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53222"/>
  <mc:AlternateContent xmlns:mc="http://schemas.openxmlformats.org/markup-compatibility/2006">
    <mc:Choice Requires="x15">
      <x15ac:absPath xmlns:x15ac="http://schemas.microsoft.com/office/spreadsheetml/2010/11/ac" url="\\SWPMLCBUR01\grp\MtlInfra\Mandats\Politique de l'eau\Engagement 49 - Stratégie d'économie d'eau\Formulaire municipalités\Formulaire des infrastructures ponctuelles\2017\"/>
    </mc:Choice>
  </mc:AlternateContent>
  <workbookProtection workbookAlgorithmName="SHA-512" workbookHashValue="/OLoYc+52ksMNCEM8o0B0QT7+XKozNPxKuygRm0M/oquBrzbrfZ00t+wQb6V9/0wPhHi7ND4ijAWZ+otYRS+4A==" workbookSaltValue="5GnZO2bRwrnXGaYJRuSFng==" workbookSpinCount="100000" lockStructure="1"/>
  <bookViews>
    <workbookView xWindow="0" yWindow="0" windowWidth="19200" windowHeight="10695" tabRatio="622"/>
  </bookViews>
  <sheets>
    <sheet name="À propos" sheetId="4" r:id="rId1"/>
    <sheet name="Immobilisations ponctuelles" sheetId="2" r:id="rId2"/>
    <sheet name="Aide" sheetId="5" r:id="rId3"/>
  </sheets>
  <definedNames>
    <definedName name="_xlnm._FilterDatabase" localSheetId="1" hidden="1">'Immobilisations ponctuelles'!$A$12:$CG$12</definedName>
    <definedName name="A_1">Aide!$C$86</definedName>
    <definedName name="A_10">Aide!$C$59</definedName>
    <definedName name="A_11">Aide!#REF!</definedName>
    <definedName name="A_12">Aide!#REF!</definedName>
    <definedName name="A_13">Aide!$C$83</definedName>
    <definedName name="A_14">Aide!$C$6</definedName>
    <definedName name="A_15">Aide!$C$9</definedName>
    <definedName name="A_16">Aide!$C$12</definedName>
    <definedName name="A_17">Aide!$C$15</definedName>
    <definedName name="A_2">Aide!$C$31</definedName>
    <definedName name="A_3">Aide!$C$35</definedName>
    <definedName name="A_4">Aide!$C$38</definedName>
    <definedName name="A_5">Aide!$C$41</definedName>
    <definedName name="A_6">Aide!#REF!</definedName>
    <definedName name="A_7">Aide!$C$49</definedName>
    <definedName name="A_8">Aide!$C$53</definedName>
    <definedName name="A_9">Aide!#REF!</definedName>
    <definedName name="BD_IP_2014">'Immobilisations ponctuelles'!$BG$3:$BP$9394</definedName>
    <definedName name="Code_geo">'À propos'!$D$38</definedName>
    <definedName name="I_Date_2">'À propos'!#REF!</definedName>
    <definedName name="_xlnm.Print_Titles" localSheetId="1">'Immobilisations ponctuelles'!$11:$12</definedName>
    <definedName name="Liste_EP_EU">'Immobilisations ponctuelles'!$S$3:$S$4</definedName>
    <definedName name="Liste_immobilisations">'Immobilisations ponctuelles'!$BG$3:$BN$5002</definedName>
    <definedName name="Liste_mun">'Immobilisations ponctuelles'!#REF!</definedName>
    <definedName name="No_region">'À propos'!$V$2:$W$18</definedName>
    <definedName name="Nom_région">'À propos'!$V$2:$W$18</definedName>
    <definedName name="_xlnm.Print_Area" localSheetId="0">'À propos'!$A$1:$K$53</definedName>
    <definedName name="_xlnm.Print_Area" localSheetId="1">'Immobilisations ponctuelles'!$A$1:$O$113</definedName>
  </definedNames>
  <calcPr calcId="152511"/>
</workbook>
</file>

<file path=xl/calcChain.xml><?xml version="1.0" encoding="utf-8"?>
<calcChain xmlns="http://schemas.openxmlformats.org/spreadsheetml/2006/main">
  <c r="S80" i="5" l="1"/>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4" i="5"/>
  <c r="S115" i="5"/>
  <c r="S116" i="5" l="1"/>
  <c r="R114" i="5"/>
  <c r="E75" i="5" l="1"/>
  <c r="O9118" i="2"/>
  <c r="O9117" i="2"/>
  <c r="O9116" i="2"/>
  <c r="O9115" i="2"/>
  <c r="O9114" i="2"/>
  <c r="O9113" i="2"/>
  <c r="O9112" i="2"/>
  <c r="O9111" i="2"/>
  <c r="O9110" i="2"/>
  <c r="O9109" i="2"/>
  <c r="O9108" i="2"/>
  <c r="O9107" i="2"/>
  <c r="O9106" i="2"/>
  <c r="O9105" i="2"/>
  <c r="O9104" i="2"/>
  <c r="O9103" i="2"/>
  <c r="O9102" i="2"/>
  <c r="O9101" i="2"/>
  <c r="O9100" i="2"/>
  <c r="O9099" i="2"/>
  <c r="O9098" i="2"/>
  <c r="O9097" i="2"/>
  <c r="O9096" i="2"/>
  <c r="O9095" i="2"/>
  <c r="O9094" i="2"/>
  <c r="O9093" i="2"/>
  <c r="O9092" i="2"/>
  <c r="O9091" i="2"/>
  <c r="O9090" i="2"/>
  <c r="O9089" i="2"/>
  <c r="O9088" i="2"/>
  <c r="O9087" i="2"/>
  <c r="O9086" i="2"/>
  <c r="O9085" i="2"/>
  <c r="O9084" i="2"/>
  <c r="O9083" i="2"/>
  <c r="O9082" i="2"/>
  <c r="O9081" i="2"/>
  <c r="O9080" i="2"/>
  <c r="O9079" i="2"/>
  <c r="O9078" i="2"/>
  <c r="O9077" i="2"/>
  <c r="O9076" i="2"/>
  <c r="O9075" i="2"/>
  <c r="O9074" i="2"/>
  <c r="O9073" i="2"/>
  <c r="O9072" i="2"/>
  <c r="O9071" i="2"/>
  <c r="O9070" i="2"/>
  <c r="O9069" i="2"/>
  <c r="O9068" i="2"/>
  <c r="O9067" i="2"/>
  <c r="O9066" i="2"/>
  <c r="O9065" i="2"/>
  <c r="O9064" i="2"/>
  <c r="O9063" i="2"/>
  <c r="O9062" i="2"/>
  <c r="O9061" i="2"/>
  <c r="O9060" i="2"/>
  <c r="O9059" i="2"/>
  <c r="O9058" i="2"/>
  <c r="O9057" i="2"/>
  <c r="O9056" i="2"/>
  <c r="O9055" i="2"/>
  <c r="O9054" i="2"/>
  <c r="O9053" i="2"/>
  <c r="O9052" i="2"/>
  <c r="O9051" i="2"/>
  <c r="O9050" i="2"/>
  <c r="O9049" i="2"/>
  <c r="O9048" i="2"/>
  <c r="O9047" i="2"/>
  <c r="O9046" i="2"/>
  <c r="O9045" i="2"/>
  <c r="O9044" i="2"/>
  <c r="O9043" i="2"/>
  <c r="O9042" i="2"/>
  <c r="O9041" i="2"/>
  <c r="O9040" i="2"/>
  <c r="O9039" i="2"/>
  <c r="O9038" i="2"/>
  <c r="O9037" i="2"/>
  <c r="O9036" i="2"/>
  <c r="O9035" i="2"/>
  <c r="O9034" i="2"/>
  <c r="O9033" i="2"/>
  <c r="O9032" i="2"/>
  <c r="O9031" i="2"/>
  <c r="O9030" i="2"/>
  <c r="O9029" i="2"/>
  <c r="O9028" i="2"/>
  <c r="O9027" i="2"/>
  <c r="O9026" i="2"/>
  <c r="O9025" i="2"/>
  <c r="O9024" i="2"/>
  <c r="O9023" i="2"/>
  <c r="O9022" i="2"/>
  <c r="O9021" i="2"/>
  <c r="O9020" i="2"/>
  <c r="O9019" i="2"/>
  <c r="O9018" i="2"/>
  <c r="O9017" i="2"/>
  <c r="O9016" i="2"/>
  <c r="O9015" i="2"/>
  <c r="O9014" i="2"/>
  <c r="O9013" i="2"/>
  <c r="O9012" i="2"/>
  <c r="O9011" i="2"/>
  <c r="O9010" i="2"/>
  <c r="O9009" i="2"/>
  <c r="O9008" i="2"/>
  <c r="O9007" i="2"/>
  <c r="O9006" i="2"/>
  <c r="O9005" i="2"/>
  <c r="O9004" i="2"/>
  <c r="O9003" i="2"/>
  <c r="O9002" i="2"/>
  <c r="O9001" i="2"/>
  <c r="O9000" i="2"/>
  <c r="O8999" i="2"/>
  <c r="O8998" i="2"/>
  <c r="O8997" i="2"/>
  <c r="O8996" i="2"/>
  <c r="O8995" i="2"/>
  <c r="O8994" i="2"/>
  <c r="O8993" i="2"/>
  <c r="O8992" i="2"/>
  <c r="O8991" i="2"/>
  <c r="O8990" i="2"/>
  <c r="O8989" i="2"/>
  <c r="O8988" i="2"/>
  <c r="O8987" i="2"/>
  <c r="O8986" i="2"/>
  <c r="O8985" i="2"/>
  <c r="O8984" i="2"/>
  <c r="O8983" i="2"/>
  <c r="O8982" i="2"/>
  <c r="O8981" i="2"/>
  <c r="O8980" i="2"/>
  <c r="O8979" i="2"/>
  <c r="O8978" i="2"/>
  <c r="O8977" i="2"/>
  <c r="O8976" i="2"/>
  <c r="O8975" i="2"/>
  <c r="O8974" i="2"/>
  <c r="O8973" i="2"/>
  <c r="O8972" i="2"/>
  <c r="O8971" i="2"/>
  <c r="O8970" i="2"/>
  <c r="O8969" i="2"/>
  <c r="O8968" i="2"/>
  <c r="O8967" i="2"/>
  <c r="O8966" i="2"/>
  <c r="O8965" i="2"/>
  <c r="O8964" i="2"/>
  <c r="O8963" i="2"/>
  <c r="O8962" i="2"/>
  <c r="O8961" i="2"/>
  <c r="O8960" i="2"/>
  <c r="O8959" i="2"/>
  <c r="O8958" i="2"/>
  <c r="O8957" i="2"/>
  <c r="O8956" i="2"/>
  <c r="O8955" i="2"/>
  <c r="O8954" i="2"/>
  <c r="O8953" i="2"/>
  <c r="O8952" i="2"/>
  <c r="O8951" i="2"/>
  <c r="O8950" i="2"/>
  <c r="O8949" i="2"/>
  <c r="O8948" i="2"/>
  <c r="O8947" i="2"/>
  <c r="O8946" i="2"/>
  <c r="O8945" i="2"/>
  <c r="O8944" i="2"/>
  <c r="O8943" i="2"/>
  <c r="O8942" i="2"/>
  <c r="O8941" i="2"/>
  <c r="O8940" i="2"/>
  <c r="O8939" i="2"/>
  <c r="O8938" i="2"/>
  <c r="O8937" i="2"/>
  <c r="O8936" i="2"/>
  <c r="O8935" i="2"/>
  <c r="O8934" i="2"/>
  <c r="O8933" i="2"/>
  <c r="O8932" i="2"/>
  <c r="O8931" i="2"/>
  <c r="O8930" i="2"/>
  <c r="O8929" i="2"/>
  <c r="O8928" i="2"/>
  <c r="O8927" i="2"/>
  <c r="O8926" i="2"/>
  <c r="O8925" i="2"/>
  <c r="O8924" i="2"/>
  <c r="O8923" i="2"/>
  <c r="O8922" i="2"/>
  <c r="O8921" i="2"/>
  <c r="O8920" i="2"/>
  <c r="O8919" i="2"/>
  <c r="O8918" i="2"/>
  <c r="O8917" i="2"/>
  <c r="O8916" i="2"/>
  <c r="O8915" i="2"/>
  <c r="O8914" i="2"/>
  <c r="O8913" i="2"/>
  <c r="O8912" i="2"/>
  <c r="O8911" i="2"/>
  <c r="O8910" i="2"/>
  <c r="O8909" i="2"/>
  <c r="O8908" i="2"/>
  <c r="O8907" i="2"/>
  <c r="O8906" i="2"/>
  <c r="O8905" i="2"/>
  <c r="O8904" i="2"/>
  <c r="O8903" i="2"/>
  <c r="O8902" i="2"/>
  <c r="O8901" i="2"/>
  <c r="O8900" i="2"/>
  <c r="O8899" i="2"/>
  <c r="O8898" i="2"/>
  <c r="O8897" i="2"/>
  <c r="O8896" i="2"/>
  <c r="O8895" i="2"/>
  <c r="O8894" i="2"/>
  <c r="O8893" i="2"/>
  <c r="O8892" i="2"/>
  <c r="O8891" i="2"/>
  <c r="O8890" i="2"/>
  <c r="O8889" i="2"/>
  <c r="O8888" i="2"/>
  <c r="O8887" i="2"/>
  <c r="O8886" i="2"/>
  <c r="O8885" i="2"/>
  <c r="O8884" i="2"/>
  <c r="O8883" i="2"/>
  <c r="O8882" i="2"/>
  <c r="O8881" i="2"/>
  <c r="O8880" i="2"/>
  <c r="O8879" i="2"/>
  <c r="O8878" i="2"/>
  <c r="O8877" i="2"/>
  <c r="O8876" i="2"/>
  <c r="O8875" i="2"/>
  <c r="O8874" i="2"/>
  <c r="O8873" i="2"/>
  <c r="O8872" i="2"/>
  <c r="O8871" i="2"/>
  <c r="O8870" i="2"/>
  <c r="O8869" i="2"/>
  <c r="O8868" i="2"/>
  <c r="O8867" i="2"/>
  <c r="O8866" i="2"/>
  <c r="O8865" i="2"/>
  <c r="O8864" i="2"/>
  <c r="O8863" i="2"/>
  <c r="O8862" i="2"/>
  <c r="O8861" i="2"/>
  <c r="O8860" i="2"/>
  <c r="O8859" i="2"/>
  <c r="O8858" i="2"/>
  <c r="O8857" i="2"/>
  <c r="O8856" i="2"/>
  <c r="O8855" i="2"/>
  <c r="O8854" i="2"/>
  <c r="O8853" i="2"/>
  <c r="O8852" i="2"/>
  <c r="O8851" i="2"/>
  <c r="O8850" i="2"/>
  <c r="O8849" i="2"/>
  <c r="O8848" i="2"/>
  <c r="O8847" i="2"/>
  <c r="O8846" i="2"/>
  <c r="O8845" i="2"/>
  <c r="O8844" i="2"/>
  <c r="O8843" i="2"/>
  <c r="O8842" i="2"/>
  <c r="O8841" i="2"/>
  <c r="O8840" i="2"/>
  <c r="O8839" i="2"/>
  <c r="O8838" i="2"/>
  <c r="O8837" i="2"/>
  <c r="O8836" i="2"/>
  <c r="O8835" i="2"/>
  <c r="O8834" i="2"/>
  <c r="O8833" i="2"/>
  <c r="O8832" i="2"/>
  <c r="O8831" i="2"/>
  <c r="O8830" i="2"/>
  <c r="O8829" i="2"/>
  <c r="O8828" i="2"/>
  <c r="O8827" i="2"/>
  <c r="O8826" i="2"/>
  <c r="O8825" i="2"/>
  <c r="O8824" i="2"/>
  <c r="O8823" i="2"/>
  <c r="O8822" i="2"/>
  <c r="O8821" i="2"/>
  <c r="O8820" i="2"/>
  <c r="O8819" i="2"/>
  <c r="O8818" i="2"/>
  <c r="O8817" i="2"/>
  <c r="O8816" i="2"/>
  <c r="O8815" i="2"/>
  <c r="O8814" i="2"/>
  <c r="O8813" i="2"/>
  <c r="O8812" i="2"/>
  <c r="O8811" i="2"/>
  <c r="O8810" i="2"/>
  <c r="O8809" i="2"/>
  <c r="O8808" i="2"/>
  <c r="O8807" i="2"/>
  <c r="O8806" i="2"/>
  <c r="O8805" i="2"/>
  <c r="O8804" i="2"/>
  <c r="O8803" i="2"/>
  <c r="O8802" i="2"/>
  <c r="O8801" i="2"/>
  <c r="O8800" i="2"/>
  <c r="O8799" i="2"/>
  <c r="O8798" i="2"/>
  <c r="O8797" i="2"/>
  <c r="O8796" i="2"/>
  <c r="O8795" i="2"/>
  <c r="O8794" i="2"/>
  <c r="O8793" i="2"/>
  <c r="O8792" i="2"/>
  <c r="O8791" i="2"/>
  <c r="O8790" i="2"/>
  <c r="O8789" i="2"/>
  <c r="O8788" i="2"/>
  <c r="O8787" i="2"/>
  <c r="O8786" i="2"/>
  <c r="O8785" i="2"/>
  <c r="O8784" i="2"/>
  <c r="O8783" i="2"/>
  <c r="O8782" i="2"/>
  <c r="O8781" i="2"/>
  <c r="O8780" i="2"/>
  <c r="O8779" i="2"/>
  <c r="O8778" i="2"/>
  <c r="O8777" i="2"/>
  <c r="O8776" i="2"/>
  <c r="O8775" i="2"/>
  <c r="O8774" i="2"/>
  <c r="O8773" i="2"/>
  <c r="O8772" i="2"/>
  <c r="O8771" i="2"/>
  <c r="O8770" i="2"/>
  <c r="O8769" i="2"/>
  <c r="O8768" i="2"/>
  <c r="O8767" i="2"/>
  <c r="O8766" i="2"/>
  <c r="O8765" i="2"/>
  <c r="O8764" i="2"/>
  <c r="O8763" i="2"/>
  <c r="O8762" i="2"/>
  <c r="O8761" i="2"/>
  <c r="O8760" i="2"/>
  <c r="O8759" i="2"/>
  <c r="O8758" i="2"/>
  <c r="O8757" i="2"/>
  <c r="O8756" i="2"/>
  <c r="O8755" i="2"/>
  <c r="O8754" i="2"/>
  <c r="O8753" i="2"/>
  <c r="O8752" i="2"/>
  <c r="O8751" i="2"/>
  <c r="O8750" i="2"/>
  <c r="O8749" i="2"/>
  <c r="O8748" i="2"/>
  <c r="O8747" i="2"/>
  <c r="O8746" i="2"/>
  <c r="O8745" i="2"/>
  <c r="O8744" i="2"/>
  <c r="O8743" i="2"/>
  <c r="O8742" i="2"/>
  <c r="O8741" i="2"/>
  <c r="O8740" i="2"/>
  <c r="O8739" i="2"/>
  <c r="O8738" i="2"/>
  <c r="O8737" i="2"/>
  <c r="O8736" i="2"/>
  <c r="O8735" i="2"/>
  <c r="O8734" i="2"/>
  <c r="O8733" i="2"/>
  <c r="O8732" i="2"/>
  <c r="O8731" i="2"/>
  <c r="O8730" i="2"/>
  <c r="O8729" i="2"/>
  <c r="O8728" i="2"/>
  <c r="O8727" i="2"/>
  <c r="O8726" i="2"/>
  <c r="O8725" i="2"/>
  <c r="O8724" i="2"/>
  <c r="O8723" i="2"/>
  <c r="O8722" i="2"/>
  <c r="O8721" i="2"/>
  <c r="O8720" i="2"/>
  <c r="O8719" i="2"/>
  <c r="O8718" i="2"/>
  <c r="O8717" i="2"/>
  <c r="O8716" i="2"/>
  <c r="O8715" i="2"/>
  <c r="O8714" i="2"/>
  <c r="O8713" i="2"/>
  <c r="O8712" i="2"/>
  <c r="O8711" i="2"/>
  <c r="O8710" i="2"/>
  <c r="O8709" i="2"/>
  <c r="O8708" i="2"/>
  <c r="O8707" i="2"/>
  <c r="O8706" i="2"/>
  <c r="O8705" i="2"/>
  <c r="O8704" i="2"/>
  <c r="O8703" i="2"/>
  <c r="O8702" i="2"/>
  <c r="O8701" i="2"/>
  <c r="O8700" i="2"/>
  <c r="O8699" i="2"/>
  <c r="O8698" i="2"/>
  <c r="O8697" i="2"/>
  <c r="O8696" i="2"/>
  <c r="O8695" i="2"/>
  <c r="O8694" i="2"/>
  <c r="O8693" i="2"/>
  <c r="O8692" i="2"/>
  <c r="O8691" i="2"/>
  <c r="O8690" i="2"/>
  <c r="O8689" i="2"/>
  <c r="O8688" i="2"/>
  <c r="O8687" i="2"/>
  <c r="O8686" i="2"/>
  <c r="O8685" i="2"/>
  <c r="O8684" i="2"/>
  <c r="O8683" i="2"/>
  <c r="O8682" i="2"/>
  <c r="O8681" i="2"/>
  <c r="O8680" i="2"/>
  <c r="O8679" i="2"/>
  <c r="O8678" i="2"/>
  <c r="O8677" i="2"/>
  <c r="O8676" i="2"/>
  <c r="O8675" i="2"/>
  <c r="O8674" i="2"/>
  <c r="O8673" i="2"/>
  <c r="O8672" i="2"/>
  <c r="O8671" i="2"/>
  <c r="O8670" i="2"/>
  <c r="O8669" i="2"/>
  <c r="O8668" i="2"/>
  <c r="O8667" i="2"/>
  <c r="O8666" i="2"/>
  <c r="O8665" i="2"/>
  <c r="O8664" i="2"/>
  <c r="O8663" i="2"/>
  <c r="O8662" i="2"/>
  <c r="O8661" i="2"/>
  <c r="O8660" i="2"/>
  <c r="O8659" i="2"/>
  <c r="O8658" i="2"/>
  <c r="O8657" i="2"/>
  <c r="O8656" i="2"/>
  <c r="O8655" i="2"/>
  <c r="O8654" i="2"/>
  <c r="O8653" i="2"/>
  <c r="O8652" i="2"/>
  <c r="O8651" i="2"/>
  <c r="O8650" i="2"/>
  <c r="O8649" i="2"/>
  <c r="O8648" i="2"/>
  <c r="O8647" i="2"/>
  <c r="O8646" i="2"/>
  <c r="O8645" i="2"/>
  <c r="O8644" i="2"/>
  <c r="O8643" i="2"/>
  <c r="O8642" i="2"/>
  <c r="O8641" i="2"/>
  <c r="O8640" i="2"/>
  <c r="O8639" i="2"/>
  <c r="O8638" i="2"/>
  <c r="O8637" i="2"/>
  <c r="O8636" i="2"/>
  <c r="O8635" i="2"/>
  <c r="O8634" i="2"/>
  <c r="O8633" i="2"/>
  <c r="O8632" i="2"/>
  <c r="O8631" i="2"/>
  <c r="O8630" i="2"/>
  <c r="O8629" i="2"/>
  <c r="O8628" i="2"/>
  <c r="O8627" i="2"/>
  <c r="O8626" i="2"/>
  <c r="O8625" i="2"/>
  <c r="O8624" i="2"/>
  <c r="O8623" i="2"/>
  <c r="O8622" i="2"/>
  <c r="O8621" i="2"/>
  <c r="O8620" i="2"/>
  <c r="O8619" i="2"/>
  <c r="O8618" i="2"/>
  <c r="O8617" i="2"/>
  <c r="O8616" i="2"/>
  <c r="O8615" i="2"/>
  <c r="O8614" i="2"/>
  <c r="O8613" i="2"/>
  <c r="O8612" i="2"/>
  <c r="O8611" i="2"/>
  <c r="O8610" i="2"/>
  <c r="O8609" i="2"/>
  <c r="O8608" i="2"/>
  <c r="O8607" i="2"/>
  <c r="O8606" i="2"/>
  <c r="O8605" i="2"/>
  <c r="O8604" i="2"/>
  <c r="O8603" i="2"/>
  <c r="O8602" i="2"/>
  <c r="O8601" i="2"/>
  <c r="O8600" i="2"/>
  <c r="O8599" i="2"/>
  <c r="O8598" i="2"/>
  <c r="O8597" i="2"/>
  <c r="O8596" i="2"/>
  <c r="O8595" i="2"/>
  <c r="O8594" i="2"/>
  <c r="O8593" i="2"/>
  <c r="O8592" i="2"/>
  <c r="O8591" i="2"/>
  <c r="O8590" i="2"/>
  <c r="O8589" i="2"/>
  <c r="O8588" i="2"/>
  <c r="O8587" i="2"/>
  <c r="O8586" i="2"/>
  <c r="O8585" i="2"/>
  <c r="O8584" i="2"/>
  <c r="O8583" i="2"/>
  <c r="O8582" i="2"/>
  <c r="O8581" i="2"/>
  <c r="O8580" i="2"/>
  <c r="O8579" i="2"/>
  <c r="O8578" i="2"/>
  <c r="O8577" i="2"/>
  <c r="O8576" i="2"/>
  <c r="O8575" i="2"/>
  <c r="O8574" i="2"/>
  <c r="O8573" i="2"/>
  <c r="O8572" i="2"/>
  <c r="O8571" i="2"/>
  <c r="O8570" i="2"/>
  <c r="O8569" i="2"/>
  <c r="O8568" i="2"/>
  <c r="O8567" i="2"/>
  <c r="O8566" i="2"/>
  <c r="O8565" i="2"/>
  <c r="O8564" i="2"/>
  <c r="O8563" i="2"/>
  <c r="O8562" i="2"/>
  <c r="O8561" i="2"/>
  <c r="O8560" i="2"/>
  <c r="O8559" i="2"/>
  <c r="O8558" i="2"/>
  <c r="O8557" i="2"/>
  <c r="O8556" i="2"/>
  <c r="O8555" i="2"/>
  <c r="O8554" i="2"/>
  <c r="O8553" i="2"/>
  <c r="O8552" i="2"/>
  <c r="O8551" i="2"/>
  <c r="O8550" i="2"/>
  <c r="O8549" i="2"/>
  <c r="O8548" i="2"/>
  <c r="O8547" i="2"/>
  <c r="O8546" i="2"/>
  <c r="O8545" i="2"/>
  <c r="O8544" i="2"/>
  <c r="O8543" i="2"/>
  <c r="O8542" i="2"/>
  <c r="O8541" i="2"/>
  <c r="O8540" i="2"/>
  <c r="O8539" i="2"/>
  <c r="O8538" i="2"/>
  <c r="O8537" i="2"/>
  <c r="O8536" i="2"/>
  <c r="O8535" i="2"/>
  <c r="O8534" i="2"/>
  <c r="O8533" i="2"/>
  <c r="O8532" i="2"/>
  <c r="O8531" i="2"/>
  <c r="O8530" i="2"/>
  <c r="O8529" i="2"/>
  <c r="O8528" i="2"/>
  <c r="O8527" i="2"/>
  <c r="O8526" i="2"/>
  <c r="O8525" i="2"/>
  <c r="O8524" i="2"/>
  <c r="O8523" i="2"/>
  <c r="O8522" i="2"/>
  <c r="O8521" i="2"/>
  <c r="O8520" i="2"/>
  <c r="O8519" i="2"/>
  <c r="O8518" i="2"/>
  <c r="O8517" i="2"/>
  <c r="O8516" i="2"/>
  <c r="O8515" i="2"/>
  <c r="O8514" i="2"/>
  <c r="O8513" i="2"/>
  <c r="O8512" i="2"/>
  <c r="O8511" i="2"/>
  <c r="O8510" i="2"/>
  <c r="O8509" i="2"/>
  <c r="O8508" i="2"/>
  <c r="O8507" i="2"/>
  <c r="O8506" i="2"/>
  <c r="O8505" i="2"/>
  <c r="O8504" i="2"/>
  <c r="O8503" i="2"/>
  <c r="O8502" i="2"/>
  <c r="O8501" i="2"/>
  <c r="O8500" i="2"/>
  <c r="O8499" i="2"/>
  <c r="O8498" i="2"/>
  <c r="O8497" i="2"/>
  <c r="O8496" i="2"/>
  <c r="O8495" i="2"/>
  <c r="O8494" i="2"/>
  <c r="O8493" i="2"/>
  <c r="O8492" i="2"/>
  <c r="O8491" i="2"/>
  <c r="O8490" i="2"/>
  <c r="O8489" i="2"/>
  <c r="O8488" i="2"/>
  <c r="O8487" i="2"/>
  <c r="O8486" i="2"/>
  <c r="O8485" i="2"/>
  <c r="O8484" i="2"/>
  <c r="O8483" i="2"/>
  <c r="O8482" i="2"/>
  <c r="O8481" i="2"/>
  <c r="O8480" i="2"/>
  <c r="O8479" i="2"/>
  <c r="O8478" i="2"/>
  <c r="O8477" i="2"/>
  <c r="O8476" i="2"/>
  <c r="O8475" i="2"/>
  <c r="O8474" i="2"/>
  <c r="O8473" i="2"/>
  <c r="O8472" i="2"/>
  <c r="O8471" i="2"/>
  <c r="O8470" i="2"/>
  <c r="O8469" i="2"/>
  <c r="O8468" i="2"/>
  <c r="O8467" i="2"/>
  <c r="O8466" i="2"/>
  <c r="O8465" i="2"/>
  <c r="O8464" i="2"/>
  <c r="O8463" i="2"/>
  <c r="O8462" i="2"/>
  <c r="O8461" i="2"/>
  <c r="O8460" i="2"/>
  <c r="O8459" i="2"/>
  <c r="O8458" i="2"/>
  <c r="O8457" i="2"/>
  <c r="O8456" i="2"/>
  <c r="O8455" i="2"/>
  <c r="O8454" i="2"/>
  <c r="O8453" i="2"/>
  <c r="O8452" i="2"/>
  <c r="O8451" i="2"/>
  <c r="O8450" i="2"/>
  <c r="O8449" i="2"/>
  <c r="O8448" i="2"/>
  <c r="O8447" i="2"/>
  <c r="O8446" i="2"/>
  <c r="O8445" i="2"/>
  <c r="O8444" i="2"/>
  <c r="O8443" i="2"/>
  <c r="O8442" i="2"/>
  <c r="O8441" i="2"/>
  <c r="O8440" i="2"/>
  <c r="O8439" i="2"/>
  <c r="O8438" i="2"/>
  <c r="O8437" i="2"/>
  <c r="O8436" i="2"/>
  <c r="O8435" i="2"/>
  <c r="O8434" i="2"/>
  <c r="O8433" i="2"/>
  <c r="O8432" i="2"/>
  <c r="O8431" i="2"/>
  <c r="O8430" i="2"/>
  <c r="O8429" i="2"/>
  <c r="O8428" i="2"/>
  <c r="O8427" i="2"/>
  <c r="O8426" i="2"/>
  <c r="O8425" i="2"/>
  <c r="O8424" i="2"/>
  <c r="O8423" i="2"/>
  <c r="O8422" i="2"/>
  <c r="O8421" i="2"/>
  <c r="O8420" i="2"/>
  <c r="O8419" i="2"/>
  <c r="O8418" i="2"/>
  <c r="O8417" i="2"/>
  <c r="O8416" i="2"/>
  <c r="O8415" i="2"/>
  <c r="O8414" i="2"/>
  <c r="O8413" i="2"/>
  <c r="O8412" i="2"/>
  <c r="O8411" i="2"/>
  <c r="O8410" i="2"/>
  <c r="O8409" i="2"/>
  <c r="O8408" i="2"/>
  <c r="O8407" i="2"/>
  <c r="O8406" i="2"/>
  <c r="O8405" i="2"/>
  <c r="O8404" i="2"/>
  <c r="O8403" i="2"/>
  <c r="O8402" i="2"/>
  <c r="O8401" i="2"/>
  <c r="O8400" i="2"/>
  <c r="O8399" i="2"/>
  <c r="O8398" i="2"/>
  <c r="O8397" i="2"/>
  <c r="O8396" i="2"/>
  <c r="O8395" i="2"/>
  <c r="O8394" i="2"/>
  <c r="O8393" i="2"/>
  <c r="O8392" i="2"/>
  <c r="O8391" i="2"/>
  <c r="O8390" i="2"/>
  <c r="O8389" i="2"/>
  <c r="O8388" i="2"/>
  <c r="O8387" i="2"/>
  <c r="O8386" i="2"/>
  <c r="O8385" i="2"/>
  <c r="O8384" i="2"/>
  <c r="O8383" i="2"/>
  <c r="O8382" i="2"/>
  <c r="O8381" i="2"/>
  <c r="O8380" i="2"/>
  <c r="O8379" i="2"/>
  <c r="O8378" i="2"/>
  <c r="O8377" i="2"/>
  <c r="O8376" i="2"/>
  <c r="O8375" i="2"/>
  <c r="O8374" i="2"/>
  <c r="O8373" i="2"/>
  <c r="O8372" i="2"/>
  <c r="O8371" i="2"/>
  <c r="O8370" i="2"/>
  <c r="O8369" i="2"/>
  <c r="O8368" i="2"/>
  <c r="O8367" i="2"/>
  <c r="O8366" i="2"/>
  <c r="O8365" i="2"/>
  <c r="O8364" i="2"/>
  <c r="O8363" i="2"/>
  <c r="O8362" i="2"/>
  <c r="O8361" i="2"/>
  <c r="O8360" i="2"/>
  <c r="O8359" i="2"/>
  <c r="O8358" i="2"/>
  <c r="O8357" i="2"/>
  <c r="O8356" i="2"/>
  <c r="O8355" i="2"/>
  <c r="O8354" i="2"/>
  <c r="O8353" i="2"/>
  <c r="O8352" i="2"/>
  <c r="O8351" i="2"/>
  <c r="O8350" i="2"/>
  <c r="O8349" i="2"/>
  <c r="O8348" i="2"/>
  <c r="O8347" i="2"/>
  <c r="O8346" i="2"/>
  <c r="O8345" i="2"/>
  <c r="O8344" i="2"/>
  <c r="O8343" i="2"/>
  <c r="O8342" i="2"/>
  <c r="O8341" i="2"/>
  <c r="O8340" i="2"/>
  <c r="O8339" i="2"/>
  <c r="O8338" i="2"/>
  <c r="O8337" i="2"/>
  <c r="O8336" i="2"/>
  <c r="O8335" i="2"/>
  <c r="O8334" i="2"/>
  <c r="O8333" i="2"/>
  <c r="O8332" i="2"/>
  <c r="O8331" i="2"/>
  <c r="O8330" i="2"/>
  <c r="O8329" i="2"/>
  <c r="O8328" i="2"/>
  <c r="O8327" i="2"/>
  <c r="O8326" i="2"/>
  <c r="O8325" i="2"/>
  <c r="O8324" i="2"/>
  <c r="O8323" i="2"/>
  <c r="O8322" i="2"/>
  <c r="O8321" i="2"/>
  <c r="O8320" i="2"/>
  <c r="O8319" i="2"/>
  <c r="O8318" i="2"/>
  <c r="O8317" i="2"/>
  <c r="O8316" i="2"/>
  <c r="O8315" i="2"/>
  <c r="O8314" i="2"/>
  <c r="O8313" i="2"/>
  <c r="O8312" i="2"/>
  <c r="O8311" i="2"/>
  <c r="O8310" i="2"/>
  <c r="O8309" i="2"/>
  <c r="O8308" i="2"/>
  <c r="O8307" i="2"/>
  <c r="O8306" i="2"/>
  <c r="O8305" i="2"/>
  <c r="O8304" i="2"/>
  <c r="O8303" i="2"/>
  <c r="O8302" i="2"/>
  <c r="O8301" i="2"/>
  <c r="O8300" i="2"/>
  <c r="O8299" i="2"/>
  <c r="O8298" i="2"/>
  <c r="O8297" i="2"/>
  <c r="O8296" i="2"/>
  <c r="O8295" i="2"/>
  <c r="O8294" i="2"/>
  <c r="O8293" i="2"/>
  <c r="O8292" i="2"/>
  <c r="O8291" i="2"/>
  <c r="O8290" i="2"/>
  <c r="O8289" i="2"/>
  <c r="O8288" i="2"/>
  <c r="O8287" i="2"/>
  <c r="O8286" i="2"/>
  <c r="O8285" i="2"/>
  <c r="O8284" i="2"/>
  <c r="O8283" i="2"/>
  <c r="O8282" i="2"/>
  <c r="O8281" i="2"/>
  <c r="O8280" i="2"/>
  <c r="O8279" i="2"/>
  <c r="O8278" i="2"/>
  <c r="O8277" i="2"/>
  <c r="O8276" i="2"/>
  <c r="O8275" i="2"/>
  <c r="O8274" i="2"/>
  <c r="O8273" i="2"/>
  <c r="O8272" i="2"/>
  <c r="O8271" i="2"/>
  <c r="O8270" i="2"/>
  <c r="O8269" i="2"/>
  <c r="O8268" i="2"/>
  <c r="O8267" i="2"/>
  <c r="O8266" i="2"/>
  <c r="O8265" i="2"/>
  <c r="O8264" i="2"/>
  <c r="O8263" i="2"/>
  <c r="O8262" i="2"/>
  <c r="O8261" i="2"/>
  <c r="O8260" i="2"/>
  <c r="O8259" i="2"/>
  <c r="O8258" i="2"/>
  <c r="O8257" i="2"/>
  <c r="O8256" i="2"/>
  <c r="O8255" i="2"/>
  <c r="O8254" i="2"/>
  <c r="O8253" i="2"/>
  <c r="O8252" i="2"/>
  <c r="O8251" i="2"/>
  <c r="O8250" i="2"/>
  <c r="O8249" i="2"/>
  <c r="O8248" i="2"/>
  <c r="O8247" i="2"/>
  <c r="O8246" i="2"/>
  <c r="O8245" i="2"/>
  <c r="O8244" i="2"/>
  <c r="O8243" i="2"/>
  <c r="O8242" i="2"/>
  <c r="O8241" i="2"/>
  <c r="O8240" i="2"/>
  <c r="O8239" i="2"/>
  <c r="O8238" i="2"/>
  <c r="O8237" i="2"/>
  <c r="O8236" i="2"/>
  <c r="O8235" i="2"/>
  <c r="O8234" i="2"/>
  <c r="O8233" i="2"/>
  <c r="O8232" i="2"/>
  <c r="O8231" i="2"/>
  <c r="O8230" i="2"/>
  <c r="O8229" i="2"/>
  <c r="O8228" i="2"/>
  <c r="O8227" i="2"/>
  <c r="O8226" i="2"/>
  <c r="O8225" i="2"/>
  <c r="O8224" i="2"/>
  <c r="O8223" i="2"/>
  <c r="O8222" i="2"/>
  <c r="O8221" i="2"/>
  <c r="O8220" i="2"/>
  <c r="O8219" i="2"/>
  <c r="O8218" i="2"/>
  <c r="O8217" i="2"/>
  <c r="O8216" i="2"/>
  <c r="O8215" i="2"/>
  <c r="O8214" i="2"/>
  <c r="O8213" i="2"/>
  <c r="O8212" i="2"/>
  <c r="O8211" i="2"/>
  <c r="O8210" i="2"/>
  <c r="O8209" i="2"/>
  <c r="O8208" i="2"/>
  <c r="O8207" i="2"/>
  <c r="O8206" i="2"/>
  <c r="O8205" i="2"/>
  <c r="O8204" i="2"/>
  <c r="O8203" i="2"/>
  <c r="O8202" i="2"/>
  <c r="O8201" i="2"/>
  <c r="O8200" i="2"/>
  <c r="O8199" i="2"/>
  <c r="O8198" i="2"/>
  <c r="O8197" i="2"/>
  <c r="O8196" i="2"/>
  <c r="O8195" i="2"/>
  <c r="O8194" i="2"/>
  <c r="O8193" i="2"/>
  <c r="O8192" i="2"/>
  <c r="O8191" i="2"/>
  <c r="O8190" i="2"/>
  <c r="O8189" i="2"/>
  <c r="O8188" i="2"/>
  <c r="O8187" i="2"/>
  <c r="O8186" i="2"/>
  <c r="O8185" i="2"/>
  <c r="O8184" i="2"/>
  <c r="O8183" i="2"/>
  <c r="O8182" i="2"/>
  <c r="O8181" i="2"/>
  <c r="O8180" i="2"/>
  <c r="O8179" i="2"/>
  <c r="O8178" i="2"/>
  <c r="O8177" i="2"/>
  <c r="O8176" i="2"/>
  <c r="O8175" i="2"/>
  <c r="O8174" i="2"/>
  <c r="O8173" i="2"/>
  <c r="O8172" i="2"/>
  <c r="O8171" i="2"/>
  <c r="O8170" i="2"/>
  <c r="O8169" i="2"/>
  <c r="O8168" i="2"/>
  <c r="O8167" i="2"/>
  <c r="O8166" i="2"/>
  <c r="O8165" i="2"/>
  <c r="O8164" i="2"/>
  <c r="O8163" i="2"/>
  <c r="O8162" i="2"/>
  <c r="O8161" i="2"/>
  <c r="O8160" i="2"/>
  <c r="O8159" i="2"/>
  <c r="O8158" i="2"/>
  <c r="O8157" i="2"/>
  <c r="O8156" i="2"/>
  <c r="O8155" i="2"/>
  <c r="O8154" i="2"/>
  <c r="O8153" i="2"/>
  <c r="O8152" i="2"/>
  <c r="O8151" i="2"/>
  <c r="O8150" i="2"/>
  <c r="O8149" i="2"/>
  <c r="O8148" i="2"/>
  <c r="O8147" i="2"/>
  <c r="O8146" i="2"/>
  <c r="O8145" i="2"/>
  <c r="O8144" i="2"/>
  <c r="O8143" i="2"/>
  <c r="O8142" i="2"/>
  <c r="O8141" i="2"/>
  <c r="O8140" i="2"/>
  <c r="O8139" i="2"/>
  <c r="O8138" i="2"/>
  <c r="O8137" i="2"/>
  <c r="O8136" i="2"/>
  <c r="O8135" i="2"/>
  <c r="O8134" i="2"/>
  <c r="O8133" i="2"/>
  <c r="O8132" i="2"/>
  <c r="O8131" i="2"/>
  <c r="O8130" i="2"/>
  <c r="O8129" i="2"/>
  <c r="O8128" i="2"/>
  <c r="O8127" i="2"/>
  <c r="O8126" i="2"/>
  <c r="O8125" i="2"/>
  <c r="O8124" i="2"/>
  <c r="O8123" i="2"/>
  <c r="O8122" i="2"/>
  <c r="O8121" i="2"/>
  <c r="O8120" i="2"/>
  <c r="O8119" i="2"/>
  <c r="O8118" i="2"/>
  <c r="O8117" i="2"/>
  <c r="O8116" i="2"/>
  <c r="O8115" i="2"/>
  <c r="O8114" i="2"/>
  <c r="O8113" i="2"/>
  <c r="O8112" i="2"/>
  <c r="O8111" i="2"/>
  <c r="O8110" i="2"/>
  <c r="O8109" i="2"/>
  <c r="O8108" i="2"/>
  <c r="O8107" i="2"/>
  <c r="O8106" i="2"/>
  <c r="O8105" i="2"/>
  <c r="O8104" i="2"/>
  <c r="O8103" i="2"/>
  <c r="O8102" i="2"/>
  <c r="O8101" i="2"/>
  <c r="O8100" i="2"/>
  <c r="O8099" i="2"/>
  <c r="O8098" i="2"/>
  <c r="O8097" i="2"/>
  <c r="O8096" i="2"/>
  <c r="O8095" i="2"/>
  <c r="O8094" i="2"/>
  <c r="O8093" i="2"/>
  <c r="O8092" i="2"/>
  <c r="O8091" i="2"/>
  <c r="O8090" i="2"/>
  <c r="O8089" i="2"/>
  <c r="O8088" i="2"/>
  <c r="O8087" i="2"/>
  <c r="O8086" i="2"/>
  <c r="O8085" i="2"/>
  <c r="O8084" i="2"/>
  <c r="O8083" i="2"/>
  <c r="O8082" i="2"/>
  <c r="O8081" i="2"/>
  <c r="O8080" i="2"/>
  <c r="O8079" i="2"/>
  <c r="O8078" i="2"/>
  <c r="O8077" i="2"/>
  <c r="O8076" i="2"/>
  <c r="O8075" i="2"/>
  <c r="O8074" i="2"/>
  <c r="O8073" i="2"/>
  <c r="O8072" i="2"/>
  <c r="O8071" i="2"/>
  <c r="O8070" i="2"/>
  <c r="O8069" i="2"/>
  <c r="O8068" i="2"/>
  <c r="O8067" i="2"/>
  <c r="O8066" i="2"/>
  <c r="O8065" i="2"/>
  <c r="O8064" i="2"/>
  <c r="O8063" i="2"/>
  <c r="O8062" i="2"/>
  <c r="O8061" i="2"/>
  <c r="O8060" i="2"/>
  <c r="O8059" i="2"/>
  <c r="O8058" i="2"/>
  <c r="O8057" i="2"/>
  <c r="O8056" i="2"/>
  <c r="O8055" i="2"/>
  <c r="O8054" i="2"/>
  <c r="O8053" i="2"/>
  <c r="O8052" i="2"/>
  <c r="O8051" i="2"/>
  <c r="O8050" i="2"/>
  <c r="O8049" i="2"/>
  <c r="O8048" i="2"/>
  <c r="O8047" i="2"/>
  <c r="O8046" i="2"/>
  <c r="O8045" i="2"/>
  <c r="O8044" i="2"/>
  <c r="O8043" i="2"/>
  <c r="O8042" i="2"/>
  <c r="O8041" i="2"/>
  <c r="O8040" i="2"/>
  <c r="O8039" i="2"/>
  <c r="O8038" i="2"/>
  <c r="O8037" i="2"/>
  <c r="O8036" i="2"/>
  <c r="O8035" i="2"/>
  <c r="O8034" i="2"/>
  <c r="O8033" i="2"/>
  <c r="O8032" i="2"/>
  <c r="O8031" i="2"/>
  <c r="O8030" i="2"/>
  <c r="O8029" i="2"/>
  <c r="O8028" i="2"/>
  <c r="O8027" i="2"/>
  <c r="O8026" i="2"/>
  <c r="O8025" i="2"/>
  <c r="O8024" i="2"/>
  <c r="O8023" i="2"/>
  <c r="O8022" i="2"/>
  <c r="O8021" i="2"/>
  <c r="O8020" i="2"/>
  <c r="O8019" i="2"/>
  <c r="O8018" i="2"/>
  <c r="O8017" i="2"/>
  <c r="O8016" i="2"/>
  <c r="O8015" i="2"/>
  <c r="O8014" i="2"/>
  <c r="O8013" i="2"/>
  <c r="O8012" i="2"/>
  <c r="O8011" i="2"/>
  <c r="O8010" i="2"/>
  <c r="O8009" i="2"/>
  <c r="O8008" i="2"/>
  <c r="O8007" i="2"/>
  <c r="O8006" i="2"/>
  <c r="O8005" i="2"/>
  <c r="O8004" i="2"/>
  <c r="O8003" i="2"/>
  <c r="O8002" i="2"/>
  <c r="O8001" i="2"/>
  <c r="O8000" i="2"/>
  <c r="O7999" i="2"/>
  <c r="O7998" i="2"/>
  <c r="O7997" i="2"/>
  <c r="O7996" i="2"/>
  <c r="O7995" i="2"/>
  <c r="O7994" i="2"/>
  <c r="O7993" i="2"/>
  <c r="O7992" i="2"/>
  <c r="O7991" i="2"/>
  <c r="O7990" i="2"/>
  <c r="O7989" i="2"/>
  <c r="O7988" i="2"/>
  <c r="O7987" i="2"/>
  <c r="O7986" i="2"/>
  <c r="O7985" i="2"/>
  <c r="O7984" i="2"/>
  <c r="O7983" i="2"/>
  <c r="O7982" i="2"/>
  <c r="O7981" i="2"/>
  <c r="O7980" i="2"/>
  <c r="O7979" i="2"/>
  <c r="O7978" i="2"/>
  <c r="O7977" i="2"/>
  <c r="O7976" i="2"/>
  <c r="O7975" i="2"/>
  <c r="O7974" i="2"/>
  <c r="O7973" i="2"/>
  <c r="O7972" i="2"/>
  <c r="O7971" i="2"/>
  <c r="O7970" i="2"/>
  <c r="O7969" i="2"/>
  <c r="O7968" i="2"/>
  <c r="O7967" i="2"/>
  <c r="O7966" i="2"/>
  <c r="O7965" i="2"/>
  <c r="O7964" i="2"/>
  <c r="O7963" i="2"/>
  <c r="O7962" i="2"/>
  <c r="O7961" i="2"/>
  <c r="O7960" i="2"/>
  <c r="O7959" i="2"/>
  <c r="O7958" i="2"/>
  <c r="O7957" i="2"/>
  <c r="O7956" i="2"/>
  <c r="O7955" i="2"/>
  <c r="O7954" i="2"/>
  <c r="O7953" i="2"/>
  <c r="O7952" i="2"/>
  <c r="O7951" i="2"/>
  <c r="O7950" i="2"/>
  <c r="O7949" i="2"/>
  <c r="O7948" i="2"/>
  <c r="O7947" i="2"/>
  <c r="O7946" i="2"/>
  <c r="O7945" i="2"/>
  <c r="O7944" i="2"/>
  <c r="O7943" i="2"/>
  <c r="O7942" i="2"/>
  <c r="O7941" i="2"/>
  <c r="O7940" i="2"/>
  <c r="O7939" i="2"/>
  <c r="O7938" i="2"/>
  <c r="O7937" i="2"/>
  <c r="O7936" i="2"/>
  <c r="O7935" i="2"/>
  <c r="O7934" i="2"/>
  <c r="O7933" i="2"/>
  <c r="O7932" i="2"/>
  <c r="O7931" i="2"/>
  <c r="O7930" i="2"/>
  <c r="O7929" i="2"/>
  <c r="O7928" i="2"/>
  <c r="O7927" i="2"/>
  <c r="O7926" i="2"/>
  <c r="O7925" i="2"/>
  <c r="O7924" i="2"/>
  <c r="O7923" i="2"/>
  <c r="O7922" i="2"/>
  <c r="O7921" i="2"/>
  <c r="O7920" i="2"/>
  <c r="O7919" i="2"/>
  <c r="O7918" i="2"/>
  <c r="O7917" i="2"/>
  <c r="O7916" i="2"/>
  <c r="O7915" i="2"/>
  <c r="O7914" i="2"/>
  <c r="O7913" i="2"/>
  <c r="O7912" i="2"/>
  <c r="O7911" i="2"/>
  <c r="O7910" i="2"/>
  <c r="O7909" i="2"/>
  <c r="O7908" i="2"/>
  <c r="O7907" i="2"/>
  <c r="O7906" i="2"/>
  <c r="O7905" i="2"/>
  <c r="O7904" i="2"/>
  <c r="O7903" i="2"/>
  <c r="O7902" i="2"/>
  <c r="O7901" i="2"/>
  <c r="O7900" i="2"/>
  <c r="O7899" i="2"/>
  <c r="O7898" i="2"/>
  <c r="O7897" i="2"/>
  <c r="O7896" i="2"/>
  <c r="O7895" i="2"/>
  <c r="O7894" i="2"/>
  <c r="O7893" i="2"/>
  <c r="O7892" i="2"/>
  <c r="O7891" i="2"/>
  <c r="O7890" i="2"/>
  <c r="O7889" i="2"/>
  <c r="O7888" i="2"/>
  <c r="O7887" i="2"/>
  <c r="O7886" i="2"/>
  <c r="O7885" i="2"/>
  <c r="O7884" i="2"/>
  <c r="O7883" i="2"/>
  <c r="O7882" i="2"/>
  <c r="O7881" i="2"/>
  <c r="O7880" i="2"/>
  <c r="O7879" i="2"/>
  <c r="O7878" i="2"/>
  <c r="O7877" i="2"/>
  <c r="O7876" i="2"/>
  <c r="O7875" i="2"/>
  <c r="O7874" i="2"/>
  <c r="O7873" i="2"/>
  <c r="O7872" i="2"/>
  <c r="O7871" i="2"/>
  <c r="O7870" i="2"/>
  <c r="O7869" i="2"/>
  <c r="O7868" i="2"/>
  <c r="O7867" i="2"/>
  <c r="O7866" i="2"/>
  <c r="O7865" i="2"/>
  <c r="O7864" i="2"/>
  <c r="O7863" i="2"/>
  <c r="O7862" i="2"/>
  <c r="O7861" i="2"/>
  <c r="O7860" i="2"/>
  <c r="O7859" i="2"/>
  <c r="O7858" i="2"/>
  <c r="O7857" i="2"/>
  <c r="O7856" i="2"/>
  <c r="O7855" i="2"/>
  <c r="O7854" i="2"/>
  <c r="O7853" i="2"/>
  <c r="O7852" i="2"/>
  <c r="O7851" i="2"/>
  <c r="O7850" i="2"/>
  <c r="O7849" i="2"/>
  <c r="O7848" i="2"/>
  <c r="O7847" i="2"/>
  <c r="O7846" i="2"/>
  <c r="O7845" i="2"/>
  <c r="O7844" i="2"/>
  <c r="O7843" i="2"/>
  <c r="O7842" i="2"/>
  <c r="O7841" i="2"/>
  <c r="O7840" i="2"/>
  <c r="O7839" i="2"/>
  <c r="O7838" i="2"/>
  <c r="O7837" i="2"/>
  <c r="O7836" i="2"/>
  <c r="O7835" i="2"/>
  <c r="O7834" i="2"/>
  <c r="O7833" i="2"/>
  <c r="O7832" i="2"/>
  <c r="O7831" i="2"/>
  <c r="O7830" i="2"/>
  <c r="O7829" i="2"/>
  <c r="O7828" i="2"/>
  <c r="O7827" i="2"/>
  <c r="O7826" i="2"/>
  <c r="O7825" i="2"/>
  <c r="O7824" i="2"/>
  <c r="O7823" i="2"/>
  <c r="O7822" i="2"/>
  <c r="O7821" i="2"/>
  <c r="O7820" i="2"/>
  <c r="O7819" i="2"/>
  <c r="O7818" i="2"/>
  <c r="O7817" i="2"/>
  <c r="O7816" i="2"/>
  <c r="O7815" i="2"/>
  <c r="O7814" i="2"/>
  <c r="O7813" i="2"/>
  <c r="O7812" i="2"/>
  <c r="O7811" i="2"/>
  <c r="O7810" i="2"/>
  <c r="O7809" i="2"/>
  <c r="O7808" i="2"/>
  <c r="O7807" i="2"/>
  <c r="O7806" i="2"/>
  <c r="O7805" i="2"/>
  <c r="O7804" i="2"/>
  <c r="O7803" i="2"/>
  <c r="O7802" i="2"/>
  <c r="O7801" i="2"/>
  <c r="O7800" i="2"/>
  <c r="O7799" i="2"/>
  <c r="O7798" i="2"/>
  <c r="O7797" i="2"/>
  <c r="O7796" i="2"/>
  <c r="O7795" i="2"/>
  <c r="O7794" i="2"/>
  <c r="O7793" i="2"/>
  <c r="O7792" i="2"/>
  <c r="O7791" i="2"/>
  <c r="O7790" i="2"/>
  <c r="O7789" i="2"/>
  <c r="O7788" i="2"/>
  <c r="O7787" i="2"/>
  <c r="O7786" i="2"/>
  <c r="O7785" i="2"/>
  <c r="O7784" i="2"/>
  <c r="O7783" i="2"/>
  <c r="O7782" i="2"/>
  <c r="O7781" i="2"/>
  <c r="O7780" i="2"/>
  <c r="O7779" i="2"/>
  <c r="O7778" i="2"/>
  <c r="O7777" i="2"/>
  <c r="O7776" i="2"/>
  <c r="O7775" i="2"/>
  <c r="O7774" i="2"/>
  <c r="O7773" i="2"/>
  <c r="O7772" i="2"/>
  <c r="O7771" i="2"/>
  <c r="O7770" i="2"/>
  <c r="O7769" i="2"/>
  <c r="O7768" i="2"/>
  <c r="O7767" i="2"/>
  <c r="O7766" i="2"/>
  <c r="O7765" i="2"/>
  <c r="O7764" i="2"/>
  <c r="O7763" i="2"/>
  <c r="O7762" i="2"/>
  <c r="O7761" i="2"/>
  <c r="O7760" i="2"/>
  <c r="O7759" i="2"/>
  <c r="O7758" i="2"/>
  <c r="O7757" i="2"/>
  <c r="O7756" i="2"/>
  <c r="O7755" i="2"/>
  <c r="O7754" i="2"/>
  <c r="O7753" i="2"/>
  <c r="O7752" i="2"/>
  <c r="O7751" i="2"/>
  <c r="O7750" i="2"/>
  <c r="O7749" i="2"/>
  <c r="O7748" i="2"/>
  <c r="O7747" i="2"/>
  <c r="O7746" i="2"/>
  <c r="O7745" i="2"/>
  <c r="O7744" i="2"/>
  <c r="O7743" i="2"/>
  <c r="O7742" i="2"/>
  <c r="O7741" i="2"/>
  <c r="O7740" i="2"/>
  <c r="O7739" i="2"/>
  <c r="O7738" i="2"/>
  <c r="O7737" i="2"/>
  <c r="O7736" i="2"/>
  <c r="O7735" i="2"/>
  <c r="O7734" i="2"/>
  <c r="O7733" i="2"/>
  <c r="O7732" i="2"/>
  <c r="O7731" i="2"/>
  <c r="O7730" i="2"/>
  <c r="O7729" i="2"/>
  <c r="O7728" i="2"/>
  <c r="O7727" i="2"/>
  <c r="O7726" i="2"/>
  <c r="O7725" i="2"/>
  <c r="O7724" i="2"/>
  <c r="O7723" i="2"/>
  <c r="O7722" i="2"/>
  <c r="O7721" i="2"/>
  <c r="O7720" i="2"/>
  <c r="O7719" i="2"/>
  <c r="O7718" i="2"/>
  <c r="O7717" i="2"/>
  <c r="O7716" i="2"/>
  <c r="O7715" i="2"/>
  <c r="O7714" i="2"/>
  <c r="O7713" i="2"/>
  <c r="O7712" i="2"/>
  <c r="O7711" i="2"/>
  <c r="O7710" i="2"/>
  <c r="O7709" i="2"/>
  <c r="O7708" i="2"/>
  <c r="O7707" i="2"/>
  <c r="O7706" i="2"/>
  <c r="O7705" i="2"/>
  <c r="O7704" i="2"/>
  <c r="O7703" i="2"/>
  <c r="O7702" i="2"/>
  <c r="O7701" i="2"/>
  <c r="O7700" i="2"/>
  <c r="O7699" i="2"/>
  <c r="O7698" i="2"/>
  <c r="O7697" i="2"/>
  <c r="O7696" i="2"/>
  <c r="O7695" i="2"/>
  <c r="O7694" i="2"/>
  <c r="O7693" i="2"/>
  <c r="O7692" i="2"/>
  <c r="O7691" i="2"/>
  <c r="O7690" i="2"/>
  <c r="O7689" i="2"/>
  <c r="O7688" i="2"/>
  <c r="O7687" i="2"/>
  <c r="O7686" i="2"/>
  <c r="O7685" i="2"/>
  <c r="O7684" i="2"/>
  <c r="O7683" i="2"/>
  <c r="O7682" i="2"/>
  <c r="O7681" i="2"/>
  <c r="O7680" i="2"/>
  <c r="O7679" i="2"/>
  <c r="O7678" i="2"/>
  <c r="O7677" i="2"/>
  <c r="O7676" i="2"/>
  <c r="O7675" i="2"/>
  <c r="O7674" i="2"/>
  <c r="O7673" i="2"/>
  <c r="O7672" i="2"/>
  <c r="O7671" i="2"/>
  <c r="O7670" i="2"/>
  <c r="O7669" i="2"/>
  <c r="O7668" i="2"/>
  <c r="O7667" i="2"/>
  <c r="O7666" i="2"/>
  <c r="O7665" i="2"/>
  <c r="O7664" i="2"/>
  <c r="O7663" i="2"/>
  <c r="O7662" i="2"/>
  <c r="O7661" i="2"/>
  <c r="O7660" i="2"/>
  <c r="O7659" i="2"/>
  <c r="O7658" i="2"/>
  <c r="O7657" i="2"/>
  <c r="O7656" i="2"/>
  <c r="O7655" i="2"/>
  <c r="O7654" i="2"/>
  <c r="O7653" i="2"/>
  <c r="O7652" i="2"/>
  <c r="O7651" i="2"/>
  <c r="O7650" i="2"/>
  <c r="O7649" i="2"/>
  <c r="O7648" i="2"/>
  <c r="O7647" i="2"/>
  <c r="O7646" i="2"/>
  <c r="O7645" i="2"/>
  <c r="O7644" i="2"/>
  <c r="O7643" i="2"/>
  <c r="O7642" i="2"/>
  <c r="O7641" i="2"/>
  <c r="O7640" i="2"/>
  <c r="O7639" i="2"/>
  <c r="O7638" i="2"/>
  <c r="O7637" i="2"/>
  <c r="O7636" i="2"/>
  <c r="O7635" i="2"/>
  <c r="O7634" i="2"/>
  <c r="O7633" i="2"/>
  <c r="O7632" i="2"/>
  <c r="O7631" i="2"/>
  <c r="O7630" i="2"/>
  <c r="O7629" i="2"/>
  <c r="O7628" i="2"/>
  <c r="O7627" i="2"/>
  <c r="O7626" i="2"/>
  <c r="O7625" i="2"/>
  <c r="O7624" i="2"/>
  <c r="O7623" i="2"/>
  <c r="O7622" i="2"/>
  <c r="O7621" i="2"/>
  <c r="O7620" i="2"/>
  <c r="O7619" i="2"/>
  <c r="O7618" i="2"/>
  <c r="O7617" i="2"/>
  <c r="O7616" i="2"/>
  <c r="O7615" i="2"/>
  <c r="O7614" i="2"/>
  <c r="O7613" i="2"/>
  <c r="O7612" i="2"/>
  <c r="O7611" i="2"/>
  <c r="O7610" i="2"/>
  <c r="O7609" i="2"/>
  <c r="O7608" i="2"/>
  <c r="O7607" i="2"/>
  <c r="O7606" i="2"/>
  <c r="O7605" i="2"/>
  <c r="O7604" i="2"/>
  <c r="O7603" i="2"/>
  <c r="O7602" i="2"/>
  <c r="O7601" i="2"/>
  <c r="O7600" i="2"/>
  <c r="O7599" i="2"/>
  <c r="O7598" i="2"/>
  <c r="O7597" i="2"/>
  <c r="O7596" i="2"/>
  <c r="O7595" i="2"/>
  <c r="O7594" i="2"/>
  <c r="O7593" i="2"/>
  <c r="O7592" i="2"/>
  <c r="O7591" i="2"/>
  <c r="O7590" i="2"/>
  <c r="O7589" i="2"/>
  <c r="O7588" i="2"/>
  <c r="O7587" i="2"/>
  <c r="O7586" i="2"/>
  <c r="O7585" i="2"/>
  <c r="O7584" i="2"/>
  <c r="O7583" i="2"/>
  <c r="O7582" i="2"/>
  <c r="O7581" i="2"/>
  <c r="O7580" i="2"/>
  <c r="O7579" i="2"/>
  <c r="O7578" i="2"/>
  <c r="O7577" i="2"/>
  <c r="O7576" i="2"/>
  <c r="O7575" i="2"/>
  <c r="O7574" i="2"/>
  <c r="O7573" i="2"/>
  <c r="O7572" i="2"/>
  <c r="O7571" i="2"/>
  <c r="O7570" i="2"/>
  <c r="O7569" i="2"/>
  <c r="O7568" i="2"/>
  <c r="O7567" i="2"/>
  <c r="O7566" i="2"/>
  <c r="O7565" i="2"/>
  <c r="O7564" i="2"/>
  <c r="O7563" i="2"/>
  <c r="O7562" i="2"/>
  <c r="O7561" i="2"/>
  <c r="O7560" i="2"/>
  <c r="O7559" i="2"/>
  <c r="O7558" i="2"/>
  <c r="O7557" i="2"/>
  <c r="O7556" i="2"/>
  <c r="O7555" i="2"/>
  <c r="O7554" i="2"/>
  <c r="O7553" i="2"/>
  <c r="O7552" i="2"/>
  <c r="O7551" i="2"/>
  <c r="O7550" i="2"/>
  <c r="O7549" i="2"/>
  <c r="O7548" i="2"/>
  <c r="O7547" i="2"/>
  <c r="O7546" i="2"/>
  <c r="O7545" i="2"/>
  <c r="O7544" i="2"/>
  <c r="O7543" i="2"/>
  <c r="O7542" i="2"/>
  <c r="O7541" i="2"/>
  <c r="O7540" i="2"/>
  <c r="O7539" i="2"/>
  <c r="O7538" i="2"/>
  <c r="O7537" i="2"/>
  <c r="O7536" i="2"/>
  <c r="O7535" i="2"/>
  <c r="O7534" i="2"/>
  <c r="O7533" i="2"/>
  <c r="O7532" i="2"/>
  <c r="O7531" i="2"/>
  <c r="O7530" i="2"/>
  <c r="O7529" i="2"/>
  <c r="O7528" i="2"/>
  <c r="O7527" i="2"/>
  <c r="O7526" i="2"/>
  <c r="O7525" i="2"/>
  <c r="O7524" i="2"/>
  <c r="O7523" i="2"/>
  <c r="O7522" i="2"/>
  <c r="O7521" i="2"/>
  <c r="O7520" i="2"/>
  <c r="O7519" i="2"/>
  <c r="O7518" i="2"/>
  <c r="O7517" i="2"/>
  <c r="O7516" i="2"/>
  <c r="O7515" i="2"/>
  <c r="O7514" i="2"/>
  <c r="O7513" i="2"/>
  <c r="O7512" i="2"/>
  <c r="O7511" i="2"/>
  <c r="O7510" i="2"/>
  <c r="O7509" i="2"/>
  <c r="O7508" i="2"/>
  <c r="O7507" i="2"/>
  <c r="O7506" i="2"/>
  <c r="O7505" i="2"/>
  <c r="O7504" i="2"/>
  <c r="O7503" i="2"/>
  <c r="O7502" i="2"/>
  <c r="O7501" i="2"/>
  <c r="O7500" i="2"/>
  <c r="O7499" i="2"/>
  <c r="O7498" i="2"/>
  <c r="O7497" i="2"/>
  <c r="O7496" i="2"/>
  <c r="O7495" i="2"/>
  <c r="O7494" i="2"/>
  <c r="O7493" i="2"/>
  <c r="O7492" i="2"/>
  <c r="O7491" i="2"/>
  <c r="O7490" i="2"/>
  <c r="O7489" i="2"/>
  <c r="O7488" i="2"/>
  <c r="O7487" i="2"/>
  <c r="O7486" i="2"/>
  <c r="O7485" i="2"/>
  <c r="O7484" i="2"/>
  <c r="O7483" i="2"/>
  <c r="O7482" i="2"/>
  <c r="O7481" i="2"/>
  <c r="O7480" i="2"/>
  <c r="O7479" i="2"/>
  <c r="O7478" i="2"/>
  <c r="O7477" i="2"/>
  <c r="O7476" i="2"/>
  <c r="O7475" i="2"/>
  <c r="O7474" i="2"/>
  <c r="O7473" i="2"/>
  <c r="O7472" i="2"/>
  <c r="O7471" i="2"/>
  <c r="O7470" i="2"/>
  <c r="O7469" i="2"/>
  <c r="O7468" i="2"/>
  <c r="O7467" i="2"/>
  <c r="O7466" i="2"/>
  <c r="O7465" i="2"/>
  <c r="O7464" i="2"/>
  <c r="O7463" i="2"/>
  <c r="O7462" i="2"/>
  <c r="O7461" i="2"/>
  <c r="O7460" i="2"/>
  <c r="O7459" i="2"/>
  <c r="O7458" i="2"/>
  <c r="O7457" i="2"/>
  <c r="O7456" i="2"/>
  <c r="O7455" i="2"/>
  <c r="O7454" i="2"/>
  <c r="O7453" i="2"/>
  <c r="O7452" i="2"/>
  <c r="O7451" i="2"/>
  <c r="O7450" i="2"/>
  <c r="O7449" i="2"/>
  <c r="O7448" i="2"/>
  <c r="O7447" i="2"/>
  <c r="O7446" i="2"/>
  <c r="O7445" i="2"/>
  <c r="O7444" i="2"/>
  <c r="O7443" i="2"/>
  <c r="O7442" i="2"/>
  <c r="O7441" i="2"/>
  <c r="O7440" i="2"/>
  <c r="O7439" i="2"/>
  <c r="O7438" i="2"/>
  <c r="O7437" i="2"/>
  <c r="O7436" i="2"/>
  <c r="O7435" i="2"/>
  <c r="O7434" i="2"/>
  <c r="O7433" i="2"/>
  <c r="O7432" i="2"/>
  <c r="O7431" i="2"/>
  <c r="O7430" i="2"/>
  <c r="O7429" i="2"/>
  <c r="O7428" i="2"/>
  <c r="O7427" i="2"/>
  <c r="O7426" i="2"/>
  <c r="O7425" i="2"/>
  <c r="O7424" i="2"/>
  <c r="O7423" i="2"/>
  <c r="O7422" i="2"/>
  <c r="O7421" i="2"/>
  <c r="O7420" i="2"/>
  <c r="O7419" i="2"/>
  <c r="O7418" i="2"/>
  <c r="O7417" i="2"/>
  <c r="O7416" i="2"/>
  <c r="O7415" i="2"/>
  <c r="O7414" i="2"/>
  <c r="O7413" i="2"/>
  <c r="O7412" i="2"/>
  <c r="O7411" i="2"/>
  <c r="O7410" i="2"/>
  <c r="O7409" i="2"/>
  <c r="O7408" i="2"/>
  <c r="O7407" i="2"/>
  <c r="O7406" i="2"/>
  <c r="O7405" i="2"/>
  <c r="O7404" i="2"/>
  <c r="O7403" i="2"/>
  <c r="O7402" i="2"/>
  <c r="O7401" i="2"/>
  <c r="O7400" i="2"/>
  <c r="O7399" i="2"/>
  <c r="O7398" i="2"/>
  <c r="O7397" i="2"/>
  <c r="O7396" i="2"/>
  <c r="O7395" i="2"/>
  <c r="O7394" i="2"/>
  <c r="O7393" i="2"/>
  <c r="O7392" i="2"/>
  <c r="O7391" i="2"/>
  <c r="O7390" i="2"/>
  <c r="O7389" i="2"/>
  <c r="O7388" i="2"/>
  <c r="O7387" i="2"/>
  <c r="O7386" i="2"/>
  <c r="O7385" i="2"/>
  <c r="O7384" i="2"/>
  <c r="O7383" i="2"/>
  <c r="O7382" i="2"/>
  <c r="O7381" i="2"/>
  <c r="O7380" i="2"/>
  <c r="O7379" i="2"/>
  <c r="O7378" i="2"/>
  <c r="O7377" i="2"/>
  <c r="O7376" i="2"/>
  <c r="O7375" i="2"/>
  <c r="O7374" i="2"/>
  <c r="O7373" i="2"/>
  <c r="O7372" i="2"/>
  <c r="O7371" i="2"/>
  <c r="O7370" i="2"/>
  <c r="O7369" i="2"/>
  <c r="O7368" i="2"/>
  <c r="O7367" i="2"/>
  <c r="O7366" i="2"/>
  <c r="O7365" i="2"/>
  <c r="O7364" i="2"/>
  <c r="O7363" i="2"/>
  <c r="O7362" i="2"/>
  <c r="O7361" i="2"/>
  <c r="O7360" i="2"/>
  <c r="O7359" i="2"/>
  <c r="O7358" i="2"/>
  <c r="O7357" i="2"/>
  <c r="O7356" i="2"/>
  <c r="O7355" i="2"/>
  <c r="O7354" i="2"/>
  <c r="O7353" i="2"/>
  <c r="O7352" i="2"/>
  <c r="O7351" i="2"/>
  <c r="O7350" i="2"/>
  <c r="O7349" i="2"/>
  <c r="O7348" i="2"/>
  <c r="O7347" i="2"/>
  <c r="O7346" i="2"/>
  <c r="O7345" i="2"/>
  <c r="O7344" i="2"/>
  <c r="O7343" i="2"/>
  <c r="O7342" i="2"/>
  <c r="O7341" i="2"/>
  <c r="O7340" i="2"/>
  <c r="O7339" i="2"/>
  <c r="O7338" i="2"/>
  <c r="O7337" i="2"/>
  <c r="O7336" i="2"/>
  <c r="O7335" i="2"/>
  <c r="O7334" i="2"/>
  <c r="O7333" i="2"/>
  <c r="O7332" i="2"/>
  <c r="O7331" i="2"/>
  <c r="O7330" i="2"/>
  <c r="O7329" i="2"/>
  <c r="O7328" i="2"/>
  <c r="O7327" i="2"/>
  <c r="O7326" i="2"/>
  <c r="O7325" i="2"/>
  <c r="O7324" i="2"/>
  <c r="O7323" i="2"/>
  <c r="O7322" i="2"/>
  <c r="O7321" i="2"/>
  <c r="O7320" i="2"/>
  <c r="O7319" i="2"/>
  <c r="O7318" i="2"/>
  <c r="O7317" i="2"/>
  <c r="O7316" i="2"/>
  <c r="O7315" i="2"/>
  <c r="O7314" i="2"/>
  <c r="O7313" i="2"/>
  <c r="O7312" i="2"/>
  <c r="O7311" i="2"/>
  <c r="O7310" i="2"/>
  <c r="O7309" i="2"/>
  <c r="O7308" i="2"/>
  <c r="O7307" i="2"/>
  <c r="O7306" i="2"/>
  <c r="O7305" i="2"/>
  <c r="O7304" i="2"/>
  <c r="O7303" i="2"/>
  <c r="O7302" i="2"/>
  <c r="O7301" i="2"/>
  <c r="O7300" i="2"/>
  <c r="O7299" i="2"/>
  <c r="O7298" i="2"/>
  <c r="O7297" i="2"/>
  <c r="O7296" i="2"/>
  <c r="O7295" i="2"/>
  <c r="O7294" i="2"/>
  <c r="O7293" i="2"/>
  <c r="O7292" i="2"/>
  <c r="O7291" i="2"/>
  <c r="O7290" i="2"/>
  <c r="O7289" i="2"/>
  <c r="O7288" i="2"/>
  <c r="O7287" i="2"/>
  <c r="O7286" i="2"/>
  <c r="O7285" i="2"/>
  <c r="O7284" i="2"/>
  <c r="O7283" i="2"/>
  <c r="O7282" i="2"/>
  <c r="O7281" i="2"/>
  <c r="O7280" i="2"/>
  <c r="O7279" i="2"/>
  <c r="O7278" i="2"/>
  <c r="O7277" i="2"/>
  <c r="O7276" i="2"/>
  <c r="O7275" i="2"/>
  <c r="O7274" i="2"/>
  <c r="O7273" i="2"/>
  <c r="O7272" i="2"/>
  <c r="O7271" i="2"/>
  <c r="O7270" i="2"/>
  <c r="O7269" i="2"/>
  <c r="O7268" i="2"/>
  <c r="O7267" i="2"/>
  <c r="O7266" i="2"/>
  <c r="O7265" i="2"/>
  <c r="O7264" i="2"/>
  <c r="O7263" i="2"/>
  <c r="O7262" i="2"/>
  <c r="O7261" i="2"/>
  <c r="O7260" i="2"/>
  <c r="O7259" i="2"/>
  <c r="O7258" i="2"/>
  <c r="O7257" i="2"/>
  <c r="O7256" i="2"/>
  <c r="O7255" i="2"/>
  <c r="O7254" i="2"/>
  <c r="O7253" i="2"/>
  <c r="O7252" i="2"/>
  <c r="O7251" i="2"/>
  <c r="O7250" i="2"/>
  <c r="O7249" i="2"/>
  <c r="O7248" i="2"/>
  <c r="O7247" i="2"/>
  <c r="O7246" i="2"/>
  <c r="O7245" i="2"/>
  <c r="O7244" i="2"/>
  <c r="O7243" i="2"/>
  <c r="O7242" i="2"/>
  <c r="O7241" i="2"/>
  <c r="O7240" i="2"/>
  <c r="O7239" i="2"/>
  <c r="O7238" i="2"/>
  <c r="O7237" i="2"/>
  <c r="O7236" i="2"/>
  <c r="O7235" i="2"/>
  <c r="O7234" i="2"/>
  <c r="O7233" i="2"/>
  <c r="O7232" i="2"/>
  <c r="O7231" i="2"/>
  <c r="O7230" i="2"/>
  <c r="O7229" i="2"/>
  <c r="O7228" i="2"/>
  <c r="O7227" i="2"/>
  <c r="O7226" i="2"/>
  <c r="O7225" i="2"/>
  <c r="O7224" i="2"/>
  <c r="O7223" i="2"/>
  <c r="O7222" i="2"/>
  <c r="O7221" i="2"/>
  <c r="O7220" i="2"/>
  <c r="O7219" i="2"/>
  <c r="O7218" i="2"/>
  <c r="O7217" i="2"/>
  <c r="O7216" i="2"/>
  <c r="O7215" i="2"/>
  <c r="O7214" i="2"/>
  <c r="O7213" i="2"/>
  <c r="O7212" i="2"/>
  <c r="O7211" i="2"/>
  <c r="O7210" i="2"/>
  <c r="O7209" i="2"/>
  <c r="O7208" i="2"/>
  <c r="O7207" i="2"/>
  <c r="O7206" i="2"/>
  <c r="O7205" i="2"/>
  <c r="O7204" i="2"/>
  <c r="O7203" i="2"/>
  <c r="O7202" i="2"/>
  <c r="O7201" i="2"/>
  <c r="O7200" i="2"/>
  <c r="O7199" i="2"/>
  <c r="O7198" i="2"/>
  <c r="O7197" i="2"/>
  <c r="O7196" i="2"/>
  <c r="O7195" i="2"/>
  <c r="O7194" i="2"/>
  <c r="O7193" i="2"/>
  <c r="O7192" i="2"/>
  <c r="O7191" i="2"/>
  <c r="O7190" i="2"/>
  <c r="O7189" i="2"/>
  <c r="O7188" i="2"/>
  <c r="O7187" i="2"/>
  <c r="O7186" i="2"/>
  <c r="O7185" i="2"/>
  <c r="O7184" i="2"/>
  <c r="O7183" i="2"/>
  <c r="O7182" i="2"/>
  <c r="O7181" i="2"/>
  <c r="O7180" i="2"/>
  <c r="O7179" i="2"/>
  <c r="O7178" i="2"/>
  <c r="O7177" i="2"/>
  <c r="O7176" i="2"/>
  <c r="O7175" i="2"/>
  <c r="O7174" i="2"/>
  <c r="O7173" i="2"/>
  <c r="O7172" i="2"/>
  <c r="O7171" i="2"/>
  <c r="O7170" i="2"/>
  <c r="O7169" i="2"/>
  <c r="O7168" i="2"/>
  <c r="O7167" i="2"/>
  <c r="O7166" i="2"/>
  <c r="O7165" i="2"/>
  <c r="O7164" i="2"/>
  <c r="O7163" i="2"/>
  <c r="O7162" i="2"/>
  <c r="O7161" i="2"/>
  <c r="O7160" i="2"/>
  <c r="O7159" i="2"/>
  <c r="O7158" i="2"/>
  <c r="O7157" i="2"/>
  <c r="O7156" i="2"/>
  <c r="O7155" i="2"/>
  <c r="O7154" i="2"/>
  <c r="O7153" i="2"/>
  <c r="O7152" i="2"/>
  <c r="O7151" i="2"/>
  <c r="O7150" i="2"/>
  <c r="O7149" i="2"/>
  <c r="O7148" i="2"/>
  <c r="O7147" i="2"/>
  <c r="O7146" i="2"/>
  <c r="O7145" i="2"/>
  <c r="O7144" i="2"/>
  <c r="O7143" i="2"/>
  <c r="O7142" i="2"/>
  <c r="O7141" i="2"/>
  <c r="O7140" i="2"/>
  <c r="O7139" i="2"/>
  <c r="O7138" i="2"/>
  <c r="O7137" i="2"/>
  <c r="O7136" i="2"/>
  <c r="O7135" i="2"/>
  <c r="O7134" i="2"/>
  <c r="O7133" i="2"/>
  <c r="O7132" i="2"/>
  <c r="O7131" i="2"/>
  <c r="O7130" i="2"/>
  <c r="O7129" i="2"/>
  <c r="O7128" i="2"/>
  <c r="O7127" i="2"/>
  <c r="O7126" i="2"/>
  <c r="O7125" i="2"/>
  <c r="O7124" i="2"/>
  <c r="O7123" i="2"/>
  <c r="O7122" i="2"/>
  <c r="O7121" i="2"/>
  <c r="O7120" i="2"/>
  <c r="O7119" i="2"/>
  <c r="O7118" i="2"/>
  <c r="O7117" i="2"/>
  <c r="O7116" i="2"/>
  <c r="O7115" i="2"/>
  <c r="O7114" i="2"/>
  <c r="O7113" i="2"/>
  <c r="O7112" i="2"/>
  <c r="O7111" i="2"/>
  <c r="O7110" i="2"/>
  <c r="O7109" i="2"/>
  <c r="O7108" i="2"/>
  <c r="O7107" i="2"/>
  <c r="O7106" i="2"/>
  <c r="O7105" i="2"/>
  <c r="O7104" i="2"/>
  <c r="O7103" i="2"/>
  <c r="O7102" i="2"/>
  <c r="O7101" i="2"/>
  <c r="O7100" i="2"/>
  <c r="O7099" i="2"/>
  <c r="O7098" i="2"/>
  <c r="O7097" i="2"/>
  <c r="O7096" i="2"/>
  <c r="O7095" i="2"/>
  <c r="O7094" i="2"/>
  <c r="O7093" i="2"/>
  <c r="O7092" i="2"/>
  <c r="O7091" i="2"/>
  <c r="O7090" i="2"/>
  <c r="O7089" i="2"/>
  <c r="O7088" i="2"/>
  <c r="O7087" i="2"/>
  <c r="O7086" i="2"/>
  <c r="O7085" i="2"/>
  <c r="O7084" i="2"/>
  <c r="O7083" i="2"/>
  <c r="O7082" i="2"/>
  <c r="O7081" i="2"/>
  <c r="O7080" i="2"/>
  <c r="O7079" i="2"/>
  <c r="O7078" i="2"/>
  <c r="O7077" i="2"/>
  <c r="O7076" i="2"/>
  <c r="O7075" i="2"/>
  <c r="O7074" i="2"/>
  <c r="O7073" i="2"/>
  <c r="O7072" i="2"/>
  <c r="O7071" i="2"/>
  <c r="O7070" i="2"/>
  <c r="O7069" i="2"/>
  <c r="O7068" i="2"/>
  <c r="O7067" i="2"/>
  <c r="O7066" i="2"/>
  <c r="O7065" i="2"/>
  <c r="O7064" i="2"/>
  <c r="O7063" i="2"/>
  <c r="O7062" i="2"/>
  <c r="O7061" i="2"/>
  <c r="O7060" i="2"/>
  <c r="O7059" i="2"/>
  <c r="O7058" i="2"/>
  <c r="O7057" i="2"/>
  <c r="O7056" i="2"/>
  <c r="O7055" i="2"/>
  <c r="O7054" i="2"/>
  <c r="O7053" i="2"/>
  <c r="O7052" i="2"/>
  <c r="O7051" i="2"/>
  <c r="O7050" i="2"/>
  <c r="O7049" i="2"/>
  <c r="O7048" i="2"/>
  <c r="O7047" i="2"/>
  <c r="O7046" i="2"/>
  <c r="O7045" i="2"/>
  <c r="O7044" i="2"/>
  <c r="O7043" i="2"/>
  <c r="O7042" i="2"/>
  <c r="O7041" i="2"/>
  <c r="O7040" i="2"/>
  <c r="O7039" i="2"/>
  <c r="O7038" i="2"/>
  <c r="O7037" i="2"/>
  <c r="O7036" i="2"/>
  <c r="O7035" i="2"/>
  <c r="O7034" i="2"/>
  <c r="O7033" i="2"/>
  <c r="O7032" i="2"/>
  <c r="O7031" i="2"/>
  <c r="O7030" i="2"/>
  <c r="O7029" i="2"/>
  <c r="O7028" i="2"/>
  <c r="O7027" i="2"/>
  <c r="O7026" i="2"/>
  <c r="O7025" i="2"/>
  <c r="O7024" i="2"/>
  <c r="O7023" i="2"/>
  <c r="O7022" i="2"/>
  <c r="O7021" i="2"/>
  <c r="O7020" i="2"/>
  <c r="O7019" i="2"/>
  <c r="O7018" i="2"/>
  <c r="O7017" i="2"/>
  <c r="O7016" i="2"/>
  <c r="O7015" i="2"/>
  <c r="O7014" i="2"/>
  <c r="O7013" i="2"/>
  <c r="O7012" i="2"/>
  <c r="O7011" i="2"/>
  <c r="O7010" i="2"/>
  <c r="O7009" i="2"/>
  <c r="O7008" i="2"/>
  <c r="O7007" i="2"/>
  <c r="O7006" i="2"/>
  <c r="O7005" i="2"/>
  <c r="O7004" i="2"/>
  <c r="O7003" i="2"/>
  <c r="O7002" i="2"/>
  <c r="O7001" i="2"/>
  <c r="O7000" i="2"/>
  <c r="O6999" i="2"/>
  <c r="O6998" i="2"/>
  <c r="O6997" i="2"/>
  <c r="O6996" i="2"/>
  <c r="O6995" i="2"/>
  <c r="O6994" i="2"/>
  <c r="O6993" i="2"/>
  <c r="O6992" i="2"/>
  <c r="O6991" i="2"/>
  <c r="O6990" i="2"/>
  <c r="O6989" i="2"/>
  <c r="O6988" i="2"/>
  <c r="O6987" i="2"/>
  <c r="O6986" i="2"/>
  <c r="O6985" i="2"/>
  <c r="O6984" i="2"/>
  <c r="O6983" i="2"/>
  <c r="O6982" i="2"/>
  <c r="O6981" i="2"/>
  <c r="O6980" i="2"/>
  <c r="O6979" i="2"/>
  <c r="O6978" i="2"/>
  <c r="O6977" i="2"/>
  <c r="O6976" i="2"/>
  <c r="O6975" i="2"/>
  <c r="O6974" i="2"/>
  <c r="O6973" i="2"/>
  <c r="O6972" i="2"/>
  <c r="O6971" i="2"/>
  <c r="O6970" i="2"/>
  <c r="O6969" i="2"/>
  <c r="O6968" i="2"/>
  <c r="O6967" i="2"/>
  <c r="O6966" i="2"/>
  <c r="O6965" i="2"/>
  <c r="O6964" i="2"/>
  <c r="O6963" i="2"/>
  <c r="O6962" i="2"/>
  <c r="O6961" i="2"/>
  <c r="O6960" i="2"/>
  <c r="O6959" i="2"/>
  <c r="O6958" i="2"/>
  <c r="O6957" i="2"/>
  <c r="O6956" i="2"/>
  <c r="O6955" i="2"/>
  <c r="O6954" i="2"/>
  <c r="O6953" i="2"/>
  <c r="O6952" i="2"/>
  <c r="O6951" i="2"/>
  <c r="O6950" i="2"/>
  <c r="O6949" i="2"/>
  <c r="O6948" i="2"/>
  <c r="O6947" i="2"/>
  <c r="O6946" i="2"/>
  <c r="O6945" i="2"/>
  <c r="O6944" i="2"/>
  <c r="O6943" i="2"/>
  <c r="O6942" i="2"/>
  <c r="O6941" i="2"/>
  <c r="O6940" i="2"/>
  <c r="O6939" i="2"/>
  <c r="O6938" i="2"/>
  <c r="O6937" i="2"/>
  <c r="O6936" i="2"/>
  <c r="O6935" i="2"/>
  <c r="O6934" i="2"/>
  <c r="O6933" i="2"/>
  <c r="O6932" i="2"/>
  <c r="O6931" i="2"/>
  <c r="O6930" i="2"/>
  <c r="O6929" i="2"/>
  <c r="O6928" i="2"/>
  <c r="O6927" i="2"/>
  <c r="O6926" i="2"/>
  <c r="O6925" i="2"/>
  <c r="O6924" i="2"/>
  <c r="O6923" i="2"/>
  <c r="O6922" i="2"/>
  <c r="O6921" i="2"/>
  <c r="O6920" i="2"/>
  <c r="O6919" i="2"/>
  <c r="O6918" i="2"/>
  <c r="O6917" i="2"/>
  <c r="O6916" i="2"/>
  <c r="O6915" i="2"/>
  <c r="O6914" i="2"/>
  <c r="O6913" i="2"/>
  <c r="O6912" i="2"/>
  <c r="O6911" i="2"/>
  <c r="O6910" i="2"/>
  <c r="O6909" i="2"/>
  <c r="O6908" i="2"/>
  <c r="O6907" i="2"/>
  <c r="O6906" i="2"/>
  <c r="O6905" i="2"/>
  <c r="O6904" i="2"/>
  <c r="O6903" i="2"/>
  <c r="O6902" i="2"/>
  <c r="O6901" i="2"/>
  <c r="O6900" i="2"/>
  <c r="O6899" i="2"/>
  <c r="O6898" i="2"/>
  <c r="O6897" i="2"/>
  <c r="O6896" i="2"/>
  <c r="O6895" i="2"/>
  <c r="O6894" i="2"/>
  <c r="O6893" i="2"/>
  <c r="O6892" i="2"/>
  <c r="O6891" i="2"/>
  <c r="O6890" i="2"/>
  <c r="O6889" i="2"/>
  <c r="O6888" i="2"/>
  <c r="O6887" i="2"/>
  <c r="O6886" i="2"/>
  <c r="O6885" i="2"/>
  <c r="O6884" i="2"/>
  <c r="O6883" i="2"/>
  <c r="O6882" i="2"/>
  <c r="O6881" i="2"/>
  <c r="O6880" i="2"/>
  <c r="O6879" i="2"/>
  <c r="O6878" i="2"/>
  <c r="O6877" i="2"/>
  <c r="O6876" i="2"/>
  <c r="O6875" i="2"/>
  <c r="O6874" i="2"/>
  <c r="O6873" i="2"/>
  <c r="O6872" i="2"/>
  <c r="O6871" i="2"/>
  <c r="O6870" i="2"/>
  <c r="O6869" i="2"/>
  <c r="O6868" i="2"/>
  <c r="O6867" i="2"/>
  <c r="O6866" i="2"/>
  <c r="O6865" i="2"/>
  <c r="O6864" i="2"/>
  <c r="O6863" i="2"/>
  <c r="O6862" i="2"/>
  <c r="O6861" i="2"/>
  <c r="O6860" i="2"/>
  <c r="O6859" i="2"/>
  <c r="O6858" i="2"/>
  <c r="O6857" i="2"/>
  <c r="O6856" i="2"/>
  <c r="O6855" i="2"/>
  <c r="O6854" i="2"/>
  <c r="O6853" i="2"/>
  <c r="O6852" i="2"/>
  <c r="O6851" i="2"/>
  <c r="O6850" i="2"/>
  <c r="O6849" i="2"/>
  <c r="O6848" i="2"/>
  <c r="O6847" i="2"/>
  <c r="O6846" i="2"/>
  <c r="O6845" i="2"/>
  <c r="O6844" i="2"/>
  <c r="O6843" i="2"/>
  <c r="O6842" i="2"/>
  <c r="O6841" i="2"/>
  <c r="O6840" i="2"/>
  <c r="O6839" i="2"/>
  <c r="O6838" i="2"/>
  <c r="O6837" i="2"/>
  <c r="O6836" i="2"/>
  <c r="O6835" i="2"/>
  <c r="O6834" i="2"/>
  <c r="O6833" i="2"/>
  <c r="O6832" i="2"/>
  <c r="O6831" i="2"/>
  <c r="O6830" i="2"/>
  <c r="O6829" i="2"/>
  <c r="O6828" i="2"/>
  <c r="O6827" i="2"/>
  <c r="O6826" i="2"/>
  <c r="O6825" i="2"/>
  <c r="O6824" i="2"/>
  <c r="O6823" i="2"/>
  <c r="O6822" i="2"/>
  <c r="O6821" i="2"/>
  <c r="O6820" i="2"/>
  <c r="O6819" i="2"/>
  <c r="O6818" i="2"/>
  <c r="O6817" i="2"/>
  <c r="O6816" i="2"/>
  <c r="O6815" i="2"/>
  <c r="O6814" i="2"/>
  <c r="O6813" i="2"/>
  <c r="O6812" i="2"/>
  <c r="O6811" i="2"/>
  <c r="O6810" i="2"/>
  <c r="O6809" i="2"/>
  <c r="O6808" i="2"/>
  <c r="O6807" i="2"/>
  <c r="O6806" i="2"/>
  <c r="O6805" i="2"/>
  <c r="O6804" i="2"/>
  <c r="O6803" i="2"/>
  <c r="O6802" i="2"/>
  <c r="O6801" i="2"/>
  <c r="O6800" i="2"/>
  <c r="O6799" i="2"/>
  <c r="O6798" i="2"/>
  <c r="O6797" i="2"/>
  <c r="O6796" i="2"/>
  <c r="O6795" i="2"/>
  <c r="O6794" i="2"/>
  <c r="O6793" i="2"/>
  <c r="O6792" i="2"/>
  <c r="O6791" i="2"/>
  <c r="O6790" i="2"/>
  <c r="O6789" i="2"/>
  <c r="O6788" i="2"/>
  <c r="O6787" i="2"/>
  <c r="O6786" i="2"/>
  <c r="O6785" i="2"/>
  <c r="O6784" i="2"/>
  <c r="O6783" i="2"/>
  <c r="O6782" i="2"/>
  <c r="O6781" i="2"/>
  <c r="O6780" i="2"/>
  <c r="O6779" i="2"/>
  <c r="O6778" i="2"/>
  <c r="O6777" i="2"/>
  <c r="O6776" i="2"/>
  <c r="O6775" i="2"/>
  <c r="O6774" i="2"/>
  <c r="O6773" i="2"/>
  <c r="O6772" i="2"/>
  <c r="O6771" i="2"/>
  <c r="O6770" i="2"/>
  <c r="O6769" i="2"/>
  <c r="O6768" i="2"/>
  <c r="O6767" i="2"/>
  <c r="O6766" i="2"/>
  <c r="O6765" i="2"/>
  <c r="O6764" i="2"/>
  <c r="O6763" i="2"/>
  <c r="O6762" i="2"/>
  <c r="O6761" i="2"/>
  <c r="O6760" i="2"/>
  <c r="O6759" i="2"/>
  <c r="O6758" i="2"/>
  <c r="O6757" i="2"/>
  <c r="O6756" i="2"/>
  <c r="O6755" i="2"/>
  <c r="O6754" i="2"/>
  <c r="O6753" i="2"/>
  <c r="O6752" i="2"/>
  <c r="O6751" i="2"/>
  <c r="O6750" i="2"/>
  <c r="O6749" i="2"/>
  <c r="O6748" i="2"/>
  <c r="O6747" i="2"/>
  <c r="O6746" i="2"/>
  <c r="O6745" i="2"/>
  <c r="O6744" i="2"/>
  <c r="O6743" i="2"/>
  <c r="O6742" i="2"/>
  <c r="O6741" i="2"/>
  <c r="O6740" i="2"/>
  <c r="O6739" i="2"/>
  <c r="O6738" i="2"/>
  <c r="O6737" i="2"/>
  <c r="O6736" i="2"/>
  <c r="O6735" i="2"/>
  <c r="O6734" i="2"/>
  <c r="O6733" i="2"/>
  <c r="O6732" i="2"/>
  <c r="O6731" i="2"/>
  <c r="O6730" i="2"/>
  <c r="O6729" i="2"/>
  <c r="O6728" i="2"/>
  <c r="O6727" i="2"/>
  <c r="O6726" i="2"/>
  <c r="O6725" i="2"/>
  <c r="O6724" i="2"/>
  <c r="O6723" i="2"/>
  <c r="O6722" i="2"/>
  <c r="O6721" i="2"/>
  <c r="O6720" i="2"/>
  <c r="O6719" i="2"/>
  <c r="O6718" i="2"/>
  <c r="O6717" i="2"/>
  <c r="O6716" i="2"/>
  <c r="O6715" i="2"/>
  <c r="O6714" i="2"/>
  <c r="O6713" i="2"/>
  <c r="O6712" i="2"/>
  <c r="O6711" i="2"/>
  <c r="O6710" i="2"/>
  <c r="O6709" i="2"/>
  <c r="O6708" i="2"/>
  <c r="O6707" i="2"/>
  <c r="O6706" i="2"/>
  <c r="O6705" i="2"/>
  <c r="O6704" i="2"/>
  <c r="O6703" i="2"/>
  <c r="O6702" i="2"/>
  <c r="O6701" i="2"/>
  <c r="O6700" i="2"/>
  <c r="O6699" i="2"/>
  <c r="O6698" i="2"/>
  <c r="O6697" i="2"/>
  <c r="O6696" i="2"/>
  <c r="O6695" i="2"/>
  <c r="O6694" i="2"/>
  <c r="O6693" i="2"/>
  <c r="O6692" i="2"/>
  <c r="O6691" i="2"/>
  <c r="O6690" i="2"/>
  <c r="O6689" i="2"/>
  <c r="O6688" i="2"/>
  <c r="O6687" i="2"/>
  <c r="O6686" i="2"/>
  <c r="O6685" i="2"/>
  <c r="O6684" i="2"/>
  <c r="O6683" i="2"/>
  <c r="O6682" i="2"/>
  <c r="O6681" i="2"/>
  <c r="O6680" i="2"/>
  <c r="O6679" i="2"/>
  <c r="O6678" i="2"/>
  <c r="O6677" i="2"/>
  <c r="O6676" i="2"/>
  <c r="O6675" i="2"/>
  <c r="O6674" i="2"/>
  <c r="O6673" i="2"/>
  <c r="O6672" i="2"/>
  <c r="O6671" i="2"/>
  <c r="O6670" i="2"/>
  <c r="O6669" i="2"/>
  <c r="O6668" i="2"/>
  <c r="O6667" i="2"/>
  <c r="O6666" i="2"/>
  <c r="O6665" i="2"/>
  <c r="O6664" i="2"/>
  <c r="O6663" i="2"/>
  <c r="O6662" i="2"/>
  <c r="O6661" i="2"/>
  <c r="O6660" i="2"/>
  <c r="O6659" i="2"/>
  <c r="O6658" i="2"/>
  <c r="O6657" i="2"/>
  <c r="O6656" i="2"/>
  <c r="O6655" i="2"/>
  <c r="O6654" i="2"/>
  <c r="O6653" i="2"/>
  <c r="O6652" i="2"/>
  <c r="O6651" i="2"/>
  <c r="O6650" i="2"/>
  <c r="O6649" i="2"/>
  <c r="O6648" i="2"/>
  <c r="O6647" i="2"/>
  <c r="O6646" i="2"/>
  <c r="O6645" i="2"/>
  <c r="O6644" i="2"/>
  <c r="O6643" i="2"/>
  <c r="O6642" i="2"/>
  <c r="O6641" i="2"/>
  <c r="O6640" i="2"/>
  <c r="O6639" i="2"/>
  <c r="O6638" i="2"/>
  <c r="O6637" i="2"/>
  <c r="O6636" i="2"/>
  <c r="O6635" i="2"/>
  <c r="O6634" i="2"/>
  <c r="O6633" i="2"/>
  <c r="O6632" i="2"/>
  <c r="O6631" i="2"/>
  <c r="O6630" i="2"/>
  <c r="O6629" i="2"/>
  <c r="O6628" i="2"/>
  <c r="O6627" i="2"/>
  <c r="O6626" i="2"/>
  <c r="O6625" i="2"/>
  <c r="O6624" i="2"/>
  <c r="O6623" i="2"/>
  <c r="O6622" i="2"/>
  <c r="O6621" i="2"/>
  <c r="O6620" i="2"/>
  <c r="O6619" i="2"/>
  <c r="O6618" i="2"/>
  <c r="O6617" i="2"/>
  <c r="O6616" i="2"/>
  <c r="O6615" i="2"/>
  <c r="O6614" i="2"/>
  <c r="O6613" i="2"/>
  <c r="O6612" i="2"/>
  <c r="O6611" i="2"/>
  <c r="O6610" i="2"/>
  <c r="O6609" i="2"/>
  <c r="O6608" i="2"/>
  <c r="O6607" i="2"/>
  <c r="O6606" i="2"/>
  <c r="O6605" i="2"/>
  <c r="O6604" i="2"/>
  <c r="O6603" i="2"/>
  <c r="O6602" i="2"/>
  <c r="O6601" i="2"/>
  <c r="O6600" i="2"/>
  <c r="O6599" i="2"/>
  <c r="O6598" i="2"/>
  <c r="O6597" i="2"/>
  <c r="O6596" i="2"/>
  <c r="O6595" i="2"/>
  <c r="O6594" i="2"/>
  <c r="O6593" i="2"/>
  <c r="O6592" i="2"/>
  <c r="O6591" i="2"/>
  <c r="O6590" i="2"/>
  <c r="O6589" i="2"/>
  <c r="O6588" i="2"/>
  <c r="O6587" i="2"/>
  <c r="O6586" i="2"/>
  <c r="O6585" i="2"/>
  <c r="O6584" i="2"/>
  <c r="O6583" i="2"/>
  <c r="O6582" i="2"/>
  <c r="O6581" i="2"/>
  <c r="O6580" i="2"/>
  <c r="O6579" i="2"/>
  <c r="O6578" i="2"/>
  <c r="O6577" i="2"/>
  <c r="O6576" i="2"/>
  <c r="O6575" i="2"/>
  <c r="O6574" i="2"/>
  <c r="O6573" i="2"/>
  <c r="O6572" i="2"/>
  <c r="O6571" i="2"/>
  <c r="O6570" i="2"/>
  <c r="O6569" i="2"/>
  <c r="O6568" i="2"/>
  <c r="O6567" i="2"/>
  <c r="O6566" i="2"/>
  <c r="O6565" i="2"/>
  <c r="O6564" i="2"/>
  <c r="O6563" i="2"/>
  <c r="O6562" i="2"/>
  <c r="O6561" i="2"/>
  <c r="O6560" i="2"/>
  <c r="O6559" i="2"/>
  <c r="O6558" i="2"/>
  <c r="O6557" i="2"/>
  <c r="O6556" i="2"/>
  <c r="O6555" i="2"/>
  <c r="O6554" i="2"/>
  <c r="O6553" i="2"/>
  <c r="O6552" i="2"/>
  <c r="O6551" i="2"/>
  <c r="O6550" i="2"/>
  <c r="O6549" i="2"/>
  <c r="O6548" i="2"/>
  <c r="O6547" i="2"/>
  <c r="O6546" i="2"/>
  <c r="O6545" i="2"/>
  <c r="O6544" i="2"/>
  <c r="O6543" i="2"/>
  <c r="O6542" i="2"/>
  <c r="O6541" i="2"/>
  <c r="O6540" i="2"/>
  <c r="O6539" i="2"/>
  <c r="O6538" i="2"/>
  <c r="O6537" i="2"/>
  <c r="O6536" i="2"/>
  <c r="O6535" i="2"/>
  <c r="O6534" i="2"/>
  <c r="O6533" i="2"/>
  <c r="O6532" i="2"/>
  <c r="O6531" i="2"/>
  <c r="O6530" i="2"/>
  <c r="O6529" i="2"/>
  <c r="O6528" i="2"/>
  <c r="O6527" i="2"/>
  <c r="O6526" i="2"/>
  <c r="O6525" i="2"/>
  <c r="O6524" i="2"/>
  <c r="O6523" i="2"/>
  <c r="O6522" i="2"/>
  <c r="O6521" i="2"/>
  <c r="O6520" i="2"/>
  <c r="O6519" i="2"/>
  <c r="O6518" i="2"/>
  <c r="O6517" i="2"/>
  <c r="O6516" i="2"/>
  <c r="O6515" i="2"/>
  <c r="O6514" i="2"/>
  <c r="O6513" i="2"/>
  <c r="O6512" i="2"/>
  <c r="O6511" i="2"/>
  <c r="O6510" i="2"/>
  <c r="O6509" i="2"/>
  <c r="O6508" i="2"/>
  <c r="O6507" i="2"/>
  <c r="O6506" i="2"/>
  <c r="O6505" i="2"/>
  <c r="O6504" i="2"/>
  <c r="O6503" i="2"/>
  <c r="O6502" i="2"/>
  <c r="O6501" i="2"/>
  <c r="O6500" i="2"/>
  <c r="O6499" i="2"/>
  <c r="O6498" i="2"/>
  <c r="O6497" i="2"/>
  <c r="O6496" i="2"/>
  <c r="O6495" i="2"/>
  <c r="O6494" i="2"/>
  <c r="O6493" i="2"/>
  <c r="O6492" i="2"/>
  <c r="O6491" i="2"/>
  <c r="O6490" i="2"/>
  <c r="O6489" i="2"/>
  <c r="O6488" i="2"/>
  <c r="O6487" i="2"/>
  <c r="O6486" i="2"/>
  <c r="O6485" i="2"/>
  <c r="O6484" i="2"/>
  <c r="O6483" i="2"/>
  <c r="O6482" i="2"/>
  <c r="O6481" i="2"/>
  <c r="O6480" i="2"/>
  <c r="O6479" i="2"/>
  <c r="O6478" i="2"/>
  <c r="O6477" i="2"/>
  <c r="O6476" i="2"/>
  <c r="O6475" i="2"/>
  <c r="O6474" i="2"/>
  <c r="O6473" i="2"/>
  <c r="O6472" i="2"/>
  <c r="O6471" i="2"/>
  <c r="O6470" i="2"/>
  <c r="O6469" i="2"/>
  <c r="O6468" i="2"/>
  <c r="O6467" i="2"/>
  <c r="O6466" i="2"/>
  <c r="O6465" i="2"/>
  <c r="O6464" i="2"/>
  <c r="O6463" i="2"/>
  <c r="O6462" i="2"/>
  <c r="O6461" i="2"/>
  <c r="O6460" i="2"/>
  <c r="O6459" i="2"/>
  <c r="O6458" i="2"/>
  <c r="O6457" i="2"/>
  <c r="O6456" i="2"/>
  <c r="O6455" i="2"/>
  <c r="O6454" i="2"/>
  <c r="O6453" i="2"/>
  <c r="O6452" i="2"/>
  <c r="O6451" i="2"/>
  <c r="O6450" i="2"/>
  <c r="O6449" i="2"/>
  <c r="O6448" i="2"/>
  <c r="O6447" i="2"/>
  <c r="O6446" i="2"/>
  <c r="O6445" i="2"/>
  <c r="O6444" i="2"/>
  <c r="O6443" i="2"/>
  <c r="O6442" i="2"/>
  <c r="O6441" i="2"/>
  <c r="O6440" i="2"/>
  <c r="O6439" i="2"/>
  <c r="O6438" i="2"/>
  <c r="O6437" i="2"/>
  <c r="O6436" i="2"/>
  <c r="O6435" i="2"/>
  <c r="O6434" i="2"/>
  <c r="O6433" i="2"/>
  <c r="O6432" i="2"/>
  <c r="O6431" i="2"/>
  <c r="O6430" i="2"/>
  <c r="O6429" i="2"/>
  <c r="O6428" i="2"/>
  <c r="O6427" i="2"/>
  <c r="O6426" i="2"/>
  <c r="O6425" i="2"/>
  <c r="O6424" i="2"/>
  <c r="O6423" i="2"/>
  <c r="O6422" i="2"/>
  <c r="O6421" i="2"/>
  <c r="O6420" i="2"/>
  <c r="O6419" i="2"/>
  <c r="O6418" i="2"/>
  <c r="O6417" i="2"/>
  <c r="O6416" i="2"/>
  <c r="O6415" i="2"/>
  <c r="O6414" i="2"/>
  <c r="O6413" i="2"/>
  <c r="O6412" i="2"/>
  <c r="O6411" i="2"/>
  <c r="O6410" i="2"/>
  <c r="O6409" i="2"/>
  <c r="O6408" i="2"/>
  <c r="O6407" i="2"/>
  <c r="O6406" i="2"/>
  <c r="O6405" i="2"/>
  <c r="O6404" i="2"/>
  <c r="O6403" i="2"/>
  <c r="O6402" i="2"/>
  <c r="O6401" i="2"/>
  <c r="O6400" i="2"/>
  <c r="O6399" i="2"/>
  <c r="O6398" i="2"/>
  <c r="O6397" i="2"/>
  <c r="O6396" i="2"/>
  <c r="O6395" i="2"/>
  <c r="O6394" i="2"/>
  <c r="O6393" i="2"/>
  <c r="O6392" i="2"/>
  <c r="O6391" i="2"/>
  <c r="O6390" i="2"/>
  <c r="O6389" i="2"/>
  <c r="O6388" i="2"/>
  <c r="O6387" i="2"/>
  <c r="O6386" i="2"/>
  <c r="O6385" i="2"/>
  <c r="O6384" i="2"/>
  <c r="O6383" i="2"/>
  <c r="O6382" i="2"/>
  <c r="O6381" i="2"/>
  <c r="O6380" i="2"/>
  <c r="O6379" i="2"/>
  <c r="O6378" i="2"/>
  <c r="O6377" i="2"/>
  <c r="O6376" i="2"/>
  <c r="O6375" i="2"/>
  <c r="O6374" i="2"/>
  <c r="O6373" i="2"/>
  <c r="O6372" i="2"/>
  <c r="O6371" i="2"/>
  <c r="O6370" i="2"/>
  <c r="O6369" i="2"/>
  <c r="O6368" i="2"/>
  <c r="O6367" i="2"/>
  <c r="O6366" i="2"/>
  <c r="O6365" i="2"/>
  <c r="O6364" i="2"/>
  <c r="O6363" i="2"/>
  <c r="O6362" i="2"/>
  <c r="O6361" i="2"/>
  <c r="O6360" i="2"/>
  <c r="O6359" i="2"/>
  <c r="O6358" i="2"/>
  <c r="O6357" i="2"/>
  <c r="O6356" i="2"/>
  <c r="O6355" i="2"/>
  <c r="O6354" i="2"/>
  <c r="O6353" i="2"/>
  <c r="O6352" i="2"/>
  <c r="O6351" i="2"/>
  <c r="O6350" i="2"/>
  <c r="O6349" i="2"/>
  <c r="O6348" i="2"/>
  <c r="O6347" i="2"/>
  <c r="O6346" i="2"/>
  <c r="O6345" i="2"/>
  <c r="O6344" i="2"/>
  <c r="O6343" i="2"/>
  <c r="O6342" i="2"/>
  <c r="O6341" i="2"/>
  <c r="O6340" i="2"/>
  <c r="O6339" i="2"/>
  <c r="O6338" i="2"/>
  <c r="O6337" i="2"/>
  <c r="O6336" i="2"/>
  <c r="O6335" i="2"/>
  <c r="O6334" i="2"/>
  <c r="O6333" i="2"/>
  <c r="O6332" i="2"/>
  <c r="O6331" i="2"/>
  <c r="O6330" i="2"/>
  <c r="O6329" i="2"/>
  <c r="O6328" i="2"/>
  <c r="O6327" i="2"/>
  <c r="O6326" i="2"/>
  <c r="O6325" i="2"/>
  <c r="O6324" i="2"/>
  <c r="O6323" i="2"/>
  <c r="O6322" i="2"/>
  <c r="O6321" i="2"/>
  <c r="O6320" i="2"/>
  <c r="O6319" i="2"/>
  <c r="O6318" i="2"/>
  <c r="O6317" i="2"/>
  <c r="O6316" i="2"/>
  <c r="O6315" i="2"/>
  <c r="O6314" i="2"/>
  <c r="O6313" i="2"/>
  <c r="O6312" i="2"/>
  <c r="O6311" i="2"/>
  <c r="O6310" i="2"/>
  <c r="O6309" i="2"/>
  <c r="O6308" i="2"/>
  <c r="O6307" i="2"/>
  <c r="O6306" i="2"/>
  <c r="O6305" i="2"/>
  <c r="O6304" i="2"/>
  <c r="O6303" i="2"/>
  <c r="O6302" i="2"/>
  <c r="O6301" i="2"/>
  <c r="O6300" i="2"/>
  <c r="O6299" i="2"/>
  <c r="O6298" i="2"/>
  <c r="O6297" i="2"/>
  <c r="O6296" i="2"/>
  <c r="O6295" i="2"/>
  <c r="O6294" i="2"/>
  <c r="O6293" i="2"/>
  <c r="O6292" i="2"/>
  <c r="O6291" i="2"/>
  <c r="O6290" i="2"/>
  <c r="O6289" i="2"/>
  <c r="O6288" i="2"/>
  <c r="O6287" i="2"/>
  <c r="O6286" i="2"/>
  <c r="O6285" i="2"/>
  <c r="O6284" i="2"/>
  <c r="O6283" i="2"/>
  <c r="O6282" i="2"/>
  <c r="O6281" i="2"/>
  <c r="O6280" i="2"/>
  <c r="O6279" i="2"/>
  <c r="O6278" i="2"/>
  <c r="O6277" i="2"/>
  <c r="O6276" i="2"/>
  <c r="O6275" i="2"/>
  <c r="O6274" i="2"/>
  <c r="O6273" i="2"/>
  <c r="O6272" i="2"/>
  <c r="O6271" i="2"/>
  <c r="O6270" i="2"/>
  <c r="O6269" i="2"/>
  <c r="O6268" i="2"/>
  <c r="O6267" i="2"/>
  <c r="O6266" i="2"/>
  <c r="O6265" i="2"/>
  <c r="O6264" i="2"/>
  <c r="O6263" i="2"/>
  <c r="O6262" i="2"/>
  <c r="O6261" i="2"/>
  <c r="O6260" i="2"/>
  <c r="O6259" i="2"/>
  <c r="O6258" i="2"/>
  <c r="O6257" i="2"/>
  <c r="O6256" i="2"/>
  <c r="O6255" i="2"/>
  <c r="O6254" i="2"/>
  <c r="O6253" i="2"/>
  <c r="O6252" i="2"/>
  <c r="O6251" i="2"/>
  <c r="O6250" i="2"/>
  <c r="O6249" i="2"/>
  <c r="O6248" i="2"/>
  <c r="O6247" i="2"/>
  <c r="O6246" i="2"/>
  <c r="O6245" i="2"/>
  <c r="O6244" i="2"/>
  <c r="O6243" i="2"/>
  <c r="O6242" i="2"/>
  <c r="O6241" i="2"/>
  <c r="O6240" i="2"/>
  <c r="O6239" i="2"/>
  <c r="O6238" i="2"/>
  <c r="O6237" i="2"/>
  <c r="O6236" i="2"/>
  <c r="O6235" i="2"/>
  <c r="O6234" i="2"/>
  <c r="O6233" i="2"/>
  <c r="O6232" i="2"/>
  <c r="O6231" i="2"/>
  <c r="O6230" i="2"/>
  <c r="O6229" i="2"/>
  <c r="O6228" i="2"/>
  <c r="O6227" i="2"/>
  <c r="O6226" i="2"/>
  <c r="O6225" i="2"/>
  <c r="O6224" i="2"/>
  <c r="O6223" i="2"/>
  <c r="O6222" i="2"/>
  <c r="O6221" i="2"/>
  <c r="O6220" i="2"/>
  <c r="O6219" i="2"/>
  <c r="O6218" i="2"/>
  <c r="O6217" i="2"/>
  <c r="O6216" i="2"/>
  <c r="O6215" i="2"/>
  <c r="O6214" i="2"/>
  <c r="O6213" i="2"/>
  <c r="O6212" i="2"/>
  <c r="O6211" i="2"/>
  <c r="O6210" i="2"/>
  <c r="O6209" i="2"/>
  <c r="O6208" i="2"/>
  <c r="O6207" i="2"/>
  <c r="O6206" i="2"/>
  <c r="O6205" i="2"/>
  <c r="O6204" i="2"/>
  <c r="O6203" i="2"/>
  <c r="O6202" i="2"/>
  <c r="O6201" i="2"/>
  <c r="O6200" i="2"/>
  <c r="O6199" i="2"/>
  <c r="O6198" i="2"/>
  <c r="O6197" i="2"/>
  <c r="O6196" i="2"/>
  <c r="O6195" i="2"/>
  <c r="O6194" i="2"/>
  <c r="O6193" i="2"/>
  <c r="O6192" i="2"/>
  <c r="O6191" i="2"/>
  <c r="O6190" i="2"/>
  <c r="O6189" i="2"/>
  <c r="O6188" i="2"/>
  <c r="O6187" i="2"/>
  <c r="O6186" i="2"/>
  <c r="O6185" i="2"/>
  <c r="O6184" i="2"/>
  <c r="O6183" i="2"/>
  <c r="O6182" i="2"/>
  <c r="O6181" i="2"/>
  <c r="O6180" i="2"/>
  <c r="O6179" i="2"/>
  <c r="O6178" i="2"/>
  <c r="O6177" i="2"/>
  <c r="O6176" i="2"/>
  <c r="O6175" i="2"/>
  <c r="O6174" i="2"/>
  <c r="O6173" i="2"/>
  <c r="O6172" i="2"/>
  <c r="O6171" i="2"/>
  <c r="O6170" i="2"/>
  <c r="O6169" i="2"/>
  <c r="O6168" i="2"/>
  <c r="O6167" i="2"/>
  <c r="O6166" i="2"/>
  <c r="O6165" i="2"/>
  <c r="O6164" i="2"/>
  <c r="O6163" i="2"/>
  <c r="O6162" i="2"/>
  <c r="O6161" i="2"/>
  <c r="O6160" i="2"/>
  <c r="O6159" i="2"/>
  <c r="O6158" i="2"/>
  <c r="O6157" i="2"/>
  <c r="O6156" i="2"/>
  <c r="O6155" i="2"/>
  <c r="O6154" i="2"/>
  <c r="O6153" i="2"/>
  <c r="O6152" i="2"/>
  <c r="O6151" i="2"/>
  <c r="O6150" i="2"/>
  <c r="O6149" i="2"/>
  <c r="O6148" i="2"/>
  <c r="O6147" i="2"/>
  <c r="O6146" i="2"/>
  <c r="O6145" i="2"/>
  <c r="O6144" i="2"/>
  <c r="O6143" i="2"/>
  <c r="O6142" i="2"/>
  <c r="O6141" i="2"/>
  <c r="O6140" i="2"/>
  <c r="O6139" i="2"/>
  <c r="O6138" i="2"/>
  <c r="O6137" i="2"/>
  <c r="O6136" i="2"/>
  <c r="O6135" i="2"/>
  <c r="O6134" i="2"/>
  <c r="O6133" i="2"/>
  <c r="O6132" i="2"/>
  <c r="O6131" i="2"/>
  <c r="O6130" i="2"/>
  <c r="O6129" i="2"/>
  <c r="O6128" i="2"/>
  <c r="O6127" i="2"/>
  <c r="O6126" i="2"/>
  <c r="O6125" i="2"/>
  <c r="O6124" i="2"/>
  <c r="O6123" i="2"/>
  <c r="O6122" i="2"/>
  <c r="O6121" i="2"/>
  <c r="O6120" i="2"/>
  <c r="O6119" i="2"/>
  <c r="O6118" i="2"/>
  <c r="O6117" i="2"/>
  <c r="O6116" i="2"/>
  <c r="O6115" i="2"/>
  <c r="O6114" i="2"/>
  <c r="O6113" i="2"/>
  <c r="O6112" i="2"/>
  <c r="O6111" i="2"/>
  <c r="O6110" i="2"/>
  <c r="O6109" i="2"/>
  <c r="O6108" i="2"/>
  <c r="O6107" i="2"/>
  <c r="O6106" i="2"/>
  <c r="O6105" i="2"/>
  <c r="O6104" i="2"/>
  <c r="O6103" i="2"/>
  <c r="O6102" i="2"/>
  <c r="O6101" i="2"/>
  <c r="O6100" i="2"/>
  <c r="O6099" i="2"/>
  <c r="O6098" i="2"/>
  <c r="O6097" i="2"/>
  <c r="O6096" i="2"/>
  <c r="O6095" i="2"/>
  <c r="O6094" i="2"/>
  <c r="O6093" i="2"/>
  <c r="O6092" i="2"/>
  <c r="O6091" i="2"/>
  <c r="O6090" i="2"/>
  <c r="O6089" i="2"/>
  <c r="O6088" i="2"/>
  <c r="O6087" i="2"/>
  <c r="O6086" i="2"/>
  <c r="O6085" i="2"/>
  <c r="O6084" i="2"/>
  <c r="O6083" i="2"/>
  <c r="O6082" i="2"/>
  <c r="O6081" i="2"/>
  <c r="O6080" i="2"/>
  <c r="O6079" i="2"/>
  <c r="O6078" i="2"/>
  <c r="O6077" i="2"/>
  <c r="O6076" i="2"/>
  <c r="O6075" i="2"/>
  <c r="O6074" i="2"/>
  <c r="O6073" i="2"/>
  <c r="O6072" i="2"/>
  <c r="O6071" i="2"/>
  <c r="O6070" i="2"/>
  <c r="O6069" i="2"/>
  <c r="O6068" i="2"/>
  <c r="O6067" i="2"/>
  <c r="O6066" i="2"/>
  <c r="O6065" i="2"/>
  <c r="O6064" i="2"/>
  <c r="O6063" i="2"/>
  <c r="O6062" i="2"/>
  <c r="O6061" i="2"/>
  <c r="O6060" i="2"/>
  <c r="O6059" i="2"/>
  <c r="O6058" i="2"/>
  <c r="O6057" i="2"/>
  <c r="O6056" i="2"/>
  <c r="O6055" i="2"/>
  <c r="O6054" i="2"/>
  <c r="O6053" i="2"/>
  <c r="O6052" i="2"/>
  <c r="O6051" i="2"/>
  <c r="O6050" i="2"/>
  <c r="O6049" i="2"/>
  <c r="O6048" i="2"/>
  <c r="O6047" i="2"/>
  <c r="O6046" i="2"/>
  <c r="O6045" i="2"/>
  <c r="O6044" i="2"/>
  <c r="O6043" i="2"/>
  <c r="O6042" i="2"/>
  <c r="O6041" i="2"/>
  <c r="O6040" i="2"/>
  <c r="O6039" i="2"/>
  <c r="O6038" i="2"/>
  <c r="O6037" i="2"/>
  <c r="O6036" i="2"/>
  <c r="O6035" i="2"/>
  <c r="O6034" i="2"/>
  <c r="O6033" i="2"/>
  <c r="O6032" i="2"/>
  <c r="O6031" i="2"/>
  <c r="O6030" i="2"/>
  <c r="O6029" i="2"/>
  <c r="O6028" i="2"/>
  <c r="O6027" i="2"/>
  <c r="O6026" i="2"/>
  <c r="O6025" i="2"/>
  <c r="O6024" i="2"/>
  <c r="O6023" i="2"/>
  <c r="O6022" i="2"/>
  <c r="O6021" i="2"/>
  <c r="O6020" i="2"/>
  <c r="O6019" i="2"/>
  <c r="O6018" i="2"/>
  <c r="O6017" i="2"/>
  <c r="O6016" i="2"/>
  <c r="O6015" i="2"/>
  <c r="O6014" i="2"/>
  <c r="O6013" i="2"/>
  <c r="O6012" i="2"/>
  <c r="O6011" i="2"/>
  <c r="O6010" i="2"/>
  <c r="O6009" i="2"/>
  <c r="O6008" i="2"/>
  <c r="O6007" i="2"/>
  <c r="O6006" i="2"/>
  <c r="O6005" i="2"/>
  <c r="O6004" i="2"/>
  <c r="O6003" i="2"/>
  <c r="O6002" i="2"/>
  <c r="O6001" i="2"/>
  <c r="O6000" i="2"/>
  <c r="O5999" i="2"/>
  <c r="O5998" i="2"/>
  <c r="O5997" i="2"/>
  <c r="O5996" i="2"/>
  <c r="O5995" i="2"/>
  <c r="O5994" i="2"/>
  <c r="O5993" i="2"/>
  <c r="O5992" i="2"/>
  <c r="O5991" i="2"/>
  <c r="O5990" i="2"/>
  <c r="O5989" i="2"/>
  <c r="O5988" i="2"/>
  <c r="O5987" i="2"/>
  <c r="O5986" i="2"/>
  <c r="O5985" i="2"/>
  <c r="O5984" i="2"/>
  <c r="O5983" i="2"/>
  <c r="O5982" i="2"/>
  <c r="O5981" i="2"/>
  <c r="O5980" i="2"/>
  <c r="O5979" i="2"/>
  <c r="O5978" i="2"/>
  <c r="O5977" i="2"/>
  <c r="O5976" i="2"/>
  <c r="O5975" i="2"/>
  <c r="O5974" i="2"/>
  <c r="O5973" i="2"/>
  <c r="O5972" i="2"/>
  <c r="O5971" i="2"/>
  <c r="O5970" i="2"/>
  <c r="O5969" i="2"/>
  <c r="O5968" i="2"/>
  <c r="O5967" i="2"/>
  <c r="O5966" i="2"/>
  <c r="O5965" i="2"/>
  <c r="O5964" i="2"/>
  <c r="O5963" i="2"/>
  <c r="O5962" i="2"/>
  <c r="O5961" i="2"/>
  <c r="O5960" i="2"/>
  <c r="O5959" i="2"/>
  <c r="O5958" i="2"/>
  <c r="O5957" i="2"/>
  <c r="O5956" i="2"/>
  <c r="O5955" i="2"/>
  <c r="O5954" i="2"/>
  <c r="O5953" i="2"/>
  <c r="O5952" i="2"/>
  <c r="O5951" i="2"/>
  <c r="O5950" i="2"/>
  <c r="O5949" i="2"/>
  <c r="O5948" i="2"/>
  <c r="O5947" i="2"/>
  <c r="O5946" i="2"/>
  <c r="O5945" i="2"/>
  <c r="O5944" i="2"/>
  <c r="O5943" i="2"/>
  <c r="O5942" i="2"/>
  <c r="O5941" i="2"/>
  <c r="O5940" i="2"/>
  <c r="O5939" i="2"/>
  <c r="O5938" i="2"/>
  <c r="O5937" i="2"/>
  <c r="O5936" i="2"/>
  <c r="O5935" i="2"/>
  <c r="O5934" i="2"/>
  <c r="O5933" i="2"/>
  <c r="O5932" i="2"/>
  <c r="O5931" i="2"/>
  <c r="O5930" i="2"/>
  <c r="O5929" i="2"/>
  <c r="O5928" i="2"/>
  <c r="O5927" i="2"/>
  <c r="O5926" i="2"/>
  <c r="O5925" i="2"/>
  <c r="O5924" i="2"/>
  <c r="O5923" i="2"/>
  <c r="O5922" i="2"/>
  <c r="O5921" i="2"/>
  <c r="O5920" i="2"/>
  <c r="O5919" i="2"/>
  <c r="O5918" i="2"/>
  <c r="O5917" i="2"/>
  <c r="O5916" i="2"/>
  <c r="O5915" i="2"/>
  <c r="O5914" i="2"/>
  <c r="O5913" i="2"/>
  <c r="O5912" i="2"/>
  <c r="O5911" i="2"/>
  <c r="O5910" i="2"/>
  <c r="O5909" i="2"/>
  <c r="O5908" i="2"/>
  <c r="O5907" i="2"/>
  <c r="O5906" i="2"/>
  <c r="O5905" i="2"/>
  <c r="O5904" i="2"/>
  <c r="O5903" i="2"/>
  <c r="O5902" i="2"/>
  <c r="O5901" i="2"/>
  <c r="O5900" i="2"/>
  <c r="O5899" i="2"/>
  <c r="O5898" i="2"/>
  <c r="O5897" i="2"/>
  <c r="O5896" i="2"/>
  <c r="O5895" i="2"/>
  <c r="O5894" i="2"/>
  <c r="O5893" i="2"/>
  <c r="O5892" i="2"/>
  <c r="O5891" i="2"/>
  <c r="O5890" i="2"/>
  <c r="O5889" i="2"/>
  <c r="O5888" i="2"/>
  <c r="O5887" i="2"/>
  <c r="O5886" i="2"/>
  <c r="O5885" i="2"/>
  <c r="O5884" i="2"/>
  <c r="O5883" i="2"/>
  <c r="O5882" i="2"/>
  <c r="O5881" i="2"/>
  <c r="O5880" i="2"/>
  <c r="O5879" i="2"/>
  <c r="O5878" i="2"/>
  <c r="O5877" i="2"/>
  <c r="O5876" i="2"/>
  <c r="O5875" i="2"/>
  <c r="O5874" i="2"/>
  <c r="O5873" i="2"/>
  <c r="O5872" i="2"/>
  <c r="O5871" i="2"/>
  <c r="O5870" i="2"/>
  <c r="O5869" i="2"/>
  <c r="O5868" i="2"/>
  <c r="O5867" i="2"/>
  <c r="O5866" i="2"/>
  <c r="O5865" i="2"/>
  <c r="O5864" i="2"/>
  <c r="O5863" i="2"/>
  <c r="O5862" i="2"/>
  <c r="O5861" i="2"/>
  <c r="O5860" i="2"/>
  <c r="O5859" i="2"/>
  <c r="O5858" i="2"/>
  <c r="O5857" i="2"/>
  <c r="O5856" i="2"/>
  <c r="O5855" i="2"/>
  <c r="O5854" i="2"/>
  <c r="O5853" i="2"/>
  <c r="O5852" i="2"/>
  <c r="O5851" i="2"/>
  <c r="O5850" i="2"/>
  <c r="O5849" i="2"/>
  <c r="O5848" i="2"/>
  <c r="O5847" i="2"/>
  <c r="O5846" i="2"/>
  <c r="O5845" i="2"/>
  <c r="O5844" i="2"/>
  <c r="O5843" i="2"/>
  <c r="O5842" i="2"/>
  <c r="O5841" i="2"/>
  <c r="O5840" i="2"/>
  <c r="O5839" i="2"/>
  <c r="O5838" i="2"/>
  <c r="O5837" i="2"/>
  <c r="O5836" i="2"/>
  <c r="O5835" i="2"/>
  <c r="O5834" i="2"/>
  <c r="O5833" i="2"/>
  <c r="O5832" i="2"/>
  <c r="O5831" i="2"/>
  <c r="O5830" i="2"/>
  <c r="O5829" i="2"/>
  <c r="O5828" i="2"/>
  <c r="O5827" i="2"/>
  <c r="O5826" i="2"/>
  <c r="O5825" i="2"/>
  <c r="O5824" i="2"/>
  <c r="O5823" i="2"/>
  <c r="O5822" i="2"/>
  <c r="O5821" i="2"/>
  <c r="O5820" i="2"/>
  <c r="O5819" i="2"/>
  <c r="O5818" i="2"/>
  <c r="O5817" i="2"/>
  <c r="O5816" i="2"/>
  <c r="O5815" i="2"/>
  <c r="O5814" i="2"/>
  <c r="O5813" i="2"/>
  <c r="O5812" i="2"/>
  <c r="O5811" i="2"/>
  <c r="O5810" i="2"/>
  <c r="O5809" i="2"/>
  <c r="O5808" i="2"/>
  <c r="O5807" i="2"/>
  <c r="O5806" i="2"/>
  <c r="O5805" i="2"/>
  <c r="O5804" i="2"/>
  <c r="O5803" i="2"/>
  <c r="O5802" i="2"/>
  <c r="O5801" i="2"/>
  <c r="O5800" i="2"/>
  <c r="O5799" i="2"/>
  <c r="O5798" i="2"/>
  <c r="O5797" i="2"/>
  <c r="O5796" i="2"/>
  <c r="O5795" i="2"/>
  <c r="O5794" i="2"/>
  <c r="O5793" i="2"/>
  <c r="O5792" i="2"/>
  <c r="O5791" i="2"/>
  <c r="O5790" i="2"/>
  <c r="O5789" i="2"/>
  <c r="O5788" i="2"/>
  <c r="O5787" i="2"/>
  <c r="O5786" i="2"/>
  <c r="O5785" i="2"/>
  <c r="O5784" i="2"/>
  <c r="O5783" i="2"/>
  <c r="O5782" i="2"/>
  <c r="O5781" i="2"/>
  <c r="O5780" i="2"/>
  <c r="O5779" i="2"/>
  <c r="O5778" i="2"/>
  <c r="O5777" i="2"/>
  <c r="O5776" i="2"/>
  <c r="O5775" i="2"/>
  <c r="O5774" i="2"/>
  <c r="O5773" i="2"/>
  <c r="O5772" i="2"/>
  <c r="O5771" i="2"/>
  <c r="O5770" i="2"/>
  <c r="O5769" i="2"/>
  <c r="O5768" i="2"/>
  <c r="O5767" i="2"/>
  <c r="O5766" i="2"/>
  <c r="O5765" i="2"/>
  <c r="O5764" i="2"/>
  <c r="O5763" i="2"/>
  <c r="O5762" i="2"/>
  <c r="O5761" i="2"/>
  <c r="O5760" i="2"/>
  <c r="O5759" i="2"/>
  <c r="O5758" i="2"/>
  <c r="O5757" i="2"/>
  <c r="O5756" i="2"/>
  <c r="O5755" i="2"/>
  <c r="O5754" i="2"/>
  <c r="O5753" i="2"/>
  <c r="O5752" i="2"/>
  <c r="O5751" i="2"/>
  <c r="O5750" i="2"/>
  <c r="O5749" i="2"/>
  <c r="O5748" i="2"/>
  <c r="O5747" i="2"/>
  <c r="O5746" i="2"/>
  <c r="O5745" i="2"/>
  <c r="O5744" i="2"/>
  <c r="O5743" i="2"/>
  <c r="O5742" i="2"/>
  <c r="O5741" i="2"/>
  <c r="O5740" i="2"/>
  <c r="O5739" i="2"/>
  <c r="O5738" i="2"/>
  <c r="O5737" i="2"/>
  <c r="O5736" i="2"/>
  <c r="O5735" i="2"/>
  <c r="O5734" i="2"/>
  <c r="O5733" i="2"/>
  <c r="O5732" i="2"/>
  <c r="O5731" i="2"/>
  <c r="O5730" i="2"/>
  <c r="O5729" i="2"/>
  <c r="O5728" i="2"/>
  <c r="O5727" i="2"/>
  <c r="O5726" i="2"/>
  <c r="O5725" i="2"/>
  <c r="O5724" i="2"/>
  <c r="O5723" i="2"/>
  <c r="O5722" i="2"/>
  <c r="O5721" i="2"/>
  <c r="O5720" i="2"/>
  <c r="O5719" i="2"/>
  <c r="O5718" i="2"/>
  <c r="O5717" i="2"/>
  <c r="O5716" i="2"/>
  <c r="O5715" i="2"/>
  <c r="O5714" i="2"/>
  <c r="O5713" i="2"/>
  <c r="O5712" i="2"/>
  <c r="O5711" i="2"/>
  <c r="O5710" i="2"/>
  <c r="O5709" i="2"/>
  <c r="O5708" i="2"/>
  <c r="O5707" i="2"/>
  <c r="O5706" i="2"/>
  <c r="O5705" i="2"/>
  <c r="O5704" i="2"/>
  <c r="O5703" i="2"/>
  <c r="O5702" i="2"/>
  <c r="O5701" i="2"/>
  <c r="O5700" i="2"/>
  <c r="O5699" i="2"/>
  <c r="O5698" i="2"/>
  <c r="O5697" i="2"/>
  <c r="O5696" i="2"/>
  <c r="O5695" i="2"/>
  <c r="O5694" i="2"/>
  <c r="O5693" i="2"/>
  <c r="O5692" i="2"/>
  <c r="O5691" i="2"/>
  <c r="O5690" i="2"/>
  <c r="O5689" i="2"/>
  <c r="O5688" i="2"/>
  <c r="O5687" i="2"/>
  <c r="O5686" i="2"/>
  <c r="O5685" i="2"/>
  <c r="O5684" i="2"/>
  <c r="O5683" i="2"/>
  <c r="O5682" i="2"/>
  <c r="O5681" i="2"/>
  <c r="O5680" i="2"/>
  <c r="O5679" i="2"/>
  <c r="O5678" i="2"/>
  <c r="O5677" i="2"/>
  <c r="O5676" i="2"/>
  <c r="O5675" i="2"/>
  <c r="O5674" i="2"/>
  <c r="O5673" i="2"/>
  <c r="O5672" i="2"/>
  <c r="O5671" i="2"/>
  <c r="O5670" i="2"/>
  <c r="O5669" i="2"/>
  <c r="O5668" i="2"/>
  <c r="O5667" i="2"/>
  <c r="O5666" i="2"/>
  <c r="O5665" i="2"/>
  <c r="O5664" i="2"/>
  <c r="O5663" i="2"/>
  <c r="O5662" i="2"/>
  <c r="O5661" i="2"/>
  <c r="O5660" i="2"/>
  <c r="O5659" i="2"/>
  <c r="O5658" i="2"/>
  <c r="O5657" i="2"/>
  <c r="O5656" i="2"/>
  <c r="O5655" i="2"/>
  <c r="O5654" i="2"/>
  <c r="O5653" i="2"/>
  <c r="O5652" i="2"/>
  <c r="O5651" i="2"/>
  <c r="O5650" i="2"/>
  <c r="O5649" i="2"/>
  <c r="O5648" i="2"/>
  <c r="O5647" i="2"/>
  <c r="O5646" i="2"/>
  <c r="O5645" i="2"/>
  <c r="O5644" i="2"/>
  <c r="O5643" i="2"/>
  <c r="O5642" i="2"/>
  <c r="O5641" i="2"/>
  <c r="O5640" i="2"/>
  <c r="O5639" i="2"/>
  <c r="O5638" i="2"/>
  <c r="O5637" i="2"/>
  <c r="O5636" i="2"/>
  <c r="O5635" i="2"/>
  <c r="O5634" i="2"/>
  <c r="O5633" i="2"/>
  <c r="O5632" i="2"/>
  <c r="O5631" i="2"/>
  <c r="O5630" i="2"/>
  <c r="O5629" i="2"/>
  <c r="O5628" i="2"/>
  <c r="O5627" i="2"/>
  <c r="O5626" i="2"/>
  <c r="O5625" i="2"/>
  <c r="O5624" i="2"/>
  <c r="O5623" i="2"/>
  <c r="O5622" i="2"/>
  <c r="O5621" i="2"/>
  <c r="O5620" i="2"/>
  <c r="O5619" i="2"/>
  <c r="O5618" i="2"/>
  <c r="O5617" i="2"/>
  <c r="O5616" i="2"/>
  <c r="O5615" i="2"/>
  <c r="O5614" i="2"/>
  <c r="O5613" i="2"/>
  <c r="O5612" i="2"/>
  <c r="O5611" i="2"/>
  <c r="O5610" i="2"/>
  <c r="O5609" i="2"/>
  <c r="O5608" i="2"/>
  <c r="O5607" i="2"/>
  <c r="O5606" i="2"/>
  <c r="O5605" i="2"/>
  <c r="O5604" i="2"/>
  <c r="O5603" i="2"/>
  <c r="O5602" i="2"/>
  <c r="O5601" i="2"/>
  <c r="O5600" i="2"/>
  <c r="O5599" i="2"/>
  <c r="O5598" i="2"/>
  <c r="O5597" i="2"/>
  <c r="O5596" i="2"/>
  <c r="O5595" i="2"/>
  <c r="O5594" i="2"/>
  <c r="O5593" i="2"/>
  <c r="O5592" i="2"/>
  <c r="O5591" i="2"/>
  <c r="O5590" i="2"/>
  <c r="O5589" i="2"/>
  <c r="O5588" i="2"/>
  <c r="O5587" i="2"/>
  <c r="O5586" i="2"/>
  <c r="O5585" i="2"/>
  <c r="O5584" i="2"/>
  <c r="O5583" i="2"/>
  <c r="O5582" i="2"/>
  <c r="O5581" i="2"/>
  <c r="O5580" i="2"/>
  <c r="O5579" i="2"/>
  <c r="O5578" i="2"/>
  <c r="O5577" i="2"/>
  <c r="O5576" i="2"/>
  <c r="O5575" i="2"/>
  <c r="O5574" i="2"/>
  <c r="O5573" i="2"/>
  <c r="O5572" i="2"/>
  <c r="O5571" i="2"/>
  <c r="O5570" i="2"/>
  <c r="O5569" i="2"/>
  <c r="O5568" i="2"/>
  <c r="O5567" i="2"/>
  <c r="O5566" i="2"/>
  <c r="O5565" i="2"/>
  <c r="O5564" i="2"/>
  <c r="O5563" i="2"/>
  <c r="O5562" i="2"/>
  <c r="O5561" i="2"/>
  <c r="O5560" i="2"/>
  <c r="O5559" i="2"/>
  <c r="O5558" i="2"/>
  <c r="O5557" i="2"/>
  <c r="O5556" i="2"/>
  <c r="O5555" i="2"/>
  <c r="O5554" i="2"/>
  <c r="O5553" i="2"/>
  <c r="O5552" i="2"/>
  <c r="O5551" i="2"/>
  <c r="O5550" i="2"/>
  <c r="O5549" i="2"/>
  <c r="O5548" i="2"/>
  <c r="O5547" i="2"/>
  <c r="O5546" i="2"/>
  <c r="O5545" i="2"/>
  <c r="O5544" i="2"/>
  <c r="O5543" i="2"/>
  <c r="O5542" i="2"/>
  <c r="O5541" i="2"/>
  <c r="O5540" i="2"/>
  <c r="O5539" i="2"/>
  <c r="O5538" i="2"/>
  <c r="O5537" i="2"/>
  <c r="O5536" i="2"/>
  <c r="O5535" i="2"/>
  <c r="O5534" i="2"/>
  <c r="O5533" i="2"/>
  <c r="O5532" i="2"/>
  <c r="O5531" i="2"/>
  <c r="O5530" i="2"/>
  <c r="O5529" i="2"/>
  <c r="O5528" i="2"/>
  <c r="O5527" i="2"/>
  <c r="O5526" i="2"/>
  <c r="O5525" i="2"/>
  <c r="O5524" i="2"/>
  <c r="O5523" i="2"/>
  <c r="O5522" i="2"/>
  <c r="O5521" i="2"/>
  <c r="O5520" i="2"/>
  <c r="O5519" i="2"/>
  <c r="O5518" i="2"/>
  <c r="O5517" i="2"/>
  <c r="O5516" i="2"/>
  <c r="O5515" i="2"/>
  <c r="O5514" i="2"/>
  <c r="O5513" i="2"/>
  <c r="O5512" i="2"/>
  <c r="O5511" i="2"/>
  <c r="O5510" i="2"/>
  <c r="O5509" i="2"/>
  <c r="O5508" i="2"/>
  <c r="O5507" i="2"/>
  <c r="O5506" i="2"/>
  <c r="O5505" i="2"/>
  <c r="O5504" i="2"/>
  <c r="O5503" i="2"/>
  <c r="O5502" i="2"/>
  <c r="O5501" i="2"/>
  <c r="O5500" i="2"/>
  <c r="O5499" i="2"/>
  <c r="O5498" i="2"/>
  <c r="O5497" i="2"/>
  <c r="O5496" i="2"/>
  <c r="O5495" i="2"/>
  <c r="O5494" i="2"/>
  <c r="O5493" i="2"/>
  <c r="O5492" i="2"/>
  <c r="O5491" i="2"/>
  <c r="O5490" i="2"/>
  <c r="O5489" i="2"/>
  <c r="O5488" i="2"/>
  <c r="O5487" i="2"/>
  <c r="O5486" i="2"/>
  <c r="O5485" i="2"/>
  <c r="O5484" i="2"/>
  <c r="O5483" i="2"/>
  <c r="O5482" i="2"/>
  <c r="O5481" i="2"/>
  <c r="O5480" i="2"/>
  <c r="O5479" i="2"/>
  <c r="O5478" i="2"/>
  <c r="O5477" i="2"/>
  <c r="O5476" i="2"/>
  <c r="O5475" i="2"/>
  <c r="O5474" i="2"/>
  <c r="O5473" i="2"/>
  <c r="O5472" i="2"/>
  <c r="O5471" i="2"/>
  <c r="O5470" i="2"/>
  <c r="O5469" i="2"/>
  <c r="O5468" i="2"/>
  <c r="O5467" i="2"/>
  <c r="O5466" i="2"/>
  <c r="O5465" i="2"/>
  <c r="O5464" i="2"/>
  <c r="O5463" i="2"/>
  <c r="O5462" i="2"/>
  <c r="O5461" i="2"/>
  <c r="O5460" i="2"/>
  <c r="O5459" i="2"/>
  <c r="O5458" i="2"/>
  <c r="O5457" i="2"/>
  <c r="O5456" i="2"/>
  <c r="O5455" i="2"/>
  <c r="O5454" i="2"/>
  <c r="O5453" i="2"/>
  <c r="O5452" i="2"/>
  <c r="O5451" i="2"/>
  <c r="O5450" i="2"/>
  <c r="O5449" i="2"/>
  <c r="O5448" i="2"/>
  <c r="O5447" i="2"/>
  <c r="O5446" i="2"/>
  <c r="O5445" i="2"/>
  <c r="O5444" i="2"/>
  <c r="O5443" i="2"/>
  <c r="O5442" i="2"/>
  <c r="O5441" i="2"/>
  <c r="O5440" i="2"/>
  <c r="O5439" i="2"/>
  <c r="O5438" i="2"/>
  <c r="O5437" i="2"/>
  <c r="O5436" i="2"/>
  <c r="O5435" i="2"/>
  <c r="O5434" i="2"/>
  <c r="O5433" i="2"/>
  <c r="O5432" i="2"/>
  <c r="O5431" i="2"/>
  <c r="O5430" i="2"/>
  <c r="O5429" i="2"/>
  <c r="O5428" i="2"/>
  <c r="O5427" i="2"/>
  <c r="O5426" i="2"/>
  <c r="O5425" i="2"/>
  <c r="O5424" i="2"/>
  <c r="O5423" i="2"/>
  <c r="O5422" i="2"/>
  <c r="O5421" i="2"/>
  <c r="O5420" i="2"/>
  <c r="O5419" i="2"/>
  <c r="O5418" i="2"/>
  <c r="O5417" i="2"/>
  <c r="O5416" i="2"/>
  <c r="O5415" i="2"/>
  <c r="O5414" i="2"/>
  <c r="O5413" i="2"/>
  <c r="O5412" i="2"/>
  <c r="O5411" i="2"/>
  <c r="O5410" i="2"/>
  <c r="O5409" i="2"/>
  <c r="O5408" i="2"/>
  <c r="O5407" i="2"/>
  <c r="O5406" i="2"/>
  <c r="O5405" i="2"/>
  <c r="O5404" i="2"/>
  <c r="O5403" i="2"/>
  <c r="O5402" i="2"/>
  <c r="O5401" i="2"/>
  <c r="O5400" i="2"/>
  <c r="O5399" i="2"/>
  <c r="O5398" i="2"/>
  <c r="O5397" i="2"/>
  <c r="O5396" i="2"/>
  <c r="O5395" i="2"/>
  <c r="O5394" i="2"/>
  <c r="O5393" i="2"/>
  <c r="O5392" i="2"/>
  <c r="O5391" i="2"/>
  <c r="O5390" i="2"/>
  <c r="O5389" i="2"/>
  <c r="O5388" i="2"/>
  <c r="O5387" i="2"/>
  <c r="O5386" i="2"/>
  <c r="O5385" i="2"/>
  <c r="O5384" i="2"/>
  <c r="O5383" i="2"/>
  <c r="O5382" i="2"/>
  <c r="O5381" i="2"/>
  <c r="O5380" i="2"/>
  <c r="O5379" i="2"/>
  <c r="O5378" i="2"/>
  <c r="O5377" i="2"/>
  <c r="O5376" i="2"/>
  <c r="O5375" i="2"/>
  <c r="O5374" i="2"/>
  <c r="O5373" i="2"/>
  <c r="O5372" i="2"/>
  <c r="O5371" i="2"/>
  <c r="O5370" i="2"/>
  <c r="O5369" i="2"/>
  <c r="O5368" i="2"/>
  <c r="O5367" i="2"/>
  <c r="O5366" i="2"/>
  <c r="O5365" i="2"/>
  <c r="O5364" i="2"/>
  <c r="O5363" i="2"/>
  <c r="O5362" i="2"/>
  <c r="O5361" i="2"/>
  <c r="O5360" i="2"/>
  <c r="O5359" i="2"/>
  <c r="O5358" i="2"/>
  <c r="O5357" i="2"/>
  <c r="O5356" i="2"/>
  <c r="O5355" i="2"/>
  <c r="O5354" i="2"/>
  <c r="O5353" i="2"/>
  <c r="O5352" i="2"/>
  <c r="O5351" i="2"/>
  <c r="O5350" i="2"/>
  <c r="O5349" i="2"/>
  <c r="O5348" i="2"/>
  <c r="O5347" i="2"/>
  <c r="O5346" i="2"/>
  <c r="O5345" i="2"/>
  <c r="O5344" i="2"/>
  <c r="O5343" i="2"/>
  <c r="O5342" i="2"/>
  <c r="O5341" i="2"/>
  <c r="O5340" i="2"/>
  <c r="O5339" i="2"/>
  <c r="O5338" i="2"/>
  <c r="O5337" i="2"/>
  <c r="O5336" i="2"/>
  <c r="O5335" i="2"/>
  <c r="O5334" i="2"/>
  <c r="O5333" i="2"/>
  <c r="O5332" i="2"/>
  <c r="O5331" i="2"/>
  <c r="O5330" i="2"/>
  <c r="O5329" i="2"/>
  <c r="O5328" i="2"/>
  <c r="O5327" i="2"/>
  <c r="O5326" i="2"/>
  <c r="O5325" i="2"/>
  <c r="O5324" i="2"/>
  <c r="O5323" i="2"/>
  <c r="O5322" i="2"/>
  <c r="O5321" i="2"/>
  <c r="O5320" i="2"/>
  <c r="O5319" i="2"/>
  <c r="O5318" i="2"/>
  <c r="O5317" i="2"/>
  <c r="O5316" i="2"/>
  <c r="O5315" i="2"/>
  <c r="O5314" i="2"/>
  <c r="O5313" i="2"/>
  <c r="O5312" i="2"/>
  <c r="O5311" i="2"/>
  <c r="O5310" i="2"/>
  <c r="O5309" i="2"/>
  <c r="O5308" i="2"/>
  <c r="O5307" i="2"/>
  <c r="O5306" i="2"/>
  <c r="O5305" i="2"/>
  <c r="O5304" i="2"/>
  <c r="O5303" i="2"/>
  <c r="O5302" i="2"/>
  <c r="O5301" i="2"/>
  <c r="O5300" i="2"/>
  <c r="O5299" i="2"/>
  <c r="O5298" i="2"/>
  <c r="O5297" i="2"/>
  <c r="O5296" i="2"/>
  <c r="O5295" i="2"/>
  <c r="O5294" i="2"/>
  <c r="O5293" i="2"/>
  <c r="O5292" i="2"/>
  <c r="O5291" i="2"/>
  <c r="O5290" i="2"/>
  <c r="O5289" i="2"/>
  <c r="O5288" i="2"/>
  <c r="O5287" i="2"/>
  <c r="O5286" i="2"/>
  <c r="O5285" i="2"/>
  <c r="O5284" i="2"/>
  <c r="O5283" i="2"/>
  <c r="O5282" i="2"/>
  <c r="O5281" i="2"/>
  <c r="O5280" i="2"/>
  <c r="O5279" i="2"/>
  <c r="O5278" i="2"/>
  <c r="O5277" i="2"/>
  <c r="O5276" i="2"/>
  <c r="O5275" i="2"/>
  <c r="O5274" i="2"/>
  <c r="O5273" i="2"/>
  <c r="O5272" i="2"/>
  <c r="O5271" i="2"/>
  <c r="O5270" i="2"/>
  <c r="O5269" i="2"/>
  <c r="O5268" i="2"/>
  <c r="O5267" i="2"/>
  <c r="O5266" i="2"/>
  <c r="O5265" i="2"/>
  <c r="O5264" i="2"/>
  <c r="O5263" i="2"/>
  <c r="O5262" i="2"/>
  <c r="O5261" i="2"/>
  <c r="O5260" i="2"/>
  <c r="O5259" i="2"/>
  <c r="O5258" i="2"/>
  <c r="O5257" i="2"/>
  <c r="O5256" i="2"/>
  <c r="O5255" i="2"/>
  <c r="O5254" i="2"/>
  <c r="O5253" i="2"/>
  <c r="O5252" i="2"/>
  <c r="O5251" i="2"/>
  <c r="O5250" i="2"/>
  <c r="O5249" i="2"/>
  <c r="O5248" i="2"/>
  <c r="O5247" i="2"/>
  <c r="O5246" i="2"/>
  <c r="O5245" i="2"/>
  <c r="O5244" i="2"/>
  <c r="O5243" i="2"/>
  <c r="O5242" i="2"/>
  <c r="O5241" i="2"/>
  <c r="O5240" i="2"/>
  <c r="O5239" i="2"/>
  <c r="O5238" i="2"/>
  <c r="O5237" i="2"/>
  <c r="O5236" i="2"/>
  <c r="O5235" i="2"/>
  <c r="O5234" i="2"/>
  <c r="O5233" i="2"/>
  <c r="O5232" i="2"/>
  <c r="O5231" i="2"/>
  <c r="O5230" i="2"/>
  <c r="O5229" i="2"/>
  <c r="O5228" i="2"/>
  <c r="O5227" i="2"/>
  <c r="O5226" i="2"/>
  <c r="O5225" i="2"/>
  <c r="O5224" i="2"/>
  <c r="O5223" i="2"/>
  <c r="O5222" i="2"/>
  <c r="O5221" i="2"/>
  <c r="O5220" i="2"/>
  <c r="O5219" i="2"/>
  <c r="O5218" i="2"/>
  <c r="O5217" i="2"/>
  <c r="O5216" i="2"/>
  <c r="O5215" i="2"/>
  <c r="O5214" i="2"/>
  <c r="O5213" i="2"/>
  <c r="O5212" i="2"/>
  <c r="O5211" i="2"/>
  <c r="O5210" i="2"/>
  <c r="O5209" i="2"/>
  <c r="O5208" i="2"/>
  <c r="O5207" i="2"/>
  <c r="O5206" i="2"/>
  <c r="O5205" i="2"/>
  <c r="O5204" i="2"/>
  <c r="O5203" i="2"/>
  <c r="O5202" i="2"/>
  <c r="O5201" i="2"/>
  <c r="O5200" i="2"/>
  <c r="O5199" i="2"/>
  <c r="O5198" i="2"/>
  <c r="O5197" i="2"/>
  <c r="O5196" i="2"/>
  <c r="O5195" i="2"/>
  <c r="O5194" i="2"/>
  <c r="O5193" i="2"/>
  <c r="O5192" i="2"/>
  <c r="O5191" i="2"/>
  <c r="O5190" i="2"/>
  <c r="O5189" i="2"/>
  <c r="O5188" i="2"/>
  <c r="O5187" i="2"/>
  <c r="O5186" i="2"/>
  <c r="O5185" i="2"/>
  <c r="O5184" i="2"/>
  <c r="O5183" i="2"/>
  <c r="O5182" i="2"/>
  <c r="O5181" i="2"/>
  <c r="O5180" i="2"/>
  <c r="O5179" i="2"/>
  <c r="O5178" i="2"/>
  <c r="O5177" i="2"/>
  <c r="O5176" i="2"/>
  <c r="O5175" i="2"/>
  <c r="O5174" i="2"/>
  <c r="O5173" i="2"/>
  <c r="O5172" i="2"/>
  <c r="O5171" i="2"/>
  <c r="O5170" i="2"/>
  <c r="O5169" i="2"/>
  <c r="O5168" i="2"/>
  <c r="O5167" i="2"/>
  <c r="O5166" i="2"/>
  <c r="O5165" i="2"/>
  <c r="O5164" i="2"/>
  <c r="O5163" i="2"/>
  <c r="O5162" i="2"/>
  <c r="O5161" i="2"/>
  <c r="O5160" i="2"/>
  <c r="O5159" i="2"/>
  <c r="O5158" i="2"/>
  <c r="O5157" i="2"/>
  <c r="O5156" i="2"/>
  <c r="O5155" i="2"/>
  <c r="O5154" i="2"/>
  <c r="O5153" i="2"/>
  <c r="O5152" i="2"/>
  <c r="O5151" i="2"/>
  <c r="O5150" i="2"/>
  <c r="O5149" i="2"/>
  <c r="O5148" i="2"/>
  <c r="O5147" i="2"/>
  <c r="O5146" i="2"/>
  <c r="O5145" i="2"/>
  <c r="O5144" i="2"/>
  <c r="O5143" i="2"/>
  <c r="O5142" i="2"/>
  <c r="O5141" i="2"/>
  <c r="O5140" i="2"/>
  <c r="O5139" i="2"/>
  <c r="O5138" i="2"/>
  <c r="O5137" i="2"/>
  <c r="O5136" i="2"/>
  <c r="O5135" i="2"/>
  <c r="O5134" i="2"/>
  <c r="O5133" i="2"/>
  <c r="O5132" i="2"/>
  <c r="O5131" i="2"/>
  <c r="O5130" i="2"/>
  <c r="O5129" i="2"/>
  <c r="O5128" i="2"/>
  <c r="O5127" i="2"/>
  <c r="O5126" i="2"/>
  <c r="O5125" i="2"/>
  <c r="O5124" i="2"/>
  <c r="O5123" i="2"/>
  <c r="O5122" i="2"/>
  <c r="O5121" i="2"/>
  <c r="O5120" i="2"/>
  <c r="O5119" i="2"/>
  <c r="O5118" i="2"/>
  <c r="O5117" i="2"/>
  <c r="O5116" i="2"/>
  <c r="O5115" i="2"/>
  <c r="O5114" i="2"/>
  <c r="O5113" i="2"/>
  <c r="O5112" i="2"/>
  <c r="O5111" i="2"/>
  <c r="O5110" i="2"/>
  <c r="O5109" i="2"/>
  <c r="O5108" i="2"/>
  <c r="O5107" i="2"/>
  <c r="O5106" i="2"/>
  <c r="O5105" i="2"/>
  <c r="O5104" i="2"/>
  <c r="O5103" i="2"/>
  <c r="O5102" i="2"/>
  <c r="O5101" i="2"/>
  <c r="O5100" i="2"/>
  <c r="O5099" i="2"/>
  <c r="O5098" i="2"/>
  <c r="O5097" i="2"/>
  <c r="O5096" i="2"/>
  <c r="O5095" i="2"/>
  <c r="O5094" i="2"/>
  <c r="O5093" i="2"/>
  <c r="O5092" i="2"/>
  <c r="O5091" i="2"/>
  <c r="O5090" i="2"/>
  <c r="O5089" i="2"/>
  <c r="O5088" i="2"/>
  <c r="O5087" i="2"/>
  <c r="O5086" i="2"/>
  <c r="O5085" i="2"/>
  <c r="O5084" i="2"/>
  <c r="O5083" i="2"/>
  <c r="O5082" i="2"/>
  <c r="O5081" i="2"/>
  <c r="O5080" i="2"/>
  <c r="O5079" i="2"/>
  <c r="O5078" i="2"/>
  <c r="O5077" i="2"/>
  <c r="O5076" i="2"/>
  <c r="O5075" i="2"/>
  <c r="O5074" i="2"/>
  <c r="O5073" i="2"/>
  <c r="O5072" i="2"/>
  <c r="O5071" i="2"/>
  <c r="O5070" i="2"/>
  <c r="O5069" i="2"/>
  <c r="O5068" i="2"/>
  <c r="O5067" i="2"/>
  <c r="O5066" i="2"/>
  <c r="O5065" i="2"/>
  <c r="O5064" i="2"/>
  <c r="O5063" i="2"/>
  <c r="O5062" i="2"/>
  <c r="O5061" i="2"/>
  <c r="O5060" i="2"/>
  <c r="O5059" i="2"/>
  <c r="O5058" i="2"/>
  <c r="O5057" i="2"/>
  <c r="O5056" i="2"/>
  <c r="O5055" i="2"/>
  <c r="O5054" i="2"/>
  <c r="O5053" i="2"/>
  <c r="O5052" i="2"/>
  <c r="O5051" i="2"/>
  <c r="O5050" i="2"/>
  <c r="O5049" i="2"/>
  <c r="O5048" i="2"/>
  <c r="O5047" i="2"/>
  <c r="O5046" i="2"/>
  <c r="O5045" i="2"/>
  <c r="O5044" i="2"/>
  <c r="O5043" i="2"/>
  <c r="O5042" i="2"/>
  <c r="O5041" i="2"/>
  <c r="O5040" i="2"/>
  <c r="O5039" i="2"/>
  <c r="O5038" i="2"/>
  <c r="O5037" i="2"/>
  <c r="O5036" i="2"/>
  <c r="O5035" i="2"/>
  <c r="O5034" i="2"/>
  <c r="O5033" i="2"/>
  <c r="O5032" i="2"/>
  <c r="O5031" i="2"/>
  <c r="O5030" i="2"/>
  <c r="O5029" i="2"/>
  <c r="O5028" i="2"/>
  <c r="O5027" i="2"/>
  <c r="O5026" i="2"/>
  <c r="O5025" i="2"/>
  <c r="O5024" i="2"/>
  <c r="O5023" i="2"/>
  <c r="O5022" i="2"/>
  <c r="O5021" i="2"/>
  <c r="O5020" i="2"/>
  <c r="O5019" i="2"/>
  <c r="O5018" i="2"/>
  <c r="O5017" i="2"/>
  <c r="O5016" i="2"/>
  <c r="O5015" i="2"/>
  <c r="O5014" i="2"/>
  <c r="O5013" i="2"/>
  <c r="O5012" i="2"/>
  <c r="O5011" i="2"/>
  <c r="O5010" i="2"/>
  <c r="O5009" i="2"/>
  <c r="O5008" i="2"/>
  <c r="O5007" i="2"/>
  <c r="O5006" i="2"/>
  <c r="O5005" i="2"/>
  <c r="O5004" i="2"/>
  <c r="O5003" i="2"/>
  <c r="O5002" i="2"/>
  <c r="O5001" i="2"/>
  <c r="O5000" i="2"/>
  <c r="O4999" i="2"/>
  <c r="O4998" i="2"/>
  <c r="O4997" i="2"/>
  <c r="O4996" i="2"/>
  <c r="O4995" i="2"/>
  <c r="O4994" i="2"/>
  <c r="O4993" i="2"/>
  <c r="O4992" i="2"/>
  <c r="O4991" i="2"/>
  <c r="O4990" i="2"/>
  <c r="O4989" i="2"/>
  <c r="O4988" i="2"/>
  <c r="O4987" i="2"/>
  <c r="O4986" i="2"/>
  <c r="O4985" i="2"/>
  <c r="O4984" i="2"/>
  <c r="O4983" i="2"/>
  <c r="O4982" i="2"/>
  <c r="O4981" i="2"/>
  <c r="O4980" i="2"/>
  <c r="O4979" i="2"/>
  <c r="O4978" i="2"/>
  <c r="O4977" i="2"/>
  <c r="O4976" i="2"/>
  <c r="O4975" i="2"/>
  <c r="O4974" i="2"/>
  <c r="O4973" i="2"/>
  <c r="O4972" i="2"/>
  <c r="O4971" i="2"/>
  <c r="O4970" i="2"/>
  <c r="O4969" i="2"/>
  <c r="O4968" i="2"/>
  <c r="O4967" i="2"/>
  <c r="O4966" i="2"/>
  <c r="O4965" i="2"/>
  <c r="O4964" i="2"/>
  <c r="O4963" i="2"/>
  <c r="O4962" i="2"/>
  <c r="O4961" i="2"/>
  <c r="O4960" i="2"/>
  <c r="O4959" i="2"/>
  <c r="O4958" i="2"/>
  <c r="O4957" i="2"/>
  <c r="O4956" i="2"/>
  <c r="O4955" i="2"/>
  <c r="O4954" i="2"/>
  <c r="O4953" i="2"/>
  <c r="O4952" i="2"/>
  <c r="O4951" i="2"/>
  <c r="O4950" i="2"/>
  <c r="O4949" i="2"/>
  <c r="O4948" i="2"/>
  <c r="O4947" i="2"/>
  <c r="O4946" i="2"/>
  <c r="O4945" i="2"/>
  <c r="O4944" i="2"/>
  <c r="O4943" i="2"/>
  <c r="O4942" i="2"/>
  <c r="O4941" i="2"/>
  <c r="O4940" i="2"/>
  <c r="O4939" i="2"/>
  <c r="O4938" i="2"/>
  <c r="O4937" i="2"/>
  <c r="O4936" i="2"/>
  <c r="O4935" i="2"/>
  <c r="O4934" i="2"/>
  <c r="O4933" i="2"/>
  <c r="O4932" i="2"/>
  <c r="O4931" i="2"/>
  <c r="O4930" i="2"/>
  <c r="O4929" i="2"/>
  <c r="O4928" i="2"/>
  <c r="O4927" i="2"/>
  <c r="O4926" i="2"/>
  <c r="O4925" i="2"/>
  <c r="O4924" i="2"/>
  <c r="O4923" i="2"/>
  <c r="O4922" i="2"/>
  <c r="O4921" i="2"/>
  <c r="O4920" i="2"/>
  <c r="O4919" i="2"/>
  <c r="O4918" i="2"/>
  <c r="O4917" i="2"/>
  <c r="O4916" i="2"/>
  <c r="O4915" i="2"/>
  <c r="O4914" i="2"/>
  <c r="O4913" i="2"/>
  <c r="O4912" i="2"/>
  <c r="O4911" i="2"/>
  <c r="O4910" i="2"/>
  <c r="O4909" i="2"/>
  <c r="O4908" i="2"/>
  <c r="O4907" i="2"/>
  <c r="O4906" i="2"/>
  <c r="O4905" i="2"/>
  <c r="O4904" i="2"/>
  <c r="O4903" i="2"/>
  <c r="O4902" i="2"/>
  <c r="O4901" i="2"/>
  <c r="O4900" i="2"/>
  <c r="O4899" i="2"/>
  <c r="O4898" i="2"/>
  <c r="O4897" i="2"/>
  <c r="O4896" i="2"/>
  <c r="O4895" i="2"/>
  <c r="O4894" i="2"/>
  <c r="O4893" i="2"/>
  <c r="O4892" i="2"/>
  <c r="O4891" i="2"/>
  <c r="O4890" i="2"/>
  <c r="O4889" i="2"/>
  <c r="O4888" i="2"/>
  <c r="O4887" i="2"/>
  <c r="O4886" i="2"/>
  <c r="O4885" i="2"/>
  <c r="O4884" i="2"/>
  <c r="O4883" i="2"/>
  <c r="O4882" i="2"/>
  <c r="O4881" i="2"/>
  <c r="O4880" i="2"/>
  <c r="O4879" i="2"/>
  <c r="O4878" i="2"/>
  <c r="O4877" i="2"/>
  <c r="O4876" i="2"/>
  <c r="O4875" i="2"/>
  <c r="O4874" i="2"/>
  <c r="O4873" i="2"/>
  <c r="O4872" i="2"/>
  <c r="O4871" i="2"/>
  <c r="O4870" i="2"/>
  <c r="O4869" i="2"/>
  <c r="O4868" i="2"/>
  <c r="O4867" i="2"/>
  <c r="O4866" i="2"/>
  <c r="O4865" i="2"/>
  <c r="O4864" i="2"/>
  <c r="O4863" i="2"/>
  <c r="O4862" i="2"/>
  <c r="O4861" i="2"/>
  <c r="O4860" i="2"/>
  <c r="O4859" i="2"/>
  <c r="O4858" i="2"/>
  <c r="O4857" i="2"/>
  <c r="O4856" i="2"/>
  <c r="O4855" i="2"/>
  <c r="O4854" i="2"/>
  <c r="O4853" i="2"/>
  <c r="O4852" i="2"/>
  <c r="O4851" i="2"/>
  <c r="O4850" i="2"/>
  <c r="O4849" i="2"/>
  <c r="O4848" i="2"/>
  <c r="O4847" i="2"/>
  <c r="O4846" i="2"/>
  <c r="O4845" i="2"/>
  <c r="O4844" i="2"/>
  <c r="O4843" i="2"/>
  <c r="O4842" i="2"/>
  <c r="O4841" i="2"/>
  <c r="O4840" i="2"/>
  <c r="O4839" i="2"/>
  <c r="O4838" i="2"/>
  <c r="O4837" i="2"/>
  <c r="O4836" i="2"/>
  <c r="O4835" i="2"/>
  <c r="O4834" i="2"/>
  <c r="O4833" i="2"/>
  <c r="O4832" i="2"/>
  <c r="O4831" i="2"/>
  <c r="O4830" i="2"/>
  <c r="O4829" i="2"/>
  <c r="O4828" i="2"/>
  <c r="O4827" i="2"/>
  <c r="O4826" i="2"/>
  <c r="O4825" i="2"/>
  <c r="O4824" i="2"/>
  <c r="O4823" i="2"/>
  <c r="O4822" i="2"/>
  <c r="O4821" i="2"/>
  <c r="O4820" i="2"/>
  <c r="O4819" i="2"/>
  <c r="O4818" i="2"/>
  <c r="O4817" i="2"/>
  <c r="O4816" i="2"/>
  <c r="O4815" i="2"/>
  <c r="O4814" i="2"/>
  <c r="O4813" i="2"/>
  <c r="O4812" i="2"/>
  <c r="O4811" i="2"/>
  <c r="O4810" i="2"/>
  <c r="O4809" i="2"/>
  <c r="O4808" i="2"/>
  <c r="O4807" i="2"/>
  <c r="O4806" i="2"/>
  <c r="O4805" i="2"/>
  <c r="O4804" i="2"/>
  <c r="O4803" i="2"/>
  <c r="O4802" i="2"/>
  <c r="O4801" i="2"/>
  <c r="O4800" i="2"/>
  <c r="O4799" i="2"/>
  <c r="O4798" i="2"/>
  <c r="O4797" i="2"/>
  <c r="O4796" i="2"/>
  <c r="O4795" i="2"/>
  <c r="O4794" i="2"/>
  <c r="O4793" i="2"/>
  <c r="O4792" i="2"/>
  <c r="O4791" i="2"/>
  <c r="O4790" i="2"/>
  <c r="O4789" i="2"/>
  <c r="O4788" i="2"/>
  <c r="O4787" i="2"/>
  <c r="O4786" i="2"/>
  <c r="O4785" i="2"/>
  <c r="O4784" i="2"/>
  <c r="O4783" i="2"/>
  <c r="O4782" i="2"/>
  <c r="O4781" i="2"/>
  <c r="O4780" i="2"/>
  <c r="O4779" i="2"/>
  <c r="O4778" i="2"/>
  <c r="O4777" i="2"/>
  <c r="O4776" i="2"/>
  <c r="O4775" i="2"/>
  <c r="O4774" i="2"/>
  <c r="O4773" i="2"/>
  <c r="O4772" i="2"/>
  <c r="O4771" i="2"/>
  <c r="O4770" i="2"/>
  <c r="O4769" i="2"/>
  <c r="O4768" i="2"/>
  <c r="O4767" i="2"/>
  <c r="O4766" i="2"/>
  <c r="O4765" i="2"/>
  <c r="O4764" i="2"/>
  <c r="O4763" i="2"/>
  <c r="O4762" i="2"/>
  <c r="O4761" i="2"/>
  <c r="O4760" i="2"/>
  <c r="O4759" i="2"/>
  <c r="O4758" i="2"/>
  <c r="O4757" i="2"/>
  <c r="O4756" i="2"/>
  <c r="O4755" i="2"/>
  <c r="O4754" i="2"/>
  <c r="O4753" i="2"/>
  <c r="O4752" i="2"/>
  <c r="O4751" i="2"/>
  <c r="O4750" i="2"/>
  <c r="O4749" i="2"/>
  <c r="O4748" i="2"/>
  <c r="O4747" i="2"/>
  <c r="O4746" i="2"/>
  <c r="O4745" i="2"/>
  <c r="O4744" i="2"/>
  <c r="O4743" i="2"/>
  <c r="O4742" i="2"/>
  <c r="O4741" i="2"/>
  <c r="O4740" i="2"/>
  <c r="O4739" i="2"/>
  <c r="O4738" i="2"/>
  <c r="O4737" i="2"/>
  <c r="O4736" i="2"/>
  <c r="O4735" i="2"/>
  <c r="O4734" i="2"/>
  <c r="O4733" i="2"/>
  <c r="O4732" i="2"/>
  <c r="O4731" i="2"/>
  <c r="O4730" i="2"/>
  <c r="O4729" i="2"/>
  <c r="O4728" i="2"/>
  <c r="O4727" i="2"/>
  <c r="O4726" i="2"/>
  <c r="O4725" i="2"/>
  <c r="O4724" i="2"/>
  <c r="O4723" i="2"/>
  <c r="O4722" i="2"/>
  <c r="O4721" i="2"/>
  <c r="O4720" i="2"/>
  <c r="O4719" i="2"/>
  <c r="O4718" i="2"/>
  <c r="O4717" i="2"/>
  <c r="O4716" i="2"/>
  <c r="O4715" i="2"/>
  <c r="O4714" i="2"/>
  <c r="O4713" i="2"/>
  <c r="O4712" i="2"/>
  <c r="O4711" i="2"/>
  <c r="O4710" i="2"/>
  <c r="O4709" i="2"/>
  <c r="O4708" i="2"/>
  <c r="O4707" i="2"/>
  <c r="O4706" i="2"/>
  <c r="O4705" i="2"/>
  <c r="O4704" i="2"/>
  <c r="O4703" i="2"/>
  <c r="O4702" i="2"/>
  <c r="O4701" i="2"/>
  <c r="O4700" i="2"/>
  <c r="O4699" i="2"/>
  <c r="O4698" i="2"/>
  <c r="O4697" i="2"/>
  <c r="O4696" i="2"/>
  <c r="O4695" i="2"/>
  <c r="O4694" i="2"/>
  <c r="O4693" i="2"/>
  <c r="O4692" i="2"/>
  <c r="O4691" i="2"/>
  <c r="O4690" i="2"/>
  <c r="O4689" i="2"/>
  <c r="O4688" i="2"/>
  <c r="O4687" i="2"/>
  <c r="O4686" i="2"/>
  <c r="O4685" i="2"/>
  <c r="O4684" i="2"/>
  <c r="O4683" i="2"/>
  <c r="O4682" i="2"/>
  <c r="O4681" i="2"/>
  <c r="O4680" i="2"/>
  <c r="O4679" i="2"/>
  <c r="O4678" i="2"/>
  <c r="O4677" i="2"/>
  <c r="O4676" i="2"/>
  <c r="O4675" i="2"/>
  <c r="O4674" i="2"/>
  <c r="O4673" i="2"/>
  <c r="O4672" i="2"/>
  <c r="O4671" i="2"/>
  <c r="O4670" i="2"/>
  <c r="O4669" i="2"/>
  <c r="O4668" i="2"/>
  <c r="O4667" i="2"/>
  <c r="O4666" i="2"/>
  <c r="O4665" i="2"/>
  <c r="O4664" i="2"/>
  <c r="O4663" i="2"/>
  <c r="O4662" i="2"/>
  <c r="O4661" i="2"/>
  <c r="O4660" i="2"/>
  <c r="O4659" i="2"/>
  <c r="O4658" i="2"/>
  <c r="O4657" i="2"/>
  <c r="O4656" i="2"/>
  <c r="O4655" i="2"/>
  <c r="O4654" i="2"/>
  <c r="O4653" i="2"/>
  <c r="O4652" i="2"/>
  <c r="O4651" i="2"/>
  <c r="O4650" i="2"/>
  <c r="O4649" i="2"/>
  <c r="O4648" i="2"/>
  <c r="O4647" i="2"/>
  <c r="O4646" i="2"/>
  <c r="O4645" i="2"/>
  <c r="O4644" i="2"/>
  <c r="O4643" i="2"/>
  <c r="O4642" i="2"/>
  <c r="O4641" i="2"/>
  <c r="O4640" i="2"/>
  <c r="O4639" i="2"/>
  <c r="O4638" i="2"/>
  <c r="O4637" i="2"/>
  <c r="O4636" i="2"/>
  <c r="O4635" i="2"/>
  <c r="O4634" i="2"/>
  <c r="O4633" i="2"/>
  <c r="O4632" i="2"/>
  <c r="O4631" i="2"/>
  <c r="O4630" i="2"/>
  <c r="O4629" i="2"/>
  <c r="O4628" i="2"/>
  <c r="O4627" i="2"/>
  <c r="O4626" i="2"/>
  <c r="O4625" i="2"/>
  <c r="O4624" i="2"/>
  <c r="O4623" i="2"/>
  <c r="O4622" i="2"/>
  <c r="O4621" i="2"/>
  <c r="O4620" i="2"/>
  <c r="O4619" i="2"/>
  <c r="O4618" i="2"/>
  <c r="O4617" i="2"/>
  <c r="O4616" i="2"/>
  <c r="O4615" i="2"/>
  <c r="O4614" i="2"/>
  <c r="O4613" i="2"/>
  <c r="O4612" i="2"/>
  <c r="O4611" i="2"/>
  <c r="O4610" i="2"/>
  <c r="O4609" i="2"/>
  <c r="O4608" i="2"/>
  <c r="O4607" i="2"/>
  <c r="O4606" i="2"/>
  <c r="O4605" i="2"/>
  <c r="O4604" i="2"/>
  <c r="O4603" i="2"/>
  <c r="O4602" i="2"/>
  <c r="O4601" i="2"/>
  <c r="O4600" i="2"/>
  <c r="O4599" i="2"/>
  <c r="O4598" i="2"/>
  <c r="O4597" i="2"/>
  <c r="O4596" i="2"/>
  <c r="O4595" i="2"/>
  <c r="O4594" i="2"/>
  <c r="O4593" i="2"/>
  <c r="O4592" i="2"/>
  <c r="O4591" i="2"/>
  <c r="O4590" i="2"/>
  <c r="O4589" i="2"/>
  <c r="O4588" i="2"/>
  <c r="O4587" i="2"/>
  <c r="O4586" i="2"/>
  <c r="O4585" i="2"/>
  <c r="O4584" i="2"/>
  <c r="O4583" i="2"/>
  <c r="O4582" i="2"/>
  <c r="O4581" i="2"/>
  <c r="O4580" i="2"/>
  <c r="O4579" i="2"/>
  <c r="O4578" i="2"/>
  <c r="O4577" i="2"/>
  <c r="O4576" i="2"/>
  <c r="O4575" i="2"/>
  <c r="O4574" i="2"/>
  <c r="O4573" i="2"/>
  <c r="O4572" i="2"/>
  <c r="O4571" i="2"/>
  <c r="O4570" i="2"/>
  <c r="O4569" i="2"/>
  <c r="O4568" i="2"/>
  <c r="O4567" i="2"/>
  <c r="O4566" i="2"/>
  <c r="O4565" i="2"/>
  <c r="O4564" i="2"/>
  <c r="O4563" i="2"/>
  <c r="O4562" i="2"/>
  <c r="O4561" i="2"/>
  <c r="O4560" i="2"/>
  <c r="O4559" i="2"/>
  <c r="O4558" i="2"/>
  <c r="O4557" i="2"/>
  <c r="O4556" i="2"/>
  <c r="O4555" i="2"/>
  <c r="O4554" i="2"/>
  <c r="O4553" i="2"/>
  <c r="O4552" i="2"/>
  <c r="O4551" i="2"/>
  <c r="O4550" i="2"/>
  <c r="O4549" i="2"/>
  <c r="O4548" i="2"/>
  <c r="O4547" i="2"/>
  <c r="O4546" i="2"/>
  <c r="O4545" i="2"/>
  <c r="O4544" i="2"/>
  <c r="O4543" i="2"/>
  <c r="O4542" i="2"/>
  <c r="O4541" i="2"/>
  <c r="O4540" i="2"/>
  <c r="O4539" i="2"/>
  <c r="O4538" i="2"/>
  <c r="O4537" i="2"/>
  <c r="O4536" i="2"/>
  <c r="O4535" i="2"/>
  <c r="O4534" i="2"/>
  <c r="O4533" i="2"/>
  <c r="O4532" i="2"/>
  <c r="O4531" i="2"/>
  <c r="O4530" i="2"/>
  <c r="O4529" i="2"/>
  <c r="O4528" i="2"/>
  <c r="O4527" i="2"/>
  <c r="O4526" i="2"/>
  <c r="O4525" i="2"/>
  <c r="O4524" i="2"/>
  <c r="O4523" i="2"/>
  <c r="O4522" i="2"/>
  <c r="O4521" i="2"/>
  <c r="O4520" i="2"/>
  <c r="O4519" i="2"/>
  <c r="O4518" i="2"/>
  <c r="O4517" i="2"/>
  <c r="O4516" i="2"/>
  <c r="O4515" i="2"/>
  <c r="O4514" i="2"/>
  <c r="O4513" i="2"/>
  <c r="O4512" i="2"/>
  <c r="O4511" i="2"/>
  <c r="O4510" i="2"/>
  <c r="O4509" i="2"/>
  <c r="O4508" i="2"/>
  <c r="O4507" i="2"/>
  <c r="O4506" i="2"/>
  <c r="O4505" i="2"/>
  <c r="O4504" i="2"/>
  <c r="O4503" i="2"/>
  <c r="O4502" i="2"/>
  <c r="O4501" i="2"/>
  <c r="O4500" i="2"/>
  <c r="O4499" i="2"/>
  <c r="O4498" i="2"/>
  <c r="O4497" i="2"/>
  <c r="O4496" i="2"/>
  <c r="O4495" i="2"/>
  <c r="O4494" i="2"/>
  <c r="O4493" i="2"/>
  <c r="O4492" i="2"/>
  <c r="O4491" i="2"/>
  <c r="O4490" i="2"/>
  <c r="O4489" i="2"/>
  <c r="O4488" i="2"/>
  <c r="O4487" i="2"/>
  <c r="O4486" i="2"/>
  <c r="O4485" i="2"/>
  <c r="O4484" i="2"/>
  <c r="O4483" i="2"/>
  <c r="O4482" i="2"/>
  <c r="O4481" i="2"/>
  <c r="O4480" i="2"/>
  <c r="O4479" i="2"/>
  <c r="O4478" i="2"/>
  <c r="O4477" i="2"/>
  <c r="O4476" i="2"/>
  <c r="O4475" i="2"/>
  <c r="O4474" i="2"/>
  <c r="O4473" i="2"/>
  <c r="O4472" i="2"/>
  <c r="O4471" i="2"/>
  <c r="O4470" i="2"/>
  <c r="O4469" i="2"/>
  <c r="O4468" i="2"/>
  <c r="O4467" i="2"/>
  <c r="O4466" i="2"/>
  <c r="O4465" i="2"/>
  <c r="O4464" i="2"/>
  <c r="O4463" i="2"/>
  <c r="O4462" i="2"/>
  <c r="O4461" i="2"/>
  <c r="O4460" i="2"/>
  <c r="O4459" i="2"/>
  <c r="O4458" i="2"/>
  <c r="O4457" i="2"/>
  <c r="O4456" i="2"/>
  <c r="O4455" i="2"/>
  <c r="O4454" i="2"/>
  <c r="O4453" i="2"/>
  <c r="O4452" i="2"/>
  <c r="O4451" i="2"/>
  <c r="O4450" i="2"/>
  <c r="O4449" i="2"/>
  <c r="O4448" i="2"/>
  <c r="O4447" i="2"/>
  <c r="O4446" i="2"/>
  <c r="O4445" i="2"/>
  <c r="O4444" i="2"/>
  <c r="O4443" i="2"/>
  <c r="O4442" i="2"/>
  <c r="O4441" i="2"/>
  <c r="O4440" i="2"/>
  <c r="O4439" i="2"/>
  <c r="O4438" i="2"/>
  <c r="O4437" i="2"/>
  <c r="O4436" i="2"/>
  <c r="O4435" i="2"/>
  <c r="O4434" i="2"/>
  <c r="O4433" i="2"/>
  <c r="O4432" i="2"/>
  <c r="O4431" i="2"/>
  <c r="O4430" i="2"/>
  <c r="O4429" i="2"/>
  <c r="O4428" i="2"/>
  <c r="O4427" i="2"/>
  <c r="O4426" i="2"/>
  <c r="O4425" i="2"/>
  <c r="O4424" i="2"/>
  <c r="O4423" i="2"/>
  <c r="O4422" i="2"/>
  <c r="O4421" i="2"/>
  <c r="O4420" i="2"/>
  <c r="O4419" i="2"/>
  <c r="O4418" i="2"/>
  <c r="O4417" i="2"/>
  <c r="O4416" i="2"/>
  <c r="O4415" i="2"/>
  <c r="O4414" i="2"/>
  <c r="O4413" i="2"/>
  <c r="O4412" i="2"/>
  <c r="O4411" i="2"/>
  <c r="O4410" i="2"/>
  <c r="O4409" i="2"/>
  <c r="O4408" i="2"/>
  <c r="O4407" i="2"/>
  <c r="O4406" i="2"/>
  <c r="O4405" i="2"/>
  <c r="O4404" i="2"/>
  <c r="O4403" i="2"/>
  <c r="O4402" i="2"/>
  <c r="O4401" i="2"/>
  <c r="O4400" i="2"/>
  <c r="O4399" i="2"/>
  <c r="O4398" i="2"/>
  <c r="O4397" i="2"/>
  <c r="O4396" i="2"/>
  <c r="O4395" i="2"/>
  <c r="O4394" i="2"/>
  <c r="O4393" i="2"/>
  <c r="O4392" i="2"/>
  <c r="O4391" i="2"/>
  <c r="O4390" i="2"/>
  <c r="O4389" i="2"/>
  <c r="O4388" i="2"/>
  <c r="O4387" i="2"/>
  <c r="O4386" i="2"/>
  <c r="O4385" i="2"/>
  <c r="O4384" i="2"/>
  <c r="O4383" i="2"/>
  <c r="O4382" i="2"/>
  <c r="O4381" i="2"/>
  <c r="O4380" i="2"/>
  <c r="O4379" i="2"/>
  <c r="O4378" i="2"/>
  <c r="O4377" i="2"/>
  <c r="O4376" i="2"/>
  <c r="O4375" i="2"/>
  <c r="O4374" i="2"/>
  <c r="O4373" i="2"/>
  <c r="O4372" i="2"/>
  <c r="O4371" i="2"/>
  <c r="O4370" i="2"/>
  <c r="O4369" i="2"/>
  <c r="O4368" i="2"/>
  <c r="O4367" i="2"/>
  <c r="O4366" i="2"/>
  <c r="O4365" i="2"/>
  <c r="O4364" i="2"/>
  <c r="O4363" i="2"/>
  <c r="O4362" i="2"/>
  <c r="O4361" i="2"/>
  <c r="O4360" i="2"/>
  <c r="O4359" i="2"/>
  <c r="O4358" i="2"/>
  <c r="O4357" i="2"/>
  <c r="O4356" i="2"/>
  <c r="O4355" i="2"/>
  <c r="O4354" i="2"/>
  <c r="O4353" i="2"/>
  <c r="O4352" i="2"/>
  <c r="O4351" i="2"/>
  <c r="O4350" i="2"/>
  <c r="O4349" i="2"/>
  <c r="O4348" i="2"/>
  <c r="O4347" i="2"/>
  <c r="O4346" i="2"/>
  <c r="O4345" i="2"/>
  <c r="O4344" i="2"/>
  <c r="O4343" i="2"/>
  <c r="O4342" i="2"/>
  <c r="O4341" i="2"/>
  <c r="O4340" i="2"/>
  <c r="O4339" i="2"/>
  <c r="O4338" i="2"/>
  <c r="O4337" i="2"/>
  <c r="O4336" i="2"/>
  <c r="O4335" i="2"/>
  <c r="O4334" i="2"/>
  <c r="O4333" i="2"/>
  <c r="O4332" i="2"/>
  <c r="O4331" i="2"/>
  <c r="O4330" i="2"/>
  <c r="O4329" i="2"/>
  <c r="O4328" i="2"/>
  <c r="O4327" i="2"/>
  <c r="O4326" i="2"/>
  <c r="O4325" i="2"/>
  <c r="O4324" i="2"/>
  <c r="O4323" i="2"/>
  <c r="O4322" i="2"/>
  <c r="O4321" i="2"/>
  <c r="O4320" i="2"/>
  <c r="O4319" i="2"/>
  <c r="O4318" i="2"/>
  <c r="O4317" i="2"/>
  <c r="O4316" i="2"/>
  <c r="O4315" i="2"/>
  <c r="O4314" i="2"/>
  <c r="O4313" i="2"/>
  <c r="O4312" i="2"/>
  <c r="O4311" i="2"/>
  <c r="O4310" i="2"/>
  <c r="O4309" i="2"/>
  <c r="O4308" i="2"/>
  <c r="O4307" i="2"/>
  <c r="O4306" i="2"/>
  <c r="O4305" i="2"/>
  <c r="O4304" i="2"/>
  <c r="O4303" i="2"/>
  <c r="O4302" i="2"/>
  <c r="O4301" i="2"/>
  <c r="O4300" i="2"/>
  <c r="O4299" i="2"/>
  <c r="O4298" i="2"/>
  <c r="O4297" i="2"/>
  <c r="O4296" i="2"/>
  <c r="O4295" i="2"/>
  <c r="O4294" i="2"/>
  <c r="O4293" i="2"/>
  <c r="O4292" i="2"/>
  <c r="O4291" i="2"/>
  <c r="O4290" i="2"/>
  <c r="O4289" i="2"/>
  <c r="O4288" i="2"/>
  <c r="O4287" i="2"/>
  <c r="O4286" i="2"/>
  <c r="O4285" i="2"/>
  <c r="O4284" i="2"/>
  <c r="O4283" i="2"/>
  <c r="O4282" i="2"/>
  <c r="O4281" i="2"/>
  <c r="O4280" i="2"/>
  <c r="O4279" i="2"/>
  <c r="O4278" i="2"/>
  <c r="O4277" i="2"/>
  <c r="O4276" i="2"/>
  <c r="O4275" i="2"/>
  <c r="O4274" i="2"/>
  <c r="O4273" i="2"/>
  <c r="O4272" i="2"/>
  <c r="O4271" i="2"/>
  <c r="O4270" i="2"/>
  <c r="O4269" i="2"/>
  <c r="O4268" i="2"/>
  <c r="O4267" i="2"/>
  <c r="O4266" i="2"/>
  <c r="O4265" i="2"/>
  <c r="O4264" i="2"/>
  <c r="O4263" i="2"/>
  <c r="O4262" i="2"/>
  <c r="O4261" i="2"/>
  <c r="O4260" i="2"/>
  <c r="O4259" i="2"/>
  <c r="O4258" i="2"/>
  <c r="O4257" i="2"/>
  <c r="O4256" i="2"/>
  <c r="O4255" i="2"/>
  <c r="O4254" i="2"/>
  <c r="O4253" i="2"/>
  <c r="O4252" i="2"/>
  <c r="O4251" i="2"/>
  <c r="O4250" i="2"/>
  <c r="O4249" i="2"/>
  <c r="O4248" i="2"/>
  <c r="O4247" i="2"/>
  <c r="O4246" i="2"/>
  <c r="O4245" i="2"/>
  <c r="O4244" i="2"/>
  <c r="O4243" i="2"/>
  <c r="O4242" i="2"/>
  <c r="O4241" i="2"/>
  <c r="O4240" i="2"/>
  <c r="O4239" i="2"/>
  <c r="O4238" i="2"/>
  <c r="O4237" i="2"/>
  <c r="O4236" i="2"/>
  <c r="O4235" i="2"/>
  <c r="O4234" i="2"/>
  <c r="O4233" i="2"/>
  <c r="O4232" i="2"/>
  <c r="O4231" i="2"/>
  <c r="O4230" i="2"/>
  <c r="O4229" i="2"/>
  <c r="O4228" i="2"/>
  <c r="O4227" i="2"/>
  <c r="O4226" i="2"/>
  <c r="O4225" i="2"/>
  <c r="O4224" i="2"/>
  <c r="O4223" i="2"/>
  <c r="O4222" i="2"/>
  <c r="O4221" i="2"/>
  <c r="O4220" i="2"/>
  <c r="O4219" i="2"/>
  <c r="O4218" i="2"/>
  <c r="O4217" i="2"/>
  <c r="O4216" i="2"/>
  <c r="O4215" i="2"/>
  <c r="O4214" i="2"/>
  <c r="O4213" i="2"/>
  <c r="O4212" i="2"/>
  <c r="O4211" i="2"/>
  <c r="O4210" i="2"/>
  <c r="O4209" i="2"/>
  <c r="O4208" i="2"/>
  <c r="O4207" i="2"/>
  <c r="O4206" i="2"/>
  <c r="O4205" i="2"/>
  <c r="O4204" i="2"/>
  <c r="O4203" i="2"/>
  <c r="O4202" i="2"/>
  <c r="O4201" i="2"/>
  <c r="O4200" i="2"/>
  <c r="O4199" i="2"/>
  <c r="O4198" i="2"/>
  <c r="O4197" i="2"/>
  <c r="O4196" i="2"/>
  <c r="O4195" i="2"/>
  <c r="O4194" i="2"/>
  <c r="O4193" i="2"/>
  <c r="O4192" i="2"/>
  <c r="O4191" i="2"/>
  <c r="O4190" i="2"/>
  <c r="O4189" i="2"/>
  <c r="O4188" i="2"/>
  <c r="O4187" i="2"/>
  <c r="O4186" i="2"/>
  <c r="O4185" i="2"/>
  <c r="O4184" i="2"/>
  <c r="O4183" i="2"/>
  <c r="O4182" i="2"/>
  <c r="O4181" i="2"/>
  <c r="O4180" i="2"/>
  <c r="O4179" i="2"/>
  <c r="O4178" i="2"/>
  <c r="O4177" i="2"/>
  <c r="O4176" i="2"/>
  <c r="O4175" i="2"/>
  <c r="O4174" i="2"/>
  <c r="O4173" i="2"/>
  <c r="O4172" i="2"/>
  <c r="O4171" i="2"/>
  <c r="O4170" i="2"/>
  <c r="O4169" i="2"/>
  <c r="O4168" i="2"/>
  <c r="O4167" i="2"/>
  <c r="O4166" i="2"/>
  <c r="O4165" i="2"/>
  <c r="O4164" i="2"/>
  <c r="O4163" i="2"/>
  <c r="O4162" i="2"/>
  <c r="O4161" i="2"/>
  <c r="O4160" i="2"/>
  <c r="O4159" i="2"/>
  <c r="O4158" i="2"/>
  <c r="O4157" i="2"/>
  <c r="O4156" i="2"/>
  <c r="O4155" i="2"/>
  <c r="O4154" i="2"/>
  <c r="O4153" i="2"/>
  <c r="O4152" i="2"/>
  <c r="O4151" i="2"/>
  <c r="O4150" i="2"/>
  <c r="O4149" i="2"/>
  <c r="O4148" i="2"/>
  <c r="O4147" i="2"/>
  <c r="O4146" i="2"/>
  <c r="O4145" i="2"/>
  <c r="O4144" i="2"/>
  <c r="O4143" i="2"/>
  <c r="O4142" i="2"/>
  <c r="O4141" i="2"/>
  <c r="O4140" i="2"/>
  <c r="O4139" i="2"/>
  <c r="O4138" i="2"/>
  <c r="O4137" i="2"/>
  <c r="O4136" i="2"/>
  <c r="O4135" i="2"/>
  <c r="O4134" i="2"/>
  <c r="O4133" i="2"/>
  <c r="O4132" i="2"/>
  <c r="O4131" i="2"/>
  <c r="O4130" i="2"/>
  <c r="O4129" i="2"/>
  <c r="O4128" i="2"/>
  <c r="O4127" i="2"/>
  <c r="O4126" i="2"/>
  <c r="O4125" i="2"/>
  <c r="O4124" i="2"/>
  <c r="O4123" i="2"/>
  <c r="O4122" i="2"/>
  <c r="O4121" i="2"/>
  <c r="O4120" i="2"/>
  <c r="O4119" i="2"/>
  <c r="O4118" i="2"/>
  <c r="O4117" i="2"/>
  <c r="O4116" i="2"/>
  <c r="O4115" i="2"/>
  <c r="O4114" i="2"/>
  <c r="O4113" i="2"/>
  <c r="O4112" i="2"/>
  <c r="O4111" i="2"/>
  <c r="O4110" i="2"/>
  <c r="O4109" i="2"/>
  <c r="O4108" i="2"/>
  <c r="O4107" i="2"/>
  <c r="O4106" i="2"/>
  <c r="O4105" i="2"/>
  <c r="O4104" i="2"/>
  <c r="O4103" i="2"/>
  <c r="O4102" i="2"/>
  <c r="O4101" i="2"/>
  <c r="O4100" i="2"/>
  <c r="O4099" i="2"/>
  <c r="O4098" i="2"/>
  <c r="O4097" i="2"/>
  <c r="O4096" i="2"/>
  <c r="O4095" i="2"/>
  <c r="O4094" i="2"/>
  <c r="O4093" i="2"/>
  <c r="O4092" i="2"/>
  <c r="O4091" i="2"/>
  <c r="O4090" i="2"/>
  <c r="O4089" i="2"/>
  <c r="O4088" i="2"/>
  <c r="O4087" i="2"/>
  <c r="O4086" i="2"/>
  <c r="O4085" i="2"/>
  <c r="O4084" i="2"/>
  <c r="O4083" i="2"/>
  <c r="O4082" i="2"/>
  <c r="O4081" i="2"/>
  <c r="O4080" i="2"/>
  <c r="O4079" i="2"/>
  <c r="O4078" i="2"/>
  <c r="O4077" i="2"/>
  <c r="O4076" i="2"/>
  <c r="O4075" i="2"/>
  <c r="O4074" i="2"/>
  <c r="O4073" i="2"/>
  <c r="O4072" i="2"/>
  <c r="O4071" i="2"/>
  <c r="O4070" i="2"/>
  <c r="O4069" i="2"/>
  <c r="O4068" i="2"/>
  <c r="O4067" i="2"/>
  <c r="O4066" i="2"/>
  <c r="O4065" i="2"/>
  <c r="O4064" i="2"/>
  <c r="O4063" i="2"/>
  <c r="O4062" i="2"/>
  <c r="O4061" i="2"/>
  <c r="O4060" i="2"/>
  <c r="O4059" i="2"/>
  <c r="O4058" i="2"/>
  <c r="O4057" i="2"/>
  <c r="O4056" i="2"/>
  <c r="O4055" i="2"/>
  <c r="O4054" i="2"/>
  <c r="O4053" i="2"/>
  <c r="O4052" i="2"/>
  <c r="O4051" i="2"/>
  <c r="O4050" i="2"/>
  <c r="O4049" i="2"/>
  <c r="O4048" i="2"/>
  <c r="O4047" i="2"/>
  <c r="O4046" i="2"/>
  <c r="O4045" i="2"/>
  <c r="O4044" i="2"/>
  <c r="O4043" i="2"/>
  <c r="O4042" i="2"/>
  <c r="O4041" i="2"/>
  <c r="O4040" i="2"/>
  <c r="O4039" i="2"/>
  <c r="O4038" i="2"/>
  <c r="O4037" i="2"/>
  <c r="O4036" i="2"/>
  <c r="O4035" i="2"/>
  <c r="O4034" i="2"/>
  <c r="O4033" i="2"/>
  <c r="O4032" i="2"/>
  <c r="O4031" i="2"/>
  <c r="O4030" i="2"/>
  <c r="O4029" i="2"/>
  <c r="O4028" i="2"/>
  <c r="O4027" i="2"/>
  <c r="O4026" i="2"/>
  <c r="O4025" i="2"/>
  <c r="O4024" i="2"/>
  <c r="O4023" i="2"/>
  <c r="O4022" i="2"/>
  <c r="O4021" i="2"/>
  <c r="O4020" i="2"/>
  <c r="O4019" i="2"/>
  <c r="O4018" i="2"/>
  <c r="O4017" i="2"/>
  <c r="O4016" i="2"/>
  <c r="O4015" i="2"/>
  <c r="O4014" i="2"/>
  <c r="O4013" i="2"/>
  <c r="O4012" i="2"/>
  <c r="O4011" i="2"/>
  <c r="O4010" i="2"/>
  <c r="O4009" i="2"/>
  <c r="O4008" i="2"/>
  <c r="O4007" i="2"/>
  <c r="O4006" i="2"/>
  <c r="O4005" i="2"/>
  <c r="O4004" i="2"/>
  <c r="O4003" i="2"/>
  <c r="O4002" i="2"/>
  <c r="O4001" i="2"/>
  <c r="O4000" i="2"/>
  <c r="O3999" i="2"/>
  <c r="O3998" i="2"/>
  <c r="O3997" i="2"/>
  <c r="O3996" i="2"/>
  <c r="O3995" i="2"/>
  <c r="O3994" i="2"/>
  <c r="O3993" i="2"/>
  <c r="O3992" i="2"/>
  <c r="O3991" i="2"/>
  <c r="O3990" i="2"/>
  <c r="O3989" i="2"/>
  <c r="O3988" i="2"/>
  <c r="O3987" i="2"/>
  <c r="O3986" i="2"/>
  <c r="O3985" i="2"/>
  <c r="O3984" i="2"/>
  <c r="O3983" i="2"/>
  <c r="O3982" i="2"/>
  <c r="O3981" i="2"/>
  <c r="O3980" i="2"/>
  <c r="O3979" i="2"/>
  <c r="O3978" i="2"/>
  <c r="O3977" i="2"/>
  <c r="O3976" i="2"/>
  <c r="O3975" i="2"/>
  <c r="O3974" i="2"/>
  <c r="O3973" i="2"/>
  <c r="O3972" i="2"/>
  <c r="O3971" i="2"/>
  <c r="O3970" i="2"/>
  <c r="O3969" i="2"/>
  <c r="O3968" i="2"/>
  <c r="O3967" i="2"/>
  <c r="O3966" i="2"/>
  <c r="O3965" i="2"/>
  <c r="O3964" i="2"/>
  <c r="O3963" i="2"/>
  <c r="O3962" i="2"/>
  <c r="O3961" i="2"/>
  <c r="O3960" i="2"/>
  <c r="O3959" i="2"/>
  <c r="O3958" i="2"/>
  <c r="O3957" i="2"/>
  <c r="O3956" i="2"/>
  <c r="O3955" i="2"/>
  <c r="O3954" i="2"/>
  <c r="O3953" i="2"/>
  <c r="O3952" i="2"/>
  <c r="O3951" i="2"/>
  <c r="O3950" i="2"/>
  <c r="O3949" i="2"/>
  <c r="O3948" i="2"/>
  <c r="O3947" i="2"/>
  <c r="O3946" i="2"/>
  <c r="O3945" i="2"/>
  <c r="O3944" i="2"/>
  <c r="O3943" i="2"/>
  <c r="O3942" i="2"/>
  <c r="O3941" i="2"/>
  <c r="O3940" i="2"/>
  <c r="O3939" i="2"/>
  <c r="O3938" i="2"/>
  <c r="O3937" i="2"/>
  <c r="O3936" i="2"/>
  <c r="O3935" i="2"/>
  <c r="O3934" i="2"/>
  <c r="O3933" i="2"/>
  <c r="O3932" i="2"/>
  <c r="O3931" i="2"/>
  <c r="O3930" i="2"/>
  <c r="O3929" i="2"/>
  <c r="O3928" i="2"/>
  <c r="O3927" i="2"/>
  <c r="O3926" i="2"/>
  <c r="O3925" i="2"/>
  <c r="O3924" i="2"/>
  <c r="O3923" i="2"/>
  <c r="O3922" i="2"/>
  <c r="O3921" i="2"/>
  <c r="O3920" i="2"/>
  <c r="O3919" i="2"/>
  <c r="O3918" i="2"/>
  <c r="O3917" i="2"/>
  <c r="O3916" i="2"/>
  <c r="O3915" i="2"/>
  <c r="O3914" i="2"/>
  <c r="O3913" i="2"/>
  <c r="O3912" i="2"/>
  <c r="O3911" i="2"/>
  <c r="O3910" i="2"/>
  <c r="O3909" i="2"/>
  <c r="O3908" i="2"/>
  <c r="O3907" i="2"/>
  <c r="O3906" i="2"/>
  <c r="O3905" i="2"/>
  <c r="O3904" i="2"/>
  <c r="O3903" i="2"/>
  <c r="O3902" i="2"/>
  <c r="O3901" i="2"/>
  <c r="O3900" i="2"/>
  <c r="O3899" i="2"/>
  <c r="O3898" i="2"/>
  <c r="O3897" i="2"/>
  <c r="O3896" i="2"/>
  <c r="O3895" i="2"/>
  <c r="O3894" i="2"/>
  <c r="O3893" i="2"/>
  <c r="O3892" i="2"/>
  <c r="O3891" i="2"/>
  <c r="O3890" i="2"/>
  <c r="O3889" i="2"/>
  <c r="O3888" i="2"/>
  <c r="O3887" i="2"/>
  <c r="O3886" i="2"/>
  <c r="O3885" i="2"/>
  <c r="O3884" i="2"/>
  <c r="O3883" i="2"/>
  <c r="O3882" i="2"/>
  <c r="O3881" i="2"/>
  <c r="O3880" i="2"/>
  <c r="O3879" i="2"/>
  <c r="O3878" i="2"/>
  <c r="O3877" i="2"/>
  <c r="O3876" i="2"/>
  <c r="O3875" i="2"/>
  <c r="O3874" i="2"/>
  <c r="O3873" i="2"/>
  <c r="O3872" i="2"/>
  <c r="O3871" i="2"/>
  <c r="O3870" i="2"/>
  <c r="O3869" i="2"/>
  <c r="O3868" i="2"/>
  <c r="O3867" i="2"/>
  <c r="O3866" i="2"/>
  <c r="O3865" i="2"/>
  <c r="O3864" i="2"/>
  <c r="O3863" i="2"/>
  <c r="O3862" i="2"/>
  <c r="O3861" i="2"/>
  <c r="O3860" i="2"/>
  <c r="O3859" i="2"/>
  <c r="O3858" i="2"/>
  <c r="O3857" i="2"/>
  <c r="O3856" i="2"/>
  <c r="O3855" i="2"/>
  <c r="O3854" i="2"/>
  <c r="O3853" i="2"/>
  <c r="O3852" i="2"/>
  <c r="O3851" i="2"/>
  <c r="O3850" i="2"/>
  <c r="O3849" i="2"/>
  <c r="O3848" i="2"/>
  <c r="O3847" i="2"/>
  <c r="O3846" i="2"/>
  <c r="O3845" i="2"/>
  <c r="O3844" i="2"/>
  <c r="O3843" i="2"/>
  <c r="O3842" i="2"/>
  <c r="O3841" i="2"/>
  <c r="O3840" i="2"/>
  <c r="O3839" i="2"/>
  <c r="O3838" i="2"/>
  <c r="O3837" i="2"/>
  <c r="O3836" i="2"/>
  <c r="O3835" i="2"/>
  <c r="O3834" i="2"/>
  <c r="O3833" i="2"/>
  <c r="O3832" i="2"/>
  <c r="O3831" i="2"/>
  <c r="O3830" i="2"/>
  <c r="O3829" i="2"/>
  <c r="O3828" i="2"/>
  <c r="O3827" i="2"/>
  <c r="O3826" i="2"/>
  <c r="O3825" i="2"/>
  <c r="O3824" i="2"/>
  <c r="O3823" i="2"/>
  <c r="O3822" i="2"/>
  <c r="O3821" i="2"/>
  <c r="O3820" i="2"/>
  <c r="O3819" i="2"/>
  <c r="O3818" i="2"/>
  <c r="O3817" i="2"/>
  <c r="O3816" i="2"/>
  <c r="O3815" i="2"/>
  <c r="O3814" i="2"/>
  <c r="O3813" i="2"/>
  <c r="O3812" i="2"/>
  <c r="O3811" i="2"/>
  <c r="O3810" i="2"/>
  <c r="O3809" i="2"/>
  <c r="O3808" i="2"/>
  <c r="O3807" i="2"/>
  <c r="O3806" i="2"/>
  <c r="O3805" i="2"/>
  <c r="O3804" i="2"/>
  <c r="O3803" i="2"/>
  <c r="O3802" i="2"/>
  <c r="O3801" i="2"/>
  <c r="O3800" i="2"/>
  <c r="O3799" i="2"/>
  <c r="O3798" i="2"/>
  <c r="O3797" i="2"/>
  <c r="O3796" i="2"/>
  <c r="O3795" i="2"/>
  <c r="O3794" i="2"/>
  <c r="O3793" i="2"/>
  <c r="O3792" i="2"/>
  <c r="O3791" i="2"/>
  <c r="O3790" i="2"/>
  <c r="O3789" i="2"/>
  <c r="O3788" i="2"/>
  <c r="O3787" i="2"/>
  <c r="O3786" i="2"/>
  <c r="O3785" i="2"/>
  <c r="O3784" i="2"/>
  <c r="O3783" i="2"/>
  <c r="O3782" i="2"/>
  <c r="O3781" i="2"/>
  <c r="O3780" i="2"/>
  <c r="O3779" i="2"/>
  <c r="O3778" i="2"/>
  <c r="O3777" i="2"/>
  <c r="O3776" i="2"/>
  <c r="O3775" i="2"/>
  <c r="O3774" i="2"/>
  <c r="O3773" i="2"/>
  <c r="O3772" i="2"/>
  <c r="O3771" i="2"/>
  <c r="O3770" i="2"/>
  <c r="O3769" i="2"/>
  <c r="O3768" i="2"/>
  <c r="O3767" i="2"/>
  <c r="O3766" i="2"/>
  <c r="O3765" i="2"/>
  <c r="O3764" i="2"/>
  <c r="O3763" i="2"/>
  <c r="O3762" i="2"/>
  <c r="O3761" i="2"/>
  <c r="O3760" i="2"/>
  <c r="O3759" i="2"/>
  <c r="O3758" i="2"/>
  <c r="O3757" i="2"/>
  <c r="O3756" i="2"/>
  <c r="O3755" i="2"/>
  <c r="O3754" i="2"/>
  <c r="O3753" i="2"/>
  <c r="O3752" i="2"/>
  <c r="O3751" i="2"/>
  <c r="O3750" i="2"/>
  <c r="O3749" i="2"/>
  <c r="O3748" i="2"/>
  <c r="O3747" i="2"/>
  <c r="O3746" i="2"/>
  <c r="O3745" i="2"/>
  <c r="O3744" i="2"/>
  <c r="O3743" i="2"/>
  <c r="O3742" i="2"/>
  <c r="O3741" i="2"/>
  <c r="O3740" i="2"/>
  <c r="O3739" i="2"/>
  <c r="O3738" i="2"/>
  <c r="O3737" i="2"/>
  <c r="O3736" i="2"/>
  <c r="O3735" i="2"/>
  <c r="O3734" i="2"/>
  <c r="O3733" i="2"/>
  <c r="O3732" i="2"/>
  <c r="O3731" i="2"/>
  <c r="O3730" i="2"/>
  <c r="O3729" i="2"/>
  <c r="O3728" i="2"/>
  <c r="O3727" i="2"/>
  <c r="O3726" i="2"/>
  <c r="O3725" i="2"/>
  <c r="O3724" i="2"/>
  <c r="O3723" i="2"/>
  <c r="O3722" i="2"/>
  <c r="O3721" i="2"/>
  <c r="O3720" i="2"/>
  <c r="O3719" i="2"/>
  <c r="O3718" i="2"/>
  <c r="O3717" i="2"/>
  <c r="O3716" i="2"/>
  <c r="O3715" i="2"/>
  <c r="O3714" i="2"/>
  <c r="O3713" i="2"/>
  <c r="O3712" i="2"/>
  <c r="O3711" i="2"/>
  <c r="O3710" i="2"/>
  <c r="O3709" i="2"/>
  <c r="O3708" i="2"/>
  <c r="O3707" i="2"/>
  <c r="O3706" i="2"/>
  <c r="O3705" i="2"/>
  <c r="O3704" i="2"/>
  <c r="O3703" i="2"/>
  <c r="O3702" i="2"/>
  <c r="O3701" i="2"/>
  <c r="O3700" i="2"/>
  <c r="O3699" i="2"/>
  <c r="O3698" i="2"/>
  <c r="O3697" i="2"/>
  <c r="O3696" i="2"/>
  <c r="O3695" i="2"/>
  <c r="O3694" i="2"/>
  <c r="O3693" i="2"/>
  <c r="O3692" i="2"/>
  <c r="O3691" i="2"/>
  <c r="O3690" i="2"/>
  <c r="O3689" i="2"/>
  <c r="O3688" i="2"/>
  <c r="O3687" i="2"/>
  <c r="O3686" i="2"/>
  <c r="O3685" i="2"/>
  <c r="O3684" i="2"/>
  <c r="O3683" i="2"/>
  <c r="O3682" i="2"/>
  <c r="O3681" i="2"/>
  <c r="O3680" i="2"/>
  <c r="O3679" i="2"/>
  <c r="O3678" i="2"/>
  <c r="O3677" i="2"/>
  <c r="O3676" i="2"/>
  <c r="O3675" i="2"/>
  <c r="O3674" i="2"/>
  <c r="O3673" i="2"/>
  <c r="O3672" i="2"/>
  <c r="O3671" i="2"/>
  <c r="O3670" i="2"/>
  <c r="O3669" i="2"/>
  <c r="O3668" i="2"/>
  <c r="O3667" i="2"/>
  <c r="O3666" i="2"/>
  <c r="O3665" i="2"/>
  <c r="O3664" i="2"/>
  <c r="O3663" i="2"/>
  <c r="O3662" i="2"/>
  <c r="O3661" i="2"/>
  <c r="O3660" i="2"/>
  <c r="O3659" i="2"/>
  <c r="O3658" i="2"/>
  <c r="O3657" i="2"/>
  <c r="O3656" i="2"/>
  <c r="O3655" i="2"/>
  <c r="O3654" i="2"/>
  <c r="O3653" i="2"/>
  <c r="O3652" i="2"/>
  <c r="O3651" i="2"/>
  <c r="O3650" i="2"/>
  <c r="O3649" i="2"/>
  <c r="O3648" i="2"/>
  <c r="O3647" i="2"/>
  <c r="O3646" i="2"/>
  <c r="O3645" i="2"/>
  <c r="O3644" i="2"/>
  <c r="O3643" i="2"/>
  <c r="O3642" i="2"/>
  <c r="O3641" i="2"/>
  <c r="O3640" i="2"/>
  <c r="O3639" i="2"/>
  <c r="O3638" i="2"/>
  <c r="O3637" i="2"/>
  <c r="O3636" i="2"/>
  <c r="O3635" i="2"/>
  <c r="O3634" i="2"/>
  <c r="O3633" i="2"/>
  <c r="O3632" i="2"/>
  <c r="O3631" i="2"/>
  <c r="O3630" i="2"/>
  <c r="O3629" i="2"/>
  <c r="O3628" i="2"/>
  <c r="O3627" i="2"/>
  <c r="O3626" i="2"/>
  <c r="O3625" i="2"/>
  <c r="O3624" i="2"/>
  <c r="O3623" i="2"/>
  <c r="O3622" i="2"/>
  <c r="O3621" i="2"/>
  <c r="O3620" i="2"/>
  <c r="O3619" i="2"/>
  <c r="O3618" i="2"/>
  <c r="O3617" i="2"/>
  <c r="O3616" i="2"/>
  <c r="O3615" i="2"/>
  <c r="O3614" i="2"/>
  <c r="O3613" i="2"/>
  <c r="O3612" i="2"/>
  <c r="O3611" i="2"/>
  <c r="O3610" i="2"/>
  <c r="O3609" i="2"/>
  <c r="O3608" i="2"/>
  <c r="O3607" i="2"/>
  <c r="O3606" i="2"/>
  <c r="O3605" i="2"/>
  <c r="O3604" i="2"/>
  <c r="O3603" i="2"/>
  <c r="O3602" i="2"/>
  <c r="O3601" i="2"/>
  <c r="O3600" i="2"/>
  <c r="O3599" i="2"/>
  <c r="O3598" i="2"/>
  <c r="O3597" i="2"/>
  <c r="O3596" i="2"/>
  <c r="O3595" i="2"/>
  <c r="O3594" i="2"/>
  <c r="O3593" i="2"/>
  <c r="O3592" i="2"/>
  <c r="O3591" i="2"/>
  <c r="O3590" i="2"/>
  <c r="O3589" i="2"/>
  <c r="O3588" i="2"/>
  <c r="O3587" i="2"/>
  <c r="O3586" i="2"/>
  <c r="O3585" i="2"/>
  <c r="O3584" i="2"/>
  <c r="O3583" i="2"/>
  <c r="O3582" i="2"/>
  <c r="O3581" i="2"/>
  <c r="O3580" i="2"/>
  <c r="O3579" i="2"/>
  <c r="O3578" i="2"/>
  <c r="O3577" i="2"/>
  <c r="O3576" i="2"/>
  <c r="O3575" i="2"/>
  <c r="O3574" i="2"/>
  <c r="O3573" i="2"/>
  <c r="O3572" i="2"/>
  <c r="O3571" i="2"/>
  <c r="O3570" i="2"/>
  <c r="O3569" i="2"/>
  <c r="O3568" i="2"/>
  <c r="O3567" i="2"/>
  <c r="O3566" i="2"/>
  <c r="O3565" i="2"/>
  <c r="O3564" i="2"/>
  <c r="O3563" i="2"/>
  <c r="O3562" i="2"/>
  <c r="O3561" i="2"/>
  <c r="O3560" i="2"/>
  <c r="O3559" i="2"/>
  <c r="O3558" i="2"/>
  <c r="O3557" i="2"/>
  <c r="O3556" i="2"/>
  <c r="O3555" i="2"/>
  <c r="O3554" i="2"/>
  <c r="O3553" i="2"/>
  <c r="O3552" i="2"/>
  <c r="O3551" i="2"/>
  <c r="O3550" i="2"/>
  <c r="O3549" i="2"/>
  <c r="O3548" i="2"/>
  <c r="O3547" i="2"/>
  <c r="O3546" i="2"/>
  <c r="O3545" i="2"/>
  <c r="O3544" i="2"/>
  <c r="O3543" i="2"/>
  <c r="O3542" i="2"/>
  <c r="O3541" i="2"/>
  <c r="O3540" i="2"/>
  <c r="O3539" i="2"/>
  <c r="O3538" i="2"/>
  <c r="O3537" i="2"/>
  <c r="O3536" i="2"/>
  <c r="O3535" i="2"/>
  <c r="O3534" i="2"/>
  <c r="O3533" i="2"/>
  <c r="O3532" i="2"/>
  <c r="O3531" i="2"/>
  <c r="O3530" i="2"/>
  <c r="O3529" i="2"/>
  <c r="O3528" i="2"/>
  <c r="O3527" i="2"/>
  <c r="O3526" i="2"/>
  <c r="O3525" i="2"/>
  <c r="O3524" i="2"/>
  <c r="O3523" i="2"/>
  <c r="O3522" i="2"/>
  <c r="O3521" i="2"/>
  <c r="O3520" i="2"/>
  <c r="O3519" i="2"/>
  <c r="O3518" i="2"/>
  <c r="O3517" i="2"/>
  <c r="O3516" i="2"/>
  <c r="O3515" i="2"/>
  <c r="O3514" i="2"/>
  <c r="O3513" i="2"/>
  <c r="O3512" i="2"/>
  <c r="O3511" i="2"/>
  <c r="O3510" i="2"/>
  <c r="O3509" i="2"/>
  <c r="O3508" i="2"/>
  <c r="O3507" i="2"/>
  <c r="O3506" i="2"/>
  <c r="O3505" i="2"/>
  <c r="O3504" i="2"/>
  <c r="O3503" i="2"/>
  <c r="O3502" i="2"/>
  <c r="O3501" i="2"/>
  <c r="O3500" i="2"/>
  <c r="O3499" i="2"/>
  <c r="O3498" i="2"/>
  <c r="O3497" i="2"/>
  <c r="O3496" i="2"/>
  <c r="O3495" i="2"/>
  <c r="O3494" i="2"/>
  <c r="O3493" i="2"/>
  <c r="O3492" i="2"/>
  <c r="O3491" i="2"/>
  <c r="O3490" i="2"/>
  <c r="O3489" i="2"/>
  <c r="O3488" i="2"/>
  <c r="O3487" i="2"/>
  <c r="O3486" i="2"/>
  <c r="O3485" i="2"/>
  <c r="O3484" i="2"/>
  <c r="O3483" i="2"/>
  <c r="O3482" i="2"/>
  <c r="O3481" i="2"/>
  <c r="O3480" i="2"/>
  <c r="O3479" i="2"/>
  <c r="O3478" i="2"/>
  <c r="O3477" i="2"/>
  <c r="O3476" i="2"/>
  <c r="O3475" i="2"/>
  <c r="O3474" i="2"/>
  <c r="O3473" i="2"/>
  <c r="O3472" i="2"/>
  <c r="O3471" i="2"/>
  <c r="O3470" i="2"/>
  <c r="O3469" i="2"/>
  <c r="O3468" i="2"/>
  <c r="O3467" i="2"/>
  <c r="O3466" i="2"/>
  <c r="O3465" i="2"/>
  <c r="O3464" i="2"/>
  <c r="O3463" i="2"/>
  <c r="O3462" i="2"/>
  <c r="O3461" i="2"/>
  <c r="O3460" i="2"/>
  <c r="O3459" i="2"/>
  <c r="O3458" i="2"/>
  <c r="O3457" i="2"/>
  <c r="O3456" i="2"/>
  <c r="O3455" i="2"/>
  <c r="O3454" i="2"/>
  <c r="O3453" i="2"/>
  <c r="O3452" i="2"/>
  <c r="O3451" i="2"/>
  <c r="O3450" i="2"/>
  <c r="O3449" i="2"/>
  <c r="O3448" i="2"/>
  <c r="O3447" i="2"/>
  <c r="O3446" i="2"/>
  <c r="O3445" i="2"/>
  <c r="O3444" i="2"/>
  <c r="O3443" i="2"/>
  <c r="O3442" i="2"/>
  <c r="O3441" i="2"/>
  <c r="O3440" i="2"/>
  <c r="O3439" i="2"/>
  <c r="O3438" i="2"/>
  <c r="O3437" i="2"/>
  <c r="O3436" i="2"/>
  <c r="O3435" i="2"/>
  <c r="O3434" i="2"/>
  <c r="O3433" i="2"/>
  <c r="O3432" i="2"/>
  <c r="O3431" i="2"/>
  <c r="O3430" i="2"/>
  <c r="O3429" i="2"/>
  <c r="O3428" i="2"/>
  <c r="O3427" i="2"/>
  <c r="O3426" i="2"/>
  <c r="O3425" i="2"/>
  <c r="O3424" i="2"/>
  <c r="O3423" i="2"/>
  <c r="O3422" i="2"/>
  <c r="O3421" i="2"/>
  <c r="O3420" i="2"/>
  <c r="O3419" i="2"/>
  <c r="O3418" i="2"/>
  <c r="O3417" i="2"/>
  <c r="O3416" i="2"/>
  <c r="O3415" i="2"/>
  <c r="O3414" i="2"/>
  <c r="O3413" i="2"/>
  <c r="O3412" i="2"/>
  <c r="O3411" i="2"/>
  <c r="O3410" i="2"/>
  <c r="O3409" i="2"/>
  <c r="O3408" i="2"/>
  <c r="O3407" i="2"/>
  <c r="O3406" i="2"/>
  <c r="O3405" i="2"/>
  <c r="O3404" i="2"/>
  <c r="O3403" i="2"/>
  <c r="O3402" i="2"/>
  <c r="O3401" i="2"/>
  <c r="O3400" i="2"/>
  <c r="O3399" i="2"/>
  <c r="O3398" i="2"/>
  <c r="O3397" i="2"/>
  <c r="O3396" i="2"/>
  <c r="O3395" i="2"/>
  <c r="O3394" i="2"/>
  <c r="O3393" i="2"/>
  <c r="O3392" i="2"/>
  <c r="O3391" i="2"/>
  <c r="O3390" i="2"/>
  <c r="O3389" i="2"/>
  <c r="O3388" i="2"/>
  <c r="O3387" i="2"/>
  <c r="O3386" i="2"/>
  <c r="O3385" i="2"/>
  <c r="O3384" i="2"/>
  <c r="O3383" i="2"/>
  <c r="O3382" i="2"/>
  <c r="O3381" i="2"/>
  <c r="O3380" i="2"/>
  <c r="O3379" i="2"/>
  <c r="O3378" i="2"/>
  <c r="O3377" i="2"/>
  <c r="O3376" i="2"/>
  <c r="O3375" i="2"/>
  <c r="O3374" i="2"/>
  <c r="O3373" i="2"/>
  <c r="O3372" i="2"/>
  <c r="O3371" i="2"/>
  <c r="O3370" i="2"/>
  <c r="O3369" i="2"/>
  <c r="O3368" i="2"/>
  <c r="O3367" i="2"/>
  <c r="O3366" i="2"/>
  <c r="O3365" i="2"/>
  <c r="O3364" i="2"/>
  <c r="O3363" i="2"/>
  <c r="O3362" i="2"/>
  <c r="O3361" i="2"/>
  <c r="O3360" i="2"/>
  <c r="O3359" i="2"/>
  <c r="O3358" i="2"/>
  <c r="O3357" i="2"/>
  <c r="O3356" i="2"/>
  <c r="O3355" i="2"/>
  <c r="O3354" i="2"/>
  <c r="O3353" i="2"/>
  <c r="O3352" i="2"/>
  <c r="O3351" i="2"/>
  <c r="O3350" i="2"/>
  <c r="O3349" i="2"/>
  <c r="O3348" i="2"/>
  <c r="O3347" i="2"/>
  <c r="O3346" i="2"/>
  <c r="O3345" i="2"/>
  <c r="O3344" i="2"/>
  <c r="O3343" i="2"/>
  <c r="O3342" i="2"/>
  <c r="O3341" i="2"/>
  <c r="O3340" i="2"/>
  <c r="O3339" i="2"/>
  <c r="O3338" i="2"/>
  <c r="O3337" i="2"/>
  <c r="O3336" i="2"/>
  <c r="O3335" i="2"/>
  <c r="O3334" i="2"/>
  <c r="O3333" i="2"/>
  <c r="O3332" i="2"/>
  <c r="O3331" i="2"/>
  <c r="O3330" i="2"/>
  <c r="O3329" i="2"/>
  <c r="O3328" i="2"/>
  <c r="O3327" i="2"/>
  <c r="O3326" i="2"/>
  <c r="O3325" i="2"/>
  <c r="O3324" i="2"/>
  <c r="O3323" i="2"/>
  <c r="O3322" i="2"/>
  <c r="O3321" i="2"/>
  <c r="O3320" i="2"/>
  <c r="O3319" i="2"/>
  <c r="O3318" i="2"/>
  <c r="O3317" i="2"/>
  <c r="O3316" i="2"/>
  <c r="O3315" i="2"/>
  <c r="O3314" i="2"/>
  <c r="O3313" i="2"/>
  <c r="O3312" i="2"/>
  <c r="O3311" i="2"/>
  <c r="O3310" i="2"/>
  <c r="O3309" i="2"/>
  <c r="O3308" i="2"/>
  <c r="O3307" i="2"/>
  <c r="O3306" i="2"/>
  <c r="O3305" i="2"/>
  <c r="O3304" i="2"/>
  <c r="O3303" i="2"/>
  <c r="O3302" i="2"/>
  <c r="O3301" i="2"/>
  <c r="O3300" i="2"/>
  <c r="O3299" i="2"/>
  <c r="O3298" i="2"/>
  <c r="O3297" i="2"/>
  <c r="O3296" i="2"/>
  <c r="O3295" i="2"/>
  <c r="O3294" i="2"/>
  <c r="O3293" i="2"/>
  <c r="O3292" i="2"/>
  <c r="O3291" i="2"/>
  <c r="O3290" i="2"/>
  <c r="O3289" i="2"/>
  <c r="O3288" i="2"/>
  <c r="O3287" i="2"/>
  <c r="O3286" i="2"/>
  <c r="O3285" i="2"/>
  <c r="O3284" i="2"/>
  <c r="O3283" i="2"/>
  <c r="O3282" i="2"/>
  <c r="O3281" i="2"/>
  <c r="O3280" i="2"/>
  <c r="O3279" i="2"/>
  <c r="O3278" i="2"/>
  <c r="O3277" i="2"/>
  <c r="O3276" i="2"/>
  <c r="O3275" i="2"/>
  <c r="O3274" i="2"/>
  <c r="O3273" i="2"/>
  <c r="O3272" i="2"/>
  <c r="O3271" i="2"/>
  <c r="O3270" i="2"/>
  <c r="O3269" i="2"/>
  <c r="O3268" i="2"/>
  <c r="O3267" i="2"/>
  <c r="O3266" i="2"/>
  <c r="O3265" i="2"/>
  <c r="O3264" i="2"/>
  <c r="O3263" i="2"/>
  <c r="O3262" i="2"/>
  <c r="O3261" i="2"/>
  <c r="O3260" i="2"/>
  <c r="O3259" i="2"/>
  <c r="O3258" i="2"/>
  <c r="O3257" i="2"/>
  <c r="O3256" i="2"/>
  <c r="O3255" i="2"/>
  <c r="O3254" i="2"/>
  <c r="O3253" i="2"/>
  <c r="O3252" i="2"/>
  <c r="O3251" i="2"/>
  <c r="O3250" i="2"/>
  <c r="O3249" i="2"/>
  <c r="O3248" i="2"/>
  <c r="O3247" i="2"/>
  <c r="O3246" i="2"/>
  <c r="O3245" i="2"/>
  <c r="O3244" i="2"/>
  <c r="O3243" i="2"/>
  <c r="O3242" i="2"/>
  <c r="O3241" i="2"/>
  <c r="O3240" i="2"/>
  <c r="O3239" i="2"/>
  <c r="O3238" i="2"/>
  <c r="O3237" i="2"/>
  <c r="O3236" i="2"/>
  <c r="O3235" i="2"/>
  <c r="O3234" i="2"/>
  <c r="O3233" i="2"/>
  <c r="O3232" i="2"/>
  <c r="O3231" i="2"/>
  <c r="O3230" i="2"/>
  <c r="O3229" i="2"/>
  <c r="O3228" i="2"/>
  <c r="O3227" i="2"/>
  <c r="O3226" i="2"/>
  <c r="O3225" i="2"/>
  <c r="O3224" i="2"/>
  <c r="O3223" i="2"/>
  <c r="O3222" i="2"/>
  <c r="O3221" i="2"/>
  <c r="O3220" i="2"/>
  <c r="O3219" i="2"/>
  <c r="O3218" i="2"/>
  <c r="O3217" i="2"/>
  <c r="O3216" i="2"/>
  <c r="O3215" i="2"/>
  <c r="O3214" i="2"/>
  <c r="O3213" i="2"/>
  <c r="O3212" i="2"/>
  <c r="O3211" i="2"/>
  <c r="O3210" i="2"/>
  <c r="O3209" i="2"/>
  <c r="O3208" i="2"/>
  <c r="O3207" i="2"/>
  <c r="O3206" i="2"/>
  <c r="O3205" i="2"/>
  <c r="O3204" i="2"/>
  <c r="O3203" i="2"/>
  <c r="O3202" i="2"/>
  <c r="O3201" i="2"/>
  <c r="O3200" i="2"/>
  <c r="O3199" i="2"/>
  <c r="O3198" i="2"/>
  <c r="O3197" i="2"/>
  <c r="O3196" i="2"/>
  <c r="O3195" i="2"/>
  <c r="O3194" i="2"/>
  <c r="O3193" i="2"/>
  <c r="O3192" i="2"/>
  <c r="O3191" i="2"/>
  <c r="O3190" i="2"/>
  <c r="O3189" i="2"/>
  <c r="O3188" i="2"/>
  <c r="O3187" i="2"/>
  <c r="O3186" i="2"/>
  <c r="O3185" i="2"/>
  <c r="O3184" i="2"/>
  <c r="O3183" i="2"/>
  <c r="O3182" i="2"/>
  <c r="O3181" i="2"/>
  <c r="O3180" i="2"/>
  <c r="O3179" i="2"/>
  <c r="O3178" i="2"/>
  <c r="O3177" i="2"/>
  <c r="O3176" i="2"/>
  <c r="O3175" i="2"/>
  <c r="O3174" i="2"/>
  <c r="O3173" i="2"/>
  <c r="O3172" i="2"/>
  <c r="O3171" i="2"/>
  <c r="O3170" i="2"/>
  <c r="O3169" i="2"/>
  <c r="O3168" i="2"/>
  <c r="O3167" i="2"/>
  <c r="O3166" i="2"/>
  <c r="O3165" i="2"/>
  <c r="O3164" i="2"/>
  <c r="O3163" i="2"/>
  <c r="O3162" i="2"/>
  <c r="O3161" i="2"/>
  <c r="O3160" i="2"/>
  <c r="O3159" i="2"/>
  <c r="O3158" i="2"/>
  <c r="O3157" i="2"/>
  <c r="O3156" i="2"/>
  <c r="O3155" i="2"/>
  <c r="O3154" i="2"/>
  <c r="O3153" i="2"/>
  <c r="O3152" i="2"/>
  <c r="O3151" i="2"/>
  <c r="O3150" i="2"/>
  <c r="O3149" i="2"/>
  <c r="O3148" i="2"/>
  <c r="O3147" i="2"/>
  <c r="O3146" i="2"/>
  <c r="O3145" i="2"/>
  <c r="O3144" i="2"/>
  <c r="O3143" i="2"/>
  <c r="O3142" i="2"/>
  <c r="O3141" i="2"/>
  <c r="O3140" i="2"/>
  <c r="O3139" i="2"/>
  <c r="O3138" i="2"/>
  <c r="O3137" i="2"/>
  <c r="O3136" i="2"/>
  <c r="O3135" i="2"/>
  <c r="O3134" i="2"/>
  <c r="O3133" i="2"/>
  <c r="O3132" i="2"/>
  <c r="O3131" i="2"/>
  <c r="O3130" i="2"/>
  <c r="O3129" i="2"/>
  <c r="O3128" i="2"/>
  <c r="O3127" i="2"/>
  <c r="O3126" i="2"/>
  <c r="O3125" i="2"/>
  <c r="O3124" i="2"/>
  <c r="O3123" i="2"/>
  <c r="O3122" i="2"/>
  <c r="O3121" i="2"/>
  <c r="O3120" i="2"/>
  <c r="O3119" i="2"/>
  <c r="O3118" i="2"/>
  <c r="O3117" i="2"/>
  <c r="O3116" i="2"/>
  <c r="O3115" i="2"/>
  <c r="O3114" i="2"/>
  <c r="O3113" i="2"/>
  <c r="O3112" i="2"/>
  <c r="O3111" i="2"/>
  <c r="O3110" i="2"/>
  <c r="O3109" i="2"/>
  <c r="O3108" i="2"/>
  <c r="O3107" i="2"/>
  <c r="O3106" i="2"/>
  <c r="O3105" i="2"/>
  <c r="O3104" i="2"/>
  <c r="O3103" i="2"/>
  <c r="O3102" i="2"/>
  <c r="O3101" i="2"/>
  <c r="O3100" i="2"/>
  <c r="O3099" i="2"/>
  <c r="O3098" i="2"/>
  <c r="O3097" i="2"/>
  <c r="O3096" i="2"/>
  <c r="O3095" i="2"/>
  <c r="O3094" i="2"/>
  <c r="O3093" i="2"/>
  <c r="O3092" i="2"/>
  <c r="O3091" i="2"/>
  <c r="O3090" i="2"/>
  <c r="O3089" i="2"/>
  <c r="O3088" i="2"/>
  <c r="O3087" i="2"/>
  <c r="O3086" i="2"/>
  <c r="O3085" i="2"/>
  <c r="O3084" i="2"/>
  <c r="O3083" i="2"/>
  <c r="O3082" i="2"/>
  <c r="O3081" i="2"/>
  <c r="O3080" i="2"/>
  <c r="O3079" i="2"/>
  <c r="O3078" i="2"/>
  <c r="O3077" i="2"/>
  <c r="O3076" i="2"/>
  <c r="O3075" i="2"/>
  <c r="O3074" i="2"/>
  <c r="O3073" i="2"/>
  <c r="O3072" i="2"/>
  <c r="O3071" i="2"/>
  <c r="O3070" i="2"/>
  <c r="O3069" i="2"/>
  <c r="O3068" i="2"/>
  <c r="O3067" i="2"/>
  <c r="O3066" i="2"/>
  <c r="O3065" i="2"/>
  <c r="O3064" i="2"/>
  <c r="O3063" i="2"/>
  <c r="O3062" i="2"/>
  <c r="O3061" i="2"/>
  <c r="O3060" i="2"/>
  <c r="O3059" i="2"/>
  <c r="O3058" i="2"/>
  <c r="O3057" i="2"/>
  <c r="O3056" i="2"/>
  <c r="O3055" i="2"/>
  <c r="O3054" i="2"/>
  <c r="O3053" i="2"/>
  <c r="O3052" i="2"/>
  <c r="O3051" i="2"/>
  <c r="O3050" i="2"/>
  <c r="O3049" i="2"/>
  <c r="O3048" i="2"/>
  <c r="O3047" i="2"/>
  <c r="O3046" i="2"/>
  <c r="O3045" i="2"/>
  <c r="O3044" i="2"/>
  <c r="O3043" i="2"/>
  <c r="O3042" i="2"/>
  <c r="O3041" i="2"/>
  <c r="O3040" i="2"/>
  <c r="O3039" i="2"/>
  <c r="O3038" i="2"/>
  <c r="O3037" i="2"/>
  <c r="O3036" i="2"/>
  <c r="O3035" i="2"/>
  <c r="O3034" i="2"/>
  <c r="O3033" i="2"/>
  <c r="O3032" i="2"/>
  <c r="O3031" i="2"/>
  <c r="O3030" i="2"/>
  <c r="O3029" i="2"/>
  <c r="O3028" i="2"/>
  <c r="O3027" i="2"/>
  <c r="O3026" i="2"/>
  <c r="O3025" i="2"/>
  <c r="O3024" i="2"/>
  <c r="O3023" i="2"/>
  <c r="O3022" i="2"/>
  <c r="O3021" i="2"/>
  <c r="O3020" i="2"/>
  <c r="O3019" i="2"/>
  <c r="O3018" i="2"/>
  <c r="O3017" i="2"/>
  <c r="O3016" i="2"/>
  <c r="O3015" i="2"/>
  <c r="O3014" i="2"/>
  <c r="O3013" i="2"/>
  <c r="O3012" i="2"/>
  <c r="O3011" i="2"/>
  <c r="O3010" i="2"/>
  <c r="O3009" i="2"/>
  <c r="O3008" i="2"/>
  <c r="O3007" i="2"/>
  <c r="O3006" i="2"/>
  <c r="O3005" i="2"/>
  <c r="O3004" i="2"/>
  <c r="O3003" i="2"/>
  <c r="O3002" i="2"/>
  <c r="O3001" i="2"/>
  <c r="O3000" i="2"/>
  <c r="O2999" i="2"/>
  <c r="O2998" i="2"/>
  <c r="O2997" i="2"/>
  <c r="O2996" i="2"/>
  <c r="O2995" i="2"/>
  <c r="O2994" i="2"/>
  <c r="O2993" i="2"/>
  <c r="O2992" i="2"/>
  <c r="O2991" i="2"/>
  <c r="O2990" i="2"/>
  <c r="O2989" i="2"/>
  <c r="O2988" i="2"/>
  <c r="O2987" i="2"/>
  <c r="O2986" i="2"/>
  <c r="O2985" i="2"/>
  <c r="O2984" i="2"/>
  <c r="O2983" i="2"/>
  <c r="O2982" i="2"/>
  <c r="O2981" i="2"/>
  <c r="O2980" i="2"/>
  <c r="O2979" i="2"/>
  <c r="O2978" i="2"/>
  <c r="O2977" i="2"/>
  <c r="O2976" i="2"/>
  <c r="O2975" i="2"/>
  <c r="O2974" i="2"/>
  <c r="O2973" i="2"/>
  <c r="O2972" i="2"/>
  <c r="O2971" i="2"/>
  <c r="O2970" i="2"/>
  <c r="O2969" i="2"/>
  <c r="O2968" i="2"/>
  <c r="O2967" i="2"/>
  <c r="O2966" i="2"/>
  <c r="O2965" i="2"/>
  <c r="O2964" i="2"/>
  <c r="O2963" i="2"/>
  <c r="O2962" i="2"/>
  <c r="O2961" i="2"/>
  <c r="O2960" i="2"/>
  <c r="O2959" i="2"/>
  <c r="O2958" i="2"/>
  <c r="O2957" i="2"/>
  <c r="O2956" i="2"/>
  <c r="O2955" i="2"/>
  <c r="O2954" i="2"/>
  <c r="O2953" i="2"/>
  <c r="O2952" i="2"/>
  <c r="O2951" i="2"/>
  <c r="O2950" i="2"/>
  <c r="O2949" i="2"/>
  <c r="O2948" i="2"/>
  <c r="O2947" i="2"/>
  <c r="O2946" i="2"/>
  <c r="O2945" i="2"/>
  <c r="O2944" i="2"/>
  <c r="O2943" i="2"/>
  <c r="O2942" i="2"/>
  <c r="O2941" i="2"/>
  <c r="O2940" i="2"/>
  <c r="O2939" i="2"/>
  <c r="O2938" i="2"/>
  <c r="O2937" i="2"/>
  <c r="O2936" i="2"/>
  <c r="O2935" i="2"/>
  <c r="O2934" i="2"/>
  <c r="O2933" i="2"/>
  <c r="O2932" i="2"/>
  <c r="O2931" i="2"/>
  <c r="O2930" i="2"/>
  <c r="O2929" i="2"/>
  <c r="O2928" i="2"/>
  <c r="O2927" i="2"/>
  <c r="O2926" i="2"/>
  <c r="O2925" i="2"/>
  <c r="O2924" i="2"/>
  <c r="O2923" i="2"/>
  <c r="O2922" i="2"/>
  <c r="O2921" i="2"/>
  <c r="O2920" i="2"/>
  <c r="O2919" i="2"/>
  <c r="O2918" i="2"/>
  <c r="O2917" i="2"/>
  <c r="O2916" i="2"/>
  <c r="O2915" i="2"/>
  <c r="O2914" i="2"/>
  <c r="O2913" i="2"/>
  <c r="O2912" i="2"/>
  <c r="O2911" i="2"/>
  <c r="O2910" i="2"/>
  <c r="O2909" i="2"/>
  <c r="O2908" i="2"/>
  <c r="O2907" i="2"/>
  <c r="O2906" i="2"/>
  <c r="O2905" i="2"/>
  <c r="O2904" i="2"/>
  <c r="O2903" i="2"/>
  <c r="O2902" i="2"/>
  <c r="O2901" i="2"/>
  <c r="O2900" i="2"/>
  <c r="O2899" i="2"/>
  <c r="O2898" i="2"/>
  <c r="O2897" i="2"/>
  <c r="O2896" i="2"/>
  <c r="O2895" i="2"/>
  <c r="O2894" i="2"/>
  <c r="O2893" i="2"/>
  <c r="O2892" i="2"/>
  <c r="O2891" i="2"/>
  <c r="O2890" i="2"/>
  <c r="O2889" i="2"/>
  <c r="O2888" i="2"/>
  <c r="O2887" i="2"/>
  <c r="O2886" i="2"/>
  <c r="O2885" i="2"/>
  <c r="O2884" i="2"/>
  <c r="O2883" i="2"/>
  <c r="O2882" i="2"/>
  <c r="O2881" i="2"/>
  <c r="O2880" i="2"/>
  <c r="O2879" i="2"/>
  <c r="O2878" i="2"/>
  <c r="O2877" i="2"/>
  <c r="O2876" i="2"/>
  <c r="O2875" i="2"/>
  <c r="O2874" i="2"/>
  <c r="O2873" i="2"/>
  <c r="O2872" i="2"/>
  <c r="O2871" i="2"/>
  <c r="O2870" i="2"/>
  <c r="O2869" i="2"/>
  <c r="O2868" i="2"/>
  <c r="O2867" i="2"/>
  <c r="O2866" i="2"/>
  <c r="O2865" i="2"/>
  <c r="O2864" i="2"/>
  <c r="O2863" i="2"/>
  <c r="O2862" i="2"/>
  <c r="O2861" i="2"/>
  <c r="O2860" i="2"/>
  <c r="O2859" i="2"/>
  <c r="O2858" i="2"/>
  <c r="O2857" i="2"/>
  <c r="O2856" i="2"/>
  <c r="O2855" i="2"/>
  <c r="O2854" i="2"/>
  <c r="O2853" i="2"/>
  <c r="O2852" i="2"/>
  <c r="O2851" i="2"/>
  <c r="O2850" i="2"/>
  <c r="O2849" i="2"/>
  <c r="O2848" i="2"/>
  <c r="O2847" i="2"/>
  <c r="O2846" i="2"/>
  <c r="O2845" i="2"/>
  <c r="O2844" i="2"/>
  <c r="O2843" i="2"/>
  <c r="O2842" i="2"/>
  <c r="O2841" i="2"/>
  <c r="O2840" i="2"/>
  <c r="O2839" i="2"/>
  <c r="O2838" i="2"/>
  <c r="O2837" i="2"/>
  <c r="O2836" i="2"/>
  <c r="O2835" i="2"/>
  <c r="O2834" i="2"/>
  <c r="O2833" i="2"/>
  <c r="O2832" i="2"/>
  <c r="O2831" i="2"/>
  <c r="O2830" i="2"/>
  <c r="O2829" i="2"/>
  <c r="O2828" i="2"/>
  <c r="O2827" i="2"/>
  <c r="O2826" i="2"/>
  <c r="O2825" i="2"/>
  <c r="O2824" i="2"/>
  <c r="O2823" i="2"/>
  <c r="O2822" i="2"/>
  <c r="O2821" i="2"/>
  <c r="O2820" i="2"/>
  <c r="O2819" i="2"/>
  <c r="O2818" i="2"/>
  <c r="O2817" i="2"/>
  <c r="O2816" i="2"/>
  <c r="O2815" i="2"/>
  <c r="O2814" i="2"/>
  <c r="O2813" i="2"/>
  <c r="O2812" i="2"/>
  <c r="O2811" i="2"/>
  <c r="O2810" i="2"/>
  <c r="O2809" i="2"/>
  <c r="O2808" i="2"/>
  <c r="O2807" i="2"/>
  <c r="O2806" i="2"/>
  <c r="O2805" i="2"/>
  <c r="O2804" i="2"/>
  <c r="O2803" i="2"/>
  <c r="O2802" i="2"/>
  <c r="O2801" i="2"/>
  <c r="O2800" i="2"/>
  <c r="O2799" i="2"/>
  <c r="O2798" i="2"/>
  <c r="O2797" i="2"/>
  <c r="O2796" i="2"/>
  <c r="O2795" i="2"/>
  <c r="O2794" i="2"/>
  <c r="O2793" i="2"/>
  <c r="O2792" i="2"/>
  <c r="O2791" i="2"/>
  <c r="O2790" i="2"/>
  <c r="O2789" i="2"/>
  <c r="O2788" i="2"/>
  <c r="O2787" i="2"/>
  <c r="O2786" i="2"/>
  <c r="O2785" i="2"/>
  <c r="O2784" i="2"/>
  <c r="O2783" i="2"/>
  <c r="O2782" i="2"/>
  <c r="O2781" i="2"/>
  <c r="O2780" i="2"/>
  <c r="O2779" i="2"/>
  <c r="O2778" i="2"/>
  <c r="O2777" i="2"/>
  <c r="O2776" i="2"/>
  <c r="O2775" i="2"/>
  <c r="O2774" i="2"/>
  <c r="O2773" i="2"/>
  <c r="O2772" i="2"/>
  <c r="O2771" i="2"/>
  <c r="O2770" i="2"/>
  <c r="O2769" i="2"/>
  <c r="O2768" i="2"/>
  <c r="O2767" i="2"/>
  <c r="O2766" i="2"/>
  <c r="O2765" i="2"/>
  <c r="O2764" i="2"/>
  <c r="O2763" i="2"/>
  <c r="O2762" i="2"/>
  <c r="O2761" i="2"/>
  <c r="O2760" i="2"/>
  <c r="O2759" i="2"/>
  <c r="O2758" i="2"/>
  <c r="O2757" i="2"/>
  <c r="O2756" i="2"/>
  <c r="O2755" i="2"/>
  <c r="O2754" i="2"/>
  <c r="O2753" i="2"/>
  <c r="O2752" i="2"/>
  <c r="O2751" i="2"/>
  <c r="O2750" i="2"/>
  <c r="O2749" i="2"/>
  <c r="O2748" i="2"/>
  <c r="O2747" i="2"/>
  <c r="O2746" i="2"/>
  <c r="O2745" i="2"/>
  <c r="O2744" i="2"/>
  <c r="O2743" i="2"/>
  <c r="O2742" i="2"/>
  <c r="O2741" i="2"/>
  <c r="O2740" i="2"/>
  <c r="O2739" i="2"/>
  <c r="O2738" i="2"/>
  <c r="O2737" i="2"/>
  <c r="O2736" i="2"/>
  <c r="O2735" i="2"/>
  <c r="O2734" i="2"/>
  <c r="O2733" i="2"/>
  <c r="O2732" i="2"/>
  <c r="O2731" i="2"/>
  <c r="O2730" i="2"/>
  <c r="O2729" i="2"/>
  <c r="O2728" i="2"/>
  <c r="O2727" i="2"/>
  <c r="O2726" i="2"/>
  <c r="O2725" i="2"/>
  <c r="O2724" i="2"/>
  <c r="O2723" i="2"/>
  <c r="O2722" i="2"/>
  <c r="O2721" i="2"/>
  <c r="O2720" i="2"/>
  <c r="O2719" i="2"/>
  <c r="O2718" i="2"/>
  <c r="O2717" i="2"/>
  <c r="O2716" i="2"/>
  <c r="O2715" i="2"/>
  <c r="O2714" i="2"/>
  <c r="O2713" i="2"/>
  <c r="O2712" i="2"/>
  <c r="O2711" i="2"/>
  <c r="O2710" i="2"/>
  <c r="O2709" i="2"/>
  <c r="O2708" i="2"/>
  <c r="O2707" i="2"/>
  <c r="O2706" i="2"/>
  <c r="O2705" i="2"/>
  <c r="O2704" i="2"/>
  <c r="O2703" i="2"/>
  <c r="O2702" i="2"/>
  <c r="O2701" i="2"/>
  <c r="O2700" i="2"/>
  <c r="O2699" i="2"/>
  <c r="O2698" i="2"/>
  <c r="O2697" i="2"/>
  <c r="O2696" i="2"/>
  <c r="O2695" i="2"/>
  <c r="O2694" i="2"/>
  <c r="O2693" i="2"/>
  <c r="O2692" i="2"/>
  <c r="O2691" i="2"/>
  <c r="O2690" i="2"/>
  <c r="O2689" i="2"/>
  <c r="O2688" i="2"/>
  <c r="O2687" i="2"/>
  <c r="O2686" i="2"/>
  <c r="O2685" i="2"/>
  <c r="O2684" i="2"/>
  <c r="O2683" i="2"/>
  <c r="O2682" i="2"/>
  <c r="O2681" i="2"/>
  <c r="O2680" i="2"/>
  <c r="O2679" i="2"/>
  <c r="O2678" i="2"/>
  <c r="O2677" i="2"/>
  <c r="O2676" i="2"/>
  <c r="O2675" i="2"/>
  <c r="O2674" i="2"/>
  <c r="O2673" i="2"/>
  <c r="O2672" i="2"/>
  <c r="O2671" i="2"/>
  <c r="O2670" i="2"/>
  <c r="O2669" i="2"/>
  <c r="O2668" i="2"/>
  <c r="O2667" i="2"/>
  <c r="O2666" i="2"/>
  <c r="O2665" i="2"/>
  <c r="O2664" i="2"/>
  <c r="O2663" i="2"/>
  <c r="O2662" i="2"/>
  <c r="O2661" i="2"/>
  <c r="O2660" i="2"/>
  <c r="O2659" i="2"/>
  <c r="O2658" i="2"/>
  <c r="O2657" i="2"/>
  <c r="O2656" i="2"/>
  <c r="O2655" i="2"/>
  <c r="O2654" i="2"/>
  <c r="O2653" i="2"/>
  <c r="O2652" i="2"/>
  <c r="O2651" i="2"/>
  <c r="O2650" i="2"/>
  <c r="O2649" i="2"/>
  <c r="O2648" i="2"/>
  <c r="O2647" i="2"/>
  <c r="O2646" i="2"/>
  <c r="O2645" i="2"/>
  <c r="O2644" i="2"/>
  <c r="O2643" i="2"/>
  <c r="O2642" i="2"/>
  <c r="O2641" i="2"/>
  <c r="O2640" i="2"/>
  <c r="O2639" i="2"/>
  <c r="O2638" i="2"/>
  <c r="O2637" i="2"/>
  <c r="O2636" i="2"/>
  <c r="O2635" i="2"/>
  <c r="O2634" i="2"/>
  <c r="O2633" i="2"/>
  <c r="O2632" i="2"/>
  <c r="O2631" i="2"/>
  <c r="O2630" i="2"/>
  <c r="O2629" i="2"/>
  <c r="O2628" i="2"/>
  <c r="O2627" i="2"/>
  <c r="O2626" i="2"/>
  <c r="O2625" i="2"/>
  <c r="O2624" i="2"/>
  <c r="O2623" i="2"/>
  <c r="O2622" i="2"/>
  <c r="O2621" i="2"/>
  <c r="O2620" i="2"/>
  <c r="O2619" i="2"/>
  <c r="O2618" i="2"/>
  <c r="O2617" i="2"/>
  <c r="O2616" i="2"/>
  <c r="O2615" i="2"/>
  <c r="O2614" i="2"/>
  <c r="O2613" i="2"/>
  <c r="O2612" i="2"/>
  <c r="O2611" i="2"/>
  <c r="O2610" i="2"/>
  <c r="O2609" i="2"/>
  <c r="O2608" i="2"/>
  <c r="O2607" i="2"/>
  <c r="O2606" i="2"/>
  <c r="O2605" i="2"/>
  <c r="O2604" i="2"/>
  <c r="O2603" i="2"/>
  <c r="O2602" i="2"/>
  <c r="O2601" i="2"/>
  <c r="O2600" i="2"/>
  <c r="O2599" i="2"/>
  <c r="O2598" i="2"/>
  <c r="O2597" i="2"/>
  <c r="O2596" i="2"/>
  <c r="O2595" i="2"/>
  <c r="O2594" i="2"/>
  <c r="O2593" i="2"/>
  <c r="O2592" i="2"/>
  <c r="O2591" i="2"/>
  <c r="O2590" i="2"/>
  <c r="O2589" i="2"/>
  <c r="O2588" i="2"/>
  <c r="O2587" i="2"/>
  <c r="O2586" i="2"/>
  <c r="O2585" i="2"/>
  <c r="O2584" i="2"/>
  <c r="O2583" i="2"/>
  <c r="O2582" i="2"/>
  <c r="O2581" i="2"/>
  <c r="O2580" i="2"/>
  <c r="O2579" i="2"/>
  <c r="O2578" i="2"/>
  <c r="O2577" i="2"/>
  <c r="O2576" i="2"/>
  <c r="O2575" i="2"/>
  <c r="O2574" i="2"/>
  <c r="O2573" i="2"/>
  <c r="O2572" i="2"/>
  <c r="O2571" i="2"/>
  <c r="O2570" i="2"/>
  <c r="O2569" i="2"/>
  <c r="O2568" i="2"/>
  <c r="O2567" i="2"/>
  <c r="O2566" i="2"/>
  <c r="O2565" i="2"/>
  <c r="O2564" i="2"/>
  <c r="O2563" i="2"/>
  <c r="O2562" i="2"/>
  <c r="O2561" i="2"/>
  <c r="O2560" i="2"/>
  <c r="O2559" i="2"/>
  <c r="O2558" i="2"/>
  <c r="O2557" i="2"/>
  <c r="O2556" i="2"/>
  <c r="O2555" i="2"/>
  <c r="O2554" i="2"/>
  <c r="O2553" i="2"/>
  <c r="O2552" i="2"/>
  <c r="O2551" i="2"/>
  <c r="O2550" i="2"/>
  <c r="O2549" i="2"/>
  <c r="O2548" i="2"/>
  <c r="O2547" i="2"/>
  <c r="O2546" i="2"/>
  <c r="O2545" i="2"/>
  <c r="O2544" i="2"/>
  <c r="O2543" i="2"/>
  <c r="O2542" i="2"/>
  <c r="O2541" i="2"/>
  <c r="O2540" i="2"/>
  <c r="O2539" i="2"/>
  <c r="O2538" i="2"/>
  <c r="O2537" i="2"/>
  <c r="O2536" i="2"/>
  <c r="O2535" i="2"/>
  <c r="O2534" i="2"/>
  <c r="O2533" i="2"/>
  <c r="O2532" i="2"/>
  <c r="O2531" i="2"/>
  <c r="O2530" i="2"/>
  <c r="O2529" i="2"/>
  <c r="O2528" i="2"/>
  <c r="O2527" i="2"/>
  <c r="O2526" i="2"/>
  <c r="O2525" i="2"/>
  <c r="O2524" i="2"/>
  <c r="O2523" i="2"/>
  <c r="O2522" i="2"/>
  <c r="O2521" i="2"/>
  <c r="O2520" i="2"/>
  <c r="O2519" i="2"/>
  <c r="O2518" i="2"/>
  <c r="O2517" i="2"/>
  <c r="O2516" i="2"/>
  <c r="O2515" i="2"/>
  <c r="O2514" i="2"/>
  <c r="O2513" i="2"/>
  <c r="O2512" i="2"/>
  <c r="O2511" i="2"/>
  <c r="O2510" i="2"/>
  <c r="O2509" i="2"/>
  <c r="O2508" i="2"/>
  <c r="O2507" i="2"/>
  <c r="O2506" i="2"/>
  <c r="O2505" i="2"/>
  <c r="O2504" i="2"/>
  <c r="O2503" i="2"/>
  <c r="O2502" i="2"/>
  <c r="O2501" i="2"/>
  <c r="O2500" i="2"/>
  <c r="O2499" i="2"/>
  <c r="O2498" i="2"/>
  <c r="O2497" i="2"/>
  <c r="O2496" i="2"/>
  <c r="O2495" i="2"/>
  <c r="O2494" i="2"/>
  <c r="O2493" i="2"/>
  <c r="O2492" i="2"/>
  <c r="O2491" i="2"/>
  <c r="O2490" i="2"/>
  <c r="O2489" i="2"/>
  <c r="O2488" i="2"/>
  <c r="O2487" i="2"/>
  <c r="O2486" i="2"/>
  <c r="O2485" i="2"/>
  <c r="O2484" i="2"/>
  <c r="O2483" i="2"/>
  <c r="O2482" i="2"/>
  <c r="O2481" i="2"/>
  <c r="O2480" i="2"/>
  <c r="O2479" i="2"/>
  <c r="O2478" i="2"/>
  <c r="O2477" i="2"/>
  <c r="O2476" i="2"/>
  <c r="O2475" i="2"/>
  <c r="O2474" i="2"/>
  <c r="O2473" i="2"/>
  <c r="O2472" i="2"/>
  <c r="O2471" i="2"/>
  <c r="O2470" i="2"/>
  <c r="O2469" i="2"/>
  <c r="O2468" i="2"/>
  <c r="O2467" i="2"/>
  <c r="O2466" i="2"/>
  <c r="O2465" i="2"/>
  <c r="O2464" i="2"/>
  <c r="O2463" i="2"/>
  <c r="O2462" i="2"/>
  <c r="O2461" i="2"/>
  <c r="O2460" i="2"/>
  <c r="O2459" i="2"/>
  <c r="O2458" i="2"/>
  <c r="O2457" i="2"/>
  <c r="O2456" i="2"/>
  <c r="O2455" i="2"/>
  <c r="O2454" i="2"/>
  <c r="O2453" i="2"/>
  <c r="O2452" i="2"/>
  <c r="O2451" i="2"/>
  <c r="O2450" i="2"/>
  <c r="O2449" i="2"/>
  <c r="O2448" i="2"/>
  <c r="O2447" i="2"/>
  <c r="O2446" i="2"/>
  <c r="O2445" i="2"/>
  <c r="O2444" i="2"/>
  <c r="O2443" i="2"/>
  <c r="O2442" i="2"/>
  <c r="O2441" i="2"/>
  <c r="O2440" i="2"/>
  <c r="O2439" i="2"/>
  <c r="O2438" i="2"/>
  <c r="O2437" i="2"/>
  <c r="O2436" i="2"/>
  <c r="O2435" i="2"/>
  <c r="O2434" i="2"/>
  <c r="O2433" i="2"/>
  <c r="O2432" i="2"/>
  <c r="O2431" i="2"/>
  <c r="O2430" i="2"/>
  <c r="O2429" i="2"/>
  <c r="O2428" i="2"/>
  <c r="O2427" i="2"/>
  <c r="O2426" i="2"/>
  <c r="O2425" i="2"/>
  <c r="O2424" i="2"/>
  <c r="O2423" i="2"/>
  <c r="O2422" i="2"/>
  <c r="O2421" i="2"/>
  <c r="O2420" i="2"/>
  <c r="O2419" i="2"/>
  <c r="O2418" i="2"/>
  <c r="O2417" i="2"/>
  <c r="O2416" i="2"/>
  <c r="O2415" i="2"/>
  <c r="O2414" i="2"/>
  <c r="O2413" i="2"/>
  <c r="O2412" i="2"/>
  <c r="O2411" i="2"/>
  <c r="O2410" i="2"/>
  <c r="O2409" i="2"/>
  <c r="O2408" i="2"/>
  <c r="O2407" i="2"/>
  <c r="O2406" i="2"/>
  <c r="O2405" i="2"/>
  <c r="O2404" i="2"/>
  <c r="O2403" i="2"/>
  <c r="O2402" i="2"/>
  <c r="O2401" i="2"/>
  <c r="O2400" i="2"/>
  <c r="O2399" i="2"/>
  <c r="O2398" i="2"/>
  <c r="O2397" i="2"/>
  <c r="O2396" i="2"/>
  <c r="O2395" i="2"/>
  <c r="O2394" i="2"/>
  <c r="O2393" i="2"/>
  <c r="O2392" i="2"/>
  <c r="O2391" i="2"/>
  <c r="O2390" i="2"/>
  <c r="O2389" i="2"/>
  <c r="O2388" i="2"/>
  <c r="O2387" i="2"/>
  <c r="O2386" i="2"/>
  <c r="O2385" i="2"/>
  <c r="O2384" i="2"/>
  <c r="O2383" i="2"/>
  <c r="O2382" i="2"/>
  <c r="O2381" i="2"/>
  <c r="O2380" i="2"/>
  <c r="O2379" i="2"/>
  <c r="O2378" i="2"/>
  <c r="O2377" i="2"/>
  <c r="O2376" i="2"/>
  <c r="O2375" i="2"/>
  <c r="O2374" i="2"/>
  <c r="O2373" i="2"/>
  <c r="O2372" i="2"/>
  <c r="O2371" i="2"/>
  <c r="O2370" i="2"/>
  <c r="O2369" i="2"/>
  <c r="O2368" i="2"/>
  <c r="O2367" i="2"/>
  <c r="O2366" i="2"/>
  <c r="O2365" i="2"/>
  <c r="O2364" i="2"/>
  <c r="O2363" i="2"/>
  <c r="O2362" i="2"/>
  <c r="O2361" i="2"/>
  <c r="O2360" i="2"/>
  <c r="O2359" i="2"/>
  <c r="O2358" i="2"/>
  <c r="O2357" i="2"/>
  <c r="O2356" i="2"/>
  <c r="O2355" i="2"/>
  <c r="O2354" i="2"/>
  <c r="O2353" i="2"/>
  <c r="O2352" i="2"/>
  <c r="O2351" i="2"/>
  <c r="O2350" i="2"/>
  <c r="O2349" i="2"/>
  <c r="O2348" i="2"/>
  <c r="O2347" i="2"/>
  <c r="O2346" i="2"/>
  <c r="O2345" i="2"/>
  <c r="O2344" i="2"/>
  <c r="O2343" i="2"/>
  <c r="O2342" i="2"/>
  <c r="O2341" i="2"/>
  <c r="O2340" i="2"/>
  <c r="O2339" i="2"/>
  <c r="O2338" i="2"/>
  <c r="O2337" i="2"/>
  <c r="O2336" i="2"/>
  <c r="O2335" i="2"/>
  <c r="O2334" i="2"/>
  <c r="O2333" i="2"/>
  <c r="O2332" i="2"/>
  <c r="O2331" i="2"/>
  <c r="O2330" i="2"/>
  <c r="O2329" i="2"/>
  <c r="O2328" i="2"/>
  <c r="O2327" i="2"/>
  <c r="O2326" i="2"/>
  <c r="O2325" i="2"/>
  <c r="O2324" i="2"/>
  <c r="O2323" i="2"/>
  <c r="O2322" i="2"/>
  <c r="O2321" i="2"/>
  <c r="O2320" i="2"/>
  <c r="O2319" i="2"/>
  <c r="O2318" i="2"/>
  <c r="O2317" i="2"/>
  <c r="O2316" i="2"/>
  <c r="O2315" i="2"/>
  <c r="O2314" i="2"/>
  <c r="O2313" i="2"/>
  <c r="O2312" i="2"/>
  <c r="O2311" i="2"/>
  <c r="O2310" i="2"/>
  <c r="O2309" i="2"/>
  <c r="O2308" i="2"/>
  <c r="O2307" i="2"/>
  <c r="O2306" i="2"/>
  <c r="O2305" i="2"/>
  <c r="O2304" i="2"/>
  <c r="O2303" i="2"/>
  <c r="O2302" i="2"/>
  <c r="O2301" i="2"/>
  <c r="O2300" i="2"/>
  <c r="O2299" i="2"/>
  <c r="O2298" i="2"/>
  <c r="O2297" i="2"/>
  <c r="O2296" i="2"/>
  <c r="O2295" i="2"/>
  <c r="O2294" i="2"/>
  <c r="O2293" i="2"/>
  <c r="O2292" i="2"/>
  <c r="O2291" i="2"/>
  <c r="O2290" i="2"/>
  <c r="O2289" i="2"/>
  <c r="O2288" i="2"/>
  <c r="O2287" i="2"/>
  <c r="O2286" i="2"/>
  <c r="O2285" i="2"/>
  <c r="O2284" i="2"/>
  <c r="O2283" i="2"/>
  <c r="O2282" i="2"/>
  <c r="O2281" i="2"/>
  <c r="O2280" i="2"/>
  <c r="O2279" i="2"/>
  <c r="O2278" i="2"/>
  <c r="O2277" i="2"/>
  <c r="O2276" i="2"/>
  <c r="O2275" i="2"/>
  <c r="O2274" i="2"/>
  <c r="O2273" i="2"/>
  <c r="O2272" i="2"/>
  <c r="O2271" i="2"/>
  <c r="O2270" i="2"/>
  <c r="O2269" i="2"/>
  <c r="O2268" i="2"/>
  <c r="O2267" i="2"/>
  <c r="O2266" i="2"/>
  <c r="O2265" i="2"/>
  <c r="O2264" i="2"/>
  <c r="O2263" i="2"/>
  <c r="O2262" i="2"/>
  <c r="O2261" i="2"/>
  <c r="O2260" i="2"/>
  <c r="O2259" i="2"/>
  <c r="O2258" i="2"/>
  <c r="O2257" i="2"/>
  <c r="O2256" i="2"/>
  <c r="O2255" i="2"/>
  <c r="O2254" i="2"/>
  <c r="O2253" i="2"/>
  <c r="O2252" i="2"/>
  <c r="O2251" i="2"/>
  <c r="O2250" i="2"/>
  <c r="O2249" i="2"/>
  <c r="O2248" i="2"/>
  <c r="O2247" i="2"/>
  <c r="O2246" i="2"/>
  <c r="O2245" i="2"/>
  <c r="O2244" i="2"/>
  <c r="O2243" i="2"/>
  <c r="O2242" i="2"/>
  <c r="O2241" i="2"/>
  <c r="O2240" i="2"/>
  <c r="O2239" i="2"/>
  <c r="O2238" i="2"/>
  <c r="O2237" i="2"/>
  <c r="O2236" i="2"/>
  <c r="O2235" i="2"/>
  <c r="O2234" i="2"/>
  <c r="O2233" i="2"/>
  <c r="O2232" i="2"/>
  <c r="O2231" i="2"/>
  <c r="O2230" i="2"/>
  <c r="O2229" i="2"/>
  <c r="O2228" i="2"/>
  <c r="O2227" i="2"/>
  <c r="O2226" i="2"/>
  <c r="O2225" i="2"/>
  <c r="O2224" i="2"/>
  <c r="O2223" i="2"/>
  <c r="O2222" i="2"/>
  <c r="O2221" i="2"/>
  <c r="O2220" i="2"/>
  <c r="O2219" i="2"/>
  <c r="O2218" i="2"/>
  <c r="O2217" i="2"/>
  <c r="O2216" i="2"/>
  <c r="O2215" i="2"/>
  <c r="O2214" i="2"/>
  <c r="O2213" i="2"/>
  <c r="O2212" i="2"/>
  <c r="O2211" i="2"/>
  <c r="O2210" i="2"/>
  <c r="O2209" i="2"/>
  <c r="O2208" i="2"/>
  <c r="O2207" i="2"/>
  <c r="O2206" i="2"/>
  <c r="O2205" i="2"/>
  <c r="O2204" i="2"/>
  <c r="O2203" i="2"/>
  <c r="O2202" i="2"/>
  <c r="O2201" i="2"/>
  <c r="O2200" i="2"/>
  <c r="O2199" i="2"/>
  <c r="O2198" i="2"/>
  <c r="O2197" i="2"/>
  <c r="O2196" i="2"/>
  <c r="O2195" i="2"/>
  <c r="O2194" i="2"/>
  <c r="O2193" i="2"/>
  <c r="O2192" i="2"/>
  <c r="O2191" i="2"/>
  <c r="O2190" i="2"/>
  <c r="O2189" i="2"/>
  <c r="O2188" i="2"/>
  <c r="O2187" i="2"/>
  <c r="O2186" i="2"/>
  <c r="O2185" i="2"/>
  <c r="O2184" i="2"/>
  <c r="O2183" i="2"/>
  <c r="O2182" i="2"/>
  <c r="O2181" i="2"/>
  <c r="O2180" i="2"/>
  <c r="O2179" i="2"/>
  <c r="O2178" i="2"/>
  <c r="O2177" i="2"/>
  <c r="O2176" i="2"/>
  <c r="O2175" i="2"/>
  <c r="O2174" i="2"/>
  <c r="O2173" i="2"/>
  <c r="O2172" i="2"/>
  <c r="O2171" i="2"/>
  <c r="O2170" i="2"/>
  <c r="O2169" i="2"/>
  <c r="O2168" i="2"/>
  <c r="O2167" i="2"/>
  <c r="O2166" i="2"/>
  <c r="O2165" i="2"/>
  <c r="O2164" i="2"/>
  <c r="O2163" i="2"/>
  <c r="O2162" i="2"/>
  <c r="O2161" i="2"/>
  <c r="O2160" i="2"/>
  <c r="O2159" i="2"/>
  <c r="O2158" i="2"/>
  <c r="O2157" i="2"/>
  <c r="O2156" i="2"/>
  <c r="O2155" i="2"/>
  <c r="O2154" i="2"/>
  <c r="O2153" i="2"/>
  <c r="O2152" i="2"/>
  <c r="O2151" i="2"/>
  <c r="O2150" i="2"/>
  <c r="O2149" i="2"/>
  <c r="O2148" i="2"/>
  <c r="O2147" i="2"/>
  <c r="O2146" i="2"/>
  <c r="O2145" i="2"/>
  <c r="O2144" i="2"/>
  <c r="O2143" i="2"/>
  <c r="O2142" i="2"/>
  <c r="O2141" i="2"/>
  <c r="O2140" i="2"/>
  <c r="O2139" i="2"/>
  <c r="O2138" i="2"/>
  <c r="O2137" i="2"/>
  <c r="O2136" i="2"/>
  <c r="O2135" i="2"/>
  <c r="O2134" i="2"/>
  <c r="O2133" i="2"/>
  <c r="O2132" i="2"/>
  <c r="O2131" i="2"/>
  <c r="O2130" i="2"/>
  <c r="O2129" i="2"/>
  <c r="O2128" i="2"/>
  <c r="O2127" i="2"/>
  <c r="O2126" i="2"/>
  <c r="O2125" i="2"/>
  <c r="O2124" i="2"/>
  <c r="O2123" i="2"/>
  <c r="O2122" i="2"/>
  <c r="O2121" i="2"/>
  <c r="O2120" i="2"/>
  <c r="O2119" i="2"/>
  <c r="O2118" i="2"/>
  <c r="O2117" i="2"/>
  <c r="O2116" i="2"/>
  <c r="O2115" i="2"/>
  <c r="O2114" i="2"/>
  <c r="O2113" i="2"/>
  <c r="O2112" i="2"/>
  <c r="O2111" i="2"/>
  <c r="O2110" i="2"/>
  <c r="O2109" i="2"/>
  <c r="O2108" i="2"/>
  <c r="O2107" i="2"/>
  <c r="O2106" i="2"/>
  <c r="O2105" i="2"/>
  <c r="O2104" i="2"/>
  <c r="O2103" i="2"/>
  <c r="O2102" i="2"/>
  <c r="O2101" i="2"/>
  <c r="O2100" i="2"/>
  <c r="O2099" i="2"/>
  <c r="O2098" i="2"/>
  <c r="O2097" i="2"/>
  <c r="O2096" i="2"/>
  <c r="O2095" i="2"/>
  <c r="O2094" i="2"/>
  <c r="O2093" i="2"/>
  <c r="O2092" i="2"/>
  <c r="O2091" i="2"/>
  <c r="O2090" i="2"/>
  <c r="O2089" i="2"/>
  <c r="O2088" i="2"/>
  <c r="O2087" i="2"/>
  <c r="O2086" i="2"/>
  <c r="O2085" i="2"/>
  <c r="O2084" i="2"/>
  <c r="O2083" i="2"/>
  <c r="O2082" i="2"/>
  <c r="O2081" i="2"/>
  <c r="O2080" i="2"/>
  <c r="O2079" i="2"/>
  <c r="O2078" i="2"/>
  <c r="O2077" i="2"/>
  <c r="O2076" i="2"/>
  <c r="O2075" i="2"/>
  <c r="O2074" i="2"/>
  <c r="O2073" i="2"/>
  <c r="O2072" i="2"/>
  <c r="O2071" i="2"/>
  <c r="O2070" i="2"/>
  <c r="O2069" i="2"/>
  <c r="O2068" i="2"/>
  <c r="O2067" i="2"/>
  <c r="O2066" i="2"/>
  <c r="O2065" i="2"/>
  <c r="O2064" i="2"/>
  <c r="O2063" i="2"/>
  <c r="O2062" i="2"/>
  <c r="O2061" i="2"/>
  <c r="O2060" i="2"/>
  <c r="O2059" i="2"/>
  <c r="O2058" i="2"/>
  <c r="O2057" i="2"/>
  <c r="O2056" i="2"/>
  <c r="O2055" i="2"/>
  <c r="O2054" i="2"/>
  <c r="O2053" i="2"/>
  <c r="O2052" i="2"/>
  <c r="O2051" i="2"/>
  <c r="O2050" i="2"/>
  <c r="O2049" i="2"/>
  <c r="O2048" i="2"/>
  <c r="O2047" i="2"/>
  <c r="O2046" i="2"/>
  <c r="O2045" i="2"/>
  <c r="O2044" i="2"/>
  <c r="O2043" i="2"/>
  <c r="O2042" i="2"/>
  <c r="O2041" i="2"/>
  <c r="O2040" i="2"/>
  <c r="O2039" i="2"/>
  <c r="O2038" i="2"/>
  <c r="O2037" i="2"/>
  <c r="O2036" i="2"/>
  <c r="O2035" i="2"/>
  <c r="O2034" i="2"/>
  <c r="O2033" i="2"/>
  <c r="O2032" i="2"/>
  <c r="O2031" i="2"/>
  <c r="O2030" i="2"/>
  <c r="O2029" i="2"/>
  <c r="O2028" i="2"/>
  <c r="O2027" i="2"/>
  <c r="O2026" i="2"/>
  <c r="O2025" i="2"/>
  <c r="O2024" i="2"/>
  <c r="O2023" i="2"/>
  <c r="O2022" i="2"/>
  <c r="O2021" i="2"/>
  <c r="O2020" i="2"/>
  <c r="O2019" i="2"/>
  <c r="O2018" i="2"/>
  <c r="O2017" i="2"/>
  <c r="O2016" i="2"/>
  <c r="O2015" i="2"/>
  <c r="O2014" i="2"/>
  <c r="O2013" i="2"/>
  <c r="O2012" i="2"/>
  <c r="O2011" i="2"/>
  <c r="O2010" i="2"/>
  <c r="O2009" i="2"/>
  <c r="O2008" i="2"/>
  <c r="O2007" i="2"/>
  <c r="O2006" i="2"/>
  <c r="R113" i="5" l="1"/>
  <c r="R112" i="5" s="1"/>
  <c r="R111" i="5" s="1"/>
  <c r="R110" i="5" s="1"/>
  <c r="R109" i="5" s="1"/>
  <c r="R108" i="5" s="1"/>
  <c r="R107" i="5" s="1"/>
  <c r="R106" i="5" s="1"/>
  <c r="R105" i="5" s="1"/>
  <c r="R104" i="5" s="1"/>
  <c r="R103" i="5" s="1"/>
  <c r="R102" i="5" s="1"/>
  <c r="R101" i="5" s="1"/>
  <c r="R100" i="5" s="1"/>
  <c r="R99" i="5" s="1"/>
  <c r="R98" i="5" s="1"/>
  <c r="R97" i="5" s="1"/>
  <c r="R96" i="5" s="1"/>
  <c r="R95" i="5" s="1"/>
  <c r="R94" i="5" s="1"/>
  <c r="R93" i="5" s="1"/>
  <c r="R92" i="5" s="1"/>
  <c r="R91" i="5" s="1"/>
  <c r="R90" i="5" s="1"/>
  <c r="R89" i="5" s="1"/>
  <c r="R88" i="5" s="1"/>
  <c r="R87" i="5" s="1"/>
  <c r="R86" i="5" s="1"/>
  <c r="R85" i="5" s="1"/>
  <c r="R84" i="5" s="1"/>
  <c r="R83" i="5" s="1"/>
  <c r="R82" i="5" s="1"/>
  <c r="R81" i="5" s="1"/>
  <c r="R80" i="5" s="1"/>
  <c r="CF13" i="2" l="1"/>
  <c r="CE13" i="2"/>
  <c r="CD13" i="2"/>
  <c r="CC13" i="2"/>
  <c r="CB14" i="2" l="1"/>
  <c r="CB15" i="2"/>
  <c r="CB16" i="2"/>
  <c r="CB17" i="2"/>
  <c r="CB18" i="2"/>
  <c r="CB19" i="2"/>
  <c r="CB20" i="2"/>
  <c r="CB21" i="2"/>
  <c r="CB22" i="2"/>
  <c r="CB23" i="2"/>
  <c r="CB24" i="2"/>
  <c r="CB25" i="2"/>
  <c r="CB26" i="2"/>
  <c r="CB27" i="2"/>
  <c r="CB28" i="2"/>
  <c r="CB29" i="2"/>
  <c r="CB30" i="2"/>
  <c r="CB31" i="2"/>
  <c r="CB32" i="2"/>
  <c r="CB33" i="2"/>
  <c r="CB34" i="2"/>
  <c r="CB35" i="2"/>
  <c r="CB36" i="2"/>
  <c r="CB37" i="2"/>
  <c r="CB38" i="2"/>
  <c r="CB39" i="2"/>
  <c r="CB40" i="2"/>
  <c r="CB41" i="2"/>
  <c r="CB42" i="2"/>
  <c r="CB43" i="2"/>
  <c r="CB44" i="2"/>
  <c r="CB45" i="2"/>
  <c r="CB46" i="2"/>
  <c r="CB47" i="2"/>
  <c r="CB48" i="2"/>
  <c r="CB49" i="2"/>
  <c r="CB50" i="2"/>
  <c r="CB51" i="2"/>
  <c r="CB52" i="2"/>
  <c r="CB53" i="2"/>
  <c r="CB54" i="2"/>
  <c r="CB55" i="2"/>
  <c r="CB56" i="2"/>
  <c r="CB57" i="2"/>
  <c r="CB58" i="2"/>
  <c r="CB59" i="2"/>
  <c r="CB60" i="2"/>
  <c r="CB61" i="2"/>
  <c r="CB62" i="2"/>
  <c r="CB63" i="2"/>
  <c r="CB64" i="2"/>
  <c r="CB65" i="2"/>
  <c r="CB66" i="2"/>
  <c r="CB67" i="2"/>
  <c r="CB68" i="2"/>
  <c r="CB69" i="2"/>
  <c r="CB70" i="2"/>
  <c r="CB71" i="2"/>
  <c r="CB72" i="2"/>
  <c r="CB73" i="2"/>
  <c r="CB74" i="2"/>
  <c r="CB75" i="2"/>
  <c r="CB76" i="2"/>
  <c r="CB77" i="2"/>
  <c r="CB78" i="2"/>
  <c r="CB79" i="2"/>
  <c r="CB80" i="2"/>
  <c r="CB81" i="2"/>
  <c r="CB82" i="2"/>
  <c r="CB83" i="2"/>
  <c r="CB84" i="2"/>
  <c r="CB85" i="2"/>
  <c r="CB86" i="2"/>
  <c r="CB87" i="2"/>
  <c r="CB88" i="2"/>
  <c r="CB89" i="2"/>
  <c r="CB90" i="2"/>
  <c r="CB91" i="2"/>
  <c r="CB92" i="2"/>
  <c r="CB93" i="2"/>
  <c r="CB94" i="2"/>
  <c r="CB95" i="2"/>
  <c r="CB96" i="2"/>
  <c r="CB97" i="2"/>
  <c r="CB98" i="2"/>
  <c r="CB99" i="2"/>
  <c r="CB100" i="2"/>
  <c r="CB101" i="2"/>
  <c r="CB102" i="2"/>
  <c r="CB103" i="2"/>
  <c r="CB104" i="2"/>
  <c r="CB105" i="2"/>
  <c r="CB106" i="2"/>
  <c r="CB107" i="2"/>
  <c r="CB108" i="2"/>
  <c r="CB109" i="2"/>
  <c r="CB110" i="2"/>
  <c r="CB111" i="2"/>
  <c r="CB112" i="2"/>
  <c r="CB113" i="2"/>
  <c r="CB114" i="2"/>
  <c r="CB115" i="2"/>
  <c r="CB116" i="2"/>
  <c r="CB117" i="2"/>
  <c r="CB118" i="2"/>
  <c r="CB119" i="2"/>
  <c r="CB120" i="2"/>
  <c r="CB121" i="2"/>
  <c r="CB122" i="2"/>
  <c r="CB123" i="2"/>
  <c r="CB124" i="2"/>
  <c r="CB125" i="2"/>
  <c r="CB126" i="2"/>
  <c r="CB127" i="2"/>
  <c r="CB128" i="2"/>
  <c r="CB129" i="2"/>
  <c r="CB130" i="2"/>
  <c r="CB131" i="2"/>
  <c r="CB132" i="2"/>
  <c r="CB133" i="2"/>
  <c r="CB134" i="2"/>
  <c r="CB135" i="2"/>
  <c r="CB136" i="2"/>
  <c r="CB137" i="2"/>
  <c r="CB138" i="2"/>
  <c r="CB139" i="2"/>
  <c r="CB140" i="2"/>
  <c r="CB141" i="2"/>
  <c r="CB142" i="2"/>
  <c r="CB143" i="2"/>
  <c r="CB144" i="2"/>
  <c r="CB145" i="2"/>
  <c r="CB146" i="2"/>
  <c r="CB147" i="2"/>
  <c r="CB148" i="2"/>
  <c r="CB149" i="2"/>
  <c r="CB150" i="2"/>
  <c r="CB151" i="2"/>
  <c r="CB152" i="2"/>
  <c r="CB153" i="2"/>
  <c r="CB154" i="2"/>
  <c r="CB155" i="2"/>
  <c r="CB156" i="2"/>
  <c r="CB157" i="2"/>
  <c r="CB158" i="2"/>
  <c r="CB159" i="2"/>
  <c r="CB160" i="2"/>
  <c r="CB161" i="2"/>
  <c r="CB162" i="2"/>
  <c r="CB163" i="2"/>
  <c r="CB164" i="2"/>
  <c r="CB165" i="2"/>
  <c r="CB166" i="2"/>
  <c r="CB167" i="2"/>
  <c r="CB168" i="2"/>
  <c r="CB169" i="2"/>
  <c r="CB170" i="2"/>
  <c r="CB171" i="2"/>
  <c r="CB172" i="2"/>
  <c r="CB173" i="2"/>
  <c r="CB174" i="2"/>
  <c r="CB175" i="2"/>
  <c r="CB176" i="2"/>
  <c r="CB177" i="2"/>
  <c r="CB178" i="2"/>
  <c r="CB179" i="2"/>
  <c r="CB180" i="2"/>
  <c r="CB181" i="2"/>
  <c r="CB182" i="2"/>
  <c r="CB183" i="2"/>
  <c r="CB184" i="2"/>
  <c r="CB185" i="2"/>
  <c r="CB186" i="2"/>
  <c r="CB187" i="2"/>
  <c r="CB188" i="2"/>
  <c r="CB189" i="2"/>
  <c r="CB190" i="2"/>
  <c r="CB191" i="2"/>
  <c r="CB192" i="2"/>
  <c r="CB193" i="2"/>
  <c r="CB194" i="2"/>
  <c r="CB195" i="2"/>
  <c r="CB196" i="2"/>
  <c r="CB197" i="2"/>
  <c r="CB198" i="2"/>
  <c r="CB199" i="2"/>
  <c r="CB200" i="2"/>
  <c r="CB201" i="2"/>
  <c r="CB202" i="2"/>
  <c r="CB203" i="2"/>
  <c r="CB204" i="2"/>
  <c r="CB205" i="2"/>
  <c r="CB206" i="2"/>
  <c r="CB207" i="2"/>
  <c r="CB208" i="2"/>
  <c r="CB209" i="2"/>
  <c r="CB210" i="2"/>
  <c r="CB211" i="2"/>
  <c r="CB212" i="2"/>
  <c r="CB213" i="2"/>
  <c r="CB13" i="2"/>
  <c r="CF14" i="2"/>
  <c r="CF15" i="2"/>
  <c r="CF16" i="2"/>
  <c r="CF17" i="2"/>
  <c r="CF18" i="2"/>
  <c r="CF19" i="2"/>
  <c r="CF20" i="2"/>
  <c r="CF21" i="2"/>
  <c r="CF22" i="2"/>
  <c r="CF23" i="2"/>
  <c r="CF24" i="2"/>
  <c r="CF25" i="2"/>
  <c r="CF26" i="2"/>
  <c r="CF27" i="2"/>
  <c r="CF28" i="2"/>
  <c r="CF29" i="2"/>
  <c r="CF30" i="2"/>
  <c r="CF31" i="2"/>
  <c r="CF32" i="2"/>
  <c r="CF33" i="2"/>
  <c r="CF34" i="2"/>
  <c r="CF35" i="2"/>
  <c r="CF36" i="2"/>
  <c r="CF37" i="2"/>
  <c r="CF38" i="2"/>
  <c r="CF39" i="2"/>
  <c r="CF40" i="2"/>
  <c r="CF41" i="2"/>
  <c r="CF42" i="2"/>
  <c r="CF43" i="2"/>
  <c r="CF44" i="2"/>
  <c r="CF45" i="2"/>
  <c r="CF46" i="2"/>
  <c r="CF47" i="2"/>
  <c r="CF48" i="2"/>
  <c r="CF49" i="2"/>
  <c r="CF50" i="2"/>
  <c r="CF51" i="2"/>
  <c r="CF52" i="2"/>
  <c r="CF53" i="2"/>
  <c r="CF54" i="2"/>
  <c r="CF55" i="2"/>
  <c r="CF56" i="2"/>
  <c r="CF57" i="2"/>
  <c r="CF58" i="2"/>
  <c r="CF59" i="2"/>
  <c r="CF60" i="2"/>
  <c r="CF61" i="2"/>
  <c r="CF62" i="2"/>
  <c r="CF63" i="2"/>
  <c r="CF64" i="2"/>
  <c r="CF65" i="2"/>
  <c r="CF66" i="2"/>
  <c r="CF67" i="2"/>
  <c r="CF68" i="2"/>
  <c r="CF69" i="2"/>
  <c r="CF70" i="2"/>
  <c r="CF71" i="2"/>
  <c r="CF72" i="2"/>
  <c r="CF73" i="2"/>
  <c r="CF74" i="2"/>
  <c r="CF75" i="2"/>
  <c r="CF76" i="2"/>
  <c r="CF77" i="2"/>
  <c r="CF78" i="2"/>
  <c r="CF79" i="2"/>
  <c r="CF80" i="2"/>
  <c r="CF81" i="2"/>
  <c r="CF82" i="2"/>
  <c r="CF83" i="2"/>
  <c r="CF84" i="2"/>
  <c r="CF85" i="2"/>
  <c r="CF86" i="2"/>
  <c r="CF87" i="2"/>
  <c r="CF88" i="2"/>
  <c r="CF89" i="2"/>
  <c r="CF90" i="2"/>
  <c r="CF91" i="2"/>
  <c r="CF92" i="2"/>
  <c r="CF93" i="2"/>
  <c r="CF94" i="2"/>
  <c r="CF95" i="2"/>
  <c r="CF96" i="2"/>
  <c r="CF97" i="2"/>
  <c r="CF98" i="2"/>
  <c r="CF99" i="2"/>
  <c r="CF100" i="2"/>
  <c r="CF101" i="2"/>
  <c r="CF102" i="2"/>
  <c r="CF103" i="2"/>
  <c r="CF104" i="2"/>
  <c r="CF105" i="2"/>
  <c r="CF106" i="2"/>
  <c r="CF107" i="2"/>
  <c r="CF108" i="2"/>
  <c r="CF109" i="2"/>
  <c r="CF110" i="2"/>
  <c r="CF111" i="2"/>
  <c r="CF112" i="2"/>
  <c r="CF113" i="2"/>
  <c r="CF114" i="2"/>
  <c r="CF115" i="2"/>
  <c r="CF116" i="2"/>
  <c r="CF117" i="2"/>
  <c r="CF118" i="2"/>
  <c r="CF119" i="2"/>
  <c r="CF120" i="2"/>
  <c r="CF121" i="2"/>
  <c r="CF122" i="2"/>
  <c r="CF123" i="2"/>
  <c r="CF124" i="2"/>
  <c r="CF125" i="2"/>
  <c r="CF126" i="2"/>
  <c r="CF127" i="2"/>
  <c r="CF128" i="2"/>
  <c r="CF129" i="2"/>
  <c r="CF130" i="2"/>
  <c r="CF131" i="2"/>
  <c r="CF132" i="2"/>
  <c r="CF133" i="2"/>
  <c r="CF134" i="2"/>
  <c r="CF135" i="2"/>
  <c r="CF136" i="2"/>
  <c r="CF137" i="2"/>
  <c r="CF138" i="2"/>
  <c r="CF139" i="2"/>
  <c r="CF140" i="2"/>
  <c r="CF141" i="2"/>
  <c r="CF142" i="2"/>
  <c r="CF143" i="2"/>
  <c r="CF144" i="2"/>
  <c r="CF145" i="2"/>
  <c r="CF146" i="2"/>
  <c r="CF147" i="2"/>
  <c r="CF148" i="2"/>
  <c r="CF149" i="2"/>
  <c r="CF150" i="2"/>
  <c r="CF151" i="2"/>
  <c r="CF152" i="2"/>
  <c r="CF153" i="2"/>
  <c r="CF154" i="2"/>
  <c r="CF155" i="2"/>
  <c r="CF156" i="2"/>
  <c r="CF157" i="2"/>
  <c r="CF158" i="2"/>
  <c r="CF159" i="2"/>
  <c r="CF160" i="2"/>
  <c r="CF161" i="2"/>
  <c r="CF162" i="2"/>
  <c r="CF163" i="2"/>
  <c r="CF164" i="2"/>
  <c r="CF165" i="2"/>
  <c r="CF166" i="2"/>
  <c r="CF167" i="2"/>
  <c r="CF168" i="2"/>
  <c r="CF169" i="2"/>
  <c r="CF170" i="2"/>
  <c r="CF171" i="2"/>
  <c r="CF172" i="2"/>
  <c r="CF173" i="2"/>
  <c r="CF174" i="2"/>
  <c r="CF175" i="2"/>
  <c r="CF176" i="2"/>
  <c r="CF177" i="2"/>
  <c r="CF178" i="2"/>
  <c r="CF179" i="2"/>
  <c r="CF180" i="2"/>
  <c r="CF181" i="2"/>
  <c r="CF182" i="2"/>
  <c r="CF183" i="2"/>
  <c r="CF184" i="2"/>
  <c r="CF185" i="2"/>
  <c r="CF186" i="2"/>
  <c r="CF187" i="2"/>
  <c r="CF188" i="2"/>
  <c r="CF189" i="2"/>
  <c r="CF190" i="2"/>
  <c r="CF191" i="2"/>
  <c r="CF192" i="2"/>
  <c r="CF193" i="2"/>
  <c r="CF194" i="2"/>
  <c r="CF195" i="2"/>
  <c r="CF196" i="2"/>
  <c r="CF197" i="2"/>
  <c r="CF198" i="2"/>
  <c r="CF199" i="2"/>
  <c r="CF200" i="2"/>
  <c r="CF201" i="2"/>
  <c r="CF202" i="2"/>
  <c r="CF203" i="2"/>
  <c r="CF204" i="2"/>
  <c r="CF205" i="2"/>
  <c r="CF206" i="2"/>
  <c r="CF207" i="2"/>
  <c r="CF208" i="2"/>
  <c r="CF209" i="2"/>
  <c r="CF210" i="2"/>
  <c r="CF211" i="2"/>
  <c r="CF212" i="2"/>
  <c r="CF213" i="2"/>
  <c r="CE14" i="2"/>
  <c r="CE15" i="2"/>
  <c r="CE16" i="2"/>
  <c r="CE17" i="2"/>
  <c r="CE18" i="2"/>
  <c r="CE19" i="2"/>
  <c r="CE20" i="2"/>
  <c r="CE21" i="2"/>
  <c r="CE22" i="2"/>
  <c r="CE23" i="2"/>
  <c r="CE24" i="2"/>
  <c r="CE25" i="2"/>
  <c r="CE26" i="2"/>
  <c r="CE27" i="2"/>
  <c r="CE28" i="2"/>
  <c r="CE29" i="2"/>
  <c r="CE30" i="2"/>
  <c r="CE31" i="2"/>
  <c r="CE32" i="2"/>
  <c r="CE33" i="2"/>
  <c r="CE34" i="2"/>
  <c r="CE35" i="2"/>
  <c r="CE36" i="2"/>
  <c r="CE37" i="2"/>
  <c r="CE38" i="2"/>
  <c r="CE39" i="2"/>
  <c r="CE40" i="2"/>
  <c r="CE41" i="2"/>
  <c r="CE42" i="2"/>
  <c r="CE43" i="2"/>
  <c r="CE44" i="2"/>
  <c r="CE45" i="2"/>
  <c r="CE46" i="2"/>
  <c r="CE47" i="2"/>
  <c r="CE48" i="2"/>
  <c r="CE49" i="2"/>
  <c r="CE50" i="2"/>
  <c r="CE51" i="2"/>
  <c r="CE52" i="2"/>
  <c r="CE53" i="2"/>
  <c r="CE54" i="2"/>
  <c r="CE55" i="2"/>
  <c r="CE56" i="2"/>
  <c r="CE57" i="2"/>
  <c r="CE58" i="2"/>
  <c r="CE59" i="2"/>
  <c r="CE60" i="2"/>
  <c r="CE61" i="2"/>
  <c r="CE62" i="2"/>
  <c r="CE63" i="2"/>
  <c r="CE64" i="2"/>
  <c r="CE65" i="2"/>
  <c r="CE66" i="2"/>
  <c r="CE67" i="2"/>
  <c r="CE68" i="2"/>
  <c r="CE69" i="2"/>
  <c r="CE70" i="2"/>
  <c r="CE71" i="2"/>
  <c r="CE72" i="2"/>
  <c r="CE73" i="2"/>
  <c r="CE74" i="2"/>
  <c r="CE75" i="2"/>
  <c r="CE76" i="2"/>
  <c r="CE77" i="2"/>
  <c r="CE78" i="2"/>
  <c r="CE79" i="2"/>
  <c r="CE80" i="2"/>
  <c r="CE81" i="2"/>
  <c r="CE82" i="2"/>
  <c r="CE83" i="2"/>
  <c r="CE84" i="2"/>
  <c r="CE85" i="2"/>
  <c r="CE86" i="2"/>
  <c r="CE87" i="2"/>
  <c r="CE88" i="2"/>
  <c r="CE89" i="2"/>
  <c r="CE90" i="2"/>
  <c r="CE91" i="2"/>
  <c r="CE92" i="2"/>
  <c r="CE93" i="2"/>
  <c r="CE94" i="2"/>
  <c r="CE95" i="2"/>
  <c r="CE96" i="2"/>
  <c r="CE97" i="2"/>
  <c r="CE98" i="2"/>
  <c r="CE99" i="2"/>
  <c r="CE100" i="2"/>
  <c r="CE101" i="2"/>
  <c r="CE102" i="2"/>
  <c r="CE103" i="2"/>
  <c r="CE104" i="2"/>
  <c r="CE105" i="2"/>
  <c r="CE106" i="2"/>
  <c r="CE107" i="2"/>
  <c r="CE108" i="2"/>
  <c r="CE109" i="2"/>
  <c r="CE110" i="2"/>
  <c r="CE111" i="2"/>
  <c r="CE112" i="2"/>
  <c r="CE113" i="2"/>
  <c r="CE114" i="2"/>
  <c r="CE115" i="2"/>
  <c r="CE116" i="2"/>
  <c r="CE117" i="2"/>
  <c r="CE118" i="2"/>
  <c r="CE119" i="2"/>
  <c r="CE120" i="2"/>
  <c r="CE121" i="2"/>
  <c r="CE122" i="2"/>
  <c r="CE123" i="2"/>
  <c r="CE124" i="2"/>
  <c r="CE125" i="2"/>
  <c r="CE126" i="2"/>
  <c r="CE127" i="2"/>
  <c r="CE128" i="2"/>
  <c r="CE129" i="2"/>
  <c r="CE130" i="2"/>
  <c r="CE131" i="2"/>
  <c r="CE132" i="2"/>
  <c r="CE133" i="2"/>
  <c r="CE134" i="2"/>
  <c r="CE135" i="2"/>
  <c r="CE136" i="2"/>
  <c r="CE137" i="2"/>
  <c r="CE138" i="2"/>
  <c r="CE139" i="2"/>
  <c r="CE140" i="2"/>
  <c r="CE141" i="2"/>
  <c r="CE142" i="2"/>
  <c r="CE143" i="2"/>
  <c r="CE144" i="2"/>
  <c r="CE145" i="2"/>
  <c r="CE146" i="2"/>
  <c r="CE147" i="2"/>
  <c r="CE148" i="2"/>
  <c r="CE149" i="2"/>
  <c r="CE150" i="2"/>
  <c r="CE151" i="2"/>
  <c r="CE152" i="2"/>
  <c r="CE153" i="2"/>
  <c r="CE154" i="2"/>
  <c r="CE155" i="2"/>
  <c r="CE156" i="2"/>
  <c r="CE157" i="2"/>
  <c r="CE158" i="2"/>
  <c r="CE159" i="2"/>
  <c r="CE160" i="2"/>
  <c r="CE161" i="2"/>
  <c r="CE162" i="2"/>
  <c r="CE163" i="2"/>
  <c r="CE164" i="2"/>
  <c r="CE165" i="2"/>
  <c r="CE166" i="2"/>
  <c r="CE167" i="2"/>
  <c r="CE168" i="2"/>
  <c r="CE169" i="2"/>
  <c r="CE170" i="2"/>
  <c r="CE171" i="2"/>
  <c r="CE172" i="2"/>
  <c r="CE173" i="2"/>
  <c r="CE174" i="2"/>
  <c r="CE175" i="2"/>
  <c r="CE176" i="2"/>
  <c r="CE177" i="2"/>
  <c r="CE178" i="2"/>
  <c r="CE179" i="2"/>
  <c r="CE180" i="2"/>
  <c r="CE181" i="2"/>
  <c r="CE182" i="2"/>
  <c r="CE183" i="2"/>
  <c r="CE184" i="2"/>
  <c r="CE185" i="2"/>
  <c r="CE186" i="2"/>
  <c r="CE187" i="2"/>
  <c r="CE188" i="2"/>
  <c r="CE189" i="2"/>
  <c r="CE190" i="2"/>
  <c r="CE191" i="2"/>
  <c r="CE192" i="2"/>
  <c r="CE193" i="2"/>
  <c r="CE194" i="2"/>
  <c r="CE195" i="2"/>
  <c r="CE196" i="2"/>
  <c r="CE197" i="2"/>
  <c r="CE198" i="2"/>
  <c r="CE199" i="2"/>
  <c r="CE200" i="2"/>
  <c r="CE201" i="2"/>
  <c r="CE202" i="2"/>
  <c r="CE203" i="2"/>
  <c r="CE204" i="2"/>
  <c r="CE205" i="2"/>
  <c r="CE206" i="2"/>
  <c r="CE207" i="2"/>
  <c r="CE208" i="2"/>
  <c r="CE209" i="2"/>
  <c r="CE210" i="2"/>
  <c r="CE211" i="2"/>
  <c r="CE212" i="2"/>
  <c r="CE213" i="2"/>
  <c r="CD14" i="2"/>
  <c r="CD15" i="2"/>
  <c r="CD16" i="2"/>
  <c r="CD17" i="2"/>
  <c r="CD18" i="2"/>
  <c r="CD19" i="2"/>
  <c r="CD20" i="2"/>
  <c r="CD21" i="2"/>
  <c r="CD22" i="2"/>
  <c r="CD23" i="2"/>
  <c r="CD24" i="2"/>
  <c r="CD25" i="2"/>
  <c r="CD26" i="2"/>
  <c r="CD27" i="2"/>
  <c r="CD28" i="2"/>
  <c r="CD29" i="2"/>
  <c r="CD30" i="2"/>
  <c r="CD31" i="2"/>
  <c r="CD32" i="2"/>
  <c r="CD33" i="2"/>
  <c r="CD34" i="2"/>
  <c r="CD35" i="2"/>
  <c r="CD36" i="2"/>
  <c r="CD37" i="2"/>
  <c r="CD38" i="2"/>
  <c r="CD39" i="2"/>
  <c r="CD40" i="2"/>
  <c r="CD41" i="2"/>
  <c r="CD42" i="2"/>
  <c r="CD43" i="2"/>
  <c r="CD44" i="2"/>
  <c r="CD45" i="2"/>
  <c r="CD46" i="2"/>
  <c r="CD47" i="2"/>
  <c r="CD48" i="2"/>
  <c r="CD49" i="2"/>
  <c r="CD50" i="2"/>
  <c r="CD51" i="2"/>
  <c r="CD52" i="2"/>
  <c r="CD53" i="2"/>
  <c r="CD54" i="2"/>
  <c r="CD55" i="2"/>
  <c r="CD56" i="2"/>
  <c r="CD57" i="2"/>
  <c r="CD58" i="2"/>
  <c r="CD59" i="2"/>
  <c r="CD60" i="2"/>
  <c r="CD61" i="2"/>
  <c r="CD62" i="2"/>
  <c r="CD63" i="2"/>
  <c r="CD64" i="2"/>
  <c r="CD65" i="2"/>
  <c r="CD66" i="2"/>
  <c r="CD67" i="2"/>
  <c r="CD68" i="2"/>
  <c r="CD69" i="2"/>
  <c r="CD70" i="2"/>
  <c r="CD71" i="2"/>
  <c r="CD72" i="2"/>
  <c r="CD73" i="2"/>
  <c r="CD74" i="2"/>
  <c r="CD75" i="2"/>
  <c r="CD76" i="2"/>
  <c r="CD77" i="2"/>
  <c r="CD78" i="2"/>
  <c r="CD79" i="2"/>
  <c r="CD80" i="2"/>
  <c r="CD81" i="2"/>
  <c r="CD82" i="2"/>
  <c r="CD83" i="2"/>
  <c r="CD84" i="2"/>
  <c r="CD85" i="2"/>
  <c r="CD86" i="2"/>
  <c r="CD87" i="2"/>
  <c r="CD88" i="2"/>
  <c r="CD89" i="2"/>
  <c r="CD90" i="2"/>
  <c r="CD91" i="2"/>
  <c r="CD92" i="2"/>
  <c r="CD93" i="2"/>
  <c r="CD94" i="2"/>
  <c r="CD95" i="2"/>
  <c r="CD96" i="2"/>
  <c r="CD97" i="2"/>
  <c r="CD98" i="2"/>
  <c r="CD99" i="2"/>
  <c r="CD100" i="2"/>
  <c r="CD101" i="2"/>
  <c r="CD102" i="2"/>
  <c r="CD103" i="2"/>
  <c r="CD104" i="2"/>
  <c r="CD105" i="2"/>
  <c r="CD106" i="2"/>
  <c r="CD107" i="2"/>
  <c r="CD108" i="2"/>
  <c r="CD109" i="2"/>
  <c r="CD110" i="2"/>
  <c r="CD111" i="2"/>
  <c r="CD112" i="2"/>
  <c r="CD113" i="2"/>
  <c r="CD114" i="2"/>
  <c r="CD115" i="2"/>
  <c r="CD116" i="2"/>
  <c r="CD117" i="2"/>
  <c r="CD118" i="2"/>
  <c r="CD119" i="2"/>
  <c r="CD120" i="2"/>
  <c r="CD121" i="2"/>
  <c r="CD122" i="2"/>
  <c r="CD123" i="2"/>
  <c r="CD124" i="2"/>
  <c r="CD125" i="2"/>
  <c r="CD126" i="2"/>
  <c r="CD127" i="2"/>
  <c r="CD128" i="2"/>
  <c r="CD129" i="2"/>
  <c r="CD130" i="2"/>
  <c r="CD131" i="2"/>
  <c r="CD132" i="2"/>
  <c r="CD133" i="2"/>
  <c r="CD134" i="2"/>
  <c r="CD135" i="2"/>
  <c r="CD136" i="2"/>
  <c r="CD137" i="2"/>
  <c r="CD138" i="2"/>
  <c r="CD139" i="2"/>
  <c r="CD140" i="2"/>
  <c r="CD141" i="2"/>
  <c r="CD142" i="2"/>
  <c r="CD143" i="2"/>
  <c r="CD144" i="2"/>
  <c r="CD145" i="2"/>
  <c r="CD146" i="2"/>
  <c r="CD147" i="2"/>
  <c r="CD148" i="2"/>
  <c r="CD149" i="2"/>
  <c r="CD150" i="2"/>
  <c r="CD151" i="2"/>
  <c r="CD152" i="2"/>
  <c r="CD153" i="2"/>
  <c r="CD154" i="2"/>
  <c r="CD155" i="2"/>
  <c r="CD156" i="2"/>
  <c r="CD157" i="2"/>
  <c r="CD158" i="2"/>
  <c r="CD159" i="2"/>
  <c r="CD160" i="2"/>
  <c r="CD161" i="2"/>
  <c r="CD162" i="2"/>
  <c r="CD163" i="2"/>
  <c r="CD164" i="2"/>
  <c r="CD165" i="2"/>
  <c r="CD166" i="2"/>
  <c r="CD167" i="2"/>
  <c r="CD168" i="2"/>
  <c r="CD169" i="2"/>
  <c r="CD170" i="2"/>
  <c r="CD171" i="2"/>
  <c r="CD172" i="2"/>
  <c r="CD173" i="2"/>
  <c r="CD174" i="2"/>
  <c r="CD175" i="2"/>
  <c r="CD176" i="2"/>
  <c r="CD177" i="2"/>
  <c r="CD178" i="2"/>
  <c r="CD179" i="2"/>
  <c r="CD180" i="2"/>
  <c r="CD181" i="2"/>
  <c r="CD182" i="2"/>
  <c r="CD183" i="2"/>
  <c r="CD184" i="2"/>
  <c r="CD185" i="2"/>
  <c r="CD186" i="2"/>
  <c r="CD187" i="2"/>
  <c r="CD188" i="2"/>
  <c r="CD189" i="2"/>
  <c r="CD190" i="2"/>
  <c r="CD191" i="2"/>
  <c r="CD192" i="2"/>
  <c r="CD193" i="2"/>
  <c r="CD194" i="2"/>
  <c r="CD195" i="2"/>
  <c r="CD196" i="2"/>
  <c r="CD197" i="2"/>
  <c r="CD198" i="2"/>
  <c r="CD199" i="2"/>
  <c r="CD200" i="2"/>
  <c r="CD201" i="2"/>
  <c r="CD202" i="2"/>
  <c r="CD203" i="2"/>
  <c r="CD204" i="2"/>
  <c r="CD205" i="2"/>
  <c r="CD206" i="2"/>
  <c r="CD207" i="2"/>
  <c r="CD208" i="2"/>
  <c r="CD209" i="2"/>
  <c r="CD210" i="2"/>
  <c r="CD211" i="2"/>
  <c r="CD212" i="2"/>
  <c r="CD213" i="2"/>
  <c r="CC14" i="2"/>
  <c r="CC15" i="2"/>
  <c r="CC16" i="2"/>
  <c r="CC17" i="2"/>
  <c r="CC18" i="2"/>
  <c r="CC19" i="2"/>
  <c r="CC20" i="2"/>
  <c r="CC21" i="2"/>
  <c r="CC22" i="2"/>
  <c r="CC23" i="2"/>
  <c r="CC24" i="2"/>
  <c r="CC25" i="2"/>
  <c r="CC26" i="2"/>
  <c r="CC27" i="2"/>
  <c r="CC28" i="2"/>
  <c r="CC29" i="2"/>
  <c r="CC30" i="2"/>
  <c r="CC31" i="2"/>
  <c r="CC32" i="2"/>
  <c r="CC33" i="2"/>
  <c r="CC34" i="2"/>
  <c r="CC35" i="2"/>
  <c r="CC36" i="2"/>
  <c r="CC37" i="2"/>
  <c r="CC38" i="2"/>
  <c r="CC39" i="2"/>
  <c r="CC40" i="2"/>
  <c r="CC41" i="2"/>
  <c r="CC42" i="2"/>
  <c r="CC43" i="2"/>
  <c r="CC44" i="2"/>
  <c r="CC45" i="2"/>
  <c r="CC46" i="2"/>
  <c r="CC47" i="2"/>
  <c r="CC48" i="2"/>
  <c r="CC49" i="2"/>
  <c r="CC50" i="2"/>
  <c r="CC51" i="2"/>
  <c r="CC52" i="2"/>
  <c r="CC53" i="2"/>
  <c r="CC54" i="2"/>
  <c r="CC55" i="2"/>
  <c r="CC56" i="2"/>
  <c r="CC57" i="2"/>
  <c r="CC58" i="2"/>
  <c r="CC59" i="2"/>
  <c r="CC60" i="2"/>
  <c r="CC61" i="2"/>
  <c r="CC62" i="2"/>
  <c r="CC63" i="2"/>
  <c r="CC64" i="2"/>
  <c r="CC65" i="2"/>
  <c r="CC66" i="2"/>
  <c r="CC67" i="2"/>
  <c r="CC68" i="2"/>
  <c r="CC69" i="2"/>
  <c r="CC70" i="2"/>
  <c r="CC71" i="2"/>
  <c r="CC72" i="2"/>
  <c r="CC73" i="2"/>
  <c r="CC74" i="2"/>
  <c r="CC75" i="2"/>
  <c r="CC76" i="2"/>
  <c r="CC77" i="2"/>
  <c r="CC78" i="2"/>
  <c r="CC79" i="2"/>
  <c r="CC80" i="2"/>
  <c r="CC81" i="2"/>
  <c r="CC82" i="2"/>
  <c r="CC83" i="2"/>
  <c r="CC84" i="2"/>
  <c r="CC85" i="2"/>
  <c r="CC86" i="2"/>
  <c r="CC87" i="2"/>
  <c r="CC88" i="2"/>
  <c r="CC89" i="2"/>
  <c r="CC90" i="2"/>
  <c r="CC91" i="2"/>
  <c r="CC92" i="2"/>
  <c r="CC93" i="2"/>
  <c r="CC94" i="2"/>
  <c r="CC95" i="2"/>
  <c r="CC96" i="2"/>
  <c r="CC97" i="2"/>
  <c r="CC98" i="2"/>
  <c r="CC99" i="2"/>
  <c r="CC100" i="2"/>
  <c r="CC101" i="2"/>
  <c r="CC102" i="2"/>
  <c r="CC103" i="2"/>
  <c r="CC104" i="2"/>
  <c r="CC105" i="2"/>
  <c r="CC106" i="2"/>
  <c r="CC107" i="2"/>
  <c r="CC108" i="2"/>
  <c r="CC109" i="2"/>
  <c r="CC110" i="2"/>
  <c r="CC111" i="2"/>
  <c r="CC112" i="2"/>
  <c r="CC113" i="2"/>
  <c r="CC114" i="2"/>
  <c r="CC115" i="2"/>
  <c r="CC116" i="2"/>
  <c r="CC117" i="2"/>
  <c r="CC118" i="2"/>
  <c r="CC119" i="2"/>
  <c r="CC120" i="2"/>
  <c r="CC121" i="2"/>
  <c r="CC122" i="2"/>
  <c r="CC123" i="2"/>
  <c r="CC124" i="2"/>
  <c r="CC125" i="2"/>
  <c r="CC126" i="2"/>
  <c r="CC127" i="2"/>
  <c r="CC128" i="2"/>
  <c r="CC129" i="2"/>
  <c r="CC130" i="2"/>
  <c r="CC131" i="2"/>
  <c r="CC132" i="2"/>
  <c r="CC133" i="2"/>
  <c r="CC134" i="2"/>
  <c r="CC135" i="2"/>
  <c r="CC136" i="2"/>
  <c r="CC137" i="2"/>
  <c r="CC138" i="2"/>
  <c r="CC139" i="2"/>
  <c r="CC140" i="2"/>
  <c r="CC141" i="2"/>
  <c r="CC142" i="2"/>
  <c r="CC143" i="2"/>
  <c r="CC144" i="2"/>
  <c r="CC145" i="2"/>
  <c r="CC146" i="2"/>
  <c r="CC147" i="2"/>
  <c r="CC148" i="2"/>
  <c r="CC149" i="2"/>
  <c r="CC150" i="2"/>
  <c r="CC151" i="2"/>
  <c r="CC152" i="2"/>
  <c r="CC153" i="2"/>
  <c r="CC154" i="2"/>
  <c r="CC155" i="2"/>
  <c r="CC156" i="2"/>
  <c r="CC157" i="2"/>
  <c r="CC158" i="2"/>
  <c r="CC159" i="2"/>
  <c r="CC160" i="2"/>
  <c r="CC161" i="2"/>
  <c r="CC162" i="2"/>
  <c r="CC163" i="2"/>
  <c r="CC164" i="2"/>
  <c r="CC165" i="2"/>
  <c r="CC166" i="2"/>
  <c r="CC167" i="2"/>
  <c r="CC168" i="2"/>
  <c r="CC169" i="2"/>
  <c r="CC170" i="2"/>
  <c r="CC171" i="2"/>
  <c r="CC172" i="2"/>
  <c r="CC173" i="2"/>
  <c r="CC174" i="2"/>
  <c r="CC175" i="2"/>
  <c r="CC176" i="2"/>
  <c r="CC177" i="2"/>
  <c r="CC178" i="2"/>
  <c r="CC179" i="2"/>
  <c r="CC180" i="2"/>
  <c r="CC181" i="2"/>
  <c r="CC182" i="2"/>
  <c r="CC183" i="2"/>
  <c r="CC184" i="2"/>
  <c r="CC185" i="2"/>
  <c r="CC186" i="2"/>
  <c r="CC187" i="2"/>
  <c r="CC188" i="2"/>
  <c r="CC189" i="2"/>
  <c r="CC190" i="2"/>
  <c r="CC191" i="2"/>
  <c r="CC192" i="2"/>
  <c r="CC193" i="2"/>
  <c r="CC194" i="2"/>
  <c r="CC195" i="2"/>
  <c r="CC196" i="2"/>
  <c r="CC197" i="2"/>
  <c r="CC198" i="2"/>
  <c r="CC199" i="2"/>
  <c r="CC200" i="2"/>
  <c r="CC201" i="2"/>
  <c r="CC202" i="2"/>
  <c r="CC203" i="2"/>
  <c r="CC204" i="2"/>
  <c r="CC205" i="2"/>
  <c r="CC206" i="2"/>
  <c r="CC207" i="2"/>
  <c r="CC208" i="2"/>
  <c r="CC209" i="2"/>
  <c r="CC210" i="2"/>
  <c r="CC211" i="2"/>
  <c r="CC212" i="2"/>
  <c r="CC213" i="2"/>
  <c r="CA14" i="2"/>
  <c r="CA15" i="2"/>
  <c r="CA16" i="2"/>
  <c r="CA17" i="2"/>
  <c r="CA18" i="2"/>
  <c r="CA19" i="2"/>
  <c r="CA20" i="2"/>
  <c r="CG20" i="2" s="1"/>
  <c r="CA21" i="2"/>
  <c r="CA22" i="2"/>
  <c r="CA23" i="2"/>
  <c r="CA24" i="2"/>
  <c r="CG24" i="2" s="1"/>
  <c r="CA25" i="2"/>
  <c r="CA26" i="2"/>
  <c r="CA27" i="2"/>
  <c r="CA28" i="2"/>
  <c r="CA29" i="2"/>
  <c r="CA30" i="2"/>
  <c r="CA31" i="2"/>
  <c r="CA32" i="2"/>
  <c r="CG32" i="2" s="1"/>
  <c r="CA33" i="2"/>
  <c r="CA34" i="2"/>
  <c r="CA35" i="2"/>
  <c r="CA36" i="2"/>
  <c r="CG36" i="2" s="1"/>
  <c r="CA37" i="2"/>
  <c r="CA38" i="2"/>
  <c r="CA39" i="2"/>
  <c r="CA40" i="2"/>
  <c r="CG40" i="2" s="1"/>
  <c r="CA41" i="2"/>
  <c r="CA42" i="2"/>
  <c r="CA43" i="2"/>
  <c r="CA44" i="2"/>
  <c r="CA45" i="2"/>
  <c r="CA46" i="2"/>
  <c r="CA47" i="2"/>
  <c r="CA48" i="2"/>
  <c r="CG48" i="2" s="1"/>
  <c r="CA49" i="2"/>
  <c r="CA50" i="2"/>
  <c r="CA51" i="2"/>
  <c r="CA52" i="2"/>
  <c r="CG52" i="2" s="1"/>
  <c r="CA53" i="2"/>
  <c r="CA54" i="2"/>
  <c r="CA55" i="2"/>
  <c r="CA56" i="2"/>
  <c r="CG56" i="2" s="1"/>
  <c r="CA57" i="2"/>
  <c r="CA58" i="2"/>
  <c r="CA59" i="2"/>
  <c r="CA60" i="2"/>
  <c r="CA61" i="2"/>
  <c r="CA62" i="2"/>
  <c r="CA63" i="2"/>
  <c r="CA64" i="2"/>
  <c r="CG64" i="2" s="1"/>
  <c r="CA65" i="2"/>
  <c r="CA66" i="2"/>
  <c r="CA67" i="2"/>
  <c r="CA68" i="2"/>
  <c r="CG68" i="2" s="1"/>
  <c r="CA69" i="2"/>
  <c r="CA70" i="2"/>
  <c r="CA71" i="2"/>
  <c r="CA72" i="2"/>
  <c r="CG72" i="2" s="1"/>
  <c r="CA73" i="2"/>
  <c r="CA74" i="2"/>
  <c r="CA75" i="2"/>
  <c r="CA76" i="2"/>
  <c r="CA77" i="2"/>
  <c r="CA78" i="2"/>
  <c r="CA79" i="2"/>
  <c r="CA80" i="2"/>
  <c r="CG80" i="2" s="1"/>
  <c r="CA81" i="2"/>
  <c r="CA82" i="2"/>
  <c r="CA83" i="2"/>
  <c r="CA84" i="2"/>
  <c r="CG84" i="2" s="1"/>
  <c r="CA85" i="2"/>
  <c r="CA86" i="2"/>
  <c r="CA87" i="2"/>
  <c r="CA88" i="2"/>
  <c r="CG88" i="2" s="1"/>
  <c r="CA89" i="2"/>
  <c r="CA90" i="2"/>
  <c r="CA91" i="2"/>
  <c r="CA92" i="2"/>
  <c r="CA93" i="2"/>
  <c r="CA94" i="2"/>
  <c r="CA95" i="2"/>
  <c r="CA96" i="2"/>
  <c r="CG96" i="2" s="1"/>
  <c r="CA97" i="2"/>
  <c r="CA98" i="2"/>
  <c r="CA99" i="2"/>
  <c r="CA100" i="2"/>
  <c r="CG100" i="2" s="1"/>
  <c r="CA101" i="2"/>
  <c r="CA102" i="2"/>
  <c r="CA103" i="2"/>
  <c r="CA104" i="2"/>
  <c r="CG104" i="2" s="1"/>
  <c r="CA105" i="2"/>
  <c r="CA106" i="2"/>
  <c r="CA107" i="2"/>
  <c r="CA108" i="2"/>
  <c r="CA109" i="2"/>
  <c r="CA110" i="2"/>
  <c r="CA111" i="2"/>
  <c r="CA112" i="2"/>
  <c r="CG112" i="2" s="1"/>
  <c r="CA113" i="2"/>
  <c r="CA114" i="2"/>
  <c r="CA115" i="2"/>
  <c r="CA116" i="2"/>
  <c r="CG116" i="2" s="1"/>
  <c r="CA117" i="2"/>
  <c r="CA118" i="2"/>
  <c r="CA119" i="2"/>
  <c r="CA120" i="2"/>
  <c r="CG120" i="2" s="1"/>
  <c r="CA121" i="2"/>
  <c r="CA122" i="2"/>
  <c r="CA123" i="2"/>
  <c r="CA124" i="2"/>
  <c r="CA125" i="2"/>
  <c r="CA126" i="2"/>
  <c r="CA127" i="2"/>
  <c r="CA128" i="2"/>
  <c r="CG128" i="2" s="1"/>
  <c r="CA129" i="2"/>
  <c r="CA130" i="2"/>
  <c r="CA131" i="2"/>
  <c r="CA132" i="2"/>
  <c r="CG132" i="2" s="1"/>
  <c r="CA133" i="2"/>
  <c r="CA134" i="2"/>
  <c r="CA135" i="2"/>
  <c r="CA136" i="2"/>
  <c r="CG136" i="2" s="1"/>
  <c r="CA137" i="2"/>
  <c r="CA138" i="2"/>
  <c r="CA139" i="2"/>
  <c r="CA140" i="2"/>
  <c r="CA141" i="2"/>
  <c r="CA142" i="2"/>
  <c r="CA143" i="2"/>
  <c r="CA144" i="2"/>
  <c r="CG144" i="2" s="1"/>
  <c r="CA145" i="2"/>
  <c r="CA146" i="2"/>
  <c r="CA147" i="2"/>
  <c r="CA148" i="2"/>
  <c r="CG148" i="2" s="1"/>
  <c r="CA149" i="2"/>
  <c r="CA150" i="2"/>
  <c r="CA151" i="2"/>
  <c r="CA152" i="2"/>
  <c r="CG152" i="2" s="1"/>
  <c r="CA153" i="2"/>
  <c r="CA154" i="2"/>
  <c r="CA155" i="2"/>
  <c r="CA156" i="2"/>
  <c r="CA157" i="2"/>
  <c r="CA158" i="2"/>
  <c r="CA159" i="2"/>
  <c r="CA160" i="2"/>
  <c r="CG160" i="2" s="1"/>
  <c r="CA161" i="2"/>
  <c r="CA162" i="2"/>
  <c r="CA163" i="2"/>
  <c r="CA164" i="2"/>
  <c r="CG164" i="2" s="1"/>
  <c r="CA165" i="2"/>
  <c r="CA166" i="2"/>
  <c r="CA167" i="2"/>
  <c r="CA168" i="2"/>
  <c r="CG168" i="2" s="1"/>
  <c r="CA169" i="2"/>
  <c r="CA170" i="2"/>
  <c r="CA171" i="2"/>
  <c r="CA172" i="2"/>
  <c r="CA173" i="2"/>
  <c r="CA174" i="2"/>
  <c r="CA175" i="2"/>
  <c r="CA176" i="2"/>
  <c r="CG176" i="2" s="1"/>
  <c r="CA177" i="2"/>
  <c r="CA178" i="2"/>
  <c r="CA179" i="2"/>
  <c r="CA180" i="2"/>
  <c r="CG180" i="2" s="1"/>
  <c r="CA181" i="2"/>
  <c r="CA182" i="2"/>
  <c r="CA183" i="2"/>
  <c r="CA184" i="2"/>
  <c r="CG184" i="2" s="1"/>
  <c r="CA185" i="2"/>
  <c r="CA186" i="2"/>
  <c r="CA187" i="2"/>
  <c r="CA188" i="2"/>
  <c r="CA189" i="2"/>
  <c r="CA190" i="2"/>
  <c r="CA191" i="2"/>
  <c r="CA192" i="2"/>
  <c r="CG192" i="2" s="1"/>
  <c r="CA193" i="2"/>
  <c r="CA194" i="2"/>
  <c r="CA195" i="2"/>
  <c r="CA196" i="2"/>
  <c r="CG196" i="2" s="1"/>
  <c r="CA197" i="2"/>
  <c r="CA198" i="2"/>
  <c r="CA199" i="2"/>
  <c r="CA200" i="2"/>
  <c r="CG200" i="2" s="1"/>
  <c r="CA201" i="2"/>
  <c r="CA202" i="2"/>
  <c r="CA203" i="2"/>
  <c r="CA204" i="2"/>
  <c r="CA205" i="2"/>
  <c r="CA206" i="2"/>
  <c r="CA207" i="2"/>
  <c r="CA208" i="2"/>
  <c r="CG208" i="2" s="1"/>
  <c r="CA209" i="2"/>
  <c r="CA210" i="2"/>
  <c r="CA211" i="2"/>
  <c r="CA212" i="2"/>
  <c r="CG212" i="2" s="1"/>
  <c r="CA213" i="2"/>
  <c r="CA13" i="2"/>
  <c r="CG199" i="2" l="1"/>
  <c r="CG187" i="2"/>
  <c r="CG175" i="2"/>
  <c r="CG163" i="2"/>
  <c r="CG147" i="2"/>
  <c r="CG131" i="2"/>
  <c r="CG119" i="2"/>
  <c r="CG107" i="2"/>
  <c r="CG95" i="2"/>
  <c r="CG79" i="2"/>
  <c r="CG67" i="2"/>
  <c r="CG55" i="2"/>
  <c r="CG43" i="2"/>
  <c r="CG27" i="2"/>
  <c r="CG124" i="2"/>
  <c r="CG92" i="2"/>
  <c r="CG210" i="2"/>
  <c r="CG194" i="2"/>
  <c r="CG178" i="2"/>
  <c r="CG162" i="2"/>
  <c r="CG146" i="2"/>
  <c r="CG130" i="2"/>
  <c r="CG98" i="2"/>
  <c r="CG82" i="2"/>
  <c r="CG66" i="2"/>
  <c r="CG50" i="2"/>
  <c r="CG34" i="2"/>
  <c r="CG207" i="2"/>
  <c r="CG195" i="2"/>
  <c r="CG179" i="2"/>
  <c r="CG167" i="2"/>
  <c r="CG155" i="2"/>
  <c r="CG143" i="2"/>
  <c r="CG135" i="2"/>
  <c r="CG123" i="2"/>
  <c r="CG111" i="2"/>
  <c r="CG99" i="2"/>
  <c r="CG91" i="2"/>
  <c r="CG83" i="2"/>
  <c r="CG71" i="2"/>
  <c r="CG59" i="2"/>
  <c r="CG51" i="2"/>
  <c r="CG39" i="2"/>
  <c r="CG31" i="2"/>
  <c r="CG204" i="2"/>
  <c r="CG156" i="2"/>
  <c r="CG76" i="2"/>
  <c r="CG60" i="2"/>
  <c r="CG44" i="2"/>
  <c r="CG202" i="2"/>
  <c r="CG186" i="2"/>
  <c r="CG174" i="2"/>
  <c r="CG166" i="2"/>
  <c r="CG158" i="2"/>
  <c r="CG154" i="2"/>
  <c r="CG150" i="2"/>
  <c r="CG142" i="2"/>
  <c r="CG138" i="2"/>
  <c r="CG134" i="2"/>
  <c r="CG126" i="2"/>
  <c r="CG122" i="2"/>
  <c r="CG118" i="2"/>
  <c r="CG110" i="2"/>
  <c r="CG106" i="2"/>
  <c r="CG102" i="2"/>
  <c r="CG94" i="2"/>
  <c r="CG90" i="2"/>
  <c r="CG86" i="2"/>
  <c r="CG78" i="2"/>
  <c r="CG74" i="2"/>
  <c r="CG70" i="2"/>
  <c r="CG62" i="2"/>
  <c r="CG58" i="2"/>
  <c r="CG54" i="2"/>
  <c r="CG46" i="2"/>
  <c r="CG42" i="2"/>
  <c r="CG38" i="2"/>
  <c r="CG30" i="2"/>
  <c r="CG26" i="2"/>
  <c r="CG22" i="2"/>
  <c r="CG211" i="2"/>
  <c r="CG203" i="2"/>
  <c r="CG191" i="2"/>
  <c r="CG183" i="2"/>
  <c r="CG171" i="2"/>
  <c r="CG159" i="2"/>
  <c r="CG151" i="2"/>
  <c r="CG139" i="2"/>
  <c r="CG127" i="2"/>
  <c r="CG115" i="2"/>
  <c r="CG103" i="2"/>
  <c r="CG87" i="2"/>
  <c r="CG75" i="2"/>
  <c r="CG63" i="2"/>
  <c r="CG47" i="2"/>
  <c r="CG35" i="2"/>
  <c r="CG23" i="2"/>
  <c r="CG188" i="2"/>
  <c r="CG172" i="2"/>
  <c r="CG140" i="2"/>
  <c r="CG108" i="2"/>
  <c r="CG28" i="2"/>
  <c r="CG206" i="2"/>
  <c r="CG198" i="2"/>
  <c r="CG190" i="2"/>
  <c r="CG182" i="2"/>
  <c r="CG170" i="2"/>
  <c r="CG19" i="2"/>
  <c r="CG114" i="2"/>
  <c r="CG18" i="2"/>
  <c r="CG213" i="2"/>
  <c r="CG209" i="2"/>
  <c r="CG205" i="2"/>
  <c r="CG201" i="2"/>
  <c r="CG197" i="2"/>
  <c r="CG193" i="2"/>
  <c r="CG189" i="2"/>
  <c r="CG185" i="2"/>
  <c r="CG181" i="2"/>
  <c r="CG177" i="2"/>
  <c r="CG173" i="2"/>
  <c r="CG169" i="2"/>
  <c r="CG165" i="2"/>
  <c r="CG161" i="2"/>
  <c r="CG157" i="2"/>
  <c r="CG153" i="2"/>
  <c r="CG149" i="2"/>
  <c r="CG145" i="2"/>
  <c r="CG141" i="2"/>
  <c r="CG137" i="2"/>
  <c r="CG133" i="2"/>
  <c r="CG129" i="2"/>
  <c r="CG125" i="2"/>
  <c r="CG121" i="2"/>
  <c r="CG117" i="2"/>
  <c r="CG113" i="2"/>
  <c r="CG109" i="2"/>
  <c r="CG105" i="2"/>
  <c r="CG101" i="2"/>
  <c r="CG97" i="2"/>
  <c r="CG93" i="2"/>
  <c r="CG89" i="2"/>
  <c r="CG85" i="2"/>
  <c r="CG81" i="2"/>
  <c r="CG77" i="2"/>
  <c r="CG73" i="2"/>
  <c r="CG69" i="2"/>
  <c r="CG65" i="2"/>
  <c r="CG61" i="2"/>
  <c r="CG57" i="2"/>
  <c r="CG53" i="2"/>
  <c r="CG49" i="2"/>
  <c r="CG45" i="2"/>
  <c r="CG41" i="2"/>
  <c r="CG37" i="2"/>
  <c r="CG33" i="2"/>
  <c r="CG29" i="2"/>
  <c r="CG25" i="2"/>
  <c r="CG21" i="2"/>
  <c r="CG16" i="2"/>
  <c r="CG17" i="2"/>
  <c r="CG15" i="2"/>
  <c r="CG14" i="2"/>
  <c r="CG13" i="2"/>
  <c r="U1996" i="2"/>
  <c r="U1997" i="2"/>
  <c r="U1998" i="2"/>
  <c r="U1999" i="2"/>
  <c r="U2000" i="2"/>
  <c r="U2001" i="2"/>
  <c r="U2002" i="2"/>
  <c r="U2003" i="2"/>
  <c r="T1996" i="2"/>
  <c r="T1997" i="2"/>
  <c r="T1998" i="2"/>
  <c r="T1999" i="2"/>
  <c r="T2000" i="2"/>
  <c r="T2001" i="2"/>
  <c r="T2002" i="2"/>
  <c r="T2003" i="2"/>
  <c r="AE1997" i="2" l="1"/>
  <c r="AE1998" i="2"/>
  <c r="AE1999" i="2"/>
  <c r="AE2000" i="2"/>
  <c r="AE2001" i="2"/>
  <c r="AE2002" i="2"/>
  <c r="AD1997" i="2"/>
  <c r="AD1998" i="2"/>
  <c r="AD1999" i="2"/>
  <c r="AD2000" i="2"/>
  <c r="AD2001" i="2"/>
  <c r="AD2002" i="2"/>
  <c r="AC1997" i="2"/>
  <c r="AC1998" i="2"/>
  <c r="AC1999" i="2"/>
  <c r="AC2000" i="2"/>
  <c r="AC2001" i="2"/>
  <c r="AC2002" i="2"/>
  <c r="AB1997" i="2"/>
  <c r="AB1998" i="2"/>
  <c r="AB1999" i="2"/>
  <c r="AB2000" i="2"/>
  <c r="AB2001" i="2"/>
  <c r="AB2002" i="2"/>
  <c r="AA1997" i="2"/>
  <c r="AA1998" i="2"/>
  <c r="AA1999" i="2"/>
  <c r="AA2000" i="2"/>
  <c r="AA2001" i="2"/>
  <c r="AA2002" i="2"/>
  <c r="Z1997" i="2"/>
  <c r="Z1998" i="2"/>
  <c r="Z1999" i="2"/>
  <c r="Z2000" i="2"/>
  <c r="Z2001" i="2"/>
  <c r="Z2002" i="2"/>
  <c r="Y1997" i="2"/>
  <c r="Y1998" i="2"/>
  <c r="Y1999" i="2"/>
  <c r="Y2000" i="2"/>
  <c r="Y2001" i="2"/>
  <c r="Y2002" i="2"/>
  <c r="X1997" i="2"/>
  <c r="X1998" i="2"/>
  <c r="X1999" i="2"/>
  <c r="X2000" i="2"/>
  <c r="X2001" i="2"/>
  <c r="X2002" i="2"/>
  <c r="AU1997" i="2" l="1"/>
  <c r="AU1998" i="2"/>
  <c r="AU1999" i="2"/>
  <c r="AU2000" i="2"/>
  <c r="AU2001" i="2"/>
  <c r="AU2002" i="2"/>
  <c r="AT1997" i="2"/>
  <c r="AT1998" i="2"/>
  <c r="AT1999" i="2"/>
  <c r="AT2000" i="2"/>
  <c r="AT2001" i="2"/>
  <c r="AT2002" i="2"/>
  <c r="AS1997" i="2"/>
  <c r="AS1998" i="2"/>
  <c r="AS1999" i="2"/>
  <c r="AS2000" i="2"/>
  <c r="AS2001" i="2"/>
  <c r="AS2002" i="2"/>
  <c r="AR1997" i="2"/>
  <c r="AR1998" i="2"/>
  <c r="AR1999" i="2"/>
  <c r="AR2000" i="2"/>
  <c r="AR2001" i="2"/>
  <c r="AR2002" i="2"/>
  <c r="AQ1997" i="2"/>
  <c r="AQ1998" i="2"/>
  <c r="AQ1999" i="2"/>
  <c r="AQ2000" i="2"/>
  <c r="AQ2001" i="2"/>
  <c r="AQ2002" i="2"/>
  <c r="AP1997" i="2"/>
  <c r="AP1998" i="2"/>
  <c r="AP1999" i="2"/>
  <c r="AP2000" i="2"/>
  <c r="AP2001" i="2"/>
  <c r="AP2002" i="2"/>
  <c r="AO1997" i="2"/>
  <c r="AO1998" i="2"/>
  <c r="AO1999" i="2"/>
  <c r="AO2000" i="2"/>
  <c r="AO2001" i="2"/>
  <c r="AO2002" i="2"/>
  <c r="AN1997" i="2"/>
  <c r="AN1998" i="2"/>
  <c r="AN1999" i="2"/>
  <c r="AN2000" i="2"/>
  <c r="AN2001" i="2"/>
  <c r="AN2002" i="2"/>
  <c r="AM1997" i="2"/>
  <c r="AM1998" i="2"/>
  <c r="AM1999" i="2"/>
  <c r="AM2000" i="2"/>
  <c r="AM2001" i="2"/>
  <c r="AM2002" i="2"/>
  <c r="AL1997" i="2"/>
  <c r="AL1998" i="2"/>
  <c r="AL1999" i="2"/>
  <c r="AL2000" i="2"/>
  <c r="AL2001" i="2"/>
  <c r="AL2002" i="2"/>
  <c r="AK1997" i="2"/>
  <c r="AK1998" i="2"/>
  <c r="AK1999" i="2"/>
  <c r="AK2000" i="2"/>
  <c r="AK2001" i="2"/>
  <c r="AK2002" i="2"/>
  <c r="AJ1997" i="2"/>
  <c r="AJ1998" i="2"/>
  <c r="AJ1999" i="2"/>
  <c r="AJ2000" i="2"/>
  <c r="AJ2001" i="2"/>
  <c r="AJ2002" i="2"/>
  <c r="AI1997" i="2"/>
  <c r="AI1998" i="2"/>
  <c r="AI1999" i="2"/>
  <c r="AI2000" i="2"/>
  <c r="AI2001" i="2"/>
  <c r="AI2002" i="2"/>
  <c r="AH1997" i="2"/>
  <c r="AH1998" i="2"/>
  <c r="AH1999" i="2"/>
  <c r="AH2000" i="2"/>
  <c r="AH2001" i="2"/>
  <c r="AH2002" i="2"/>
  <c r="AG1997" i="2"/>
  <c r="AG1998" i="2"/>
  <c r="AG1999" i="2"/>
  <c r="AG2000" i="2"/>
  <c r="AG2001" i="2"/>
  <c r="AG2002" i="2"/>
  <c r="AF1997" i="2"/>
  <c r="AF1998" i="2"/>
  <c r="AF1999" i="2"/>
  <c r="AF2000" i="2"/>
  <c r="AF2001" i="2"/>
  <c r="AF2002" i="2"/>
  <c r="D38" i="4" l="1"/>
  <c r="B13" i="2" s="1"/>
  <c r="L37" i="4"/>
  <c r="A1" i="2" s="1"/>
  <c r="N14" i="2" l="1"/>
  <c r="N18" i="2"/>
  <c r="N22" i="2"/>
  <c r="N26" i="2"/>
  <c r="N30" i="2"/>
  <c r="N34" i="2"/>
  <c r="N38" i="2"/>
  <c r="N42" i="2"/>
  <c r="N46" i="2"/>
  <c r="N50" i="2"/>
  <c r="N54" i="2"/>
  <c r="N58" i="2"/>
  <c r="N62" i="2"/>
  <c r="N66" i="2"/>
  <c r="N70" i="2"/>
  <c r="N74" i="2"/>
  <c r="N78" i="2"/>
  <c r="N82" i="2"/>
  <c r="N86" i="2"/>
  <c r="N90" i="2"/>
  <c r="N94" i="2"/>
  <c r="N98" i="2"/>
  <c r="N102" i="2"/>
  <c r="N106" i="2"/>
  <c r="N110" i="2"/>
  <c r="N114" i="2"/>
  <c r="N118" i="2"/>
  <c r="N122" i="2"/>
  <c r="N126" i="2"/>
  <c r="N130" i="2"/>
  <c r="N134" i="2"/>
  <c r="N138" i="2"/>
  <c r="N142" i="2"/>
  <c r="N146" i="2"/>
  <c r="N150" i="2"/>
  <c r="N154" i="2"/>
  <c r="N158" i="2"/>
  <c r="N162" i="2"/>
  <c r="N166" i="2"/>
  <c r="N170" i="2"/>
  <c r="N174" i="2"/>
  <c r="N178" i="2"/>
  <c r="N182" i="2"/>
  <c r="N186" i="2"/>
  <c r="N190" i="2"/>
  <c r="N194" i="2"/>
  <c r="N198" i="2"/>
  <c r="N202" i="2"/>
  <c r="N206" i="2"/>
  <c r="N210" i="2"/>
  <c r="N214" i="2"/>
  <c r="N218" i="2"/>
  <c r="N222" i="2"/>
  <c r="N226" i="2"/>
  <c r="N230" i="2"/>
  <c r="N234" i="2"/>
  <c r="N238" i="2"/>
  <c r="N242" i="2"/>
  <c r="N246" i="2"/>
  <c r="N250" i="2"/>
  <c r="N254" i="2"/>
  <c r="N258" i="2"/>
  <c r="N262" i="2"/>
  <c r="N266" i="2"/>
  <c r="N270" i="2"/>
  <c r="N274" i="2"/>
  <c r="N278" i="2"/>
  <c r="N282" i="2"/>
  <c r="N286" i="2"/>
  <c r="N290" i="2"/>
  <c r="N294" i="2"/>
  <c r="N298" i="2"/>
  <c r="N302" i="2"/>
  <c r="N306" i="2"/>
  <c r="N15" i="2"/>
  <c r="N19" i="2"/>
  <c r="N23" i="2"/>
  <c r="N27" i="2"/>
  <c r="N31" i="2"/>
  <c r="N35" i="2"/>
  <c r="N39" i="2"/>
  <c r="N43" i="2"/>
  <c r="N47" i="2"/>
  <c r="N51" i="2"/>
  <c r="N55" i="2"/>
  <c r="N59" i="2"/>
  <c r="N63" i="2"/>
  <c r="N67" i="2"/>
  <c r="N71" i="2"/>
  <c r="N75" i="2"/>
  <c r="N79" i="2"/>
  <c r="N83" i="2"/>
  <c r="N87" i="2"/>
  <c r="N91" i="2"/>
  <c r="N95" i="2"/>
  <c r="N99" i="2"/>
  <c r="N103" i="2"/>
  <c r="N107" i="2"/>
  <c r="N111" i="2"/>
  <c r="N115" i="2"/>
  <c r="N119" i="2"/>
  <c r="N123" i="2"/>
  <c r="N127" i="2"/>
  <c r="N131" i="2"/>
  <c r="N135" i="2"/>
  <c r="N139" i="2"/>
  <c r="N143" i="2"/>
  <c r="N147" i="2"/>
  <c r="N151" i="2"/>
  <c r="N155" i="2"/>
  <c r="N159" i="2"/>
  <c r="N163" i="2"/>
  <c r="N167" i="2"/>
  <c r="N171" i="2"/>
  <c r="N175" i="2"/>
  <c r="N179" i="2"/>
  <c r="N183" i="2"/>
  <c r="N187" i="2"/>
  <c r="N191" i="2"/>
  <c r="N195" i="2"/>
  <c r="N199" i="2"/>
  <c r="N203" i="2"/>
  <c r="N207" i="2"/>
  <c r="N211" i="2"/>
  <c r="N215" i="2"/>
  <c r="N219" i="2"/>
  <c r="N223" i="2"/>
  <c r="N227" i="2"/>
  <c r="N231" i="2"/>
  <c r="N235" i="2"/>
  <c r="N239" i="2"/>
  <c r="N243" i="2"/>
  <c r="N247" i="2"/>
  <c r="N251" i="2"/>
  <c r="N255" i="2"/>
  <c r="N259" i="2"/>
  <c r="N263" i="2"/>
  <c r="N267" i="2"/>
  <c r="N271" i="2"/>
  <c r="N275" i="2"/>
  <c r="N279" i="2"/>
  <c r="N283" i="2"/>
  <c r="N287" i="2"/>
  <c r="N291" i="2"/>
  <c r="N295" i="2"/>
  <c r="N299" i="2"/>
  <c r="N303" i="2"/>
  <c r="N307" i="2"/>
  <c r="N16" i="2"/>
  <c r="N20" i="2"/>
  <c r="N24" i="2"/>
  <c r="N28" i="2"/>
  <c r="N32" i="2"/>
  <c r="N36" i="2"/>
  <c r="N40" i="2"/>
  <c r="N44" i="2"/>
  <c r="N48" i="2"/>
  <c r="N52" i="2"/>
  <c r="N56" i="2"/>
  <c r="N60" i="2"/>
  <c r="N64" i="2"/>
  <c r="N68" i="2"/>
  <c r="N72" i="2"/>
  <c r="N76" i="2"/>
  <c r="N80" i="2"/>
  <c r="N84" i="2"/>
  <c r="N88" i="2"/>
  <c r="N92" i="2"/>
  <c r="N96" i="2"/>
  <c r="N100" i="2"/>
  <c r="N104" i="2"/>
  <c r="N108" i="2"/>
  <c r="N112" i="2"/>
  <c r="N116" i="2"/>
  <c r="N120" i="2"/>
  <c r="N124" i="2"/>
  <c r="N128" i="2"/>
  <c r="N132" i="2"/>
  <c r="N136" i="2"/>
  <c r="N140" i="2"/>
  <c r="N144" i="2"/>
  <c r="N148" i="2"/>
  <c r="N152" i="2"/>
  <c r="N156" i="2"/>
  <c r="N160" i="2"/>
  <c r="N164" i="2"/>
  <c r="N168" i="2"/>
  <c r="N172" i="2"/>
  <c r="N176" i="2"/>
  <c r="N180" i="2"/>
  <c r="N184" i="2"/>
  <c r="N188" i="2"/>
  <c r="N192" i="2"/>
  <c r="N196" i="2"/>
  <c r="N200" i="2"/>
  <c r="N204" i="2"/>
  <c r="N208" i="2"/>
  <c r="N212" i="2"/>
  <c r="N216" i="2"/>
  <c r="N220" i="2"/>
  <c r="N224" i="2"/>
  <c r="N228" i="2"/>
  <c r="N232" i="2"/>
  <c r="N236" i="2"/>
  <c r="N240" i="2"/>
  <c r="N244" i="2"/>
  <c r="N248" i="2"/>
  <c r="N252" i="2"/>
  <c r="N256" i="2"/>
  <c r="N260" i="2"/>
  <c r="N264" i="2"/>
  <c r="N268" i="2"/>
  <c r="N272" i="2"/>
  <c r="N276" i="2"/>
  <c r="N280" i="2"/>
  <c r="N284" i="2"/>
  <c r="N288" i="2"/>
  <c r="N292" i="2"/>
  <c r="N296" i="2"/>
  <c r="N300" i="2"/>
  <c r="N304" i="2"/>
  <c r="N308" i="2"/>
  <c r="N312" i="2"/>
  <c r="N316" i="2"/>
  <c r="N320" i="2"/>
  <c r="N324" i="2"/>
  <c r="N328" i="2"/>
  <c r="N332" i="2"/>
  <c r="N336" i="2"/>
  <c r="N340" i="2"/>
  <c r="N344" i="2"/>
  <c r="N348" i="2"/>
  <c r="N352" i="2"/>
  <c r="N17" i="2"/>
  <c r="N33" i="2"/>
  <c r="N49" i="2"/>
  <c r="N65" i="2"/>
  <c r="N81" i="2"/>
  <c r="N97" i="2"/>
  <c r="N113" i="2"/>
  <c r="N129" i="2"/>
  <c r="N145" i="2"/>
  <c r="N161" i="2"/>
  <c r="N177" i="2"/>
  <c r="N193" i="2"/>
  <c r="N209" i="2"/>
  <c r="N225" i="2"/>
  <c r="N241" i="2"/>
  <c r="N257" i="2"/>
  <c r="N273" i="2"/>
  <c r="N289" i="2"/>
  <c r="N305" i="2"/>
  <c r="N313" i="2"/>
  <c r="N318" i="2"/>
  <c r="N323" i="2"/>
  <c r="N329" i="2"/>
  <c r="N334" i="2"/>
  <c r="N339" i="2"/>
  <c r="N345" i="2"/>
  <c r="N350" i="2"/>
  <c r="N355" i="2"/>
  <c r="N359" i="2"/>
  <c r="N363" i="2"/>
  <c r="N367" i="2"/>
  <c r="N371" i="2"/>
  <c r="N375" i="2"/>
  <c r="N379" i="2"/>
  <c r="N383" i="2"/>
  <c r="N387" i="2"/>
  <c r="N391" i="2"/>
  <c r="N395" i="2"/>
  <c r="N399" i="2"/>
  <c r="N403" i="2"/>
  <c r="N407" i="2"/>
  <c r="N411" i="2"/>
  <c r="N415" i="2"/>
  <c r="N419" i="2"/>
  <c r="N423" i="2"/>
  <c r="N427" i="2"/>
  <c r="N431" i="2"/>
  <c r="N435" i="2"/>
  <c r="N439" i="2"/>
  <c r="N443" i="2"/>
  <c r="N447" i="2"/>
  <c r="N451" i="2"/>
  <c r="N455" i="2"/>
  <c r="N459" i="2"/>
  <c r="N463" i="2"/>
  <c r="N467" i="2"/>
  <c r="N471" i="2"/>
  <c r="N475" i="2"/>
  <c r="N479" i="2"/>
  <c r="N483" i="2"/>
  <c r="N487" i="2"/>
  <c r="N491" i="2"/>
  <c r="N495" i="2"/>
  <c r="N499" i="2"/>
  <c r="N503" i="2"/>
  <c r="N507" i="2"/>
  <c r="N511" i="2"/>
  <c r="N515" i="2"/>
  <c r="N519" i="2"/>
  <c r="N523" i="2"/>
  <c r="N527" i="2"/>
  <c r="N531" i="2"/>
  <c r="N535" i="2"/>
  <c r="N539" i="2"/>
  <c r="N543" i="2"/>
  <c r="N547" i="2"/>
  <c r="N551" i="2"/>
  <c r="N555" i="2"/>
  <c r="N559" i="2"/>
  <c r="N563" i="2"/>
  <c r="N567" i="2"/>
  <c r="N571" i="2"/>
  <c r="N575" i="2"/>
  <c r="N579" i="2"/>
  <c r="N583" i="2"/>
  <c r="N21" i="2"/>
  <c r="N37" i="2"/>
  <c r="N53" i="2"/>
  <c r="N69" i="2"/>
  <c r="N85" i="2"/>
  <c r="N101" i="2"/>
  <c r="N117" i="2"/>
  <c r="N133" i="2"/>
  <c r="N149" i="2"/>
  <c r="N165" i="2"/>
  <c r="N181" i="2"/>
  <c r="N197" i="2"/>
  <c r="N213" i="2"/>
  <c r="N229" i="2"/>
  <c r="N245" i="2"/>
  <c r="N261" i="2"/>
  <c r="N277" i="2"/>
  <c r="N293" i="2"/>
  <c r="N309" i="2"/>
  <c r="N314" i="2"/>
  <c r="N319" i="2"/>
  <c r="N325" i="2"/>
  <c r="N330" i="2"/>
  <c r="N335" i="2"/>
  <c r="N341" i="2"/>
  <c r="N346" i="2"/>
  <c r="N351" i="2"/>
  <c r="N356" i="2"/>
  <c r="N360" i="2"/>
  <c r="N364" i="2"/>
  <c r="N368" i="2"/>
  <c r="N372" i="2"/>
  <c r="N376" i="2"/>
  <c r="N380" i="2"/>
  <c r="N384" i="2"/>
  <c r="N388" i="2"/>
  <c r="N392" i="2"/>
  <c r="N396" i="2"/>
  <c r="N400" i="2"/>
  <c r="N404" i="2"/>
  <c r="N408" i="2"/>
  <c r="N412" i="2"/>
  <c r="N416" i="2"/>
  <c r="N420" i="2"/>
  <c r="N424" i="2"/>
  <c r="N428" i="2"/>
  <c r="N432" i="2"/>
  <c r="N436" i="2"/>
  <c r="N440" i="2"/>
  <c r="N444" i="2"/>
  <c r="N448" i="2"/>
  <c r="N452" i="2"/>
  <c r="N456" i="2"/>
  <c r="N460" i="2"/>
  <c r="N464" i="2"/>
  <c r="N468" i="2"/>
  <c r="N472" i="2"/>
  <c r="N476" i="2"/>
  <c r="N480" i="2"/>
  <c r="N484" i="2"/>
  <c r="N488" i="2"/>
  <c r="N492" i="2"/>
  <c r="N496" i="2"/>
  <c r="N500" i="2"/>
  <c r="N504" i="2"/>
  <c r="N508" i="2"/>
  <c r="N512" i="2"/>
  <c r="N516" i="2"/>
  <c r="N520" i="2"/>
  <c r="N524" i="2"/>
  <c r="N528" i="2"/>
  <c r="N532" i="2"/>
  <c r="N536" i="2"/>
  <c r="N540" i="2"/>
  <c r="N25" i="2"/>
  <c r="N41" i="2"/>
  <c r="N57" i="2"/>
  <c r="N73" i="2"/>
  <c r="N89" i="2"/>
  <c r="N105" i="2"/>
  <c r="N121" i="2"/>
  <c r="N137" i="2"/>
  <c r="N153" i="2"/>
  <c r="N169" i="2"/>
  <c r="N185" i="2"/>
  <c r="N201" i="2"/>
  <c r="N217" i="2"/>
  <c r="N233" i="2"/>
  <c r="N249" i="2"/>
  <c r="N265" i="2"/>
  <c r="N281" i="2"/>
  <c r="N297" i="2"/>
  <c r="N310" i="2"/>
  <c r="N315" i="2"/>
  <c r="N321" i="2"/>
  <c r="N326" i="2"/>
  <c r="N331" i="2"/>
  <c r="N337" i="2"/>
  <c r="N342" i="2"/>
  <c r="N347" i="2"/>
  <c r="N353" i="2"/>
  <c r="N357" i="2"/>
  <c r="N361" i="2"/>
  <c r="N365" i="2"/>
  <c r="N369" i="2"/>
  <c r="N29" i="2"/>
  <c r="N93" i="2"/>
  <c r="N157" i="2"/>
  <c r="N221" i="2"/>
  <c r="N285" i="2"/>
  <c r="N322" i="2"/>
  <c r="N343" i="2"/>
  <c r="N362" i="2"/>
  <c r="N374" i="2"/>
  <c r="N382" i="2"/>
  <c r="N390" i="2"/>
  <c r="N398" i="2"/>
  <c r="N406" i="2"/>
  <c r="N414" i="2"/>
  <c r="N422" i="2"/>
  <c r="N430" i="2"/>
  <c r="N45" i="2"/>
  <c r="N109" i="2"/>
  <c r="N173" i="2"/>
  <c r="N237" i="2"/>
  <c r="N301" i="2"/>
  <c r="N327" i="2"/>
  <c r="N349" i="2"/>
  <c r="N366" i="2"/>
  <c r="N377" i="2"/>
  <c r="N385" i="2"/>
  <c r="N393" i="2"/>
  <c r="N401" i="2"/>
  <c r="N409" i="2"/>
  <c r="N417" i="2"/>
  <c r="N425" i="2"/>
  <c r="N433" i="2"/>
  <c r="N441" i="2"/>
  <c r="N449" i="2"/>
  <c r="N457" i="2"/>
  <c r="N465" i="2"/>
  <c r="N473" i="2"/>
  <c r="N481" i="2"/>
  <c r="N489" i="2"/>
  <c r="N497" i="2"/>
  <c r="N505" i="2"/>
  <c r="N513" i="2"/>
  <c r="N521" i="2"/>
  <c r="N529" i="2"/>
  <c r="N537" i="2"/>
  <c r="N544" i="2"/>
  <c r="N549" i="2"/>
  <c r="N554" i="2"/>
  <c r="N560" i="2"/>
  <c r="N565" i="2"/>
  <c r="N570" i="2"/>
  <c r="N576" i="2"/>
  <c r="N581" i="2"/>
  <c r="N586" i="2"/>
  <c r="N590" i="2"/>
  <c r="N594" i="2"/>
  <c r="N598" i="2"/>
  <c r="N602" i="2"/>
  <c r="N606" i="2"/>
  <c r="N610" i="2"/>
  <c r="N614" i="2"/>
  <c r="N618" i="2"/>
  <c r="N622" i="2"/>
  <c r="N626" i="2"/>
  <c r="N630" i="2"/>
  <c r="N634" i="2"/>
  <c r="N638" i="2"/>
  <c r="N642" i="2"/>
  <c r="N646" i="2"/>
  <c r="N650" i="2"/>
  <c r="N654" i="2"/>
  <c r="N658" i="2"/>
  <c r="N662" i="2"/>
  <c r="N666" i="2"/>
  <c r="N670" i="2"/>
  <c r="N674" i="2"/>
  <c r="N678" i="2"/>
  <c r="N682" i="2"/>
  <c r="N686" i="2"/>
  <c r="N690" i="2"/>
  <c r="N694" i="2"/>
  <c r="N698" i="2"/>
  <c r="N702" i="2"/>
  <c r="N706" i="2"/>
  <c r="N710" i="2"/>
  <c r="N714" i="2"/>
  <c r="N718" i="2"/>
  <c r="N722" i="2"/>
  <c r="N726" i="2"/>
  <c r="N730" i="2"/>
  <c r="N734" i="2"/>
  <c r="N738" i="2"/>
  <c r="N742" i="2"/>
  <c r="N746" i="2"/>
  <c r="N750" i="2"/>
  <c r="N754" i="2"/>
  <c r="N758" i="2"/>
  <c r="N762" i="2"/>
  <c r="N766" i="2"/>
  <c r="N770" i="2"/>
  <c r="N774" i="2"/>
  <c r="N61" i="2"/>
  <c r="N125" i="2"/>
  <c r="N189" i="2"/>
  <c r="N253" i="2"/>
  <c r="N311" i="2"/>
  <c r="N333" i="2"/>
  <c r="N354" i="2"/>
  <c r="N370" i="2"/>
  <c r="N378" i="2"/>
  <c r="N386" i="2"/>
  <c r="N394" i="2"/>
  <c r="N402" i="2"/>
  <c r="N410" i="2"/>
  <c r="N418" i="2"/>
  <c r="N426" i="2"/>
  <c r="N434" i="2"/>
  <c r="N442" i="2"/>
  <c r="N450" i="2"/>
  <c r="N458" i="2"/>
  <c r="N466" i="2"/>
  <c r="N474" i="2"/>
  <c r="N482" i="2"/>
  <c r="N490" i="2"/>
  <c r="N498" i="2"/>
  <c r="N506" i="2"/>
  <c r="N514" i="2"/>
  <c r="N522" i="2"/>
  <c r="N530" i="2"/>
  <c r="N538" i="2"/>
  <c r="N545" i="2"/>
  <c r="N550" i="2"/>
  <c r="N556" i="2"/>
  <c r="N561" i="2"/>
  <c r="N566" i="2"/>
  <c r="N572" i="2"/>
  <c r="N577" i="2"/>
  <c r="N582" i="2"/>
  <c r="N587" i="2"/>
  <c r="N591" i="2"/>
  <c r="N595" i="2"/>
  <c r="N599" i="2"/>
  <c r="N603" i="2"/>
  <c r="N607" i="2"/>
  <c r="N611" i="2"/>
  <c r="N615" i="2"/>
  <c r="N619" i="2"/>
  <c r="N623" i="2"/>
  <c r="N627" i="2"/>
  <c r="N631" i="2"/>
  <c r="N635" i="2"/>
  <c r="N639" i="2"/>
  <c r="N643" i="2"/>
  <c r="N647" i="2"/>
  <c r="N651" i="2"/>
  <c r="N655" i="2"/>
  <c r="N659" i="2"/>
  <c r="N663" i="2"/>
  <c r="N667" i="2"/>
  <c r="N671" i="2"/>
  <c r="N675" i="2"/>
  <c r="N679" i="2"/>
  <c r="N683" i="2"/>
  <c r="N687" i="2"/>
  <c r="N691" i="2"/>
  <c r="N695" i="2"/>
  <c r="N699" i="2"/>
  <c r="N703" i="2"/>
  <c r="N707" i="2"/>
  <c r="N711" i="2"/>
  <c r="N715" i="2"/>
  <c r="N719" i="2"/>
  <c r="N723" i="2"/>
  <c r="N727" i="2"/>
  <c r="N731" i="2"/>
  <c r="N735" i="2"/>
  <c r="N739" i="2"/>
  <c r="N743" i="2"/>
  <c r="N747" i="2"/>
  <c r="N751" i="2"/>
  <c r="N755" i="2"/>
  <c r="N759" i="2"/>
  <c r="N763" i="2"/>
  <c r="N767" i="2"/>
  <c r="N771" i="2"/>
  <c r="N775" i="2"/>
  <c r="N779" i="2"/>
  <c r="N77" i="2"/>
  <c r="N317" i="2"/>
  <c r="N381" i="2"/>
  <c r="N413" i="2"/>
  <c r="N438" i="2"/>
  <c r="N454" i="2"/>
  <c r="N470" i="2"/>
  <c r="N486" i="2"/>
  <c r="N502" i="2"/>
  <c r="N518" i="2"/>
  <c r="N534" i="2"/>
  <c r="N548" i="2"/>
  <c r="N558" i="2"/>
  <c r="N569" i="2"/>
  <c r="N580" i="2"/>
  <c r="N589" i="2"/>
  <c r="N597" i="2"/>
  <c r="N605" i="2"/>
  <c r="N613" i="2"/>
  <c r="N621" i="2"/>
  <c r="N629" i="2"/>
  <c r="N637" i="2"/>
  <c r="N645" i="2"/>
  <c r="N653" i="2"/>
  <c r="N661" i="2"/>
  <c r="N669" i="2"/>
  <c r="N677" i="2"/>
  <c r="N685" i="2"/>
  <c r="N693" i="2"/>
  <c r="N701" i="2"/>
  <c r="N709" i="2"/>
  <c r="N717" i="2"/>
  <c r="N725" i="2"/>
  <c r="N733" i="2"/>
  <c r="N741" i="2"/>
  <c r="N749" i="2"/>
  <c r="N757" i="2"/>
  <c r="N765" i="2"/>
  <c r="N773" i="2"/>
  <c r="N780" i="2"/>
  <c r="N784" i="2"/>
  <c r="N788" i="2"/>
  <c r="N792" i="2"/>
  <c r="N796" i="2"/>
  <c r="N800" i="2"/>
  <c r="N804" i="2"/>
  <c r="N808" i="2"/>
  <c r="N812" i="2"/>
  <c r="N816" i="2"/>
  <c r="N820" i="2"/>
  <c r="N824" i="2"/>
  <c r="N828" i="2"/>
  <c r="N832" i="2"/>
  <c r="N836" i="2"/>
  <c r="N840" i="2"/>
  <c r="N844" i="2"/>
  <c r="N848" i="2"/>
  <c r="N852" i="2"/>
  <c r="N856" i="2"/>
  <c r="N860" i="2"/>
  <c r="N864" i="2"/>
  <c r="N868" i="2"/>
  <c r="N872" i="2"/>
  <c r="N876" i="2"/>
  <c r="N880" i="2"/>
  <c r="N884" i="2"/>
  <c r="N888" i="2"/>
  <c r="N892" i="2"/>
  <c r="N896" i="2"/>
  <c r="N900" i="2"/>
  <c r="N904" i="2"/>
  <c r="N908" i="2"/>
  <c r="N912" i="2"/>
  <c r="N916" i="2"/>
  <c r="N920" i="2"/>
  <c r="N924" i="2"/>
  <c r="N928" i="2"/>
  <c r="N932" i="2"/>
  <c r="N936" i="2"/>
  <c r="N940" i="2"/>
  <c r="N944" i="2"/>
  <c r="N948" i="2"/>
  <c r="N952" i="2"/>
  <c r="N956" i="2"/>
  <c r="N960" i="2"/>
  <c r="N964" i="2"/>
  <c r="N968" i="2"/>
  <c r="N972" i="2"/>
  <c r="N976" i="2"/>
  <c r="N980" i="2"/>
  <c r="N984" i="2"/>
  <c r="N988" i="2"/>
  <c r="N141" i="2"/>
  <c r="N338" i="2"/>
  <c r="N389" i="2"/>
  <c r="N421" i="2"/>
  <c r="N445" i="2"/>
  <c r="N461" i="2"/>
  <c r="N477" i="2"/>
  <c r="N493" i="2"/>
  <c r="N509" i="2"/>
  <c r="N525" i="2"/>
  <c r="N541" i="2"/>
  <c r="N552" i="2"/>
  <c r="N562" i="2"/>
  <c r="N573" i="2"/>
  <c r="N584" i="2"/>
  <c r="N592" i="2"/>
  <c r="N600" i="2"/>
  <c r="N608" i="2"/>
  <c r="N616" i="2"/>
  <c r="N624" i="2"/>
  <c r="N632" i="2"/>
  <c r="N640" i="2"/>
  <c r="N648" i="2"/>
  <c r="N656" i="2"/>
  <c r="N664" i="2"/>
  <c r="N672" i="2"/>
  <c r="N680" i="2"/>
  <c r="N688" i="2"/>
  <c r="N696" i="2"/>
  <c r="N704" i="2"/>
  <c r="N712" i="2"/>
  <c r="N720" i="2"/>
  <c r="N728" i="2"/>
  <c r="N736" i="2"/>
  <c r="N744" i="2"/>
  <c r="N752" i="2"/>
  <c r="N760" i="2"/>
  <c r="N768" i="2"/>
  <c r="N776" i="2"/>
  <c r="N781" i="2"/>
  <c r="N785" i="2"/>
  <c r="N789" i="2"/>
  <c r="N793" i="2"/>
  <c r="N797" i="2"/>
  <c r="N801" i="2"/>
  <c r="N805" i="2"/>
  <c r="N809" i="2"/>
  <c r="N813" i="2"/>
  <c r="N817" i="2"/>
  <c r="N821" i="2"/>
  <c r="N825" i="2"/>
  <c r="N829" i="2"/>
  <c r="N833" i="2"/>
  <c r="N837" i="2"/>
  <c r="N841" i="2"/>
  <c r="N845" i="2"/>
  <c r="N849" i="2"/>
  <c r="N853" i="2"/>
  <c r="N857" i="2"/>
  <c r="N861" i="2"/>
  <c r="N865" i="2"/>
  <c r="N869" i="2"/>
  <c r="N873" i="2"/>
  <c r="N877" i="2"/>
  <c r="N881" i="2"/>
  <c r="N885" i="2"/>
  <c r="N889" i="2"/>
  <c r="N893" i="2"/>
  <c r="N897" i="2"/>
  <c r="N901" i="2"/>
  <c r="N905" i="2"/>
  <c r="N909" i="2"/>
  <c r="N913" i="2"/>
  <c r="N917" i="2"/>
  <c r="N921" i="2"/>
  <c r="N925" i="2"/>
  <c r="N929" i="2"/>
  <c r="N933" i="2"/>
  <c r="N937" i="2"/>
  <c r="N941" i="2"/>
  <c r="N945" i="2"/>
  <c r="N949" i="2"/>
  <c r="N953" i="2"/>
  <c r="N957" i="2"/>
  <c r="N961" i="2"/>
  <c r="N965" i="2"/>
  <c r="N969" i="2"/>
  <c r="N973" i="2"/>
  <c r="N977" i="2"/>
  <c r="N981" i="2"/>
  <c r="N985" i="2"/>
  <c r="N989" i="2"/>
  <c r="N993" i="2"/>
  <c r="N997" i="2"/>
  <c r="N1001" i="2"/>
  <c r="N1005" i="2"/>
  <c r="N1009" i="2"/>
  <c r="N1013" i="2"/>
  <c r="N1017" i="2"/>
  <c r="N1021" i="2"/>
  <c r="N1025" i="2"/>
  <c r="N1029" i="2"/>
  <c r="N1033" i="2"/>
  <c r="N1037" i="2"/>
  <c r="N1041" i="2"/>
  <c r="N1045" i="2"/>
  <c r="N1049" i="2"/>
  <c r="N1053" i="2"/>
  <c r="N1057" i="2"/>
  <c r="N1061" i="2"/>
  <c r="N1065" i="2"/>
  <c r="N1069" i="2"/>
  <c r="N1073" i="2"/>
  <c r="N1077" i="2"/>
  <c r="N1081" i="2"/>
  <c r="N1085" i="2"/>
  <c r="N1089" i="2"/>
  <c r="N1093" i="2"/>
  <c r="N1097" i="2"/>
  <c r="N1101" i="2"/>
  <c r="N1105" i="2"/>
  <c r="N1109" i="2"/>
  <c r="N1113" i="2"/>
  <c r="N1117" i="2"/>
  <c r="N1121" i="2"/>
  <c r="N1125" i="2"/>
  <c r="N1129" i="2"/>
  <c r="N1133" i="2"/>
  <c r="N1137" i="2"/>
  <c r="N1141" i="2"/>
  <c r="N1145" i="2"/>
  <c r="N1149" i="2"/>
  <c r="N1153" i="2"/>
  <c r="N1157" i="2"/>
  <c r="N1161" i="2"/>
  <c r="N1165" i="2"/>
  <c r="N1169" i="2"/>
  <c r="N1173" i="2"/>
  <c r="N1177" i="2"/>
  <c r="N1181" i="2"/>
  <c r="N1185" i="2"/>
  <c r="N1189" i="2"/>
  <c r="N1193" i="2"/>
  <c r="N1197" i="2"/>
  <c r="N1201" i="2"/>
  <c r="N1205" i="2"/>
  <c r="N1209" i="2"/>
  <c r="N1213" i="2"/>
  <c r="N1217" i="2"/>
  <c r="N1221" i="2"/>
  <c r="N1225" i="2"/>
  <c r="N1229" i="2"/>
  <c r="N1233" i="2"/>
  <c r="N1237" i="2"/>
  <c r="N1241" i="2"/>
  <c r="N1245" i="2"/>
  <c r="N1249" i="2"/>
  <c r="N1253" i="2"/>
  <c r="N1257" i="2"/>
  <c r="N1261" i="2"/>
  <c r="N1265" i="2"/>
  <c r="N1269" i="2"/>
  <c r="N1273" i="2"/>
  <c r="N1277" i="2"/>
  <c r="N1281" i="2"/>
  <c r="N1285" i="2"/>
  <c r="N1289" i="2"/>
  <c r="N1293" i="2"/>
  <c r="N1297" i="2"/>
  <c r="N1301" i="2"/>
  <c r="N205" i="2"/>
  <c r="N358" i="2"/>
  <c r="N397" i="2"/>
  <c r="N429" i="2"/>
  <c r="N446" i="2"/>
  <c r="N462" i="2"/>
  <c r="N478" i="2"/>
  <c r="N494" i="2"/>
  <c r="N510" i="2"/>
  <c r="N526" i="2"/>
  <c r="N542" i="2"/>
  <c r="N553" i="2"/>
  <c r="N564" i="2"/>
  <c r="N574" i="2"/>
  <c r="N585" i="2"/>
  <c r="N593" i="2"/>
  <c r="N601" i="2"/>
  <c r="N609" i="2"/>
  <c r="N617" i="2"/>
  <c r="N625" i="2"/>
  <c r="N633" i="2"/>
  <c r="N641" i="2"/>
  <c r="N649" i="2"/>
  <c r="N657" i="2"/>
  <c r="N665" i="2"/>
  <c r="N673" i="2"/>
  <c r="N681" i="2"/>
  <c r="N689" i="2"/>
  <c r="N697" i="2"/>
  <c r="N705" i="2"/>
  <c r="N713" i="2"/>
  <c r="N721" i="2"/>
  <c r="N729" i="2"/>
  <c r="N737" i="2"/>
  <c r="N745" i="2"/>
  <c r="N753" i="2"/>
  <c r="N761" i="2"/>
  <c r="N769" i="2"/>
  <c r="N777" i="2"/>
  <c r="N782" i="2"/>
  <c r="N786" i="2"/>
  <c r="N790" i="2"/>
  <c r="N794" i="2"/>
  <c r="N798" i="2"/>
  <c r="N802" i="2"/>
  <c r="N806" i="2"/>
  <c r="N810" i="2"/>
  <c r="N814" i="2"/>
  <c r="N818" i="2"/>
  <c r="N822" i="2"/>
  <c r="N826" i="2"/>
  <c r="N830" i="2"/>
  <c r="N834" i="2"/>
  <c r="N838" i="2"/>
  <c r="N842" i="2"/>
  <c r="N846" i="2"/>
  <c r="N850" i="2"/>
  <c r="N854" i="2"/>
  <c r="N858" i="2"/>
  <c r="N862" i="2"/>
  <c r="N866" i="2"/>
  <c r="N870" i="2"/>
  <c r="N874" i="2"/>
  <c r="N878" i="2"/>
  <c r="N882" i="2"/>
  <c r="N886" i="2"/>
  <c r="N890" i="2"/>
  <c r="N894" i="2"/>
  <c r="N898" i="2"/>
  <c r="N902" i="2"/>
  <c r="N906" i="2"/>
  <c r="N910" i="2"/>
  <c r="N914" i="2"/>
  <c r="N918" i="2"/>
  <c r="N922" i="2"/>
  <c r="N926" i="2"/>
  <c r="N930" i="2"/>
  <c r="N934" i="2"/>
  <c r="N938" i="2"/>
  <c r="N942" i="2"/>
  <c r="N946" i="2"/>
  <c r="N950" i="2"/>
  <c r="N954" i="2"/>
  <c r="N958" i="2"/>
  <c r="N962" i="2"/>
  <c r="N966" i="2"/>
  <c r="N970" i="2"/>
  <c r="N974" i="2"/>
  <c r="N978" i="2"/>
  <c r="N982" i="2"/>
  <c r="N986" i="2"/>
  <c r="N990" i="2"/>
  <c r="N994" i="2"/>
  <c r="N998" i="2"/>
  <c r="N1002" i="2"/>
  <c r="N1006" i="2"/>
  <c r="N1010" i="2"/>
  <c r="N1014" i="2"/>
  <c r="N1018" i="2"/>
  <c r="N1022" i="2"/>
  <c r="N1026" i="2"/>
  <c r="N1030" i="2"/>
  <c r="N1034" i="2"/>
  <c r="N1038" i="2"/>
  <c r="N1042" i="2"/>
  <c r="N1046" i="2"/>
  <c r="N1050" i="2"/>
  <c r="N1054" i="2"/>
  <c r="N1058" i="2"/>
  <c r="N1062" i="2"/>
  <c r="N1066" i="2"/>
  <c r="N1070" i="2"/>
  <c r="N1074" i="2"/>
  <c r="N1078" i="2"/>
  <c r="N1082" i="2"/>
  <c r="N1086" i="2"/>
  <c r="N1090" i="2"/>
  <c r="N1094" i="2"/>
  <c r="N1098" i="2"/>
  <c r="N1102" i="2"/>
  <c r="N1106" i="2"/>
  <c r="N1110" i="2"/>
  <c r="N1114" i="2"/>
  <c r="N1118" i="2"/>
  <c r="N1122" i="2"/>
  <c r="N1126" i="2"/>
  <c r="N1130" i="2"/>
  <c r="N1134" i="2"/>
  <c r="N1138" i="2"/>
  <c r="N1142" i="2"/>
  <c r="N1146" i="2"/>
  <c r="N1150" i="2"/>
  <c r="N1154" i="2"/>
  <c r="N1158" i="2"/>
  <c r="N1162" i="2"/>
  <c r="N1166" i="2"/>
  <c r="N1170" i="2"/>
  <c r="N1174" i="2"/>
  <c r="N1178" i="2"/>
  <c r="N1182" i="2"/>
  <c r="N1186" i="2"/>
  <c r="N1190" i="2"/>
  <c r="N1194" i="2"/>
  <c r="N1198" i="2"/>
  <c r="N1202" i="2"/>
  <c r="N1206" i="2"/>
  <c r="N1210" i="2"/>
  <c r="N1214" i="2"/>
  <c r="N1218" i="2"/>
  <c r="N1222" i="2"/>
  <c r="N1226" i="2"/>
  <c r="N1230" i="2"/>
  <c r="N1234" i="2"/>
  <c r="N1238" i="2"/>
  <c r="N1242" i="2"/>
  <c r="N1246" i="2"/>
  <c r="N1250" i="2"/>
  <c r="N1254" i="2"/>
  <c r="N1258" i="2"/>
  <c r="N1262" i="2"/>
  <c r="N1266" i="2"/>
  <c r="N1270" i="2"/>
  <c r="N1274" i="2"/>
  <c r="N1278" i="2"/>
  <c r="N1282" i="2"/>
  <c r="N1286" i="2"/>
  <c r="N1290" i="2"/>
  <c r="N1294" i="2"/>
  <c r="N1298" i="2"/>
  <c r="N1302" i="2"/>
  <c r="N269" i="2"/>
  <c r="N453" i="2"/>
  <c r="N517" i="2"/>
  <c r="N568" i="2"/>
  <c r="N604" i="2"/>
  <c r="N636" i="2"/>
  <c r="N668" i="2"/>
  <c r="N700" i="2"/>
  <c r="N732" i="2"/>
  <c r="N764" i="2"/>
  <c r="N787" i="2"/>
  <c r="N803" i="2"/>
  <c r="N819" i="2"/>
  <c r="N835" i="2"/>
  <c r="N851" i="2"/>
  <c r="N867" i="2"/>
  <c r="N883" i="2"/>
  <c r="N899" i="2"/>
  <c r="N915" i="2"/>
  <c r="N931" i="2"/>
  <c r="N947" i="2"/>
  <c r="N963" i="2"/>
  <c r="N979" i="2"/>
  <c r="N992" i="2"/>
  <c r="N1000" i="2"/>
  <c r="N1008" i="2"/>
  <c r="N1016" i="2"/>
  <c r="N1024" i="2"/>
  <c r="N1032" i="2"/>
  <c r="N1040" i="2"/>
  <c r="N1048" i="2"/>
  <c r="N1056" i="2"/>
  <c r="N1064" i="2"/>
  <c r="N1072" i="2"/>
  <c r="N1080" i="2"/>
  <c r="N1088" i="2"/>
  <c r="N1096" i="2"/>
  <c r="N1104" i="2"/>
  <c r="N1112" i="2"/>
  <c r="N1120" i="2"/>
  <c r="N1128" i="2"/>
  <c r="N1136" i="2"/>
  <c r="N1144" i="2"/>
  <c r="N1152" i="2"/>
  <c r="N1160" i="2"/>
  <c r="N1168" i="2"/>
  <c r="N1176" i="2"/>
  <c r="N1184" i="2"/>
  <c r="N1192" i="2"/>
  <c r="N1200" i="2"/>
  <c r="N1208" i="2"/>
  <c r="N1216" i="2"/>
  <c r="N1224" i="2"/>
  <c r="N1232" i="2"/>
  <c r="N1240" i="2"/>
  <c r="N1248" i="2"/>
  <c r="N1256" i="2"/>
  <c r="N1264" i="2"/>
  <c r="N1272" i="2"/>
  <c r="N1280" i="2"/>
  <c r="N1288" i="2"/>
  <c r="N1296" i="2"/>
  <c r="N1304" i="2"/>
  <c r="N1308" i="2"/>
  <c r="N1312" i="2"/>
  <c r="N1316" i="2"/>
  <c r="N1320" i="2"/>
  <c r="N1324" i="2"/>
  <c r="N1328" i="2"/>
  <c r="N1332" i="2"/>
  <c r="N1336" i="2"/>
  <c r="N1340" i="2"/>
  <c r="N1344" i="2"/>
  <c r="N1348" i="2"/>
  <c r="N1352" i="2"/>
  <c r="N1356" i="2"/>
  <c r="N1360" i="2"/>
  <c r="N1364" i="2"/>
  <c r="N1368" i="2"/>
  <c r="N1372" i="2"/>
  <c r="N1376" i="2"/>
  <c r="N1380" i="2"/>
  <c r="N1384" i="2"/>
  <c r="N1388" i="2"/>
  <c r="N1392" i="2"/>
  <c r="N1396" i="2"/>
  <c r="N1400" i="2"/>
  <c r="N1404" i="2"/>
  <c r="N1408" i="2"/>
  <c r="N1412" i="2"/>
  <c r="N1416" i="2"/>
  <c r="N1420" i="2"/>
  <c r="N1424" i="2"/>
  <c r="N1428" i="2"/>
  <c r="N1432" i="2"/>
  <c r="N1436" i="2"/>
  <c r="N1440" i="2"/>
  <c r="N1444" i="2"/>
  <c r="N1448" i="2"/>
  <c r="N1452" i="2"/>
  <c r="N1456" i="2"/>
  <c r="N1460" i="2"/>
  <c r="N1464" i="2"/>
  <c r="N1468" i="2"/>
  <c r="N1472" i="2"/>
  <c r="N1476" i="2"/>
  <c r="N1480" i="2"/>
  <c r="N1484" i="2"/>
  <c r="N1488" i="2"/>
  <c r="N1492" i="2"/>
  <c r="N1496" i="2"/>
  <c r="N1500" i="2"/>
  <c r="N1504" i="2"/>
  <c r="N1508" i="2"/>
  <c r="N1512" i="2"/>
  <c r="N1516" i="2"/>
  <c r="N1520" i="2"/>
  <c r="N1524" i="2"/>
  <c r="N1528" i="2"/>
  <c r="N1532" i="2"/>
  <c r="N1536" i="2"/>
  <c r="N1540" i="2"/>
  <c r="N1544" i="2"/>
  <c r="N1548" i="2"/>
  <c r="N1552" i="2"/>
  <c r="N1556" i="2"/>
  <c r="N1560" i="2"/>
  <c r="N1564" i="2"/>
  <c r="N1568" i="2"/>
  <c r="N1572" i="2"/>
  <c r="N1576" i="2"/>
  <c r="N1580" i="2"/>
  <c r="N1584" i="2"/>
  <c r="N1588" i="2"/>
  <c r="N1592" i="2"/>
  <c r="N1596" i="2"/>
  <c r="N1600" i="2"/>
  <c r="N1604" i="2"/>
  <c r="N1608" i="2"/>
  <c r="N1612" i="2"/>
  <c r="N1616" i="2"/>
  <c r="N1620" i="2"/>
  <c r="N1624" i="2"/>
  <c r="N1628" i="2"/>
  <c r="N1632" i="2"/>
  <c r="N1636" i="2"/>
  <c r="N1640" i="2"/>
  <c r="N1644" i="2"/>
  <c r="N1648" i="2"/>
  <c r="N1652" i="2"/>
  <c r="N1656" i="2"/>
  <c r="N1660" i="2"/>
  <c r="N1664" i="2"/>
  <c r="N1668" i="2"/>
  <c r="N1672" i="2"/>
  <c r="N1676" i="2"/>
  <c r="N1680" i="2"/>
  <c r="N1684" i="2"/>
  <c r="N1688" i="2"/>
  <c r="N1692" i="2"/>
  <c r="N1696" i="2"/>
  <c r="N1700" i="2"/>
  <c r="N1704" i="2"/>
  <c r="N1708" i="2"/>
  <c r="N1712" i="2"/>
  <c r="N1716" i="2"/>
  <c r="N1720" i="2"/>
  <c r="N1724" i="2"/>
  <c r="N1728" i="2"/>
  <c r="N1732" i="2"/>
  <c r="N373" i="2"/>
  <c r="N469" i="2"/>
  <c r="N533" i="2"/>
  <c r="N578" i="2"/>
  <c r="N612" i="2"/>
  <c r="N644" i="2"/>
  <c r="N676" i="2"/>
  <c r="N708" i="2"/>
  <c r="N740" i="2"/>
  <c r="N772" i="2"/>
  <c r="N791" i="2"/>
  <c r="N807" i="2"/>
  <c r="N823" i="2"/>
  <c r="N839" i="2"/>
  <c r="N855" i="2"/>
  <c r="N871" i="2"/>
  <c r="N887" i="2"/>
  <c r="N903" i="2"/>
  <c r="N919" i="2"/>
  <c r="N935" i="2"/>
  <c r="N951" i="2"/>
  <c r="N967" i="2"/>
  <c r="N983" i="2"/>
  <c r="N995" i="2"/>
  <c r="N1003" i="2"/>
  <c r="N1011" i="2"/>
  <c r="N1019" i="2"/>
  <c r="N1027" i="2"/>
  <c r="N1035" i="2"/>
  <c r="N1043" i="2"/>
  <c r="N1051" i="2"/>
  <c r="N1059" i="2"/>
  <c r="N1067" i="2"/>
  <c r="N1075" i="2"/>
  <c r="N1083" i="2"/>
  <c r="N1091" i="2"/>
  <c r="N1099" i="2"/>
  <c r="N1107" i="2"/>
  <c r="N1115" i="2"/>
  <c r="N1123" i="2"/>
  <c r="N1131" i="2"/>
  <c r="N1139" i="2"/>
  <c r="N1147" i="2"/>
  <c r="N1155" i="2"/>
  <c r="N1163" i="2"/>
  <c r="N1171" i="2"/>
  <c r="N1179" i="2"/>
  <c r="N1187" i="2"/>
  <c r="N1195" i="2"/>
  <c r="N1203" i="2"/>
  <c r="N1211" i="2"/>
  <c r="N1219" i="2"/>
  <c r="N1227" i="2"/>
  <c r="N1235" i="2"/>
  <c r="N1243" i="2"/>
  <c r="N1251" i="2"/>
  <c r="N1259" i="2"/>
  <c r="N1267" i="2"/>
  <c r="N1275" i="2"/>
  <c r="N1283" i="2"/>
  <c r="N1291" i="2"/>
  <c r="N1299" i="2"/>
  <c r="N1305" i="2"/>
  <c r="N1309" i="2"/>
  <c r="N1313" i="2"/>
  <c r="N1317" i="2"/>
  <c r="N1321" i="2"/>
  <c r="N1325" i="2"/>
  <c r="N1329" i="2"/>
  <c r="N1333" i="2"/>
  <c r="N1337" i="2"/>
  <c r="N1341" i="2"/>
  <c r="N1345" i="2"/>
  <c r="N1349" i="2"/>
  <c r="N1353" i="2"/>
  <c r="N1357" i="2"/>
  <c r="N1361" i="2"/>
  <c r="N1365" i="2"/>
  <c r="N1369" i="2"/>
  <c r="N1373" i="2"/>
  <c r="N1377" i="2"/>
  <c r="N1381" i="2"/>
  <c r="N1385" i="2"/>
  <c r="N1389" i="2"/>
  <c r="N1393" i="2"/>
  <c r="N1397" i="2"/>
  <c r="N1401" i="2"/>
  <c r="N1405" i="2"/>
  <c r="N1409" i="2"/>
  <c r="N1413" i="2"/>
  <c r="N1417" i="2"/>
  <c r="N1421" i="2"/>
  <c r="N1425" i="2"/>
  <c r="N1429" i="2"/>
  <c r="N1433" i="2"/>
  <c r="N1437" i="2"/>
  <c r="N1441" i="2"/>
  <c r="N1445" i="2"/>
  <c r="N1449" i="2"/>
  <c r="N1453" i="2"/>
  <c r="N1457" i="2"/>
  <c r="N1461" i="2"/>
  <c r="N1465" i="2"/>
  <c r="N1469" i="2"/>
  <c r="N1473" i="2"/>
  <c r="N1477" i="2"/>
  <c r="N1481" i="2"/>
  <c r="N1485" i="2"/>
  <c r="N1489" i="2"/>
  <c r="N1493" i="2"/>
  <c r="N1497" i="2"/>
  <c r="N1501" i="2"/>
  <c r="N1505" i="2"/>
  <c r="N1509" i="2"/>
  <c r="N1513" i="2"/>
  <c r="N1517" i="2"/>
  <c r="N1521" i="2"/>
  <c r="N1525" i="2"/>
  <c r="N1529" i="2"/>
  <c r="N1533" i="2"/>
  <c r="N1537" i="2"/>
  <c r="N1541" i="2"/>
  <c r="N1545" i="2"/>
  <c r="N1549" i="2"/>
  <c r="N1553" i="2"/>
  <c r="N1557" i="2"/>
  <c r="N1561" i="2"/>
  <c r="N1565" i="2"/>
  <c r="N1569" i="2"/>
  <c r="N1573" i="2"/>
  <c r="N1577" i="2"/>
  <c r="N1581" i="2"/>
  <c r="N1585" i="2"/>
  <c r="N1589" i="2"/>
  <c r="N1593" i="2"/>
  <c r="N1597" i="2"/>
  <c r="N1601" i="2"/>
  <c r="N1605" i="2"/>
  <c r="N1609" i="2"/>
  <c r="N1613" i="2"/>
  <c r="N1617" i="2"/>
  <c r="N1621" i="2"/>
  <c r="N1625" i="2"/>
  <c r="N1629" i="2"/>
  <c r="N1633" i="2"/>
  <c r="N1637" i="2"/>
  <c r="N1641" i="2"/>
  <c r="N1645" i="2"/>
  <c r="N1649" i="2"/>
  <c r="N1653" i="2"/>
  <c r="N1657" i="2"/>
  <c r="N1661" i="2"/>
  <c r="N1665" i="2"/>
  <c r="N1669" i="2"/>
  <c r="N1673" i="2"/>
  <c r="N1677" i="2"/>
  <c r="N1681" i="2"/>
  <c r="N1685" i="2"/>
  <c r="N1689" i="2"/>
  <c r="N1693" i="2"/>
  <c r="N1697" i="2"/>
  <c r="N1701" i="2"/>
  <c r="N1705" i="2"/>
  <c r="N1709" i="2"/>
  <c r="N1713" i="2"/>
  <c r="N1717" i="2"/>
  <c r="N1721" i="2"/>
  <c r="N1725" i="2"/>
  <c r="N1729" i="2"/>
  <c r="N1733" i="2"/>
  <c r="N1737" i="2"/>
  <c r="N1741" i="2"/>
  <c r="N1745" i="2"/>
  <c r="N1749" i="2"/>
  <c r="N1753" i="2"/>
  <c r="N1757" i="2"/>
  <c r="N1761" i="2"/>
  <c r="N1765" i="2"/>
  <c r="N1769" i="2"/>
  <c r="N1773" i="2"/>
  <c r="N1777" i="2"/>
  <c r="N1781" i="2"/>
  <c r="N1785" i="2"/>
  <c r="N1789" i="2"/>
  <c r="N1793" i="2"/>
  <c r="N1797" i="2"/>
  <c r="N1801" i="2"/>
  <c r="N1805" i="2"/>
  <c r="N1809" i="2"/>
  <c r="N1813" i="2"/>
  <c r="N1817" i="2"/>
  <c r="N1821" i="2"/>
  <c r="N1825" i="2"/>
  <c r="N1829" i="2"/>
  <c r="N1833" i="2"/>
  <c r="N1837" i="2"/>
  <c r="N1841" i="2"/>
  <c r="N1845" i="2"/>
  <c r="N1849" i="2"/>
  <c r="N1853" i="2"/>
  <c r="N1857" i="2"/>
  <c r="N1861" i="2"/>
  <c r="N1865" i="2"/>
  <c r="N1869" i="2"/>
  <c r="N1873" i="2"/>
  <c r="N1877" i="2"/>
  <c r="N1881" i="2"/>
  <c r="N1885" i="2"/>
  <c r="N1889" i="2"/>
  <c r="N1893" i="2"/>
  <c r="N1897" i="2"/>
  <c r="N1901" i="2"/>
  <c r="N1905" i="2"/>
  <c r="N1909" i="2"/>
  <c r="N1913" i="2"/>
  <c r="N1917" i="2"/>
  <c r="N1921" i="2"/>
  <c r="N1925" i="2"/>
  <c r="N1929" i="2"/>
  <c r="N1933" i="2"/>
  <c r="N1937" i="2"/>
  <c r="N1941" i="2"/>
  <c r="N1945" i="2"/>
  <c r="N1949" i="2"/>
  <c r="N1953" i="2"/>
  <c r="N1957" i="2"/>
  <c r="N1961" i="2"/>
  <c r="N1965" i="2"/>
  <c r="N1969" i="2"/>
  <c r="N1973" i="2"/>
  <c r="N1977" i="2"/>
  <c r="N1981" i="2"/>
  <c r="N1985" i="2"/>
  <c r="N1989" i="2"/>
  <c r="N1993" i="2"/>
  <c r="N1997" i="2"/>
  <c r="N2001" i="2"/>
  <c r="N2005" i="2"/>
  <c r="N875" i="2"/>
  <c r="N1012" i="2"/>
  <c r="N1028" i="2"/>
  <c r="N1044" i="2"/>
  <c r="N1052" i="2"/>
  <c r="N1068" i="2"/>
  <c r="N1084" i="2"/>
  <c r="N1100" i="2"/>
  <c r="N1116" i="2"/>
  <c r="N1124" i="2"/>
  <c r="N1140" i="2"/>
  <c r="N1156" i="2"/>
  <c r="N1172" i="2"/>
  <c r="N1188" i="2"/>
  <c r="N1196" i="2"/>
  <c r="N1212" i="2"/>
  <c r="N1228" i="2"/>
  <c r="N1244" i="2"/>
  <c r="N1260" i="2"/>
  <c r="N1276" i="2"/>
  <c r="N1292" i="2"/>
  <c r="N1300" i="2"/>
  <c r="N1310" i="2"/>
  <c r="N1318" i="2"/>
  <c r="N1326" i="2"/>
  <c r="N1334" i="2"/>
  <c r="N1342" i="2"/>
  <c r="N1346" i="2"/>
  <c r="N1354" i="2"/>
  <c r="N405" i="2"/>
  <c r="N485" i="2"/>
  <c r="N546" i="2"/>
  <c r="N588" i="2"/>
  <c r="N620" i="2"/>
  <c r="N652" i="2"/>
  <c r="N684" i="2"/>
  <c r="N716" i="2"/>
  <c r="N748" i="2"/>
  <c r="N778" i="2"/>
  <c r="N795" i="2"/>
  <c r="N811" i="2"/>
  <c r="N827" i="2"/>
  <c r="N843" i="2"/>
  <c r="N859" i="2"/>
  <c r="N891" i="2"/>
  <c r="N907" i="2"/>
  <c r="N923" i="2"/>
  <c r="N939" i="2"/>
  <c r="N955" i="2"/>
  <c r="N971" i="2"/>
  <c r="N987" i="2"/>
  <c r="N996" i="2"/>
  <c r="N1004" i="2"/>
  <c r="N1020" i="2"/>
  <c r="N1036" i="2"/>
  <c r="N1060" i="2"/>
  <c r="N1076" i="2"/>
  <c r="N1092" i="2"/>
  <c r="N1108" i="2"/>
  <c r="N1132" i="2"/>
  <c r="N1148" i="2"/>
  <c r="N1164" i="2"/>
  <c r="N1180" i="2"/>
  <c r="N1204" i="2"/>
  <c r="N1220" i="2"/>
  <c r="N1236" i="2"/>
  <c r="N1252" i="2"/>
  <c r="N1268" i="2"/>
  <c r="N1284" i="2"/>
  <c r="N1306" i="2"/>
  <c r="N1314" i="2"/>
  <c r="N1322" i="2"/>
  <c r="N1330" i="2"/>
  <c r="N1338" i="2"/>
  <c r="N1350" i="2"/>
  <c r="N1358" i="2"/>
  <c r="N437" i="2"/>
  <c r="N628" i="2"/>
  <c r="N756" i="2"/>
  <c r="N831" i="2"/>
  <c r="N895" i="2"/>
  <c r="N959" i="2"/>
  <c r="N1007" i="2"/>
  <c r="N1039" i="2"/>
  <c r="N1071" i="2"/>
  <c r="N1103" i="2"/>
  <c r="N1135" i="2"/>
  <c r="N1167" i="2"/>
  <c r="N1199" i="2"/>
  <c r="N1231" i="2"/>
  <c r="N1263" i="2"/>
  <c r="N1295" i="2"/>
  <c r="N1315" i="2"/>
  <c r="N1331" i="2"/>
  <c r="N1347" i="2"/>
  <c r="N1362" i="2"/>
  <c r="N1370" i="2"/>
  <c r="N1378" i="2"/>
  <c r="N1386" i="2"/>
  <c r="N1394" i="2"/>
  <c r="N1402" i="2"/>
  <c r="N1410" i="2"/>
  <c r="N1418" i="2"/>
  <c r="N1426" i="2"/>
  <c r="N1434" i="2"/>
  <c r="N1442" i="2"/>
  <c r="N1450" i="2"/>
  <c r="N1458" i="2"/>
  <c r="N1466" i="2"/>
  <c r="N1474" i="2"/>
  <c r="N1482" i="2"/>
  <c r="N1490" i="2"/>
  <c r="N1498" i="2"/>
  <c r="N1506" i="2"/>
  <c r="N1514" i="2"/>
  <c r="N1522" i="2"/>
  <c r="N1530" i="2"/>
  <c r="N1538" i="2"/>
  <c r="N1546" i="2"/>
  <c r="N1554" i="2"/>
  <c r="N1562" i="2"/>
  <c r="N1570" i="2"/>
  <c r="N1578" i="2"/>
  <c r="N1586" i="2"/>
  <c r="N1594" i="2"/>
  <c r="N1602" i="2"/>
  <c r="N1610" i="2"/>
  <c r="N1618" i="2"/>
  <c r="N1626" i="2"/>
  <c r="N1634" i="2"/>
  <c r="N1642" i="2"/>
  <c r="N1650" i="2"/>
  <c r="N1658" i="2"/>
  <c r="N1666" i="2"/>
  <c r="N1674" i="2"/>
  <c r="N1682" i="2"/>
  <c r="N1690" i="2"/>
  <c r="N1698" i="2"/>
  <c r="N1706" i="2"/>
  <c r="N1714" i="2"/>
  <c r="N1722" i="2"/>
  <c r="N1730" i="2"/>
  <c r="N1736" i="2"/>
  <c r="N1742" i="2"/>
  <c r="N1747" i="2"/>
  <c r="N1752" i="2"/>
  <c r="N1758" i="2"/>
  <c r="N1763" i="2"/>
  <c r="N1768" i="2"/>
  <c r="N1774" i="2"/>
  <c r="N1779" i="2"/>
  <c r="N1784" i="2"/>
  <c r="N1790" i="2"/>
  <c r="N1795" i="2"/>
  <c r="N1800" i="2"/>
  <c r="N1806" i="2"/>
  <c r="N1811" i="2"/>
  <c r="N1816" i="2"/>
  <c r="N1822" i="2"/>
  <c r="N1827" i="2"/>
  <c r="N1832" i="2"/>
  <c r="N1838" i="2"/>
  <c r="N1843" i="2"/>
  <c r="N1848" i="2"/>
  <c r="N1854" i="2"/>
  <c r="N1859" i="2"/>
  <c r="N1864" i="2"/>
  <c r="N1870" i="2"/>
  <c r="N1875" i="2"/>
  <c r="N1880" i="2"/>
  <c r="N1886" i="2"/>
  <c r="N1891" i="2"/>
  <c r="N1896" i="2"/>
  <c r="N1902" i="2"/>
  <c r="N1907" i="2"/>
  <c r="N1912" i="2"/>
  <c r="N1918" i="2"/>
  <c r="N1923" i="2"/>
  <c r="N1928" i="2"/>
  <c r="N1934" i="2"/>
  <c r="N1939" i="2"/>
  <c r="N1944" i="2"/>
  <c r="N1950" i="2"/>
  <c r="N1955" i="2"/>
  <c r="N1960" i="2"/>
  <c r="N1966" i="2"/>
  <c r="N1971" i="2"/>
  <c r="N1976" i="2"/>
  <c r="N1982" i="2"/>
  <c r="N1987" i="2"/>
  <c r="N1992" i="2"/>
  <c r="N1998" i="2"/>
  <c r="N2003" i="2"/>
  <c r="N1727" i="2"/>
  <c r="N1762" i="2"/>
  <c r="N1778" i="2"/>
  <c r="N1794" i="2"/>
  <c r="N1810" i="2"/>
  <c r="N1826" i="2"/>
  <c r="N1842" i="2"/>
  <c r="N1858" i="2"/>
  <c r="N1874" i="2"/>
  <c r="N1890" i="2"/>
  <c r="N1906" i="2"/>
  <c r="N1922" i="2"/>
  <c r="N1938" i="2"/>
  <c r="N1954" i="2"/>
  <c r="N1970" i="2"/>
  <c r="N1986" i="2"/>
  <c r="N1996" i="2"/>
  <c r="N501" i="2"/>
  <c r="N660" i="2"/>
  <c r="N783" i="2"/>
  <c r="N847" i="2"/>
  <c r="N911" i="2"/>
  <c r="N975" i="2"/>
  <c r="N1015" i="2"/>
  <c r="N1047" i="2"/>
  <c r="N1079" i="2"/>
  <c r="N1111" i="2"/>
  <c r="N1143" i="2"/>
  <c r="N1175" i="2"/>
  <c r="N1207" i="2"/>
  <c r="N1239" i="2"/>
  <c r="N1271" i="2"/>
  <c r="N1303" i="2"/>
  <c r="N1319" i="2"/>
  <c r="N1335" i="2"/>
  <c r="N1351" i="2"/>
  <c r="N1363" i="2"/>
  <c r="N1371" i="2"/>
  <c r="N1379" i="2"/>
  <c r="N1387" i="2"/>
  <c r="N1395" i="2"/>
  <c r="N1403" i="2"/>
  <c r="N1411" i="2"/>
  <c r="N1419" i="2"/>
  <c r="N1427" i="2"/>
  <c r="N1435" i="2"/>
  <c r="N1443" i="2"/>
  <c r="N1451" i="2"/>
  <c r="N1459" i="2"/>
  <c r="N1467" i="2"/>
  <c r="N1475" i="2"/>
  <c r="N1483" i="2"/>
  <c r="N1491" i="2"/>
  <c r="N1499" i="2"/>
  <c r="N1507" i="2"/>
  <c r="N1515" i="2"/>
  <c r="N1523" i="2"/>
  <c r="N1531" i="2"/>
  <c r="N1539" i="2"/>
  <c r="N1547" i="2"/>
  <c r="N1555" i="2"/>
  <c r="N1563" i="2"/>
  <c r="N1571" i="2"/>
  <c r="N1579" i="2"/>
  <c r="N1587" i="2"/>
  <c r="N1595" i="2"/>
  <c r="N1603" i="2"/>
  <c r="N1611" i="2"/>
  <c r="N1619" i="2"/>
  <c r="N1627" i="2"/>
  <c r="N1635" i="2"/>
  <c r="N1643" i="2"/>
  <c r="N1651" i="2"/>
  <c r="N1659" i="2"/>
  <c r="N1667" i="2"/>
  <c r="N1675" i="2"/>
  <c r="N1683" i="2"/>
  <c r="N1691" i="2"/>
  <c r="N1699" i="2"/>
  <c r="N1707" i="2"/>
  <c r="N1715" i="2"/>
  <c r="N1723" i="2"/>
  <c r="N1731" i="2"/>
  <c r="N1738" i="2"/>
  <c r="N1743" i="2"/>
  <c r="N1748" i="2"/>
  <c r="N1754" i="2"/>
  <c r="N1759" i="2"/>
  <c r="N1764" i="2"/>
  <c r="N1770" i="2"/>
  <c r="N1775" i="2"/>
  <c r="N1780" i="2"/>
  <c r="N1786" i="2"/>
  <c r="N1791" i="2"/>
  <c r="N1796" i="2"/>
  <c r="N1802" i="2"/>
  <c r="N1807" i="2"/>
  <c r="N1812" i="2"/>
  <c r="N1818" i="2"/>
  <c r="N1823" i="2"/>
  <c r="N1828" i="2"/>
  <c r="N1834" i="2"/>
  <c r="N1839" i="2"/>
  <c r="N1844" i="2"/>
  <c r="N1850" i="2"/>
  <c r="N1855" i="2"/>
  <c r="N1860" i="2"/>
  <c r="N1866" i="2"/>
  <c r="N1871" i="2"/>
  <c r="N1876" i="2"/>
  <c r="N1882" i="2"/>
  <c r="N1887" i="2"/>
  <c r="N1892" i="2"/>
  <c r="N1898" i="2"/>
  <c r="N1903" i="2"/>
  <c r="N1908" i="2"/>
  <c r="N1914" i="2"/>
  <c r="N1919" i="2"/>
  <c r="N1924" i="2"/>
  <c r="N1930" i="2"/>
  <c r="N1935" i="2"/>
  <c r="N1940" i="2"/>
  <c r="N1946" i="2"/>
  <c r="N1951" i="2"/>
  <c r="N1956" i="2"/>
  <c r="N1962" i="2"/>
  <c r="N1967" i="2"/>
  <c r="N1972" i="2"/>
  <c r="N1978" i="2"/>
  <c r="N1983" i="2"/>
  <c r="N1988" i="2"/>
  <c r="N1994" i="2"/>
  <c r="N1999" i="2"/>
  <c r="N2004" i="2"/>
  <c r="N815" i="2"/>
  <c r="N1127" i="2"/>
  <c r="N1191" i="2"/>
  <c r="N1255" i="2"/>
  <c r="N1311" i="2"/>
  <c r="N1343" i="2"/>
  <c r="N1367" i="2"/>
  <c r="N1383" i="2"/>
  <c r="N1399" i="2"/>
  <c r="N1415" i="2"/>
  <c r="N1431" i="2"/>
  <c r="N1447" i="2"/>
  <c r="N1463" i="2"/>
  <c r="N1479" i="2"/>
  <c r="N1495" i="2"/>
  <c r="N1511" i="2"/>
  <c r="N1527" i="2"/>
  <c r="N1543" i="2"/>
  <c r="N1559" i="2"/>
  <c r="N1575" i="2"/>
  <c r="N1591" i="2"/>
  <c r="N1615" i="2"/>
  <c r="N1631" i="2"/>
  <c r="N1647" i="2"/>
  <c r="N1663" i="2"/>
  <c r="N1679" i="2"/>
  <c r="N1695" i="2"/>
  <c r="N1711" i="2"/>
  <c r="N1735" i="2"/>
  <c r="N1746" i="2"/>
  <c r="N1756" i="2"/>
  <c r="N1772" i="2"/>
  <c r="N1788" i="2"/>
  <c r="N1804" i="2"/>
  <c r="N1820" i="2"/>
  <c r="N1836" i="2"/>
  <c r="N1852" i="2"/>
  <c r="N1868" i="2"/>
  <c r="N1884" i="2"/>
  <c r="N1900" i="2"/>
  <c r="N1916" i="2"/>
  <c r="N1932" i="2"/>
  <c r="N1943" i="2"/>
  <c r="N1959" i="2"/>
  <c r="N1975" i="2"/>
  <c r="N1991" i="2"/>
  <c r="N557" i="2"/>
  <c r="N692" i="2"/>
  <c r="N799" i="2"/>
  <c r="N863" i="2"/>
  <c r="N927" i="2"/>
  <c r="N991" i="2"/>
  <c r="N1023" i="2"/>
  <c r="N1055" i="2"/>
  <c r="N1087" i="2"/>
  <c r="N1119" i="2"/>
  <c r="N1151" i="2"/>
  <c r="N1183" i="2"/>
  <c r="N1215" i="2"/>
  <c r="N1247" i="2"/>
  <c r="N1279" i="2"/>
  <c r="N1307" i="2"/>
  <c r="N1323" i="2"/>
  <c r="N1339" i="2"/>
  <c r="N1355" i="2"/>
  <c r="N1366" i="2"/>
  <c r="N1374" i="2"/>
  <c r="N1382" i="2"/>
  <c r="N1390" i="2"/>
  <c r="N1398" i="2"/>
  <c r="N1406" i="2"/>
  <c r="N1414" i="2"/>
  <c r="N1422" i="2"/>
  <c r="N1430" i="2"/>
  <c r="N1438" i="2"/>
  <c r="N1446" i="2"/>
  <c r="N1454" i="2"/>
  <c r="N1462" i="2"/>
  <c r="N1470" i="2"/>
  <c r="N1478" i="2"/>
  <c r="N1486" i="2"/>
  <c r="N1494" i="2"/>
  <c r="N1502" i="2"/>
  <c r="N1510" i="2"/>
  <c r="N1518" i="2"/>
  <c r="N1526" i="2"/>
  <c r="N1534" i="2"/>
  <c r="N1542" i="2"/>
  <c r="N1550" i="2"/>
  <c r="N1558" i="2"/>
  <c r="N1566" i="2"/>
  <c r="N1574" i="2"/>
  <c r="N1582" i="2"/>
  <c r="N1590" i="2"/>
  <c r="N1598" i="2"/>
  <c r="N1606" i="2"/>
  <c r="N1614" i="2"/>
  <c r="N1622" i="2"/>
  <c r="N1630" i="2"/>
  <c r="N1638" i="2"/>
  <c r="N1646" i="2"/>
  <c r="N1654" i="2"/>
  <c r="N1662" i="2"/>
  <c r="N1670" i="2"/>
  <c r="N1678" i="2"/>
  <c r="N1686" i="2"/>
  <c r="N1694" i="2"/>
  <c r="N1702" i="2"/>
  <c r="N1710" i="2"/>
  <c r="N1718" i="2"/>
  <c r="N1726" i="2"/>
  <c r="N1734" i="2"/>
  <c r="N1739" i="2"/>
  <c r="N1744" i="2"/>
  <c r="N1750" i="2"/>
  <c r="N1755" i="2"/>
  <c r="N1760" i="2"/>
  <c r="N1766" i="2"/>
  <c r="N1771" i="2"/>
  <c r="N1776" i="2"/>
  <c r="N1782" i="2"/>
  <c r="N1787" i="2"/>
  <c r="N1792" i="2"/>
  <c r="N1798" i="2"/>
  <c r="N1803" i="2"/>
  <c r="N1808" i="2"/>
  <c r="N1814" i="2"/>
  <c r="N1819" i="2"/>
  <c r="N1824" i="2"/>
  <c r="N1830" i="2"/>
  <c r="N1835" i="2"/>
  <c r="N1840" i="2"/>
  <c r="N1846" i="2"/>
  <c r="N1851" i="2"/>
  <c r="N1856" i="2"/>
  <c r="N1862" i="2"/>
  <c r="N1867" i="2"/>
  <c r="N1872" i="2"/>
  <c r="N1878" i="2"/>
  <c r="N1883" i="2"/>
  <c r="N1888" i="2"/>
  <c r="N1894" i="2"/>
  <c r="N1899" i="2"/>
  <c r="N1904" i="2"/>
  <c r="N1910" i="2"/>
  <c r="N1915" i="2"/>
  <c r="N1920" i="2"/>
  <c r="N1926" i="2"/>
  <c r="N1931" i="2"/>
  <c r="N1936" i="2"/>
  <c r="N1942" i="2"/>
  <c r="N1947" i="2"/>
  <c r="N1952" i="2"/>
  <c r="N1958" i="2"/>
  <c r="N1963" i="2"/>
  <c r="N1968" i="2"/>
  <c r="N1974" i="2"/>
  <c r="N1979" i="2"/>
  <c r="N1984" i="2"/>
  <c r="N1990" i="2"/>
  <c r="N1995" i="2"/>
  <c r="N2000" i="2"/>
  <c r="N13" i="2"/>
  <c r="N596" i="2"/>
  <c r="N724" i="2"/>
  <c r="N879" i="2"/>
  <c r="N943" i="2"/>
  <c r="N999" i="2"/>
  <c r="N1031" i="2"/>
  <c r="N1063" i="2"/>
  <c r="N1095" i="2"/>
  <c r="N1159" i="2"/>
  <c r="N1223" i="2"/>
  <c r="N1287" i="2"/>
  <c r="N1327" i="2"/>
  <c r="N1359" i="2"/>
  <c r="N1375" i="2"/>
  <c r="N1391" i="2"/>
  <c r="N1407" i="2"/>
  <c r="N1423" i="2"/>
  <c r="N1439" i="2"/>
  <c r="N1455" i="2"/>
  <c r="N1471" i="2"/>
  <c r="N1487" i="2"/>
  <c r="N1503" i="2"/>
  <c r="N1519" i="2"/>
  <c r="N1535" i="2"/>
  <c r="N1551" i="2"/>
  <c r="N1567" i="2"/>
  <c r="N1583" i="2"/>
  <c r="N1599" i="2"/>
  <c r="N1607" i="2"/>
  <c r="N1623" i="2"/>
  <c r="N1639" i="2"/>
  <c r="N1655" i="2"/>
  <c r="N1671" i="2"/>
  <c r="N1687" i="2"/>
  <c r="N1703" i="2"/>
  <c r="N1719" i="2"/>
  <c r="N1740" i="2"/>
  <c r="N1751" i="2"/>
  <c r="N1767" i="2"/>
  <c r="N1783" i="2"/>
  <c r="N1799" i="2"/>
  <c r="N1815" i="2"/>
  <c r="N1831" i="2"/>
  <c r="N1847" i="2"/>
  <c r="N1863" i="2"/>
  <c r="N1879" i="2"/>
  <c r="N1895" i="2"/>
  <c r="N1911" i="2"/>
  <c r="N1927" i="2"/>
  <c r="N1948" i="2"/>
  <c r="N1964" i="2"/>
  <c r="N1980" i="2"/>
  <c r="N2002" i="2"/>
  <c r="F14" i="2"/>
  <c r="F18" i="2"/>
  <c r="F22" i="2"/>
  <c r="F26" i="2"/>
  <c r="F30" i="2"/>
  <c r="F34" i="2"/>
  <c r="F38" i="2"/>
  <c r="F42" i="2"/>
  <c r="F46" i="2"/>
  <c r="F50" i="2"/>
  <c r="F54" i="2"/>
  <c r="F58" i="2"/>
  <c r="F62" i="2"/>
  <c r="F66" i="2"/>
  <c r="F70" i="2"/>
  <c r="F74" i="2"/>
  <c r="F78" i="2"/>
  <c r="F82" i="2"/>
  <c r="F86" i="2"/>
  <c r="F90" i="2"/>
  <c r="F94" i="2"/>
  <c r="F98" i="2"/>
  <c r="F102" i="2"/>
  <c r="F106" i="2"/>
  <c r="F110" i="2"/>
  <c r="F114" i="2"/>
  <c r="F118" i="2"/>
  <c r="F122" i="2"/>
  <c r="F126" i="2"/>
  <c r="F130" i="2"/>
  <c r="F134" i="2"/>
  <c r="F138" i="2"/>
  <c r="F142" i="2"/>
  <c r="F146" i="2"/>
  <c r="F150" i="2"/>
  <c r="F154" i="2"/>
  <c r="F158" i="2"/>
  <c r="F162" i="2"/>
  <c r="F166" i="2"/>
  <c r="F170" i="2"/>
  <c r="F174" i="2"/>
  <c r="F178" i="2"/>
  <c r="F182" i="2"/>
  <c r="F186" i="2"/>
  <c r="F190" i="2"/>
  <c r="F194" i="2"/>
  <c r="F198" i="2"/>
  <c r="F202" i="2"/>
  <c r="F206" i="2"/>
  <c r="F210" i="2"/>
  <c r="F214" i="2"/>
  <c r="F218" i="2"/>
  <c r="F222" i="2"/>
  <c r="F226" i="2"/>
  <c r="F230" i="2"/>
  <c r="F234" i="2"/>
  <c r="F238" i="2"/>
  <c r="F242" i="2"/>
  <c r="F246" i="2"/>
  <c r="F250" i="2"/>
  <c r="F254" i="2"/>
  <c r="F258" i="2"/>
  <c r="F262" i="2"/>
  <c r="F266" i="2"/>
  <c r="F270" i="2"/>
  <c r="F274" i="2"/>
  <c r="F278" i="2"/>
  <c r="F282" i="2"/>
  <c r="F286" i="2"/>
  <c r="F290" i="2"/>
  <c r="F294" i="2"/>
  <c r="F298" i="2"/>
  <c r="F302" i="2"/>
  <c r="F306" i="2"/>
  <c r="F310" i="2"/>
  <c r="F314" i="2"/>
  <c r="F318" i="2"/>
  <c r="F322" i="2"/>
  <c r="F326" i="2"/>
  <c r="F330" i="2"/>
  <c r="F334" i="2"/>
  <c r="F338" i="2"/>
  <c r="F342" i="2"/>
  <c r="F346" i="2"/>
  <c r="F350" i="2"/>
  <c r="F354" i="2"/>
  <c r="F358" i="2"/>
  <c r="F362" i="2"/>
  <c r="F366" i="2"/>
  <c r="F370" i="2"/>
  <c r="F374" i="2"/>
  <c r="F378" i="2"/>
  <c r="F382" i="2"/>
  <c r="F386" i="2"/>
  <c r="F390" i="2"/>
  <c r="F394" i="2"/>
  <c r="F398" i="2"/>
  <c r="F402" i="2"/>
  <c r="F406" i="2"/>
  <c r="F410" i="2"/>
  <c r="F414" i="2"/>
  <c r="F418" i="2"/>
  <c r="F422" i="2"/>
  <c r="F426" i="2"/>
  <c r="F430" i="2"/>
  <c r="F434" i="2"/>
  <c r="F438" i="2"/>
  <c r="F442" i="2"/>
  <c r="F446" i="2"/>
  <c r="F450" i="2"/>
  <c r="F454" i="2"/>
  <c r="F458" i="2"/>
  <c r="F462" i="2"/>
  <c r="F466" i="2"/>
  <c r="F470" i="2"/>
  <c r="F474" i="2"/>
  <c r="F478" i="2"/>
  <c r="F482" i="2"/>
  <c r="F486" i="2"/>
  <c r="F490" i="2"/>
  <c r="F494" i="2"/>
  <c r="F498" i="2"/>
  <c r="F502" i="2"/>
  <c r="F506" i="2"/>
  <c r="F510" i="2"/>
  <c r="F514" i="2"/>
  <c r="F518" i="2"/>
  <c r="F522" i="2"/>
  <c r="F526" i="2"/>
  <c r="F530" i="2"/>
  <c r="F534" i="2"/>
  <c r="F538" i="2"/>
  <c r="F542" i="2"/>
  <c r="F546" i="2"/>
  <c r="F550" i="2"/>
  <c r="F554" i="2"/>
  <c r="F558" i="2"/>
  <c r="F562" i="2"/>
  <c r="F566" i="2"/>
  <c r="F570" i="2"/>
  <c r="F574" i="2"/>
  <c r="F578" i="2"/>
  <c r="F582" i="2"/>
  <c r="F586" i="2"/>
  <c r="F590" i="2"/>
  <c r="F594" i="2"/>
  <c r="F598" i="2"/>
  <c r="F602" i="2"/>
  <c r="F606" i="2"/>
  <c r="F610" i="2"/>
  <c r="F614" i="2"/>
  <c r="F618" i="2"/>
  <c r="F622" i="2"/>
  <c r="F626" i="2"/>
  <c r="F630" i="2"/>
  <c r="F634" i="2"/>
  <c r="F638" i="2"/>
  <c r="F642" i="2"/>
  <c r="F646" i="2"/>
  <c r="F650" i="2"/>
  <c r="F654" i="2"/>
  <c r="F658" i="2"/>
  <c r="F662" i="2"/>
  <c r="F666" i="2"/>
  <c r="F670" i="2"/>
  <c r="F674" i="2"/>
  <c r="F678" i="2"/>
  <c r="F682" i="2"/>
  <c r="F686" i="2"/>
  <c r="F690" i="2"/>
  <c r="F694" i="2"/>
  <c r="F698" i="2"/>
  <c r="F702" i="2"/>
  <c r="F706" i="2"/>
  <c r="F710" i="2"/>
  <c r="F714" i="2"/>
  <c r="F718" i="2"/>
  <c r="F722" i="2"/>
  <c r="F726" i="2"/>
  <c r="F730" i="2"/>
  <c r="F734" i="2"/>
  <c r="F738" i="2"/>
  <c r="F742" i="2"/>
  <c r="F746" i="2"/>
  <c r="F750" i="2"/>
  <c r="F754" i="2"/>
  <c r="F758" i="2"/>
  <c r="F762" i="2"/>
  <c r="F766" i="2"/>
  <c r="F770" i="2"/>
  <c r="F774" i="2"/>
  <c r="F778" i="2"/>
  <c r="F782" i="2"/>
  <c r="F786" i="2"/>
  <c r="F790" i="2"/>
  <c r="F794" i="2"/>
  <c r="F798" i="2"/>
  <c r="F802" i="2"/>
  <c r="F806" i="2"/>
  <c r="F810" i="2"/>
  <c r="F814" i="2"/>
  <c r="F818" i="2"/>
  <c r="F822" i="2"/>
  <c r="F826" i="2"/>
  <c r="F830" i="2"/>
  <c r="F834" i="2"/>
  <c r="F838" i="2"/>
  <c r="F842" i="2"/>
  <c r="F846" i="2"/>
  <c r="F850" i="2"/>
  <c r="F854" i="2"/>
  <c r="F858" i="2"/>
  <c r="F862" i="2"/>
  <c r="F866" i="2"/>
  <c r="F870" i="2"/>
  <c r="F874" i="2"/>
  <c r="F878" i="2"/>
  <c r="F882" i="2"/>
  <c r="F886" i="2"/>
  <c r="F890" i="2"/>
  <c r="F894" i="2"/>
  <c r="F898" i="2"/>
  <c r="F902" i="2"/>
  <c r="F906" i="2"/>
  <c r="F910" i="2"/>
  <c r="F914" i="2"/>
  <c r="F918" i="2"/>
  <c r="F922" i="2"/>
  <c r="F926" i="2"/>
  <c r="F930" i="2"/>
  <c r="F934" i="2"/>
  <c r="F938" i="2"/>
  <c r="F942" i="2"/>
  <c r="F946" i="2"/>
  <c r="F950" i="2"/>
  <c r="F954" i="2"/>
  <c r="F958" i="2"/>
  <c r="F962" i="2"/>
  <c r="F966" i="2"/>
  <c r="F970" i="2"/>
  <c r="F974" i="2"/>
  <c r="F978" i="2"/>
  <c r="F982" i="2"/>
  <c r="F986" i="2"/>
  <c r="F990" i="2"/>
  <c r="F994" i="2"/>
  <c r="F998" i="2"/>
  <c r="F1002" i="2"/>
  <c r="F1006" i="2"/>
  <c r="F1010" i="2"/>
  <c r="F1014" i="2"/>
  <c r="F1018" i="2"/>
  <c r="F1022" i="2"/>
  <c r="F1026" i="2"/>
  <c r="F1030" i="2"/>
  <c r="F1034" i="2"/>
  <c r="F1038" i="2"/>
  <c r="F1042" i="2"/>
  <c r="F1046" i="2"/>
  <c r="F1050" i="2"/>
  <c r="F1054" i="2"/>
  <c r="F1058" i="2"/>
  <c r="F1062" i="2"/>
  <c r="F1066" i="2"/>
  <c r="F1070" i="2"/>
  <c r="F1074" i="2"/>
  <c r="F1078" i="2"/>
  <c r="F1082" i="2"/>
  <c r="F1086" i="2"/>
  <c r="F1090" i="2"/>
  <c r="F1094" i="2"/>
  <c r="F1098" i="2"/>
  <c r="F1102" i="2"/>
  <c r="F1106" i="2"/>
  <c r="F1110" i="2"/>
  <c r="F1114" i="2"/>
  <c r="F1118" i="2"/>
  <c r="F1122" i="2"/>
  <c r="F15" i="2"/>
  <c r="F19" i="2"/>
  <c r="F23" i="2"/>
  <c r="F27" i="2"/>
  <c r="F31" i="2"/>
  <c r="F35" i="2"/>
  <c r="F39" i="2"/>
  <c r="F43" i="2"/>
  <c r="F47" i="2"/>
  <c r="F51" i="2"/>
  <c r="F55" i="2"/>
  <c r="F59" i="2"/>
  <c r="F63" i="2"/>
  <c r="F67" i="2"/>
  <c r="F71" i="2"/>
  <c r="F75" i="2"/>
  <c r="F79" i="2"/>
  <c r="F83" i="2"/>
  <c r="F87" i="2"/>
  <c r="F91" i="2"/>
  <c r="F95" i="2"/>
  <c r="F99" i="2"/>
  <c r="F103" i="2"/>
  <c r="F107" i="2"/>
  <c r="F111" i="2"/>
  <c r="F115" i="2"/>
  <c r="F119" i="2"/>
  <c r="F123" i="2"/>
  <c r="F127" i="2"/>
  <c r="F131" i="2"/>
  <c r="F135" i="2"/>
  <c r="F139" i="2"/>
  <c r="F143" i="2"/>
  <c r="F147" i="2"/>
  <c r="F151" i="2"/>
  <c r="F155" i="2"/>
  <c r="F159" i="2"/>
  <c r="F163" i="2"/>
  <c r="F167" i="2"/>
  <c r="F171" i="2"/>
  <c r="F175" i="2"/>
  <c r="F179" i="2"/>
  <c r="F183" i="2"/>
  <c r="F187" i="2"/>
  <c r="F191" i="2"/>
  <c r="F195" i="2"/>
  <c r="F199" i="2"/>
  <c r="F203" i="2"/>
  <c r="F207" i="2"/>
  <c r="F211" i="2"/>
  <c r="F215" i="2"/>
  <c r="F219" i="2"/>
  <c r="F223" i="2"/>
  <c r="F227" i="2"/>
  <c r="F231" i="2"/>
  <c r="F235" i="2"/>
  <c r="F239" i="2"/>
  <c r="F243" i="2"/>
  <c r="F247" i="2"/>
  <c r="F251" i="2"/>
  <c r="F255" i="2"/>
  <c r="F259" i="2"/>
  <c r="F263" i="2"/>
  <c r="F267" i="2"/>
  <c r="F271" i="2"/>
  <c r="F275" i="2"/>
  <c r="F279" i="2"/>
  <c r="F283" i="2"/>
  <c r="F287" i="2"/>
  <c r="F291" i="2"/>
  <c r="F295" i="2"/>
  <c r="F299" i="2"/>
  <c r="F303" i="2"/>
  <c r="F307" i="2"/>
  <c r="F311" i="2"/>
  <c r="F315" i="2"/>
  <c r="F319" i="2"/>
  <c r="F323" i="2"/>
  <c r="F327" i="2"/>
  <c r="F331" i="2"/>
  <c r="F335" i="2"/>
  <c r="F339" i="2"/>
  <c r="F343" i="2"/>
  <c r="F347" i="2"/>
  <c r="F351" i="2"/>
  <c r="F355" i="2"/>
  <c r="F359" i="2"/>
  <c r="F363" i="2"/>
  <c r="F367" i="2"/>
  <c r="F371" i="2"/>
  <c r="F375" i="2"/>
  <c r="F379" i="2"/>
  <c r="F383" i="2"/>
  <c r="F387" i="2"/>
  <c r="F391" i="2"/>
  <c r="F395" i="2"/>
  <c r="F399" i="2"/>
  <c r="F403" i="2"/>
  <c r="F407" i="2"/>
  <c r="F411" i="2"/>
  <c r="F415" i="2"/>
  <c r="F419" i="2"/>
  <c r="F423" i="2"/>
  <c r="F427" i="2"/>
  <c r="F431" i="2"/>
  <c r="F435" i="2"/>
  <c r="F439" i="2"/>
  <c r="F443" i="2"/>
  <c r="F447" i="2"/>
  <c r="F451" i="2"/>
  <c r="F455" i="2"/>
  <c r="F459" i="2"/>
  <c r="F463" i="2"/>
  <c r="F467" i="2"/>
  <c r="F471" i="2"/>
  <c r="F475" i="2"/>
  <c r="F479" i="2"/>
  <c r="F483" i="2"/>
  <c r="F487" i="2"/>
  <c r="F491" i="2"/>
  <c r="F495" i="2"/>
  <c r="F499" i="2"/>
  <c r="F503" i="2"/>
  <c r="F507" i="2"/>
  <c r="F511" i="2"/>
  <c r="F515" i="2"/>
  <c r="F519" i="2"/>
  <c r="F523" i="2"/>
  <c r="F527" i="2"/>
  <c r="F531" i="2"/>
  <c r="F535" i="2"/>
  <c r="F539" i="2"/>
  <c r="F543" i="2"/>
  <c r="F547" i="2"/>
  <c r="F551" i="2"/>
  <c r="F555" i="2"/>
  <c r="F559" i="2"/>
  <c r="F563" i="2"/>
  <c r="F567" i="2"/>
  <c r="F571" i="2"/>
  <c r="F575" i="2"/>
  <c r="F579" i="2"/>
  <c r="F583" i="2"/>
  <c r="F587" i="2"/>
  <c r="F591" i="2"/>
  <c r="F595" i="2"/>
  <c r="F599" i="2"/>
  <c r="F603" i="2"/>
  <c r="F607" i="2"/>
  <c r="F611" i="2"/>
  <c r="F615" i="2"/>
  <c r="F619" i="2"/>
  <c r="F623" i="2"/>
  <c r="F627" i="2"/>
  <c r="F631" i="2"/>
  <c r="F635" i="2"/>
  <c r="F639" i="2"/>
  <c r="F643" i="2"/>
  <c r="F647" i="2"/>
  <c r="F651" i="2"/>
  <c r="F655" i="2"/>
  <c r="F659" i="2"/>
  <c r="F663" i="2"/>
  <c r="F667" i="2"/>
  <c r="F671" i="2"/>
  <c r="F675" i="2"/>
  <c r="F679" i="2"/>
  <c r="F683" i="2"/>
  <c r="F687" i="2"/>
  <c r="F691" i="2"/>
  <c r="F695" i="2"/>
  <c r="F699" i="2"/>
  <c r="F703" i="2"/>
  <c r="F707" i="2"/>
  <c r="F711" i="2"/>
  <c r="F715" i="2"/>
  <c r="F719" i="2"/>
  <c r="F723" i="2"/>
  <c r="F727" i="2"/>
  <c r="F731" i="2"/>
  <c r="F735" i="2"/>
  <c r="F739" i="2"/>
  <c r="F743" i="2"/>
  <c r="F747" i="2"/>
  <c r="F751" i="2"/>
  <c r="F755" i="2"/>
  <c r="F759" i="2"/>
  <c r="F763" i="2"/>
  <c r="F767" i="2"/>
  <c r="F771" i="2"/>
  <c r="F775" i="2"/>
  <c r="F779" i="2"/>
  <c r="F783" i="2"/>
  <c r="F787" i="2"/>
  <c r="F791" i="2"/>
  <c r="F795" i="2"/>
  <c r="F799" i="2"/>
  <c r="F803" i="2"/>
  <c r="F807" i="2"/>
  <c r="F811" i="2"/>
  <c r="F815" i="2"/>
  <c r="F819" i="2"/>
  <c r="F823" i="2"/>
  <c r="F827" i="2"/>
  <c r="F831" i="2"/>
  <c r="F835" i="2"/>
  <c r="F839" i="2"/>
  <c r="F843" i="2"/>
  <c r="F847" i="2"/>
  <c r="F851" i="2"/>
  <c r="F855" i="2"/>
  <c r="F859" i="2"/>
  <c r="F863" i="2"/>
  <c r="F867" i="2"/>
  <c r="F871" i="2"/>
  <c r="F875" i="2"/>
  <c r="F879" i="2"/>
  <c r="F883" i="2"/>
  <c r="F887" i="2"/>
  <c r="F891" i="2"/>
  <c r="F895" i="2"/>
  <c r="F899" i="2"/>
  <c r="F903" i="2"/>
  <c r="F907" i="2"/>
  <c r="F911" i="2"/>
  <c r="F915" i="2"/>
  <c r="F919" i="2"/>
  <c r="F923" i="2"/>
  <c r="F927" i="2"/>
  <c r="F931" i="2"/>
  <c r="F935" i="2"/>
  <c r="F939" i="2"/>
  <c r="F943" i="2"/>
  <c r="F947" i="2"/>
  <c r="F951" i="2"/>
  <c r="F955" i="2"/>
  <c r="F959" i="2"/>
  <c r="F963" i="2"/>
  <c r="F967" i="2"/>
  <c r="F971" i="2"/>
  <c r="F975" i="2"/>
  <c r="F979" i="2"/>
  <c r="F983" i="2"/>
  <c r="F987" i="2"/>
  <c r="F991" i="2"/>
  <c r="F995" i="2"/>
  <c r="F999" i="2"/>
  <c r="F1003" i="2"/>
  <c r="F1007" i="2"/>
  <c r="F1011" i="2"/>
  <c r="F1015" i="2"/>
  <c r="F1019" i="2"/>
  <c r="F1023" i="2"/>
  <c r="F1027" i="2"/>
  <c r="F1031" i="2"/>
  <c r="F1035" i="2"/>
  <c r="F1039" i="2"/>
  <c r="F1043" i="2"/>
  <c r="F1047" i="2"/>
  <c r="F1051" i="2"/>
  <c r="F1055" i="2"/>
  <c r="F1059" i="2"/>
  <c r="F1063" i="2"/>
  <c r="F1067" i="2"/>
  <c r="F1071" i="2"/>
  <c r="F1075" i="2"/>
  <c r="F1079" i="2"/>
  <c r="F1083" i="2"/>
  <c r="F1087" i="2"/>
  <c r="F1091" i="2"/>
  <c r="F1095" i="2"/>
  <c r="F1099" i="2"/>
  <c r="F1103" i="2"/>
  <c r="F1107" i="2"/>
  <c r="F1111" i="2"/>
  <c r="F1115" i="2"/>
  <c r="F1119" i="2"/>
  <c r="F1123" i="2"/>
  <c r="F16" i="2"/>
  <c r="F20" i="2"/>
  <c r="F24" i="2"/>
  <c r="F28" i="2"/>
  <c r="F32" i="2"/>
  <c r="F36" i="2"/>
  <c r="F40" i="2"/>
  <c r="F44" i="2"/>
  <c r="F48" i="2"/>
  <c r="F52" i="2"/>
  <c r="F56" i="2"/>
  <c r="F60" i="2"/>
  <c r="F64" i="2"/>
  <c r="F68" i="2"/>
  <c r="F72" i="2"/>
  <c r="F76" i="2"/>
  <c r="F80" i="2"/>
  <c r="F84" i="2"/>
  <c r="F88" i="2"/>
  <c r="F92" i="2"/>
  <c r="F96" i="2"/>
  <c r="F100" i="2"/>
  <c r="F104" i="2"/>
  <c r="F108" i="2"/>
  <c r="F112" i="2"/>
  <c r="F116" i="2"/>
  <c r="F120" i="2"/>
  <c r="F124" i="2"/>
  <c r="F128" i="2"/>
  <c r="F132" i="2"/>
  <c r="F136" i="2"/>
  <c r="F140" i="2"/>
  <c r="F144" i="2"/>
  <c r="F148" i="2"/>
  <c r="F152" i="2"/>
  <c r="F156" i="2"/>
  <c r="F160" i="2"/>
  <c r="F164" i="2"/>
  <c r="F168" i="2"/>
  <c r="F172" i="2"/>
  <c r="F176" i="2"/>
  <c r="F180" i="2"/>
  <c r="F184" i="2"/>
  <c r="F188" i="2"/>
  <c r="F192" i="2"/>
  <c r="F196" i="2"/>
  <c r="F200" i="2"/>
  <c r="F204" i="2"/>
  <c r="F208" i="2"/>
  <c r="F212" i="2"/>
  <c r="F216" i="2"/>
  <c r="F220" i="2"/>
  <c r="F224" i="2"/>
  <c r="F228" i="2"/>
  <c r="F232" i="2"/>
  <c r="F236" i="2"/>
  <c r="F240" i="2"/>
  <c r="F244" i="2"/>
  <c r="F248" i="2"/>
  <c r="F252" i="2"/>
  <c r="F256" i="2"/>
  <c r="F260" i="2"/>
  <c r="F264" i="2"/>
  <c r="F268" i="2"/>
  <c r="F272" i="2"/>
  <c r="F276" i="2"/>
  <c r="F280" i="2"/>
  <c r="F284" i="2"/>
  <c r="F288" i="2"/>
  <c r="F292" i="2"/>
  <c r="F296" i="2"/>
  <c r="F300" i="2"/>
  <c r="F304" i="2"/>
  <c r="F308" i="2"/>
  <c r="F312" i="2"/>
  <c r="F316" i="2"/>
  <c r="F320" i="2"/>
  <c r="F324" i="2"/>
  <c r="F328" i="2"/>
  <c r="F332" i="2"/>
  <c r="F336" i="2"/>
  <c r="F340" i="2"/>
  <c r="F344" i="2"/>
  <c r="F348" i="2"/>
  <c r="F352" i="2"/>
  <c r="F356" i="2"/>
  <c r="F360" i="2"/>
  <c r="F364" i="2"/>
  <c r="F368" i="2"/>
  <c r="F372" i="2"/>
  <c r="F376" i="2"/>
  <c r="F380" i="2"/>
  <c r="F384" i="2"/>
  <c r="F388" i="2"/>
  <c r="F392" i="2"/>
  <c r="F396" i="2"/>
  <c r="F400" i="2"/>
  <c r="F404" i="2"/>
  <c r="F408" i="2"/>
  <c r="F412" i="2"/>
  <c r="F416" i="2"/>
  <c r="F420" i="2"/>
  <c r="F424" i="2"/>
  <c r="F428" i="2"/>
  <c r="F432" i="2"/>
  <c r="F436" i="2"/>
  <c r="F440" i="2"/>
  <c r="F444" i="2"/>
  <c r="F448" i="2"/>
  <c r="F452" i="2"/>
  <c r="F456" i="2"/>
  <c r="F460" i="2"/>
  <c r="F464" i="2"/>
  <c r="F468" i="2"/>
  <c r="F472" i="2"/>
  <c r="F476" i="2"/>
  <c r="F480" i="2"/>
  <c r="F484" i="2"/>
  <c r="F488" i="2"/>
  <c r="F492" i="2"/>
  <c r="F496" i="2"/>
  <c r="F500" i="2"/>
  <c r="F504" i="2"/>
  <c r="F508" i="2"/>
  <c r="F512" i="2"/>
  <c r="F516" i="2"/>
  <c r="F520" i="2"/>
  <c r="F524" i="2"/>
  <c r="F528" i="2"/>
  <c r="F532" i="2"/>
  <c r="F536" i="2"/>
  <c r="F540" i="2"/>
  <c r="F544" i="2"/>
  <c r="F548" i="2"/>
  <c r="F552" i="2"/>
  <c r="F556" i="2"/>
  <c r="F560" i="2"/>
  <c r="F564" i="2"/>
  <c r="F568" i="2"/>
  <c r="F572" i="2"/>
  <c r="F576" i="2"/>
  <c r="F580" i="2"/>
  <c r="F584" i="2"/>
  <c r="F588" i="2"/>
  <c r="F592" i="2"/>
  <c r="F596" i="2"/>
  <c r="F600" i="2"/>
  <c r="F604" i="2"/>
  <c r="F608" i="2"/>
  <c r="F612" i="2"/>
  <c r="F616" i="2"/>
  <c r="F620" i="2"/>
  <c r="F624" i="2"/>
  <c r="F628" i="2"/>
  <c r="F632" i="2"/>
  <c r="F636" i="2"/>
  <c r="F640" i="2"/>
  <c r="F644" i="2"/>
  <c r="F648" i="2"/>
  <c r="F652" i="2"/>
  <c r="F656" i="2"/>
  <c r="F660" i="2"/>
  <c r="F664" i="2"/>
  <c r="F668" i="2"/>
  <c r="F672" i="2"/>
  <c r="F676" i="2"/>
  <c r="F680" i="2"/>
  <c r="F684" i="2"/>
  <c r="F688" i="2"/>
  <c r="F692" i="2"/>
  <c r="F17" i="2"/>
  <c r="F33" i="2"/>
  <c r="F49" i="2"/>
  <c r="F65" i="2"/>
  <c r="F81" i="2"/>
  <c r="F97" i="2"/>
  <c r="F113" i="2"/>
  <c r="F129" i="2"/>
  <c r="F145" i="2"/>
  <c r="F161" i="2"/>
  <c r="F177" i="2"/>
  <c r="F193" i="2"/>
  <c r="F209" i="2"/>
  <c r="F225" i="2"/>
  <c r="F241" i="2"/>
  <c r="F257" i="2"/>
  <c r="F273" i="2"/>
  <c r="F289" i="2"/>
  <c r="F305" i="2"/>
  <c r="F321" i="2"/>
  <c r="F337" i="2"/>
  <c r="F353" i="2"/>
  <c r="F369" i="2"/>
  <c r="F385" i="2"/>
  <c r="F401" i="2"/>
  <c r="F417" i="2"/>
  <c r="F433" i="2"/>
  <c r="F449" i="2"/>
  <c r="F465" i="2"/>
  <c r="F481" i="2"/>
  <c r="F497" i="2"/>
  <c r="F513" i="2"/>
  <c r="F529" i="2"/>
  <c r="F545" i="2"/>
  <c r="F561" i="2"/>
  <c r="F577" i="2"/>
  <c r="F593" i="2"/>
  <c r="F609" i="2"/>
  <c r="F625" i="2"/>
  <c r="F641" i="2"/>
  <c r="F657" i="2"/>
  <c r="F673" i="2"/>
  <c r="F689" i="2"/>
  <c r="F700" i="2"/>
  <c r="F708" i="2"/>
  <c r="F716" i="2"/>
  <c r="F724" i="2"/>
  <c r="F732" i="2"/>
  <c r="F740" i="2"/>
  <c r="F748" i="2"/>
  <c r="F756" i="2"/>
  <c r="F764" i="2"/>
  <c r="F772" i="2"/>
  <c r="F780" i="2"/>
  <c r="F788" i="2"/>
  <c r="F796" i="2"/>
  <c r="F804" i="2"/>
  <c r="F812" i="2"/>
  <c r="F820" i="2"/>
  <c r="F828" i="2"/>
  <c r="F836" i="2"/>
  <c r="F844" i="2"/>
  <c r="F852" i="2"/>
  <c r="F860" i="2"/>
  <c r="F868" i="2"/>
  <c r="F876" i="2"/>
  <c r="F884" i="2"/>
  <c r="F892" i="2"/>
  <c r="F900" i="2"/>
  <c r="F908" i="2"/>
  <c r="F916" i="2"/>
  <c r="F924" i="2"/>
  <c r="F932" i="2"/>
  <c r="F940" i="2"/>
  <c r="F948" i="2"/>
  <c r="F956" i="2"/>
  <c r="F964" i="2"/>
  <c r="F972" i="2"/>
  <c r="F980" i="2"/>
  <c r="F988" i="2"/>
  <c r="F996" i="2"/>
  <c r="F1004" i="2"/>
  <c r="F1012" i="2"/>
  <c r="F1020" i="2"/>
  <c r="F1028" i="2"/>
  <c r="F1036" i="2"/>
  <c r="F1044" i="2"/>
  <c r="F1052" i="2"/>
  <c r="F1060" i="2"/>
  <c r="F1068" i="2"/>
  <c r="F1076" i="2"/>
  <c r="F1084" i="2"/>
  <c r="F1092" i="2"/>
  <c r="F1100" i="2"/>
  <c r="F1108" i="2"/>
  <c r="F1116" i="2"/>
  <c r="F1124" i="2"/>
  <c r="F1128" i="2"/>
  <c r="F1132" i="2"/>
  <c r="F1136" i="2"/>
  <c r="F1140" i="2"/>
  <c r="F1144" i="2"/>
  <c r="F1148" i="2"/>
  <c r="F1152" i="2"/>
  <c r="F1156" i="2"/>
  <c r="F1160" i="2"/>
  <c r="F1164" i="2"/>
  <c r="F1168" i="2"/>
  <c r="F1172" i="2"/>
  <c r="F1176" i="2"/>
  <c r="F1180" i="2"/>
  <c r="F1184" i="2"/>
  <c r="F1188" i="2"/>
  <c r="F1192" i="2"/>
  <c r="F1196" i="2"/>
  <c r="F1200" i="2"/>
  <c r="F1204" i="2"/>
  <c r="F1208" i="2"/>
  <c r="F1212" i="2"/>
  <c r="F1216" i="2"/>
  <c r="F1220" i="2"/>
  <c r="F1224" i="2"/>
  <c r="F1228" i="2"/>
  <c r="F1232" i="2"/>
  <c r="F1236" i="2"/>
  <c r="F1240" i="2"/>
  <c r="F1244" i="2"/>
  <c r="F1248" i="2"/>
  <c r="F1252" i="2"/>
  <c r="F1256" i="2"/>
  <c r="F1260" i="2"/>
  <c r="F1264" i="2"/>
  <c r="F1268" i="2"/>
  <c r="F1272" i="2"/>
  <c r="F1276" i="2"/>
  <c r="F1280" i="2"/>
  <c r="F1284" i="2"/>
  <c r="F1288" i="2"/>
  <c r="F1292" i="2"/>
  <c r="F1296" i="2"/>
  <c r="F1300" i="2"/>
  <c r="F1304" i="2"/>
  <c r="F1308" i="2"/>
  <c r="F1312" i="2"/>
  <c r="F1316" i="2"/>
  <c r="F1320" i="2"/>
  <c r="F1324" i="2"/>
  <c r="F1328" i="2"/>
  <c r="F1332" i="2"/>
  <c r="F1336" i="2"/>
  <c r="F1340" i="2"/>
  <c r="F1344" i="2"/>
  <c r="F1348" i="2"/>
  <c r="F1352" i="2"/>
  <c r="F1356" i="2"/>
  <c r="F1360" i="2"/>
  <c r="F1364" i="2"/>
  <c r="F1368" i="2"/>
  <c r="F1372" i="2"/>
  <c r="F1376" i="2"/>
  <c r="F1380" i="2"/>
  <c r="F1384" i="2"/>
  <c r="F1388" i="2"/>
  <c r="F1392" i="2"/>
  <c r="F1396" i="2"/>
  <c r="F1400" i="2"/>
  <c r="F1404" i="2"/>
  <c r="F1408" i="2"/>
  <c r="F1412" i="2"/>
  <c r="F1416" i="2"/>
  <c r="F1420" i="2"/>
  <c r="F1424" i="2"/>
  <c r="F1428" i="2"/>
  <c r="F1432" i="2"/>
  <c r="F1436" i="2"/>
  <c r="F1440" i="2"/>
  <c r="F1444" i="2"/>
  <c r="F1448" i="2"/>
  <c r="F1452" i="2"/>
  <c r="F1456" i="2"/>
  <c r="F1460" i="2"/>
  <c r="F1464" i="2"/>
  <c r="F1468" i="2"/>
  <c r="F1472" i="2"/>
  <c r="F1476" i="2"/>
  <c r="F1480" i="2"/>
  <c r="F1484" i="2"/>
  <c r="F1488" i="2"/>
  <c r="F1492" i="2"/>
  <c r="F1496" i="2"/>
  <c r="F1500" i="2"/>
  <c r="F1504" i="2"/>
  <c r="F1508" i="2"/>
  <c r="F1512" i="2"/>
  <c r="F1516" i="2"/>
  <c r="F1520" i="2"/>
  <c r="F1524" i="2"/>
  <c r="F1528" i="2"/>
  <c r="F1532" i="2"/>
  <c r="F1536" i="2"/>
  <c r="F1540" i="2"/>
  <c r="F1544" i="2"/>
  <c r="F1548" i="2"/>
  <c r="F1552" i="2"/>
  <c r="F1556" i="2"/>
  <c r="F1560" i="2"/>
  <c r="F1564" i="2"/>
  <c r="F1568" i="2"/>
  <c r="F1572" i="2"/>
  <c r="F1576" i="2"/>
  <c r="F1580" i="2"/>
  <c r="F1584" i="2"/>
  <c r="F1588" i="2"/>
  <c r="F1592" i="2"/>
  <c r="F1596" i="2"/>
  <c r="F1600" i="2"/>
  <c r="F1604" i="2"/>
  <c r="F1608" i="2"/>
  <c r="F1612" i="2"/>
  <c r="F1616" i="2"/>
  <c r="F1620" i="2"/>
  <c r="F1624" i="2"/>
  <c r="F1628" i="2"/>
  <c r="F1632" i="2"/>
  <c r="F1636" i="2"/>
  <c r="F1640" i="2"/>
  <c r="F1644" i="2"/>
  <c r="F1648" i="2"/>
  <c r="F1652" i="2"/>
  <c r="F1656" i="2"/>
  <c r="F1660" i="2"/>
  <c r="F1664" i="2"/>
  <c r="F1668" i="2"/>
  <c r="F1672" i="2"/>
  <c r="F1676" i="2"/>
  <c r="F1680" i="2"/>
  <c r="F1684" i="2"/>
  <c r="F1688" i="2"/>
  <c r="F1692" i="2"/>
  <c r="F1696" i="2"/>
  <c r="F1700" i="2"/>
  <c r="F1704" i="2"/>
  <c r="F1708" i="2"/>
  <c r="F1712" i="2"/>
  <c r="F1716" i="2"/>
  <c r="F1720" i="2"/>
  <c r="F1724" i="2"/>
  <c r="F1728" i="2"/>
  <c r="F1732" i="2"/>
  <c r="F1736" i="2"/>
  <c r="F1740" i="2"/>
  <c r="F1744" i="2"/>
  <c r="F1748" i="2"/>
  <c r="F1752" i="2"/>
  <c r="F1756" i="2"/>
  <c r="F1760" i="2"/>
  <c r="F1764" i="2"/>
  <c r="F1768" i="2"/>
  <c r="F1772" i="2"/>
  <c r="F1776" i="2"/>
  <c r="F1780" i="2"/>
  <c r="F1784" i="2"/>
  <c r="F1788" i="2"/>
  <c r="F1792" i="2"/>
  <c r="F1796" i="2"/>
  <c r="F1800" i="2"/>
  <c r="F1804" i="2"/>
  <c r="F1808" i="2"/>
  <c r="F1812" i="2"/>
  <c r="F1816" i="2"/>
  <c r="F1820" i="2"/>
  <c r="F1824" i="2"/>
  <c r="F1828" i="2"/>
  <c r="F1832" i="2"/>
  <c r="F1836" i="2"/>
  <c r="F1840" i="2"/>
  <c r="F1844" i="2"/>
  <c r="F1848" i="2"/>
  <c r="F1852" i="2"/>
  <c r="F1856" i="2"/>
  <c r="F1860" i="2"/>
  <c r="F1864" i="2"/>
  <c r="F1868" i="2"/>
  <c r="F1872" i="2"/>
  <c r="F1876" i="2"/>
  <c r="F1880" i="2"/>
  <c r="F1884" i="2"/>
  <c r="F1888" i="2"/>
  <c r="F1892" i="2"/>
  <c r="F1896" i="2"/>
  <c r="F1900" i="2"/>
  <c r="F1904" i="2"/>
  <c r="F1908" i="2"/>
  <c r="F1912" i="2"/>
  <c r="F1916" i="2"/>
  <c r="F1920" i="2"/>
  <c r="F1924" i="2"/>
  <c r="F1928" i="2"/>
  <c r="F1932" i="2"/>
  <c r="F1936" i="2"/>
  <c r="F1940" i="2"/>
  <c r="F1944" i="2"/>
  <c r="F1948" i="2"/>
  <c r="F1952" i="2"/>
  <c r="F1956" i="2"/>
  <c r="F1960" i="2"/>
  <c r="F1964" i="2"/>
  <c r="F1968" i="2"/>
  <c r="F1972" i="2"/>
  <c r="F1976" i="2"/>
  <c r="F1980" i="2"/>
  <c r="F1984" i="2"/>
  <c r="F1988" i="2"/>
  <c r="F1992" i="2"/>
  <c r="F1996" i="2"/>
  <c r="F2000" i="2"/>
  <c r="F2004" i="2"/>
  <c r="E15" i="2"/>
  <c r="E19" i="2"/>
  <c r="E23" i="2"/>
  <c r="E27" i="2"/>
  <c r="E31" i="2"/>
  <c r="E35" i="2"/>
  <c r="E39" i="2"/>
  <c r="E43" i="2"/>
  <c r="E47" i="2"/>
  <c r="E51" i="2"/>
  <c r="E55" i="2"/>
  <c r="E59" i="2"/>
  <c r="E63" i="2"/>
  <c r="E67" i="2"/>
  <c r="E71" i="2"/>
  <c r="E75" i="2"/>
  <c r="E79" i="2"/>
  <c r="E83" i="2"/>
  <c r="E87" i="2"/>
  <c r="E91" i="2"/>
  <c r="E95" i="2"/>
  <c r="E99" i="2"/>
  <c r="E103" i="2"/>
  <c r="E107" i="2"/>
  <c r="F21" i="2"/>
  <c r="F37" i="2"/>
  <c r="F53" i="2"/>
  <c r="F69" i="2"/>
  <c r="F85" i="2"/>
  <c r="F101" i="2"/>
  <c r="F117" i="2"/>
  <c r="F133" i="2"/>
  <c r="F149" i="2"/>
  <c r="F165" i="2"/>
  <c r="F181" i="2"/>
  <c r="F197" i="2"/>
  <c r="F213" i="2"/>
  <c r="F229" i="2"/>
  <c r="F245" i="2"/>
  <c r="F261" i="2"/>
  <c r="F277" i="2"/>
  <c r="F293" i="2"/>
  <c r="F309" i="2"/>
  <c r="F325" i="2"/>
  <c r="F341" i="2"/>
  <c r="F357" i="2"/>
  <c r="F373" i="2"/>
  <c r="F389" i="2"/>
  <c r="F405" i="2"/>
  <c r="F421" i="2"/>
  <c r="F437" i="2"/>
  <c r="F453" i="2"/>
  <c r="F469" i="2"/>
  <c r="F485" i="2"/>
  <c r="F501" i="2"/>
  <c r="F517" i="2"/>
  <c r="F533" i="2"/>
  <c r="F549" i="2"/>
  <c r="F565" i="2"/>
  <c r="F581" i="2"/>
  <c r="F597" i="2"/>
  <c r="F613" i="2"/>
  <c r="F629" i="2"/>
  <c r="F645" i="2"/>
  <c r="F661" i="2"/>
  <c r="F677" i="2"/>
  <c r="F693" i="2"/>
  <c r="F701" i="2"/>
  <c r="F709" i="2"/>
  <c r="F717" i="2"/>
  <c r="F725" i="2"/>
  <c r="F733" i="2"/>
  <c r="F741" i="2"/>
  <c r="F749" i="2"/>
  <c r="F757" i="2"/>
  <c r="F765" i="2"/>
  <c r="F773" i="2"/>
  <c r="F781" i="2"/>
  <c r="F789" i="2"/>
  <c r="F797" i="2"/>
  <c r="F805" i="2"/>
  <c r="F813" i="2"/>
  <c r="F821" i="2"/>
  <c r="F829" i="2"/>
  <c r="F837" i="2"/>
  <c r="F845" i="2"/>
  <c r="F853" i="2"/>
  <c r="F861" i="2"/>
  <c r="F869" i="2"/>
  <c r="F877" i="2"/>
  <c r="F885" i="2"/>
  <c r="F893" i="2"/>
  <c r="F901" i="2"/>
  <c r="F909" i="2"/>
  <c r="F917" i="2"/>
  <c r="F925" i="2"/>
  <c r="F933" i="2"/>
  <c r="F941" i="2"/>
  <c r="F949" i="2"/>
  <c r="F957" i="2"/>
  <c r="F965" i="2"/>
  <c r="F973" i="2"/>
  <c r="F981" i="2"/>
  <c r="F989" i="2"/>
  <c r="F997" i="2"/>
  <c r="F1005" i="2"/>
  <c r="F1013" i="2"/>
  <c r="F1021" i="2"/>
  <c r="F1029" i="2"/>
  <c r="F1037" i="2"/>
  <c r="F1045" i="2"/>
  <c r="F1053" i="2"/>
  <c r="F1061" i="2"/>
  <c r="F1069" i="2"/>
  <c r="F1077" i="2"/>
  <c r="F1085" i="2"/>
  <c r="F1093" i="2"/>
  <c r="F1101" i="2"/>
  <c r="F1109" i="2"/>
  <c r="F1117" i="2"/>
  <c r="F1125" i="2"/>
  <c r="F1129" i="2"/>
  <c r="F1133" i="2"/>
  <c r="F1137" i="2"/>
  <c r="F1141" i="2"/>
  <c r="F1145" i="2"/>
  <c r="F1149" i="2"/>
  <c r="F1153" i="2"/>
  <c r="F1157" i="2"/>
  <c r="F1161" i="2"/>
  <c r="F1165" i="2"/>
  <c r="F1169" i="2"/>
  <c r="F1173" i="2"/>
  <c r="F1177" i="2"/>
  <c r="F1181" i="2"/>
  <c r="F1185" i="2"/>
  <c r="F1189" i="2"/>
  <c r="F1193" i="2"/>
  <c r="F1197" i="2"/>
  <c r="F1201" i="2"/>
  <c r="F1205" i="2"/>
  <c r="F1209" i="2"/>
  <c r="F1213" i="2"/>
  <c r="F1217" i="2"/>
  <c r="F1221" i="2"/>
  <c r="F1225" i="2"/>
  <c r="F1229" i="2"/>
  <c r="F1233" i="2"/>
  <c r="F1237" i="2"/>
  <c r="F1241" i="2"/>
  <c r="F1245" i="2"/>
  <c r="F1249" i="2"/>
  <c r="F1253" i="2"/>
  <c r="F1257" i="2"/>
  <c r="F1261" i="2"/>
  <c r="F1265" i="2"/>
  <c r="F1269" i="2"/>
  <c r="F1273" i="2"/>
  <c r="F1277" i="2"/>
  <c r="F1281" i="2"/>
  <c r="F1285" i="2"/>
  <c r="F1289" i="2"/>
  <c r="F1293" i="2"/>
  <c r="F1297" i="2"/>
  <c r="F1301" i="2"/>
  <c r="F1305" i="2"/>
  <c r="F1309" i="2"/>
  <c r="F1313" i="2"/>
  <c r="F1317" i="2"/>
  <c r="F1321" i="2"/>
  <c r="F1325" i="2"/>
  <c r="F1329" i="2"/>
  <c r="F1333" i="2"/>
  <c r="F1337" i="2"/>
  <c r="F1341" i="2"/>
  <c r="F1345" i="2"/>
  <c r="F1349" i="2"/>
  <c r="F1353" i="2"/>
  <c r="F1357" i="2"/>
  <c r="F1361" i="2"/>
  <c r="F1365" i="2"/>
  <c r="F1369" i="2"/>
  <c r="F1373" i="2"/>
  <c r="F1377" i="2"/>
  <c r="F1381" i="2"/>
  <c r="F1385" i="2"/>
  <c r="F1389" i="2"/>
  <c r="F1393" i="2"/>
  <c r="F1397" i="2"/>
  <c r="F1401" i="2"/>
  <c r="F1405" i="2"/>
  <c r="F1409" i="2"/>
  <c r="F1413" i="2"/>
  <c r="F1417" i="2"/>
  <c r="F1421" i="2"/>
  <c r="F1425" i="2"/>
  <c r="F1429" i="2"/>
  <c r="F1433" i="2"/>
  <c r="F1437" i="2"/>
  <c r="F1441" i="2"/>
  <c r="F1445" i="2"/>
  <c r="F1449" i="2"/>
  <c r="F1453" i="2"/>
  <c r="F1457" i="2"/>
  <c r="F1461" i="2"/>
  <c r="F1465" i="2"/>
  <c r="F1469" i="2"/>
  <c r="F1473" i="2"/>
  <c r="F1477" i="2"/>
  <c r="F1481" i="2"/>
  <c r="F1485" i="2"/>
  <c r="F1489" i="2"/>
  <c r="F1493" i="2"/>
  <c r="F1497" i="2"/>
  <c r="F1501" i="2"/>
  <c r="F1505" i="2"/>
  <c r="F1509" i="2"/>
  <c r="F1513" i="2"/>
  <c r="F1517" i="2"/>
  <c r="F1521" i="2"/>
  <c r="F1525" i="2"/>
  <c r="F1529" i="2"/>
  <c r="F1533" i="2"/>
  <c r="F1537" i="2"/>
  <c r="F1541" i="2"/>
  <c r="F1545" i="2"/>
  <c r="F1549" i="2"/>
  <c r="F1553" i="2"/>
  <c r="F1557" i="2"/>
  <c r="F1561" i="2"/>
  <c r="F1565" i="2"/>
  <c r="F1569" i="2"/>
  <c r="F1573" i="2"/>
  <c r="F1577" i="2"/>
  <c r="F1581" i="2"/>
  <c r="F1585" i="2"/>
  <c r="F1589" i="2"/>
  <c r="F1593" i="2"/>
  <c r="F1597" i="2"/>
  <c r="F1601" i="2"/>
  <c r="F1605" i="2"/>
  <c r="F1609" i="2"/>
  <c r="F1613" i="2"/>
  <c r="F1617" i="2"/>
  <c r="F1621" i="2"/>
  <c r="F1625" i="2"/>
  <c r="F1629" i="2"/>
  <c r="F1633" i="2"/>
  <c r="F1637" i="2"/>
  <c r="F1641" i="2"/>
  <c r="F1645" i="2"/>
  <c r="F1649" i="2"/>
  <c r="F1653" i="2"/>
  <c r="F1657" i="2"/>
  <c r="F1661" i="2"/>
  <c r="F1665" i="2"/>
  <c r="F1669" i="2"/>
  <c r="F1673" i="2"/>
  <c r="F1677" i="2"/>
  <c r="F1681" i="2"/>
  <c r="F1685" i="2"/>
  <c r="F1689" i="2"/>
  <c r="F1693" i="2"/>
  <c r="F1697" i="2"/>
  <c r="F1701" i="2"/>
  <c r="F1705" i="2"/>
  <c r="F1709" i="2"/>
  <c r="F1713" i="2"/>
  <c r="F1717" i="2"/>
  <c r="F1721" i="2"/>
  <c r="F1725" i="2"/>
  <c r="F1729" i="2"/>
  <c r="F1733" i="2"/>
  <c r="F1737" i="2"/>
  <c r="F1741" i="2"/>
  <c r="F1745" i="2"/>
  <c r="F1749" i="2"/>
  <c r="F1753" i="2"/>
  <c r="F1757" i="2"/>
  <c r="F1761" i="2"/>
  <c r="F1765" i="2"/>
  <c r="F1769" i="2"/>
  <c r="F1773" i="2"/>
  <c r="F1777" i="2"/>
  <c r="F1781" i="2"/>
  <c r="F1785" i="2"/>
  <c r="F1789" i="2"/>
  <c r="F1793" i="2"/>
  <c r="F1797" i="2"/>
  <c r="F1801" i="2"/>
  <c r="F1805" i="2"/>
  <c r="F1809" i="2"/>
  <c r="F1813" i="2"/>
  <c r="F1817" i="2"/>
  <c r="F1821" i="2"/>
  <c r="F1825" i="2"/>
  <c r="F1829" i="2"/>
  <c r="F1833" i="2"/>
  <c r="F1837" i="2"/>
  <c r="F1841" i="2"/>
  <c r="F1845" i="2"/>
  <c r="F1849" i="2"/>
  <c r="F1853" i="2"/>
  <c r="F1857" i="2"/>
  <c r="F1861" i="2"/>
  <c r="F1865" i="2"/>
  <c r="F1869" i="2"/>
  <c r="F1873" i="2"/>
  <c r="F1877" i="2"/>
  <c r="F1881" i="2"/>
  <c r="F1885" i="2"/>
  <c r="F1889" i="2"/>
  <c r="F1893" i="2"/>
  <c r="F1897" i="2"/>
  <c r="F1901" i="2"/>
  <c r="F1905" i="2"/>
  <c r="F1909" i="2"/>
  <c r="F1913" i="2"/>
  <c r="F1917" i="2"/>
  <c r="F1921" i="2"/>
  <c r="F1925" i="2"/>
  <c r="F1929" i="2"/>
  <c r="F1933" i="2"/>
  <c r="F1937" i="2"/>
  <c r="F1941" i="2"/>
  <c r="F1945" i="2"/>
  <c r="F1949" i="2"/>
  <c r="F1953" i="2"/>
  <c r="F1957" i="2"/>
  <c r="F1961" i="2"/>
  <c r="F1965" i="2"/>
  <c r="F1969" i="2"/>
  <c r="F1973" i="2"/>
  <c r="F1977" i="2"/>
  <c r="F1981" i="2"/>
  <c r="F1985" i="2"/>
  <c r="F1989" i="2"/>
  <c r="F1993" i="2"/>
  <c r="F1997" i="2"/>
  <c r="F2001" i="2"/>
  <c r="F2005" i="2"/>
  <c r="E16" i="2"/>
  <c r="E20" i="2"/>
  <c r="E24" i="2"/>
  <c r="E28" i="2"/>
  <c r="E32" i="2"/>
  <c r="E36" i="2"/>
  <c r="E40" i="2"/>
  <c r="E44" i="2"/>
  <c r="E48" i="2"/>
  <c r="E52" i="2"/>
  <c r="E56" i="2"/>
  <c r="E60" i="2"/>
  <c r="E64" i="2"/>
  <c r="E68" i="2"/>
  <c r="E72" i="2"/>
  <c r="E76" i="2"/>
  <c r="E80" i="2"/>
  <c r="E84" i="2"/>
  <c r="E88" i="2"/>
  <c r="E92" i="2"/>
  <c r="E96" i="2"/>
  <c r="E100" i="2"/>
  <c r="E104" i="2"/>
  <c r="E108" i="2"/>
  <c r="F25" i="2"/>
  <c r="F41" i="2"/>
  <c r="F57" i="2"/>
  <c r="F73" i="2"/>
  <c r="F89" i="2"/>
  <c r="F105" i="2"/>
  <c r="F121" i="2"/>
  <c r="F137" i="2"/>
  <c r="F153" i="2"/>
  <c r="F169" i="2"/>
  <c r="F185" i="2"/>
  <c r="F201" i="2"/>
  <c r="F217" i="2"/>
  <c r="F233" i="2"/>
  <c r="F249" i="2"/>
  <c r="F265" i="2"/>
  <c r="F281" i="2"/>
  <c r="F297" i="2"/>
  <c r="F313" i="2"/>
  <c r="F329" i="2"/>
  <c r="F345" i="2"/>
  <c r="F361" i="2"/>
  <c r="F377" i="2"/>
  <c r="F393" i="2"/>
  <c r="F409" i="2"/>
  <c r="F425" i="2"/>
  <c r="F441" i="2"/>
  <c r="F457" i="2"/>
  <c r="F473" i="2"/>
  <c r="F489" i="2"/>
  <c r="F505" i="2"/>
  <c r="F521" i="2"/>
  <c r="F537" i="2"/>
  <c r="F553" i="2"/>
  <c r="F569" i="2"/>
  <c r="F585" i="2"/>
  <c r="F601" i="2"/>
  <c r="F617" i="2"/>
  <c r="F633" i="2"/>
  <c r="F649" i="2"/>
  <c r="F665" i="2"/>
  <c r="F681" i="2"/>
  <c r="F696" i="2"/>
  <c r="F704" i="2"/>
  <c r="F712" i="2"/>
  <c r="F720" i="2"/>
  <c r="F728" i="2"/>
  <c r="F736" i="2"/>
  <c r="F744" i="2"/>
  <c r="F752" i="2"/>
  <c r="F760" i="2"/>
  <c r="F768" i="2"/>
  <c r="F776" i="2"/>
  <c r="F784" i="2"/>
  <c r="F792" i="2"/>
  <c r="F800" i="2"/>
  <c r="F808" i="2"/>
  <c r="F816" i="2"/>
  <c r="F824" i="2"/>
  <c r="F832" i="2"/>
  <c r="F840" i="2"/>
  <c r="F848" i="2"/>
  <c r="F856" i="2"/>
  <c r="F864" i="2"/>
  <c r="F872" i="2"/>
  <c r="F880" i="2"/>
  <c r="F888" i="2"/>
  <c r="F896" i="2"/>
  <c r="F904" i="2"/>
  <c r="F912" i="2"/>
  <c r="F920" i="2"/>
  <c r="F928" i="2"/>
  <c r="F936" i="2"/>
  <c r="F944" i="2"/>
  <c r="F952" i="2"/>
  <c r="F960" i="2"/>
  <c r="F968" i="2"/>
  <c r="F976" i="2"/>
  <c r="F984" i="2"/>
  <c r="F992" i="2"/>
  <c r="F1000" i="2"/>
  <c r="F1008" i="2"/>
  <c r="F1016" i="2"/>
  <c r="F1024" i="2"/>
  <c r="F1032" i="2"/>
  <c r="F1040" i="2"/>
  <c r="F1048" i="2"/>
  <c r="F1056" i="2"/>
  <c r="F1064" i="2"/>
  <c r="F1072" i="2"/>
  <c r="F1080" i="2"/>
  <c r="F1088" i="2"/>
  <c r="F1096" i="2"/>
  <c r="F1104" i="2"/>
  <c r="F1112" i="2"/>
  <c r="F1120" i="2"/>
  <c r="F1126" i="2"/>
  <c r="F1130" i="2"/>
  <c r="F1134" i="2"/>
  <c r="F1138" i="2"/>
  <c r="F1142" i="2"/>
  <c r="F1146" i="2"/>
  <c r="F1150" i="2"/>
  <c r="F1154" i="2"/>
  <c r="F1158" i="2"/>
  <c r="F1162" i="2"/>
  <c r="F1166" i="2"/>
  <c r="F1170" i="2"/>
  <c r="F1174" i="2"/>
  <c r="F1178" i="2"/>
  <c r="F1182" i="2"/>
  <c r="F1186" i="2"/>
  <c r="F1190" i="2"/>
  <c r="F1194" i="2"/>
  <c r="F1198" i="2"/>
  <c r="F1202" i="2"/>
  <c r="F1206" i="2"/>
  <c r="F1210" i="2"/>
  <c r="F1214" i="2"/>
  <c r="F1218" i="2"/>
  <c r="F1222" i="2"/>
  <c r="F1226" i="2"/>
  <c r="F1230" i="2"/>
  <c r="F1234" i="2"/>
  <c r="F1238" i="2"/>
  <c r="F1242" i="2"/>
  <c r="F1246" i="2"/>
  <c r="F1250" i="2"/>
  <c r="F1254" i="2"/>
  <c r="F1258" i="2"/>
  <c r="F1262" i="2"/>
  <c r="F1266" i="2"/>
  <c r="F1270" i="2"/>
  <c r="F1274" i="2"/>
  <c r="F1278" i="2"/>
  <c r="F1282" i="2"/>
  <c r="F1286" i="2"/>
  <c r="F1290" i="2"/>
  <c r="F1294" i="2"/>
  <c r="F1298" i="2"/>
  <c r="F1302" i="2"/>
  <c r="F1306" i="2"/>
  <c r="F1310" i="2"/>
  <c r="F1314" i="2"/>
  <c r="F1318" i="2"/>
  <c r="F1322" i="2"/>
  <c r="F1326" i="2"/>
  <c r="F1330" i="2"/>
  <c r="F1334" i="2"/>
  <c r="F1338" i="2"/>
  <c r="F1342" i="2"/>
  <c r="F1346" i="2"/>
  <c r="F1350" i="2"/>
  <c r="F1354" i="2"/>
  <c r="F1358" i="2"/>
  <c r="F1362" i="2"/>
  <c r="F1366" i="2"/>
  <c r="F1370" i="2"/>
  <c r="F1374" i="2"/>
  <c r="F1378" i="2"/>
  <c r="F1382" i="2"/>
  <c r="F1386" i="2"/>
  <c r="F1390" i="2"/>
  <c r="F1394" i="2"/>
  <c r="F1398" i="2"/>
  <c r="F1402" i="2"/>
  <c r="F1406" i="2"/>
  <c r="F1410" i="2"/>
  <c r="F1414" i="2"/>
  <c r="F1418" i="2"/>
  <c r="F1422" i="2"/>
  <c r="F1426" i="2"/>
  <c r="F1430" i="2"/>
  <c r="F1434" i="2"/>
  <c r="F1438" i="2"/>
  <c r="F1442" i="2"/>
  <c r="F1446" i="2"/>
  <c r="F1450" i="2"/>
  <c r="F1454" i="2"/>
  <c r="F1458" i="2"/>
  <c r="F1462" i="2"/>
  <c r="F1466" i="2"/>
  <c r="F1470" i="2"/>
  <c r="F1474" i="2"/>
  <c r="F1478" i="2"/>
  <c r="F1482" i="2"/>
  <c r="F1486" i="2"/>
  <c r="F1490" i="2"/>
  <c r="F1494" i="2"/>
  <c r="F1498" i="2"/>
  <c r="F1502" i="2"/>
  <c r="F1506" i="2"/>
  <c r="F1510" i="2"/>
  <c r="F1514" i="2"/>
  <c r="F1518" i="2"/>
  <c r="F1522" i="2"/>
  <c r="F1526" i="2"/>
  <c r="F1530" i="2"/>
  <c r="F1534" i="2"/>
  <c r="F1538" i="2"/>
  <c r="F1542" i="2"/>
  <c r="F1546" i="2"/>
  <c r="F1550" i="2"/>
  <c r="F1554" i="2"/>
  <c r="F1558" i="2"/>
  <c r="F1562" i="2"/>
  <c r="F1566" i="2"/>
  <c r="F1570" i="2"/>
  <c r="F1574" i="2"/>
  <c r="F1578" i="2"/>
  <c r="F1582" i="2"/>
  <c r="F1586" i="2"/>
  <c r="F1590" i="2"/>
  <c r="F1594" i="2"/>
  <c r="F1598" i="2"/>
  <c r="F1602" i="2"/>
  <c r="F1606" i="2"/>
  <c r="F1610" i="2"/>
  <c r="F1614" i="2"/>
  <c r="F1618" i="2"/>
  <c r="F1622" i="2"/>
  <c r="F1626" i="2"/>
  <c r="F1630" i="2"/>
  <c r="F1634" i="2"/>
  <c r="F1638" i="2"/>
  <c r="F1642" i="2"/>
  <c r="F1646" i="2"/>
  <c r="F1650" i="2"/>
  <c r="F1654" i="2"/>
  <c r="F1658" i="2"/>
  <c r="F1662" i="2"/>
  <c r="F1666" i="2"/>
  <c r="F1670" i="2"/>
  <c r="F1674" i="2"/>
  <c r="F1678" i="2"/>
  <c r="F1682" i="2"/>
  <c r="F1686" i="2"/>
  <c r="F1690" i="2"/>
  <c r="F1694" i="2"/>
  <c r="F1698" i="2"/>
  <c r="F1702" i="2"/>
  <c r="F1706" i="2"/>
  <c r="F1710" i="2"/>
  <c r="F1714" i="2"/>
  <c r="F1718" i="2"/>
  <c r="F1722" i="2"/>
  <c r="F1726" i="2"/>
  <c r="F1730" i="2"/>
  <c r="F1734" i="2"/>
  <c r="F1738" i="2"/>
  <c r="F1742" i="2"/>
  <c r="F1746" i="2"/>
  <c r="F1750" i="2"/>
  <c r="F1754" i="2"/>
  <c r="F1758" i="2"/>
  <c r="F1762" i="2"/>
  <c r="F1766" i="2"/>
  <c r="F1770" i="2"/>
  <c r="F1774" i="2"/>
  <c r="F1778" i="2"/>
  <c r="F1782" i="2"/>
  <c r="F1786" i="2"/>
  <c r="F1790" i="2"/>
  <c r="F1794" i="2"/>
  <c r="F1798" i="2"/>
  <c r="F1802" i="2"/>
  <c r="F1806" i="2"/>
  <c r="F1810" i="2"/>
  <c r="F1814" i="2"/>
  <c r="F1818" i="2"/>
  <c r="F1822" i="2"/>
  <c r="F1826" i="2"/>
  <c r="F1830" i="2"/>
  <c r="F1834" i="2"/>
  <c r="F1838" i="2"/>
  <c r="F1842" i="2"/>
  <c r="F1846" i="2"/>
  <c r="F1850" i="2"/>
  <c r="F1854" i="2"/>
  <c r="F1858" i="2"/>
  <c r="F1862" i="2"/>
  <c r="F1866" i="2"/>
  <c r="F1870" i="2"/>
  <c r="F1874" i="2"/>
  <c r="F1878" i="2"/>
  <c r="F1882" i="2"/>
  <c r="F1886" i="2"/>
  <c r="F1890" i="2"/>
  <c r="F1894" i="2"/>
  <c r="F1898" i="2"/>
  <c r="F1902" i="2"/>
  <c r="F1906" i="2"/>
  <c r="F1910" i="2"/>
  <c r="F1914" i="2"/>
  <c r="F1918" i="2"/>
  <c r="F1922" i="2"/>
  <c r="F1926" i="2"/>
  <c r="F1930" i="2"/>
  <c r="F1934" i="2"/>
  <c r="F1938" i="2"/>
  <c r="F1942" i="2"/>
  <c r="F1946" i="2"/>
  <c r="F1950" i="2"/>
  <c r="F1954" i="2"/>
  <c r="F1958" i="2"/>
  <c r="F1962" i="2"/>
  <c r="F1966" i="2"/>
  <c r="F1970" i="2"/>
  <c r="F1974" i="2"/>
  <c r="F1978" i="2"/>
  <c r="F1982" i="2"/>
  <c r="F1986" i="2"/>
  <c r="F1990" i="2"/>
  <c r="F1994" i="2"/>
  <c r="F1998" i="2"/>
  <c r="F2002" i="2"/>
  <c r="F13" i="2"/>
  <c r="E17" i="2"/>
  <c r="E21" i="2"/>
  <c r="E25" i="2"/>
  <c r="E29" i="2"/>
  <c r="E33" i="2"/>
  <c r="E37" i="2"/>
  <c r="E41" i="2"/>
  <c r="E45" i="2"/>
  <c r="E49" i="2"/>
  <c r="E53" i="2"/>
  <c r="E57" i="2"/>
  <c r="E61" i="2"/>
  <c r="E65" i="2"/>
  <c r="E69" i="2"/>
  <c r="E73" i="2"/>
  <c r="E77" i="2"/>
  <c r="E81" i="2"/>
  <c r="E85" i="2"/>
  <c r="E89" i="2"/>
  <c r="E93" i="2"/>
  <c r="E97" i="2"/>
  <c r="E101" i="2"/>
  <c r="E105" i="2"/>
  <c r="E109" i="2"/>
  <c r="F29" i="2"/>
  <c r="F93" i="2"/>
  <c r="F157" i="2"/>
  <c r="F221" i="2"/>
  <c r="F285" i="2"/>
  <c r="F349" i="2"/>
  <c r="F413" i="2"/>
  <c r="F477" i="2"/>
  <c r="F541" i="2"/>
  <c r="F605" i="2"/>
  <c r="F669" i="2"/>
  <c r="F713" i="2"/>
  <c r="F745" i="2"/>
  <c r="F777" i="2"/>
  <c r="F809" i="2"/>
  <c r="F841" i="2"/>
  <c r="F873" i="2"/>
  <c r="F905" i="2"/>
  <c r="F937" i="2"/>
  <c r="F969" i="2"/>
  <c r="F1001" i="2"/>
  <c r="F1033" i="2"/>
  <c r="F1065" i="2"/>
  <c r="F1097" i="2"/>
  <c r="F1127" i="2"/>
  <c r="F1143" i="2"/>
  <c r="F1159" i="2"/>
  <c r="F1175" i="2"/>
  <c r="F1191" i="2"/>
  <c r="F1207" i="2"/>
  <c r="F1223" i="2"/>
  <c r="F1239" i="2"/>
  <c r="F1255" i="2"/>
  <c r="F1271" i="2"/>
  <c r="F1287" i="2"/>
  <c r="F1303" i="2"/>
  <c r="F1319" i="2"/>
  <c r="F1335" i="2"/>
  <c r="F1351" i="2"/>
  <c r="F1367" i="2"/>
  <c r="F1383" i="2"/>
  <c r="F1399" i="2"/>
  <c r="F1415" i="2"/>
  <c r="F1431" i="2"/>
  <c r="F1447" i="2"/>
  <c r="F1463" i="2"/>
  <c r="F1479" i="2"/>
  <c r="F1495" i="2"/>
  <c r="F1511" i="2"/>
  <c r="F1527" i="2"/>
  <c r="F1543" i="2"/>
  <c r="F1559" i="2"/>
  <c r="F1575" i="2"/>
  <c r="F1591" i="2"/>
  <c r="F1607" i="2"/>
  <c r="F1623" i="2"/>
  <c r="F1639" i="2"/>
  <c r="F1655" i="2"/>
  <c r="F1671" i="2"/>
  <c r="F1687" i="2"/>
  <c r="F1703" i="2"/>
  <c r="F1719" i="2"/>
  <c r="F1735" i="2"/>
  <c r="F1751" i="2"/>
  <c r="F1767" i="2"/>
  <c r="F1783" i="2"/>
  <c r="F1799" i="2"/>
  <c r="F1815" i="2"/>
  <c r="F1831" i="2"/>
  <c r="F1847" i="2"/>
  <c r="F1863" i="2"/>
  <c r="F1879" i="2"/>
  <c r="F1895" i="2"/>
  <c r="F1911" i="2"/>
  <c r="F1927" i="2"/>
  <c r="F1943" i="2"/>
  <c r="F1959" i="2"/>
  <c r="F1975" i="2"/>
  <c r="F1991" i="2"/>
  <c r="E14" i="2"/>
  <c r="E30" i="2"/>
  <c r="E46" i="2"/>
  <c r="E62" i="2"/>
  <c r="E78" i="2"/>
  <c r="E94" i="2"/>
  <c r="E110" i="2"/>
  <c r="E114" i="2"/>
  <c r="E118" i="2"/>
  <c r="E122" i="2"/>
  <c r="E126" i="2"/>
  <c r="E130" i="2"/>
  <c r="E134" i="2"/>
  <c r="E138" i="2"/>
  <c r="E142" i="2"/>
  <c r="E146" i="2"/>
  <c r="E150" i="2"/>
  <c r="E154" i="2"/>
  <c r="E158" i="2"/>
  <c r="E162" i="2"/>
  <c r="E166" i="2"/>
  <c r="E170" i="2"/>
  <c r="E174" i="2"/>
  <c r="E178" i="2"/>
  <c r="E182" i="2"/>
  <c r="E186" i="2"/>
  <c r="E190" i="2"/>
  <c r="E194" i="2"/>
  <c r="E198" i="2"/>
  <c r="E202" i="2"/>
  <c r="E206" i="2"/>
  <c r="E210" i="2"/>
  <c r="E214" i="2"/>
  <c r="E218" i="2"/>
  <c r="E222" i="2"/>
  <c r="E226" i="2"/>
  <c r="E230" i="2"/>
  <c r="E234" i="2"/>
  <c r="E238" i="2"/>
  <c r="E242" i="2"/>
  <c r="E246" i="2"/>
  <c r="E250" i="2"/>
  <c r="E254" i="2"/>
  <c r="E258" i="2"/>
  <c r="E262" i="2"/>
  <c r="E266" i="2"/>
  <c r="E270" i="2"/>
  <c r="E274" i="2"/>
  <c r="E278" i="2"/>
  <c r="E282" i="2"/>
  <c r="E286" i="2"/>
  <c r="E290" i="2"/>
  <c r="E294" i="2"/>
  <c r="E298" i="2"/>
  <c r="E302" i="2"/>
  <c r="E306" i="2"/>
  <c r="E310" i="2"/>
  <c r="E314" i="2"/>
  <c r="E318" i="2"/>
  <c r="E322" i="2"/>
  <c r="E326" i="2"/>
  <c r="E330" i="2"/>
  <c r="E334" i="2"/>
  <c r="E338" i="2"/>
  <c r="E342" i="2"/>
  <c r="E346" i="2"/>
  <c r="E350" i="2"/>
  <c r="E354" i="2"/>
  <c r="E358" i="2"/>
  <c r="E362" i="2"/>
  <c r="E366" i="2"/>
  <c r="E370" i="2"/>
  <c r="E374" i="2"/>
  <c r="E378" i="2"/>
  <c r="E382" i="2"/>
  <c r="E386" i="2"/>
  <c r="E390" i="2"/>
  <c r="E394" i="2"/>
  <c r="E398" i="2"/>
  <c r="E402" i="2"/>
  <c r="E406" i="2"/>
  <c r="E410" i="2"/>
  <c r="E414" i="2"/>
  <c r="E418" i="2"/>
  <c r="E422" i="2"/>
  <c r="E426" i="2"/>
  <c r="E430" i="2"/>
  <c r="E434" i="2"/>
  <c r="E438" i="2"/>
  <c r="E442" i="2"/>
  <c r="E446" i="2"/>
  <c r="E450" i="2"/>
  <c r="E454" i="2"/>
  <c r="E458" i="2"/>
  <c r="E462" i="2"/>
  <c r="E466" i="2"/>
  <c r="E470" i="2"/>
  <c r="E474" i="2"/>
  <c r="E478" i="2"/>
  <c r="E482" i="2"/>
  <c r="E486" i="2"/>
  <c r="E490" i="2"/>
  <c r="E494" i="2"/>
  <c r="E498" i="2"/>
  <c r="E502" i="2"/>
  <c r="E506" i="2"/>
  <c r="E510" i="2"/>
  <c r="E514" i="2"/>
  <c r="E518" i="2"/>
  <c r="E522" i="2"/>
  <c r="E526" i="2"/>
  <c r="E530" i="2"/>
  <c r="E534" i="2"/>
  <c r="E538" i="2"/>
  <c r="E542" i="2"/>
  <c r="E546" i="2"/>
  <c r="E550" i="2"/>
  <c r="E554" i="2"/>
  <c r="E558" i="2"/>
  <c r="E562" i="2"/>
  <c r="E566" i="2"/>
  <c r="E570" i="2"/>
  <c r="E574" i="2"/>
  <c r="E578" i="2"/>
  <c r="E582" i="2"/>
  <c r="E586" i="2"/>
  <c r="E590" i="2"/>
  <c r="E594" i="2"/>
  <c r="E598" i="2"/>
  <c r="E602" i="2"/>
  <c r="E606" i="2"/>
  <c r="E610" i="2"/>
  <c r="E614" i="2"/>
  <c r="E618" i="2"/>
  <c r="E622" i="2"/>
  <c r="E626" i="2"/>
  <c r="E630" i="2"/>
  <c r="E634" i="2"/>
  <c r="E638" i="2"/>
  <c r="E642" i="2"/>
  <c r="E646" i="2"/>
  <c r="E650" i="2"/>
  <c r="E654" i="2"/>
  <c r="E658" i="2"/>
  <c r="E662" i="2"/>
  <c r="E666" i="2"/>
  <c r="E670" i="2"/>
  <c r="E674" i="2"/>
  <c r="E678" i="2"/>
  <c r="E682" i="2"/>
  <c r="E686" i="2"/>
  <c r="E690" i="2"/>
  <c r="E694" i="2"/>
  <c r="E698" i="2"/>
  <c r="E702" i="2"/>
  <c r="E706" i="2"/>
  <c r="E710" i="2"/>
  <c r="E714" i="2"/>
  <c r="E718" i="2"/>
  <c r="E722" i="2"/>
  <c r="E726" i="2"/>
  <c r="E730" i="2"/>
  <c r="E734" i="2"/>
  <c r="E738" i="2"/>
  <c r="E742" i="2"/>
  <c r="E746" i="2"/>
  <c r="E750" i="2"/>
  <c r="E754" i="2"/>
  <c r="E758" i="2"/>
  <c r="E762" i="2"/>
  <c r="E766" i="2"/>
  <c r="E770" i="2"/>
  <c r="E774" i="2"/>
  <c r="E778" i="2"/>
  <c r="E782" i="2"/>
  <c r="E786" i="2"/>
  <c r="E790" i="2"/>
  <c r="E794" i="2"/>
  <c r="E798" i="2"/>
  <c r="E802" i="2"/>
  <c r="E806" i="2"/>
  <c r="E810" i="2"/>
  <c r="E814" i="2"/>
  <c r="E818" i="2"/>
  <c r="E822" i="2"/>
  <c r="E826" i="2"/>
  <c r="E830" i="2"/>
  <c r="E834" i="2"/>
  <c r="E838" i="2"/>
  <c r="E842" i="2"/>
  <c r="E846" i="2"/>
  <c r="E850" i="2"/>
  <c r="E854" i="2"/>
  <c r="E858" i="2"/>
  <c r="E862" i="2"/>
  <c r="E866" i="2"/>
  <c r="E870" i="2"/>
  <c r="E874" i="2"/>
  <c r="E878" i="2"/>
  <c r="E882" i="2"/>
  <c r="E886" i="2"/>
  <c r="E890" i="2"/>
  <c r="E894" i="2"/>
  <c r="E898" i="2"/>
  <c r="E902" i="2"/>
  <c r="E906" i="2"/>
  <c r="E910" i="2"/>
  <c r="E914" i="2"/>
  <c r="E918" i="2"/>
  <c r="E922" i="2"/>
  <c r="E926" i="2"/>
  <c r="E930" i="2"/>
  <c r="E934" i="2"/>
  <c r="E938" i="2"/>
  <c r="E942" i="2"/>
  <c r="E946" i="2"/>
  <c r="E950" i="2"/>
  <c r="E954" i="2"/>
  <c r="E958" i="2"/>
  <c r="E962" i="2"/>
  <c r="E966" i="2"/>
  <c r="E970" i="2"/>
  <c r="E974" i="2"/>
  <c r="E978" i="2"/>
  <c r="E982" i="2"/>
  <c r="E986" i="2"/>
  <c r="E990" i="2"/>
  <c r="E994" i="2"/>
  <c r="E998" i="2"/>
  <c r="E1002" i="2"/>
  <c r="E1006" i="2"/>
  <c r="E1010" i="2"/>
  <c r="E1014" i="2"/>
  <c r="E1018" i="2"/>
  <c r="E1022" i="2"/>
  <c r="E1026" i="2"/>
  <c r="E1030" i="2"/>
  <c r="E1034" i="2"/>
  <c r="E1038" i="2"/>
  <c r="E1042" i="2"/>
  <c r="E1046" i="2"/>
  <c r="E1050" i="2"/>
  <c r="E1054" i="2"/>
  <c r="E1058" i="2"/>
  <c r="E1062" i="2"/>
  <c r="E1066" i="2"/>
  <c r="E1070" i="2"/>
  <c r="E1074" i="2"/>
  <c r="E1078" i="2"/>
  <c r="E1082" i="2"/>
  <c r="E1086" i="2"/>
  <c r="E1090" i="2"/>
  <c r="E1094" i="2"/>
  <c r="E1098" i="2"/>
  <c r="E1102" i="2"/>
  <c r="E1106" i="2"/>
  <c r="E1110" i="2"/>
  <c r="E1114" i="2"/>
  <c r="E1118" i="2"/>
  <c r="E1122" i="2"/>
  <c r="E1126" i="2"/>
  <c r="E1130" i="2"/>
  <c r="F45" i="2"/>
  <c r="F109" i="2"/>
  <c r="F173" i="2"/>
  <c r="F237" i="2"/>
  <c r="F301" i="2"/>
  <c r="F365" i="2"/>
  <c r="F429" i="2"/>
  <c r="F493" i="2"/>
  <c r="F557" i="2"/>
  <c r="F621" i="2"/>
  <c r="F685" i="2"/>
  <c r="F721" i="2"/>
  <c r="F753" i="2"/>
  <c r="F785" i="2"/>
  <c r="F817" i="2"/>
  <c r="F849" i="2"/>
  <c r="F881" i="2"/>
  <c r="F913" i="2"/>
  <c r="F945" i="2"/>
  <c r="F977" i="2"/>
  <c r="F1009" i="2"/>
  <c r="F1041" i="2"/>
  <c r="F1073" i="2"/>
  <c r="F1105" i="2"/>
  <c r="F1131" i="2"/>
  <c r="F1147" i="2"/>
  <c r="F1163" i="2"/>
  <c r="F1179" i="2"/>
  <c r="F1195" i="2"/>
  <c r="F1211" i="2"/>
  <c r="F1227" i="2"/>
  <c r="F1243" i="2"/>
  <c r="F1259" i="2"/>
  <c r="F1275" i="2"/>
  <c r="F1291" i="2"/>
  <c r="F1307" i="2"/>
  <c r="F1323" i="2"/>
  <c r="F1339" i="2"/>
  <c r="F1355" i="2"/>
  <c r="F1371" i="2"/>
  <c r="F1387" i="2"/>
  <c r="F1403" i="2"/>
  <c r="F1419" i="2"/>
  <c r="F1435" i="2"/>
  <c r="F1451" i="2"/>
  <c r="F1467" i="2"/>
  <c r="F1483" i="2"/>
  <c r="F1499" i="2"/>
  <c r="F1515" i="2"/>
  <c r="F1531" i="2"/>
  <c r="F1547" i="2"/>
  <c r="F1563" i="2"/>
  <c r="F1579" i="2"/>
  <c r="F1595" i="2"/>
  <c r="F1611" i="2"/>
  <c r="F1627" i="2"/>
  <c r="F1643" i="2"/>
  <c r="F1659" i="2"/>
  <c r="F1675" i="2"/>
  <c r="F1691" i="2"/>
  <c r="F1707" i="2"/>
  <c r="F1723" i="2"/>
  <c r="F1739" i="2"/>
  <c r="F1755" i="2"/>
  <c r="F1771" i="2"/>
  <c r="F1787" i="2"/>
  <c r="F1803" i="2"/>
  <c r="F1819" i="2"/>
  <c r="F1835" i="2"/>
  <c r="F1851" i="2"/>
  <c r="F1867" i="2"/>
  <c r="F1883" i="2"/>
  <c r="F1899" i="2"/>
  <c r="F1915" i="2"/>
  <c r="F1931" i="2"/>
  <c r="F1947" i="2"/>
  <c r="F1963" i="2"/>
  <c r="F1979" i="2"/>
  <c r="F1995" i="2"/>
  <c r="E18" i="2"/>
  <c r="E34" i="2"/>
  <c r="E50" i="2"/>
  <c r="E66" i="2"/>
  <c r="E82" i="2"/>
  <c r="E98" i="2"/>
  <c r="E111" i="2"/>
  <c r="E115" i="2"/>
  <c r="E119" i="2"/>
  <c r="E123" i="2"/>
  <c r="E127" i="2"/>
  <c r="E131" i="2"/>
  <c r="E135" i="2"/>
  <c r="E139" i="2"/>
  <c r="E143" i="2"/>
  <c r="E147" i="2"/>
  <c r="E151" i="2"/>
  <c r="E155" i="2"/>
  <c r="E159" i="2"/>
  <c r="E163" i="2"/>
  <c r="E167" i="2"/>
  <c r="E171" i="2"/>
  <c r="E175" i="2"/>
  <c r="E179" i="2"/>
  <c r="E183" i="2"/>
  <c r="E187" i="2"/>
  <c r="E191" i="2"/>
  <c r="E195" i="2"/>
  <c r="E199" i="2"/>
  <c r="E203" i="2"/>
  <c r="E207" i="2"/>
  <c r="E211" i="2"/>
  <c r="E215" i="2"/>
  <c r="E219" i="2"/>
  <c r="E223" i="2"/>
  <c r="E227" i="2"/>
  <c r="E231" i="2"/>
  <c r="E235" i="2"/>
  <c r="E239" i="2"/>
  <c r="E243" i="2"/>
  <c r="E247" i="2"/>
  <c r="E251" i="2"/>
  <c r="E255" i="2"/>
  <c r="E259" i="2"/>
  <c r="E263" i="2"/>
  <c r="E267" i="2"/>
  <c r="E271" i="2"/>
  <c r="E275" i="2"/>
  <c r="E279" i="2"/>
  <c r="E283" i="2"/>
  <c r="E287" i="2"/>
  <c r="E291" i="2"/>
  <c r="E295" i="2"/>
  <c r="E299" i="2"/>
  <c r="E303" i="2"/>
  <c r="E307" i="2"/>
  <c r="E311" i="2"/>
  <c r="E315" i="2"/>
  <c r="E319" i="2"/>
  <c r="E323" i="2"/>
  <c r="E327" i="2"/>
  <c r="E331" i="2"/>
  <c r="E335" i="2"/>
  <c r="E339" i="2"/>
  <c r="E343" i="2"/>
  <c r="E347" i="2"/>
  <c r="E351" i="2"/>
  <c r="E355" i="2"/>
  <c r="E359" i="2"/>
  <c r="E363" i="2"/>
  <c r="E367" i="2"/>
  <c r="E371" i="2"/>
  <c r="E375" i="2"/>
  <c r="E379" i="2"/>
  <c r="E383" i="2"/>
  <c r="E387" i="2"/>
  <c r="E391" i="2"/>
  <c r="E395" i="2"/>
  <c r="E399" i="2"/>
  <c r="E403" i="2"/>
  <c r="E407" i="2"/>
  <c r="E411" i="2"/>
  <c r="E415" i="2"/>
  <c r="E419" i="2"/>
  <c r="E423" i="2"/>
  <c r="E427" i="2"/>
  <c r="E431" i="2"/>
  <c r="E435" i="2"/>
  <c r="E439" i="2"/>
  <c r="E443" i="2"/>
  <c r="E447" i="2"/>
  <c r="E451" i="2"/>
  <c r="E455" i="2"/>
  <c r="E459" i="2"/>
  <c r="E463" i="2"/>
  <c r="E467" i="2"/>
  <c r="E471" i="2"/>
  <c r="E475" i="2"/>
  <c r="E479" i="2"/>
  <c r="E483" i="2"/>
  <c r="E487" i="2"/>
  <c r="E491" i="2"/>
  <c r="E495" i="2"/>
  <c r="E499" i="2"/>
  <c r="E503" i="2"/>
  <c r="E507" i="2"/>
  <c r="E511" i="2"/>
  <c r="E515" i="2"/>
  <c r="E519" i="2"/>
  <c r="E523" i="2"/>
  <c r="E527" i="2"/>
  <c r="E531" i="2"/>
  <c r="E535" i="2"/>
  <c r="E539" i="2"/>
  <c r="E543" i="2"/>
  <c r="E547" i="2"/>
  <c r="E551" i="2"/>
  <c r="E555" i="2"/>
  <c r="E559" i="2"/>
  <c r="E563" i="2"/>
  <c r="E567" i="2"/>
  <c r="E571" i="2"/>
  <c r="E575" i="2"/>
  <c r="E579" i="2"/>
  <c r="E583" i="2"/>
  <c r="E587" i="2"/>
  <c r="E591" i="2"/>
  <c r="E595" i="2"/>
  <c r="E599" i="2"/>
  <c r="E603" i="2"/>
  <c r="E607" i="2"/>
  <c r="E611" i="2"/>
  <c r="E615" i="2"/>
  <c r="E619" i="2"/>
  <c r="E623" i="2"/>
  <c r="E627" i="2"/>
  <c r="E631" i="2"/>
  <c r="E635" i="2"/>
  <c r="E639" i="2"/>
  <c r="E643" i="2"/>
  <c r="E647" i="2"/>
  <c r="E651" i="2"/>
  <c r="E655" i="2"/>
  <c r="E659" i="2"/>
  <c r="E663" i="2"/>
  <c r="E667" i="2"/>
  <c r="E671" i="2"/>
  <c r="E675" i="2"/>
  <c r="E679" i="2"/>
  <c r="E683" i="2"/>
  <c r="E687" i="2"/>
  <c r="E691" i="2"/>
  <c r="E695" i="2"/>
  <c r="E699" i="2"/>
  <c r="E703" i="2"/>
  <c r="E707" i="2"/>
  <c r="E711" i="2"/>
  <c r="E715" i="2"/>
  <c r="E719" i="2"/>
  <c r="E723" i="2"/>
  <c r="E727" i="2"/>
  <c r="E731" i="2"/>
  <c r="E735" i="2"/>
  <c r="E739" i="2"/>
  <c r="E743" i="2"/>
  <c r="E747" i="2"/>
  <c r="E751" i="2"/>
  <c r="E755" i="2"/>
  <c r="E759" i="2"/>
  <c r="E763" i="2"/>
  <c r="E767" i="2"/>
  <c r="E771" i="2"/>
  <c r="E775" i="2"/>
  <c r="E779" i="2"/>
  <c r="E783" i="2"/>
  <c r="E787" i="2"/>
  <c r="E791" i="2"/>
  <c r="E795" i="2"/>
  <c r="E799" i="2"/>
  <c r="E803" i="2"/>
  <c r="E807" i="2"/>
  <c r="E811" i="2"/>
  <c r="E815" i="2"/>
  <c r="E819" i="2"/>
  <c r="E823" i="2"/>
  <c r="E827" i="2"/>
  <c r="E831" i="2"/>
  <c r="E835" i="2"/>
  <c r="E839" i="2"/>
  <c r="E843" i="2"/>
  <c r="E847" i="2"/>
  <c r="E851" i="2"/>
  <c r="E855" i="2"/>
  <c r="E859" i="2"/>
  <c r="E863" i="2"/>
  <c r="E867" i="2"/>
  <c r="E871" i="2"/>
  <c r="E875" i="2"/>
  <c r="E879" i="2"/>
  <c r="E883" i="2"/>
  <c r="E887" i="2"/>
  <c r="E891" i="2"/>
  <c r="E895" i="2"/>
  <c r="E899" i="2"/>
  <c r="E903" i="2"/>
  <c r="E907" i="2"/>
  <c r="E911" i="2"/>
  <c r="E915" i="2"/>
  <c r="E919" i="2"/>
  <c r="E923" i="2"/>
  <c r="E927" i="2"/>
  <c r="E931" i="2"/>
  <c r="E935" i="2"/>
  <c r="E939" i="2"/>
  <c r="E943" i="2"/>
  <c r="E947" i="2"/>
  <c r="E951" i="2"/>
  <c r="E955" i="2"/>
  <c r="E959" i="2"/>
  <c r="E963" i="2"/>
  <c r="E967" i="2"/>
  <c r="E971" i="2"/>
  <c r="E975" i="2"/>
  <c r="E979" i="2"/>
  <c r="E983" i="2"/>
  <c r="E987" i="2"/>
  <c r="E991" i="2"/>
  <c r="E995" i="2"/>
  <c r="E999" i="2"/>
  <c r="E1003" i="2"/>
  <c r="E1007" i="2"/>
  <c r="E1011" i="2"/>
  <c r="E1015" i="2"/>
  <c r="E1019" i="2"/>
  <c r="E1023" i="2"/>
  <c r="E1027" i="2"/>
  <c r="E1031" i="2"/>
  <c r="E1035" i="2"/>
  <c r="E1039" i="2"/>
  <c r="E1043" i="2"/>
  <c r="E1047" i="2"/>
  <c r="E1051" i="2"/>
  <c r="E1055" i="2"/>
  <c r="E1059" i="2"/>
  <c r="E1063" i="2"/>
  <c r="E1067" i="2"/>
  <c r="E1071" i="2"/>
  <c r="E1075" i="2"/>
  <c r="E1079" i="2"/>
  <c r="E1083" i="2"/>
  <c r="E1087" i="2"/>
  <c r="E1091" i="2"/>
  <c r="E1095" i="2"/>
  <c r="E1099" i="2"/>
  <c r="E1103" i="2"/>
  <c r="E1107" i="2"/>
  <c r="E1111" i="2"/>
  <c r="E1115" i="2"/>
  <c r="E1119" i="2"/>
  <c r="E1123" i="2"/>
  <c r="E1127" i="2"/>
  <c r="E1131" i="2"/>
  <c r="F61" i="2"/>
  <c r="F125" i="2"/>
  <c r="F189" i="2"/>
  <c r="F253" i="2"/>
  <c r="F317" i="2"/>
  <c r="F381" i="2"/>
  <c r="F445" i="2"/>
  <c r="F509" i="2"/>
  <c r="F573" i="2"/>
  <c r="F637" i="2"/>
  <c r="F697" i="2"/>
  <c r="F729" i="2"/>
  <c r="F761" i="2"/>
  <c r="F793" i="2"/>
  <c r="F825" i="2"/>
  <c r="F857" i="2"/>
  <c r="F889" i="2"/>
  <c r="F921" i="2"/>
  <c r="F953" i="2"/>
  <c r="F985" i="2"/>
  <c r="F1017" i="2"/>
  <c r="F1049" i="2"/>
  <c r="F1081" i="2"/>
  <c r="F1113" i="2"/>
  <c r="F1135" i="2"/>
  <c r="F1151" i="2"/>
  <c r="F1167" i="2"/>
  <c r="F1183" i="2"/>
  <c r="F1199" i="2"/>
  <c r="F1215" i="2"/>
  <c r="F1231" i="2"/>
  <c r="F1247" i="2"/>
  <c r="F1263" i="2"/>
  <c r="F1279" i="2"/>
  <c r="F1295" i="2"/>
  <c r="F1311" i="2"/>
  <c r="F1327" i="2"/>
  <c r="F1343" i="2"/>
  <c r="F1359" i="2"/>
  <c r="F1375" i="2"/>
  <c r="F1391" i="2"/>
  <c r="F1407" i="2"/>
  <c r="F1423" i="2"/>
  <c r="F1439" i="2"/>
  <c r="F1455" i="2"/>
  <c r="F1471" i="2"/>
  <c r="F1487" i="2"/>
  <c r="F1503" i="2"/>
  <c r="F1519" i="2"/>
  <c r="F1535" i="2"/>
  <c r="F1551" i="2"/>
  <c r="F1567" i="2"/>
  <c r="F1583" i="2"/>
  <c r="F1599" i="2"/>
  <c r="F1615" i="2"/>
  <c r="F1631" i="2"/>
  <c r="F1647" i="2"/>
  <c r="F1663" i="2"/>
  <c r="F1679" i="2"/>
  <c r="F1695" i="2"/>
  <c r="F1711" i="2"/>
  <c r="F1727" i="2"/>
  <c r="F1743" i="2"/>
  <c r="F1759" i="2"/>
  <c r="F1775" i="2"/>
  <c r="F1791" i="2"/>
  <c r="F1807" i="2"/>
  <c r="F1823" i="2"/>
  <c r="F1839" i="2"/>
  <c r="F1855" i="2"/>
  <c r="F1871" i="2"/>
  <c r="F1887" i="2"/>
  <c r="F1903" i="2"/>
  <c r="F1919" i="2"/>
  <c r="F1935" i="2"/>
  <c r="F1951" i="2"/>
  <c r="F1967" i="2"/>
  <c r="F1983" i="2"/>
  <c r="F1999" i="2"/>
  <c r="E22" i="2"/>
  <c r="E38" i="2"/>
  <c r="E54" i="2"/>
  <c r="E70" i="2"/>
  <c r="E86" i="2"/>
  <c r="E102" i="2"/>
  <c r="E112" i="2"/>
  <c r="E116" i="2"/>
  <c r="E120" i="2"/>
  <c r="E124" i="2"/>
  <c r="E128" i="2"/>
  <c r="E132" i="2"/>
  <c r="E136" i="2"/>
  <c r="E140" i="2"/>
  <c r="E144" i="2"/>
  <c r="E148" i="2"/>
  <c r="E152" i="2"/>
  <c r="E156" i="2"/>
  <c r="E160" i="2"/>
  <c r="E164" i="2"/>
  <c r="E168" i="2"/>
  <c r="E172" i="2"/>
  <c r="E176" i="2"/>
  <c r="E180" i="2"/>
  <c r="E184" i="2"/>
  <c r="E188" i="2"/>
  <c r="E192" i="2"/>
  <c r="E196" i="2"/>
  <c r="E200" i="2"/>
  <c r="E204" i="2"/>
  <c r="E208" i="2"/>
  <c r="E212" i="2"/>
  <c r="E216" i="2"/>
  <c r="E220" i="2"/>
  <c r="E224" i="2"/>
  <c r="E228" i="2"/>
  <c r="E232" i="2"/>
  <c r="E236" i="2"/>
  <c r="E240" i="2"/>
  <c r="E244" i="2"/>
  <c r="E248" i="2"/>
  <c r="E252" i="2"/>
  <c r="E256" i="2"/>
  <c r="E260" i="2"/>
  <c r="E264" i="2"/>
  <c r="E268" i="2"/>
  <c r="E272" i="2"/>
  <c r="E276" i="2"/>
  <c r="E280" i="2"/>
  <c r="E284" i="2"/>
  <c r="E288" i="2"/>
  <c r="E292" i="2"/>
  <c r="E296" i="2"/>
  <c r="E300" i="2"/>
  <c r="E304" i="2"/>
  <c r="E308" i="2"/>
  <c r="E312" i="2"/>
  <c r="E316" i="2"/>
  <c r="E320" i="2"/>
  <c r="E324" i="2"/>
  <c r="E328" i="2"/>
  <c r="E332" i="2"/>
  <c r="E336" i="2"/>
  <c r="E340" i="2"/>
  <c r="E344" i="2"/>
  <c r="E348" i="2"/>
  <c r="E352" i="2"/>
  <c r="E356" i="2"/>
  <c r="E360" i="2"/>
  <c r="E364" i="2"/>
  <c r="E368" i="2"/>
  <c r="E372" i="2"/>
  <c r="E376" i="2"/>
  <c r="E380" i="2"/>
  <c r="E384" i="2"/>
  <c r="E388" i="2"/>
  <c r="E392" i="2"/>
  <c r="E396" i="2"/>
  <c r="E400" i="2"/>
  <c r="E404" i="2"/>
  <c r="E408" i="2"/>
  <c r="E412" i="2"/>
  <c r="E416" i="2"/>
  <c r="E420" i="2"/>
  <c r="E424" i="2"/>
  <c r="E428" i="2"/>
  <c r="E432" i="2"/>
  <c r="E436" i="2"/>
  <c r="E440" i="2"/>
  <c r="E444" i="2"/>
  <c r="E448" i="2"/>
  <c r="E452" i="2"/>
  <c r="E456" i="2"/>
  <c r="F77" i="2"/>
  <c r="F333" i="2"/>
  <c r="F589" i="2"/>
  <c r="F769" i="2"/>
  <c r="F897" i="2"/>
  <c r="F1025" i="2"/>
  <c r="F1139" i="2"/>
  <c r="F1203" i="2"/>
  <c r="F1267" i="2"/>
  <c r="F1331" i="2"/>
  <c r="F1395" i="2"/>
  <c r="F1459" i="2"/>
  <c r="F1523" i="2"/>
  <c r="F1587" i="2"/>
  <c r="F1651" i="2"/>
  <c r="F1715" i="2"/>
  <c r="F1779" i="2"/>
  <c r="F1843" i="2"/>
  <c r="F1907" i="2"/>
  <c r="F1971" i="2"/>
  <c r="E42" i="2"/>
  <c r="E106" i="2"/>
  <c r="E125" i="2"/>
  <c r="E141" i="2"/>
  <c r="E157" i="2"/>
  <c r="E173" i="2"/>
  <c r="E189" i="2"/>
  <c r="E205" i="2"/>
  <c r="E221" i="2"/>
  <c r="E237" i="2"/>
  <c r="E253" i="2"/>
  <c r="E269" i="2"/>
  <c r="E285" i="2"/>
  <c r="E301" i="2"/>
  <c r="E317" i="2"/>
  <c r="E333" i="2"/>
  <c r="E349" i="2"/>
  <c r="E365" i="2"/>
  <c r="E381" i="2"/>
  <c r="E397" i="2"/>
  <c r="E413" i="2"/>
  <c r="E429" i="2"/>
  <c r="E445" i="2"/>
  <c r="E460" i="2"/>
  <c r="E468" i="2"/>
  <c r="E476" i="2"/>
  <c r="E484" i="2"/>
  <c r="E492" i="2"/>
  <c r="E500" i="2"/>
  <c r="E508" i="2"/>
  <c r="E516" i="2"/>
  <c r="E524" i="2"/>
  <c r="E532" i="2"/>
  <c r="E540" i="2"/>
  <c r="E548" i="2"/>
  <c r="E556" i="2"/>
  <c r="E564" i="2"/>
  <c r="E572" i="2"/>
  <c r="E580" i="2"/>
  <c r="E588" i="2"/>
  <c r="E596" i="2"/>
  <c r="E604" i="2"/>
  <c r="E612" i="2"/>
  <c r="E620" i="2"/>
  <c r="E628" i="2"/>
  <c r="E636" i="2"/>
  <c r="E644" i="2"/>
  <c r="E652" i="2"/>
  <c r="E660" i="2"/>
  <c r="E668" i="2"/>
  <c r="E676" i="2"/>
  <c r="E684" i="2"/>
  <c r="E692" i="2"/>
  <c r="E700" i="2"/>
  <c r="E708" i="2"/>
  <c r="E716" i="2"/>
  <c r="E724" i="2"/>
  <c r="E732" i="2"/>
  <c r="E740" i="2"/>
  <c r="E748" i="2"/>
  <c r="E756" i="2"/>
  <c r="E764" i="2"/>
  <c r="E772" i="2"/>
  <c r="E780" i="2"/>
  <c r="E788" i="2"/>
  <c r="E796" i="2"/>
  <c r="E804" i="2"/>
  <c r="E812" i="2"/>
  <c r="E820" i="2"/>
  <c r="E828" i="2"/>
  <c r="E836" i="2"/>
  <c r="E844" i="2"/>
  <c r="E852" i="2"/>
  <c r="E860" i="2"/>
  <c r="E868" i="2"/>
  <c r="E876" i="2"/>
  <c r="E884" i="2"/>
  <c r="E892" i="2"/>
  <c r="E900" i="2"/>
  <c r="E908" i="2"/>
  <c r="E916" i="2"/>
  <c r="E924" i="2"/>
  <c r="E932" i="2"/>
  <c r="E940" i="2"/>
  <c r="E948" i="2"/>
  <c r="E956" i="2"/>
  <c r="E964" i="2"/>
  <c r="E972" i="2"/>
  <c r="E980" i="2"/>
  <c r="E988" i="2"/>
  <c r="E996" i="2"/>
  <c r="E1004" i="2"/>
  <c r="E1012" i="2"/>
  <c r="E1020" i="2"/>
  <c r="E1028" i="2"/>
  <c r="E1036" i="2"/>
  <c r="E1044" i="2"/>
  <c r="E1052" i="2"/>
  <c r="E1060" i="2"/>
  <c r="E1068" i="2"/>
  <c r="E1076" i="2"/>
  <c r="E1084" i="2"/>
  <c r="E1092" i="2"/>
  <c r="E1100" i="2"/>
  <c r="E1108" i="2"/>
  <c r="E1116" i="2"/>
  <c r="E1124" i="2"/>
  <c r="E1132" i="2"/>
  <c r="E1136" i="2"/>
  <c r="E1140" i="2"/>
  <c r="E1144" i="2"/>
  <c r="E1148" i="2"/>
  <c r="E1152" i="2"/>
  <c r="E1156" i="2"/>
  <c r="E1160" i="2"/>
  <c r="E1164" i="2"/>
  <c r="E1168" i="2"/>
  <c r="E1172" i="2"/>
  <c r="E1176" i="2"/>
  <c r="E1180" i="2"/>
  <c r="E1184" i="2"/>
  <c r="E1188" i="2"/>
  <c r="E1192" i="2"/>
  <c r="E1196" i="2"/>
  <c r="E1200" i="2"/>
  <c r="E1204" i="2"/>
  <c r="E1208" i="2"/>
  <c r="E1212" i="2"/>
  <c r="E1216" i="2"/>
  <c r="E1220" i="2"/>
  <c r="E1224" i="2"/>
  <c r="E1228" i="2"/>
  <c r="E1232" i="2"/>
  <c r="E1236" i="2"/>
  <c r="E1240" i="2"/>
  <c r="E1244" i="2"/>
  <c r="E1248" i="2"/>
  <c r="E1252" i="2"/>
  <c r="E1256" i="2"/>
  <c r="E1260" i="2"/>
  <c r="E1264" i="2"/>
  <c r="E1268" i="2"/>
  <c r="E1272" i="2"/>
  <c r="E1276" i="2"/>
  <c r="E1280" i="2"/>
  <c r="E1284" i="2"/>
  <c r="E1288" i="2"/>
  <c r="E1292" i="2"/>
  <c r="E1296" i="2"/>
  <c r="E1300" i="2"/>
  <c r="E1304" i="2"/>
  <c r="E1308" i="2"/>
  <c r="E1312" i="2"/>
  <c r="E1316" i="2"/>
  <c r="E1320" i="2"/>
  <c r="E1324" i="2"/>
  <c r="E1328" i="2"/>
  <c r="E1332" i="2"/>
  <c r="E1336" i="2"/>
  <c r="E1340" i="2"/>
  <c r="E1344" i="2"/>
  <c r="E1348" i="2"/>
  <c r="E1352" i="2"/>
  <c r="E1356" i="2"/>
  <c r="E1360" i="2"/>
  <c r="E1364" i="2"/>
  <c r="E1368" i="2"/>
  <c r="E1372" i="2"/>
  <c r="E1376" i="2"/>
  <c r="E1380" i="2"/>
  <c r="E1384" i="2"/>
  <c r="E1388" i="2"/>
  <c r="E1392" i="2"/>
  <c r="E1396" i="2"/>
  <c r="E1400" i="2"/>
  <c r="E1404" i="2"/>
  <c r="E1408" i="2"/>
  <c r="E1412" i="2"/>
  <c r="E1416" i="2"/>
  <c r="E1420" i="2"/>
  <c r="E1424" i="2"/>
  <c r="E1428" i="2"/>
  <c r="E1432" i="2"/>
  <c r="E1436" i="2"/>
  <c r="E1440" i="2"/>
  <c r="E1444" i="2"/>
  <c r="E1448" i="2"/>
  <c r="E1452" i="2"/>
  <c r="E1456" i="2"/>
  <c r="E1460" i="2"/>
  <c r="E1464" i="2"/>
  <c r="E1468" i="2"/>
  <c r="E1472" i="2"/>
  <c r="E1476" i="2"/>
  <c r="E1480" i="2"/>
  <c r="E1484" i="2"/>
  <c r="E1488" i="2"/>
  <c r="E1492" i="2"/>
  <c r="E1496" i="2"/>
  <c r="E1500" i="2"/>
  <c r="E1504" i="2"/>
  <c r="E1508" i="2"/>
  <c r="E1512" i="2"/>
  <c r="E1516" i="2"/>
  <c r="E1520" i="2"/>
  <c r="E1524" i="2"/>
  <c r="E1528" i="2"/>
  <c r="E1532" i="2"/>
  <c r="E1536" i="2"/>
  <c r="E1540" i="2"/>
  <c r="E1544" i="2"/>
  <c r="E1548" i="2"/>
  <c r="E1552" i="2"/>
  <c r="E1556" i="2"/>
  <c r="E1560" i="2"/>
  <c r="E1564" i="2"/>
  <c r="E1568" i="2"/>
  <c r="E1572" i="2"/>
  <c r="E1576" i="2"/>
  <c r="E1580" i="2"/>
  <c r="E1584" i="2"/>
  <c r="E1588" i="2"/>
  <c r="E1592" i="2"/>
  <c r="E1596" i="2"/>
  <c r="E1600" i="2"/>
  <c r="E1604" i="2"/>
  <c r="E1608" i="2"/>
  <c r="E1612" i="2"/>
  <c r="E1616" i="2"/>
  <c r="E1620" i="2"/>
  <c r="E1624" i="2"/>
  <c r="E1628" i="2"/>
  <c r="E1632" i="2"/>
  <c r="E1636" i="2"/>
  <c r="E1640" i="2"/>
  <c r="E1644" i="2"/>
  <c r="E1648" i="2"/>
  <c r="E1652" i="2"/>
  <c r="E1656" i="2"/>
  <c r="E1660" i="2"/>
  <c r="E1664" i="2"/>
  <c r="E1668" i="2"/>
  <c r="E1672" i="2"/>
  <c r="E1676" i="2"/>
  <c r="E1680" i="2"/>
  <c r="E1684" i="2"/>
  <c r="E1688" i="2"/>
  <c r="E1692" i="2"/>
  <c r="E1696" i="2"/>
  <c r="E1700" i="2"/>
  <c r="E1704" i="2"/>
  <c r="E1708" i="2"/>
  <c r="E1712" i="2"/>
  <c r="E1716" i="2"/>
  <c r="E1720" i="2"/>
  <c r="E1724" i="2"/>
  <c r="E1728" i="2"/>
  <c r="E1732" i="2"/>
  <c r="E1736" i="2"/>
  <c r="E1740" i="2"/>
  <c r="E1744" i="2"/>
  <c r="E1748" i="2"/>
  <c r="E1752" i="2"/>
  <c r="E1756" i="2"/>
  <c r="E1760" i="2"/>
  <c r="E1764" i="2"/>
  <c r="E1768" i="2"/>
  <c r="E1772" i="2"/>
  <c r="E1776" i="2"/>
  <c r="E1780" i="2"/>
  <c r="E1784" i="2"/>
  <c r="E1788" i="2"/>
  <c r="E1792" i="2"/>
  <c r="E1796" i="2"/>
  <c r="E1800" i="2"/>
  <c r="E1804" i="2"/>
  <c r="E1808" i="2"/>
  <c r="E1812" i="2"/>
  <c r="E1816" i="2"/>
  <c r="E1820" i="2"/>
  <c r="E1824" i="2"/>
  <c r="E1828" i="2"/>
  <c r="E1832" i="2"/>
  <c r="E1836" i="2"/>
  <c r="E1840" i="2"/>
  <c r="E1844" i="2"/>
  <c r="E1848" i="2"/>
  <c r="E1852" i="2"/>
  <c r="E1856" i="2"/>
  <c r="E1860" i="2"/>
  <c r="E1864" i="2"/>
  <c r="E1868" i="2"/>
  <c r="E1872" i="2"/>
  <c r="E1876" i="2"/>
  <c r="E1880" i="2"/>
  <c r="E1884" i="2"/>
  <c r="E1888" i="2"/>
  <c r="E1892" i="2"/>
  <c r="E1896" i="2"/>
  <c r="E1900" i="2"/>
  <c r="E1904" i="2"/>
  <c r="E1908" i="2"/>
  <c r="E1912" i="2"/>
  <c r="E1916" i="2"/>
  <c r="E1920" i="2"/>
  <c r="E1924" i="2"/>
  <c r="E1928" i="2"/>
  <c r="E1932" i="2"/>
  <c r="E1936" i="2"/>
  <c r="E1940" i="2"/>
  <c r="E1944" i="2"/>
  <c r="E1948" i="2"/>
  <c r="E1952" i="2"/>
  <c r="E1956" i="2"/>
  <c r="E1960" i="2"/>
  <c r="E1964" i="2"/>
  <c r="E1968" i="2"/>
  <c r="E1972" i="2"/>
  <c r="E1976" i="2"/>
  <c r="E1980" i="2"/>
  <c r="E1984" i="2"/>
  <c r="E1988" i="2"/>
  <c r="F141" i="2"/>
  <c r="F397" i="2"/>
  <c r="F653" i="2"/>
  <c r="F801" i="2"/>
  <c r="F929" i="2"/>
  <c r="F1057" i="2"/>
  <c r="F1155" i="2"/>
  <c r="F1219" i="2"/>
  <c r="F1283" i="2"/>
  <c r="F1347" i="2"/>
  <c r="F1411" i="2"/>
  <c r="F1475" i="2"/>
  <c r="F1539" i="2"/>
  <c r="F1603" i="2"/>
  <c r="F1667" i="2"/>
  <c r="F1731" i="2"/>
  <c r="F1795" i="2"/>
  <c r="F1859" i="2"/>
  <c r="F1923" i="2"/>
  <c r="F1987" i="2"/>
  <c r="E58" i="2"/>
  <c r="E113" i="2"/>
  <c r="E129" i="2"/>
  <c r="E145" i="2"/>
  <c r="E161" i="2"/>
  <c r="E177" i="2"/>
  <c r="E193" i="2"/>
  <c r="E209" i="2"/>
  <c r="E225" i="2"/>
  <c r="E241" i="2"/>
  <c r="E257" i="2"/>
  <c r="E273" i="2"/>
  <c r="E289" i="2"/>
  <c r="E305" i="2"/>
  <c r="E321" i="2"/>
  <c r="E337" i="2"/>
  <c r="E353" i="2"/>
  <c r="E369" i="2"/>
  <c r="E385" i="2"/>
  <c r="E401" i="2"/>
  <c r="E417" i="2"/>
  <c r="E433" i="2"/>
  <c r="E449" i="2"/>
  <c r="E461" i="2"/>
  <c r="E469" i="2"/>
  <c r="E477" i="2"/>
  <c r="E485" i="2"/>
  <c r="E493" i="2"/>
  <c r="E501" i="2"/>
  <c r="E509" i="2"/>
  <c r="E517" i="2"/>
  <c r="E525" i="2"/>
  <c r="E533" i="2"/>
  <c r="E541" i="2"/>
  <c r="E549" i="2"/>
  <c r="E557" i="2"/>
  <c r="E565" i="2"/>
  <c r="E573" i="2"/>
  <c r="E581" i="2"/>
  <c r="E589" i="2"/>
  <c r="E597" i="2"/>
  <c r="E605" i="2"/>
  <c r="E613" i="2"/>
  <c r="E621" i="2"/>
  <c r="E629" i="2"/>
  <c r="E637" i="2"/>
  <c r="E645" i="2"/>
  <c r="E653" i="2"/>
  <c r="E661" i="2"/>
  <c r="E669" i="2"/>
  <c r="E677" i="2"/>
  <c r="E685" i="2"/>
  <c r="E693" i="2"/>
  <c r="E701" i="2"/>
  <c r="E709" i="2"/>
  <c r="E717" i="2"/>
  <c r="E725" i="2"/>
  <c r="E733" i="2"/>
  <c r="E741" i="2"/>
  <c r="E749" i="2"/>
  <c r="E757" i="2"/>
  <c r="E765" i="2"/>
  <c r="E773" i="2"/>
  <c r="E781" i="2"/>
  <c r="E789" i="2"/>
  <c r="E797" i="2"/>
  <c r="E805" i="2"/>
  <c r="E813" i="2"/>
  <c r="E821" i="2"/>
  <c r="E829" i="2"/>
  <c r="E837" i="2"/>
  <c r="E845" i="2"/>
  <c r="E853" i="2"/>
  <c r="E861" i="2"/>
  <c r="E869" i="2"/>
  <c r="E877" i="2"/>
  <c r="E885" i="2"/>
  <c r="E893" i="2"/>
  <c r="E901" i="2"/>
  <c r="E909" i="2"/>
  <c r="E917" i="2"/>
  <c r="E925" i="2"/>
  <c r="E933" i="2"/>
  <c r="E941" i="2"/>
  <c r="E949" i="2"/>
  <c r="E957" i="2"/>
  <c r="E965" i="2"/>
  <c r="E973" i="2"/>
  <c r="E981" i="2"/>
  <c r="E989" i="2"/>
  <c r="E997" i="2"/>
  <c r="E1005" i="2"/>
  <c r="E1013" i="2"/>
  <c r="E1021" i="2"/>
  <c r="E1029" i="2"/>
  <c r="E1037" i="2"/>
  <c r="E1045" i="2"/>
  <c r="E1053" i="2"/>
  <c r="E1061" i="2"/>
  <c r="E1069" i="2"/>
  <c r="E1077" i="2"/>
  <c r="E1085" i="2"/>
  <c r="E1093" i="2"/>
  <c r="E1101" i="2"/>
  <c r="E1109" i="2"/>
  <c r="E1117" i="2"/>
  <c r="E1125" i="2"/>
  <c r="E1133" i="2"/>
  <c r="E1137" i="2"/>
  <c r="E1141" i="2"/>
  <c r="E1145" i="2"/>
  <c r="E1149" i="2"/>
  <c r="E1153" i="2"/>
  <c r="E1157" i="2"/>
  <c r="E1161" i="2"/>
  <c r="E1165" i="2"/>
  <c r="E1169" i="2"/>
  <c r="E1173" i="2"/>
  <c r="E1177" i="2"/>
  <c r="E1181" i="2"/>
  <c r="E1185" i="2"/>
  <c r="E1189" i="2"/>
  <c r="E1193" i="2"/>
  <c r="E1197" i="2"/>
  <c r="E1201" i="2"/>
  <c r="E1205" i="2"/>
  <c r="E1209" i="2"/>
  <c r="E1213" i="2"/>
  <c r="E1217" i="2"/>
  <c r="E1221" i="2"/>
  <c r="E1225" i="2"/>
  <c r="E1229" i="2"/>
  <c r="E1233" i="2"/>
  <c r="E1237" i="2"/>
  <c r="E1241" i="2"/>
  <c r="E1245" i="2"/>
  <c r="E1249" i="2"/>
  <c r="E1253" i="2"/>
  <c r="E1257" i="2"/>
  <c r="E1261" i="2"/>
  <c r="E1265" i="2"/>
  <c r="E1269" i="2"/>
  <c r="E1273" i="2"/>
  <c r="E1277" i="2"/>
  <c r="E1281" i="2"/>
  <c r="E1285" i="2"/>
  <c r="E1289" i="2"/>
  <c r="E1293" i="2"/>
  <c r="E1297" i="2"/>
  <c r="E1301" i="2"/>
  <c r="E1305" i="2"/>
  <c r="E1309" i="2"/>
  <c r="E1313" i="2"/>
  <c r="E1317" i="2"/>
  <c r="E1321" i="2"/>
  <c r="E1325" i="2"/>
  <c r="E1329" i="2"/>
  <c r="E1333" i="2"/>
  <c r="E1337" i="2"/>
  <c r="E1341" i="2"/>
  <c r="E1345" i="2"/>
  <c r="E1349" i="2"/>
  <c r="E1353" i="2"/>
  <c r="E1357" i="2"/>
  <c r="E1361" i="2"/>
  <c r="E1365" i="2"/>
  <c r="E1369" i="2"/>
  <c r="E1373" i="2"/>
  <c r="E1377" i="2"/>
  <c r="E1381" i="2"/>
  <c r="E1385" i="2"/>
  <c r="E1389" i="2"/>
  <c r="E1393" i="2"/>
  <c r="E1397" i="2"/>
  <c r="E1401" i="2"/>
  <c r="E1405" i="2"/>
  <c r="E1409" i="2"/>
  <c r="E1413" i="2"/>
  <c r="E1417" i="2"/>
  <c r="E1421" i="2"/>
  <c r="E1425" i="2"/>
  <c r="E1429" i="2"/>
  <c r="E1433" i="2"/>
  <c r="E1437" i="2"/>
  <c r="E1441" i="2"/>
  <c r="E1445" i="2"/>
  <c r="E1449" i="2"/>
  <c r="E1453" i="2"/>
  <c r="E1457" i="2"/>
  <c r="E1461" i="2"/>
  <c r="E1465" i="2"/>
  <c r="E1469" i="2"/>
  <c r="E1473" i="2"/>
  <c r="E1477" i="2"/>
  <c r="E1481" i="2"/>
  <c r="E1485" i="2"/>
  <c r="E1489" i="2"/>
  <c r="E1493" i="2"/>
  <c r="E1497" i="2"/>
  <c r="E1501" i="2"/>
  <c r="E1505" i="2"/>
  <c r="E1509" i="2"/>
  <c r="E1513" i="2"/>
  <c r="E1517" i="2"/>
  <c r="E1521" i="2"/>
  <c r="E1525" i="2"/>
  <c r="E1529" i="2"/>
  <c r="E1533" i="2"/>
  <c r="E1537" i="2"/>
  <c r="E1541" i="2"/>
  <c r="E1545" i="2"/>
  <c r="E1549" i="2"/>
  <c r="E1553" i="2"/>
  <c r="E1557" i="2"/>
  <c r="E1561" i="2"/>
  <c r="E1565" i="2"/>
  <c r="E1569" i="2"/>
  <c r="E1573" i="2"/>
  <c r="E1577" i="2"/>
  <c r="E1581" i="2"/>
  <c r="E1585" i="2"/>
  <c r="E1589" i="2"/>
  <c r="E1593" i="2"/>
  <c r="E1597" i="2"/>
  <c r="E1601" i="2"/>
  <c r="E1605" i="2"/>
  <c r="E1609" i="2"/>
  <c r="E1613" i="2"/>
  <c r="E1617" i="2"/>
  <c r="E1621" i="2"/>
  <c r="E1625" i="2"/>
  <c r="E1629" i="2"/>
  <c r="E1633" i="2"/>
  <c r="E1637" i="2"/>
  <c r="E1641" i="2"/>
  <c r="E1645" i="2"/>
  <c r="E1649" i="2"/>
  <c r="E1653" i="2"/>
  <c r="E1657" i="2"/>
  <c r="E1661" i="2"/>
  <c r="E1665" i="2"/>
  <c r="E1669" i="2"/>
  <c r="E1673" i="2"/>
  <c r="E1677" i="2"/>
  <c r="E1681" i="2"/>
  <c r="E1685" i="2"/>
  <c r="E1689" i="2"/>
  <c r="E1693" i="2"/>
  <c r="E1697" i="2"/>
  <c r="E1701" i="2"/>
  <c r="E1705" i="2"/>
  <c r="E1709" i="2"/>
  <c r="E1713" i="2"/>
  <c r="E1717" i="2"/>
  <c r="E1721" i="2"/>
  <c r="E1725" i="2"/>
  <c r="E1729" i="2"/>
  <c r="E1733" i="2"/>
  <c r="E1737" i="2"/>
  <c r="E1741" i="2"/>
  <c r="E1745" i="2"/>
  <c r="E1749" i="2"/>
  <c r="E1753" i="2"/>
  <c r="E1757" i="2"/>
  <c r="E1761" i="2"/>
  <c r="E1765" i="2"/>
  <c r="E1769" i="2"/>
  <c r="E1773" i="2"/>
  <c r="E1777" i="2"/>
  <c r="E1781" i="2"/>
  <c r="E1785" i="2"/>
  <c r="E1789" i="2"/>
  <c r="E1793" i="2"/>
  <c r="E1797" i="2"/>
  <c r="E1801" i="2"/>
  <c r="E1805" i="2"/>
  <c r="E1809" i="2"/>
  <c r="E1813" i="2"/>
  <c r="E1817" i="2"/>
  <c r="E1821" i="2"/>
  <c r="E1825" i="2"/>
  <c r="E1829" i="2"/>
  <c r="E1833" i="2"/>
  <c r="E1837" i="2"/>
  <c r="E1841" i="2"/>
  <c r="E1845" i="2"/>
  <c r="E1849" i="2"/>
  <c r="E1853" i="2"/>
  <c r="E1857" i="2"/>
  <c r="E1861" i="2"/>
  <c r="E1865" i="2"/>
  <c r="E1869" i="2"/>
  <c r="E1873" i="2"/>
  <c r="E1877" i="2"/>
  <c r="E1881" i="2"/>
  <c r="E1885" i="2"/>
  <c r="E1889" i="2"/>
  <c r="E1893" i="2"/>
  <c r="E1897" i="2"/>
  <c r="E1901" i="2"/>
  <c r="E1905" i="2"/>
  <c r="E1909" i="2"/>
  <c r="E1913" i="2"/>
  <c r="E1917" i="2"/>
  <c r="E1921" i="2"/>
  <c r="E1925" i="2"/>
  <c r="E1929" i="2"/>
  <c r="E1933" i="2"/>
  <c r="E1937" i="2"/>
  <c r="E1941" i="2"/>
  <c r="E1945" i="2"/>
  <c r="E1949" i="2"/>
  <c r="E1953" i="2"/>
  <c r="E1957" i="2"/>
  <c r="E1961" i="2"/>
  <c r="E1965" i="2"/>
  <c r="E1969" i="2"/>
  <c r="E1973" i="2"/>
  <c r="E1977" i="2"/>
  <c r="E1981" i="2"/>
  <c r="E1985" i="2"/>
  <c r="F205" i="2"/>
  <c r="F461" i="2"/>
  <c r="F705" i="2"/>
  <c r="F833" i="2"/>
  <c r="F961" i="2"/>
  <c r="F1089" i="2"/>
  <c r="F1171" i="2"/>
  <c r="F1235" i="2"/>
  <c r="F1299" i="2"/>
  <c r="F1363" i="2"/>
  <c r="F1427" i="2"/>
  <c r="F1491" i="2"/>
  <c r="F1555" i="2"/>
  <c r="F1619" i="2"/>
  <c r="F1683" i="2"/>
  <c r="F1747" i="2"/>
  <c r="F1811" i="2"/>
  <c r="F1875" i="2"/>
  <c r="F1939" i="2"/>
  <c r="F2003" i="2"/>
  <c r="E74" i="2"/>
  <c r="E117" i="2"/>
  <c r="E133" i="2"/>
  <c r="E149" i="2"/>
  <c r="E165" i="2"/>
  <c r="E181" i="2"/>
  <c r="E197" i="2"/>
  <c r="E213" i="2"/>
  <c r="E229" i="2"/>
  <c r="E245" i="2"/>
  <c r="E261" i="2"/>
  <c r="E277" i="2"/>
  <c r="E293" i="2"/>
  <c r="E309" i="2"/>
  <c r="E325" i="2"/>
  <c r="E341" i="2"/>
  <c r="E357" i="2"/>
  <c r="E373" i="2"/>
  <c r="E389" i="2"/>
  <c r="E405" i="2"/>
  <c r="E421" i="2"/>
  <c r="E437" i="2"/>
  <c r="E453" i="2"/>
  <c r="E464" i="2"/>
  <c r="E472" i="2"/>
  <c r="E480" i="2"/>
  <c r="E488" i="2"/>
  <c r="E496" i="2"/>
  <c r="E504" i="2"/>
  <c r="E512" i="2"/>
  <c r="E520" i="2"/>
  <c r="E528" i="2"/>
  <c r="E536" i="2"/>
  <c r="E544" i="2"/>
  <c r="E552" i="2"/>
  <c r="E560" i="2"/>
  <c r="E568" i="2"/>
  <c r="E576" i="2"/>
  <c r="E584" i="2"/>
  <c r="E592" i="2"/>
  <c r="E600" i="2"/>
  <c r="E608" i="2"/>
  <c r="E616" i="2"/>
  <c r="E624" i="2"/>
  <c r="E632" i="2"/>
  <c r="E640" i="2"/>
  <c r="E648" i="2"/>
  <c r="E656" i="2"/>
  <c r="E664" i="2"/>
  <c r="E672" i="2"/>
  <c r="E680" i="2"/>
  <c r="E688" i="2"/>
  <c r="E696" i="2"/>
  <c r="E704" i="2"/>
  <c r="E712" i="2"/>
  <c r="E720" i="2"/>
  <c r="E728" i="2"/>
  <c r="E736" i="2"/>
  <c r="E744" i="2"/>
  <c r="E752" i="2"/>
  <c r="E760" i="2"/>
  <c r="E768" i="2"/>
  <c r="E776" i="2"/>
  <c r="E784" i="2"/>
  <c r="E792" i="2"/>
  <c r="E800" i="2"/>
  <c r="E808" i="2"/>
  <c r="E816" i="2"/>
  <c r="E824" i="2"/>
  <c r="E832" i="2"/>
  <c r="E840" i="2"/>
  <c r="E848" i="2"/>
  <c r="E856" i="2"/>
  <c r="E864" i="2"/>
  <c r="E872" i="2"/>
  <c r="E880" i="2"/>
  <c r="E888" i="2"/>
  <c r="E896" i="2"/>
  <c r="E904" i="2"/>
  <c r="E912" i="2"/>
  <c r="E920" i="2"/>
  <c r="E928" i="2"/>
  <c r="E936" i="2"/>
  <c r="E944" i="2"/>
  <c r="E952" i="2"/>
  <c r="E960" i="2"/>
  <c r="E968" i="2"/>
  <c r="E976" i="2"/>
  <c r="E984" i="2"/>
  <c r="E992" i="2"/>
  <c r="E1000" i="2"/>
  <c r="E1008" i="2"/>
  <c r="E1016" i="2"/>
  <c r="E1024" i="2"/>
  <c r="E1032" i="2"/>
  <c r="E1040" i="2"/>
  <c r="E1048" i="2"/>
  <c r="E1056" i="2"/>
  <c r="E1064" i="2"/>
  <c r="E1072" i="2"/>
  <c r="E1080" i="2"/>
  <c r="E1088" i="2"/>
  <c r="E1096" i="2"/>
  <c r="E1104" i="2"/>
  <c r="E1112" i="2"/>
  <c r="E1120" i="2"/>
  <c r="E1128" i="2"/>
  <c r="E1134" i="2"/>
  <c r="E1138" i="2"/>
  <c r="E1142" i="2"/>
  <c r="E1146" i="2"/>
  <c r="E1150" i="2"/>
  <c r="E1154" i="2"/>
  <c r="E1158" i="2"/>
  <c r="E1162" i="2"/>
  <c r="E1166" i="2"/>
  <c r="E1170" i="2"/>
  <c r="E1174" i="2"/>
  <c r="E1178" i="2"/>
  <c r="E1182" i="2"/>
  <c r="E1186" i="2"/>
  <c r="E1190" i="2"/>
  <c r="E1194" i="2"/>
  <c r="E1198" i="2"/>
  <c r="E1202" i="2"/>
  <c r="E1206" i="2"/>
  <c r="E1210" i="2"/>
  <c r="E1214" i="2"/>
  <c r="E1218" i="2"/>
  <c r="E1222" i="2"/>
  <c r="E1226" i="2"/>
  <c r="E1230" i="2"/>
  <c r="E1234" i="2"/>
  <c r="E1238" i="2"/>
  <c r="E1242" i="2"/>
  <c r="E1246" i="2"/>
  <c r="E1250" i="2"/>
  <c r="E1254" i="2"/>
  <c r="E1258" i="2"/>
  <c r="E1262" i="2"/>
  <c r="E1266" i="2"/>
  <c r="E1270" i="2"/>
  <c r="E1274" i="2"/>
  <c r="E1278" i="2"/>
  <c r="E1282" i="2"/>
  <c r="E1286" i="2"/>
  <c r="E1290" i="2"/>
  <c r="E1294" i="2"/>
  <c r="E1298" i="2"/>
  <c r="E1302" i="2"/>
  <c r="E1306" i="2"/>
  <c r="E1310" i="2"/>
  <c r="E1314" i="2"/>
  <c r="E1318" i="2"/>
  <c r="E1322" i="2"/>
  <c r="E1326" i="2"/>
  <c r="E1330" i="2"/>
  <c r="E1334" i="2"/>
  <c r="E1338" i="2"/>
  <c r="E1342" i="2"/>
  <c r="E1346" i="2"/>
  <c r="E1350" i="2"/>
  <c r="E1354" i="2"/>
  <c r="E1358" i="2"/>
  <c r="E1362" i="2"/>
  <c r="E1366" i="2"/>
  <c r="E1370" i="2"/>
  <c r="E1374" i="2"/>
  <c r="E1378" i="2"/>
  <c r="E1382" i="2"/>
  <c r="E1386" i="2"/>
  <c r="E1390" i="2"/>
  <c r="E1394" i="2"/>
  <c r="E1398" i="2"/>
  <c r="E1402" i="2"/>
  <c r="E1406" i="2"/>
  <c r="E1410" i="2"/>
  <c r="E1414" i="2"/>
  <c r="E1418" i="2"/>
  <c r="E1422" i="2"/>
  <c r="E1426" i="2"/>
  <c r="E1430" i="2"/>
  <c r="E1434" i="2"/>
  <c r="E1438" i="2"/>
  <c r="E1442" i="2"/>
  <c r="E1446" i="2"/>
  <c r="E1450" i="2"/>
  <c r="E1454" i="2"/>
  <c r="E1458" i="2"/>
  <c r="E1462" i="2"/>
  <c r="E1466" i="2"/>
  <c r="E1470" i="2"/>
  <c r="E1474" i="2"/>
  <c r="E1478" i="2"/>
  <c r="E1482" i="2"/>
  <c r="E1486" i="2"/>
  <c r="E1490" i="2"/>
  <c r="E1494" i="2"/>
  <c r="E1498" i="2"/>
  <c r="E1502" i="2"/>
  <c r="E1506" i="2"/>
  <c r="E1510" i="2"/>
  <c r="E1514" i="2"/>
  <c r="E1518" i="2"/>
  <c r="E1522" i="2"/>
  <c r="E1526" i="2"/>
  <c r="E1530" i="2"/>
  <c r="E1534" i="2"/>
  <c r="E1538" i="2"/>
  <c r="E1542" i="2"/>
  <c r="E1546" i="2"/>
  <c r="E1550" i="2"/>
  <c r="E1554" i="2"/>
  <c r="E1558" i="2"/>
  <c r="E1562" i="2"/>
  <c r="E1566" i="2"/>
  <c r="E1570" i="2"/>
  <c r="E1574" i="2"/>
  <c r="E1578" i="2"/>
  <c r="E1582" i="2"/>
  <c r="E1586" i="2"/>
  <c r="E1590" i="2"/>
  <c r="E1594" i="2"/>
  <c r="E1598" i="2"/>
  <c r="E1602" i="2"/>
  <c r="E1606" i="2"/>
  <c r="E1610" i="2"/>
  <c r="E1614" i="2"/>
  <c r="E1618" i="2"/>
  <c r="E1622" i="2"/>
  <c r="E1626" i="2"/>
  <c r="E1630" i="2"/>
  <c r="E1634" i="2"/>
  <c r="E1638" i="2"/>
  <c r="E1642" i="2"/>
  <c r="E1646" i="2"/>
  <c r="E1650" i="2"/>
  <c r="E1654" i="2"/>
  <c r="E1658" i="2"/>
  <c r="E1662" i="2"/>
  <c r="E1666" i="2"/>
  <c r="E1670" i="2"/>
  <c r="E1674" i="2"/>
  <c r="E1678" i="2"/>
  <c r="E1682" i="2"/>
  <c r="E1686" i="2"/>
  <c r="E1690" i="2"/>
  <c r="E1694" i="2"/>
  <c r="E1698" i="2"/>
  <c r="E1702" i="2"/>
  <c r="E1706" i="2"/>
  <c r="E1710" i="2"/>
  <c r="E1714" i="2"/>
  <c r="E1718" i="2"/>
  <c r="E1722" i="2"/>
  <c r="E1726" i="2"/>
  <c r="E1730" i="2"/>
  <c r="E1734" i="2"/>
  <c r="E1738" i="2"/>
  <c r="E1742" i="2"/>
  <c r="E1746" i="2"/>
  <c r="E1750" i="2"/>
  <c r="E1754" i="2"/>
  <c r="E1758" i="2"/>
  <c r="E1762" i="2"/>
  <c r="E1766" i="2"/>
  <c r="E1770" i="2"/>
  <c r="E1774" i="2"/>
  <c r="E1778" i="2"/>
  <c r="E1782" i="2"/>
  <c r="E1786" i="2"/>
  <c r="E1790" i="2"/>
  <c r="E1794" i="2"/>
  <c r="E1798" i="2"/>
  <c r="E1802" i="2"/>
  <c r="E1806" i="2"/>
  <c r="E1810" i="2"/>
  <c r="E1814" i="2"/>
  <c r="E1818" i="2"/>
  <c r="E1822" i="2"/>
  <c r="E1826" i="2"/>
  <c r="E1830" i="2"/>
  <c r="E1834" i="2"/>
  <c r="E1838" i="2"/>
  <c r="E1842" i="2"/>
  <c r="E1846" i="2"/>
  <c r="E1850" i="2"/>
  <c r="E1854" i="2"/>
  <c r="E1858" i="2"/>
  <c r="E1862" i="2"/>
  <c r="E1866" i="2"/>
  <c r="E1870" i="2"/>
  <c r="E1874" i="2"/>
  <c r="E1878" i="2"/>
  <c r="E1882" i="2"/>
  <c r="E1886" i="2"/>
  <c r="E1890" i="2"/>
  <c r="E1894" i="2"/>
  <c r="E1898" i="2"/>
  <c r="E1902" i="2"/>
  <c r="E1906" i="2"/>
  <c r="E1910" i="2"/>
  <c r="E1914" i="2"/>
  <c r="E1918" i="2"/>
  <c r="E1922" i="2"/>
  <c r="E1926" i="2"/>
  <c r="E1930" i="2"/>
  <c r="E1934" i="2"/>
  <c r="E1938" i="2"/>
  <c r="E1942" i="2"/>
  <c r="E1946" i="2"/>
  <c r="E1950" i="2"/>
  <c r="E1954" i="2"/>
  <c r="E1958" i="2"/>
  <c r="E1962" i="2"/>
  <c r="E1966" i="2"/>
  <c r="E1970" i="2"/>
  <c r="E1974" i="2"/>
  <c r="E1978" i="2"/>
  <c r="E1982" i="2"/>
  <c r="E1986" i="2"/>
  <c r="F269" i="2"/>
  <c r="F993" i="2"/>
  <c r="F1315" i="2"/>
  <c r="F1571" i="2"/>
  <c r="F1827" i="2"/>
  <c r="E90" i="2"/>
  <c r="E169" i="2"/>
  <c r="E233" i="2"/>
  <c r="E297" i="2"/>
  <c r="E361" i="2"/>
  <c r="E425" i="2"/>
  <c r="E473" i="2"/>
  <c r="E505" i="2"/>
  <c r="E537" i="2"/>
  <c r="E569" i="2"/>
  <c r="E601" i="2"/>
  <c r="E633" i="2"/>
  <c r="E665" i="2"/>
  <c r="E697" i="2"/>
  <c r="E729" i="2"/>
  <c r="E761" i="2"/>
  <c r="E793" i="2"/>
  <c r="E825" i="2"/>
  <c r="E857" i="2"/>
  <c r="E889" i="2"/>
  <c r="E921" i="2"/>
  <c r="E953" i="2"/>
  <c r="E985" i="2"/>
  <c r="E1017" i="2"/>
  <c r="E1049" i="2"/>
  <c r="E1081" i="2"/>
  <c r="E1113" i="2"/>
  <c r="E1139" i="2"/>
  <c r="E1155" i="2"/>
  <c r="E1171" i="2"/>
  <c r="E1187" i="2"/>
  <c r="E1203" i="2"/>
  <c r="E1219" i="2"/>
  <c r="E1235" i="2"/>
  <c r="E1251" i="2"/>
  <c r="E1267" i="2"/>
  <c r="E1283" i="2"/>
  <c r="E1299" i="2"/>
  <c r="E1315" i="2"/>
  <c r="E1331" i="2"/>
  <c r="E1347" i="2"/>
  <c r="E1363" i="2"/>
  <c r="E1379" i="2"/>
  <c r="E1395" i="2"/>
  <c r="E1411" i="2"/>
  <c r="E1427" i="2"/>
  <c r="E1443" i="2"/>
  <c r="E1459" i="2"/>
  <c r="E1475" i="2"/>
  <c r="E1491" i="2"/>
  <c r="E1507" i="2"/>
  <c r="E1523" i="2"/>
  <c r="E1539" i="2"/>
  <c r="E1555" i="2"/>
  <c r="E1571" i="2"/>
  <c r="E1587" i="2"/>
  <c r="E1603" i="2"/>
  <c r="E1619" i="2"/>
  <c r="E1635" i="2"/>
  <c r="E1651" i="2"/>
  <c r="E1667" i="2"/>
  <c r="E1683" i="2"/>
  <c r="E1699" i="2"/>
  <c r="E1715" i="2"/>
  <c r="E1731" i="2"/>
  <c r="E1747" i="2"/>
  <c r="E1763" i="2"/>
  <c r="E1779" i="2"/>
  <c r="E1795" i="2"/>
  <c r="E1811" i="2"/>
  <c r="E1827" i="2"/>
  <c r="E1843" i="2"/>
  <c r="E1859" i="2"/>
  <c r="E1875" i="2"/>
  <c r="E1891" i="2"/>
  <c r="E1907" i="2"/>
  <c r="E1923" i="2"/>
  <c r="E1939" i="2"/>
  <c r="E1955" i="2"/>
  <c r="E1971" i="2"/>
  <c r="E1987" i="2"/>
  <c r="E1992" i="2"/>
  <c r="E1996" i="2"/>
  <c r="E2000" i="2"/>
  <c r="E2004" i="2"/>
  <c r="D15" i="2"/>
  <c r="D19" i="2"/>
  <c r="D23" i="2"/>
  <c r="D27" i="2"/>
  <c r="D31" i="2"/>
  <c r="D35" i="2"/>
  <c r="D39" i="2"/>
  <c r="D43" i="2"/>
  <c r="D47" i="2"/>
  <c r="D51" i="2"/>
  <c r="D55" i="2"/>
  <c r="D59" i="2"/>
  <c r="D63" i="2"/>
  <c r="D67" i="2"/>
  <c r="D71" i="2"/>
  <c r="D75" i="2"/>
  <c r="D79" i="2"/>
  <c r="D83" i="2"/>
  <c r="D87" i="2"/>
  <c r="D91" i="2"/>
  <c r="D95" i="2"/>
  <c r="D99" i="2"/>
  <c r="D103" i="2"/>
  <c r="D107" i="2"/>
  <c r="D111" i="2"/>
  <c r="D115" i="2"/>
  <c r="D119" i="2"/>
  <c r="D123" i="2"/>
  <c r="D127" i="2"/>
  <c r="D131" i="2"/>
  <c r="D135" i="2"/>
  <c r="D139" i="2"/>
  <c r="D143" i="2"/>
  <c r="D147" i="2"/>
  <c r="D151" i="2"/>
  <c r="D155" i="2"/>
  <c r="D159" i="2"/>
  <c r="D163" i="2"/>
  <c r="D167" i="2"/>
  <c r="D171" i="2"/>
  <c r="D175" i="2"/>
  <c r="D179" i="2"/>
  <c r="D183" i="2"/>
  <c r="D187" i="2"/>
  <c r="D191" i="2"/>
  <c r="D195" i="2"/>
  <c r="D199" i="2"/>
  <c r="D203" i="2"/>
  <c r="D207" i="2"/>
  <c r="D211" i="2"/>
  <c r="D215" i="2"/>
  <c r="D219" i="2"/>
  <c r="D223" i="2"/>
  <c r="D227" i="2"/>
  <c r="D231" i="2"/>
  <c r="D235" i="2"/>
  <c r="D239" i="2"/>
  <c r="D243" i="2"/>
  <c r="D247" i="2"/>
  <c r="D251" i="2"/>
  <c r="D255" i="2"/>
  <c r="D259" i="2"/>
  <c r="D263" i="2"/>
  <c r="D267" i="2"/>
  <c r="D271" i="2"/>
  <c r="D275" i="2"/>
  <c r="D279" i="2"/>
  <c r="D283" i="2"/>
  <c r="D287" i="2"/>
  <c r="D291" i="2"/>
  <c r="D295" i="2"/>
  <c r="D299" i="2"/>
  <c r="D303" i="2"/>
  <c r="D307" i="2"/>
  <c r="D311" i="2"/>
  <c r="D315" i="2"/>
  <c r="D319" i="2"/>
  <c r="D323" i="2"/>
  <c r="D327" i="2"/>
  <c r="D331" i="2"/>
  <c r="D335" i="2"/>
  <c r="D339" i="2"/>
  <c r="D343" i="2"/>
  <c r="D347" i="2"/>
  <c r="D351" i="2"/>
  <c r="D355" i="2"/>
  <c r="D359" i="2"/>
  <c r="D363" i="2"/>
  <c r="D367" i="2"/>
  <c r="D371" i="2"/>
  <c r="D375" i="2"/>
  <c r="D379" i="2"/>
  <c r="D383" i="2"/>
  <c r="D387" i="2"/>
  <c r="D391" i="2"/>
  <c r="D395" i="2"/>
  <c r="D399" i="2"/>
  <c r="D403" i="2"/>
  <c r="D407" i="2"/>
  <c r="D411" i="2"/>
  <c r="D415" i="2"/>
  <c r="D419" i="2"/>
  <c r="D423" i="2"/>
  <c r="D427" i="2"/>
  <c r="D431" i="2"/>
  <c r="D435" i="2"/>
  <c r="D439" i="2"/>
  <c r="D443" i="2"/>
  <c r="D447" i="2"/>
  <c r="D451" i="2"/>
  <c r="D455" i="2"/>
  <c r="D459" i="2"/>
  <c r="D463" i="2"/>
  <c r="D467" i="2"/>
  <c r="D471" i="2"/>
  <c r="D475" i="2"/>
  <c r="D479" i="2"/>
  <c r="D483" i="2"/>
  <c r="D487" i="2"/>
  <c r="D491" i="2"/>
  <c r="D495" i="2"/>
  <c r="D499" i="2"/>
  <c r="D503" i="2"/>
  <c r="D507" i="2"/>
  <c r="D511" i="2"/>
  <c r="D515" i="2"/>
  <c r="D519" i="2"/>
  <c r="D523" i="2"/>
  <c r="D527" i="2"/>
  <c r="D531" i="2"/>
  <c r="D535" i="2"/>
  <c r="D539" i="2"/>
  <c r="D543" i="2"/>
  <c r="D547" i="2"/>
  <c r="D551" i="2"/>
  <c r="D555" i="2"/>
  <c r="D559" i="2"/>
  <c r="D563" i="2"/>
  <c r="D567" i="2"/>
  <c r="D571" i="2"/>
  <c r="D575" i="2"/>
  <c r="D579" i="2"/>
  <c r="D583" i="2"/>
  <c r="D587" i="2"/>
  <c r="D591" i="2"/>
  <c r="D595" i="2"/>
  <c r="D599" i="2"/>
  <c r="D603" i="2"/>
  <c r="D607" i="2"/>
  <c r="D611" i="2"/>
  <c r="D615" i="2"/>
  <c r="D619" i="2"/>
  <c r="D623" i="2"/>
  <c r="D627" i="2"/>
  <c r="D631" i="2"/>
  <c r="D635" i="2"/>
  <c r="D639" i="2"/>
  <c r="D643" i="2"/>
  <c r="D647" i="2"/>
  <c r="D651" i="2"/>
  <c r="D655" i="2"/>
  <c r="D659" i="2"/>
  <c r="D663" i="2"/>
  <c r="D667" i="2"/>
  <c r="D671" i="2"/>
  <c r="D675" i="2"/>
  <c r="D679" i="2"/>
  <c r="D683" i="2"/>
  <c r="D687" i="2"/>
  <c r="D691" i="2"/>
  <c r="D695" i="2"/>
  <c r="D699" i="2"/>
  <c r="D703" i="2"/>
  <c r="D707" i="2"/>
  <c r="D711" i="2"/>
  <c r="D715" i="2"/>
  <c r="D719" i="2"/>
  <c r="D723" i="2"/>
  <c r="D727" i="2"/>
  <c r="D731" i="2"/>
  <c r="D735" i="2"/>
  <c r="D739" i="2"/>
  <c r="D743" i="2"/>
  <c r="D747" i="2"/>
  <c r="D751" i="2"/>
  <c r="D755" i="2"/>
  <c r="D759" i="2"/>
  <c r="D763" i="2"/>
  <c r="D767" i="2"/>
  <c r="D771" i="2"/>
  <c r="D775" i="2"/>
  <c r="D779" i="2"/>
  <c r="D783" i="2"/>
  <c r="D787" i="2"/>
  <c r="D791" i="2"/>
  <c r="D795" i="2"/>
  <c r="D799" i="2"/>
  <c r="D803" i="2"/>
  <c r="D807" i="2"/>
  <c r="D811" i="2"/>
  <c r="D815" i="2"/>
  <c r="D819" i="2"/>
  <c r="D823" i="2"/>
  <c r="D827" i="2"/>
  <c r="D831" i="2"/>
  <c r="D835" i="2"/>
  <c r="D839" i="2"/>
  <c r="D843" i="2"/>
  <c r="D847" i="2"/>
  <c r="D851" i="2"/>
  <c r="D855" i="2"/>
  <c r="D859" i="2"/>
  <c r="D863" i="2"/>
  <c r="D867" i="2"/>
  <c r="D871" i="2"/>
  <c r="D875" i="2"/>
  <c r="D879" i="2"/>
  <c r="D883" i="2"/>
  <c r="D887" i="2"/>
  <c r="D891" i="2"/>
  <c r="D895" i="2"/>
  <c r="D899" i="2"/>
  <c r="D903" i="2"/>
  <c r="D907" i="2"/>
  <c r="D911" i="2"/>
  <c r="D915" i="2"/>
  <c r="D919" i="2"/>
  <c r="D923" i="2"/>
  <c r="D927" i="2"/>
  <c r="D931" i="2"/>
  <c r="D935" i="2"/>
  <c r="D939" i="2"/>
  <c r="D943" i="2"/>
  <c r="D947" i="2"/>
  <c r="D951" i="2"/>
  <c r="D955" i="2"/>
  <c r="D959" i="2"/>
  <c r="D963" i="2"/>
  <c r="D967" i="2"/>
  <c r="D971" i="2"/>
  <c r="D975" i="2"/>
  <c r="D979" i="2"/>
  <c r="D983" i="2"/>
  <c r="D987" i="2"/>
  <c r="D991" i="2"/>
  <c r="D995" i="2"/>
  <c r="D999" i="2"/>
  <c r="D1003" i="2"/>
  <c r="D1007" i="2"/>
  <c r="D1011" i="2"/>
  <c r="D1015" i="2"/>
  <c r="D1019" i="2"/>
  <c r="D1023" i="2"/>
  <c r="D1027" i="2"/>
  <c r="D1031" i="2"/>
  <c r="D1035" i="2"/>
  <c r="D1039" i="2"/>
  <c r="D1043" i="2"/>
  <c r="D1047" i="2"/>
  <c r="D1051" i="2"/>
  <c r="D1055" i="2"/>
  <c r="D1059" i="2"/>
  <c r="D1063" i="2"/>
  <c r="D1067" i="2"/>
  <c r="D1071" i="2"/>
  <c r="D1075" i="2"/>
  <c r="D1079" i="2"/>
  <c r="D1083" i="2"/>
  <c r="D1087" i="2"/>
  <c r="D1091" i="2"/>
  <c r="D1095" i="2"/>
  <c r="D1099" i="2"/>
  <c r="D1103" i="2"/>
  <c r="D1107" i="2"/>
  <c r="D1111" i="2"/>
  <c r="D1115" i="2"/>
  <c r="D1119" i="2"/>
  <c r="D1123" i="2"/>
  <c r="D1127" i="2"/>
  <c r="D1131" i="2"/>
  <c r="D1135" i="2"/>
  <c r="D1139" i="2"/>
  <c r="D1143" i="2"/>
  <c r="D1147" i="2"/>
  <c r="D1151" i="2"/>
  <c r="D1155" i="2"/>
  <c r="D1159" i="2"/>
  <c r="D1163" i="2"/>
  <c r="D1167" i="2"/>
  <c r="D1171" i="2"/>
  <c r="D1175" i="2"/>
  <c r="D1179" i="2"/>
  <c r="D1183" i="2"/>
  <c r="D1187" i="2"/>
  <c r="D1191" i="2"/>
  <c r="D1195" i="2"/>
  <c r="D1199" i="2"/>
  <c r="D1203" i="2"/>
  <c r="D1207" i="2"/>
  <c r="D1211" i="2"/>
  <c r="D1215" i="2"/>
  <c r="D1219" i="2"/>
  <c r="D1223" i="2"/>
  <c r="D1227" i="2"/>
  <c r="D1231" i="2"/>
  <c r="D1235" i="2"/>
  <c r="D1239" i="2"/>
  <c r="D1243" i="2"/>
  <c r="D1247" i="2"/>
  <c r="D1251" i="2"/>
  <c r="D1255" i="2"/>
  <c r="D1259" i="2"/>
  <c r="D1263" i="2"/>
  <c r="D1267" i="2"/>
  <c r="D1271" i="2"/>
  <c r="D1275" i="2"/>
  <c r="D1279" i="2"/>
  <c r="D1283" i="2"/>
  <c r="D1287" i="2"/>
  <c r="D1291" i="2"/>
  <c r="D1295" i="2"/>
  <c r="D1299" i="2"/>
  <c r="D1303" i="2"/>
  <c r="D1307" i="2"/>
  <c r="D1311" i="2"/>
  <c r="D1315" i="2"/>
  <c r="D1319" i="2"/>
  <c r="D1323" i="2"/>
  <c r="D1327" i="2"/>
  <c r="D1331" i="2"/>
  <c r="D1335" i="2"/>
  <c r="D1339" i="2"/>
  <c r="D1343" i="2"/>
  <c r="D1347" i="2"/>
  <c r="D1351" i="2"/>
  <c r="D1355" i="2"/>
  <c r="D1359" i="2"/>
  <c r="D1363" i="2"/>
  <c r="D1367" i="2"/>
  <c r="D1371" i="2"/>
  <c r="D1375" i="2"/>
  <c r="D1379" i="2"/>
  <c r="D1383" i="2"/>
  <c r="D1387" i="2"/>
  <c r="D1391" i="2"/>
  <c r="D1395" i="2"/>
  <c r="D1399" i="2"/>
  <c r="D1403" i="2"/>
  <c r="D1407" i="2"/>
  <c r="D1411" i="2"/>
  <c r="D1415" i="2"/>
  <c r="D1419" i="2"/>
  <c r="D1423" i="2"/>
  <c r="D1427" i="2"/>
  <c r="D1431" i="2"/>
  <c r="D1435" i="2"/>
  <c r="D1439" i="2"/>
  <c r="D1443" i="2"/>
  <c r="D1447" i="2"/>
  <c r="D1451" i="2"/>
  <c r="D1455" i="2"/>
  <c r="D1459" i="2"/>
  <c r="D1463" i="2"/>
  <c r="D1467" i="2"/>
  <c r="D1471" i="2"/>
  <c r="D1475" i="2"/>
  <c r="D1479" i="2"/>
  <c r="D1483" i="2"/>
  <c r="D1487" i="2"/>
  <c r="D1491" i="2"/>
  <c r="D1495" i="2"/>
  <c r="D1499" i="2"/>
  <c r="D1503" i="2"/>
  <c r="D1507" i="2"/>
  <c r="D1511" i="2"/>
  <c r="D1515" i="2"/>
  <c r="D1519" i="2"/>
  <c r="D1523" i="2"/>
  <c r="D1527" i="2"/>
  <c r="D1531" i="2"/>
  <c r="D1535" i="2"/>
  <c r="D1539" i="2"/>
  <c r="D1543" i="2"/>
  <c r="D1547" i="2"/>
  <c r="D1551" i="2"/>
  <c r="D1555" i="2"/>
  <c r="D1559" i="2"/>
  <c r="D1563" i="2"/>
  <c r="D1567" i="2"/>
  <c r="D1571" i="2"/>
  <c r="D1575" i="2"/>
  <c r="D1579" i="2"/>
  <c r="D1583" i="2"/>
  <c r="D1587" i="2"/>
  <c r="D1591" i="2"/>
  <c r="D1595" i="2"/>
  <c r="D1599" i="2"/>
  <c r="D1603" i="2"/>
  <c r="D1607" i="2"/>
  <c r="D1611" i="2"/>
  <c r="D1615" i="2"/>
  <c r="D1619" i="2"/>
  <c r="D1623" i="2"/>
  <c r="D1627" i="2"/>
  <c r="D1631" i="2"/>
  <c r="D1635" i="2"/>
  <c r="D1639" i="2"/>
  <c r="D1643" i="2"/>
  <c r="D1647" i="2"/>
  <c r="D1651" i="2"/>
  <c r="D1655" i="2"/>
  <c r="D1659" i="2"/>
  <c r="D1663" i="2"/>
  <c r="D1667" i="2"/>
  <c r="D1671" i="2"/>
  <c r="D1675" i="2"/>
  <c r="D1679" i="2"/>
  <c r="D1683" i="2"/>
  <c r="D1687" i="2"/>
  <c r="D1691" i="2"/>
  <c r="D1695" i="2"/>
  <c r="D1699" i="2"/>
  <c r="D1703" i="2"/>
  <c r="D1707" i="2"/>
  <c r="D1711" i="2"/>
  <c r="D1715" i="2"/>
  <c r="D1719" i="2"/>
  <c r="D1723" i="2"/>
  <c r="D1727" i="2"/>
  <c r="D1731" i="2"/>
  <c r="D1735" i="2"/>
  <c r="D1739" i="2"/>
  <c r="D1743" i="2"/>
  <c r="D1747" i="2"/>
  <c r="D1751" i="2"/>
  <c r="D1755" i="2"/>
  <c r="D1759" i="2"/>
  <c r="D1763" i="2"/>
  <c r="D1767" i="2"/>
  <c r="D1771" i="2"/>
  <c r="D1775" i="2"/>
  <c r="D1779" i="2"/>
  <c r="D1783" i="2"/>
  <c r="D1787" i="2"/>
  <c r="D1791" i="2"/>
  <c r="D1795" i="2"/>
  <c r="D1799" i="2"/>
  <c r="D1803" i="2"/>
  <c r="D1807" i="2"/>
  <c r="D1811" i="2"/>
  <c r="D1815" i="2"/>
  <c r="D1819" i="2"/>
  <c r="D1823" i="2"/>
  <c r="D1827" i="2"/>
  <c r="D1831" i="2"/>
  <c r="D1835" i="2"/>
  <c r="D1839" i="2"/>
  <c r="D1843" i="2"/>
  <c r="D1847" i="2"/>
  <c r="D1851" i="2"/>
  <c r="D1855" i="2"/>
  <c r="D1859" i="2"/>
  <c r="D1863" i="2"/>
  <c r="D1867" i="2"/>
  <c r="D1871" i="2"/>
  <c r="D1875" i="2"/>
  <c r="D1879" i="2"/>
  <c r="D1883" i="2"/>
  <c r="D1887" i="2"/>
  <c r="D1891" i="2"/>
  <c r="D1895" i="2"/>
  <c r="D1899" i="2"/>
  <c r="D1903" i="2"/>
  <c r="D1907" i="2"/>
  <c r="D1911" i="2"/>
  <c r="D1915" i="2"/>
  <c r="D1919" i="2"/>
  <c r="D1923" i="2"/>
  <c r="D1927" i="2"/>
  <c r="D1931" i="2"/>
  <c r="D1935" i="2"/>
  <c r="D1939" i="2"/>
  <c r="D1943" i="2"/>
  <c r="D1947" i="2"/>
  <c r="D1951" i="2"/>
  <c r="D1955" i="2"/>
  <c r="D1959" i="2"/>
  <c r="D1963" i="2"/>
  <c r="D1967" i="2"/>
  <c r="D1971" i="2"/>
  <c r="D1975" i="2"/>
  <c r="D1979" i="2"/>
  <c r="D1983" i="2"/>
  <c r="D1987" i="2"/>
  <c r="D1991" i="2"/>
  <c r="D1995" i="2"/>
  <c r="D1999" i="2"/>
  <c r="D2003" i="2"/>
  <c r="C14" i="2"/>
  <c r="C18" i="2"/>
  <c r="C22" i="2"/>
  <c r="C26" i="2"/>
  <c r="C30" i="2"/>
  <c r="C34" i="2"/>
  <c r="C38" i="2"/>
  <c r="C42" i="2"/>
  <c r="C46" i="2"/>
  <c r="C50" i="2"/>
  <c r="C54" i="2"/>
  <c r="C58" i="2"/>
  <c r="C62" i="2"/>
  <c r="C66" i="2"/>
  <c r="C70" i="2"/>
  <c r="C74" i="2"/>
  <c r="C78" i="2"/>
  <c r="C82" i="2"/>
  <c r="C86" i="2"/>
  <c r="C90" i="2"/>
  <c r="C94" i="2"/>
  <c r="C98" i="2"/>
  <c r="C102" i="2"/>
  <c r="C106" i="2"/>
  <c r="C110" i="2"/>
  <c r="C114" i="2"/>
  <c r="C118" i="2"/>
  <c r="C122" i="2"/>
  <c r="C126" i="2"/>
  <c r="C130" i="2"/>
  <c r="C134" i="2"/>
  <c r="C138" i="2"/>
  <c r="C142" i="2"/>
  <c r="C146" i="2"/>
  <c r="C150" i="2"/>
  <c r="C154" i="2"/>
  <c r="C158" i="2"/>
  <c r="C162" i="2"/>
  <c r="C166" i="2"/>
  <c r="C170" i="2"/>
  <c r="C174" i="2"/>
  <c r="C178" i="2"/>
  <c r="C182" i="2"/>
  <c r="C186" i="2"/>
  <c r="C190" i="2"/>
  <c r="C194" i="2"/>
  <c r="C198" i="2"/>
  <c r="C202" i="2"/>
  <c r="C206" i="2"/>
  <c r="C210" i="2"/>
  <c r="C214" i="2"/>
  <c r="C218" i="2"/>
  <c r="C222" i="2"/>
  <c r="C226" i="2"/>
  <c r="C230" i="2"/>
  <c r="C234" i="2"/>
  <c r="C238" i="2"/>
  <c r="C242" i="2"/>
  <c r="C246" i="2"/>
  <c r="C250" i="2"/>
  <c r="C254" i="2"/>
  <c r="C258" i="2"/>
  <c r="C262" i="2"/>
  <c r="C266" i="2"/>
  <c r="C270" i="2"/>
  <c r="C274" i="2"/>
  <c r="C278" i="2"/>
  <c r="C282" i="2"/>
  <c r="C286" i="2"/>
  <c r="C290" i="2"/>
  <c r="C294" i="2"/>
  <c r="C298" i="2"/>
  <c r="C302" i="2"/>
  <c r="C306" i="2"/>
  <c r="C310" i="2"/>
  <c r="C314" i="2"/>
  <c r="C318" i="2"/>
  <c r="C322" i="2"/>
  <c r="C326" i="2"/>
  <c r="C330" i="2"/>
  <c r="C334" i="2"/>
  <c r="C338" i="2"/>
  <c r="C342" i="2"/>
  <c r="C346" i="2"/>
  <c r="C350" i="2"/>
  <c r="C354" i="2"/>
  <c r="C358" i="2"/>
  <c r="C362" i="2"/>
  <c r="C366" i="2"/>
  <c r="C370" i="2"/>
  <c r="C374" i="2"/>
  <c r="C378" i="2"/>
  <c r="C382" i="2"/>
  <c r="C386" i="2"/>
  <c r="F525" i="2"/>
  <c r="F1121" i="2"/>
  <c r="F1379" i="2"/>
  <c r="F1635" i="2"/>
  <c r="F1891" i="2"/>
  <c r="E121" i="2"/>
  <c r="E185" i="2"/>
  <c r="E249" i="2"/>
  <c r="E313" i="2"/>
  <c r="E377" i="2"/>
  <c r="E441" i="2"/>
  <c r="E481" i="2"/>
  <c r="E513" i="2"/>
  <c r="E545" i="2"/>
  <c r="E577" i="2"/>
  <c r="E609" i="2"/>
  <c r="E641" i="2"/>
  <c r="E673" i="2"/>
  <c r="E705" i="2"/>
  <c r="E737" i="2"/>
  <c r="E769" i="2"/>
  <c r="E801" i="2"/>
  <c r="E833" i="2"/>
  <c r="E865" i="2"/>
  <c r="E897" i="2"/>
  <c r="E929" i="2"/>
  <c r="E961" i="2"/>
  <c r="E993" i="2"/>
  <c r="E1025" i="2"/>
  <c r="E1057" i="2"/>
  <c r="E1089" i="2"/>
  <c r="E1121" i="2"/>
  <c r="E1143" i="2"/>
  <c r="E1159" i="2"/>
  <c r="E1175" i="2"/>
  <c r="E1191" i="2"/>
  <c r="E1207" i="2"/>
  <c r="E1223" i="2"/>
  <c r="E1239" i="2"/>
  <c r="E1255" i="2"/>
  <c r="E1271" i="2"/>
  <c r="E1287" i="2"/>
  <c r="E1303" i="2"/>
  <c r="E1319" i="2"/>
  <c r="E1335" i="2"/>
  <c r="E1351" i="2"/>
  <c r="E1367" i="2"/>
  <c r="E1383" i="2"/>
  <c r="E1399" i="2"/>
  <c r="E1415" i="2"/>
  <c r="E1431" i="2"/>
  <c r="E1447" i="2"/>
  <c r="E1463" i="2"/>
  <c r="E1479" i="2"/>
  <c r="E1495" i="2"/>
  <c r="E1511" i="2"/>
  <c r="E1527" i="2"/>
  <c r="E1543" i="2"/>
  <c r="E1559" i="2"/>
  <c r="E1575" i="2"/>
  <c r="E1591" i="2"/>
  <c r="E1607" i="2"/>
  <c r="E1623" i="2"/>
  <c r="E1639" i="2"/>
  <c r="E1655" i="2"/>
  <c r="E1671" i="2"/>
  <c r="E1687" i="2"/>
  <c r="E1703" i="2"/>
  <c r="E1719" i="2"/>
  <c r="E1735" i="2"/>
  <c r="E1751" i="2"/>
  <c r="E1767" i="2"/>
  <c r="E1783" i="2"/>
  <c r="E1799" i="2"/>
  <c r="E1815" i="2"/>
  <c r="E1831" i="2"/>
  <c r="E1847" i="2"/>
  <c r="E1863" i="2"/>
  <c r="E1879" i="2"/>
  <c r="E1895" i="2"/>
  <c r="E1911" i="2"/>
  <c r="E1927" i="2"/>
  <c r="E1943" i="2"/>
  <c r="E1959" i="2"/>
  <c r="E1975" i="2"/>
  <c r="E1989" i="2"/>
  <c r="E1993" i="2"/>
  <c r="E1997" i="2"/>
  <c r="E2001" i="2"/>
  <c r="E2005" i="2"/>
  <c r="D16" i="2"/>
  <c r="D20" i="2"/>
  <c r="D24" i="2"/>
  <c r="D28" i="2"/>
  <c r="D32" i="2"/>
  <c r="D36" i="2"/>
  <c r="D40" i="2"/>
  <c r="D44" i="2"/>
  <c r="D48" i="2"/>
  <c r="D52" i="2"/>
  <c r="D56" i="2"/>
  <c r="D60" i="2"/>
  <c r="D64" i="2"/>
  <c r="D68" i="2"/>
  <c r="D72" i="2"/>
  <c r="D76" i="2"/>
  <c r="D80" i="2"/>
  <c r="D84" i="2"/>
  <c r="D88" i="2"/>
  <c r="D92" i="2"/>
  <c r="D96" i="2"/>
  <c r="D100" i="2"/>
  <c r="D104" i="2"/>
  <c r="D108" i="2"/>
  <c r="D112" i="2"/>
  <c r="D116" i="2"/>
  <c r="D120" i="2"/>
  <c r="D124" i="2"/>
  <c r="D128" i="2"/>
  <c r="D132" i="2"/>
  <c r="D136" i="2"/>
  <c r="D140" i="2"/>
  <c r="D144" i="2"/>
  <c r="D148" i="2"/>
  <c r="D152" i="2"/>
  <c r="D156" i="2"/>
  <c r="D160" i="2"/>
  <c r="D164" i="2"/>
  <c r="D168" i="2"/>
  <c r="D172" i="2"/>
  <c r="D176" i="2"/>
  <c r="D180" i="2"/>
  <c r="D184" i="2"/>
  <c r="D188" i="2"/>
  <c r="D192" i="2"/>
  <c r="D196" i="2"/>
  <c r="D200" i="2"/>
  <c r="D204" i="2"/>
  <c r="D208" i="2"/>
  <c r="D212" i="2"/>
  <c r="D216" i="2"/>
  <c r="D220" i="2"/>
  <c r="D224" i="2"/>
  <c r="D228" i="2"/>
  <c r="D232" i="2"/>
  <c r="D236" i="2"/>
  <c r="D240" i="2"/>
  <c r="D244" i="2"/>
  <c r="D248" i="2"/>
  <c r="D252" i="2"/>
  <c r="D256" i="2"/>
  <c r="D260" i="2"/>
  <c r="D264" i="2"/>
  <c r="D268" i="2"/>
  <c r="D272" i="2"/>
  <c r="D276" i="2"/>
  <c r="D280" i="2"/>
  <c r="D284" i="2"/>
  <c r="D288" i="2"/>
  <c r="D292" i="2"/>
  <c r="D296" i="2"/>
  <c r="D300" i="2"/>
  <c r="D304" i="2"/>
  <c r="D308" i="2"/>
  <c r="D312" i="2"/>
  <c r="D316" i="2"/>
  <c r="D320" i="2"/>
  <c r="D324" i="2"/>
  <c r="D328" i="2"/>
  <c r="D332" i="2"/>
  <c r="D336" i="2"/>
  <c r="D340" i="2"/>
  <c r="D344" i="2"/>
  <c r="D348" i="2"/>
  <c r="D352" i="2"/>
  <c r="D356" i="2"/>
  <c r="D360" i="2"/>
  <c r="D364" i="2"/>
  <c r="D368" i="2"/>
  <c r="D372" i="2"/>
  <c r="D376" i="2"/>
  <c r="D380" i="2"/>
  <c r="D384" i="2"/>
  <c r="D388" i="2"/>
  <c r="D392" i="2"/>
  <c r="D396" i="2"/>
  <c r="D400" i="2"/>
  <c r="D404" i="2"/>
  <c r="D408" i="2"/>
  <c r="D412" i="2"/>
  <c r="D416" i="2"/>
  <c r="D420" i="2"/>
  <c r="D424" i="2"/>
  <c r="D428" i="2"/>
  <c r="D432" i="2"/>
  <c r="D436" i="2"/>
  <c r="D440" i="2"/>
  <c r="D444" i="2"/>
  <c r="D448" i="2"/>
  <c r="D452" i="2"/>
  <c r="D456" i="2"/>
  <c r="D460" i="2"/>
  <c r="D464" i="2"/>
  <c r="D468" i="2"/>
  <c r="D472" i="2"/>
  <c r="D476" i="2"/>
  <c r="D480" i="2"/>
  <c r="D484" i="2"/>
  <c r="D488" i="2"/>
  <c r="D492" i="2"/>
  <c r="D496" i="2"/>
  <c r="D500" i="2"/>
  <c r="D504" i="2"/>
  <c r="D508" i="2"/>
  <c r="D512" i="2"/>
  <c r="D516" i="2"/>
  <c r="D520" i="2"/>
  <c r="D524" i="2"/>
  <c r="D528" i="2"/>
  <c r="D532" i="2"/>
  <c r="D536" i="2"/>
  <c r="D540" i="2"/>
  <c r="D544" i="2"/>
  <c r="D548" i="2"/>
  <c r="D552" i="2"/>
  <c r="D556" i="2"/>
  <c r="D560" i="2"/>
  <c r="D564" i="2"/>
  <c r="D568" i="2"/>
  <c r="D572" i="2"/>
  <c r="D576" i="2"/>
  <c r="D580" i="2"/>
  <c r="D584" i="2"/>
  <c r="D588" i="2"/>
  <c r="D592" i="2"/>
  <c r="D596" i="2"/>
  <c r="D600" i="2"/>
  <c r="D604" i="2"/>
  <c r="D608" i="2"/>
  <c r="D612" i="2"/>
  <c r="D616" i="2"/>
  <c r="D620" i="2"/>
  <c r="D624" i="2"/>
  <c r="D628" i="2"/>
  <c r="D632" i="2"/>
  <c r="D636" i="2"/>
  <c r="D640" i="2"/>
  <c r="D644" i="2"/>
  <c r="D648" i="2"/>
  <c r="D652" i="2"/>
  <c r="D656" i="2"/>
  <c r="D660" i="2"/>
  <c r="D664" i="2"/>
  <c r="D668" i="2"/>
  <c r="D672" i="2"/>
  <c r="D676" i="2"/>
  <c r="D680" i="2"/>
  <c r="D684" i="2"/>
  <c r="D688" i="2"/>
  <c r="D692" i="2"/>
  <c r="D696" i="2"/>
  <c r="D700" i="2"/>
  <c r="D704" i="2"/>
  <c r="D708" i="2"/>
  <c r="D712" i="2"/>
  <c r="D716" i="2"/>
  <c r="D720" i="2"/>
  <c r="D724" i="2"/>
  <c r="D728" i="2"/>
  <c r="D732" i="2"/>
  <c r="D736" i="2"/>
  <c r="D740" i="2"/>
  <c r="D744" i="2"/>
  <c r="D748" i="2"/>
  <c r="D752" i="2"/>
  <c r="D756" i="2"/>
  <c r="D760" i="2"/>
  <c r="D764" i="2"/>
  <c r="D768" i="2"/>
  <c r="D772" i="2"/>
  <c r="D776" i="2"/>
  <c r="D780" i="2"/>
  <c r="D784" i="2"/>
  <c r="D788" i="2"/>
  <c r="D792" i="2"/>
  <c r="D796" i="2"/>
  <c r="D800" i="2"/>
  <c r="D804" i="2"/>
  <c r="D808" i="2"/>
  <c r="D812" i="2"/>
  <c r="D816" i="2"/>
  <c r="D820" i="2"/>
  <c r="D824" i="2"/>
  <c r="D828" i="2"/>
  <c r="D832" i="2"/>
  <c r="D836" i="2"/>
  <c r="D840" i="2"/>
  <c r="D844" i="2"/>
  <c r="D848" i="2"/>
  <c r="D852" i="2"/>
  <c r="D856" i="2"/>
  <c r="D860" i="2"/>
  <c r="D864" i="2"/>
  <c r="D868" i="2"/>
  <c r="D872" i="2"/>
  <c r="D876" i="2"/>
  <c r="D880" i="2"/>
  <c r="D884" i="2"/>
  <c r="D888" i="2"/>
  <c r="D892" i="2"/>
  <c r="D896" i="2"/>
  <c r="D900" i="2"/>
  <c r="D904" i="2"/>
  <c r="D908" i="2"/>
  <c r="D912" i="2"/>
  <c r="D916" i="2"/>
  <c r="D920" i="2"/>
  <c r="D924" i="2"/>
  <c r="D928" i="2"/>
  <c r="D932" i="2"/>
  <c r="D936" i="2"/>
  <c r="D940" i="2"/>
  <c r="D944" i="2"/>
  <c r="D948" i="2"/>
  <c r="D952" i="2"/>
  <c r="D956" i="2"/>
  <c r="D960" i="2"/>
  <c r="D964" i="2"/>
  <c r="D968" i="2"/>
  <c r="D972" i="2"/>
  <c r="D976" i="2"/>
  <c r="D980" i="2"/>
  <c r="D984" i="2"/>
  <c r="D988" i="2"/>
  <c r="D992" i="2"/>
  <c r="D996" i="2"/>
  <c r="D1000" i="2"/>
  <c r="D1004" i="2"/>
  <c r="D1008" i="2"/>
  <c r="D1012" i="2"/>
  <c r="D1016" i="2"/>
  <c r="D1020" i="2"/>
  <c r="D1024" i="2"/>
  <c r="D1028" i="2"/>
  <c r="F737" i="2"/>
  <c r="F1187" i="2"/>
  <c r="F1443" i="2"/>
  <c r="F1699" i="2"/>
  <c r="F1955" i="2"/>
  <c r="E137" i="2"/>
  <c r="E201" i="2"/>
  <c r="E265" i="2"/>
  <c r="E329" i="2"/>
  <c r="E393" i="2"/>
  <c r="E457" i="2"/>
  <c r="E489" i="2"/>
  <c r="E521" i="2"/>
  <c r="E553" i="2"/>
  <c r="E585" i="2"/>
  <c r="E617" i="2"/>
  <c r="E649" i="2"/>
  <c r="E681" i="2"/>
  <c r="E713" i="2"/>
  <c r="E745" i="2"/>
  <c r="E777" i="2"/>
  <c r="E809" i="2"/>
  <c r="E841" i="2"/>
  <c r="E873" i="2"/>
  <c r="E905" i="2"/>
  <c r="E937" i="2"/>
  <c r="E969" i="2"/>
  <c r="E1001" i="2"/>
  <c r="E1033" i="2"/>
  <c r="E1065" i="2"/>
  <c r="E1097" i="2"/>
  <c r="E1129" i="2"/>
  <c r="E1147" i="2"/>
  <c r="E1163" i="2"/>
  <c r="E1179" i="2"/>
  <c r="E1195" i="2"/>
  <c r="E1211" i="2"/>
  <c r="E1227" i="2"/>
  <c r="E1243" i="2"/>
  <c r="E1259" i="2"/>
  <c r="E1275" i="2"/>
  <c r="E1291" i="2"/>
  <c r="E1307" i="2"/>
  <c r="E1323" i="2"/>
  <c r="E1339" i="2"/>
  <c r="E1355" i="2"/>
  <c r="E1371" i="2"/>
  <c r="E1387" i="2"/>
  <c r="E1403" i="2"/>
  <c r="E1419" i="2"/>
  <c r="E1435" i="2"/>
  <c r="E1451" i="2"/>
  <c r="E1467" i="2"/>
  <c r="E1483" i="2"/>
  <c r="E1499" i="2"/>
  <c r="E1515" i="2"/>
  <c r="E1531" i="2"/>
  <c r="E1547" i="2"/>
  <c r="E1563" i="2"/>
  <c r="E1579" i="2"/>
  <c r="E1595" i="2"/>
  <c r="E1611" i="2"/>
  <c r="E1627" i="2"/>
  <c r="E1643" i="2"/>
  <c r="E1659" i="2"/>
  <c r="E1675" i="2"/>
  <c r="E1691" i="2"/>
  <c r="E1707" i="2"/>
  <c r="E1723" i="2"/>
  <c r="E1739" i="2"/>
  <c r="E1755" i="2"/>
  <c r="E1771" i="2"/>
  <c r="E1787" i="2"/>
  <c r="E1803" i="2"/>
  <c r="E1819" i="2"/>
  <c r="E1835" i="2"/>
  <c r="E1851" i="2"/>
  <c r="E1867" i="2"/>
  <c r="E1883" i="2"/>
  <c r="E1899" i="2"/>
  <c r="E1915" i="2"/>
  <c r="E1931" i="2"/>
  <c r="E1947" i="2"/>
  <c r="E1963" i="2"/>
  <c r="E1979" i="2"/>
  <c r="E1990" i="2"/>
  <c r="E1994" i="2"/>
  <c r="E1998" i="2"/>
  <c r="E2002" i="2"/>
  <c r="E13" i="2"/>
  <c r="D17" i="2"/>
  <c r="D21" i="2"/>
  <c r="D25" i="2"/>
  <c r="D29" i="2"/>
  <c r="D33" i="2"/>
  <c r="D37" i="2"/>
  <c r="D41" i="2"/>
  <c r="D45" i="2"/>
  <c r="D49" i="2"/>
  <c r="D53" i="2"/>
  <c r="D57" i="2"/>
  <c r="D61" i="2"/>
  <c r="D65" i="2"/>
  <c r="D69" i="2"/>
  <c r="D73" i="2"/>
  <c r="D77" i="2"/>
  <c r="D81" i="2"/>
  <c r="D85" i="2"/>
  <c r="D89" i="2"/>
  <c r="D93" i="2"/>
  <c r="D97" i="2"/>
  <c r="D101" i="2"/>
  <c r="D105" i="2"/>
  <c r="D109" i="2"/>
  <c r="D113" i="2"/>
  <c r="D117" i="2"/>
  <c r="D121" i="2"/>
  <c r="D125" i="2"/>
  <c r="D129" i="2"/>
  <c r="D133" i="2"/>
  <c r="D137" i="2"/>
  <c r="D141" i="2"/>
  <c r="D145" i="2"/>
  <c r="D149" i="2"/>
  <c r="D153" i="2"/>
  <c r="D157" i="2"/>
  <c r="D161" i="2"/>
  <c r="D165" i="2"/>
  <c r="D169" i="2"/>
  <c r="D173" i="2"/>
  <c r="D177" i="2"/>
  <c r="D181" i="2"/>
  <c r="D185" i="2"/>
  <c r="D189" i="2"/>
  <c r="D193" i="2"/>
  <c r="D197" i="2"/>
  <c r="D201" i="2"/>
  <c r="D205" i="2"/>
  <c r="D209" i="2"/>
  <c r="D213" i="2"/>
  <c r="D217" i="2"/>
  <c r="D221" i="2"/>
  <c r="D225" i="2"/>
  <c r="D229" i="2"/>
  <c r="D233" i="2"/>
  <c r="D237" i="2"/>
  <c r="D241" i="2"/>
  <c r="D245" i="2"/>
  <c r="D249" i="2"/>
  <c r="D253" i="2"/>
  <c r="D257" i="2"/>
  <c r="D261" i="2"/>
  <c r="D265" i="2"/>
  <c r="D269" i="2"/>
  <c r="D273" i="2"/>
  <c r="D277" i="2"/>
  <c r="D281" i="2"/>
  <c r="D285" i="2"/>
  <c r="D289" i="2"/>
  <c r="D293" i="2"/>
  <c r="D297" i="2"/>
  <c r="D301" i="2"/>
  <c r="D305" i="2"/>
  <c r="D309" i="2"/>
  <c r="D313" i="2"/>
  <c r="D317" i="2"/>
  <c r="D321" i="2"/>
  <c r="D325" i="2"/>
  <c r="D329" i="2"/>
  <c r="D333" i="2"/>
  <c r="D337" i="2"/>
  <c r="D341" i="2"/>
  <c r="D345" i="2"/>
  <c r="D349" i="2"/>
  <c r="D353" i="2"/>
  <c r="D357" i="2"/>
  <c r="D361" i="2"/>
  <c r="D365" i="2"/>
  <c r="D369" i="2"/>
  <c r="D373" i="2"/>
  <c r="D377" i="2"/>
  <c r="D381" i="2"/>
  <c r="D385" i="2"/>
  <c r="D389" i="2"/>
  <c r="D393" i="2"/>
  <c r="D397" i="2"/>
  <c r="D401" i="2"/>
  <c r="D405" i="2"/>
  <c r="D409" i="2"/>
  <c r="D413" i="2"/>
  <c r="D417" i="2"/>
  <c r="D421" i="2"/>
  <c r="D425" i="2"/>
  <c r="D429" i="2"/>
  <c r="D433" i="2"/>
  <c r="D437" i="2"/>
  <c r="D441" i="2"/>
  <c r="D445" i="2"/>
  <c r="D449" i="2"/>
  <c r="D453" i="2"/>
  <c r="D457" i="2"/>
  <c r="D461" i="2"/>
  <c r="D465" i="2"/>
  <c r="D469" i="2"/>
  <c r="D473" i="2"/>
  <c r="D477" i="2"/>
  <c r="D481" i="2"/>
  <c r="D485" i="2"/>
  <c r="D489" i="2"/>
  <c r="D493" i="2"/>
  <c r="D497" i="2"/>
  <c r="D501" i="2"/>
  <c r="D505" i="2"/>
  <c r="D509" i="2"/>
  <c r="D513" i="2"/>
  <c r="D517" i="2"/>
  <c r="D521" i="2"/>
  <c r="D525" i="2"/>
  <c r="D529" i="2"/>
  <c r="D533" i="2"/>
  <c r="D537" i="2"/>
  <c r="D541" i="2"/>
  <c r="D545" i="2"/>
  <c r="D549" i="2"/>
  <c r="D553" i="2"/>
  <c r="D557" i="2"/>
  <c r="D561" i="2"/>
  <c r="D565" i="2"/>
  <c r="D569" i="2"/>
  <c r="D573" i="2"/>
  <c r="D577" i="2"/>
  <c r="D581" i="2"/>
  <c r="D585" i="2"/>
  <c r="D589" i="2"/>
  <c r="D593" i="2"/>
  <c r="D597" i="2"/>
  <c r="D601" i="2"/>
  <c r="D605" i="2"/>
  <c r="D609" i="2"/>
  <c r="D613" i="2"/>
  <c r="D617" i="2"/>
  <c r="D621" i="2"/>
  <c r="D625" i="2"/>
  <c r="D629" i="2"/>
  <c r="D633" i="2"/>
  <c r="D637" i="2"/>
  <c r="D641" i="2"/>
  <c r="D645" i="2"/>
  <c r="D649" i="2"/>
  <c r="D653" i="2"/>
  <c r="D657" i="2"/>
  <c r="D661" i="2"/>
  <c r="D665" i="2"/>
  <c r="D669" i="2"/>
  <c r="D673" i="2"/>
  <c r="D677" i="2"/>
  <c r="D681" i="2"/>
  <c r="D685" i="2"/>
  <c r="D689" i="2"/>
  <c r="D693" i="2"/>
  <c r="D697" i="2"/>
  <c r="D701" i="2"/>
  <c r="D705" i="2"/>
  <c r="D709" i="2"/>
  <c r="D713" i="2"/>
  <c r="D717" i="2"/>
  <c r="D721" i="2"/>
  <c r="D725" i="2"/>
  <c r="D729" i="2"/>
  <c r="D733" i="2"/>
  <c r="D737" i="2"/>
  <c r="D741" i="2"/>
  <c r="D745" i="2"/>
  <c r="D749" i="2"/>
  <c r="D753" i="2"/>
  <c r="D757" i="2"/>
  <c r="D761" i="2"/>
  <c r="D765" i="2"/>
  <c r="D769" i="2"/>
  <c r="D773" i="2"/>
  <c r="D777" i="2"/>
  <c r="D781" i="2"/>
  <c r="D785" i="2"/>
  <c r="D789" i="2"/>
  <c r="D793" i="2"/>
  <c r="D797" i="2"/>
  <c r="D801" i="2"/>
  <c r="D805" i="2"/>
  <c r="D809" i="2"/>
  <c r="D813" i="2"/>
  <c r="D817" i="2"/>
  <c r="D821" i="2"/>
  <c r="D825" i="2"/>
  <c r="D829" i="2"/>
  <c r="D833" i="2"/>
  <c r="D837" i="2"/>
  <c r="D841" i="2"/>
  <c r="D845" i="2"/>
  <c r="D849" i="2"/>
  <c r="D853" i="2"/>
  <c r="D857" i="2"/>
  <c r="D861" i="2"/>
  <c r="D865" i="2"/>
  <c r="D869" i="2"/>
  <c r="D873" i="2"/>
  <c r="D877" i="2"/>
  <c r="D881" i="2"/>
  <c r="D885" i="2"/>
  <c r="D889" i="2"/>
  <c r="D893" i="2"/>
  <c r="D897" i="2"/>
  <c r="D901" i="2"/>
  <c r="D905" i="2"/>
  <c r="D909" i="2"/>
  <c r="D913" i="2"/>
  <c r="D917" i="2"/>
  <c r="D921" i="2"/>
  <c r="D925" i="2"/>
  <c r="D929" i="2"/>
  <c r="D933" i="2"/>
  <c r="D937" i="2"/>
  <c r="D941" i="2"/>
  <c r="D945" i="2"/>
  <c r="D949" i="2"/>
  <c r="D953" i="2"/>
  <c r="D957" i="2"/>
  <c r="D961" i="2"/>
  <c r="D965" i="2"/>
  <c r="D969" i="2"/>
  <c r="D973" i="2"/>
  <c r="D977" i="2"/>
  <c r="D981" i="2"/>
  <c r="D985" i="2"/>
  <c r="D989" i="2"/>
  <c r="D993" i="2"/>
  <c r="D997" i="2"/>
  <c r="D1001" i="2"/>
  <c r="D1005" i="2"/>
  <c r="D1009" i="2"/>
  <c r="D1013" i="2"/>
  <c r="D1017" i="2"/>
  <c r="D1021" i="2"/>
  <c r="D1025" i="2"/>
  <c r="D1029" i="2"/>
  <c r="D1033" i="2"/>
  <c r="D1037" i="2"/>
  <c r="D1041" i="2"/>
  <c r="D1045" i="2"/>
  <c r="D1049" i="2"/>
  <c r="D1053" i="2"/>
  <c r="D1057" i="2"/>
  <c r="D1061" i="2"/>
  <c r="D1065" i="2"/>
  <c r="D1069" i="2"/>
  <c r="D1073" i="2"/>
  <c r="D1077" i="2"/>
  <c r="D1081" i="2"/>
  <c r="D1085" i="2"/>
  <c r="D1089" i="2"/>
  <c r="D1093" i="2"/>
  <c r="D1097" i="2"/>
  <c r="D1101" i="2"/>
  <c r="D1105" i="2"/>
  <c r="D1109" i="2"/>
  <c r="D1113" i="2"/>
  <c r="D1117" i="2"/>
  <c r="D1121" i="2"/>
  <c r="D1125" i="2"/>
  <c r="D1129" i="2"/>
  <c r="D1133" i="2"/>
  <c r="D1137" i="2"/>
  <c r="D1141" i="2"/>
  <c r="D1145" i="2"/>
  <c r="D1149" i="2"/>
  <c r="D1153" i="2"/>
  <c r="D1157" i="2"/>
  <c r="D1161" i="2"/>
  <c r="D1165" i="2"/>
  <c r="D1169" i="2"/>
  <c r="D1173" i="2"/>
  <c r="D1177" i="2"/>
  <c r="D1181" i="2"/>
  <c r="D1185" i="2"/>
  <c r="D1189" i="2"/>
  <c r="D1193" i="2"/>
  <c r="D1197" i="2"/>
  <c r="D1201" i="2"/>
  <c r="D1205" i="2"/>
  <c r="D1209" i="2"/>
  <c r="D1213" i="2"/>
  <c r="D1217" i="2"/>
  <c r="D1221" i="2"/>
  <c r="D1225" i="2"/>
  <c r="D1229" i="2"/>
  <c r="D1233" i="2"/>
  <c r="D1237" i="2"/>
  <c r="D1241" i="2"/>
  <c r="D1245" i="2"/>
  <c r="D1249" i="2"/>
  <c r="D1253" i="2"/>
  <c r="D1257" i="2"/>
  <c r="D1261" i="2"/>
  <c r="D1265" i="2"/>
  <c r="D1269" i="2"/>
  <c r="D1273" i="2"/>
  <c r="D1277" i="2"/>
  <c r="D1281" i="2"/>
  <c r="D1285" i="2"/>
  <c r="D1289" i="2"/>
  <c r="D1293" i="2"/>
  <c r="D1297" i="2"/>
  <c r="D1301" i="2"/>
  <c r="D1305" i="2"/>
  <c r="D1309" i="2"/>
  <c r="D1313" i="2"/>
  <c r="D1317" i="2"/>
  <c r="D1321" i="2"/>
  <c r="D1325" i="2"/>
  <c r="D1329" i="2"/>
  <c r="D1333" i="2"/>
  <c r="D1337" i="2"/>
  <c r="D1341" i="2"/>
  <c r="D1345" i="2"/>
  <c r="D1349" i="2"/>
  <c r="D1353" i="2"/>
  <c r="D1357" i="2"/>
  <c r="D1361" i="2"/>
  <c r="D1365" i="2"/>
  <c r="D1369" i="2"/>
  <c r="D1373" i="2"/>
  <c r="D1377" i="2"/>
  <c r="D1381" i="2"/>
  <c r="D1385" i="2"/>
  <c r="D1389" i="2"/>
  <c r="D1393" i="2"/>
  <c r="D1397" i="2"/>
  <c r="D1401" i="2"/>
  <c r="D1405" i="2"/>
  <c r="D1409" i="2"/>
  <c r="D1413" i="2"/>
  <c r="D1417" i="2"/>
  <c r="D1421" i="2"/>
  <c r="D1425" i="2"/>
  <c r="D1429" i="2"/>
  <c r="D1433" i="2"/>
  <c r="D1437" i="2"/>
  <c r="D1441" i="2"/>
  <c r="D1445" i="2"/>
  <c r="D1449" i="2"/>
  <c r="D1453" i="2"/>
  <c r="D1457" i="2"/>
  <c r="D1461" i="2"/>
  <c r="D1465" i="2"/>
  <c r="D1469" i="2"/>
  <c r="D1473" i="2"/>
  <c r="D1477" i="2"/>
  <c r="D1481" i="2"/>
  <c r="D1485" i="2"/>
  <c r="D1489" i="2"/>
  <c r="D1493" i="2"/>
  <c r="D1497" i="2"/>
  <c r="D1501" i="2"/>
  <c r="D1505" i="2"/>
  <c r="D1509" i="2"/>
  <c r="D1513" i="2"/>
  <c r="D1517" i="2"/>
  <c r="D1521" i="2"/>
  <c r="D1525" i="2"/>
  <c r="D1529" i="2"/>
  <c r="D1533" i="2"/>
  <c r="D1537" i="2"/>
  <c r="D1541" i="2"/>
  <c r="D1545" i="2"/>
  <c r="D1549" i="2"/>
  <c r="D1553" i="2"/>
  <c r="D1557" i="2"/>
  <c r="D1561" i="2"/>
  <c r="D1565" i="2"/>
  <c r="D1569" i="2"/>
  <c r="D1573" i="2"/>
  <c r="D1577" i="2"/>
  <c r="D1581" i="2"/>
  <c r="D1585" i="2"/>
  <c r="D1589" i="2"/>
  <c r="D1593" i="2"/>
  <c r="D1597" i="2"/>
  <c r="D1601" i="2"/>
  <c r="D1605" i="2"/>
  <c r="D1609" i="2"/>
  <c r="D1613" i="2"/>
  <c r="D1617" i="2"/>
  <c r="D1621" i="2"/>
  <c r="D1625" i="2"/>
  <c r="D1629" i="2"/>
  <c r="D1633" i="2"/>
  <c r="D1637" i="2"/>
  <c r="D1641" i="2"/>
  <c r="D1645" i="2"/>
  <c r="D1649" i="2"/>
  <c r="D1653" i="2"/>
  <c r="D1657" i="2"/>
  <c r="D1661" i="2"/>
  <c r="D1665" i="2"/>
  <c r="D1669" i="2"/>
  <c r="D1673" i="2"/>
  <c r="D1677" i="2"/>
  <c r="D1681" i="2"/>
  <c r="D1685" i="2"/>
  <c r="D1689" i="2"/>
  <c r="D1693" i="2"/>
  <c r="D1697" i="2"/>
  <c r="D1701" i="2"/>
  <c r="D1705" i="2"/>
  <c r="D1709" i="2"/>
  <c r="D1713" i="2"/>
  <c r="D1717" i="2"/>
  <c r="D1721" i="2"/>
  <c r="D1725" i="2"/>
  <c r="D1729" i="2"/>
  <c r="D1733" i="2"/>
  <c r="D1737" i="2"/>
  <c r="D1741" i="2"/>
  <c r="D1745" i="2"/>
  <c r="D1749" i="2"/>
  <c r="D1753" i="2"/>
  <c r="D1757" i="2"/>
  <c r="D1761" i="2"/>
  <c r="D1765" i="2"/>
  <c r="D1769" i="2"/>
  <c r="D1773" i="2"/>
  <c r="D1777" i="2"/>
  <c r="D1781" i="2"/>
  <c r="D1785" i="2"/>
  <c r="D1789" i="2"/>
  <c r="D1793" i="2"/>
  <c r="D1797" i="2"/>
  <c r="D1801" i="2"/>
  <c r="D1805" i="2"/>
  <c r="D1809" i="2"/>
  <c r="D1813" i="2"/>
  <c r="D1817" i="2"/>
  <c r="D1821" i="2"/>
  <c r="D1825" i="2"/>
  <c r="D1829" i="2"/>
  <c r="D1833" i="2"/>
  <c r="D1837" i="2"/>
  <c r="D1841" i="2"/>
  <c r="D1845" i="2"/>
  <c r="D1849" i="2"/>
  <c r="D1853" i="2"/>
  <c r="D1857" i="2"/>
  <c r="D1861" i="2"/>
  <c r="D1865" i="2"/>
  <c r="D1869" i="2"/>
  <c r="D1873" i="2"/>
  <c r="D1877" i="2"/>
  <c r="D1881" i="2"/>
  <c r="D1885" i="2"/>
  <c r="D1889" i="2"/>
  <c r="D1893" i="2"/>
  <c r="D1897" i="2"/>
  <c r="D1901" i="2"/>
  <c r="D1905" i="2"/>
  <c r="D1909" i="2"/>
  <c r="D1913" i="2"/>
  <c r="D1917" i="2"/>
  <c r="D1921" i="2"/>
  <c r="D1925" i="2"/>
  <c r="D1929" i="2"/>
  <c r="D1933" i="2"/>
  <c r="D1937" i="2"/>
  <c r="D1941" i="2"/>
  <c r="D1945" i="2"/>
  <c r="D1949" i="2"/>
  <c r="D1953" i="2"/>
  <c r="D1957" i="2"/>
  <c r="D1961" i="2"/>
  <c r="D1965" i="2"/>
  <c r="D1969" i="2"/>
  <c r="D1973" i="2"/>
  <c r="D1977" i="2"/>
  <c r="D1981" i="2"/>
  <c r="D1985" i="2"/>
  <c r="D1989" i="2"/>
  <c r="D1993" i="2"/>
  <c r="D1997" i="2"/>
  <c r="D2001" i="2"/>
  <c r="D2005" i="2"/>
  <c r="C16" i="2"/>
  <c r="C20" i="2"/>
  <c r="C24" i="2"/>
  <c r="C28" i="2"/>
  <c r="C32" i="2"/>
  <c r="C36" i="2"/>
  <c r="C40" i="2"/>
  <c r="C44" i="2"/>
  <c r="C48" i="2"/>
  <c r="C52" i="2"/>
  <c r="C56" i="2"/>
  <c r="C60" i="2"/>
  <c r="F865" i="2"/>
  <c r="E26" i="2"/>
  <c r="E345" i="2"/>
  <c r="E529" i="2"/>
  <c r="E657" i="2"/>
  <c r="E785" i="2"/>
  <c r="E913" i="2"/>
  <c r="E1041" i="2"/>
  <c r="E1151" i="2"/>
  <c r="E1215" i="2"/>
  <c r="E1279" i="2"/>
  <c r="E1343" i="2"/>
  <c r="E1407" i="2"/>
  <c r="E1471" i="2"/>
  <c r="E1535" i="2"/>
  <c r="E1599" i="2"/>
  <c r="E1663" i="2"/>
  <c r="E1727" i="2"/>
  <c r="E1791" i="2"/>
  <c r="E1855" i="2"/>
  <c r="E1919" i="2"/>
  <c r="E1983" i="2"/>
  <c r="E2003" i="2"/>
  <c r="D26" i="2"/>
  <c r="D42" i="2"/>
  <c r="D58" i="2"/>
  <c r="D74" i="2"/>
  <c r="D90" i="2"/>
  <c r="D106" i="2"/>
  <c r="D122" i="2"/>
  <c r="D138" i="2"/>
  <c r="D154" i="2"/>
  <c r="D170" i="2"/>
  <c r="D186" i="2"/>
  <c r="D202" i="2"/>
  <c r="D218" i="2"/>
  <c r="D234" i="2"/>
  <c r="D250" i="2"/>
  <c r="D266" i="2"/>
  <c r="D282" i="2"/>
  <c r="D298" i="2"/>
  <c r="D314" i="2"/>
  <c r="D330" i="2"/>
  <c r="D346" i="2"/>
  <c r="D362" i="2"/>
  <c r="D378" i="2"/>
  <c r="D394" i="2"/>
  <c r="D410" i="2"/>
  <c r="D426" i="2"/>
  <c r="D442" i="2"/>
  <c r="D458" i="2"/>
  <c r="D474" i="2"/>
  <c r="D490" i="2"/>
  <c r="D506" i="2"/>
  <c r="D522" i="2"/>
  <c r="D538" i="2"/>
  <c r="D554" i="2"/>
  <c r="D570" i="2"/>
  <c r="D586" i="2"/>
  <c r="D602" i="2"/>
  <c r="D618" i="2"/>
  <c r="D634" i="2"/>
  <c r="D650" i="2"/>
  <c r="D666" i="2"/>
  <c r="D682" i="2"/>
  <c r="D698" i="2"/>
  <c r="D714" i="2"/>
  <c r="D730" i="2"/>
  <c r="D746" i="2"/>
  <c r="D762" i="2"/>
  <c r="D778" i="2"/>
  <c r="D794" i="2"/>
  <c r="D810" i="2"/>
  <c r="D826" i="2"/>
  <c r="D842" i="2"/>
  <c r="D858" i="2"/>
  <c r="D874" i="2"/>
  <c r="D890" i="2"/>
  <c r="D906" i="2"/>
  <c r="D922" i="2"/>
  <c r="D938" i="2"/>
  <c r="D954" i="2"/>
  <c r="D970" i="2"/>
  <c r="D986" i="2"/>
  <c r="D1002" i="2"/>
  <c r="D1018" i="2"/>
  <c r="D1032" i="2"/>
  <c r="D1040" i="2"/>
  <c r="D1048" i="2"/>
  <c r="D1056" i="2"/>
  <c r="D1064" i="2"/>
  <c r="D1072" i="2"/>
  <c r="D1080" i="2"/>
  <c r="D1088" i="2"/>
  <c r="D1096" i="2"/>
  <c r="D1104" i="2"/>
  <c r="D1112" i="2"/>
  <c r="D1120" i="2"/>
  <c r="D1128" i="2"/>
  <c r="D1136" i="2"/>
  <c r="D1144" i="2"/>
  <c r="D1152" i="2"/>
  <c r="D1160" i="2"/>
  <c r="D1168" i="2"/>
  <c r="D1176" i="2"/>
  <c r="D1184" i="2"/>
  <c r="D1192" i="2"/>
  <c r="D1200" i="2"/>
  <c r="D1208" i="2"/>
  <c r="D1216" i="2"/>
  <c r="D1224" i="2"/>
  <c r="D1232" i="2"/>
  <c r="D1240" i="2"/>
  <c r="D1248" i="2"/>
  <c r="D1256" i="2"/>
  <c r="D1264" i="2"/>
  <c r="D1272" i="2"/>
  <c r="D1280" i="2"/>
  <c r="D1288" i="2"/>
  <c r="D1296" i="2"/>
  <c r="D1304" i="2"/>
  <c r="D1312" i="2"/>
  <c r="D1320" i="2"/>
  <c r="D1328" i="2"/>
  <c r="D1336" i="2"/>
  <c r="D1344" i="2"/>
  <c r="D1352" i="2"/>
  <c r="D1360" i="2"/>
  <c r="D1368" i="2"/>
  <c r="D1376" i="2"/>
  <c r="D1384" i="2"/>
  <c r="D1392" i="2"/>
  <c r="D1400" i="2"/>
  <c r="D1408" i="2"/>
  <c r="D1416" i="2"/>
  <c r="D1424" i="2"/>
  <c r="D1432" i="2"/>
  <c r="D1440" i="2"/>
  <c r="D1448" i="2"/>
  <c r="D1456" i="2"/>
  <c r="D1464" i="2"/>
  <c r="D1472" i="2"/>
  <c r="D1480" i="2"/>
  <c r="D1488" i="2"/>
  <c r="D1496" i="2"/>
  <c r="D1504" i="2"/>
  <c r="D1512" i="2"/>
  <c r="D1520" i="2"/>
  <c r="D1528" i="2"/>
  <c r="D1536" i="2"/>
  <c r="D1544" i="2"/>
  <c r="D1552" i="2"/>
  <c r="D1560" i="2"/>
  <c r="D1568" i="2"/>
  <c r="D1576" i="2"/>
  <c r="D1584" i="2"/>
  <c r="D1592" i="2"/>
  <c r="D1600" i="2"/>
  <c r="D1608" i="2"/>
  <c r="D1616" i="2"/>
  <c r="D1624" i="2"/>
  <c r="D1632" i="2"/>
  <c r="D1640" i="2"/>
  <c r="D1648" i="2"/>
  <c r="D1656" i="2"/>
  <c r="D1664" i="2"/>
  <c r="D1672" i="2"/>
  <c r="D1680" i="2"/>
  <c r="D1688" i="2"/>
  <c r="D1696" i="2"/>
  <c r="D1704" i="2"/>
  <c r="D1712" i="2"/>
  <c r="D1720" i="2"/>
  <c r="D1728" i="2"/>
  <c r="D1736" i="2"/>
  <c r="D1744" i="2"/>
  <c r="D1752" i="2"/>
  <c r="D1760" i="2"/>
  <c r="D1768" i="2"/>
  <c r="D1776" i="2"/>
  <c r="D1784" i="2"/>
  <c r="D1792" i="2"/>
  <c r="D1800" i="2"/>
  <c r="D1808" i="2"/>
  <c r="D1816" i="2"/>
  <c r="D1824" i="2"/>
  <c r="D1832" i="2"/>
  <c r="D1840" i="2"/>
  <c r="D1848" i="2"/>
  <c r="D1856" i="2"/>
  <c r="D1864" i="2"/>
  <c r="D1872" i="2"/>
  <c r="D1880" i="2"/>
  <c r="D1888" i="2"/>
  <c r="D1896" i="2"/>
  <c r="D1904" i="2"/>
  <c r="D1912" i="2"/>
  <c r="D1920" i="2"/>
  <c r="D1928" i="2"/>
  <c r="D1936" i="2"/>
  <c r="D1944" i="2"/>
  <c r="D1952" i="2"/>
  <c r="D1960" i="2"/>
  <c r="D1968" i="2"/>
  <c r="D1976" i="2"/>
  <c r="D1984" i="2"/>
  <c r="D1992" i="2"/>
  <c r="D2000" i="2"/>
  <c r="C15" i="2"/>
  <c r="C23" i="2"/>
  <c r="C31" i="2"/>
  <c r="C39" i="2"/>
  <c r="C47" i="2"/>
  <c r="C55" i="2"/>
  <c r="C63" i="2"/>
  <c r="C68" i="2"/>
  <c r="C73" i="2"/>
  <c r="C79" i="2"/>
  <c r="C84" i="2"/>
  <c r="C89" i="2"/>
  <c r="C95" i="2"/>
  <c r="C100" i="2"/>
  <c r="C105" i="2"/>
  <c r="C111" i="2"/>
  <c r="C116" i="2"/>
  <c r="C121" i="2"/>
  <c r="C127" i="2"/>
  <c r="C132" i="2"/>
  <c r="C137" i="2"/>
  <c r="C143" i="2"/>
  <c r="C148" i="2"/>
  <c r="C153" i="2"/>
  <c r="C159" i="2"/>
  <c r="C164" i="2"/>
  <c r="C169" i="2"/>
  <c r="C175" i="2"/>
  <c r="C180" i="2"/>
  <c r="C185" i="2"/>
  <c r="C191" i="2"/>
  <c r="C196" i="2"/>
  <c r="C201" i="2"/>
  <c r="C207" i="2"/>
  <c r="C212" i="2"/>
  <c r="C217" i="2"/>
  <c r="C223" i="2"/>
  <c r="C228" i="2"/>
  <c r="C233" i="2"/>
  <c r="C239" i="2"/>
  <c r="C244" i="2"/>
  <c r="C249" i="2"/>
  <c r="C255" i="2"/>
  <c r="C260" i="2"/>
  <c r="C265" i="2"/>
  <c r="C271" i="2"/>
  <c r="C276" i="2"/>
  <c r="C281" i="2"/>
  <c r="C287" i="2"/>
  <c r="C292" i="2"/>
  <c r="C297" i="2"/>
  <c r="C303" i="2"/>
  <c r="C308" i="2"/>
  <c r="C313" i="2"/>
  <c r="C319" i="2"/>
  <c r="C324" i="2"/>
  <c r="C329" i="2"/>
  <c r="C335" i="2"/>
  <c r="C340" i="2"/>
  <c r="C345" i="2"/>
  <c r="C351" i="2"/>
  <c r="C356" i="2"/>
  <c r="C361" i="2"/>
  <c r="C367" i="2"/>
  <c r="C372" i="2"/>
  <c r="C377" i="2"/>
  <c r="C383" i="2"/>
  <c r="C388" i="2"/>
  <c r="C392" i="2"/>
  <c r="C396" i="2"/>
  <c r="C400" i="2"/>
  <c r="C404" i="2"/>
  <c r="C408" i="2"/>
  <c r="C412" i="2"/>
  <c r="C416" i="2"/>
  <c r="C420" i="2"/>
  <c r="C424" i="2"/>
  <c r="C428" i="2"/>
  <c r="C432" i="2"/>
  <c r="C436" i="2"/>
  <c r="C440" i="2"/>
  <c r="C444" i="2"/>
  <c r="C448" i="2"/>
  <c r="C452" i="2"/>
  <c r="C456" i="2"/>
  <c r="C460" i="2"/>
  <c r="C464" i="2"/>
  <c r="C468" i="2"/>
  <c r="C472" i="2"/>
  <c r="C476" i="2"/>
  <c r="C480" i="2"/>
  <c r="C484" i="2"/>
  <c r="C488" i="2"/>
  <c r="C492" i="2"/>
  <c r="C496" i="2"/>
  <c r="C500" i="2"/>
  <c r="C504" i="2"/>
  <c r="C508" i="2"/>
  <c r="C512" i="2"/>
  <c r="C516" i="2"/>
  <c r="C520" i="2"/>
  <c r="C524" i="2"/>
  <c r="C528" i="2"/>
  <c r="C532" i="2"/>
  <c r="C536" i="2"/>
  <c r="C540" i="2"/>
  <c r="C544" i="2"/>
  <c r="C548" i="2"/>
  <c r="C552" i="2"/>
  <c r="C556" i="2"/>
  <c r="C560" i="2"/>
  <c r="C564" i="2"/>
  <c r="C568" i="2"/>
  <c r="C572" i="2"/>
  <c r="C576" i="2"/>
  <c r="C580" i="2"/>
  <c r="C584" i="2"/>
  <c r="C588" i="2"/>
  <c r="C592" i="2"/>
  <c r="C596" i="2"/>
  <c r="C600" i="2"/>
  <c r="C604" i="2"/>
  <c r="C608" i="2"/>
  <c r="C612" i="2"/>
  <c r="C616" i="2"/>
  <c r="C620" i="2"/>
  <c r="C624" i="2"/>
  <c r="C628" i="2"/>
  <c r="C632" i="2"/>
  <c r="C636" i="2"/>
  <c r="C640" i="2"/>
  <c r="C644" i="2"/>
  <c r="C648" i="2"/>
  <c r="C652" i="2"/>
  <c r="C656" i="2"/>
  <c r="C660" i="2"/>
  <c r="C664" i="2"/>
  <c r="C668" i="2"/>
  <c r="C672" i="2"/>
  <c r="C676" i="2"/>
  <c r="C680" i="2"/>
  <c r="C684" i="2"/>
  <c r="C688" i="2"/>
  <c r="C692" i="2"/>
  <c r="C696" i="2"/>
  <c r="C700" i="2"/>
  <c r="C704" i="2"/>
  <c r="C708" i="2"/>
  <c r="C712" i="2"/>
  <c r="C716" i="2"/>
  <c r="C720" i="2"/>
  <c r="C724" i="2"/>
  <c r="C728" i="2"/>
  <c r="C732" i="2"/>
  <c r="C736" i="2"/>
  <c r="C740" i="2"/>
  <c r="C744" i="2"/>
  <c r="C748" i="2"/>
  <c r="C752" i="2"/>
  <c r="C756" i="2"/>
  <c r="C760" i="2"/>
  <c r="C764" i="2"/>
  <c r="C768" i="2"/>
  <c r="C772" i="2"/>
  <c r="C776" i="2"/>
  <c r="C780" i="2"/>
  <c r="C784" i="2"/>
  <c r="C788" i="2"/>
  <c r="C792" i="2"/>
  <c r="C796" i="2"/>
  <c r="C800" i="2"/>
  <c r="C804" i="2"/>
  <c r="C808" i="2"/>
  <c r="C812" i="2"/>
  <c r="C816" i="2"/>
  <c r="C820" i="2"/>
  <c r="C824" i="2"/>
  <c r="C828" i="2"/>
  <c r="C832" i="2"/>
  <c r="C836" i="2"/>
  <c r="C840" i="2"/>
  <c r="C844" i="2"/>
  <c r="C848" i="2"/>
  <c r="C852" i="2"/>
  <c r="C856" i="2"/>
  <c r="C860" i="2"/>
  <c r="C864" i="2"/>
  <c r="C868" i="2"/>
  <c r="C872" i="2"/>
  <c r="C876" i="2"/>
  <c r="C880" i="2"/>
  <c r="C884" i="2"/>
  <c r="C888" i="2"/>
  <c r="C892" i="2"/>
  <c r="C896" i="2"/>
  <c r="C900" i="2"/>
  <c r="C904" i="2"/>
  <c r="C908" i="2"/>
  <c r="C912" i="2"/>
  <c r="C916" i="2"/>
  <c r="C920" i="2"/>
  <c r="C924" i="2"/>
  <c r="C928" i="2"/>
  <c r="C932" i="2"/>
  <c r="C936" i="2"/>
  <c r="C940" i="2"/>
  <c r="C944" i="2"/>
  <c r="C948" i="2"/>
  <c r="C952" i="2"/>
  <c r="C956" i="2"/>
  <c r="C960" i="2"/>
  <c r="C964" i="2"/>
  <c r="C968" i="2"/>
  <c r="C972" i="2"/>
  <c r="C976" i="2"/>
  <c r="C980" i="2"/>
  <c r="C984" i="2"/>
  <c r="C988" i="2"/>
  <c r="C992" i="2"/>
  <c r="C996" i="2"/>
  <c r="C1000" i="2"/>
  <c r="C1004" i="2"/>
  <c r="C1008" i="2"/>
  <c r="C1012" i="2"/>
  <c r="C1016" i="2"/>
  <c r="C1020" i="2"/>
  <c r="C1024" i="2"/>
  <c r="C1028" i="2"/>
  <c r="C1032" i="2"/>
  <c r="C1036" i="2"/>
  <c r="C1040" i="2"/>
  <c r="C1044" i="2"/>
  <c r="C1048" i="2"/>
  <c r="C1052" i="2"/>
  <c r="C1056" i="2"/>
  <c r="C1060" i="2"/>
  <c r="C1064" i="2"/>
  <c r="C1068" i="2"/>
  <c r="C1072" i="2"/>
  <c r="C1076" i="2"/>
  <c r="C1080" i="2"/>
  <c r="C1084" i="2"/>
  <c r="C1088" i="2"/>
  <c r="C1092" i="2"/>
  <c r="C1096" i="2"/>
  <c r="C1100" i="2"/>
  <c r="C1104" i="2"/>
  <c r="C1108" i="2"/>
  <c r="C1112" i="2"/>
  <c r="C1116" i="2"/>
  <c r="C1120" i="2"/>
  <c r="C1124" i="2"/>
  <c r="C1128" i="2"/>
  <c r="C1132" i="2"/>
  <c r="C1136" i="2"/>
  <c r="C1140" i="2"/>
  <c r="C1144" i="2"/>
  <c r="C1148" i="2"/>
  <c r="C1152" i="2"/>
  <c r="C1156" i="2"/>
  <c r="C1160" i="2"/>
  <c r="C1164" i="2"/>
  <c r="C1168" i="2"/>
  <c r="C1172" i="2"/>
  <c r="C1176" i="2"/>
  <c r="C1180" i="2"/>
  <c r="C1184" i="2"/>
  <c r="C1188" i="2"/>
  <c r="C1192" i="2"/>
  <c r="C1196" i="2"/>
  <c r="C1200" i="2"/>
  <c r="C1204" i="2"/>
  <c r="C1208" i="2"/>
  <c r="C1212" i="2"/>
  <c r="C1216" i="2"/>
  <c r="C1220" i="2"/>
  <c r="C1224" i="2"/>
  <c r="C1228" i="2"/>
  <c r="C1232" i="2"/>
  <c r="C1236" i="2"/>
  <c r="C1240" i="2"/>
  <c r="C1244" i="2"/>
  <c r="C1248" i="2"/>
  <c r="C1252" i="2"/>
  <c r="C1256" i="2"/>
  <c r="C1260" i="2"/>
  <c r="C1264" i="2"/>
  <c r="C1268" i="2"/>
  <c r="C1272" i="2"/>
  <c r="C1276" i="2"/>
  <c r="C1280" i="2"/>
  <c r="C1284" i="2"/>
  <c r="C1288" i="2"/>
  <c r="C1292" i="2"/>
  <c r="C1296" i="2"/>
  <c r="C1300" i="2"/>
  <c r="C1304" i="2"/>
  <c r="C1308" i="2"/>
  <c r="C1312" i="2"/>
  <c r="C1316" i="2"/>
  <c r="C1320" i="2"/>
  <c r="C1324" i="2"/>
  <c r="C1328" i="2"/>
  <c r="C1332" i="2"/>
  <c r="C1336" i="2"/>
  <c r="C1340" i="2"/>
  <c r="C1344" i="2"/>
  <c r="C1348" i="2"/>
  <c r="C1352" i="2"/>
  <c r="C1356" i="2"/>
  <c r="C1360" i="2"/>
  <c r="C1364" i="2"/>
  <c r="C1368" i="2"/>
  <c r="C1372" i="2"/>
  <c r="C1376" i="2"/>
  <c r="C1380" i="2"/>
  <c r="C1384" i="2"/>
  <c r="C1388" i="2"/>
  <c r="C1392" i="2"/>
  <c r="C1396" i="2"/>
  <c r="C1400" i="2"/>
  <c r="C1404" i="2"/>
  <c r="C1408" i="2"/>
  <c r="C1412" i="2"/>
  <c r="C1416" i="2"/>
  <c r="C1420" i="2"/>
  <c r="C1424" i="2"/>
  <c r="C1428" i="2"/>
  <c r="C1432" i="2"/>
  <c r="C1436" i="2"/>
  <c r="C1440" i="2"/>
  <c r="C1444" i="2"/>
  <c r="C1448" i="2"/>
  <c r="C1452" i="2"/>
  <c r="C1456" i="2"/>
  <c r="C1460" i="2"/>
  <c r="C1464" i="2"/>
  <c r="C1468" i="2"/>
  <c r="C1472" i="2"/>
  <c r="C1476" i="2"/>
  <c r="C1480" i="2"/>
  <c r="C1484" i="2"/>
  <c r="C1488" i="2"/>
  <c r="C1492" i="2"/>
  <c r="C1496" i="2"/>
  <c r="C1500" i="2"/>
  <c r="C1504" i="2"/>
  <c r="C1508" i="2"/>
  <c r="C1512" i="2"/>
  <c r="C1516" i="2"/>
  <c r="C1520" i="2"/>
  <c r="C1524" i="2"/>
  <c r="C1528" i="2"/>
  <c r="C1532" i="2"/>
  <c r="C1536" i="2"/>
  <c r="C1540" i="2"/>
  <c r="C1544" i="2"/>
  <c r="C1548" i="2"/>
  <c r="C1552" i="2"/>
  <c r="C1556" i="2"/>
  <c r="C1560" i="2"/>
  <c r="C1564" i="2"/>
  <c r="C1568" i="2"/>
  <c r="C1572" i="2"/>
  <c r="C1576" i="2"/>
  <c r="C1580" i="2"/>
  <c r="C1584" i="2"/>
  <c r="C1588" i="2"/>
  <c r="C1592" i="2"/>
  <c r="C1596" i="2"/>
  <c r="C1600" i="2"/>
  <c r="C1604" i="2"/>
  <c r="C1608" i="2"/>
  <c r="C1612" i="2"/>
  <c r="C1616" i="2"/>
  <c r="C1620" i="2"/>
  <c r="C1624" i="2"/>
  <c r="C1628" i="2"/>
  <c r="C1632" i="2"/>
  <c r="C1636" i="2"/>
  <c r="C1640" i="2"/>
  <c r="C1644" i="2"/>
  <c r="C1648" i="2"/>
  <c r="C1652" i="2"/>
  <c r="C1656" i="2"/>
  <c r="C1660" i="2"/>
  <c r="C1664" i="2"/>
  <c r="C1668" i="2"/>
  <c r="C1672" i="2"/>
  <c r="C1676" i="2"/>
  <c r="C1680" i="2"/>
  <c r="C1684" i="2"/>
  <c r="C1688" i="2"/>
  <c r="C1692" i="2"/>
  <c r="C1696" i="2"/>
  <c r="C1700" i="2"/>
  <c r="C1704" i="2"/>
  <c r="C1708" i="2"/>
  <c r="C1712" i="2"/>
  <c r="C1716" i="2"/>
  <c r="C1720" i="2"/>
  <c r="C1724" i="2"/>
  <c r="C1728" i="2"/>
  <c r="C1732" i="2"/>
  <c r="C1736" i="2"/>
  <c r="C1740" i="2"/>
  <c r="C1744" i="2"/>
  <c r="C1748" i="2"/>
  <c r="C1752" i="2"/>
  <c r="C1756" i="2"/>
  <c r="C1760" i="2"/>
  <c r="C1764" i="2"/>
  <c r="C1768" i="2"/>
  <c r="C1772" i="2"/>
  <c r="C1776" i="2"/>
  <c r="C1780" i="2"/>
  <c r="C1784" i="2"/>
  <c r="C1788" i="2"/>
  <c r="C1792" i="2"/>
  <c r="C1796" i="2"/>
  <c r="C1800" i="2"/>
  <c r="C1804" i="2"/>
  <c r="C1808" i="2"/>
  <c r="C1812" i="2"/>
  <c r="C1816" i="2"/>
  <c r="C1820" i="2"/>
  <c r="C1824" i="2"/>
  <c r="C1828" i="2"/>
  <c r="C1832" i="2"/>
  <c r="C1836" i="2"/>
  <c r="C1840" i="2"/>
  <c r="C1844" i="2"/>
  <c r="C1848" i="2"/>
  <c r="C1852" i="2"/>
  <c r="C1856" i="2"/>
  <c r="C1860" i="2"/>
  <c r="C1864" i="2"/>
  <c r="C1868" i="2"/>
  <c r="C1872" i="2"/>
  <c r="C1876" i="2"/>
  <c r="C1880" i="2"/>
  <c r="C1884" i="2"/>
  <c r="C1888" i="2"/>
  <c r="C1892" i="2"/>
  <c r="C1896" i="2"/>
  <c r="C1900" i="2"/>
  <c r="C1904" i="2"/>
  <c r="C1908" i="2"/>
  <c r="C1912" i="2"/>
  <c r="C1916" i="2"/>
  <c r="C1920" i="2"/>
  <c r="C1924" i="2"/>
  <c r="C1928" i="2"/>
  <c r="C1932" i="2"/>
  <c r="C1936" i="2"/>
  <c r="C1940" i="2"/>
  <c r="C1944" i="2"/>
  <c r="C1948" i="2"/>
  <c r="C1952" i="2"/>
  <c r="C1956" i="2"/>
  <c r="C1960" i="2"/>
  <c r="C1964" i="2"/>
  <c r="C1968" i="2"/>
  <c r="C1972" i="2"/>
  <c r="C1976" i="2"/>
  <c r="C1980" i="2"/>
  <c r="C1984" i="2"/>
  <c r="C1988" i="2"/>
  <c r="C1992" i="2"/>
  <c r="C1996" i="2"/>
  <c r="C2000" i="2"/>
  <c r="C2004" i="2"/>
  <c r="B15" i="2"/>
  <c r="B19" i="2"/>
  <c r="B23" i="2"/>
  <c r="F1251" i="2"/>
  <c r="E153" i="2"/>
  <c r="E409" i="2"/>
  <c r="E561" i="2"/>
  <c r="E689" i="2"/>
  <c r="E817" i="2"/>
  <c r="E945" i="2"/>
  <c r="E1073" i="2"/>
  <c r="E1167" i="2"/>
  <c r="E1231" i="2"/>
  <c r="E1295" i="2"/>
  <c r="E1359" i="2"/>
  <c r="E1423" i="2"/>
  <c r="E1487" i="2"/>
  <c r="E1551" i="2"/>
  <c r="E1615" i="2"/>
  <c r="E1679" i="2"/>
  <c r="E1743" i="2"/>
  <c r="E1807" i="2"/>
  <c r="E1871" i="2"/>
  <c r="E1935" i="2"/>
  <c r="E1991" i="2"/>
  <c r="D14" i="2"/>
  <c r="D30" i="2"/>
  <c r="D46" i="2"/>
  <c r="D62" i="2"/>
  <c r="D78" i="2"/>
  <c r="D94" i="2"/>
  <c r="D110" i="2"/>
  <c r="D126" i="2"/>
  <c r="D142" i="2"/>
  <c r="D158" i="2"/>
  <c r="D174" i="2"/>
  <c r="D190" i="2"/>
  <c r="D206" i="2"/>
  <c r="D222" i="2"/>
  <c r="D238" i="2"/>
  <c r="D254" i="2"/>
  <c r="D270" i="2"/>
  <c r="D286" i="2"/>
  <c r="D302" i="2"/>
  <c r="D318" i="2"/>
  <c r="D334" i="2"/>
  <c r="D350" i="2"/>
  <c r="D366" i="2"/>
  <c r="D382" i="2"/>
  <c r="D398" i="2"/>
  <c r="D414" i="2"/>
  <c r="D430" i="2"/>
  <c r="D446" i="2"/>
  <c r="D462" i="2"/>
  <c r="D478" i="2"/>
  <c r="D494" i="2"/>
  <c r="D510" i="2"/>
  <c r="D526" i="2"/>
  <c r="D542" i="2"/>
  <c r="D558" i="2"/>
  <c r="D574" i="2"/>
  <c r="D590" i="2"/>
  <c r="D606" i="2"/>
  <c r="D622" i="2"/>
  <c r="D638" i="2"/>
  <c r="D654" i="2"/>
  <c r="D670" i="2"/>
  <c r="D686" i="2"/>
  <c r="D702" i="2"/>
  <c r="D718" i="2"/>
  <c r="D734" i="2"/>
  <c r="D750" i="2"/>
  <c r="D766" i="2"/>
  <c r="D782" i="2"/>
  <c r="D798" i="2"/>
  <c r="D814" i="2"/>
  <c r="D830" i="2"/>
  <c r="D846" i="2"/>
  <c r="D862" i="2"/>
  <c r="D878" i="2"/>
  <c r="D894" i="2"/>
  <c r="D910" i="2"/>
  <c r="D926" i="2"/>
  <c r="D942" i="2"/>
  <c r="D958" i="2"/>
  <c r="D974" i="2"/>
  <c r="D990" i="2"/>
  <c r="D1006" i="2"/>
  <c r="D1022" i="2"/>
  <c r="D1034" i="2"/>
  <c r="D1042" i="2"/>
  <c r="D1050" i="2"/>
  <c r="D1058" i="2"/>
  <c r="D1066" i="2"/>
  <c r="D1074" i="2"/>
  <c r="D1082" i="2"/>
  <c r="D1090" i="2"/>
  <c r="D1098" i="2"/>
  <c r="D1106" i="2"/>
  <c r="D1114" i="2"/>
  <c r="D1122" i="2"/>
  <c r="D1130" i="2"/>
  <c r="D1138" i="2"/>
  <c r="D1146" i="2"/>
  <c r="D1154" i="2"/>
  <c r="D1162" i="2"/>
  <c r="D1170" i="2"/>
  <c r="D1178" i="2"/>
  <c r="D1186" i="2"/>
  <c r="D1194" i="2"/>
  <c r="D1202" i="2"/>
  <c r="D1210" i="2"/>
  <c r="D1218" i="2"/>
  <c r="D1226" i="2"/>
  <c r="D1234" i="2"/>
  <c r="D1242" i="2"/>
  <c r="D1250" i="2"/>
  <c r="D1258" i="2"/>
  <c r="D1266" i="2"/>
  <c r="D1274" i="2"/>
  <c r="D1282" i="2"/>
  <c r="D1290" i="2"/>
  <c r="D1298" i="2"/>
  <c r="D1306" i="2"/>
  <c r="D1314" i="2"/>
  <c r="D1322" i="2"/>
  <c r="D1330" i="2"/>
  <c r="D1338" i="2"/>
  <c r="D1346" i="2"/>
  <c r="D1354" i="2"/>
  <c r="D1362" i="2"/>
  <c r="D1370" i="2"/>
  <c r="D1378" i="2"/>
  <c r="D1386" i="2"/>
  <c r="D1394" i="2"/>
  <c r="D1402" i="2"/>
  <c r="D1410" i="2"/>
  <c r="D1418" i="2"/>
  <c r="D1426" i="2"/>
  <c r="D1434" i="2"/>
  <c r="D1442" i="2"/>
  <c r="D1450" i="2"/>
  <c r="D1458" i="2"/>
  <c r="D1466" i="2"/>
  <c r="D1474" i="2"/>
  <c r="D1482" i="2"/>
  <c r="D1490" i="2"/>
  <c r="D1498" i="2"/>
  <c r="D1506" i="2"/>
  <c r="D1514" i="2"/>
  <c r="D1522" i="2"/>
  <c r="D1530" i="2"/>
  <c r="D1538" i="2"/>
  <c r="D1546" i="2"/>
  <c r="D1554" i="2"/>
  <c r="D1562" i="2"/>
  <c r="D1570" i="2"/>
  <c r="D1578" i="2"/>
  <c r="D1586" i="2"/>
  <c r="D1594" i="2"/>
  <c r="D1602" i="2"/>
  <c r="D1610" i="2"/>
  <c r="D1618" i="2"/>
  <c r="D1626" i="2"/>
  <c r="D1634" i="2"/>
  <c r="D1642" i="2"/>
  <c r="D1650" i="2"/>
  <c r="D1658" i="2"/>
  <c r="D1666" i="2"/>
  <c r="D1674" i="2"/>
  <c r="D1682" i="2"/>
  <c r="D1690" i="2"/>
  <c r="D1698" i="2"/>
  <c r="D1706" i="2"/>
  <c r="D1714" i="2"/>
  <c r="D1722" i="2"/>
  <c r="D1730" i="2"/>
  <c r="D1738" i="2"/>
  <c r="D1746" i="2"/>
  <c r="D1754" i="2"/>
  <c r="D1762" i="2"/>
  <c r="D1770" i="2"/>
  <c r="D1778" i="2"/>
  <c r="D1786" i="2"/>
  <c r="D1794" i="2"/>
  <c r="D1802" i="2"/>
  <c r="D1810" i="2"/>
  <c r="D1818" i="2"/>
  <c r="D1826" i="2"/>
  <c r="D1834" i="2"/>
  <c r="D1842" i="2"/>
  <c r="D1850" i="2"/>
  <c r="D1858" i="2"/>
  <c r="D1866" i="2"/>
  <c r="D1874" i="2"/>
  <c r="D1882" i="2"/>
  <c r="D1890" i="2"/>
  <c r="D1898" i="2"/>
  <c r="D1906" i="2"/>
  <c r="D1914" i="2"/>
  <c r="D1922" i="2"/>
  <c r="D1930" i="2"/>
  <c r="D1938" i="2"/>
  <c r="D1946" i="2"/>
  <c r="D1954" i="2"/>
  <c r="D1962" i="2"/>
  <c r="D1970" i="2"/>
  <c r="D1978" i="2"/>
  <c r="D1986" i="2"/>
  <c r="D1994" i="2"/>
  <c r="D2002" i="2"/>
  <c r="C17" i="2"/>
  <c r="C25" i="2"/>
  <c r="C33" i="2"/>
  <c r="C41" i="2"/>
  <c r="C49" i="2"/>
  <c r="C57" i="2"/>
  <c r="C64" i="2"/>
  <c r="C69" i="2"/>
  <c r="C75" i="2"/>
  <c r="C80" i="2"/>
  <c r="C85" i="2"/>
  <c r="C91" i="2"/>
  <c r="C96" i="2"/>
  <c r="C101" i="2"/>
  <c r="C107" i="2"/>
  <c r="C112" i="2"/>
  <c r="C117" i="2"/>
  <c r="C123" i="2"/>
  <c r="C128" i="2"/>
  <c r="C133" i="2"/>
  <c r="C139" i="2"/>
  <c r="C144" i="2"/>
  <c r="C149" i="2"/>
  <c r="C155" i="2"/>
  <c r="C160" i="2"/>
  <c r="C165" i="2"/>
  <c r="C171" i="2"/>
  <c r="C176" i="2"/>
  <c r="C181" i="2"/>
  <c r="C187" i="2"/>
  <c r="C192" i="2"/>
  <c r="C197" i="2"/>
  <c r="C203" i="2"/>
  <c r="C208" i="2"/>
  <c r="C213" i="2"/>
  <c r="C219" i="2"/>
  <c r="C224" i="2"/>
  <c r="C229" i="2"/>
  <c r="C235" i="2"/>
  <c r="C240" i="2"/>
  <c r="C245" i="2"/>
  <c r="C251" i="2"/>
  <c r="C256" i="2"/>
  <c r="C261" i="2"/>
  <c r="C267" i="2"/>
  <c r="C272" i="2"/>
  <c r="C277" i="2"/>
  <c r="C283" i="2"/>
  <c r="C288" i="2"/>
  <c r="C293" i="2"/>
  <c r="C299" i="2"/>
  <c r="C304" i="2"/>
  <c r="C309" i="2"/>
  <c r="C315" i="2"/>
  <c r="C320" i="2"/>
  <c r="C325" i="2"/>
  <c r="C331" i="2"/>
  <c r="C336" i="2"/>
  <c r="C341" i="2"/>
  <c r="C347" i="2"/>
  <c r="C352" i="2"/>
  <c r="C357" i="2"/>
  <c r="C363" i="2"/>
  <c r="C368" i="2"/>
  <c r="C373" i="2"/>
  <c r="C379" i="2"/>
  <c r="C384" i="2"/>
  <c r="C389" i="2"/>
  <c r="C393" i="2"/>
  <c r="C397" i="2"/>
  <c r="C401" i="2"/>
  <c r="C405" i="2"/>
  <c r="C409" i="2"/>
  <c r="C413" i="2"/>
  <c r="C417" i="2"/>
  <c r="C421" i="2"/>
  <c r="C425" i="2"/>
  <c r="C429" i="2"/>
  <c r="C433" i="2"/>
  <c r="C437" i="2"/>
  <c r="C441" i="2"/>
  <c r="C445" i="2"/>
  <c r="C449" i="2"/>
  <c r="C453" i="2"/>
  <c r="C457" i="2"/>
  <c r="C461" i="2"/>
  <c r="C465" i="2"/>
  <c r="C469" i="2"/>
  <c r="C473" i="2"/>
  <c r="C477" i="2"/>
  <c r="C481" i="2"/>
  <c r="C485" i="2"/>
  <c r="C489" i="2"/>
  <c r="C493" i="2"/>
  <c r="C497" i="2"/>
  <c r="C501" i="2"/>
  <c r="C505" i="2"/>
  <c r="C509" i="2"/>
  <c r="C513" i="2"/>
  <c r="C517" i="2"/>
  <c r="C521" i="2"/>
  <c r="C525" i="2"/>
  <c r="C529" i="2"/>
  <c r="C533" i="2"/>
  <c r="C537" i="2"/>
  <c r="C541" i="2"/>
  <c r="C545" i="2"/>
  <c r="C549" i="2"/>
  <c r="C553" i="2"/>
  <c r="C557" i="2"/>
  <c r="C561" i="2"/>
  <c r="C565" i="2"/>
  <c r="C569" i="2"/>
  <c r="C573" i="2"/>
  <c r="C577" i="2"/>
  <c r="C581" i="2"/>
  <c r="C585" i="2"/>
  <c r="C589" i="2"/>
  <c r="C593" i="2"/>
  <c r="C597" i="2"/>
  <c r="C601" i="2"/>
  <c r="C605" i="2"/>
  <c r="C609" i="2"/>
  <c r="C613" i="2"/>
  <c r="C617" i="2"/>
  <c r="C621" i="2"/>
  <c r="C625" i="2"/>
  <c r="C629" i="2"/>
  <c r="C633" i="2"/>
  <c r="C637" i="2"/>
  <c r="C641" i="2"/>
  <c r="C645" i="2"/>
  <c r="C649" i="2"/>
  <c r="C653" i="2"/>
  <c r="C657" i="2"/>
  <c r="C661" i="2"/>
  <c r="C665" i="2"/>
  <c r="C669" i="2"/>
  <c r="C673" i="2"/>
  <c r="C677" i="2"/>
  <c r="C681" i="2"/>
  <c r="C685" i="2"/>
  <c r="C689" i="2"/>
  <c r="C693" i="2"/>
  <c r="C697" i="2"/>
  <c r="C701" i="2"/>
  <c r="C705" i="2"/>
  <c r="C709" i="2"/>
  <c r="C713" i="2"/>
  <c r="C717" i="2"/>
  <c r="C721" i="2"/>
  <c r="C725" i="2"/>
  <c r="C729" i="2"/>
  <c r="C733" i="2"/>
  <c r="C737" i="2"/>
  <c r="C741" i="2"/>
  <c r="C745" i="2"/>
  <c r="C749" i="2"/>
  <c r="C753" i="2"/>
  <c r="C757" i="2"/>
  <c r="C761" i="2"/>
  <c r="C765" i="2"/>
  <c r="C769" i="2"/>
  <c r="C773" i="2"/>
  <c r="C777" i="2"/>
  <c r="C781" i="2"/>
  <c r="C785" i="2"/>
  <c r="C789" i="2"/>
  <c r="C793" i="2"/>
  <c r="C797" i="2"/>
  <c r="C801" i="2"/>
  <c r="C805" i="2"/>
  <c r="C809" i="2"/>
  <c r="C813" i="2"/>
  <c r="C817" i="2"/>
  <c r="C821" i="2"/>
  <c r="C825" i="2"/>
  <c r="C829" i="2"/>
  <c r="C833" i="2"/>
  <c r="C837" i="2"/>
  <c r="C841" i="2"/>
  <c r="C845" i="2"/>
  <c r="C849" i="2"/>
  <c r="C853" i="2"/>
  <c r="C857" i="2"/>
  <c r="C861" i="2"/>
  <c r="C865" i="2"/>
  <c r="C869" i="2"/>
  <c r="C873" i="2"/>
  <c r="C877" i="2"/>
  <c r="C881" i="2"/>
  <c r="C885" i="2"/>
  <c r="C889" i="2"/>
  <c r="C893" i="2"/>
  <c r="C897" i="2"/>
  <c r="C901" i="2"/>
  <c r="C905" i="2"/>
  <c r="C909" i="2"/>
  <c r="C913" i="2"/>
  <c r="C917" i="2"/>
  <c r="C921" i="2"/>
  <c r="C925" i="2"/>
  <c r="C929" i="2"/>
  <c r="C933" i="2"/>
  <c r="C937" i="2"/>
  <c r="C941" i="2"/>
  <c r="C945" i="2"/>
  <c r="C949" i="2"/>
  <c r="C953" i="2"/>
  <c r="C957" i="2"/>
  <c r="C961" i="2"/>
  <c r="C965" i="2"/>
  <c r="C969" i="2"/>
  <c r="C973" i="2"/>
  <c r="C977" i="2"/>
  <c r="C981" i="2"/>
  <c r="C985" i="2"/>
  <c r="C989" i="2"/>
  <c r="C993" i="2"/>
  <c r="C997" i="2"/>
  <c r="C1001" i="2"/>
  <c r="C1005" i="2"/>
  <c r="C1009" i="2"/>
  <c r="C1013" i="2"/>
  <c r="C1017" i="2"/>
  <c r="C1021" i="2"/>
  <c r="C1025" i="2"/>
  <c r="C1029" i="2"/>
  <c r="C1033" i="2"/>
  <c r="C1037" i="2"/>
  <c r="C1041" i="2"/>
  <c r="C1045" i="2"/>
  <c r="C1049" i="2"/>
  <c r="C1053" i="2"/>
  <c r="C1057" i="2"/>
  <c r="C1061" i="2"/>
  <c r="C1065" i="2"/>
  <c r="C1069" i="2"/>
  <c r="C1073" i="2"/>
  <c r="C1077" i="2"/>
  <c r="C1081" i="2"/>
  <c r="C1085" i="2"/>
  <c r="C1089" i="2"/>
  <c r="C1093" i="2"/>
  <c r="C1097" i="2"/>
  <c r="C1101" i="2"/>
  <c r="C1105" i="2"/>
  <c r="C1109" i="2"/>
  <c r="C1113" i="2"/>
  <c r="C1117" i="2"/>
  <c r="C1121" i="2"/>
  <c r="C1125" i="2"/>
  <c r="C1129" i="2"/>
  <c r="C1133" i="2"/>
  <c r="C1137" i="2"/>
  <c r="C1141" i="2"/>
  <c r="C1145" i="2"/>
  <c r="C1149" i="2"/>
  <c r="C1153" i="2"/>
  <c r="C1157" i="2"/>
  <c r="C1161" i="2"/>
  <c r="C1165" i="2"/>
  <c r="C1169" i="2"/>
  <c r="C1173" i="2"/>
  <c r="C1177" i="2"/>
  <c r="C1181" i="2"/>
  <c r="C1185" i="2"/>
  <c r="C1189" i="2"/>
  <c r="C1193" i="2"/>
  <c r="C1197" i="2"/>
  <c r="C1201" i="2"/>
  <c r="C1205" i="2"/>
  <c r="C1209" i="2"/>
  <c r="C1213" i="2"/>
  <c r="C1217" i="2"/>
  <c r="C1221" i="2"/>
  <c r="C1225" i="2"/>
  <c r="C1229" i="2"/>
  <c r="C1233" i="2"/>
  <c r="C1237" i="2"/>
  <c r="C1241" i="2"/>
  <c r="C1245" i="2"/>
  <c r="C1249" i="2"/>
  <c r="C1253" i="2"/>
  <c r="C1257" i="2"/>
  <c r="C1261" i="2"/>
  <c r="C1265" i="2"/>
  <c r="C1269" i="2"/>
  <c r="C1273" i="2"/>
  <c r="C1277" i="2"/>
  <c r="C1281" i="2"/>
  <c r="C1285" i="2"/>
  <c r="C1289" i="2"/>
  <c r="C1293" i="2"/>
  <c r="C1297" i="2"/>
  <c r="C1301" i="2"/>
  <c r="C1305" i="2"/>
  <c r="C1309" i="2"/>
  <c r="C1313" i="2"/>
  <c r="C1317" i="2"/>
  <c r="C1321" i="2"/>
  <c r="C1325" i="2"/>
  <c r="C1329" i="2"/>
  <c r="C1333" i="2"/>
  <c r="C1337" i="2"/>
  <c r="C1341" i="2"/>
  <c r="C1345" i="2"/>
  <c r="C1349" i="2"/>
  <c r="C1353" i="2"/>
  <c r="C1357" i="2"/>
  <c r="C1361" i="2"/>
  <c r="C1365" i="2"/>
  <c r="C1369" i="2"/>
  <c r="C1373" i="2"/>
  <c r="C1377" i="2"/>
  <c r="C1381" i="2"/>
  <c r="C1385" i="2"/>
  <c r="C1389" i="2"/>
  <c r="C1393" i="2"/>
  <c r="C1397" i="2"/>
  <c r="C1401" i="2"/>
  <c r="C1405" i="2"/>
  <c r="C1409" i="2"/>
  <c r="C1413" i="2"/>
  <c r="C1417" i="2"/>
  <c r="C1421" i="2"/>
  <c r="C1425" i="2"/>
  <c r="C1429" i="2"/>
  <c r="C1433" i="2"/>
  <c r="C1437" i="2"/>
  <c r="C1441" i="2"/>
  <c r="C1445" i="2"/>
  <c r="C1449" i="2"/>
  <c r="C1453" i="2"/>
  <c r="C1457" i="2"/>
  <c r="C1461" i="2"/>
  <c r="C1465" i="2"/>
  <c r="C1469" i="2"/>
  <c r="C1473" i="2"/>
  <c r="C1477" i="2"/>
  <c r="C1481" i="2"/>
  <c r="C1485" i="2"/>
  <c r="C1489" i="2"/>
  <c r="C1493" i="2"/>
  <c r="C1497" i="2"/>
  <c r="C1501" i="2"/>
  <c r="C1505" i="2"/>
  <c r="C1509" i="2"/>
  <c r="C1513" i="2"/>
  <c r="C1517" i="2"/>
  <c r="C1521" i="2"/>
  <c r="C1525" i="2"/>
  <c r="C1529" i="2"/>
  <c r="C1533" i="2"/>
  <c r="C1537" i="2"/>
  <c r="C1541" i="2"/>
  <c r="C1545" i="2"/>
  <c r="C1549" i="2"/>
  <c r="C1553" i="2"/>
  <c r="C1557" i="2"/>
  <c r="C1561" i="2"/>
  <c r="C1565" i="2"/>
  <c r="C1569" i="2"/>
  <c r="C1573" i="2"/>
  <c r="C1577" i="2"/>
  <c r="C1581" i="2"/>
  <c r="C1585" i="2"/>
  <c r="C1589" i="2"/>
  <c r="C1593" i="2"/>
  <c r="C1597" i="2"/>
  <c r="C1601" i="2"/>
  <c r="C1605" i="2"/>
  <c r="C1609" i="2"/>
  <c r="C1613" i="2"/>
  <c r="C1617" i="2"/>
  <c r="C1621" i="2"/>
  <c r="C1625" i="2"/>
  <c r="C1629" i="2"/>
  <c r="C1633" i="2"/>
  <c r="C1637" i="2"/>
  <c r="C1641" i="2"/>
  <c r="C1645" i="2"/>
  <c r="C1649" i="2"/>
  <c r="C1653" i="2"/>
  <c r="C1657" i="2"/>
  <c r="C1661" i="2"/>
  <c r="C1665" i="2"/>
  <c r="C1669" i="2"/>
  <c r="C1673" i="2"/>
  <c r="C1677" i="2"/>
  <c r="C1681" i="2"/>
  <c r="C1685" i="2"/>
  <c r="C1689" i="2"/>
  <c r="C1693" i="2"/>
  <c r="C1697" i="2"/>
  <c r="C1701" i="2"/>
  <c r="C1705" i="2"/>
  <c r="C1709" i="2"/>
  <c r="C1713" i="2"/>
  <c r="C1717" i="2"/>
  <c r="C1721" i="2"/>
  <c r="C1725" i="2"/>
  <c r="C1729" i="2"/>
  <c r="C1733" i="2"/>
  <c r="C1737" i="2"/>
  <c r="C1741" i="2"/>
  <c r="C1745" i="2"/>
  <c r="C1749" i="2"/>
  <c r="C1753" i="2"/>
  <c r="C1757" i="2"/>
  <c r="C1761" i="2"/>
  <c r="C1765" i="2"/>
  <c r="C1769" i="2"/>
  <c r="C1773" i="2"/>
  <c r="C1777" i="2"/>
  <c r="C1781" i="2"/>
  <c r="C1785" i="2"/>
  <c r="C1789" i="2"/>
  <c r="C1793" i="2"/>
  <c r="C1797" i="2"/>
  <c r="C1801" i="2"/>
  <c r="C1805" i="2"/>
  <c r="C1809" i="2"/>
  <c r="C1813" i="2"/>
  <c r="C1817" i="2"/>
  <c r="C1821" i="2"/>
  <c r="C1825" i="2"/>
  <c r="C1829" i="2"/>
  <c r="C1833" i="2"/>
  <c r="C1837" i="2"/>
  <c r="C1841" i="2"/>
  <c r="C1845" i="2"/>
  <c r="C1849" i="2"/>
  <c r="C1853" i="2"/>
  <c r="C1857" i="2"/>
  <c r="C1861" i="2"/>
  <c r="C1865" i="2"/>
  <c r="C1869" i="2"/>
  <c r="C1873" i="2"/>
  <c r="C1877" i="2"/>
  <c r="C1881" i="2"/>
  <c r="C1885" i="2"/>
  <c r="C1889" i="2"/>
  <c r="C1893" i="2"/>
  <c r="C1897" i="2"/>
  <c r="C1901" i="2"/>
  <c r="C1905" i="2"/>
  <c r="C1909" i="2"/>
  <c r="C1913" i="2"/>
  <c r="C1917" i="2"/>
  <c r="C1921" i="2"/>
  <c r="C1925" i="2"/>
  <c r="C1929" i="2"/>
  <c r="C1933" i="2"/>
  <c r="C1937" i="2"/>
  <c r="C1941" i="2"/>
  <c r="C1945" i="2"/>
  <c r="C1949" i="2"/>
  <c r="C1953" i="2"/>
  <c r="C1957" i="2"/>
  <c r="C1961" i="2"/>
  <c r="C1965" i="2"/>
  <c r="C1969" i="2"/>
  <c r="C1973" i="2"/>
  <c r="C1977" i="2"/>
  <c r="C1981" i="2"/>
  <c r="C1985" i="2"/>
  <c r="C1989" i="2"/>
  <c r="C1993" i="2"/>
  <c r="C1997" i="2"/>
  <c r="C2001" i="2"/>
  <c r="C2005" i="2"/>
  <c r="B16" i="2"/>
  <c r="B20" i="2"/>
  <c r="F1507" i="2"/>
  <c r="E217" i="2"/>
  <c r="E465" i="2"/>
  <c r="E593" i="2"/>
  <c r="E721" i="2"/>
  <c r="E849" i="2"/>
  <c r="E977" i="2"/>
  <c r="E1105" i="2"/>
  <c r="E1183" i="2"/>
  <c r="E1247" i="2"/>
  <c r="E1311" i="2"/>
  <c r="E1375" i="2"/>
  <c r="E1439" i="2"/>
  <c r="E1503" i="2"/>
  <c r="E1567" i="2"/>
  <c r="E1631" i="2"/>
  <c r="E1695" i="2"/>
  <c r="E1759" i="2"/>
  <c r="E1823" i="2"/>
  <c r="E1887" i="2"/>
  <c r="E1951" i="2"/>
  <c r="E1995" i="2"/>
  <c r="D18" i="2"/>
  <c r="D34" i="2"/>
  <c r="D50" i="2"/>
  <c r="D66" i="2"/>
  <c r="D82" i="2"/>
  <c r="D98" i="2"/>
  <c r="D114" i="2"/>
  <c r="D130" i="2"/>
  <c r="D146" i="2"/>
  <c r="D162" i="2"/>
  <c r="D178" i="2"/>
  <c r="D194" i="2"/>
  <c r="D210" i="2"/>
  <c r="D226" i="2"/>
  <c r="D242" i="2"/>
  <c r="D258" i="2"/>
  <c r="D274" i="2"/>
  <c r="D290" i="2"/>
  <c r="D306" i="2"/>
  <c r="D322" i="2"/>
  <c r="D338" i="2"/>
  <c r="D354" i="2"/>
  <c r="D370" i="2"/>
  <c r="D386" i="2"/>
  <c r="D402" i="2"/>
  <c r="D418" i="2"/>
  <c r="D434" i="2"/>
  <c r="D450" i="2"/>
  <c r="D466" i="2"/>
  <c r="D482" i="2"/>
  <c r="D498" i="2"/>
  <c r="D514" i="2"/>
  <c r="D530" i="2"/>
  <c r="D546" i="2"/>
  <c r="D562" i="2"/>
  <c r="D578" i="2"/>
  <c r="D594" i="2"/>
  <c r="D610" i="2"/>
  <c r="D626" i="2"/>
  <c r="D642" i="2"/>
  <c r="D658" i="2"/>
  <c r="D674" i="2"/>
  <c r="D690" i="2"/>
  <c r="D706" i="2"/>
  <c r="D722" i="2"/>
  <c r="D738" i="2"/>
  <c r="D754" i="2"/>
  <c r="D770" i="2"/>
  <c r="D786" i="2"/>
  <c r="D802" i="2"/>
  <c r="D818" i="2"/>
  <c r="D834" i="2"/>
  <c r="D850" i="2"/>
  <c r="D866" i="2"/>
  <c r="D882" i="2"/>
  <c r="D898" i="2"/>
  <c r="D914" i="2"/>
  <c r="D930" i="2"/>
  <c r="D946" i="2"/>
  <c r="D962" i="2"/>
  <c r="D978" i="2"/>
  <c r="D994" i="2"/>
  <c r="D1010" i="2"/>
  <c r="D1026" i="2"/>
  <c r="D1036" i="2"/>
  <c r="D1044" i="2"/>
  <c r="D1052" i="2"/>
  <c r="D1060" i="2"/>
  <c r="D1068" i="2"/>
  <c r="D1076" i="2"/>
  <c r="D1084" i="2"/>
  <c r="D1092" i="2"/>
  <c r="D1100" i="2"/>
  <c r="D1108" i="2"/>
  <c r="D1116" i="2"/>
  <c r="D1124" i="2"/>
  <c r="D1132" i="2"/>
  <c r="D1140" i="2"/>
  <c r="D1148" i="2"/>
  <c r="D1156" i="2"/>
  <c r="D1164" i="2"/>
  <c r="D1172" i="2"/>
  <c r="D1180" i="2"/>
  <c r="D1188" i="2"/>
  <c r="D1196" i="2"/>
  <c r="D1204" i="2"/>
  <c r="D1212" i="2"/>
  <c r="D1220" i="2"/>
  <c r="D1228" i="2"/>
  <c r="D1236" i="2"/>
  <c r="D1244" i="2"/>
  <c r="D1252" i="2"/>
  <c r="D1260" i="2"/>
  <c r="D1268" i="2"/>
  <c r="D1276" i="2"/>
  <c r="D1284" i="2"/>
  <c r="D1292" i="2"/>
  <c r="D1300" i="2"/>
  <c r="D1308" i="2"/>
  <c r="D1316" i="2"/>
  <c r="D1324" i="2"/>
  <c r="D1332" i="2"/>
  <c r="D1340" i="2"/>
  <c r="D1348" i="2"/>
  <c r="D1356" i="2"/>
  <c r="D1364" i="2"/>
  <c r="D1372" i="2"/>
  <c r="D1380" i="2"/>
  <c r="D1388" i="2"/>
  <c r="D1396" i="2"/>
  <c r="D1404" i="2"/>
  <c r="D1412" i="2"/>
  <c r="D1420" i="2"/>
  <c r="D1428" i="2"/>
  <c r="D1436" i="2"/>
  <c r="D1444" i="2"/>
  <c r="D1452" i="2"/>
  <c r="D1460" i="2"/>
  <c r="D1468" i="2"/>
  <c r="D1476" i="2"/>
  <c r="D1484" i="2"/>
  <c r="D1492" i="2"/>
  <c r="D1500" i="2"/>
  <c r="D1508" i="2"/>
  <c r="D1516" i="2"/>
  <c r="D1524" i="2"/>
  <c r="D1532" i="2"/>
  <c r="D1540" i="2"/>
  <c r="D1548" i="2"/>
  <c r="D1556" i="2"/>
  <c r="D1564" i="2"/>
  <c r="D1572" i="2"/>
  <c r="D1580" i="2"/>
  <c r="D1588" i="2"/>
  <c r="D1596" i="2"/>
  <c r="D1604" i="2"/>
  <c r="D1612" i="2"/>
  <c r="D1620" i="2"/>
  <c r="D1628" i="2"/>
  <c r="D1636" i="2"/>
  <c r="D1644" i="2"/>
  <c r="D1652" i="2"/>
  <c r="D1660" i="2"/>
  <c r="D1668" i="2"/>
  <c r="D1676" i="2"/>
  <c r="D1684" i="2"/>
  <c r="D1692" i="2"/>
  <c r="D1700" i="2"/>
  <c r="D1708" i="2"/>
  <c r="D1716" i="2"/>
  <c r="D1724" i="2"/>
  <c r="D1732" i="2"/>
  <c r="D1740" i="2"/>
  <c r="D1748" i="2"/>
  <c r="D1756" i="2"/>
  <c r="D1764" i="2"/>
  <c r="D1772" i="2"/>
  <c r="D1780" i="2"/>
  <c r="D1788" i="2"/>
  <c r="D1796" i="2"/>
  <c r="D1804" i="2"/>
  <c r="D1812" i="2"/>
  <c r="D1820" i="2"/>
  <c r="D1828" i="2"/>
  <c r="D1836" i="2"/>
  <c r="D1844" i="2"/>
  <c r="D1852" i="2"/>
  <c r="D1860" i="2"/>
  <c r="D1868" i="2"/>
  <c r="F1763" i="2"/>
  <c r="E753" i="2"/>
  <c r="E1199" i="2"/>
  <c r="E1455" i="2"/>
  <c r="E1711" i="2"/>
  <c r="E1967" i="2"/>
  <c r="D54" i="2"/>
  <c r="D118" i="2"/>
  <c r="D182" i="2"/>
  <c r="D246" i="2"/>
  <c r="D310" i="2"/>
  <c r="D374" i="2"/>
  <c r="D438" i="2"/>
  <c r="D502" i="2"/>
  <c r="D566" i="2"/>
  <c r="D630" i="2"/>
  <c r="D694" i="2"/>
  <c r="D758" i="2"/>
  <c r="D822" i="2"/>
  <c r="D886" i="2"/>
  <c r="D950" i="2"/>
  <c r="D1014" i="2"/>
  <c r="D1054" i="2"/>
  <c r="D1086" i="2"/>
  <c r="D1118" i="2"/>
  <c r="D1150" i="2"/>
  <c r="D1182" i="2"/>
  <c r="D1214" i="2"/>
  <c r="D1246" i="2"/>
  <c r="D1278" i="2"/>
  <c r="D1310" i="2"/>
  <c r="D1342" i="2"/>
  <c r="D1374" i="2"/>
  <c r="D1406" i="2"/>
  <c r="D1438" i="2"/>
  <c r="D1470" i="2"/>
  <c r="D1502" i="2"/>
  <c r="D1534" i="2"/>
  <c r="D1566" i="2"/>
  <c r="D1598" i="2"/>
  <c r="D1630" i="2"/>
  <c r="D1662" i="2"/>
  <c r="D1694" i="2"/>
  <c r="D1726" i="2"/>
  <c r="D1758" i="2"/>
  <c r="D1790" i="2"/>
  <c r="D1822" i="2"/>
  <c r="D1854" i="2"/>
  <c r="D1878" i="2"/>
  <c r="D1894" i="2"/>
  <c r="D1910" i="2"/>
  <c r="D1926" i="2"/>
  <c r="D1942" i="2"/>
  <c r="D1958" i="2"/>
  <c r="D1974" i="2"/>
  <c r="D1990" i="2"/>
  <c r="D13" i="2"/>
  <c r="C29" i="2"/>
  <c r="C45" i="2"/>
  <c r="C61" i="2"/>
  <c r="C72" i="2"/>
  <c r="C83" i="2"/>
  <c r="C93" i="2"/>
  <c r="C104" i="2"/>
  <c r="C115" i="2"/>
  <c r="C125" i="2"/>
  <c r="C136" i="2"/>
  <c r="C147" i="2"/>
  <c r="C157" i="2"/>
  <c r="C168" i="2"/>
  <c r="C179" i="2"/>
  <c r="C189" i="2"/>
  <c r="C200" i="2"/>
  <c r="C211" i="2"/>
  <c r="C221" i="2"/>
  <c r="C232" i="2"/>
  <c r="C243" i="2"/>
  <c r="C253" i="2"/>
  <c r="C264" i="2"/>
  <c r="C275" i="2"/>
  <c r="C285" i="2"/>
  <c r="C296" i="2"/>
  <c r="C307" i="2"/>
  <c r="C317" i="2"/>
  <c r="C328" i="2"/>
  <c r="C339" i="2"/>
  <c r="C349" i="2"/>
  <c r="C360" i="2"/>
  <c r="C371" i="2"/>
  <c r="C381" i="2"/>
  <c r="C391" i="2"/>
  <c r="C399" i="2"/>
  <c r="C407" i="2"/>
  <c r="C415" i="2"/>
  <c r="C423" i="2"/>
  <c r="C431" i="2"/>
  <c r="C439" i="2"/>
  <c r="C447" i="2"/>
  <c r="C455" i="2"/>
  <c r="C463" i="2"/>
  <c r="C471" i="2"/>
  <c r="C479" i="2"/>
  <c r="C487" i="2"/>
  <c r="C495" i="2"/>
  <c r="C503" i="2"/>
  <c r="C511" i="2"/>
  <c r="C519" i="2"/>
  <c r="C527" i="2"/>
  <c r="C535" i="2"/>
  <c r="C543" i="2"/>
  <c r="C551" i="2"/>
  <c r="C559" i="2"/>
  <c r="C567" i="2"/>
  <c r="C575" i="2"/>
  <c r="C583" i="2"/>
  <c r="C591" i="2"/>
  <c r="C599" i="2"/>
  <c r="C607" i="2"/>
  <c r="C615" i="2"/>
  <c r="C623" i="2"/>
  <c r="C631" i="2"/>
  <c r="C639" i="2"/>
  <c r="C647" i="2"/>
  <c r="C655" i="2"/>
  <c r="C663" i="2"/>
  <c r="C671" i="2"/>
  <c r="C679" i="2"/>
  <c r="C687" i="2"/>
  <c r="C695" i="2"/>
  <c r="C703" i="2"/>
  <c r="C711" i="2"/>
  <c r="C719" i="2"/>
  <c r="C727" i="2"/>
  <c r="C735" i="2"/>
  <c r="C743" i="2"/>
  <c r="C751" i="2"/>
  <c r="C759" i="2"/>
  <c r="C767" i="2"/>
  <c r="C775" i="2"/>
  <c r="C783" i="2"/>
  <c r="C791" i="2"/>
  <c r="C799" i="2"/>
  <c r="C807" i="2"/>
  <c r="C815" i="2"/>
  <c r="C823" i="2"/>
  <c r="C831" i="2"/>
  <c r="C839" i="2"/>
  <c r="C847" i="2"/>
  <c r="C855" i="2"/>
  <c r="C863" i="2"/>
  <c r="C871" i="2"/>
  <c r="C879" i="2"/>
  <c r="C887" i="2"/>
  <c r="C895" i="2"/>
  <c r="C903" i="2"/>
  <c r="C911" i="2"/>
  <c r="C919" i="2"/>
  <c r="C927" i="2"/>
  <c r="C935" i="2"/>
  <c r="C943" i="2"/>
  <c r="C951" i="2"/>
  <c r="C959" i="2"/>
  <c r="C967" i="2"/>
  <c r="C975" i="2"/>
  <c r="C983" i="2"/>
  <c r="C991" i="2"/>
  <c r="C999" i="2"/>
  <c r="C1007" i="2"/>
  <c r="C1015" i="2"/>
  <c r="C1023" i="2"/>
  <c r="C1031" i="2"/>
  <c r="C1039" i="2"/>
  <c r="C1047" i="2"/>
  <c r="C1055" i="2"/>
  <c r="C1063" i="2"/>
  <c r="C1071" i="2"/>
  <c r="C1079" i="2"/>
  <c r="C1087" i="2"/>
  <c r="C1095" i="2"/>
  <c r="C1103" i="2"/>
  <c r="C1111" i="2"/>
  <c r="C1119" i="2"/>
  <c r="C1127" i="2"/>
  <c r="C1135" i="2"/>
  <c r="C1143" i="2"/>
  <c r="C1151" i="2"/>
  <c r="C1159" i="2"/>
  <c r="C1167" i="2"/>
  <c r="C1175" i="2"/>
  <c r="C1183" i="2"/>
  <c r="C1191" i="2"/>
  <c r="C1199" i="2"/>
  <c r="C1207" i="2"/>
  <c r="C1215" i="2"/>
  <c r="C1223" i="2"/>
  <c r="C1231" i="2"/>
  <c r="C1239" i="2"/>
  <c r="C1247" i="2"/>
  <c r="C1255" i="2"/>
  <c r="C1263" i="2"/>
  <c r="C1271" i="2"/>
  <c r="C1279" i="2"/>
  <c r="C1287" i="2"/>
  <c r="C1295" i="2"/>
  <c r="C1303" i="2"/>
  <c r="C1311" i="2"/>
  <c r="C1319" i="2"/>
  <c r="C1327" i="2"/>
  <c r="C1335" i="2"/>
  <c r="C1343" i="2"/>
  <c r="C1351" i="2"/>
  <c r="C1359" i="2"/>
  <c r="C1367" i="2"/>
  <c r="C1375" i="2"/>
  <c r="C1383" i="2"/>
  <c r="C1391" i="2"/>
  <c r="C1399" i="2"/>
  <c r="C1407" i="2"/>
  <c r="C1415" i="2"/>
  <c r="C1423" i="2"/>
  <c r="C1431" i="2"/>
  <c r="C1439" i="2"/>
  <c r="C1447" i="2"/>
  <c r="C1455" i="2"/>
  <c r="C1463" i="2"/>
  <c r="C1471" i="2"/>
  <c r="C1479" i="2"/>
  <c r="C1487" i="2"/>
  <c r="C1495" i="2"/>
  <c r="C1503" i="2"/>
  <c r="C1511" i="2"/>
  <c r="C1519" i="2"/>
  <c r="C1527" i="2"/>
  <c r="C1535" i="2"/>
  <c r="C1543" i="2"/>
  <c r="C1551" i="2"/>
  <c r="C1559" i="2"/>
  <c r="C1567" i="2"/>
  <c r="C1575" i="2"/>
  <c r="C1583" i="2"/>
  <c r="C1591" i="2"/>
  <c r="C1599" i="2"/>
  <c r="C1607" i="2"/>
  <c r="C1615" i="2"/>
  <c r="C1623" i="2"/>
  <c r="C1631" i="2"/>
  <c r="C1639" i="2"/>
  <c r="C1647" i="2"/>
  <c r="C1655" i="2"/>
  <c r="C1663" i="2"/>
  <c r="C1671" i="2"/>
  <c r="C1679" i="2"/>
  <c r="C1687" i="2"/>
  <c r="C1695" i="2"/>
  <c r="C1703" i="2"/>
  <c r="C1711" i="2"/>
  <c r="C1719" i="2"/>
  <c r="C1727" i="2"/>
  <c r="C1735" i="2"/>
  <c r="C1743" i="2"/>
  <c r="C1751" i="2"/>
  <c r="C1759" i="2"/>
  <c r="C1767" i="2"/>
  <c r="C1775" i="2"/>
  <c r="C1783" i="2"/>
  <c r="C1791" i="2"/>
  <c r="C1799" i="2"/>
  <c r="C1807" i="2"/>
  <c r="C1815" i="2"/>
  <c r="C1823" i="2"/>
  <c r="C1831" i="2"/>
  <c r="C1839" i="2"/>
  <c r="C1847" i="2"/>
  <c r="C1855" i="2"/>
  <c r="C1863" i="2"/>
  <c r="C1871" i="2"/>
  <c r="C1879" i="2"/>
  <c r="C1887" i="2"/>
  <c r="C1895" i="2"/>
  <c r="C1903" i="2"/>
  <c r="C1911" i="2"/>
  <c r="C1919" i="2"/>
  <c r="C1927" i="2"/>
  <c r="C1935" i="2"/>
  <c r="C1943" i="2"/>
  <c r="C1951" i="2"/>
  <c r="C1959" i="2"/>
  <c r="C1967" i="2"/>
  <c r="C1975" i="2"/>
  <c r="C1983" i="2"/>
  <c r="C1991" i="2"/>
  <c r="C1999" i="2"/>
  <c r="B14" i="2"/>
  <c r="B22" i="2"/>
  <c r="B27" i="2"/>
  <c r="B31" i="2"/>
  <c r="B35" i="2"/>
  <c r="B39" i="2"/>
  <c r="B43" i="2"/>
  <c r="B47" i="2"/>
  <c r="B51" i="2"/>
  <c r="B55" i="2"/>
  <c r="B59" i="2"/>
  <c r="B63" i="2"/>
  <c r="B67" i="2"/>
  <c r="B71" i="2"/>
  <c r="B75" i="2"/>
  <c r="B79" i="2"/>
  <c r="B83" i="2"/>
  <c r="B87" i="2"/>
  <c r="B91" i="2"/>
  <c r="B95" i="2"/>
  <c r="B99" i="2"/>
  <c r="B103" i="2"/>
  <c r="B107" i="2"/>
  <c r="B111" i="2"/>
  <c r="B115" i="2"/>
  <c r="B119" i="2"/>
  <c r="B123" i="2"/>
  <c r="B127" i="2"/>
  <c r="B131" i="2"/>
  <c r="B135" i="2"/>
  <c r="B139" i="2"/>
  <c r="B143" i="2"/>
  <c r="B147" i="2"/>
  <c r="B151" i="2"/>
  <c r="B155" i="2"/>
  <c r="B159" i="2"/>
  <c r="B163" i="2"/>
  <c r="B167" i="2"/>
  <c r="B171" i="2"/>
  <c r="B175" i="2"/>
  <c r="B179" i="2"/>
  <c r="B183" i="2"/>
  <c r="B187" i="2"/>
  <c r="B191" i="2"/>
  <c r="B195" i="2"/>
  <c r="B199" i="2"/>
  <c r="B203" i="2"/>
  <c r="B207" i="2"/>
  <c r="B211" i="2"/>
  <c r="B215" i="2"/>
  <c r="B219" i="2"/>
  <c r="B223" i="2"/>
  <c r="B227" i="2"/>
  <c r="B231" i="2"/>
  <c r="B235" i="2"/>
  <c r="B239" i="2"/>
  <c r="B243" i="2"/>
  <c r="B247" i="2"/>
  <c r="B251" i="2"/>
  <c r="B255" i="2"/>
  <c r="B259" i="2"/>
  <c r="B263" i="2"/>
  <c r="B267" i="2"/>
  <c r="B271" i="2"/>
  <c r="B275" i="2"/>
  <c r="B279" i="2"/>
  <c r="B283" i="2"/>
  <c r="B287" i="2"/>
  <c r="B291" i="2"/>
  <c r="B295" i="2"/>
  <c r="B299" i="2"/>
  <c r="B303" i="2"/>
  <c r="B307" i="2"/>
  <c r="B311" i="2"/>
  <c r="B315" i="2"/>
  <c r="B319" i="2"/>
  <c r="B323" i="2"/>
  <c r="B327" i="2"/>
  <c r="B331" i="2"/>
  <c r="B335" i="2"/>
  <c r="B339" i="2"/>
  <c r="B343" i="2"/>
  <c r="B347" i="2"/>
  <c r="B351" i="2"/>
  <c r="B355" i="2"/>
  <c r="B359" i="2"/>
  <c r="B363" i="2"/>
  <c r="B367" i="2"/>
  <c r="B371" i="2"/>
  <c r="B375" i="2"/>
  <c r="B379" i="2"/>
  <c r="B383" i="2"/>
  <c r="B387" i="2"/>
  <c r="B391" i="2"/>
  <c r="B395" i="2"/>
  <c r="B399" i="2"/>
  <c r="B403" i="2"/>
  <c r="B407" i="2"/>
  <c r="B411" i="2"/>
  <c r="B415" i="2"/>
  <c r="B419" i="2"/>
  <c r="B423" i="2"/>
  <c r="B427" i="2"/>
  <c r="B431" i="2"/>
  <c r="B435" i="2"/>
  <c r="B439" i="2"/>
  <c r="B443" i="2"/>
  <c r="B447" i="2"/>
  <c r="B451" i="2"/>
  <c r="B455" i="2"/>
  <c r="B459" i="2"/>
  <c r="B463" i="2"/>
  <c r="B467" i="2"/>
  <c r="B471" i="2"/>
  <c r="B475" i="2"/>
  <c r="B479" i="2"/>
  <c r="B483" i="2"/>
  <c r="B487" i="2"/>
  <c r="B491" i="2"/>
  <c r="B495" i="2"/>
  <c r="B499" i="2"/>
  <c r="B503" i="2"/>
  <c r="B507" i="2"/>
  <c r="B511" i="2"/>
  <c r="B515" i="2"/>
  <c r="B519" i="2"/>
  <c r="B523" i="2"/>
  <c r="B527" i="2"/>
  <c r="B531" i="2"/>
  <c r="B535" i="2"/>
  <c r="B539" i="2"/>
  <c r="B543" i="2"/>
  <c r="B547" i="2"/>
  <c r="B551" i="2"/>
  <c r="B555" i="2"/>
  <c r="B559" i="2"/>
  <c r="B563" i="2"/>
  <c r="B567" i="2"/>
  <c r="B571" i="2"/>
  <c r="B575" i="2"/>
  <c r="B579" i="2"/>
  <c r="B583" i="2"/>
  <c r="B587" i="2"/>
  <c r="B591" i="2"/>
  <c r="B595" i="2"/>
  <c r="B599" i="2"/>
  <c r="B603" i="2"/>
  <c r="B607" i="2"/>
  <c r="B611" i="2"/>
  <c r="B615" i="2"/>
  <c r="B619" i="2"/>
  <c r="B623" i="2"/>
  <c r="B627" i="2"/>
  <c r="B631" i="2"/>
  <c r="B635" i="2"/>
  <c r="B639" i="2"/>
  <c r="B643" i="2"/>
  <c r="B647" i="2"/>
  <c r="B651" i="2"/>
  <c r="B655" i="2"/>
  <c r="B659" i="2"/>
  <c r="B663" i="2"/>
  <c r="B667" i="2"/>
  <c r="B671" i="2"/>
  <c r="B675" i="2"/>
  <c r="B679" i="2"/>
  <c r="B683" i="2"/>
  <c r="B687" i="2"/>
  <c r="B691" i="2"/>
  <c r="B695" i="2"/>
  <c r="B699" i="2"/>
  <c r="B703" i="2"/>
  <c r="B707" i="2"/>
  <c r="B711" i="2"/>
  <c r="B715" i="2"/>
  <c r="B719" i="2"/>
  <c r="B723" i="2"/>
  <c r="B727" i="2"/>
  <c r="B731" i="2"/>
  <c r="B735" i="2"/>
  <c r="B739" i="2"/>
  <c r="B743" i="2"/>
  <c r="B747" i="2"/>
  <c r="B751" i="2"/>
  <c r="E281" i="2"/>
  <c r="E881" i="2"/>
  <c r="E1263" i="2"/>
  <c r="E1519" i="2"/>
  <c r="E1775" i="2"/>
  <c r="E1999" i="2"/>
  <c r="D70" i="2"/>
  <c r="D134" i="2"/>
  <c r="D198" i="2"/>
  <c r="D262" i="2"/>
  <c r="D326" i="2"/>
  <c r="D390" i="2"/>
  <c r="D454" i="2"/>
  <c r="D518" i="2"/>
  <c r="D582" i="2"/>
  <c r="D646" i="2"/>
  <c r="D710" i="2"/>
  <c r="D774" i="2"/>
  <c r="D838" i="2"/>
  <c r="D902" i="2"/>
  <c r="D966" i="2"/>
  <c r="D1030" i="2"/>
  <c r="D1062" i="2"/>
  <c r="D1094" i="2"/>
  <c r="D1126" i="2"/>
  <c r="D1158" i="2"/>
  <c r="D1190" i="2"/>
  <c r="D1222" i="2"/>
  <c r="D1254" i="2"/>
  <c r="D1286" i="2"/>
  <c r="D1318" i="2"/>
  <c r="D1350" i="2"/>
  <c r="D1382" i="2"/>
  <c r="D1414" i="2"/>
  <c r="D1446" i="2"/>
  <c r="D1478" i="2"/>
  <c r="D1510" i="2"/>
  <c r="D1542" i="2"/>
  <c r="D1574" i="2"/>
  <c r="D1606" i="2"/>
  <c r="D1638" i="2"/>
  <c r="D1670" i="2"/>
  <c r="D1702" i="2"/>
  <c r="D1734" i="2"/>
  <c r="D1766" i="2"/>
  <c r="D1798" i="2"/>
  <c r="D1830" i="2"/>
  <c r="D1862" i="2"/>
  <c r="D1884" i="2"/>
  <c r="D1900" i="2"/>
  <c r="D1916" i="2"/>
  <c r="D1932" i="2"/>
  <c r="D1948" i="2"/>
  <c r="D1964" i="2"/>
  <c r="D1980" i="2"/>
  <c r="D1996" i="2"/>
  <c r="C19" i="2"/>
  <c r="C35" i="2"/>
  <c r="C51" i="2"/>
  <c r="C65" i="2"/>
  <c r="C76" i="2"/>
  <c r="C87" i="2"/>
  <c r="C97" i="2"/>
  <c r="C108" i="2"/>
  <c r="C119" i="2"/>
  <c r="C129" i="2"/>
  <c r="C140" i="2"/>
  <c r="C151" i="2"/>
  <c r="C161" i="2"/>
  <c r="C172" i="2"/>
  <c r="C183" i="2"/>
  <c r="C193" i="2"/>
  <c r="C204" i="2"/>
  <c r="C215" i="2"/>
  <c r="C225" i="2"/>
  <c r="C236" i="2"/>
  <c r="C247" i="2"/>
  <c r="C257" i="2"/>
  <c r="C268" i="2"/>
  <c r="C279" i="2"/>
  <c r="C289" i="2"/>
  <c r="C300" i="2"/>
  <c r="C311" i="2"/>
  <c r="C321" i="2"/>
  <c r="C332" i="2"/>
  <c r="C343" i="2"/>
  <c r="C353" i="2"/>
  <c r="C364" i="2"/>
  <c r="C375" i="2"/>
  <c r="C385" i="2"/>
  <c r="C394" i="2"/>
  <c r="C402" i="2"/>
  <c r="C410" i="2"/>
  <c r="C418" i="2"/>
  <c r="C426" i="2"/>
  <c r="C434" i="2"/>
  <c r="C442" i="2"/>
  <c r="C450" i="2"/>
  <c r="C458" i="2"/>
  <c r="C466" i="2"/>
  <c r="C474" i="2"/>
  <c r="C482" i="2"/>
  <c r="C490" i="2"/>
  <c r="C498" i="2"/>
  <c r="C506" i="2"/>
  <c r="C514" i="2"/>
  <c r="C522" i="2"/>
  <c r="C530" i="2"/>
  <c r="C538" i="2"/>
  <c r="C546" i="2"/>
  <c r="C554" i="2"/>
  <c r="C562" i="2"/>
  <c r="C570" i="2"/>
  <c r="C578" i="2"/>
  <c r="C586" i="2"/>
  <c r="C594" i="2"/>
  <c r="C602" i="2"/>
  <c r="C610" i="2"/>
  <c r="C618" i="2"/>
  <c r="C626" i="2"/>
  <c r="C634" i="2"/>
  <c r="C642" i="2"/>
  <c r="C650" i="2"/>
  <c r="C658" i="2"/>
  <c r="C666" i="2"/>
  <c r="C674" i="2"/>
  <c r="C682" i="2"/>
  <c r="C690" i="2"/>
  <c r="C698" i="2"/>
  <c r="C706" i="2"/>
  <c r="C714" i="2"/>
  <c r="C722" i="2"/>
  <c r="C730" i="2"/>
  <c r="C738" i="2"/>
  <c r="C746" i="2"/>
  <c r="C754" i="2"/>
  <c r="C762" i="2"/>
  <c r="C770" i="2"/>
  <c r="C778" i="2"/>
  <c r="C786" i="2"/>
  <c r="C794" i="2"/>
  <c r="C802" i="2"/>
  <c r="C810" i="2"/>
  <c r="C818" i="2"/>
  <c r="C826" i="2"/>
  <c r="C834" i="2"/>
  <c r="C842" i="2"/>
  <c r="C850" i="2"/>
  <c r="C858" i="2"/>
  <c r="C866" i="2"/>
  <c r="C874" i="2"/>
  <c r="C882" i="2"/>
  <c r="C890" i="2"/>
  <c r="C898" i="2"/>
  <c r="C906" i="2"/>
  <c r="C914" i="2"/>
  <c r="C922" i="2"/>
  <c r="C930" i="2"/>
  <c r="C938" i="2"/>
  <c r="C946" i="2"/>
  <c r="C954" i="2"/>
  <c r="C962" i="2"/>
  <c r="C970" i="2"/>
  <c r="C978" i="2"/>
  <c r="C986" i="2"/>
  <c r="C994" i="2"/>
  <c r="C1002" i="2"/>
  <c r="C1010" i="2"/>
  <c r="C1018" i="2"/>
  <c r="C1026" i="2"/>
  <c r="C1034" i="2"/>
  <c r="C1042" i="2"/>
  <c r="C1050" i="2"/>
  <c r="C1058" i="2"/>
  <c r="C1066" i="2"/>
  <c r="C1074" i="2"/>
  <c r="C1082" i="2"/>
  <c r="C1090" i="2"/>
  <c r="C1098" i="2"/>
  <c r="C1106" i="2"/>
  <c r="C1114" i="2"/>
  <c r="C1122" i="2"/>
  <c r="C1130" i="2"/>
  <c r="C1138" i="2"/>
  <c r="C1146" i="2"/>
  <c r="C1154" i="2"/>
  <c r="C1162" i="2"/>
  <c r="C1170" i="2"/>
  <c r="C1178" i="2"/>
  <c r="C1186" i="2"/>
  <c r="C1194" i="2"/>
  <c r="C1202" i="2"/>
  <c r="C1210" i="2"/>
  <c r="C1218" i="2"/>
  <c r="C1226" i="2"/>
  <c r="C1234" i="2"/>
  <c r="C1242" i="2"/>
  <c r="C1250" i="2"/>
  <c r="C1258" i="2"/>
  <c r="C1266" i="2"/>
  <c r="C1274" i="2"/>
  <c r="C1282" i="2"/>
  <c r="C1290" i="2"/>
  <c r="C1298" i="2"/>
  <c r="C1306" i="2"/>
  <c r="C1314" i="2"/>
  <c r="C1322" i="2"/>
  <c r="C1330" i="2"/>
  <c r="C1338" i="2"/>
  <c r="C1346" i="2"/>
  <c r="C1354" i="2"/>
  <c r="C1362" i="2"/>
  <c r="C1370" i="2"/>
  <c r="C1378" i="2"/>
  <c r="C1386" i="2"/>
  <c r="C1394" i="2"/>
  <c r="C1402" i="2"/>
  <c r="C1410" i="2"/>
  <c r="C1418" i="2"/>
  <c r="C1426" i="2"/>
  <c r="C1434" i="2"/>
  <c r="C1442" i="2"/>
  <c r="C1450" i="2"/>
  <c r="C1458" i="2"/>
  <c r="C1466" i="2"/>
  <c r="C1474" i="2"/>
  <c r="C1482" i="2"/>
  <c r="C1490" i="2"/>
  <c r="C1498" i="2"/>
  <c r="C1506" i="2"/>
  <c r="C1514" i="2"/>
  <c r="C1522" i="2"/>
  <c r="C1530" i="2"/>
  <c r="C1538" i="2"/>
  <c r="C1546" i="2"/>
  <c r="C1554" i="2"/>
  <c r="C1562" i="2"/>
  <c r="C1570" i="2"/>
  <c r="C1578" i="2"/>
  <c r="C1586" i="2"/>
  <c r="C1594" i="2"/>
  <c r="C1602" i="2"/>
  <c r="C1610" i="2"/>
  <c r="C1618" i="2"/>
  <c r="C1626" i="2"/>
  <c r="C1634" i="2"/>
  <c r="C1642" i="2"/>
  <c r="C1650" i="2"/>
  <c r="C1658" i="2"/>
  <c r="C1666" i="2"/>
  <c r="C1674" i="2"/>
  <c r="C1682" i="2"/>
  <c r="C1690" i="2"/>
  <c r="C1698" i="2"/>
  <c r="C1706" i="2"/>
  <c r="C1714" i="2"/>
  <c r="C1722" i="2"/>
  <c r="C1730" i="2"/>
  <c r="C1738" i="2"/>
  <c r="C1746" i="2"/>
  <c r="C1754" i="2"/>
  <c r="C1762" i="2"/>
  <c r="C1770" i="2"/>
  <c r="C1778" i="2"/>
  <c r="C1786" i="2"/>
  <c r="C1794" i="2"/>
  <c r="C1802" i="2"/>
  <c r="C1810" i="2"/>
  <c r="C1818" i="2"/>
  <c r="C1826" i="2"/>
  <c r="C1834" i="2"/>
  <c r="C1842" i="2"/>
  <c r="C1850" i="2"/>
  <c r="C1858" i="2"/>
  <c r="C1866" i="2"/>
  <c r="C1874" i="2"/>
  <c r="C1882" i="2"/>
  <c r="C1890" i="2"/>
  <c r="C1898" i="2"/>
  <c r="C1906" i="2"/>
  <c r="C1914" i="2"/>
  <c r="C1922" i="2"/>
  <c r="C1930" i="2"/>
  <c r="C1938" i="2"/>
  <c r="C1946" i="2"/>
  <c r="C1954" i="2"/>
  <c r="C1962" i="2"/>
  <c r="C1970" i="2"/>
  <c r="C1978" i="2"/>
  <c r="C1986" i="2"/>
  <c r="C1994" i="2"/>
  <c r="C2002" i="2"/>
  <c r="B17" i="2"/>
  <c r="B24" i="2"/>
  <c r="B28" i="2"/>
  <c r="B32" i="2"/>
  <c r="B36" i="2"/>
  <c r="B40" i="2"/>
  <c r="B44" i="2"/>
  <c r="B48" i="2"/>
  <c r="B52" i="2"/>
  <c r="B56" i="2"/>
  <c r="B60" i="2"/>
  <c r="B64" i="2"/>
  <c r="B68" i="2"/>
  <c r="B72" i="2"/>
  <c r="B76" i="2"/>
  <c r="B80" i="2"/>
  <c r="B84" i="2"/>
  <c r="B88" i="2"/>
  <c r="B92" i="2"/>
  <c r="B96" i="2"/>
  <c r="B100" i="2"/>
  <c r="B104" i="2"/>
  <c r="B108" i="2"/>
  <c r="B112" i="2"/>
  <c r="B116" i="2"/>
  <c r="B120" i="2"/>
  <c r="B124" i="2"/>
  <c r="B128" i="2"/>
  <c r="B132" i="2"/>
  <c r="B136" i="2"/>
  <c r="B140" i="2"/>
  <c r="B144" i="2"/>
  <c r="B148" i="2"/>
  <c r="B152" i="2"/>
  <c r="B156" i="2"/>
  <c r="B160" i="2"/>
  <c r="B164" i="2"/>
  <c r="B168" i="2"/>
  <c r="B172" i="2"/>
  <c r="B176" i="2"/>
  <c r="B180" i="2"/>
  <c r="B184" i="2"/>
  <c r="B188" i="2"/>
  <c r="B192" i="2"/>
  <c r="B196" i="2"/>
  <c r="B200" i="2"/>
  <c r="B204" i="2"/>
  <c r="B208" i="2"/>
  <c r="B212" i="2"/>
  <c r="B216" i="2"/>
  <c r="B220" i="2"/>
  <c r="B224" i="2"/>
  <c r="B228" i="2"/>
  <c r="B232" i="2"/>
  <c r="B236" i="2"/>
  <c r="B240" i="2"/>
  <c r="B244" i="2"/>
  <c r="B248" i="2"/>
  <c r="B252" i="2"/>
  <c r="B256" i="2"/>
  <c r="B260" i="2"/>
  <c r="B264" i="2"/>
  <c r="B268" i="2"/>
  <c r="B272" i="2"/>
  <c r="B276" i="2"/>
  <c r="B280" i="2"/>
  <c r="B284" i="2"/>
  <c r="B288" i="2"/>
  <c r="B292" i="2"/>
  <c r="B296" i="2"/>
  <c r="B300" i="2"/>
  <c r="B304" i="2"/>
  <c r="B308" i="2"/>
  <c r="B312" i="2"/>
  <c r="B316" i="2"/>
  <c r="B320" i="2"/>
  <c r="B324" i="2"/>
  <c r="B328" i="2"/>
  <c r="B332" i="2"/>
  <c r="B336" i="2"/>
  <c r="B340" i="2"/>
  <c r="B344" i="2"/>
  <c r="B348" i="2"/>
  <c r="B352" i="2"/>
  <c r="B356" i="2"/>
  <c r="B360" i="2"/>
  <c r="B364" i="2"/>
  <c r="B368" i="2"/>
  <c r="B372" i="2"/>
  <c r="B376" i="2"/>
  <c r="B380" i="2"/>
  <c r="B384" i="2"/>
  <c r="B388" i="2"/>
  <c r="B392" i="2"/>
  <c r="B396" i="2"/>
  <c r="B400" i="2"/>
  <c r="B404" i="2"/>
  <c r="B408" i="2"/>
  <c r="B412" i="2"/>
  <c r="B416" i="2"/>
  <c r="B420" i="2"/>
  <c r="B424" i="2"/>
  <c r="B428" i="2"/>
  <c r="B432" i="2"/>
  <c r="B436" i="2"/>
  <c r="B440" i="2"/>
  <c r="B444" i="2"/>
  <c r="B448" i="2"/>
  <c r="B452" i="2"/>
  <c r="B456" i="2"/>
  <c r="B460" i="2"/>
  <c r="B464" i="2"/>
  <c r="B468" i="2"/>
  <c r="B472" i="2"/>
  <c r="B476" i="2"/>
  <c r="B480" i="2"/>
  <c r="B484" i="2"/>
  <c r="B488" i="2"/>
  <c r="B492" i="2"/>
  <c r="B496" i="2"/>
  <c r="B500" i="2"/>
  <c r="B504" i="2"/>
  <c r="B508" i="2"/>
  <c r="B512" i="2"/>
  <c r="B516" i="2"/>
  <c r="B520" i="2"/>
  <c r="B524" i="2"/>
  <c r="B528" i="2"/>
  <c r="B532" i="2"/>
  <c r="B536" i="2"/>
  <c r="B540" i="2"/>
  <c r="B544" i="2"/>
  <c r="B548" i="2"/>
  <c r="B552" i="2"/>
  <c r="B556" i="2"/>
  <c r="B560" i="2"/>
  <c r="B564" i="2"/>
  <c r="B568" i="2"/>
  <c r="B572" i="2"/>
  <c r="B576" i="2"/>
  <c r="B580" i="2"/>
  <c r="B584" i="2"/>
  <c r="B588" i="2"/>
  <c r="B592" i="2"/>
  <c r="B596" i="2"/>
  <c r="B600" i="2"/>
  <c r="B604" i="2"/>
  <c r="B608" i="2"/>
  <c r="B612" i="2"/>
  <c r="B616" i="2"/>
  <c r="B620" i="2"/>
  <c r="B624" i="2"/>
  <c r="B628" i="2"/>
  <c r="B632" i="2"/>
  <c r="B636" i="2"/>
  <c r="B640" i="2"/>
  <c r="B644" i="2"/>
  <c r="B648" i="2"/>
  <c r="B652" i="2"/>
  <c r="B656" i="2"/>
  <c r="B660" i="2"/>
  <c r="B664" i="2"/>
  <c r="B668" i="2"/>
  <c r="B672" i="2"/>
  <c r="B676" i="2"/>
  <c r="B680" i="2"/>
  <c r="B684" i="2"/>
  <c r="B688" i="2"/>
  <c r="B692" i="2"/>
  <c r="B696" i="2"/>
  <c r="B700" i="2"/>
  <c r="B704" i="2"/>
  <c r="B708" i="2"/>
  <c r="B712" i="2"/>
  <c r="B716" i="2"/>
  <c r="B720" i="2"/>
  <c r="B724" i="2"/>
  <c r="B728" i="2"/>
  <c r="B732" i="2"/>
  <c r="B736" i="2"/>
  <c r="B740" i="2"/>
  <c r="B744" i="2"/>
  <c r="B748" i="2"/>
  <c r="E497" i="2"/>
  <c r="E1009" i="2"/>
  <c r="E1327" i="2"/>
  <c r="E1583" i="2"/>
  <c r="E1839" i="2"/>
  <c r="D22" i="2"/>
  <c r="D86" i="2"/>
  <c r="D150" i="2"/>
  <c r="D214" i="2"/>
  <c r="D278" i="2"/>
  <c r="D342" i="2"/>
  <c r="D406" i="2"/>
  <c r="D470" i="2"/>
  <c r="D534" i="2"/>
  <c r="D598" i="2"/>
  <c r="D662" i="2"/>
  <c r="D726" i="2"/>
  <c r="D790" i="2"/>
  <c r="D854" i="2"/>
  <c r="D918" i="2"/>
  <c r="D982" i="2"/>
  <c r="D1038" i="2"/>
  <c r="D1070" i="2"/>
  <c r="D1102" i="2"/>
  <c r="D1134" i="2"/>
  <c r="D1166" i="2"/>
  <c r="D1198" i="2"/>
  <c r="D1230" i="2"/>
  <c r="D1262" i="2"/>
  <c r="D1294" i="2"/>
  <c r="D1326" i="2"/>
  <c r="D1358" i="2"/>
  <c r="D1390" i="2"/>
  <c r="D1422" i="2"/>
  <c r="D1454" i="2"/>
  <c r="D1486" i="2"/>
  <c r="D1518" i="2"/>
  <c r="D1550" i="2"/>
  <c r="D1582" i="2"/>
  <c r="D1614" i="2"/>
  <c r="D1646" i="2"/>
  <c r="D1678" i="2"/>
  <c r="D1710" i="2"/>
  <c r="D1742" i="2"/>
  <c r="D1774" i="2"/>
  <c r="D1806" i="2"/>
  <c r="D1838" i="2"/>
  <c r="D1870" i="2"/>
  <c r="D1886" i="2"/>
  <c r="D1902" i="2"/>
  <c r="D1918" i="2"/>
  <c r="D1934" i="2"/>
  <c r="D1950" i="2"/>
  <c r="D1966" i="2"/>
  <c r="D1982" i="2"/>
  <c r="D1998" i="2"/>
  <c r="C21" i="2"/>
  <c r="C37" i="2"/>
  <c r="C53" i="2"/>
  <c r="C67" i="2"/>
  <c r="C77" i="2"/>
  <c r="C88" i="2"/>
  <c r="C99" i="2"/>
  <c r="C109" i="2"/>
  <c r="C120" i="2"/>
  <c r="C131" i="2"/>
  <c r="C141" i="2"/>
  <c r="C152" i="2"/>
  <c r="C163" i="2"/>
  <c r="C173" i="2"/>
  <c r="C184" i="2"/>
  <c r="C195" i="2"/>
  <c r="C205" i="2"/>
  <c r="C216" i="2"/>
  <c r="C227" i="2"/>
  <c r="C237" i="2"/>
  <c r="C248" i="2"/>
  <c r="C259" i="2"/>
  <c r="C269" i="2"/>
  <c r="C280" i="2"/>
  <c r="C291" i="2"/>
  <c r="C301" i="2"/>
  <c r="C312" i="2"/>
  <c r="C323" i="2"/>
  <c r="C333" i="2"/>
  <c r="C344" i="2"/>
  <c r="C355" i="2"/>
  <c r="C365" i="2"/>
  <c r="C376" i="2"/>
  <c r="C387" i="2"/>
  <c r="C395" i="2"/>
  <c r="C403" i="2"/>
  <c r="C411" i="2"/>
  <c r="C419" i="2"/>
  <c r="C427" i="2"/>
  <c r="C435" i="2"/>
  <c r="C443" i="2"/>
  <c r="C451" i="2"/>
  <c r="C459" i="2"/>
  <c r="C467" i="2"/>
  <c r="C475" i="2"/>
  <c r="C483" i="2"/>
  <c r="C491" i="2"/>
  <c r="C499" i="2"/>
  <c r="C507" i="2"/>
  <c r="C515" i="2"/>
  <c r="C523" i="2"/>
  <c r="C531" i="2"/>
  <c r="C539" i="2"/>
  <c r="C547" i="2"/>
  <c r="C555" i="2"/>
  <c r="C563" i="2"/>
  <c r="C571" i="2"/>
  <c r="C579" i="2"/>
  <c r="C587" i="2"/>
  <c r="C595" i="2"/>
  <c r="C603" i="2"/>
  <c r="C611" i="2"/>
  <c r="C619" i="2"/>
  <c r="C627" i="2"/>
  <c r="C635" i="2"/>
  <c r="C643" i="2"/>
  <c r="C651" i="2"/>
  <c r="C659" i="2"/>
  <c r="C667" i="2"/>
  <c r="C675" i="2"/>
  <c r="C683" i="2"/>
  <c r="C691" i="2"/>
  <c r="C699" i="2"/>
  <c r="C707" i="2"/>
  <c r="C715" i="2"/>
  <c r="C723" i="2"/>
  <c r="C731" i="2"/>
  <c r="C739" i="2"/>
  <c r="C747" i="2"/>
  <c r="C755" i="2"/>
  <c r="C763" i="2"/>
  <c r="C771" i="2"/>
  <c r="C779" i="2"/>
  <c r="C787" i="2"/>
  <c r="C795" i="2"/>
  <c r="C803" i="2"/>
  <c r="C811" i="2"/>
  <c r="C819" i="2"/>
  <c r="C827" i="2"/>
  <c r="C835" i="2"/>
  <c r="C843" i="2"/>
  <c r="C851" i="2"/>
  <c r="C859" i="2"/>
  <c r="C867" i="2"/>
  <c r="C875" i="2"/>
  <c r="C883" i="2"/>
  <c r="C891" i="2"/>
  <c r="C899" i="2"/>
  <c r="C907" i="2"/>
  <c r="C915" i="2"/>
  <c r="C923" i="2"/>
  <c r="C931" i="2"/>
  <c r="C939" i="2"/>
  <c r="C947" i="2"/>
  <c r="C955" i="2"/>
  <c r="C963" i="2"/>
  <c r="C971" i="2"/>
  <c r="C979" i="2"/>
  <c r="C987" i="2"/>
  <c r="C995" i="2"/>
  <c r="C1003" i="2"/>
  <c r="C1011" i="2"/>
  <c r="C1019" i="2"/>
  <c r="C1027" i="2"/>
  <c r="C1035" i="2"/>
  <c r="C1043" i="2"/>
  <c r="C1051" i="2"/>
  <c r="C1059" i="2"/>
  <c r="C1067" i="2"/>
  <c r="C1075" i="2"/>
  <c r="C1083" i="2"/>
  <c r="C1091" i="2"/>
  <c r="C1099" i="2"/>
  <c r="C1107" i="2"/>
  <c r="C1115" i="2"/>
  <c r="C1123" i="2"/>
  <c r="C1131" i="2"/>
  <c r="C1139" i="2"/>
  <c r="C1147" i="2"/>
  <c r="C1155" i="2"/>
  <c r="C1163" i="2"/>
  <c r="C1171" i="2"/>
  <c r="C1179" i="2"/>
  <c r="C1187" i="2"/>
  <c r="C1195" i="2"/>
  <c r="C1203" i="2"/>
  <c r="C1211" i="2"/>
  <c r="C1219" i="2"/>
  <c r="C1227" i="2"/>
  <c r="C1235" i="2"/>
  <c r="C1243" i="2"/>
  <c r="C1251" i="2"/>
  <c r="C1259" i="2"/>
  <c r="C1267" i="2"/>
  <c r="C1275" i="2"/>
  <c r="C1283" i="2"/>
  <c r="C1291" i="2"/>
  <c r="C1299" i="2"/>
  <c r="C1307" i="2"/>
  <c r="C1315" i="2"/>
  <c r="C1323" i="2"/>
  <c r="C1331" i="2"/>
  <c r="C1339" i="2"/>
  <c r="C1347" i="2"/>
  <c r="C1355" i="2"/>
  <c r="C1363" i="2"/>
  <c r="C1371" i="2"/>
  <c r="C1379" i="2"/>
  <c r="C1387" i="2"/>
  <c r="C1395" i="2"/>
  <c r="C1403" i="2"/>
  <c r="C1411" i="2"/>
  <c r="C1419" i="2"/>
  <c r="C1427" i="2"/>
  <c r="C1435" i="2"/>
  <c r="C1443" i="2"/>
  <c r="C1451" i="2"/>
  <c r="C1459" i="2"/>
  <c r="C1467" i="2"/>
  <c r="C1475" i="2"/>
  <c r="C1483" i="2"/>
  <c r="C1491" i="2"/>
  <c r="C1499" i="2"/>
  <c r="C1507" i="2"/>
  <c r="C1515" i="2"/>
  <c r="C1523" i="2"/>
  <c r="C1531" i="2"/>
  <c r="C1539" i="2"/>
  <c r="C1547" i="2"/>
  <c r="C1555" i="2"/>
  <c r="C1563" i="2"/>
  <c r="C1571" i="2"/>
  <c r="C1579" i="2"/>
  <c r="C1587" i="2"/>
  <c r="C1595" i="2"/>
  <c r="C1603" i="2"/>
  <c r="C1611" i="2"/>
  <c r="C1619" i="2"/>
  <c r="C1627" i="2"/>
  <c r="C1635" i="2"/>
  <c r="C1643" i="2"/>
  <c r="C1651" i="2"/>
  <c r="C1659" i="2"/>
  <c r="C1667" i="2"/>
  <c r="C1675" i="2"/>
  <c r="C1683" i="2"/>
  <c r="C1691" i="2"/>
  <c r="C1699" i="2"/>
  <c r="C1707" i="2"/>
  <c r="C1715" i="2"/>
  <c r="C1723" i="2"/>
  <c r="C1731" i="2"/>
  <c r="C1739" i="2"/>
  <c r="C1747" i="2"/>
  <c r="C1755" i="2"/>
  <c r="C1763" i="2"/>
  <c r="C1771" i="2"/>
  <c r="C1779" i="2"/>
  <c r="C1787" i="2"/>
  <c r="C1795" i="2"/>
  <c r="C1803" i="2"/>
  <c r="C1811" i="2"/>
  <c r="C1819" i="2"/>
  <c r="C1827" i="2"/>
  <c r="C1835" i="2"/>
  <c r="C1843" i="2"/>
  <c r="C1851" i="2"/>
  <c r="C1859" i="2"/>
  <c r="C1867" i="2"/>
  <c r="C1875" i="2"/>
  <c r="C1883" i="2"/>
  <c r="C1891" i="2"/>
  <c r="C1899" i="2"/>
  <c r="C1907" i="2"/>
  <c r="C1915" i="2"/>
  <c r="C1923" i="2"/>
  <c r="C1931" i="2"/>
  <c r="C1939" i="2"/>
  <c r="C1947" i="2"/>
  <c r="C1955" i="2"/>
  <c r="C1963" i="2"/>
  <c r="C1971" i="2"/>
  <c r="C1979" i="2"/>
  <c r="C1987" i="2"/>
  <c r="C1995" i="2"/>
  <c r="C2003" i="2"/>
  <c r="B18" i="2"/>
  <c r="B25" i="2"/>
  <c r="B29" i="2"/>
  <c r="B33" i="2"/>
  <c r="B37" i="2"/>
  <c r="B41" i="2"/>
  <c r="B45" i="2"/>
  <c r="B49" i="2"/>
  <c r="B53" i="2"/>
  <c r="B57" i="2"/>
  <c r="B61" i="2"/>
  <c r="B65" i="2"/>
  <c r="B69" i="2"/>
  <c r="B73" i="2"/>
  <c r="B77" i="2"/>
  <c r="B81" i="2"/>
  <c r="B85" i="2"/>
  <c r="B89" i="2"/>
  <c r="B93" i="2"/>
  <c r="B97" i="2"/>
  <c r="B101" i="2"/>
  <c r="B105" i="2"/>
  <c r="B109" i="2"/>
  <c r="B113" i="2"/>
  <c r="B117" i="2"/>
  <c r="B121" i="2"/>
  <c r="B125" i="2"/>
  <c r="B129" i="2"/>
  <c r="B133" i="2"/>
  <c r="B137" i="2"/>
  <c r="B141" i="2"/>
  <c r="B145" i="2"/>
  <c r="B149" i="2"/>
  <c r="B153" i="2"/>
  <c r="B157" i="2"/>
  <c r="B161" i="2"/>
  <c r="B165" i="2"/>
  <c r="B169" i="2"/>
  <c r="B173" i="2"/>
  <c r="B177" i="2"/>
  <c r="B181" i="2"/>
  <c r="B185" i="2"/>
  <c r="B189" i="2"/>
  <c r="B193" i="2"/>
  <c r="B197" i="2"/>
  <c r="B201" i="2"/>
  <c r="B205" i="2"/>
  <c r="B209" i="2"/>
  <c r="B213" i="2"/>
  <c r="B217" i="2"/>
  <c r="B221" i="2"/>
  <c r="B225" i="2"/>
  <c r="B229" i="2"/>
  <c r="B233" i="2"/>
  <c r="B237" i="2"/>
  <c r="B241" i="2"/>
  <c r="B245" i="2"/>
  <c r="B249" i="2"/>
  <c r="B253" i="2"/>
  <c r="B257" i="2"/>
  <c r="B261" i="2"/>
  <c r="B265" i="2"/>
  <c r="B269" i="2"/>
  <c r="B273" i="2"/>
  <c r="B277" i="2"/>
  <c r="B281" i="2"/>
  <c r="B285" i="2"/>
  <c r="B289" i="2"/>
  <c r="B293" i="2"/>
  <c r="B297" i="2"/>
  <c r="B301" i="2"/>
  <c r="B305" i="2"/>
  <c r="B309" i="2"/>
  <c r="B313" i="2"/>
  <c r="B317" i="2"/>
  <c r="B321" i="2"/>
  <c r="B325" i="2"/>
  <c r="B329" i="2"/>
  <c r="B333" i="2"/>
  <c r="B337" i="2"/>
  <c r="B341" i="2"/>
  <c r="B345" i="2"/>
  <c r="B349" i="2"/>
  <c r="B353" i="2"/>
  <c r="B357" i="2"/>
  <c r="B361" i="2"/>
  <c r="B365" i="2"/>
  <c r="B369" i="2"/>
  <c r="B373" i="2"/>
  <c r="B377" i="2"/>
  <c r="B381" i="2"/>
  <c r="B385" i="2"/>
  <c r="B389" i="2"/>
  <c r="B393" i="2"/>
  <c r="B397" i="2"/>
  <c r="B401" i="2"/>
  <c r="B405" i="2"/>
  <c r="B409" i="2"/>
  <c r="B413" i="2"/>
  <c r="B417" i="2"/>
  <c r="B421" i="2"/>
  <c r="B425" i="2"/>
  <c r="B429" i="2"/>
  <c r="B433" i="2"/>
  <c r="B437" i="2"/>
  <c r="B441" i="2"/>
  <c r="B445" i="2"/>
  <c r="B449" i="2"/>
  <c r="B453" i="2"/>
  <c r="B457" i="2"/>
  <c r="B461" i="2"/>
  <c r="B465" i="2"/>
  <c r="B469" i="2"/>
  <c r="B473" i="2"/>
  <c r="B477" i="2"/>
  <c r="B481" i="2"/>
  <c r="B485" i="2"/>
  <c r="B489" i="2"/>
  <c r="B493" i="2"/>
  <c r="B497" i="2"/>
  <c r="B501" i="2"/>
  <c r="B505" i="2"/>
  <c r="B509" i="2"/>
  <c r="B513" i="2"/>
  <c r="B517" i="2"/>
  <c r="B521" i="2"/>
  <c r="B525" i="2"/>
  <c r="B529" i="2"/>
  <c r="B533" i="2"/>
  <c r="B537" i="2"/>
  <c r="B541" i="2"/>
  <c r="B545" i="2"/>
  <c r="B549" i="2"/>
  <c r="B553" i="2"/>
  <c r="B557" i="2"/>
  <c r="B561" i="2"/>
  <c r="B565" i="2"/>
  <c r="B569" i="2"/>
  <c r="B573" i="2"/>
  <c r="B577" i="2"/>
  <c r="B581" i="2"/>
  <c r="B585" i="2"/>
  <c r="B589" i="2"/>
  <c r="B593" i="2"/>
  <c r="B597" i="2"/>
  <c r="B601" i="2"/>
  <c r="B605" i="2"/>
  <c r="B609" i="2"/>
  <c r="B613" i="2"/>
  <c r="B617" i="2"/>
  <c r="B621" i="2"/>
  <c r="B625" i="2"/>
  <c r="B629" i="2"/>
  <c r="B633" i="2"/>
  <c r="B637" i="2"/>
  <c r="B641" i="2"/>
  <c r="B645" i="2"/>
  <c r="B649" i="2"/>
  <c r="B653" i="2"/>
  <c r="B657" i="2"/>
  <c r="B661" i="2"/>
  <c r="B665" i="2"/>
  <c r="B669" i="2"/>
  <c r="B673" i="2"/>
  <c r="B677" i="2"/>
  <c r="B681" i="2"/>
  <c r="B685" i="2"/>
  <c r="B689" i="2"/>
  <c r="B693" i="2"/>
  <c r="B697" i="2"/>
  <c r="B701" i="2"/>
  <c r="B705" i="2"/>
  <c r="B709" i="2"/>
  <c r="B713" i="2"/>
  <c r="B717" i="2"/>
  <c r="B721" i="2"/>
  <c r="B725" i="2"/>
  <c r="B729" i="2"/>
  <c r="B733" i="2"/>
  <c r="B737" i="2"/>
  <c r="B741" i="2"/>
  <c r="B745" i="2"/>
  <c r="B749" i="2"/>
  <c r="E625" i="2"/>
  <c r="E1135" i="2"/>
  <c r="E1391" i="2"/>
  <c r="E1647" i="2"/>
  <c r="E1903" i="2"/>
  <c r="D38" i="2"/>
  <c r="D102" i="2"/>
  <c r="D166" i="2"/>
  <c r="D230" i="2"/>
  <c r="D294" i="2"/>
  <c r="D358" i="2"/>
  <c r="D422" i="2"/>
  <c r="D486" i="2"/>
  <c r="D550" i="2"/>
  <c r="D614" i="2"/>
  <c r="D678" i="2"/>
  <c r="D742" i="2"/>
  <c r="D806" i="2"/>
  <c r="D870" i="2"/>
  <c r="D934" i="2"/>
  <c r="D998" i="2"/>
  <c r="D1046" i="2"/>
  <c r="D1078" i="2"/>
  <c r="D1110" i="2"/>
  <c r="D1142" i="2"/>
  <c r="D1174" i="2"/>
  <c r="D1206" i="2"/>
  <c r="D1238" i="2"/>
  <c r="D1270" i="2"/>
  <c r="D1302" i="2"/>
  <c r="D1334" i="2"/>
  <c r="D1366" i="2"/>
  <c r="D1398" i="2"/>
  <c r="D1430" i="2"/>
  <c r="D1462" i="2"/>
  <c r="D1494" i="2"/>
  <c r="D1526" i="2"/>
  <c r="D1558" i="2"/>
  <c r="D1590" i="2"/>
  <c r="D1622" i="2"/>
  <c r="D1654" i="2"/>
  <c r="D1686" i="2"/>
  <c r="D1718" i="2"/>
  <c r="D1750" i="2"/>
  <c r="D1782" i="2"/>
  <c r="D1814" i="2"/>
  <c r="D1846" i="2"/>
  <c r="D1876" i="2"/>
  <c r="D1892" i="2"/>
  <c r="D1908" i="2"/>
  <c r="D1924" i="2"/>
  <c r="D1940" i="2"/>
  <c r="D1956" i="2"/>
  <c r="D1972" i="2"/>
  <c r="D1988" i="2"/>
  <c r="D2004" i="2"/>
  <c r="C27" i="2"/>
  <c r="C43" i="2"/>
  <c r="C59" i="2"/>
  <c r="C71" i="2"/>
  <c r="C81" i="2"/>
  <c r="C92" i="2"/>
  <c r="C103" i="2"/>
  <c r="C113" i="2"/>
  <c r="C124" i="2"/>
  <c r="C135" i="2"/>
  <c r="C145" i="2"/>
  <c r="C156" i="2"/>
  <c r="C167" i="2"/>
  <c r="C177" i="2"/>
  <c r="C188" i="2"/>
  <c r="C199" i="2"/>
  <c r="C209" i="2"/>
  <c r="C220" i="2"/>
  <c r="C231" i="2"/>
  <c r="C241" i="2"/>
  <c r="C252" i="2"/>
  <c r="C263" i="2"/>
  <c r="C273" i="2"/>
  <c r="C284" i="2"/>
  <c r="C295" i="2"/>
  <c r="C305" i="2"/>
  <c r="C316" i="2"/>
  <c r="C327" i="2"/>
  <c r="C337" i="2"/>
  <c r="C348" i="2"/>
  <c r="C390" i="2"/>
  <c r="C422" i="2"/>
  <c r="C454" i="2"/>
  <c r="C486" i="2"/>
  <c r="C518" i="2"/>
  <c r="C550" i="2"/>
  <c r="C582" i="2"/>
  <c r="C614" i="2"/>
  <c r="C646" i="2"/>
  <c r="C678" i="2"/>
  <c r="C710" i="2"/>
  <c r="C742" i="2"/>
  <c r="C774" i="2"/>
  <c r="C806" i="2"/>
  <c r="C838" i="2"/>
  <c r="C870" i="2"/>
  <c r="C902" i="2"/>
  <c r="C934" i="2"/>
  <c r="C966" i="2"/>
  <c r="C998" i="2"/>
  <c r="C1030" i="2"/>
  <c r="C1062" i="2"/>
  <c r="C1094" i="2"/>
  <c r="C1126" i="2"/>
  <c r="C1158" i="2"/>
  <c r="C1190" i="2"/>
  <c r="C1222" i="2"/>
  <c r="C1254" i="2"/>
  <c r="C1286" i="2"/>
  <c r="C1318" i="2"/>
  <c r="C1350" i="2"/>
  <c r="C1382" i="2"/>
  <c r="C1414" i="2"/>
  <c r="C1446" i="2"/>
  <c r="C1478" i="2"/>
  <c r="C1510" i="2"/>
  <c r="C1542" i="2"/>
  <c r="C1574" i="2"/>
  <c r="C1606" i="2"/>
  <c r="C1638" i="2"/>
  <c r="C1670" i="2"/>
  <c r="C1702" i="2"/>
  <c r="C1734" i="2"/>
  <c r="C1766" i="2"/>
  <c r="C1798" i="2"/>
  <c r="C1830" i="2"/>
  <c r="C1862" i="2"/>
  <c r="C1894" i="2"/>
  <c r="C1926" i="2"/>
  <c r="C1958" i="2"/>
  <c r="C1990" i="2"/>
  <c r="B26" i="2"/>
  <c r="B42" i="2"/>
  <c r="B58" i="2"/>
  <c r="B74" i="2"/>
  <c r="B90" i="2"/>
  <c r="B106" i="2"/>
  <c r="B122" i="2"/>
  <c r="B138" i="2"/>
  <c r="B154" i="2"/>
  <c r="B170" i="2"/>
  <c r="B186" i="2"/>
  <c r="B202" i="2"/>
  <c r="B218" i="2"/>
  <c r="B234" i="2"/>
  <c r="B250" i="2"/>
  <c r="B266" i="2"/>
  <c r="B282" i="2"/>
  <c r="B298" i="2"/>
  <c r="B314" i="2"/>
  <c r="B330" i="2"/>
  <c r="B346" i="2"/>
  <c r="B362" i="2"/>
  <c r="B378" i="2"/>
  <c r="B394" i="2"/>
  <c r="B410" i="2"/>
  <c r="B426" i="2"/>
  <c r="B442" i="2"/>
  <c r="B458" i="2"/>
  <c r="B474" i="2"/>
  <c r="B490" i="2"/>
  <c r="B506" i="2"/>
  <c r="B522" i="2"/>
  <c r="B538" i="2"/>
  <c r="B554" i="2"/>
  <c r="B570" i="2"/>
  <c r="B586" i="2"/>
  <c r="B602" i="2"/>
  <c r="B618" i="2"/>
  <c r="B634" i="2"/>
  <c r="B650" i="2"/>
  <c r="B666" i="2"/>
  <c r="B682" i="2"/>
  <c r="B698" i="2"/>
  <c r="B714" i="2"/>
  <c r="B730" i="2"/>
  <c r="B746" i="2"/>
  <c r="B754" i="2"/>
  <c r="B758" i="2"/>
  <c r="B762" i="2"/>
  <c r="B766" i="2"/>
  <c r="B770" i="2"/>
  <c r="B774" i="2"/>
  <c r="B778" i="2"/>
  <c r="B782" i="2"/>
  <c r="B786" i="2"/>
  <c r="B790" i="2"/>
  <c r="B794" i="2"/>
  <c r="B798" i="2"/>
  <c r="B802" i="2"/>
  <c r="B806" i="2"/>
  <c r="B810" i="2"/>
  <c r="B814" i="2"/>
  <c r="B818" i="2"/>
  <c r="B822" i="2"/>
  <c r="B826" i="2"/>
  <c r="B830" i="2"/>
  <c r="B834" i="2"/>
  <c r="B838" i="2"/>
  <c r="B842" i="2"/>
  <c r="B846" i="2"/>
  <c r="B850" i="2"/>
  <c r="B854" i="2"/>
  <c r="B858" i="2"/>
  <c r="B862" i="2"/>
  <c r="B866" i="2"/>
  <c r="B870" i="2"/>
  <c r="C359" i="2"/>
  <c r="C398" i="2"/>
  <c r="C430" i="2"/>
  <c r="C462" i="2"/>
  <c r="C494" i="2"/>
  <c r="C526" i="2"/>
  <c r="C558" i="2"/>
  <c r="C590" i="2"/>
  <c r="C622" i="2"/>
  <c r="C654" i="2"/>
  <c r="C686" i="2"/>
  <c r="C718" i="2"/>
  <c r="C750" i="2"/>
  <c r="C782" i="2"/>
  <c r="C814" i="2"/>
  <c r="C846" i="2"/>
  <c r="C878" i="2"/>
  <c r="C910" i="2"/>
  <c r="C942" i="2"/>
  <c r="C974" i="2"/>
  <c r="C1006" i="2"/>
  <c r="C1038" i="2"/>
  <c r="C1070" i="2"/>
  <c r="C1102" i="2"/>
  <c r="C1134" i="2"/>
  <c r="C1166" i="2"/>
  <c r="C1198" i="2"/>
  <c r="C1230" i="2"/>
  <c r="C1262" i="2"/>
  <c r="C1294" i="2"/>
  <c r="C1326" i="2"/>
  <c r="C1358" i="2"/>
  <c r="C1390" i="2"/>
  <c r="C1422" i="2"/>
  <c r="C1454" i="2"/>
  <c r="C1486" i="2"/>
  <c r="C1518" i="2"/>
  <c r="C1550" i="2"/>
  <c r="C1582" i="2"/>
  <c r="C1614" i="2"/>
  <c r="C1646" i="2"/>
  <c r="C1678" i="2"/>
  <c r="C1710" i="2"/>
  <c r="C1742" i="2"/>
  <c r="C1774" i="2"/>
  <c r="C1806" i="2"/>
  <c r="C1838" i="2"/>
  <c r="C1870" i="2"/>
  <c r="C1902" i="2"/>
  <c r="C1934" i="2"/>
  <c r="C1966" i="2"/>
  <c r="C1998" i="2"/>
  <c r="B30" i="2"/>
  <c r="B46" i="2"/>
  <c r="B62" i="2"/>
  <c r="B78" i="2"/>
  <c r="B94" i="2"/>
  <c r="B110" i="2"/>
  <c r="B126" i="2"/>
  <c r="B142" i="2"/>
  <c r="B158" i="2"/>
  <c r="B174" i="2"/>
  <c r="B190" i="2"/>
  <c r="B206" i="2"/>
  <c r="B222" i="2"/>
  <c r="B238" i="2"/>
  <c r="B254" i="2"/>
  <c r="B270" i="2"/>
  <c r="B286" i="2"/>
  <c r="B302" i="2"/>
  <c r="B318" i="2"/>
  <c r="B334" i="2"/>
  <c r="B350" i="2"/>
  <c r="B366" i="2"/>
  <c r="B382" i="2"/>
  <c r="B398" i="2"/>
  <c r="B414" i="2"/>
  <c r="B430" i="2"/>
  <c r="B446" i="2"/>
  <c r="B462" i="2"/>
  <c r="B478" i="2"/>
  <c r="B494" i="2"/>
  <c r="B510" i="2"/>
  <c r="B526" i="2"/>
  <c r="B542" i="2"/>
  <c r="B558" i="2"/>
  <c r="B574" i="2"/>
  <c r="B590" i="2"/>
  <c r="B606" i="2"/>
  <c r="B622" i="2"/>
  <c r="B638" i="2"/>
  <c r="B654" i="2"/>
  <c r="B670" i="2"/>
  <c r="B686" i="2"/>
  <c r="B702" i="2"/>
  <c r="B718" i="2"/>
  <c r="B734" i="2"/>
  <c r="B750" i="2"/>
  <c r="B755" i="2"/>
  <c r="B759" i="2"/>
  <c r="B763" i="2"/>
  <c r="B767" i="2"/>
  <c r="B771" i="2"/>
  <c r="B775" i="2"/>
  <c r="B779" i="2"/>
  <c r="B783" i="2"/>
  <c r="B787" i="2"/>
  <c r="B791" i="2"/>
  <c r="B795" i="2"/>
  <c r="B799" i="2"/>
  <c r="B803" i="2"/>
  <c r="B807" i="2"/>
  <c r="B811" i="2"/>
  <c r="B815" i="2"/>
  <c r="B819" i="2"/>
  <c r="B823" i="2"/>
  <c r="B827" i="2"/>
  <c r="B831" i="2"/>
  <c r="B835" i="2"/>
  <c r="B839" i="2"/>
  <c r="B843" i="2"/>
  <c r="B847" i="2"/>
  <c r="B851" i="2"/>
  <c r="B855" i="2"/>
  <c r="B859" i="2"/>
  <c r="B863" i="2"/>
  <c r="B867" i="2"/>
  <c r="B871" i="2"/>
  <c r="B875" i="2"/>
  <c r="B879" i="2"/>
  <c r="B883" i="2"/>
  <c r="B887" i="2"/>
  <c r="B891" i="2"/>
  <c r="B895" i="2"/>
  <c r="B899" i="2"/>
  <c r="B903" i="2"/>
  <c r="B907" i="2"/>
  <c r="B911" i="2"/>
  <c r="B915" i="2"/>
  <c r="B919" i="2"/>
  <c r="B923" i="2"/>
  <c r="B927" i="2"/>
  <c r="B931" i="2"/>
  <c r="B935" i="2"/>
  <c r="B939" i="2"/>
  <c r="B943" i="2"/>
  <c r="B947" i="2"/>
  <c r="B951" i="2"/>
  <c r="B955" i="2"/>
  <c r="B959" i="2"/>
  <c r="B963" i="2"/>
  <c r="B967" i="2"/>
  <c r="B971" i="2"/>
  <c r="B975" i="2"/>
  <c r="B979" i="2"/>
  <c r="B983" i="2"/>
  <c r="B987" i="2"/>
  <c r="B991" i="2"/>
  <c r="B995" i="2"/>
  <c r="B999" i="2"/>
  <c r="B1003" i="2"/>
  <c r="B1007" i="2"/>
  <c r="B1011" i="2"/>
  <c r="B1015" i="2"/>
  <c r="B1019" i="2"/>
  <c r="B1023" i="2"/>
  <c r="B1027" i="2"/>
  <c r="B1031" i="2"/>
  <c r="B1035" i="2"/>
  <c r="B1039" i="2"/>
  <c r="B1043" i="2"/>
  <c r="C369" i="2"/>
  <c r="C406" i="2"/>
  <c r="C438" i="2"/>
  <c r="C470" i="2"/>
  <c r="C502" i="2"/>
  <c r="C534" i="2"/>
  <c r="C566" i="2"/>
  <c r="C598" i="2"/>
  <c r="C630" i="2"/>
  <c r="C662" i="2"/>
  <c r="C694" i="2"/>
  <c r="C726" i="2"/>
  <c r="C758" i="2"/>
  <c r="C790" i="2"/>
  <c r="C822" i="2"/>
  <c r="C854" i="2"/>
  <c r="C886" i="2"/>
  <c r="C918" i="2"/>
  <c r="C950" i="2"/>
  <c r="C982" i="2"/>
  <c r="C1014" i="2"/>
  <c r="C1046" i="2"/>
  <c r="C1078" i="2"/>
  <c r="C1110" i="2"/>
  <c r="C1142" i="2"/>
  <c r="C1174" i="2"/>
  <c r="C1206" i="2"/>
  <c r="C1238" i="2"/>
  <c r="C1270" i="2"/>
  <c r="C1302" i="2"/>
  <c r="C1334" i="2"/>
  <c r="C1366" i="2"/>
  <c r="C1398" i="2"/>
  <c r="C1430" i="2"/>
  <c r="C1462" i="2"/>
  <c r="C1494" i="2"/>
  <c r="C1526" i="2"/>
  <c r="C1558" i="2"/>
  <c r="C1590" i="2"/>
  <c r="C1622" i="2"/>
  <c r="C1654" i="2"/>
  <c r="C1686" i="2"/>
  <c r="C1718" i="2"/>
  <c r="C1750" i="2"/>
  <c r="C1782" i="2"/>
  <c r="C1814" i="2"/>
  <c r="C1846" i="2"/>
  <c r="C1878" i="2"/>
  <c r="C1910" i="2"/>
  <c r="C1942" i="2"/>
  <c r="C1974" i="2"/>
  <c r="C13" i="2"/>
  <c r="B34" i="2"/>
  <c r="B50" i="2"/>
  <c r="B66" i="2"/>
  <c r="B82" i="2"/>
  <c r="B98" i="2"/>
  <c r="B114" i="2"/>
  <c r="B130" i="2"/>
  <c r="B146" i="2"/>
  <c r="B162" i="2"/>
  <c r="B178" i="2"/>
  <c r="B194" i="2"/>
  <c r="B210" i="2"/>
  <c r="B226" i="2"/>
  <c r="B242" i="2"/>
  <c r="B258" i="2"/>
  <c r="B274" i="2"/>
  <c r="B290" i="2"/>
  <c r="B306" i="2"/>
  <c r="B322" i="2"/>
  <c r="B338" i="2"/>
  <c r="B354" i="2"/>
  <c r="B370" i="2"/>
  <c r="B386" i="2"/>
  <c r="B402" i="2"/>
  <c r="B418" i="2"/>
  <c r="B434" i="2"/>
  <c r="B450" i="2"/>
  <c r="B466" i="2"/>
  <c r="B482" i="2"/>
  <c r="B498" i="2"/>
  <c r="B514" i="2"/>
  <c r="B530" i="2"/>
  <c r="B546" i="2"/>
  <c r="B562" i="2"/>
  <c r="B578" i="2"/>
  <c r="B594" i="2"/>
  <c r="B610" i="2"/>
  <c r="B626" i="2"/>
  <c r="B642" i="2"/>
  <c r="B658" i="2"/>
  <c r="B674" i="2"/>
  <c r="B690" i="2"/>
  <c r="C380" i="2"/>
  <c r="C414" i="2"/>
  <c r="C446" i="2"/>
  <c r="C478" i="2"/>
  <c r="C510" i="2"/>
  <c r="C542" i="2"/>
  <c r="C574" i="2"/>
  <c r="C606" i="2"/>
  <c r="C638" i="2"/>
  <c r="C670" i="2"/>
  <c r="C702" i="2"/>
  <c r="C734" i="2"/>
  <c r="C766" i="2"/>
  <c r="C798" i="2"/>
  <c r="C830" i="2"/>
  <c r="C862" i="2"/>
  <c r="C894" i="2"/>
  <c r="C926" i="2"/>
  <c r="C958" i="2"/>
  <c r="C990" i="2"/>
  <c r="C1022" i="2"/>
  <c r="C1054" i="2"/>
  <c r="C1086" i="2"/>
  <c r="C1118" i="2"/>
  <c r="C1150" i="2"/>
  <c r="C1182" i="2"/>
  <c r="C1214" i="2"/>
  <c r="C1246" i="2"/>
  <c r="C1278" i="2"/>
  <c r="C1310" i="2"/>
  <c r="C1342" i="2"/>
  <c r="C1374" i="2"/>
  <c r="C1406" i="2"/>
  <c r="C1438" i="2"/>
  <c r="C1470" i="2"/>
  <c r="C1502" i="2"/>
  <c r="C1534" i="2"/>
  <c r="C1566" i="2"/>
  <c r="C1598" i="2"/>
  <c r="C1630" i="2"/>
  <c r="C1662" i="2"/>
  <c r="C1694" i="2"/>
  <c r="C1726" i="2"/>
  <c r="C1758" i="2"/>
  <c r="C1790" i="2"/>
  <c r="C1822" i="2"/>
  <c r="C1854" i="2"/>
  <c r="C1886" i="2"/>
  <c r="C1918" i="2"/>
  <c r="C1950" i="2"/>
  <c r="C1982" i="2"/>
  <c r="B21" i="2"/>
  <c r="B38" i="2"/>
  <c r="B54" i="2"/>
  <c r="B70" i="2"/>
  <c r="B86" i="2"/>
  <c r="B102" i="2"/>
  <c r="B118" i="2"/>
  <c r="B134" i="2"/>
  <c r="B150" i="2"/>
  <c r="B166" i="2"/>
  <c r="B182" i="2"/>
  <c r="B198" i="2"/>
  <c r="B214" i="2"/>
  <c r="B230" i="2"/>
  <c r="B246" i="2"/>
  <c r="B262" i="2"/>
  <c r="B278" i="2"/>
  <c r="B294" i="2"/>
  <c r="B310" i="2"/>
  <c r="B326" i="2"/>
  <c r="B342" i="2"/>
  <c r="B358" i="2"/>
  <c r="B374" i="2"/>
  <c r="B390" i="2"/>
  <c r="B406" i="2"/>
  <c r="B422" i="2"/>
  <c r="B438" i="2"/>
  <c r="B454" i="2"/>
  <c r="B470" i="2"/>
  <c r="B486" i="2"/>
  <c r="B502" i="2"/>
  <c r="B518" i="2"/>
  <c r="B534" i="2"/>
  <c r="B550" i="2"/>
  <c r="B566" i="2"/>
  <c r="B582" i="2"/>
  <c r="B598" i="2"/>
  <c r="B614" i="2"/>
  <c r="B630" i="2"/>
  <c r="B646" i="2"/>
  <c r="B662" i="2"/>
  <c r="B678" i="2"/>
  <c r="B694" i="2"/>
  <c r="B710" i="2"/>
  <c r="B726" i="2"/>
  <c r="B742" i="2"/>
  <c r="B753" i="2"/>
  <c r="B757" i="2"/>
  <c r="B761" i="2"/>
  <c r="B765" i="2"/>
  <c r="B769" i="2"/>
  <c r="B773" i="2"/>
  <c r="B777" i="2"/>
  <c r="B781" i="2"/>
  <c r="B785" i="2"/>
  <c r="B789" i="2"/>
  <c r="B793" i="2"/>
  <c r="B797" i="2"/>
  <c r="B801" i="2"/>
  <c r="B805" i="2"/>
  <c r="B809" i="2"/>
  <c r="B813" i="2"/>
  <c r="B817" i="2"/>
  <c r="B821" i="2"/>
  <c r="B825" i="2"/>
  <c r="B829" i="2"/>
  <c r="B833" i="2"/>
  <c r="B837" i="2"/>
  <c r="B841" i="2"/>
  <c r="B845" i="2"/>
  <c r="B849" i="2"/>
  <c r="B853" i="2"/>
  <c r="B857" i="2"/>
  <c r="B861" i="2"/>
  <c r="B865" i="2"/>
  <c r="B869" i="2"/>
  <c r="B873" i="2"/>
  <c r="B877" i="2"/>
  <c r="B881" i="2"/>
  <c r="B885" i="2"/>
  <c r="B889" i="2"/>
  <c r="B893" i="2"/>
  <c r="B897" i="2"/>
  <c r="B901" i="2"/>
  <c r="B905" i="2"/>
  <c r="B909" i="2"/>
  <c r="B913" i="2"/>
  <c r="B917" i="2"/>
  <c r="B921" i="2"/>
  <c r="B925" i="2"/>
  <c r="B929" i="2"/>
  <c r="B933" i="2"/>
  <c r="B937" i="2"/>
  <c r="B941" i="2"/>
  <c r="B945" i="2"/>
  <c r="B949" i="2"/>
  <c r="B953" i="2"/>
  <c r="B957" i="2"/>
  <c r="B961" i="2"/>
  <c r="B965" i="2"/>
  <c r="B969" i="2"/>
  <c r="B973" i="2"/>
  <c r="B977" i="2"/>
  <c r="B981" i="2"/>
  <c r="B985" i="2"/>
  <c r="B989" i="2"/>
  <c r="B993" i="2"/>
  <c r="B997" i="2"/>
  <c r="B1001" i="2"/>
  <c r="B1005" i="2"/>
  <c r="B1009" i="2"/>
  <c r="B1013" i="2"/>
  <c r="B1017" i="2"/>
  <c r="B1021" i="2"/>
  <c r="B1025" i="2"/>
  <c r="B1029" i="2"/>
  <c r="B1033" i="2"/>
  <c r="B1037" i="2"/>
  <c r="B1041" i="2"/>
  <c r="B706" i="2"/>
  <c r="B756" i="2"/>
  <c r="B772" i="2"/>
  <c r="B788" i="2"/>
  <c r="B804" i="2"/>
  <c r="B820" i="2"/>
  <c r="B836" i="2"/>
  <c r="B852" i="2"/>
  <c r="B868" i="2"/>
  <c r="B878" i="2"/>
  <c r="B886" i="2"/>
  <c r="B894" i="2"/>
  <c r="B902" i="2"/>
  <c r="B910" i="2"/>
  <c r="B918" i="2"/>
  <c r="B926" i="2"/>
  <c r="B934" i="2"/>
  <c r="B942" i="2"/>
  <c r="B950" i="2"/>
  <c r="B958" i="2"/>
  <c r="B966" i="2"/>
  <c r="B974" i="2"/>
  <c r="B982" i="2"/>
  <c r="B990" i="2"/>
  <c r="B998" i="2"/>
  <c r="B1006" i="2"/>
  <c r="B1014" i="2"/>
  <c r="B1022" i="2"/>
  <c r="B1030" i="2"/>
  <c r="B1038" i="2"/>
  <c r="B1045" i="2"/>
  <c r="B1049" i="2"/>
  <c r="B1053" i="2"/>
  <c r="B1057" i="2"/>
  <c r="B1061" i="2"/>
  <c r="B1065" i="2"/>
  <c r="B1069" i="2"/>
  <c r="B1073" i="2"/>
  <c r="B1077" i="2"/>
  <c r="B1081" i="2"/>
  <c r="B1085" i="2"/>
  <c r="B1089" i="2"/>
  <c r="B1093" i="2"/>
  <c r="B1097" i="2"/>
  <c r="B1101" i="2"/>
  <c r="B1105" i="2"/>
  <c r="B1109" i="2"/>
  <c r="B1113" i="2"/>
  <c r="B1117" i="2"/>
  <c r="B1121" i="2"/>
  <c r="B1125" i="2"/>
  <c r="B1129" i="2"/>
  <c r="B1133" i="2"/>
  <c r="B1137" i="2"/>
  <c r="B1141" i="2"/>
  <c r="B1145" i="2"/>
  <c r="B1149" i="2"/>
  <c r="B1153" i="2"/>
  <c r="B1157" i="2"/>
  <c r="B1161" i="2"/>
  <c r="B1165" i="2"/>
  <c r="B1169" i="2"/>
  <c r="B1173" i="2"/>
  <c r="B1177" i="2"/>
  <c r="B1181" i="2"/>
  <c r="B1185" i="2"/>
  <c r="B1189" i="2"/>
  <c r="B1193" i="2"/>
  <c r="B1197" i="2"/>
  <c r="B1201" i="2"/>
  <c r="B1205" i="2"/>
  <c r="B1209" i="2"/>
  <c r="B1213" i="2"/>
  <c r="B1217" i="2"/>
  <c r="B1221" i="2"/>
  <c r="B1225" i="2"/>
  <c r="B1229" i="2"/>
  <c r="B1233" i="2"/>
  <c r="B1237" i="2"/>
  <c r="B1241" i="2"/>
  <c r="B1245" i="2"/>
  <c r="B1249" i="2"/>
  <c r="B1253" i="2"/>
  <c r="B1257" i="2"/>
  <c r="B1261" i="2"/>
  <c r="B1265" i="2"/>
  <c r="B1269" i="2"/>
  <c r="B1273" i="2"/>
  <c r="B1277" i="2"/>
  <c r="B1281" i="2"/>
  <c r="B1285" i="2"/>
  <c r="B1289" i="2"/>
  <c r="B1293" i="2"/>
  <c r="B1297" i="2"/>
  <c r="B1301" i="2"/>
  <c r="B1305" i="2"/>
  <c r="B1309" i="2"/>
  <c r="B1313" i="2"/>
  <c r="B1317" i="2"/>
  <c r="B1321" i="2"/>
  <c r="B1325" i="2"/>
  <c r="B1329" i="2"/>
  <c r="B1333" i="2"/>
  <c r="B1337" i="2"/>
  <c r="B1341" i="2"/>
  <c r="B1345" i="2"/>
  <c r="B1349" i="2"/>
  <c r="B1353" i="2"/>
  <c r="B1357" i="2"/>
  <c r="B1361" i="2"/>
  <c r="B1365" i="2"/>
  <c r="B1369" i="2"/>
  <c r="B1373" i="2"/>
  <c r="B1377" i="2"/>
  <c r="B1381" i="2"/>
  <c r="B1385" i="2"/>
  <c r="B1389" i="2"/>
  <c r="B1393" i="2"/>
  <c r="B1397" i="2"/>
  <c r="B1401" i="2"/>
  <c r="B1405" i="2"/>
  <c r="B1409" i="2"/>
  <c r="B1413" i="2"/>
  <c r="B1417" i="2"/>
  <c r="B1421" i="2"/>
  <c r="B1425" i="2"/>
  <c r="B1429" i="2"/>
  <c r="B1433" i="2"/>
  <c r="B1437" i="2"/>
  <c r="B1441" i="2"/>
  <c r="B1445" i="2"/>
  <c r="B1449" i="2"/>
  <c r="B1453" i="2"/>
  <c r="B1457" i="2"/>
  <c r="B1461" i="2"/>
  <c r="B1465" i="2"/>
  <c r="B1469" i="2"/>
  <c r="B1473" i="2"/>
  <c r="B1477" i="2"/>
  <c r="B1481" i="2"/>
  <c r="B1485" i="2"/>
  <c r="B1489" i="2"/>
  <c r="B1493" i="2"/>
  <c r="B1497" i="2"/>
  <c r="B1501" i="2"/>
  <c r="B1505" i="2"/>
  <c r="B1509" i="2"/>
  <c r="B1513" i="2"/>
  <c r="B1517" i="2"/>
  <c r="B1521" i="2"/>
  <c r="B1525" i="2"/>
  <c r="B1529" i="2"/>
  <c r="B1533" i="2"/>
  <c r="B1537" i="2"/>
  <c r="B1541" i="2"/>
  <c r="B1545" i="2"/>
  <c r="B1549" i="2"/>
  <c r="B1553" i="2"/>
  <c r="B1557" i="2"/>
  <c r="B1561" i="2"/>
  <c r="B1565" i="2"/>
  <c r="B1569" i="2"/>
  <c r="B1573" i="2"/>
  <c r="B1577" i="2"/>
  <c r="B1581" i="2"/>
  <c r="B1585" i="2"/>
  <c r="B1589" i="2"/>
  <c r="B1593" i="2"/>
  <c r="B1597" i="2"/>
  <c r="B1601" i="2"/>
  <c r="B1605" i="2"/>
  <c r="B1609" i="2"/>
  <c r="B1613" i="2"/>
  <c r="B1617" i="2"/>
  <c r="B1621" i="2"/>
  <c r="B1625" i="2"/>
  <c r="B1629" i="2"/>
  <c r="B1633" i="2"/>
  <c r="B1637" i="2"/>
  <c r="B1641" i="2"/>
  <c r="B1645" i="2"/>
  <c r="B1649" i="2"/>
  <c r="B1653" i="2"/>
  <c r="B1657" i="2"/>
  <c r="B1661" i="2"/>
  <c r="B1665" i="2"/>
  <c r="B1669" i="2"/>
  <c r="B1673" i="2"/>
  <c r="B1677" i="2"/>
  <c r="B1681" i="2"/>
  <c r="B1685" i="2"/>
  <c r="B1689" i="2"/>
  <c r="B1693" i="2"/>
  <c r="B1697" i="2"/>
  <c r="B1701" i="2"/>
  <c r="B1705" i="2"/>
  <c r="B1709" i="2"/>
  <c r="B1713" i="2"/>
  <c r="B1717" i="2"/>
  <c r="B1721" i="2"/>
  <c r="B1725" i="2"/>
  <c r="B1729" i="2"/>
  <c r="B1733" i="2"/>
  <c r="B1737" i="2"/>
  <c r="B1741" i="2"/>
  <c r="B1745" i="2"/>
  <c r="B1749" i="2"/>
  <c r="B1753" i="2"/>
  <c r="B1757" i="2"/>
  <c r="B1761" i="2"/>
  <c r="B1765" i="2"/>
  <c r="B1769" i="2"/>
  <c r="B1773" i="2"/>
  <c r="B1777" i="2"/>
  <c r="B1781" i="2"/>
  <c r="B1785" i="2"/>
  <c r="B1789" i="2"/>
  <c r="B1793" i="2"/>
  <c r="B1797" i="2"/>
  <c r="B1801" i="2"/>
  <c r="B1805" i="2"/>
  <c r="B1809" i="2"/>
  <c r="B1813" i="2"/>
  <c r="B1817" i="2"/>
  <c r="B1821" i="2"/>
  <c r="B1825" i="2"/>
  <c r="B1829" i="2"/>
  <c r="B1833" i="2"/>
  <c r="B1837" i="2"/>
  <c r="B1841" i="2"/>
  <c r="B1845" i="2"/>
  <c r="B1849" i="2"/>
  <c r="B1853" i="2"/>
  <c r="B1857" i="2"/>
  <c r="B1861" i="2"/>
  <c r="B1865" i="2"/>
  <c r="B1869" i="2"/>
  <c r="B1873" i="2"/>
  <c r="B1877" i="2"/>
  <c r="B1881" i="2"/>
  <c r="B1885" i="2"/>
  <c r="B1889" i="2"/>
  <c r="B1893" i="2"/>
  <c r="B1897" i="2"/>
  <c r="B1901" i="2"/>
  <c r="B1905" i="2"/>
  <c r="B1909" i="2"/>
  <c r="B1913" i="2"/>
  <c r="B1917" i="2"/>
  <c r="B1921" i="2"/>
  <c r="B1925" i="2"/>
  <c r="B1929" i="2"/>
  <c r="B1933" i="2"/>
  <c r="B1937" i="2"/>
  <c r="B1941" i="2"/>
  <c r="B1945" i="2"/>
  <c r="B1949" i="2"/>
  <c r="B1953" i="2"/>
  <c r="B1957" i="2"/>
  <c r="B1961" i="2"/>
  <c r="B1965" i="2"/>
  <c r="B1969" i="2"/>
  <c r="B1973" i="2"/>
  <c r="B1977" i="2"/>
  <c r="B1981" i="2"/>
  <c r="B1985" i="2"/>
  <c r="B1989" i="2"/>
  <c r="B1993" i="2"/>
  <c r="B1997" i="2"/>
  <c r="B2001" i="2"/>
  <c r="B2005" i="2"/>
  <c r="B722" i="2"/>
  <c r="B760" i="2"/>
  <c r="B776" i="2"/>
  <c r="B792" i="2"/>
  <c r="B808" i="2"/>
  <c r="B824" i="2"/>
  <c r="B840" i="2"/>
  <c r="B856" i="2"/>
  <c r="B872" i="2"/>
  <c r="B880" i="2"/>
  <c r="B888" i="2"/>
  <c r="B896" i="2"/>
  <c r="B904" i="2"/>
  <c r="B912" i="2"/>
  <c r="B920" i="2"/>
  <c r="B928" i="2"/>
  <c r="B936" i="2"/>
  <c r="B944" i="2"/>
  <c r="B952" i="2"/>
  <c r="B960" i="2"/>
  <c r="B968" i="2"/>
  <c r="B976" i="2"/>
  <c r="B984" i="2"/>
  <c r="B992" i="2"/>
  <c r="B1000" i="2"/>
  <c r="B1008" i="2"/>
  <c r="B1016" i="2"/>
  <c r="B1024" i="2"/>
  <c r="B1032" i="2"/>
  <c r="B1040" i="2"/>
  <c r="B1046" i="2"/>
  <c r="B1050" i="2"/>
  <c r="B1054" i="2"/>
  <c r="B1058" i="2"/>
  <c r="B1062" i="2"/>
  <c r="B1066" i="2"/>
  <c r="B1070" i="2"/>
  <c r="B1074" i="2"/>
  <c r="B1078" i="2"/>
  <c r="B1082" i="2"/>
  <c r="B1086" i="2"/>
  <c r="B1090" i="2"/>
  <c r="B1094" i="2"/>
  <c r="B1098" i="2"/>
  <c r="B1102" i="2"/>
  <c r="B1106" i="2"/>
  <c r="B1110" i="2"/>
  <c r="B1114" i="2"/>
  <c r="B1118" i="2"/>
  <c r="B1122" i="2"/>
  <c r="B1126" i="2"/>
  <c r="B1130" i="2"/>
  <c r="B1134" i="2"/>
  <c r="B1138" i="2"/>
  <c r="B1142" i="2"/>
  <c r="B1146" i="2"/>
  <c r="B1150" i="2"/>
  <c r="B1154" i="2"/>
  <c r="B1158" i="2"/>
  <c r="B1162" i="2"/>
  <c r="B1166" i="2"/>
  <c r="B1170" i="2"/>
  <c r="B1174" i="2"/>
  <c r="B1178" i="2"/>
  <c r="B1182" i="2"/>
  <c r="B1186" i="2"/>
  <c r="B1190" i="2"/>
  <c r="B1194" i="2"/>
  <c r="B1198" i="2"/>
  <c r="B1202" i="2"/>
  <c r="B1206" i="2"/>
  <c r="B1210" i="2"/>
  <c r="B1214" i="2"/>
  <c r="B1218" i="2"/>
  <c r="B1222" i="2"/>
  <c r="B1226" i="2"/>
  <c r="B1230" i="2"/>
  <c r="B1234" i="2"/>
  <c r="B1238" i="2"/>
  <c r="B1242" i="2"/>
  <c r="B1246" i="2"/>
  <c r="B1250" i="2"/>
  <c r="B1254" i="2"/>
  <c r="B1258" i="2"/>
  <c r="B1262" i="2"/>
  <c r="B1266" i="2"/>
  <c r="B1270" i="2"/>
  <c r="B1274" i="2"/>
  <c r="B1278" i="2"/>
  <c r="B1282" i="2"/>
  <c r="B1286" i="2"/>
  <c r="B1290" i="2"/>
  <c r="B1294" i="2"/>
  <c r="B1298" i="2"/>
  <c r="B1302" i="2"/>
  <c r="B1306" i="2"/>
  <c r="B1310" i="2"/>
  <c r="B1314" i="2"/>
  <c r="B1318" i="2"/>
  <c r="B1322" i="2"/>
  <c r="B1326" i="2"/>
  <c r="B1330" i="2"/>
  <c r="B1334" i="2"/>
  <c r="B1338" i="2"/>
  <c r="B1342" i="2"/>
  <c r="B1346" i="2"/>
  <c r="B1350" i="2"/>
  <c r="B1354" i="2"/>
  <c r="B1358" i="2"/>
  <c r="B1362" i="2"/>
  <c r="B1366" i="2"/>
  <c r="B1370" i="2"/>
  <c r="B1374" i="2"/>
  <c r="B1378" i="2"/>
  <c r="B1382" i="2"/>
  <c r="B1386" i="2"/>
  <c r="B1390" i="2"/>
  <c r="B1394" i="2"/>
  <c r="B1398" i="2"/>
  <c r="B1402" i="2"/>
  <c r="B1406" i="2"/>
  <c r="B1410" i="2"/>
  <c r="B1414" i="2"/>
  <c r="B1418" i="2"/>
  <c r="B1422" i="2"/>
  <c r="B1426" i="2"/>
  <c r="B1430" i="2"/>
  <c r="B1434" i="2"/>
  <c r="B1438" i="2"/>
  <c r="B1442" i="2"/>
  <c r="B1446" i="2"/>
  <c r="B1450" i="2"/>
  <c r="B1454" i="2"/>
  <c r="B1458" i="2"/>
  <c r="B1462" i="2"/>
  <c r="B1466" i="2"/>
  <c r="B1470" i="2"/>
  <c r="B1474" i="2"/>
  <c r="B1478" i="2"/>
  <c r="B1482" i="2"/>
  <c r="B1486" i="2"/>
  <c r="B1490" i="2"/>
  <c r="B1494" i="2"/>
  <c r="B1498" i="2"/>
  <c r="B1502" i="2"/>
  <c r="B1506" i="2"/>
  <c r="B1510" i="2"/>
  <c r="B1514" i="2"/>
  <c r="B1518" i="2"/>
  <c r="B1522" i="2"/>
  <c r="B1526" i="2"/>
  <c r="B1530" i="2"/>
  <c r="B1534" i="2"/>
  <c r="B1538" i="2"/>
  <c r="B1542" i="2"/>
  <c r="B1546" i="2"/>
  <c r="B1550" i="2"/>
  <c r="B1554" i="2"/>
  <c r="B1558" i="2"/>
  <c r="B1562" i="2"/>
  <c r="B1566" i="2"/>
  <c r="B1570" i="2"/>
  <c r="B1574" i="2"/>
  <c r="B1578" i="2"/>
  <c r="B1582" i="2"/>
  <c r="B1586" i="2"/>
  <c r="B1590" i="2"/>
  <c r="B1594" i="2"/>
  <c r="B1598" i="2"/>
  <c r="B1602" i="2"/>
  <c r="B1606" i="2"/>
  <c r="B1610" i="2"/>
  <c r="B1614" i="2"/>
  <c r="B1618" i="2"/>
  <c r="B1622" i="2"/>
  <c r="B1626" i="2"/>
  <c r="B1630" i="2"/>
  <c r="B1634" i="2"/>
  <c r="B1638" i="2"/>
  <c r="B1642" i="2"/>
  <c r="B1646" i="2"/>
  <c r="B1650" i="2"/>
  <c r="B1654" i="2"/>
  <c r="B1658" i="2"/>
  <c r="B1662" i="2"/>
  <c r="B1666" i="2"/>
  <c r="B1670" i="2"/>
  <c r="B1674" i="2"/>
  <c r="B1678" i="2"/>
  <c r="B1682" i="2"/>
  <c r="B1686" i="2"/>
  <c r="B1690" i="2"/>
  <c r="B1694" i="2"/>
  <c r="B1698" i="2"/>
  <c r="B1702" i="2"/>
  <c r="B1706" i="2"/>
  <c r="B1710" i="2"/>
  <c r="B1714" i="2"/>
  <c r="B1718" i="2"/>
  <c r="B1722" i="2"/>
  <c r="B1726" i="2"/>
  <c r="B1730" i="2"/>
  <c r="B1734" i="2"/>
  <c r="B1738" i="2"/>
  <c r="B1742" i="2"/>
  <c r="B1746" i="2"/>
  <c r="B1750" i="2"/>
  <c r="B1754" i="2"/>
  <c r="B1758" i="2"/>
  <c r="B1762" i="2"/>
  <c r="B1766" i="2"/>
  <c r="B1770" i="2"/>
  <c r="B1774" i="2"/>
  <c r="B1778" i="2"/>
  <c r="B1782" i="2"/>
  <c r="B1786" i="2"/>
  <c r="B1790" i="2"/>
  <c r="B1794" i="2"/>
  <c r="B1798" i="2"/>
  <c r="B1802" i="2"/>
  <c r="B1806" i="2"/>
  <c r="B1810" i="2"/>
  <c r="B1814" i="2"/>
  <c r="B1818" i="2"/>
  <c r="B1822" i="2"/>
  <c r="B1826" i="2"/>
  <c r="B1830" i="2"/>
  <c r="B1834" i="2"/>
  <c r="B1838" i="2"/>
  <c r="B1842" i="2"/>
  <c r="B1846" i="2"/>
  <c r="B1850" i="2"/>
  <c r="B1854" i="2"/>
  <c r="B1858" i="2"/>
  <c r="B1862" i="2"/>
  <c r="B1866" i="2"/>
  <c r="B1870" i="2"/>
  <c r="B1874" i="2"/>
  <c r="B1878" i="2"/>
  <c r="B1882" i="2"/>
  <c r="B1886" i="2"/>
  <c r="B1890" i="2"/>
  <c r="B1894" i="2"/>
  <c r="B1898" i="2"/>
  <c r="B1902" i="2"/>
  <c r="B1906" i="2"/>
  <c r="B1910" i="2"/>
  <c r="B1914" i="2"/>
  <c r="B1918" i="2"/>
  <c r="B1922" i="2"/>
  <c r="B1926" i="2"/>
  <c r="B1930" i="2"/>
  <c r="B1934" i="2"/>
  <c r="B1938" i="2"/>
  <c r="B1942" i="2"/>
  <c r="B1946" i="2"/>
  <c r="B1950" i="2"/>
  <c r="B1954" i="2"/>
  <c r="B1958" i="2"/>
  <c r="B1962" i="2"/>
  <c r="B1966" i="2"/>
  <c r="B1970" i="2"/>
  <c r="B1974" i="2"/>
  <c r="B1978" i="2"/>
  <c r="B1982" i="2"/>
  <c r="B1986" i="2"/>
  <c r="B1990" i="2"/>
  <c r="B1994" i="2"/>
  <c r="B1998" i="2"/>
  <c r="B2002" i="2"/>
  <c r="B738" i="2"/>
  <c r="B764" i="2"/>
  <c r="B780" i="2"/>
  <c r="B796" i="2"/>
  <c r="B812" i="2"/>
  <c r="B828" i="2"/>
  <c r="B844" i="2"/>
  <c r="B860" i="2"/>
  <c r="B874" i="2"/>
  <c r="B882" i="2"/>
  <c r="B890" i="2"/>
  <c r="B898" i="2"/>
  <c r="B906" i="2"/>
  <c r="B914" i="2"/>
  <c r="B922" i="2"/>
  <c r="B930" i="2"/>
  <c r="B938" i="2"/>
  <c r="B946" i="2"/>
  <c r="B954" i="2"/>
  <c r="B962" i="2"/>
  <c r="B970" i="2"/>
  <c r="B978" i="2"/>
  <c r="B986" i="2"/>
  <c r="B994" i="2"/>
  <c r="B1002" i="2"/>
  <c r="B1010" i="2"/>
  <c r="B1018" i="2"/>
  <c r="B1026" i="2"/>
  <c r="B1034" i="2"/>
  <c r="B1042" i="2"/>
  <c r="B1047" i="2"/>
  <c r="B1051" i="2"/>
  <c r="B1055" i="2"/>
  <c r="B1059" i="2"/>
  <c r="B1063" i="2"/>
  <c r="B1067" i="2"/>
  <c r="B1071" i="2"/>
  <c r="B1075" i="2"/>
  <c r="B1079" i="2"/>
  <c r="B1083" i="2"/>
  <c r="B1087" i="2"/>
  <c r="B1091" i="2"/>
  <c r="B1095" i="2"/>
  <c r="B1099" i="2"/>
  <c r="B1103" i="2"/>
  <c r="B1107" i="2"/>
  <c r="B1111" i="2"/>
  <c r="B1115" i="2"/>
  <c r="B1119" i="2"/>
  <c r="B1123" i="2"/>
  <c r="B1127" i="2"/>
  <c r="B1131" i="2"/>
  <c r="B1135" i="2"/>
  <c r="B1139" i="2"/>
  <c r="B1143" i="2"/>
  <c r="B1147" i="2"/>
  <c r="B1151" i="2"/>
  <c r="B1155" i="2"/>
  <c r="B1159" i="2"/>
  <c r="B1163" i="2"/>
  <c r="B1167" i="2"/>
  <c r="B1171" i="2"/>
  <c r="B1175" i="2"/>
  <c r="B1179" i="2"/>
  <c r="B1183" i="2"/>
  <c r="B1187" i="2"/>
  <c r="B1191" i="2"/>
  <c r="B1195" i="2"/>
  <c r="B1199" i="2"/>
  <c r="B1203" i="2"/>
  <c r="B1207" i="2"/>
  <c r="B1211" i="2"/>
  <c r="B1215" i="2"/>
  <c r="B1219" i="2"/>
  <c r="B1223" i="2"/>
  <c r="B1227" i="2"/>
  <c r="B1231" i="2"/>
  <c r="B1235" i="2"/>
  <c r="B1239" i="2"/>
  <c r="B1243" i="2"/>
  <c r="B1247" i="2"/>
  <c r="B1251" i="2"/>
  <c r="B1255" i="2"/>
  <c r="B1259" i="2"/>
  <c r="B1263" i="2"/>
  <c r="B1267" i="2"/>
  <c r="B1271" i="2"/>
  <c r="B1275" i="2"/>
  <c r="B1279" i="2"/>
  <c r="B1283" i="2"/>
  <c r="B1287" i="2"/>
  <c r="B1291" i="2"/>
  <c r="B1295" i="2"/>
  <c r="B1299" i="2"/>
  <c r="B1303" i="2"/>
  <c r="B1307" i="2"/>
  <c r="B1311" i="2"/>
  <c r="B1315" i="2"/>
  <c r="B1319" i="2"/>
  <c r="B1323" i="2"/>
  <c r="B1327" i="2"/>
  <c r="B1331" i="2"/>
  <c r="B1335" i="2"/>
  <c r="B1339" i="2"/>
  <c r="B1343" i="2"/>
  <c r="B1347" i="2"/>
  <c r="B1351" i="2"/>
  <c r="B1355" i="2"/>
  <c r="B1359" i="2"/>
  <c r="B1363" i="2"/>
  <c r="B1367" i="2"/>
  <c r="B1371" i="2"/>
  <c r="B1375" i="2"/>
  <c r="B1379" i="2"/>
  <c r="B1383" i="2"/>
  <c r="B1387" i="2"/>
  <c r="B1391" i="2"/>
  <c r="B1395" i="2"/>
  <c r="B1399" i="2"/>
  <c r="B1403" i="2"/>
  <c r="B1407" i="2"/>
  <c r="B1411" i="2"/>
  <c r="B1415" i="2"/>
  <c r="B1419" i="2"/>
  <c r="B1423" i="2"/>
  <c r="B1427" i="2"/>
  <c r="B1431" i="2"/>
  <c r="B1435" i="2"/>
  <c r="B1439" i="2"/>
  <c r="B1443" i="2"/>
  <c r="B1447" i="2"/>
  <c r="B1451" i="2"/>
  <c r="B1455" i="2"/>
  <c r="B1459" i="2"/>
  <c r="B1463" i="2"/>
  <c r="B1467" i="2"/>
  <c r="B1471" i="2"/>
  <c r="B1475" i="2"/>
  <c r="B1479" i="2"/>
  <c r="B1483" i="2"/>
  <c r="B1487" i="2"/>
  <c r="B1491" i="2"/>
  <c r="B1495" i="2"/>
  <c r="B1499" i="2"/>
  <c r="B1503" i="2"/>
  <c r="B1507" i="2"/>
  <c r="B1511" i="2"/>
  <c r="B1515" i="2"/>
  <c r="B1519" i="2"/>
  <c r="B1523" i="2"/>
  <c r="B1527" i="2"/>
  <c r="B1531" i="2"/>
  <c r="B1535" i="2"/>
  <c r="B1539" i="2"/>
  <c r="B1543" i="2"/>
  <c r="B1547" i="2"/>
  <c r="B1551" i="2"/>
  <c r="B1555" i="2"/>
  <c r="B1559" i="2"/>
  <c r="B1563" i="2"/>
  <c r="B1567" i="2"/>
  <c r="B1571" i="2"/>
  <c r="B1575" i="2"/>
  <c r="B1579" i="2"/>
  <c r="B1583" i="2"/>
  <c r="B1587" i="2"/>
  <c r="B1591" i="2"/>
  <c r="B1595" i="2"/>
  <c r="B1599" i="2"/>
  <c r="B1603" i="2"/>
  <c r="B1607" i="2"/>
  <c r="B1611" i="2"/>
  <c r="B1615" i="2"/>
  <c r="B1619" i="2"/>
  <c r="B1623" i="2"/>
  <c r="B1627" i="2"/>
  <c r="B1631" i="2"/>
  <c r="B1635" i="2"/>
  <c r="B1639" i="2"/>
  <c r="B1643" i="2"/>
  <c r="B1647" i="2"/>
  <c r="B1651" i="2"/>
  <c r="B1655" i="2"/>
  <c r="B1659" i="2"/>
  <c r="B1663" i="2"/>
  <c r="B1667" i="2"/>
  <c r="B1671" i="2"/>
  <c r="B1675" i="2"/>
  <c r="B1679" i="2"/>
  <c r="B1683" i="2"/>
  <c r="B1687" i="2"/>
  <c r="B1691" i="2"/>
  <c r="B1695" i="2"/>
  <c r="B1699" i="2"/>
  <c r="B1703" i="2"/>
  <c r="B1707" i="2"/>
  <c r="B1711" i="2"/>
  <c r="B1715" i="2"/>
  <c r="B1719" i="2"/>
  <c r="B1723" i="2"/>
  <c r="B1727" i="2"/>
  <c r="B1731" i="2"/>
  <c r="B1735" i="2"/>
  <c r="B1739" i="2"/>
  <c r="B1743" i="2"/>
  <c r="B1747" i="2"/>
  <c r="B1751" i="2"/>
  <c r="B1755" i="2"/>
  <c r="B1759" i="2"/>
  <c r="B1763" i="2"/>
  <c r="B1767" i="2"/>
  <c r="B1771" i="2"/>
  <c r="B1775" i="2"/>
  <c r="B1779" i="2"/>
  <c r="B1783" i="2"/>
  <c r="B1787" i="2"/>
  <c r="B1791" i="2"/>
  <c r="B1795" i="2"/>
  <c r="B1799" i="2"/>
  <c r="B1803" i="2"/>
  <c r="B1807" i="2"/>
  <c r="B1811" i="2"/>
  <c r="B1815" i="2"/>
  <c r="B1819" i="2"/>
  <c r="B1823" i="2"/>
  <c r="B1827" i="2"/>
  <c r="B1831" i="2"/>
  <c r="B1835" i="2"/>
  <c r="B1839" i="2"/>
  <c r="B1843" i="2"/>
  <c r="B1847" i="2"/>
  <c r="B1851" i="2"/>
  <c r="B1855" i="2"/>
  <c r="B1859" i="2"/>
  <c r="B1863" i="2"/>
  <c r="B1867" i="2"/>
  <c r="B1871" i="2"/>
  <c r="B1875" i="2"/>
  <c r="B1879" i="2"/>
  <c r="B1883" i="2"/>
  <c r="B1887" i="2"/>
  <c r="B1891" i="2"/>
  <c r="B1895" i="2"/>
  <c r="B1899" i="2"/>
  <c r="B1903" i="2"/>
  <c r="B1907" i="2"/>
  <c r="B1911" i="2"/>
  <c r="B1915" i="2"/>
  <c r="B1919" i="2"/>
  <c r="B1923" i="2"/>
  <c r="B1927" i="2"/>
  <c r="B1931" i="2"/>
  <c r="B1935" i="2"/>
  <c r="B1939" i="2"/>
  <c r="B1943" i="2"/>
  <c r="B1947" i="2"/>
  <c r="B1951" i="2"/>
  <c r="B1955" i="2"/>
  <c r="B1959" i="2"/>
  <c r="B1963" i="2"/>
  <c r="B1967" i="2"/>
  <c r="B1971" i="2"/>
  <c r="B1975" i="2"/>
  <c r="B1979" i="2"/>
  <c r="B1983" i="2"/>
  <c r="B1987" i="2"/>
  <c r="B1991" i="2"/>
  <c r="B1995" i="2"/>
  <c r="B1999" i="2"/>
  <c r="B2003" i="2"/>
  <c r="B752" i="2"/>
  <c r="B768" i="2"/>
  <c r="B784" i="2"/>
  <c r="B800" i="2"/>
  <c r="B816" i="2"/>
  <c r="B832" i="2"/>
  <c r="B848" i="2"/>
  <c r="B864" i="2"/>
  <c r="B876" i="2"/>
  <c r="B884" i="2"/>
  <c r="B892" i="2"/>
  <c r="B900" i="2"/>
  <c r="B908" i="2"/>
  <c r="B916" i="2"/>
  <c r="B924" i="2"/>
  <c r="B932" i="2"/>
  <c r="B940" i="2"/>
  <c r="B948" i="2"/>
  <c r="B956" i="2"/>
  <c r="B964" i="2"/>
  <c r="B972" i="2"/>
  <c r="B980" i="2"/>
  <c r="B988" i="2"/>
  <c r="B996" i="2"/>
  <c r="B1004" i="2"/>
  <c r="B1012" i="2"/>
  <c r="B1020" i="2"/>
  <c r="B1028" i="2"/>
  <c r="B1036" i="2"/>
  <c r="B1044" i="2"/>
  <c r="B1048" i="2"/>
  <c r="B1052" i="2"/>
  <c r="B1056" i="2"/>
  <c r="B1060" i="2"/>
  <c r="B1064" i="2"/>
  <c r="B1068" i="2"/>
  <c r="B1072" i="2"/>
  <c r="B1076" i="2"/>
  <c r="B1080" i="2"/>
  <c r="B1084" i="2"/>
  <c r="B1088" i="2"/>
  <c r="B1092" i="2"/>
  <c r="B1096" i="2"/>
  <c r="B1100" i="2"/>
  <c r="B1104" i="2"/>
  <c r="B1108" i="2"/>
  <c r="B1112" i="2"/>
  <c r="B1116" i="2"/>
  <c r="B1120" i="2"/>
  <c r="B1124" i="2"/>
  <c r="B1128" i="2"/>
  <c r="B1132" i="2"/>
  <c r="B1136" i="2"/>
  <c r="B1140" i="2"/>
  <c r="B1144" i="2"/>
  <c r="B1148" i="2"/>
  <c r="B1152" i="2"/>
  <c r="B1156" i="2"/>
  <c r="B1160" i="2"/>
  <c r="B1164" i="2"/>
  <c r="B1168" i="2"/>
  <c r="B1172" i="2"/>
  <c r="B1176" i="2"/>
  <c r="B1180" i="2"/>
  <c r="B1184" i="2"/>
  <c r="B1188" i="2"/>
  <c r="B1192" i="2"/>
  <c r="B1196" i="2"/>
  <c r="B1200" i="2"/>
  <c r="B1204" i="2"/>
  <c r="B1208" i="2"/>
  <c r="B1212" i="2"/>
  <c r="B1216" i="2"/>
  <c r="B1220" i="2"/>
  <c r="B1224" i="2"/>
  <c r="B1228" i="2"/>
  <c r="B1232" i="2"/>
  <c r="B1236" i="2"/>
  <c r="B1240" i="2"/>
  <c r="B1244" i="2"/>
  <c r="B1248" i="2"/>
  <c r="B1252" i="2"/>
  <c r="B1256" i="2"/>
  <c r="B1260" i="2"/>
  <c r="B1264" i="2"/>
  <c r="B1268" i="2"/>
  <c r="B1272" i="2"/>
  <c r="B1276" i="2"/>
  <c r="B1280" i="2"/>
  <c r="B1284" i="2"/>
  <c r="B1288" i="2"/>
  <c r="B1292" i="2"/>
  <c r="B1296" i="2"/>
  <c r="B1300" i="2"/>
  <c r="B1304" i="2"/>
  <c r="B1308" i="2"/>
  <c r="B1312" i="2"/>
  <c r="B1316" i="2"/>
  <c r="B1320" i="2"/>
  <c r="B1324" i="2"/>
  <c r="B1328" i="2"/>
  <c r="B1332" i="2"/>
  <c r="B1336" i="2"/>
  <c r="B1340" i="2"/>
  <c r="B1344" i="2"/>
  <c r="B1348" i="2"/>
  <c r="B1352" i="2"/>
  <c r="B1356" i="2"/>
  <c r="B1360" i="2"/>
  <c r="B1364" i="2"/>
  <c r="B1368" i="2"/>
  <c r="B1372" i="2"/>
  <c r="B1376" i="2"/>
  <c r="B1380" i="2"/>
  <c r="B1384" i="2"/>
  <c r="B1388" i="2"/>
  <c r="B1392" i="2"/>
  <c r="B1396" i="2"/>
  <c r="B1400" i="2"/>
  <c r="B1404" i="2"/>
  <c r="B1408" i="2"/>
  <c r="B1412" i="2"/>
  <c r="B1416" i="2"/>
  <c r="B1420" i="2"/>
  <c r="B1424" i="2"/>
  <c r="B1428" i="2"/>
  <c r="B1432" i="2"/>
  <c r="B1436" i="2"/>
  <c r="B1440" i="2"/>
  <c r="B1444" i="2"/>
  <c r="B1448" i="2"/>
  <c r="B1452" i="2"/>
  <c r="B1456" i="2"/>
  <c r="B1460" i="2"/>
  <c r="B1464" i="2"/>
  <c r="B1468" i="2"/>
  <c r="B1472" i="2"/>
  <c r="B1476" i="2"/>
  <c r="B1480" i="2"/>
  <c r="B1484" i="2"/>
  <c r="B1488" i="2"/>
  <c r="B1492" i="2"/>
  <c r="B1496" i="2"/>
  <c r="B1500" i="2"/>
  <c r="B1504" i="2"/>
  <c r="B1508" i="2"/>
  <c r="B1512" i="2"/>
  <c r="B1516" i="2"/>
  <c r="B1520" i="2"/>
  <c r="B1524" i="2"/>
  <c r="B1528" i="2"/>
  <c r="B1532" i="2"/>
  <c r="B1536" i="2"/>
  <c r="B1540" i="2"/>
  <c r="B1544" i="2"/>
  <c r="B1548" i="2"/>
  <c r="B1552" i="2"/>
  <c r="B1556" i="2"/>
  <c r="B1560" i="2"/>
  <c r="B1564" i="2"/>
  <c r="B1568" i="2"/>
  <c r="B1572" i="2"/>
  <c r="B1576" i="2"/>
  <c r="B1580" i="2"/>
  <c r="B1584" i="2"/>
  <c r="B1588" i="2"/>
  <c r="B1592" i="2"/>
  <c r="B1596" i="2"/>
  <c r="B1600" i="2"/>
  <c r="B1604" i="2"/>
  <c r="B1608" i="2"/>
  <c r="B1612" i="2"/>
  <c r="B1616" i="2"/>
  <c r="B1620" i="2"/>
  <c r="B1624" i="2"/>
  <c r="B1628" i="2"/>
  <c r="B1632" i="2"/>
  <c r="B1636" i="2"/>
  <c r="B1640" i="2"/>
  <c r="B1644" i="2"/>
  <c r="B1648" i="2"/>
  <c r="B1652" i="2"/>
  <c r="B1656" i="2"/>
  <c r="B1660" i="2"/>
  <c r="B1664" i="2"/>
  <c r="B1668" i="2"/>
  <c r="B1672" i="2"/>
  <c r="B1676" i="2"/>
  <c r="B1680" i="2"/>
  <c r="B1684" i="2"/>
  <c r="B1688" i="2"/>
  <c r="B1692" i="2"/>
  <c r="B1696" i="2"/>
  <c r="B1700" i="2"/>
  <c r="B1704" i="2"/>
  <c r="B1708" i="2"/>
  <c r="B1712" i="2"/>
  <c r="B1716" i="2"/>
  <c r="B1720" i="2"/>
  <c r="B1724" i="2"/>
  <c r="B1728" i="2"/>
  <c r="B1732" i="2"/>
  <c r="B1736" i="2"/>
  <c r="B1740" i="2"/>
  <c r="B1744" i="2"/>
  <c r="B1748" i="2"/>
  <c r="B1752" i="2"/>
  <c r="B1756" i="2"/>
  <c r="B1760" i="2"/>
  <c r="B1764" i="2"/>
  <c r="B1768" i="2"/>
  <c r="B1772" i="2"/>
  <c r="B1776" i="2"/>
  <c r="B1780" i="2"/>
  <c r="B1784" i="2"/>
  <c r="B1788" i="2"/>
  <c r="B1792" i="2"/>
  <c r="B1796" i="2"/>
  <c r="B1800" i="2"/>
  <c r="B1804" i="2"/>
  <c r="B1808" i="2"/>
  <c r="B1812" i="2"/>
  <c r="B1816" i="2"/>
  <c r="B1820" i="2"/>
  <c r="B1824" i="2"/>
  <c r="B1828" i="2"/>
  <c r="B1832" i="2"/>
  <c r="B1836" i="2"/>
  <c r="B1840" i="2"/>
  <c r="B1844" i="2"/>
  <c r="B1848" i="2"/>
  <c r="B1852" i="2"/>
  <c r="B1856" i="2"/>
  <c r="B1860" i="2"/>
  <c r="B1864" i="2"/>
  <c r="B1868" i="2"/>
  <c r="B1872" i="2"/>
  <c r="B1876" i="2"/>
  <c r="B1880" i="2"/>
  <c r="B1884" i="2"/>
  <c r="B1888" i="2"/>
  <c r="B1892" i="2"/>
  <c r="B1896" i="2"/>
  <c r="B1900" i="2"/>
  <c r="B1904" i="2"/>
  <c r="B1908" i="2"/>
  <c r="B1912" i="2"/>
  <c r="B1916" i="2"/>
  <c r="B1920" i="2"/>
  <c r="B1924" i="2"/>
  <c r="B1928" i="2"/>
  <c r="B1932" i="2"/>
  <c r="B1936" i="2"/>
  <c r="B1940" i="2"/>
  <c r="B1944" i="2"/>
  <c r="B1948" i="2"/>
  <c r="B1952" i="2"/>
  <c r="B1956" i="2"/>
  <c r="B1960" i="2"/>
  <c r="B1964" i="2"/>
  <c r="B1968" i="2"/>
  <c r="B1972" i="2"/>
  <c r="B1976" i="2"/>
  <c r="B1980" i="2"/>
  <c r="B1984" i="2"/>
  <c r="B1988" i="2"/>
  <c r="B1992" i="2"/>
  <c r="B1996" i="2"/>
  <c r="B2000" i="2"/>
  <c r="B2004" i="2"/>
  <c r="G13" i="2"/>
  <c r="H13" i="2"/>
  <c r="I13" i="2"/>
  <c r="I14" i="2"/>
  <c r="I2004" i="2"/>
  <c r="H2003" i="2"/>
  <c r="G2002" i="2"/>
  <c r="I2000" i="2"/>
  <c r="H1999" i="2"/>
  <c r="G1998" i="2"/>
  <c r="I1996" i="2"/>
  <c r="H1995" i="2"/>
  <c r="G1994" i="2"/>
  <c r="I1992" i="2"/>
  <c r="H1991" i="2"/>
  <c r="G1990" i="2"/>
  <c r="I1988" i="2"/>
  <c r="H1987" i="2"/>
  <c r="G1986" i="2"/>
  <c r="I1984" i="2"/>
  <c r="H1983" i="2"/>
  <c r="G1982" i="2"/>
  <c r="I1980" i="2"/>
  <c r="H1979" i="2"/>
  <c r="G1978" i="2"/>
  <c r="I1976" i="2"/>
  <c r="H1975" i="2"/>
  <c r="G1974" i="2"/>
  <c r="I1972" i="2"/>
  <c r="H1971" i="2"/>
  <c r="G1970" i="2"/>
  <c r="I1968" i="2"/>
  <c r="H1967" i="2"/>
  <c r="G1966" i="2"/>
  <c r="I1964" i="2"/>
  <c r="H1963" i="2"/>
  <c r="G1962" i="2"/>
  <c r="I1960" i="2"/>
  <c r="H1959" i="2"/>
  <c r="G1958" i="2"/>
  <c r="I1956" i="2"/>
  <c r="H1955" i="2"/>
  <c r="G1954" i="2"/>
  <c r="I1952" i="2"/>
  <c r="H1951" i="2"/>
  <c r="G1950" i="2"/>
  <c r="I1948" i="2"/>
  <c r="H1947" i="2"/>
  <c r="G1946" i="2"/>
  <c r="I1944" i="2"/>
  <c r="H1943" i="2"/>
  <c r="G1942" i="2"/>
  <c r="I1940" i="2"/>
  <c r="H1939" i="2"/>
  <c r="G1938" i="2"/>
  <c r="I1936" i="2"/>
  <c r="H1935" i="2"/>
  <c r="G1934" i="2"/>
  <c r="I1932" i="2"/>
  <c r="H1931" i="2"/>
  <c r="G1930" i="2"/>
  <c r="I1928" i="2"/>
  <c r="H1927" i="2"/>
  <c r="G1926" i="2"/>
  <c r="I1924" i="2"/>
  <c r="H1923" i="2"/>
  <c r="G1922" i="2"/>
  <c r="I1920" i="2"/>
  <c r="H1919" i="2"/>
  <c r="G1918" i="2"/>
  <c r="I1916" i="2"/>
  <c r="H1915" i="2"/>
  <c r="G1914" i="2"/>
  <c r="I1912" i="2"/>
  <c r="H1911" i="2"/>
  <c r="G1910" i="2"/>
  <c r="I1908" i="2"/>
  <c r="H1907" i="2"/>
  <c r="G1906" i="2"/>
  <c r="I1904" i="2"/>
  <c r="H1903" i="2"/>
  <c r="G1902" i="2"/>
  <c r="I1900" i="2"/>
  <c r="H1899" i="2"/>
  <c r="G1898" i="2"/>
  <c r="I1896" i="2"/>
  <c r="H1895" i="2"/>
  <c r="G1894" i="2"/>
  <c r="I1892" i="2"/>
  <c r="H1891" i="2"/>
  <c r="G1890" i="2"/>
  <c r="I1888" i="2"/>
  <c r="H1887" i="2"/>
  <c r="G1886" i="2"/>
  <c r="I1884" i="2"/>
  <c r="H1883" i="2"/>
  <c r="G1882" i="2"/>
  <c r="I1880" i="2"/>
  <c r="H1879" i="2"/>
  <c r="G1878" i="2"/>
  <c r="I1876" i="2"/>
  <c r="H1875" i="2"/>
  <c r="G1874" i="2"/>
  <c r="I1872" i="2"/>
  <c r="H1871" i="2"/>
  <c r="G1870" i="2"/>
  <c r="I1868" i="2"/>
  <c r="H1867" i="2"/>
  <c r="G1866" i="2"/>
  <c r="I1864" i="2"/>
  <c r="H1863" i="2"/>
  <c r="G1862" i="2"/>
  <c r="I1860" i="2"/>
  <c r="H1859" i="2"/>
  <c r="G1858" i="2"/>
  <c r="I1856" i="2"/>
  <c r="H1855" i="2"/>
  <c r="G1854" i="2"/>
  <c r="I1852" i="2"/>
  <c r="H1851" i="2"/>
  <c r="G1850" i="2"/>
  <c r="I1848" i="2"/>
  <c r="H1847" i="2"/>
  <c r="I2005" i="2"/>
  <c r="H2004" i="2"/>
  <c r="G2003" i="2"/>
  <c r="I2001" i="2"/>
  <c r="H2000" i="2"/>
  <c r="G1999" i="2"/>
  <c r="I1997" i="2"/>
  <c r="H1996" i="2"/>
  <c r="G1995" i="2"/>
  <c r="I1993" i="2"/>
  <c r="H1992" i="2"/>
  <c r="G1991" i="2"/>
  <c r="I1989" i="2"/>
  <c r="H1988" i="2"/>
  <c r="G1987" i="2"/>
  <c r="I1985" i="2"/>
  <c r="H1984" i="2"/>
  <c r="G1983" i="2"/>
  <c r="I1981" i="2"/>
  <c r="H1980" i="2"/>
  <c r="G1979" i="2"/>
  <c r="I1977" i="2"/>
  <c r="H1976" i="2"/>
  <c r="G1975" i="2"/>
  <c r="I1973" i="2"/>
  <c r="H1972" i="2"/>
  <c r="G1971" i="2"/>
  <c r="I1969" i="2"/>
  <c r="H1968" i="2"/>
  <c r="G1967" i="2"/>
  <c r="I1965" i="2"/>
  <c r="H1964" i="2"/>
  <c r="G1963" i="2"/>
  <c r="I1961" i="2"/>
  <c r="H1960" i="2"/>
  <c r="G1959" i="2"/>
  <c r="I1957" i="2"/>
  <c r="H1956" i="2"/>
  <c r="G1955" i="2"/>
  <c r="I1953" i="2"/>
  <c r="H1952" i="2"/>
  <c r="G1951" i="2"/>
  <c r="I1949" i="2"/>
  <c r="H1948" i="2"/>
  <c r="G1947" i="2"/>
  <c r="I1945" i="2"/>
  <c r="H1944" i="2"/>
  <c r="G1943" i="2"/>
  <c r="I1941" i="2"/>
  <c r="H1940" i="2"/>
  <c r="G1939" i="2"/>
  <c r="I1937" i="2"/>
  <c r="H1936" i="2"/>
  <c r="G1935" i="2"/>
  <c r="I1933" i="2"/>
  <c r="H1932" i="2"/>
  <c r="G1931" i="2"/>
  <c r="I1929" i="2"/>
  <c r="H1928" i="2"/>
  <c r="G1927" i="2"/>
  <c r="I1925" i="2"/>
  <c r="H1924" i="2"/>
  <c r="G1923" i="2"/>
  <c r="I1921" i="2"/>
  <c r="H1920" i="2"/>
  <c r="G1919" i="2"/>
  <c r="I1917" i="2"/>
  <c r="H1916" i="2"/>
  <c r="G1915" i="2"/>
  <c r="I1913" i="2"/>
  <c r="H1912" i="2"/>
  <c r="G1911" i="2"/>
  <c r="I1909" i="2"/>
  <c r="H1908" i="2"/>
  <c r="G1907" i="2"/>
  <c r="I1905" i="2"/>
  <c r="H1904" i="2"/>
  <c r="G1903" i="2"/>
  <c r="I1901" i="2"/>
  <c r="H1900" i="2"/>
  <c r="G1899" i="2"/>
  <c r="I1897" i="2"/>
  <c r="H1896" i="2"/>
  <c r="G1895" i="2"/>
  <c r="I1893" i="2"/>
  <c r="H1892" i="2"/>
  <c r="G1891" i="2"/>
  <c r="I1889" i="2"/>
  <c r="H1888" i="2"/>
  <c r="G1887" i="2"/>
  <c r="I1885" i="2"/>
  <c r="H1884" i="2"/>
  <c r="G1883" i="2"/>
  <c r="I1881" i="2"/>
  <c r="H1880" i="2"/>
  <c r="G1879" i="2"/>
  <c r="I1877" i="2"/>
  <c r="H1876" i="2"/>
  <c r="G1875" i="2"/>
  <c r="I1873" i="2"/>
  <c r="H1872" i="2"/>
  <c r="G1871" i="2"/>
  <c r="I1869" i="2"/>
  <c r="H1868" i="2"/>
  <c r="G1867" i="2"/>
  <c r="I1865" i="2"/>
  <c r="H1864" i="2"/>
  <c r="G1863" i="2"/>
  <c r="I1861" i="2"/>
  <c r="H1860" i="2"/>
  <c r="G1859" i="2"/>
  <c r="I1857" i="2"/>
  <c r="H1856" i="2"/>
  <c r="G1855" i="2"/>
  <c r="I1853" i="2"/>
  <c r="H1852" i="2"/>
  <c r="G1851" i="2"/>
  <c r="I1849" i="2"/>
  <c r="H1848" i="2"/>
  <c r="G1847" i="2"/>
  <c r="G2004" i="2"/>
  <c r="H2001" i="2"/>
  <c r="I1998" i="2"/>
  <c r="G1996" i="2"/>
  <c r="H1993" i="2"/>
  <c r="I1990" i="2"/>
  <c r="G1988" i="2"/>
  <c r="H1985" i="2"/>
  <c r="I1982" i="2"/>
  <c r="G1980" i="2"/>
  <c r="H1977" i="2"/>
  <c r="I1974" i="2"/>
  <c r="G1972" i="2"/>
  <c r="H1969" i="2"/>
  <c r="I1966" i="2"/>
  <c r="G1964" i="2"/>
  <c r="H1961" i="2"/>
  <c r="I1958" i="2"/>
  <c r="G1956" i="2"/>
  <c r="H1953" i="2"/>
  <c r="I1950" i="2"/>
  <c r="G1948" i="2"/>
  <c r="H1945" i="2"/>
  <c r="I1942" i="2"/>
  <c r="G1940" i="2"/>
  <c r="H1937" i="2"/>
  <c r="I1934" i="2"/>
  <c r="G1932" i="2"/>
  <c r="H1929" i="2"/>
  <c r="I1926" i="2"/>
  <c r="G1924" i="2"/>
  <c r="H1921" i="2"/>
  <c r="I1918" i="2"/>
  <c r="G1916" i="2"/>
  <c r="H1913" i="2"/>
  <c r="I1910" i="2"/>
  <c r="G1908" i="2"/>
  <c r="H1905" i="2"/>
  <c r="I1902" i="2"/>
  <c r="G1900" i="2"/>
  <c r="H1897" i="2"/>
  <c r="I1894" i="2"/>
  <c r="G1892" i="2"/>
  <c r="H1889" i="2"/>
  <c r="I1886" i="2"/>
  <c r="G1884" i="2"/>
  <c r="H1881" i="2"/>
  <c r="I1878" i="2"/>
  <c r="G1876" i="2"/>
  <c r="H1873" i="2"/>
  <c r="I1870" i="2"/>
  <c r="G1868" i="2"/>
  <c r="H1865" i="2"/>
  <c r="I1862" i="2"/>
  <c r="G1860" i="2"/>
  <c r="H1857" i="2"/>
  <c r="I1854" i="2"/>
  <c r="G1852" i="2"/>
  <c r="H1849" i="2"/>
  <c r="I1846" i="2"/>
  <c r="H1845" i="2"/>
  <c r="G1844" i="2"/>
  <c r="I1842" i="2"/>
  <c r="H1841" i="2"/>
  <c r="G1840" i="2"/>
  <c r="I1838" i="2"/>
  <c r="H1837" i="2"/>
  <c r="G1836" i="2"/>
  <c r="I1834" i="2"/>
  <c r="H1833" i="2"/>
  <c r="G1832" i="2"/>
  <c r="I1830" i="2"/>
  <c r="H1829" i="2"/>
  <c r="G1828" i="2"/>
  <c r="I1826" i="2"/>
  <c r="H1825" i="2"/>
  <c r="G1824" i="2"/>
  <c r="I1822" i="2"/>
  <c r="H1821" i="2"/>
  <c r="G1820" i="2"/>
  <c r="I1818" i="2"/>
  <c r="H1817" i="2"/>
  <c r="G1816" i="2"/>
  <c r="I1814" i="2"/>
  <c r="H1813" i="2"/>
  <c r="G1812" i="2"/>
  <c r="I1810" i="2"/>
  <c r="H1809" i="2"/>
  <c r="G1808" i="2"/>
  <c r="I1806" i="2"/>
  <c r="H1805" i="2"/>
  <c r="G1804" i="2"/>
  <c r="I1802" i="2"/>
  <c r="H1801" i="2"/>
  <c r="G1800" i="2"/>
  <c r="I1798" i="2"/>
  <c r="H1797" i="2"/>
  <c r="G1796" i="2"/>
  <c r="I1794" i="2"/>
  <c r="H1793" i="2"/>
  <c r="G1792" i="2"/>
  <c r="I1790" i="2"/>
  <c r="H1789" i="2"/>
  <c r="G1788" i="2"/>
  <c r="I1786" i="2"/>
  <c r="H1785" i="2"/>
  <c r="G1784" i="2"/>
  <c r="I1782" i="2"/>
  <c r="H1781" i="2"/>
  <c r="G1780" i="2"/>
  <c r="I1778" i="2"/>
  <c r="H1777" i="2"/>
  <c r="G1776" i="2"/>
  <c r="I1774" i="2"/>
  <c r="H1773" i="2"/>
  <c r="G1772" i="2"/>
  <c r="I1770" i="2"/>
  <c r="H1769" i="2"/>
  <c r="G1768" i="2"/>
  <c r="I1766" i="2"/>
  <c r="H1765" i="2"/>
  <c r="G1764" i="2"/>
  <c r="I1762" i="2"/>
  <c r="H1761" i="2"/>
  <c r="G1760" i="2"/>
  <c r="I1758" i="2"/>
  <c r="H1757" i="2"/>
  <c r="G1756" i="2"/>
  <c r="I1754" i="2"/>
  <c r="H1753" i="2"/>
  <c r="G1752" i="2"/>
  <c r="I1750" i="2"/>
  <c r="H1749" i="2"/>
  <c r="G1748" i="2"/>
  <c r="I1746" i="2"/>
  <c r="H1745" i="2"/>
  <c r="G1744" i="2"/>
  <c r="I1742" i="2"/>
  <c r="H1741" i="2"/>
  <c r="G1740" i="2"/>
  <c r="I1738" i="2"/>
  <c r="H1737" i="2"/>
  <c r="G1736" i="2"/>
  <c r="I1734" i="2"/>
  <c r="H1733" i="2"/>
  <c r="G1732" i="2"/>
  <c r="I1730" i="2"/>
  <c r="H1729" i="2"/>
  <c r="G1728" i="2"/>
  <c r="I1726" i="2"/>
  <c r="H1725" i="2"/>
  <c r="G1724" i="2"/>
  <c r="I1722" i="2"/>
  <c r="H1721" i="2"/>
  <c r="G1720" i="2"/>
  <c r="I1718" i="2"/>
  <c r="H1717" i="2"/>
  <c r="G1716" i="2"/>
  <c r="I1714" i="2"/>
  <c r="H1713" i="2"/>
  <c r="G1712" i="2"/>
  <c r="I1710" i="2"/>
  <c r="H1709" i="2"/>
  <c r="G1708" i="2"/>
  <c r="I1706" i="2"/>
  <c r="H1705" i="2"/>
  <c r="G1704" i="2"/>
  <c r="I1702" i="2"/>
  <c r="H1701" i="2"/>
  <c r="G1700" i="2"/>
  <c r="I1698" i="2"/>
  <c r="H1697" i="2"/>
  <c r="G1696" i="2"/>
  <c r="I1694" i="2"/>
  <c r="H1693" i="2"/>
  <c r="G1692" i="2"/>
  <c r="I1690" i="2"/>
  <c r="H1689" i="2"/>
  <c r="G1688" i="2"/>
  <c r="I1686" i="2"/>
  <c r="H1685" i="2"/>
  <c r="G1684" i="2"/>
  <c r="I1682" i="2"/>
  <c r="H1681" i="2"/>
  <c r="G1680" i="2"/>
  <c r="I1678" i="2"/>
  <c r="H1677" i="2"/>
  <c r="G1676" i="2"/>
  <c r="I1674" i="2"/>
  <c r="H1673" i="2"/>
  <c r="G1672" i="2"/>
  <c r="I1670" i="2"/>
  <c r="H1669" i="2"/>
  <c r="G1668" i="2"/>
  <c r="I1666" i="2"/>
  <c r="H1665" i="2"/>
  <c r="G1664" i="2"/>
  <c r="I1662" i="2"/>
  <c r="H1661" i="2"/>
  <c r="G1660" i="2"/>
  <c r="I1658" i="2"/>
  <c r="H1657" i="2"/>
  <c r="G1656" i="2"/>
  <c r="I1654" i="2"/>
  <c r="H1653" i="2"/>
  <c r="G1652" i="2"/>
  <c r="I1650" i="2"/>
  <c r="H1649" i="2"/>
  <c r="G1648" i="2"/>
  <c r="I1646" i="2"/>
  <c r="H1645" i="2"/>
  <c r="G1644" i="2"/>
  <c r="I1642" i="2"/>
  <c r="H1641" i="2"/>
  <c r="G1640" i="2"/>
  <c r="I1638" i="2"/>
  <c r="H1637" i="2"/>
  <c r="G1636" i="2"/>
  <c r="I1634" i="2"/>
  <c r="H1633" i="2"/>
  <c r="G1632" i="2"/>
  <c r="I1630" i="2"/>
  <c r="H1629" i="2"/>
  <c r="G1628" i="2"/>
  <c r="I1626" i="2"/>
  <c r="H1625" i="2"/>
  <c r="G1624" i="2"/>
  <c r="I1622" i="2"/>
  <c r="H1621" i="2"/>
  <c r="G1620" i="2"/>
  <c r="I1618" i="2"/>
  <c r="I2003" i="2"/>
  <c r="G2001" i="2"/>
  <c r="H1998" i="2"/>
  <c r="I1995" i="2"/>
  <c r="G1993" i="2"/>
  <c r="H1990" i="2"/>
  <c r="I1987" i="2"/>
  <c r="G1985" i="2"/>
  <c r="H1982" i="2"/>
  <c r="I1979" i="2"/>
  <c r="G1977" i="2"/>
  <c r="H1974" i="2"/>
  <c r="I1971" i="2"/>
  <c r="G1969" i="2"/>
  <c r="H1966" i="2"/>
  <c r="I1963" i="2"/>
  <c r="G1961" i="2"/>
  <c r="H1958" i="2"/>
  <c r="I1955" i="2"/>
  <c r="G1953" i="2"/>
  <c r="H1950" i="2"/>
  <c r="I1947" i="2"/>
  <c r="G1945" i="2"/>
  <c r="H1942" i="2"/>
  <c r="I1939" i="2"/>
  <c r="G1937" i="2"/>
  <c r="H1934" i="2"/>
  <c r="I1931" i="2"/>
  <c r="G1929" i="2"/>
  <c r="H1926" i="2"/>
  <c r="I1923" i="2"/>
  <c r="G1921" i="2"/>
  <c r="H1918" i="2"/>
  <c r="I1915" i="2"/>
  <c r="G1913" i="2"/>
  <c r="H1910" i="2"/>
  <c r="I1907" i="2"/>
  <c r="G1905" i="2"/>
  <c r="H1902" i="2"/>
  <c r="I1899" i="2"/>
  <c r="G1897" i="2"/>
  <c r="H1894" i="2"/>
  <c r="I1891" i="2"/>
  <c r="G1889" i="2"/>
  <c r="H1886" i="2"/>
  <c r="I1883" i="2"/>
  <c r="G1881" i="2"/>
  <c r="H1878" i="2"/>
  <c r="I1875" i="2"/>
  <c r="G1873" i="2"/>
  <c r="H1870" i="2"/>
  <c r="I1867" i="2"/>
  <c r="G1865" i="2"/>
  <c r="H1862" i="2"/>
  <c r="I1859" i="2"/>
  <c r="G1857" i="2"/>
  <c r="H1854" i="2"/>
  <c r="I1851" i="2"/>
  <c r="G1849" i="2"/>
  <c r="H1846" i="2"/>
  <c r="G1845" i="2"/>
  <c r="I1843" i="2"/>
  <c r="H1842" i="2"/>
  <c r="G1841" i="2"/>
  <c r="I1839" i="2"/>
  <c r="H1838" i="2"/>
  <c r="G1837" i="2"/>
  <c r="I1835" i="2"/>
  <c r="H1834" i="2"/>
  <c r="G1833" i="2"/>
  <c r="I1831" i="2"/>
  <c r="H1830" i="2"/>
  <c r="G1829" i="2"/>
  <c r="I1827" i="2"/>
  <c r="H1826" i="2"/>
  <c r="G1825" i="2"/>
  <c r="I1823" i="2"/>
  <c r="H1822" i="2"/>
  <c r="G1821" i="2"/>
  <c r="I1819" i="2"/>
  <c r="H1818" i="2"/>
  <c r="G1817" i="2"/>
  <c r="I1815" i="2"/>
  <c r="H1814" i="2"/>
  <c r="G1813" i="2"/>
  <c r="I1811" i="2"/>
  <c r="H1810" i="2"/>
  <c r="G1809" i="2"/>
  <c r="I1807" i="2"/>
  <c r="H1806" i="2"/>
  <c r="G1805" i="2"/>
  <c r="I1803" i="2"/>
  <c r="H1802" i="2"/>
  <c r="G1801" i="2"/>
  <c r="I1799" i="2"/>
  <c r="H1798" i="2"/>
  <c r="G1797" i="2"/>
  <c r="I1795" i="2"/>
  <c r="H1794" i="2"/>
  <c r="G1793" i="2"/>
  <c r="I1791" i="2"/>
  <c r="H1790" i="2"/>
  <c r="G1789" i="2"/>
  <c r="I1787" i="2"/>
  <c r="H1786" i="2"/>
  <c r="G1785" i="2"/>
  <c r="I1783" i="2"/>
  <c r="H1782" i="2"/>
  <c r="G1781" i="2"/>
  <c r="I1779" i="2"/>
  <c r="H1778" i="2"/>
  <c r="G1777" i="2"/>
  <c r="I1775" i="2"/>
  <c r="H1774" i="2"/>
  <c r="G1773" i="2"/>
  <c r="I1771" i="2"/>
  <c r="H1770" i="2"/>
  <c r="G1769" i="2"/>
  <c r="I1767" i="2"/>
  <c r="H1766" i="2"/>
  <c r="G1765" i="2"/>
  <c r="I1763" i="2"/>
  <c r="H1762" i="2"/>
  <c r="G1761" i="2"/>
  <c r="I1759" i="2"/>
  <c r="H1758" i="2"/>
  <c r="G1757" i="2"/>
  <c r="I1755" i="2"/>
  <c r="H1754" i="2"/>
  <c r="G1753" i="2"/>
  <c r="I1751" i="2"/>
  <c r="H1750" i="2"/>
  <c r="G1749" i="2"/>
  <c r="I1747" i="2"/>
  <c r="H1746" i="2"/>
  <c r="G1745" i="2"/>
  <c r="I1743" i="2"/>
  <c r="H1742" i="2"/>
  <c r="G1741" i="2"/>
  <c r="I1739" i="2"/>
  <c r="H1738" i="2"/>
  <c r="G1737" i="2"/>
  <c r="I1735" i="2"/>
  <c r="H1734" i="2"/>
  <c r="G1733" i="2"/>
  <c r="I1731" i="2"/>
  <c r="H1730" i="2"/>
  <c r="G1729" i="2"/>
  <c r="I1727" i="2"/>
  <c r="H1726" i="2"/>
  <c r="G1725" i="2"/>
  <c r="I1723" i="2"/>
  <c r="H1722" i="2"/>
  <c r="G1721" i="2"/>
  <c r="I1719" i="2"/>
  <c r="H1718" i="2"/>
  <c r="G1717" i="2"/>
  <c r="I1715" i="2"/>
  <c r="H1714" i="2"/>
  <c r="G1713" i="2"/>
  <c r="I1711" i="2"/>
  <c r="H1710" i="2"/>
  <c r="G1709" i="2"/>
  <c r="I1707" i="2"/>
  <c r="H1706" i="2"/>
  <c r="G1705" i="2"/>
  <c r="I1703" i="2"/>
  <c r="H1702" i="2"/>
  <c r="G1701" i="2"/>
  <c r="I1699" i="2"/>
  <c r="H1698" i="2"/>
  <c r="G1697" i="2"/>
  <c r="I1695" i="2"/>
  <c r="H1694" i="2"/>
  <c r="G1693" i="2"/>
  <c r="I1691" i="2"/>
  <c r="H1690" i="2"/>
  <c r="G1689" i="2"/>
  <c r="I1687" i="2"/>
  <c r="H1686" i="2"/>
  <c r="G1685" i="2"/>
  <c r="I1683" i="2"/>
  <c r="H1682" i="2"/>
  <c r="G1681" i="2"/>
  <c r="I1679" i="2"/>
  <c r="H1678" i="2"/>
  <c r="G1677" i="2"/>
  <c r="I1675" i="2"/>
  <c r="H1674" i="2"/>
  <c r="G1673" i="2"/>
  <c r="I1671" i="2"/>
  <c r="H1670" i="2"/>
  <c r="G1669" i="2"/>
  <c r="I1667" i="2"/>
  <c r="H1666" i="2"/>
  <c r="G1665" i="2"/>
  <c r="I1663" i="2"/>
  <c r="H1662" i="2"/>
  <c r="G1661" i="2"/>
  <c r="I1659" i="2"/>
  <c r="H1658" i="2"/>
  <c r="G1657" i="2"/>
  <c r="I1655" i="2"/>
  <c r="H1654" i="2"/>
  <c r="G1653" i="2"/>
  <c r="I1651" i="2"/>
  <c r="H1650" i="2"/>
  <c r="G1649" i="2"/>
  <c r="I1647" i="2"/>
  <c r="H1646" i="2"/>
  <c r="G1645" i="2"/>
  <c r="I1643" i="2"/>
  <c r="H1642" i="2"/>
  <c r="G1641" i="2"/>
  <c r="I1639" i="2"/>
  <c r="H1638" i="2"/>
  <c r="G1637" i="2"/>
  <c r="I1635" i="2"/>
  <c r="H1634" i="2"/>
  <c r="G1633" i="2"/>
  <c r="I1631" i="2"/>
  <c r="H1630" i="2"/>
  <c r="G1629" i="2"/>
  <c r="I1627" i="2"/>
  <c r="H1626" i="2"/>
  <c r="G1625" i="2"/>
  <c r="I1623" i="2"/>
  <c r="H1622" i="2"/>
  <c r="G1621" i="2"/>
  <c r="I1619" i="2"/>
  <c r="H2005" i="2"/>
  <c r="G2000" i="2"/>
  <c r="I1994" i="2"/>
  <c r="H1989" i="2"/>
  <c r="G1984" i="2"/>
  <c r="I1978" i="2"/>
  <c r="H1973" i="2"/>
  <c r="G1968" i="2"/>
  <c r="I1962" i="2"/>
  <c r="H1957" i="2"/>
  <c r="G1952" i="2"/>
  <c r="I1946" i="2"/>
  <c r="H1941" i="2"/>
  <c r="G1936" i="2"/>
  <c r="I1930" i="2"/>
  <c r="H1925" i="2"/>
  <c r="G1920" i="2"/>
  <c r="I1914" i="2"/>
  <c r="H1909" i="2"/>
  <c r="G1904" i="2"/>
  <c r="I1898" i="2"/>
  <c r="H1893" i="2"/>
  <c r="G1888" i="2"/>
  <c r="I1882" i="2"/>
  <c r="H1877" i="2"/>
  <c r="G1872" i="2"/>
  <c r="I1866" i="2"/>
  <c r="H1861" i="2"/>
  <c r="G1856" i="2"/>
  <c r="I1850" i="2"/>
  <c r="G1846" i="2"/>
  <c r="H1843" i="2"/>
  <c r="I1840" i="2"/>
  <c r="G1838" i="2"/>
  <c r="H1835" i="2"/>
  <c r="I1832" i="2"/>
  <c r="G1830" i="2"/>
  <c r="H1827" i="2"/>
  <c r="I1824" i="2"/>
  <c r="G1822" i="2"/>
  <c r="H1819" i="2"/>
  <c r="I1816" i="2"/>
  <c r="G1814" i="2"/>
  <c r="H1811" i="2"/>
  <c r="I1808" i="2"/>
  <c r="G1806" i="2"/>
  <c r="H1803" i="2"/>
  <c r="I1800" i="2"/>
  <c r="G1798" i="2"/>
  <c r="H1795" i="2"/>
  <c r="I1792" i="2"/>
  <c r="G1790" i="2"/>
  <c r="H1787" i="2"/>
  <c r="I1784" i="2"/>
  <c r="G1782" i="2"/>
  <c r="H1779" i="2"/>
  <c r="I1776" i="2"/>
  <c r="G1774" i="2"/>
  <c r="H1771" i="2"/>
  <c r="I1768" i="2"/>
  <c r="G1766" i="2"/>
  <c r="H1763" i="2"/>
  <c r="I1760" i="2"/>
  <c r="G1758" i="2"/>
  <c r="H1755" i="2"/>
  <c r="I1752" i="2"/>
  <c r="G1750" i="2"/>
  <c r="H1747" i="2"/>
  <c r="I1744" i="2"/>
  <c r="G1742" i="2"/>
  <c r="H1739" i="2"/>
  <c r="I1736" i="2"/>
  <c r="G1734" i="2"/>
  <c r="H1731" i="2"/>
  <c r="I1728" i="2"/>
  <c r="G1726" i="2"/>
  <c r="H1723" i="2"/>
  <c r="I1720" i="2"/>
  <c r="G1718" i="2"/>
  <c r="H1715" i="2"/>
  <c r="I1712" i="2"/>
  <c r="G1710" i="2"/>
  <c r="H1707" i="2"/>
  <c r="I1704" i="2"/>
  <c r="G1702" i="2"/>
  <c r="H1699" i="2"/>
  <c r="I1696" i="2"/>
  <c r="G1694" i="2"/>
  <c r="H1691" i="2"/>
  <c r="I1688" i="2"/>
  <c r="G1686" i="2"/>
  <c r="H1683" i="2"/>
  <c r="I1680" i="2"/>
  <c r="G1678" i="2"/>
  <c r="H1675" i="2"/>
  <c r="I1672" i="2"/>
  <c r="G1670" i="2"/>
  <c r="H1667" i="2"/>
  <c r="I1664" i="2"/>
  <c r="G1662" i="2"/>
  <c r="H1659" i="2"/>
  <c r="I1656" i="2"/>
  <c r="G1654" i="2"/>
  <c r="H1651" i="2"/>
  <c r="I1648" i="2"/>
  <c r="G1646" i="2"/>
  <c r="H1643" i="2"/>
  <c r="I1640" i="2"/>
  <c r="G1638" i="2"/>
  <c r="H1635" i="2"/>
  <c r="I1632" i="2"/>
  <c r="G1630" i="2"/>
  <c r="H1627" i="2"/>
  <c r="I1624" i="2"/>
  <c r="G1622" i="2"/>
  <c r="H1619" i="2"/>
  <c r="I1617" i="2"/>
  <c r="H1616" i="2"/>
  <c r="G1615" i="2"/>
  <c r="I1613" i="2"/>
  <c r="H1612" i="2"/>
  <c r="G1611" i="2"/>
  <c r="I1609" i="2"/>
  <c r="H1608" i="2"/>
  <c r="G1607" i="2"/>
  <c r="I1605" i="2"/>
  <c r="H1604" i="2"/>
  <c r="G1603" i="2"/>
  <c r="I1601" i="2"/>
  <c r="H1600" i="2"/>
  <c r="G1599" i="2"/>
  <c r="I1597" i="2"/>
  <c r="H1596" i="2"/>
  <c r="G1595" i="2"/>
  <c r="I1593" i="2"/>
  <c r="H1592" i="2"/>
  <c r="G1591" i="2"/>
  <c r="I1589" i="2"/>
  <c r="H1588" i="2"/>
  <c r="G1587" i="2"/>
  <c r="I1585" i="2"/>
  <c r="H1584" i="2"/>
  <c r="G1583" i="2"/>
  <c r="I1581" i="2"/>
  <c r="H1580" i="2"/>
  <c r="G1579" i="2"/>
  <c r="I1577" i="2"/>
  <c r="H1576" i="2"/>
  <c r="G1575" i="2"/>
  <c r="I1573" i="2"/>
  <c r="H1572" i="2"/>
  <c r="G1571" i="2"/>
  <c r="I1569" i="2"/>
  <c r="H1568" i="2"/>
  <c r="G1567" i="2"/>
  <c r="I1565" i="2"/>
  <c r="H1564" i="2"/>
  <c r="G1563" i="2"/>
  <c r="I1561" i="2"/>
  <c r="H1560" i="2"/>
  <c r="G1559" i="2"/>
  <c r="I1557" i="2"/>
  <c r="H1556" i="2"/>
  <c r="G1555" i="2"/>
  <c r="I1553" i="2"/>
  <c r="H1552" i="2"/>
  <c r="G1551" i="2"/>
  <c r="I1549" i="2"/>
  <c r="H1548" i="2"/>
  <c r="G1547" i="2"/>
  <c r="I1545" i="2"/>
  <c r="H1544" i="2"/>
  <c r="G1543" i="2"/>
  <c r="I1541" i="2"/>
  <c r="H1540" i="2"/>
  <c r="G1539" i="2"/>
  <c r="I1537" i="2"/>
  <c r="H1536" i="2"/>
  <c r="G1535" i="2"/>
  <c r="I1533" i="2"/>
  <c r="H1532" i="2"/>
  <c r="G1531" i="2"/>
  <c r="I1529" i="2"/>
  <c r="H1528" i="2"/>
  <c r="G1527" i="2"/>
  <c r="I1525" i="2"/>
  <c r="H1524" i="2"/>
  <c r="G1523" i="2"/>
  <c r="I1521" i="2"/>
  <c r="H1520" i="2"/>
  <c r="G1519" i="2"/>
  <c r="I1517" i="2"/>
  <c r="H1516" i="2"/>
  <c r="G1515" i="2"/>
  <c r="I1513" i="2"/>
  <c r="H1512" i="2"/>
  <c r="G1511" i="2"/>
  <c r="I1509" i="2"/>
  <c r="H1508" i="2"/>
  <c r="G1507" i="2"/>
  <c r="I1505" i="2"/>
  <c r="H1504" i="2"/>
  <c r="G1503" i="2"/>
  <c r="I1501" i="2"/>
  <c r="H1500" i="2"/>
  <c r="G1499" i="2"/>
  <c r="I1497" i="2"/>
  <c r="H1496" i="2"/>
  <c r="G1495" i="2"/>
  <c r="I1493" i="2"/>
  <c r="H1492" i="2"/>
  <c r="G1491" i="2"/>
  <c r="I1489" i="2"/>
  <c r="H1488" i="2"/>
  <c r="G1487" i="2"/>
  <c r="I1485" i="2"/>
  <c r="H1484" i="2"/>
  <c r="G1483" i="2"/>
  <c r="I1481" i="2"/>
  <c r="H1480" i="2"/>
  <c r="G1479" i="2"/>
  <c r="I1477" i="2"/>
  <c r="H1476" i="2"/>
  <c r="G1475" i="2"/>
  <c r="I1473" i="2"/>
  <c r="H1472" i="2"/>
  <c r="G1471" i="2"/>
  <c r="I1469" i="2"/>
  <c r="H1468" i="2"/>
  <c r="G1467" i="2"/>
  <c r="I1465" i="2"/>
  <c r="H1464" i="2"/>
  <c r="G1463" i="2"/>
  <c r="I1461" i="2"/>
  <c r="H1460" i="2"/>
  <c r="G1459" i="2"/>
  <c r="I1457" i="2"/>
  <c r="H1456" i="2"/>
  <c r="G1455" i="2"/>
  <c r="I1453" i="2"/>
  <c r="H1452" i="2"/>
  <c r="G1451" i="2"/>
  <c r="I1449" i="2"/>
  <c r="H1448" i="2"/>
  <c r="G1447" i="2"/>
  <c r="I1445" i="2"/>
  <c r="H1444" i="2"/>
  <c r="G1443" i="2"/>
  <c r="I1441" i="2"/>
  <c r="H1440" i="2"/>
  <c r="G1439" i="2"/>
  <c r="I1437" i="2"/>
  <c r="H1436" i="2"/>
  <c r="G1435" i="2"/>
  <c r="I1433" i="2"/>
  <c r="H1432" i="2"/>
  <c r="G1431" i="2"/>
  <c r="I1429" i="2"/>
  <c r="H1428" i="2"/>
  <c r="G1427" i="2"/>
  <c r="I1425" i="2"/>
  <c r="H1424" i="2"/>
  <c r="G1423" i="2"/>
  <c r="I1421" i="2"/>
  <c r="H1420" i="2"/>
  <c r="G1419" i="2"/>
  <c r="I1417" i="2"/>
  <c r="H1416" i="2"/>
  <c r="G1415" i="2"/>
  <c r="I1413" i="2"/>
  <c r="H1412" i="2"/>
  <c r="G1411" i="2"/>
  <c r="I1409" i="2"/>
  <c r="H1408" i="2"/>
  <c r="G1407" i="2"/>
  <c r="I1405" i="2"/>
  <c r="H1404" i="2"/>
  <c r="G1403" i="2"/>
  <c r="I1401" i="2"/>
  <c r="H1400" i="2"/>
  <c r="G1399" i="2"/>
  <c r="I1397" i="2"/>
  <c r="H1396" i="2"/>
  <c r="G1395" i="2"/>
  <c r="I1393" i="2"/>
  <c r="H1392" i="2"/>
  <c r="G1391" i="2"/>
  <c r="I1389" i="2"/>
  <c r="H1388" i="2"/>
  <c r="G1387" i="2"/>
  <c r="I1385" i="2"/>
  <c r="H1384" i="2"/>
  <c r="G1383" i="2"/>
  <c r="I1381" i="2"/>
  <c r="H1380" i="2"/>
  <c r="G1379" i="2"/>
  <c r="I1377" i="2"/>
  <c r="H1376" i="2"/>
  <c r="G1375" i="2"/>
  <c r="I1373" i="2"/>
  <c r="H1372" i="2"/>
  <c r="G1371" i="2"/>
  <c r="I1369" i="2"/>
  <c r="H1368" i="2"/>
  <c r="G1367" i="2"/>
  <c r="I1365" i="2"/>
  <c r="H1364" i="2"/>
  <c r="G1363" i="2"/>
  <c r="I1361" i="2"/>
  <c r="H1360" i="2"/>
  <c r="G1359" i="2"/>
  <c r="I1357" i="2"/>
  <c r="H1356" i="2"/>
  <c r="G1355" i="2"/>
  <c r="I1353" i="2"/>
  <c r="H1352" i="2"/>
  <c r="G1351" i="2"/>
  <c r="I1349" i="2"/>
  <c r="H1348" i="2"/>
  <c r="G1347" i="2"/>
  <c r="I1345" i="2"/>
  <c r="H1344" i="2"/>
  <c r="G1343" i="2"/>
  <c r="I1341" i="2"/>
  <c r="H1340" i="2"/>
  <c r="G1339" i="2"/>
  <c r="I1337" i="2"/>
  <c r="H1336" i="2"/>
  <c r="G1335" i="2"/>
  <c r="I1333" i="2"/>
  <c r="H1332" i="2"/>
  <c r="G1331" i="2"/>
  <c r="I1329" i="2"/>
  <c r="H1328" i="2"/>
  <c r="G1327" i="2"/>
  <c r="I1325" i="2"/>
  <c r="H1324" i="2"/>
  <c r="G1323" i="2"/>
  <c r="I1321" i="2"/>
  <c r="H1320" i="2"/>
  <c r="G1319" i="2"/>
  <c r="I1317" i="2"/>
  <c r="H1316" i="2"/>
  <c r="G1315" i="2"/>
  <c r="I1313" i="2"/>
  <c r="H1312" i="2"/>
  <c r="G1311" i="2"/>
  <c r="I1309" i="2"/>
  <c r="H1308" i="2"/>
  <c r="G1307" i="2"/>
  <c r="I1305" i="2"/>
  <c r="H1304" i="2"/>
  <c r="G1303" i="2"/>
  <c r="I1301" i="2"/>
  <c r="H1300" i="2"/>
  <c r="G1299" i="2"/>
  <c r="I1297" i="2"/>
  <c r="H1296" i="2"/>
  <c r="G1295" i="2"/>
  <c r="I1293" i="2"/>
  <c r="H1292" i="2"/>
  <c r="G1291" i="2"/>
  <c r="I1289" i="2"/>
  <c r="H1288" i="2"/>
  <c r="G1287" i="2"/>
  <c r="I1285" i="2"/>
  <c r="H1284" i="2"/>
  <c r="G1283" i="2"/>
  <c r="I1281" i="2"/>
  <c r="H1280" i="2"/>
  <c r="G1279" i="2"/>
  <c r="I1277" i="2"/>
  <c r="H1276" i="2"/>
  <c r="G1275" i="2"/>
  <c r="I1273" i="2"/>
  <c r="H1272" i="2"/>
  <c r="G1271" i="2"/>
  <c r="I1269" i="2"/>
  <c r="H1268" i="2"/>
  <c r="G1267" i="2"/>
  <c r="I1265" i="2"/>
  <c r="H1264" i="2"/>
  <c r="G1263" i="2"/>
  <c r="I1261" i="2"/>
  <c r="H1260" i="2"/>
  <c r="G1259" i="2"/>
  <c r="I1257" i="2"/>
  <c r="H1256" i="2"/>
  <c r="G1255" i="2"/>
  <c r="I1253" i="2"/>
  <c r="H1252" i="2"/>
  <c r="G1251" i="2"/>
  <c r="I1249" i="2"/>
  <c r="H1248" i="2"/>
  <c r="G1247" i="2"/>
  <c r="I1245" i="2"/>
  <c r="H1244" i="2"/>
  <c r="G1243" i="2"/>
  <c r="I1241" i="2"/>
  <c r="H1240" i="2"/>
  <c r="G1239" i="2"/>
  <c r="I1237" i="2"/>
  <c r="H1236" i="2"/>
  <c r="G1235" i="2"/>
  <c r="I1233" i="2"/>
  <c r="H1232" i="2"/>
  <c r="G1231" i="2"/>
  <c r="I1229" i="2"/>
  <c r="H1228" i="2"/>
  <c r="G1227" i="2"/>
  <c r="I1225" i="2"/>
  <c r="H1224" i="2"/>
  <c r="G1223" i="2"/>
  <c r="I1221" i="2"/>
  <c r="H1220" i="2"/>
  <c r="G1219" i="2"/>
  <c r="I1217" i="2"/>
  <c r="H1216" i="2"/>
  <c r="G1215" i="2"/>
  <c r="I1213" i="2"/>
  <c r="H1212" i="2"/>
  <c r="G1211" i="2"/>
  <c r="I1209" i="2"/>
  <c r="H1208" i="2"/>
  <c r="G1207" i="2"/>
  <c r="I1205" i="2"/>
  <c r="H1204" i="2"/>
  <c r="G1203" i="2"/>
  <c r="I1201" i="2"/>
  <c r="H1200" i="2"/>
  <c r="G1199" i="2"/>
  <c r="I1197" i="2"/>
  <c r="H1196" i="2"/>
  <c r="G1195" i="2"/>
  <c r="I1193" i="2"/>
  <c r="H1192" i="2"/>
  <c r="G1191" i="2"/>
  <c r="I1189" i="2"/>
  <c r="H1188" i="2"/>
  <c r="G1187" i="2"/>
  <c r="I1185" i="2"/>
  <c r="H1184" i="2"/>
  <c r="G1183" i="2"/>
  <c r="I1181" i="2"/>
  <c r="H1180" i="2"/>
  <c r="G1179" i="2"/>
  <c r="I1177" i="2"/>
  <c r="H1176" i="2"/>
  <c r="G1175" i="2"/>
  <c r="I1173" i="2"/>
  <c r="H1172" i="2"/>
  <c r="G1171" i="2"/>
  <c r="I1169" i="2"/>
  <c r="H1168" i="2"/>
  <c r="G1167" i="2"/>
  <c r="I1165" i="2"/>
  <c r="H1164" i="2"/>
  <c r="G1163" i="2"/>
  <c r="I1161" i="2"/>
  <c r="H1160" i="2"/>
  <c r="G1159" i="2"/>
  <c r="I1157" i="2"/>
  <c r="H1156" i="2"/>
  <c r="G1155" i="2"/>
  <c r="I1153" i="2"/>
  <c r="H1152" i="2"/>
  <c r="G1151" i="2"/>
  <c r="I1149" i="2"/>
  <c r="H1148" i="2"/>
  <c r="G1147" i="2"/>
  <c r="I1145" i="2"/>
  <c r="H1144" i="2"/>
  <c r="G1143" i="2"/>
  <c r="I1141" i="2"/>
  <c r="H1140" i="2"/>
  <c r="G1139" i="2"/>
  <c r="I1137" i="2"/>
  <c r="H1136" i="2"/>
  <c r="G1135" i="2"/>
  <c r="I1133" i="2"/>
  <c r="H1132" i="2"/>
  <c r="G1131" i="2"/>
  <c r="I1129" i="2"/>
  <c r="H1128" i="2"/>
  <c r="G1127" i="2"/>
  <c r="I1125" i="2"/>
  <c r="H1124" i="2"/>
  <c r="G1123" i="2"/>
  <c r="I1121" i="2"/>
  <c r="H1120" i="2"/>
  <c r="G1119" i="2"/>
  <c r="I1117" i="2"/>
  <c r="H1116" i="2"/>
  <c r="G1115" i="2"/>
  <c r="I1113" i="2"/>
  <c r="H1112" i="2"/>
  <c r="G1111" i="2"/>
  <c r="I1109" i="2"/>
  <c r="H1108" i="2"/>
  <c r="G1107" i="2"/>
  <c r="I1105" i="2"/>
  <c r="H1104" i="2"/>
  <c r="G1103" i="2"/>
  <c r="I1101" i="2"/>
  <c r="H1100" i="2"/>
  <c r="G1099" i="2"/>
  <c r="I1097" i="2"/>
  <c r="H1096" i="2"/>
  <c r="G1095" i="2"/>
  <c r="I1093" i="2"/>
  <c r="H1092" i="2"/>
  <c r="G1091" i="2"/>
  <c r="I1089" i="2"/>
  <c r="H1088" i="2"/>
  <c r="G1087" i="2"/>
  <c r="I1085" i="2"/>
  <c r="H1084" i="2"/>
  <c r="G1083" i="2"/>
  <c r="I1081" i="2"/>
  <c r="H1080" i="2"/>
  <c r="G1079" i="2"/>
  <c r="I1077" i="2"/>
  <c r="H1076" i="2"/>
  <c r="G1075" i="2"/>
  <c r="I1073" i="2"/>
  <c r="H1072" i="2"/>
  <c r="G1071" i="2"/>
  <c r="I1069" i="2"/>
  <c r="H1068" i="2"/>
  <c r="G1067" i="2"/>
  <c r="I1065" i="2"/>
  <c r="H1064" i="2"/>
  <c r="G1063" i="2"/>
  <c r="I1061" i="2"/>
  <c r="H1060" i="2"/>
  <c r="G1059" i="2"/>
  <c r="I1057" i="2"/>
  <c r="H1056" i="2"/>
  <c r="G1055" i="2"/>
  <c r="I1053" i="2"/>
  <c r="H1052" i="2"/>
  <c r="G1051" i="2"/>
  <c r="I1049" i="2"/>
  <c r="H1048" i="2"/>
  <c r="G1047" i="2"/>
  <c r="I1045" i="2"/>
  <c r="H1044" i="2"/>
  <c r="G1043" i="2"/>
  <c r="I1041" i="2"/>
  <c r="H1040" i="2"/>
  <c r="G1039" i="2"/>
  <c r="I1037" i="2"/>
  <c r="H1036" i="2"/>
  <c r="G1035" i="2"/>
  <c r="I1033" i="2"/>
  <c r="H1032" i="2"/>
  <c r="G1031" i="2"/>
  <c r="I1029" i="2"/>
  <c r="H1028" i="2"/>
  <c r="G1027" i="2"/>
  <c r="I1025" i="2"/>
  <c r="H1024" i="2"/>
  <c r="G1023" i="2"/>
  <c r="I1021" i="2"/>
  <c r="H1020" i="2"/>
  <c r="G1019" i="2"/>
  <c r="I1017" i="2"/>
  <c r="H1016" i="2"/>
  <c r="G1015" i="2"/>
  <c r="I1013" i="2"/>
  <c r="H1012" i="2"/>
  <c r="G1011" i="2"/>
  <c r="I1009" i="2"/>
  <c r="H1008" i="2"/>
  <c r="G1007" i="2"/>
  <c r="I1005" i="2"/>
  <c r="H1004" i="2"/>
  <c r="G1003" i="2"/>
  <c r="I1001" i="2"/>
  <c r="H1000" i="2"/>
  <c r="G999" i="2"/>
  <c r="I997" i="2"/>
  <c r="H996" i="2"/>
  <c r="G995" i="2"/>
  <c r="I993" i="2"/>
  <c r="H992" i="2"/>
  <c r="G991" i="2"/>
  <c r="I989" i="2"/>
  <c r="H988" i="2"/>
  <c r="G987" i="2"/>
  <c r="I985" i="2"/>
  <c r="H984" i="2"/>
  <c r="G983" i="2"/>
  <c r="I981" i="2"/>
  <c r="H980" i="2"/>
  <c r="G979" i="2"/>
  <c r="I977" i="2"/>
  <c r="H976" i="2"/>
  <c r="G975" i="2"/>
  <c r="I973" i="2"/>
  <c r="H972" i="2"/>
  <c r="G971" i="2"/>
  <c r="I969" i="2"/>
  <c r="H968" i="2"/>
  <c r="G967" i="2"/>
  <c r="I965" i="2"/>
  <c r="H964" i="2"/>
  <c r="G963" i="2"/>
  <c r="I961" i="2"/>
  <c r="H960" i="2"/>
  <c r="G959" i="2"/>
  <c r="I957" i="2"/>
  <c r="H956" i="2"/>
  <c r="G955" i="2"/>
  <c r="I953" i="2"/>
  <c r="H952" i="2"/>
  <c r="G951" i="2"/>
  <c r="I949" i="2"/>
  <c r="H948" i="2"/>
  <c r="G947" i="2"/>
  <c r="I945" i="2"/>
  <c r="H944" i="2"/>
  <c r="G943" i="2"/>
  <c r="I941" i="2"/>
  <c r="H940" i="2"/>
  <c r="G939" i="2"/>
  <c r="I937" i="2"/>
  <c r="G2005" i="2"/>
  <c r="I1999" i="2"/>
  <c r="H1994" i="2"/>
  <c r="G1989" i="2"/>
  <c r="I1983" i="2"/>
  <c r="H1978" i="2"/>
  <c r="G1973" i="2"/>
  <c r="I1967" i="2"/>
  <c r="H1962" i="2"/>
  <c r="G1957" i="2"/>
  <c r="I1951" i="2"/>
  <c r="H1946" i="2"/>
  <c r="G1941" i="2"/>
  <c r="I1935" i="2"/>
  <c r="H1930" i="2"/>
  <c r="G1925" i="2"/>
  <c r="I1919" i="2"/>
  <c r="H1914" i="2"/>
  <c r="G1909" i="2"/>
  <c r="I1903" i="2"/>
  <c r="H1898" i="2"/>
  <c r="G1893" i="2"/>
  <c r="I1887" i="2"/>
  <c r="H1882" i="2"/>
  <c r="G1877" i="2"/>
  <c r="I1871" i="2"/>
  <c r="H1866" i="2"/>
  <c r="G1861" i="2"/>
  <c r="I1855" i="2"/>
  <c r="H1850" i="2"/>
  <c r="I1845" i="2"/>
  <c r="G1843" i="2"/>
  <c r="H1840" i="2"/>
  <c r="I1837" i="2"/>
  <c r="G1835" i="2"/>
  <c r="H1832" i="2"/>
  <c r="I1829" i="2"/>
  <c r="G1827" i="2"/>
  <c r="H1824" i="2"/>
  <c r="I1821" i="2"/>
  <c r="G1819" i="2"/>
  <c r="H1816" i="2"/>
  <c r="I1813" i="2"/>
  <c r="G1811" i="2"/>
  <c r="H1808" i="2"/>
  <c r="I1805" i="2"/>
  <c r="G1803" i="2"/>
  <c r="H1800" i="2"/>
  <c r="I1797" i="2"/>
  <c r="G1795" i="2"/>
  <c r="H1792" i="2"/>
  <c r="I1789" i="2"/>
  <c r="G1787" i="2"/>
  <c r="H1784" i="2"/>
  <c r="I1781" i="2"/>
  <c r="G1779" i="2"/>
  <c r="H1776" i="2"/>
  <c r="I1773" i="2"/>
  <c r="G1771" i="2"/>
  <c r="H1768" i="2"/>
  <c r="I1765" i="2"/>
  <c r="G1763" i="2"/>
  <c r="H1760" i="2"/>
  <c r="I1757" i="2"/>
  <c r="G1755" i="2"/>
  <c r="H1752" i="2"/>
  <c r="I1749" i="2"/>
  <c r="G1747" i="2"/>
  <c r="H1744" i="2"/>
  <c r="I1741" i="2"/>
  <c r="G1739" i="2"/>
  <c r="H1736" i="2"/>
  <c r="I1733" i="2"/>
  <c r="G1731" i="2"/>
  <c r="H1728" i="2"/>
  <c r="I1725" i="2"/>
  <c r="G1723" i="2"/>
  <c r="H1720" i="2"/>
  <c r="I1717" i="2"/>
  <c r="G1715" i="2"/>
  <c r="H1712" i="2"/>
  <c r="I1709" i="2"/>
  <c r="G1707" i="2"/>
  <c r="H1704" i="2"/>
  <c r="I1701" i="2"/>
  <c r="G1699" i="2"/>
  <c r="H1696" i="2"/>
  <c r="I1693" i="2"/>
  <c r="G1691" i="2"/>
  <c r="H1688" i="2"/>
  <c r="I1685" i="2"/>
  <c r="G1683" i="2"/>
  <c r="H1680" i="2"/>
  <c r="I1677" i="2"/>
  <c r="G1675" i="2"/>
  <c r="H1672" i="2"/>
  <c r="I1669" i="2"/>
  <c r="G1667" i="2"/>
  <c r="H1664" i="2"/>
  <c r="I1661" i="2"/>
  <c r="G1659" i="2"/>
  <c r="H1656" i="2"/>
  <c r="I1653" i="2"/>
  <c r="G1651" i="2"/>
  <c r="H1648" i="2"/>
  <c r="I1645" i="2"/>
  <c r="G1643" i="2"/>
  <c r="H1640" i="2"/>
  <c r="I1637" i="2"/>
  <c r="G1635" i="2"/>
  <c r="H1632" i="2"/>
  <c r="I1629" i="2"/>
  <c r="G1627" i="2"/>
  <c r="H1624" i="2"/>
  <c r="I1621" i="2"/>
  <c r="G1619" i="2"/>
  <c r="H1617" i="2"/>
  <c r="G1616" i="2"/>
  <c r="I1614" i="2"/>
  <c r="H1613" i="2"/>
  <c r="G1612" i="2"/>
  <c r="I1610" i="2"/>
  <c r="H1609" i="2"/>
  <c r="G1608" i="2"/>
  <c r="I1606" i="2"/>
  <c r="H1605" i="2"/>
  <c r="G1604" i="2"/>
  <c r="I1602" i="2"/>
  <c r="H1601" i="2"/>
  <c r="G1600" i="2"/>
  <c r="I1598" i="2"/>
  <c r="H1597" i="2"/>
  <c r="G1596" i="2"/>
  <c r="I1594" i="2"/>
  <c r="H1593" i="2"/>
  <c r="G1592" i="2"/>
  <c r="I1590" i="2"/>
  <c r="H1589" i="2"/>
  <c r="G1588" i="2"/>
  <c r="I1586" i="2"/>
  <c r="H1585" i="2"/>
  <c r="G1584" i="2"/>
  <c r="I1582" i="2"/>
  <c r="H1581" i="2"/>
  <c r="G1580" i="2"/>
  <c r="I1578" i="2"/>
  <c r="H1577" i="2"/>
  <c r="G1576" i="2"/>
  <c r="I1574" i="2"/>
  <c r="H1573" i="2"/>
  <c r="G1572" i="2"/>
  <c r="I1570" i="2"/>
  <c r="H1569" i="2"/>
  <c r="G1568" i="2"/>
  <c r="I1566" i="2"/>
  <c r="H1565" i="2"/>
  <c r="G1564" i="2"/>
  <c r="I1562" i="2"/>
  <c r="H1561" i="2"/>
  <c r="G1560" i="2"/>
  <c r="I1558" i="2"/>
  <c r="H1557" i="2"/>
  <c r="G1556" i="2"/>
  <c r="I1554" i="2"/>
  <c r="H1553" i="2"/>
  <c r="G1552" i="2"/>
  <c r="I1550" i="2"/>
  <c r="H1549" i="2"/>
  <c r="G1548" i="2"/>
  <c r="I1546" i="2"/>
  <c r="H1545" i="2"/>
  <c r="G1544" i="2"/>
  <c r="I1542" i="2"/>
  <c r="H1541" i="2"/>
  <c r="G1540" i="2"/>
  <c r="I1538" i="2"/>
  <c r="H1537" i="2"/>
  <c r="G1536" i="2"/>
  <c r="I1534" i="2"/>
  <c r="H1533" i="2"/>
  <c r="G1532" i="2"/>
  <c r="I1530" i="2"/>
  <c r="H1529" i="2"/>
  <c r="G1528" i="2"/>
  <c r="I1526" i="2"/>
  <c r="H1525" i="2"/>
  <c r="G1524" i="2"/>
  <c r="I1522" i="2"/>
  <c r="H1521" i="2"/>
  <c r="G1520" i="2"/>
  <c r="I1518" i="2"/>
  <c r="H1517" i="2"/>
  <c r="G1516" i="2"/>
  <c r="I1514" i="2"/>
  <c r="H1513" i="2"/>
  <c r="G1512" i="2"/>
  <c r="I1510" i="2"/>
  <c r="H1509" i="2"/>
  <c r="G1508" i="2"/>
  <c r="I1506" i="2"/>
  <c r="H1505" i="2"/>
  <c r="G1504" i="2"/>
  <c r="I1502" i="2"/>
  <c r="H1501" i="2"/>
  <c r="G1500" i="2"/>
  <c r="I1498" i="2"/>
  <c r="H1497" i="2"/>
  <c r="G1496" i="2"/>
  <c r="I1494" i="2"/>
  <c r="H1493" i="2"/>
  <c r="G1492" i="2"/>
  <c r="I1490" i="2"/>
  <c r="H1489" i="2"/>
  <c r="G1488" i="2"/>
  <c r="I1486" i="2"/>
  <c r="H1485" i="2"/>
  <c r="G1484" i="2"/>
  <c r="I1482" i="2"/>
  <c r="H1481" i="2"/>
  <c r="G1480" i="2"/>
  <c r="I1478" i="2"/>
  <c r="H1477" i="2"/>
  <c r="G1476" i="2"/>
  <c r="I1474" i="2"/>
  <c r="H1473" i="2"/>
  <c r="G1472" i="2"/>
  <c r="I1470" i="2"/>
  <c r="H1469" i="2"/>
  <c r="G1468" i="2"/>
  <c r="I1466" i="2"/>
  <c r="H1465" i="2"/>
  <c r="G1464" i="2"/>
  <c r="I1462" i="2"/>
  <c r="H1461" i="2"/>
  <c r="G1460" i="2"/>
  <c r="I1458" i="2"/>
  <c r="H1457" i="2"/>
  <c r="G1456" i="2"/>
  <c r="I1454" i="2"/>
  <c r="H1453" i="2"/>
  <c r="G1452" i="2"/>
  <c r="I1450" i="2"/>
  <c r="H1449" i="2"/>
  <c r="G1448" i="2"/>
  <c r="I1446" i="2"/>
  <c r="H1445" i="2"/>
  <c r="G1444" i="2"/>
  <c r="I1442" i="2"/>
  <c r="H1441" i="2"/>
  <c r="G1440" i="2"/>
  <c r="I1438" i="2"/>
  <c r="H1437" i="2"/>
  <c r="G1436" i="2"/>
  <c r="I1434" i="2"/>
  <c r="H1433" i="2"/>
  <c r="G1432" i="2"/>
  <c r="I1430" i="2"/>
  <c r="H1429" i="2"/>
  <c r="G1428" i="2"/>
  <c r="I1426" i="2"/>
  <c r="H1425" i="2"/>
  <c r="G1424" i="2"/>
  <c r="I1422" i="2"/>
  <c r="H1421" i="2"/>
  <c r="G1420" i="2"/>
  <c r="I1418" i="2"/>
  <c r="H1417" i="2"/>
  <c r="G1416" i="2"/>
  <c r="I1414" i="2"/>
  <c r="H1413" i="2"/>
  <c r="G1412" i="2"/>
  <c r="I1410" i="2"/>
  <c r="H1409" i="2"/>
  <c r="G1408" i="2"/>
  <c r="I1406" i="2"/>
  <c r="H1405" i="2"/>
  <c r="G1404" i="2"/>
  <c r="I1402" i="2"/>
  <c r="H1401" i="2"/>
  <c r="G1400" i="2"/>
  <c r="I1398" i="2"/>
  <c r="H1397" i="2"/>
  <c r="G1396" i="2"/>
  <c r="I1394" i="2"/>
  <c r="H1393" i="2"/>
  <c r="G1392" i="2"/>
  <c r="I1390" i="2"/>
  <c r="H1389" i="2"/>
  <c r="G1388" i="2"/>
  <c r="I1386" i="2"/>
  <c r="H1385" i="2"/>
  <c r="G1384" i="2"/>
  <c r="I1382" i="2"/>
  <c r="H1381" i="2"/>
  <c r="G1380" i="2"/>
  <c r="I1378" i="2"/>
  <c r="H1377" i="2"/>
  <c r="G1376" i="2"/>
  <c r="I1374" i="2"/>
  <c r="H1373" i="2"/>
  <c r="G1372" i="2"/>
  <c r="I1370" i="2"/>
  <c r="H1369" i="2"/>
  <c r="G1368" i="2"/>
  <c r="I1366" i="2"/>
  <c r="H1365" i="2"/>
  <c r="G1364" i="2"/>
  <c r="I1362" i="2"/>
  <c r="H1361" i="2"/>
  <c r="G1360" i="2"/>
  <c r="I1358" i="2"/>
  <c r="H1357" i="2"/>
  <c r="G1356" i="2"/>
  <c r="I1354" i="2"/>
  <c r="H1353" i="2"/>
  <c r="G1352" i="2"/>
  <c r="I1350" i="2"/>
  <c r="H1349" i="2"/>
  <c r="G1348" i="2"/>
  <c r="I1346" i="2"/>
  <c r="H1345" i="2"/>
  <c r="G1344" i="2"/>
  <c r="I1342" i="2"/>
  <c r="H1341" i="2"/>
  <c r="G1340" i="2"/>
  <c r="I1338" i="2"/>
  <c r="H1337" i="2"/>
  <c r="G1336" i="2"/>
  <c r="I1334" i="2"/>
  <c r="H1333" i="2"/>
  <c r="G1332" i="2"/>
  <c r="I1330" i="2"/>
  <c r="H1329" i="2"/>
  <c r="G1328" i="2"/>
  <c r="I1326" i="2"/>
  <c r="H1325" i="2"/>
  <c r="G1324" i="2"/>
  <c r="I1322" i="2"/>
  <c r="H1321" i="2"/>
  <c r="G1320" i="2"/>
  <c r="I1318" i="2"/>
  <c r="H1317" i="2"/>
  <c r="G1316" i="2"/>
  <c r="I1314" i="2"/>
  <c r="H1313" i="2"/>
  <c r="G1312" i="2"/>
  <c r="I1310" i="2"/>
  <c r="H1309" i="2"/>
  <c r="G1308" i="2"/>
  <c r="I1306" i="2"/>
  <c r="H1305" i="2"/>
  <c r="G1304" i="2"/>
  <c r="I1302" i="2"/>
  <c r="H1301" i="2"/>
  <c r="G1300" i="2"/>
  <c r="I1298" i="2"/>
  <c r="H1297" i="2"/>
  <c r="G1296" i="2"/>
  <c r="I1294" i="2"/>
  <c r="H1293" i="2"/>
  <c r="G1292" i="2"/>
  <c r="I1290" i="2"/>
  <c r="H1289" i="2"/>
  <c r="G1288" i="2"/>
  <c r="I1286" i="2"/>
  <c r="H1285" i="2"/>
  <c r="G1284" i="2"/>
  <c r="I1282" i="2"/>
  <c r="H1281" i="2"/>
  <c r="G1280" i="2"/>
  <c r="I1278" i="2"/>
  <c r="H1277" i="2"/>
  <c r="G1276" i="2"/>
  <c r="I1274" i="2"/>
  <c r="H1273" i="2"/>
  <c r="G1272" i="2"/>
  <c r="I1270" i="2"/>
  <c r="H1269" i="2"/>
  <c r="G1268" i="2"/>
  <c r="I1266" i="2"/>
  <c r="H1265" i="2"/>
  <c r="G1264" i="2"/>
  <c r="I1262" i="2"/>
  <c r="H1261" i="2"/>
  <c r="G1260" i="2"/>
  <c r="I1258" i="2"/>
  <c r="H1257" i="2"/>
  <c r="G1256" i="2"/>
  <c r="I1254" i="2"/>
  <c r="H1253" i="2"/>
  <c r="G1252" i="2"/>
  <c r="I1250" i="2"/>
  <c r="H1249" i="2"/>
  <c r="G1248" i="2"/>
  <c r="I1246" i="2"/>
  <c r="H1245" i="2"/>
  <c r="G1244" i="2"/>
  <c r="I1242" i="2"/>
  <c r="H1241" i="2"/>
  <c r="G1240" i="2"/>
  <c r="I1238" i="2"/>
  <c r="H1237" i="2"/>
  <c r="G1236" i="2"/>
  <c r="I1234" i="2"/>
  <c r="H1233" i="2"/>
  <c r="G1232" i="2"/>
  <c r="I1230" i="2"/>
  <c r="H1229" i="2"/>
  <c r="G1228" i="2"/>
  <c r="I1226" i="2"/>
  <c r="H1225" i="2"/>
  <c r="G1224" i="2"/>
  <c r="I1222" i="2"/>
  <c r="H1221" i="2"/>
  <c r="G1220" i="2"/>
  <c r="I1218" i="2"/>
  <c r="H1217" i="2"/>
  <c r="G1216" i="2"/>
  <c r="I1214" i="2"/>
  <c r="H1213" i="2"/>
  <c r="G1212" i="2"/>
  <c r="I1210" i="2"/>
  <c r="H1209" i="2"/>
  <c r="G1208" i="2"/>
  <c r="I1206" i="2"/>
  <c r="H1205" i="2"/>
  <c r="G1204" i="2"/>
  <c r="I1202" i="2"/>
  <c r="H1201" i="2"/>
  <c r="G1200" i="2"/>
  <c r="I1198" i="2"/>
  <c r="H1197" i="2"/>
  <c r="G1196" i="2"/>
  <c r="I1194" i="2"/>
  <c r="H1193" i="2"/>
  <c r="G1192" i="2"/>
  <c r="I1190" i="2"/>
  <c r="H1189" i="2"/>
  <c r="G1188" i="2"/>
  <c r="I1186" i="2"/>
  <c r="H1185" i="2"/>
  <c r="G1184" i="2"/>
  <c r="I1182" i="2"/>
  <c r="H1181" i="2"/>
  <c r="G1180" i="2"/>
  <c r="I1178" i="2"/>
  <c r="H1177" i="2"/>
  <c r="G1176" i="2"/>
  <c r="I1174" i="2"/>
  <c r="H1173" i="2"/>
  <c r="G1172" i="2"/>
  <c r="I1170" i="2"/>
  <c r="H1169" i="2"/>
  <c r="G1168" i="2"/>
  <c r="I1166" i="2"/>
  <c r="H1165" i="2"/>
  <c r="G1164" i="2"/>
  <c r="I1162" i="2"/>
  <c r="H1161" i="2"/>
  <c r="G1160" i="2"/>
  <c r="I1158" i="2"/>
  <c r="H1157" i="2"/>
  <c r="G1156" i="2"/>
  <c r="I1154" i="2"/>
  <c r="H1153" i="2"/>
  <c r="G1152" i="2"/>
  <c r="I1150" i="2"/>
  <c r="H1149" i="2"/>
  <c r="G1148" i="2"/>
  <c r="I1146" i="2"/>
  <c r="H1145" i="2"/>
  <c r="G1144" i="2"/>
  <c r="I1142" i="2"/>
  <c r="H1141" i="2"/>
  <c r="G1140" i="2"/>
  <c r="I1138" i="2"/>
  <c r="H1137" i="2"/>
  <c r="G1136" i="2"/>
  <c r="I1134" i="2"/>
  <c r="H1133" i="2"/>
  <c r="G1132" i="2"/>
  <c r="I1130" i="2"/>
  <c r="H1129" i="2"/>
  <c r="G1128" i="2"/>
  <c r="I1126" i="2"/>
  <c r="H1125" i="2"/>
  <c r="G1124" i="2"/>
  <c r="I1122" i="2"/>
  <c r="H1121" i="2"/>
  <c r="G1120" i="2"/>
  <c r="I1118" i="2"/>
  <c r="H1117" i="2"/>
  <c r="G1116" i="2"/>
  <c r="I1114" i="2"/>
  <c r="H1113" i="2"/>
  <c r="G1112" i="2"/>
  <c r="I1110" i="2"/>
  <c r="H1109" i="2"/>
  <c r="G1108" i="2"/>
  <c r="I1106" i="2"/>
  <c r="H1105" i="2"/>
  <c r="G1104" i="2"/>
  <c r="I1102" i="2"/>
  <c r="H1101" i="2"/>
  <c r="G1100" i="2"/>
  <c r="I1098" i="2"/>
  <c r="H1097" i="2"/>
  <c r="G1096" i="2"/>
  <c r="I1094" i="2"/>
  <c r="H1093" i="2"/>
  <c r="G1092" i="2"/>
  <c r="I1090" i="2"/>
  <c r="H1089" i="2"/>
  <c r="G1088" i="2"/>
  <c r="I1086" i="2"/>
  <c r="H1085" i="2"/>
  <c r="G1084" i="2"/>
  <c r="I1082" i="2"/>
  <c r="H1081" i="2"/>
  <c r="G1080" i="2"/>
  <c r="I1078" i="2"/>
  <c r="H1077" i="2"/>
  <c r="G1076" i="2"/>
  <c r="I1074" i="2"/>
  <c r="H1073" i="2"/>
  <c r="G1072" i="2"/>
  <c r="I1070" i="2"/>
  <c r="H1069" i="2"/>
  <c r="G1068" i="2"/>
  <c r="I1066" i="2"/>
  <c r="H1065" i="2"/>
  <c r="G1064" i="2"/>
  <c r="I1062" i="2"/>
  <c r="H1061" i="2"/>
  <c r="G1060" i="2"/>
  <c r="I1058" i="2"/>
  <c r="H1057" i="2"/>
  <c r="G1056" i="2"/>
  <c r="I1054" i="2"/>
  <c r="H1053" i="2"/>
  <c r="G1052" i="2"/>
  <c r="I1050" i="2"/>
  <c r="H1049" i="2"/>
  <c r="G1048" i="2"/>
  <c r="I1046" i="2"/>
  <c r="H1045" i="2"/>
  <c r="G1044" i="2"/>
  <c r="I1042" i="2"/>
  <c r="H1041" i="2"/>
  <c r="G1040" i="2"/>
  <c r="I1038" i="2"/>
  <c r="H1037" i="2"/>
  <c r="G1036" i="2"/>
  <c r="I1034" i="2"/>
  <c r="H1033" i="2"/>
  <c r="G1032" i="2"/>
  <c r="I1030" i="2"/>
  <c r="H1029" i="2"/>
  <c r="G1028" i="2"/>
  <c r="I1026" i="2"/>
  <c r="H1025" i="2"/>
  <c r="G1024" i="2"/>
  <c r="I1022" i="2"/>
  <c r="H1021" i="2"/>
  <c r="G1020" i="2"/>
  <c r="I1018" i="2"/>
  <c r="H1017" i="2"/>
  <c r="G1016" i="2"/>
  <c r="I1014" i="2"/>
  <c r="H1013" i="2"/>
  <c r="G1012" i="2"/>
  <c r="I1010" i="2"/>
  <c r="H1009" i="2"/>
  <c r="G1008" i="2"/>
  <c r="I1006" i="2"/>
  <c r="H1005" i="2"/>
  <c r="G1004" i="2"/>
  <c r="I1002" i="2"/>
  <c r="H1001" i="2"/>
  <c r="G1000" i="2"/>
  <c r="I998" i="2"/>
  <c r="H997" i="2"/>
  <c r="G996" i="2"/>
  <c r="I994" i="2"/>
  <c r="H993" i="2"/>
  <c r="G992" i="2"/>
  <c r="I990" i="2"/>
  <c r="H989" i="2"/>
  <c r="G988" i="2"/>
  <c r="I986" i="2"/>
  <c r="H985" i="2"/>
  <c r="G984" i="2"/>
  <c r="I982" i="2"/>
  <c r="H981" i="2"/>
  <c r="G980" i="2"/>
  <c r="I978" i="2"/>
  <c r="H977" i="2"/>
  <c r="G976" i="2"/>
  <c r="I974" i="2"/>
  <c r="H973" i="2"/>
  <c r="G972" i="2"/>
  <c r="I970" i="2"/>
  <c r="H969" i="2"/>
  <c r="G968" i="2"/>
  <c r="I966" i="2"/>
  <c r="H965" i="2"/>
  <c r="G964" i="2"/>
  <c r="I962" i="2"/>
  <c r="H961" i="2"/>
  <c r="G960" i="2"/>
  <c r="I958" i="2"/>
  <c r="H957" i="2"/>
  <c r="G956" i="2"/>
  <c r="I954" i="2"/>
  <c r="H953" i="2"/>
  <c r="G952" i="2"/>
  <c r="I950" i="2"/>
  <c r="H949" i="2"/>
  <c r="G948" i="2"/>
  <c r="I946" i="2"/>
  <c r="H945" i="2"/>
  <c r="G944" i="2"/>
  <c r="I942" i="2"/>
  <c r="H941" i="2"/>
  <c r="G940" i="2"/>
  <c r="I938" i="2"/>
  <c r="H937" i="2"/>
  <c r="H1997" i="2"/>
  <c r="I1986" i="2"/>
  <c r="G1976" i="2"/>
  <c r="H1965" i="2"/>
  <c r="I1954" i="2"/>
  <c r="G1944" i="2"/>
  <c r="H1933" i="2"/>
  <c r="I1922" i="2"/>
  <c r="G1912" i="2"/>
  <c r="H1901" i="2"/>
  <c r="I1890" i="2"/>
  <c r="G1880" i="2"/>
  <c r="H1869" i="2"/>
  <c r="I1858" i="2"/>
  <c r="G1848" i="2"/>
  <c r="G1842" i="2"/>
  <c r="I1836" i="2"/>
  <c r="H1831" i="2"/>
  <c r="G1826" i="2"/>
  <c r="I1820" i="2"/>
  <c r="H1815" i="2"/>
  <c r="G1810" i="2"/>
  <c r="I1804" i="2"/>
  <c r="H1799" i="2"/>
  <c r="G1794" i="2"/>
  <c r="I1788" i="2"/>
  <c r="H1783" i="2"/>
  <c r="G1778" i="2"/>
  <c r="I1772" i="2"/>
  <c r="H1767" i="2"/>
  <c r="G1762" i="2"/>
  <c r="I1756" i="2"/>
  <c r="H1751" i="2"/>
  <c r="G1746" i="2"/>
  <c r="I1740" i="2"/>
  <c r="H1735" i="2"/>
  <c r="G1730" i="2"/>
  <c r="I1724" i="2"/>
  <c r="H1719" i="2"/>
  <c r="G1714" i="2"/>
  <c r="I1708" i="2"/>
  <c r="H1703" i="2"/>
  <c r="G1698" i="2"/>
  <c r="I1692" i="2"/>
  <c r="H1687" i="2"/>
  <c r="G1682" i="2"/>
  <c r="I1676" i="2"/>
  <c r="H1671" i="2"/>
  <c r="G1666" i="2"/>
  <c r="I1660" i="2"/>
  <c r="H1655" i="2"/>
  <c r="G1650" i="2"/>
  <c r="I1644" i="2"/>
  <c r="H1639" i="2"/>
  <c r="G1634" i="2"/>
  <c r="I1628" i="2"/>
  <c r="H1623" i="2"/>
  <c r="G1997" i="2"/>
  <c r="H1986" i="2"/>
  <c r="I1975" i="2"/>
  <c r="G1965" i="2"/>
  <c r="H1954" i="2"/>
  <c r="I1943" i="2"/>
  <c r="G1933" i="2"/>
  <c r="H1922" i="2"/>
  <c r="I1911" i="2"/>
  <c r="G1901" i="2"/>
  <c r="H1890" i="2"/>
  <c r="I1879" i="2"/>
  <c r="G1869" i="2"/>
  <c r="H1858" i="2"/>
  <c r="I1847" i="2"/>
  <c r="I1841" i="2"/>
  <c r="H1836" i="2"/>
  <c r="G1831" i="2"/>
  <c r="I1825" i="2"/>
  <c r="H1820" i="2"/>
  <c r="G1815" i="2"/>
  <c r="I1809" i="2"/>
  <c r="H1804" i="2"/>
  <c r="G1799" i="2"/>
  <c r="I1793" i="2"/>
  <c r="H1788" i="2"/>
  <c r="G1783" i="2"/>
  <c r="I1777" i="2"/>
  <c r="H1772" i="2"/>
  <c r="G1767" i="2"/>
  <c r="I1761" i="2"/>
  <c r="H1756" i="2"/>
  <c r="G1751" i="2"/>
  <c r="I1745" i="2"/>
  <c r="H1740" i="2"/>
  <c r="G1735" i="2"/>
  <c r="I1729" i="2"/>
  <c r="H1724" i="2"/>
  <c r="G1719" i="2"/>
  <c r="I1713" i="2"/>
  <c r="H1708" i="2"/>
  <c r="G1703" i="2"/>
  <c r="I1697" i="2"/>
  <c r="H1692" i="2"/>
  <c r="G1687" i="2"/>
  <c r="I1681" i="2"/>
  <c r="H1676" i="2"/>
  <c r="G1671" i="2"/>
  <c r="I1665" i="2"/>
  <c r="H1660" i="2"/>
  <c r="G1655" i="2"/>
  <c r="I1649" i="2"/>
  <c r="H1644" i="2"/>
  <c r="G1639" i="2"/>
  <c r="I1633" i="2"/>
  <c r="H1628" i="2"/>
  <c r="G1623" i="2"/>
  <c r="G1618" i="2"/>
  <c r="H1615" i="2"/>
  <c r="I1612" i="2"/>
  <c r="G1610" i="2"/>
  <c r="H1607" i="2"/>
  <c r="I1604" i="2"/>
  <c r="G1602" i="2"/>
  <c r="H1599" i="2"/>
  <c r="I1596" i="2"/>
  <c r="G1594" i="2"/>
  <c r="H1591" i="2"/>
  <c r="I1588" i="2"/>
  <c r="G1586" i="2"/>
  <c r="H1583" i="2"/>
  <c r="I1580" i="2"/>
  <c r="G1578" i="2"/>
  <c r="H1575" i="2"/>
  <c r="I1572" i="2"/>
  <c r="G1570" i="2"/>
  <c r="H1567" i="2"/>
  <c r="I1564" i="2"/>
  <c r="G1562" i="2"/>
  <c r="H1559" i="2"/>
  <c r="I1556" i="2"/>
  <c r="G1554" i="2"/>
  <c r="H1551" i="2"/>
  <c r="I1548" i="2"/>
  <c r="G1546" i="2"/>
  <c r="H1543" i="2"/>
  <c r="I1540" i="2"/>
  <c r="G1538" i="2"/>
  <c r="H1535" i="2"/>
  <c r="I1532" i="2"/>
  <c r="G1530" i="2"/>
  <c r="H1527" i="2"/>
  <c r="I1524" i="2"/>
  <c r="G1522" i="2"/>
  <c r="H1519" i="2"/>
  <c r="I1516" i="2"/>
  <c r="G1514" i="2"/>
  <c r="H1511" i="2"/>
  <c r="I1508" i="2"/>
  <c r="G1506" i="2"/>
  <c r="H1503" i="2"/>
  <c r="I1500" i="2"/>
  <c r="G1498" i="2"/>
  <c r="H1495" i="2"/>
  <c r="I1492" i="2"/>
  <c r="G1490" i="2"/>
  <c r="H1487" i="2"/>
  <c r="I1484" i="2"/>
  <c r="G1482" i="2"/>
  <c r="H1479" i="2"/>
  <c r="I1476" i="2"/>
  <c r="G1474" i="2"/>
  <c r="H1471" i="2"/>
  <c r="I1468" i="2"/>
  <c r="G1466" i="2"/>
  <c r="H1463" i="2"/>
  <c r="I1460" i="2"/>
  <c r="G1458" i="2"/>
  <c r="H1455" i="2"/>
  <c r="I1452" i="2"/>
  <c r="G1450" i="2"/>
  <c r="H1447" i="2"/>
  <c r="I1444" i="2"/>
  <c r="G1442" i="2"/>
  <c r="H1439" i="2"/>
  <c r="I1436" i="2"/>
  <c r="G1434" i="2"/>
  <c r="H1431" i="2"/>
  <c r="I1428" i="2"/>
  <c r="G1426" i="2"/>
  <c r="H1423" i="2"/>
  <c r="I1420" i="2"/>
  <c r="G1418" i="2"/>
  <c r="H1415" i="2"/>
  <c r="I1412" i="2"/>
  <c r="G1410" i="2"/>
  <c r="H1407" i="2"/>
  <c r="I1404" i="2"/>
  <c r="G1402" i="2"/>
  <c r="H1399" i="2"/>
  <c r="I1396" i="2"/>
  <c r="G1394" i="2"/>
  <c r="H1391" i="2"/>
  <c r="I1388" i="2"/>
  <c r="G1386" i="2"/>
  <c r="H1383" i="2"/>
  <c r="I1380" i="2"/>
  <c r="G1378" i="2"/>
  <c r="H1375" i="2"/>
  <c r="I1372" i="2"/>
  <c r="G1370" i="2"/>
  <c r="H1367" i="2"/>
  <c r="I2002" i="2"/>
  <c r="G1992" i="2"/>
  <c r="H1981" i="2"/>
  <c r="I1970" i="2"/>
  <c r="G1960" i="2"/>
  <c r="H1949" i="2"/>
  <c r="I1938" i="2"/>
  <c r="G1928" i="2"/>
  <c r="H1917" i="2"/>
  <c r="I1906" i="2"/>
  <c r="G1896" i="2"/>
  <c r="H1885" i="2"/>
  <c r="I1874" i="2"/>
  <c r="G1864" i="2"/>
  <c r="H1853" i="2"/>
  <c r="I1844" i="2"/>
  <c r="H1839" i="2"/>
  <c r="G1834" i="2"/>
  <c r="I1828" i="2"/>
  <c r="H1823" i="2"/>
  <c r="G1818" i="2"/>
  <c r="I1812" i="2"/>
  <c r="H1807" i="2"/>
  <c r="G1802" i="2"/>
  <c r="I1796" i="2"/>
  <c r="H1791" i="2"/>
  <c r="G1786" i="2"/>
  <c r="I1780" i="2"/>
  <c r="H1775" i="2"/>
  <c r="G1770" i="2"/>
  <c r="I1764" i="2"/>
  <c r="H1759" i="2"/>
  <c r="G1754" i="2"/>
  <c r="I1748" i="2"/>
  <c r="H1743" i="2"/>
  <c r="G1738" i="2"/>
  <c r="I1732" i="2"/>
  <c r="H1727" i="2"/>
  <c r="G1722" i="2"/>
  <c r="I1716" i="2"/>
  <c r="H1711" i="2"/>
  <c r="G1706" i="2"/>
  <c r="I1700" i="2"/>
  <c r="H1695" i="2"/>
  <c r="G1690" i="2"/>
  <c r="I1684" i="2"/>
  <c r="H1679" i="2"/>
  <c r="G1674" i="2"/>
  <c r="I1668" i="2"/>
  <c r="H1663" i="2"/>
  <c r="G1658" i="2"/>
  <c r="I1652" i="2"/>
  <c r="H1647" i="2"/>
  <c r="G1642" i="2"/>
  <c r="I1636" i="2"/>
  <c r="H1631" i="2"/>
  <c r="G1626" i="2"/>
  <c r="G1981" i="2"/>
  <c r="H1938" i="2"/>
  <c r="I1895" i="2"/>
  <c r="G1853" i="2"/>
  <c r="H1828" i="2"/>
  <c r="G1807" i="2"/>
  <c r="I1785" i="2"/>
  <c r="H1764" i="2"/>
  <c r="G1743" i="2"/>
  <c r="I1721" i="2"/>
  <c r="H1700" i="2"/>
  <c r="G1679" i="2"/>
  <c r="I1657" i="2"/>
  <c r="H1636" i="2"/>
  <c r="H1620" i="2"/>
  <c r="I1615" i="2"/>
  <c r="I1611" i="2"/>
  <c r="I1608" i="2"/>
  <c r="G1605" i="2"/>
  <c r="G1601" i="2"/>
  <c r="G1598" i="2"/>
  <c r="H1594" i="2"/>
  <c r="H1590" i="2"/>
  <c r="H1587" i="2"/>
  <c r="I1583" i="2"/>
  <c r="I1579" i="2"/>
  <c r="I1576" i="2"/>
  <c r="G1573" i="2"/>
  <c r="G1569" i="2"/>
  <c r="G1566" i="2"/>
  <c r="H1562" i="2"/>
  <c r="H1558" i="2"/>
  <c r="H1555" i="2"/>
  <c r="I1551" i="2"/>
  <c r="I1547" i="2"/>
  <c r="I1544" i="2"/>
  <c r="G1541" i="2"/>
  <c r="G1537" i="2"/>
  <c r="G1534" i="2"/>
  <c r="H1530" i="2"/>
  <c r="H1526" i="2"/>
  <c r="H1523" i="2"/>
  <c r="I1519" i="2"/>
  <c r="I1515" i="2"/>
  <c r="I1512" i="2"/>
  <c r="G1509" i="2"/>
  <c r="G1505" i="2"/>
  <c r="G1502" i="2"/>
  <c r="H1498" i="2"/>
  <c r="H1494" i="2"/>
  <c r="H1491" i="2"/>
  <c r="I1487" i="2"/>
  <c r="I1483" i="2"/>
  <c r="I1480" i="2"/>
  <c r="G1477" i="2"/>
  <c r="G1473" i="2"/>
  <c r="G1470" i="2"/>
  <c r="H1466" i="2"/>
  <c r="H1462" i="2"/>
  <c r="H1459" i="2"/>
  <c r="I1455" i="2"/>
  <c r="I1451" i="2"/>
  <c r="I1448" i="2"/>
  <c r="G1445" i="2"/>
  <c r="G1441" i="2"/>
  <c r="G1438" i="2"/>
  <c r="H1434" i="2"/>
  <c r="H1430" i="2"/>
  <c r="H1427" i="2"/>
  <c r="I1423" i="2"/>
  <c r="I1419" i="2"/>
  <c r="I1416" i="2"/>
  <c r="G1413" i="2"/>
  <c r="G1409" i="2"/>
  <c r="G1406" i="2"/>
  <c r="H1402" i="2"/>
  <c r="H1398" i="2"/>
  <c r="H1395" i="2"/>
  <c r="I1391" i="2"/>
  <c r="I1387" i="2"/>
  <c r="I1384" i="2"/>
  <c r="G1381" i="2"/>
  <c r="G1377" i="2"/>
  <c r="G1374" i="2"/>
  <c r="H1370" i="2"/>
  <c r="H1366" i="2"/>
  <c r="I1363" i="2"/>
  <c r="G1361" i="2"/>
  <c r="H1358" i="2"/>
  <c r="I1355" i="2"/>
  <c r="G1353" i="2"/>
  <c r="H1350" i="2"/>
  <c r="I1347" i="2"/>
  <c r="G1345" i="2"/>
  <c r="H1342" i="2"/>
  <c r="I1339" i="2"/>
  <c r="G1337" i="2"/>
  <c r="H1334" i="2"/>
  <c r="I1331" i="2"/>
  <c r="G1329" i="2"/>
  <c r="H1326" i="2"/>
  <c r="I1323" i="2"/>
  <c r="G1321" i="2"/>
  <c r="H1318" i="2"/>
  <c r="I1315" i="2"/>
  <c r="G1313" i="2"/>
  <c r="H1310" i="2"/>
  <c r="I1307" i="2"/>
  <c r="G1305" i="2"/>
  <c r="H1302" i="2"/>
  <c r="I1299" i="2"/>
  <c r="G1297" i="2"/>
  <c r="H1294" i="2"/>
  <c r="I1291" i="2"/>
  <c r="G1289" i="2"/>
  <c r="H1286" i="2"/>
  <c r="I1283" i="2"/>
  <c r="G1281" i="2"/>
  <c r="H1278" i="2"/>
  <c r="I1275" i="2"/>
  <c r="G1273" i="2"/>
  <c r="H1270" i="2"/>
  <c r="I1267" i="2"/>
  <c r="G1265" i="2"/>
  <c r="H1262" i="2"/>
  <c r="I1259" i="2"/>
  <c r="G1257" i="2"/>
  <c r="H1254" i="2"/>
  <c r="I1251" i="2"/>
  <c r="G1249" i="2"/>
  <c r="H1246" i="2"/>
  <c r="I1243" i="2"/>
  <c r="G1241" i="2"/>
  <c r="H1238" i="2"/>
  <c r="I1235" i="2"/>
  <c r="G1233" i="2"/>
  <c r="H1230" i="2"/>
  <c r="I1227" i="2"/>
  <c r="G1225" i="2"/>
  <c r="H1222" i="2"/>
  <c r="I1219" i="2"/>
  <c r="G1217" i="2"/>
  <c r="H1214" i="2"/>
  <c r="I1211" i="2"/>
  <c r="G1209" i="2"/>
  <c r="H1206" i="2"/>
  <c r="I1203" i="2"/>
  <c r="G1201" i="2"/>
  <c r="H1198" i="2"/>
  <c r="I1195" i="2"/>
  <c r="G1193" i="2"/>
  <c r="H1190" i="2"/>
  <c r="I1187" i="2"/>
  <c r="G1185" i="2"/>
  <c r="H1182" i="2"/>
  <c r="I1179" i="2"/>
  <c r="G1177" i="2"/>
  <c r="H1174" i="2"/>
  <c r="I1171" i="2"/>
  <c r="G1169" i="2"/>
  <c r="H1166" i="2"/>
  <c r="I1163" i="2"/>
  <c r="G1161" i="2"/>
  <c r="H1158" i="2"/>
  <c r="I1155" i="2"/>
  <c r="G1153" i="2"/>
  <c r="H1150" i="2"/>
  <c r="I1147" i="2"/>
  <c r="G1145" i="2"/>
  <c r="H1142" i="2"/>
  <c r="I1139" i="2"/>
  <c r="G1137" i="2"/>
  <c r="H1134" i="2"/>
  <c r="I1131" i="2"/>
  <c r="G1129" i="2"/>
  <c r="H1126" i="2"/>
  <c r="I1123" i="2"/>
  <c r="G1121" i="2"/>
  <c r="H1118" i="2"/>
  <c r="I1115" i="2"/>
  <c r="G1113" i="2"/>
  <c r="H1110" i="2"/>
  <c r="I1107" i="2"/>
  <c r="G1105" i="2"/>
  <c r="H1102" i="2"/>
  <c r="I1099" i="2"/>
  <c r="G1097" i="2"/>
  <c r="H1094" i="2"/>
  <c r="I1091" i="2"/>
  <c r="G1089" i="2"/>
  <c r="H1086" i="2"/>
  <c r="I1083" i="2"/>
  <c r="G1081" i="2"/>
  <c r="H1078" i="2"/>
  <c r="I1075" i="2"/>
  <c r="G1073" i="2"/>
  <c r="H1070" i="2"/>
  <c r="I1067" i="2"/>
  <c r="G1065" i="2"/>
  <c r="H1062" i="2"/>
  <c r="I1059" i="2"/>
  <c r="G1057" i="2"/>
  <c r="H1054" i="2"/>
  <c r="I1051" i="2"/>
  <c r="G1049" i="2"/>
  <c r="H1046" i="2"/>
  <c r="I1043" i="2"/>
  <c r="G1041" i="2"/>
  <c r="H1038" i="2"/>
  <c r="I1035" i="2"/>
  <c r="G1033" i="2"/>
  <c r="H1030" i="2"/>
  <c r="I1027" i="2"/>
  <c r="G1025" i="2"/>
  <c r="H1022" i="2"/>
  <c r="I1019" i="2"/>
  <c r="G1017" i="2"/>
  <c r="H1014" i="2"/>
  <c r="I1011" i="2"/>
  <c r="H1970" i="2"/>
  <c r="I1927" i="2"/>
  <c r="G1885" i="2"/>
  <c r="H1844" i="2"/>
  <c r="G1823" i="2"/>
  <c r="I1801" i="2"/>
  <c r="H1780" i="2"/>
  <c r="G1759" i="2"/>
  <c r="I1737" i="2"/>
  <c r="H1716" i="2"/>
  <c r="G1695" i="2"/>
  <c r="I1673" i="2"/>
  <c r="H1652" i="2"/>
  <c r="G1631" i="2"/>
  <c r="H1618" i="2"/>
  <c r="H1614" i="2"/>
  <c r="H1611" i="2"/>
  <c r="I1607" i="2"/>
  <c r="I1603" i="2"/>
  <c r="I1600" i="2"/>
  <c r="G1597" i="2"/>
  <c r="G1593" i="2"/>
  <c r="G1590" i="2"/>
  <c r="H1586" i="2"/>
  <c r="H1582" i="2"/>
  <c r="H1579" i="2"/>
  <c r="I1575" i="2"/>
  <c r="I1571" i="2"/>
  <c r="I1568" i="2"/>
  <c r="G1565" i="2"/>
  <c r="G1561" i="2"/>
  <c r="G1558" i="2"/>
  <c r="H1554" i="2"/>
  <c r="H1550" i="2"/>
  <c r="H1547" i="2"/>
  <c r="I1543" i="2"/>
  <c r="I1539" i="2"/>
  <c r="I1536" i="2"/>
  <c r="G1533" i="2"/>
  <c r="G1529" i="2"/>
  <c r="G1526" i="2"/>
  <c r="H1522" i="2"/>
  <c r="H1518" i="2"/>
  <c r="H1515" i="2"/>
  <c r="I1511" i="2"/>
  <c r="I1507" i="2"/>
  <c r="I1504" i="2"/>
  <c r="G1501" i="2"/>
  <c r="G1497" i="2"/>
  <c r="G1494" i="2"/>
  <c r="H1490" i="2"/>
  <c r="H1486" i="2"/>
  <c r="H1483" i="2"/>
  <c r="I1479" i="2"/>
  <c r="I1475" i="2"/>
  <c r="I1472" i="2"/>
  <c r="G1469" i="2"/>
  <c r="G1465" i="2"/>
  <c r="G1462" i="2"/>
  <c r="H1458" i="2"/>
  <c r="H1454" i="2"/>
  <c r="H1451" i="2"/>
  <c r="I1447" i="2"/>
  <c r="I1443" i="2"/>
  <c r="I1440" i="2"/>
  <c r="G1437" i="2"/>
  <c r="G1433" i="2"/>
  <c r="G1430" i="2"/>
  <c r="H1426" i="2"/>
  <c r="H1422" i="2"/>
  <c r="H1419" i="2"/>
  <c r="I1415" i="2"/>
  <c r="I1411" i="2"/>
  <c r="I1408" i="2"/>
  <c r="G1405" i="2"/>
  <c r="G1401" i="2"/>
  <c r="G1398" i="2"/>
  <c r="H1394" i="2"/>
  <c r="H1390" i="2"/>
  <c r="H1387" i="2"/>
  <c r="I1383" i="2"/>
  <c r="I1379" i="2"/>
  <c r="I1376" i="2"/>
  <c r="G1373" i="2"/>
  <c r="G1369" i="2"/>
  <c r="G1366" i="2"/>
  <c r="H1363" i="2"/>
  <c r="I1360" i="2"/>
  <c r="G1358" i="2"/>
  <c r="H1355" i="2"/>
  <c r="I1352" i="2"/>
  <c r="G1350" i="2"/>
  <c r="H1347" i="2"/>
  <c r="I1344" i="2"/>
  <c r="G1342" i="2"/>
  <c r="H1339" i="2"/>
  <c r="I1336" i="2"/>
  <c r="G1334" i="2"/>
  <c r="H1331" i="2"/>
  <c r="I1328" i="2"/>
  <c r="G1326" i="2"/>
  <c r="H1323" i="2"/>
  <c r="I1320" i="2"/>
  <c r="G1318" i="2"/>
  <c r="H1315" i="2"/>
  <c r="I1312" i="2"/>
  <c r="G1310" i="2"/>
  <c r="H1307" i="2"/>
  <c r="I1304" i="2"/>
  <c r="G1302" i="2"/>
  <c r="H1299" i="2"/>
  <c r="I1296" i="2"/>
  <c r="G1294" i="2"/>
  <c r="H1291" i="2"/>
  <c r="I1288" i="2"/>
  <c r="G1286" i="2"/>
  <c r="H1283" i="2"/>
  <c r="I1280" i="2"/>
  <c r="G1278" i="2"/>
  <c r="H1275" i="2"/>
  <c r="I1272" i="2"/>
  <c r="G1270" i="2"/>
  <c r="H1267" i="2"/>
  <c r="I1264" i="2"/>
  <c r="G1262" i="2"/>
  <c r="H1259" i="2"/>
  <c r="I1256" i="2"/>
  <c r="G1254" i="2"/>
  <c r="H1251" i="2"/>
  <c r="I1248" i="2"/>
  <c r="G1246" i="2"/>
  <c r="H1243" i="2"/>
  <c r="I1240" i="2"/>
  <c r="G1238" i="2"/>
  <c r="H1235" i="2"/>
  <c r="I1232" i="2"/>
  <c r="G1230" i="2"/>
  <c r="H1227" i="2"/>
  <c r="I1224" i="2"/>
  <c r="G1222" i="2"/>
  <c r="H1219" i="2"/>
  <c r="I1216" i="2"/>
  <c r="G1214" i="2"/>
  <c r="H1211" i="2"/>
  <c r="I1208" i="2"/>
  <c r="G1206" i="2"/>
  <c r="H1203" i="2"/>
  <c r="I1200" i="2"/>
  <c r="G1198" i="2"/>
  <c r="H1195" i="2"/>
  <c r="I1192" i="2"/>
  <c r="G1190" i="2"/>
  <c r="H1187" i="2"/>
  <c r="I1184" i="2"/>
  <c r="G1182" i="2"/>
  <c r="H1179" i="2"/>
  <c r="I1176" i="2"/>
  <c r="G1174" i="2"/>
  <c r="H1171" i="2"/>
  <c r="I1168" i="2"/>
  <c r="G1166" i="2"/>
  <c r="H1163" i="2"/>
  <c r="H2002" i="2"/>
  <c r="I1959" i="2"/>
  <c r="G1917" i="2"/>
  <c r="H1874" i="2"/>
  <c r="G1839" i="2"/>
  <c r="I1817" i="2"/>
  <c r="H1796" i="2"/>
  <c r="G1775" i="2"/>
  <c r="I1753" i="2"/>
  <c r="H1732" i="2"/>
  <c r="G1711" i="2"/>
  <c r="I1689" i="2"/>
  <c r="H1668" i="2"/>
  <c r="G1647" i="2"/>
  <c r="I1625" i="2"/>
  <c r="G1617" i="2"/>
  <c r="G1614" i="2"/>
  <c r="H1610" i="2"/>
  <c r="H1606" i="2"/>
  <c r="H1603" i="2"/>
  <c r="I1599" i="2"/>
  <c r="I1595" i="2"/>
  <c r="I1592" i="2"/>
  <c r="G1589" i="2"/>
  <c r="G1585" i="2"/>
  <c r="G1582" i="2"/>
  <c r="H1578" i="2"/>
  <c r="H1574" i="2"/>
  <c r="H1571" i="2"/>
  <c r="I1567" i="2"/>
  <c r="I1563" i="2"/>
  <c r="I1560" i="2"/>
  <c r="G1557" i="2"/>
  <c r="G1553" i="2"/>
  <c r="G1550" i="2"/>
  <c r="H1546" i="2"/>
  <c r="H1542" i="2"/>
  <c r="H1539" i="2"/>
  <c r="I1535" i="2"/>
  <c r="I1531" i="2"/>
  <c r="I1528" i="2"/>
  <c r="G1525" i="2"/>
  <c r="G1521" i="2"/>
  <c r="G1518" i="2"/>
  <c r="H1514" i="2"/>
  <c r="H1510" i="2"/>
  <c r="H1507" i="2"/>
  <c r="I1503" i="2"/>
  <c r="I1499" i="2"/>
  <c r="I1496" i="2"/>
  <c r="G1493" i="2"/>
  <c r="G1489" i="2"/>
  <c r="G1486" i="2"/>
  <c r="H1482" i="2"/>
  <c r="H1478" i="2"/>
  <c r="H1475" i="2"/>
  <c r="I1471" i="2"/>
  <c r="I1467" i="2"/>
  <c r="I1464" i="2"/>
  <c r="G1461" i="2"/>
  <c r="G1457" i="2"/>
  <c r="G1454" i="2"/>
  <c r="H1450" i="2"/>
  <c r="H1446" i="2"/>
  <c r="H1443" i="2"/>
  <c r="I1439" i="2"/>
  <c r="I1435" i="2"/>
  <c r="I1432" i="2"/>
  <c r="G1429" i="2"/>
  <c r="G1425" i="2"/>
  <c r="G1422" i="2"/>
  <c r="H1418" i="2"/>
  <c r="H1414" i="2"/>
  <c r="H1411" i="2"/>
  <c r="I1407" i="2"/>
  <c r="I1403" i="2"/>
  <c r="I1400" i="2"/>
  <c r="G1397" i="2"/>
  <c r="G1393" i="2"/>
  <c r="G1390" i="2"/>
  <c r="H1386" i="2"/>
  <c r="H1382" i="2"/>
  <c r="H1379" i="2"/>
  <c r="I1375" i="2"/>
  <c r="I1371" i="2"/>
  <c r="I1368" i="2"/>
  <c r="G1365" i="2"/>
  <c r="H1362" i="2"/>
  <c r="I1359" i="2"/>
  <c r="G1357" i="2"/>
  <c r="H1354" i="2"/>
  <c r="I1351" i="2"/>
  <c r="G1349" i="2"/>
  <c r="H1346" i="2"/>
  <c r="I1343" i="2"/>
  <c r="G1341" i="2"/>
  <c r="H1338" i="2"/>
  <c r="I1335" i="2"/>
  <c r="G1333" i="2"/>
  <c r="H1330" i="2"/>
  <c r="I1327" i="2"/>
  <c r="G1325" i="2"/>
  <c r="H1322" i="2"/>
  <c r="I1319" i="2"/>
  <c r="G1317" i="2"/>
  <c r="H1314" i="2"/>
  <c r="I1311" i="2"/>
  <c r="G1309" i="2"/>
  <c r="H1306" i="2"/>
  <c r="I1303" i="2"/>
  <c r="G1301" i="2"/>
  <c r="H1298" i="2"/>
  <c r="I1295" i="2"/>
  <c r="G1293" i="2"/>
  <c r="H1290" i="2"/>
  <c r="I1287" i="2"/>
  <c r="G1285" i="2"/>
  <c r="H1282" i="2"/>
  <c r="I1279" i="2"/>
  <c r="G1277" i="2"/>
  <c r="H1274" i="2"/>
  <c r="I1271" i="2"/>
  <c r="G1269" i="2"/>
  <c r="H1266" i="2"/>
  <c r="I1263" i="2"/>
  <c r="G1261" i="2"/>
  <c r="H1258" i="2"/>
  <c r="I1255" i="2"/>
  <c r="G1253" i="2"/>
  <c r="H1250" i="2"/>
  <c r="I1247" i="2"/>
  <c r="G1245" i="2"/>
  <c r="H1242" i="2"/>
  <c r="I1239" i="2"/>
  <c r="G1237" i="2"/>
  <c r="H1234" i="2"/>
  <c r="I1231" i="2"/>
  <c r="G1229" i="2"/>
  <c r="H1226" i="2"/>
  <c r="I1223" i="2"/>
  <c r="G1221" i="2"/>
  <c r="H1218" i="2"/>
  <c r="I1215" i="2"/>
  <c r="G1213" i="2"/>
  <c r="H1210" i="2"/>
  <c r="I1207" i="2"/>
  <c r="G1205" i="2"/>
  <c r="H1202" i="2"/>
  <c r="I1199" i="2"/>
  <c r="G1197" i="2"/>
  <c r="H1194" i="2"/>
  <c r="I1191" i="2"/>
  <c r="G1189" i="2"/>
  <c r="H1186" i="2"/>
  <c r="I1183" i="2"/>
  <c r="G1181" i="2"/>
  <c r="H1178" i="2"/>
  <c r="I1175" i="2"/>
  <c r="G1173" i="2"/>
  <c r="H1170" i="2"/>
  <c r="I1167" i="2"/>
  <c r="G1165" i="2"/>
  <c r="H1162" i="2"/>
  <c r="I1863" i="2"/>
  <c r="I1769" i="2"/>
  <c r="H1684" i="2"/>
  <c r="I1616" i="2"/>
  <c r="H1602" i="2"/>
  <c r="I1587" i="2"/>
  <c r="G1574" i="2"/>
  <c r="I1559" i="2"/>
  <c r="G1545" i="2"/>
  <c r="H1531" i="2"/>
  <c r="G1517" i="2"/>
  <c r="H1502" i="2"/>
  <c r="I1488" i="2"/>
  <c r="H1474" i="2"/>
  <c r="I1459" i="2"/>
  <c r="G1446" i="2"/>
  <c r="I1431" i="2"/>
  <c r="G1417" i="2"/>
  <c r="H1403" i="2"/>
  <c r="G1389" i="2"/>
  <c r="H1374" i="2"/>
  <c r="G1362" i="2"/>
  <c r="H1351" i="2"/>
  <c r="I1340" i="2"/>
  <c r="G1330" i="2"/>
  <c r="H1319" i="2"/>
  <c r="I1308" i="2"/>
  <c r="G1298" i="2"/>
  <c r="H1287" i="2"/>
  <c r="I1276" i="2"/>
  <c r="G1266" i="2"/>
  <c r="H1255" i="2"/>
  <c r="I1244" i="2"/>
  <c r="G1234" i="2"/>
  <c r="H1223" i="2"/>
  <c r="I1212" i="2"/>
  <c r="G1202" i="2"/>
  <c r="H1191" i="2"/>
  <c r="I1180" i="2"/>
  <c r="G1170" i="2"/>
  <c r="I1160" i="2"/>
  <c r="G1157" i="2"/>
  <c r="G1154" i="2"/>
  <c r="G1150" i="2"/>
  <c r="H1146" i="2"/>
  <c r="H1143" i="2"/>
  <c r="H1139" i="2"/>
  <c r="I1135" i="2"/>
  <c r="I1132" i="2"/>
  <c r="I1128" i="2"/>
  <c r="G1125" i="2"/>
  <c r="G1122" i="2"/>
  <c r="G1118" i="2"/>
  <c r="H1114" i="2"/>
  <c r="H1111" i="2"/>
  <c r="H1107" i="2"/>
  <c r="I1103" i="2"/>
  <c r="I1100" i="2"/>
  <c r="I1096" i="2"/>
  <c r="G1093" i="2"/>
  <c r="G1090" i="2"/>
  <c r="G1086" i="2"/>
  <c r="H1082" i="2"/>
  <c r="H1079" i="2"/>
  <c r="H1075" i="2"/>
  <c r="I1071" i="2"/>
  <c r="I1068" i="2"/>
  <c r="I1064" i="2"/>
  <c r="G1061" i="2"/>
  <c r="G1058" i="2"/>
  <c r="G1054" i="2"/>
  <c r="H1050" i="2"/>
  <c r="H1047" i="2"/>
  <c r="H1043" i="2"/>
  <c r="I1039" i="2"/>
  <c r="I1036" i="2"/>
  <c r="I1032" i="2"/>
  <c r="G1029" i="2"/>
  <c r="G1026" i="2"/>
  <c r="G1022" i="2"/>
  <c r="H1018" i="2"/>
  <c r="H1015" i="2"/>
  <c r="H1011" i="2"/>
  <c r="I1008" i="2"/>
  <c r="G1006" i="2"/>
  <c r="H1003" i="2"/>
  <c r="I1000" i="2"/>
  <c r="G998" i="2"/>
  <c r="H995" i="2"/>
  <c r="I992" i="2"/>
  <c r="G990" i="2"/>
  <c r="H987" i="2"/>
  <c r="I984" i="2"/>
  <c r="G982" i="2"/>
  <c r="H979" i="2"/>
  <c r="I976" i="2"/>
  <c r="G974" i="2"/>
  <c r="H971" i="2"/>
  <c r="I968" i="2"/>
  <c r="G966" i="2"/>
  <c r="H963" i="2"/>
  <c r="I960" i="2"/>
  <c r="G958" i="2"/>
  <c r="H955" i="2"/>
  <c r="I952" i="2"/>
  <c r="G950" i="2"/>
  <c r="H947" i="2"/>
  <c r="I944" i="2"/>
  <c r="G942" i="2"/>
  <c r="H939" i="2"/>
  <c r="I936" i="2"/>
  <c r="H935" i="2"/>
  <c r="G934" i="2"/>
  <c r="I932" i="2"/>
  <c r="H931" i="2"/>
  <c r="G930" i="2"/>
  <c r="I928" i="2"/>
  <c r="H927" i="2"/>
  <c r="G926" i="2"/>
  <c r="I924" i="2"/>
  <c r="H923" i="2"/>
  <c r="G922" i="2"/>
  <c r="I920" i="2"/>
  <c r="H919" i="2"/>
  <c r="G918" i="2"/>
  <c r="I916" i="2"/>
  <c r="H915" i="2"/>
  <c r="G914" i="2"/>
  <c r="I912" i="2"/>
  <c r="H911" i="2"/>
  <c r="G910" i="2"/>
  <c r="I908" i="2"/>
  <c r="H907" i="2"/>
  <c r="G906" i="2"/>
  <c r="I904" i="2"/>
  <c r="H903" i="2"/>
  <c r="G902" i="2"/>
  <c r="I900" i="2"/>
  <c r="H899" i="2"/>
  <c r="G898" i="2"/>
  <c r="I896" i="2"/>
  <c r="H895" i="2"/>
  <c r="G894" i="2"/>
  <c r="I892" i="2"/>
  <c r="H891" i="2"/>
  <c r="G890" i="2"/>
  <c r="I888" i="2"/>
  <c r="H887" i="2"/>
  <c r="G886" i="2"/>
  <c r="I884" i="2"/>
  <c r="H883" i="2"/>
  <c r="G882" i="2"/>
  <c r="I880" i="2"/>
  <c r="H879" i="2"/>
  <c r="G878" i="2"/>
  <c r="I876" i="2"/>
  <c r="H875" i="2"/>
  <c r="G874" i="2"/>
  <c r="I872" i="2"/>
  <c r="H871" i="2"/>
  <c r="G870" i="2"/>
  <c r="I868" i="2"/>
  <c r="H867" i="2"/>
  <c r="G866" i="2"/>
  <c r="I864" i="2"/>
  <c r="H863" i="2"/>
  <c r="G862" i="2"/>
  <c r="I860" i="2"/>
  <c r="H859" i="2"/>
  <c r="G858" i="2"/>
  <c r="I856" i="2"/>
  <c r="H855" i="2"/>
  <c r="G854" i="2"/>
  <c r="I852" i="2"/>
  <c r="H851" i="2"/>
  <c r="G850" i="2"/>
  <c r="I848" i="2"/>
  <c r="H847" i="2"/>
  <c r="G846" i="2"/>
  <c r="I844" i="2"/>
  <c r="H843" i="2"/>
  <c r="G842" i="2"/>
  <c r="I840" i="2"/>
  <c r="H839" i="2"/>
  <c r="G838" i="2"/>
  <c r="I836" i="2"/>
  <c r="H835" i="2"/>
  <c r="G834" i="2"/>
  <c r="I832" i="2"/>
  <c r="H831" i="2"/>
  <c r="G830" i="2"/>
  <c r="I828" i="2"/>
  <c r="H827" i="2"/>
  <c r="G826" i="2"/>
  <c r="I824" i="2"/>
  <c r="H823" i="2"/>
  <c r="G822" i="2"/>
  <c r="I820" i="2"/>
  <c r="H819" i="2"/>
  <c r="G818" i="2"/>
  <c r="I816" i="2"/>
  <c r="H815" i="2"/>
  <c r="G814" i="2"/>
  <c r="I812" i="2"/>
  <c r="H811" i="2"/>
  <c r="G810" i="2"/>
  <c r="I808" i="2"/>
  <c r="H807" i="2"/>
  <c r="G806" i="2"/>
  <c r="I804" i="2"/>
  <c r="H803" i="2"/>
  <c r="G802" i="2"/>
  <c r="I800" i="2"/>
  <c r="H799" i="2"/>
  <c r="G798" i="2"/>
  <c r="I796" i="2"/>
  <c r="H795" i="2"/>
  <c r="G794" i="2"/>
  <c r="I792" i="2"/>
  <c r="H791" i="2"/>
  <c r="G790" i="2"/>
  <c r="I788" i="2"/>
  <c r="H787" i="2"/>
  <c r="G786" i="2"/>
  <c r="I784" i="2"/>
  <c r="H783" i="2"/>
  <c r="G782" i="2"/>
  <c r="I780" i="2"/>
  <c r="H779" i="2"/>
  <c r="G778" i="2"/>
  <c r="I776" i="2"/>
  <c r="H775" i="2"/>
  <c r="G774" i="2"/>
  <c r="I772" i="2"/>
  <c r="H771" i="2"/>
  <c r="G770" i="2"/>
  <c r="I768" i="2"/>
  <c r="H767" i="2"/>
  <c r="G766" i="2"/>
  <c r="I764" i="2"/>
  <c r="H763" i="2"/>
  <c r="G762" i="2"/>
  <c r="I760" i="2"/>
  <c r="H759" i="2"/>
  <c r="G758" i="2"/>
  <c r="I756" i="2"/>
  <c r="H755" i="2"/>
  <c r="G754" i="2"/>
  <c r="I752" i="2"/>
  <c r="H751" i="2"/>
  <c r="G750" i="2"/>
  <c r="I748" i="2"/>
  <c r="H747" i="2"/>
  <c r="G746" i="2"/>
  <c r="I744" i="2"/>
  <c r="H743" i="2"/>
  <c r="G742" i="2"/>
  <c r="I740" i="2"/>
  <c r="H739" i="2"/>
  <c r="G738" i="2"/>
  <c r="I736" i="2"/>
  <c r="H735" i="2"/>
  <c r="G734" i="2"/>
  <c r="I732" i="2"/>
  <c r="H731" i="2"/>
  <c r="G730" i="2"/>
  <c r="I728" i="2"/>
  <c r="H727" i="2"/>
  <c r="G726" i="2"/>
  <c r="I724" i="2"/>
  <c r="H723" i="2"/>
  <c r="G722" i="2"/>
  <c r="I720" i="2"/>
  <c r="H719" i="2"/>
  <c r="G718" i="2"/>
  <c r="I716" i="2"/>
  <c r="H715" i="2"/>
  <c r="G714" i="2"/>
  <c r="I712" i="2"/>
  <c r="H711" i="2"/>
  <c r="G710" i="2"/>
  <c r="I708" i="2"/>
  <c r="H707" i="2"/>
  <c r="G706" i="2"/>
  <c r="I704" i="2"/>
  <c r="H703" i="2"/>
  <c r="G702" i="2"/>
  <c r="I700" i="2"/>
  <c r="H699" i="2"/>
  <c r="G698" i="2"/>
  <c r="I696" i="2"/>
  <c r="H695" i="2"/>
  <c r="G694" i="2"/>
  <c r="I692" i="2"/>
  <c r="H691" i="2"/>
  <c r="G690" i="2"/>
  <c r="I688" i="2"/>
  <c r="H687" i="2"/>
  <c r="G686" i="2"/>
  <c r="I684" i="2"/>
  <c r="H683" i="2"/>
  <c r="G682" i="2"/>
  <c r="I680" i="2"/>
  <c r="H679" i="2"/>
  <c r="G678" i="2"/>
  <c r="I676" i="2"/>
  <c r="H675" i="2"/>
  <c r="G674" i="2"/>
  <c r="I672" i="2"/>
  <c r="H671" i="2"/>
  <c r="G670" i="2"/>
  <c r="I668" i="2"/>
  <c r="H667" i="2"/>
  <c r="G666" i="2"/>
  <c r="I664" i="2"/>
  <c r="H663" i="2"/>
  <c r="G662" i="2"/>
  <c r="I660" i="2"/>
  <c r="H659" i="2"/>
  <c r="G658" i="2"/>
  <c r="I656" i="2"/>
  <c r="H655" i="2"/>
  <c r="G654" i="2"/>
  <c r="I652" i="2"/>
  <c r="H651" i="2"/>
  <c r="G650" i="2"/>
  <c r="I648" i="2"/>
  <c r="H647" i="2"/>
  <c r="G646" i="2"/>
  <c r="I644" i="2"/>
  <c r="H643" i="2"/>
  <c r="G642" i="2"/>
  <c r="I640" i="2"/>
  <c r="H639" i="2"/>
  <c r="G638" i="2"/>
  <c r="I636" i="2"/>
  <c r="H635" i="2"/>
  <c r="G634" i="2"/>
  <c r="I632" i="2"/>
  <c r="I1991" i="2"/>
  <c r="I1833" i="2"/>
  <c r="H1748" i="2"/>
  <c r="G1663" i="2"/>
  <c r="G1613" i="2"/>
  <c r="H1598" i="2"/>
  <c r="I1584" i="2"/>
  <c r="H1570" i="2"/>
  <c r="I1555" i="2"/>
  <c r="G1542" i="2"/>
  <c r="I1527" i="2"/>
  <c r="G1513" i="2"/>
  <c r="H1499" i="2"/>
  <c r="G1485" i="2"/>
  <c r="H1470" i="2"/>
  <c r="I1456" i="2"/>
  <c r="H1442" i="2"/>
  <c r="I1427" i="2"/>
  <c r="G1414" i="2"/>
  <c r="I1399" i="2"/>
  <c r="G1385" i="2"/>
  <c r="H1371" i="2"/>
  <c r="H1359" i="2"/>
  <c r="I1348" i="2"/>
  <c r="G1338" i="2"/>
  <c r="H1327" i="2"/>
  <c r="I1316" i="2"/>
  <c r="G1306" i="2"/>
  <c r="H1295" i="2"/>
  <c r="I1284" i="2"/>
  <c r="G1274" i="2"/>
  <c r="H1263" i="2"/>
  <c r="I1252" i="2"/>
  <c r="G1242" i="2"/>
  <c r="H1231" i="2"/>
  <c r="I1220" i="2"/>
  <c r="G1210" i="2"/>
  <c r="H1199" i="2"/>
  <c r="I1188" i="2"/>
  <c r="G1178" i="2"/>
  <c r="H1167" i="2"/>
  <c r="I1159" i="2"/>
  <c r="I1156" i="2"/>
  <c r="I1152" i="2"/>
  <c r="G1149" i="2"/>
  <c r="G1146" i="2"/>
  <c r="G1142" i="2"/>
  <c r="H1138" i="2"/>
  <c r="H1135" i="2"/>
  <c r="H1131" i="2"/>
  <c r="I1127" i="2"/>
  <c r="I1124" i="2"/>
  <c r="I1120" i="2"/>
  <c r="G1117" i="2"/>
  <c r="G1114" i="2"/>
  <c r="G1110" i="2"/>
  <c r="H1106" i="2"/>
  <c r="H1103" i="2"/>
  <c r="H1099" i="2"/>
  <c r="I1095" i="2"/>
  <c r="I1092" i="2"/>
  <c r="I1088" i="2"/>
  <c r="G1085" i="2"/>
  <c r="G1082" i="2"/>
  <c r="G1078" i="2"/>
  <c r="H1074" i="2"/>
  <c r="H1071" i="2"/>
  <c r="H1067" i="2"/>
  <c r="I1063" i="2"/>
  <c r="I1060" i="2"/>
  <c r="I1056" i="2"/>
  <c r="G1053" i="2"/>
  <c r="G1050" i="2"/>
  <c r="G1046" i="2"/>
  <c r="H1042" i="2"/>
  <c r="H1039" i="2"/>
  <c r="H1035" i="2"/>
  <c r="I1031" i="2"/>
  <c r="I1028" i="2"/>
  <c r="I1024" i="2"/>
  <c r="G1021" i="2"/>
  <c r="G1018" i="2"/>
  <c r="G1014" i="2"/>
  <c r="H1010" i="2"/>
  <c r="I1007" i="2"/>
  <c r="G1005" i="2"/>
  <c r="H1002" i="2"/>
  <c r="I999" i="2"/>
  <c r="G997" i="2"/>
  <c r="H994" i="2"/>
  <c r="I991" i="2"/>
  <c r="G989" i="2"/>
  <c r="H986" i="2"/>
  <c r="I983" i="2"/>
  <c r="G981" i="2"/>
  <c r="H978" i="2"/>
  <c r="I975" i="2"/>
  <c r="G973" i="2"/>
  <c r="H970" i="2"/>
  <c r="I967" i="2"/>
  <c r="G965" i="2"/>
  <c r="H962" i="2"/>
  <c r="I959" i="2"/>
  <c r="G957" i="2"/>
  <c r="H954" i="2"/>
  <c r="I951" i="2"/>
  <c r="G949" i="2"/>
  <c r="H946" i="2"/>
  <c r="I943" i="2"/>
  <c r="G941" i="2"/>
  <c r="H938" i="2"/>
  <c r="H936" i="2"/>
  <c r="G935" i="2"/>
  <c r="I933" i="2"/>
  <c r="H932" i="2"/>
  <c r="G931" i="2"/>
  <c r="I929" i="2"/>
  <c r="H928" i="2"/>
  <c r="G927" i="2"/>
  <c r="I925" i="2"/>
  <c r="H924" i="2"/>
  <c r="G923" i="2"/>
  <c r="I921" i="2"/>
  <c r="H920" i="2"/>
  <c r="G919" i="2"/>
  <c r="I917" i="2"/>
  <c r="H916" i="2"/>
  <c r="G915" i="2"/>
  <c r="I913" i="2"/>
  <c r="H912" i="2"/>
  <c r="G911" i="2"/>
  <c r="I909" i="2"/>
  <c r="H908" i="2"/>
  <c r="G907" i="2"/>
  <c r="I905" i="2"/>
  <c r="H904" i="2"/>
  <c r="G903" i="2"/>
  <c r="I901" i="2"/>
  <c r="H900" i="2"/>
  <c r="G899" i="2"/>
  <c r="I897" i="2"/>
  <c r="H896" i="2"/>
  <c r="G895" i="2"/>
  <c r="I893" i="2"/>
  <c r="H892" i="2"/>
  <c r="G891" i="2"/>
  <c r="I889" i="2"/>
  <c r="H888" i="2"/>
  <c r="G887" i="2"/>
  <c r="I885" i="2"/>
  <c r="H884" i="2"/>
  <c r="G883" i="2"/>
  <c r="I881" i="2"/>
  <c r="H880" i="2"/>
  <c r="G879" i="2"/>
  <c r="I877" i="2"/>
  <c r="H876" i="2"/>
  <c r="G875" i="2"/>
  <c r="I873" i="2"/>
  <c r="H872" i="2"/>
  <c r="G871" i="2"/>
  <c r="I869" i="2"/>
  <c r="H868" i="2"/>
  <c r="G867" i="2"/>
  <c r="I865" i="2"/>
  <c r="H864" i="2"/>
  <c r="G863" i="2"/>
  <c r="I861" i="2"/>
  <c r="H860" i="2"/>
  <c r="G859" i="2"/>
  <c r="I857" i="2"/>
  <c r="H856" i="2"/>
  <c r="G855" i="2"/>
  <c r="I853" i="2"/>
  <c r="H852" i="2"/>
  <c r="G851" i="2"/>
  <c r="I849" i="2"/>
  <c r="H848" i="2"/>
  <c r="G847" i="2"/>
  <c r="I845" i="2"/>
  <c r="H844" i="2"/>
  <c r="G843" i="2"/>
  <c r="I841" i="2"/>
  <c r="H840" i="2"/>
  <c r="G839" i="2"/>
  <c r="I837" i="2"/>
  <c r="H836" i="2"/>
  <c r="G835" i="2"/>
  <c r="I833" i="2"/>
  <c r="H832" i="2"/>
  <c r="G831" i="2"/>
  <c r="I829" i="2"/>
  <c r="H828" i="2"/>
  <c r="G827" i="2"/>
  <c r="I825" i="2"/>
  <c r="H824" i="2"/>
  <c r="G823" i="2"/>
  <c r="I821" i="2"/>
  <c r="H820" i="2"/>
  <c r="G819" i="2"/>
  <c r="I817" i="2"/>
  <c r="H816" i="2"/>
  <c r="G815" i="2"/>
  <c r="I813" i="2"/>
  <c r="H812" i="2"/>
  <c r="G811" i="2"/>
  <c r="I809" i="2"/>
  <c r="H808" i="2"/>
  <c r="G807" i="2"/>
  <c r="I805" i="2"/>
  <c r="H804" i="2"/>
  <c r="G803" i="2"/>
  <c r="I801" i="2"/>
  <c r="H800" i="2"/>
  <c r="G799" i="2"/>
  <c r="I797" i="2"/>
  <c r="H796" i="2"/>
  <c r="G795" i="2"/>
  <c r="I793" i="2"/>
  <c r="H792" i="2"/>
  <c r="G791" i="2"/>
  <c r="I789" i="2"/>
  <c r="H788" i="2"/>
  <c r="G787" i="2"/>
  <c r="I785" i="2"/>
  <c r="H784" i="2"/>
  <c r="G783" i="2"/>
  <c r="I781" i="2"/>
  <c r="H780" i="2"/>
  <c r="G779" i="2"/>
  <c r="I777" i="2"/>
  <c r="H776" i="2"/>
  <c r="G775" i="2"/>
  <c r="I773" i="2"/>
  <c r="H772" i="2"/>
  <c r="G771" i="2"/>
  <c r="I769" i="2"/>
  <c r="H768" i="2"/>
  <c r="G767" i="2"/>
  <c r="I765" i="2"/>
  <c r="H764" i="2"/>
  <c r="G763" i="2"/>
  <c r="I761" i="2"/>
  <c r="H760" i="2"/>
  <c r="G759" i="2"/>
  <c r="I757" i="2"/>
  <c r="H756" i="2"/>
  <c r="G755" i="2"/>
  <c r="I753" i="2"/>
  <c r="H752" i="2"/>
  <c r="G751" i="2"/>
  <c r="I749" i="2"/>
  <c r="H748" i="2"/>
  <c r="G747" i="2"/>
  <c r="I745" i="2"/>
  <c r="H744" i="2"/>
  <c r="G743" i="2"/>
  <c r="I741" i="2"/>
  <c r="H740" i="2"/>
  <c r="G739" i="2"/>
  <c r="I737" i="2"/>
  <c r="H736" i="2"/>
  <c r="G735" i="2"/>
  <c r="I733" i="2"/>
  <c r="H732" i="2"/>
  <c r="G731" i="2"/>
  <c r="I729" i="2"/>
  <c r="H728" i="2"/>
  <c r="G727" i="2"/>
  <c r="I725" i="2"/>
  <c r="H724" i="2"/>
  <c r="G723" i="2"/>
  <c r="I721" i="2"/>
  <c r="H720" i="2"/>
  <c r="G719" i="2"/>
  <c r="I717" i="2"/>
  <c r="H716" i="2"/>
  <c r="G715" i="2"/>
  <c r="I713" i="2"/>
  <c r="H712" i="2"/>
  <c r="G711" i="2"/>
  <c r="I709" i="2"/>
  <c r="H708" i="2"/>
  <c r="G707" i="2"/>
  <c r="I705" i="2"/>
  <c r="H704" i="2"/>
  <c r="G703" i="2"/>
  <c r="I701" i="2"/>
  <c r="H700" i="2"/>
  <c r="G699" i="2"/>
  <c r="I697" i="2"/>
  <c r="H696" i="2"/>
  <c r="G695" i="2"/>
  <c r="I693" i="2"/>
  <c r="H692" i="2"/>
  <c r="G691" i="2"/>
  <c r="I689" i="2"/>
  <c r="H688" i="2"/>
  <c r="G687" i="2"/>
  <c r="I685" i="2"/>
  <c r="H684" i="2"/>
  <c r="G683" i="2"/>
  <c r="I681" i="2"/>
  <c r="H680" i="2"/>
  <c r="G679" i="2"/>
  <c r="I677" i="2"/>
  <c r="H676" i="2"/>
  <c r="G675" i="2"/>
  <c r="I673" i="2"/>
  <c r="H672" i="2"/>
  <c r="G671" i="2"/>
  <c r="I669" i="2"/>
  <c r="H668" i="2"/>
  <c r="G667" i="2"/>
  <c r="I665" i="2"/>
  <c r="H664" i="2"/>
  <c r="G663" i="2"/>
  <c r="I661" i="2"/>
  <c r="H660" i="2"/>
  <c r="G659" i="2"/>
  <c r="I657" i="2"/>
  <c r="H656" i="2"/>
  <c r="G655" i="2"/>
  <c r="I653" i="2"/>
  <c r="H652" i="2"/>
  <c r="G651" i="2"/>
  <c r="I649" i="2"/>
  <c r="H648" i="2"/>
  <c r="G647" i="2"/>
  <c r="I645" i="2"/>
  <c r="H644" i="2"/>
  <c r="G643" i="2"/>
  <c r="I641" i="2"/>
  <c r="H640" i="2"/>
  <c r="G639" i="2"/>
  <c r="I637" i="2"/>
  <c r="H636" i="2"/>
  <c r="G635" i="2"/>
  <c r="I633" i="2"/>
  <c r="G1949" i="2"/>
  <c r="H1812" i="2"/>
  <c r="G1727" i="2"/>
  <c r="I1641" i="2"/>
  <c r="G1609" i="2"/>
  <c r="H1595" i="2"/>
  <c r="G1581" i="2"/>
  <c r="H1566" i="2"/>
  <c r="I1552" i="2"/>
  <c r="H1538" i="2"/>
  <c r="I1523" i="2"/>
  <c r="G1510" i="2"/>
  <c r="I1495" i="2"/>
  <c r="G1481" i="2"/>
  <c r="H1467" i="2"/>
  <c r="G1453" i="2"/>
  <c r="H1438" i="2"/>
  <c r="I1424" i="2"/>
  <c r="H1410" i="2"/>
  <c r="I1395" i="2"/>
  <c r="G1382" i="2"/>
  <c r="I1367" i="2"/>
  <c r="I1356" i="2"/>
  <c r="G1346" i="2"/>
  <c r="H1335" i="2"/>
  <c r="I1324" i="2"/>
  <c r="G1314" i="2"/>
  <c r="H1303" i="2"/>
  <c r="I1292" i="2"/>
  <c r="G1282" i="2"/>
  <c r="H1271" i="2"/>
  <c r="I1260" i="2"/>
  <c r="G1250" i="2"/>
  <c r="H1239" i="2"/>
  <c r="I1228" i="2"/>
  <c r="G1218" i="2"/>
  <c r="H1207" i="2"/>
  <c r="I1196" i="2"/>
  <c r="G1186" i="2"/>
  <c r="H1175" i="2"/>
  <c r="I1164" i="2"/>
  <c r="H1159" i="2"/>
  <c r="H1155" i="2"/>
  <c r="I1151" i="2"/>
  <c r="I1148" i="2"/>
  <c r="I1144" i="2"/>
  <c r="G1141" i="2"/>
  <c r="G1138" i="2"/>
  <c r="G1134" i="2"/>
  <c r="H1130" i="2"/>
  <c r="H1127" i="2"/>
  <c r="H1123" i="2"/>
  <c r="I1119" i="2"/>
  <c r="I1116" i="2"/>
  <c r="I1112" i="2"/>
  <c r="G1109" i="2"/>
  <c r="G1106" i="2"/>
  <c r="G1102" i="2"/>
  <c r="H1098" i="2"/>
  <c r="H1095" i="2"/>
  <c r="H1091" i="2"/>
  <c r="I1087" i="2"/>
  <c r="I1084" i="2"/>
  <c r="I1080" i="2"/>
  <c r="G1077" i="2"/>
  <c r="G1074" i="2"/>
  <c r="G1070" i="2"/>
  <c r="H1066" i="2"/>
  <c r="H1063" i="2"/>
  <c r="H1059" i="2"/>
  <c r="I1055" i="2"/>
  <c r="I1052" i="2"/>
  <c r="I1048" i="2"/>
  <c r="G1045" i="2"/>
  <c r="G1042" i="2"/>
  <c r="G1038" i="2"/>
  <c r="H1034" i="2"/>
  <c r="H1031" i="2"/>
  <c r="H1027" i="2"/>
  <c r="I1023" i="2"/>
  <c r="I1020" i="2"/>
  <c r="I1016" i="2"/>
  <c r="G1013" i="2"/>
  <c r="G1010" i="2"/>
  <c r="H1007" i="2"/>
  <c r="I1004" i="2"/>
  <c r="G1002" i="2"/>
  <c r="H999" i="2"/>
  <c r="I996" i="2"/>
  <c r="G994" i="2"/>
  <c r="H991" i="2"/>
  <c r="I988" i="2"/>
  <c r="G986" i="2"/>
  <c r="H983" i="2"/>
  <c r="I980" i="2"/>
  <c r="G978" i="2"/>
  <c r="H975" i="2"/>
  <c r="I972" i="2"/>
  <c r="G970" i="2"/>
  <c r="H967" i="2"/>
  <c r="I964" i="2"/>
  <c r="G962" i="2"/>
  <c r="H959" i="2"/>
  <c r="I956" i="2"/>
  <c r="G954" i="2"/>
  <c r="H951" i="2"/>
  <c r="I948" i="2"/>
  <c r="G946" i="2"/>
  <c r="H943" i="2"/>
  <c r="I940" i="2"/>
  <c r="G938" i="2"/>
  <c r="G936" i="2"/>
  <c r="I934" i="2"/>
  <c r="H933" i="2"/>
  <c r="G932" i="2"/>
  <c r="I930" i="2"/>
  <c r="H929" i="2"/>
  <c r="G928" i="2"/>
  <c r="I926" i="2"/>
  <c r="H925" i="2"/>
  <c r="G924" i="2"/>
  <c r="I922" i="2"/>
  <c r="H921" i="2"/>
  <c r="G920" i="2"/>
  <c r="I918" i="2"/>
  <c r="H917" i="2"/>
  <c r="G916" i="2"/>
  <c r="I914" i="2"/>
  <c r="H913" i="2"/>
  <c r="G912" i="2"/>
  <c r="I910" i="2"/>
  <c r="H909" i="2"/>
  <c r="G908" i="2"/>
  <c r="I906" i="2"/>
  <c r="H905" i="2"/>
  <c r="G904" i="2"/>
  <c r="I902" i="2"/>
  <c r="H901" i="2"/>
  <c r="G900" i="2"/>
  <c r="I898" i="2"/>
  <c r="H897" i="2"/>
  <c r="G896" i="2"/>
  <c r="I894" i="2"/>
  <c r="H893" i="2"/>
  <c r="G892" i="2"/>
  <c r="I890" i="2"/>
  <c r="H889" i="2"/>
  <c r="G888" i="2"/>
  <c r="I886" i="2"/>
  <c r="H885" i="2"/>
  <c r="G884" i="2"/>
  <c r="I882" i="2"/>
  <c r="H881" i="2"/>
  <c r="G880" i="2"/>
  <c r="I878" i="2"/>
  <c r="H877" i="2"/>
  <c r="G876" i="2"/>
  <c r="I874" i="2"/>
  <c r="H873" i="2"/>
  <c r="G872" i="2"/>
  <c r="I870" i="2"/>
  <c r="H869" i="2"/>
  <c r="G868" i="2"/>
  <c r="I866" i="2"/>
  <c r="H865" i="2"/>
  <c r="G864" i="2"/>
  <c r="I862" i="2"/>
  <c r="H861" i="2"/>
  <c r="G860" i="2"/>
  <c r="I858" i="2"/>
  <c r="H857" i="2"/>
  <c r="G856" i="2"/>
  <c r="I854" i="2"/>
  <c r="H853" i="2"/>
  <c r="G852" i="2"/>
  <c r="I850" i="2"/>
  <c r="H849" i="2"/>
  <c r="G848" i="2"/>
  <c r="I846" i="2"/>
  <c r="H845" i="2"/>
  <c r="G844" i="2"/>
  <c r="I842" i="2"/>
  <c r="H841" i="2"/>
  <c r="G840" i="2"/>
  <c r="I838" i="2"/>
  <c r="H837" i="2"/>
  <c r="G836" i="2"/>
  <c r="I834" i="2"/>
  <c r="H833" i="2"/>
  <c r="G832" i="2"/>
  <c r="I830" i="2"/>
  <c r="H829" i="2"/>
  <c r="G828" i="2"/>
  <c r="I826" i="2"/>
  <c r="H825" i="2"/>
  <c r="G824" i="2"/>
  <c r="I822" i="2"/>
  <c r="H821" i="2"/>
  <c r="G820" i="2"/>
  <c r="I818" i="2"/>
  <c r="H817" i="2"/>
  <c r="G816" i="2"/>
  <c r="I814" i="2"/>
  <c r="H813" i="2"/>
  <c r="G812" i="2"/>
  <c r="I810" i="2"/>
  <c r="H809" i="2"/>
  <c r="G808" i="2"/>
  <c r="I806" i="2"/>
  <c r="H805" i="2"/>
  <c r="G804" i="2"/>
  <c r="I802" i="2"/>
  <c r="H801" i="2"/>
  <c r="G800" i="2"/>
  <c r="I798" i="2"/>
  <c r="H797" i="2"/>
  <c r="G796" i="2"/>
  <c r="I794" i="2"/>
  <c r="H793" i="2"/>
  <c r="G792" i="2"/>
  <c r="I790" i="2"/>
  <c r="H789" i="2"/>
  <c r="G788" i="2"/>
  <c r="I786" i="2"/>
  <c r="H785" i="2"/>
  <c r="G784" i="2"/>
  <c r="I782" i="2"/>
  <c r="H781" i="2"/>
  <c r="G780" i="2"/>
  <c r="I778" i="2"/>
  <c r="H777" i="2"/>
  <c r="G776" i="2"/>
  <c r="I774" i="2"/>
  <c r="H773" i="2"/>
  <c r="G772" i="2"/>
  <c r="I770" i="2"/>
  <c r="H769" i="2"/>
  <c r="G768" i="2"/>
  <c r="I766" i="2"/>
  <c r="H765" i="2"/>
  <c r="G764" i="2"/>
  <c r="I762" i="2"/>
  <c r="H761" i="2"/>
  <c r="G760" i="2"/>
  <c r="I758" i="2"/>
  <c r="H757" i="2"/>
  <c r="G756" i="2"/>
  <c r="I754" i="2"/>
  <c r="H753" i="2"/>
  <c r="G752" i="2"/>
  <c r="I750" i="2"/>
  <c r="H749" i="2"/>
  <c r="G748" i="2"/>
  <c r="I746" i="2"/>
  <c r="H745" i="2"/>
  <c r="G744" i="2"/>
  <c r="I742" i="2"/>
  <c r="H741" i="2"/>
  <c r="G740" i="2"/>
  <c r="I738" i="2"/>
  <c r="H737" i="2"/>
  <c r="G736" i="2"/>
  <c r="I734" i="2"/>
  <c r="H733" i="2"/>
  <c r="G732" i="2"/>
  <c r="I730" i="2"/>
  <c r="H729" i="2"/>
  <c r="G728" i="2"/>
  <c r="I726" i="2"/>
  <c r="H725" i="2"/>
  <c r="G724" i="2"/>
  <c r="I722" i="2"/>
  <c r="H721" i="2"/>
  <c r="G720" i="2"/>
  <c r="I718" i="2"/>
  <c r="H717" i="2"/>
  <c r="G716" i="2"/>
  <c r="I714" i="2"/>
  <c r="H713" i="2"/>
  <c r="G712" i="2"/>
  <c r="I710" i="2"/>
  <c r="H709" i="2"/>
  <c r="G708" i="2"/>
  <c r="I706" i="2"/>
  <c r="H705" i="2"/>
  <c r="G704" i="2"/>
  <c r="I702" i="2"/>
  <c r="H701" i="2"/>
  <c r="G700" i="2"/>
  <c r="I698" i="2"/>
  <c r="H697" i="2"/>
  <c r="G696" i="2"/>
  <c r="I694" i="2"/>
  <c r="H693" i="2"/>
  <c r="G692" i="2"/>
  <c r="I690" i="2"/>
  <c r="H689" i="2"/>
  <c r="G688" i="2"/>
  <c r="I686" i="2"/>
  <c r="H685" i="2"/>
  <c r="G684" i="2"/>
  <c r="I682" i="2"/>
  <c r="H681" i="2"/>
  <c r="G680" i="2"/>
  <c r="I678" i="2"/>
  <c r="H677" i="2"/>
  <c r="G676" i="2"/>
  <c r="I674" i="2"/>
  <c r="H673" i="2"/>
  <c r="G672" i="2"/>
  <c r="I670" i="2"/>
  <c r="H669" i="2"/>
  <c r="G668" i="2"/>
  <c r="I666" i="2"/>
  <c r="H665" i="2"/>
  <c r="G664" i="2"/>
  <c r="I662" i="2"/>
  <c r="H661" i="2"/>
  <c r="G660" i="2"/>
  <c r="I658" i="2"/>
  <c r="H657" i="2"/>
  <c r="G656" i="2"/>
  <c r="I654" i="2"/>
  <c r="H653" i="2"/>
  <c r="G652" i="2"/>
  <c r="I650" i="2"/>
  <c r="H649" i="2"/>
  <c r="G648" i="2"/>
  <c r="I646" i="2"/>
  <c r="H645" i="2"/>
  <c r="G644" i="2"/>
  <c r="I642" i="2"/>
  <c r="H641" i="2"/>
  <c r="G640" i="2"/>
  <c r="I638" i="2"/>
  <c r="H637" i="2"/>
  <c r="G636" i="2"/>
  <c r="I634" i="2"/>
  <c r="H633" i="2"/>
  <c r="H1906" i="2"/>
  <c r="G1606" i="2"/>
  <c r="G1549" i="2"/>
  <c r="I1491" i="2"/>
  <c r="H1435" i="2"/>
  <c r="H1378" i="2"/>
  <c r="I1332" i="2"/>
  <c r="G1290" i="2"/>
  <c r="H1247" i="2"/>
  <c r="I1204" i="2"/>
  <c r="G1162" i="2"/>
  <c r="H1147" i="2"/>
  <c r="G1133" i="2"/>
  <c r="H1119" i="2"/>
  <c r="I1104" i="2"/>
  <c r="H1090" i="2"/>
  <c r="I1076" i="2"/>
  <c r="G1062" i="2"/>
  <c r="I1047" i="2"/>
  <c r="G1034" i="2"/>
  <c r="H1019" i="2"/>
  <c r="H1006" i="2"/>
  <c r="I995" i="2"/>
  <c r="G985" i="2"/>
  <c r="H974" i="2"/>
  <c r="I963" i="2"/>
  <c r="G953" i="2"/>
  <c r="H942" i="2"/>
  <c r="H934" i="2"/>
  <c r="G929" i="2"/>
  <c r="I923" i="2"/>
  <c r="H918" i="2"/>
  <c r="G913" i="2"/>
  <c r="I907" i="2"/>
  <c r="H902" i="2"/>
  <c r="G897" i="2"/>
  <c r="I891" i="2"/>
  <c r="H886" i="2"/>
  <c r="G881" i="2"/>
  <c r="I875" i="2"/>
  <c r="H870" i="2"/>
  <c r="G865" i="2"/>
  <c r="I859" i="2"/>
  <c r="H854" i="2"/>
  <c r="G849" i="2"/>
  <c r="I843" i="2"/>
  <c r="H838" i="2"/>
  <c r="G833" i="2"/>
  <c r="I827" i="2"/>
  <c r="H822" i="2"/>
  <c r="G817" i="2"/>
  <c r="I811" i="2"/>
  <c r="H806" i="2"/>
  <c r="G801" i="2"/>
  <c r="I795" i="2"/>
  <c r="H790" i="2"/>
  <c r="G785" i="2"/>
  <c r="I779" i="2"/>
  <c r="H774" i="2"/>
  <c r="G769" i="2"/>
  <c r="I763" i="2"/>
  <c r="H758" i="2"/>
  <c r="G753" i="2"/>
  <c r="I747" i="2"/>
  <c r="H742" i="2"/>
  <c r="G737" i="2"/>
  <c r="I731" i="2"/>
  <c r="H726" i="2"/>
  <c r="G721" i="2"/>
  <c r="I715" i="2"/>
  <c r="H710" i="2"/>
  <c r="G705" i="2"/>
  <c r="I699" i="2"/>
  <c r="H694" i="2"/>
  <c r="G689" i="2"/>
  <c r="I683" i="2"/>
  <c r="H678" i="2"/>
  <c r="G673" i="2"/>
  <c r="I667" i="2"/>
  <c r="H662" i="2"/>
  <c r="G657" i="2"/>
  <c r="I651" i="2"/>
  <c r="H646" i="2"/>
  <c r="G641" i="2"/>
  <c r="I635" i="2"/>
  <c r="G632" i="2"/>
  <c r="I630" i="2"/>
  <c r="H629" i="2"/>
  <c r="G628" i="2"/>
  <c r="I626" i="2"/>
  <c r="H625" i="2"/>
  <c r="G624" i="2"/>
  <c r="I622" i="2"/>
  <c r="H621" i="2"/>
  <c r="G620" i="2"/>
  <c r="I618" i="2"/>
  <c r="H617" i="2"/>
  <c r="G616" i="2"/>
  <c r="I614" i="2"/>
  <c r="H613" i="2"/>
  <c r="G612" i="2"/>
  <c r="I610" i="2"/>
  <c r="H609" i="2"/>
  <c r="G608" i="2"/>
  <c r="I606" i="2"/>
  <c r="H605" i="2"/>
  <c r="G604" i="2"/>
  <c r="I602" i="2"/>
  <c r="H601" i="2"/>
  <c r="G600" i="2"/>
  <c r="I598" i="2"/>
  <c r="H597" i="2"/>
  <c r="G596" i="2"/>
  <c r="I594" i="2"/>
  <c r="H593" i="2"/>
  <c r="G592" i="2"/>
  <c r="I590" i="2"/>
  <c r="H589" i="2"/>
  <c r="G588" i="2"/>
  <c r="I586" i="2"/>
  <c r="H585" i="2"/>
  <c r="G584" i="2"/>
  <c r="I582" i="2"/>
  <c r="H581" i="2"/>
  <c r="G580" i="2"/>
  <c r="I578" i="2"/>
  <c r="H577" i="2"/>
  <c r="G576" i="2"/>
  <c r="I574" i="2"/>
  <c r="H573" i="2"/>
  <c r="G572" i="2"/>
  <c r="I570" i="2"/>
  <c r="H569" i="2"/>
  <c r="G568" i="2"/>
  <c r="I566" i="2"/>
  <c r="H565" i="2"/>
  <c r="G564" i="2"/>
  <c r="I562" i="2"/>
  <c r="H561" i="2"/>
  <c r="G560" i="2"/>
  <c r="I558" i="2"/>
  <c r="H557" i="2"/>
  <c r="G556" i="2"/>
  <c r="I554" i="2"/>
  <c r="H553" i="2"/>
  <c r="G552" i="2"/>
  <c r="I550" i="2"/>
  <c r="H549" i="2"/>
  <c r="G548" i="2"/>
  <c r="I546" i="2"/>
  <c r="H545" i="2"/>
  <c r="G544" i="2"/>
  <c r="I542" i="2"/>
  <c r="H541" i="2"/>
  <c r="G540" i="2"/>
  <c r="I538" i="2"/>
  <c r="H537" i="2"/>
  <c r="G536" i="2"/>
  <c r="I534" i="2"/>
  <c r="H533" i="2"/>
  <c r="G532" i="2"/>
  <c r="I530" i="2"/>
  <c r="H529" i="2"/>
  <c r="G528" i="2"/>
  <c r="I526" i="2"/>
  <c r="H525" i="2"/>
  <c r="G524" i="2"/>
  <c r="I522" i="2"/>
  <c r="H521" i="2"/>
  <c r="G520" i="2"/>
  <c r="I518" i="2"/>
  <c r="H517" i="2"/>
  <c r="G516" i="2"/>
  <c r="I514" i="2"/>
  <c r="H513" i="2"/>
  <c r="G512" i="2"/>
  <c r="I510" i="2"/>
  <c r="H509" i="2"/>
  <c r="G508" i="2"/>
  <c r="I506" i="2"/>
  <c r="H505" i="2"/>
  <c r="G504" i="2"/>
  <c r="I502" i="2"/>
  <c r="H501" i="2"/>
  <c r="G500" i="2"/>
  <c r="I498" i="2"/>
  <c r="H497" i="2"/>
  <c r="G496" i="2"/>
  <c r="I494" i="2"/>
  <c r="H493" i="2"/>
  <c r="G492" i="2"/>
  <c r="I490" i="2"/>
  <c r="H489" i="2"/>
  <c r="G488" i="2"/>
  <c r="I486" i="2"/>
  <c r="H485" i="2"/>
  <c r="G484" i="2"/>
  <c r="I482" i="2"/>
  <c r="H481" i="2"/>
  <c r="G480" i="2"/>
  <c r="I478" i="2"/>
  <c r="H477" i="2"/>
  <c r="G476" i="2"/>
  <c r="I474" i="2"/>
  <c r="H473" i="2"/>
  <c r="G472" i="2"/>
  <c r="I470" i="2"/>
  <c r="H469" i="2"/>
  <c r="G468" i="2"/>
  <c r="I466" i="2"/>
  <c r="H465" i="2"/>
  <c r="G464" i="2"/>
  <c r="I462" i="2"/>
  <c r="H461" i="2"/>
  <c r="G460" i="2"/>
  <c r="I458" i="2"/>
  <c r="H457" i="2"/>
  <c r="G456" i="2"/>
  <c r="I454" i="2"/>
  <c r="H453" i="2"/>
  <c r="G452" i="2"/>
  <c r="I450" i="2"/>
  <c r="H449" i="2"/>
  <c r="G448" i="2"/>
  <c r="I446" i="2"/>
  <c r="H445" i="2"/>
  <c r="G444" i="2"/>
  <c r="I442" i="2"/>
  <c r="H441" i="2"/>
  <c r="G440" i="2"/>
  <c r="I438" i="2"/>
  <c r="H437" i="2"/>
  <c r="G436" i="2"/>
  <c r="I434" i="2"/>
  <c r="H433" i="2"/>
  <c r="G432" i="2"/>
  <c r="I430" i="2"/>
  <c r="H429" i="2"/>
  <c r="G428" i="2"/>
  <c r="I426" i="2"/>
  <c r="H425" i="2"/>
  <c r="G424" i="2"/>
  <c r="I422" i="2"/>
  <c r="H421" i="2"/>
  <c r="G420" i="2"/>
  <c r="I418" i="2"/>
  <c r="H417" i="2"/>
  <c r="G416" i="2"/>
  <c r="I414" i="2"/>
  <c r="H413" i="2"/>
  <c r="G412" i="2"/>
  <c r="I410" i="2"/>
  <c r="H409" i="2"/>
  <c r="G408" i="2"/>
  <c r="I406" i="2"/>
  <c r="H405" i="2"/>
  <c r="G404" i="2"/>
  <c r="I402" i="2"/>
  <c r="H401" i="2"/>
  <c r="G400" i="2"/>
  <c r="I398" i="2"/>
  <c r="H397" i="2"/>
  <c r="G396" i="2"/>
  <c r="I394" i="2"/>
  <c r="H393" i="2"/>
  <c r="G392" i="2"/>
  <c r="I390" i="2"/>
  <c r="H389" i="2"/>
  <c r="G388" i="2"/>
  <c r="I386" i="2"/>
  <c r="H385" i="2"/>
  <c r="G384" i="2"/>
  <c r="I382" i="2"/>
  <c r="H381" i="2"/>
  <c r="G380" i="2"/>
  <c r="I378" i="2"/>
  <c r="H377" i="2"/>
  <c r="G376" i="2"/>
  <c r="I374" i="2"/>
  <c r="H373" i="2"/>
  <c r="G372" i="2"/>
  <c r="I370" i="2"/>
  <c r="H369" i="2"/>
  <c r="G368" i="2"/>
  <c r="I366" i="2"/>
  <c r="H365" i="2"/>
  <c r="G364" i="2"/>
  <c r="I362" i="2"/>
  <c r="H361" i="2"/>
  <c r="G360" i="2"/>
  <c r="I358" i="2"/>
  <c r="H357" i="2"/>
  <c r="G356" i="2"/>
  <c r="I354" i="2"/>
  <c r="H353" i="2"/>
  <c r="G352" i="2"/>
  <c r="I350" i="2"/>
  <c r="H349" i="2"/>
  <c r="G348" i="2"/>
  <c r="I346" i="2"/>
  <c r="H345" i="2"/>
  <c r="G344" i="2"/>
  <c r="I342" i="2"/>
  <c r="H341" i="2"/>
  <c r="G340" i="2"/>
  <c r="I338" i="2"/>
  <c r="H337" i="2"/>
  <c r="G336" i="2"/>
  <c r="I334" i="2"/>
  <c r="H333" i="2"/>
  <c r="G332" i="2"/>
  <c r="I330" i="2"/>
  <c r="H329" i="2"/>
  <c r="G328" i="2"/>
  <c r="I326" i="2"/>
  <c r="H325" i="2"/>
  <c r="G324" i="2"/>
  <c r="I322" i="2"/>
  <c r="H321" i="2"/>
  <c r="G320" i="2"/>
  <c r="I318" i="2"/>
  <c r="H317" i="2"/>
  <c r="G316" i="2"/>
  <c r="I314" i="2"/>
  <c r="H313" i="2"/>
  <c r="G312" i="2"/>
  <c r="I310" i="2"/>
  <c r="H309" i="2"/>
  <c r="G308" i="2"/>
  <c r="I306" i="2"/>
  <c r="H305" i="2"/>
  <c r="G304" i="2"/>
  <c r="I302" i="2"/>
  <c r="H301" i="2"/>
  <c r="G300" i="2"/>
  <c r="I298" i="2"/>
  <c r="H297" i="2"/>
  <c r="G296" i="2"/>
  <c r="I294" i="2"/>
  <c r="H293" i="2"/>
  <c r="G292" i="2"/>
  <c r="I290" i="2"/>
  <c r="H289" i="2"/>
  <c r="G288" i="2"/>
  <c r="I286" i="2"/>
  <c r="H285" i="2"/>
  <c r="G284" i="2"/>
  <c r="I282" i="2"/>
  <c r="H281" i="2"/>
  <c r="G280" i="2"/>
  <c r="I278" i="2"/>
  <c r="H277" i="2"/>
  <c r="G276" i="2"/>
  <c r="I274" i="2"/>
  <c r="H273" i="2"/>
  <c r="G272" i="2"/>
  <c r="I270" i="2"/>
  <c r="H269" i="2"/>
  <c r="G268" i="2"/>
  <c r="I266" i="2"/>
  <c r="H265" i="2"/>
  <c r="G264" i="2"/>
  <c r="I262" i="2"/>
  <c r="H261" i="2"/>
  <c r="G260" i="2"/>
  <c r="I258" i="2"/>
  <c r="H257" i="2"/>
  <c r="G256" i="2"/>
  <c r="I254" i="2"/>
  <c r="H253" i="2"/>
  <c r="G252" i="2"/>
  <c r="I250" i="2"/>
  <c r="H249" i="2"/>
  <c r="G248" i="2"/>
  <c r="I246" i="2"/>
  <c r="H245" i="2"/>
  <c r="G244" i="2"/>
  <c r="I242" i="2"/>
  <c r="H241" i="2"/>
  <c r="G240" i="2"/>
  <c r="I238" i="2"/>
  <c r="H237" i="2"/>
  <c r="G236" i="2"/>
  <c r="I234" i="2"/>
  <c r="H233" i="2"/>
  <c r="G232" i="2"/>
  <c r="I230" i="2"/>
  <c r="H229" i="2"/>
  <c r="G228" i="2"/>
  <c r="I226" i="2"/>
  <c r="H225" i="2"/>
  <c r="G224" i="2"/>
  <c r="I222" i="2"/>
  <c r="H221" i="2"/>
  <c r="G220" i="2"/>
  <c r="I218" i="2"/>
  <c r="H217" i="2"/>
  <c r="G216" i="2"/>
  <c r="I214" i="2"/>
  <c r="H213" i="2"/>
  <c r="G212" i="2"/>
  <c r="I210" i="2"/>
  <c r="H209" i="2"/>
  <c r="G208" i="2"/>
  <c r="I206" i="2"/>
  <c r="H205" i="2"/>
  <c r="G204" i="2"/>
  <c r="I202" i="2"/>
  <c r="H201" i="2"/>
  <c r="G200" i="2"/>
  <c r="I198" i="2"/>
  <c r="H197" i="2"/>
  <c r="G196" i="2"/>
  <c r="I194" i="2"/>
  <c r="H193" i="2"/>
  <c r="G192" i="2"/>
  <c r="I190" i="2"/>
  <c r="H189" i="2"/>
  <c r="G188" i="2"/>
  <c r="I186" i="2"/>
  <c r="H185" i="2"/>
  <c r="G184" i="2"/>
  <c r="I182" i="2"/>
  <c r="H181" i="2"/>
  <c r="G180" i="2"/>
  <c r="I178" i="2"/>
  <c r="H177" i="2"/>
  <c r="G176" i="2"/>
  <c r="I174" i="2"/>
  <c r="H173" i="2"/>
  <c r="G172" i="2"/>
  <c r="I170" i="2"/>
  <c r="H169" i="2"/>
  <c r="G168" i="2"/>
  <c r="I166" i="2"/>
  <c r="H165" i="2"/>
  <c r="G164" i="2"/>
  <c r="I162" i="2"/>
  <c r="H161" i="2"/>
  <c r="G160" i="2"/>
  <c r="I158" i="2"/>
  <c r="H157" i="2"/>
  <c r="G156" i="2"/>
  <c r="I154" i="2"/>
  <c r="H153" i="2"/>
  <c r="G152" i="2"/>
  <c r="I150" i="2"/>
  <c r="H149" i="2"/>
  <c r="G148" i="2"/>
  <c r="I146" i="2"/>
  <c r="H145" i="2"/>
  <c r="G144" i="2"/>
  <c r="I142" i="2"/>
  <c r="H141" i="2"/>
  <c r="G140" i="2"/>
  <c r="I138" i="2"/>
  <c r="H137" i="2"/>
  <c r="G136" i="2"/>
  <c r="I134" i="2"/>
  <c r="H133" i="2"/>
  <c r="G132" i="2"/>
  <c r="I130" i="2"/>
  <c r="H129" i="2"/>
  <c r="G128" i="2"/>
  <c r="I126" i="2"/>
  <c r="H125" i="2"/>
  <c r="G124" i="2"/>
  <c r="I122" i="2"/>
  <c r="H121" i="2"/>
  <c r="G120" i="2"/>
  <c r="I118" i="2"/>
  <c r="H117" i="2"/>
  <c r="G116" i="2"/>
  <c r="I114" i="2"/>
  <c r="H113" i="2"/>
  <c r="G112" i="2"/>
  <c r="I110" i="2"/>
  <c r="H109" i="2"/>
  <c r="G108" i="2"/>
  <c r="I106" i="2"/>
  <c r="H105" i="2"/>
  <c r="G104" i="2"/>
  <c r="I102" i="2"/>
  <c r="H101" i="2"/>
  <c r="G100" i="2"/>
  <c r="I98" i="2"/>
  <c r="H97" i="2"/>
  <c r="G96" i="2"/>
  <c r="I94" i="2"/>
  <c r="H93" i="2"/>
  <c r="G92" i="2"/>
  <c r="I90" i="2"/>
  <c r="H89" i="2"/>
  <c r="G88" i="2"/>
  <c r="I86" i="2"/>
  <c r="H85" i="2"/>
  <c r="G84" i="2"/>
  <c r="I82" i="2"/>
  <c r="H81" i="2"/>
  <c r="G80" i="2"/>
  <c r="I78" i="2"/>
  <c r="H77" i="2"/>
  <c r="G76" i="2"/>
  <c r="I74" i="2"/>
  <c r="H73" i="2"/>
  <c r="G72" i="2"/>
  <c r="I70" i="2"/>
  <c r="H69" i="2"/>
  <c r="G68" i="2"/>
  <c r="I66" i="2"/>
  <c r="H65" i="2"/>
  <c r="G64" i="2"/>
  <c r="I62" i="2"/>
  <c r="H61" i="2"/>
  <c r="G60" i="2"/>
  <c r="I58" i="2"/>
  <c r="H57" i="2"/>
  <c r="G56" i="2"/>
  <c r="I54" i="2"/>
  <c r="H53" i="2"/>
  <c r="G52" i="2"/>
  <c r="I50" i="2"/>
  <c r="H49" i="2"/>
  <c r="G48" i="2"/>
  <c r="I46" i="2"/>
  <c r="H45" i="2"/>
  <c r="G44" i="2"/>
  <c r="I42" i="2"/>
  <c r="H41" i="2"/>
  <c r="G40" i="2"/>
  <c r="I38" i="2"/>
  <c r="H37" i="2"/>
  <c r="G36" i="2"/>
  <c r="I34" i="2"/>
  <c r="H33" i="2"/>
  <c r="G32" i="2"/>
  <c r="I30" i="2"/>
  <c r="H29" i="2"/>
  <c r="G28" i="2"/>
  <c r="I26" i="2"/>
  <c r="H25" i="2"/>
  <c r="G24" i="2"/>
  <c r="I22" i="2"/>
  <c r="H21" i="2"/>
  <c r="G20" i="2"/>
  <c r="I18" i="2"/>
  <c r="H17" i="2"/>
  <c r="G16" i="2"/>
  <c r="H14" i="2"/>
  <c r="H1563" i="2"/>
  <c r="G1449" i="2"/>
  <c r="I1300" i="2"/>
  <c r="H1215" i="2"/>
  <c r="I1136" i="2"/>
  <c r="G1094" i="2"/>
  <c r="G1066" i="2"/>
  <c r="H1023" i="2"/>
  <c r="H998" i="2"/>
  <c r="H966" i="2"/>
  <c r="I935" i="2"/>
  <c r="I919" i="2"/>
  <c r="I903" i="2"/>
  <c r="I887" i="2"/>
  <c r="I871" i="2"/>
  <c r="I855" i="2"/>
  <c r="H834" i="2"/>
  <c r="G813" i="2"/>
  <c r="G797" i="2"/>
  <c r="G781" i="2"/>
  <c r="H770" i="2"/>
  <c r="H754" i="2"/>
  <c r="H738" i="2"/>
  <c r="H722" i="2"/>
  <c r="H706" i="2"/>
  <c r="I695" i="2"/>
  <c r="I679" i="2"/>
  <c r="I663" i="2"/>
  <c r="I647" i="2"/>
  <c r="H632" i="2"/>
  <c r="I629" i="2"/>
  <c r="G627" i="2"/>
  <c r="G623" i="2"/>
  <c r="G619" i="2"/>
  <c r="G615" i="2"/>
  <c r="G611" i="2"/>
  <c r="G607" i="2"/>
  <c r="I601" i="2"/>
  <c r="I597" i="2"/>
  <c r="I593" i="2"/>
  <c r="I589" i="2"/>
  <c r="I585" i="2"/>
  <c r="I581" i="2"/>
  <c r="H576" i="2"/>
  <c r="I573" i="2"/>
  <c r="I569" i="2"/>
  <c r="I565" i="2"/>
  <c r="I561" i="2"/>
  <c r="I557" i="2"/>
  <c r="G555" i="2"/>
  <c r="G551" i="2"/>
  <c r="G547" i="2"/>
  <c r="G543" i="2"/>
  <c r="G539" i="2"/>
  <c r="G535" i="2"/>
  <c r="G531" i="2"/>
  <c r="G527" i="2"/>
  <c r="G523" i="2"/>
  <c r="G519" i="2"/>
  <c r="G515" i="2"/>
  <c r="G511" i="2"/>
  <c r="G507" i="2"/>
  <c r="G503" i="2"/>
  <c r="G499" i="2"/>
  <c r="G495" i="2"/>
  <c r="G491" i="2"/>
  <c r="G487" i="2"/>
  <c r="H484" i="2"/>
  <c r="H480" i="2"/>
  <c r="H476" i="2"/>
  <c r="G471" i="2"/>
  <c r="G467" i="2"/>
  <c r="G463" i="2"/>
  <c r="H460" i="2"/>
  <c r="H456" i="2"/>
  <c r="H452" i="2"/>
  <c r="I449" i="2"/>
  <c r="I445" i="2"/>
  <c r="I441" i="2"/>
  <c r="I437" i="2"/>
  <c r="G435" i="2"/>
  <c r="G431" i="2"/>
  <c r="G427" i="2"/>
  <c r="G423" i="2"/>
  <c r="G419" i="2"/>
  <c r="G415" i="2"/>
  <c r="H404" i="2"/>
  <c r="I397" i="2"/>
  <c r="H392" i="2"/>
  <c r="H388" i="2"/>
  <c r="H384" i="2"/>
  <c r="I381" i="2"/>
  <c r="I377" i="2"/>
  <c r="I373" i="2"/>
  <c r="I369" i="2"/>
  <c r="I365" i="2"/>
  <c r="I361" i="2"/>
  <c r="G359" i="2"/>
  <c r="G355" i="2"/>
  <c r="G351" i="2"/>
  <c r="G347" i="2"/>
  <c r="G343" i="2"/>
  <c r="G339" i="2"/>
  <c r="G335" i="2"/>
  <c r="G331" i="2"/>
  <c r="G327" i="2"/>
  <c r="I321" i="2"/>
  <c r="H316" i="2"/>
  <c r="H312" i="2"/>
  <c r="H308" i="2"/>
  <c r="I305" i="2"/>
  <c r="I301" i="2"/>
  <c r="I297" i="2"/>
  <c r="I293" i="2"/>
  <c r="I289" i="2"/>
  <c r="I285" i="2"/>
  <c r="I281" i="2"/>
  <c r="I277" i="2"/>
  <c r="I273" i="2"/>
  <c r="I269" i="2"/>
  <c r="I265" i="2"/>
  <c r="H260" i="2"/>
  <c r="H256" i="2"/>
  <c r="H252" i="2"/>
  <c r="H248" i="2"/>
  <c r="H244" i="2"/>
  <c r="I241" i="2"/>
  <c r="I237" i="2"/>
  <c r="I233" i="2"/>
  <c r="I229" i="2"/>
  <c r="G1791" i="2"/>
  <c r="I1591" i="2"/>
  <c r="H1534" i="2"/>
  <c r="G1478" i="2"/>
  <c r="G1421" i="2"/>
  <c r="I1364" i="2"/>
  <c r="G1322" i="2"/>
  <c r="H1279" i="2"/>
  <c r="I1236" i="2"/>
  <c r="G1194" i="2"/>
  <c r="G1158" i="2"/>
  <c r="I1143" i="2"/>
  <c r="G1130" i="2"/>
  <c r="H1115" i="2"/>
  <c r="G1101" i="2"/>
  <c r="H1087" i="2"/>
  <c r="I1072" i="2"/>
  <c r="H1058" i="2"/>
  <c r="I1044" i="2"/>
  <c r="G1030" i="2"/>
  <c r="I1015" i="2"/>
  <c r="I1003" i="2"/>
  <c r="G993" i="2"/>
  <c r="H982" i="2"/>
  <c r="I971" i="2"/>
  <c r="G961" i="2"/>
  <c r="H950" i="2"/>
  <c r="I939" i="2"/>
  <c r="G933" i="2"/>
  <c r="I927" i="2"/>
  <c r="H922" i="2"/>
  <c r="G917" i="2"/>
  <c r="I911" i="2"/>
  <c r="H906" i="2"/>
  <c r="G901" i="2"/>
  <c r="I895" i="2"/>
  <c r="H890" i="2"/>
  <c r="G885" i="2"/>
  <c r="I879" i="2"/>
  <c r="H874" i="2"/>
  <c r="G869" i="2"/>
  <c r="I863" i="2"/>
  <c r="H858" i="2"/>
  <c r="G853" i="2"/>
  <c r="I847" i="2"/>
  <c r="H842" i="2"/>
  <c r="G837" i="2"/>
  <c r="I831" i="2"/>
  <c r="H826" i="2"/>
  <c r="G821" i="2"/>
  <c r="I815" i="2"/>
  <c r="H810" i="2"/>
  <c r="G805" i="2"/>
  <c r="I799" i="2"/>
  <c r="H794" i="2"/>
  <c r="G789" i="2"/>
  <c r="I783" i="2"/>
  <c r="H778" i="2"/>
  <c r="G773" i="2"/>
  <c r="I767" i="2"/>
  <c r="H762" i="2"/>
  <c r="G757" i="2"/>
  <c r="I751" i="2"/>
  <c r="H746" i="2"/>
  <c r="G741" i="2"/>
  <c r="I735" i="2"/>
  <c r="H730" i="2"/>
  <c r="G725" i="2"/>
  <c r="I719" i="2"/>
  <c r="H714" i="2"/>
  <c r="G709" i="2"/>
  <c r="I703" i="2"/>
  <c r="H698" i="2"/>
  <c r="G693" i="2"/>
  <c r="I687" i="2"/>
  <c r="H682" i="2"/>
  <c r="G677" i="2"/>
  <c r="I671" i="2"/>
  <c r="H666" i="2"/>
  <c r="G661" i="2"/>
  <c r="I655" i="2"/>
  <c r="H650" i="2"/>
  <c r="G645" i="2"/>
  <c r="I639" i="2"/>
  <c r="H634" i="2"/>
  <c r="I631" i="2"/>
  <c r="H630" i="2"/>
  <c r="G629" i="2"/>
  <c r="I627" i="2"/>
  <c r="H626" i="2"/>
  <c r="G625" i="2"/>
  <c r="I623" i="2"/>
  <c r="H622" i="2"/>
  <c r="G621" i="2"/>
  <c r="I619" i="2"/>
  <c r="H618" i="2"/>
  <c r="G617" i="2"/>
  <c r="I615" i="2"/>
  <c r="H614" i="2"/>
  <c r="G613" i="2"/>
  <c r="I611" i="2"/>
  <c r="H610" i="2"/>
  <c r="G609" i="2"/>
  <c r="I607" i="2"/>
  <c r="H606" i="2"/>
  <c r="G605" i="2"/>
  <c r="I603" i="2"/>
  <c r="H602" i="2"/>
  <c r="G601" i="2"/>
  <c r="I599" i="2"/>
  <c r="H598" i="2"/>
  <c r="G597" i="2"/>
  <c r="I595" i="2"/>
  <c r="H594" i="2"/>
  <c r="G593" i="2"/>
  <c r="I591" i="2"/>
  <c r="H590" i="2"/>
  <c r="G589" i="2"/>
  <c r="I587" i="2"/>
  <c r="H586" i="2"/>
  <c r="G585" i="2"/>
  <c r="I583" i="2"/>
  <c r="H582" i="2"/>
  <c r="G581" i="2"/>
  <c r="I579" i="2"/>
  <c r="H578" i="2"/>
  <c r="G577" i="2"/>
  <c r="I575" i="2"/>
  <c r="H574" i="2"/>
  <c r="G573" i="2"/>
  <c r="I571" i="2"/>
  <c r="H570" i="2"/>
  <c r="G569" i="2"/>
  <c r="I567" i="2"/>
  <c r="H566" i="2"/>
  <c r="G565" i="2"/>
  <c r="I563" i="2"/>
  <c r="H562" i="2"/>
  <c r="G561" i="2"/>
  <c r="I559" i="2"/>
  <c r="H558" i="2"/>
  <c r="G557" i="2"/>
  <c r="I555" i="2"/>
  <c r="H554" i="2"/>
  <c r="G553" i="2"/>
  <c r="I551" i="2"/>
  <c r="H550" i="2"/>
  <c r="G549" i="2"/>
  <c r="I547" i="2"/>
  <c r="H546" i="2"/>
  <c r="G545" i="2"/>
  <c r="I543" i="2"/>
  <c r="H542" i="2"/>
  <c r="G541" i="2"/>
  <c r="I539" i="2"/>
  <c r="H538" i="2"/>
  <c r="G537" i="2"/>
  <c r="I535" i="2"/>
  <c r="H534" i="2"/>
  <c r="G533" i="2"/>
  <c r="I531" i="2"/>
  <c r="H530" i="2"/>
  <c r="G529" i="2"/>
  <c r="I527" i="2"/>
  <c r="H526" i="2"/>
  <c r="G525" i="2"/>
  <c r="I523" i="2"/>
  <c r="H522" i="2"/>
  <c r="G521" i="2"/>
  <c r="I519" i="2"/>
  <c r="H518" i="2"/>
  <c r="G517" i="2"/>
  <c r="I515" i="2"/>
  <c r="H514" i="2"/>
  <c r="G513" i="2"/>
  <c r="I511" i="2"/>
  <c r="H510" i="2"/>
  <c r="G509" i="2"/>
  <c r="I507" i="2"/>
  <c r="H506" i="2"/>
  <c r="G505" i="2"/>
  <c r="I503" i="2"/>
  <c r="H502" i="2"/>
  <c r="G501" i="2"/>
  <c r="I499" i="2"/>
  <c r="H498" i="2"/>
  <c r="G497" i="2"/>
  <c r="I495" i="2"/>
  <c r="H494" i="2"/>
  <c r="G493" i="2"/>
  <c r="I491" i="2"/>
  <c r="H490" i="2"/>
  <c r="G489" i="2"/>
  <c r="I487" i="2"/>
  <c r="H486" i="2"/>
  <c r="G485" i="2"/>
  <c r="I483" i="2"/>
  <c r="H482" i="2"/>
  <c r="G481" i="2"/>
  <c r="I479" i="2"/>
  <c r="H478" i="2"/>
  <c r="G477" i="2"/>
  <c r="I475" i="2"/>
  <c r="H474" i="2"/>
  <c r="G473" i="2"/>
  <c r="I471" i="2"/>
  <c r="H470" i="2"/>
  <c r="G469" i="2"/>
  <c r="I467" i="2"/>
  <c r="H466" i="2"/>
  <c r="G465" i="2"/>
  <c r="I463" i="2"/>
  <c r="H462" i="2"/>
  <c r="G461" i="2"/>
  <c r="I459" i="2"/>
  <c r="H458" i="2"/>
  <c r="G457" i="2"/>
  <c r="I455" i="2"/>
  <c r="H454" i="2"/>
  <c r="G453" i="2"/>
  <c r="I451" i="2"/>
  <c r="H450" i="2"/>
  <c r="G449" i="2"/>
  <c r="I447" i="2"/>
  <c r="H446" i="2"/>
  <c r="G445" i="2"/>
  <c r="I443" i="2"/>
  <c r="H442" i="2"/>
  <c r="G441" i="2"/>
  <c r="I439" i="2"/>
  <c r="H438" i="2"/>
  <c r="G437" i="2"/>
  <c r="I435" i="2"/>
  <c r="H434" i="2"/>
  <c r="G433" i="2"/>
  <c r="I431" i="2"/>
  <c r="H430" i="2"/>
  <c r="G429" i="2"/>
  <c r="I427" i="2"/>
  <c r="H426" i="2"/>
  <c r="G425" i="2"/>
  <c r="I423" i="2"/>
  <c r="H422" i="2"/>
  <c r="G421" i="2"/>
  <c r="I419" i="2"/>
  <c r="H418" i="2"/>
  <c r="G417" i="2"/>
  <c r="I415" i="2"/>
  <c r="H414" i="2"/>
  <c r="G413" i="2"/>
  <c r="I411" i="2"/>
  <c r="H410" i="2"/>
  <c r="G409" i="2"/>
  <c r="I407" i="2"/>
  <c r="H406" i="2"/>
  <c r="G405" i="2"/>
  <c r="I403" i="2"/>
  <c r="H402" i="2"/>
  <c r="G401" i="2"/>
  <c r="I399" i="2"/>
  <c r="H398" i="2"/>
  <c r="G397" i="2"/>
  <c r="I395" i="2"/>
  <c r="H394" i="2"/>
  <c r="G393" i="2"/>
  <c r="I391" i="2"/>
  <c r="H390" i="2"/>
  <c r="G389" i="2"/>
  <c r="I387" i="2"/>
  <c r="H386" i="2"/>
  <c r="G385" i="2"/>
  <c r="I383" i="2"/>
  <c r="H382" i="2"/>
  <c r="G381" i="2"/>
  <c r="I379" i="2"/>
  <c r="H378" i="2"/>
  <c r="G377" i="2"/>
  <c r="I375" i="2"/>
  <c r="H374" i="2"/>
  <c r="G373" i="2"/>
  <c r="I371" i="2"/>
  <c r="H370" i="2"/>
  <c r="G369" i="2"/>
  <c r="I367" i="2"/>
  <c r="H366" i="2"/>
  <c r="G365" i="2"/>
  <c r="I363" i="2"/>
  <c r="H362" i="2"/>
  <c r="G361" i="2"/>
  <c r="I359" i="2"/>
  <c r="H358" i="2"/>
  <c r="G357" i="2"/>
  <c r="I355" i="2"/>
  <c r="H354" i="2"/>
  <c r="G353" i="2"/>
  <c r="I351" i="2"/>
  <c r="H350" i="2"/>
  <c r="G349" i="2"/>
  <c r="I347" i="2"/>
  <c r="H346" i="2"/>
  <c r="G345" i="2"/>
  <c r="I343" i="2"/>
  <c r="H342" i="2"/>
  <c r="G341" i="2"/>
  <c r="I339" i="2"/>
  <c r="H338" i="2"/>
  <c r="G337" i="2"/>
  <c r="I335" i="2"/>
  <c r="H334" i="2"/>
  <c r="G333" i="2"/>
  <c r="I331" i="2"/>
  <c r="H330" i="2"/>
  <c r="G329" i="2"/>
  <c r="I327" i="2"/>
  <c r="H326" i="2"/>
  <c r="G325" i="2"/>
  <c r="I323" i="2"/>
  <c r="H322" i="2"/>
  <c r="G321" i="2"/>
  <c r="I319" i="2"/>
  <c r="H318" i="2"/>
  <c r="G317" i="2"/>
  <c r="I315" i="2"/>
  <c r="H314" i="2"/>
  <c r="G313" i="2"/>
  <c r="I311" i="2"/>
  <c r="H310" i="2"/>
  <c r="G309" i="2"/>
  <c r="I307" i="2"/>
  <c r="H306" i="2"/>
  <c r="G305" i="2"/>
  <c r="I303" i="2"/>
  <c r="H302" i="2"/>
  <c r="G301" i="2"/>
  <c r="I299" i="2"/>
  <c r="H298" i="2"/>
  <c r="G297" i="2"/>
  <c r="I295" i="2"/>
  <c r="H294" i="2"/>
  <c r="G293" i="2"/>
  <c r="I291" i="2"/>
  <c r="H290" i="2"/>
  <c r="G289" i="2"/>
  <c r="I287" i="2"/>
  <c r="H286" i="2"/>
  <c r="G285" i="2"/>
  <c r="I283" i="2"/>
  <c r="H282" i="2"/>
  <c r="G281" i="2"/>
  <c r="I279" i="2"/>
  <c r="H278" i="2"/>
  <c r="G277" i="2"/>
  <c r="I275" i="2"/>
  <c r="H274" i="2"/>
  <c r="G273" i="2"/>
  <c r="I271" i="2"/>
  <c r="H270" i="2"/>
  <c r="G269" i="2"/>
  <c r="I267" i="2"/>
  <c r="H266" i="2"/>
  <c r="G265" i="2"/>
  <c r="I263" i="2"/>
  <c r="H262" i="2"/>
  <c r="G261" i="2"/>
  <c r="I259" i="2"/>
  <c r="H258" i="2"/>
  <c r="G257" i="2"/>
  <c r="I255" i="2"/>
  <c r="H254" i="2"/>
  <c r="G253" i="2"/>
  <c r="I251" i="2"/>
  <c r="H250" i="2"/>
  <c r="G249" i="2"/>
  <c r="I247" i="2"/>
  <c r="H246" i="2"/>
  <c r="G245" i="2"/>
  <c r="I243" i="2"/>
  <c r="H242" i="2"/>
  <c r="G241" i="2"/>
  <c r="I239" i="2"/>
  <c r="H238" i="2"/>
  <c r="G237" i="2"/>
  <c r="I235" i="2"/>
  <c r="H234" i="2"/>
  <c r="G233" i="2"/>
  <c r="I231" i="2"/>
  <c r="H230" i="2"/>
  <c r="G229" i="2"/>
  <c r="I227" i="2"/>
  <c r="H226" i="2"/>
  <c r="G225" i="2"/>
  <c r="I223" i="2"/>
  <c r="H222" i="2"/>
  <c r="G221" i="2"/>
  <c r="I219" i="2"/>
  <c r="H218" i="2"/>
  <c r="G217" i="2"/>
  <c r="I215" i="2"/>
  <c r="H214" i="2"/>
  <c r="G213" i="2"/>
  <c r="I211" i="2"/>
  <c r="H210" i="2"/>
  <c r="G209" i="2"/>
  <c r="I207" i="2"/>
  <c r="H206" i="2"/>
  <c r="G205" i="2"/>
  <c r="I203" i="2"/>
  <c r="H202" i="2"/>
  <c r="G201" i="2"/>
  <c r="I199" i="2"/>
  <c r="H198" i="2"/>
  <c r="G197" i="2"/>
  <c r="I195" i="2"/>
  <c r="H194" i="2"/>
  <c r="G193" i="2"/>
  <c r="I191" i="2"/>
  <c r="H190" i="2"/>
  <c r="G189" i="2"/>
  <c r="I187" i="2"/>
  <c r="H186" i="2"/>
  <c r="G185" i="2"/>
  <c r="I183" i="2"/>
  <c r="H182" i="2"/>
  <c r="G181" i="2"/>
  <c r="I179" i="2"/>
  <c r="H178" i="2"/>
  <c r="G177" i="2"/>
  <c r="I175" i="2"/>
  <c r="H174" i="2"/>
  <c r="G173" i="2"/>
  <c r="I171" i="2"/>
  <c r="H170" i="2"/>
  <c r="G169" i="2"/>
  <c r="I167" i="2"/>
  <c r="H166" i="2"/>
  <c r="G165" i="2"/>
  <c r="I163" i="2"/>
  <c r="H162" i="2"/>
  <c r="G161" i="2"/>
  <c r="I159" i="2"/>
  <c r="H158" i="2"/>
  <c r="G157" i="2"/>
  <c r="I155" i="2"/>
  <c r="H154" i="2"/>
  <c r="G153" i="2"/>
  <c r="I151" i="2"/>
  <c r="H150" i="2"/>
  <c r="G149" i="2"/>
  <c r="I147" i="2"/>
  <c r="H146" i="2"/>
  <c r="G145" i="2"/>
  <c r="I143" i="2"/>
  <c r="H142" i="2"/>
  <c r="G141" i="2"/>
  <c r="I139" i="2"/>
  <c r="H138" i="2"/>
  <c r="G137" i="2"/>
  <c r="I135" i="2"/>
  <c r="H134" i="2"/>
  <c r="G133" i="2"/>
  <c r="I131" i="2"/>
  <c r="H130" i="2"/>
  <c r="G129" i="2"/>
  <c r="I127" i="2"/>
  <c r="H126" i="2"/>
  <c r="G125" i="2"/>
  <c r="I123" i="2"/>
  <c r="H122" i="2"/>
  <c r="G121" i="2"/>
  <c r="I119" i="2"/>
  <c r="H118" i="2"/>
  <c r="G117" i="2"/>
  <c r="I115" i="2"/>
  <c r="H114" i="2"/>
  <c r="G113" i="2"/>
  <c r="I111" i="2"/>
  <c r="H110" i="2"/>
  <c r="G109" i="2"/>
  <c r="I107" i="2"/>
  <c r="H106" i="2"/>
  <c r="G105" i="2"/>
  <c r="I103" i="2"/>
  <c r="H102" i="2"/>
  <c r="G101" i="2"/>
  <c r="I99" i="2"/>
  <c r="H98" i="2"/>
  <c r="G97" i="2"/>
  <c r="I95" i="2"/>
  <c r="H94" i="2"/>
  <c r="G93" i="2"/>
  <c r="I91" i="2"/>
  <c r="H90" i="2"/>
  <c r="G89" i="2"/>
  <c r="I87" i="2"/>
  <c r="H86" i="2"/>
  <c r="G85" i="2"/>
  <c r="I83" i="2"/>
  <c r="H82" i="2"/>
  <c r="G81" i="2"/>
  <c r="I79" i="2"/>
  <c r="H78" i="2"/>
  <c r="G77" i="2"/>
  <c r="I75" i="2"/>
  <c r="H74" i="2"/>
  <c r="G73" i="2"/>
  <c r="I71" i="2"/>
  <c r="H70" i="2"/>
  <c r="G69" i="2"/>
  <c r="I67" i="2"/>
  <c r="H66" i="2"/>
  <c r="G65" i="2"/>
  <c r="I63" i="2"/>
  <c r="H62" i="2"/>
  <c r="G61" i="2"/>
  <c r="I59" i="2"/>
  <c r="H58" i="2"/>
  <c r="G57" i="2"/>
  <c r="I55" i="2"/>
  <c r="H54" i="2"/>
  <c r="G53" i="2"/>
  <c r="I51" i="2"/>
  <c r="H50" i="2"/>
  <c r="G49" i="2"/>
  <c r="I47" i="2"/>
  <c r="H46" i="2"/>
  <c r="G45" i="2"/>
  <c r="I43" i="2"/>
  <c r="H42" i="2"/>
  <c r="G41" i="2"/>
  <c r="I39" i="2"/>
  <c r="H38" i="2"/>
  <c r="G37" i="2"/>
  <c r="I35" i="2"/>
  <c r="H34" i="2"/>
  <c r="G33" i="2"/>
  <c r="I31" i="2"/>
  <c r="H30" i="2"/>
  <c r="G29" i="2"/>
  <c r="I27" i="2"/>
  <c r="H26" i="2"/>
  <c r="G25" i="2"/>
  <c r="I23" i="2"/>
  <c r="H22" i="2"/>
  <c r="G21" i="2"/>
  <c r="I19" i="2"/>
  <c r="H18" i="2"/>
  <c r="G17" i="2"/>
  <c r="I15" i="2"/>
  <c r="G14" i="2"/>
  <c r="I1392" i="2"/>
  <c r="I1172" i="2"/>
  <c r="I1108" i="2"/>
  <c r="H1051" i="2"/>
  <c r="I987" i="2"/>
  <c r="I955" i="2"/>
  <c r="H930" i="2"/>
  <c r="H914" i="2"/>
  <c r="H898" i="2"/>
  <c r="H882" i="2"/>
  <c r="H866" i="2"/>
  <c r="H850" i="2"/>
  <c r="I839" i="2"/>
  <c r="I823" i="2"/>
  <c r="I807" i="2"/>
  <c r="I791" i="2"/>
  <c r="I775" i="2"/>
  <c r="I759" i="2"/>
  <c r="I743" i="2"/>
  <c r="I727" i="2"/>
  <c r="I711" i="2"/>
  <c r="H690" i="2"/>
  <c r="H674" i="2"/>
  <c r="H658" i="2"/>
  <c r="H642" i="2"/>
  <c r="G631" i="2"/>
  <c r="I625" i="2"/>
  <c r="I621" i="2"/>
  <c r="I617" i="2"/>
  <c r="I613" i="2"/>
  <c r="I609" i="2"/>
  <c r="I605" i="2"/>
  <c r="G603" i="2"/>
  <c r="G599" i="2"/>
  <c r="G595" i="2"/>
  <c r="G591" i="2"/>
  <c r="G587" i="2"/>
  <c r="G583" i="2"/>
  <c r="G579" i="2"/>
  <c r="G575" i="2"/>
  <c r="G571" i="2"/>
  <c r="G567" i="2"/>
  <c r="G563" i="2"/>
  <c r="G559" i="2"/>
  <c r="H552" i="2"/>
  <c r="H548" i="2"/>
  <c r="H544" i="2"/>
  <c r="H540" i="2"/>
  <c r="H536" i="2"/>
  <c r="H532" i="2"/>
  <c r="H528" i="2"/>
  <c r="H524" i="2"/>
  <c r="H520" i="2"/>
  <c r="H516" i="2"/>
  <c r="H512" i="2"/>
  <c r="H508" i="2"/>
  <c r="H504" i="2"/>
  <c r="H500" i="2"/>
  <c r="H496" i="2"/>
  <c r="H492" i="2"/>
  <c r="H488" i="2"/>
  <c r="I481" i="2"/>
  <c r="I477" i="2"/>
  <c r="H472" i="2"/>
  <c r="H468" i="2"/>
  <c r="H464" i="2"/>
  <c r="G459" i="2"/>
  <c r="I453" i="2"/>
  <c r="H448" i="2"/>
  <c r="H444" i="2"/>
  <c r="H440" i="2"/>
  <c r="H436" i="2"/>
  <c r="H432" i="2"/>
  <c r="H428" i="2"/>
  <c r="H424" i="2"/>
  <c r="H420" i="2"/>
  <c r="I417" i="2"/>
  <c r="I413" i="2"/>
  <c r="G411" i="2"/>
  <c r="H408" i="2"/>
  <c r="I405" i="2"/>
  <c r="I401" i="2"/>
  <c r="G399" i="2"/>
  <c r="G395" i="2"/>
  <c r="G391" i="2"/>
  <c r="G387" i="2"/>
  <c r="G383" i="2"/>
  <c r="G379" i="2"/>
  <c r="G375" i="2"/>
  <c r="G371" i="2"/>
  <c r="G367" i="2"/>
  <c r="G363" i="2"/>
  <c r="I357" i="2"/>
  <c r="I353" i="2"/>
  <c r="I349" i="2"/>
  <c r="I345" i="2"/>
  <c r="I341" i="2"/>
  <c r="I337" i="2"/>
  <c r="I333" i="2"/>
  <c r="I329" i="2"/>
  <c r="I325" i="2"/>
  <c r="G323" i="2"/>
  <c r="G319" i="2"/>
  <c r="G315" i="2"/>
  <c r="I309" i="2"/>
  <c r="H304" i="2"/>
  <c r="H300" i="2"/>
  <c r="H296" i="2"/>
  <c r="H292" i="2"/>
  <c r="G287" i="2"/>
  <c r="G283" i="2"/>
  <c r="G279" i="2"/>
  <c r="G275" i="2"/>
  <c r="G271" i="2"/>
  <c r="G267" i="2"/>
  <c r="G263" i="2"/>
  <c r="G259" i="2"/>
  <c r="G255" i="2"/>
  <c r="G251" i="2"/>
  <c r="G247" i="2"/>
  <c r="G243" i="2"/>
  <c r="G239" i="2"/>
  <c r="H236" i="2"/>
  <c r="H232" i="2"/>
  <c r="H228" i="2"/>
  <c r="I1705" i="2"/>
  <c r="G1577" i="2"/>
  <c r="I1520" i="2"/>
  <c r="I1463" i="2"/>
  <c r="H1406" i="2"/>
  <c r="G1354" i="2"/>
  <c r="H1311" i="2"/>
  <c r="I1268" i="2"/>
  <c r="G1226" i="2"/>
  <c r="H1183" i="2"/>
  <c r="H1154" i="2"/>
  <c r="I1140" i="2"/>
  <c r="G1126" i="2"/>
  <c r="I1111" i="2"/>
  <c r="G1098" i="2"/>
  <c r="H1083" i="2"/>
  <c r="G1069" i="2"/>
  <c r="H1055" i="2"/>
  <c r="I1040" i="2"/>
  <c r="H1026" i="2"/>
  <c r="I1012" i="2"/>
  <c r="G1001" i="2"/>
  <c r="H990" i="2"/>
  <c r="I979" i="2"/>
  <c r="G969" i="2"/>
  <c r="H958" i="2"/>
  <c r="I947" i="2"/>
  <c r="G937" i="2"/>
  <c r="I931" i="2"/>
  <c r="H926" i="2"/>
  <c r="G921" i="2"/>
  <c r="I915" i="2"/>
  <c r="H910" i="2"/>
  <c r="G905" i="2"/>
  <c r="I899" i="2"/>
  <c r="H894" i="2"/>
  <c r="G889" i="2"/>
  <c r="I883" i="2"/>
  <c r="H878" i="2"/>
  <c r="G873" i="2"/>
  <c r="I867" i="2"/>
  <c r="H862" i="2"/>
  <c r="G857" i="2"/>
  <c r="I851" i="2"/>
  <c r="H846" i="2"/>
  <c r="G841" i="2"/>
  <c r="I835" i="2"/>
  <c r="H830" i="2"/>
  <c r="G825" i="2"/>
  <c r="I819" i="2"/>
  <c r="H814" i="2"/>
  <c r="G809" i="2"/>
  <c r="I803" i="2"/>
  <c r="H798" i="2"/>
  <c r="G793" i="2"/>
  <c r="I787" i="2"/>
  <c r="H782" i="2"/>
  <c r="G777" i="2"/>
  <c r="I771" i="2"/>
  <c r="H766" i="2"/>
  <c r="G761" i="2"/>
  <c r="I755" i="2"/>
  <c r="H750" i="2"/>
  <c r="G745" i="2"/>
  <c r="I739" i="2"/>
  <c r="H734" i="2"/>
  <c r="G729" i="2"/>
  <c r="I723" i="2"/>
  <c r="H718" i="2"/>
  <c r="G713" i="2"/>
  <c r="I707" i="2"/>
  <c r="H702" i="2"/>
  <c r="G697" i="2"/>
  <c r="I691" i="2"/>
  <c r="H686" i="2"/>
  <c r="G681" i="2"/>
  <c r="I675" i="2"/>
  <c r="H670" i="2"/>
  <c r="G665" i="2"/>
  <c r="I659" i="2"/>
  <c r="H654" i="2"/>
  <c r="G649" i="2"/>
  <c r="I643" i="2"/>
  <c r="H638" i="2"/>
  <c r="G633" i="2"/>
  <c r="H631" i="2"/>
  <c r="G630" i="2"/>
  <c r="I628" i="2"/>
  <c r="H627" i="2"/>
  <c r="G626" i="2"/>
  <c r="I624" i="2"/>
  <c r="H623" i="2"/>
  <c r="G622" i="2"/>
  <c r="I620" i="2"/>
  <c r="H619" i="2"/>
  <c r="G618" i="2"/>
  <c r="I616" i="2"/>
  <c r="H615" i="2"/>
  <c r="G614" i="2"/>
  <c r="I612" i="2"/>
  <c r="H611" i="2"/>
  <c r="G610" i="2"/>
  <c r="I608" i="2"/>
  <c r="H607" i="2"/>
  <c r="G606" i="2"/>
  <c r="I604" i="2"/>
  <c r="H603" i="2"/>
  <c r="G602" i="2"/>
  <c r="I600" i="2"/>
  <c r="H599" i="2"/>
  <c r="G598" i="2"/>
  <c r="I596" i="2"/>
  <c r="H595" i="2"/>
  <c r="G594" i="2"/>
  <c r="I592" i="2"/>
  <c r="H591" i="2"/>
  <c r="G590" i="2"/>
  <c r="I588" i="2"/>
  <c r="H587" i="2"/>
  <c r="G586" i="2"/>
  <c r="I584" i="2"/>
  <c r="H583" i="2"/>
  <c r="G582" i="2"/>
  <c r="I580" i="2"/>
  <c r="H579" i="2"/>
  <c r="G578" i="2"/>
  <c r="I576" i="2"/>
  <c r="H575" i="2"/>
  <c r="G574" i="2"/>
  <c r="I572" i="2"/>
  <c r="H571" i="2"/>
  <c r="G570" i="2"/>
  <c r="I568" i="2"/>
  <c r="H567" i="2"/>
  <c r="G566" i="2"/>
  <c r="I564" i="2"/>
  <c r="H563" i="2"/>
  <c r="G562" i="2"/>
  <c r="I560" i="2"/>
  <c r="H559" i="2"/>
  <c r="G558" i="2"/>
  <c r="I556" i="2"/>
  <c r="H555" i="2"/>
  <c r="G554" i="2"/>
  <c r="I552" i="2"/>
  <c r="H551" i="2"/>
  <c r="G550" i="2"/>
  <c r="I548" i="2"/>
  <c r="H547" i="2"/>
  <c r="G546" i="2"/>
  <c r="I544" i="2"/>
  <c r="H543" i="2"/>
  <c r="G542" i="2"/>
  <c r="I540" i="2"/>
  <c r="H539" i="2"/>
  <c r="G538" i="2"/>
  <c r="I536" i="2"/>
  <c r="H535" i="2"/>
  <c r="G534" i="2"/>
  <c r="I532" i="2"/>
  <c r="H531" i="2"/>
  <c r="G530" i="2"/>
  <c r="I528" i="2"/>
  <c r="H527" i="2"/>
  <c r="G526" i="2"/>
  <c r="I524" i="2"/>
  <c r="H523" i="2"/>
  <c r="G522" i="2"/>
  <c r="I520" i="2"/>
  <c r="H519" i="2"/>
  <c r="G518" i="2"/>
  <c r="I516" i="2"/>
  <c r="H515" i="2"/>
  <c r="G514" i="2"/>
  <c r="I512" i="2"/>
  <c r="H511" i="2"/>
  <c r="G510" i="2"/>
  <c r="I508" i="2"/>
  <c r="H507" i="2"/>
  <c r="G506" i="2"/>
  <c r="I504" i="2"/>
  <c r="H503" i="2"/>
  <c r="G502" i="2"/>
  <c r="I500" i="2"/>
  <c r="H499" i="2"/>
  <c r="G498" i="2"/>
  <c r="I496" i="2"/>
  <c r="H495" i="2"/>
  <c r="G494" i="2"/>
  <c r="I492" i="2"/>
  <c r="H491" i="2"/>
  <c r="G490" i="2"/>
  <c r="I488" i="2"/>
  <c r="H487" i="2"/>
  <c r="G486" i="2"/>
  <c r="I484" i="2"/>
  <c r="H483" i="2"/>
  <c r="G482" i="2"/>
  <c r="I480" i="2"/>
  <c r="H479" i="2"/>
  <c r="G478" i="2"/>
  <c r="I476" i="2"/>
  <c r="H475" i="2"/>
  <c r="G474" i="2"/>
  <c r="I472" i="2"/>
  <c r="H471" i="2"/>
  <c r="G470" i="2"/>
  <c r="I468" i="2"/>
  <c r="H467" i="2"/>
  <c r="G466" i="2"/>
  <c r="I464" i="2"/>
  <c r="H463" i="2"/>
  <c r="G462" i="2"/>
  <c r="I460" i="2"/>
  <c r="H459" i="2"/>
  <c r="G458" i="2"/>
  <c r="I456" i="2"/>
  <c r="H455" i="2"/>
  <c r="G454" i="2"/>
  <c r="I452" i="2"/>
  <c r="H451" i="2"/>
  <c r="G450" i="2"/>
  <c r="I448" i="2"/>
  <c r="H447" i="2"/>
  <c r="G446" i="2"/>
  <c r="I444" i="2"/>
  <c r="H443" i="2"/>
  <c r="G442" i="2"/>
  <c r="I440" i="2"/>
  <c r="H439" i="2"/>
  <c r="G438" i="2"/>
  <c r="I436" i="2"/>
  <c r="H435" i="2"/>
  <c r="G434" i="2"/>
  <c r="I432" i="2"/>
  <c r="H431" i="2"/>
  <c r="G430" i="2"/>
  <c r="I428" i="2"/>
  <c r="H427" i="2"/>
  <c r="G426" i="2"/>
  <c r="O426" i="2" s="1"/>
  <c r="I424" i="2"/>
  <c r="H423" i="2"/>
  <c r="G422" i="2"/>
  <c r="I420" i="2"/>
  <c r="H419" i="2"/>
  <c r="G418" i="2"/>
  <c r="I416" i="2"/>
  <c r="H415" i="2"/>
  <c r="G414" i="2"/>
  <c r="I412" i="2"/>
  <c r="H411" i="2"/>
  <c r="G410" i="2"/>
  <c r="O410" i="2" s="1"/>
  <c r="I408" i="2"/>
  <c r="H407" i="2"/>
  <c r="G406" i="2"/>
  <c r="I404" i="2"/>
  <c r="H403" i="2"/>
  <c r="G402" i="2"/>
  <c r="I400" i="2"/>
  <c r="H399" i="2"/>
  <c r="G398" i="2"/>
  <c r="I396" i="2"/>
  <c r="H395" i="2"/>
  <c r="G394" i="2"/>
  <c r="O394" i="2" s="1"/>
  <c r="I392" i="2"/>
  <c r="H391" i="2"/>
  <c r="G390" i="2"/>
  <c r="I388" i="2"/>
  <c r="H387" i="2"/>
  <c r="G386" i="2"/>
  <c r="I384" i="2"/>
  <c r="H383" i="2"/>
  <c r="G382" i="2"/>
  <c r="I380" i="2"/>
  <c r="H379" i="2"/>
  <c r="G378" i="2"/>
  <c r="O378" i="2" s="1"/>
  <c r="I376" i="2"/>
  <c r="H375" i="2"/>
  <c r="G374" i="2"/>
  <c r="I372" i="2"/>
  <c r="H371" i="2"/>
  <c r="G370" i="2"/>
  <c r="I368" i="2"/>
  <c r="H367" i="2"/>
  <c r="G366" i="2"/>
  <c r="I364" i="2"/>
  <c r="H363" i="2"/>
  <c r="G362" i="2"/>
  <c r="O362" i="2" s="1"/>
  <c r="I360" i="2"/>
  <c r="H359" i="2"/>
  <c r="G358" i="2"/>
  <c r="I356" i="2"/>
  <c r="H355" i="2"/>
  <c r="G354" i="2"/>
  <c r="I352" i="2"/>
  <c r="H351" i="2"/>
  <c r="G350" i="2"/>
  <c r="I348" i="2"/>
  <c r="H347" i="2"/>
  <c r="G346" i="2"/>
  <c r="O346" i="2" s="1"/>
  <c r="I344" i="2"/>
  <c r="H343" i="2"/>
  <c r="G342" i="2"/>
  <c r="I340" i="2"/>
  <c r="H339" i="2"/>
  <c r="G338" i="2"/>
  <c r="I336" i="2"/>
  <c r="H335" i="2"/>
  <c r="G334" i="2"/>
  <c r="I332" i="2"/>
  <c r="H331" i="2"/>
  <c r="G330" i="2"/>
  <c r="O330" i="2" s="1"/>
  <c r="I328" i="2"/>
  <c r="H327" i="2"/>
  <c r="G326" i="2"/>
  <c r="I324" i="2"/>
  <c r="H323" i="2"/>
  <c r="G322" i="2"/>
  <c r="I320" i="2"/>
  <c r="H319" i="2"/>
  <c r="G318" i="2"/>
  <c r="I316" i="2"/>
  <c r="H315" i="2"/>
  <c r="G314" i="2"/>
  <c r="O314" i="2" s="1"/>
  <c r="I312" i="2"/>
  <c r="H311" i="2"/>
  <c r="G310" i="2"/>
  <c r="I308" i="2"/>
  <c r="H307" i="2"/>
  <c r="G306" i="2"/>
  <c r="I304" i="2"/>
  <c r="H303" i="2"/>
  <c r="G302" i="2"/>
  <c r="I300" i="2"/>
  <c r="H299" i="2"/>
  <c r="G298" i="2"/>
  <c r="O298" i="2" s="1"/>
  <c r="I296" i="2"/>
  <c r="H295" i="2"/>
  <c r="G294" i="2"/>
  <c r="I292" i="2"/>
  <c r="H291" i="2"/>
  <c r="G290" i="2"/>
  <c r="I288" i="2"/>
  <c r="H287" i="2"/>
  <c r="G286" i="2"/>
  <c r="I284" i="2"/>
  <c r="H283" i="2"/>
  <c r="G282" i="2"/>
  <c r="O282" i="2" s="1"/>
  <c r="I280" i="2"/>
  <c r="H279" i="2"/>
  <c r="G278" i="2"/>
  <c r="I276" i="2"/>
  <c r="H275" i="2"/>
  <c r="G274" i="2"/>
  <c r="I272" i="2"/>
  <c r="H271" i="2"/>
  <c r="G270" i="2"/>
  <c r="I268" i="2"/>
  <c r="H267" i="2"/>
  <c r="G266" i="2"/>
  <c r="O266" i="2" s="1"/>
  <c r="I264" i="2"/>
  <c r="H263" i="2"/>
  <c r="G262" i="2"/>
  <c r="I260" i="2"/>
  <c r="H259" i="2"/>
  <c r="G258" i="2"/>
  <c r="I256" i="2"/>
  <c r="H255" i="2"/>
  <c r="G254" i="2"/>
  <c r="I252" i="2"/>
  <c r="H251" i="2"/>
  <c r="G250" i="2"/>
  <c r="O250" i="2" s="1"/>
  <c r="I248" i="2"/>
  <c r="H247" i="2"/>
  <c r="G246" i="2"/>
  <c r="I244" i="2"/>
  <c r="H243" i="2"/>
  <c r="G242" i="2"/>
  <c r="I240" i="2"/>
  <c r="H239" i="2"/>
  <c r="G238" i="2"/>
  <c r="I236" i="2"/>
  <c r="H235" i="2"/>
  <c r="G234" i="2"/>
  <c r="I232" i="2"/>
  <c r="H231" i="2"/>
  <c r="G230" i="2"/>
  <c r="I228" i="2"/>
  <c r="O228" i="2" s="1"/>
  <c r="H227" i="2"/>
  <c r="G226" i="2"/>
  <c r="I224" i="2"/>
  <c r="H223" i="2"/>
  <c r="G222" i="2"/>
  <c r="I220" i="2"/>
  <c r="H219" i="2"/>
  <c r="G218" i="2"/>
  <c r="I216" i="2"/>
  <c r="H215" i="2"/>
  <c r="G214" i="2"/>
  <c r="I212" i="2"/>
  <c r="H211" i="2"/>
  <c r="G210" i="2"/>
  <c r="I208" i="2"/>
  <c r="H207" i="2"/>
  <c r="G206" i="2"/>
  <c r="I204" i="2"/>
  <c r="H203" i="2"/>
  <c r="G202" i="2"/>
  <c r="I200" i="2"/>
  <c r="H199" i="2"/>
  <c r="G198" i="2"/>
  <c r="I196" i="2"/>
  <c r="H195" i="2"/>
  <c r="G194" i="2"/>
  <c r="I192" i="2"/>
  <c r="H191" i="2"/>
  <c r="G190" i="2"/>
  <c r="I188" i="2"/>
  <c r="H187" i="2"/>
  <c r="G186" i="2"/>
  <c r="O186" i="2" s="1"/>
  <c r="I184" i="2"/>
  <c r="H183" i="2"/>
  <c r="G182" i="2"/>
  <c r="I180" i="2"/>
  <c r="H179" i="2"/>
  <c r="G178" i="2"/>
  <c r="I176" i="2"/>
  <c r="H175" i="2"/>
  <c r="G174" i="2"/>
  <c r="I172" i="2"/>
  <c r="H171" i="2"/>
  <c r="G170" i="2"/>
  <c r="I168" i="2"/>
  <c r="H167" i="2"/>
  <c r="G166" i="2"/>
  <c r="I164" i="2"/>
  <c r="H163" i="2"/>
  <c r="G162" i="2"/>
  <c r="I160" i="2"/>
  <c r="H159" i="2"/>
  <c r="G158" i="2"/>
  <c r="I156" i="2"/>
  <c r="H155" i="2"/>
  <c r="G154" i="2"/>
  <c r="I152" i="2"/>
  <c r="H151" i="2"/>
  <c r="G150" i="2"/>
  <c r="I148" i="2"/>
  <c r="H147" i="2"/>
  <c r="G146" i="2"/>
  <c r="I144" i="2"/>
  <c r="H143" i="2"/>
  <c r="G142" i="2"/>
  <c r="I140" i="2"/>
  <c r="H139" i="2"/>
  <c r="G138" i="2"/>
  <c r="O138" i="2" s="1"/>
  <c r="I136" i="2"/>
  <c r="H135" i="2"/>
  <c r="G134" i="2"/>
  <c r="I132" i="2"/>
  <c r="H131" i="2"/>
  <c r="G130" i="2"/>
  <c r="I128" i="2"/>
  <c r="H127" i="2"/>
  <c r="G126" i="2"/>
  <c r="I124" i="2"/>
  <c r="H123" i="2"/>
  <c r="G122" i="2"/>
  <c r="I120" i="2"/>
  <c r="H119" i="2"/>
  <c r="G118" i="2"/>
  <c r="I116" i="2"/>
  <c r="H115" i="2"/>
  <c r="G114" i="2"/>
  <c r="I112" i="2"/>
  <c r="H111" i="2"/>
  <c r="G110" i="2"/>
  <c r="I108" i="2"/>
  <c r="H107" i="2"/>
  <c r="G106" i="2"/>
  <c r="O106" i="2" s="1"/>
  <c r="I104" i="2"/>
  <c r="H103" i="2"/>
  <c r="G102" i="2"/>
  <c r="I100" i="2"/>
  <c r="H99" i="2"/>
  <c r="G98" i="2"/>
  <c r="I96" i="2"/>
  <c r="H95" i="2"/>
  <c r="G94" i="2"/>
  <c r="I92" i="2"/>
  <c r="H91" i="2"/>
  <c r="G90" i="2"/>
  <c r="O90" i="2" s="1"/>
  <c r="I88" i="2"/>
  <c r="H87" i="2"/>
  <c r="G86" i="2"/>
  <c r="I84" i="2"/>
  <c r="H83" i="2"/>
  <c r="G82" i="2"/>
  <c r="I80" i="2"/>
  <c r="H79" i="2"/>
  <c r="G78" i="2"/>
  <c r="I76" i="2"/>
  <c r="H75" i="2"/>
  <c r="G74" i="2"/>
  <c r="O74" i="2" s="1"/>
  <c r="I72" i="2"/>
  <c r="H71" i="2"/>
  <c r="G70" i="2"/>
  <c r="I68" i="2"/>
  <c r="H67" i="2"/>
  <c r="G66" i="2"/>
  <c r="I64" i="2"/>
  <c r="H63" i="2"/>
  <c r="G62" i="2"/>
  <c r="I60" i="2"/>
  <c r="H59" i="2"/>
  <c r="G58" i="2"/>
  <c r="O58" i="2" s="1"/>
  <c r="I56" i="2"/>
  <c r="H55" i="2"/>
  <c r="G54" i="2"/>
  <c r="I52" i="2"/>
  <c r="H51" i="2"/>
  <c r="G50" i="2"/>
  <c r="I48" i="2"/>
  <c r="H47" i="2"/>
  <c r="G46" i="2"/>
  <c r="I44" i="2"/>
  <c r="H43" i="2"/>
  <c r="G42" i="2"/>
  <c r="O42" i="2" s="1"/>
  <c r="I40" i="2"/>
  <c r="H39" i="2"/>
  <c r="G38" i="2"/>
  <c r="I36" i="2"/>
  <c r="H35" i="2"/>
  <c r="G34" i="2"/>
  <c r="I32" i="2"/>
  <c r="H31" i="2"/>
  <c r="G30" i="2"/>
  <c r="I28" i="2"/>
  <c r="H27" i="2"/>
  <c r="G26" i="2"/>
  <c r="I24" i="2"/>
  <c r="H23" i="2"/>
  <c r="G22" i="2"/>
  <c r="I20" i="2"/>
  <c r="H19" i="2"/>
  <c r="G18" i="2"/>
  <c r="I16" i="2"/>
  <c r="H15" i="2"/>
  <c r="I1620" i="2"/>
  <c r="H1506" i="2"/>
  <c r="H1343" i="2"/>
  <c r="G1258" i="2"/>
  <c r="O1258" i="2" s="1"/>
  <c r="H1151" i="2"/>
  <c r="O1151" i="2" s="1"/>
  <c r="H1122" i="2"/>
  <c r="I1079" i="2"/>
  <c r="G1037" i="2"/>
  <c r="G1009" i="2"/>
  <c r="G977" i="2"/>
  <c r="G945" i="2"/>
  <c r="G925" i="2"/>
  <c r="G909" i="2"/>
  <c r="G893" i="2"/>
  <c r="G877" i="2"/>
  <c r="G861" i="2"/>
  <c r="G845" i="2"/>
  <c r="G829" i="2"/>
  <c r="H818" i="2"/>
  <c r="H802" i="2"/>
  <c r="H786" i="2"/>
  <c r="G765" i="2"/>
  <c r="G749" i="2"/>
  <c r="G733" i="2"/>
  <c r="G717" i="2"/>
  <c r="G701" i="2"/>
  <c r="G685" i="2"/>
  <c r="G669" i="2"/>
  <c r="G653" i="2"/>
  <c r="G637" i="2"/>
  <c r="H628" i="2"/>
  <c r="H624" i="2"/>
  <c r="H620" i="2"/>
  <c r="H616" i="2"/>
  <c r="H612" i="2"/>
  <c r="H608" i="2"/>
  <c r="H604" i="2"/>
  <c r="H600" i="2"/>
  <c r="H596" i="2"/>
  <c r="H592" i="2"/>
  <c r="H588" i="2"/>
  <c r="H584" i="2"/>
  <c r="H580" i="2"/>
  <c r="O580" i="2" s="1"/>
  <c r="I577" i="2"/>
  <c r="H572" i="2"/>
  <c r="H568" i="2"/>
  <c r="H564" i="2"/>
  <c r="O564" i="2" s="1"/>
  <c r="H560" i="2"/>
  <c r="O560" i="2" s="1"/>
  <c r="H556" i="2"/>
  <c r="O556" i="2" s="1"/>
  <c r="I553" i="2"/>
  <c r="I549" i="2"/>
  <c r="O549" i="2" s="1"/>
  <c r="I545" i="2"/>
  <c r="O545" i="2" s="1"/>
  <c r="I541" i="2"/>
  <c r="O541" i="2" s="1"/>
  <c r="I537" i="2"/>
  <c r="I533" i="2"/>
  <c r="O533" i="2" s="1"/>
  <c r="I529" i="2"/>
  <c r="I525" i="2"/>
  <c r="I521" i="2"/>
  <c r="I517" i="2"/>
  <c r="O517" i="2" s="1"/>
  <c r="I513" i="2"/>
  <c r="I509" i="2"/>
  <c r="I505" i="2"/>
  <c r="I501" i="2"/>
  <c r="O501" i="2" s="1"/>
  <c r="I497" i="2"/>
  <c r="I493" i="2"/>
  <c r="O493" i="2" s="1"/>
  <c r="I489" i="2"/>
  <c r="I485" i="2"/>
  <c r="O485" i="2" s="1"/>
  <c r="G483" i="2"/>
  <c r="O483" i="2" s="1"/>
  <c r="G479" i="2"/>
  <c r="G475" i="2"/>
  <c r="I473" i="2"/>
  <c r="I469" i="2"/>
  <c r="O469" i="2" s="1"/>
  <c r="I465" i="2"/>
  <c r="O465" i="2" s="1"/>
  <c r="I461" i="2"/>
  <c r="O461" i="2" s="1"/>
  <c r="I457" i="2"/>
  <c r="G455" i="2"/>
  <c r="G451" i="2"/>
  <c r="O451" i="2" s="1"/>
  <c r="G447" i="2"/>
  <c r="G443" i="2"/>
  <c r="G439" i="2"/>
  <c r="O439" i="2" s="1"/>
  <c r="I433" i="2"/>
  <c r="O433" i="2" s="1"/>
  <c r="I429" i="2"/>
  <c r="I425" i="2"/>
  <c r="O425" i="2" s="1"/>
  <c r="I421" i="2"/>
  <c r="O421" i="2" s="1"/>
  <c r="H416" i="2"/>
  <c r="H412" i="2"/>
  <c r="I409" i="2"/>
  <c r="G407" i="2"/>
  <c r="O407" i="2" s="1"/>
  <c r="G403" i="2"/>
  <c r="O403" i="2" s="1"/>
  <c r="H400" i="2"/>
  <c r="H396" i="2"/>
  <c r="I393" i="2"/>
  <c r="O393" i="2" s="1"/>
  <c r="I389" i="2"/>
  <c r="O389" i="2" s="1"/>
  <c r="I385" i="2"/>
  <c r="H380" i="2"/>
  <c r="O380" i="2" s="1"/>
  <c r="H376" i="2"/>
  <c r="O376" i="2" s="1"/>
  <c r="H372" i="2"/>
  <c r="O372" i="2" s="1"/>
  <c r="H368" i="2"/>
  <c r="H364" i="2"/>
  <c r="H360" i="2"/>
  <c r="O360" i="2" s="1"/>
  <c r="H356" i="2"/>
  <c r="O356" i="2" s="1"/>
  <c r="H352" i="2"/>
  <c r="H348" i="2"/>
  <c r="O348" i="2" s="1"/>
  <c r="H344" i="2"/>
  <c r="O344" i="2" s="1"/>
  <c r="H340" i="2"/>
  <c r="H336" i="2"/>
  <c r="H332" i="2"/>
  <c r="H328" i="2"/>
  <c r="O328" i="2" s="1"/>
  <c r="H324" i="2"/>
  <c r="O324" i="2" s="1"/>
  <c r="H320" i="2"/>
  <c r="I317" i="2"/>
  <c r="I313" i="2"/>
  <c r="O313" i="2" s="1"/>
  <c r="G311" i="2"/>
  <c r="G307" i="2"/>
  <c r="G303" i="2"/>
  <c r="O303" i="2" s="1"/>
  <c r="G299" i="2"/>
  <c r="O299" i="2" s="1"/>
  <c r="G295" i="2"/>
  <c r="O295" i="2" s="1"/>
  <c r="G291" i="2"/>
  <c r="H288" i="2"/>
  <c r="O288" i="2" s="1"/>
  <c r="H284" i="2"/>
  <c r="H280" i="2"/>
  <c r="H276" i="2"/>
  <c r="H272" i="2"/>
  <c r="H268" i="2"/>
  <c r="O268" i="2" s="1"/>
  <c r="H264" i="2"/>
  <c r="O264" i="2" s="1"/>
  <c r="I261" i="2"/>
  <c r="O261" i="2" s="1"/>
  <c r="I257" i="2"/>
  <c r="O257" i="2" s="1"/>
  <c r="I253" i="2"/>
  <c r="O253" i="2" s="1"/>
  <c r="I249" i="2"/>
  <c r="O249" i="2" s="1"/>
  <c r="I245" i="2"/>
  <c r="O245" i="2" s="1"/>
  <c r="H240" i="2"/>
  <c r="G235" i="2"/>
  <c r="O235" i="2" s="1"/>
  <c r="G231" i="2"/>
  <c r="H224" i="2"/>
  <c r="O224" i="2" s="1"/>
  <c r="G219" i="2"/>
  <c r="I213" i="2"/>
  <c r="O213" i="2" s="1"/>
  <c r="H208" i="2"/>
  <c r="O208" i="2" s="1"/>
  <c r="G203" i="2"/>
  <c r="I197" i="2"/>
  <c r="H192" i="2"/>
  <c r="O192" i="2" s="1"/>
  <c r="G187" i="2"/>
  <c r="I181" i="2"/>
  <c r="O181" i="2" s="1"/>
  <c r="H176" i="2"/>
  <c r="G171" i="2"/>
  <c r="O171" i="2" s="1"/>
  <c r="I165" i="2"/>
  <c r="O165" i="2" s="1"/>
  <c r="H160" i="2"/>
  <c r="O160" i="2" s="1"/>
  <c r="G155" i="2"/>
  <c r="I149" i="2"/>
  <c r="O149" i="2" s="1"/>
  <c r="H144" i="2"/>
  <c r="G139" i="2"/>
  <c r="O139" i="2" s="1"/>
  <c r="I133" i="2"/>
  <c r="H128" i="2"/>
  <c r="O128" i="2" s="1"/>
  <c r="G123" i="2"/>
  <c r="I117" i="2"/>
  <c r="H112" i="2"/>
  <c r="O112" i="2" s="1"/>
  <c r="G107" i="2"/>
  <c r="O107" i="2" s="1"/>
  <c r="I101" i="2"/>
  <c r="H96" i="2"/>
  <c r="G91" i="2"/>
  <c r="I85" i="2"/>
  <c r="O85" i="2" s="1"/>
  <c r="H80" i="2"/>
  <c r="O80" i="2" s="1"/>
  <c r="G75" i="2"/>
  <c r="I69" i="2"/>
  <c r="O69" i="2" s="1"/>
  <c r="H64" i="2"/>
  <c r="O64" i="2" s="1"/>
  <c r="G59" i="2"/>
  <c r="O59" i="2" s="1"/>
  <c r="I53" i="2"/>
  <c r="H48" i="2"/>
  <c r="G43" i="2"/>
  <c r="O43" i="2" s="1"/>
  <c r="I37" i="2"/>
  <c r="H32" i="2"/>
  <c r="G27" i="2"/>
  <c r="I21" i="2"/>
  <c r="H16" i="2"/>
  <c r="I225" i="2"/>
  <c r="I209" i="2"/>
  <c r="I193" i="2"/>
  <c r="O193" i="2" s="1"/>
  <c r="H172" i="2"/>
  <c r="O172" i="2" s="1"/>
  <c r="H156" i="2"/>
  <c r="O156" i="2" s="1"/>
  <c r="I129" i="2"/>
  <c r="I113" i="2"/>
  <c r="O113" i="2" s="1"/>
  <c r="H92" i="2"/>
  <c r="O92" i="2" s="1"/>
  <c r="H76" i="2"/>
  <c r="H60" i="2"/>
  <c r="O60" i="2" s="1"/>
  <c r="H44" i="2"/>
  <c r="O44" i="2" s="1"/>
  <c r="H28" i="2"/>
  <c r="G223" i="2"/>
  <c r="I217" i="2"/>
  <c r="H212" i="2"/>
  <c r="O212" i="2" s="1"/>
  <c r="G207" i="2"/>
  <c r="O207" i="2" s="1"/>
  <c r="I201" i="2"/>
  <c r="H196" i="2"/>
  <c r="G191" i="2"/>
  <c r="O191" i="2" s="1"/>
  <c r="I185" i="2"/>
  <c r="O185" i="2" s="1"/>
  <c r="H180" i="2"/>
  <c r="G175" i="2"/>
  <c r="I169" i="2"/>
  <c r="O169" i="2" s="1"/>
  <c r="H164" i="2"/>
  <c r="G159" i="2"/>
  <c r="I153" i="2"/>
  <c r="H148" i="2"/>
  <c r="O148" i="2" s="1"/>
  <c r="G143" i="2"/>
  <c r="I137" i="2"/>
  <c r="H132" i="2"/>
  <c r="G127" i="2"/>
  <c r="O127" i="2" s="1"/>
  <c r="I121" i="2"/>
  <c r="O121" i="2" s="1"/>
  <c r="H116" i="2"/>
  <c r="G111" i="2"/>
  <c r="I105" i="2"/>
  <c r="O105" i="2" s="1"/>
  <c r="H100" i="2"/>
  <c r="O100" i="2" s="1"/>
  <c r="G95" i="2"/>
  <c r="I89" i="2"/>
  <c r="H84" i="2"/>
  <c r="O84" i="2" s="1"/>
  <c r="G79" i="2"/>
  <c r="I73" i="2"/>
  <c r="O73" i="2" s="1"/>
  <c r="H68" i="2"/>
  <c r="G63" i="2"/>
  <c r="O63" i="2" s="1"/>
  <c r="I57" i="2"/>
  <c r="O57" i="2" s="1"/>
  <c r="H52" i="2"/>
  <c r="G47" i="2"/>
  <c r="I41" i="2"/>
  <c r="O41" i="2" s="1"/>
  <c r="H36" i="2"/>
  <c r="G31" i="2"/>
  <c r="I25" i="2"/>
  <c r="H20" i="2"/>
  <c r="G15" i="2"/>
  <c r="H56" i="2"/>
  <c r="O56" i="2" s="1"/>
  <c r="I45" i="2"/>
  <c r="O45" i="2" s="1"/>
  <c r="H40" i="2"/>
  <c r="O40" i="2" s="1"/>
  <c r="I29" i="2"/>
  <c r="O29" i="2" s="1"/>
  <c r="H24" i="2"/>
  <c r="G19" i="2"/>
  <c r="G215" i="2"/>
  <c r="O215" i="2" s="1"/>
  <c r="H204" i="2"/>
  <c r="O204" i="2" s="1"/>
  <c r="H188" i="2"/>
  <c r="I177" i="2"/>
  <c r="O177" i="2" s="1"/>
  <c r="I161" i="2"/>
  <c r="O161" i="2" s="1"/>
  <c r="I145" i="2"/>
  <c r="O145" i="2" s="1"/>
  <c r="H140" i="2"/>
  <c r="H124" i="2"/>
  <c r="O124" i="2" s="1"/>
  <c r="H108" i="2"/>
  <c r="O108" i="2" s="1"/>
  <c r="I97" i="2"/>
  <c r="O97" i="2" s="1"/>
  <c r="I81" i="2"/>
  <c r="O81" i="2" s="1"/>
  <c r="I65" i="2"/>
  <c r="I49" i="2"/>
  <c r="O49" i="2" s="1"/>
  <c r="G39" i="2"/>
  <c r="O39" i="2" s="1"/>
  <c r="G23" i="2"/>
  <c r="G227" i="2"/>
  <c r="O227" i="2" s="1"/>
  <c r="I221" i="2"/>
  <c r="O221" i="2" s="1"/>
  <c r="H216" i="2"/>
  <c r="O216" i="2" s="1"/>
  <c r="G211" i="2"/>
  <c r="I205" i="2"/>
  <c r="H200" i="2"/>
  <c r="O200" i="2" s="1"/>
  <c r="G195" i="2"/>
  <c r="I189" i="2"/>
  <c r="O189" i="2" s="1"/>
  <c r="H184" i="2"/>
  <c r="O184" i="2" s="1"/>
  <c r="G179" i="2"/>
  <c r="O179" i="2" s="1"/>
  <c r="I173" i="2"/>
  <c r="O173" i="2" s="1"/>
  <c r="H168" i="2"/>
  <c r="O168" i="2" s="1"/>
  <c r="G163" i="2"/>
  <c r="O163" i="2" s="1"/>
  <c r="I157" i="2"/>
  <c r="O157" i="2" s="1"/>
  <c r="H152" i="2"/>
  <c r="O152" i="2" s="1"/>
  <c r="G147" i="2"/>
  <c r="O147" i="2" s="1"/>
  <c r="I141" i="2"/>
  <c r="H136" i="2"/>
  <c r="O136" i="2" s="1"/>
  <c r="G131" i="2"/>
  <c r="I125" i="2"/>
  <c r="O125" i="2" s="1"/>
  <c r="H120" i="2"/>
  <c r="O120" i="2" s="1"/>
  <c r="G115" i="2"/>
  <c r="O115" i="2" s="1"/>
  <c r="I109" i="2"/>
  <c r="O109" i="2" s="1"/>
  <c r="H104" i="2"/>
  <c r="G99" i="2"/>
  <c r="O99" i="2" s="1"/>
  <c r="I93" i="2"/>
  <c r="O93" i="2" s="1"/>
  <c r="H88" i="2"/>
  <c r="O88" i="2" s="1"/>
  <c r="G83" i="2"/>
  <c r="I77" i="2"/>
  <c r="H72" i="2"/>
  <c r="O72" i="2" s="1"/>
  <c r="G67" i="2"/>
  <c r="O67" i="2" s="1"/>
  <c r="I61" i="2"/>
  <c r="G51" i="2"/>
  <c r="O51" i="2" s="1"/>
  <c r="G35" i="2"/>
  <c r="O35" i="2" s="1"/>
  <c r="H220" i="2"/>
  <c r="O220" i="2" s="1"/>
  <c r="G199" i="2"/>
  <c r="O199" i="2" s="1"/>
  <c r="G183" i="2"/>
  <c r="O183" i="2" s="1"/>
  <c r="G167" i="2"/>
  <c r="O167" i="2" s="1"/>
  <c r="G151" i="2"/>
  <c r="O151" i="2" s="1"/>
  <c r="G135" i="2"/>
  <c r="O135" i="2" s="1"/>
  <c r="G119" i="2"/>
  <c r="O119" i="2" s="1"/>
  <c r="G103" i="2"/>
  <c r="G87" i="2"/>
  <c r="O87" i="2" s="1"/>
  <c r="G71" i="2"/>
  <c r="O71" i="2" s="1"/>
  <c r="G55" i="2"/>
  <c r="O55" i="2" s="1"/>
  <c r="I33" i="2"/>
  <c r="O33" i="2" s="1"/>
  <c r="I17" i="2"/>
  <c r="O2004" i="2"/>
  <c r="O2003" i="2"/>
  <c r="O2002" i="2"/>
  <c r="O2001" i="2"/>
  <c r="O2000" i="2"/>
  <c r="O1999" i="2"/>
  <c r="O1998" i="2"/>
  <c r="O1997" i="2"/>
  <c r="O1996" i="2"/>
  <c r="O1995" i="2"/>
  <c r="O1994" i="2"/>
  <c r="O1993" i="2"/>
  <c r="O1992" i="2"/>
  <c r="O1991" i="2"/>
  <c r="O1990" i="2"/>
  <c r="O1989" i="2"/>
  <c r="O1988" i="2"/>
  <c r="O1987" i="2"/>
  <c r="O1986" i="2"/>
  <c r="O1985" i="2"/>
  <c r="O1984" i="2"/>
  <c r="O1983" i="2"/>
  <c r="O1982" i="2"/>
  <c r="O1981" i="2"/>
  <c r="O1980" i="2"/>
  <c r="O1979" i="2"/>
  <c r="O1978" i="2"/>
  <c r="O1977" i="2"/>
  <c r="O1976" i="2"/>
  <c r="O1975" i="2"/>
  <c r="O1974" i="2"/>
  <c r="O1973" i="2"/>
  <c r="O1972" i="2"/>
  <c r="O1971" i="2"/>
  <c r="O1970" i="2"/>
  <c r="O1969" i="2"/>
  <c r="O1968" i="2"/>
  <c r="O1967" i="2"/>
  <c r="O1966" i="2"/>
  <c r="O1965" i="2"/>
  <c r="O1964" i="2"/>
  <c r="O1963" i="2"/>
  <c r="O1835" i="2"/>
  <c r="O1962" i="2"/>
  <c r="O1960" i="2"/>
  <c r="O1958" i="2"/>
  <c r="O1956" i="2"/>
  <c r="O1954" i="2"/>
  <c r="O1952" i="2"/>
  <c r="O1950" i="2"/>
  <c r="O1948" i="2"/>
  <c r="O1946" i="2"/>
  <c r="O1944" i="2"/>
  <c r="O1942" i="2"/>
  <c r="O1940" i="2"/>
  <c r="O1938" i="2"/>
  <c r="O1936" i="2"/>
  <c r="O1934" i="2"/>
  <c r="O1932" i="2"/>
  <c r="O1930" i="2"/>
  <c r="O1928" i="2"/>
  <c r="O1926" i="2"/>
  <c r="O1924" i="2"/>
  <c r="O1922" i="2"/>
  <c r="O1920" i="2"/>
  <c r="O1918" i="2"/>
  <c r="O1916" i="2"/>
  <c r="O1914" i="2"/>
  <c r="O1912" i="2"/>
  <c r="O1910" i="2"/>
  <c r="O1908" i="2"/>
  <c r="O1906" i="2"/>
  <c r="O1904" i="2"/>
  <c r="O1902" i="2"/>
  <c r="O1900" i="2"/>
  <c r="O1898" i="2"/>
  <c r="O1896" i="2"/>
  <c r="O1894" i="2"/>
  <c r="O1892" i="2"/>
  <c r="O1890" i="2"/>
  <c r="O1888" i="2"/>
  <c r="O1886" i="2"/>
  <c r="O1884" i="2"/>
  <c r="O1882" i="2"/>
  <c r="O1880" i="2"/>
  <c r="O1878" i="2"/>
  <c r="O1876" i="2"/>
  <c r="O1874" i="2"/>
  <c r="O1872" i="2"/>
  <c r="O1870" i="2"/>
  <c r="O1868" i="2"/>
  <c r="O1866" i="2"/>
  <c r="O1864" i="2"/>
  <c r="O1862" i="2"/>
  <c r="O1860" i="2"/>
  <c r="O1858" i="2"/>
  <c r="O1856" i="2"/>
  <c r="O1854" i="2"/>
  <c r="O1852" i="2"/>
  <c r="O1850" i="2"/>
  <c r="O1848" i="2"/>
  <c r="O1846" i="2"/>
  <c r="O1844" i="2"/>
  <c r="O1842" i="2"/>
  <c r="O1840" i="2"/>
  <c r="O1838" i="2"/>
  <c r="O1836" i="2"/>
  <c r="O1834" i="2"/>
  <c r="O1833" i="2"/>
  <c r="O1832" i="2"/>
  <c r="O1831" i="2"/>
  <c r="O1830" i="2"/>
  <c r="O1829" i="2"/>
  <c r="O1828" i="2"/>
  <c r="O1827" i="2"/>
  <c r="O1826" i="2"/>
  <c r="O1825" i="2"/>
  <c r="O1824" i="2"/>
  <c r="O1823" i="2"/>
  <c r="O1822" i="2"/>
  <c r="O1821" i="2"/>
  <c r="O1820" i="2"/>
  <c r="O1819" i="2"/>
  <c r="O1818" i="2"/>
  <c r="O1817" i="2"/>
  <c r="O1816" i="2"/>
  <c r="O1815" i="2"/>
  <c r="O1814" i="2"/>
  <c r="O1813" i="2"/>
  <c r="O1812" i="2"/>
  <c r="O1811" i="2"/>
  <c r="O1810" i="2"/>
  <c r="O1809" i="2"/>
  <c r="O1808" i="2"/>
  <c r="O1807" i="2"/>
  <c r="O1806" i="2"/>
  <c r="O1805" i="2"/>
  <c r="O1804" i="2"/>
  <c r="O1803" i="2"/>
  <c r="O1802" i="2"/>
  <c r="O1801" i="2"/>
  <c r="O1800" i="2"/>
  <c r="O1799" i="2"/>
  <c r="O1798" i="2"/>
  <c r="O1797" i="2"/>
  <c r="O1796" i="2"/>
  <c r="O1795" i="2"/>
  <c r="O1794" i="2"/>
  <c r="O1793" i="2"/>
  <c r="O1792" i="2"/>
  <c r="O1791" i="2"/>
  <c r="O1790" i="2"/>
  <c r="O1789" i="2"/>
  <c r="O1788" i="2"/>
  <c r="O1787" i="2"/>
  <c r="O1786" i="2"/>
  <c r="O1785" i="2"/>
  <c r="O1784" i="2"/>
  <c r="O1783" i="2"/>
  <c r="O1782" i="2"/>
  <c r="O1781" i="2"/>
  <c r="O1780" i="2"/>
  <c r="O1779" i="2"/>
  <c r="O1778" i="2"/>
  <c r="O1777" i="2"/>
  <c r="O1776" i="2"/>
  <c r="O1775" i="2"/>
  <c r="O1774" i="2"/>
  <c r="O1773" i="2"/>
  <c r="O1772" i="2"/>
  <c r="O1771" i="2"/>
  <c r="O1770" i="2"/>
  <c r="O1769" i="2"/>
  <c r="O1768" i="2"/>
  <c r="O1767" i="2"/>
  <c r="O1766" i="2"/>
  <c r="O1765" i="2"/>
  <c r="O1764" i="2"/>
  <c r="O1763" i="2"/>
  <c r="O1762" i="2"/>
  <c r="O1761" i="2"/>
  <c r="O1760" i="2"/>
  <c r="O1759" i="2"/>
  <c r="O1758" i="2"/>
  <c r="O1757" i="2"/>
  <c r="O1756" i="2"/>
  <c r="O1755" i="2"/>
  <c r="O1754" i="2"/>
  <c r="O1753" i="2"/>
  <c r="O1752" i="2"/>
  <c r="O1751" i="2"/>
  <c r="O1750" i="2"/>
  <c r="O1749" i="2"/>
  <c r="O1748" i="2"/>
  <c r="O1747" i="2"/>
  <c r="O1746" i="2"/>
  <c r="O1745" i="2"/>
  <c r="O1744" i="2"/>
  <c r="O1743" i="2"/>
  <c r="O1742" i="2"/>
  <c r="O1741" i="2"/>
  <c r="O1740" i="2"/>
  <c r="O1739" i="2"/>
  <c r="O1738" i="2"/>
  <c r="O1737" i="2"/>
  <c r="O1736" i="2"/>
  <c r="O1735" i="2"/>
  <c r="O1734" i="2"/>
  <c r="O1733" i="2"/>
  <c r="O1732" i="2"/>
  <c r="O1731" i="2"/>
  <c r="O1730" i="2"/>
  <c r="O1729" i="2"/>
  <c r="O1728" i="2"/>
  <c r="O1727" i="2"/>
  <c r="O1726" i="2"/>
  <c r="O1725" i="2"/>
  <c r="O1724" i="2"/>
  <c r="O1723" i="2"/>
  <c r="O1722" i="2"/>
  <c r="O1721" i="2"/>
  <c r="O1720" i="2"/>
  <c r="O1719" i="2"/>
  <c r="O1718" i="2"/>
  <c r="O1717" i="2"/>
  <c r="O1716" i="2"/>
  <c r="O1715" i="2"/>
  <c r="O1714" i="2"/>
  <c r="O1713" i="2"/>
  <c r="O1712" i="2"/>
  <c r="O1711" i="2"/>
  <c r="O1710" i="2"/>
  <c r="O1709" i="2"/>
  <c r="O1708" i="2"/>
  <c r="O1707" i="2"/>
  <c r="O1955" i="2"/>
  <c r="O1947" i="2"/>
  <c r="O1939" i="2"/>
  <c r="O1931" i="2"/>
  <c r="O1923" i="2"/>
  <c r="O1915" i="2"/>
  <c r="O1907" i="2"/>
  <c r="O1899" i="2"/>
  <c r="O1891" i="2"/>
  <c r="O1883" i="2"/>
  <c r="O1875" i="2"/>
  <c r="O1867" i="2"/>
  <c r="O1859" i="2"/>
  <c r="O1851" i="2"/>
  <c r="O1843" i="2"/>
  <c r="O1961" i="2"/>
  <c r="O1953" i="2"/>
  <c r="O1945" i="2"/>
  <c r="O1937" i="2"/>
  <c r="O1929" i="2"/>
  <c r="O1921" i="2"/>
  <c r="O1913" i="2"/>
  <c r="O1905" i="2"/>
  <c r="O1897" i="2"/>
  <c r="O1889" i="2"/>
  <c r="O1881" i="2"/>
  <c r="O1873" i="2"/>
  <c r="O1865" i="2"/>
  <c r="O1857" i="2"/>
  <c r="O1849" i="2"/>
  <c r="O1841" i="2"/>
  <c r="O1959" i="2"/>
  <c r="O1951" i="2"/>
  <c r="O1943" i="2"/>
  <c r="O1935" i="2"/>
  <c r="O1927" i="2"/>
  <c r="O1919" i="2"/>
  <c r="O1911" i="2"/>
  <c r="O1903" i="2"/>
  <c r="O1895" i="2"/>
  <c r="O1887" i="2"/>
  <c r="O1879" i="2"/>
  <c r="O1871" i="2"/>
  <c r="O1863" i="2"/>
  <c r="O1855" i="2"/>
  <c r="O1847" i="2"/>
  <c r="O1839" i="2"/>
  <c r="O1933" i="2"/>
  <c r="O1901" i="2"/>
  <c r="O1869" i="2"/>
  <c r="O1837" i="2"/>
  <c r="O1957" i="2"/>
  <c r="O1925" i="2"/>
  <c r="O1893" i="2"/>
  <c r="O1861" i="2"/>
  <c r="O1949" i="2"/>
  <c r="O1917" i="2"/>
  <c r="O1885" i="2"/>
  <c r="O1853" i="2"/>
  <c r="O1706" i="2"/>
  <c r="O1705" i="2"/>
  <c r="O1704" i="2"/>
  <c r="O1703" i="2"/>
  <c r="O1702" i="2"/>
  <c r="O1701" i="2"/>
  <c r="O1700" i="2"/>
  <c r="O1699" i="2"/>
  <c r="O1698" i="2"/>
  <c r="O1697" i="2"/>
  <c r="O1696" i="2"/>
  <c r="O1695" i="2"/>
  <c r="O1694" i="2"/>
  <c r="O1693" i="2"/>
  <c r="O1692" i="2"/>
  <c r="O1691" i="2"/>
  <c r="O1690" i="2"/>
  <c r="O1689" i="2"/>
  <c r="O1688" i="2"/>
  <c r="O1687" i="2"/>
  <c r="O1686" i="2"/>
  <c r="O1685" i="2"/>
  <c r="O1684" i="2"/>
  <c r="O1683" i="2"/>
  <c r="O1682" i="2"/>
  <c r="O1681" i="2"/>
  <c r="O1680" i="2"/>
  <c r="O1679" i="2"/>
  <c r="O1678" i="2"/>
  <c r="O1677" i="2"/>
  <c r="O1676" i="2"/>
  <c r="O1675" i="2"/>
  <c r="O1674" i="2"/>
  <c r="O1673" i="2"/>
  <c r="O1672" i="2"/>
  <c r="O1671" i="2"/>
  <c r="O1670" i="2"/>
  <c r="O1669" i="2"/>
  <c r="O1668" i="2"/>
  <c r="O1667" i="2"/>
  <c r="O1666" i="2"/>
  <c r="O1665" i="2"/>
  <c r="O1664" i="2"/>
  <c r="O1663" i="2"/>
  <c r="O1662" i="2"/>
  <c r="O1661" i="2"/>
  <c r="O1660" i="2"/>
  <c r="O1659" i="2"/>
  <c r="O1658" i="2"/>
  <c r="O1657" i="2"/>
  <c r="O1656" i="2"/>
  <c r="O1655" i="2"/>
  <c r="O1654" i="2"/>
  <c r="O1653" i="2"/>
  <c r="O1652" i="2"/>
  <c r="O1651" i="2"/>
  <c r="O1650" i="2"/>
  <c r="O1649" i="2"/>
  <c r="O1648" i="2"/>
  <c r="O1647" i="2"/>
  <c r="O1646" i="2"/>
  <c r="O1645" i="2"/>
  <c r="O1644" i="2"/>
  <c r="O1643" i="2"/>
  <c r="O1642" i="2"/>
  <c r="O1641" i="2"/>
  <c r="O1640" i="2"/>
  <c r="O1639" i="2"/>
  <c r="O1638" i="2"/>
  <c r="O1637" i="2"/>
  <c r="O1636" i="2"/>
  <c r="O1635" i="2"/>
  <c r="O1634" i="2"/>
  <c r="O1633" i="2"/>
  <c r="O1632" i="2"/>
  <c r="O1631" i="2"/>
  <c r="O1630" i="2"/>
  <c r="O1629" i="2"/>
  <c r="O1628" i="2"/>
  <c r="O1627" i="2"/>
  <c r="O1626" i="2"/>
  <c r="O1625" i="2"/>
  <c r="O1624" i="2"/>
  <c r="O1623" i="2"/>
  <c r="O1622" i="2"/>
  <c r="O1621" i="2"/>
  <c r="O1620" i="2"/>
  <c r="O1619" i="2"/>
  <c r="O1618" i="2"/>
  <c r="O1617" i="2"/>
  <c r="O1616" i="2"/>
  <c r="O1615" i="2"/>
  <c r="O1614" i="2"/>
  <c r="O1613" i="2"/>
  <c r="O1612" i="2"/>
  <c r="O1611" i="2"/>
  <c r="O1610" i="2"/>
  <c r="O1609" i="2"/>
  <c r="O1608" i="2"/>
  <c r="O1607" i="2"/>
  <c r="O1606" i="2"/>
  <c r="O1605" i="2"/>
  <c r="O1604" i="2"/>
  <c r="O1603" i="2"/>
  <c r="O1602" i="2"/>
  <c r="O1601" i="2"/>
  <c r="O1600" i="2"/>
  <c r="O1599" i="2"/>
  <c r="O1598" i="2"/>
  <c r="O1597" i="2"/>
  <c r="O1596" i="2"/>
  <c r="O1595" i="2"/>
  <c r="O1594" i="2"/>
  <c r="O1593" i="2"/>
  <c r="O1592" i="2"/>
  <c r="O1591" i="2"/>
  <c r="O1590" i="2"/>
  <c r="O1589" i="2"/>
  <c r="O1588" i="2"/>
  <c r="O1587" i="2"/>
  <c r="O1586" i="2"/>
  <c r="O1585" i="2"/>
  <c r="O1584" i="2"/>
  <c r="O1583" i="2"/>
  <c r="O1582" i="2"/>
  <c r="O1581" i="2"/>
  <c r="O1580" i="2"/>
  <c r="O1579" i="2"/>
  <c r="O1577" i="2"/>
  <c r="O1575" i="2"/>
  <c r="O1845" i="2"/>
  <c r="O1941" i="2"/>
  <c r="O1573" i="2"/>
  <c r="O1571" i="2"/>
  <c r="O1569" i="2"/>
  <c r="O1567" i="2"/>
  <c r="O1565" i="2"/>
  <c r="O1563" i="2"/>
  <c r="O1561" i="2"/>
  <c r="O1559" i="2"/>
  <c r="O1557" i="2"/>
  <c r="O1555" i="2"/>
  <c r="O1553" i="2"/>
  <c r="O1551" i="2"/>
  <c r="O1549" i="2"/>
  <c r="O1547" i="2"/>
  <c r="O1545" i="2"/>
  <c r="O1543" i="2"/>
  <c r="O1541" i="2"/>
  <c r="O1539" i="2"/>
  <c r="O1537" i="2"/>
  <c r="O1535" i="2"/>
  <c r="O1533" i="2"/>
  <c r="O1531" i="2"/>
  <c r="O1529" i="2"/>
  <c r="O1527" i="2"/>
  <c r="O1525" i="2"/>
  <c r="O1523" i="2"/>
  <c r="O1521" i="2"/>
  <c r="O1519" i="2"/>
  <c r="O1517" i="2"/>
  <c r="O1515" i="2"/>
  <c r="O1513" i="2"/>
  <c r="O1511" i="2"/>
  <c r="O1509" i="2"/>
  <c r="O1507" i="2"/>
  <c r="O1505" i="2"/>
  <c r="O1503" i="2"/>
  <c r="O1501" i="2"/>
  <c r="O1499" i="2"/>
  <c r="O1497" i="2"/>
  <c r="O1495" i="2"/>
  <c r="O1493" i="2"/>
  <c r="O1491" i="2"/>
  <c r="O1489" i="2"/>
  <c r="O1487" i="2"/>
  <c r="O1485" i="2"/>
  <c r="O1483" i="2"/>
  <c r="O1481" i="2"/>
  <c r="O1479" i="2"/>
  <c r="O1477" i="2"/>
  <c r="O1475" i="2"/>
  <c r="O1473" i="2"/>
  <c r="O1471" i="2"/>
  <c r="O1469" i="2"/>
  <c r="O1467" i="2"/>
  <c r="O1465" i="2"/>
  <c r="O1463" i="2"/>
  <c r="O1461" i="2"/>
  <c r="O1459" i="2"/>
  <c r="O1457" i="2"/>
  <c r="O1455" i="2"/>
  <c r="O1453" i="2"/>
  <c r="O1451" i="2"/>
  <c r="O1449" i="2"/>
  <c r="O1447" i="2"/>
  <c r="O1445" i="2"/>
  <c r="O1443" i="2"/>
  <c r="O1441" i="2"/>
  <c r="O1439" i="2"/>
  <c r="O1437" i="2"/>
  <c r="O1435" i="2"/>
  <c r="O1433" i="2"/>
  <c r="O1431" i="2"/>
  <c r="O1429" i="2"/>
  <c r="O1427" i="2"/>
  <c r="O1425" i="2"/>
  <c r="O1423" i="2"/>
  <c r="O1421" i="2"/>
  <c r="O1419" i="2"/>
  <c r="O1417" i="2"/>
  <c r="O1415" i="2"/>
  <c r="O1413" i="2"/>
  <c r="O1411" i="2"/>
  <c r="O1409" i="2"/>
  <c r="O1407" i="2"/>
  <c r="O1405" i="2"/>
  <c r="O1403" i="2"/>
  <c r="O1401" i="2"/>
  <c r="O1399" i="2"/>
  <c r="O1397" i="2"/>
  <c r="O1395" i="2"/>
  <c r="O1393" i="2"/>
  <c r="O1391" i="2"/>
  <c r="O1389" i="2"/>
  <c r="O1387" i="2"/>
  <c r="O1385" i="2"/>
  <c r="O1383" i="2"/>
  <c r="O1381" i="2"/>
  <c r="O1379" i="2"/>
  <c r="O1377" i="2"/>
  <c r="O1375" i="2"/>
  <c r="O1373" i="2"/>
  <c r="O1371" i="2"/>
  <c r="O1369" i="2"/>
  <c r="O1367" i="2"/>
  <c r="O1365" i="2"/>
  <c r="O1363" i="2"/>
  <c r="O1361" i="2"/>
  <c r="O1359" i="2"/>
  <c r="O1909" i="2"/>
  <c r="O1877" i="2"/>
  <c r="O1570" i="2"/>
  <c r="O1562" i="2"/>
  <c r="O1554" i="2"/>
  <c r="O1546" i="2"/>
  <c r="O1538" i="2"/>
  <c r="O1530" i="2"/>
  <c r="O1522" i="2"/>
  <c r="O1514" i="2"/>
  <c r="O1506" i="2"/>
  <c r="O1498" i="2"/>
  <c r="O1490" i="2"/>
  <c r="O1482" i="2"/>
  <c r="O1474" i="2"/>
  <c r="O1466" i="2"/>
  <c r="O1458" i="2"/>
  <c r="O1450" i="2"/>
  <c r="O1442" i="2"/>
  <c r="O1434" i="2"/>
  <c r="O1426" i="2"/>
  <c r="O1418" i="2"/>
  <c r="O1410" i="2"/>
  <c r="O1402" i="2"/>
  <c r="O1394" i="2"/>
  <c r="O1386" i="2"/>
  <c r="O1378" i="2"/>
  <c r="O1370" i="2"/>
  <c r="O1362" i="2"/>
  <c r="O1356" i="2"/>
  <c r="O1352" i="2"/>
  <c r="O1348" i="2"/>
  <c r="O1344" i="2"/>
  <c r="O1340" i="2"/>
  <c r="O1336" i="2"/>
  <c r="O1332" i="2"/>
  <c r="O1328" i="2"/>
  <c r="O1324" i="2"/>
  <c r="O1320" i="2"/>
  <c r="O1568" i="2"/>
  <c r="O1560" i="2"/>
  <c r="O1552" i="2"/>
  <c r="O1544" i="2"/>
  <c r="O1536" i="2"/>
  <c r="O1528" i="2"/>
  <c r="O1520" i="2"/>
  <c r="O1512" i="2"/>
  <c r="O1504" i="2"/>
  <c r="O1496" i="2"/>
  <c r="O1488" i="2"/>
  <c r="O1480" i="2"/>
  <c r="O1472" i="2"/>
  <c r="O1464" i="2"/>
  <c r="O1456" i="2"/>
  <c r="O1448" i="2"/>
  <c r="O1440" i="2"/>
  <c r="O1432" i="2"/>
  <c r="O1424" i="2"/>
  <c r="O1416" i="2"/>
  <c r="O1408" i="2"/>
  <c r="O1400" i="2"/>
  <c r="O1392" i="2"/>
  <c r="O1384" i="2"/>
  <c r="O1376" i="2"/>
  <c r="O1368" i="2"/>
  <c r="O1360" i="2"/>
  <c r="O1355" i="2"/>
  <c r="O1351" i="2"/>
  <c r="O1347" i="2"/>
  <c r="O1343" i="2"/>
  <c r="O1339" i="2"/>
  <c r="O1335" i="2"/>
  <c r="O1331" i="2"/>
  <c r="O1327" i="2"/>
  <c r="O1323" i="2"/>
  <c r="O1319" i="2"/>
  <c r="O1317" i="2"/>
  <c r="O1315" i="2"/>
  <c r="O1313" i="2"/>
  <c r="O1311" i="2"/>
  <c r="O1309" i="2"/>
  <c r="O1307" i="2"/>
  <c r="O1305" i="2"/>
  <c r="O1303" i="2"/>
  <c r="O1301" i="2"/>
  <c r="O1299" i="2"/>
  <c r="O1297" i="2"/>
  <c r="O1295" i="2"/>
  <c r="O1293" i="2"/>
  <c r="O1291" i="2"/>
  <c r="O1289" i="2"/>
  <c r="O1287" i="2"/>
  <c r="O1285" i="2"/>
  <c r="O1283" i="2"/>
  <c r="O1281" i="2"/>
  <c r="O1279" i="2"/>
  <c r="O1277" i="2"/>
  <c r="O1275" i="2"/>
  <c r="O1273" i="2"/>
  <c r="O1271" i="2"/>
  <c r="O1269" i="2"/>
  <c r="O1267" i="2"/>
  <c r="O1265" i="2"/>
  <c r="O1263" i="2"/>
  <c r="O1261" i="2"/>
  <c r="O1259" i="2"/>
  <c r="O1257" i="2"/>
  <c r="O1255" i="2"/>
  <c r="O1253" i="2"/>
  <c r="O1251" i="2"/>
  <c r="O1249" i="2"/>
  <c r="O1247" i="2"/>
  <c r="O1245" i="2"/>
  <c r="O1243" i="2"/>
  <c r="O1241" i="2"/>
  <c r="O1239" i="2"/>
  <c r="O1237" i="2"/>
  <c r="O1235" i="2"/>
  <c r="O1233" i="2"/>
  <c r="O1231" i="2"/>
  <c r="O1229" i="2"/>
  <c r="O1227" i="2"/>
  <c r="O1225" i="2"/>
  <c r="O1223" i="2"/>
  <c r="O1221" i="2"/>
  <c r="O1219" i="2"/>
  <c r="O1217" i="2"/>
  <c r="O1215" i="2"/>
  <c r="O1213" i="2"/>
  <c r="O1211" i="2"/>
  <c r="O1209" i="2"/>
  <c r="O1207" i="2"/>
  <c r="O1205" i="2"/>
  <c r="O1203" i="2"/>
  <c r="O1201" i="2"/>
  <c r="O1199" i="2"/>
  <c r="O1197" i="2"/>
  <c r="O1195" i="2"/>
  <c r="O1193" i="2"/>
  <c r="O1191" i="2"/>
  <c r="O1189" i="2"/>
  <c r="O1187" i="2"/>
  <c r="O1185" i="2"/>
  <c r="O1183" i="2"/>
  <c r="O1181" i="2"/>
  <c r="O1179" i="2"/>
  <c r="O1177" i="2"/>
  <c r="O1175" i="2"/>
  <c r="O1173" i="2"/>
  <c r="O1171" i="2"/>
  <c r="O1169" i="2"/>
  <c r="O1167" i="2"/>
  <c r="O1165" i="2"/>
  <c r="O1163" i="2"/>
  <c r="O1161" i="2"/>
  <c r="O1159" i="2"/>
  <c r="O1157" i="2"/>
  <c r="O1155" i="2"/>
  <c r="O1153" i="2"/>
  <c r="O1149" i="2"/>
  <c r="O1147" i="2"/>
  <c r="O1145" i="2"/>
  <c r="O1143" i="2"/>
  <c r="O1141" i="2"/>
  <c r="O1139" i="2"/>
  <c r="O1137" i="2"/>
  <c r="O1135" i="2"/>
  <c r="O1133" i="2"/>
  <c r="O1131" i="2"/>
  <c r="O1129" i="2"/>
  <c r="O1127" i="2"/>
  <c r="O1125" i="2"/>
  <c r="O1123" i="2"/>
  <c r="O1121" i="2"/>
  <c r="O1119" i="2"/>
  <c r="O1117" i="2"/>
  <c r="O1115" i="2"/>
  <c r="O1113" i="2"/>
  <c r="O1111" i="2"/>
  <c r="O1109" i="2"/>
  <c r="O1107" i="2"/>
  <c r="O1105" i="2"/>
  <c r="O1103" i="2"/>
  <c r="O1101" i="2"/>
  <c r="O1099" i="2"/>
  <c r="O1097" i="2"/>
  <c r="O1095" i="2"/>
  <c r="O1093" i="2"/>
  <c r="O1091" i="2"/>
  <c r="O1089" i="2"/>
  <c r="O1087" i="2"/>
  <c r="O1085" i="2"/>
  <c r="O1083" i="2"/>
  <c r="O1081" i="2"/>
  <c r="O1079" i="2"/>
  <c r="O1077" i="2"/>
  <c r="O1075" i="2"/>
  <c r="O1073" i="2"/>
  <c r="O1566" i="2"/>
  <c r="O1558" i="2"/>
  <c r="O1550" i="2"/>
  <c r="O1542" i="2"/>
  <c r="O1534" i="2"/>
  <c r="O1526" i="2"/>
  <c r="O1518" i="2"/>
  <c r="O1510" i="2"/>
  <c r="O1502" i="2"/>
  <c r="O1494" i="2"/>
  <c r="O1486" i="2"/>
  <c r="O1478" i="2"/>
  <c r="O1470" i="2"/>
  <c r="O1462" i="2"/>
  <c r="O1454" i="2"/>
  <c r="O1446" i="2"/>
  <c r="O1438" i="2"/>
  <c r="O1430" i="2"/>
  <c r="O1422" i="2"/>
  <c r="O1414" i="2"/>
  <c r="O1406" i="2"/>
  <c r="O1398" i="2"/>
  <c r="O1390" i="2"/>
  <c r="O1382" i="2"/>
  <c r="O1374" i="2"/>
  <c r="O1366" i="2"/>
  <c r="O1358" i="2"/>
  <c r="O1354" i="2"/>
  <c r="O1350" i="2"/>
  <c r="O1346" i="2"/>
  <c r="O1342" i="2"/>
  <c r="O1338" i="2"/>
  <c r="O1334" i="2"/>
  <c r="O1330" i="2"/>
  <c r="O1326" i="2"/>
  <c r="O1322" i="2"/>
  <c r="O1556" i="2"/>
  <c r="O1524" i="2"/>
  <c r="O1492" i="2"/>
  <c r="O1460" i="2"/>
  <c r="O1428" i="2"/>
  <c r="O1396" i="2"/>
  <c r="O1364" i="2"/>
  <c r="O1345" i="2"/>
  <c r="O1329" i="2"/>
  <c r="O1316" i="2"/>
  <c r="O1308" i="2"/>
  <c r="O1300" i="2"/>
  <c r="O1292" i="2"/>
  <c r="O1284" i="2"/>
  <c r="O1276" i="2"/>
  <c r="O1268" i="2"/>
  <c r="O1260" i="2"/>
  <c r="O1252" i="2"/>
  <c r="O1244" i="2"/>
  <c r="O1236" i="2"/>
  <c r="O1228" i="2"/>
  <c r="O1220" i="2"/>
  <c r="O1212" i="2"/>
  <c r="O1204" i="2"/>
  <c r="O1196" i="2"/>
  <c r="O1188" i="2"/>
  <c r="O1180" i="2"/>
  <c r="O1172" i="2"/>
  <c r="O1164" i="2"/>
  <c r="O1156" i="2"/>
  <c r="O1148" i="2"/>
  <c r="O1140" i="2"/>
  <c r="O1132" i="2"/>
  <c r="O1124" i="2"/>
  <c r="O1116" i="2"/>
  <c r="O1108" i="2"/>
  <c r="O1100" i="2"/>
  <c r="O1092" i="2"/>
  <c r="O1084" i="2"/>
  <c r="O1076" i="2"/>
  <c r="O1548" i="2"/>
  <c r="O1516" i="2"/>
  <c r="O1484" i="2"/>
  <c r="O1452" i="2"/>
  <c r="O1420" i="2"/>
  <c r="O1388" i="2"/>
  <c r="O1357" i="2"/>
  <c r="O1341" i="2"/>
  <c r="O1325" i="2"/>
  <c r="O1314" i="2"/>
  <c r="O1306" i="2"/>
  <c r="O1298" i="2"/>
  <c r="O1290" i="2"/>
  <c r="O1282" i="2"/>
  <c r="O1274" i="2"/>
  <c r="O1266" i="2"/>
  <c r="O1250" i="2"/>
  <c r="O1242" i="2"/>
  <c r="O1234" i="2"/>
  <c r="O1226" i="2"/>
  <c r="O1218" i="2"/>
  <c r="O1210" i="2"/>
  <c r="O1202" i="2"/>
  <c r="O1194" i="2"/>
  <c r="O1186" i="2"/>
  <c r="O1178" i="2"/>
  <c r="O1170" i="2"/>
  <c r="O1162" i="2"/>
  <c r="O1154" i="2"/>
  <c r="O1146" i="2"/>
  <c r="O1138" i="2"/>
  <c r="O1130" i="2"/>
  <c r="O1122" i="2"/>
  <c r="O1114" i="2"/>
  <c r="O1106" i="2"/>
  <c r="O1098" i="2"/>
  <c r="O1090" i="2"/>
  <c r="O1082" i="2"/>
  <c r="O1074" i="2"/>
  <c r="O1572" i="2"/>
  <c r="O1540" i="2"/>
  <c r="O1508" i="2"/>
  <c r="O1476" i="2"/>
  <c r="O1444" i="2"/>
  <c r="O1412" i="2"/>
  <c r="O1380" i="2"/>
  <c r="O1353" i="2"/>
  <c r="O1337" i="2"/>
  <c r="O1321" i="2"/>
  <c r="O1312" i="2"/>
  <c r="O1304" i="2"/>
  <c r="O1296" i="2"/>
  <c r="O1288" i="2"/>
  <c r="O1280" i="2"/>
  <c r="O1272" i="2"/>
  <c r="O1264" i="2"/>
  <c r="O1256" i="2"/>
  <c r="O1248" i="2"/>
  <c r="O1240" i="2"/>
  <c r="O1232" i="2"/>
  <c r="O1224" i="2"/>
  <c r="O1216" i="2"/>
  <c r="O1208" i="2"/>
  <c r="O1200" i="2"/>
  <c r="O1192" i="2"/>
  <c r="O1184" i="2"/>
  <c r="O1176" i="2"/>
  <c r="O1168" i="2"/>
  <c r="O1160" i="2"/>
  <c r="O1152" i="2"/>
  <c r="O1144" i="2"/>
  <c r="O1136" i="2"/>
  <c r="O1128" i="2"/>
  <c r="O1120" i="2"/>
  <c r="O1112" i="2"/>
  <c r="O1104" i="2"/>
  <c r="O1096" i="2"/>
  <c r="O1088" i="2"/>
  <c r="O1080" i="2"/>
  <c r="O1500" i="2"/>
  <c r="O1372" i="2"/>
  <c r="O1310" i="2"/>
  <c r="O1278" i="2"/>
  <c r="O1246" i="2"/>
  <c r="O1214" i="2"/>
  <c r="O1182" i="2"/>
  <c r="O1150" i="2"/>
  <c r="O1118" i="2"/>
  <c r="O1086" i="2"/>
  <c r="O431" i="2"/>
  <c r="O417" i="2"/>
  <c r="O413" i="2"/>
  <c r="O409" i="2"/>
  <c r="O405" i="2"/>
  <c r="O401" i="2"/>
  <c r="O395" i="2"/>
  <c r="O391" i="2"/>
  <c r="O387" i="2"/>
  <c r="O385" i="2"/>
  <c r="O381" i="2"/>
  <c r="O377" i="2"/>
  <c r="O373" i="2"/>
  <c r="O369" i="2"/>
  <c r="O365" i="2"/>
  <c r="O361" i="2"/>
  <c r="O357" i="2"/>
  <c r="O353" i="2"/>
  <c r="O349" i="2"/>
  <c r="O345" i="2"/>
  <c r="O341" i="2"/>
  <c r="O337" i="2"/>
  <c r="O333" i="2"/>
  <c r="O329" i="2"/>
  <c r="O325" i="2"/>
  <c r="O321" i="2"/>
  <c r="O317" i="2"/>
  <c r="O309" i="2"/>
  <c r="O305" i="2"/>
  <c r="O301" i="2"/>
  <c r="O297" i="2"/>
  <c r="O293" i="2"/>
  <c r="O289" i="2"/>
  <c r="O285" i="2"/>
  <c r="O281" i="2"/>
  <c r="O277" i="2"/>
  <c r="O273" i="2"/>
  <c r="O269" i="2"/>
  <c r="O265" i="2"/>
  <c r="O241" i="2"/>
  <c r="O1468" i="2"/>
  <c r="O1349" i="2"/>
  <c r="O1302" i="2"/>
  <c r="O1270" i="2"/>
  <c r="O1238" i="2"/>
  <c r="O1206" i="2"/>
  <c r="O1174" i="2"/>
  <c r="O1142" i="2"/>
  <c r="O1110" i="2"/>
  <c r="O1078" i="2"/>
  <c r="O586" i="2"/>
  <c r="O584" i="2"/>
  <c r="O582" i="2"/>
  <c r="O578" i="2"/>
  <c r="O576" i="2"/>
  <c r="O574" i="2"/>
  <c r="O572" i="2"/>
  <c r="O570" i="2"/>
  <c r="O568" i="2"/>
  <c r="O566" i="2"/>
  <c r="O562" i="2"/>
  <c r="O558" i="2"/>
  <c r="O554" i="2"/>
  <c r="O552" i="2"/>
  <c r="O550" i="2"/>
  <c r="O548" i="2"/>
  <c r="O546" i="2"/>
  <c r="O544" i="2"/>
  <c r="O542" i="2"/>
  <c r="O540" i="2"/>
  <c r="O538" i="2"/>
  <c r="O536" i="2"/>
  <c r="O534" i="2"/>
  <c r="O532" i="2"/>
  <c r="O530" i="2"/>
  <c r="O528" i="2"/>
  <c r="O526" i="2"/>
  <c r="O524" i="2"/>
  <c r="O522" i="2"/>
  <c r="O520" i="2"/>
  <c r="O518" i="2"/>
  <c r="O516" i="2"/>
  <c r="O514" i="2"/>
  <c r="O512" i="2"/>
  <c r="O510" i="2"/>
  <c r="O508" i="2"/>
  <c r="O506" i="2"/>
  <c r="O504" i="2"/>
  <c r="O502" i="2"/>
  <c r="O500" i="2"/>
  <c r="O498" i="2"/>
  <c r="O496" i="2"/>
  <c r="O494" i="2"/>
  <c r="O492" i="2"/>
  <c r="O490" i="2"/>
  <c r="O488" i="2"/>
  <c r="O486" i="2"/>
  <c r="O484" i="2"/>
  <c r="O482" i="2"/>
  <c r="O480" i="2"/>
  <c r="O478" i="2"/>
  <c r="O476" i="2"/>
  <c r="O474" i="2"/>
  <c r="O472" i="2"/>
  <c r="O470" i="2"/>
  <c r="O468" i="2"/>
  <c r="O466" i="2"/>
  <c r="O464" i="2"/>
  <c r="O462" i="2"/>
  <c r="O460" i="2"/>
  <c r="O458" i="2"/>
  <c r="O456" i="2"/>
  <c r="O454" i="2"/>
  <c r="O452" i="2"/>
  <c r="O450" i="2"/>
  <c r="O448" i="2"/>
  <c r="O446" i="2"/>
  <c r="O444" i="2"/>
  <c r="O442" i="2"/>
  <c r="O440" i="2"/>
  <c r="O438" i="2"/>
  <c r="O436" i="2"/>
  <c r="O434" i="2"/>
  <c r="O432" i="2"/>
  <c r="O430" i="2"/>
  <c r="O428" i="2"/>
  <c r="O424" i="2"/>
  <c r="O422" i="2"/>
  <c r="O420" i="2"/>
  <c r="O418" i="2"/>
  <c r="O416" i="2"/>
  <c r="O414" i="2"/>
  <c r="O412" i="2"/>
  <c r="O408" i="2"/>
  <c r="O406" i="2"/>
  <c r="O404" i="2"/>
  <c r="O402" i="2"/>
  <c r="O400" i="2"/>
  <c r="O398" i="2"/>
  <c r="O396" i="2"/>
  <c r="O392" i="2"/>
  <c r="O390" i="2"/>
  <c r="O388" i="2"/>
  <c r="O386" i="2"/>
  <c r="O384" i="2"/>
  <c r="O382" i="2"/>
  <c r="O374" i="2"/>
  <c r="O370" i="2"/>
  <c r="O368" i="2"/>
  <c r="O366" i="2"/>
  <c r="O364" i="2"/>
  <c r="O358" i="2"/>
  <c r="O354" i="2"/>
  <c r="O352" i="2"/>
  <c r="O350" i="2"/>
  <c r="O342" i="2"/>
  <c r="O340" i="2"/>
  <c r="O338" i="2"/>
  <c r="O336" i="2"/>
  <c r="O334" i="2"/>
  <c r="O332" i="2"/>
  <c r="O326" i="2"/>
  <c r="O322" i="2"/>
  <c r="O320" i="2"/>
  <c r="O318" i="2"/>
  <c r="O316" i="2"/>
  <c r="O312" i="2"/>
  <c r="O310" i="2"/>
  <c r="O308" i="2"/>
  <c r="O306" i="2"/>
  <c r="O304" i="2"/>
  <c r="O302" i="2"/>
  <c r="O300" i="2"/>
  <c r="O296" i="2"/>
  <c r="O294" i="2"/>
  <c r="O292" i="2"/>
  <c r="O290" i="2"/>
  <c r="O286" i="2"/>
  <c r="O284" i="2"/>
  <c r="O280" i="2"/>
  <c r="O278" i="2"/>
  <c r="O276" i="2"/>
  <c r="O274" i="2"/>
  <c r="O272" i="2"/>
  <c r="O270" i="2"/>
  <c r="O262" i="2"/>
  <c r="O260" i="2"/>
  <c r="O258" i="2"/>
  <c r="O256" i="2"/>
  <c r="O254" i="2"/>
  <c r="O252" i="2"/>
  <c r="O248" i="2"/>
  <c r="O246" i="2"/>
  <c r="O244" i="2"/>
  <c r="O242" i="2"/>
  <c r="O240" i="2"/>
  <c r="O238" i="2"/>
  <c r="O237" i="2"/>
  <c r="O236" i="2"/>
  <c r="O234" i="2"/>
  <c r="O233" i="2"/>
  <c r="O232" i="2"/>
  <c r="O231" i="2"/>
  <c r="O230" i="2"/>
  <c r="O229" i="2"/>
  <c r="O226" i="2"/>
  <c r="O225" i="2"/>
  <c r="O223" i="2"/>
  <c r="O222" i="2"/>
  <c r="O219" i="2"/>
  <c r="O218" i="2"/>
  <c r="O217" i="2"/>
  <c r="O214" i="2"/>
  <c r="O211" i="2"/>
  <c r="O210" i="2"/>
  <c r="O209" i="2"/>
  <c r="O206" i="2"/>
  <c r="O205" i="2"/>
  <c r="O203" i="2"/>
  <c r="O202" i="2"/>
  <c r="O201" i="2"/>
  <c r="O198" i="2"/>
  <c r="O197" i="2"/>
  <c r="O196" i="2"/>
  <c r="O195" i="2"/>
  <c r="O194" i="2"/>
  <c r="O190" i="2"/>
  <c r="O188" i="2"/>
  <c r="O187" i="2"/>
  <c r="O182" i="2"/>
  <c r="O178" i="2"/>
  <c r="O176" i="2"/>
  <c r="O175" i="2"/>
  <c r="O174" i="2"/>
  <c r="O170" i="2"/>
  <c r="O166" i="2"/>
  <c r="O162" i="2"/>
  <c r="O158" i="2"/>
  <c r="O155" i="2"/>
  <c r="O154" i="2"/>
  <c r="O153" i="2"/>
  <c r="O150" i="2"/>
  <c r="O146" i="2"/>
  <c r="O144" i="2"/>
  <c r="O142" i="2"/>
  <c r="O141" i="2"/>
  <c r="O140" i="2"/>
  <c r="O137" i="2"/>
  <c r="O134" i="2"/>
  <c r="O133" i="2"/>
  <c r="O132" i="2"/>
  <c r="O131" i="2"/>
  <c r="O130" i="2"/>
  <c r="O129" i="2"/>
  <c r="O126" i="2"/>
  <c r="O123" i="2"/>
  <c r="O122" i="2"/>
  <c r="O118" i="2"/>
  <c r="O117" i="2"/>
  <c r="O114" i="2"/>
  <c r="O110" i="2"/>
  <c r="O1564" i="2"/>
  <c r="O1436" i="2"/>
  <c r="O1333" i="2"/>
  <c r="O1294" i="2"/>
  <c r="O1262" i="2"/>
  <c r="O1230" i="2"/>
  <c r="O1198" i="2"/>
  <c r="O1166" i="2"/>
  <c r="O1134" i="2"/>
  <c r="O1102" i="2"/>
  <c r="O1532" i="2"/>
  <c r="O1404" i="2"/>
  <c r="O1318" i="2"/>
  <c r="O1286" i="2"/>
  <c r="O1254" i="2"/>
  <c r="O1222" i="2"/>
  <c r="O1190" i="2"/>
  <c r="O1158" i="2"/>
  <c r="O1126" i="2"/>
  <c r="O1094" i="2"/>
  <c r="O585" i="2"/>
  <c r="O583" i="2"/>
  <c r="O581" i="2"/>
  <c r="O579" i="2"/>
  <c r="O577" i="2"/>
  <c r="O575" i="2"/>
  <c r="O573" i="2"/>
  <c r="O571" i="2"/>
  <c r="O569" i="2"/>
  <c r="O567" i="2"/>
  <c r="O565" i="2"/>
  <c r="O563" i="2"/>
  <c r="O561" i="2"/>
  <c r="O559" i="2"/>
  <c r="O557" i="2"/>
  <c r="O555" i="2"/>
  <c r="O553" i="2"/>
  <c r="O551" i="2"/>
  <c r="O547" i="2"/>
  <c r="O543" i="2"/>
  <c r="O539" i="2"/>
  <c r="O537" i="2"/>
  <c r="O535" i="2"/>
  <c r="O531" i="2"/>
  <c r="O529" i="2"/>
  <c r="O527" i="2"/>
  <c r="O525" i="2"/>
  <c r="O523" i="2"/>
  <c r="O521" i="2"/>
  <c r="O519" i="2"/>
  <c r="O515" i="2"/>
  <c r="O513" i="2"/>
  <c r="O511" i="2"/>
  <c r="O509" i="2"/>
  <c r="O507" i="2"/>
  <c r="O505" i="2"/>
  <c r="O503" i="2"/>
  <c r="O499" i="2"/>
  <c r="O497" i="2"/>
  <c r="O495" i="2"/>
  <c r="O491" i="2"/>
  <c r="O489" i="2"/>
  <c r="O487" i="2"/>
  <c r="O481" i="2"/>
  <c r="O479" i="2"/>
  <c r="O477" i="2"/>
  <c r="O475" i="2"/>
  <c r="O473" i="2"/>
  <c r="O471" i="2"/>
  <c r="O467" i="2"/>
  <c r="O463" i="2"/>
  <c r="O459" i="2"/>
  <c r="O457" i="2"/>
  <c r="O455" i="2"/>
  <c r="O453" i="2"/>
  <c r="O449" i="2"/>
  <c r="O447" i="2"/>
  <c r="O445" i="2"/>
  <c r="O443" i="2"/>
  <c r="O441" i="2"/>
  <c r="O437" i="2"/>
  <c r="O435" i="2"/>
  <c r="O429" i="2"/>
  <c r="O427" i="2"/>
  <c r="O423" i="2"/>
  <c r="O419" i="2"/>
  <c r="O415" i="2"/>
  <c r="O411" i="2"/>
  <c r="O399" i="2"/>
  <c r="O397" i="2"/>
  <c r="O383" i="2"/>
  <c r="O379" i="2"/>
  <c r="O375" i="2"/>
  <c r="O371" i="2"/>
  <c r="O367" i="2"/>
  <c r="O363" i="2"/>
  <c r="O359" i="2"/>
  <c r="O355" i="2"/>
  <c r="O351" i="2"/>
  <c r="O347" i="2"/>
  <c r="O343" i="2"/>
  <c r="O339" i="2"/>
  <c r="O335" i="2"/>
  <c r="O331" i="2"/>
  <c r="O327" i="2"/>
  <c r="O323" i="2"/>
  <c r="O319" i="2"/>
  <c r="O315" i="2"/>
  <c r="O311" i="2"/>
  <c r="O307" i="2"/>
  <c r="O291" i="2"/>
  <c r="O287" i="2"/>
  <c r="O283" i="2"/>
  <c r="O279" i="2"/>
  <c r="O275" i="2"/>
  <c r="O271" i="2"/>
  <c r="O267" i="2"/>
  <c r="O263" i="2"/>
  <c r="O259" i="2"/>
  <c r="O255" i="2"/>
  <c r="O251" i="2"/>
  <c r="O247" i="2"/>
  <c r="O243" i="2"/>
  <c r="O239" i="2"/>
  <c r="O98" i="2"/>
  <c r="O96" i="2"/>
  <c r="O95" i="2"/>
  <c r="O94" i="2"/>
  <c r="O91" i="2"/>
  <c r="O89" i="2"/>
  <c r="O86" i="2"/>
  <c r="O83" i="2"/>
  <c r="O82" i="2"/>
  <c r="O76" i="2"/>
  <c r="O70" i="2"/>
  <c r="O66" i="2"/>
  <c r="O65" i="2"/>
  <c r="O62" i="2"/>
  <c r="O61" i="2"/>
  <c r="O54" i="2"/>
  <c r="O53" i="2"/>
  <c r="O50" i="2"/>
  <c r="O48" i="2"/>
  <c r="O46" i="2"/>
  <c r="O38" i="2"/>
  <c r="O37" i="2"/>
  <c r="O34" i="2"/>
  <c r="O30" i="2"/>
  <c r="D39" i="4"/>
  <c r="E39" i="4" s="1"/>
  <c r="R132" i="2"/>
  <c r="R13" i="2"/>
  <c r="R8" i="2"/>
  <c r="R180" i="2"/>
  <c r="R408" i="2"/>
  <c r="R856" i="2"/>
  <c r="R1464" i="2"/>
  <c r="R1692" i="2"/>
  <c r="R14" i="2"/>
  <c r="A24" i="2" s="1"/>
  <c r="R9" i="2"/>
  <c r="A19" i="2" s="1"/>
  <c r="R4" i="2"/>
  <c r="A14" i="2" s="1"/>
  <c r="R264" i="2"/>
  <c r="R520" i="2"/>
  <c r="R1048" i="2"/>
  <c r="R1528" i="2"/>
  <c r="R15" i="2"/>
  <c r="A25" i="2" s="1"/>
  <c r="R10" i="2"/>
  <c r="A20" i="2" s="1"/>
  <c r="R5" i="2"/>
  <c r="A15" i="2" s="1"/>
  <c r="R52" i="2"/>
  <c r="R280" i="2"/>
  <c r="R536" i="2"/>
  <c r="R1224" i="2"/>
  <c r="R1548" i="2"/>
  <c r="R11" i="2"/>
  <c r="A21" i="2" s="1"/>
  <c r="R6" i="2"/>
  <c r="A16" i="2" s="1"/>
  <c r="R12" i="2"/>
  <c r="A22" i="2" s="1"/>
  <c r="R116" i="2"/>
  <c r="R344" i="2"/>
  <c r="R792" i="2"/>
  <c r="R1436" i="2"/>
  <c r="R1652" i="2"/>
  <c r="R7" i="2"/>
  <c r="A17" i="2" s="1"/>
  <c r="R216" i="2"/>
  <c r="R312" i="2"/>
  <c r="R440" i="2"/>
  <c r="R648" i="2"/>
  <c r="R984" i="2"/>
  <c r="R1304" i="2"/>
  <c r="R1480" i="2"/>
  <c r="R1600" i="2"/>
  <c r="R1816" i="2"/>
  <c r="R248" i="2"/>
  <c r="R328" i="2"/>
  <c r="R456" i="2"/>
  <c r="R728" i="2"/>
  <c r="R1032" i="2"/>
  <c r="R1400" i="2"/>
  <c r="R1520" i="2"/>
  <c r="R1620" i="2"/>
  <c r="R1852" i="2"/>
  <c r="R376" i="2"/>
  <c r="R504" i="2"/>
  <c r="R664" i="2"/>
  <c r="R904" i="2"/>
  <c r="R1208" i="2"/>
  <c r="R1420" i="2"/>
  <c r="R1484" i="2"/>
  <c r="R1568" i="2"/>
  <c r="R1672" i="2"/>
  <c r="R1929" i="2"/>
  <c r="R392" i="2"/>
  <c r="R472" i="2"/>
  <c r="R600" i="2"/>
  <c r="R776" i="2"/>
  <c r="R920" i="2"/>
  <c r="R1144" i="2"/>
  <c r="R1368" i="2"/>
  <c r="R1440" i="2"/>
  <c r="R1504" i="2"/>
  <c r="R1564" i="2"/>
  <c r="R1624" i="2"/>
  <c r="R1744" i="2"/>
  <c r="R232" i="2"/>
  <c r="R296" i="2"/>
  <c r="R360" i="2"/>
  <c r="R424" i="2"/>
  <c r="R488" i="2"/>
  <c r="R584" i="2"/>
  <c r="R712" i="2"/>
  <c r="R840" i="2"/>
  <c r="R968" i="2"/>
  <c r="R1112" i="2"/>
  <c r="R1288" i="2"/>
  <c r="R1416" i="2"/>
  <c r="R1456" i="2"/>
  <c r="R1500" i="2"/>
  <c r="R1544" i="2"/>
  <c r="R1588" i="2"/>
  <c r="R1648" i="2"/>
  <c r="R1728" i="2"/>
  <c r="R228" i="2"/>
  <c r="R552" i="2"/>
  <c r="R616" i="2"/>
  <c r="R680" i="2"/>
  <c r="R744" i="2"/>
  <c r="R808" i="2"/>
  <c r="R872" i="2"/>
  <c r="R936" i="2"/>
  <c r="R1000" i="2"/>
  <c r="R1080" i="2"/>
  <c r="R1160" i="2"/>
  <c r="R1240" i="2"/>
  <c r="R1336" i="2"/>
  <c r="R1404" i="2"/>
  <c r="R1424" i="2"/>
  <c r="R1448" i="2"/>
  <c r="R1468" i="2"/>
  <c r="R1488" i="2"/>
  <c r="R1512" i="2"/>
  <c r="R1532" i="2"/>
  <c r="R1552" i="2"/>
  <c r="R1576" i="2"/>
  <c r="R1604" i="2"/>
  <c r="R1632" i="2"/>
  <c r="R1664" i="2"/>
  <c r="R1704" i="2"/>
  <c r="R1752" i="2"/>
  <c r="R1916" i="2"/>
  <c r="R428" i="2"/>
  <c r="R568" i="2"/>
  <c r="R632" i="2"/>
  <c r="R696" i="2"/>
  <c r="R760" i="2"/>
  <c r="R824" i="2"/>
  <c r="R888" i="2"/>
  <c r="R952" i="2"/>
  <c r="R1016" i="2"/>
  <c r="R1096" i="2"/>
  <c r="R1176" i="2"/>
  <c r="R1272" i="2"/>
  <c r="R1352" i="2"/>
  <c r="R1408" i="2"/>
  <c r="R1432" i="2"/>
  <c r="R1452" i="2"/>
  <c r="R1472" i="2"/>
  <c r="R1496" i="2"/>
  <c r="R1516" i="2"/>
  <c r="R1536" i="2"/>
  <c r="R1560" i="2"/>
  <c r="R1584" i="2"/>
  <c r="R1608" i="2"/>
  <c r="R1640" i="2"/>
  <c r="R1668" i="2"/>
  <c r="R1712" i="2"/>
  <c r="R1792" i="2"/>
  <c r="R1960" i="2"/>
  <c r="R940" i="2"/>
  <c r="R1688" i="2"/>
  <c r="R1724" i="2"/>
  <c r="R1756" i="2"/>
  <c r="R1872" i="2"/>
  <c r="R372" i="2"/>
  <c r="R1308" i="2"/>
  <c r="R1064" i="2"/>
  <c r="R1128" i="2"/>
  <c r="R1192" i="2"/>
  <c r="R1256" i="2"/>
  <c r="R1320" i="2"/>
  <c r="R1384" i="2"/>
  <c r="R1412" i="2"/>
  <c r="R1428" i="2"/>
  <c r="R1444" i="2"/>
  <c r="R1460" i="2"/>
  <c r="R1476" i="2"/>
  <c r="R1492" i="2"/>
  <c r="R1508" i="2"/>
  <c r="R1524" i="2"/>
  <c r="R1540" i="2"/>
  <c r="R1556" i="2"/>
  <c r="R1572" i="2"/>
  <c r="R1592" i="2"/>
  <c r="R1616" i="2"/>
  <c r="R1636" i="2"/>
  <c r="R1656" i="2"/>
  <c r="R1680" i="2"/>
  <c r="R1708" i="2"/>
  <c r="R1736" i="2"/>
  <c r="R1768" i="2"/>
  <c r="R1820" i="2"/>
  <c r="R1880" i="2"/>
  <c r="R1976" i="2"/>
  <c r="R420" i="2"/>
  <c r="R444" i="2"/>
  <c r="R1557" i="2"/>
  <c r="R1788" i="2"/>
  <c r="R1840" i="2"/>
  <c r="R1912" i="2"/>
  <c r="R164" i="2"/>
  <c r="R692" i="2"/>
  <c r="R748" i="2"/>
  <c r="R1772" i="2"/>
  <c r="R1800" i="2"/>
  <c r="R1832" i="2"/>
  <c r="R1856" i="2"/>
  <c r="R1884" i="2"/>
  <c r="R1936" i="2"/>
  <c r="R1984" i="2"/>
  <c r="R244" i="2"/>
  <c r="R500" i="2"/>
  <c r="R236" i="2"/>
  <c r="R556" i="2"/>
  <c r="R956" i="2"/>
  <c r="R1685" i="2"/>
  <c r="R1776" i="2"/>
  <c r="R1808" i="2"/>
  <c r="R1836" i="2"/>
  <c r="R1864" i="2"/>
  <c r="R1900" i="2"/>
  <c r="R1944" i="2"/>
  <c r="R1996" i="2"/>
  <c r="R324" i="2"/>
  <c r="R660" i="2"/>
  <c r="R300" i="2"/>
  <c r="R700" i="2"/>
  <c r="R1132" i="2"/>
  <c r="R1580" i="2"/>
  <c r="R1596" i="2"/>
  <c r="R1612" i="2"/>
  <c r="R1628" i="2"/>
  <c r="R1644" i="2"/>
  <c r="R1660" i="2"/>
  <c r="R1676" i="2"/>
  <c r="R1696" i="2"/>
  <c r="R1720" i="2"/>
  <c r="R1740" i="2"/>
  <c r="R1760" i="2"/>
  <c r="R1784" i="2"/>
  <c r="R1804" i="2"/>
  <c r="R1824" i="2"/>
  <c r="R1848" i="2"/>
  <c r="R1868" i="2"/>
  <c r="R1888" i="2"/>
  <c r="R1932" i="2"/>
  <c r="R1964" i="2"/>
  <c r="R2000" i="2"/>
  <c r="R308" i="2"/>
  <c r="R468" i="2"/>
  <c r="R788" i="2"/>
  <c r="R364" i="2"/>
  <c r="R572" i="2"/>
  <c r="R812" i="2"/>
  <c r="R1068" i="2"/>
  <c r="R1388" i="2"/>
  <c r="R1733" i="2"/>
  <c r="R620" i="2"/>
  <c r="R876" i="2"/>
  <c r="R1084" i="2"/>
  <c r="R1429" i="2"/>
  <c r="R1896" i="2"/>
  <c r="R1920" i="2"/>
  <c r="R1952" i="2"/>
  <c r="R1980" i="2"/>
  <c r="R36" i="2"/>
  <c r="R292" i="2"/>
  <c r="R388" i="2"/>
  <c r="R532" i="2"/>
  <c r="R68" i="2"/>
  <c r="R316" i="2"/>
  <c r="R492" i="2"/>
  <c r="R684" i="2"/>
  <c r="R828" i="2"/>
  <c r="R1004" i="2"/>
  <c r="R1260" i="2"/>
  <c r="R1477" i="2"/>
  <c r="R1813" i="2"/>
  <c r="R1904" i="2"/>
  <c r="R1928" i="2"/>
  <c r="R1948" i="2"/>
  <c r="R1968" i="2"/>
  <c r="R1992" i="2"/>
  <c r="R100" i="2"/>
  <c r="R260" i="2"/>
  <c r="R356" i="2"/>
  <c r="R452" i="2"/>
  <c r="R548" i="2"/>
  <c r="R836" i="2"/>
  <c r="R252" i="2"/>
  <c r="R380" i="2"/>
  <c r="R508" i="2"/>
  <c r="R636" i="2"/>
  <c r="R764" i="2"/>
  <c r="R892" i="2"/>
  <c r="R1020" i="2"/>
  <c r="R1180" i="2"/>
  <c r="R1409" i="2"/>
  <c r="R1605" i="2"/>
  <c r="R739" i="2"/>
  <c r="Y4" i="2"/>
  <c r="R1684" i="2"/>
  <c r="R1700" i="2"/>
  <c r="R1716" i="2"/>
  <c r="R1732" i="2"/>
  <c r="R1748" i="2"/>
  <c r="R1764" i="2"/>
  <c r="R1780" i="2"/>
  <c r="R1796" i="2"/>
  <c r="R1812" i="2"/>
  <c r="R1828" i="2"/>
  <c r="R1844" i="2"/>
  <c r="R1860" i="2"/>
  <c r="R1876" i="2"/>
  <c r="R1892" i="2"/>
  <c r="R1908" i="2"/>
  <c r="R1924" i="2"/>
  <c r="R1940" i="2"/>
  <c r="R1956" i="2"/>
  <c r="R1972" i="2"/>
  <c r="R1988" i="2"/>
  <c r="R3" i="2"/>
  <c r="A13" i="2" s="1"/>
  <c r="R212" i="2"/>
  <c r="R276" i="2"/>
  <c r="R340" i="2"/>
  <c r="R404" i="2"/>
  <c r="R484" i="2"/>
  <c r="R580" i="2"/>
  <c r="R724" i="2"/>
  <c r="R868" i="2"/>
  <c r="R196" i="2"/>
  <c r="R268" i="2"/>
  <c r="R332" i="2"/>
  <c r="R396" i="2"/>
  <c r="R460" i="2"/>
  <c r="R524" i="2"/>
  <c r="R588" i="2"/>
  <c r="R652" i="2"/>
  <c r="R716" i="2"/>
  <c r="R780" i="2"/>
  <c r="R844" i="2"/>
  <c r="R908" i="2"/>
  <c r="R972" i="2"/>
  <c r="R1036" i="2"/>
  <c r="R1100" i="2"/>
  <c r="R1196" i="2"/>
  <c r="R1324" i="2"/>
  <c r="R1413" i="2"/>
  <c r="R1493" i="2"/>
  <c r="R1621" i="2"/>
  <c r="R1749" i="2"/>
  <c r="R1993" i="2"/>
  <c r="R612" i="2"/>
  <c r="R756" i="2"/>
  <c r="R900" i="2"/>
  <c r="R220" i="2"/>
  <c r="R284" i="2"/>
  <c r="R348" i="2"/>
  <c r="R412" i="2"/>
  <c r="R476" i="2"/>
  <c r="R540" i="2"/>
  <c r="R604" i="2"/>
  <c r="R668" i="2"/>
  <c r="R732" i="2"/>
  <c r="R796" i="2"/>
  <c r="R860" i="2"/>
  <c r="R924" i="2"/>
  <c r="R988" i="2"/>
  <c r="R1052" i="2"/>
  <c r="R1116" i="2"/>
  <c r="R1244" i="2"/>
  <c r="R1372" i="2"/>
  <c r="R1425" i="2"/>
  <c r="R1541" i="2"/>
  <c r="R1669" i="2"/>
  <c r="R1797" i="2"/>
  <c r="R1148" i="2"/>
  <c r="R1212" i="2"/>
  <c r="R1276" i="2"/>
  <c r="R1340" i="2"/>
  <c r="R1401" i="2"/>
  <c r="R1417" i="2"/>
  <c r="R1445" i="2"/>
  <c r="R1509" i="2"/>
  <c r="R1573" i="2"/>
  <c r="R1637" i="2"/>
  <c r="R1701" i="2"/>
  <c r="R1765" i="2"/>
  <c r="R1829" i="2"/>
  <c r="R1315" i="2"/>
  <c r="R1164" i="2"/>
  <c r="R1228" i="2"/>
  <c r="R1292" i="2"/>
  <c r="R1356" i="2"/>
  <c r="R1405" i="2"/>
  <c r="R1421" i="2"/>
  <c r="R1461" i="2"/>
  <c r="R1525" i="2"/>
  <c r="R1589" i="2"/>
  <c r="R1653" i="2"/>
  <c r="R1717" i="2"/>
  <c r="R1781" i="2"/>
  <c r="R1865" i="2"/>
  <c r="R1433" i="2"/>
  <c r="R1449" i="2"/>
  <c r="R1465" i="2"/>
  <c r="R1481" i="2"/>
  <c r="R1497" i="2"/>
  <c r="R1513" i="2"/>
  <c r="R1529" i="2"/>
  <c r="R1545" i="2"/>
  <c r="R1561" i="2"/>
  <c r="R1577" i="2"/>
  <c r="R1593" i="2"/>
  <c r="R1609" i="2"/>
  <c r="R1625" i="2"/>
  <c r="R1641" i="2"/>
  <c r="R1657" i="2"/>
  <c r="R1673" i="2"/>
  <c r="R1689" i="2"/>
  <c r="R1705" i="2"/>
  <c r="R1721" i="2"/>
  <c r="R1737" i="2"/>
  <c r="R1753" i="2"/>
  <c r="R1769" i="2"/>
  <c r="R1785" i="2"/>
  <c r="R1801" i="2"/>
  <c r="R1817" i="2"/>
  <c r="R1833" i="2"/>
  <c r="R1881" i="2"/>
  <c r="R1945" i="2"/>
  <c r="R1395" i="2"/>
  <c r="R1187" i="2"/>
  <c r="R1437" i="2"/>
  <c r="R1453" i="2"/>
  <c r="R1469" i="2"/>
  <c r="R1485" i="2"/>
  <c r="R1501" i="2"/>
  <c r="R1517" i="2"/>
  <c r="R1533" i="2"/>
  <c r="R1549" i="2"/>
  <c r="R1565" i="2"/>
  <c r="R1581" i="2"/>
  <c r="R1597" i="2"/>
  <c r="R1613" i="2"/>
  <c r="R1629" i="2"/>
  <c r="R1645" i="2"/>
  <c r="R1661" i="2"/>
  <c r="R1677" i="2"/>
  <c r="R1693" i="2"/>
  <c r="R1709" i="2"/>
  <c r="R1725" i="2"/>
  <c r="R1741" i="2"/>
  <c r="R1757" i="2"/>
  <c r="R1773" i="2"/>
  <c r="R1789" i="2"/>
  <c r="R1805" i="2"/>
  <c r="R1821" i="2"/>
  <c r="R1837" i="2"/>
  <c r="R1897" i="2"/>
  <c r="R1961" i="2"/>
  <c r="R1379" i="2"/>
  <c r="R935" i="2"/>
  <c r="R1441" i="2"/>
  <c r="R1457" i="2"/>
  <c r="R1473" i="2"/>
  <c r="R1489" i="2"/>
  <c r="R1505" i="2"/>
  <c r="R1521" i="2"/>
  <c r="R1537" i="2"/>
  <c r="R1553" i="2"/>
  <c r="R1569" i="2"/>
  <c r="R1585" i="2"/>
  <c r="R1601" i="2"/>
  <c r="R1617" i="2"/>
  <c r="R1633" i="2"/>
  <c r="R1649" i="2"/>
  <c r="R1665" i="2"/>
  <c r="R1681" i="2"/>
  <c r="R1697" i="2"/>
  <c r="R1713" i="2"/>
  <c r="R1729" i="2"/>
  <c r="R1745" i="2"/>
  <c r="R1761" i="2"/>
  <c r="R1777" i="2"/>
  <c r="R1793" i="2"/>
  <c r="R1809" i="2"/>
  <c r="R1825" i="2"/>
  <c r="R1849" i="2"/>
  <c r="R1913" i="2"/>
  <c r="R1977" i="2"/>
  <c r="R1363" i="2"/>
  <c r="R1853" i="2"/>
  <c r="R1869" i="2"/>
  <c r="R1885" i="2"/>
  <c r="R1901" i="2"/>
  <c r="R1917" i="2"/>
  <c r="R1933" i="2"/>
  <c r="R1949" i="2"/>
  <c r="R1965" i="2"/>
  <c r="R1981" i="2"/>
  <c r="R1997" i="2"/>
  <c r="R1391" i="2"/>
  <c r="R1375" i="2"/>
  <c r="R1359" i="2"/>
  <c r="R1299" i="2"/>
  <c r="R1171" i="2"/>
  <c r="R891" i="2"/>
  <c r="R1841" i="2"/>
  <c r="R1857" i="2"/>
  <c r="R1873" i="2"/>
  <c r="R1889" i="2"/>
  <c r="R1905" i="2"/>
  <c r="R1921" i="2"/>
  <c r="R1937" i="2"/>
  <c r="R1953" i="2"/>
  <c r="R1969" i="2"/>
  <c r="R1985" i="2"/>
  <c r="R2001" i="2"/>
  <c r="R1387" i="2"/>
  <c r="R1371" i="2"/>
  <c r="R1347" i="2"/>
  <c r="R1251" i="2"/>
  <c r="R1075" i="2"/>
  <c r="R679" i="2"/>
  <c r="R1845" i="2"/>
  <c r="R1861" i="2"/>
  <c r="R1877" i="2"/>
  <c r="R1893" i="2"/>
  <c r="R1909" i="2"/>
  <c r="R1925" i="2"/>
  <c r="R1941" i="2"/>
  <c r="R1957" i="2"/>
  <c r="R1973" i="2"/>
  <c r="R1989" i="2"/>
  <c r="R1399" i="2"/>
  <c r="R1383" i="2"/>
  <c r="R1367" i="2"/>
  <c r="R1343" i="2"/>
  <c r="R1235" i="2"/>
  <c r="R1043" i="2"/>
  <c r="R1355" i="2"/>
  <c r="R1335" i="2"/>
  <c r="R1283" i="2"/>
  <c r="R1219" i="2"/>
  <c r="R1139" i="2"/>
  <c r="R1011" i="2"/>
  <c r="R847" i="2"/>
  <c r="R559" i="2"/>
  <c r="R1351" i="2"/>
  <c r="R1331" i="2"/>
  <c r="R1267" i="2"/>
  <c r="R1203" i="2"/>
  <c r="R1107" i="2"/>
  <c r="R975" i="2"/>
  <c r="R799" i="2"/>
  <c r="R375" i="2"/>
  <c r="R16" i="2"/>
  <c r="R1327" i="2"/>
  <c r="R1311" i="2"/>
  <c r="R1295" i="2"/>
  <c r="R1279" i="2"/>
  <c r="R1263" i="2"/>
  <c r="R1247" i="2"/>
  <c r="R1231" i="2"/>
  <c r="R1215" i="2"/>
  <c r="R1199" i="2"/>
  <c r="R1183" i="2"/>
  <c r="R1159" i="2"/>
  <c r="R1127" i="2"/>
  <c r="R1095" i="2"/>
  <c r="R1063" i="2"/>
  <c r="R1031" i="2"/>
  <c r="R999" i="2"/>
  <c r="R959" i="2"/>
  <c r="R919" i="2"/>
  <c r="R875" i="2"/>
  <c r="R831" i="2"/>
  <c r="R779" i="2"/>
  <c r="R719" i="2"/>
  <c r="R647" i="2"/>
  <c r="R527" i="2"/>
  <c r="R295" i="2"/>
  <c r="R1339" i="2"/>
  <c r="R1323" i="2"/>
  <c r="R1307" i="2"/>
  <c r="R1291" i="2"/>
  <c r="R1275" i="2"/>
  <c r="R1259" i="2"/>
  <c r="R1243" i="2"/>
  <c r="R1227" i="2"/>
  <c r="R1211" i="2"/>
  <c r="R1195" i="2"/>
  <c r="R1179" i="2"/>
  <c r="R1155" i="2"/>
  <c r="R1123" i="2"/>
  <c r="R1091" i="2"/>
  <c r="R1059" i="2"/>
  <c r="R1027" i="2"/>
  <c r="R995" i="2"/>
  <c r="R955" i="2"/>
  <c r="R911" i="2"/>
  <c r="R871" i="2"/>
  <c r="R827" i="2"/>
  <c r="R767" i="2"/>
  <c r="R715" i="2"/>
  <c r="R639" i="2"/>
  <c r="R491" i="2"/>
  <c r="R1334" i="2"/>
  <c r="R1319" i="2"/>
  <c r="R1303" i="2"/>
  <c r="R1287" i="2"/>
  <c r="R1271" i="2"/>
  <c r="R1255" i="2"/>
  <c r="R1239" i="2"/>
  <c r="R1223" i="2"/>
  <c r="R1207" i="2"/>
  <c r="R1191" i="2"/>
  <c r="R1175" i="2"/>
  <c r="R1143" i="2"/>
  <c r="R1111" i="2"/>
  <c r="R1079" i="2"/>
  <c r="R1047" i="2"/>
  <c r="R1015" i="2"/>
  <c r="R983" i="2"/>
  <c r="R939" i="2"/>
  <c r="R895" i="2"/>
  <c r="R855" i="2"/>
  <c r="R803" i="2"/>
  <c r="R747" i="2"/>
  <c r="R687" i="2"/>
  <c r="R603" i="2"/>
  <c r="R431" i="2"/>
  <c r="R1167" i="2"/>
  <c r="R1151" i="2"/>
  <c r="R1135" i="2"/>
  <c r="R1119" i="2"/>
  <c r="R1103" i="2"/>
  <c r="R1087" i="2"/>
  <c r="R1071" i="2"/>
  <c r="R1055" i="2"/>
  <c r="R1039" i="2"/>
  <c r="R1023" i="2"/>
  <c r="R1007" i="2"/>
  <c r="R991" i="2"/>
  <c r="R971" i="2"/>
  <c r="R951" i="2"/>
  <c r="R927" i="2"/>
  <c r="R907" i="2"/>
  <c r="R887" i="2"/>
  <c r="R863" i="2"/>
  <c r="R843" i="2"/>
  <c r="R819" i="2"/>
  <c r="R787" i="2"/>
  <c r="R763" i="2"/>
  <c r="R735" i="2"/>
  <c r="R703" i="2"/>
  <c r="R667" i="2"/>
  <c r="R635" i="2"/>
  <c r="R591" i="2"/>
  <c r="R555" i="2"/>
  <c r="R519" i="2"/>
  <c r="R471" i="2"/>
  <c r="R427" i="2"/>
  <c r="R371" i="2"/>
  <c r="R239" i="2"/>
  <c r="R1234" i="2"/>
  <c r="R1163" i="2"/>
  <c r="R1147" i="2"/>
  <c r="R1131" i="2"/>
  <c r="R1115" i="2"/>
  <c r="R1099" i="2"/>
  <c r="R1083" i="2"/>
  <c r="R1067" i="2"/>
  <c r="R1051" i="2"/>
  <c r="R1035" i="2"/>
  <c r="R1019" i="2"/>
  <c r="R1003" i="2"/>
  <c r="R987" i="2"/>
  <c r="R967" i="2"/>
  <c r="R943" i="2"/>
  <c r="R923" i="2"/>
  <c r="R903" i="2"/>
  <c r="R879" i="2"/>
  <c r="R859" i="2"/>
  <c r="R839" i="2"/>
  <c r="R811" i="2"/>
  <c r="R783" i="2"/>
  <c r="R755" i="2"/>
  <c r="R723" i="2"/>
  <c r="R699" i="2"/>
  <c r="R663" i="2"/>
  <c r="R619" i="2"/>
  <c r="R583" i="2"/>
  <c r="R551" i="2"/>
  <c r="R507" i="2"/>
  <c r="R463" i="2"/>
  <c r="R411" i="2"/>
  <c r="R327" i="2"/>
  <c r="R223" i="2"/>
  <c r="R1150" i="2"/>
  <c r="R615" i="2"/>
  <c r="R575" i="2"/>
  <c r="R535" i="2"/>
  <c r="R495" i="2"/>
  <c r="R455" i="2"/>
  <c r="R399" i="2"/>
  <c r="R307" i="2"/>
  <c r="R870" i="2"/>
  <c r="R979" i="2"/>
  <c r="R963" i="2"/>
  <c r="R947" i="2"/>
  <c r="R931" i="2"/>
  <c r="R915" i="2"/>
  <c r="R899" i="2"/>
  <c r="R883" i="2"/>
  <c r="R867" i="2"/>
  <c r="R851" i="2"/>
  <c r="R835" i="2"/>
  <c r="R815" i="2"/>
  <c r="R795" i="2"/>
  <c r="R771" i="2"/>
  <c r="R751" i="2"/>
  <c r="R731" i="2"/>
  <c r="R707" i="2"/>
  <c r="R683" i="2"/>
  <c r="R655" i="2"/>
  <c r="R623" i="2"/>
  <c r="R599" i="2"/>
  <c r="R571" i="2"/>
  <c r="R539" i="2"/>
  <c r="R511" i="2"/>
  <c r="R487" i="2"/>
  <c r="R443" i="2"/>
  <c r="R407" i="2"/>
  <c r="R343" i="2"/>
  <c r="R263" i="2"/>
  <c r="R1398" i="2"/>
  <c r="R974" i="2"/>
  <c r="R823" i="2"/>
  <c r="R807" i="2"/>
  <c r="R791" i="2"/>
  <c r="R775" i="2"/>
  <c r="R759" i="2"/>
  <c r="R743" i="2"/>
  <c r="R727" i="2"/>
  <c r="R711" i="2"/>
  <c r="R695" i="2"/>
  <c r="R671" i="2"/>
  <c r="R651" i="2"/>
  <c r="R631" i="2"/>
  <c r="R607" i="2"/>
  <c r="R587" i="2"/>
  <c r="R567" i="2"/>
  <c r="R543" i="2"/>
  <c r="R523" i="2"/>
  <c r="R503" i="2"/>
  <c r="R475" i="2"/>
  <c r="R447" i="2"/>
  <c r="R423" i="2"/>
  <c r="R391" i="2"/>
  <c r="R339" i="2"/>
  <c r="R279" i="2"/>
  <c r="R112" i="2"/>
  <c r="R1298" i="2"/>
  <c r="R630" i="2"/>
  <c r="R479" i="2"/>
  <c r="R459" i="2"/>
  <c r="R439" i="2"/>
  <c r="R415" i="2"/>
  <c r="R395" i="2"/>
  <c r="R359" i="2"/>
  <c r="R311" i="2"/>
  <c r="R275" i="2"/>
  <c r="R192" i="2"/>
  <c r="R1354" i="2"/>
  <c r="R1202" i="2"/>
  <c r="R302" i="2"/>
  <c r="R691" i="2"/>
  <c r="R675" i="2"/>
  <c r="R659" i="2"/>
  <c r="R643" i="2"/>
  <c r="R627" i="2"/>
  <c r="R611" i="2"/>
  <c r="R595" i="2"/>
  <c r="R579" i="2"/>
  <c r="R563" i="2"/>
  <c r="R547" i="2"/>
  <c r="R531" i="2"/>
  <c r="R515" i="2"/>
  <c r="R499" i="2"/>
  <c r="R483" i="2"/>
  <c r="R467" i="2"/>
  <c r="R451" i="2"/>
  <c r="R435" i="2"/>
  <c r="R419" i="2"/>
  <c r="R403" i="2"/>
  <c r="R387" i="2"/>
  <c r="R355" i="2"/>
  <c r="R323" i="2"/>
  <c r="R291" i="2"/>
  <c r="R247" i="2"/>
  <c r="R176" i="2"/>
  <c r="R1382" i="2"/>
  <c r="R1270" i="2"/>
  <c r="R1082" i="2"/>
  <c r="R977" i="2"/>
  <c r="R259" i="2"/>
  <c r="R219" i="2"/>
  <c r="R80" i="2"/>
  <c r="R1378" i="2"/>
  <c r="R1330" i="2"/>
  <c r="R1266" i="2"/>
  <c r="R1198" i="2"/>
  <c r="R1070" i="2"/>
  <c r="R850" i="2"/>
  <c r="R218" i="2"/>
  <c r="R1362" i="2"/>
  <c r="R1302" i="2"/>
  <c r="R1238" i="2"/>
  <c r="R1162" i="2"/>
  <c r="R978" i="2"/>
  <c r="R694" i="2"/>
  <c r="R383" i="2"/>
  <c r="R367" i="2"/>
  <c r="R351" i="2"/>
  <c r="R335" i="2"/>
  <c r="R319" i="2"/>
  <c r="R303" i="2"/>
  <c r="R287" i="2"/>
  <c r="R271" i="2"/>
  <c r="R255" i="2"/>
  <c r="R235" i="2"/>
  <c r="R215" i="2"/>
  <c r="R144" i="2"/>
  <c r="R64" i="2"/>
  <c r="R1394" i="2"/>
  <c r="R1370" i="2"/>
  <c r="R1350" i="2"/>
  <c r="R1318" i="2"/>
  <c r="R1286" i="2"/>
  <c r="R1254" i="2"/>
  <c r="R1222" i="2"/>
  <c r="R1182" i="2"/>
  <c r="R1118" i="2"/>
  <c r="R1038" i="2"/>
  <c r="R930" i="2"/>
  <c r="R806" i="2"/>
  <c r="R526" i="2"/>
  <c r="R1257" i="2"/>
  <c r="R379" i="2"/>
  <c r="R363" i="2"/>
  <c r="R347" i="2"/>
  <c r="R331" i="2"/>
  <c r="R315" i="2"/>
  <c r="R299" i="2"/>
  <c r="R283" i="2"/>
  <c r="R267" i="2"/>
  <c r="R251" i="2"/>
  <c r="R231" i="2"/>
  <c r="R207" i="2"/>
  <c r="R128" i="2"/>
  <c r="R48" i="2"/>
  <c r="R1386" i="2"/>
  <c r="R1366" i="2"/>
  <c r="R1346" i="2"/>
  <c r="R1314" i="2"/>
  <c r="R1282" i="2"/>
  <c r="R1250" i="2"/>
  <c r="R1218" i="2"/>
  <c r="R1178" i="2"/>
  <c r="R1114" i="2"/>
  <c r="R1022" i="2"/>
  <c r="R914" i="2"/>
  <c r="R802" i="2"/>
  <c r="R446" i="2"/>
  <c r="R1811" i="2"/>
  <c r="R243" i="2"/>
  <c r="R227" i="2"/>
  <c r="R211" i="2"/>
  <c r="R160" i="2"/>
  <c r="R96" i="2"/>
  <c r="R32" i="2"/>
  <c r="R1390" i="2"/>
  <c r="R1374" i="2"/>
  <c r="R1358" i="2"/>
  <c r="R1342" i="2"/>
  <c r="R1326" i="2"/>
  <c r="R1310" i="2"/>
  <c r="R1294" i="2"/>
  <c r="R1278" i="2"/>
  <c r="R1262" i="2"/>
  <c r="R1246" i="2"/>
  <c r="R1230" i="2"/>
  <c r="R1214" i="2"/>
  <c r="R1194" i="2"/>
  <c r="R1170" i="2"/>
  <c r="R1146" i="2"/>
  <c r="R1102" i="2"/>
  <c r="R1054" i="2"/>
  <c r="R1014" i="2"/>
  <c r="R958" i="2"/>
  <c r="R894" i="2"/>
  <c r="R846" i="2"/>
  <c r="R782" i="2"/>
  <c r="R610" i="2"/>
  <c r="R414" i="2"/>
  <c r="R92" i="2"/>
  <c r="R801" i="2"/>
  <c r="R1338" i="2"/>
  <c r="R1322" i="2"/>
  <c r="R1306" i="2"/>
  <c r="R1290" i="2"/>
  <c r="R1274" i="2"/>
  <c r="R1258" i="2"/>
  <c r="R1242" i="2"/>
  <c r="R1226" i="2"/>
  <c r="R1210" i="2"/>
  <c r="R1186" i="2"/>
  <c r="R1166" i="2"/>
  <c r="R1134" i="2"/>
  <c r="R1086" i="2"/>
  <c r="R1050" i="2"/>
  <c r="R998" i="2"/>
  <c r="R934" i="2"/>
  <c r="R886" i="2"/>
  <c r="R830" i="2"/>
  <c r="R718" i="2"/>
  <c r="R546" i="2"/>
  <c r="R330" i="2"/>
  <c r="R1305" i="2"/>
  <c r="R1206" i="2"/>
  <c r="R1190" i="2"/>
  <c r="R1174" i="2"/>
  <c r="R1158" i="2"/>
  <c r="R1130" i="2"/>
  <c r="R1098" i="2"/>
  <c r="R1066" i="2"/>
  <c r="R1034" i="2"/>
  <c r="R994" i="2"/>
  <c r="R950" i="2"/>
  <c r="R910" i="2"/>
  <c r="R866" i="2"/>
  <c r="R822" i="2"/>
  <c r="R758" i="2"/>
  <c r="R674" i="2"/>
  <c r="R590" i="2"/>
  <c r="R498" i="2"/>
  <c r="R386" i="2"/>
  <c r="R274" i="2"/>
  <c r="R1377" i="2"/>
  <c r="R1205" i="2"/>
  <c r="R537" i="2"/>
  <c r="R738" i="2"/>
  <c r="R654" i="2"/>
  <c r="R566" i="2"/>
  <c r="R474" i="2"/>
  <c r="R362" i="2"/>
  <c r="R242" i="2"/>
  <c r="R1337" i="2"/>
  <c r="R1137" i="2"/>
  <c r="R1142" i="2"/>
  <c r="R1126" i="2"/>
  <c r="R1110" i="2"/>
  <c r="R1094" i="2"/>
  <c r="R1078" i="2"/>
  <c r="R1062" i="2"/>
  <c r="R1046" i="2"/>
  <c r="R1030" i="2"/>
  <c r="R1010" i="2"/>
  <c r="R990" i="2"/>
  <c r="R966" i="2"/>
  <c r="R946" i="2"/>
  <c r="R926" i="2"/>
  <c r="R902" i="2"/>
  <c r="R882" i="2"/>
  <c r="R862" i="2"/>
  <c r="R838" i="2"/>
  <c r="R818" i="2"/>
  <c r="R798" i="2"/>
  <c r="R774" i="2"/>
  <c r="R754" i="2"/>
  <c r="R734" i="2"/>
  <c r="R710" i="2"/>
  <c r="R690" i="2"/>
  <c r="R670" i="2"/>
  <c r="R646" i="2"/>
  <c r="R626" i="2"/>
  <c r="R606" i="2"/>
  <c r="R582" i="2"/>
  <c r="R562" i="2"/>
  <c r="R542" i="2"/>
  <c r="R518" i="2"/>
  <c r="R494" i="2"/>
  <c r="R466" i="2"/>
  <c r="R434" i="2"/>
  <c r="R410" i="2"/>
  <c r="R382" i="2"/>
  <c r="R350" i="2"/>
  <c r="R322" i="2"/>
  <c r="R298" i="2"/>
  <c r="R266" i="2"/>
  <c r="R238" i="2"/>
  <c r="R204" i="2"/>
  <c r="R28" i="2"/>
  <c r="R1369" i="2"/>
  <c r="R1333" i="2"/>
  <c r="R1289" i="2"/>
  <c r="R1241" i="2"/>
  <c r="R1197" i="2"/>
  <c r="R1101" i="2"/>
  <c r="R973" i="2"/>
  <c r="R745" i="2"/>
  <c r="R217" i="2"/>
  <c r="R1154" i="2"/>
  <c r="R1138" i="2"/>
  <c r="R1122" i="2"/>
  <c r="R1106" i="2"/>
  <c r="R1090" i="2"/>
  <c r="R1074" i="2"/>
  <c r="R1058" i="2"/>
  <c r="R1042" i="2"/>
  <c r="R1026" i="2"/>
  <c r="R1006" i="2"/>
  <c r="R982" i="2"/>
  <c r="R962" i="2"/>
  <c r="R942" i="2"/>
  <c r="R918" i="2"/>
  <c r="R898" i="2"/>
  <c r="R878" i="2"/>
  <c r="R854" i="2"/>
  <c r="R834" i="2"/>
  <c r="R814" i="2"/>
  <c r="R790" i="2"/>
  <c r="R770" i="2"/>
  <c r="R750" i="2"/>
  <c r="R726" i="2"/>
  <c r="R706" i="2"/>
  <c r="R686" i="2"/>
  <c r="R662" i="2"/>
  <c r="R642" i="2"/>
  <c r="R622" i="2"/>
  <c r="R598" i="2"/>
  <c r="R578" i="2"/>
  <c r="R558" i="2"/>
  <c r="R534" i="2"/>
  <c r="R514" i="2"/>
  <c r="R490" i="2"/>
  <c r="R458" i="2"/>
  <c r="R430" i="2"/>
  <c r="R402" i="2"/>
  <c r="R370" i="2"/>
  <c r="R346" i="2"/>
  <c r="R318" i="2"/>
  <c r="R286" i="2"/>
  <c r="R258" i="2"/>
  <c r="R234" i="2"/>
  <c r="R156" i="2"/>
  <c r="R1397" i="2"/>
  <c r="R1361" i="2"/>
  <c r="R1317" i="2"/>
  <c r="R1285" i="2"/>
  <c r="R1237" i="2"/>
  <c r="R1173" i="2"/>
  <c r="R1069" i="2"/>
  <c r="R941" i="2"/>
  <c r="R673" i="2"/>
  <c r="R51" i="2"/>
  <c r="R786" i="2"/>
  <c r="R766" i="2"/>
  <c r="R742" i="2"/>
  <c r="R722" i="2"/>
  <c r="R702" i="2"/>
  <c r="R678" i="2"/>
  <c r="R658" i="2"/>
  <c r="R638" i="2"/>
  <c r="R614" i="2"/>
  <c r="R594" i="2"/>
  <c r="R574" i="2"/>
  <c r="R550" i="2"/>
  <c r="R530" i="2"/>
  <c r="R510" i="2"/>
  <c r="R478" i="2"/>
  <c r="R450" i="2"/>
  <c r="R426" i="2"/>
  <c r="R394" i="2"/>
  <c r="R366" i="2"/>
  <c r="R338" i="2"/>
  <c r="R306" i="2"/>
  <c r="R282" i="2"/>
  <c r="R254" i="2"/>
  <c r="R222" i="2"/>
  <c r="R124" i="2"/>
  <c r="R1393" i="2"/>
  <c r="R1349" i="2"/>
  <c r="R1313" i="2"/>
  <c r="R1269" i="2"/>
  <c r="R1213" i="2"/>
  <c r="R1169" i="2"/>
  <c r="R1037" i="2"/>
  <c r="R849" i="2"/>
  <c r="R569" i="2"/>
  <c r="R1018" i="2"/>
  <c r="R1002" i="2"/>
  <c r="R986" i="2"/>
  <c r="R970" i="2"/>
  <c r="R954" i="2"/>
  <c r="R938" i="2"/>
  <c r="R922" i="2"/>
  <c r="R906" i="2"/>
  <c r="R890" i="2"/>
  <c r="R874" i="2"/>
  <c r="R858" i="2"/>
  <c r="R842" i="2"/>
  <c r="R826" i="2"/>
  <c r="R810" i="2"/>
  <c r="R794" i="2"/>
  <c r="R778" i="2"/>
  <c r="R762" i="2"/>
  <c r="R746" i="2"/>
  <c r="R730" i="2"/>
  <c r="R714" i="2"/>
  <c r="R698" i="2"/>
  <c r="R682" i="2"/>
  <c r="R666" i="2"/>
  <c r="R650" i="2"/>
  <c r="R634" i="2"/>
  <c r="R618" i="2"/>
  <c r="R602" i="2"/>
  <c r="R586" i="2"/>
  <c r="R570" i="2"/>
  <c r="R554" i="2"/>
  <c r="R538" i="2"/>
  <c r="R522" i="2"/>
  <c r="R506" i="2"/>
  <c r="R482" i="2"/>
  <c r="R462" i="2"/>
  <c r="R442" i="2"/>
  <c r="R418" i="2"/>
  <c r="R398" i="2"/>
  <c r="R378" i="2"/>
  <c r="R354" i="2"/>
  <c r="R334" i="2"/>
  <c r="R314" i="2"/>
  <c r="R290" i="2"/>
  <c r="R270" i="2"/>
  <c r="R250" i="2"/>
  <c r="R226" i="2"/>
  <c r="R188" i="2"/>
  <c r="R76" i="2"/>
  <c r="R1381" i="2"/>
  <c r="R1353" i="2"/>
  <c r="R1329" i="2"/>
  <c r="R1297" i="2"/>
  <c r="R1261" i="2"/>
  <c r="R1225" i="2"/>
  <c r="R1177" i="2"/>
  <c r="R1121" i="2"/>
  <c r="R1025" i="2"/>
  <c r="R881" i="2"/>
  <c r="R681" i="2"/>
  <c r="R473" i="2"/>
  <c r="R182" i="2"/>
  <c r="R313" i="2"/>
  <c r="R502" i="2"/>
  <c r="R486" i="2"/>
  <c r="R470" i="2"/>
  <c r="R454" i="2"/>
  <c r="R438" i="2"/>
  <c r="R422" i="2"/>
  <c r="R406" i="2"/>
  <c r="R390" i="2"/>
  <c r="R374" i="2"/>
  <c r="R358" i="2"/>
  <c r="R342" i="2"/>
  <c r="R326" i="2"/>
  <c r="R310" i="2"/>
  <c r="R294" i="2"/>
  <c r="R278" i="2"/>
  <c r="R262" i="2"/>
  <c r="R246" i="2"/>
  <c r="R230" i="2"/>
  <c r="R210" i="2"/>
  <c r="R140" i="2"/>
  <c r="R60" i="2"/>
  <c r="R1385" i="2"/>
  <c r="R1365" i="2"/>
  <c r="R1345" i="2"/>
  <c r="R1321" i="2"/>
  <c r="R1301" i="2"/>
  <c r="R1277" i="2"/>
  <c r="R1245" i="2"/>
  <c r="R1221" i="2"/>
  <c r="R1193" i="2"/>
  <c r="R1149" i="2"/>
  <c r="R1073" i="2"/>
  <c r="R1009" i="2"/>
  <c r="R897" i="2"/>
  <c r="R785" i="2"/>
  <c r="R633" i="2"/>
  <c r="R397" i="2"/>
  <c r="R200" i="2"/>
  <c r="R153" i="2"/>
  <c r="R377" i="2"/>
  <c r="R187" i="2"/>
  <c r="R214" i="2"/>
  <c r="R172" i="2"/>
  <c r="R108" i="2"/>
  <c r="R44" i="2"/>
  <c r="R1389" i="2"/>
  <c r="R1373" i="2"/>
  <c r="R1357" i="2"/>
  <c r="R1341" i="2"/>
  <c r="R1325" i="2"/>
  <c r="R1309" i="2"/>
  <c r="R1293" i="2"/>
  <c r="R1273" i="2"/>
  <c r="R1253" i="2"/>
  <c r="R1229" i="2"/>
  <c r="R1209" i="2"/>
  <c r="R1189" i="2"/>
  <c r="R1153" i="2"/>
  <c r="R1105" i="2"/>
  <c r="R1057" i="2"/>
  <c r="R993" i="2"/>
  <c r="R929" i="2"/>
  <c r="R845" i="2"/>
  <c r="R721" i="2"/>
  <c r="R617" i="2"/>
  <c r="R461" i="2"/>
  <c r="R281" i="2"/>
  <c r="R163" i="2"/>
  <c r="R93" i="2"/>
  <c r="R1281" i="2"/>
  <c r="R1265" i="2"/>
  <c r="R1249" i="2"/>
  <c r="R1233" i="2"/>
  <c r="R1217" i="2"/>
  <c r="R1201" i="2"/>
  <c r="R1185" i="2"/>
  <c r="R1157" i="2"/>
  <c r="R1133" i="2"/>
  <c r="R1089" i="2"/>
  <c r="R1041" i="2"/>
  <c r="R1005" i="2"/>
  <c r="R961" i="2"/>
  <c r="R913" i="2"/>
  <c r="R877" i="2"/>
  <c r="R829" i="2"/>
  <c r="R765" i="2"/>
  <c r="R717" i="2"/>
  <c r="R657" i="2"/>
  <c r="R593" i="2"/>
  <c r="R525" i="2"/>
  <c r="R441" i="2"/>
  <c r="R345" i="2"/>
  <c r="R269" i="2"/>
  <c r="R120" i="2"/>
  <c r="R111" i="2"/>
  <c r="R150" i="2"/>
  <c r="R944" i="2"/>
  <c r="R945" i="2"/>
  <c r="R909" i="2"/>
  <c r="R865" i="2"/>
  <c r="R809" i="2"/>
  <c r="R761" i="2"/>
  <c r="R701" i="2"/>
  <c r="R637" i="2"/>
  <c r="R589" i="2"/>
  <c r="R505" i="2"/>
  <c r="R409" i="2"/>
  <c r="R333" i="2"/>
  <c r="R249" i="2"/>
  <c r="R199" i="2"/>
  <c r="R91" i="2"/>
  <c r="R78" i="2"/>
  <c r="R1181" i="2"/>
  <c r="R1165" i="2"/>
  <c r="R1141" i="2"/>
  <c r="R1117" i="2"/>
  <c r="R1085" i="2"/>
  <c r="R1053" i="2"/>
  <c r="R1021" i="2"/>
  <c r="R989" i="2"/>
  <c r="R957" i="2"/>
  <c r="R925" i="2"/>
  <c r="R893" i="2"/>
  <c r="R861" i="2"/>
  <c r="R825" i="2"/>
  <c r="R781" i="2"/>
  <c r="R737" i="2"/>
  <c r="R697" i="2"/>
  <c r="R653" i="2"/>
  <c r="R609" i="2"/>
  <c r="R557" i="2"/>
  <c r="R493" i="2"/>
  <c r="R429" i="2"/>
  <c r="R365" i="2"/>
  <c r="R301" i="2"/>
  <c r="R237" i="2"/>
  <c r="R72" i="2"/>
  <c r="R147" i="2"/>
  <c r="R31" i="2"/>
  <c r="R46" i="2"/>
  <c r="R1618" i="2"/>
  <c r="R1161" i="2"/>
  <c r="R1145" i="2"/>
  <c r="R1129" i="2"/>
  <c r="R1113" i="2"/>
  <c r="R1097" i="2"/>
  <c r="R1081" i="2"/>
  <c r="R1065" i="2"/>
  <c r="R1049" i="2"/>
  <c r="R1033" i="2"/>
  <c r="R1017" i="2"/>
  <c r="R1001" i="2"/>
  <c r="R985" i="2"/>
  <c r="R969" i="2"/>
  <c r="R953" i="2"/>
  <c r="R937" i="2"/>
  <c r="R921" i="2"/>
  <c r="R905" i="2"/>
  <c r="R889" i="2"/>
  <c r="R873" i="2"/>
  <c r="R857" i="2"/>
  <c r="R841" i="2"/>
  <c r="R817" i="2"/>
  <c r="R797" i="2"/>
  <c r="R777" i="2"/>
  <c r="R753" i="2"/>
  <c r="R733" i="2"/>
  <c r="R713" i="2"/>
  <c r="R689" i="2"/>
  <c r="R669" i="2"/>
  <c r="R649" i="2"/>
  <c r="R625" i="2"/>
  <c r="R605" i="2"/>
  <c r="R585" i="2"/>
  <c r="R553" i="2"/>
  <c r="R521" i="2"/>
  <c r="R489" i="2"/>
  <c r="R457" i="2"/>
  <c r="R425" i="2"/>
  <c r="R393" i="2"/>
  <c r="R361" i="2"/>
  <c r="R329" i="2"/>
  <c r="R297" i="2"/>
  <c r="R265" i="2"/>
  <c r="R233" i="2"/>
  <c r="R184" i="2"/>
  <c r="R56" i="2"/>
  <c r="R183" i="2"/>
  <c r="R139" i="2"/>
  <c r="R83" i="2"/>
  <c r="R27" i="2"/>
  <c r="R130" i="2"/>
  <c r="R34" i="2"/>
  <c r="R57" i="2"/>
  <c r="R1834" i="2"/>
  <c r="R1125" i="2"/>
  <c r="R1109" i="2"/>
  <c r="R1093" i="2"/>
  <c r="R1077" i="2"/>
  <c r="R1061" i="2"/>
  <c r="R1045" i="2"/>
  <c r="R1029" i="2"/>
  <c r="R1013" i="2"/>
  <c r="R997" i="2"/>
  <c r="R981" i="2"/>
  <c r="R965" i="2"/>
  <c r="R949" i="2"/>
  <c r="R933" i="2"/>
  <c r="R917" i="2"/>
  <c r="R901" i="2"/>
  <c r="R885" i="2"/>
  <c r="R869" i="2"/>
  <c r="R853" i="2"/>
  <c r="R833" i="2"/>
  <c r="R813" i="2"/>
  <c r="R793" i="2"/>
  <c r="R769" i="2"/>
  <c r="R749" i="2"/>
  <c r="R729" i="2"/>
  <c r="R705" i="2"/>
  <c r="R685" i="2"/>
  <c r="R665" i="2"/>
  <c r="R641" i="2"/>
  <c r="R621" i="2"/>
  <c r="R601" i="2"/>
  <c r="R573" i="2"/>
  <c r="R541" i="2"/>
  <c r="R509" i="2"/>
  <c r="R477" i="2"/>
  <c r="R445" i="2"/>
  <c r="R413" i="2"/>
  <c r="R381" i="2"/>
  <c r="R349" i="2"/>
  <c r="R317" i="2"/>
  <c r="R285" i="2"/>
  <c r="R253" i="2"/>
  <c r="R221" i="2"/>
  <c r="R136" i="2"/>
  <c r="R203" i="2"/>
  <c r="R167" i="2"/>
  <c r="R115" i="2"/>
  <c r="R63" i="2"/>
  <c r="R190" i="2"/>
  <c r="R94" i="2"/>
  <c r="R181" i="2"/>
  <c r="R480" i="2"/>
  <c r="R837" i="2"/>
  <c r="R821" i="2"/>
  <c r="R805" i="2"/>
  <c r="R789" i="2"/>
  <c r="R773" i="2"/>
  <c r="R757" i="2"/>
  <c r="R741" i="2"/>
  <c r="R725" i="2"/>
  <c r="R709" i="2"/>
  <c r="R693" i="2"/>
  <c r="R677" i="2"/>
  <c r="R661" i="2"/>
  <c r="R645" i="2"/>
  <c r="R629" i="2"/>
  <c r="R613" i="2"/>
  <c r="R597" i="2"/>
  <c r="R581" i="2"/>
  <c r="R565" i="2"/>
  <c r="R549" i="2"/>
  <c r="R533" i="2"/>
  <c r="R517" i="2"/>
  <c r="R501" i="2"/>
  <c r="R485" i="2"/>
  <c r="R469" i="2"/>
  <c r="R453" i="2"/>
  <c r="R437" i="2"/>
  <c r="R421" i="2"/>
  <c r="R405" i="2"/>
  <c r="R389" i="2"/>
  <c r="R373" i="2"/>
  <c r="R357" i="2"/>
  <c r="R341" i="2"/>
  <c r="R325" i="2"/>
  <c r="R309" i="2"/>
  <c r="R293" i="2"/>
  <c r="R277" i="2"/>
  <c r="R261" i="2"/>
  <c r="R245" i="2"/>
  <c r="R229" i="2"/>
  <c r="R213" i="2"/>
  <c r="R168" i="2"/>
  <c r="R104" i="2"/>
  <c r="R40" i="2"/>
  <c r="R195" i="2"/>
  <c r="R179" i="2"/>
  <c r="R155" i="2"/>
  <c r="R131" i="2"/>
  <c r="R107" i="2"/>
  <c r="R75" i="2"/>
  <c r="R47" i="2"/>
  <c r="R19" i="2"/>
  <c r="R162" i="2"/>
  <c r="R118" i="2"/>
  <c r="R70" i="2"/>
  <c r="R205" i="2"/>
  <c r="R141" i="2"/>
  <c r="R37" i="2"/>
  <c r="R992" i="2"/>
  <c r="R1874" i="2"/>
  <c r="R577" i="2"/>
  <c r="R561" i="2"/>
  <c r="R545" i="2"/>
  <c r="R529" i="2"/>
  <c r="R513" i="2"/>
  <c r="R497" i="2"/>
  <c r="R481" i="2"/>
  <c r="R465" i="2"/>
  <c r="R449" i="2"/>
  <c r="R433" i="2"/>
  <c r="R417" i="2"/>
  <c r="R401" i="2"/>
  <c r="R385" i="2"/>
  <c r="R369" i="2"/>
  <c r="R353" i="2"/>
  <c r="R337" i="2"/>
  <c r="R321" i="2"/>
  <c r="R305" i="2"/>
  <c r="R289" i="2"/>
  <c r="R273" i="2"/>
  <c r="R257" i="2"/>
  <c r="R241" i="2"/>
  <c r="R225" i="2"/>
  <c r="R209" i="2"/>
  <c r="R152" i="2"/>
  <c r="R88" i="2"/>
  <c r="R24" i="2"/>
  <c r="R191" i="2"/>
  <c r="R171" i="2"/>
  <c r="R151" i="2"/>
  <c r="R127" i="2"/>
  <c r="R95" i="2"/>
  <c r="R67" i="2"/>
  <c r="R43" i="2"/>
  <c r="R198" i="2"/>
  <c r="R158" i="2"/>
  <c r="R110" i="2"/>
  <c r="R50" i="2"/>
  <c r="R197" i="2"/>
  <c r="R101" i="2"/>
  <c r="R304" i="2"/>
  <c r="R1490" i="2"/>
  <c r="R175" i="2"/>
  <c r="R159" i="2"/>
  <c r="R143" i="2"/>
  <c r="R123" i="2"/>
  <c r="R99" i="2"/>
  <c r="R79" i="2"/>
  <c r="R59" i="2"/>
  <c r="R35" i="2"/>
  <c r="R206" i="2"/>
  <c r="R178" i="2"/>
  <c r="R134" i="2"/>
  <c r="R98" i="2"/>
  <c r="R66" i="2"/>
  <c r="R22" i="2"/>
  <c r="R177" i="2"/>
  <c r="R133" i="2"/>
  <c r="R73" i="2"/>
  <c r="R29" i="2"/>
  <c r="R560" i="2"/>
  <c r="R1312" i="2"/>
  <c r="R1634" i="2"/>
  <c r="R1978" i="2"/>
  <c r="R173" i="2"/>
  <c r="R117" i="2"/>
  <c r="R69" i="2"/>
  <c r="R84" i="2"/>
  <c r="R816" i="2"/>
  <c r="R1406" i="2"/>
  <c r="R1722" i="2"/>
  <c r="R135" i="2"/>
  <c r="R119" i="2"/>
  <c r="R103" i="2"/>
  <c r="R87" i="2"/>
  <c r="R71" i="2"/>
  <c r="R55" i="2"/>
  <c r="R39" i="2"/>
  <c r="R23" i="2"/>
  <c r="R194" i="2"/>
  <c r="R174" i="2"/>
  <c r="R142" i="2"/>
  <c r="R114" i="2"/>
  <c r="R86" i="2"/>
  <c r="R54" i="2"/>
  <c r="R30" i="2"/>
  <c r="R193" i="2"/>
  <c r="R157" i="2"/>
  <c r="R121" i="2"/>
  <c r="R89" i="2"/>
  <c r="R45" i="2"/>
  <c r="R224" i="2"/>
  <c r="R688" i="2"/>
  <c r="R1248" i="2"/>
  <c r="R1534" i="2"/>
  <c r="R1746" i="2"/>
  <c r="R1998" i="2"/>
  <c r="R166" i="2"/>
  <c r="R146" i="2"/>
  <c r="R126" i="2"/>
  <c r="R102" i="2"/>
  <c r="R82" i="2"/>
  <c r="R62" i="2"/>
  <c r="R38" i="2"/>
  <c r="R18" i="2"/>
  <c r="R189" i="2"/>
  <c r="R165" i="2"/>
  <c r="R137" i="2"/>
  <c r="R109" i="2"/>
  <c r="R77" i="2"/>
  <c r="R53" i="2"/>
  <c r="R25" i="2"/>
  <c r="R432" i="2"/>
  <c r="R736" i="2"/>
  <c r="R1088" i="2"/>
  <c r="R1450" i="2"/>
  <c r="R1550" i="2"/>
  <c r="R1662" i="2"/>
  <c r="R1790" i="2"/>
  <c r="R1890" i="2"/>
  <c r="R1172" i="2"/>
  <c r="R1466" i="2"/>
  <c r="R1578" i="2"/>
  <c r="R1706" i="2"/>
  <c r="R1806" i="2"/>
  <c r="R1918" i="2"/>
  <c r="R202" i="2"/>
  <c r="R186" i="2"/>
  <c r="R170" i="2"/>
  <c r="R154" i="2"/>
  <c r="R138" i="2"/>
  <c r="R122" i="2"/>
  <c r="R106" i="2"/>
  <c r="R90" i="2"/>
  <c r="R74" i="2"/>
  <c r="R58" i="2"/>
  <c r="R42" i="2"/>
  <c r="R26" i="2"/>
  <c r="R201" i="2"/>
  <c r="R185" i="2"/>
  <c r="R169" i="2"/>
  <c r="R149" i="2"/>
  <c r="R125" i="2"/>
  <c r="R105" i="2"/>
  <c r="R85" i="2"/>
  <c r="R61" i="2"/>
  <c r="R41" i="2"/>
  <c r="R21" i="2"/>
  <c r="R352" i="2"/>
  <c r="R608" i="2"/>
  <c r="R864" i="2"/>
  <c r="R1152" i="2"/>
  <c r="R1422" i="2"/>
  <c r="R1506" i="2"/>
  <c r="R1594" i="2"/>
  <c r="R1678" i="2"/>
  <c r="R1762" i="2"/>
  <c r="R1850" i="2"/>
  <c r="R1938" i="2"/>
  <c r="R1919" i="2"/>
  <c r="R161" i="2"/>
  <c r="R145" i="2"/>
  <c r="R129" i="2"/>
  <c r="R113" i="2"/>
  <c r="R97" i="2"/>
  <c r="R81" i="2"/>
  <c r="R65" i="2"/>
  <c r="R49" i="2"/>
  <c r="R33" i="2"/>
  <c r="R17" i="2"/>
  <c r="A27" i="2" s="1"/>
  <c r="R240" i="2"/>
  <c r="R368" i="2"/>
  <c r="R496" i="2"/>
  <c r="R624" i="2"/>
  <c r="R752" i="2"/>
  <c r="R880" i="2"/>
  <c r="R1008" i="2"/>
  <c r="R1168" i="2"/>
  <c r="R1344" i="2"/>
  <c r="R1426" i="2"/>
  <c r="R1470" i="2"/>
  <c r="R1514" i="2"/>
  <c r="R1554" i="2"/>
  <c r="R1598" i="2"/>
  <c r="R1642" i="2"/>
  <c r="R1682" i="2"/>
  <c r="R1726" i="2"/>
  <c r="R1770" i="2"/>
  <c r="R1810" i="2"/>
  <c r="R1854" i="2"/>
  <c r="R1898" i="2"/>
  <c r="R1946" i="2"/>
  <c r="R2002" i="2"/>
  <c r="R1188" i="2"/>
  <c r="R20" i="2"/>
  <c r="R288" i="2"/>
  <c r="R416" i="2"/>
  <c r="R544" i="2"/>
  <c r="R672" i="2"/>
  <c r="R800" i="2"/>
  <c r="R928" i="2"/>
  <c r="R1056" i="2"/>
  <c r="R1232" i="2"/>
  <c r="R1402" i="2"/>
  <c r="R1442" i="2"/>
  <c r="R1486" i="2"/>
  <c r="R1530" i="2"/>
  <c r="R1570" i="2"/>
  <c r="R1614" i="2"/>
  <c r="R1658" i="2"/>
  <c r="R1698" i="2"/>
  <c r="R1742" i="2"/>
  <c r="R1786" i="2"/>
  <c r="R1826" i="2"/>
  <c r="R1870" i="2"/>
  <c r="R1914" i="2"/>
  <c r="R1966" i="2"/>
  <c r="R852" i="2"/>
  <c r="R148" i="2"/>
  <c r="R256" i="2"/>
  <c r="R320" i="2"/>
  <c r="R384" i="2"/>
  <c r="R448" i="2"/>
  <c r="R512" i="2"/>
  <c r="R576" i="2"/>
  <c r="R640" i="2"/>
  <c r="R704" i="2"/>
  <c r="R768" i="2"/>
  <c r="R832" i="2"/>
  <c r="R896" i="2"/>
  <c r="R960" i="2"/>
  <c r="R1024" i="2"/>
  <c r="R1104" i="2"/>
  <c r="R1184" i="2"/>
  <c r="R1280" i="2"/>
  <c r="R1360" i="2"/>
  <c r="R1410" i="2"/>
  <c r="R1434" i="2"/>
  <c r="R1454" i="2"/>
  <c r="R1474" i="2"/>
  <c r="R1498" i="2"/>
  <c r="R1518" i="2"/>
  <c r="R1538" i="2"/>
  <c r="R1562" i="2"/>
  <c r="R1582" i="2"/>
  <c r="R1602" i="2"/>
  <c r="R1626" i="2"/>
  <c r="R1646" i="2"/>
  <c r="R1666" i="2"/>
  <c r="R1690" i="2"/>
  <c r="R1710" i="2"/>
  <c r="R1730" i="2"/>
  <c r="R1754" i="2"/>
  <c r="R1774" i="2"/>
  <c r="R1794" i="2"/>
  <c r="R1818" i="2"/>
  <c r="R1838" i="2"/>
  <c r="R1858" i="2"/>
  <c r="R1882" i="2"/>
  <c r="R1902" i="2"/>
  <c r="R1922" i="2"/>
  <c r="R1954" i="2"/>
  <c r="R1982" i="2"/>
  <c r="R516" i="2"/>
  <c r="R1455" i="2"/>
  <c r="R1539" i="2"/>
  <c r="R208" i="2"/>
  <c r="R272" i="2"/>
  <c r="R336" i="2"/>
  <c r="R400" i="2"/>
  <c r="R464" i="2"/>
  <c r="R528" i="2"/>
  <c r="R592" i="2"/>
  <c r="R656" i="2"/>
  <c r="R720" i="2"/>
  <c r="R784" i="2"/>
  <c r="R848" i="2"/>
  <c r="R912" i="2"/>
  <c r="R976" i="2"/>
  <c r="R1040" i="2"/>
  <c r="R1120" i="2"/>
  <c r="R1216" i="2"/>
  <c r="R1296" i="2"/>
  <c r="R1376" i="2"/>
  <c r="R1418" i="2"/>
  <c r="R1438" i="2"/>
  <c r="R1458" i="2"/>
  <c r="R1482" i="2"/>
  <c r="R1502" i="2"/>
  <c r="R1522" i="2"/>
  <c r="R1546" i="2"/>
  <c r="R1566" i="2"/>
  <c r="R1586" i="2"/>
  <c r="R1610" i="2"/>
  <c r="R1630" i="2"/>
  <c r="R1650" i="2"/>
  <c r="R1674" i="2"/>
  <c r="R1694" i="2"/>
  <c r="R1714" i="2"/>
  <c r="R1738" i="2"/>
  <c r="R1758" i="2"/>
  <c r="R1778" i="2"/>
  <c r="R1802" i="2"/>
  <c r="R1822" i="2"/>
  <c r="R1842" i="2"/>
  <c r="R1866" i="2"/>
  <c r="R1886" i="2"/>
  <c r="R1906" i="2"/>
  <c r="R1934" i="2"/>
  <c r="R1962" i="2"/>
  <c r="R1986" i="2"/>
  <c r="R740" i="2"/>
  <c r="R1791" i="2"/>
  <c r="R1072" i="2"/>
  <c r="R1136" i="2"/>
  <c r="R1200" i="2"/>
  <c r="R1264" i="2"/>
  <c r="R1328" i="2"/>
  <c r="R1392" i="2"/>
  <c r="R1414" i="2"/>
  <c r="R1430" i="2"/>
  <c r="R1446" i="2"/>
  <c r="R1462" i="2"/>
  <c r="R1478" i="2"/>
  <c r="R1494" i="2"/>
  <c r="R1510" i="2"/>
  <c r="R1526" i="2"/>
  <c r="R1542" i="2"/>
  <c r="R1558" i="2"/>
  <c r="R1574" i="2"/>
  <c r="R1590" i="2"/>
  <c r="R1606" i="2"/>
  <c r="R1622" i="2"/>
  <c r="R1638" i="2"/>
  <c r="R1654" i="2"/>
  <c r="R1670" i="2"/>
  <c r="R1686" i="2"/>
  <c r="R1702" i="2"/>
  <c r="R1718" i="2"/>
  <c r="R1734" i="2"/>
  <c r="R1750" i="2"/>
  <c r="R1766" i="2"/>
  <c r="R1782" i="2"/>
  <c r="R1798" i="2"/>
  <c r="R1814" i="2"/>
  <c r="R1830" i="2"/>
  <c r="R1846" i="2"/>
  <c r="R1862" i="2"/>
  <c r="R1878" i="2"/>
  <c r="R1894" i="2"/>
  <c r="R1910" i="2"/>
  <c r="R1930" i="2"/>
  <c r="R1950" i="2"/>
  <c r="R1970" i="2"/>
  <c r="R1994" i="2"/>
  <c r="R564" i="2"/>
  <c r="R884" i="2"/>
  <c r="R1471" i="2"/>
  <c r="R1220" i="2"/>
  <c r="R1875" i="2"/>
  <c r="R676" i="2"/>
  <c r="R1108" i="2"/>
  <c r="R1631" i="2"/>
  <c r="R1563" i="2"/>
  <c r="R628" i="2"/>
  <c r="R772" i="2"/>
  <c r="R916" i="2"/>
  <c r="R1300" i="2"/>
  <c r="R1503" i="2"/>
  <c r="R1663" i="2"/>
  <c r="R1823" i="2"/>
  <c r="R1967" i="2"/>
  <c r="R1435" i="2"/>
  <c r="R1611" i="2"/>
  <c r="R1252" i="2"/>
  <c r="R1635" i="2"/>
  <c r="R1987" i="2"/>
  <c r="R1926" i="2"/>
  <c r="R1942" i="2"/>
  <c r="R1958" i="2"/>
  <c r="R1974" i="2"/>
  <c r="R1990" i="2"/>
  <c r="R436" i="2"/>
  <c r="R644" i="2"/>
  <c r="R804" i="2"/>
  <c r="R1044" i="2"/>
  <c r="R1364" i="2"/>
  <c r="R1567" i="2"/>
  <c r="R1711" i="2"/>
  <c r="R1839" i="2"/>
  <c r="R964" i="2"/>
  <c r="R1467" i="2"/>
  <c r="R1659" i="2"/>
  <c r="R1443" i="2"/>
  <c r="R1699" i="2"/>
  <c r="R1575" i="2"/>
  <c r="R1583" i="2"/>
  <c r="R1727" i="2"/>
  <c r="R1903" i="2"/>
  <c r="R1092" i="2"/>
  <c r="R1483" i="2"/>
  <c r="R932" i="2"/>
  <c r="R1475" i="2"/>
  <c r="R1795" i="2"/>
  <c r="R1407" i="2"/>
  <c r="R1535" i="2"/>
  <c r="R1647" i="2"/>
  <c r="R1759" i="2"/>
  <c r="R1887" i="2"/>
  <c r="R1983" i="2"/>
  <c r="R1284" i="2"/>
  <c r="R1547" i="2"/>
  <c r="R1691" i="2"/>
  <c r="R1316" i="2"/>
  <c r="R1619" i="2"/>
  <c r="R1955" i="2"/>
  <c r="R1439" i="2"/>
  <c r="R1519" i="2"/>
  <c r="R1599" i="2"/>
  <c r="R1695" i="2"/>
  <c r="R1775" i="2"/>
  <c r="R1855" i="2"/>
  <c r="R1951" i="2"/>
  <c r="R1028" i="2"/>
  <c r="R1403" i="2"/>
  <c r="R1531" i="2"/>
  <c r="R1627" i="2"/>
  <c r="R996" i="2"/>
  <c r="R1427" i="2"/>
  <c r="R1555" i="2"/>
  <c r="R1731" i="2"/>
  <c r="R1891" i="2"/>
  <c r="R1591" i="2"/>
  <c r="A23" i="2"/>
  <c r="A26" i="2"/>
  <c r="AQ1191" i="2"/>
  <c r="AE1319" i="2"/>
  <c r="AQ1447" i="2"/>
  <c r="AK1575" i="2"/>
  <c r="AC1703" i="2"/>
  <c r="Y1831" i="2"/>
  <c r="AC1959" i="2"/>
  <c r="R1927" i="2"/>
  <c r="R596" i="2"/>
  <c r="R708" i="2"/>
  <c r="R820" i="2"/>
  <c r="R980" i="2"/>
  <c r="R1236" i="2"/>
  <c r="R1423" i="2"/>
  <c r="R1487" i="2"/>
  <c r="R1551" i="2"/>
  <c r="R1615" i="2"/>
  <c r="R1679" i="2"/>
  <c r="R1743" i="2"/>
  <c r="R1807" i="2"/>
  <c r="R1871" i="2"/>
  <c r="R1935" i="2"/>
  <c r="R1999" i="2"/>
  <c r="R1156" i="2"/>
  <c r="R1419" i="2"/>
  <c r="R1499" i="2"/>
  <c r="R1595" i="2"/>
  <c r="R1675" i="2"/>
  <c r="R1060" i="2"/>
  <c r="R1411" i="2"/>
  <c r="R1491" i="2"/>
  <c r="R1571" i="2"/>
  <c r="R1667" i="2"/>
  <c r="R1747" i="2"/>
  <c r="R1827" i="2"/>
  <c r="R1923" i="2"/>
  <c r="R2003" i="2"/>
  <c r="R1204" i="2"/>
  <c r="R1799" i="2"/>
  <c r="R1507" i="2"/>
  <c r="R1603" i="2"/>
  <c r="R1683" i="2"/>
  <c r="R1763" i="2"/>
  <c r="R1859" i="2"/>
  <c r="R1939" i="2"/>
  <c r="R1332" i="2"/>
  <c r="R1831" i="2"/>
  <c r="R1463" i="2"/>
  <c r="R1671" i="2"/>
  <c r="R1911" i="2"/>
  <c r="R1963" i="2"/>
  <c r="R948" i="2"/>
  <c r="R1479" i="2"/>
  <c r="R1719" i="2"/>
  <c r="AC9" i="2"/>
  <c r="AE11" i="2"/>
  <c r="AD11" i="2"/>
  <c r="AC11" i="2"/>
  <c r="AB11" i="2"/>
  <c r="AA11" i="2"/>
  <c r="Z11" i="2"/>
  <c r="Y11" i="2"/>
  <c r="X11" i="2"/>
  <c r="AU11" i="2"/>
  <c r="AT11" i="2"/>
  <c r="AS11" i="2"/>
  <c r="AR11" i="2"/>
  <c r="AQ11" i="2"/>
  <c r="AP11" i="2"/>
  <c r="AO11" i="2"/>
  <c r="AN11" i="2"/>
  <c r="AM11" i="2"/>
  <c r="AL11" i="2"/>
  <c r="AK11" i="2"/>
  <c r="AJ11" i="2"/>
  <c r="AI11" i="2"/>
  <c r="AH11" i="2"/>
  <c r="AG11" i="2"/>
  <c r="AF11" i="2"/>
  <c r="AE7" i="2"/>
  <c r="AD7" i="2"/>
  <c r="AC7" i="2"/>
  <c r="AB7" i="2"/>
  <c r="AA7" i="2"/>
  <c r="Z7" i="2"/>
  <c r="Y7" i="2"/>
  <c r="X7" i="2"/>
  <c r="AU7" i="2"/>
  <c r="AT7" i="2"/>
  <c r="AS7" i="2"/>
  <c r="AR7" i="2"/>
  <c r="AQ7" i="2"/>
  <c r="AP7" i="2"/>
  <c r="AO7" i="2"/>
  <c r="AN7" i="2"/>
  <c r="AM7" i="2"/>
  <c r="AL7" i="2"/>
  <c r="AK7" i="2"/>
  <c r="AJ7" i="2"/>
  <c r="AI7" i="2"/>
  <c r="AH7" i="2"/>
  <c r="AG7" i="2"/>
  <c r="AF7" i="2"/>
  <c r="AE5" i="2"/>
  <c r="AD5" i="2"/>
  <c r="AC5" i="2"/>
  <c r="AB5" i="2"/>
  <c r="AA5" i="2"/>
  <c r="Z5" i="2"/>
  <c r="Y5" i="2"/>
  <c r="X5" i="2"/>
  <c r="AU5" i="2"/>
  <c r="AT5" i="2"/>
  <c r="AS5" i="2"/>
  <c r="AR5" i="2"/>
  <c r="AQ5" i="2"/>
  <c r="AP5" i="2"/>
  <c r="AO5" i="2"/>
  <c r="AN5" i="2"/>
  <c r="AM5" i="2"/>
  <c r="AL5" i="2"/>
  <c r="AK5" i="2"/>
  <c r="AJ5" i="2"/>
  <c r="AI5" i="2"/>
  <c r="AH5" i="2"/>
  <c r="AG5" i="2"/>
  <c r="AF5" i="2"/>
  <c r="AE10" i="2"/>
  <c r="AD10" i="2"/>
  <c r="AC10" i="2"/>
  <c r="AB10" i="2"/>
  <c r="AA10" i="2"/>
  <c r="Z10" i="2"/>
  <c r="Y10" i="2"/>
  <c r="X10" i="2"/>
  <c r="AU10" i="2"/>
  <c r="AT10" i="2"/>
  <c r="AS10" i="2"/>
  <c r="AR10" i="2"/>
  <c r="AQ10" i="2"/>
  <c r="AP10" i="2"/>
  <c r="AO10" i="2"/>
  <c r="AN10" i="2"/>
  <c r="AM10" i="2"/>
  <c r="AL10" i="2"/>
  <c r="AK10" i="2"/>
  <c r="AJ10" i="2"/>
  <c r="AI10" i="2"/>
  <c r="AH10" i="2"/>
  <c r="AG10" i="2"/>
  <c r="AF10" i="2"/>
  <c r="AE4" i="2"/>
  <c r="AD4" i="2"/>
  <c r="AB4" i="2"/>
  <c r="X4" i="2"/>
  <c r="AA4" i="2"/>
  <c r="AC4" i="2"/>
  <c r="AU4" i="2"/>
  <c r="AT4" i="2"/>
  <c r="AS4" i="2"/>
  <c r="AQ4" i="2"/>
  <c r="AP4" i="2"/>
  <c r="AO4" i="2"/>
  <c r="AM4" i="2"/>
  <c r="AL4" i="2"/>
  <c r="AK4" i="2"/>
  <c r="AI4" i="2"/>
  <c r="AH4" i="2"/>
  <c r="AG4" i="2"/>
  <c r="AE9" i="2"/>
  <c r="AN9" i="2"/>
  <c r="AM9" i="2"/>
  <c r="Y8" i="2"/>
  <c r="AD8" i="2"/>
  <c r="AB8" i="2"/>
  <c r="AA8" i="2"/>
  <c r="X8" i="2"/>
  <c r="AE8" i="2"/>
  <c r="AC8" i="2"/>
  <c r="Z8" i="2"/>
  <c r="AU8" i="2"/>
  <c r="AT8" i="2"/>
  <c r="AS8" i="2"/>
  <c r="AR8" i="2"/>
  <c r="AQ8" i="2"/>
  <c r="AP8" i="2"/>
  <c r="AO8" i="2"/>
  <c r="AN8" i="2"/>
  <c r="AM8" i="2"/>
  <c r="AL8" i="2"/>
  <c r="AK8" i="2"/>
  <c r="AJ8" i="2"/>
  <c r="AI8" i="2"/>
  <c r="AH8" i="2"/>
  <c r="AG8" i="2"/>
  <c r="AF8" i="2"/>
  <c r="AE12" i="2"/>
  <c r="AC12" i="2"/>
  <c r="AB12" i="2"/>
  <c r="Y12" i="2"/>
  <c r="AD12" i="2"/>
  <c r="AA12" i="2"/>
  <c r="Z12" i="2"/>
  <c r="X12" i="2"/>
  <c r="AU12" i="2"/>
  <c r="AT12" i="2"/>
  <c r="AS12" i="2"/>
  <c r="AR12" i="2"/>
  <c r="AQ12" i="2"/>
  <c r="AP12" i="2"/>
  <c r="AO12" i="2"/>
  <c r="AN12" i="2"/>
  <c r="AM12" i="2"/>
  <c r="AL12" i="2"/>
  <c r="AK12" i="2"/>
  <c r="AJ12" i="2"/>
  <c r="AI12" i="2"/>
  <c r="AH12" i="2"/>
  <c r="AG12" i="2"/>
  <c r="AF12" i="2"/>
  <c r="AE6" i="2"/>
  <c r="AD6" i="2"/>
  <c r="AC6" i="2"/>
  <c r="AB6" i="2"/>
  <c r="AA6" i="2"/>
  <c r="Z6" i="2"/>
  <c r="Y6" i="2"/>
  <c r="X6" i="2"/>
  <c r="AU6" i="2"/>
  <c r="AT6" i="2"/>
  <c r="AS6" i="2"/>
  <c r="AR6" i="2"/>
  <c r="AQ6" i="2"/>
  <c r="AP6" i="2"/>
  <c r="AO6" i="2"/>
  <c r="AN6" i="2"/>
  <c r="AM6" i="2"/>
  <c r="AL6" i="2"/>
  <c r="AK6" i="2"/>
  <c r="AJ6" i="2"/>
  <c r="AI6" i="2"/>
  <c r="AH6" i="2"/>
  <c r="AG6" i="2"/>
  <c r="AF6" i="2"/>
  <c r="R1947" i="2"/>
  <c r="AB390" i="2"/>
  <c r="AE477" i="2"/>
  <c r="AB528" i="2"/>
  <c r="AC446" i="2"/>
  <c r="AE375" i="2"/>
  <c r="AE404" i="2"/>
  <c r="AD404" i="2"/>
  <c r="AC404" i="2"/>
  <c r="AB404" i="2"/>
  <c r="AA404" i="2"/>
  <c r="Z404" i="2"/>
  <c r="Y404" i="2"/>
  <c r="X404" i="2"/>
  <c r="AE378" i="2"/>
  <c r="AD378" i="2"/>
  <c r="AC378" i="2"/>
  <c r="AB378" i="2"/>
  <c r="AA378" i="2"/>
  <c r="Z378" i="2"/>
  <c r="Y378" i="2"/>
  <c r="X378" i="2"/>
  <c r="AE616" i="2"/>
  <c r="AD616" i="2"/>
  <c r="AC616" i="2"/>
  <c r="AB616" i="2"/>
  <c r="AA616" i="2"/>
  <c r="Z616" i="2"/>
  <c r="Y616" i="2"/>
  <c r="X616" i="2"/>
  <c r="AE584" i="2"/>
  <c r="AD584" i="2"/>
  <c r="AC584" i="2"/>
  <c r="AB584" i="2"/>
  <c r="AA584" i="2"/>
  <c r="Z584" i="2"/>
  <c r="Y584" i="2"/>
  <c r="X584" i="2"/>
  <c r="AE498" i="2"/>
  <c r="AD498" i="2"/>
  <c r="AC498" i="2"/>
  <c r="AB498" i="2"/>
  <c r="AA498" i="2"/>
  <c r="Z498" i="2"/>
  <c r="Y498" i="2"/>
  <c r="X498" i="2"/>
  <c r="AE865" i="2"/>
  <c r="AD865" i="2"/>
  <c r="AC865" i="2"/>
  <c r="AB865" i="2"/>
  <c r="AA865" i="2"/>
  <c r="Z865" i="2"/>
  <c r="Y865" i="2"/>
  <c r="X865" i="2"/>
  <c r="AE785" i="2"/>
  <c r="AD785" i="2"/>
  <c r="AC785" i="2"/>
  <c r="AB785" i="2"/>
  <c r="AA785" i="2"/>
  <c r="Z785" i="2"/>
  <c r="Y785" i="2"/>
  <c r="X785" i="2"/>
  <c r="AE765" i="2"/>
  <c r="AD765" i="2"/>
  <c r="AC765" i="2"/>
  <c r="AB765" i="2"/>
  <c r="AA765" i="2"/>
  <c r="Z765" i="2"/>
  <c r="Y765" i="2"/>
  <c r="X765" i="2"/>
  <c r="AE693" i="2"/>
  <c r="AD693" i="2"/>
  <c r="AC693" i="2"/>
  <c r="AB693" i="2"/>
  <c r="AA693" i="2"/>
  <c r="Z693" i="2"/>
  <c r="Y693" i="2"/>
  <c r="X693" i="2"/>
  <c r="AE589" i="2"/>
  <c r="AD589" i="2"/>
  <c r="AC589" i="2"/>
  <c r="AB589" i="2"/>
  <c r="AA589" i="2"/>
  <c r="Z589" i="2"/>
  <c r="Y589" i="2"/>
  <c r="X589" i="2"/>
  <c r="AE535" i="2"/>
  <c r="AD535" i="2"/>
  <c r="AC535" i="2"/>
  <c r="AB535" i="2"/>
  <c r="AA535" i="2"/>
  <c r="Z535" i="2"/>
  <c r="X535" i="2"/>
  <c r="Y535" i="2"/>
  <c r="AE664" i="2"/>
  <c r="AD664" i="2"/>
  <c r="AC664" i="2"/>
  <c r="AB664" i="2"/>
  <c r="AA664" i="2"/>
  <c r="Z664" i="2"/>
  <c r="Y664" i="2"/>
  <c r="X664" i="2"/>
  <c r="AE648" i="2"/>
  <c r="AD648" i="2"/>
  <c r="AC648" i="2"/>
  <c r="AB648" i="2"/>
  <c r="AA648" i="2"/>
  <c r="Z648" i="2"/>
  <c r="Y648" i="2"/>
  <c r="X648" i="2"/>
  <c r="AE643" i="2"/>
  <c r="AD643" i="2"/>
  <c r="AC643" i="2"/>
  <c r="AB643" i="2"/>
  <c r="AA643" i="2"/>
  <c r="Z643" i="2"/>
  <c r="X643" i="2"/>
  <c r="Y643" i="2"/>
  <c r="AE418" i="2"/>
  <c r="AD418" i="2"/>
  <c r="AC418" i="2"/>
  <c r="AB418" i="2"/>
  <c r="AA418" i="2"/>
  <c r="Z418" i="2"/>
  <c r="Y418" i="2"/>
  <c r="X418" i="2"/>
  <c r="AE579" i="2"/>
  <c r="AD579" i="2"/>
  <c r="AC579" i="2"/>
  <c r="AB579" i="2"/>
  <c r="AA579" i="2"/>
  <c r="Z579" i="2"/>
  <c r="X579" i="2"/>
  <c r="Y579" i="2"/>
  <c r="AE662" i="2"/>
  <c r="AD662" i="2"/>
  <c r="AC662" i="2"/>
  <c r="AB662" i="2"/>
  <c r="AA662" i="2"/>
  <c r="Z662" i="2"/>
  <c r="Y662" i="2"/>
  <c r="X662" i="2"/>
  <c r="AE746" i="2"/>
  <c r="AD746" i="2"/>
  <c r="AC746" i="2"/>
  <c r="AB746" i="2"/>
  <c r="AA746" i="2"/>
  <c r="Z746" i="2"/>
  <c r="Y746" i="2"/>
  <c r="X746" i="2"/>
  <c r="AE810" i="2"/>
  <c r="AD810" i="2"/>
  <c r="AC810" i="2"/>
  <c r="AB810" i="2"/>
  <c r="AA810" i="2"/>
  <c r="Z810" i="2"/>
  <c r="Y810" i="2"/>
  <c r="X810" i="2"/>
  <c r="AE870" i="2"/>
  <c r="AD870" i="2"/>
  <c r="AC870" i="2"/>
  <c r="AB870" i="2"/>
  <c r="AA870" i="2"/>
  <c r="Z870" i="2"/>
  <c r="Y870" i="2"/>
  <c r="X870" i="2"/>
  <c r="AE902" i="2"/>
  <c r="AD902" i="2"/>
  <c r="AC902" i="2"/>
  <c r="AB902" i="2"/>
  <c r="AA902" i="2"/>
  <c r="Z902" i="2"/>
  <c r="Y902" i="2"/>
  <c r="X902" i="2"/>
  <c r="AE934" i="2"/>
  <c r="AD934" i="2"/>
  <c r="AC934" i="2"/>
  <c r="AB934" i="2"/>
  <c r="AA934" i="2"/>
  <c r="Z934" i="2"/>
  <c r="Y934" i="2"/>
  <c r="X934" i="2"/>
  <c r="AE974" i="2"/>
  <c r="AD974" i="2"/>
  <c r="AC974" i="2"/>
  <c r="AB974" i="2"/>
  <c r="AA974" i="2"/>
  <c r="Z974" i="2"/>
  <c r="Y974" i="2"/>
  <c r="X974" i="2"/>
  <c r="AE1006" i="2"/>
  <c r="AD1006" i="2"/>
  <c r="AC1006" i="2"/>
  <c r="AB1006" i="2"/>
  <c r="AA1006" i="2"/>
  <c r="Z1006" i="2"/>
  <c r="Y1006" i="2"/>
  <c r="X1006" i="2"/>
  <c r="AE1046" i="2"/>
  <c r="AD1046" i="2"/>
  <c r="AC1046" i="2"/>
  <c r="AB1046" i="2"/>
  <c r="AA1046" i="2"/>
  <c r="Z1046" i="2"/>
  <c r="Y1046" i="2"/>
  <c r="X1046" i="2"/>
  <c r="AE1078" i="2"/>
  <c r="AD1078" i="2"/>
  <c r="AC1078" i="2"/>
  <c r="AB1078" i="2"/>
  <c r="AA1078" i="2"/>
  <c r="Z1078" i="2"/>
  <c r="Y1078" i="2"/>
  <c r="X1078" i="2"/>
  <c r="AE639" i="2"/>
  <c r="AD639" i="2"/>
  <c r="AC639" i="2"/>
  <c r="AB639" i="2"/>
  <c r="AA639" i="2"/>
  <c r="Z639" i="2"/>
  <c r="X639" i="2"/>
  <c r="Y639" i="2"/>
  <c r="AE755" i="2"/>
  <c r="AD755" i="2"/>
  <c r="AC755" i="2"/>
  <c r="AB755" i="2"/>
  <c r="AA755" i="2"/>
  <c r="Z755" i="2"/>
  <c r="Y755" i="2"/>
  <c r="X755" i="2"/>
  <c r="AE867" i="2"/>
  <c r="AD867" i="2"/>
  <c r="AC867" i="2"/>
  <c r="AB867" i="2"/>
  <c r="AA867" i="2"/>
  <c r="Z867" i="2"/>
  <c r="Y867" i="2"/>
  <c r="X867" i="2"/>
  <c r="AE907" i="2"/>
  <c r="AD907" i="2"/>
  <c r="AC907" i="2"/>
  <c r="AB907" i="2"/>
  <c r="AA907" i="2"/>
  <c r="Z907" i="2"/>
  <c r="Y907" i="2"/>
  <c r="X907" i="2"/>
  <c r="AE947" i="2"/>
  <c r="AD947" i="2"/>
  <c r="AC947" i="2"/>
  <c r="AB947" i="2"/>
  <c r="AA947" i="2"/>
  <c r="Z947" i="2"/>
  <c r="Y947" i="2"/>
  <c r="X947" i="2"/>
  <c r="AE979" i="2"/>
  <c r="AD979" i="2"/>
  <c r="AC979" i="2"/>
  <c r="AB979" i="2"/>
  <c r="AA979" i="2"/>
  <c r="Z979" i="2"/>
  <c r="Y979" i="2"/>
  <c r="X979" i="2"/>
  <c r="AE1011" i="2"/>
  <c r="AD1011" i="2"/>
  <c r="AC1011" i="2"/>
  <c r="AB1011" i="2"/>
  <c r="AA1011" i="2"/>
  <c r="Z1011" i="2"/>
  <c r="Y1011" i="2"/>
  <c r="X1011" i="2"/>
  <c r="AE1051" i="2"/>
  <c r="AD1051" i="2"/>
  <c r="AC1051" i="2"/>
  <c r="AB1051" i="2"/>
  <c r="AA1051" i="2"/>
  <c r="Z1051" i="2"/>
  <c r="Y1051" i="2"/>
  <c r="X1051" i="2"/>
  <c r="AE1083" i="2"/>
  <c r="AD1083" i="2"/>
  <c r="AC1083" i="2"/>
  <c r="AB1083" i="2"/>
  <c r="AA1083" i="2"/>
  <c r="Z1083" i="2"/>
  <c r="Y1083" i="2"/>
  <c r="X1083" i="2"/>
  <c r="AE674" i="2"/>
  <c r="AD674" i="2"/>
  <c r="AC674" i="2"/>
  <c r="AB674" i="2"/>
  <c r="AA674" i="2"/>
  <c r="Z674" i="2"/>
  <c r="Y674" i="2"/>
  <c r="X674" i="2"/>
  <c r="AE750" i="2"/>
  <c r="AD750" i="2"/>
  <c r="AC750" i="2"/>
  <c r="AB750" i="2"/>
  <c r="AA750" i="2"/>
  <c r="Z750" i="2"/>
  <c r="Y750" i="2"/>
  <c r="X750" i="2"/>
  <c r="AE814" i="2"/>
  <c r="AD814" i="2"/>
  <c r="AC814" i="2"/>
  <c r="AB814" i="2"/>
  <c r="AA814" i="2"/>
  <c r="Z814" i="2"/>
  <c r="Y814" i="2"/>
  <c r="X814" i="2"/>
  <c r="AE880" i="2"/>
  <c r="AD880" i="2"/>
  <c r="AC880" i="2"/>
  <c r="AB880" i="2"/>
  <c r="AA880" i="2"/>
  <c r="Z880" i="2"/>
  <c r="Y880" i="2"/>
  <c r="X880" i="2"/>
  <c r="AE920" i="2"/>
  <c r="AD920" i="2"/>
  <c r="AC920" i="2"/>
  <c r="AB920" i="2"/>
  <c r="AA920" i="2"/>
  <c r="Z920" i="2"/>
  <c r="Y920" i="2"/>
  <c r="X920" i="2"/>
  <c r="AE960" i="2"/>
  <c r="AD960" i="2"/>
  <c r="AC960" i="2"/>
  <c r="AB960" i="2"/>
  <c r="AA960" i="2"/>
  <c r="Z960" i="2"/>
  <c r="Y960" i="2"/>
  <c r="X960" i="2"/>
  <c r="AE992" i="2"/>
  <c r="AD992" i="2"/>
  <c r="AC992" i="2"/>
  <c r="AB992" i="2"/>
  <c r="AA992" i="2"/>
  <c r="Z992" i="2"/>
  <c r="Y992" i="2"/>
  <c r="X992" i="2"/>
  <c r="AE1024" i="2"/>
  <c r="AD1024" i="2"/>
  <c r="AC1024" i="2"/>
  <c r="AB1024" i="2"/>
  <c r="AA1024" i="2"/>
  <c r="Z1024" i="2"/>
  <c r="Y1024" i="2"/>
  <c r="X1024" i="2"/>
  <c r="AE1056" i="2"/>
  <c r="AD1056" i="2"/>
  <c r="AC1056" i="2"/>
  <c r="AB1056" i="2"/>
  <c r="AA1056" i="2"/>
  <c r="Z1056" i="2"/>
  <c r="Y1056" i="2"/>
  <c r="X1056" i="2"/>
  <c r="AE1088" i="2"/>
  <c r="AD1088" i="2"/>
  <c r="AC1088" i="2"/>
  <c r="AB1088" i="2"/>
  <c r="AA1088" i="2"/>
  <c r="Z1088" i="2"/>
  <c r="Y1088" i="2"/>
  <c r="X1088" i="2"/>
  <c r="AE815" i="2"/>
  <c r="AD815" i="2"/>
  <c r="AC815" i="2"/>
  <c r="AB815" i="2"/>
  <c r="AA815" i="2"/>
  <c r="Z815" i="2"/>
  <c r="Y815" i="2"/>
  <c r="X815" i="2"/>
  <c r="AE969" i="2"/>
  <c r="AD969" i="2"/>
  <c r="AC969" i="2"/>
  <c r="AB969" i="2"/>
  <c r="AA969" i="2"/>
  <c r="Z969" i="2"/>
  <c r="Y969" i="2"/>
  <c r="X969" i="2"/>
  <c r="AE1097" i="2"/>
  <c r="AD1097" i="2"/>
  <c r="AC1097" i="2"/>
  <c r="AB1097" i="2"/>
  <c r="AA1097" i="2"/>
  <c r="Z1097" i="2"/>
  <c r="Y1097" i="2"/>
  <c r="X1097" i="2"/>
  <c r="AE1129" i="2"/>
  <c r="AD1129" i="2"/>
  <c r="AC1129" i="2"/>
  <c r="AB1129" i="2"/>
  <c r="AA1129" i="2"/>
  <c r="Z1129" i="2"/>
  <c r="Y1129" i="2"/>
  <c r="X1129" i="2"/>
  <c r="AE1169" i="2"/>
  <c r="AD1169" i="2"/>
  <c r="AC1169" i="2"/>
  <c r="AB1169" i="2"/>
  <c r="AA1169" i="2"/>
  <c r="Z1169" i="2"/>
  <c r="Y1169" i="2"/>
  <c r="X1169" i="2"/>
  <c r="AE1201" i="2"/>
  <c r="AD1201" i="2"/>
  <c r="AC1201" i="2"/>
  <c r="AB1201" i="2"/>
  <c r="AA1201" i="2"/>
  <c r="Z1201" i="2"/>
  <c r="Y1201" i="2"/>
  <c r="X1201" i="2"/>
  <c r="AE1241" i="2"/>
  <c r="AD1241" i="2"/>
  <c r="AC1241" i="2"/>
  <c r="AB1241" i="2"/>
  <c r="AA1241" i="2"/>
  <c r="Z1241" i="2"/>
  <c r="Y1241" i="2"/>
  <c r="X1241" i="2"/>
  <c r="AE1281" i="2"/>
  <c r="AD1281" i="2"/>
  <c r="AC1281" i="2"/>
  <c r="AB1281" i="2"/>
  <c r="AA1281" i="2"/>
  <c r="Z1281" i="2"/>
  <c r="Y1281" i="2"/>
  <c r="X1281" i="2"/>
  <c r="AE1329" i="2"/>
  <c r="AD1329" i="2"/>
  <c r="AC1329" i="2"/>
  <c r="AB1329" i="2"/>
  <c r="AA1329" i="2"/>
  <c r="Z1329" i="2"/>
  <c r="Y1329" i="2"/>
  <c r="X1329" i="2"/>
  <c r="AE695" i="2"/>
  <c r="AD695" i="2"/>
  <c r="AC695" i="2"/>
  <c r="AB695" i="2"/>
  <c r="AA695" i="2"/>
  <c r="Z695" i="2"/>
  <c r="X695" i="2"/>
  <c r="Y695" i="2"/>
  <c r="AE941" i="2"/>
  <c r="AD941" i="2"/>
  <c r="AC941" i="2"/>
  <c r="AB941" i="2"/>
  <c r="AA941" i="2"/>
  <c r="Z941" i="2"/>
  <c r="Y941" i="2"/>
  <c r="X941" i="2"/>
  <c r="AE1069" i="2"/>
  <c r="AD1069" i="2"/>
  <c r="AC1069" i="2"/>
  <c r="AB1069" i="2"/>
  <c r="AA1069" i="2"/>
  <c r="Z1069" i="2"/>
  <c r="Y1069" i="2"/>
  <c r="X1069" i="2"/>
  <c r="AE1122" i="2"/>
  <c r="AD1122" i="2"/>
  <c r="AC1122" i="2"/>
  <c r="AB1122" i="2"/>
  <c r="AA1122" i="2"/>
  <c r="Z1122" i="2"/>
  <c r="Y1122" i="2"/>
  <c r="X1122" i="2"/>
  <c r="AE1162" i="2"/>
  <c r="AD1162" i="2"/>
  <c r="AC1162" i="2"/>
  <c r="AB1162" i="2"/>
  <c r="AA1162" i="2"/>
  <c r="Z1162" i="2"/>
  <c r="Y1162" i="2"/>
  <c r="X1162" i="2"/>
  <c r="AE1194" i="2"/>
  <c r="AD1194" i="2"/>
  <c r="AC1194" i="2"/>
  <c r="AB1194" i="2"/>
  <c r="AA1194" i="2"/>
  <c r="Z1194" i="2"/>
  <c r="Y1194" i="2"/>
  <c r="X1194" i="2"/>
  <c r="AE1226" i="2"/>
  <c r="AD1226" i="2"/>
  <c r="AC1226" i="2"/>
  <c r="AB1226" i="2"/>
  <c r="AA1226" i="2"/>
  <c r="Z1226" i="2"/>
  <c r="Y1226" i="2"/>
  <c r="X1226" i="2"/>
  <c r="AE1258" i="2"/>
  <c r="AD1258" i="2"/>
  <c r="AC1258" i="2"/>
  <c r="AB1258" i="2"/>
  <c r="AA1258" i="2"/>
  <c r="Z1258" i="2"/>
  <c r="Y1258" i="2"/>
  <c r="X1258" i="2"/>
  <c r="AE1314" i="2"/>
  <c r="AD1314" i="2"/>
  <c r="AC1314" i="2"/>
  <c r="AB1314" i="2"/>
  <c r="AA1314" i="2"/>
  <c r="Z1314" i="2"/>
  <c r="Y1314" i="2"/>
  <c r="X1314" i="2"/>
  <c r="AE1338" i="2"/>
  <c r="AD1338" i="2"/>
  <c r="AC1338" i="2"/>
  <c r="AB1338" i="2"/>
  <c r="AA1338" i="2"/>
  <c r="Z1338" i="2"/>
  <c r="Y1338" i="2"/>
  <c r="X1338" i="2"/>
  <c r="AE863" i="2"/>
  <c r="AD863" i="2"/>
  <c r="AC863" i="2"/>
  <c r="AB863" i="2"/>
  <c r="AA863" i="2"/>
  <c r="Z863" i="2"/>
  <c r="Y863" i="2"/>
  <c r="X863" i="2"/>
  <c r="AE993" i="2"/>
  <c r="AD993" i="2"/>
  <c r="AC993" i="2"/>
  <c r="AB993" i="2"/>
  <c r="AA993" i="2"/>
  <c r="Z993" i="2"/>
  <c r="Y993" i="2"/>
  <c r="X993" i="2"/>
  <c r="AE1103" i="2"/>
  <c r="AD1103" i="2"/>
  <c r="AC1103" i="2"/>
  <c r="AB1103" i="2"/>
  <c r="AA1103" i="2"/>
  <c r="Z1103" i="2"/>
  <c r="Y1103" i="2"/>
  <c r="X1103" i="2"/>
  <c r="AE1135" i="2"/>
  <c r="AD1135" i="2"/>
  <c r="AC1135" i="2"/>
  <c r="AB1135" i="2"/>
  <c r="AA1135" i="2"/>
  <c r="Z1135" i="2"/>
  <c r="Y1135" i="2"/>
  <c r="X1135" i="2"/>
  <c r="AE1167" i="2"/>
  <c r="AD1167" i="2"/>
  <c r="AC1167" i="2"/>
  <c r="AB1167" i="2"/>
  <c r="AA1167" i="2"/>
  <c r="Z1167" i="2"/>
  <c r="Y1167" i="2"/>
  <c r="X1167" i="2"/>
  <c r="AE1199" i="2"/>
  <c r="AD1199" i="2"/>
  <c r="AC1199" i="2"/>
  <c r="AB1199" i="2"/>
  <c r="AA1199" i="2"/>
  <c r="Z1199" i="2"/>
  <c r="Y1199" i="2"/>
  <c r="X1199" i="2"/>
  <c r="AE1223" i="2"/>
  <c r="AD1223" i="2"/>
  <c r="AC1223" i="2"/>
  <c r="AB1223" i="2"/>
  <c r="AA1223" i="2"/>
  <c r="Z1223" i="2"/>
  <c r="Y1223" i="2"/>
  <c r="X1223" i="2"/>
  <c r="AE1255" i="2"/>
  <c r="AD1255" i="2"/>
  <c r="AC1255" i="2"/>
  <c r="AB1255" i="2"/>
  <c r="AA1255" i="2"/>
  <c r="Z1255" i="2"/>
  <c r="Y1255" i="2"/>
  <c r="X1255" i="2"/>
  <c r="AE1287" i="2"/>
  <c r="AD1287" i="2"/>
  <c r="AC1287" i="2"/>
  <c r="AB1287" i="2"/>
  <c r="AA1287" i="2"/>
  <c r="Z1287" i="2"/>
  <c r="Y1287" i="2"/>
  <c r="X1287" i="2"/>
  <c r="AC1319" i="2"/>
  <c r="Y1319" i="2"/>
  <c r="AE807" i="2"/>
  <c r="AD807" i="2"/>
  <c r="AC807" i="2"/>
  <c r="AB807" i="2"/>
  <c r="AA807" i="2"/>
  <c r="Z807" i="2"/>
  <c r="Y807" i="2"/>
  <c r="X807" i="2"/>
  <c r="AE1160" i="2"/>
  <c r="AD1160" i="2"/>
  <c r="AC1160" i="2"/>
  <c r="AB1160" i="2"/>
  <c r="AA1160" i="2"/>
  <c r="Z1160" i="2"/>
  <c r="Y1160" i="2"/>
  <c r="X1160" i="2"/>
  <c r="AE1288" i="2"/>
  <c r="AD1288" i="2"/>
  <c r="AC1288" i="2"/>
  <c r="AB1288" i="2"/>
  <c r="AA1288" i="2"/>
  <c r="Z1288" i="2"/>
  <c r="Y1288" i="2"/>
  <c r="X1288" i="2"/>
  <c r="AE1369" i="2"/>
  <c r="AD1369" i="2"/>
  <c r="AC1369" i="2"/>
  <c r="AB1369" i="2"/>
  <c r="AA1369" i="2"/>
  <c r="Z1369" i="2"/>
  <c r="Y1369" i="2"/>
  <c r="X1369" i="2"/>
  <c r="AE1401" i="2"/>
  <c r="AD1401" i="2"/>
  <c r="AC1401" i="2"/>
  <c r="AB1401" i="2"/>
  <c r="AA1401" i="2"/>
  <c r="Z1401" i="2"/>
  <c r="Y1401" i="2"/>
  <c r="X1401" i="2"/>
  <c r="AE1433" i="2"/>
  <c r="AD1433" i="2"/>
  <c r="AC1433" i="2"/>
  <c r="AB1433" i="2"/>
  <c r="AA1433" i="2"/>
  <c r="Z1433" i="2"/>
  <c r="Y1433" i="2"/>
  <c r="X1433" i="2"/>
  <c r="AE1473" i="2"/>
  <c r="AD1473" i="2"/>
  <c r="AC1473" i="2"/>
  <c r="AB1473" i="2"/>
  <c r="AA1473" i="2"/>
  <c r="Z1473" i="2"/>
  <c r="Y1473" i="2"/>
  <c r="X1473" i="2"/>
  <c r="AE1513" i="2"/>
  <c r="AD1513" i="2"/>
  <c r="AC1513" i="2"/>
  <c r="AB1513" i="2"/>
  <c r="AA1513" i="2"/>
  <c r="Z1513" i="2"/>
  <c r="Y1513" i="2"/>
  <c r="X1513" i="2"/>
  <c r="AE1545" i="2"/>
  <c r="AD1545" i="2"/>
  <c r="AC1545" i="2"/>
  <c r="AB1545" i="2"/>
  <c r="AA1545" i="2"/>
  <c r="Z1545" i="2"/>
  <c r="Y1545" i="2"/>
  <c r="X1545" i="2"/>
  <c r="AE1577" i="2"/>
  <c r="AD1577" i="2"/>
  <c r="AC1577" i="2"/>
  <c r="AB1577" i="2"/>
  <c r="AA1577" i="2"/>
  <c r="Z1577" i="2"/>
  <c r="Y1577" i="2"/>
  <c r="X1577" i="2"/>
  <c r="AE1609" i="2"/>
  <c r="AD1609" i="2"/>
  <c r="AC1609" i="2"/>
  <c r="AB1609" i="2"/>
  <c r="AA1609" i="2"/>
  <c r="Z1609" i="2"/>
  <c r="Y1609" i="2"/>
  <c r="X1609" i="2"/>
  <c r="AE1132" i="2"/>
  <c r="AD1132" i="2"/>
  <c r="AC1132" i="2"/>
  <c r="AB1132" i="2"/>
  <c r="AA1132" i="2"/>
  <c r="Z1132" i="2"/>
  <c r="Y1132" i="2"/>
  <c r="X1132" i="2"/>
  <c r="AE1260" i="2"/>
  <c r="AD1260" i="2"/>
  <c r="AC1260" i="2"/>
  <c r="AB1260" i="2"/>
  <c r="AA1260" i="2"/>
  <c r="Z1260" i="2"/>
  <c r="Y1260" i="2"/>
  <c r="X1260" i="2"/>
  <c r="AE1362" i="2"/>
  <c r="AD1362" i="2"/>
  <c r="AC1362" i="2"/>
  <c r="AB1362" i="2"/>
  <c r="AA1362" i="2"/>
  <c r="Z1362" i="2"/>
  <c r="Y1362" i="2"/>
  <c r="X1362" i="2"/>
  <c r="AE1394" i="2"/>
  <c r="AD1394" i="2"/>
  <c r="AC1394" i="2"/>
  <c r="AB1394" i="2"/>
  <c r="AA1394" i="2"/>
  <c r="Z1394" i="2"/>
  <c r="Y1394" i="2"/>
  <c r="X1394" i="2"/>
  <c r="AE1442" i="2"/>
  <c r="AD1442" i="2"/>
  <c r="AC1442" i="2"/>
  <c r="AB1442" i="2"/>
  <c r="AA1442" i="2"/>
  <c r="Z1442" i="2"/>
  <c r="Y1442" i="2"/>
  <c r="X1442" i="2"/>
  <c r="AE1474" i="2"/>
  <c r="AD1474" i="2"/>
  <c r="AC1474" i="2"/>
  <c r="AB1474" i="2"/>
  <c r="AA1474" i="2"/>
  <c r="Z1474" i="2"/>
  <c r="Y1474" i="2"/>
  <c r="X1474" i="2"/>
  <c r="AE1506" i="2"/>
  <c r="AD1506" i="2"/>
  <c r="AC1506" i="2"/>
  <c r="AB1506" i="2"/>
  <c r="Z1506" i="2"/>
  <c r="AA1506" i="2"/>
  <c r="Y1506" i="2"/>
  <c r="X1506" i="2"/>
  <c r="AE1538" i="2"/>
  <c r="AD1538" i="2"/>
  <c r="AC1538" i="2"/>
  <c r="AB1538" i="2"/>
  <c r="Z1538" i="2"/>
  <c r="AA1538" i="2"/>
  <c r="Y1538" i="2"/>
  <c r="X1538" i="2"/>
  <c r="AE1562" i="2"/>
  <c r="AD1562" i="2"/>
  <c r="AC1562" i="2"/>
  <c r="AB1562" i="2"/>
  <c r="Z1562" i="2"/>
  <c r="AA1562" i="2"/>
  <c r="Y1562" i="2"/>
  <c r="X1562" i="2"/>
  <c r="AE1594" i="2"/>
  <c r="AD1594" i="2"/>
  <c r="AC1594" i="2"/>
  <c r="AB1594" i="2"/>
  <c r="Z1594" i="2"/>
  <c r="AA1594" i="2"/>
  <c r="Y1594" i="2"/>
  <c r="X1594" i="2"/>
  <c r="AE997" i="2"/>
  <c r="AD997" i="2"/>
  <c r="AC997" i="2"/>
  <c r="AB997" i="2"/>
  <c r="AA997" i="2"/>
  <c r="Z997" i="2"/>
  <c r="Y997" i="2"/>
  <c r="X997" i="2"/>
  <c r="AE1200" i="2"/>
  <c r="AD1200" i="2"/>
  <c r="AC1200" i="2"/>
  <c r="AB1200" i="2"/>
  <c r="AA1200" i="2"/>
  <c r="Z1200" i="2"/>
  <c r="Y1200" i="2"/>
  <c r="X1200" i="2"/>
  <c r="AE1328" i="2"/>
  <c r="AD1328" i="2"/>
  <c r="AC1328" i="2"/>
  <c r="AB1328" i="2"/>
  <c r="AA1328" i="2"/>
  <c r="Z1328" i="2"/>
  <c r="Y1328" i="2"/>
  <c r="X1328" i="2"/>
  <c r="AE1379" i="2"/>
  <c r="AD1379" i="2"/>
  <c r="AC1379" i="2"/>
  <c r="AB1379" i="2"/>
  <c r="AA1379" i="2"/>
  <c r="Z1379" i="2"/>
  <c r="Y1379" i="2"/>
  <c r="X1379" i="2"/>
  <c r="AE1403" i="2"/>
  <c r="AD1403" i="2"/>
  <c r="AC1403" i="2"/>
  <c r="AB1403" i="2"/>
  <c r="AA1403" i="2"/>
  <c r="Z1403" i="2"/>
  <c r="Y1403" i="2"/>
  <c r="X1403" i="2"/>
  <c r="AE1435" i="2"/>
  <c r="AD1435" i="2"/>
  <c r="AC1435" i="2"/>
  <c r="AB1435" i="2"/>
  <c r="AA1435" i="2"/>
  <c r="Z1435" i="2"/>
  <c r="Y1435" i="2"/>
  <c r="X1435" i="2"/>
  <c r="AE1467" i="2"/>
  <c r="AD1467" i="2"/>
  <c r="AC1467" i="2"/>
  <c r="AB1467" i="2"/>
  <c r="AA1467" i="2"/>
  <c r="Z1467" i="2"/>
  <c r="Y1467" i="2"/>
  <c r="X1467" i="2"/>
  <c r="AE1499" i="2"/>
  <c r="AD1499" i="2"/>
  <c r="AC1499" i="2"/>
  <c r="AB1499" i="2"/>
  <c r="AA1499" i="2"/>
  <c r="Z1499" i="2"/>
  <c r="Y1499" i="2"/>
  <c r="X1499" i="2"/>
  <c r="AE1531" i="2"/>
  <c r="AD1531" i="2"/>
  <c r="AC1531" i="2"/>
  <c r="AB1531" i="2"/>
  <c r="AA1531" i="2"/>
  <c r="Z1531" i="2"/>
  <c r="Y1531" i="2"/>
  <c r="X1531" i="2"/>
  <c r="AE1563" i="2"/>
  <c r="AD1563" i="2"/>
  <c r="AC1563" i="2"/>
  <c r="AB1563" i="2"/>
  <c r="AA1563" i="2"/>
  <c r="Z1563" i="2"/>
  <c r="Y1563" i="2"/>
  <c r="X1563" i="2"/>
  <c r="AE1603" i="2"/>
  <c r="AD1603" i="2"/>
  <c r="AC1603" i="2"/>
  <c r="AB1603" i="2"/>
  <c r="AA1603" i="2"/>
  <c r="Z1603" i="2"/>
  <c r="Y1603" i="2"/>
  <c r="X1603" i="2"/>
  <c r="AE1368" i="2"/>
  <c r="AD1368" i="2"/>
  <c r="AC1368" i="2"/>
  <c r="AB1368" i="2"/>
  <c r="AA1368" i="2"/>
  <c r="Z1368" i="2"/>
  <c r="Y1368" i="2"/>
  <c r="X1368" i="2"/>
  <c r="AE1464" i="2"/>
  <c r="AD1464" i="2"/>
  <c r="AC1464" i="2"/>
  <c r="AB1464" i="2"/>
  <c r="Z1464" i="2"/>
  <c r="AA1464" i="2"/>
  <c r="Y1464" i="2"/>
  <c r="X1464" i="2"/>
  <c r="AE1592" i="2"/>
  <c r="AD1592" i="2"/>
  <c r="AC1592" i="2"/>
  <c r="AB1592" i="2"/>
  <c r="Z1592" i="2"/>
  <c r="AA1592" i="2"/>
  <c r="Y1592" i="2"/>
  <c r="X1592" i="2"/>
  <c r="AE1638" i="2"/>
  <c r="AD1638" i="2"/>
  <c r="AC1638" i="2"/>
  <c r="AB1638" i="2"/>
  <c r="Z1638" i="2"/>
  <c r="AA1638" i="2"/>
  <c r="Y1638" i="2"/>
  <c r="X1638" i="2"/>
  <c r="AE1670" i="2"/>
  <c r="AD1670" i="2"/>
  <c r="AC1670" i="2"/>
  <c r="AB1670" i="2"/>
  <c r="Z1670" i="2"/>
  <c r="AA1670" i="2"/>
  <c r="Y1670" i="2"/>
  <c r="X1670" i="2"/>
  <c r="AE1726" i="2"/>
  <c r="AD1726" i="2"/>
  <c r="AC1726" i="2"/>
  <c r="AB1726" i="2"/>
  <c r="Z1726" i="2"/>
  <c r="AA1726" i="2"/>
  <c r="Y1726" i="2"/>
  <c r="X1726" i="2"/>
  <c r="AE1758" i="2"/>
  <c r="AD1758" i="2"/>
  <c r="AC1758" i="2"/>
  <c r="AB1758" i="2"/>
  <c r="Z1758" i="2"/>
  <c r="AA1758" i="2"/>
  <c r="Y1758" i="2"/>
  <c r="X1758" i="2"/>
  <c r="AE1790" i="2"/>
  <c r="AD1790" i="2"/>
  <c r="AC1790" i="2"/>
  <c r="AB1790" i="2"/>
  <c r="Z1790" i="2"/>
  <c r="AA1790" i="2"/>
  <c r="Y1790" i="2"/>
  <c r="X1790" i="2"/>
  <c r="AE1814" i="2"/>
  <c r="AD1814" i="2"/>
  <c r="AC1814" i="2"/>
  <c r="AB1814" i="2"/>
  <c r="Z1814" i="2"/>
  <c r="AA1814" i="2"/>
  <c r="Y1814" i="2"/>
  <c r="X1814" i="2"/>
  <c r="AE1854" i="2"/>
  <c r="AD1854" i="2"/>
  <c r="AC1854" i="2"/>
  <c r="AB1854" i="2"/>
  <c r="Z1854" i="2"/>
  <c r="AA1854" i="2"/>
  <c r="Y1854" i="2"/>
  <c r="X1854" i="2"/>
  <c r="AE1886" i="2"/>
  <c r="AD1886" i="2"/>
  <c r="AC1886" i="2"/>
  <c r="AB1886" i="2"/>
  <c r="AA1886" i="2"/>
  <c r="Y1886" i="2"/>
  <c r="Z1886" i="2"/>
  <c r="X1886" i="2"/>
  <c r="AE1918" i="2"/>
  <c r="AD1918" i="2"/>
  <c r="AC1918" i="2"/>
  <c r="AB1918" i="2"/>
  <c r="AA1918" i="2"/>
  <c r="Y1918" i="2"/>
  <c r="Z1918" i="2"/>
  <c r="X1918" i="2"/>
  <c r="AE1966" i="2"/>
  <c r="AD1966" i="2"/>
  <c r="AC1966" i="2"/>
  <c r="AB1966" i="2"/>
  <c r="AA1966" i="2"/>
  <c r="Y1966" i="2"/>
  <c r="Z1966" i="2"/>
  <c r="X1966" i="2"/>
  <c r="AE1172" i="2"/>
  <c r="AD1172" i="2"/>
  <c r="AC1172" i="2"/>
  <c r="AB1172" i="2"/>
  <c r="AA1172" i="2"/>
  <c r="Z1172" i="2"/>
  <c r="Y1172" i="2"/>
  <c r="X1172" i="2"/>
  <c r="AE1436" i="2"/>
  <c r="AD1436" i="2"/>
  <c r="AC1436" i="2"/>
  <c r="AB1436" i="2"/>
  <c r="AA1436" i="2"/>
  <c r="Z1436" i="2"/>
  <c r="Y1436" i="2"/>
  <c r="X1436" i="2"/>
  <c r="AE1564" i="2"/>
  <c r="AD1564" i="2"/>
  <c r="AC1564" i="2"/>
  <c r="AB1564" i="2"/>
  <c r="Z1564" i="2"/>
  <c r="AA1564" i="2"/>
  <c r="Y1564" i="2"/>
  <c r="X1564" i="2"/>
  <c r="AE1631" i="2"/>
  <c r="AD1631" i="2"/>
  <c r="AC1631" i="2"/>
  <c r="AB1631" i="2"/>
  <c r="AA1631" i="2"/>
  <c r="Z1631" i="2"/>
  <c r="Y1631" i="2"/>
  <c r="X1631" i="2"/>
  <c r="AE1819" i="2"/>
  <c r="AD1819" i="2"/>
  <c r="AC1819" i="2"/>
  <c r="AB1819" i="2"/>
  <c r="AA1819" i="2"/>
  <c r="Z1819" i="2"/>
  <c r="Y1819" i="2"/>
  <c r="X1819" i="2"/>
  <c r="AE1907" i="2"/>
  <c r="AD1907" i="2"/>
  <c r="AC1907" i="2"/>
  <c r="AB1907" i="2"/>
  <c r="AA1907" i="2"/>
  <c r="Z1907" i="2"/>
  <c r="Y1907" i="2"/>
  <c r="X1907" i="2"/>
  <c r="AE1612" i="2"/>
  <c r="AD1612" i="2"/>
  <c r="AC1612" i="2"/>
  <c r="AB1612" i="2"/>
  <c r="Z1612" i="2"/>
  <c r="AA1612" i="2"/>
  <c r="Y1612" i="2"/>
  <c r="X1612" i="2"/>
  <c r="AE1732" i="2"/>
  <c r="AD1732" i="2"/>
  <c r="AC1732" i="2"/>
  <c r="AB1732" i="2"/>
  <c r="Z1732" i="2"/>
  <c r="AA1732" i="2"/>
  <c r="Y1732" i="2"/>
  <c r="X1732" i="2"/>
  <c r="AE1764" i="2"/>
  <c r="AD1764" i="2"/>
  <c r="AC1764" i="2"/>
  <c r="AB1764" i="2"/>
  <c r="Z1764" i="2"/>
  <c r="AA1764" i="2"/>
  <c r="Y1764" i="2"/>
  <c r="X1764" i="2"/>
  <c r="AE1836" i="2"/>
  <c r="AD1836" i="2"/>
  <c r="AC1836" i="2"/>
  <c r="AB1836" i="2"/>
  <c r="Z1836" i="2"/>
  <c r="AA1836" i="2"/>
  <c r="Y1836" i="2"/>
  <c r="X1836" i="2"/>
  <c r="AE1876" i="2"/>
  <c r="AD1876" i="2"/>
  <c r="AC1876" i="2"/>
  <c r="AB1876" i="2"/>
  <c r="Z1876" i="2"/>
  <c r="AA1876" i="2"/>
  <c r="Y1876" i="2"/>
  <c r="X1876" i="2"/>
  <c r="AE1849" i="2"/>
  <c r="AD1849" i="2"/>
  <c r="AC1849" i="2"/>
  <c r="AB1849" i="2"/>
  <c r="AA1849" i="2"/>
  <c r="Z1849" i="2"/>
  <c r="Y1849" i="2"/>
  <c r="X1849" i="2"/>
  <c r="AE1789" i="2"/>
  <c r="AD1789" i="2"/>
  <c r="AC1789" i="2"/>
  <c r="AB1789" i="2"/>
  <c r="AA1789" i="2"/>
  <c r="Z1789" i="2"/>
  <c r="Y1789" i="2"/>
  <c r="X1789" i="2"/>
  <c r="AE1809" i="2"/>
  <c r="AD1809" i="2"/>
  <c r="AC1809" i="2"/>
  <c r="AB1809" i="2"/>
  <c r="AA1809" i="2"/>
  <c r="Z1809" i="2"/>
  <c r="Y1809" i="2"/>
  <c r="X1809" i="2"/>
  <c r="AE1969" i="2"/>
  <c r="AD1969" i="2"/>
  <c r="AC1969" i="2"/>
  <c r="AB1969" i="2"/>
  <c r="AA1969" i="2"/>
  <c r="Z1969" i="2"/>
  <c r="Y1969" i="2"/>
  <c r="X1969" i="2"/>
  <c r="AE613" i="2"/>
  <c r="AD613" i="2"/>
  <c r="AC613" i="2"/>
  <c r="AB613" i="2"/>
  <c r="AA613" i="2"/>
  <c r="Z613" i="2"/>
  <c r="Y613" i="2"/>
  <c r="X613" i="2"/>
  <c r="AE1909" i="2"/>
  <c r="AD1909" i="2"/>
  <c r="AC1909" i="2"/>
  <c r="AB1909" i="2"/>
  <c r="AA1909" i="2"/>
  <c r="Z1909" i="2"/>
  <c r="Y1909" i="2"/>
  <c r="X1909" i="2"/>
  <c r="AE1979" i="2"/>
  <c r="AD1979" i="2"/>
  <c r="AC1979" i="2"/>
  <c r="AB1979" i="2"/>
  <c r="AA1979" i="2"/>
  <c r="Z1979" i="2"/>
  <c r="Y1979" i="2"/>
  <c r="X1979" i="2"/>
  <c r="AE1939" i="2"/>
  <c r="AD1939" i="2"/>
  <c r="AC1939" i="2"/>
  <c r="AB1939" i="2"/>
  <c r="AA1939" i="2"/>
  <c r="Z1939" i="2"/>
  <c r="Y1939" i="2"/>
  <c r="X1939" i="2"/>
  <c r="AR225" i="2"/>
  <c r="AE427" i="2"/>
  <c r="AD427" i="2"/>
  <c r="AC427" i="2"/>
  <c r="AB427" i="2"/>
  <c r="AA427" i="2"/>
  <c r="Z427" i="2"/>
  <c r="X427" i="2"/>
  <c r="Y427" i="2"/>
  <c r="AE516" i="2"/>
  <c r="AD516" i="2"/>
  <c r="AC516" i="2"/>
  <c r="AB516" i="2"/>
  <c r="AA516" i="2"/>
  <c r="Z516" i="2"/>
  <c r="Y516" i="2"/>
  <c r="X516" i="2"/>
  <c r="AE407" i="2"/>
  <c r="AD407" i="2"/>
  <c r="AC407" i="2"/>
  <c r="AB407" i="2"/>
  <c r="AA407" i="2"/>
  <c r="Z407" i="2"/>
  <c r="X407" i="2"/>
  <c r="Y407" i="2"/>
  <c r="AE849" i="2"/>
  <c r="AD849" i="2"/>
  <c r="AC849" i="2"/>
  <c r="AB849" i="2"/>
  <c r="AA849" i="2"/>
  <c r="Z849" i="2"/>
  <c r="Y849" i="2"/>
  <c r="X849" i="2"/>
  <c r="AE829" i="2"/>
  <c r="AD829" i="2"/>
  <c r="AC829" i="2"/>
  <c r="AB829" i="2"/>
  <c r="AA829" i="2"/>
  <c r="Z829" i="2"/>
  <c r="Y829" i="2"/>
  <c r="X829" i="2"/>
  <c r="AE789" i="2"/>
  <c r="AD789" i="2"/>
  <c r="AC789" i="2"/>
  <c r="AB789" i="2"/>
  <c r="AA789" i="2"/>
  <c r="Z789" i="2"/>
  <c r="Y789" i="2"/>
  <c r="X789" i="2"/>
  <c r="AE769" i="2"/>
  <c r="AD769" i="2"/>
  <c r="AC769" i="2"/>
  <c r="AB769" i="2"/>
  <c r="AA769" i="2"/>
  <c r="Z769" i="2"/>
  <c r="Y769" i="2"/>
  <c r="X769" i="2"/>
  <c r="AE749" i="2"/>
  <c r="AD749" i="2"/>
  <c r="AC749" i="2"/>
  <c r="AB749" i="2"/>
  <c r="AA749" i="2"/>
  <c r="Z749" i="2"/>
  <c r="Y749" i="2"/>
  <c r="X749" i="2"/>
  <c r="AE689" i="2"/>
  <c r="AD689" i="2"/>
  <c r="AC689" i="2"/>
  <c r="AB689" i="2"/>
  <c r="AA689" i="2"/>
  <c r="Z689" i="2"/>
  <c r="Y689" i="2"/>
  <c r="X689" i="2"/>
  <c r="AE641" i="2"/>
  <c r="AD641" i="2"/>
  <c r="AC641" i="2"/>
  <c r="AB641" i="2"/>
  <c r="AA641" i="2"/>
  <c r="Z641" i="2"/>
  <c r="Y641" i="2"/>
  <c r="X641" i="2"/>
  <c r="AE599" i="2"/>
  <c r="AD599" i="2"/>
  <c r="AC599" i="2"/>
  <c r="AB599" i="2"/>
  <c r="AA599" i="2"/>
  <c r="Z599" i="2"/>
  <c r="X599" i="2"/>
  <c r="Y599" i="2"/>
  <c r="AE557" i="2"/>
  <c r="AD557" i="2"/>
  <c r="AC557" i="2"/>
  <c r="AB557" i="2"/>
  <c r="AA557" i="2"/>
  <c r="Z557" i="2"/>
  <c r="Y557" i="2"/>
  <c r="X557" i="2"/>
  <c r="AE517" i="2"/>
  <c r="AD517" i="2"/>
  <c r="AC517" i="2"/>
  <c r="AB517" i="2"/>
  <c r="AA517" i="2"/>
  <c r="Z517" i="2"/>
  <c r="Y517" i="2"/>
  <c r="X517" i="2"/>
  <c r="AE864" i="2"/>
  <c r="AD864" i="2"/>
  <c r="AC864" i="2"/>
  <c r="AB864" i="2"/>
  <c r="AA864" i="2"/>
  <c r="Z864" i="2"/>
  <c r="Y864" i="2"/>
  <c r="X864" i="2"/>
  <c r="AE792" i="2"/>
  <c r="AD792" i="2"/>
  <c r="AC792" i="2"/>
  <c r="AB792" i="2"/>
  <c r="AA792" i="2"/>
  <c r="Z792" i="2"/>
  <c r="Y792" i="2"/>
  <c r="X792" i="2"/>
  <c r="AE784" i="2"/>
  <c r="AD784" i="2"/>
  <c r="AC784" i="2"/>
  <c r="AB784" i="2"/>
  <c r="AA784" i="2"/>
  <c r="Z784" i="2"/>
  <c r="Y784" i="2"/>
  <c r="X784" i="2"/>
  <c r="AE760" i="2"/>
  <c r="AD760" i="2"/>
  <c r="AC760" i="2"/>
  <c r="AB760" i="2"/>
  <c r="AA760" i="2"/>
  <c r="Z760" i="2"/>
  <c r="Y760" i="2"/>
  <c r="X760" i="2"/>
  <c r="AE688" i="2"/>
  <c r="AD688" i="2"/>
  <c r="AC688" i="2"/>
  <c r="AB688" i="2"/>
  <c r="AA688" i="2"/>
  <c r="Z688" i="2"/>
  <c r="Y688" i="2"/>
  <c r="X688" i="2"/>
  <c r="AE656" i="2"/>
  <c r="AD656" i="2"/>
  <c r="AC656" i="2"/>
  <c r="AB656" i="2"/>
  <c r="AA656" i="2"/>
  <c r="Z656" i="2"/>
  <c r="Y656" i="2"/>
  <c r="X656" i="2"/>
  <c r="AE391" i="2"/>
  <c r="AD391" i="2"/>
  <c r="AC391" i="2"/>
  <c r="AB391" i="2"/>
  <c r="AA391" i="2"/>
  <c r="Z391" i="2"/>
  <c r="X391" i="2"/>
  <c r="Y391" i="2"/>
  <c r="AE510" i="2"/>
  <c r="AD510" i="2"/>
  <c r="AC510" i="2"/>
  <c r="AB510" i="2"/>
  <c r="AA510" i="2"/>
  <c r="Z510" i="2"/>
  <c r="Y510" i="2"/>
  <c r="X510" i="2"/>
  <c r="AE542" i="2"/>
  <c r="AD542" i="2"/>
  <c r="AC542" i="2"/>
  <c r="AB542" i="2"/>
  <c r="AA542" i="2"/>
  <c r="Z542" i="2"/>
  <c r="Y542" i="2"/>
  <c r="X542" i="2"/>
  <c r="AE654" i="2"/>
  <c r="AD654" i="2"/>
  <c r="AC654" i="2"/>
  <c r="AB654" i="2"/>
  <c r="AA654" i="2"/>
  <c r="Z654" i="2"/>
  <c r="Y654" i="2"/>
  <c r="X654" i="2"/>
  <c r="AE219" i="2"/>
  <c r="AD219" i="2"/>
  <c r="AC219" i="2"/>
  <c r="AB219" i="2"/>
  <c r="AA219" i="2"/>
  <c r="Z219" i="2"/>
  <c r="X219" i="2"/>
  <c r="Y219" i="2"/>
  <c r="AE630" i="2"/>
  <c r="AD630" i="2"/>
  <c r="AC630" i="2"/>
  <c r="AB630" i="2"/>
  <c r="AA630" i="2"/>
  <c r="Z630" i="2"/>
  <c r="Y630" i="2"/>
  <c r="X630" i="2"/>
  <c r="AE706" i="2"/>
  <c r="AD706" i="2"/>
  <c r="AC706" i="2"/>
  <c r="AB706" i="2"/>
  <c r="AA706" i="2"/>
  <c r="Z706" i="2"/>
  <c r="Y706" i="2"/>
  <c r="X706" i="2"/>
  <c r="AE738" i="2"/>
  <c r="AD738" i="2"/>
  <c r="AC738" i="2"/>
  <c r="AB738" i="2"/>
  <c r="AA738" i="2"/>
  <c r="Z738" i="2"/>
  <c r="Y738" i="2"/>
  <c r="X738" i="2"/>
  <c r="AE770" i="2"/>
  <c r="AD770" i="2"/>
  <c r="AC770" i="2"/>
  <c r="AB770" i="2"/>
  <c r="AA770" i="2"/>
  <c r="Z770" i="2"/>
  <c r="Y770" i="2"/>
  <c r="X770" i="2"/>
  <c r="AE802" i="2"/>
  <c r="AD802" i="2"/>
  <c r="AC802" i="2"/>
  <c r="AB802" i="2"/>
  <c r="AA802" i="2"/>
  <c r="Z802" i="2"/>
  <c r="Y802" i="2"/>
  <c r="X802" i="2"/>
  <c r="AE818" i="2"/>
  <c r="AD818" i="2"/>
  <c r="AC818" i="2"/>
  <c r="AB818" i="2"/>
  <c r="AA818" i="2"/>
  <c r="Z818" i="2"/>
  <c r="Y818" i="2"/>
  <c r="X818" i="2"/>
  <c r="AE866" i="2"/>
  <c r="AD866" i="2"/>
  <c r="AC866" i="2"/>
  <c r="AB866" i="2"/>
  <c r="AA866" i="2"/>
  <c r="Z866" i="2"/>
  <c r="Y866" i="2"/>
  <c r="X866" i="2"/>
  <c r="AE882" i="2"/>
  <c r="AD882" i="2"/>
  <c r="AC882" i="2"/>
  <c r="AB882" i="2"/>
  <c r="AA882" i="2"/>
  <c r="Z882" i="2"/>
  <c r="Y882" i="2"/>
  <c r="X882" i="2"/>
  <c r="AE898" i="2"/>
  <c r="AD898" i="2"/>
  <c r="AC898" i="2"/>
  <c r="AB898" i="2"/>
  <c r="AA898" i="2"/>
  <c r="Z898" i="2"/>
  <c r="Y898" i="2"/>
  <c r="X898" i="2"/>
  <c r="AE914" i="2"/>
  <c r="AD914" i="2"/>
  <c r="AC914" i="2"/>
  <c r="AB914" i="2"/>
  <c r="AA914" i="2"/>
  <c r="Z914" i="2"/>
  <c r="Y914" i="2"/>
  <c r="X914" i="2"/>
  <c r="AE930" i="2"/>
  <c r="AD930" i="2"/>
  <c r="AC930" i="2"/>
  <c r="AB930" i="2"/>
  <c r="AA930" i="2"/>
  <c r="Z930" i="2"/>
  <c r="Y930" i="2"/>
  <c r="X930" i="2"/>
  <c r="AE946" i="2"/>
  <c r="AD946" i="2"/>
  <c r="AC946" i="2"/>
  <c r="AB946" i="2"/>
  <c r="AA946" i="2"/>
  <c r="Z946" i="2"/>
  <c r="Y946" i="2"/>
  <c r="X946" i="2"/>
  <c r="AE962" i="2"/>
  <c r="AD962" i="2"/>
  <c r="AC962" i="2"/>
  <c r="AB962" i="2"/>
  <c r="AA962" i="2"/>
  <c r="Z962" i="2"/>
  <c r="Y962" i="2"/>
  <c r="X962" i="2"/>
  <c r="AE978" i="2"/>
  <c r="AD978" i="2"/>
  <c r="AC978" i="2"/>
  <c r="AB978" i="2"/>
  <c r="AA978" i="2"/>
  <c r="Z978" i="2"/>
  <c r="Y978" i="2"/>
  <c r="X978" i="2"/>
  <c r="AE994" i="2"/>
  <c r="AD994" i="2"/>
  <c r="AC994" i="2"/>
  <c r="AB994" i="2"/>
  <c r="AA994" i="2"/>
  <c r="Z994" i="2"/>
  <c r="Y994" i="2"/>
  <c r="X994" i="2"/>
  <c r="AE1010" i="2"/>
  <c r="AD1010" i="2"/>
  <c r="AC1010" i="2"/>
  <c r="AB1010" i="2"/>
  <c r="AA1010" i="2"/>
  <c r="Z1010" i="2"/>
  <c r="Y1010" i="2"/>
  <c r="X1010" i="2"/>
  <c r="AE1026" i="2"/>
  <c r="AD1026" i="2"/>
  <c r="AC1026" i="2"/>
  <c r="AB1026" i="2"/>
  <c r="AA1026" i="2"/>
  <c r="Z1026" i="2"/>
  <c r="Y1026" i="2"/>
  <c r="X1026" i="2"/>
  <c r="AE1042" i="2"/>
  <c r="AD1042" i="2"/>
  <c r="AC1042" i="2"/>
  <c r="AB1042" i="2"/>
  <c r="AA1042" i="2"/>
  <c r="Z1042" i="2"/>
  <c r="Y1042" i="2"/>
  <c r="X1042" i="2"/>
  <c r="AE1058" i="2"/>
  <c r="AD1058" i="2"/>
  <c r="AC1058" i="2"/>
  <c r="AB1058" i="2"/>
  <c r="AA1058" i="2"/>
  <c r="Z1058" i="2"/>
  <c r="Y1058" i="2"/>
  <c r="X1058" i="2"/>
  <c r="AE1074" i="2"/>
  <c r="AD1074" i="2"/>
  <c r="AC1074" i="2"/>
  <c r="AB1074" i="2"/>
  <c r="AA1074" i="2"/>
  <c r="Z1074" i="2"/>
  <c r="Y1074" i="2"/>
  <c r="X1074" i="2"/>
  <c r="AE1090" i="2"/>
  <c r="AD1090" i="2"/>
  <c r="AC1090" i="2"/>
  <c r="AB1090" i="2"/>
  <c r="AA1090" i="2"/>
  <c r="Z1090" i="2"/>
  <c r="Y1090" i="2"/>
  <c r="X1090" i="2"/>
  <c r="AE602" i="2"/>
  <c r="AD602" i="2"/>
  <c r="AC602" i="2"/>
  <c r="AB602" i="2"/>
  <c r="AA602" i="2"/>
  <c r="Z602" i="2"/>
  <c r="Y602" i="2"/>
  <c r="X602" i="2"/>
  <c r="AE699" i="2"/>
  <c r="AD699" i="2"/>
  <c r="AC699" i="2"/>
  <c r="AB699" i="2"/>
  <c r="AA699" i="2"/>
  <c r="Z699" i="2"/>
  <c r="X699" i="2"/>
  <c r="Y699" i="2"/>
  <c r="AE731" i="2"/>
  <c r="AD731" i="2"/>
  <c r="AC731" i="2"/>
  <c r="AB731" i="2"/>
  <c r="AA731" i="2"/>
  <c r="Z731" i="2"/>
  <c r="X731" i="2"/>
  <c r="Y731" i="2"/>
  <c r="AE763" i="2"/>
  <c r="AD763" i="2"/>
  <c r="AC763" i="2"/>
  <c r="AB763" i="2"/>
  <c r="AA763" i="2"/>
  <c r="Z763" i="2"/>
  <c r="Y763" i="2"/>
  <c r="X763" i="2"/>
  <c r="AE795" i="2"/>
  <c r="AD795" i="2"/>
  <c r="AC795" i="2"/>
  <c r="AB795" i="2"/>
  <c r="AA795" i="2"/>
  <c r="Z795" i="2"/>
  <c r="Y795" i="2"/>
  <c r="X795" i="2"/>
  <c r="AE827" i="2"/>
  <c r="AD827" i="2"/>
  <c r="AC827" i="2"/>
  <c r="AB827" i="2"/>
  <c r="AA827" i="2"/>
  <c r="Z827" i="2"/>
  <c r="Y827" i="2"/>
  <c r="X827" i="2"/>
  <c r="AE859" i="2"/>
  <c r="AD859" i="2"/>
  <c r="AC859" i="2"/>
  <c r="AB859" i="2"/>
  <c r="AA859" i="2"/>
  <c r="Z859" i="2"/>
  <c r="Y859" i="2"/>
  <c r="X859" i="2"/>
  <c r="AE879" i="2"/>
  <c r="AD879" i="2"/>
  <c r="AC879" i="2"/>
  <c r="AB879" i="2"/>
  <c r="AA879" i="2"/>
  <c r="Z879" i="2"/>
  <c r="Y879" i="2"/>
  <c r="X879" i="2"/>
  <c r="AE895" i="2"/>
  <c r="AD895" i="2"/>
  <c r="AC895" i="2"/>
  <c r="AB895" i="2"/>
  <c r="AA895" i="2"/>
  <c r="Z895" i="2"/>
  <c r="Y895" i="2"/>
  <c r="X895" i="2"/>
  <c r="AE911" i="2"/>
  <c r="AD911" i="2"/>
  <c r="AC911" i="2"/>
  <c r="AB911" i="2"/>
  <c r="AA911" i="2"/>
  <c r="Z911" i="2"/>
  <c r="Y911" i="2"/>
  <c r="X911" i="2"/>
  <c r="AE927" i="2"/>
  <c r="AD927" i="2"/>
  <c r="AC927" i="2"/>
  <c r="AB927" i="2"/>
  <c r="AA927" i="2"/>
  <c r="Z927" i="2"/>
  <c r="Y927" i="2"/>
  <c r="X927" i="2"/>
  <c r="AE943" i="2"/>
  <c r="AD943" i="2"/>
  <c r="AC943" i="2"/>
  <c r="AB943" i="2"/>
  <c r="AA943" i="2"/>
  <c r="Z943" i="2"/>
  <c r="Y943" i="2"/>
  <c r="X943" i="2"/>
  <c r="AE959" i="2"/>
  <c r="AD959" i="2"/>
  <c r="AC959" i="2"/>
  <c r="AB959" i="2"/>
  <c r="AA959" i="2"/>
  <c r="Z959" i="2"/>
  <c r="Y959" i="2"/>
  <c r="X959" i="2"/>
  <c r="AE975" i="2"/>
  <c r="AD975" i="2"/>
  <c r="AC975" i="2"/>
  <c r="AB975" i="2"/>
  <c r="AA975" i="2"/>
  <c r="Z975" i="2"/>
  <c r="Y975" i="2"/>
  <c r="X975" i="2"/>
  <c r="AE991" i="2"/>
  <c r="AD991" i="2"/>
  <c r="AC991" i="2"/>
  <c r="AB991" i="2"/>
  <c r="AA991" i="2"/>
  <c r="Z991" i="2"/>
  <c r="Y991" i="2"/>
  <c r="X991" i="2"/>
  <c r="AE1015" i="2"/>
  <c r="AD1015" i="2"/>
  <c r="AC1015" i="2"/>
  <c r="AB1015" i="2"/>
  <c r="AA1015" i="2"/>
  <c r="Z1015" i="2"/>
  <c r="Y1015" i="2"/>
  <c r="X1015" i="2"/>
  <c r="AE1031" i="2"/>
  <c r="AD1031" i="2"/>
  <c r="AC1031" i="2"/>
  <c r="AB1031" i="2"/>
  <c r="AA1031" i="2"/>
  <c r="Z1031" i="2"/>
  <c r="Y1031" i="2"/>
  <c r="X1031" i="2"/>
  <c r="AE1047" i="2"/>
  <c r="AD1047" i="2"/>
  <c r="AC1047" i="2"/>
  <c r="AB1047" i="2"/>
  <c r="AA1047" i="2"/>
  <c r="Z1047" i="2"/>
  <c r="Y1047" i="2"/>
  <c r="X1047" i="2"/>
  <c r="AE1063" i="2"/>
  <c r="AD1063" i="2"/>
  <c r="AC1063" i="2"/>
  <c r="AB1063" i="2"/>
  <c r="AA1063" i="2"/>
  <c r="Z1063" i="2"/>
  <c r="Y1063" i="2"/>
  <c r="X1063" i="2"/>
  <c r="AE1079" i="2"/>
  <c r="AD1079" i="2"/>
  <c r="AC1079" i="2"/>
  <c r="AB1079" i="2"/>
  <c r="AA1079" i="2"/>
  <c r="Z1079" i="2"/>
  <c r="Y1079" i="2"/>
  <c r="X1079" i="2"/>
  <c r="AE1095" i="2"/>
  <c r="AD1095" i="2"/>
  <c r="AC1095" i="2"/>
  <c r="AB1095" i="2"/>
  <c r="AA1095" i="2"/>
  <c r="Z1095" i="2"/>
  <c r="Y1095" i="2"/>
  <c r="X1095" i="2"/>
  <c r="AE646" i="2"/>
  <c r="AD646" i="2"/>
  <c r="AC646" i="2"/>
  <c r="AB646" i="2"/>
  <c r="AA646" i="2"/>
  <c r="Z646" i="2"/>
  <c r="Y646" i="2"/>
  <c r="X646" i="2"/>
  <c r="AE710" i="2"/>
  <c r="AD710" i="2"/>
  <c r="AC710" i="2"/>
  <c r="AB710" i="2"/>
  <c r="AA710" i="2"/>
  <c r="Z710" i="2"/>
  <c r="Y710" i="2"/>
  <c r="X710" i="2"/>
  <c r="AE758" i="2"/>
  <c r="AD758" i="2"/>
  <c r="AC758" i="2"/>
  <c r="AB758" i="2"/>
  <c r="AA758" i="2"/>
  <c r="Z758" i="2"/>
  <c r="Y758" i="2"/>
  <c r="X758" i="2"/>
  <c r="AE790" i="2"/>
  <c r="AD790" i="2"/>
  <c r="AC790" i="2"/>
  <c r="AB790" i="2"/>
  <c r="AA790" i="2"/>
  <c r="Z790" i="2"/>
  <c r="Y790" i="2"/>
  <c r="X790" i="2"/>
  <c r="AE822" i="2"/>
  <c r="AD822" i="2"/>
  <c r="AC822" i="2"/>
  <c r="AB822" i="2"/>
  <c r="AA822" i="2"/>
  <c r="Z822" i="2"/>
  <c r="Y822" i="2"/>
  <c r="X822" i="2"/>
  <c r="AE854" i="2"/>
  <c r="AD854" i="2"/>
  <c r="AC854" i="2"/>
  <c r="AB854" i="2"/>
  <c r="AA854" i="2"/>
  <c r="Z854" i="2"/>
  <c r="Y854" i="2"/>
  <c r="X854" i="2"/>
  <c r="AE876" i="2"/>
  <c r="AD876" i="2"/>
  <c r="AC876" i="2"/>
  <c r="AB876" i="2"/>
  <c r="AA876" i="2"/>
  <c r="Z876" i="2"/>
  <c r="Y876" i="2"/>
  <c r="X876" i="2"/>
  <c r="AE892" i="2"/>
  <c r="AD892" i="2"/>
  <c r="AC892" i="2"/>
  <c r="AB892" i="2"/>
  <c r="AA892" i="2"/>
  <c r="Z892" i="2"/>
  <c r="Y892" i="2"/>
  <c r="X892" i="2"/>
  <c r="AE908" i="2"/>
  <c r="AD908" i="2"/>
  <c r="AC908" i="2"/>
  <c r="AB908" i="2"/>
  <c r="AA908" i="2"/>
  <c r="Z908" i="2"/>
  <c r="Y908" i="2"/>
  <c r="X908" i="2"/>
  <c r="AE924" i="2"/>
  <c r="AD924" i="2"/>
  <c r="AC924" i="2"/>
  <c r="AB924" i="2"/>
  <c r="AA924" i="2"/>
  <c r="Z924" i="2"/>
  <c r="Y924" i="2"/>
  <c r="X924" i="2"/>
  <c r="AE948" i="2"/>
  <c r="AD948" i="2"/>
  <c r="AC948" i="2"/>
  <c r="AB948" i="2"/>
  <c r="AA948" i="2"/>
  <c r="Z948" i="2"/>
  <c r="Y948" i="2"/>
  <c r="X948" i="2"/>
  <c r="AE964" i="2"/>
  <c r="AD964" i="2"/>
  <c r="AC964" i="2"/>
  <c r="AB964" i="2"/>
  <c r="AA964" i="2"/>
  <c r="Z964" i="2"/>
  <c r="Y964" i="2"/>
  <c r="X964" i="2"/>
  <c r="AE980" i="2"/>
  <c r="AD980" i="2"/>
  <c r="AC980" i="2"/>
  <c r="AB980" i="2"/>
  <c r="AA980" i="2"/>
  <c r="Z980" i="2"/>
  <c r="Y980" i="2"/>
  <c r="X980" i="2"/>
  <c r="AE996" i="2"/>
  <c r="AD996" i="2"/>
  <c r="AC996" i="2"/>
  <c r="AB996" i="2"/>
  <c r="AA996" i="2"/>
  <c r="Z996" i="2"/>
  <c r="Y996" i="2"/>
  <c r="X996" i="2"/>
  <c r="AE1004" i="2"/>
  <c r="AD1004" i="2"/>
  <c r="AC1004" i="2"/>
  <c r="AB1004" i="2"/>
  <c r="AA1004" i="2"/>
  <c r="Z1004" i="2"/>
  <c r="Y1004" i="2"/>
  <c r="X1004" i="2"/>
  <c r="AE1020" i="2"/>
  <c r="AD1020" i="2"/>
  <c r="AC1020" i="2"/>
  <c r="AB1020" i="2"/>
  <c r="AA1020" i="2"/>
  <c r="Z1020" i="2"/>
  <c r="Y1020" i="2"/>
  <c r="X1020" i="2"/>
  <c r="AE1036" i="2"/>
  <c r="AD1036" i="2"/>
  <c r="AC1036" i="2"/>
  <c r="AB1036" i="2"/>
  <c r="AA1036" i="2"/>
  <c r="Z1036" i="2"/>
  <c r="Y1036" i="2"/>
  <c r="X1036" i="2"/>
  <c r="AE1060" i="2"/>
  <c r="AD1060" i="2"/>
  <c r="AC1060" i="2"/>
  <c r="AB1060" i="2"/>
  <c r="AA1060" i="2"/>
  <c r="Z1060" i="2"/>
  <c r="Y1060" i="2"/>
  <c r="X1060" i="2"/>
  <c r="AE1076" i="2"/>
  <c r="AD1076" i="2"/>
  <c r="AC1076" i="2"/>
  <c r="AB1076" i="2"/>
  <c r="AA1076" i="2"/>
  <c r="Z1076" i="2"/>
  <c r="Y1076" i="2"/>
  <c r="X1076" i="2"/>
  <c r="AE1092" i="2"/>
  <c r="AD1092" i="2"/>
  <c r="AC1092" i="2"/>
  <c r="AB1092" i="2"/>
  <c r="AA1092" i="2"/>
  <c r="Z1092" i="2"/>
  <c r="Y1092" i="2"/>
  <c r="X1092" i="2"/>
  <c r="AE719" i="2"/>
  <c r="AD719" i="2"/>
  <c r="AC719" i="2"/>
  <c r="AB719" i="2"/>
  <c r="AA719" i="2"/>
  <c r="Z719" i="2"/>
  <c r="X719" i="2"/>
  <c r="Y719" i="2"/>
  <c r="AE847" i="2"/>
  <c r="AD847" i="2"/>
  <c r="AC847" i="2"/>
  <c r="AB847" i="2"/>
  <c r="AA847" i="2"/>
  <c r="Z847" i="2"/>
  <c r="Y847" i="2"/>
  <c r="X847" i="2"/>
  <c r="AE921" i="2"/>
  <c r="AD921" i="2"/>
  <c r="AC921" i="2"/>
  <c r="AB921" i="2"/>
  <c r="AA921" i="2"/>
  <c r="Z921" i="2"/>
  <c r="Y921" i="2"/>
  <c r="X921" i="2"/>
  <c r="AE985" i="2"/>
  <c r="AD985" i="2"/>
  <c r="AC985" i="2"/>
  <c r="AB985" i="2"/>
  <c r="AA985" i="2"/>
  <c r="Z985" i="2"/>
  <c r="Y985" i="2"/>
  <c r="X985" i="2"/>
  <c r="AE1049" i="2"/>
  <c r="AD1049" i="2"/>
  <c r="AC1049" i="2"/>
  <c r="AB1049" i="2"/>
  <c r="AA1049" i="2"/>
  <c r="Z1049" i="2"/>
  <c r="Y1049" i="2"/>
  <c r="X1049" i="2"/>
  <c r="AE1101" i="2"/>
  <c r="AD1101" i="2"/>
  <c r="AC1101" i="2"/>
  <c r="AB1101" i="2"/>
  <c r="AA1101" i="2"/>
  <c r="Z1101" i="2"/>
  <c r="Y1101" i="2"/>
  <c r="X1101" i="2"/>
  <c r="AE1125" i="2"/>
  <c r="AD1125" i="2"/>
  <c r="AC1125" i="2"/>
  <c r="AB1125" i="2"/>
  <c r="AA1125" i="2"/>
  <c r="Z1125" i="2"/>
  <c r="Y1125" i="2"/>
  <c r="X1125" i="2"/>
  <c r="AE1141" i="2"/>
  <c r="AD1141" i="2"/>
  <c r="AC1141" i="2"/>
  <c r="AB1141" i="2"/>
  <c r="AA1141" i="2"/>
  <c r="Z1141" i="2"/>
  <c r="Y1141" i="2"/>
  <c r="X1141" i="2"/>
  <c r="AE1157" i="2"/>
  <c r="AD1157" i="2"/>
  <c r="AC1157" i="2"/>
  <c r="AB1157" i="2"/>
  <c r="AA1157" i="2"/>
  <c r="Z1157" i="2"/>
  <c r="Y1157" i="2"/>
  <c r="X1157" i="2"/>
  <c r="AE1173" i="2"/>
  <c r="AD1173" i="2"/>
  <c r="AC1173" i="2"/>
  <c r="AB1173" i="2"/>
  <c r="AA1173" i="2"/>
  <c r="Z1173" i="2"/>
  <c r="Y1173" i="2"/>
  <c r="X1173" i="2"/>
  <c r="AE1189" i="2"/>
  <c r="AD1189" i="2"/>
  <c r="AC1189" i="2"/>
  <c r="AB1189" i="2"/>
  <c r="AA1189" i="2"/>
  <c r="Z1189" i="2"/>
  <c r="Y1189" i="2"/>
  <c r="X1189" i="2"/>
  <c r="AE1205" i="2"/>
  <c r="AD1205" i="2"/>
  <c r="AC1205" i="2"/>
  <c r="AB1205" i="2"/>
  <c r="AA1205" i="2"/>
  <c r="Z1205" i="2"/>
  <c r="Y1205" i="2"/>
  <c r="X1205" i="2"/>
  <c r="AE1221" i="2"/>
  <c r="AD1221" i="2"/>
  <c r="AC1221" i="2"/>
  <c r="AB1221" i="2"/>
  <c r="AA1221" i="2"/>
  <c r="Z1221" i="2"/>
  <c r="Y1221" i="2"/>
  <c r="X1221" i="2"/>
  <c r="AE1237" i="2"/>
  <c r="AD1237" i="2"/>
  <c r="AC1237" i="2"/>
  <c r="AB1237" i="2"/>
  <c r="AA1237" i="2"/>
  <c r="Z1237" i="2"/>
  <c r="Y1237" i="2"/>
  <c r="X1237" i="2"/>
  <c r="AE1253" i="2"/>
  <c r="AD1253" i="2"/>
  <c r="AC1253" i="2"/>
  <c r="AB1253" i="2"/>
  <c r="AA1253" i="2"/>
  <c r="Z1253" i="2"/>
  <c r="Y1253" i="2"/>
  <c r="X1253" i="2"/>
  <c r="AE1269" i="2"/>
  <c r="AD1269" i="2"/>
  <c r="AC1269" i="2"/>
  <c r="AB1269" i="2"/>
  <c r="AA1269" i="2"/>
  <c r="Z1269" i="2"/>
  <c r="Y1269" i="2"/>
  <c r="X1269" i="2"/>
  <c r="AE1285" i="2"/>
  <c r="AD1285" i="2"/>
  <c r="AC1285" i="2"/>
  <c r="AB1285" i="2"/>
  <c r="AA1285" i="2"/>
  <c r="Z1285" i="2"/>
  <c r="Y1285" i="2"/>
  <c r="X1285" i="2"/>
  <c r="AE1301" i="2"/>
  <c r="AD1301" i="2"/>
  <c r="AC1301" i="2"/>
  <c r="AB1301" i="2"/>
  <c r="AA1301" i="2"/>
  <c r="Z1301" i="2"/>
  <c r="Y1301" i="2"/>
  <c r="X1301" i="2"/>
  <c r="AE1317" i="2"/>
  <c r="AD1317" i="2"/>
  <c r="AC1317" i="2"/>
  <c r="AB1317" i="2"/>
  <c r="AA1317" i="2"/>
  <c r="Z1317" i="2"/>
  <c r="Y1317" i="2"/>
  <c r="X1317" i="2"/>
  <c r="AE1341" i="2"/>
  <c r="AD1341" i="2"/>
  <c r="AC1341" i="2"/>
  <c r="AB1341" i="2"/>
  <c r="AA1341" i="2"/>
  <c r="Z1341" i="2"/>
  <c r="Y1341" i="2"/>
  <c r="X1341" i="2"/>
  <c r="AE1349" i="2"/>
  <c r="AD1349" i="2"/>
  <c r="AC1349" i="2"/>
  <c r="AB1349" i="2"/>
  <c r="AA1349" i="2"/>
  <c r="Z1349" i="2"/>
  <c r="Y1349" i="2"/>
  <c r="X1349" i="2"/>
  <c r="AE727" i="2"/>
  <c r="AD727" i="2"/>
  <c r="AC727" i="2"/>
  <c r="AB727" i="2"/>
  <c r="AA727" i="2"/>
  <c r="Z727" i="2"/>
  <c r="X727" i="2"/>
  <c r="Y727" i="2"/>
  <c r="AE855" i="2"/>
  <c r="AD855" i="2"/>
  <c r="AC855" i="2"/>
  <c r="AB855" i="2"/>
  <c r="AA855" i="2"/>
  <c r="Z855" i="2"/>
  <c r="Y855" i="2"/>
  <c r="X855" i="2"/>
  <c r="AE957" i="2"/>
  <c r="AD957" i="2"/>
  <c r="AC957" i="2"/>
  <c r="AB957" i="2"/>
  <c r="AA957" i="2"/>
  <c r="Z957" i="2"/>
  <c r="Y957" i="2"/>
  <c r="X957" i="2"/>
  <c r="AE1021" i="2"/>
  <c r="AD1021" i="2"/>
  <c r="AC1021" i="2"/>
  <c r="AB1021" i="2"/>
  <c r="AA1021" i="2"/>
  <c r="Z1021" i="2"/>
  <c r="Y1021" i="2"/>
  <c r="X1021" i="2"/>
  <c r="AE1085" i="2"/>
  <c r="AD1085" i="2"/>
  <c r="AC1085" i="2"/>
  <c r="AB1085" i="2"/>
  <c r="AA1085" i="2"/>
  <c r="Z1085" i="2"/>
  <c r="Y1085" i="2"/>
  <c r="X1085" i="2"/>
  <c r="AE1110" i="2"/>
  <c r="AD1110" i="2"/>
  <c r="AC1110" i="2"/>
  <c r="AB1110" i="2"/>
  <c r="AA1110" i="2"/>
  <c r="Z1110" i="2"/>
  <c r="Y1110" i="2"/>
  <c r="X1110" i="2"/>
  <c r="AE1126" i="2"/>
  <c r="AD1126" i="2"/>
  <c r="AC1126" i="2"/>
  <c r="AB1126" i="2"/>
  <c r="AA1126" i="2"/>
  <c r="Z1126" i="2"/>
  <c r="Y1126" i="2"/>
  <c r="X1126" i="2"/>
  <c r="AE1142" i="2"/>
  <c r="AD1142" i="2"/>
  <c r="AC1142" i="2"/>
  <c r="AB1142" i="2"/>
  <c r="AA1142" i="2"/>
  <c r="Z1142" i="2"/>
  <c r="Y1142" i="2"/>
  <c r="X1142" i="2"/>
  <c r="AE1158" i="2"/>
  <c r="AD1158" i="2"/>
  <c r="AC1158" i="2"/>
  <c r="AB1158" i="2"/>
  <c r="AA1158" i="2"/>
  <c r="Z1158" i="2"/>
  <c r="Y1158" i="2"/>
  <c r="X1158" i="2"/>
  <c r="AE1174" i="2"/>
  <c r="AD1174" i="2"/>
  <c r="AC1174" i="2"/>
  <c r="AB1174" i="2"/>
  <c r="AA1174" i="2"/>
  <c r="Z1174" i="2"/>
  <c r="Y1174" i="2"/>
  <c r="X1174" i="2"/>
  <c r="AE1190" i="2"/>
  <c r="AD1190" i="2"/>
  <c r="AC1190" i="2"/>
  <c r="AB1190" i="2"/>
  <c r="AA1190" i="2"/>
  <c r="Z1190" i="2"/>
  <c r="Y1190" i="2"/>
  <c r="X1190" i="2"/>
  <c r="AE1206" i="2"/>
  <c r="AD1206" i="2"/>
  <c r="AC1206" i="2"/>
  <c r="AB1206" i="2"/>
  <c r="AA1206" i="2"/>
  <c r="Z1206" i="2"/>
  <c r="Y1206" i="2"/>
  <c r="X1206" i="2"/>
  <c r="AE1222" i="2"/>
  <c r="AD1222" i="2"/>
  <c r="AC1222" i="2"/>
  <c r="AB1222" i="2"/>
  <c r="AA1222" i="2"/>
  <c r="Z1222" i="2"/>
  <c r="Y1222" i="2"/>
  <c r="X1222" i="2"/>
  <c r="AE1238" i="2"/>
  <c r="AD1238" i="2"/>
  <c r="AC1238" i="2"/>
  <c r="AB1238" i="2"/>
  <c r="AA1238" i="2"/>
  <c r="Z1238" i="2"/>
  <c r="Y1238" i="2"/>
  <c r="X1238" i="2"/>
  <c r="AE1254" i="2"/>
  <c r="AD1254" i="2"/>
  <c r="AC1254" i="2"/>
  <c r="AB1254" i="2"/>
  <c r="AA1254" i="2"/>
  <c r="Z1254" i="2"/>
  <c r="Y1254" i="2"/>
  <c r="X1254" i="2"/>
  <c r="AE1270" i="2"/>
  <c r="AD1270" i="2"/>
  <c r="AC1270" i="2"/>
  <c r="AB1270" i="2"/>
  <c r="AA1270" i="2"/>
  <c r="Z1270" i="2"/>
  <c r="Y1270" i="2"/>
  <c r="X1270" i="2"/>
  <c r="AE1286" i="2"/>
  <c r="AD1286" i="2"/>
  <c r="AC1286" i="2"/>
  <c r="AB1286" i="2"/>
  <c r="AA1286" i="2"/>
  <c r="Z1286" i="2"/>
  <c r="Y1286" i="2"/>
  <c r="X1286" i="2"/>
  <c r="AE1302" i="2"/>
  <c r="AD1302" i="2"/>
  <c r="AC1302" i="2"/>
  <c r="AB1302" i="2"/>
  <c r="AA1302" i="2"/>
  <c r="Z1302" i="2"/>
  <c r="Y1302" i="2"/>
  <c r="X1302" i="2"/>
  <c r="AE1318" i="2"/>
  <c r="AD1318" i="2"/>
  <c r="AC1318" i="2"/>
  <c r="AB1318" i="2"/>
  <c r="AA1318" i="2"/>
  <c r="Z1318" i="2"/>
  <c r="Y1318" i="2"/>
  <c r="X1318" i="2"/>
  <c r="AE1334" i="2"/>
  <c r="AD1334" i="2"/>
  <c r="AC1334" i="2"/>
  <c r="AB1334" i="2"/>
  <c r="AA1334" i="2"/>
  <c r="Z1334" i="2"/>
  <c r="Y1334" i="2"/>
  <c r="X1334" i="2"/>
  <c r="AE1350" i="2"/>
  <c r="AD1350" i="2"/>
  <c r="AC1350" i="2"/>
  <c r="AB1350" i="2"/>
  <c r="AA1350" i="2"/>
  <c r="Z1350" i="2"/>
  <c r="Y1350" i="2"/>
  <c r="X1350" i="2"/>
  <c r="AE767" i="2"/>
  <c r="AD767" i="2"/>
  <c r="AC767" i="2"/>
  <c r="AB767" i="2"/>
  <c r="AA767" i="2"/>
  <c r="Z767" i="2"/>
  <c r="Y767" i="2"/>
  <c r="X767" i="2"/>
  <c r="AE881" i="2"/>
  <c r="AD881" i="2"/>
  <c r="AC881" i="2"/>
  <c r="AB881" i="2"/>
  <c r="AA881" i="2"/>
  <c r="Z881" i="2"/>
  <c r="Y881" i="2"/>
  <c r="X881" i="2"/>
  <c r="AE977" i="2"/>
  <c r="AD977" i="2"/>
  <c r="AC977" i="2"/>
  <c r="AB977" i="2"/>
  <c r="AA977" i="2"/>
  <c r="Z977" i="2"/>
  <c r="Y977" i="2"/>
  <c r="X977" i="2"/>
  <c r="AE1041" i="2"/>
  <c r="AD1041" i="2"/>
  <c r="AC1041" i="2"/>
  <c r="AB1041" i="2"/>
  <c r="AA1041" i="2"/>
  <c r="Z1041" i="2"/>
  <c r="Y1041" i="2"/>
  <c r="X1041" i="2"/>
  <c r="AE1099" i="2"/>
  <c r="AD1099" i="2"/>
  <c r="AC1099" i="2"/>
  <c r="AB1099" i="2"/>
  <c r="AA1099" i="2"/>
  <c r="Z1099" i="2"/>
  <c r="Y1099" i="2"/>
  <c r="X1099" i="2"/>
  <c r="AE1115" i="2"/>
  <c r="AD1115" i="2"/>
  <c r="AC1115" i="2"/>
  <c r="AB1115" i="2"/>
  <c r="AA1115" i="2"/>
  <c r="Z1115" i="2"/>
  <c r="Y1115" i="2"/>
  <c r="X1115" i="2"/>
  <c r="AE1131" i="2"/>
  <c r="AD1131" i="2"/>
  <c r="AC1131" i="2"/>
  <c r="AB1131" i="2"/>
  <c r="AA1131" i="2"/>
  <c r="Z1131" i="2"/>
  <c r="Y1131" i="2"/>
  <c r="X1131" i="2"/>
  <c r="AE1147" i="2"/>
  <c r="AD1147" i="2"/>
  <c r="AC1147" i="2"/>
  <c r="AB1147" i="2"/>
  <c r="AA1147" i="2"/>
  <c r="Z1147" i="2"/>
  <c r="Y1147" i="2"/>
  <c r="X1147" i="2"/>
  <c r="AE1163" i="2"/>
  <c r="AD1163" i="2"/>
  <c r="AC1163" i="2"/>
  <c r="AB1163" i="2"/>
  <c r="AA1163" i="2"/>
  <c r="Z1163" i="2"/>
  <c r="Y1163" i="2"/>
  <c r="X1163" i="2"/>
  <c r="AE1179" i="2"/>
  <c r="AD1179" i="2"/>
  <c r="AC1179" i="2"/>
  <c r="AB1179" i="2"/>
  <c r="AA1179" i="2"/>
  <c r="Z1179" i="2"/>
  <c r="Y1179" i="2"/>
  <c r="X1179" i="2"/>
  <c r="AE1195" i="2"/>
  <c r="AD1195" i="2"/>
  <c r="AC1195" i="2"/>
  <c r="AB1195" i="2"/>
  <c r="AA1195" i="2"/>
  <c r="Z1195" i="2"/>
  <c r="Y1195" i="2"/>
  <c r="X1195" i="2"/>
  <c r="AE1211" i="2"/>
  <c r="AD1211" i="2"/>
  <c r="AC1211" i="2"/>
  <c r="AB1211" i="2"/>
  <c r="AA1211" i="2"/>
  <c r="Z1211" i="2"/>
  <c r="Y1211" i="2"/>
  <c r="X1211" i="2"/>
  <c r="AE1227" i="2"/>
  <c r="AD1227" i="2"/>
  <c r="AC1227" i="2"/>
  <c r="AB1227" i="2"/>
  <c r="AA1227" i="2"/>
  <c r="Z1227" i="2"/>
  <c r="Y1227" i="2"/>
  <c r="X1227" i="2"/>
  <c r="AE1235" i="2"/>
  <c r="AD1235" i="2"/>
  <c r="AC1235" i="2"/>
  <c r="AB1235" i="2"/>
  <c r="AA1235" i="2"/>
  <c r="Z1235" i="2"/>
  <c r="Y1235" i="2"/>
  <c r="X1235" i="2"/>
  <c r="AE1251" i="2"/>
  <c r="AD1251" i="2"/>
  <c r="AC1251" i="2"/>
  <c r="AB1251" i="2"/>
  <c r="AA1251" i="2"/>
  <c r="Z1251" i="2"/>
  <c r="Y1251" i="2"/>
  <c r="X1251" i="2"/>
  <c r="AE1267" i="2"/>
  <c r="AD1267" i="2"/>
  <c r="AC1267" i="2"/>
  <c r="AB1267" i="2"/>
  <c r="AA1267" i="2"/>
  <c r="Z1267" i="2"/>
  <c r="Y1267" i="2"/>
  <c r="X1267" i="2"/>
  <c r="AE1283" i="2"/>
  <c r="AD1283" i="2"/>
  <c r="AC1283" i="2"/>
  <c r="AB1283" i="2"/>
  <c r="AA1283" i="2"/>
  <c r="Z1283" i="2"/>
  <c r="Y1283" i="2"/>
  <c r="X1283" i="2"/>
  <c r="AE1299" i="2"/>
  <c r="AD1299" i="2"/>
  <c r="AC1299" i="2"/>
  <c r="AB1299" i="2"/>
  <c r="AA1299" i="2"/>
  <c r="Z1299" i="2"/>
  <c r="Y1299" i="2"/>
  <c r="X1299" i="2"/>
  <c r="AE1315" i="2"/>
  <c r="AD1315" i="2"/>
  <c r="AC1315" i="2"/>
  <c r="AB1315" i="2"/>
  <c r="AA1315" i="2"/>
  <c r="Z1315" i="2"/>
  <c r="Y1315" i="2"/>
  <c r="X1315" i="2"/>
  <c r="AE1331" i="2"/>
  <c r="AD1331" i="2"/>
  <c r="AC1331" i="2"/>
  <c r="AB1331" i="2"/>
  <c r="AA1331" i="2"/>
  <c r="Z1331" i="2"/>
  <c r="Y1331" i="2"/>
  <c r="X1331" i="2"/>
  <c r="AE1347" i="2"/>
  <c r="AD1347" i="2"/>
  <c r="AC1347" i="2"/>
  <c r="AB1347" i="2"/>
  <c r="AA1347" i="2"/>
  <c r="Z1347" i="2"/>
  <c r="Y1347" i="2"/>
  <c r="X1347" i="2"/>
  <c r="AE901" i="2"/>
  <c r="AD901" i="2"/>
  <c r="AC901" i="2"/>
  <c r="AB901" i="2"/>
  <c r="AA901" i="2"/>
  <c r="Z901" i="2"/>
  <c r="Y901" i="2"/>
  <c r="X901" i="2"/>
  <c r="AE1112" i="2"/>
  <c r="AD1112" i="2"/>
  <c r="AC1112" i="2"/>
  <c r="AB1112" i="2"/>
  <c r="AA1112" i="2"/>
  <c r="Z1112" i="2"/>
  <c r="Y1112" i="2"/>
  <c r="X1112" i="2"/>
  <c r="AE1176" i="2"/>
  <c r="AD1176" i="2"/>
  <c r="AC1176" i="2"/>
  <c r="AB1176" i="2"/>
  <c r="AA1176" i="2"/>
  <c r="Z1176" i="2"/>
  <c r="Y1176" i="2"/>
  <c r="X1176" i="2"/>
  <c r="AE1240" i="2"/>
  <c r="AD1240" i="2"/>
  <c r="AC1240" i="2"/>
  <c r="AB1240" i="2"/>
  <c r="AA1240" i="2"/>
  <c r="Z1240" i="2"/>
  <c r="Y1240" i="2"/>
  <c r="X1240" i="2"/>
  <c r="AE1304" i="2"/>
  <c r="AD1304" i="2"/>
  <c r="AC1304" i="2"/>
  <c r="AB1304" i="2"/>
  <c r="AA1304" i="2"/>
  <c r="Z1304" i="2"/>
  <c r="Y1304" i="2"/>
  <c r="X1304" i="2"/>
  <c r="AE1357" i="2"/>
  <c r="AD1357" i="2"/>
  <c r="AC1357" i="2"/>
  <c r="AB1357" i="2"/>
  <c r="AA1357" i="2"/>
  <c r="Z1357" i="2"/>
  <c r="Y1357" i="2"/>
  <c r="X1357" i="2"/>
  <c r="AE1373" i="2"/>
  <c r="AD1373" i="2"/>
  <c r="AC1373" i="2"/>
  <c r="AB1373" i="2"/>
  <c r="AA1373" i="2"/>
  <c r="Z1373" i="2"/>
  <c r="Y1373" i="2"/>
  <c r="X1373" i="2"/>
  <c r="AE1397" i="2"/>
  <c r="AD1397" i="2"/>
  <c r="AC1397" i="2"/>
  <c r="AB1397" i="2"/>
  <c r="AA1397" i="2"/>
  <c r="Z1397" i="2"/>
  <c r="Y1397" i="2"/>
  <c r="X1397" i="2"/>
  <c r="AE1413" i="2"/>
  <c r="AD1413" i="2"/>
  <c r="AC1413" i="2"/>
  <c r="AB1413" i="2"/>
  <c r="AA1413" i="2"/>
  <c r="Z1413" i="2"/>
  <c r="Y1413" i="2"/>
  <c r="X1413" i="2"/>
  <c r="AE1429" i="2"/>
  <c r="AD1429" i="2"/>
  <c r="AC1429" i="2"/>
  <c r="AB1429" i="2"/>
  <c r="AA1429" i="2"/>
  <c r="Z1429" i="2"/>
  <c r="Y1429" i="2"/>
  <c r="X1429" i="2"/>
  <c r="AE1445" i="2"/>
  <c r="AD1445" i="2"/>
  <c r="AC1445" i="2"/>
  <c r="AB1445" i="2"/>
  <c r="AA1445" i="2"/>
  <c r="Z1445" i="2"/>
  <c r="Y1445" i="2"/>
  <c r="X1445" i="2"/>
  <c r="AE1461" i="2"/>
  <c r="AD1461" i="2"/>
  <c r="AC1461" i="2"/>
  <c r="AB1461" i="2"/>
  <c r="AA1461" i="2"/>
  <c r="Z1461" i="2"/>
  <c r="Y1461" i="2"/>
  <c r="X1461" i="2"/>
  <c r="AE1477" i="2"/>
  <c r="AD1477" i="2"/>
  <c r="AC1477" i="2"/>
  <c r="AB1477" i="2"/>
  <c r="AA1477" i="2"/>
  <c r="Z1477" i="2"/>
  <c r="Y1477" i="2"/>
  <c r="X1477" i="2"/>
  <c r="AE1493" i="2"/>
  <c r="AD1493" i="2"/>
  <c r="AC1493" i="2"/>
  <c r="AB1493" i="2"/>
  <c r="AA1493" i="2"/>
  <c r="Z1493" i="2"/>
  <c r="Y1493" i="2"/>
  <c r="X1493" i="2"/>
  <c r="AE1509" i="2"/>
  <c r="AD1509" i="2"/>
  <c r="AC1509" i="2"/>
  <c r="AB1509" i="2"/>
  <c r="AA1509" i="2"/>
  <c r="Z1509" i="2"/>
  <c r="Y1509" i="2"/>
  <c r="X1509" i="2"/>
  <c r="AE1525" i="2"/>
  <c r="AD1525" i="2"/>
  <c r="AC1525" i="2"/>
  <c r="AB1525" i="2"/>
  <c r="AA1525" i="2"/>
  <c r="Z1525" i="2"/>
  <c r="Y1525" i="2"/>
  <c r="X1525" i="2"/>
  <c r="AE1557" i="2"/>
  <c r="AD1557" i="2"/>
  <c r="AC1557" i="2"/>
  <c r="AB1557" i="2"/>
  <c r="AA1557" i="2"/>
  <c r="Z1557" i="2"/>
  <c r="Y1557" i="2"/>
  <c r="X1557" i="2"/>
  <c r="AE1573" i="2"/>
  <c r="AD1573" i="2"/>
  <c r="AC1573" i="2"/>
  <c r="AB1573" i="2"/>
  <c r="AA1573" i="2"/>
  <c r="Z1573" i="2"/>
  <c r="Y1573" i="2"/>
  <c r="X1573" i="2"/>
  <c r="AE1589" i="2"/>
  <c r="AD1589" i="2"/>
  <c r="AC1589" i="2"/>
  <c r="AB1589" i="2"/>
  <c r="AA1589" i="2"/>
  <c r="Z1589" i="2"/>
  <c r="Y1589" i="2"/>
  <c r="X1589" i="2"/>
  <c r="AE711" i="2"/>
  <c r="AD711" i="2"/>
  <c r="AC711" i="2"/>
  <c r="AB711" i="2"/>
  <c r="AA711" i="2"/>
  <c r="Z711" i="2"/>
  <c r="X711" i="2"/>
  <c r="Y711" i="2"/>
  <c r="AE1045" i="2"/>
  <c r="AD1045" i="2"/>
  <c r="AC1045" i="2"/>
  <c r="AB1045" i="2"/>
  <c r="AA1045" i="2"/>
  <c r="Z1045" i="2"/>
  <c r="Y1045" i="2"/>
  <c r="X1045" i="2"/>
  <c r="AE1116" i="2"/>
  <c r="AD1116" i="2"/>
  <c r="AC1116" i="2"/>
  <c r="AB1116" i="2"/>
  <c r="AA1116" i="2"/>
  <c r="Z1116" i="2"/>
  <c r="Y1116" i="2"/>
  <c r="X1116" i="2"/>
  <c r="AE1180" i="2"/>
  <c r="AD1180" i="2"/>
  <c r="AC1180" i="2"/>
  <c r="AB1180" i="2"/>
  <c r="AA1180" i="2"/>
  <c r="Z1180" i="2"/>
  <c r="Y1180" i="2"/>
  <c r="X1180" i="2"/>
  <c r="AE1244" i="2"/>
  <c r="AD1244" i="2"/>
  <c r="AC1244" i="2"/>
  <c r="AB1244" i="2"/>
  <c r="AA1244" i="2"/>
  <c r="Z1244" i="2"/>
  <c r="Y1244" i="2"/>
  <c r="X1244" i="2"/>
  <c r="AE1308" i="2"/>
  <c r="AD1308" i="2"/>
  <c r="AC1308" i="2"/>
  <c r="AB1308" i="2"/>
  <c r="AA1308" i="2"/>
  <c r="Z1308" i="2"/>
  <c r="Y1308" i="2"/>
  <c r="X1308" i="2"/>
  <c r="AE1358" i="2"/>
  <c r="AD1358" i="2"/>
  <c r="AC1358" i="2"/>
  <c r="AB1358" i="2"/>
  <c r="AA1358" i="2"/>
  <c r="Z1358" i="2"/>
  <c r="Y1358" i="2"/>
  <c r="X1358" i="2"/>
  <c r="AE1382" i="2"/>
  <c r="AD1382" i="2"/>
  <c r="AC1382" i="2"/>
  <c r="AB1382" i="2"/>
  <c r="AA1382" i="2"/>
  <c r="Z1382" i="2"/>
  <c r="Y1382" i="2"/>
  <c r="X1382" i="2"/>
  <c r="AE1398" i="2"/>
  <c r="AD1398" i="2"/>
  <c r="AC1398" i="2"/>
  <c r="AB1398" i="2"/>
  <c r="AA1398" i="2"/>
  <c r="Z1398" i="2"/>
  <c r="Y1398" i="2"/>
  <c r="X1398" i="2"/>
  <c r="AE1414" i="2"/>
  <c r="AD1414" i="2"/>
  <c r="AC1414" i="2"/>
  <c r="AB1414" i="2"/>
  <c r="AA1414" i="2"/>
  <c r="Z1414" i="2"/>
  <c r="Y1414" i="2"/>
  <c r="X1414" i="2"/>
  <c r="AE1430" i="2"/>
  <c r="AD1430" i="2"/>
  <c r="AC1430" i="2"/>
  <c r="AB1430" i="2"/>
  <c r="AA1430" i="2"/>
  <c r="Z1430" i="2"/>
  <c r="Y1430" i="2"/>
  <c r="X1430" i="2"/>
  <c r="AE1446" i="2"/>
  <c r="AD1446" i="2"/>
  <c r="AC1446" i="2"/>
  <c r="AB1446" i="2"/>
  <c r="AA1446" i="2"/>
  <c r="Z1446" i="2"/>
  <c r="Y1446" i="2"/>
  <c r="X1446" i="2"/>
  <c r="AE1462" i="2"/>
  <c r="AD1462" i="2"/>
  <c r="AC1462" i="2"/>
  <c r="AB1462" i="2"/>
  <c r="AA1462" i="2"/>
  <c r="Z1462" i="2"/>
  <c r="Y1462" i="2"/>
  <c r="X1462" i="2"/>
  <c r="AE1478" i="2"/>
  <c r="AD1478" i="2"/>
  <c r="AC1478" i="2"/>
  <c r="AB1478" i="2"/>
  <c r="AA1478" i="2"/>
  <c r="Z1478" i="2"/>
  <c r="Y1478" i="2"/>
  <c r="X1478" i="2"/>
  <c r="AE1494" i="2"/>
  <c r="AD1494" i="2"/>
  <c r="AC1494" i="2"/>
  <c r="AB1494" i="2"/>
  <c r="Z1494" i="2"/>
  <c r="AA1494" i="2"/>
  <c r="Y1494" i="2"/>
  <c r="X1494" i="2"/>
  <c r="AE1510" i="2"/>
  <c r="AD1510" i="2"/>
  <c r="AC1510" i="2"/>
  <c r="AB1510" i="2"/>
  <c r="Z1510" i="2"/>
  <c r="AA1510" i="2"/>
  <c r="Y1510" i="2"/>
  <c r="X1510" i="2"/>
  <c r="AE1534" i="2"/>
  <c r="AD1534" i="2"/>
  <c r="AC1534" i="2"/>
  <c r="AB1534" i="2"/>
  <c r="Z1534" i="2"/>
  <c r="AA1534" i="2"/>
  <c r="Y1534" i="2"/>
  <c r="X1534" i="2"/>
  <c r="AE1550" i="2"/>
  <c r="AD1550" i="2"/>
  <c r="AC1550" i="2"/>
  <c r="AB1550" i="2"/>
  <c r="Z1550" i="2"/>
  <c r="AA1550" i="2"/>
  <c r="Y1550" i="2"/>
  <c r="X1550" i="2"/>
  <c r="AE1566" i="2"/>
  <c r="AD1566" i="2"/>
  <c r="AC1566" i="2"/>
  <c r="AB1566" i="2"/>
  <c r="Z1566" i="2"/>
  <c r="AA1566" i="2"/>
  <c r="Y1566" i="2"/>
  <c r="X1566" i="2"/>
  <c r="AE1590" i="2"/>
  <c r="AD1590" i="2"/>
  <c r="AC1590" i="2"/>
  <c r="AB1590" i="2"/>
  <c r="Z1590" i="2"/>
  <c r="AA1590" i="2"/>
  <c r="Y1590" i="2"/>
  <c r="X1590" i="2"/>
  <c r="AE1606" i="2"/>
  <c r="AD1606" i="2"/>
  <c r="AC1606" i="2"/>
  <c r="AB1606" i="2"/>
  <c r="Z1606" i="2"/>
  <c r="AA1606" i="2"/>
  <c r="Y1606" i="2"/>
  <c r="X1606" i="2"/>
  <c r="AE933" i="2"/>
  <c r="AD933" i="2"/>
  <c r="AC933" i="2"/>
  <c r="AB933" i="2"/>
  <c r="AA933" i="2"/>
  <c r="Z933" i="2"/>
  <c r="Y933" i="2"/>
  <c r="X933" i="2"/>
  <c r="AE1120" i="2"/>
  <c r="AD1120" i="2"/>
  <c r="AC1120" i="2"/>
  <c r="AB1120" i="2"/>
  <c r="AA1120" i="2"/>
  <c r="Z1120" i="2"/>
  <c r="Y1120" i="2"/>
  <c r="X1120" i="2"/>
  <c r="AE1184" i="2"/>
  <c r="AD1184" i="2"/>
  <c r="AC1184" i="2"/>
  <c r="AB1184" i="2"/>
  <c r="AA1184" i="2"/>
  <c r="Z1184" i="2"/>
  <c r="Y1184" i="2"/>
  <c r="X1184" i="2"/>
  <c r="AE1248" i="2"/>
  <c r="AD1248" i="2"/>
  <c r="AC1248" i="2"/>
  <c r="AB1248" i="2"/>
  <c r="AA1248" i="2"/>
  <c r="Z1248" i="2"/>
  <c r="Y1248" i="2"/>
  <c r="X1248" i="2"/>
  <c r="AE1312" i="2"/>
  <c r="AD1312" i="2"/>
  <c r="AC1312" i="2"/>
  <c r="AB1312" i="2"/>
  <c r="AA1312" i="2"/>
  <c r="Z1312" i="2"/>
  <c r="Y1312" i="2"/>
  <c r="X1312" i="2"/>
  <c r="AE1367" i="2"/>
  <c r="AD1367" i="2"/>
  <c r="AC1367" i="2"/>
  <c r="AB1367" i="2"/>
  <c r="AA1367" i="2"/>
  <c r="Z1367" i="2"/>
  <c r="Y1367" i="2"/>
  <c r="X1367" i="2"/>
  <c r="AE1407" i="2"/>
  <c r="AD1407" i="2"/>
  <c r="AC1407" i="2"/>
  <c r="AB1407" i="2"/>
  <c r="AA1407" i="2"/>
  <c r="Z1407" i="2"/>
  <c r="Y1407" i="2"/>
  <c r="X1407" i="2"/>
  <c r="AE1384" i="2"/>
  <c r="AD1384" i="2"/>
  <c r="AC1384" i="2"/>
  <c r="AB1384" i="2"/>
  <c r="AA1384" i="2"/>
  <c r="Z1384" i="2"/>
  <c r="Y1384" i="2"/>
  <c r="X1384" i="2"/>
  <c r="AE1448" i="2"/>
  <c r="AD1448" i="2"/>
  <c r="AC1448" i="2"/>
  <c r="AB1448" i="2"/>
  <c r="AA1448" i="2"/>
  <c r="Z1448" i="2"/>
  <c r="Y1448" i="2"/>
  <c r="X1448" i="2"/>
  <c r="AE1512" i="2"/>
  <c r="AD1512" i="2"/>
  <c r="AC1512" i="2"/>
  <c r="AB1512" i="2"/>
  <c r="Z1512" i="2"/>
  <c r="AA1512" i="2"/>
  <c r="Y1512" i="2"/>
  <c r="X1512" i="2"/>
  <c r="AE1576" i="2"/>
  <c r="AD1576" i="2"/>
  <c r="AC1576" i="2"/>
  <c r="AB1576" i="2"/>
  <c r="Z1576" i="2"/>
  <c r="AA1576" i="2"/>
  <c r="Y1576" i="2"/>
  <c r="X1576" i="2"/>
  <c r="AE1618" i="2"/>
  <c r="AD1618" i="2"/>
  <c r="AC1618" i="2"/>
  <c r="AB1618" i="2"/>
  <c r="Z1618" i="2"/>
  <c r="AA1618" i="2"/>
  <c r="Y1618" i="2"/>
  <c r="X1618" i="2"/>
  <c r="AE1634" i="2"/>
  <c r="AD1634" i="2"/>
  <c r="AC1634" i="2"/>
  <c r="AB1634" i="2"/>
  <c r="Z1634" i="2"/>
  <c r="AA1634" i="2"/>
  <c r="Y1634" i="2"/>
  <c r="X1634" i="2"/>
  <c r="AE1650" i="2"/>
  <c r="AD1650" i="2"/>
  <c r="AC1650" i="2"/>
  <c r="AB1650" i="2"/>
  <c r="Z1650" i="2"/>
  <c r="AA1650" i="2"/>
  <c r="Y1650" i="2"/>
  <c r="X1650" i="2"/>
  <c r="AE1666" i="2"/>
  <c r="AD1666" i="2"/>
  <c r="AC1666" i="2"/>
  <c r="AB1666" i="2"/>
  <c r="Z1666" i="2"/>
  <c r="AA1666" i="2"/>
  <c r="Y1666" i="2"/>
  <c r="X1666" i="2"/>
  <c r="AE1690" i="2"/>
  <c r="AD1690" i="2"/>
  <c r="AC1690" i="2"/>
  <c r="AB1690" i="2"/>
  <c r="Z1690" i="2"/>
  <c r="AA1690" i="2"/>
  <c r="Y1690" i="2"/>
  <c r="X1690" i="2"/>
  <c r="AE1706" i="2"/>
  <c r="AD1706" i="2"/>
  <c r="AC1706" i="2"/>
  <c r="AB1706" i="2"/>
  <c r="Z1706" i="2"/>
  <c r="AA1706" i="2"/>
  <c r="Y1706" i="2"/>
  <c r="X1706" i="2"/>
  <c r="AE1722" i="2"/>
  <c r="AD1722" i="2"/>
  <c r="AC1722" i="2"/>
  <c r="AB1722" i="2"/>
  <c r="Z1722" i="2"/>
  <c r="AA1722" i="2"/>
  <c r="Y1722" i="2"/>
  <c r="X1722" i="2"/>
  <c r="AE1730" i="2"/>
  <c r="AD1730" i="2"/>
  <c r="AC1730" i="2"/>
  <c r="AB1730" i="2"/>
  <c r="Z1730" i="2"/>
  <c r="AA1730" i="2"/>
  <c r="Y1730" i="2"/>
  <c r="X1730" i="2"/>
  <c r="AE1746" i="2"/>
  <c r="AD1746" i="2"/>
  <c r="AC1746" i="2"/>
  <c r="AB1746" i="2"/>
  <c r="Z1746" i="2"/>
  <c r="AA1746" i="2"/>
  <c r="Y1746" i="2"/>
  <c r="X1746" i="2"/>
  <c r="AE1762" i="2"/>
  <c r="AD1762" i="2"/>
  <c r="AC1762" i="2"/>
  <c r="AB1762" i="2"/>
  <c r="Z1762" i="2"/>
  <c r="AA1762" i="2"/>
  <c r="Y1762" i="2"/>
  <c r="X1762" i="2"/>
  <c r="AE1778" i="2"/>
  <c r="AD1778" i="2"/>
  <c r="AC1778" i="2"/>
  <c r="AB1778" i="2"/>
  <c r="Z1778" i="2"/>
  <c r="AA1778" i="2"/>
  <c r="Y1778" i="2"/>
  <c r="X1778" i="2"/>
  <c r="AE1794" i="2"/>
  <c r="AD1794" i="2"/>
  <c r="AC1794" i="2"/>
  <c r="AB1794" i="2"/>
  <c r="Z1794" i="2"/>
  <c r="AA1794" i="2"/>
  <c r="Y1794" i="2"/>
  <c r="X1794" i="2"/>
  <c r="AE1810" i="2"/>
  <c r="AD1810" i="2"/>
  <c r="AC1810" i="2"/>
  <c r="AB1810" i="2"/>
  <c r="Z1810" i="2"/>
  <c r="AA1810" i="2"/>
  <c r="Y1810" i="2"/>
  <c r="X1810" i="2"/>
  <c r="AE1826" i="2"/>
  <c r="AD1826" i="2"/>
  <c r="AC1826" i="2"/>
  <c r="AB1826" i="2"/>
  <c r="Z1826" i="2"/>
  <c r="AA1826" i="2"/>
  <c r="Y1826" i="2"/>
  <c r="X1826" i="2"/>
  <c r="AE1842" i="2"/>
  <c r="AD1842" i="2"/>
  <c r="AC1842" i="2"/>
  <c r="AB1842" i="2"/>
  <c r="Z1842" i="2"/>
  <c r="AA1842" i="2"/>
  <c r="Y1842" i="2"/>
  <c r="X1842" i="2"/>
  <c r="AE1858" i="2"/>
  <c r="AD1858" i="2"/>
  <c r="AC1858" i="2"/>
  <c r="AB1858" i="2"/>
  <c r="Z1858" i="2"/>
  <c r="AA1858" i="2"/>
  <c r="Y1858" i="2"/>
  <c r="X1858" i="2"/>
  <c r="AE1874" i="2"/>
  <c r="AD1874" i="2"/>
  <c r="AC1874" i="2"/>
  <c r="AB1874" i="2"/>
  <c r="AA1874" i="2"/>
  <c r="Z1874" i="2"/>
  <c r="Y1874" i="2"/>
  <c r="X1874" i="2"/>
  <c r="AE1890" i="2"/>
  <c r="AD1890" i="2"/>
  <c r="AC1890" i="2"/>
  <c r="AB1890" i="2"/>
  <c r="AA1890" i="2"/>
  <c r="Z1890" i="2"/>
  <c r="Y1890" i="2"/>
  <c r="X1890" i="2"/>
  <c r="AE1906" i="2"/>
  <c r="AD1906" i="2"/>
  <c r="AC1906" i="2"/>
  <c r="AB1906" i="2"/>
  <c r="AA1906" i="2"/>
  <c r="Z1906" i="2"/>
  <c r="Y1906" i="2"/>
  <c r="X1906" i="2"/>
  <c r="AE1922" i="2"/>
  <c r="AD1922" i="2"/>
  <c r="AC1922" i="2"/>
  <c r="AB1922" i="2"/>
  <c r="AA1922" i="2"/>
  <c r="Z1922" i="2"/>
  <c r="Y1922" i="2"/>
  <c r="X1922" i="2"/>
  <c r="AE1954" i="2"/>
  <c r="AD1954" i="2"/>
  <c r="AC1954" i="2"/>
  <c r="AB1954" i="2"/>
  <c r="AA1954" i="2"/>
  <c r="Z1954" i="2"/>
  <c r="Y1954" i="2"/>
  <c r="X1954" i="2"/>
  <c r="AE1970" i="2"/>
  <c r="AD1970" i="2"/>
  <c r="AC1970" i="2"/>
  <c r="AB1970" i="2"/>
  <c r="AA1970" i="2"/>
  <c r="Z1970" i="2"/>
  <c r="Y1970" i="2"/>
  <c r="X1970" i="2"/>
  <c r="AE1990" i="2"/>
  <c r="AD1990" i="2"/>
  <c r="AC1990" i="2"/>
  <c r="AB1990" i="2"/>
  <c r="AA1990" i="2"/>
  <c r="Z1990" i="2"/>
  <c r="Y1990" i="2"/>
  <c r="X1990" i="2"/>
  <c r="AE1236" i="2"/>
  <c r="AD1236" i="2"/>
  <c r="AC1236" i="2"/>
  <c r="AB1236" i="2"/>
  <c r="AA1236" i="2"/>
  <c r="Z1236" i="2"/>
  <c r="Y1236" i="2"/>
  <c r="X1236" i="2"/>
  <c r="AE1388" i="2"/>
  <c r="AD1388" i="2"/>
  <c r="AC1388" i="2"/>
  <c r="AB1388" i="2"/>
  <c r="AA1388" i="2"/>
  <c r="Z1388" i="2"/>
  <c r="Y1388" i="2"/>
  <c r="X1388" i="2"/>
  <c r="AE1452" i="2"/>
  <c r="AD1452" i="2"/>
  <c r="AC1452" i="2"/>
  <c r="AB1452" i="2"/>
  <c r="AA1452" i="2"/>
  <c r="Z1452" i="2"/>
  <c r="Y1452" i="2"/>
  <c r="X1452" i="2"/>
  <c r="AE1516" i="2"/>
  <c r="AD1516" i="2"/>
  <c r="AC1516" i="2"/>
  <c r="AB1516" i="2"/>
  <c r="Z1516" i="2"/>
  <c r="AA1516" i="2"/>
  <c r="Y1516" i="2"/>
  <c r="X1516" i="2"/>
  <c r="AE1580" i="2"/>
  <c r="AD1580" i="2"/>
  <c r="AC1580" i="2"/>
  <c r="AB1580" i="2"/>
  <c r="Z1580" i="2"/>
  <c r="AA1580" i="2"/>
  <c r="Y1580" i="2"/>
  <c r="X1580" i="2"/>
  <c r="AE1627" i="2"/>
  <c r="AD1627" i="2"/>
  <c r="AC1627" i="2"/>
  <c r="AB1627" i="2"/>
  <c r="AA1627" i="2"/>
  <c r="Z1627" i="2"/>
  <c r="Y1627" i="2"/>
  <c r="X1627" i="2"/>
  <c r="AE1643" i="2"/>
  <c r="AD1643" i="2"/>
  <c r="AC1643" i="2"/>
  <c r="AB1643" i="2"/>
  <c r="AA1643" i="2"/>
  <c r="Z1643" i="2"/>
  <c r="Y1643" i="2"/>
  <c r="X1643" i="2"/>
  <c r="AE1659" i="2"/>
  <c r="AD1659" i="2"/>
  <c r="AC1659" i="2"/>
  <c r="AB1659" i="2"/>
  <c r="AA1659" i="2"/>
  <c r="Z1659" i="2"/>
  <c r="Y1659" i="2"/>
  <c r="X1659" i="2"/>
  <c r="AE1715" i="2"/>
  <c r="AD1715" i="2"/>
  <c r="AC1715" i="2"/>
  <c r="AB1715" i="2"/>
  <c r="AA1715" i="2"/>
  <c r="Z1715" i="2"/>
  <c r="Y1715" i="2"/>
  <c r="X1715" i="2"/>
  <c r="AE1751" i="2"/>
  <c r="AD1751" i="2"/>
  <c r="AC1751" i="2"/>
  <c r="AB1751" i="2"/>
  <c r="AA1751" i="2"/>
  <c r="Z1751" i="2"/>
  <c r="Y1751" i="2"/>
  <c r="X1751" i="2"/>
  <c r="AE1787" i="2"/>
  <c r="AD1787" i="2"/>
  <c r="AC1787" i="2"/>
  <c r="AB1787" i="2"/>
  <c r="AA1787" i="2"/>
  <c r="Z1787" i="2"/>
  <c r="Y1787" i="2"/>
  <c r="X1787" i="2"/>
  <c r="AE1843" i="2"/>
  <c r="AD1843" i="2"/>
  <c r="AC1843" i="2"/>
  <c r="AB1843" i="2"/>
  <c r="AA1843" i="2"/>
  <c r="Z1843" i="2"/>
  <c r="Y1843" i="2"/>
  <c r="X1843" i="2"/>
  <c r="AE1899" i="2"/>
  <c r="AD1899" i="2"/>
  <c r="AC1899" i="2"/>
  <c r="AB1899" i="2"/>
  <c r="AA1899" i="2"/>
  <c r="Z1899" i="2"/>
  <c r="Y1899" i="2"/>
  <c r="X1899" i="2"/>
  <c r="AE1504" i="2"/>
  <c r="AD1504" i="2"/>
  <c r="AC1504" i="2"/>
  <c r="AB1504" i="2"/>
  <c r="Z1504" i="2"/>
  <c r="AA1504" i="2"/>
  <c r="Y1504" i="2"/>
  <c r="X1504" i="2"/>
  <c r="AE1584" i="2"/>
  <c r="AD1584" i="2"/>
  <c r="AC1584" i="2"/>
  <c r="AB1584" i="2"/>
  <c r="Z1584" i="2"/>
  <c r="AA1584" i="2"/>
  <c r="Y1584" i="2"/>
  <c r="X1584" i="2"/>
  <c r="AE1628" i="2"/>
  <c r="AD1628" i="2"/>
  <c r="AC1628" i="2"/>
  <c r="AB1628" i="2"/>
  <c r="Z1628" i="2"/>
  <c r="AA1628" i="2"/>
  <c r="Y1628" i="2"/>
  <c r="X1628" i="2"/>
  <c r="AE1716" i="2"/>
  <c r="AD1716" i="2"/>
  <c r="AC1716" i="2"/>
  <c r="AB1716" i="2"/>
  <c r="Z1716" i="2"/>
  <c r="AA1716" i="2"/>
  <c r="Y1716" i="2"/>
  <c r="X1716" i="2"/>
  <c r="AE1748" i="2"/>
  <c r="AD1748" i="2"/>
  <c r="AC1748" i="2"/>
  <c r="AB1748" i="2"/>
  <c r="Z1748" i="2"/>
  <c r="AA1748" i="2"/>
  <c r="Y1748" i="2"/>
  <c r="X1748" i="2"/>
  <c r="AE1840" i="2"/>
  <c r="AD1840" i="2"/>
  <c r="AC1840" i="2"/>
  <c r="AB1840" i="2"/>
  <c r="Z1840" i="2"/>
  <c r="AA1840" i="2"/>
  <c r="Y1840" i="2"/>
  <c r="X1840" i="2"/>
  <c r="AE1860" i="2"/>
  <c r="AD1860" i="2"/>
  <c r="AC1860" i="2"/>
  <c r="AB1860" i="2"/>
  <c r="Z1860" i="2"/>
  <c r="AA1860" i="2"/>
  <c r="Y1860" i="2"/>
  <c r="X1860" i="2"/>
  <c r="AE1884" i="2"/>
  <c r="AD1884" i="2"/>
  <c r="AC1884" i="2"/>
  <c r="AB1884" i="2"/>
  <c r="Z1884" i="2"/>
  <c r="AA1884" i="2"/>
  <c r="Y1884" i="2"/>
  <c r="X1884" i="2"/>
  <c r="AE1657" i="2"/>
  <c r="AD1657" i="2"/>
  <c r="AC1657" i="2"/>
  <c r="AB1657" i="2"/>
  <c r="AA1657" i="2"/>
  <c r="Z1657" i="2"/>
  <c r="Y1657" i="2"/>
  <c r="X1657" i="2"/>
  <c r="AE1737" i="2"/>
  <c r="AD1737" i="2"/>
  <c r="AC1737" i="2"/>
  <c r="AB1737" i="2"/>
  <c r="AA1737" i="2"/>
  <c r="Z1737" i="2"/>
  <c r="Y1737" i="2"/>
  <c r="X1737" i="2"/>
  <c r="AE1817" i="2"/>
  <c r="AD1817" i="2"/>
  <c r="AC1817" i="2"/>
  <c r="AB1817" i="2"/>
  <c r="AA1817" i="2"/>
  <c r="Z1817" i="2"/>
  <c r="Y1817" i="2"/>
  <c r="X1817" i="2"/>
  <c r="AE1725" i="2"/>
  <c r="AD1725" i="2"/>
  <c r="AC1725" i="2"/>
  <c r="AB1725" i="2"/>
  <c r="AA1725" i="2"/>
  <c r="Z1725" i="2"/>
  <c r="Y1725" i="2"/>
  <c r="X1725" i="2"/>
  <c r="AE1853" i="2"/>
  <c r="AD1853" i="2"/>
  <c r="AC1853" i="2"/>
  <c r="AB1853" i="2"/>
  <c r="AA1853" i="2"/>
  <c r="Z1853" i="2"/>
  <c r="Y1853" i="2"/>
  <c r="X1853" i="2"/>
  <c r="AE1777" i="2"/>
  <c r="AD1777" i="2"/>
  <c r="AC1777" i="2"/>
  <c r="AB1777" i="2"/>
  <c r="AA1777" i="2"/>
  <c r="Z1777" i="2"/>
  <c r="Y1777" i="2"/>
  <c r="X1777" i="2"/>
  <c r="AE1873" i="2"/>
  <c r="AD1873" i="2"/>
  <c r="AC1873" i="2"/>
  <c r="AB1873" i="2"/>
  <c r="AA1873" i="2"/>
  <c r="Z1873" i="2"/>
  <c r="Y1873" i="2"/>
  <c r="X1873" i="2"/>
  <c r="AE1268" i="2"/>
  <c r="AD1268" i="2"/>
  <c r="AC1268" i="2"/>
  <c r="AB1268" i="2"/>
  <c r="AA1268" i="2"/>
  <c r="Z1268" i="2"/>
  <c r="Y1268" i="2"/>
  <c r="X1268" i="2"/>
  <c r="AE647" i="2"/>
  <c r="AD647" i="2"/>
  <c r="AC647" i="2"/>
  <c r="AB647" i="2"/>
  <c r="AA647" i="2"/>
  <c r="Z647" i="2"/>
  <c r="X647" i="2"/>
  <c r="Y647" i="2"/>
  <c r="AE1524" i="2"/>
  <c r="AD1524" i="2"/>
  <c r="AC1524" i="2"/>
  <c r="AB1524" i="2"/>
  <c r="Z1524" i="2"/>
  <c r="AA1524" i="2"/>
  <c r="Y1524" i="2"/>
  <c r="X1524" i="2"/>
  <c r="AE1717" i="2"/>
  <c r="AD1717" i="2"/>
  <c r="AC1717" i="2"/>
  <c r="AB1717" i="2"/>
  <c r="AA1717" i="2"/>
  <c r="Z1717" i="2"/>
  <c r="Y1717" i="2"/>
  <c r="X1717" i="2"/>
  <c r="AE1995" i="2"/>
  <c r="AD1995" i="2"/>
  <c r="AC1995" i="2"/>
  <c r="AB1995" i="2"/>
  <c r="AA1995" i="2"/>
  <c r="Z1995" i="2"/>
  <c r="Y1995" i="2"/>
  <c r="X1995" i="2"/>
  <c r="AE1978" i="2"/>
  <c r="AD1978" i="2"/>
  <c r="AC1978" i="2"/>
  <c r="AB1978" i="2"/>
  <c r="AA1978" i="2"/>
  <c r="Z1978" i="2"/>
  <c r="Y1978" i="2"/>
  <c r="X1978" i="2"/>
  <c r="AE1987" i="2"/>
  <c r="AD1987" i="2"/>
  <c r="AC1987" i="2"/>
  <c r="AB1987" i="2"/>
  <c r="AA1987" i="2"/>
  <c r="Z1987" i="2"/>
  <c r="Y1987" i="2"/>
  <c r="X1987" i="2"/>
  <c r="AE1943" i="2"/>
  <c r="AD1943" i="2"/>
  <c r="AC1943" i="2"/>
  <c r="AB1943" i="2"/>
  <c r="AA1943" i="2"/>
  <c r="Z1943" i="2"/>
  <c r="Y1943" i="2"/>
  <c r="X1943" i="2"/>
  <c r="AR340" i="2"/>
  <c r="AE401" i="2"/>
  <c r="AD401" i="2"/>
  <c r="AC401" i="2"/>
  <c r="AB401" i="2"/>
  <c r="AA401" i="2"/>
  <c r="Z401" i="2"/>
  <c r="X401" i="2"/>
  <c r="Y401" i="2"/>
  <c r="AE412" i="2"/>
  <c r="AD412" i="2"/>
  <c r="AC412" i="2"/>
  <c r="AB412" i="2"/>
  <c r="AA412" i="2"/>
  <c r="Z412" i="2"/>
  <c r="Y412" i="2"/>
  <c r="X412" i="2"/>
  <c r="AE492" i="2"/>
  <c r="AD492" i="2"/>
  <c r="AC492" i="2"/>
  <c r="AB492" i="2"/>
  <c r="AA492" i="2"/>
  <c r="Z492" i="2"/>
  <c r="Y492" i="2"/>
  <c r="X492" i="2"/>
  <c r="AE608" i="2"/>
  <c r="AD608" i="2"/>
  <c r="AC608" i="2"/>
  <c r="AB608" i="2"/>
  <c r="AA608" i="2"/>
  <c r="Z608" i="2"/>
  <c r="Y608" i="2"/>
  <c r="X608" i="2"/>
  <c r="AE506" i="2"/>
  <c r="AD506" i="2"/>
  <c r="AC506" i="2"/>
  <c r="AB506" i="2"/>
  <c r="AA506" i="2"/>
  <c r="Z506" i="2"/>
  <c r="Y506" i="2"/>
  <c r="X506" i="2"/>
  <c r="AE470" i="2"/>
  <c r="AD470" i="2"/>
  <c r="AC470" i="2"/>
  <c r="AB470" i="2"/>
  <c r="AA470" i="2"/>
  <c r="Z470" i="2"/>
  <c r="Y470" i="2"/>
  <c r="X470" i="2"/>
  <c r="AE489" i="2"/>
  <c r="AD489" i="2"/>
  <c r="AC489" i="2"/>
  <c r="AB489" i="2"/>
  <c r="AA489" i="2"/>
  <c r="Z489" i="2"/>
  <c r="X489" i="2"/>
  <c r="Y489" i="2"/>
  <c r="AE825" i="2"/>
  <c r="AD825" i="2"/>
  <c r="AC825" i="2"/>
  <c r="AB825" i="2"/>
  <c r="AA825" i="2"/>
  <c r="Z825" i="2"/>
  <c r="Y825" i="2"/>
  <c r="X825" i="2"/>
  <c r="AE817" i="2"/>
  <c r="AD817" i="2"/>
  <c r="AC817" i="2"/>
  <c r="AB817" i="2"/>
  <c r="AA817" i="2"/>
  <c r="Z817" i="2"/>
  <c r="Y817" i="2"/>
  <c r="X817" i="2"/>
  <c r="AE805" i="2"/>
  <c r="AD805" i="2"/>
  <c r="AC805" i="2"/>
  <c r="AB805" i="2"/>
  <c r="AA805" i="2"/>
  <c r="Z805" i="2"/>
  <c r="Y805" i="2"/>
  <c r="X805" i="2"/>
  <c r="AE797" i="2"/>
  <c r="AD797" i="2"/>
  <c r="AC797" i="2"/>
  <c r="AB797" i="2"/>
  <c r="AA797" i="2"/>
  <c r="Z797" i="2"/>
  <c r="Y797" i="2"/>
  <c r="X797" i="2"/>
  <c r="AE745" i="2"/>
  <c r="AD745" i="2"/>
  <c r="AC745" i="2"/>
  <c r="AB745" i="2"/>
  <c r="AA745" i="2"/>
  <c r="Z745" i="2"/>
  <c r="Y745" i="2"/>
  <c r="X745" i="2"/>
  <c r="AE737" i="2"/>
  <c r="AD737" i="2"/>
  <c r="AC737" i="2"/>
  <c r="AB737" i="2"/>
  <c r="AA737" i="2"/>
  <c r="Z737" i="2"/>
  <c r="Y737" i="2"/>
  <c r="X737" i="2"/>
  <c r="AE725" i="2"/>
  <c r="AD725" i="2"/>
  <c r="AC725" i="2"/>
  <c r="AB725" i="2"/>
  <c r="AA725" i="2"/>
  <c r="Z725" i="2"/>
  <c r="Y725" i="2"/>
  <c r="X725" i="2"/>
  <c r="AE717" i="2"/>
  <c r="AD717" i="2"/>
  <c r="AC717" i="2"/>
  <c r="AB717" i="2"/>
  <c r="AA717" i="2"/>
  <c r="Z717" i="2"/>
  <c r="Y717" i="2"/>
  <c r="X717" i="2"/>
  <c r="AE705" i="2"/>
  <c r="AD705" i="2"/>
  <c r="AC705" i="2"/>
  <c r="AB705" i="2"/>
  <c r="AA705" i="2"/>
  <c r="Z705" i="2"/>
  <c r="Y705" i="2"/>
  <c r="X705" i="2"/>
  <c r="AE673" i="2"/>
  <c r="AD673" i="2"/>
  <c r="AC673" i="2"/>
  <c r="AB673" i="2"/>
  <c r="AA673" i="2"/>
  <c r="Z673" i="2"/>
  <c r="Y673" i="2"/>
  <c r="X673" i="2"/>
  <c r="AE661" i="2"/>
  <c r="AD661" i="2"/>
  <c r="AC661" i="2"/>
  <c r="AB661" i="2"/>
  <c r="AA661" i="2"/>
  <c r="Z661" i="2"/>
  <c r="Y661" i="2"/>
  <c r="X661" i="2"/>
  <c r="AE649" i="2"/>
  <c r="AD649" i="2"/>
  <c r="AC649" i="2"/>
  <c r="AB649" i="2"/>
  <c r="AA649" i="2"/>
  <c r="Z649" i="2"/>
  <c r="Y649" i="2"/>
  <c r="X649" i="2"/>
  <c r="AE625" i="2"/>
  <c r="AD625" i="2"/>
  <c r="AC625" i="2"/>
  <c r="AB625" i="2"/>
  <c r="AA625" i="2"/>
  <c r="Z625" i="2"/>
  <c r="Y625" i="2"/>
  <c r="X625" i="2"/>
  <c r="AE610" i="2"/>
  <c r="AD610" i="2"/>
  <c r="AC610" i="2"/>
  <c r="AB610" i="2"/>
  <c r="AA610" i="2"/>
  <c r="Z610" i="2"/>
  <c r="Y610" i="2"/>
  <c r="X610" i="2"/>
  <c r="AE578" i="2"/>
  <c r="AD578" i="2"/>
  <c r="AC578" i="2"/>
  <c r="AB578" i="2"/>
  <c r="AA578" i="2"/>
  <c r="Z578" i="2"/>
  <c r="Y578" i="2"/>
  <c r="X578" i="2"/>
  <c r="AE502" i="2"/>
  <c r="AD502" i="2"/>
  <c r="AC502" i="2"/>
  <c r="AB502" i="2"/>
  <c r="AA502" i="2"/>
  <c r="Z502" i="2"/>
  <c r="Y502" i="2"/>
  <c r="X502" i="2"/>
  <c r="AE434" i="2"/>
  <c r="AD434" i="2"/>
  <c r="AC434" i="2"/>
  <c r="AB434" i="2"/>
  <c r="AA434" i="2"/>
  <c r="Z434" i="2"/>
  <c r="Y434" i="2"/>
  <c r="X434" i="2"/>
  <c r="AE860" i="2"/>
  <c r="AD860" i="2"/>
  <c r="AC860" i="2"/>
  <c r="AB860" i="2"/>
  <c r="AA860" i="2"/>
  <c r="Z860" i="2"/>
  <c r="Y860" i="2"/>
  <c r="X860" i="2"/>
  <c r="AE852" i="2"/>
  <c r="AD852" i="2"/>
  <c r="AC852" i="2"/>
  <c r="AB852" i="2"/>
  <c r="AA852" i="2"/>
  <c r="Z852" i="2"/>
  <c r="Y852" i="2"/>
  <c r="X852" i="2"/>
  <c r="AE840" i="2"/>
  <c r="AD840" i="2"/>
  <c r="AC840" i="2"/>
  <c r="AB840" i="2"/>
  <c r="AA840" i="2"/>
  <c r="Z840" i="2"/>
  <c r="Y840" i="2"/>
  <c r="X840" i="2"/>
  <c r="AE816" i="2"/>
  <c r="AD816" i="2"/>
  <c r="AC816" i="2"/>
  <c r="AB816" i="2"/>
  <c r="AA816" i="2"/>
  <c r="Z816" i="2"/>
  <c r="Y816" i="2"/>
  <c r="X816" i="2"/>
  <c r="AE800" i="2"/>
  <c r="AD800" i="2"/>
  <c r="AC800" i="2"/>
  <c r="AB800" i="2"/>
  <c r="AA800" i="2"/>
  <c r="Z800" i="2"/>
  <c r="Y800" i="2"/>
  <c r="X800" i="2"/>
  <c r="AE744" i="2"/>
  <c r="AD744" i="2"/>
  <c r="AC744" i="2"/>
  <c r="AB744" i="2"/>
  <c r="AA744" i="2"/>
  <c r="Z744" i="2"/>
  <c r="Y744" i="2"/>
  <c r="X744" i="2"/>
  <c r="AE736" i="2"/>
  <c r="AD736" i="2"/>
  <c r="AC736" i="2"/>
  <c r="AB736" i="2"/>
  <c r="AA736" i="2"/>
  <c r="Z736" i="2"/>
  <c r="Y736" i="2"/>
  <c r="X736" i="2"/>
  <c r="AE720" i="2"/>
  <c r="AD720" i="2"/>
  <c r="AC720" i="2"/>
  <c r="AB720" i="2"/>
  <c r="AA720" i="2"/>
  <c r="Z720" i="2"/>
  <c r="Y720" i="2"/>
  <c r="X720" i="2"/>
  <c r="AE624" i="2"/>
  <c r="AD624" i="2"/>
  <c r="AC624" i="2"/>
  <c r="AB624" i="2"/>
  <c r="AA624" i="2"/>
  <c r="Z624" i="2"/>
  <c r="Y624" i="2"/>
  <c r="X624" i="2"/>
  <c r="AE603" i="2"/>
  <c r="AD603" i="2"/>
  <c r="AC603" i="2"/>
  <c r="AB603" i="2"/>
  <c r="AA603" i="2"/>
  <c r="Z603" i="2"/>
  <c r="X603" i="2"/>
  <c r="Y603" i="2"/>
  <c r="AE582" i="2"/>
  <c r="AD582" i="2"/>
  <c r="AC582" i="2"/>
  <c r="AB582" i="2"/>
  <c r="AA582" i="2"/>
  <c r="Z582" i="2"/>
  <c r="Y582" i="2"/>
  <c r="X582" i="2"/>
  <c r="AE539" i="2"/>
  <c r="AD539" i="2"/>
  <c r="AC539" i="2"/>
  <c r="AB539" i="2"/>
  <c r="AA539" i="2"/>
  <c r="Z539" i="2"/>
  <c r="X539" i="2"/>
  <c r="Y539" i="2"/>
  <c r="AE635" i="2"/>
  <c r="AD635" i="2"/>
  <c r="AC635" i="2"/>
  <c r="AB635" i="2"/>
  <c r="AA635" i="2"/>
  <c r="Z635" i="2"/>
  <c r="X635" i="2"/>
  <c r="Y635" i="2"/>
  <c r="AE554" i="2"/>
  <c r="AD554" i="2"/>
  <c r="AC554" i="2"/>
  <c r="AB554" i="2"/>
  <c r="AA554" i="2"/>
  <c r="Z554" i="2"/>
  <c r="Y554" i="2"/>
  <c r="X554" i="2"/>
  <c r="AE650" i="2"/>
  <c r="AD650" i="2"/>
  <c r="AC650" i="2"/>
  <c r="AB650" i="2"/>
  <c r="AA650" i="2"/>
  <c r="Z650" i="2"/>
  <c r="Y650" i="2"/>
  <c r="X650" i="2"/>
  <c r="AE574" i="2"/>
  <c r="AD574" i="2"/>
  <c r="AC574" i="2"/>
  <c r="AB574" i="2"/>
  <c r="AA574" i="2"/>
  <c r="Z574" i="2"/>
  <c r="Y574" i="2"/>
  <c r="X574" i="2"/>
  <c r="AE659" i="2"/>
  <c r="AD659" i="2"/>
  <c r="AC659" i="2"/>
  <c r="AB659" i="2"/>
  <c r="AA659" i="2"/>
  <c r="Z659" i="2"/>
  <c r="X659" i="2"/>
  <c r="Y659" i="2"/>
  <c r="AE586" i="2"/>
  <c r="AD586" i="2"/>
  <c r="AC586" i="2"/>
  <c r="AB586" i="2"/>
  <c r="AA586" i="2"/>
  <c r="Z586" i="2"/>
  <c r="Y586" i="2"/>
  <c r="X586" i="2"/>
  <c r="AE421" i="2"/>
  <c r="AD421" i="2"/>
  <c r="AC421" i="2"/>
  <c r="AB421" i="2"/>
  <c r="AA421" i="2"/>
  <c r="Z421" i="2"/>
  <c r="X421" i="2"/>
  <c r="Y421" i="2"/>
  <c r="AE606" i="2"/>
  <c r="AD606" i="2"/>
  <c r="AC606" i="2"/>
  <c r="AB606" i="2"/>
  <c r="AA606" i="2"/>
  <c r="Z606" i="2"/>
  <c r="Y606" i="2"/>
  <c r="X606" i="2"/>
  <c r="AE509" i="2"/>
  <c r="AD509" i="2"/>
  <c r="AC509" i="2"/>
  <c r="AB509" i="2"/>
  <c r="AA509" i="2"/>
  <c r="Z509" i="2"/>
  <c r="Y509" i="2"/>
  <c r="X509" i="2"/>
  <c r="AE634" i="2"/>
  <c r="AD634" i="2"/>
  <c r="AC634" i="2"/>
  <c r="AB634" i="2"/>
  <c r="AA634" i="2"/>
  <c r="Z634" i="2"/>
  <c r="Y634" i="2"/>
  <c r="X634" i="2"/>
  <c r="AE694" i="2"/>
  <c r="AD694" i="2"/>
  <c r="AC694" i="2"/>
  <c r="AB694" i="2"/>
  <c r="AA694" i="2"/>
  <c r="Z694" i="2"/>
  <c r="Y694" i="2"/>
  <c r="X694" i="2"/>
  <c r="AE1671" i="2"/>
  <c r="AD1671" i="2"/>
  <c r="AC1671" i="2"/>
  <c r="AB1671" i="2"/>
  <c r="AA1671" i="2"/>
  <c r="Z1671" i="2"/>
  <c r="Y1671" i="2"/>
  <c r="X1671" i="2"/>
  <c r="AE1699" i="2"/>
  <c r="AD1699" i="2"/>
  <c r="AC1699" i="2"/>
  <c r="AB1699" i="2"/>
  <c r="AA1699" i="2"/>
  <c r="Z1699" i="2"/>
  <c r="Y1699" i="2"/>
  <c r="X1699" i="2"/>
  <c r="AE1707" i="2"/>
  <c r="AD1707" i="2"/>
  <c r="AC1707" i="2"/>
  <c r="AB1707" i="2"/>
  <c r="AA1707" i="2"/>
  <c r="Z1707" i="2"/>
  <c r="Y1707" i="2"/>
  <c r="X1707" i="2"/>
  <c r="AE1735" i="2"/>
  <c r="AD1735" i="2"/>
  <c r="AC1735" i="2"/>
  <c r="AB1735" i="2"/>
  <c r="AA1735" i="2"/>
  <c r="Z1735" i="2"/>
  <c r="Y1735" i="2"/>
  <c r="X1735" i="2"/>
  <c r="AE1763" i="2"/>
  <c r="AD1763" i="2"/>
  <c r="AC1763" i="2"/>
  <c r="AB1763" i="2"/>
  <c r="AA1763" i="2"/>
  <c r="Z1763" i="2"/>
  <c r="Y1763" i="2"/>
  <c r="X1763" i="2"/>
  <c r="AE1771" i="2"/>
  <c r="AD1771" i="2"/>
  <c r="AC1771" i="2"/>
  <c r="AB1771" i="2"/>
  <c r="AA1771" i="2"/>
  <c r="Z1771" i="2"/>
  <c r="Y1771" i="2"/>
  <c r="X1771" i="2"/>
  <c r="AE1799" i="2"/>
  <c r="AD1799" i="2"/>
  <c r="AC1799" i="2"/>
  <c r="AB1799" i="2"/>
  <c r="AA1799" i="2"/>
  <c r="Z1799" i="2"/>
  <c r="Y1799" i="2"/>
  <c r="X1799" i="2"/>
  <c r="AE1827" i="2"/>
  <c r="AD1827" i="2"/>
  <c r="AC1827" i="2"/>
  <c r="AB1827" i="2"/>
  <c r="AA1827" i="2"/>
  <c r="Z1827" i="2"/>
  <c r="Y1827" i="2"/>
  <c r="X1827" i="2"/>
  <c r="AE1835" i="2"/>
  <c r="AD1835" i="2"/>
  <c r="AC1835" i="2"/>
  <c r="AB1835" i="2"/>
  <c r="AA1835" i="2"/>
  <c r="Z1835" i="2"/>
  <c r="Y1835" i="2"/>
  <c r="X1835" i="2"/>
  <c r="AE1863" i="2"/>
  <c r="AD1863" i="2"/>
  <c r="AC1863" i="2"/>
  <c r="AB1863" i="2"/>
  <c r="AA1863" i="2"/>
  <c r="Z1863" i="2"/>
  <c r="Y1863" i="2"/>
  <c r="X1863" i="2"/>
  <c r="AE1875" i="2"/>
  <c r="AD1875" i="2"/>
  <c r="AC1875" i="2"/>
  <c r="AB1875" i="2"/>
  <c r="AA1875" i="2"/>
  <c r="Z1875" i="2"/>
  <c r="Y1875" i="2"/>
  <c r="X1875" i="2"/>
  <c r="AE1883" i="2"/>
  <c r="AD1883" i="2"/>
  <c r="AC1883" i="2"/>
  <c r="AB1883" i="2"/>
  <c r="AA1883" i="2"/>
  <c r="Z1883" i="2"/>
  <c r="Y1883" i="2"/>
  <c r="X1883" i="2"/>
  <c r="AE1188" i="2"/>
  <c r="AD1188" i="2"/>
  <c r="AC1188" i="2"/>
  <c r="AB1188" i="2"/>
  <c r="AA1188" i="2"/>
  <c r="Z1188" i="2"/>
  <c r="Y1188" i="2"/>
  <c r="X1188" i="2"/>
  <c r="AE1360" i="2"/>
  <c r="AD1360" i="2"/>
  <c r="AC1360" i="2"/>
  <c r="AB1360" i="2"/>
  <c r="AA1360" i="2"/>
  <c r="Z1360" i="2"/>
  <c r="Y1360" i="2"/>
  <c r="X1360" i="2"/>
  <c r="AE1392" i="2"/>
  <c r="AD1392" i="2"/>
  <c r="AC1392" i="2"/>
  <c r="AB1392" i="2"/>
  <c r="AA1392" i="2"/>
  <c r="Z1392" i="2"/>
  <c r="Y1392" i="2"/>
  <c r="X1392" i="2"/>
  <c r="AE1440" i="2"/>
  <c r="AD1440" i="2"/>
  <c r="AC1440" i="2"/>
  <c r="AB1440" i="2"/>
  <c r="AA1440" i="2"/>
  <c r="Z1440" i="2"/>
  <c r="Y1440" i="2"/>
  <c r="X1440" i="2"/>
  <c r="AE1648" i="2"/>
  <c r="AD1648" i="2"/>
  <c r="AC1648" i="2"/>
  <c r="AB1648" i="2"/>
  <c r="Z1648" i="2"/>
  <c r="AA1648" i="2"/>
  <c r="Y1648" i="2"/>
  <c r="X1648" i="2"/>
  <c r="AE1660" i="2"/>
  <c r="AD1660" i="2"/>
  <c r="AC1660" i="2"/>
  <c r="AB1660" i="2"/>
  <c r="Z1660" i="2"/>
  <c r="AA1660" i="2"/>
  <c r="Y1660" i="2"/>
  <c r="X1660" i="2"/>
  <c r="AE1668" i="2"/>
  <c r="AD1668" i="2"/>
  <c r="AC1668" i="2"/>
  <c r="AB1668" i="2"/>
  <c r="Z1668" i="2"/>
  <c r="AA1668" i="2"/>
  <c r="Y1668" i="2"/>
  <c r="X1668" i="2"/>
  <c r="AE1680" i="2"/>
  <c r="AD1680" i="2"/>
  <c r="AC1680" i="2"/>
  <c r="AB1680" i="2"/>
  <c r="Z1680" i="2"/>
  <c r="AA1680" i="2"/>
  <c r="Y1680" i="2"/>
  <c r="X1680" i="2"/>
  <c r="AE1692" i="2"/>
  <c r="AD1692" i="2"/>
  <c r="AC1692" i="2"/>
  <c r="AB1692" i="2"/>
  <c r="Z1692" i="2"/>
  <c r="AA1692" i="2"/>
  <c r="Y1692" i="2"/>
  <c r="X1692" i="2"/>
  <c r="AE1700" i="2"/>
  <c r="AD1700" i="2"/>
  <c r="AC1700" i="2"/>
  <c r="AB1700" i="2"/>
  <c r="Z1700" i="2"/>
  <c r="AA1700" i="2"/>
  <c r="Y1700" i="2"/>
  <c r="X1700" i="2"/>
  <c r="AE1772" i="2"/>
  <c r="AD1772" i="2"/>
  <c r="AC1772" i="2"/>
  <c r="AB1772" i="2"/>
  <c r="Z1772" i="2"/>
  <c r="AA1772" i="2"/>
  <c r="Y1772" i="2"/>
  <c r="X1772" i="2"/>
  <c r="AE1780" i="2"/>
  <c r="AD1780" i="2"/>
  <c r="AC1780" i="2"/>
  <c r="AB1780" i="2"/>
  <c r="Z1780" i="2"/>
  <c r="AA1780" i="2"/>
  <c r="Y1780" i="2"/>
  <c r="X1780" i="2"/>
  <c r="AE1792" i="2"/>
  <c r="AD1792" i="2"/>
  <c r="AC1792" i="2"/>
  <c r="AB1792" i="2"/>
  <c r="Z1792" i="2"/>
  <c r="AA1792" i="2"/>
  <c r="Y1792" i="2"/>
  <c r="X1792" i="2"/>
  <c r="AE1804" i="2"/>
  <c r="AD1804" i="2"/>
  <c r="AC1804" i="2"/>
  <c r="AB1804" i="2"/>
  <c r="Z1804" i="2"/>
  <c r="AA1804" i="2"/>
  <c r="Y1804" i="2"/>
  <c r="X1804" i="2"/>
  <c r="AE1812" i="2"/>
  <c r="AD1812" i="2"/>
  <c r="AC1812" i="2"/>
  <c r="AB1812" i="2"/>
  <c r="Z1812" i="2"/>
  <c r="AA1812" i="2"/>
  <c r="Y1812" i="2"/>
  <c r="X1812" i="2"/>
  <c r="AE1824" i="2"/>
  <c r="AD1824" i="2"/>
  <c r="AC1824" i="2"/>
  <c r="AB1824" i="2"/>
  <c r="Z1824" i="2"/>
  <c r="AA1824" i="2"/>
  <c r="Y1824" i="2"/>
  <c r="X1824" i="2"/>
  <c r="AE1904" i="2"/>
  <c r="AD1904" i="2"/>
  <c r="AC1904" i="2"/>
  <c r="AB1904" i="2"/>
  <c r="Z1904" i="2"/>
  <c r="AA1904" i="2"/>
  <c r="Y1904" i="2"/>
  <c r="X1904" i="2"/>
  <c r="AE1916" i="2"/>
  <c r="AD1916" i="2"/>
  <c r="AC1916" i="2"/>
  <c r="AB1916" i="2"/>
  <c r="Z1916" i="2"/>
  <c r="AA1916" i="2"/>
  <c r="Y1916" i="2"/>
  <c r="X1916" i="2"/>
  <c r="AE1968" i="2"/>
  <c r="AD1968" i="2"/>
  <c r="AC1968" i="2"/>
  <c r="AB1968" i="2"/>
  <c r="Z1968" i="2"/>
  <c r="AA1968" i="2"/>
  <c r="Y1968" i="2"/>
  <c r="X1968" i="2"/>
  <c r="AE1332" i="2"/>
  <c r="AD1332" i="2"/>
  <c r="AC1332" i="2"/>
  <c r="AB1332" i="2"/>
  <c r="AA1332" i="2"/>
  <c r="Z1332" i="2"/>
  <c r="Y1332" i="2"/>
  <c r="X1332" i="2"/>
  <c r="AE1540" i="2"/>
  <c r="AD1540" i="2"/>
  <c r="AC1540" i="2"/>
  <c r="AB1540" i="2"/>
  <c r="Z1540" i="2"/>
  <c r="AA1540" i="2"/>
  <c r="Y1540" i="2"/>
  <c r="X1540" i="2"/>
  <c r="AE1625" i="2"/>
  <c r="AD1625" i="2"/>
  <c r="AC1625" i="2"/>
  <c r="AB1625" i="2"/>
  <c r="AA1625" i="2"/>
  <c r="Z1625" i="2"/>
  <c r="Y1625" i="2"/>
  <c r="X1625" i="2"/>
  <c r="AE1913" i="2"/>
  <c r="AD1913" i="2"/>
  <c r="AC1913" i="2"/>
  <c r="AB1913" i="2"/>
  <c r="AA1913" i="2"/>
  <c r="Y1913" i="2"/>
  <c r="Z1913" i="2"/>
  <c r="X1913" i="2"/>
  <c r="AE1945" i="2"/>
  <c r="AD1945" i="2"/>
  <c r="AC1945" i="2"/>
  <c r="AB1945" i="2"/>
  <c r="AA1945" i="2"/>
  <c r="Z1945" i="2"/>
  <c r="Y1945" i="2"/>
  <c r="X1945" i="2"/>
  <c r="AE1140" i="2"/>
  <c r="AD1140" i="2"/>
  <c r="AC1140" i="2"/>
  <c r="AB1140" i="2"/>
  <c r="AA1140" i="2"/>
  <c r="Z1140" i="2"/>
  <c r="Y1140" i="2"/>
  <c r="X1140" i="2"/>
  <c r="AE1492" i="2"/>
  <c r="AD1492" i="2"/>
  <c r="AC1492" i="2"/>
  <c r="AB1492" i="2"/>
  <c r="Z1492" i="2"/>
  <c r="AA1492" i="2"/>
  <c r="Y1492" i="2"/>
  <c r="X1492" i="2"/>
  <c r="AE1629" i="2"/>
  <c r="AD1629" i="2"/>
  <c r="AC1629" i="2"/>
  <c r="AB1629" i="2"/>
  <c r="AA1629" i="2"/>
  <c r="Z1629" i="2"/>
  <c r="Y1629" i="2"/>
  <c r="X1629" i="2"/>
  <c r="AE1661" i="2"/>
  <c r="AD1661" i="2"/>
  <c r="AC1661" i="2"/>
  <c r="AB1661" i="2"/>
  <c r="AA1661" i="2"/>
  <c r="Z1661" i="2"/>
  <c r="Y1661" i="2"/>
  <c r="X1661" i="2"/>
  <c r="AE1949" i="2"/>
  <c r="AD1949" i="2"/>
  <c r="AC1949" i="2"/>
  <c r="AB1949" i="2"/>
  <c r="AA1949" i="2"/>
  <c r="Z1949" i="2"/>
  <c r="X1949" i="2"/>
  <c r="Y1949" i="2"/>
  <c r="AE1380" i="2"/>
  <c r="AD1380" i="2"/>
  <c r="AC1380" i="2"/>
  <c r="AB1380" i="2"/>
  <c r="AA1380" i="2"/>
  <c r="Z1380" i="2"/>
  <c r="Y1380" i="2"/>
  <c r="X1380" i="2"/>
  <c r="AE1508" i="2"/>
  <c r="AD1508" i="2"/>
  <c r="AC1508" i="2"/>
  <c r="AB1508" i="2"/>
  <c r="Z1508" i="2"/>
  <c r="AA1508" i="2"/>
  <c r="Y1508" i="2"/>
  <c r="X1508" i="2"/>
  <c r="AE1633" i="2"/>
  <c r="AD1633" i="2"/>
  <c r="AC1633" i="2"/>
  <c r="AB1633" i="2"/>
  <c r="AA1633" i="2"/>
  <c r="Z1633" i="2"/>
  <c r="Y1633" i="2"/>
  <c r="X1633" i="2"/>
  <c r="AE1681" i="2"/>
  <c r="AD1681" i="2"/>
  <c r="AC1681" i="2"/>
  <c r="AB1681" i="2"/>
  <c r="AA1681" i="2"/>
  <c r="Z1681" i="2"/>
  <c r="Y1681" i="2"/>
  <c r="X1681" i="2"/>
  <c r="AE1713" i="2"/>
  <c r="AD1713" i="2"/>
  <c r="AC1713" i="2"/>
  <c r="AB1713" i="2"/>
  <c r="AA1713" i="2"/>
  <c r="Z1713" i="2"/>
  <c r="Y1713" i="2"/>
  <c r="X1713" i="2"/>
  <c r="AE1957" i="2"/>
  <c r="AD1957" i="2"/>
  <c r="AC1957" i="2"/>
  <c r="AB1957" i="2"/>
  <c r="AA1957" i="2"/>
  <c r="Z1957" i="2"/>
  <c r="X1957" i="2"/>
  <c r="Y1957" i="2"/>
  <c r="AE1829" i="2"/>
  <c r="AD1829" i="2"/>
  <c r="AC1829" i="2"/>
  <c r="AB1829" i="2"/>
  <c r="AA1829" i="2"/>
  <c r="Z1829" i="2"/>
  <c r="Y1829" i="2"/>
  <c r="X1829" i="2"/>
  <c r="AE1637" i="2"/>
  <c r="AD1637" i="2"/>
  <c r="AC1637" i="2"/>
  <c r="AB1637" i="2"/>
  <c r="AA1637" i="2"/>
  <c r="Z1637" i="2"/>
  <c r="Y1637" i="2"/>
  <c r="X1637" i="2"/>
  <c r="AE1877" i="2"/>
  <c r="AD1877" i="2"/>
  <c r="AC1877" i="2"/>
  <c r="AB1877" i="2"/>
  <c r="AA1877" i="2"/>
  <c r="Z1877" i="2"/>
  <c r="Y1877" i="2"/>
  <c r="X1877" i="2"/>
  <c r="AE1749" i="2"/>
  <c r="AD1749" i="2"/>
  <c r="AC1749" i="2"/>
  <c r="AB1749" i="2"/>
  <c r="AA1749" i="2"/>
  <c r="Z1749" i="2"/>
  <c r="Y1749" i="2"/>
  <c r="X1749" i="2"/>
  <c r="AE1396" i="2"/>
  <c r="AD1396" i="2"/>
  <c r="AC1396" i="2"/>
  <c r="AB1396" i="2"/>
  <c r="AA1396" i="2"/>
  <c r="Z1396" i="2"/>
  <c r="Y1396" i="2"/>
  <c r="X1396" i="2"/>
  <c r="AE1797" i="2"/>
  <c r="AD1797" i="2"/>
  <c r="AC1797" i="2"/>
  <c r="AB1797" i="2"/>
  <c r="AA1797" i="2"/>
  <c r="Z1797" i="2"/>
  <c r="Y1797" i="2"/>
  <c r="X1797" i="2"/>
  <c r="AE1947" i="2"/>
  <c r="AD1947" i="2"/>
  <c r="AC1947" i="2"/>
  <c r="AB1947" i="2"/>
  <c r="AA1947" i="2"/>
  <c r="Z1947" i="2"/>
  <c r="Y1947" i="2"/>
  <c r="X1947" i="2"/>
  <c r="AE1923" i="2"/>
  <c r="AD1923" i="2"/>
  <c r="AC1923" i="2"/>
  <c r="AB1923" i="2"/>
  <c r="AA1923" i="2"/>
  <c r="Z1923" i="2"/>
  <c r="Y1923" i="2"/>
  <c r="X1923" i="2"/>
  <c r="AE1955" i="2"/>
  <c r="AD1955" i="2"/>
  <c r="AC1955" i="2"/>
  <c r="AB1955" i="2"/>
  <c r="AA1955" i="2"/>
  <c r="Z1955" i="2"/>
  <c r="Y1955" i="2"/>
  <c r="X1955" i="2"/>
  <c r="AE1975" i="2"/>
  <c r="AD1975" i="2"/>
  <c r="AC1975" i="2"/>
  <c r="AB1975" i="2"/>
  <c r="AA1975" i="2"/>
  <c r="Z1975" i="2"/>
  <c r="Y1975" i="2"/>
  <c r="X1975" i="2"/>
  <c r="AE181" i="2"/>
  <c r="AD181" i="2"/>
  <c r="AC181" i="2"/>
  <c r="AB181" i="2"/>
  <c r="AA181" i="2"/>
  <c r="Z181" i="2"/>
  <c r="X181" i="2"/>
  <c r="Y181" i="2"/>
  <c r="AE157" i="2"/>
  <c r="AD157" i="2"/>
  <c r="AC157" i="2"/>
  <c r="AB157" i="2"/>
  <c r="AA157" i="2"/>
  <c r="Y157" i="2"/>
  <c r="Z157" i="2"/>
  <c r="X157" i="2"/>
  <c r="AE87" i="2"/>
  <c r="AD87" i="2"/>
  <c r="AC87" i="2"/>
  <c r="AB87" i="2"/>
  <c r="AA87" i="2"/>
  <c r="Z87" i="2"/>
  <c r="Y87" i="2"/>
  <c r="X87" i="2"/>
  <c r="AE231" i="2"/>
  <c r="AD231" i="2"/>
  <c r="AC231" i="2"/>
  <c r="AB231" i="2"/>
  <c r="AA231" i="2"/>
  <c r="Z231" i="2"/>
  <c r="X231" i="2"/>
  <c r="Y231" i="2"/>
  <c r="AE172" i="2"/>
  <c r="AD172" i="2"/>
  <c r="AC172" i="2"/>
  <c r="AB172" i="2"/>
  <c r="AA172" i="2"/>
  <c r="Z172" i="2"/>
  <c r="Y172" i="2"/>
  <c r="X172" i="2"/>
  <c r="AE44" i="2"/>
  <c r="AD44" i="2"/>
  <c r="AC44" i="2"/>
  <c r="AB44" i="2"/>
  <c r="AA44" i="2"/>
  <c r="Z44" i="2"/>
  <c r="Y44" i="2"/>
  <c r="X44" i="2"/>
  <c r="AE351" i="2"/>
  <c r="AD351" i="2"/>
  <c r="AC351" i="2"/>
  <c r="AB351" i="2"/>
  <c r="AA351" i="2"/>
  <c r="Z351" i="2"/>
  <c r="X351" i="2"/>
  <c r="Y351" i="2"/>
  <c r="AE380" i="2"/>
  <c r="AD380" i="2"/>
  <c r="AC380" i="2"/>
  <c r="AB380" i="2"/>
  <c r="AA380" i="2"/>
  <c r="Z380" i="2"/>
  <c r="Y380" i="2"/>
  <c r="X380" i="2"/>
  <c r="AE409" i="2"/>
  <c r="AD409" i="2"/>
  <c r="AC409" i="2"/>
  <c r="AB409" i="2"/>
  <c r="AA409" i="2"/>
  <c r="Z409" i="2"/>
  <c r="X409" i="2"/>
  <c r="Y409" i="2"/>
  <c r="AE104" i="2"/>
  <c r="AD104" i="2"/>
  <c r="AC104" i="2"/>
  <c r="AB104" i="2"/>
  <c r="AA104" i="2"/>
  <c r="Z104" i="2"/>
  <c r="Y104" i="2"/>
  <c r="X104" i="2"/>
  <c r="AE403" i="2"/>
  <c r="AD403" i="2"/>
  <c r="AC403" i="2"/>
  <c r="AB403" i="2"/>
  <c r="AA403" i="2"/>
  <c r="Z403" i="2"/>
  <c r="X403" i="2"/>
  <c r="Y403" i="2"/>
  <c r="AE443" i="2"/>
  <c r="AD443" i="2"/>
  <c r="AC443" i="2"/>
  <c r="AB443" i="2"/>
  <c r="AA443" i="2"/>
  <c r="Z443" i="2"/>
  <c r="X443" i="2"/>
  <c r="Y443" i="2"/>
  <c r="AE459" i="2"/>
  <c r="AD459" i="2"/>
  <c r="AC459" i="2"/>
  <c r="AB459" i="2"/>
  <c r="AA459" i="2"/>
  <c r="Z459" i="2"/>
  <c r="X459" i="2"/>
  <c r="Y459" i="2"/>
  <c r="AE52" i="2"/>
  <c r="AD52" i="2"/>
  <c r="AC52" i="2"/>
  <c r="AB52" i="2"/>
  <c r="AA52" i="2"/>
  <c r="Z52" i="2"/>
  <c r="Y52" i="2"/>
  <c r="X52" i="2"/>
  <c r="AE373" i="2"/>
  <c r="AD373" i="2"/>
  <c r="AC373" i="2"/>
  <c r="AB373" i="2"/>
  <c r="AA373" i="2"/>
  <c r="Z373" i="2"/>
  <c r="X373" i="2"/>
  <c r="Y373" i="2"/>
  <c r="AE441" i="2"/>
  <c r="AD441" i="2"/>
  <c r="AC441" i="2"/>
  <c r="AB441" i="2"/>
  <c r="AA441" i="2"/>
  <c r="Z441" i="2"/>
  <c r="X441" i="2"/>
  <c r="Y441" i="2"/>
  <c r="AE28" i="2"/>
  <c r="AD28" i="2"/>
  <c r="AC28" i="2"/>
  <c r="AB28" i="2"/>
  <c r="AA28" i="2"/>
  <c r="Z28" i="2"/>
  <c r="Y28" i="2"/>
  <c r="X28" i="2"/>
  <c r="AE135" i="2"/>
  <c r="AD135" i="2"/>
  <c r="AC135" i="2"/>
  <c r="AB135" i="2"/>
  <c r="AA135" i="2"/>
  <c r="Z135" i="2"/>
  <c r="Y135" i="2"/>
  <c r="X135" i="2"/>
  <c r="AE429" i="2"/>
  <c r="AD429" i="2"/>
  <c r="AC429" i="2"/>
  <c r="AB429" i="2"/>
  <c r="AA429" i="2"/>
  <c r="Z429" i="2"/>
  <c r="X429" i="2"/>
  <c r="Y429" i="2"/>
  <c r="AE458" i="2"/>
  <c r="AD458" i="2"/>
  <c r="AC458" i="2"/>
  <c r="AB458" i="2"/>
  <c r="AA458" i="2"/>
  <c r="Z458" i="2"/>
  <c r="Y458" i="2"/>
  <c r="X458" i="2"/>
  <c r="AE499" i="2"/>
  <c r="AD499" i="2"/>
  <c r="AC499" i="2"/>
  <c r="AB499" i="2"/>
  <c r="AA499" i="2"/>
  <c r="Z499" i="2"/>
  <c r="X499" i="2"/>
  <c r="Y499" i="2"/>
  <c r="AE445" i="2"/>
  <c r="AD445" i="2"/>
  <c r="AC445" i="2"/>
  <c r="AB445" i="2"/>
  <c r="AA445" i="2"/>
  <c r="Z445" i="2"/>
  <c r="X445" i="2"/>
  <c r="Y445" i="2"/>
  <c r="AE474" i="2"/>
  <c r="AD474" i="2"/>
  <c r="AC474" i="2"/>
  <c r="AB474" i="2"/>
  <c r="AA474" i="2"/>
  <c r="Z474" i="2"/>
  <c r="Y474" i="2"/>
  <c r="X474" i="2"/>
  <c r="AE508" i="2"/>
  <c r="AD508" i="2"/>
  <c r="AC508" i="2"/>
  <c r="AB508" i="2"/>
  <c r="AA508" i="2"/>
  <c r="Z508" i="2"/>
  <c r="Y508" i="2"/>
  <c r="X508" i="2"/>
  <c r="AE490" i="2"/>
  <c r="AD490" i="2"/>
  <c r="AC490" i="2"/>
  <c r="AB490" i="2"/>
  <c r="AA490" i="2"/>
  <c r="Z490" i="2"/>
  <c r="Y490" i="2"/>
  <c r="X490" i="2"/>
  <c r="AE522" i="2"/>
  <c r="AD522" i="2"/>
  <c r="AC522" i="2"/>
  <c r="AB522" i="2"/>
  <c r="AA522" i="2"/>
  <c r="Z522" i="2"/>
  <c r="Y522" i="2"/>
  <c r="X522" i="2"/>
  <c r="AE560" i="2"/>
  <c r="AD560" i="2"/>
  <c r="AC560" i="2"/>
  <c r="AB560" i="2"/>
  <c r="AA560" i="2"/>
  <c r="Z560" i="2"/>
  <c r="Y560" i="2"/>
  <c r="X560" i="2"/>
  <c r="AE561" i="2"/>
  <c r="AD561" i="2"/>
  <c r="AC561" i="2"/>
  <c r="AB561" i="2"/>
  <c r="AA561" i="2"/>
  <c r="Z561" i="2"/>
  <c r="Y561" i="2"/>
  <c r="X561" i="2"/>
  <c r="AE640" i="2"/>
  <c r="AD640" i="2"/>
  <c r="AC640" i="2"/>
  <c r="AB640" i="2"/>
  <c r="AA640" i="2"/>
  <c r="Z640" i="2"/>
  <c r="Y640" i="2"/>
  <c r="X640" i="2"/>
  <c r="AE672" i="2"/>
  <c r="AD672" i="2"/>
  <c r="AC672" i="2"/>
  <c r="AB672" i="2"/>
  <c r="AA672" i="2"/>
  <c r="Z672" i="2"/>
  <c r="Y672" i="2"/>
  <c r="X672" i="2"/>
  <c r="AE704" i="2"/>
  <c r="AD704" i="2"/>
  <c r="AC704" i="2"/>
  <c r="AB704" i="2"/>
  <c r="AA704" i="2"/>
  <c r="Z704" i="2"/>
  <c r="Y704" i="2"/>
  <c r="X704" i="2"/>
  <c r="AE125" i="2"/>
  <c r="AD125" i="2"/>
  <c r="AC125" i="2"/>
  <c r="AB125" i="2"/>
  <c r="AA125" i="2"/>
  <c r="Y125" i="2"/>
  <c r="Z125" i="2"/>
  <c r="X125" i="2"/>
  <c r="AE78" i="2"/>
  <c r="AD78" i="2"/>
  <c r="AC78" i="2"/>
  <c r="AB78" i="2"/>
  <c r="AA78" i="2"/>
  <c r="Z78" i="2"/>
  <c r="Y78" i="2"/>
  <c r="X78" i="2"/>
  <c r="AE178" i="2"/>
  <c r="AD178" i="2"/>
  <c r="AC178" i="2"/>
  <c r="AB178" i="2"/>
  <c r="AA178" i="2"/>
  <c r="Z178" i="2"/>
  <c r="Y178" i="2"/>
  <c r="X178" i="2"/>
  <c r="AE74" i="2"/>
  <c r="AD74" i="2"/>
  <c r="AC74" i="2"/>
  <c r="AB74" i="2"/>
  <c r="AA74" i="2"/>
  <c r="Z74" i="2"/>
  <c r="Y74" i="2"/>
  <c r="X74" i="2"/>
  <c r="AE86" i="2"/>
  <c r="AD86" i="2"/>
  <c r="AC86" i="2"/>
  <c r="AB86" i="2"/>
  <c r="AA86" i="2"/>
  <c r="Z86" i="2"/>
  <c r="Y86" i="2"/>
  <c r="X86" i="2"/>
  <c r="AE165" i="2"/>
  <c r="AD165" i="2"/>
  <c r="AC165" i="2"/>
  <c r="AB165" i="2"/>
  <c r="AA165" i="2"/>
  <c r="Z165" i="2"/>
  <c r="X165" i="2"/>
  <c r="Y165" i="2"/>
  <c r="AE173" i="2"/>
  <c r="AD173" i="2"/>
  <c r="AC173" i="2"/>
  <c r="AB173" i="2"/>
  <c r="AA173" i="2"/>
  <c r="Z173" i="2"/>
  <c r="X173" i="2"/>
  <c r="Y173" i="2"/>
  <c r="AE1981" i="2"/>
  <c r="AD1981" i="2"/>
  <c r="AC1981" i="2"/>
  <c r="AB1981" i="2"/>
  <c r="AA1981" i="2"/>
  <c r="Z1981" i="2"/>
  <c r="Y1981" i="2"/>
  <c r="X1981" i="2"/>
  <c r="AE48" i="2"/>
  <c r="AD48" i="2"/>
  <c r="AC48" i="2"/>
  <c r="AB48" i="2"/>
  <c r="AA48" i="2"/>
  <c r="Z48" i="2"/>
  <c r="Y48" i="2"/>
  <c r="X48" i="2"/>
  <c r="AE106" i="2"/>
  <c r="AD106" i="2"/>
  <c r="AC106" i="2"/>
  <c r="AB106" i="2"/>
  <c r="AA106" i="2"/>
  <c r="Z106" i="2"/>
  <c r="Y106" i="2"/>
  <c r="X106" i="2"/>
  <c r="AE187" i="2"/>
  <c r="AD187" i="2"/>
  <c r="AC187" i="2"/>
  <c r="AB187" i="2"/>
  <c r="AA187" i="2"/>
  <c r="Z187" i="2"/>
  <c r="X187" i="2"/>
  <c r="Y187" i="2"/>
  <c r="AE30" i="2"/>
  <c r="AD30" i="2"/>
  <c r="AC30" i="2"/>
  <c r="AB30" i="2"/>
  <c r="AA30" i="2"/>
  <c r="Z30" i="2"/>
  <c r="Y30" i="2"/>
  <c r="X30" i="2"/>
  <c r="AE175" i="2"/>
  <c r="AD175" i="2"/>
  <c r="AC175" i="2"/>
  <c r="AB175" i="2"/>
  <c r="AA175" i="2"/>
  <c r="Z175" i="2"/>
  <c r="X175" i="2"/>
  <c r="Y175" i="2"/>
  <c r="AE38" i="2"/>
  <c r="AD38" i="2"/>
  <c r="AC38" i="2"/>
  <c r="AB38" i="2"/>
  <c r="AA38" i="2"/>
  <c r="Z38" i="2"/>
  <c r="Y38" i="2"/>
  <c r="X38" i="2"/>
  <c r="AE47" i="2"/>
  <c r="AD47" i="2"/>
  <c r="AC47" i="2"/>
  <c r="AB47" i="2"/>
  <c r="AA47" i="2"/>
  <c r="Z47" i="2"/>
  <c r="X47" i="2"/>
  <c r="Y47" i="2"/>
  <c r="AE25" i="2"/>
  <c r="AD25" i="2"/>
  <c r="AC25" i="2"/>
  <c r="AB25" i="2"/>
  <c r="AA25" i="2"/>
  <c r="Y25" i="2"/>
  <c r="Z25" i="2"/>
  <c r="X25" i="2"/>
  <c r="AE60" i="2"/>
  <c r="AD60" i="2"/>
  <c r="AC60" i="2"/>
  <c r="AB60" i="2"/>
  <c r="AA60" i="2"/>
  <c r="Z60" i="2"/>
  <c r="Y60" i="2"/>
  <c r="X60" i="2"/>
  <c r="AE212" i="2"/>
  <c r="AD212" i="2"/>
  <c r="AC212" i="2"/>
  <c r="AB212" i="2"/>
  <c r="AA212" i="2"/>
  <c r="Z212" i="2"/>
  <c r="Y212" i="2"/>
  <c r="X212" i="2"/>
  <c r="AE147" i="2"/>
  <c r="AD147" i="2"/>
  <c r="AC147" i="2"/>
  <c r="AB147" i="2"/>
  <c r="AA147" i="2"/>
  <c r="Z147" i="2"/>
  <c r="Y147" i="2"/>
  <c r="X147" i="2"/>
  <c r="AE133" i="2"/>
  <c r="AD133" i="2"/>
  <c r="AC133" i="2"/>
  <c r="AB133" i="2"/>
  <c r="AA133" i="2"/>
  <c r="Y133" i="2"/>
  <c r="Z133" i="2"/>
  <c r="X133" i="2"/>
  <c r="AE117" i="2"/>
  <c r="AD117" i="2"/>
  <c r="AC117" i="2"/>
  <c r="AB117" i="2"/>
  <c r="AA117" i="2"/>
  <c r="Y117" i="2"/>
  <c r="Z117" i="2"/>
  <c r="X117" i="2"/>
  <c r="AE101" i="2"/>
  <c r="AD101" i="2"/>
  <c r="AC101" i="2"/>
  <c r="AB101" i="2"/>
  <c r="AA101" i="2"/>
  <c r="Y101" i="2"/>
  <c r="Z101" i="2"/>
  <c r="X101" i="2"/>
  <c r="AE55" i="2"/>
  <c r="AD55" i="2"/>
  <c r="AC55" i="2"/>
  <c r="AB55" i="2"/>
  <c r="AA55" i="2"/>
  <c r="Z55" i="2"/>
  <c r="Y55" i="2"/>
  <c r="X55" i="2"/>
  <c r="AE209" i="2"/>
  <c r="AD209" i="2"/>
  <c r="AC209" i="2"/>
  <c r="AB209" i="2"/>
  <c r="AA209" i="2"/>
  <c r="Z209" i="2"/>
  <c r="X209" i="2"/>
  <c r="Y209" i="2"/>
  <c r="AE92" i="2"/>
  <c r="AD92" i="2"/>
  <c r="AC92" i="2"/>
  <c r="AB92" i="2"/>
  <c r="AA92" i="2"/>
  <c r="Z92" i="2"/>
  <c r="Y92" i="2"/>
  <c r="X92" i="2"/>
  <c r="AE69" i="2"/>
  <c r="AD69" i="2"/>
  <c r="AC69" i="2"/>
  <c r="AB69" i="2"/>
  <c r="AA69" i="2"/>
  <c r="Y69" i="2"/>
  <c r="Z69" i="2"/>
  <c r="X69" i="2"/>
  <c r="AE100" i="2"/>
  <c r="AD100" i="2"/>
  <c r="AC100" i="2"/>
  <c r="AB100" i="2"/>
  <c r="AA100" i="2"/>
  <c r="Z100" i="2"/>
  <c r="Y100" i="2"/>
  <c r="X100" i="2"/>
  <c r="AE99" i="2"/>
  <c r="AD99" i="2"/>
  <c r="AC99" i="2"/>
  <c r="AB99" i="2"/>
  <c r="AA99" i="2"/>
  <c r="Z99" i="2"/>
  <c r="Y99" i="2"/>
  <c r="X99" i="2"/>
  <c r="AE347" i="2"/>
  <c r="AD347" i="2"/>
  <c r="AC347" i="2"/>
  <c r="AB347" i="2"/>
  <c r="AA347" i="2"/>
  <c r="Z347" i="2"/>
  <c r="X347" i="2"/>
  <c r="Y347" i="2"/>
  <c r="AE473" i="2"/>
  <c r="AD473" i="2"/>
  <c r="AC473" i="2"/>
  <c r="AB473" i="2"/>
  <c r="AA473" i="2"/>
  <c r="Z473" i="2"/>
  <c r="X473" i="2"/>
  <c r="Y473" i="2"/>
  <c r="AE444" i="2"/>
  <c r="AD444" i="2"/>
  <c r="AC444" i="2"/>
  <c r="AB444" i="2"/>
  <c r="AA444" i="2"/>
  <c r="Z444" i="2"/>
  <c r="Y444" i="2"/>
  <c r="X444" i="2"/>
  <c r="AE845" i="2"/>
  <c r="AD845" i="2"/>
  <c r="AC845" i="2"/>
  <c r="AB845" i="2"/>
  <c r="AA845" i="2"/>
  <c r="Z845" i="2"/>
  <c r="Y845" i="2"/>
  <c r="X845" i="2"/>
  <c r="AE753" i="2"/>
  <c r="AD753" i="2"/>
  <c r="AC753" i="2"/>
  <c r="AB753" i="2"/>
  <c r="AA753" i="2"/>
  <c r="Z753" i="2"/>
  <c r="Y753" i="2"/>
  <c r="X753" i="2"/>
  <c r="AE685" i="2"/>
  <c r="AD685" i="2"/>
  <c r="AC685" i="2"/>
  <c r="AB685" i="2"/>
  <c r="AA685" i="2"/>
  <c r="Z685" i="2"/>
  <c r="Y685" i="2"/>
  <c r="X685" i="2"/>
  <c r="AE637" i="2"/>
  <c r="AD637" i="2"/>
  <c r="AC637" i="2"/>
  <c r="AB637" i="2"/>
  <c r="AA637" i="2"/>
  <c r="Z637" i="2"/>
  <c r="Y637" i="2"/>
  <c r="X637" i="2"/>
  <c r="AE573" i="2"/>
  <c r="AD573" i="2"/>
  <c r="AC573" i="2"/>
  <c r="AB573" i="2"/>
  <c r="AA573" i="2"/>
  <c r="Z573" i="2"/>
  <c r="Y573" i="2"/>
  <c r="X573" i="2"/>
  <c r="AE836" i="2"/>
  <c r="AD836" i="2"/>
  <c r="AC836" i="2"/>
  <c r="AB836" i="2"/>
  <c r="AA836" i="2"/>
  <c r="Z836" i="2"/>
  <c r="Y836" i="2"/>
  <c r="X836" i="2"/>
  <c r="AE776" i="2"/>
  <c r="AD776" i="2"/>
  <c r="AC776" i="2"/>
  <c r="AB776" i="2"/>
  <c r="AA776" i="2"/>
  <c r="Z776" i="2"/>
  <c r="Y776" i="2"/>
  <c r="X776" i="2"/>
  <c r="AE732" i="2"/>
  <c r="AD732" i="2"/>
  <c r="AC732" i="2"/>
  <c r="AB732" i="2"/>
  <c r="AA732" i="2"/>
  <c r="Z732" i="2"/>
  <c r="Y732" i="2"/>
  <c r="X732" i="2"/>
  <c r="AE680" i="2"/>
  <c r="AD680" i="2"/>
  <c r="AC680" i="2"/>
  <c r="AB680" i="2"/>
  <c r="AA680" i="2"/>
  <c r="Z680" i="2"/>
  <c r="Y680" i="2"/>
  <c r="X680" i="2"/>
  <c r="AE632" i="2"/>
  <c r="AD632" i="2"/>
  <c r="AC632" i="2"/>
  <c r="AB632" i="2"/>
  <c r="AA632" i="2"/>
  <c r="Z632" i="2"/>
  <c r="Y632" i="2"/>
  <c r="X632" i="2"/>
  <c r="AE550" i="2"/>
  <c r="AD550" i="2"/>
  <c r="AC550" i="2"/>
  <c r="AB550" i="2"/>
  <c r="AA550" i="2"/>
  <c r="Z550" i="2"/>
  <c r="Y550" i="2"/>
  <c r="X550" i="2"/>
  <c r="AE565" i="2"/>
  <c r="AD565" i="2"/>
  <c r="AC565" i="2"/>
  <c r="AB565" i="2"/>
  <c r="AA565" i="2"/>
  <c r="Z565" i="2"/>
  <c r="Y565" i="2"/>
  <c r="X565" i="2"/>
  <c r="AE670" i="2"/>
  <c r="AD670" i="2"/>
  <c r="AC670" i="2"/>
  <c r="AB670" i="2"/>
  <c r="AA670" i="2"/>
  <c r="Z670" i="2"/>
  <c r="Y670" i="2"/>
  <c r="X670" i="2"/>
  <c r="AE448" i="2"/>
  <c r="AD448" i="2"/>
  <c r="AC448" i="2"/>
  <c r="AB448" i="2"/>
  <c r="AA448" i="2"/>
  <c r="Z448" i="2"/>
  <c r="Y448" i="2"/>
  <c r="X448" i="2"/>
  <c r="AE714" i="2"/>
  <c r="AD714" i="2"/>
  <c r="AC714" i="2"/>
  <c r="AB714" i="2"/>
  <c r="AA714" i="2"/>
  <c r="Z714" i="2"/>
  <c r="Y714" i="2"/>
  <c r="X714" i="2"/>
  <c r="AE778" i="2"/>
  <c r="AD778" i="2"/>
  <c r="AC778" i="2"/>
  <c r="AB778" i="2"/>
  <c r="AA778" i="2"/>
  <c r="Z778" i="2"/>
  <c r="Y778" i="2"/>
  <c r="X778" i="2"/>
  <c r="AE842" i="2"/>
  <c r="AD842" i="2"/>
  <c r="AC842" i="2"/>
  <c r="AB842" i="2"/>
  <c r="AA842" i="2"/>
  <c r="Z842" i="2"/>
  <c r="Y842" i="2"/>
  <c r="X842" i="2"/>
  <c r="AE886" i="2"/>
  <c r="AD886" i="2"/>
  <c r="AC886" i="2"/>
  <c r="AB886" i="2"/>
  <c r="AA886" i="2"/>
  <c r="Z886" i="2"/>
  <c r="Y886" i="2"/>
  <c r="X886" i="2"/>
  <c r="AE918" i="2"/>
  <c r="AD918" i="2"/>
  <c r="AC918" i="2"/>
  <c r="AB918" i="2"/>
  <c r="AA918" i="2"/>
  <c r="Z918" i="2"/>
  <c r="Y918" i="2"/>
  <c r="X918" i="2"/>
  <c r="AE950" i="2"/>
  <c r="AD950" i="2"/>
  <c r="AC950" i="2"/>
  <c r="AB950" i="2"/>
  <c r="AA950" i="2"/>
  <c r="Z950" i="2"/>
  <c r="Y950" i="2"/>
  <c r="X950" i="2"/>
  <c r="AE982" i="2"/>
  <c r="AD982" i="2"/>
  <c r="AC982" i="2"/>
  <c r="AB982" i="2"/>
  <c r="AA982" i="2"/>
  <c r="Z982" i="2"/>
  <c r="Y982" i="2"/>
  <c r="X982" i="2"/>
  <c r="AE1014" i="2"/>
  <c r="AD1014" i="2"/>
  <c r="AC1014" i="2"/>
  <c r="AB1014" i="2"/>
  <c r="AA1014" i="2"/>
  <c r="Z1014" i="2"/>
  <c r="Y1014" i="2"/>
  <c r="X1014" i="2"/>
  <c r="AE1038" i="2"/>
  <c r="AD1038" i="2"/>
  <c r="AC1038" i="2"/>
  <c r="AB1038" i="2"/>
  <c r="AA1038" i="2"/>
  <c r="Z1038" i="2"/>
  <c r="Y1038" i="2"/>
  <c r="X1038" i="2"/>
  <c r="AE1070" i="2"/>
  <c r="AD1070" i="2"/>
  <c r="AC1070" i="2"/>
  <c r="AB1070" i="2"/>
  <c r="AA1070" i="2"/>
  <c r="Z1070" i="2"/>
  <c r="Y1070" i="2"/>
  <c r="X1070" i="2"/>
  <c r="AE559" i="2"/>
  <c r="AD559" i="2"/>
  <c r="AC559" i="2"/>
  <c r="AB559" i="2"/>
  <c r="AA559" i="2"/>
  <c r="Z559" i="2"/>
  <c r="X559" i="2"/>
  <c r="Y559" i="2"/>
  <c r="AE723" i="2"/>
  <c r="AD723" i="2"/>
  <c r="AC723" i="2"/>
  <c r="AB723" i="2"/>
  <c r="AA723" i="2"/>
  <c r="Z723" i="2"/>
  <c r="X723" i="2"/>
  <c r="Y723" i="2"/>
  <c r="AE787" i="2"/>
  <c r="AD787" i="2"/>
  <c r="AC787" i="2"/>
  <c r="AB787" i="2"/>
  <c r="AA787" i="2"/>
  <c r="Z787" i="2"/>
  <c r="Y787" i="2"/>
  <c r="X787" i="2"/>
  <c r="AE835" i="2"/>
  <c r="AD835" i="2"/>
  <c r="AC835" i="2"/>
  <c r="AB835" i="2"/>
  <c r="AA835" i="2"/>
  <c r="Z835" i="2"/>
  <c r="Y835" i="2"/>
  <c r="X835" i="2"/>
  <c r="AE891" i="2"/>
  <c r="AD891" i="2"/>
  <c r="AC891" i="2"/>
  <c r="AB891" i="2"/>
  <c r="AA891" i="2"/>
  <c r="Z891" i="2"/>
  <c r="Y891" i="2"/>
  <c r="X891" i="2"/>
  <c r="AE923" i="2"/>
  <c r="AD923" i="2"/>
  <c r="AC923" i="2"/>
  <c r="AB923" i="2"/>
  <c r="AA923" i="2"/>
  <c r="Z923" i="2"/>
  <c r="Y923" i="2"/>
  <c r="X923" i="2"/>
  <c r="AE955" i="2"/>
  <c r="AD955" i="2"/>
  <c r="AC955" i="2"/>
  <c r="AB955" i="2"/>
  <c r="AA955" i="2"/>
  <c r="Z955" i="2"/>
  <c r="Y955" i="2"/>
  <c r="X955" i="2"/>
  <c r="AE987" i="2"/>
  <c r="AD987" i="2"/>
  <c r="AC987" i="2"/>
  <c r="AB987" i="2"/>
  <c r="AA987" i="2"/>
  <c r="Z987" i="2"/>
  <c r="Y987" i="2"/>
  <c r="X987" i="2"/>
  <c r="AE1019" i="2"/>
  <c r="AD1019" i="2"/>
  <c r="AC1019" i="2"/>
  <c r="AB1019" i="2"/>
  <c r="AA1019" i="2"/>
  <c r="Z1019" i="2"/>
  <c r="Y1019" i="2"/>
  <c r="X1019" i="2"/>
  <c r="AE1043" i="2"/>
  <c r="AD1043" i="2"/>
  <c r="AC1043" i="2"/>
  <c r="AB1043" i="2"/>
  <c r="AA1043" i="2"/>
  <c r="Z1043" i="2"/>
  <c r="Y1043" i="2"/>
  <c r="X1043" i="2"/>
  <c r="AE1075" i="2"/>
  <c r="AD1075" i="2"/>
  <c r="AC1075" i="2"/>
  <c r="AB1075" i="2"/>
  <c r="AA1075" i="2"/>
  <c r="Z1075" i="2"/>
  <c r="Y1075" i="2"/>
  <c r="X1075" i="2"/>
  <c r="AE611" i="2"/>
  <c r="AD611" i="2"/>
  <c r="AC611" i="2"/>
  <c r="AB611" i="2"/>
  <c r="AA611" i="2"/>
  <c r="Z611" i="2"/>
  <c r="X611" i="2"/>
  <c r="Y611" i="2"/>
  <c r="AE734" i="2"/>
  <c r="AD734" i="2"/>
  <c r="AC734" i="2"/>
  <c r="AB734" i="2"/>
  <c r="AA734" i="2"/>
  <c r="Z734" i="2"/>
  <c r="Y734" i="2"/>
  <c r="X734" i="2"/>
  <c r="AE798" i="2"/>
  <c r="AD798" i="2"/>
  <c r="AC798" i="2"/>
  <c r="AB798" i="2"/>
  <c r="AA798" i="2"/>
  <c r="Z798" i="2"/>
  <c r="Y798" i="2"/>
  <c r="X798" i="2"/>
  <c r="AE872" i="2"/>
  <c r="AD872" i="2"/>
  <c r="AC872" i="2"/>
  <c r="AB872" i="2"/>
  <c r="AA872" i="2"/>
  <c r="Z872" i="2"/>
  <c r="Y872" i="2"/>
  <c r="X872" i="2"/>
  <c r="AE904" i="2"/>
  <c r="AD904" i="2"/>
  <c r="AC904" i="2"/>
  <c r="AB904" i="2"/>
  <c r="AA904" i="2"/>
  <c r="Z904" i="2"/>
  <c r="Y904" i="2"/>
  <c r="X904" i="2"/>
  <c r="AE936" i="2"/>
  <c r="AD936" i="2"/>
  <c r="AC936" i="2"/>
  <c r="AB936" i="2"/>
  <c r="AA936" i="2"/>
  <c r="Z936" i="2"/>
  <c r="Y936" i="2"/>
  <c r="X936" i="2"/>
  <c r="AE968" i="2"/>
  <c r="AD968" i="2"/>
  <c r="AC968" i="2"/>
  <c r="AB968" i="2"/>
  <c r="AA968" i="2"/>
  <c r="Z968" i="2"/>
  <c r="Y968" i="2"/>
  <c r="X968" i="2"/>
  <c r="AE1000" i="2"/>
  <c r="AD1000" i="2"/>
  <c r="AC1000" i="2"/>
  <c r="AB1000" i="2"/>
  <c r="AA1000" i="2"/>
  <c r="Z1000" i="2"/>
  <c r="Y1000" i="2"/>
  <c r="X1000" i="2"/>
  <c r="AE1032" i="2"/>
  <c r="AD1032" i="2"/>
  <c r="AC1032" i="2"/>
  <c r="AB1032" i="2"/>
  <c r="AA1032" i="2"/>
  <c r="Z1032" i="2"/>
  <c r="Y1032" i="2"/>
  <c r="X1032" i="2"/>
  <c r="AE1064" i="2"/>
  <c r="AD1064" i="2"/>
  <c r="AC1064" i="2"/>
  <c r="AB1064" i="2"/>
  <c r="AA1064" i="2"/>
  <c r="Z1064" i="2"/>
  <c r="Y1064" i="2"/>
  <c r="X1064" i="2"/>
  <c r="AE1096" i="2"/>
  <c r="AD1096" i="2"/>
  <c r="AC1096" i="2"/>
  <c r="AB1096" i="2"/>
  <c r="AA1096" i="2"/>
  <c r="Z1096" i="2"/>
  <c r="Y1096" i="2"/>
  <c r="X1096" i="2"/>
  <c r="AE873" i="2"/>
  <c r="AD873" i="2"/>
  <c r="AC873" i="2"/>
  <c r="AB873" i="2"/>
  <c r="AA873" i="2"/>
  <c r="Z873" i="2"/>
  <c r="Y873" i="2"/>
  <c r="X873" i="2"/>
  <c r="AE1001" i="2"/>
  <c r="AD1001" i="2"/>
  <c r="AC1001" i="2"/>
  <c r="AB1001" i="2"/>
  <c r="AA1001" i="2"/>
  <c r="Z1001" i="2"/>
  <c r="Y1001" i="2"/>
  <c r="X1001" i="2"/>
  <c r="AE1105" i="2"/>
  <c r="AD1105" i="2"/>
  <c r="AC1105" i="2"/>
  <c r="AB1105" i="2"/>
  <c r="AA1105" i="2"/>
  <c r="Z1105" i="2"/>
  <c r="Y1105" i="2"/>
  <c r="X1105" i="2"/>
  <c r="AE1137" i="2"/>
  <c r="AD1137" i="2"/>
  <c r="AC1137" i="2"/>
  <c r="AB1137" i="2"/>
  <c r="AA1137" i="2"/>
  <c r="Z1137" i="2"/>
  <c r="Y1137" i="2"/>
  <c r="X1137" i="2"/>
  <c r="AE1161" i="2"/>
  <c r="AD1161" i="2"/>
  <c r="AC1161" i="2"/>
  <c r="AB1161" i="2"/>
  <c r="AA1161" i="2"/>
  <c r="Z1161" i="2"/>
  <c r="Y1161" i="2"/>
  <c r="X1161" i="2"/>
  <c r="AE1193" i="2"/>
  <c r="AD1193" i="2"/>
  <c r="AC1193" i="2"/>
  <c r="AB1193" i="2"/>
  <c r="AA1193" i="2"/>
  <c r="Z1193" i="2"/>
  <c r="Y1193" i="2"/>
  <c r="X1193" i="2"/>
  <c r="AE1225" i="2"/>
  <c r="AD1225" i="2"/>
  <c r="AC1225" i="2"/>
  <c r="AB1225" i="2"/>
  <c r="AA1225" i="2"/>
  <c r="Z1225" i="2"/>
  <c r="Y1225" i="2"/>
  <c r="X1225" i="2"/>
  <c r="AE1257" i="2"/>
  <c r="AD1257" i="2"/>
  <c r="AC1257" i="2"/>
  <c r="AB1257" i="2"/>
  <c r="AA1257" i="2"/>
  <c r="Z1257" i="2"/>
  <c r="Y1257" i="2"/>
  <c r="X1257" i="2"/>
  <c r="AE1289" i="2"/>
  <c r="AD1289" i="2"/>
  <c r="AC1289" i="2"/>
  <c r="AB1289" i="2"/>
  <c r="AA1289" i="2"/>
  <c r="Z1289" i="2"/>
  <c r="Y1289" i="2"/>
  <c r="X1289" i="2"/>
  <c r="AE1313" i="2"/>
  <c r="AD1313" i="2"/>
  <c r="AC1313" i="2"/>
  <c r="AB1313" i="2"/>
  <c r="AA1313" i="2"/>
  <c r="Z1313" i="2"/>
  <c r="Y1313" i="2"/>
  <c r="X1313" i="2"/>
  <c r="AE1345" i="2"/>
  <c r="AD1345" i="2"/>
  <c r="AC1345" i="2"/>
  <c r="AB1345" i="2"/>
  <c r="AA1345" i="2"/>
  <c r="Z1345" i="2"/>
  <c r="Y1345" i="2"/>
  <c r="X1345" i="2"/>
  <c r="AE823" i="2"/>
  <c r="AD823" i="2"/>
  <c r="AC823" i="2"/>
  <c r="AB823" i="2"/>
  <c r="AA823" i="2"/>
  <c r="Z823" i="2"/>
  <c r="Y823" i="2"/>
  <c r="X823" i="2"/>
  <c r="AE973" i="2"/>
  <c r="AD973" i="2"/>
  <c r="AC973" i="2"/>
  <c r="AB973" i="2"/>
  <c r="AA973" i="2"/>
  <c r="Z973" i="2"/>
  <c r="Y973" i="2"/>
  <c r="X973" i="2"/>
  <c r="AE1106" i="2"/>
  <c r="AD1106" i="2"/>
  <c r="AC1106" i="2"/>
  <c r="AB1106" i="2"/>
  <c r="AA1106" i="2"/>
  <c r="Z1106" i="2"/>
  <c r="Y1106" i="2"/>
  <c r="X1106" i="2"/>
  <c r="AE1138" i="2"/>
  <c r="AD1138" i="2"/>
  <c r="AC1138" i="2"/>
  <c r="AB1138" i="2"/>
  <c r="AA1138" i="2"/>
  <c r="Z1138" i="2"/>
  <c r="Y1138" i="2"/>
  <c r="X1138" i="2"/>
  <c r="AE1170" i="2"/>
  <c r="AD1170" i="2"/>
  <c r="AC1170" i="2"/>
  <c r="AB1170" i="2"/>
  <c r="AA1170" i="2"/>
  <c r="Z1170" i="2"/>
  <c r="Y1170" i="2"/>
  <c r="X1170" i="2"/>
  <c r="AE1202" i="2"/>
  <c r="AD1202" i="2"/>
  <c r="AC1202" i="2"/>
  <c r="AB1202" i="2"/>
  <c r="AA1202" i="2"/>
  <c r="Z1202" i="2"/>
  <c r="Y1202" i="2"/>
  <c r="X1202" i="2"/>
  <c r="AE1250" i="2"/>
  <c r="AD1250" i="2"/>
  <c r="AC1250" i="2"/>
  <c r="AB1250" i="2"/>
  <c r="AA1250" i="2"/>
  <c r="Z1250" i="2"/>
  <c r="Y1250" i="2"/>
  <c r="X1250" i="2"/>
  <c r="AE1282" i="2"/>
  <c r="AD1282" i="2"/>
  <c r="AC1282" i="2"/>
  <c r="AB1282" i="2"/>
  <c r="AA1282" i="2"/>
  <c r="Z1282" i="2"/>
  <c r="Y1282" i="2"/>
  <c r="X1282" i="2"/>
  <c r="AE1306" i="2"/>
  <c r="AD1306" i="2"/>
  <c r="AC1306" i="2"/>
  <c r="AB1306" i="2"/>
  <c r="AA1306" i="2"/>
  <c r="Z1306" i="2"/>
  <c r="Y1306" i="2"/>
  <c r="X1306" i="2"/>
  <c r="AE1346" i="2"/>
  <c r="AD1346" i="2"/>
  <c r="AC1346" i="2"/>
  <c r="AB1346" i="2"/>
  <c r="AA1346" i="2"/>
  <c r="Z1346" i="2"/>
  <c r="Y1346" i="2"/>
  <c r="X1346" i="2"/>
  <c r="AE799" i="2"/>
  <c r="AD799" i="2"/>
  <c r="AC799" i="2"/>
  <c r="AB799" i="2"/>
  <c r="AA799" i="2"/>
  <c r="Z799" i="2"/>
  <c r="Y799" i="2"/>
  <c r="X799" i="2"/>
  <c r="AE961" i="2"/>
  <c r="AD961" i="2"/>
  <c r="AC961" i="2"/>
  <c r="AB961" i="2"/>
  <c r="AA961" i="2"/>
  <c r="Z961" i="2"/>
  <c r="Y961" i="2"/>
  <c r="X961" i="2"/>
  <c r="AE1089" i="2"/>
  <c r="AD1089" i="2"/>
  <c r="AC1089" i="2"/>
  <c r="AB1089" i="2"/>
  <c r="AA1089" i="2"/>
  <c r="Z1089" i="2"/>
  <c r="Y1089" i="2"/>
  <c r="X1089" i="2"/>
  <c r="AE1127" i="2"/>
  <c r="AD1127" i="2"/>
  <c r="AC1127" i="2"/>
  <c r="AB1127" i="2"/>
  <c r="AA1127" i="2"/>
  <c r="Z1127" i="2"/>
  <c r="Y1127" i="2"/>
  <c r="X1127" i="2"/>
  <c r="AE1159" i="2"/>
  <c r="AD1159" i="2"/>
  <c r="AC1159" i="2"/>
  <c r="AB1159" i="2"/>
  <c r="AA1159" i="2"/>
  <c r="Z1159" i="2"/>
  <c r="Y1159" i="2"/>
  <c r="X1159" i="2"/>
  <c r="AE1183" i="2"/>
  <c r="AD1183" i="2"/>
  <c r="AC1183" i="2"/>
  <c r="AB1183" i="2"/>
  <c r="AA1183" i="2"/>
  <c r="Z1183" i="2"/>
  <c r="Y1183" i="2"/>
  <c r="X1183" i="2"/>
  <c r="AE1215" i="2"/>
  <c r="AD1215" i="2"/>
  <c r="AC1215" i="2"/>
  <c r="AB1215" i="2"/>
  <c r="AA1215" i="2"/>
  <c r="Z1215" i="2"/>
  <c r="Y1215" i="2"/>
  <c r="X1215" i="2"/>
  <c r="AE1247" i="2"/>
  <c r="AD1247" i="2"/>
  <c r="AC1247" i="2"/>
  <c r="AB1247" i="2"/>
  <c r="AA1247" i="2"/>
  <c r="Z1247" i="2"/>
  <c r="Y1247" i="2"/>
  <c r="X1247" i="2"/>
  <c r="AE1279" i="2"/>
  <c r="AD1279" i="2"/>
  <c r="AC1279" i="2"/>
  <c r="AB1279" i="2"/>
  <c r="AA1279" i="2"/>
  <c r="Z1279" i="2"/>
  <c r="Y1279" i="2"/>
  <c r="X1279" i="2"/>
  <c r="AE1311" i="2"/>
  <c r="AD1311" i="2"/>
  <c r="AC1311" i="2"/>
  <c r="AB1311" i="2"/>
  <c r="AA1311" i="2"/>
  <c r="Z1311" i="2"/>
  <c r="Y1311" i="2"/>
  <c r="X1311" i="2"/>
  <c r="AE1343" i="2"/>
  <c r="AD1343" i="2"/>
  <c r="AC1343" i="2"/>
  <c r="AB1343" i="2"/>
  <c r="AA1343" i="2"/>
  <c r="Z1343" i="2"/>
  <c r="Y1343" i="2"/>
  <c r="X1343" i="2"/>
  <c r="AE1093" i="2"/>
  <c r="AD1093" i="2"/>
  <c r="AC1093" i="2"/>
  <c r="AB1093" i="2"/>
  <c r="AA1093" i="2"/>
  <c r="Z1093" i="2"/>
  <c r="Y1093" i="2"/>
  <c r="X1093" i="2"/>
  <c r="AE1224" i="2"/>
  <c r="AD1224" i="2"/>
  <c r="AC1224" i="2"/>
  <c r="AB1224" i="2"/>
  <c r="AA1224" i="2"/>
  <c r="Z1224" i="2"/>
  <c r="Y1224" i="2"/>
  <c r="X1224" i="2"/>
  <c r="AE1352" i="2"/>
  <c r="AD1352" i="2"/>
  <c r="AC1352" i="2"/>
  <c r="AB1352" i="2"/>
  <c r="AA1352" i="2"/>
  <c r="Z1352" i="2"/>
  <c r="Y1352" i="2"/>
  <c r="X1352" i="2"/>
  <c r="AE1385" i="2"/>
  <c r="AD1385" i="2"/>
  <c r="AC1385" i="2"/>
  <c r="AB1385" i="2"/>
  <c r="AA1385" i="2"/>
  <c r="Z1385" i="2"/>
  <c r="Y1385" i="2"/>
  <c r="X1385" i="2"/>
  <c r="AE1417" i="2"/>
  <c r="AD1417" i="2"/>
  <c r="AC1417" i="2"/>
  <c r="AB1417" i="2"/>
  <c r="AA1417" i="2"/>
  <c r="Z1417" i="2"/>
  <c r="Y1417" i="2"/>
  <c r="X1417" i="2"/>
  <c r="AE1441" i="2"/>
  <c r="AD1441" i="2"/>
  <c r="AC1441" i="2"/>
  <c r="AB1441" i="2"/>
  <c r="AA1441" i="2"/>
  <c r="Z1441" i="2"/>
  <c r="Y1441" i="2"/>
  <c r="X1441" i="2"/>
  <c r="AE1465" i="2"/>
  <c r="AD1465" i="2"/>
  <c r="AC1465" i="2"/>
  <c r="AB1465" i="2"/>
  <c r="AA1465" i="2"/>
  <c r="Z1465" i="2"/>
  <c r="Y1465" i="2"/>
  <c r="X1465" i="2"/>
  <c r="AE1497" i="2"/>
  <c r="AD1497" i="2"/>
  <c r="AC1497" i="2"/>
  <c r="AB1497" i="2"/>
  <c r="AA1497" i="2"/>
  <c r="Z1497" i="2"/>
  <c r="Y1497" i="2"/>
  <c r="X1497" i="2"/>
  <c r="AE1529" i="2"/>
  <c r="AD1529" i="2"/>
  <c r="AC1529" i="2"/>
  <c r="AB1529" i="2"/>
  <c r="AA1529" i="2"/>
  <c r="Z1529" i="2"/>
  <c r="Y1529" i="2"/>
  <c r="X1529" i="2"/>
  <c r="AE1561" i="2"/>
  <c r="AD1561" i="2"/>
  <c r="AC1561" i="2"/>
  <c r="AB1561" i="2"/>
  <c r="AA1561" i="2"/>
  <c r="Z1561" i="2"/>
  <c r="Y1561" i="2"/>
  <c r="X1561" i="2"/>
  <c r="AE1593" i="2"/>
  <c r="AD1593" i="2"/>
  <c r="AC1593" i="2"/>
  <c r="AB1593" i="2"/>
  <c r="AA1593" i="2"/>
  <c r="Z1593" i="2"/>
  <c r="Y1593" i="2"/>
  <c r="X1593" i="2"/>
  <c r="AE981" i="2"/>
  <c r="AD981" i="2"/>
  <c r="AC981" i="2"/>
  <c r="AB981" i="2"/>
  <c r="AA981" i="2"/>
  <c r="Z981" i="2"/>
  <c r="Y981" i="2"/>
  <c r="X981" i="2"/>
  <c r="AE1228" i="2"/>
  <c r="AD1228" i="2"/>
  <c r="AC1228" i="2"/>
  <c r="AB1228" i="2"/>
  <c r="AA1228" i="2"/>
  <c r="Z1228" i="2"/>
  <c r="Y1228" i="2"/>
  <c r="X1228" i="2"/>
  <c r="AE1354" i="2"/>
  <c r="AD1354" i="2"/>
  <c r="AC1354" i="2"/>
  <c r="AB1354" i="2"/>
  <c r="AA1354" i="2"/>
  <c r="Z1354" i="2"/>
  <c r="Y1354" i="2"/>
  <c r="X1354" i="2"/>
  <c r="AE1386" i="2"/>
  <c r="AD1386" i="2"/>
  <c r="AC1386" i="2"/>
  <c r="AB1386" i="2"/>
  <c r="AA1386" i="2"/>
  <c r="Z1386" i="2"/>
  <c r="Y1386" i="2"/>
  <c r="X1386" i="2"/>
  <c r="AE1418" i="2"/>
  <c r="AD1418" i="2"/>
  <c r="AC1418" i="2"/>
  <c r="AB1418" i="2"/>
  <c r="AA1418" i="2"/>
  <c r="Z1418" i="2"/>
  <c r="Y1418" i="2"/>
  <c r="X1418" i="2"/>
  <c r="AE1450" i="2"/>
  <c r="AD1450" i="2"/>
  <c r="AC1450" i="2"/>
  <c r="AB1450" i="2"/>
  <c r="AA1450" i="2"/>
  <c r="Z1450" i="2"/>
  <c r="Y1450" i="2"/>
  <c r="X1450" i="2"/>
  <c r="AE1482" i="2"/>
  <c r="AD1482" i="2"/>
  <c r="AC1482" i="2"/>
  <c r="AB1482" i="2"/>
  <c r="Z1482" i="2"/>
  <c r="AA1482" i="2"/>
  <c r="Y1482" i="2"/>
  <c r="X1482" i="2"/>
  <c r="AE1514" i="2"/>
  <c r="AD1514" i="2"/>
  <c r="AC1514" i="2"/>
  <c r="AB1514" i="2"/>
  <c r="Z1514" i="2"/>
  <c r="AA1514" i="2"/>
  <c r="Y1514" i="2"/>
  <c r="X1514" i="2"/>
  <c r="AE1546" i="2"/>
  <c r="AD1546" i="2"/>
  <c r="AC1546" i="2"/>
  <c r="AB1546" i="2"/>
  <c r="Z1546" i="2"/>
  <c r="AA1546" i="2"/>
  <c r="Y1546" i="2"/>
  <c r="X1546" i="2"/>
  <c r="AE1578" i="2"/>
  <c r="AD1578" i="2"/>
  <c r="AC1578" i="2"/>
  <c r="AB1578" i="2"/>
  <c r="Z1578" i="2"/>
  <c r="AA1578" i="2"/>
  <c r="Y1578" i="2"/>
  <c r="X1578" i="2"/>
  <c r="AE1610" i="2"/>
  <c r="AD1610" i="2"/>
  <c r="AC1610" i="2"/>
  <c r="AB1610" i="2"/>
  <c r="Z1610" i="2"/>
  <c r="AA1610" i="2"/>
  <c r="Y1610" i="2"/>
  <c r="X1610" i="2"/>
  <c r="AE1136" i="2"/>
  <c r="AD1136" i="2"/>
  <c r="AC1136" i="2"/>
  <c r="AB1136" i="2"/>
  <c r="AA1136" i="2"/>
  <c r="Z1136" i="2"/>
  <c r="Y1136" i="2"/>
  <c r="X1136" i="2"/>
  <c r="AE1232" i="2"/>
  <c r="AD1232" i="2"/>
  <c r="AC1232" i="2"/>
  <c r="AB1232" i="2"/>
  <c r="AA1232" i="2"/>
  <c r="Z1232" i="2"/>
  <c r="Y1232" i="2"/>
  <c r="X1232" i="2"/>
  <c r="AE1355" i="2"/>
  <c r="AD1355" i="2"/>
  <c r="AC1355" i="2"/>
  <c r="AB1355" i="2"/>
  <c r="AA1355" i="2"/>
  <c r="Z1355" i="2"/>
  <c r="Y1355" i="2"/>
  <c r="X1355" i="2"/>
  <c r="AE1387" i="2"/>
  <c r="AD1387" i="2"/>
  <c r="AC1387" i="2"/>
  <c r="AB1387" i="2"/>
  <c r="AA1387" i="2"/>
  <c r="Z1387" i="2"/>
  <c r="Y1387" i="2"/>
  <c r="X1387" i="2"/>
  <c r="AE1419" i="2"/>
  <c r="AD1419" i="2"/>
  <c r="AC1419" i="2"/>
  <c r="AB1419" i="2"/>
  <c r="AA1419" i="2"/>
  <c r="Z1419" i="2"/>
  <c r="Y1419" i="2"/>
  <c r="X1419" i="2"/>
  <c r="AE1451" i="2"/>
  <c r="AD1451" i="2"/>
  <c r="AC1451" i="2"/>
  <c r="AB1451" i="2"/>
  <c r="AA1451" i="2"/>
  <c r="Z1451" i="2"/>
  <c r="Y1451" i="2"/>
  <c r="X1451" i="2"/>
  <c r="AE1483" i="2"/>
  <c r="AD1483" i="2"/>
  <c r="AC1483" i="2"/>
  <c r="AB1483" i="2"/>
  <c r="AA1483" i="2"/>
  <c r="Z1483" i="2"/>
  <c r="Y1483" i="2"/>
  <c r="X1483" i="2"/>
  <c r="AE1515" i="2"/>
  <c r="AD1515" i="2"/>
  <c r="AC1515" i="2"/>
  <c r="AB1515" i="2"/>
  <c r="AA1515" i="2"/>
  <c r="Z1515" i="2"/>
  <c r="Y1515" i="2"/>
  <c r="X1515" i="2"/>
  <c r="AE1547" i="2"/>
  <c r="AD1547" i="2"/>
  <c r="AC1547" i="2"/>
  <c r="AB1547" i="2"/>
  <c r="AA1547" i="2"/>
  <c r="Z1547" i="2"/>
  <c r="Y1547" i="2"/>
  <c r="X1547" i="2"/>
  <c r="AE1579" i="2"/>
  <c r="AD1579" i="2"/>
  <c r="AC1579" i="2"/>
  <c r="AB1579" i="2"/>
  <c r="AA1579" i="2"/>
  <c r="Z1579" i="2"/>
  <c r="Y1579" i="2"/>
  <c r="X1579" i="2"/>
  <c r="AE775" i="2"/>
  <c r="AD775" i="2"/>
  <c r="AC775" i="2"/>
  <c r="AB775" i="2"/>
  <c r="AA775" i="2"/>
  <c r="Z775" i="2"/>
  <c r="Y775" i="2"/>
  <c r="X775" i="2"/>
  <c r="AE1400" i="2"/>
  <c r="AD1400" i="2"/>
  <c r="AC1400" i="2"/>
  <c r="AB1400" i="2"/>
  <c r="AA1400" i="2"/>
  <c r="Z1400" i="2"/>
  <c r="Y1400" i="2"/>
  <c r="X1400" i="2"/>
  <c r="AE1528" i="2"/>
  <c r="AD1528" i="2"/>
  <c r="AC1528" i="2"/>
  <c r="AB1528" i="2"/>
  <c r="Z1528" i="2"/>
  <c r="AA1528" i="2"/>
  <c r="Y1528" i="2"/>
  <c r="X1528" i="2"/>
  <c r="AE1622" i="2"/>
  <c r="AD1622" i="2"/>
  <c r="AC1622" i="2"/>
  <c r="AB1622" i="2"/>
  <c r="Z1622" i="2"/>
  <c r="AA1622" i="2"/>
  <c r="Y1622" i="2"/>
  <c r="X1622" i="2"/>
  <c r="AE1654" i="2"/>
  <c r="AD1654" i="2"/>
  <c r="AC1654" i="2"/>
  <c r="AB1654" i="2"/>
  <c r="Z1654" i="2"/>
  <c r="AA1654" i="2"/>
  <c r="Y1654" i="2"/>
  <c r="X1654" i="2"/>
  <c r="AE1686" i="2"/>
  <c r="AD1686" i="2"/>
  <c r="AC1686" i="2"/>
  <c r="AB1686" i="2"/>
  <c r="Z1686" i="2"/>
  <c r="AA1686" i="2"/>
  <c r="Y1686" i="2"/>
  <c r="X1686" i="2"/>
  <c r="AE1710" i="2"/>
  <c r="AD1710" i="2"/>
  <c r="AC1710" i="2"/>
  <c r="AB1710" i="2"/>
  <c r="Z1710" i="2"/>
  <c r="AA1710" i="2"/>
  <c r="Y1710" i="2"/>
  <c r="X1710" i="2"/>
  <c r="AE1742" i="2"/>
  <c r="AD1742" i="2"/>
  <c r="AC1742" i="2"/>
  <c r="AB1742" i="2"/>
  <c r="Z1742" i="2"/>
  <c r="AA1742" i="2"/>
  <c r="Y1742" i="2"/>
  <c r="X1742" i="2"/>
  <c r="AE1774" i="2"/>
  <c r="AD1774" i="2"/>
  <c r="AC1774" i="2"/>
  <c r="AB1774" i="2"/>
  <c r="Z1774" i="2"/>
  <c r="AA1774" i="2"/>
  <c r="Y1774" i="2"/>
  <c r="X1774" i="2"/>
  <c r="AE1806" i="2"/>
  <c r="AD1806" i="2"/>
  <c r="AC1806" i="2"/>
  <c r="AB1806" i="2"/>
  <c r="Z1806" i="2"/>
  <c r="AA1806" i="2"/>
  <c r="Y1806" i="2"/>
  <c r="X1806" i="2"/>
  <c r="AE1838" i="2"/>
  <c r="AD1838" i="2"/>
  <c r="AC1838" i="2"/>
  <c r="AB1838" i="2"/>
  <c r="Z1838" i="2"/>
  <c r="AA1838" i="2"/>
  <c r="Y1838" i="2"/>
  <c r="X1838" i="2"/>
  <c r="AE1870" i="2"/>
  <c r="AD1870" i="2"/>
  <c r="AC1870" i="2"/>
  <c r="AB1870" i="2"/>
  <c r="Z1870" i="2"/>
  <c r="AA1870" i="2"/>
  <c r="Y1870" i="2"/>
  <c r="X1870" i="2"/>
  <c r="AE1902" i="2"/>
  <c r="AD1902" i="2"/>
  <c r="AC1902" i="2"/>
  <c r="AB1902" i="2"/>
  <c r="AA1902" i="2"/>
  <c r="Y1902" i="2"/>
  <c r="Z1902" i="2"/>
  <c r="X1902" i="2"/>
  <c r="AE1938" i="2"/>
  <c r="AD1938" i="2"/>
  <c r="AC1938" i="2"/>
  <c r="AB1938" i="2"/>
  <c r="AA1938" i="2"/>
  <c r="Z1938" i="2"/>
  <c r="Y1938" i="2"/>
  <c r="X1938" i="2"/>
  <c r="AE1986" i="2"/>
  <c r="AD1986" i="2"/>
  <c r="AC1986" i="2"/>
  <c r="AB1986" i="2"/>
  <c r="AA1986" i="2"/>
  <c r="Z1986" i="2"/>
  <c r="Y1986" i="2"/>
  <c r="X1986" i="2"/>
  <c r="AE1372" i="2"/>
  <c r="AD1372" i="2"/>
  <c r="AC1372" i="2"/>
  <c r="AB1372" i="2"/>
  <c r="AA1372" i="2"/>
  <c r="Z1372" i="2"/>
  <c r="Y1372" i="2"/>
  <c r="X1372" i="2"/>
  <c r="AE1500" i="2"/>
  <c r="AD1500" i="2"/>
  <c r="AC1500" i="2"/>
  <c r="AB1500" i="2"/>
  <c r="Z1500" i="2"/>
  <c r="AA1500" i="2"/>
  <c r="Y1500" i="2"/>
  <c r="X1500" i="2"/>
  <c r="AE1615" i="2"/>
  <c r="AD1615" i="2"/>
  <c r="AC1615" i="2"/>
  <c r="AB1615" i="2"/>
  <c r="AA1615" i="2"/>
  <c r="Z1615" i="2"/>
  <c r="Y1615" i="2"/>
  <c r="X1615" i="2"/>
  <c r="AE1647" i="2"/>
  <c r="AD1647" i="2"/>
  <c r="AC1647" i="2"/>
  <c r="AB1647" i="2"/>
  <c r="AA1647" i="2"/>
  <c r="Z1647" i="2"/>
  <c r="Y1647" i="2"/>
  <c r="X1647" i="2"/>
  <c r="AE1683" i="2"/>
  <c r="AD1683" i="2"/>
  <c r="AC1683" i="2"/>
  <c r="AB1683" i="2"/>
  <c r="AA1683" i="2"/>
  <c r="Z1683" i="2"/>
  <c r="Y1683" i="2"/>
  <c r="X1683" i="2"/>
  <c r="AE1719" i="2"/>
  <c r="AD1719" i="2"/>
  <c r="AC1719" i="2"/>
  <c r="AB1719" i="2"/>
  <c r="AA1719" i="2"/>
  <c r="Z1719" i="2"/>
  <c r="Y1719" i="2"/>
  <c r="X1719" i="2"/>
  <c r="AE1747" i="2"/>
  <c r="AD1747" i="2"/>
  <c r="AC1747" i="2"/>
  <c r="AB1747" i="2"/>
  <c r="AA1747" i="2"/>
  <c r="Z1747" i="2"/>
  <c r="Y1747" i="2"/>
  <c r="X1747" i="2"/>
  <c r="AE1811" i="2"/>
  <c r="AD1811" i="2"/>
  <c r="AC1811" i="2"/>
  <c r="AB1811" i="2"/>
  <c r="AA1811" i="2"/>
  <c r="Z1811" i="2"/>
  <c r="Y1811" i="2"/>
  <c r="X1811" i="2"/>
  <c r="AE1847" i="2"/>
  <c r="AD1847" i="2"/>
  <c r="AC1847" i="2"/>
  <c r="AB1847" i="2"/>
  <c r="AA1847" i="2"/>
  <c r="Z1847" i="2"/>
  <c r="Y1847" i="2"/>
  <c r="X1847" i="2"/>
  <c r="AE1488" i="2"/>
  <c r="AD1488" i="2"/>
  <c r="AC1488" i="2"/>
  <c r="AB1488" i="2"/>
  <c r="Z1488" i="2"/>
  <c r="AA1488" i="2"/>
  <c r="Y1488" i="2"/>
  <c r="X1488" i="2"/>
  <c r="AE1620" i="2"/>
  <c r="AD1620" i="2"/>
  <c r="AC1620" i="2"/>
  <c r="AB1620" i="2"/>
  <c r="Z1620" i="2"/>
  <c r="AA1620" i="2"/>
  <c r="Y1620" i="2"/>
  <c r="X1620" i="2"/>
  <c r="AE1712" i="2"/>
  <c r="AD1712" i="2"/>
  <c r="AC1712" i="2"/>
  <c r="AB1712" i="2"/>
  <c r="Z1712" i="2"/>
  <c r="AA1712" i="2"/>
  <c r="Y1712" i="2"/>
  <c r="X1712" i="2"/>
  <c r="AE1756" i="2"/>
  <c r="AD1756" i="2"/>
  <c r="AC1756" i="2"/>
  <c r="AB1756" i="2"/>
  <c r="Z1756" i="2"/>
  <c r="AA1756" i="2"/>
  <c r="Y1756" i="2"/>
  <c r="X1756" i="2"/>
  <c r="AE1844" i="2"/>
  <c r="AD1844" i="2"/>
  <c r="AC1844" i="2"/>
  <c r="AB1844" i="2"/>
  <c r="Z1844" i="2"/>
  <c r="AA1844" i="2"/>
  <c r="Y1844" i="2"/>
  <c r="X1844" i="2"/>
  <c r="AE1753" i="2"/>
  <c r="AD1753" i="2"/>
  <c r="AC1753" i="2"/>
  <c r="AB1753" i="2"/>
  <c r="AA1753" i="2"/>
  <c r="Z1753" i="2"/>
  <c r="Y1753" i="2"/>
  <c r="X1753" i="2"/>
  <c r="AE1837" i="2"/>
  <c r="AD1837" i="2"/>
  <c r="AC1837" i="2"/>
  <c r="AB1837" i="2"/>
  <c r="AA1837" i="2"/>
  <c r="Z1837" i="2"/>
  <c r="Y1837" i="2"/>
  <c r="X1837" i="2"/>
  <c r="AE1889" i="2"/>
  <c r="AD1889" i="2"/>
  <c r="AC1889" i="2"/>
  <c r="AB1889" i="2"/>
  <c r="AA1889" i="2"/>
  <c r="Z1889" i="2"/>
  <c r="Y1889" i="2"/>
  <c r="X1889" i="2"/>
  <c r="AE663" i="2"/>
  <c r="AD663" i="2"/>
  <c r="AC663" i="2"/>
  <c r="AB663" i="2"/>
  <c r="AA663" i="2"/>
  <c r="Z663" i="2"/>
  <c r="X663" i="2"/>
  <c r="Y663" i="2"/>
  <c r="AE1845" i="2"/>
  <c r="AD1845" i="2"/>
  <c r="AC1845" i="2"/>
  <c r="AB1845" i="2"/>
  <c r="AA1845" i="2"/>
  <c r="Z1845" i="2"/>
  <c r="Y1845" i="2"/>
  <c r="X1845" i="2"/>
  <c r="AE1915" i="2"/>
  <c r="AD1915" i="2"/>
  <c r="AC1915" i="2"/>
  <c r="AB1915" i="2"/>
  <c r="AA1915" i="2"/>
  <c r="Z1915" i="2"/>
  <c r="Y1915" i="2"/>
  <c r="X1915" i="2"/>
  <c r="AE1988" i="2"/>
  <c r="AD1988" i="2"/>
  <c r="AC1988" i="2"/>
  <c r="AB1988" i="2"/>
  <c r="Z1988" i="2"/>
  <c r="AA1988" i="2"/>
  <c r="Y1988" i="2"/>
  <c r="X1988" i="2"/>
  <c r="AE1971" i="2"/>
  <c r="AD1971" i="2"/>
  <c r="AC1971" i="2"/>
  <c r="AB1971" i="2"/>
  <c r="AA1971" i="2"/>
  <c r="Z1971" i="2"/>
  <c r="Y1971" i="2"/>
  <c r="X1971" i="2"/>
  <c r="AE310" i="2"/>
  <c r="AD310" i="2"/>
  <c r="AC310" i="2"/>
  <c r="AB310" i="2"/>
  <c r="AA310" i="2"/>
  <c r="Z310" i="2"/>
  <c r="Y310" i="2"/>
  <c r="X310" i="2"/>
  <c r="AE333" i="2"/>
  <c r="AD333" i="2"/>
  <c r="AC333" i="2"/>
  <c r="AB333" i="2"/>
  <c r="AA333" i="2"/>
  <c r="Z333" i="2"/>
  <c r="X333" i="2"/>
  <c r="Y333" i="2"/>
  <c r="AE278" i="2"/>
  <c r="AD278" i="2"/>
  <c r="AC278" i="2"/>
  <c r="AB278" i="2"/>
  <c r="AA278" i="2"/>
  <c r="Z278" i="2"/>
  <c r="Y278" i="2"/>
  <c r="X278" i="2"/>
  <c r="AE326" i="2"/>
  <c r="AD326" i="2"/>
  <c r="AC326" i="2"/>
  <c r="AB326" i="2"/>
  <c r="AA326" i="2"/>
  <c r="Z326" i="2"/>
  <c r="Y326" i="2"/>
  <c r="X326" i="2"/>
  <c r="AE109" i="2"/>
  <c r="AD109" i="2"/>
  <c r="AC109" i="2"/>
  <c r="AB109" i="2"/>
  <c r="AA109" i="2"/>
  <c r="Y109" i="2"/>
  <c r="Z109" i="2"/>
  <c r="X109" i="2"/>
  <c r="AE129" i="2"/>
  <c r="AD129" i="2"/>
  <c r="AC129" i="2"/>
  <c r="AB129" i="2"/>
  <c r="AA129" i="2"/>
  <c r="Y129" i="2"/>
  <c r="Z129" i="2"/>
  <c r="X129" i="2"/>
  <c r="AE386" i="2"/>
  <c r="AD386" i="2"/>
  <c r="AC386" i="2"/>
  <c r="AB386" i="2"/>
  <c r="AA386" i="2"/>
  <c r="Z386" i="2"/>
  <c r="Y386" i="2"/>
  <c r="X386" i="2"/>
  <c r="AE379" i="2"/>
  <c r="AD379" i="2"/>
  <c r="AC379" i="2"/>
  <c r="AB379" i="2"/>
  <c r="AA379" i="2"/>
  <c r="Z379" i="2"/>
  <c r="X379" i="2"/>
  <c r="Y379" i="2"/>
  <c r="AE463" i="2"/>
  <c r="AD463" i="2"/>
  <c r="AC463" i="2"/>
  <c r="AB463" i="2"/>
  <c r="AA463" i="2"/>
  <c r="Z463" i="2"/>
  <c r="X463" i="2"/>
  <c r="Y463" i="2"/>
  <c r="AE84" i="2"/>
  <c r="AD84" i="2"/>
  <c r="AC84" i="2"/>
  <c r="AB84" i="2"/>
  <c r="AA84" i="2"/>
  <c r="Z84" i="2"/>
  <c r="Y84" i="2"/>
  <c r="X84" i="2"/>
  <c r="AE70" i="2"/>
  <c r="AD70" i="2"/>
  <c r="AC70" i="2"/>
  <c r="AB70" i="2"/>
  <c r="AA70" i="2"/>
  <c r="Z70" i="2"/>
  <c r="Y70" i="2"/>
  <c r="X70" i="2"/>
  <c r="AE468" i="2"/>
  <c r="AD468" i="2"/>
  <c r="AC468" i="2"/>
  <c r="AB468" i="2"/>
  <c r="AA468" i="2"/>
  <c r="Z468" i="2"/>
  <c r="Y468" i="2"/>
  <c r="X468" i="2"/>
  <c r="AE75" i="2"/>
  <c r="AD75" i="2"/>
  <c r="AC75" i="2"/>
  <c r="AB75" i="2"/>
  <c r="AA75" i="2"/>
  <c r="Z75" i="2"/>
  <c r="Y75" i="2"/>
  <c r="X75" i="2"/>
  <c r="AE31" i="2"/>
  <c r="AD31" i="2"/>
  <c r="AC31" i="2"/>
  <c r="AB31" i="2"/>
  <c r="AA31" i="2"/>
  <c r="Z31" i="2"/>
  <c r="X31" i="2"/>
  <c r="Y31" i="2"/>
  <c r="AE126" i="2"/>
  <c r="AD126" i="2"/>
  <c r="AC126" i="2"/>
  <c r="AB126" i="2"/>
  <c r="AA126" i="2"/>
  <c r="Z126" i="2"/>
  <c r="Y126" i="2"/>
  <c r="X126" i="2"/>
  <c r="AE146" i="2"/>
  <c r="AD146" i="2"/>
  <c r="AC146" i="2"/>
  <c r="AB146" i="2"/>
  <c r="AA146" i="2"/>
  <c r="Z146" i="2"/>
  <c r="Y146" i="2"/>
  <c r="X146" i="2"/>
  <c r="AE437" i="2"/>
  <c r="AD437" i="2"/>
  <c r="AC437" i="2"/>
  <c r="AB437" i="2"/>
  <c r="AA437" i="2"/>
  <c r="Z437" i="2"/>
  <c r="X437" i="2"/>
  <c r="Y437" i="2"/>
  <c r="AE465" i="2"/>
  <c r="AD465" i="2"/>
  <c r="AC465" i="2"/>
  <c r="AB465" i="2"/>
  <c r="AA465" i="2"/>
  <c r="Z465" i="2"/>
  <c r="X465" i="2"/>
  <c r="Y465" i="2"/>
  <c r="AE487" i="2"/>
  <c r="AD487" i="2"/>
  <c r="AC487" i="2"/>
  <c r="AB487" i="2"/>
  <c r="AA487" i="2"/>
  <c r="Z487" i="2"/>
  <c r="X487" i="2"/>
  <c r="Y487" i="2"/>
  <c r="AE519" i="2"/>
  <c r="AD519" i="2"/>
  <c r="AC519" i="2"/>
  <c r="AB519" i="2"/>
  <c r="AA519" i="2"/>
  <c r="Z519" i="2"/>
  <c r="X519" i="2"/>
  <c r="Y519" i="2"/>
  <c r="AE453" i="2"/>
  <c r="AD453" i="2"/>
  <c r="AC453" i="2"/>
  <c r="AB453" i="2"/>
  <c r="AA453" i="2"/>
  <c r="Z453" i="2"/>
  <c r="X453" i="2"/>
  <c r="Y453" i="2"/>
  <c r="AE479" i="2"/>
  <c r="AD479" i="2"/>
  <c r="AC479" i="2"/>
  <c r="AB479" i="2"/>
  <c r="AA479" i="2"/>
  <c r="Z479" i="2"/>
  <c r="X479" i="2"/>
  <c r="Y479" i="2"/>
  <c r="AE496" i="2"/>
  <c r="AD496" i="2"/>
  <c r="AC496" i="2"/>
  <c r="AB496" i="2"/>
  <c r="AA496" i="2"/>
  <c r="Z496" i="2"/>
  <c r="Y496" i="2"/>
  <c r="X496" i="2"/>
  <c r="AE512" i="2"/>
  <c r="AD512" i="2"/>
  <c r="AC512" i="2"/>
  <c r="AB512" i="2"/>
  <c r="AA512" i="2"/>
  <c r="Z512" i="2"/>
  <c r="Y512" i="2"/>
  <c r="X512" i="2"/>
  <c r="AE426" i="2"/>
  <c r="AD426" i="2"/>
  <c r="AC426" i="2"/>
  <c r="AB426" i="2"/>
  <c r="AA426" i="2"/>
  <c r="Z426" i="2"/>
  <c r="Y426" i="2"/>
  <c r="X426" i="2"/>
  <c r="AE480" i="2"/>
  <c r="AD480" i="2"/>
  <c r="AC480" i="2"/>
  <c r="AB480" i="2"/>
  <c r="AA480" i="2"/>
  <c r="Z480" i="2"/>
  <c r="Y480" i="2"/>
  <c r="X480" i="2"/>
  <c r="AE456" i="2"/>
  <c r="AD456" i="2"/>
  <c r="AC456" i="2"/>
  <c r="AB456" i="2"/>
  <c r="AA456" i="2"/>
  <c r="Z456" i="2"/>
  <c r="Y456" i="2"/>
  <c r="X456" i="2"/>
  <c r="AE564" i="2"/>
  <c r="AD564" i="2"/>
  <c r="AC564" i="2"/>
  <c r="AB564" i="2"/>
  <c r="AA564" i="2"/>
  <c r="Z564" i="2"/>
  <c r="Y564" i="2"/>
  <c r="X564" i="2"/>
  <c r="AE612" i="2"/>
  <c r="AD612" i="2"/>
  <c r="AC612" i="2"/>
  <c r="AB612" i="2"/>
  <c r="AA612" i="2"/>
  <c r="Z612" i="2"/>
  <c r="Y612" i="2"/>
  <c r="X612" i="2"/>
  <c r="AE433" i="2"/>
  <c r="AD433" i="2"/>
  <c r="AC433" i="2"/>
  <c r="AB433" i="2"/>
  <c r="AA433" i="2"/>
  <c r="Z433" i="2"/>
  <c r="X433" i="2"/>
  <c r="Y433" i="2"/>
  <c r="AE513" i="2"/>
  <c r="AD513" i="2"/>
  <c r="AC513" i="2"/>
  <c r="AB513" i="2"/>
  <c r="AA513" i="2"/>
  <c r="Z513" i="2"/>
  <c r="Y513" i="2"/>
  <c r="X513" i="2"/>
  <c r="AE545" i="2"/>
  <c r="AD545" i="2"/>
  <c r="AC545" i="2"/>
  <c r="AB545" i="2"/>
  <c r="AA545" i="2"/>
  <c r="Z545" i="2"/>
  <c r="Y545" i="2"/>
  <c r="X545" i="2"/>
  <c r="AE587" i="2"/>
  <c r="AD587" i="2"/>
  <c r="AC587" i="2"/>
  <c r="AB587" i="2"/>
  <c r="AA587" i="2"/>
  <c r="Z587" i="2"/>
  <c r="X587" i="2"/>
  <c r="Y587" i="2"/>
  <c r="AE628" i="2"/>
  <c r="AD628" i="2"/>
  <c r="AC628" i="2"/>
  <c r="AB628" i="2"/>
  <c r="AA628" i="2"/>
  <c r="Z628" i="2"/>
  <c r="Y628" i="2"/>
  <c r="X628" i="2"/>
  <c r="AE660" i="2"/>
  <c r="AD660" i="2"/>
  <c r="AC660" i="2"/>
  <c r="AB660" i="2"/>
  <c r="AA660" i="2"/>
  <c r="Z660" i="2"/>
  <c r="Y660" i="2"/>
  <c r="X660" i="2"/>
  <c r="AE676" i="2"/>
  <c r="AD676" i="2"/>
  <c r="AC676" i="2"/>
  <c r="AB676" i="2"/>
  <c r="AA676" i="2"/>
  <c r="Z676" i="2"/>
  <c r="Y676" i="2"/>
  <c r="X676" i="2"/>
  <c r="AE708" i="2"/>
  <c r="AD708" i="2"/>
  <c r="AC708" i="2"/>
  <c r="AB708" i="2"/>
  <c r="AA708" i="2"/>
  <c r="Z708" i="2"/>
  <c r="Y708" i="2"/>
  <c r="X708" i="2"/>
  <c r="AE756" i="2"/>
  <c r="AD756" i="2"/>
  <c r="AC756" i="2"/>
  <c r="AB756" i="2"/>
  <c r="AA756" i="2"/>
  <c r="Z756" i="2"/>
  <c r="Y756" i="2"/>
  <c r="X756" i="2"/>
  <c r="AE804" i="2"/>
  <c r="AD804" i="2"/>
  <c r="AC804" i="2"/>
  <c r="AB804" i="2"/>
  <c r="AA804" i="2"/>
  <c r="Z804" i="2"/>
  <c r="Y804" i="2"/>
  <c r="X804" i="2"/>
  <c r="AE394" i="2"/>
  <c r="AD394" i="2"/>
  <c r="AC394" i="2"/>
  <c r="AB394" i="2"/>
  <c r="AA394" i="2"/>
  <c r="Z394" i="2"/>
  <c r="Y394" i="2"/>
  <c r="X394" i="2"/>
  <c r="AE583" i="2"/>
  <c r="AD583" i="2"/>
  <c r="AC583" i="2"/>
  <c r="AB583" i="2"/>
  <c r="AA583" i="2"/>
  <c r="Z583" i="2"/>
  <c r="X583" i="2"/>
  <c r="Y583" i="2"/>
  <c r="AE85" i="2"/>
  <c r="AD85" i="2"/>
  <c r="AC85" i="2"/>
  <c r="AB85" i="2"/>
  <c r="AA85" i="2"/>
  <c r="Y85" i="2"/>
  <c r="Z85" i="2"/>
  <c r="X85" i="2"/>
  <c r="AE227" i="2"/>
  <c r="AD227" i="2"/>
  <c r="AC227" i="2"/>
  <c r="AB227" i="2"/>
  <c r="AA227" i="2"/>
  <c r="Z227" i="2"/>
  <c r="X227" i="2"/>
  <c r="Y227" i="2"/>
  <c r="AE122" i="2"/>
  <c r="AD122" i="2"/>
  <c r="AC122" i="2"/>
  <c r="AB122" i="2"/>
  <c r="AA122" i="2"/>
  <c r="Z122" i="2"/>
  <c r="Y122" i="2"/>
  <c r="X122" i="2"/>
  <c r="AE136" i="2"/>
  <c r="AD136" i="2"/>
  <c r="AC136" i="2"/>
  <c r="AB136" i="2"/>
  <c r="AA136" i="2"/>
  <c r="Z136" i="2"/>
  <c r="Y136" i="2"/>
  <c r="X136" i="2"/>
  <c r="AE224" i="2"/>
  <c r="AD224" i="2"/>
  <c r="AC224" i="2"/>
  <c r="AB224" i="2"/>
  <c r="AA224" i="2"/>
  <c r="Z224" i="2"/>
  <c r="Y224" i="2"/>
  <c r="X224" i="2"/>
  <c r="AE1952" i="2"/>
  <c r="AD1952" i="2"/>
  <c r="AC1952" i="2"/>
  <c r="AB1952" i="2"/>
  <c r="Z1952" i="2"/>
  <c r="AA1952" i="2"/>
  <c r="Y1952" i="2"/>
  <c r="X1952" i="2"/>
  <c r="AE29" i="2"/>
  <c r="AD29" i="2"/>
  <c r="AC29" i="2"/>
  <c r="AB29" i="2"/>
  <c r="AA29" i="2"/>
  <c r="Y29" i="2"/>
  <c r="Z29" i="2"/>
  <c r="X29" i="2"/>
  <c r="AE91" i="2"/>
  <c r="AD91" i="2"/>
  <c r="AC91" i="2"/>
  <c r="AB91" i="2"/>
  <c r="AA91" i="2"/>
  <c r="Z91" i="2"/>
  <c r="Y91" i="2"/>
  <c r="X91" i="2"/>
  <c r="AE32" i="2"/>
  <c r="AD32" i="2"/>
  <c r="AC32" i="2"/>
  <c r="AB32" i="2"/>
  <c r="AA32" i="2"/>
  <c r="Z32" i="2"/>
  <c r="Y32" i="2"/>
  <c r="X32" i="2"/>
  <c r="AE153" i="2"/>
  <c r="AD153" i="2"/>
  <c r="AC153" i="2"/>
  <c r="AB153" i="2"/>
  <c r="AA153" i="2"/>
  <c r="Y153" i="2"/>
  <c r="Z153" i="2"/>
  <c r="X153" i="2"/>
  <c r="AE89" i="2"/>
  <c r="AD89" i="2"/>
  <c r="AC89" i="2"/>
  <c r="AB89" i="2"/>
  <c r="AA89" i="2"/>
  <c r="Y89" i="2"/>
  <c r="Z89" i="2"/>
  <c r="X89" i="2"/>
  <c r="AE138" i="2"/>
  <c r="AD138" i="2"/>
  <c r="AC138" i="2"/>
  <c r="AB138" i="2"/>
  <c r="AA138" i="2"/>
  <c r="Z138" i="2"/>
  <c r="Y138" i="2"/>
  <c r="X138" i="2"/>
  <c r="AE42" i="2"/>
  <c r="AD42" i="2"/>
  <c r="AC42" i="2"/>
  <c r="AB42" i="2"/>
  <c r="AA42" i="2"/>
  <c r="Z42" i="2"/>
  <c r="Y42" i="2"/>
  <c r="X42" i="2"/>
  <c r="AE51" i="2"/>
  <c r="AD51" i="2"/>
  <c r="AC51" i="2"/>
  <c r="AB51" i="2"/>
  <c r="AA51" i="2"/>
  <c r="Z51" i="2"/>
  <c r="Y51" i="2"/>
  <c r="X51" i="2"/>
  <c r="AE113" i="2"/>
  <c r="AD113" i="2"/>
  <c r="AC113" i="2"/>
  <c r="AB113" i="2"/>
  <c r="AA113" i="2"/>
  <c r="Y113" i="2"/>
  <c r="Z113" i="2"/>
  <c r="X113" i="2"/>
  <c r="AE96" i="2"/>
  <c r="AD96" i="2"/>
  <c r="AC96" i="2"/>
  <c r="AB96" i="2"/>
  <c r="AA96" i="2"/>
  <c r="Z96" i="2"/>
  <c r="Y96" i="2"/>
  <c r="X96" i="2"/>
  <c r="AE377" i="2"/>
  <c r="AD377" i="2"/>
  <c r="AC377" i="2"/>
  <c r="AB377" i="2"/>
  <c r="AA377" i="2"/>
  <c r="Z377" i="2"/>
  <c r="X377" i="2"/>
  <c r="Y377" i="2"/>
  <c r="AE345" i="2"/>
  <c r="AD345" i="2"/>
  <c r="AC345" i="2"/>
  <c r="AB345" i="2"/>
  <c r="AA345" i="2"/>
  <c r="Z345" i="2"/>
  <c r="X345" i="2"/>
  <c r="Y345" i="2"/>
  <c r="AE532" i="2"/>
  <c r="AD532" i="2"/>
  <c r="AC532" i="2"/>
  <c r="AB532" i="2"/>
  <c r="AA532" i="2"/>
  <c r="Z532" i="2"/>
  <c r="Y532" i="2"/>
  <c r="X532" i="2"/>
  <c r="AE432" i="2"/>
  <c r="AD432" i="2"/>
  <c r="AC432" i="2"/>
  <c r="AB432" i="2"/>
  <c r="AA432" i="2"/>
  <c r="Z432" i="2"/>
  <c r="Y432" i="2"/>
  <c r="X432" i="2"/>
  <c r="AE568" i="2"/>
  <c r="AD568" i="2"/>
  <c r="AC568" i="2"/>
  <c r="AB568" i="2"/>
  <c r="AA568" i="2"/>
  <c r="Z568" i="2"/>
  <c r="Y568" i="2"/>
  <c r="X568" i="2"/>
  <c r="AE853" i="2"/>
  <c r="AD853" i="2"/>
  <c r="AC853" i="2"/>
  <c r="AB853" i="2"/>
  <c r="AA853" i="2"/>
  <c r="Z853" i="2"/>
  <c r="Y853" i="2"/>
  <c r="X853" i="2"/>
  <c r="AE773" i="2"/>
  <c r="AD773" i="2"/>
  <c r="AC773" i="2"/>
  <c r="AB773" i="2"/>
  <c r="AA773" i="2"/>
  <c r="Z773" i="2"/>
  <c r="Y773" i="2"/>
  <c r="X773" i="2"/>
  <c r="AE562" i="2"/>
  <c r="AD562" i="2"/>
  <c r="AC562" i="2"/>
  <c r="AB562" i="2"/>
  <c r="AA562" i="2"/>
  <c r="Z562" i="2"/>
  <c r="Y562" i="2"/>
  <c r="X562" i="2"/>
  <c r="AE824" i="2"/>
  <c r="AD824" i="2"/>
  <c r="AC824" i="2"/>
  <c r="AB824" i="2"/>
  <c r="AA824" i="2"/>
  <c r="Z824" i="2"/>
  <c r="Y824" i="2"/>
  <c r="X824" i="2"/>
  <c r="AE788" i="2"/>
  <c r="AD788" i="2"/>
  <c r="AC788" i="2"/>
  <c r="AB788" i="2"/>
  <c r="AA788" i="2"/>
  <c r="Z788" i="2"/>
  <c r="Y788" i="2"/>
  <c r="X788" i="2"/>
  <c r="AE768" i="2"/>
  <c r="AD768" i="2"/>
  <c r="AC768" i="2"/>
  <c r="AB768" i="2"/>
  <c r="AA768" i="2"/>
  <c r="Z768" i="2"/>
  <c r="Y768" i="2"/>
  <c r="X768" i="2"/>
  <c r="AE461" i="2"/>
  <c r="AD461" i="2"/>
  <c r="AC461" i="2"/>
  <c r="AB461" i="2"/>
  <c r="AA461" i="2"/>
  <c r="Z461" i="2"/>
  <c r="X461" i="2"/>
  <c r="Y461" i="2"/>
  <c r="AE585" i="2"/>
  <c r="AD585" i="2"/>
  <c r="AC585" i="2"/>
  <c r="AB585" i="2"/>
  <c r="AA585" i="2"/>
  <c r="Z585" i="2"/>
  <c r="Y585" i="2"/>
  <c r="X585" i="2"/>
  <c r="AE475" i="2"/>
  <c r="AD475" i="2"/>
  <c r="AC475" i="2"/>
  <c r="AB475" i="2"/>
  <c r="AA475" i="2"/>
  <c r="Z475" i="2"/>
  <c r="X475" i="2"/>
  <c r="Y475" i="2"/>
  <c r="AE622" i="2"/>
  <c r="AD622" i="2"/>
  <c r="AC622" i="2"/>
  <c r="AB622" i="2"/>
  <c r="AA622" i="2"/>
  <c r="Z622" i="2"/>
  <c r="Y622" i="2"/>
  <c r="X622" i="2"/>
  <c r="AE590" i="2"/>
  <c r="AD590" i="2"/>
  <c r="AC590" i="2"/>
  <c r="AB590" i="2"/>
  <c r="AA590" i="2"/>
  <c r="Z590" i="2"/>
  <c r="Y590" i="2"/>
  <c r="X590" i="2"/>
  <c r="AE730" i="2"/>
  <c r="AD730" i="2"/>
  <c r="AC730" i="2"/>
  <c r="AB730" i="2"/>
  <c r="AA730" i="2"/>
  <c r="Z730" i="2"/>
  <c r="Y730" i="2"/>
  <c r="X730" i="2"/>
  <c r="AE794" i="2"/>
  <c r="AD794" i="2"/>
  <c r="AC794" i="2"/>
  <c r="AB794" i="2"/>
  <c r="AA794" i="2"/>
  <c r="Z794" i="2"/>
  <c r="Y794" i="2"/>
  <c r="X794" i="2"/>
  <c r="AE858" i="2"/>
  <c r="AD858" i="2"/>
  <c r="AC858" i="2"/>
  <c r="AB858" i="2"/>
  <c r="AA858" i="2"/>
  <c r="Z858" i="2"/>
  <c r="Y858" i="2"/>
  <c r="X858" i="2"/>
  <c r="AE894" i="2"/>
  <c r="AD894" i="2"/>
  <c r="AC894" i="2"/>
  <c r="AB894" i="2"/>
  <c r="AA894" i="2"/>
  <c r="Z894" i="2"/>
  <c r="Y894" i="2"/>
  <c r="X894" i="2"/>
  <c r="AE926" i="2"/>
  <c r="AD926" i="2"/>
  <c r="AC926" i="2"/>
  <c r="AB926" i="2"/>
  <c r="AA926" i="2"/>
  <c r="Z926" i="2"/>
  <c r="Y926" i="2"/>
  <c r="X926" i="2"/>
  <c r="AE958" i="2"/>
  <c r="AD958" i="2"/>
  <c r="AC958" i="2"/>
  <c r="AB958" i="2"/>
  <c r="AA958" i="2"/>
  <c r="Z958" i="2"/>
  <c r="Y958" i="2"/>
  <c r="X958" i="2"/>
  <c r="AE990" i="2"/>
  <c r="AD990" i="2"/>
  <c r="AC990" i="2"/>
  <c r="AB990" i="2"/>
  <c r="AA990" i="2"/>
  <c r="Z990" i="2"/>
  <c r="Y990" i="2"/>
  <c r="X990" i="2"/>
  <c r="AE1022" i="2"/>
  <c r="AD1022" i="2"/>
  <c r="AC1022" i="2"/>
  <c r="AB1022" i="2"/>
  <c r="AA1022" i="2"/>
  <c r="Z1022" i="2"/>
  <c r="Y1022" i="2"/>
  <c r="X1022" i="2"/>
  <c r="AE1054" i="2"/>
  <c r="AD1054" i="2"/>
  <c r="AC1054" i="2"/>
  <c r="AB1054" i="2"/>
  <c r="AA1054" i="2"/>
  <c r="Z1054" i="2"/>
  <c r="Y1054" i="2"/>
  <c r="X1054" i="2"/>
  <c r="AE1086" i="2"/>
  <c r="AD1086" i="2"/>
  <c r="AC1086" i="2"/>
  <c r="AB1086" i="2"/>
  <c r="AA1086" i="2"/>
  <c r="Z1086" i="2"/>
  <c r="Y1086" i="2"/>
  <c r="X1086" i="2"/>
  <c r="AE687" i="2"/>
  <c r="AD687" i="2"/>
  <c r="AC687" i="2"/>
  <c r="AB687" i="2"/>
  <c r="AA687" i="2"/>
  <c r="Z687" i="2"/>
  <c r="X687" i="2"/>
  <c r="Y687" i="2"/>
  <c r="AE739" i="2"/>
  <c r="AD739" i="2"/>
  <c r="AC739" i="2"/>
  <c r="AB739" i="2"/>
  <c r="AA739" i="2"/>
  <c r="Z739" i="2"/>
  <c r="X739" i="2"/>
  <c r="Y739" i="2"/>
  <c r="AE803" i="2"/>
  <c r="AD803" i="2"/>
  <c r="AC803" i="2"/>
  <c r="AB803" i="2"/>
  <c r="AA803" i="2"/>
  <c r="Z803" i="2"/>
  <c r="Y803" i="2"/>
  <c r="X803" i="2"/>
  <c r="AE851" i="2"/>
  <c r="AD851" i="2"/>
  <c r="AC851" i="2"/>
  <c r="AB851" i="2"/>
  <c r="AA851" i="2"/>
  <c r="Z851" i="2"/>
  <c r="Y851" i="2"/>
  <c r="X851" i="2"/>
  <c r="AE883" i="2"/>
  <c r="AD883" i="2"/>
  <c r="AC883" i="2"/>
  <c r="AB883" i="2"/>
  <c r="AA883" i="2"/>
  <c r="Z883" i="2"/>
  <c r="Y883" i="2"/>
  <c r="X883" i="2"/>
  <c r="AE915" i="2"/>
  <c r="AD915" i="2"/>
  <c r="AC915" i="2"/>
  <c r="AB915" i="2"/>
  <c r="AA915" i="2"/>
  <c r="Z915" i="2"/>
  <c r="Y915" i="2"/>
  <c r="X915" i="2"/>
  <c r="AE939" i="2"/>
  <c r="AD939" i="2"/>
  <c r="AC939" i="2"/>
  <c r="AB939" i="2"/>
  <c r="AA939" i="2"/>
  <c r="Z939" i="2"/>
  <c r="Y939" i="2"/>
  <c r="X939" i="2"/>
  <c r="AE971" i="2"/>
  <c r="AD971" i="2"/>
  <c r="AC971" i="2"/>
  <c r="AB971" i="2"/>
  <c r="AA971" i="2"/>
  <c r="Z971" i="2"/>
  <c r="Y971" i="2"/>
  <c r="X971" i="2"/>
  <c r="AE995" i="2"/>
  <c r="AD995" i="2"/>
  <c r="AC995" i="2"/>
  <c r="AB995" i="2"/>
  <c r="AA995" i="2"/>
  <c r="Z995" i="2"/>
  <c r="Y995" i="2"/>
  <c r="X995" i="2"/>
  <c r="AE1027" i="2"/>
  <c r="AD1027" i="2"/>
  <c r="AC1027" i="2"/>
  <c r="AB1027" i="2"/>
  <c r="AA1027" i="2"/>
  <c r="Z1027" i="2"/>
  <c r="Y1027" i="2"/>
  <c r="X1027" i="2"/>
  <c r="AE1059" i="2"/>
  <c r="AD1059" i="2"/>
  <c r="AC1059" i="2"/>
  <c r="AB1059" i="2"/>
  <c r="AA1059" i="2"/>
  <c r="Z1059" i="2"/>
  <c r="Y1059" i="2"/>
  <c r="X1059" i="2"/>
  <c r="AE1091" i="2"/>
  <c r="AD1091" i="2"/>
  <c r="AC1091" i="2"/>
  <c r="AB1091" i="2"/>
  <c r="AA1091" i="2"/>
  <c r="Z1091" i="2"/>
  <c r="Y1091" i="2"/>
  <c r="X1091" i="2"/>
  <c r="AE702" i="2"/>
  <c r="AD702" i="2"/>
  <c r="AC702" i="2"/>
  <c r="AB702" i="2"/>
  <c r="AA702" i="2"/>
  <c r="Z702" i="2"/>
  <c r="Y702" i="2"/>
  <c r="X702" i="2"/>
  <c r="AE766" i="2"/>
  <c r="AD766" i="2"/>
  <c r="AC766" i="2"/>
  <c r="AB766" i="2"/>
  <c r="AA766" i="2"/>
  <c r="Z766" i="2"/>
  <c r="Y766" i="2"/>
  <c r="X766" i="2"/>
  <c r="AE830" i="2"/>
  <c r="AD830" i="2"/>
  <c r="AC830" i="2"/>
  <c r="AB830" i="2"/>
  <c r="AA830" i="2"/>
  <c r="Z830" i="2"/>
  <c r="Y830" i="2"/>
  <c r="X830" i="2"/>
  <c r="AE862" i="2"/>
  <c r="AD862" i="2"/>
  <c r="AC862" i="2"/>
  <c r="AB862" i="2"/>
  <c r="AA862" i="2"/>
  <c r="Z862" i="2"/>
  <c r="Y862" i="2"/>
  <c r="X862" i="2"/>
  <c r="AE896" i="2"/>
  <c r="AD896" i="2"/>
  <c r="AC896" i="2"/>
  <c r="AB896" i="2"/>
  <c r="AA896" i="2"/>
  <c r="Z896" i="2"/>
  <c r="Y896" i="2"/>
  <c r="X896" i="2"/>
  <c r="AE928" i="2"/>
  <c r="AD928" i="2"/>
  <c r="AC928" i="2"/>
  <c r="AB928" i="2"/>
  <c r="AA928" i="2"/>
  <c r="Z928" i="2"/>
  <c r="Y928" i="2"/>
  <c r="X928" i="2"/>
  <c r="AE952" i="2"/>
  <c r="AD952" i="2"/>
  <c r="AC952" i="2"/>
  <c r="AB952" i="2"/>
  <c r="AA952" i="2"/>
  <c r="Z952" i="2"/>
  <c r="Y952" i="2"/>
  <c r="X952" i="2"/>
  <c r="AE984" i="2"/>
  <c r="AD984" i="2"/>
  <c r="AC984" i="2"/>
  <c r="AB984" i="2"/>
  <c r="AA984" i="2"/>
  <c r="Z984" i="2"/>
  <c r="Y984" i="2"/>
  <c r="X984" i="2"/>
  <c r="AE1016" i="2"/>
  <c r="AD1016" i="2"/>
  <c r="AC1016" i="2"/>
  <c r="AB1016" i="2"/>
  <c r="AA1016" i="2"/>
  <c r="Z1016" i="2"/>
  <c r="Y1016" i="2"/>
  <c r="X1016" i="2"/>
  <c r="AE1040" i="2"/>
  <c r="AD1040" i="2"/>
  <c r="AC1040" i="2"/>
  <c r="AB1040" i="2"/>
  <c r="AA1040" i="2"/>
  <c r="Z1040" i="2"/>
  <c r="Y1040" i="2"/>
  <c r="X1040" i="2"/>
  <c r="AE1072" i="2"/>
  <c r="AD1072" i="2"/>
  <c r="AC1072" i="2"/>
  <c r="AB1072" i="2"/>
  <c r="AA1072" i="2"/>
  <c r="Z1072" i="2"/>
  <c r="Y1072" i="2"/>
  <c r="X1072" i="2"/>
  <c r="AE679" i="2"/>
  <c r="AD679" i="2"/>
  <c r="AC679" i="2"/>
  <c r="AB679" i="2"/>
  <c r="AA679" i="2"/>
  <c r="Z679" i="2"/>
  <c r="X679" i="2"/>
  <c r="Y679" i="2"/>
  <c r="AE905" i="2"/>
  <c r="AD905" i="2"/>
  <c r="AC905" i="2"/>
  <c r="AB905" i="2"/>
  <c r="AA905" i="2"/>
  <c r="Z905" i="2"/>
  <c r="Y905" i="2"/>
  <c r="X905" i="2"/>
  <c r="AE1033" i="2"/>
  <c r="AD1033" i="2"/>
  <c r="AC1033" i="2"/>
  <c r="AB1033" i="2"/>
  <c r="AA1033" i="2"/>
  <c r="Z1033" i="2"/>
  <c r="Y1033" i="2"/>
  <c r="X1033" i="2"/>
  <c r="AE1113" i="2"/>
  <c r="AD1113" i="2"/>
  <c r="AC1113" i="2"/>
  <c r="AB1113" i="2"/>
  <c r="AA1113" i="2"/>
  <c r="Z1113" i="2"/>
  <c r="Y1113" i="2"/>
  <c r="X1113" i="2"/>
  <c r="AE1145" i="2"/>
  <c r="AD1145" i="2"/>
  <c r="AC1145" i="2"/>
  <c r="AB1145" i="2"/>
  <c r="AA1145" i="2"/>
  <c r="Z1145" i="2"/>
  <c r="Y1145" i="2"/>
  <c r="X1145" i="2"/>
  <c r="AE1185" i="2"/>
  <c r="AD1185" i="2"/>
  <c r="AC1185" i="2"/>
  <c r="AB1185" i="2"/>
  <c r="AA1185" i="2"/>
  <c r="Z1185" i="2"/>
  <c r="Y1185" i="2"/>
  <c r="X1185" i="2"/>
  <c r="AE1217" i="2"/>
  <c r="AD1217" i="2"/>
  <c r="AC1217" i="2"/>
  <c r="AB1217" i="2"/>
  <c r="AA1217" i="2"/>
  <c r="Z1217" i="2"/>
  <c r="Y1217" i="2"/>
  <c r="X1217" i="2"/>
  <c r="AE1249" i="2"/>
  <c r="AD1249" i="2"/>
  <c r="AC1249" i="2"/>
  <c r="AB1249" i="2"/>
  <c r="AA1249" i="2"/>
  <c r="Z1249" i="2"/>
  <c r="Y1249" i="2"/>
  <c r="X1249" i="2"/>
  <c r="AE1273" i="2"/>
  <c r="AD1273" i="2"/>
  <c r="AC1273" i="2"/>
  <c r="AB1273" i="2"/>
  <c r="AA1273" i="2"/>
  <c r="Z1273" i="2"/>
  <c r="Y1273" i="2"/>
  <c r="X1273" i="2"/>
  <c r="AE1305" i="2"/>
  <c r="AD1305" i="2"/>
  <c r="AC1305" i="2"/>
  <c r="AB1305" i="2"/>
  <c r="AA1305" i="2"/>
  <c r="Z1305" i="2"/>
  <c r="Y1305" i="2"/>
  <c r="X1305" i="2"/>
  <c r="AE1337" i="2"/>
  <c r="AD1337" i="2"/>
  <c r="AC1337" i="2"/>
  <c r="AB1337" i="2"/>
  <c r="AA1337" i="2"/>
  <c r="Z1337" i="2"/>
  <c r="Y1337" i="2"/>
  <c r="X1337" i="2"/>
  <c r="AE759" i="2"/>
  <c r="AD759" i="2"/>
  <c r="AC759" i="2"/>
  <c r="AB759" i="2"/>
  <c r="AA759" i="2"/>
  <c r="Z759" i="2"/>
  <c r="Y759" i="2"/>
  <c r="X759" i="2"/>
  <c r="AE909" i="2"/>
  <c r="AD909" i="2"/>
  <c r="AC909" i="2"/>
  <c r="AB909" i="2"/>
  <c r="AA909" i="2"/>
  <c r="Z909" i="2"/>
  <c r="Y909" i="2"/>
  <c r="X909" i="2"/>
  <c r="AE1037" i="2"/>
  <c r="AD1037" i="2"/>
  <c r="AC1037" i="2"/>
  <c r="AB1037" i="2"/>
  <c r="AA1037" i="2"/>
  <c r="Z1037" i="2"/>
  <c r="Y1037" i="2"/>
  <c r="X1037" i="2"/>
  <c r="AE1114" i="2"/>
  <c r="AD1114" i="2"/>
  <c r="AC1114" i="2"/>
  <c r="AB1114" i="2"/>
  <c r="AA1114" i="2"/>
  <c r="Z1114" i="2"/>
  <c r="Y1114" i="2"/>
  <c r="X1114" i="2"/>
  <c r="AE1146" i="2"/>
  <c r="AD1146" i="2"/>
  <c r="AC1146" i="2"/>
  <c r="AB1146" i="2"/>
  <c r="AA1146" i="2"/>
  <c r="Z1146" i="2"/>
  <c r="Y1146" i="2"/>
  <c r="X1146" i="2"/>
  <c r="AE1178" i="2"/>
  <c r="AD1178" i="2"/>
  <c r="AC1178" i="2"/>
  <c r="AB1178" i="2"/>
  <c r="AA1178" i="2"/>
  <c r="Z1178" i="2"/>
  <c r="Y1178" i="2"/>
  <c r="X1178" i="2"/>
  <c r="AE1210" i="2"/>
  <c r="AD1210" i="2"/>
  <c r="AC1210" i="2"/>
  <c r="AB1210" i="2"/>
  <c r="AA1210" i="2"/>
  <c r="Z1210" i="2"/>
  <c r="Y1210" i="2"/>
  <c r="X1210" i="2"/>
  <c r="AE1234" i="2"/>
  <c r="AD1234" i="2"/>
  <c r="AC1234" i="2"/>
  <c r="AB1234" i="2"/>
  <c r="AA1234" i="2"/>
  <c r="Z1234" i="2"/>
  <c r="Y1234" i="2"/>
  <c r="X1234" i="2"/>
  <c r="AE1266" i="2"/>
  <c r="AD1266" i="2"/>
  <c r="AC1266" i="2"/>
  <c r="AB1266" i="2"/>
  <c r="AA1266" i="2"/>
  <c r="Z1266" i="2"/>
  <c r="Y1266" i="2"/>
  <c r="X1266" i="2"/>
  <c r="AE1290" i="2"/>
  <c r="AD1290" i="2"/>
  <c r="AC1290" i="2"/>
  <c r="AB1290" i="2"/>
  <c r="AA1290" i="2"/>
  <c r="Z1290" i="2"/>
  <c r="Y1290" i="2"/>
  <c r="X1290" i="2"/>
  <c r="AE1322" i="2"/>
  <c r="AD1322" i="2"/>
  <c r="AC1322" i="2"/>
  <c r="AB1322" i="2"/>
  <c r="AA1322" i="2"/>
  <c r="Z1322" i="2"/>
  <c r="Y1322" i="2"/>
  <c r="X1322" i="2"/>
  <c r="AE735" i="2"/>
  <c r="AD735" i="2"/>
  <c r="AC735" i="2"/>
  <c r="AB735" i="2"/>
  <c r="AA735" i="2"/>
  <c r="Z735" i="2"/>
  <c r="X735" i="2"/>
  <c r="Y735" i="2"/>
  <c r="AE929" i="2"/>
  <c r="AD929" i="2"/>
  <c r="AC929" i="2"/>
  <c r="AB929" i="2"/>
  <c r="AA929" i="2"/>
  <c r="Z929" i="2"/>
  <c r="Y929" i="2"/>
  <c r="X929" i="2"/>
  <c r="AE1025" i="2"/>
  <c r="AD1025" i="2"/>
  <c r="AC1025" i="2"/>
  <c r="AB1025" i="2"/>
  <c r="AA1025" i="2"/>
  <c r="Z1025" i="2"/>
  <c r="Y1025" i="2"/>
  <c r="X1025" i="2"/>
  <c r="AE1111" i="2"/>
  <c r="AD1111" i="2"/>
  <c r="AC1111" i="2"/>
  <c r="AB1111" i="2"/>
  <c r="AA1111" i="2"/>
  <c r="Z1111" i="2"/>
  <c r="Y1111" i="2"/>
  <c r="X1111" i="2"/>
  <c r="AE1143" i="2"/>
  <c r="AD1143" i="2"/>
  <c r="AC1143" i="2"/>
  <c r="AB1143" i="2"/>
  <c r="AA1143" i="2"/>
  <c r="Z1143" i="2"/>
  <c r="Y1143" i="2"/>
  <c r="X1143" i="2"/>
  <c r="AE1175" i="2"/>
  <c r="AD1175" i="2"/>
  <c r="AC1175" i="2"/>
  <c r="AB1175" i="2"/>
  <c r="AA1175" i="2"/>
  <c r="Z1175" i="2"/>
  <c r="Y1175" i="2"/>
  <c r="X1175" i="2"/>
  <c r="AE1207" i="2"/>
  <c r="AD1207" i="2"/>
  <c r="AC1207" i="2"/>
  <c r="AB1207" i="2"/>
  <c r="AA1207" i="2"/>
  <c r="Z1207" i="2"/>
  <c r="Y1207" i="2"/>
  <c r="X1207" i="2"/>
  <c r="AE1239" i="2"/>
  <c r="AD1239" i="2"/>
  <c r="AC1239" i="2"/>
  <c r="AB1239" i="2"/>
  <c r="AA1239" i="2"/>
  <c r="Z1239" i="2"/>
  <c r="Y1239" i="2"/>
  <c r="X1239" i="2"/>
  <c r="AE1271" i="2"/>
  <c r="AD1271" i="2"/>
  <c r="AC1271" i="2"/>
  <c r="AB1271" i="2"/>
  <c r="AA1271" i="2"/>
  <c r="Z1271" i="2"/>
  <c r="Y1271" i="2"/>
  <c r="X1271" i="2"/>
  <c r="AE1303" i="2"/>
  <c r="AD1303" i="2"/>
  <c r="AC1303" i="2"/>
  <c r="AB1303" i="2"/>
  <c r="AA1303" i="2"/>
  <c r="Z1303" i="2"/>
  <c r="Y1303" i="2"/>
  <c r="X1303" i="2"/>
  <c r="AE1335" i="2"/>
  <c r="AD1335" i="2"/>
  <c r="AC1335" i="2"/>
  <c r="AB1335" i="2"/>
  <c r="AA1335" i="2"/>
  <c r="Z1335" i="2"/>
  <c r="Y1335" i="2"/>
  <c r="X1335" i="2"/>
  <c r="AE965" i="2"/>
  <c r="AD965" i="2"/>
  <c r="AC965" i="2"/>
  <c r="AB965" i="2"/>
  <c r="AA965" i="2"/>
  <c r="Z965" i="2"/>
  <c r="Y965" i="2"/>
  <c r="X965" i="2"/>
  <c r="AE1192" i="2"/>
  <c r="AD1192" i="2"/>
  <c r="AC1192" i="2"/>
  <c r="AB1192" i="2"/>
  <c r="AA1192" i="2"/>
  <c r="Z1192" i="2"/>
  <c r="Y1192" i="2"/>
  <c r="X1192" i="2"/>
  <c r="AE1320" i="2"/>
  <c r="AD1320" i="2"/>
  <c r="AC1320" i="2"/>
  <c r="AB1320" i="2"/>
  <c r="AA1320" i="2"/>
  <c r="Z1320" i="2"/>
  <c r="Y1320" i="2"/>
  <c r="X1320" i="2"/>
  <c r="AE1377" i="2"/>
  <c r="AD1377" i="2"/>
  <c r="AC1377" i="2"/>
  <c r="AB1377" i="2"/>
  <c r="AA1377" i="2"/>
  <c r="Z1377" i="2"/>
  <c r="Y1377" i="2"/>
  <c r="X1377" i="2"/>
  <c r="AE1409" i="2"/>
  <c r="AD1409" i="2"/>
  <c r="AC1409" i="2"/>
  <c r="AB1409" i="2"/>
  <c r="AA1409" i="2"/>
  <c r="Z1409" i="2"/>
  <c r="Y1409" i="2"/>
  <c r="X1409" i="2"/>
  <c r="AE1449" i="2"/>
  <c r="AD1449" i="2"/>
  <c r="AC1449" i="2"/>
  <c r="AB1449" i="2"/>
  <c r="AA1449" i="2"/>
  <c r="Z1449" i="2"/>
  <c r="Y1449" i="2"/>
  <c r="X1449" i="2"/>
  <c r="AE1489" i="2"/>
  <c r="AD1489" i="2"/>
  <c r="AC1489" i="2"/>
  <c r="AB1489" i="2"/>
  <c r="AA1489" i="2"/>
  <c r="Z1489" i="2"/>
  <c r="Y1489" i="2"/>
  <c r="X1489" i="2"/>
  <c r="AE1521" i="2"/>
  <c r="AD1521" i="2"/>
  <c r="AC1521" i="2"/>
  <c r="AB1521" i="2"/>
  <c r="AA1521" i="2"/>
  <c r="Z1521" i="2"/>
  <c r="Y1521" i="2"/>
  <c r="X1521" i="2"/>
  <c r="AE1553" i="2"/>
  <c r="AD1553" i="2"/>
  <c r="AC1553" i="2"/>
  <c r="AB1553" i="2"/>
  <c r="AA1553" i="2"/>
  <c r="Z1553" i="2"/>
  <c r="Y1553" i="2"/>
  <c r="X1553" i="2"/>
  <c r="AE1585" i="2"/>
  <c r="AD1585" i="2"/>
  <c r="AC1585" i="2"/>
  <c r="AB1585" i="2"/>
  <c r="AA1585" i="2"/>
  <c r="Z1585" i="2"/>
  <c r="Y1585" i="2"/>
  <c r="X1585" i="2"/>
  <c r="AE839" i="2"/>
  <c r="AD839" i="2"/>
  <c r="AC839" i="2"/>
  <c r="AB839" i="2"/>
  <c r="AA839" i="2"/>
  <c r="Z839" i="2"/>
  <c r="Y839" i="2"/>
  <c r="X839" i="2"/>
  <c r="AE1164" i="2"/>
  <c r="AD1164" i="2"/>
  <c r="AC1164" i="2"/>
  <c r="AB1164" i="2"/>
  <c r="AA1164" i="2"/>
  <c r="Z1164" i="2"/>
  <c r="Y1164" i="2"/>
  <c r="X1164" i="2"/>
  <c r="AE1292" i="2"/>
  <c r="AD1292" i="2"/>
  <c r="AC1292" i="2"/>
  <c r="AB1292" i="2"/>
  <c r="AA1292" i="2"/>
  <c r="Z1292" i="2"/>
  <c r="Y1292" i="2"/>
  <c r="X1292" i="2"/>
  <c r="AE1370" i="2"/>
  <c r="AD1370" i="2"/>
  <c r="AC1370" i="2"/>
  <c r="AB1370" i="2"/>
  <c r="AA1370" i="2"/>
  <c r="Z1370" i="2"/>
  <c r="Y1370" i="2"/>
  <c r="X1370" i="2"/>
  <c r="AE1402" i="2"/>
  <c r="AD1402" i="2"/>
  <c r="AC1402" i="2"/>
  <c r="AB1402" i="2"/>
  <c r="AA1402" i="2"/>
  <c r="Z1402" i="2"/>
  <c r="Y1402" i="2"/>
  <c r="X1402" i="2"/>
  <c r="AE1426" i="2"/>
  <c r="AD1426" i="2"/>
  <c r="AC1426" i="2"/>
  <c r="AB1426" i="2"/>
  <c r="AA1426" i="2"/>
  <c r="Z1426" i="2"/>
  <c r="Y1426" i="2"/>
  <c r="X1426" i="2"/>
  <c r="AE1458" i="2"/>
  <c r="AD1458" i="2"/>
  <c r="AC1458" i="2"/>
  <c r="AB1458" i="2"/>
  <c r="AA1458" i="2"/>
  <c r="Z1458" i="2"/>
  <c r="Y1458" i="2"/>
  <c r="X1458" i="2"/>
  <c r="AE1490" i="2"/>
  <c r="AD1490" i="2"/>
  <c r="AC1490" i="2"/>
  <c r="AB1490" i="2"/>
  <c r="Z1490" i="2"/>
  <c r="AA1490" i="2"/>
  <c r="Y1490" i="2"/>
  <c r="X1490" i="2"/>
  <c r="AE1530" i="2"/>
  <c r="AD1530" i="2"/>
  <c r="AC1530" i="2"/>
  <c r="AB1530" i="2"/>
  <c r="Z1530" i="2"/>
  <c r="AA1530" i="2"/>
  <c r="Y1530" i="2"/>
  <c r="X1530" i="2"/>
  <c r="AE1570" i="2"/>
  <c r="AD1570" i="2"/>
  <c r="AC1570" i="2"/>
  <c r="AB1570" i="2"/>
  <c r="Z1570" i="2"/>
  <c r="AA1570" i="2"/>
  <c r="Y1570" i="2"/>
  <c r="X1570" i="2"/>
  <c r="AE1602" i="2"/>
  <c r="AD1602" i="2"/>
  <c r="AC1602" i="2"/>
  <c r="AB1602" i="2"/>
  <c r="Z1602" i="2"/>
  <c r="AA1602" i="2"/>
  <c r="Y1602" i="2"/>
  <c r="X1602" i="2"/>
  <c r="AE1104" i="2"/>
  <c r="AD1104" i="2"/>
  <c r="AC1104" i="2"/>
  <c r="AB1104" i="2"/>
  <c r="AA1104" i="2"/>
  <c r="Z1104" i="2"/>
  <c r="Y1104" i="2"/>
  <c r="X1104" i="2"/>
  <c r="AE1264" i="2"/>
  <c r="AD1264" i="2"/>
  <c r="AC1264" i="2"/>
  <c r="AB1264" i="2"/>
  <c r="AA1264" i="2"/>
  <c r="Z1264" i="2"/>
  <c r="Y1264" i="2"/>
  <c r="X1264" i="2"/>
  <c r="AE1371" i="2"/>
  <c r="AD1371" i="2"/>
  <c r="AC1371" i="2"/>
  <c r="AB1371" i="2"/>
  <c r="AA1371" i="2"/>
  <c r="Z1371" i="2"/>
  <c r="Y1371" i="2"/>
  <c r="X1371" i="2"/>
  <c r="AE1411" i="2"/>
  <c r="AD1411" i="2"/>
  <c r="AC1411" i="2"/>
  <c r="AB1411" i="2"/>
  <c r="AA1411" i="2"/>
  <c r="Z1411" i="2"/>
  <c r="Y1411" i="2"/>
  <c r="X1411" i="2"/>
  <c r="AE1443" i="2"/>
  <c r="AD1443" i="2"/>
  <c r="AC1443" i="2"/>
  <c r="AB1443" i="2"/>
  <c r="AA1443" i="2"/>
  <c r="Z1443" i="2"/>
  <c r="Y1443" i="2"/>
  <c r="X1443" i="2"/>
  <c r="AE1475" i="2"/>
  <c r="AD1475" i="2"/>
  <c r="AC1475" i="2"/>
  <c r="AB1475" i="2"/>
  <c r="AA1475" i="2"/>
  <c r="Z1475" i="2"/>
  <c r="Y1475" i="2"/>
  <c r="X1475" i="2"/>
  <c r="AE1507" i="2"/>
  <c r="AD1507" i="2"/>
  <c r="AC1507" i="2"/>
  <c r="AB1507" i="2"/>
  <c r="AA1507" i="2"/>
  <c r="Z1507" i="2"/>
  <c r="Y1507" i="2"/>
  <c r="X1507" i="2"/>
  <c r="AE1539" i="2"/>
  <c r="AD1539" i="2"/>
  <c r="AC1539" i="2"/>
  <c r="AB1539" i="2"/>
  <c r="AA1539" i="2"/>
  <c r="Z1539" i="2"/>
  <c r="Y1539" i="2"/>
  <c r="X1539" i="2"/>
  <c r="AE1571" i="2"/>
  <c r="AD1571" i="2"/>
  <c r="AC1571" i="2"/>
  <c r="AB1571" i="2"/>
  <c r="AA1571" i="2"/>
  <c r="Z1571" i="2"/>
  <c r="Y1571" i="2"/>
  <c r="X1571" i="2"/>
  <c r="AE1595" i="2"/>
  <c r="AD1595" i="2"/>
  <c r="AC1595" i="2"/>
  <c r="AB1595" i="2"/>
  <c r="AA1595" i="2"/>
  <c r="Z1595" i="2"/>
  <c r="Y1595" i="2"/>
  <c r="X1595" i="2"/>
  <c r="AE1284" i="2"/>
  <c r="AD1284" i="2"/>
  <c r="AC1284" i="2"/>
  <c r="AB1284" i="2"/>
  <c r="AA1284" i="2"/>
  <c r="Z1284" i="2"/>
  <c r="Y1284" i="2"/>
  <c r="X1284" i="2"/>
  <c r="AE1496" i="2"/>
  <c r="AD1496" i="2"/>
  <c r="AC1496" i="2"/>
  <c r="AB1496" i="2"/>
  <c r="Z1496" i="2"/>
  <c r="AA1496" i="2"/>
  <c r="Y1496" i="2"/>
  <c r="X1496" i="2"/>
  <c r="AE1614" i="2"/>
  <c r="AD1614" i="2"/>
  <c r="AC1614" i="2"/>
  <c r="AB1614" i="2"/>
  <c r="Z1614" i="2"/>
  <c r="AA1614" i="2"/>
  <c r="Y1614" i="2"/>
  <c r="X1614" i="2"/>
  <c r="AE1646" i="2"/>
  <c r="AD1646" i="2"/>
  <c r="AC1646" i="2"/>
  <c r="AB1646" i="2"/>
  <c r="Z1646" i="2"/>
  <c r="AA1646" i="2"/>
  <c r="Y1646" i="2"/>
  <c r="X1646" i="2"/>
  <c r="AE1678" i="2"/>
  <c r="AD1678" i="2"/>
  <c r="AC1678" i="2"/>
  <c r="AB1678" i="2"/>
  <c r="Z1678" i="2"/>
  <c r="AA1678" i="2"/>
  <c r="Y1678" i="2"/>
  <c r="X1678" i="2"/>
  <c r="AE1702" i="2"/>
  <c r="AD1702" i="2"/>
  <c r="AC1702" i="2"/>
  <c r="AB1702" i="2"/>
  <c r="Z1702" i="2"/>
  <c r="AA1702" i="2"/>
  <c r="Y1702" i="2"/>
  <c r="X1702" i="2"/>
  <c r="AE1734" i="2"/>
  <c r="AD1734" i="2"/>
  <c r="AC1734" i="2"/>
  <c r="AB1734" i="2"/>
  <c r="Z1734" i="2"/>
  <c r="AA1734" i="2"/>
  <c r="Y1734" i="2"/>
  <c r="X1734" i="2"/>
  <c r="AE1766" i="2"/>
  <c r="AD1766" i="2"/>
  <c r="AC1766" i="2"/>
  <c r="AB1766" i="2"/>
  <c r="Z1766" i="2"/>
  <c r="AA1766" i="2"/>
  <c r="Y1766" i="2"/>
  <c r="X1766" i="2"/>
  <c r="AE1798" i="2"/>
  <c r="AD1798" i="2"/>
  <c r="AC1798" i="2"/>
  <c r="AB1798" i="2"/>
  <c r="Z1798" i="2"/>
  <c r="AA1798" i="2"/>
  <c r="Y1798" i="2"/>
  <c r="X1798" i="2"/>
  <c r="AE1830" i="2"/>
  <c r="AD1830" i="2"/>
  <c r="AC1830" i="2"/>
  <c r="AB1830" i="2"/>
  <c r="Z1830" i="2"/>
  <c r="AA1830" i="2"/>
  <c r="Y1830" i="2"/>
  <c r="X1830" i="2"/>
  <c r="AE1862" i="2"/>
  <c r="AD1862" i="2"/>
  <c r="AC1862" i="2"/>
  <c r="AB1862" i="2"/>
  <c r="Z1862" i="2"/>
  <c r="AA1862" i="2"/>
  <c r="Y1862" i="2"/>
  <c r="X1862" i="2"/>
  <c r="AE1894" i="2"/>
  <c r="AD1894" i="2"/>
  <c r="AC1894" i="2"/>
  <c r="AB1894" i="2"/>
  <c r="AA1894" i="2"/>
  <c r="Z1894" i="2"/>
  <c r="Y1894" i="2"/>
  <c r="X1894" i="2"/>
  <c r="AE1926" i="2"/>
  <c r="AD1926" i="2"/>
  <c r="AC1926" i="2"/>
  <c r="AB1926" i="2"/>
  <c r="AA1926" i="2"/>
  <c r="Z1926" i="2"/>
  <c r="Y1926" i="2"/>
  <c r="X1926" i="2"/>
  <c r="AE1974" i="2"/>
  <c r="AD1974" i="2"/>
  <c r="AC1974" i="2"/>
  <c r="AB1974" i="2"/>
  <c r="AA1974" i="2"/>
  <c r="Z1974" i="2"/>
  <c r="Y1974" i="2"/>
  <c r="X1974" i="2"/>
  <c r="AE1300" i="2"/>
  <c r="AD1300" i="2"/>
  <c r="AC1300" i="2"/>
  <c r="AB1300" i="2"/>
  <c r="AA1300" i="2"/>
  <c r="Z1300" i="2"/>
  <c r="Y1300" i="2"/>
  <c r="X1300" i="2"/>
  <c r="AE1468" i="2"/>
  <c r="AD1468" i="2"/>
  <c r="AC1468" i="2"/>
  <c r="AB1468" i="2"/>
  <c r="AA1468" i="2"/>
  <c r="Z1468" i="2"/>
  <c r="Y1468" i="2"/>
  <c r="X1468" i="2"/>
  <c r="AE1596" i="2"/>
  <c r="AD1596" i="2"/>
  <c r="AC1596" i="2"/>
  <c r="AB1596" i="2"/>
  <c r="Z1596" i="2"/>
  <c r="AA1596" i="2"/>
  <c r="Y1596" i="2"/>
  <c r="X1596" i="2"/>
  <c r="AE1639" i="2"/>
  <c r="AD1639" i="2"/>
  <c r="AC1639" i="2"/>
  <c r="AB1639" i="2"/>
  <c r="AA1639" i="2"/>
  <c r="Z1639" i="2"/>
  <c r="Y1639" i="2"/>
  <c r="X1639" i="2"/>
  <c r="AE1755" i="2"/>
  <c r="AD1755" i="2"/>
  <c r="AC1755" i="2"/>
  <c r="AB1755" i="2"/>
  <c r="AA1755" i="2"/>
  <c r="Z1755" i="2"/>
  <c r="Y1755" i="2"/>
  <c r="X1755" i="2"/>
  <c r="AE1895" i="2"/>
  <c r="AD1895" i="2"/>
  <c r="AC1895" i="2"/>
  <c r="AB1895" i="2"/>
  <c r="AA1895" i="2"/>
  <c r="Z1895" i="2"/>
  <c r="Y1895" i="2"/>
  <c r="X1895" i="2"/>
  <c r="AE1520" i="2"/>
  <c r="AD1520" i="2"/>
  <c r="AC1520" i="2"/>
  <c r="AB1520" i="2"/>
  <c r="Z1520" i="2"/>
  <c r="AA1520" i="2"/>
  <c r="Y1520" i="2"/>
  <c r="X1520" i="2"/>
  <c r="AE1724" i="2"/>
  <c r="AD1724" i="2"/>
  <c r="AC1724" i="2"/>
  <c r="AB1724" i="2"/>
  <c r="Z1724" i="2"/>
  <c r="AA1724" i="2"/>
  <c r="Y1724" i="2"/>
  <c r="X1724" i="2"/>
  <c r="AE1868" i="2"/>
  <c r="AD1868" i="2"/>
  <c r="AC1868" i="2"/>
  <c r="AB1868" i="2"/>
  <c r="Z1868" i="2"/>
  <c r="AA1868" i="2"/>
  <c r="Y1868" i="2"/>
  <c r="X1868" i="2"/>
  <c r="AE1721" i="2"/>
  <c r="AD1721" i="2"/>
  <c r="AC1721" i="2"/>
  <c r="AB1721" i="2"/>
  <c r="AA1721" i="2"/>
  <c r="Z1721" i="2"/>
  <c r="Y1721" i="2"/>
  <c r="X1721" i="2"/>
  <c r="AE1881" i="2"/>
  <c r="AD1881" i="2"/>
  <c r="AC1881" i="2"/>
  <c r="AB1881" i="2"/>
  <c r="AA1881" i="2"/>
  <c r="Y1881" i="2"/>
  <c r="Z1881" i="2"/>
  <c r="X1881" i="2"/>
  <c r="AE1709" i="2"/>
  <c r="AD1709" i="2"/>
  <c r="AC1709" i="2"/>
  <c r="AB1709" i="2"/>
  <c r="AA1709" i="2"/>
  <c r="Z1709" i="2"/>
  <c r="Y1709" i="2"/>
  <c r="X1709" i="2"/>
  <c r="AE1885" i="2"/>
  <c r="AD1885" i="2"/>
  <c r="AC1885" i="2"/>
  <c r="AB1885" i="2"/>
  <c r="AA1885" i="2"/>
  <c r="Y1885" i="2"/>
  <c r="Z1885" i="2"/>
  <c r="X1885" i="2"/>
  <c r="AE1761" i="2"/>
  <c r="AD1761" i="2"/>
  <c r="AC1761" i="2"/>
  <c r="AB1761" i="2"/>
  <c r="AA1761" i="2"/>
  <c r="Z1761" i="2"/>
  <c r="Y1761" i="2"/>
  <c r="X1761" i="2"/>
  <c r="AE1937" i="2"/>
  <c r="AD1937" i="2"/>
  <c r="AC1937" i="2"/>
  <c r="AB1937" i="2"/>
  <c r="AA1937" i="2"/>
  <c r="Z1937" i="2"/>
  <c r="X1937" i="2"/>
  <c r="Y1937" i="2"/>
  <c r="AE1588" i="2"/>
  <c r="AD1588" i="2"/>
  <c r="AC1588" i="2"/>
  <c r="AB1588" i="2"/>
  <c r="Z1588" i="2"/>
  <c r="AA1588" i="2"/>
  <c r="Y1588" i="2"/>
  <c r="X1588" i="2"/>
  <c r="AE570" i="2"/>
  <c r="AD570" i="2"/>
  <c r="AC570" i="2"/>
  <c r="AB570" i="2"/>
  <c r="AA570" i="2"/>
  <c r="Z570" i="2"/>
  <c r="Y570" i="2"/>
  <c r="X570" i="2"/>
  <c r="AE1973" i="2"/>
  <c r="AD1973" i="2"/>
  <c r="AC1973" i="2"/>
  <c r="AB1973" i="2"/>
  <c r="AA1973" i="2"/>
  <c r="Z1973" i="2"/>
  <c r="X1973" i="2"/>
  <c r="Y1973" i="2"/>
  <c r="AE1956" i="2"/>
  <c r="AD1956" i="2"/>
  <c r="AC1956" i="2"/>
  <c r="AB1956" i="2"/>
  <c r="Z1956" i="2"/>
  <c r="AA1956" i="2"/>
  <c r="Y1956" i="2"/>
  <c r="X1956" i="2"/>
  <c r="AE1927" i="2"/>
  <c r="AD1927" i="2"/>
  <c r="AC1927" i="2"/>
  <c r="AB1927" i="2"/>
  <c r="AA1927" i="2"/>
  <c r="Z1927" i="2"/>
  <c r="Y1927" i="2"/>
  <c r="X1927" i="2"/>
  <c r="AE63" i="2"/>
  <c r="AD63" i="2"/>
  <c r="AC63" i="2"/>
  <c r="AB63" i="2"/>
  <c r="AA63" i="2"/>
  <c r="Z63" i="2"/>
  <c r="X63" i="2"/>
  <c r="Y63" i="2"/>
  <c r="AE23" i="2"/>
  <c r="AD23" i="2"/>
  <c r="AC23" i="2"/>
  <c r="AB23" i="2"/>
  <c r="AA23" i="2"/>
  <c r="Z23" i="2"/>
  <c r="Y23" i="2"/>
  <c r="X23" i="2"/>
  <c r="AE194" i="2"/>
  <c r="AD194" i="2"/>
  <c r="AC194" i="2"/>
  <c r="AB194" i="2"/>
  <c r="AA194" i="2"/>
  <c r="Z194" i="2"/>
  <c r="Y194" i="2"/>
  <c r="X194" i="2"/>
  <c r="AE61" i="2"/>
  <c r="AD61" i="2"/>
  <c r="AC61" i="2"/>
  <c r="AB61" i="2"/>
  <c r="AA61" i="2"/>
  <c r="Y61" i="2"/>
  <c r="Z61" i="2"/>
  <c r="X61" i="2"/>
  <c r="AE1940" i="2"/>
  <c r="AD1940" i="2"/>
  <c r="AC1940" i="2"/>
  <c r="AB1940" i="2"/>
  <c r="Z1940" i="2"/>
  <c r="AA1940" i="2"/>
  <c r="Y1940" i="2"/>
  <c r="X1940" i="2"/>
  <c r="AE1980" i="2"/>
  <c r="AD1980" i="2"/>
  <c r="AC1980" i="2"/>
  <c r="AB1980" i="2"/>
  <c r="Z1980" i="2"/>
  <c r="AA1980" i="2"/>
  <c r="Y1980" i="2"/>
  <c r="X1980" i="2"/>
  <c r="AE318" i="2"/>
  <c r="AD318" i="2"/>
  <c r="AC318" i="2"/>
  <c r="AB318" i="2"/>
  <c r="AA318" i="2"/>
  <c r="Z318" i="2"/>
  <c r="Y318" i="2"/>
  <c r="X318" i="2"/>
  <c r="AE81" i="2"/>
  <c r="AD81" i="2"/>
  <c r="AC81" i="2"/>
  <c r="AB81" i="2"/>
  <c r="AA81" i="2"/>
  <c r="Y81" i="2"/>
  <c r="Z81" i="2"/>
  <c r="X81" i="2"/>
  <c r="AE417" i="2"/>
  <c r="AD417" i="2"/>
  <c r="AC417" i="2"/>
  <c r="AB417" i="2"/>
  <c r="AA417" i="2"/>
  <c r="Z417" i="2"/>
  <c r="X417" i="2"/>
  <c r="Y417" i="2"/>
  <c r="AE367" i="2"/>
  <c r="AD367" i="2"/>
  <c r="AC367" i="2"/>
  <c r="AB367" i="2"/>
  <c r="AA367" i="2"/>
  <c r="Z367" i="2"/>
  <c r="X367" i="2"/>
  <c r="Y367" i="2"/>
  <c r="AE396" i="2"/>
  <c r="AD396" i="2"/>
  <c r="AC396" i="2"/>
  <c r="AB396" i="2"/>
  <c r="AA396" i="2"/>
  <c r="Z396" i="2"/>
  <c r="Y396" i="2"/>
  <c r="X396" i="2"/>
  <c r="AE467" i="2"/>
  <c r="AD467" i="2"/>
  <c r="AC467" i="2"/>
  <c r="AB467" i="2"/>
  <c r="AA467" i="2"/>
  <c r="Z467" i="2"/>
  <c r="X467" i="2"/>
  <c r="Y467" i="2"/>
  <c r="AE369" i="2"/>
  <c r="AD369" i="2"/>
  <c r="AC369" i="2"/>
  <c r="AB369" i="2"/>
  <c r="AA369" i="2"/>
  <c r="Z369" i="2"/>
  <c r="X369" i="2"/>
  <c r="Y369" i="2"/>
  <c r="AE507" i="2"/>
  <c r="AD507" i="2"/>
  <c r="AC507" i="2"/>
  <c r="AB507" i="2"/>
  <c r="AA507" i="2"/>
  <c r="Z507" i="2"/>
  <c r="X507" i="2"/>
  <c r="Y507" i="2"/>
  <c r="AE600" i="2"/>
  <c r="AD600" i="2"/>
  <c r="AC600" i="2"/>
  <c r="AB600" i="2"/>
  <c r="AA600" i="2"/>
  <c r="Z600" i="2"/>
  <c r="Y600" i="2"/>
  <c r="X600" i="2"/>
  <c r="AE580" i="2"/>
  <c r="AD580" i="2"/>
  <c r="AC580" i="2"/>
  <c r="AB580" i="2"/>
  <c r="AA580" i="2"/>
  <c r="Z580" i="2"/>
  <c r="Y580" i="2"/>
  <c r="X580" i="2"/>
  <c r="AE552" i="2"/>
  <c r="AD552" i="2"/>
  <c r="AC552" i="2"/>
  <c r="AB552" i="2"/>
  <c r="AA552" i="2"/>
  <c r="Z552" i="2"/>
  <c r="Y552" i="2"/>
  <c r="X552" i="2"/>
  <c r="AE530" i="2"/>
  <c r="AD530" i="2"/>
  <c r="AC530" i="2"/>
  <c r="AB530" i="2"/>
  <c r="AA530" i="2"/>
  <c r="Z530" i="2"/>
  <c r="Y530" i="2"/>
  <c r="X530" i="2"/>
  <c r="AE505" i="2"/>
  <c r="AD505" i="2"/>
  <c r="AC505" i="2"/>
  <c r="AB505" i="2"/>
  <c r="AA505" i="2"/>
  <c r="Z505" i="2"/>
  <c r="X505" i="2"/>
  <c r="Y505" i="2"/>
  <c r="AE440" i="2"/>
  <c r="AD440" i="2"/>
  <c r="AC440" i="2"/>
  <c r="AB440" i="2"/>
  <c r="AA440" i="2"/>
  <c r="Z440" i="2"/>
  <c r="Y440" i="2"/>
  <c r="X440" i="2"/>
  <c r="AE821" i="2"/>
  <c r="AD821" i="2"/>
  <c r="AC821" i="2"/>
  <c r="AB821" i="2"/>
  <c r="AA821" i="2"/>
  <c r="Z821" i="2"/>
  <c r="Y821" i="2"/>
  <c r="X821" i="2"/>
  <c r="AE813" i="2"/>
  <c r="AD813" i="2"/>
  <c r="AC813" i="2"/>
  <c r="AB813" i="2"/>
  <c r="AA813" i="2"/>
  <c r="Z813" i="2"/>
  <c r="Y813" i="2"/>
  <c r="X813" i="2"/>
  <c r="AE801" i="2"/>
  <c r="AD801" i="2"/>
  <c r="AC801" i="2"/>
  <c r="AB801" i="2"/>
  <c r="AA801" i="2"/>
  <c r="Z801" i="2"/>
  <c r="Y801" i="2"/>
  <c r="X801" i="2"/>
  <c r="AE741" i="2"/>
  <c r="AD741" i="2"/>
  <c r="AC741" i="2"/>
  <c r="AB741" i="2"/>
  <c r="AA741" i="2"/>
  <c r="Z741" i="2"/>
  <c r="Y741" i="2"/>
  <c r="X741" i="2"/>
  <c r="AE733" i="2"/>
  <c r="AD733" i="2"/>
  <c r="AC733" i="2"/>
  <c r="AB733" i="2"/>
  <c r="AA733" i="2"/>
  <c r="Z733" i="2"/>
  <c r="Y733" i="2"/>
  <c r="X733" i="2"/>
  <c r="AE721" i="2"/>
  <c r="AD721" i="2"/>
  <c r="AC721" i="2"/>
  <c r="AB721" i="2"/>
  <c r="AA721" i="2"/>
  <c r="Z721" i="2"/>
  <c r="Y721" i="2"/>
  <c r="X721" i="2"/>
  <c r="AE709" i="2"/>
  <c r="AD709" i="2"/>
  <c r="AC709" i="2"/>
  <c r="AB709" i="2"/>
  <c r="AA709" i="2"/>
  <c r="Z709" i="2"/>
  <c r="Y709" i="2"/>
  <c r="X709" i="2"/>
  <c r="AE701" i="2"/>
  <c r="AD701" i="2"/>
  <c r="AC701" i="2"/>
  <c r="AB701" i="2"/>
  <c r="AA701" i="2"/>
  <c r="Z701" i="2"/>
  <c r="Y701" i="2"/>
  <c r="X701" i="2"/>
  <c r="AE669" i="2"/>
  <c r="AD669" i="2"/>
  <c r="AC669" i="2"/>
  <c r="AB669" i="2"/>
  <c r="AA669" i="2"/>
  <c r="Z669" i="2"/>
  <c r="Y669" i="2"/>
  <c r="X669" i="2"/>
  <c r="AE645" i="2"/>
  <c r="AD645" i="2"/>
  <c r="AC645" i="2"/>
  <c r="AB645" i="2"/>
  <c r="AA645" i="2"/>
  <c r="Z645" i="2"/>
  <c r="Y645" i="2"/>
  <c r="X645" i="2"/>
  <c r="AE621" i="2"/>
  <c r="AD621" i="2"/>
  <c r="AC621" i="2"/>
  <c r="AB621" i="2"/>
  <c r="AA621" i="2"/>
  <c r="Z621" i="2"/>
  <c r="Y621" i="2"/>
  <c r="X621" i="2"/>
  <c r="AE486" i="2"/>
  <c r="AD486" i="2"/>
  <c r="AC486" i="2"/>
  <c r="AB486" i="2"/>
  <c r="AA486" i="2"/>
  <c r="Z486" i="2"/>
  <c r="Y486" i="2"/>
  <c r="X486" i="2"/>
  <c r="AE856" i="2"/>
  <c r="AD856" i="2"/>
  <c r="AC856" i="2"/>
  <c r="AB856" i="2"/>
  <c r="AA856" i="2"/>
  <c r="Z856" i="2"/>
  <c r="Y856" i="2"/>
  <c r="X856" i="2"/>
  <c r="AE848" i="2"/>
  <c r="AD848" i="2"/>
  <c r="AC848" i="2"/>
  <c r="AB848" i="2"/>
  <c r="AA848" i="2"/>
  <c r="Z848" i="2"/>
  <c r="Y848" i="2"/>
  <c r="X848" i="2"/>
  <c r="AE820" i="2"/>
  <c r="AD820" i="2"/>
  <c r="AC820" i="2"/>
  <c r="AB820" i="2"/>
  <c r="AA820" i="2"/>
  <c r="Z820" i="2"/>
  <c r="Y820" i="2"/>
  <c r="X820" i="2"/>
  <c r="AE808" i="2"/>
  <c r="AD808" i="2"/>
  <c r="AC808" i="2"/>
  <c r="AB808" i="2"/>
  <c r="AA808" i="2"/>
  <c r="Z808" i="2"/>
  <c r="Y808" i="2"/>
  <c r="X808" i="2"/>
  <c r="AE752" i="2"/>
  <c r="AD752" i="2"/>
  <c r="AC752" i="2"/>
  <c r="AB752" i="2"/>
  <c r="AA752" i="2"/>
  <c r="Z752" i="2"/>
  <c r="Y752" i="2"/>
  <c r="X752" i="2"/>
  <c r="AE740" i="2"/>
  <c r="AD740" i="2"/>
  <c r="AC740" i="2"/>
  <c r="AB740" i="2"/>
  <c r="AA740" i="2"/>
  <c r="Z740" i="2"/>
  <c r="Y740" i="2"/>
  <c r="X740" i="2"/>
  <c r="AE712" i="2"/>
  <c r="AD712" i="2"/>
  <c r="AC712" i="2"/>
  <c r="AB712" i="2"/>
  <c r="AA712" i="2"/>
  <c r="Z712" i="2"/>
  <c r="Y712" i="2"/>
  <c r="X712" i="2"/>
  <c r="AE644" i="2"/>
  <c r="AD644" i="2"/>
  <c r="AC644" i="2"/>
  <c r="AB644" i="2"/>
  <c r="AA644" i="2"/>
  <c r="Z644" i="2"/>
  <c r="Y644" i="2"/>
  <c r="X644" i="2"/>
  <c r="AE614" i="2"/>
  <c r="AD614" i="2"/>
  <c r="AC614" i="2"/>
  <c r="AB614" i="2"/>
  <c r="AA614" i="2"/>
  <c r="Z614" i="2"/>
  <c r="Y614" i="2"/>
  <c r="X614" i="2"/>
  <c r="AE593" i="2"/>
  <c r="AD593" i="2"/>
  <c r="AC593" i="2"/>
  <c r="AB593" i="2"/>
  <c r="AA593" i="2"/>
  <c r="Z593" i="2"/>
  <c r="Y593" i="2"/>
  <c r="X593" i="2"/>
  <c r="AE571" i="2"/>
  <c r="AD571" i="2"/>
  <c r="AC571" i="2"/>
  <c r="AB571" i="2"/>
  <c r="AA571" i="2"/>
  <c r="Z571" i="2"/>
  <c r="X571" i="2"/>
  <c r="Y571" i="2"/>
  <c r="AE525" i="2"/>
  <c r="AD525" i="2"/>
  <c r="AC525" i="2"/>
  <c r="AB525" i="2"/>
  <c r="AA525" i="2"/>
  <c r="Z525" i="2"/>
  <c r="Y525" i="2"/>
  <c r="X525" i="2"/>
  <c r="AE667" i="2"/>
  <c r="AD667" i="2"/>
  <c r="AC667" i="2"/>
  <c r="AB667" i="2"/>
  <c r="AA667" i="2"/>
  <c r="Z667" i="2"/>
  <c r="X667" i="2"/>
  <c r="Y667" i="2"/>
  <c r="AE597" i="2"/>
  <c r="AD597" i="2"/>
  <c r="AC597" i="2"/>
  <c r="AB597" i="2"/>
  <c r="AA597" i="2"/>
  <c r="Z597" i="2"/>
  <c r="Y597" i="2"/>
  <c r="X597" i="2"/>
  <c r="AE476" i="2"/>
  <c r="AD476" i="2"/>
  <c r="AC476" i="2"/>
  <c r="AB476" i="2"/>
  <c r="AA476" i="2"/>
  <c r="Z476" i="2"/>
  <c r="Y476" i="2"/>
  <c r="X476" i="2"/>
  <c r="AE617" i="2"/>
  <c r="AD617" i="2"/>
  <c r="AC617" i="2"/>
  <c r="AB617" i="2"/>
  <c r="AA617" i="2"/>
  <c r="Z617" i="2"/>
  <c r="Y617" i="2"/>
  <c r="X617" i="2"/>
  <c r="AE529" i="2"/>
  <c r="AD529" i="2"/>
  <c r="AC529" i="2"/>
  <c r="AB529" i="2"/>
  <c r="AA529" i="2"/>
  <c r="Z529" i="2"/>
  <c r="Y529" i="2"/>
  <c r="X529" i="2"/>
  <c r="AE627" i="2"/>
  <c r="AD627" i="2"/>
  <c r="AC627" i="2"/>
  <c r="AB627" i="2"/>
  <c r="AA627" i="2"/>
  <c r="Z627" i="2"/>
  <c r="X627" i="2"/>
  <c r="Y627" i="2"/>
  <c r="AE543" i="2"/>
  <c r="AD543" i="2"/>
  <c r="AC543" i="2"/>
  <c r="AB543" i="2"/>
  <c r="AA543" i="2"/>
  <c r="Z543" i="2"/>
  <c r="X543" i="2"/>
  <c r="Y543" i="2"/>
  <c r="AE642" i="2"/>
  <c r="AD642" i="2"/>
  <c r="AC642" i="2"/>
  <c r="AB642" i="2"/>
  <c r="AA642" i="2"/>
  <c r="Z642" i="2"/>
  <c r="Y642" i="2"/>
  <c r="X642" i="2"/>
  <c r="AE563" i="2"/>
  <c r="AD563" i="2"/>
  <c r="AC563" i="2"/>
  <c r="AB563" i="2"/>
  <c r="AA563" i="2"/>
  <c r="Z563" i="2"/>
  <c r="X563" i="2"/>
  <c r="Y563" i="2"/>
  <c r="AE618" i="2"/>
  <c r="AD618" i="2"/>
  <c r="AC618" i="2"/>
  <c r="AB618" i="2"/>
  <c r="AA618" i="2"/>
  <c r="Z618" i="2"/>
  <c r="Y618" i="2"/>
  <c r="X618" i="2"/>
  <c r="AE1667" i="2"/>
  <c r="AD1667" i="2"/>
  <c r="AC1667" i="2"/>
  <c r="AB1667" i="2"/>
  <c r="AA1667" i="2"/>
  <c r="Z1667" i="2"/>
  <c r="Y1667" i="2"/>
  <c r="X1667" i="2"/>
  <c r="AE1675" i="2"/>
  <c r="AD1675" i="2"/>
  <c r="AC1675" i="2"/>
  <c r="AB1675" i="2"/>
  <c r="AA1675" i="2"/>
  <c r="Z1675" i="2"/>
  <c r="Y1675" i="2"/>
  <c r="X1675" i="2"/>
  <c r="AE1703" i="2"/>
  <c r="AA1703" i="2"/>
  <c r="AE1731" i="2"/>
  <c r="AD1731" i="2"/>
  <c r="AC1731" i="2"/>
  <c r="AB1731" i="2"/>
  <c r="AA1731" i="2"/>
  <c r="Z1731" i="2"/>
  <c r="Y1731" i="2"/>
  <c r="X1731" i="2"/>
  <c r="AE1739" i="2"/>
  <c r="AD1739" i="2"/>
  <c r="AC1739" i="2"/>
  <c r="AB1739" i="2"/>
  <c r="AA1739" i="2"/>
  <c r="Z1739" i="2"/>
  <c r="Y1739" i="2"/>
  <c r="X1739" i="2"/>
  <c r="AE1767" i="2"/>
  <c r="AD1767" i="2"/>
  <c r="AC1767" i="2"/>
  <c r="AB1767" i="2"/>
  <c r="AA1767" i="2"/>
  <c r="Z1767" i="2"/>
  <c r="Y1767" i="2"/>
  <c r="X1767" i="2"/>
  <c r="AE1795" i="2"/>
  <c r="AD1795" i="2"/>
  <c r="AC1795" i="2"/>
  <c r="AB1795" i="2"/>
  <c r="AA1795" i="2"/>
  <c r="Z1795" i="2"/>
  <c r="Y1795" i="2"/>
  <c r="X1795" i="2"/>
  <c r="AE1803" i="2"/>
  <c r="AD1803" i="2"/>
  <c r="AC1803" i="2"/>
  <c r="AB1803" i="2"/>
  <c r="AA1803" i="2"/>
  <c r="Z1803" i="2"/>
  <c r="Y1803" i="2"/>
  <c r="X1803" i="2"/>
  <c r="AE1831" i="2"/>
  <c r="AA1831" i="2"/>
  <c r="AE1859" i="2"/>
  <c r="AD1859" i="2"/>
  <c r="AC1859" i="2"/>
  <c r="AB1859" i="2"/>
  <c r="AA1859" i="2"/>
  <c r="Z1859" i="2"/>
  <c r="Y1859" i="2"/>
  <c r="X1859" i="2"/>
  <c r="AE1867" i="2"/>
  <c r="AD1867" i="2"/>
  <c r="AC1867" i="2"/>
  <c r="AB1867" i="2"/>
  <c r="AA1867" i="2"/>
  <c r="Z1867" i="2"/>
  <c r="Y1867" i="2"/>
  <c r="X1867" i="2"/>
  <c r="AE1879" i="2"/>
  <c r="AD1879" i="2"/>
  <c r="AC1879" i="2"/>
  <c r="AB1879" i="2"/>
  <c r="AA1879" i="2"/>
  <c r="Z1879" i="2"/>
  <c r="Y1879" i="2"/>
  <c r="X1879" i="2"/>
  <c r="AE1124" i="2"/>
  <c r="AD1124" i="2"/>
  <c r="AC1124" i="2"/>
  <c r="AB1124" i="2"/>
  <c r="AA1124" i="2"/>
  <c r="Z1124" i="2"/>
  <c r="Y1124" i="2"/>
  <c r="X1124" i="2"/>
  <c r="AE1252" i="2"/>
  <c r="AD1252" i="2"/>
  <c r="AC1252" i="2"/>
  <c r="AB1252" i="2"/>
  <c r="AA1252" i="2"/>
  <c r="Z1252" i="2"/>
  <c r="Y1252" i="2"/>
  <c r="X1252" i="2"/>
  <c r="AE1376" i="2"/>
  <c r="AD1376" i="2"/>
  <c r="AC1376" i="2"/>
  <c r="AB1376" i="2"/>
  <c r="AA1376" i="2"/>
  <c r="Z1376" i="2"/>
  <c r="Y1376" i="2"/>
  <c r="X1376" i="2"/>
  <c r="AE1424" i="2"/>
  <c r="AD1424" i="2"/>
  <c r="AC1424" i="2"/>
  <c r="AB1424" i="2"/>
  <c r="AA1424" i="2"/>
  <c r="Z1424" i="2"/>
  <c r="Y1424" i="2"/>
  <c r="X1424" i="2"/>
  <c r="AE1456" i="2"/>
  <c r="AD1456" i="2"/>
  <c r="AC1456" i="2"/>
  <c r="AB1456" i="2"/>
  <c r="AA1456" i="2"/>
  <c r="Z1456" i="2"/>
  <c r="Y1456" i="2"/>
  <c r="X1456" i="2"/>
  <c r="AE1644" i="2"/>
  <c r="AD1644" i="2"/>
  <c r="AC1644" i="2"/>
  <c r="AB1644" i="2"/>
  <c r="Z1644" i="2"/>
  <c r="AA1644" i="2"/>
  <c r="Y1644" i="2"/>
  <c r="X1644" i="2"/>
  <c r="AE1652" i="2"/>
  <c r="AD1652" i="2"/>
  <c r="AC1652" i="2"/>
  <c r="AB1652" i="2"/>
  <c r="Z1652" i="2"/>
  <c r="AA1652" i="2"/>
  <c r="Y1652" i="2"/>
  <c r="X1652" i="2"/>
  <c r="AE1664" i="2"/>
  <c r="AD1664" i="2"/>
  <c r="AC1664" i="2"/>
  <c r="AB1664" i="2"/>
  <c r="Z1664" i="2"/>
  <c r="AA1664" i="2"/>
  <c r="Y1664" i="2"/>
  <c r="X1664" i="2"/>
  <c r="AE1676" i="2"/>
  <c r="AD1676" i="2"/>
  <c r="AC1676" i="2"/>
  <c r="AB1676" i="2"/>
  <c r="Z1676" i="2"/>
  <c r="AA1676" i="2"/>
  <c r="Y1676" i="2"/>
  <c r="X1676" i="2"/>
  <c r="AE1684" i="2"/>
  <c r="AD1684" i="2"/>
  <c r="AC1684" i="2"/>
  <c r="AB1684" i="2"/>
  <c r="Z1684" i="2"/>
  <c r="AA1684" i="2"/>
  <c r="Y1684" i="2"/>
  <c r="X1684" i="2"/>
  <c r="AE1696" i="2"/>
  <c r="AD1696" i="2"/>
  <c r="AC1696" i="2"/>
  <c r="AB1696" i="2"/>
  <c r="Z1696" i="2"/>
  <c r="AA1696" i="2"/>
  <c r="Y1696" i="2"/>
  <c r="X1696" i="2"/>
  <c r="AE1776" i="2"/>
  <c r="AD1776" i="2"/>
  <c r="AC1776" i="2"/>
  <c r="AB1776" i="2"/>
  <c r="Z1776" i="2"/>
  <c r="AA1776" i="2"/>
  <c r="Y1776" i="2"/>
  <c r="X1776" i="2"/>
  <c r="AE1788" i="2"/>
  <c r="AD1788" i="2"/>
  <c r="AC1788" i="2"/>
  <c r="AB1788" i="2"/>
  <c r="Z1788" i="2"/>
  <c r="AA1788" i="2"/>
  <c r="Y1788" i="2"/>
  <c r="X1788" i="2"/>
  <c r="AE1796" i="2"/>
  <c r="AD1796" i="2"/>
  <c r="AC1796" i="2"/>
  <c r="AB1796" i="2"/>
  <c r="Z1796" i="2"/>
  <c r="AA1796" i="2"/>
  <c r="Y1796" i="2"/>
  <c r="X1796" i="2"/>
  <c r="AE1808" i="2"/>
  <c r="AD1808" i="2"/>
  <c r="AC1808" i="2"/>
  <c r="AB1808" i="2"/>
  <c r="Z1808" i="2"/>
  <c r="AA1808" i="2"/>
  <c r="Y1808" i="2"/>
  <c r="X1808" i="2"/>
  <c r="AE1820" i="2"/>
  <c r="AD1820" i="2"/>
  <c r="AC1820" i="2"/>
  <c r="AB1820" i="2"/>
  <c r="Z1820" i="2"/>
  <c r="AA1820" i="2"/>
  <c r="Y1820" i="2"/>
  <c r="X1820" i="2"/>
  <c r="AE1828" i="2"/>
  <c r="AD1828" i="2"/>
  <c r="AC1828" i="2"/>
  <c r="AB1828" i="2"/>
  <c r="Z1828" i="2"/>
  <c r="AA1828" i="2"/>
  <c r="Y1828" i="2"/>
  <c r="X1828" i="2"/>
  <c r="AE1900" i="2"/>
  <c r="AD1900" i="2"/>
  <c r="AC1900" i="2"/>
  <c r="AB1900" i="2"/>
  <c r="Z1900" i="2"/>
  <c r="AA1900" i="2"/>
  <c r="Y1900" i="2"/>
  <c r="X1900" i="2"/>
  <c r="AE1908" i="2"/>
  <c r="AD1908" i="2"/>
  <c r="AC1908" i="2"/>
  <c r="AB1908" i="2"/>
  <c r="Z1908" i="2"/>
  <c r="AA1908" i="2"/>
  <c r="Y1908" i="2"/>
  <c r="X1908" i="2"/>
  <c r="AE1920" i="2"/>
  <c r="AD1920" i="2"/>
  <c r="AC1920" i="2"/>
  <c r="AB1920" i="2"/>
  <c r="Z1920" i="2"/>
  <c r="AA1920" i="2"/>
  <c r="Y1920" i="2"/>
  <c r="X1920" i="2"/>
  <c r="AE1013" i="2"/>
  <c r="AD1013" i="2"/>
  <c r="AC1013" i="2"/>
  <c r="AB1013" i="2"/>
  <c r="AA1013" i="2"/>
  <c r="Z1013" i="2"/>
  <c r="Y1013" i="2"/>
  <c r="X1013" i="2"/>
  <c r="AE1412" i="2"/>
  <c r="AD1412" i="2"/>
  <c r="AC1412" i="2"/>
  <c r="AB1412" i="2"/>
  <c r="AA1412" i="2"/>
  <c r="Z1412" i="2"/>
  <c r="Y1412" i="2"/>
  <c r="X1412" i="2"/>
  <c r="AE1604" i="2"/>
  <c r="AD1604" i="2"/>
  <c r="AC1604" i="2"/>
  <c r="AB1604" i="2"/>
  <c r="Z1604" i="2"/>
  <c r="AA1604" i="2"/>
  <c r="Y1604" i="2"/>
  <c r="X1604" i="2"/>
  <c r="AE1929" i="2"/>
  <c r="AD1929" i="2"/>
  <c r="AC1929" i="2"/>
  <c r="AB1929" i="2"/>
  <c r="AA1929" i="2"/>
  <c r="Z1929" i="2"/>
  <c r="Y1929" i="2"/>
  <c r="X1929" i="2"/>
  <c r="AE1977" i="2"/>
  <c r="AD1977" i="2"/>
  <c r="AC1977" i="2"/>
  <c r="AB1977" i="2"/>
  <c r="AA1977" i="2"/>
  <c r="Z1977" i="2"/>
  <c r="Y1977" i="2"/>
  <c r="X1977" i="2"/>
  <c r="AE1428" i="2"/>
  <c r="AD1428" i="2"/>
  <c r="AC1428" i="2"/>
  <c r="AB1428" i="2"/>
  <c r="AA1428" i="2"/>
  <c r="Z1428" i="2"/>
  <c r="Y1428" i="2"/>
  <c r="X1428" i="2"/>
  <c r="AE1556" i="2"/>
  <c r="AD1556" i="2"/>
  <c r="AC1556" i="2"/>
  <c r="AB1556" i="2"/>
  <c r="Z1556" i="2"/>
  <c r="AA1556" i="2"/>
  <c r="Y1556" i="2"/>
  <c r="X1556" i="2"/>
  <c r="AE1645" i="2"/>
  <c r="AD1645" i="2"/>
  <c r="AC1645" i="2"/>
  <c r="AB1645" i="2"/>
  <c r="AA1645" i="2"/>
  <c r="Z1645" i="2"/>
  <c r="Y1645" i="2"/>
  <c r="X1645" i="2"/>
  <c r="AE1965" i="2"/>
  <c r="AD1965" i="2"/>
  <c r="AC1965" i="2"/>
  <c r="AB1965" i="2"/>
  <c r="AA1965" i="2"/>
  <c r="Z1965" i="2"/>
  <c r="Y1965" i="2"/>
  <c r="X1965" i="2"/>
  <c r="AE1444" i="2"/>
  <c r="AD1444" i="2"/>
  <c r="AC1444" i="2"/>
  <c r="AB1444" i="2"/>
  <c r="AA1444" i="2"/>
  <c r="Z1444" i="2"/>
  <c r="Y1444" i="2"/>
  <c r="X1444" i="2"/>
  <c r="AE1617" i="2"/>
  <c r="AD1617" i="2"/>
  <c r="AC1617" i="2"/>
  <c r="AB1617" i="2"/>
  <c r="AA1617" i="2"/>
  <c r="Z1617" i="2"/>
  <c r="Y1617" i="2"/>
  <c r="X1617" i="2"/>
  <c r="AE1649" i="2"/>
  <c r="AD1649" i="2"/>
  <c r="AC1649" i="2"/>
  <c r="AB1649" i="2"/>
  <c r="AA1649" i="2"/>
  <c r="Z1649" i="2"/>
  <c r="Y1649" i="2"/>
  <c r="X1649" i="2"/>
  <c r="AE1697" i="2"/>
  <c r="AD1697" i="2"/>
  <c r="AC1697" i="2"/>
  <c r="AB1697" i="2"/>
  <c r="AA1697" i="2"/>
  <c r="Z1697" i="2"/>
  <c r="Y1697" i="2"/>
  <c r="X1697" i="2"/>
  <c r="AE1893" i="2"/>
  <c r="AD1893" i="2"/>
  <c r="AC1893" i="2"/>
  <c r="AB1893" i="2"/>
  <c r="AA1893" i="2"/>
  <c r="Z1893" i="2"/>
  <c r="Y1893" i="2"/>
  <c r="X1893" i="2"/>
  <c r="AE1701" i="2"/>
  <c r="AD1701" i="2"/>
  <c r="AC1701" i="2"/>
  <c r="AB1701" i="2"/>
  <c r="AA1701" i="2"/>
  <c r="Z1701" i="2"/>
  <c r="Y1701" i="2"/>
  <c r="X1701" i="2"/>
  <c r="AE1460" i="2"/>
  <c r="AD1460" i="2"/>
  <c r="AC1460" i="2"/>
  <c r="AB1460" i="2"/>
  <c r="AA1460" i="2"/>
  <c r="Z1460" i="2"/>
  <c r="Y1460" i="2"/>
  <c r="X1460" i="2"/>
  <c r="AE1813" i="2"/>
  <c r="AD1813" i="2"/>
  <c r="AC1813" i="2"/>
  <c r="AB1813" i="2"/>
  <c r="AA1813" i="2"/>
  <c r="Z1813" i="2"/>
  <c r="Y1813" i="2"/>
  <c r="X1813" i="2"/>
  <c r="AE1621" i="2"/>
  <c r="AD1621" i="2"/>
  <c r="AC1621" i="2"/>
  <c r="AB1621" i="2"/>
  <c r="AA1621" i="2"/>
  <c r="Z1621" i="2"/>
  <c r="Y1621" i="2"/>
  <c r="X1621" i="2"/>
  <c r="AE1861" i="2"/>
  <c r="AD1861" i="2"/>
  <c r="AC1861" i="2"/>
  <c r="AB1861" i="2"/>
  <c r="AA1861" i="2"/>
  <c r="Z1861" i="2"/>
  <c r="Y1861" i="2"/>
  <c r="X1861" i="2"/>
  <c r="AE1733" i="2"/>
  <c r="AD1733" i="2"/>
  <c r="AC1733" i="2"/>
  <c r="AB1733" i="2"/>
  <c r="AA1733" i="2"/>
  <c r="Z1733" i="2"/>
  <c r="Y1733" i="2"/>
  <c r="X1733" i="2"/>
  <c r="AE1931" i="2"/>
  <c r="AD1931" i="2"/>
  <c r="AC1931" i="2"/>
  <c r="AB1931" i="2"/>
  <c r="AA1931" i="2"/>
  <c r="Z1931" i="2"/>
  <c r="Y1931" i="2"/>
  <c r="X1931" i="2"/>
  <c r="AE1963" i="2"/>
  <c r="AD1963" i="2"/>
  <c r="AC1963" i="2"/>
  <c r="AB1963" i="2"/>
  <c r="AA1963" i="2"/>
  <c r="Z1963" i="2"/>
  <c r="Y1963" i="2"/>
  <c r="X1963" i="2"/>
  <c r="AE1942" i="2"/>
  <c r="AD1942" i="2"/>
  <c r="AC1942" i="2"/>
  <c r="AB1942" i="2"/>
  <c r="AA1942" i="2"/>
  <c r="Z1942" i="2"/>
  <c r="Y1942" i="2"/>
  <c r="X1942" i="2"/>
  <c r="AE1994" i="2"/>
  <c r="AD1994" i="2"/>
  <c r="AC1994" i="2"/>
  <c r="AB1994" i="2"/>
  <c r="AA1994" i="2"/>
  <c r="Z1994" i="2"/>
  <c r="Y1994" i="2"/>
  <c r="X1994" i="2"/>
  <c r="AE1959" i="2"/>
  <c r="AA1959" i="2"/>
  <c r="AE1991" i="2"/>
  <c r="AD1991" i="2"/>
  <c r="AC1991" i="2"/>
  <c r="AB1991" i="2"/>
  <c r="AA1991" i="2"/>
  <c r="Z1991" i="2"/>
  <c r="Y1991" i="2"/>
  <c r="X1991" i="2"/>
  <c r="AE1984" i="2"/>
  <c r="AD1984" i="2"/>
  <c r="AC1984" i="2"/>
  <c r="AB1984" i="2"/>
  <c r="Z1984" i="2"/>
  <c r="AA1984" i="2"/>
  <c r="Y1984" i="2"/>
  <c r="X1984" i="2"/>
  <c r="AE143" i="2"/>
  <c r="AD143" i="2"/>
  <c r="AC143" i="2"/>
  <c r="AB143" i="2"/>
  <c r="AA143" i="2"/>
  <c r="Z143" i="2"/>
  <c r="X143" i="2"/>
  <c r="Y143" i="2"/>
  <c r="AE72" i="2"/>
  <c r="AD72" i="2"/>
  <c r="AC72" i="2"/>
  <c r="AB72" i="2"/>
  <c r="AA72" i="2"/>
  <c r="Z72" i="2"/>
  <c r="Y72" i="2"/>
  <c r="X72" i="2"/>
  <c r="AE267" i="2"/>
  <c r="AD267" i="2"/>
  <c r="AC267" i="2"/>
  <c r="AB267" i="2"/>
  <c r="AA267" i="2"/>
  <c r="Z267" i="2"/>
  <c r="X267" i="2"/>
  <c r="Y267" i="2"/>
  <c r="AE242" i="2"/>
  <c r="AD242" i="2"/>
  <c r="AC242" i="2"/>
  <c r="AB242" i="2"/>
  <c r="AA242" i="2"/>
  <c r="Z242" i="2"/>
  <c r="Y242" i="2"/>
  <c r="X242" i="2"/>
  <c r="AE238" i="2"/>
  <c r="AD238" i="2"/>
  <c r="AC238" i="2"/>
  <c r="AB238" i="2"/>
  <c r="AA238" i="2"/>
  <c r="Z238" i="2"/>
  <c r="Y238" i="2"/>
  <c r="X238" i="2"/>
  <c r="AE202" i="2"/>
  <c r="AD202" i="2"/>
  <c r="AC202" i="2"/>
  <c r="AB202" i="2"/>
  <c r="AA202" i="2"/>
  <c r="Z202" i="2"/>
  <c r="Y202" i="2"/>
  <c r="X202" i="2"/>
  <c r="AE213" i="2"/>
  <c r="AD213" i="2"/>
  <c r="AC213" i="2"/>
  <c r="AB213" i="2"/>
  <c r="AA213" i="2"/>
  <c r="Z213" i="2"/>
  <c r="X213" i="2"/>
  <c r="Y213" i="2"/>
  <c r="AE273" i="2"/>
  <c r="AD273" i="2"/>
  <c r="AC273" i="2"/>
  <c r="AB273" i="2"/>
  <c r="AA273" i="2"/>
  <c r="Z273" i="2"/>
  <c r="X273" i="2"/>
  <c r="Y273" i="2"/>
  <c r="AE349" i="2"/>
  <c r="AD349" i="2"/>
  <c r="AC349" i="2"/>
  <c r="AB349" i="2"/>
  <c r="AA349" i="2"/>
  <c r="Z349" i="2"/>
  <c r="X349" i="2"/>
  <c r="Y349" i="2"/>
  <c r="AE66" i="2"/>
  <c r="AD66" i="2"/>
  <c r="AC66" i="2"/>
  <c r="AB66" i="2"/>
  <c r="AA66" i="2"/>
  <c r="Z66" i="2"/>
  <c r="Y66" i="2"/>
  <c r="X66" i="2"/>
  <c r="AE57" i="2"/>
  <c r="AD57" i="2"/>
  <c r="AC57" i="2"/>
  <c r="AB57" i="2"/>
  <c r="AA57" i="2"/>
  <c r="Y57" i="2"/>
  <c r="Z57" i="2"/>
  <c r="X57" i="2"/>
  <c r="AE388" i="2"/>
  <c r="AD388" i="2"/>
  <c r="AC388" i="2"/>
  <c r="AB388" i="2"/>
  <c r="AA388" i="2"/>
  <c r="Z388" i="2"/>
  <c r="Y388" i="2"/>
  <c r="X388" i="2"/>
  <c r="AE116" i="2"/>
  <c r="AD116" i="2"/>
  <c r="AC116" i="2"/>
  <c r="AB116" i="2"/>
  <c r="AA116" i="2"/>
  <c r="Z116" i="2"/>
  <c r="Y116" i="2"/>
  <c r="X116" i="2"/>
  <c r="AE419" i="2"/>
  <c r="AD419" i="2"/>
  <c r="AC419" i="2"/>
  <c r="AB419" i="2"/>
  <c r="AA419" i="2"/>
  <c r="Z419" i="2"/>
  <c r="X419" i="2"/>
  <c r="Y419" i="2"/>
  <c r="AE430" i="2"/>
  <c r="AD430" i="2"/>
  <c r="AC430" i="2"/>
  <c r="AB430" i="2"/>
  <c r="AA430" i="2"/>
  <c r="Z430" i="2"/>
  <c r="Y430" i="2"/>
  <c r="X430" i="2"/>
  <c r="AE452" i="2"/>
  <c r="AD452" i="2"/>
  <c r="AC452" i="2"/>
  <c r="AB452" i="2"/>
  <c r="AA452" i="2"/>
  <c r="Z452" i="2"/>
  <c r="Y452" i="2"/>
  <c r="X452" i="2"/>
  <c r="AE65" i="2"/>
  <c r="AD65" i="2"/>
  <c r="AC65" i="2"/>
  <c r="AB65" i="2"/>
  <c r="AA65" i="2"/>
  <c r="Y65" i="2"/>
  <c r="Z65" i="2"/>
  <c r="X65" i="2"/>
  <c r="AE160" i="2"/>
  <c r="AD160" i="2"/>
  <c r="AC160" i="2"/>
  <c r="AB160" i="2"/>
  <c r="AA160" i="2"/>
  <c r="Z160" i="2"/>
  <c r="Y160" i="2"/>
  <c r="X160" i="2"/>
  <c r="AE110" i="2"/>
  <c r="AD110" i="2"/>
  <c r="AC110" i="2"/>
  <c r="AB110" i="2"/>
  <c r="AA110" i="2"/>
  <c r="Z110" i="2"/>
  <c r="Y110" i="2"/>
  <c r="X110" i="2"/>
  <c r="AE472" i="2"/>
  <c r="AD472" i="2"/>
  <c r="AC472" i="2"/>
  <c r="AB472" i="2"/>
  <c r="AA472" i="2"/>
  <c r="Z472" i="2"/>
  <c r="Y472" i="2"/>
  <c r="X472" i="2"/>
  <c r="AE460" i="2"/>
  <c r="AD460" i="2"/>
  <c r="AC460" i="2"/>
  <c r="AB460" i="2"/>
  <c r="AA460" i="2"/>
  <c r="Z460" i="2"/>
  <c r="Y460" i="2"/>
  <c r="X460" i="2"/>
  <c r="AE484" i="2"/>
  <c r="AD484" i="2"/>
  <c r="AC484" i="2"/>
  <c r="AB484" i="2"/>
  <c r="AA484" i="2"/>
  <c r="Z484" i="2"/>
  <c r="Y484" i="2"/>
  <c r="X484" i="2"/>
  <c r="AE500" i="2"/>
  <c r="AD500" i="2"/>
  <c r="AC500" i="2"/>
  <c r="AB500" i="2"/>
  <c r="AA500" i="2"/>
  <c r="Z500" i="2"/>
  <c r="Y500" i="2"/>
  <c r="X500" i="2"/>
  <c r="AE46" i="2"/>
  <c r="AD46" i="2"/>
  <c r="AC46" i="2"/>
  <c r="AB46" i="2"/>
  <c r="AA46" i="2"/>
  <c r="Z46" i="2"/>
  <c r="Y46" i="2"/>
  <c r="X46" i="2"/>
  <c r="AE40" i="2"/>
  <c r="AD40" i="2"/>
  <c r="AC40" i="2"/>
  <c r="AB40" i="2"/>
  <c r="AA40" i="2"/>
  <c r="Z40" i="2"/>
  <c r="Y40" i="2"/>
  <c r="X40" i="2"/>
  <c r="AE79" i="2"/>
  <c r="AD79" i="2"/>
  <c r="AC79" i="2"/>
  <c r="AB79" i="2"/>
  <c r="AA79" i="2"/>
  <c r="Z79" i="2"/>
  <c r="X79" i="2"/>
  <c r="Y79" i="2"/>
  <c r="AE134" i="2"/>
  <c r="AD134" i="2"/>
  <c r="AC134" i="2"/>
  <c r="AB134" i="2"/>
  <c r="AA134" i="2"/>
  <c r="Z134" i="2"/>
  <c r="Y134" i="2"/>
  <c r="X134" i="2"/>
  <c r="AE20" i="2"/>
  <c r="AD20" i="2"/>
  <c r="AC20" i="2"/>
  <c r="AB20" i="2"/>
  <c r="AA20" i="2"/>
  <c r="Z20" i="2"/>
  <c r="Y20" i="2"/>
  <c r="X20" i="2"/>
  <c r="AE108" i="2"/>
  <c r="AD108" i="2"/>
  <c r="AC108" i="2"/>
  <c r="AB108" i="2"/>
  <c r="AA108" i="2"/>
  <c r="Z108" i="2"/>
  <c r="Y108" i="2"/>
  <c r="X108" i="2"/>
  <c r="AE132" i="2"/>
  <c r="AD132" i="2"/>
  <c r="AC132" i="2"/>
  <c r="AB132" i="2"/>
  <c r="AA132" i="2"/>
  <c r="Z132" i="2"/>
  <c r="Y132" i="2"/>
  <c r="X132" i="2"/>
  <c r="AE1964" i="2"/>
  <c r="AD1964" i="2"/>
  <c r="AC1964" i="2"/>
  <c r="AB1964" i="2"/>
  <c r="Z1964" i="2"/>
  <c r="AA1964" i="2"/>
  <c r="Y1964" i="2"/>
  <c r="X1964" i="2"/>
  <c r="AE1948" i="2"/>
  <c r="AD1948" i="2"/>
  <c r="AC1948" i="2"/>
  <c r="AB1948" i="2"/>
  <c r="Z1948" i="2"/>
  <c r="AA1948" i="2"/>
  <c r="Y1948" i="2"/>
  <c r="X1948" i="2"/>
  <c r="AE137" i="2"/>
  <c r="AD137" i="2"/>
  <c r="AC137" i="2"/>
  <c r="AB137" i="2"/>
  <c r="AA137" i="2"/>
  <c r="Y137" i="2"/>
  <c r="Z137" i="2"/>
  <c r="X137" i="2"/>
  <c r="AE177" i="2"/>
  <c r="AD177" i="2"/>
  <c r="AC177" i="2"/>
  <c r="AB177" i="2"/>
  <c r="AA177" i="2"/>
  <c r="Z177" i="2"/>
  <c r="X177" i="2"/>
  <c r="Y177" i="2"/>
  <c r="AE83" i="2"/>
  <c r="AD83" i="2"/>
  <c r="AC83" i="2"/>
  <c r="AB83" i="2"/>
  <c r="AA83" i="2"/>
  <c r="Z83" i="2"/>
  <c r="Y83" i="2"/>
  <c r="X83" i="2"/>
  <c r="AE167" i="2"/>
  <c r="AD167" i="2"/>
  <c r="AC167" i="2"/>
  <c r="AB167" i="2"/>
  <c r="AA167" i="2"/>
  <c r="Z167" i="2"/>
  <c r="X167" i="2"/>
  <c r="Y167" i="2"/>
  <c r="AE64" i="2"/>
  <c r="AD64" i="2"/>
  <c r="AC64" i="2"/>
  <c r="AB64" i="2"/>
  <c r="AA64" i="2"/>
  <c r="Z64" i="2"/>
  <c r="Y64" i="2"/>
  <c r="X64" i="2"/>
  <c r="AE161" i="2"/>
  <c r="AD161" i="2"/>
  <c r="AC161" i="2"/>
  <c r="AB161" i="2"/>
  <c r="AA161" i="2"/>
  <c r="Z161" i="2"/>
  <c r="X161" i="2"/>
  <c r="Y161" i="2"/>
  <c r="AE90" i="2"/>
  <c r="AD90" i="2"/>
  <c r="AC90" i="2"/>
  <c r="AB90" i="2"/>
  <c r="AA90" i="2"/>
  <c r="Z90" i="2"/>
  <c r="Y90" i="2"/>
  <c r="X90" i="2"/>
  <c r="AE76" i="2"/>
  <c r="AD76" i="2"/>
  <c r="AC76" i="2"/>
  <c r="AB76" i="2"/>
  <c r="AA76" i="2"/>
  <c r="Z76" i="2"/>
  <c r="Y76" i="2"/>
  <c r="X76" i="2"/>
  <c r="AE118" i="2"/>
  <c r="AD118" i="2"/>
  <c r="AC118" i="2"/>
  <c r="AB118" i="2"/>
  <c r="AA118" i="2"/>
  <c r="Z118" i="2"/>
  <c r="Y118" i="2"/>
  <c r="X118" i="2"/>
  <c r="AE102" i="2"/>
  <c r="AD102" i="2"/>
  <c r="AC102" i="2"/>
  <c r="AB102" i="2"/>
  <c r="AA102" i="2"/>
  <c r="Z102" i="2"/>
  <c r="Y102" i="2"/>
  <c r="X102" i="2"/>
  <c r="AE80" i="2"/>
  <c r="AD80" i="2"/>
  <c r="AC80" i="2"/>
  <c r="AB80" i="2"/>
  <c r="AA80" i="2"/>
  <c r="Z80" i="2"/>
  <c r="Y80" i="2"/>
  <c r="X80" i="2"/>
  <c r="AE43" i="2"/>
  <c r="AD43" i="2"/>
  <c r="AC43" i="2"/>
  <c r="AB43" i="2"/>
  <c r="AA43" i="2"/>
  <c r="Z43" i="2"/>
  <c r="Y43" i="2"/>
  <c r="X43" i="2"/>
  <c r="AE27" i="2"/>
  <c r="AD27" i="2"/>
  <c r="AC27" i="2"/>
  <c r="AB27" i="2"/>
  <c r="AA27" i="2"/>
  <c r="Z27" i="2"/>
  <c r="Y27" i="2"/>
  <c r="X27" i="2"/>
  <c r="AE98" i="2"/>
  <c r="AD98" i="2"/>
  <c r="AC98" i="2"/>
  <c r="AB98" i="2"/>
  <c r="AA98" i="2"/>
  <c r="Z98" i="2"/>
  <c r="Y98" i="2"/>
  <c r="X98" i="2"/>
  <c r="AE77" i="2"/>
  <c r="AD77" i="2"/>
  <c r="AC77" i="2"/>
  <c r="AB77" i="2"/>
  <c r="AA77" i="2"/>
  <c r="Y77" i="2"/>
  <c r="Z77" i="2"/>
  <c r="X77" i="2"/>
  <c r="AE93" i="2"/>
  <c r="AD93" i="2"/>
  <c r="AC93" i="2"/>
  <c r="AB93" i="2"/>
  <c r="AA93" i="2"/>
  <c r="Y93" i="2"/>
  <c r="Z93" i="2"/>
  <c r="X93" i="2"/>
  <c r="AE140" i="2"/>
  <c r="AD140" i="2"/>
  <c r="AC140" i="2"/>
  <c r="AB140" i="2"/>
  <c r="AA140" i="2"/>
  <c r="Z140" i="2"/>
  <c r="Y140" i="2"/>
  <c r="X140" i="2"/>
  <c r="AE124" i="2"/>
  <c r="AD124" i="2"/>
  <c r="AC124" i="2"/>
  <c r="AB124" i="2"/>
  <c r="AA124" i="2"/>
  <c r="Z124" i="2"/>
  <c r="Y124" i="2"/>
  <c r="X124" i="2"/>
  <c r="AE16" i="2"/>
  <c r="AD16" i="2"/>
  <c r="AC16" i="2"/>
  <c r="AB16" i="2"/>
  <c r="AA16" i="2"/>
  <c r="Z16" i="2"/>
  <c r="Y16" i="2"/>
  <c r="X16" i="2"/>
  <c r="AE35" i="2"/>
  <c r="AD35" i="2"/>
  <c r="AC35" i="2"/>
  <c r="AB35" i="2"/>
  <c r="AA35" i="2"/>
  <c r="Z35" i="2"/>
  <c r="Y35" i="2"/>
  <c r="X35" i="2"/>
  <c r="AE21" i="2"/>
  <c r="AD21" i="2"/>
  <c r="AC21" i="2"/>
  <c r="AB21" i="2"/>
  <c r="AA21" i="2"/>
  <c r="Y21" i="2"/>
  <c r="Z21" i="2"/>
  <c r="X21" i="2"/>
  <c r="AE420" i="2"/>
  <c r="AD420" i="2"/>
  <c r="AC420" i="2"/>
  <c r="AB420" i="2"/>
  <c r="AA420" i="2"/>
  <c r="Z420" i="2"/>
  <c r="Y420" i="2"/>
  <c r="X420" i="2"/>
  <c r="AE536" i="2"/>
  <c r="AD536" i="2"/>
  <c r="AC536" i="2"/>
  <c r="AB536" i="2"/>
  <c r="AA536" i="2"/>
  <c r="Z536" i="2"/>
  <c r="Y536" i="2"/>
  <c r="X536" i="2"/>
  <c r="AE833" i="2"/>
  <c r="AD833" i="2"/>
  <c r="AC833" i="2"/>
  <c r="AB833" i="2"/>
  <c r="AA833" i="2"/>
  <c r="Z833" i="2"/>
  <c r="Y833" i="2"/>
  <c r="X833" i="2"/>
  <c r="AE793" i="2"/>
  <c r="AD793" i="2"/>
  <c r="AC793" i="2"/>
  <c r="AB793" i="2"/>
  <c r="AA793" i="2"/>
  <c r="Z793" i="2"/>
  <c r="Y793" i="2"/>
  <c r="X793" i="2"/>
  <c r="AE657" i="2"/>
  <c r="AD657" i="2"/>
  <c r="AC657" i="2"/>
  <c r="AB657" i="2"/>
  <c r="AA657" i="2"/>
  <c r="Z657" i="2"/>
  <c r="Y657" i="2"/>
  <c r="X657" i="2"/>
  <c r="AE605" i="2"/>
  <c r="AD605" i="2"/>
  <c r="AC605" i="2"/>
  <c r="AB605" i="2"/>
  <c r="AA605" i="2"/>
  <c r="Z605" i="2"/>
  <c r="Y605" i="2"/>
  <c r="X605" i="2"/>
  <c r="AE546" i="2"/>
  <c r="AD546" i="2"/>
  <c r="AC546" i="2"/>
  <c r="AB546" i="2"/>
  <c r="AA546" i="2"/>
  <c r="Z546" i="2"/>
  <c r="Y546" i="2"/>
  <c r="X546" i="2"/>
  <c r="AE796" i="2"/>
  <c r="AD796" i="2"/>
  <c r="AC796" i="2"/>
  <c r="AB796" i="2"/>
  <c r="AA796" i="2"/>
  <c r="Z796" i="2"/>
  <c r="Y796" i="2"/>
  <c r="X796" i="2"/>
  <c r="AE696" i="2"/>
  <c r="AD696" i="2"/>
  <c r="AC696" i="2"/>
  <c r="AB696" i="2"/>
  <c r="AA696" i="2"/>
  <c r="Z696" i="2"/>
  <c r="Y696" i="2"/>
  <c r="X696" i="2"/>
  <c r="AE658" i="2"/>
  <c r="AD658" i="2"/>
  <c r="AC658" i="2"/>
  <c r="AB658" i="2"/>
  <c r="AA658" i="2"/>
  <c r="Z658" i="2"/>
  <c r="Y658" i="2"/>
  <c r="X658" i="2"/>
  <c r="AE493" i="2"/>
  <c r="AD493" i="2"/>
  <c r="AC493" i="2"/>
  <c r="AB493" i="2"/>
  <c r="AA493" i="2"/>
  <c r="Z493" i="2"/>
  <c r="X493" i="2"/>
  <c r="Y493" i="2"/>
  <c r="AE698" i="2"/>
  <c r="AD698" i="2"/>
  <c r="AC698" i="2"/>
  <c r="AB698" i="2"/>
  <c r="AA698" i="2"/>
  <c r="Z698" i="2"/>
  <c r="Y698" i="2"/>
  <c r="X698" i="2"/>
  <c r="AE762" i="2"/>
  <c r="AD762" i="2"/>
  <c r="AC762" i="2"/>
  <c r="AB762" i="2"/>
  <c r="AA762" i="2"/>
  <c r="Z762" i="2"/>
  <c r="Y762" i="2"/>
  <c r="X762" i="2"/>
  <c r="AE826" i="2"/>
  <c r="AD826" i="2"/>
  <c r="AC826" i="2"/>
  <c r="AB826" i="2"/>
  <c r="AA826" i="2"/>
  <c r="Z826" i="2"/>
  <c r="Y826" i="2"/>
  <c r="X826" i="2"/>
  <c r="AE878" i="2"/>
  <c r="AD878" i="2"/>
  <c r="AC878" i="2"/>
  <c r="AB878" i="2"/>
  <c r="AA878" i="2"/>
  <c r="Z878" i="2"/>
  <c r="Y878" i="2"/>
  <c r="X878" i="2"/>
  <c r="AE910" i="2"/>
  <c r="AD910" i="2"/>
  <c r="AC910" i="2"/>
  <c r="AB910" i="2"/>
  <c r="AA910" i="2"/>
  <c r="Z910" i="2"/>
  <c r="Y910" i="2"/>
  <c r="X910" i="2"/>
  <c r="AE942" i="2"/>
  <c r="AD942" i="2"/>
  <c r="AC942" i="2"/>
  <c r="AB942" i="2"/>
  <c r="AA942" i="2"/>
  <c r="Z942" i="2"/>
  <c r="Y942" i="2"/>
  <c r="X942" i="2"/>
  <c r="AE966" i="2"/>
  <c r="AD966" i="2"/>
  <c r="AC966" i="2"/>
  <c r="AB966" i="2"/>
  <c r="AA966" i="2"/>
  <c r="Z966" i="2"/>
  <c r="Y966" i="2"/>
  <c r="X966" i="2"/>
  <c r="AE998" i="2"/>
  <c r="AD998" i="2"/>
  <c r="AC998" i="2"/>
  <c r="AB998" i="2"/>
  <c r="AA998" i="2"/>
  <c r="Z998" i="2"/>
  <c r="Y998" i="2"/>
  <c r="X998" i="2"/>
  <c r="AE1030" i="2"/>
  <c r="AD1030" i="2"/>
  <c r="AC1030" i="2"/>
  <c r="AB1030" i="2"/>
  <c r="AA1030" i="2"/>
  <c r="Z1030" i="2"/>
  <c r="Y1030" i="2"/>
  <c r="X1030" i="2"/>
  <c r="AE1062" i="2"/>
  <c r="AD1062" i="2"/>
  <c r="AC1062" i="2"/>
  <c r="AB1062" i="2"/>
  <c r="AA1062" i="2"/>
  <c r="Z1062" i="2"/>
  <c r="Y1062" i="2"/>
  <c r="X1062" i="2"/>
  <c r="AE1094" i="2"/>
  <c r="AD1094" i="2"/>
  <c r="AC1094" i="2"/>
  <c r="AB1094" i="2"/>
  <c r="AA1094" i="2"/>
  <c r="Z1094" i="2"/>
  <c r="Y1094" i="2"/>
  <c r="X1094" i="2"/>
  <c r="AE707" i="2"/>
  <c r="AD707" i="2"/>
  <c r="AC707" i="2"/>
  <c r="AB707" i="2"/>
  <c r="AA707" i="2"/>
  <c r="Z707" i="2"/>
  <c r="X707" i="2"/>
  <c r="Y707" i="2"/>
  <c r="AE771" i="2"/>
  <c r="AD771" i="2"/>
  <c r="AC771" i="2"/>
  <c r="AB771" i="2"/>
  <c r="AA771" i="2"/>
  <c r="Z771" i="2"/>
  <c r="Y771" i="2"/>
  <c r="X771" i="2"/>
  <c r="AE819" i="2"/>
  <c r="AD819" i="2"/>
  <c r="AC819" i="2"/>
  <c r="AB819" i="2"/>
  <c r="AA819" i="2"/>
  <c r="Z819" i="2"/>
  <c r="Y819" i="2"/>
  <c r="X819" i="2"/>
  <c r="AE875" i="2"/>
  <c r="AD875" i="2"/>
  <c r="AC875" i="2"/>
  <c r="AB875" i="2"/>
  <c r="AA875" i="2"/>
  <c r="Z875" i="2"/>
  <c r="Y875" i="2"/>
  <c r="X875" i="2"/>
  <c r="AE899" i="2"/>
  <c r="AD899" i="2"/>
  <c r="AC899" i="2"/>
  <c r="AB899" i="2"/>
  <c r="AA899" i="2"/>
  <c r="Z899" i="2"/>
  <c r="Y899" i="2"/>
  <c r="X899" i="2"/>
  <c r="AE931" i="2"/>
  <c r="AD931" i="2"/>
  <c r="AC931" i="2"/>
  <c r="AB931" i="2"/>
  <c r="AA931" i="2"/>
  <c r="Z931" i="2"/>
  <c r="Y931" i="2"/>
  <c r="X931" i="2"/>
  <c r="AE963" i="2"/>
  <c r="AD963" i="2"/>
  <c r="AC963" i="2"/>
  <c r="AB963" i="2"/>
  <c r="AA963" i="2"/>
  <c r="Z963" i="2"/>
  <c r="Y963" i="2"/>
  <c r="X963" i="2"/>
  <c r="AE1003" i="2"/>
  <c r="AD1003" i="2"/>
  <c r="AC1003" i="2"/>
  <c r="AB1003" i="2"/>
  <c r="AA1003" i="2"/>
  <c r="Z1003" i="2"/>
  <c r="Y1003" i="2"/>
  <c r="X1003" i="2"/>
  <c r="AE1035" i="2"/>
  <c r="AD1035" i="2"/>
  <c r="AC1035" i="2"/>
  <c r="AB1035" i="2"/>
  <c r="AA1035" i="2"/>
  <c r="Z1035" i="2"/>
  <c r="Y1035" i="2"/>
  <c r="X1035" i="2"/>
  <c r="AE1067" i="2"/>
  <c r="AD1067" i="2"/>
  <c r="AC1067" i="2"/>
  <c r="AB1067" i="2"/>
  <c r="AA1067" i="2"/>
  <c r="Z1067" i="2"/>
  <c r="Y1067" i="2"/>
  <c r="X1067" i="2"/>
  <c r="AE518" i="2"/>
  <c r="AD518" i="2"/>
  <c r="AC518" i="2"/>
  <c r="AB518" i="2"/>
  <c r="AA518" i="2"/>
  <c r="Z518" i="2"/>
  <c r="Y518" i="2"/>
  <c r="X518" i="2"/>
  <c r="AE718" i="2"/>
  <c r="AD718" i="2"/>
  <c r="AC718" i="2"/>
  <c r="AB718" i="2"/>
  <c r="AA718" i="2"/>
  <c r="Z718" i="2"/>
  <c r="Y718" i="2"/>
  <c r="X718" i="2"/>
  <c r="AE782" i="2"/>
  <c r="AD782" i="2"/>
  <c r="AC782" i="2"/>
  <c r="AB782" i="2"/>
  <c r="AA782" i="2"/>
  <c r="Z782" i="2"/>
  <c r="Y782" i="2"/>
  <c r="X782" i="2"/>
  <c r="AE846" i="2"/>
  <c r="AD846" i="2"/>
  <c r="AC846" i="2"/>
  <c r="AB846" i="2"/>
  <c r="AA846" i="2"/>
  <c r="Z846" i="2"/>
  <c r="Y846" i="2"/>
  <c r="X846" i="2"/>
  <c r="AE888" i="2"/>
  <c r="AD888" i="2"/>
  <c r="AC888" i="2"/>
  <c r="AB888" i="2"/>
  <c r="AA888" i="2"/>
  <c r="Z888" i="2"/>
  <c r="Y888" i="2"/>
  <c r="X888" i="2"/>
  <c r="AE912" i="2"/>
  <c r="AD912" i="2"/>
  <c r="AC912" i="2"/>
  <c r="AB912" i="2"/>
  <c r="AA912" i="2"/>
  <c r="Z912" i="2"/>
  <c r="Y912" i="2"/>
  <c r="X912" i="2"/>
  <c r="AE944" i="2"/>
  <c r="AD944" i="2"/>
  <c r="AC944" i="2"/>
  <c r="AB944" i="2"/>
  <c r="AA944" i="2"/>
  <c r="Z944" i="2"/>
  <c r="Y944" i="2"/>
  <c r="X944" i="2"/>
  <c r="AE976" i="2"/>
  <c r="AD976" i="2"/>
  <c r="AC976" i="2"/>
  <c r="AB976" i="2"/>
  <c r="AA976" i="2"/>
  <c r="Z976" i="2"/>
  <c r="Y976" i="2"/>
  <c r="X976" i="2"/>
  <c r="AE1008" i="2"/>
  <c r="AD1008" i="2"/>
  <c r="AC1008" i="2"/>
  <c r="AB1008" i="2"/>
  <c r="AA1008" i="2"/>
  <c r="Z1008" i="2"/>
  <c r="Y1008" i="2"/>
  <c r="X1008" i="2"/>
  <c r="AE1048" i="2"/>
  <c r="AD1048" i="2"/>
  <c r="AC1048" i="2"/>
  <c r="AB1048" i="2"/>
  <c r="AA1048" i="2"/>
  <c r="Z1048" i="2"/>
  <c r="Y1048" i="2"/>
  <c r="X1048" i="2"/>
  <c r="AE1080" i="2"/>
  <c r="AD1080" i="2"/>
  <c r="AC1080" i="2"/>
  <c r="AB1080" i="2"/>
  <c r="AA1080" i="2"/>
  <c r="Z1080" i="2"/>
  <c r="Y1080" i="2"/>
  <c r="X1080" i="2"/>
  <c r="AE751" i="2"/>
  <c r="AD751" i="2"/>
  <c r="AC751" i="2"/>
  <c r="AB751" i="2"/>
  <c r="AA751" i="2"/>
  <c r="Z751" i="2"/>
  <c r="X751" i="2"/>
  <c r="Y751" i="2"/>
  <c r="AE937" i="2"/>
  <c r="AD937" i="2"/>
  <c r="AC937" i="2"/>
  <c r="AB937" i="2"/>
  <c r="AA937" i="2"/>
  <c r="Z937" i="2"/>
  <c r="Y937" i="2"/>
  <c r="X937" i="2"/>
  <c r="AE1065" i="2"/>
  <c r="AD1065" i="2"/>
  <c r="AC1065" i="2"/>
  <c r="AB1065" i="2"/>
  <c r="AA1065" i="2"/>
  <c r="Z1065" i="2"/>
  <c r="Y1065" i="2"/>
  <c r="X1065" i="2"/>
  <c r="AE1121" i="2"/>
  <c r="AD1121" i="2"/>
  <c r="AC1121" i="2"/>
  <c r="AB1121" i="2"/>
  <c r="AA1121" i="2"/>
  <c r="Z1121" i="2"/>
  <c r="Y1121" i="2"/>
  <c r="X1121" i="2"/>
  <c r="AE1153" i="2"/>
  <c r="AD1153" i="2"/>
  <c r="AC1153" i="2"/>
  <c r="AB1153" i="2"/>
  <c r="AA1153" i="2"/>
  <c r="Z1153" i="2"/>
  <c r="Y1153" i="2"/>
  <c r="X1153" i="2"/>
  <c r="AE1177" i="2"/>
  <c r="AD1177" i="2"/>
  <c r="AC1177" i="2"/>
  <c r="AB1177" i="2"/>
  <c r="AA1177" i="2"/>
  <c r="Z1177" i="2"/>
  <c r="Y1177" i="2"/>
  <c r="X1177" i="2"/>
  <c r="AE1209" i="2"/>
  <c r="AD1209" i="2"/>
  <c r="AC1209" i="2"/>
  <c r="AB1209" i="2"/>
  <c r="AA1209" i="2"/>
  <c r="Z1209" i="2"/>
  <c r="Y1209" i="2"/>
  <c r="X1209" i="2"/>
  <c r="AE1233" i="2"/>
  <c r="AD1233" i="2"/>
  <c r="AC1233" i="2"/>
  <c r="AB1233" i="2"/>
  <c r="AA1233" i="2"/>
  <c r="Z1233" i="2"/>
  <c r="Y1233" i="2"/>
  <c r="X1233" i="2"/>
  <c r="AE1265" i="2"/>
  <c r="AD1265" i="2"/>
  <c r="AC1265" i="2"/>
  <c r="AB1265" i="2"/>
  <c r="AA1265" i="2"/>
  <c r="Z1265" i="2"/>
  <c r="Y1265" i="2"/>
  <c r="X1265" i="2"/>
  <c r="AE1297" i="2"/>
  <c r="AD1297" i="2"/>
  <c r="AC1297" i="2"/>
  <c r="AB1297" i="2"/>
  <c r="AA1297" i="2"/>
  <c r="Z1297" i="2"/>
  <c r="Y1297" i="2"/>
  <c r="X1297" i="2"/>
  <c r="AE1321" i="2"/>
  <c r="AD1321" i="2"/>
  <c r="AC1321" i="2"/>
  <c r="AB1321" i="2"/>
  <c r="AA1321" i="2"/>
  <c r="Z1321" i="2"/>
  <c r="Y1321" i="2"/>
  <c r="X1321" i="2"/>
  <c r="AE1353" i="2"/>
  <c r="AD1353" i="2"/>
  <c r="AC1353" i="2"/>
  <c r="AB1353" i="2"/>
  <c r="AA1353" i="2"/>
  <c r="Z1353" i="2"/>
  <c r="Y1353" i="2"/>
  <c r="X1353" i="2"/>
  <c r="AE877" i="2"/>
  <c r="AD877" i="2"/>
  <c r="AC877" i="2"/>
  <c r="AB877" i="2"/>
  <c r="AA877" i="2"/>
  <c r="Z877" i="2"/>
  <c r="Y877" i="2"/>
  <c r="X877" i="2"/>
  <c r="AE1005" i="2"/>
  <c r="AD1005" i="2"/>
  <c r="AC1005" i="2"/>
  <c r="AB1005" i="2"/>
  <c r="AA1005" i="2"/>
  <c r="Z1005" i="2"/>
  <c r="Y1005" i="2"/>
  <c r="X1005" i="2"/>
  <c r="AE1098" i="2"/>
  <c r="AD1098" i="2"/>
  <c r="AC1098" i="2"/>
  <c r="AB1098" i="2"/>
  <c r="AA1098" i="2"/>
  <c r="Z1098" i="2"/>
  <c r="Y1098" i="2"/>
  <c r="X1098" i="2"/>
  <c r="AE1130" i="2"/>
  <c r="AD1130" i="2"/>
  <c r="AC1130" i="2"/>
  <c r="AB1130" i="2"/>
  <c r="AA1130" i="2"/>
  <c r="Z1130" i="2"/>
  <c r="Y1130" i="2"/>
  <c r="X1130" i="2"/>
  <c r="AE1154" i="2"/>
  <c r="AD1154" i="2"/>
  <c r="AC1154" i="2"/>
  <c r="AB1154" i="2"/>
  <c r="AA1154" i="2"/>
  <c r="Z1154" i="2"/>
  <c r="Y1154" i="2"/>
  <c r="X1154" i="2"/>
  <c r="AE1186" i="2"/>
  <c r="AD1186" i="2"/>
  <c r="AC1186" i="2"/>
  <c r="AB1186" i="2"/>
  <c r="AA1186" i="2"/>
  <c r="Z1186" i="2"/>
  <c r="Y1186" i="2"/>
  <c r="X1186" i="2"/>
  <c r="AE1218" i="2"/>
  <c r="AD1218" i="2"/>
  <c r="AC1218" i="2"/>
  <c r="AB1218" i="2"/>
  <c r="AA1218" i="2"/>
  <c r="Z1218" i="2"/>
  <c r="Y1218" i="2"/>
  <c r="X1218" i="2"/>
  <c r="AE1242" i="2"/>
  <c r="AD1242" i="2"/>
  <c r="AC1242" i="2"/>
  <c r="AB1242" i="2"/>
  <c r="AA1242" i="2"/>
  <c r="Z1242" i="2"/>
  <c r="Y1242" i="2"/>
  <c r="X1242" i="2"/>
  <c r="AE1274" i="2"/>
  <c r="AD1274" i="2"/>
  <c r="AC1274" i="2"/>
  <c r="AB1274" i="2"/>
  <c r="AA1274" i="2"/>
  <c r="Z1274" i="2"/>
  <c r="Y1274" i="2"/>
  <c r="X1274" i="2"/>
  <c r="AE1298" i="2"/>
  <c r="AD1298" i="2"/>
  <c r="AC1298" i="2"/>
  <c r="AB1298" i="2"/>
  <c r="AA1298" i="2"/>
  <c r="Z1298" i="2"/>
  <c r="Y1298" i="2"/>
  <c r="X1298" i="2"/>
  <c r="AE1330" i="2"/>
  <c r="AD1330" i="2"/>
  <c r="AC1330" i="2"/>
  <c r="AB1330" i="2"/>
  <c r="AA1330" i="2"/>
  <c r="Z1330" i="2"/>
  <c r="Y1330" i="2"/>
  <c r="X1330" i="2"/>
  <c r="AE623" i="2"/>
  <c r="AD623" i="2"/>
  <c r="AC623" i="2"/>
  <c r="AB623" i="2"/>
  <c r="AA623" i="2"/>
  <c r="Z623" i="2"/>
  <c r="X623" i="2"/>
  <c r="Y623" i="2"/>
  <c r="AE897" i="2"/>
  <c r="AD897" i="2"/>
  <c r="AC897" i="2"/>
  <c r="AB897" i="2"/>
  <c r="AA897" i="2"/>
  <c r="Z897" i="2"/>
  <c r="Y897" i="2"/>
  <c r="X897" i="2"/>
  <c r="AE1057" i="2"/>
  <c r="AD1057" i="2"/>
  <c r="AC1057" i="2"/>
  <c r="AB1057" i="2"/>
  <c r="AA1057" i="2"/>
  <c r="Z1057" i="2"/>
  <c r="Y1057" i="2"/>
  <c r="X1057" i="2"/>
  <c r="AE1119" i="2"/>
  <c r="AD1119" i="2"/>
  <c r="AC1119" i="2"/>
  <c r="AB1119" i="2"/>
  <c r="AA1119" i="2"/>
  <c r="Z1119" i="2"/>
  <c r="Y1119" i="2"/>
  <c r="X1119" i="2"/>
  <c r="AE1151" i="2"/>
  <c r="AD1151" i="2"/>
  <c r="AC1151" i="2"/>
  <c r="AB1151" i="2"/>
  <c r="AA1151" i="2"/>
  <c r="Z1151" i="2"/>
  <c r="Y1151" i="2"/>
  <c r="X1151" i="2"/>
  <c r="AE1191" i="2"/>
  <c r="AA1191" i="2"/>
  <c r="AE1231" i="2"/>
  <c r="AD1231" i="2"/>
  <c r="AC1231" i="2"/>
  <c r="AB1231" i="2"/>
  <c r="AA1231" i="2"/>
  <c r="Z1231" i="2"/>
  <c r="Y1231" i="2"/>
  <c r="X1231" i="2"/>
  <c r="AE1263" i="2"/>
  <c r="AD1263" i="2"/>
  <c r="AC1263" i="2"/>
  <c r="AB1263" i="2"/>
  <c r="AA1263" i="2"/>
  <c r="Z1263" i="2"/>
  <c r="Y1263" i="2"/>
  <c r="X1263" i="2"/>
  <c r="AE1295" i="2"/>
  <c r="AD1295" i="2"/>
  <c r="AC1295" i="2"/>
  <c r="AB1295" i="2"/>
  <c r="AA1295" i="2"/>
  <c r="Z1295" i="2"/>
  <c r="Y1295" i="2"/>
  <c r="X1295" i="2"/>
  <c r="AE1327" i="2"/>
  <c r="AD1327" i="2"/>
  <c r="AC1327" i="2"/>
  <c r="AB1327" i="2"/>
  <c r="AA1327" i="2"/>
  <c r="Z1327" i="2"/>
  <c r="Y1327" i="2"/>
  <c r="X1327" i="2"/>
  <c r="AE1351" i="2"/>
  <c r="AD1351" i="2"/>
  <c r="AC1351" i="2"/>
  <c r="AB1351" i="2"/>
  <c r="AA1351" i="2"/>
  <c r="Z1351" i="2"/>
  <c r="Y1351" i="2"/>
  <c r="X1351" i="2"/>
  <c r="AE1128" i="2"/>
  <c r="AD1128" i="2"/>
  <c r="AC1128" i="2"/>
  <c r="AB1128" i="2"/>
  <c r="AA1128" i="2"/>
  <c r="Z1128" i="2"/>
  <c r="Y1128" i="2"/>
  <c r="X1128" i="2"/>
  <c r="AE1256" i="2"/>
  <c r="AD1256" i="2"/>
  <c r="AC1256" i="2"/>
  <c r="AB1256" i="2"/>
  <c r="AA1256" i="2"/>
  <c r="Z1256" i="2"/>
  <c r="Y1256" i="2"/>
  <c r="X1256" i="2"/>
  <c r="AE1361" i="2"/>
  <c r="AD1361" i="2"/>
  <c r="AC1361" i="2"/>
  <c r="AB1361" i="2"/>
  <c r="AA1361" i="2"/>
  <c r="Z1361" i="2"/>
  <c r="Y1361" i="2"/>
  <c r="X1361" i="2"/>
  <c r="AE1393" i="2"/>
  <c r="AD1393" i="2"/>
  <c r="AC1393" i="2"/>
  <c r="AB1393" i="2"/>
  <c r="AA1393" i="2"/>
  <c r="Z1393" i="2"/>
  <c r="Y1393" i="2"/>
  <c r="X1393" i="2"/>
  <c r="AE1425" i="2"/>
  <c r="AD1425" i="2"/>
  <c r="AC1425" i="2"/>
  <c r="AB1425" i="2"/>
  <c r="AA1425" i="2"/>
  <c r="Z1425" i="2"/>
  <c r="Y1425" i="2"/>
  <c r="X1425" i="2"/>
  <c r="AE1457" i="2"/>
  <c r="AD1457" i="2"/>
  <c r="AC1457" i="2"/>
  <c r="AB1457" i="2"/>
  <c r="AA1457" i="2"/>
  <c r="Z1457" i="2"/>
  <c r="Y1457" i="2"/>
  <c r="X1457" i="2"/>
  <c r="AE1481" i="2"/>
  <c r="AD1481" i="2"/>
  <c r="AC1481" i="2"/>
  <c r="AB1481" i="2"/>
  <c r="AA1481" i="2"/>
  <c r="Z1481" i="2"/>
  <c r="Y1481" i="2"/>
  <c r="X1481" i="2"/>
  <c r="AE1505" i="2"/>
  <c r="AD1505" i="2"/>
  <c r="AC1505" i="2"/>
  <c r="AB1505" i="2"/>
  <c r="AA1505" i="2"/>
  <c r="Z1505" i="2"/>
  <c r="Y1505" i="2"/>
  <c r="X1505" i="2"/>
  <c r="AE1537" i="2"/>
  <c r="AD1537" i="2"/>
  <c r="AC1537" i="2"/>
  <c r="AB1537" i="2"/>
  <c r="AA1537" i="2"/>
  <c r="Z1537" i="2"/>
  <c r="Y1537" i="2"/>
  <c r="X1537" i="2"/>
  <c r="AE1569" i="2"/>
  <c r="AD1569" i="2"/>
  <c r="AC1569" i="2"/>
  <c r="AB1569" i="2"/>
  <c r="AA1569" i="2"/>
  <c r="Z1569" i="2"/>
  <c r="Y1569" i="2"/>
  <c r="X1569" i="2"/>
  <c r="AE1601" i="2"/>
  <c r="AD1601" i="2"/>
  <c r="AC1601" i="2"/>
  <c r="AB1601" i="2"/>
  <c r="AA1601" i="2"/>
  <c r="Z1601" i="2"/>
  <c r="Y1601" i="2"/>
  <c r="X1601" i="2"/>
  <c r="AE1100" i="2"/>
  <c r="AD1100" i="2"/>
  <c r="AC1100" i="2"/>
  <c r="AB1100" i="2"/>
  <c r="AA1100" i="2"/>
  <c r="Z1100" i="2"/>
  <c r="Y1100" i="2"/>
  <c r="X1100" i="2"/>
  <c r="AE1196" i="2"/>
  <c r="AD1196" i="2"/>
  <c r="AC1196" i="2"/>
  <c r="AB1196" i="2"/>
  <c r="AA1196" i="2"/>
  <c r="Z1196" i="2"/>
  <c r="Y1196" i="2"/>
  <c r="X1196" i="2"/>
  <c r="AE1324" i="2"/>
  <c r="AD1324" i="2"/>
  <c r="AC1324" i="2"/>
  <c r="AB1324" i="2"/>
  <c r="AA1324" i="2"/>
  <c r="Z1324" i="2"/>
  <c r="Y1324" i="2"/>
  <c r="X1324" i="2"/>
  <c r="AE1378" i="2"/>
  <c r="AD1378" i="2"/>
  <c r="AC1378" i="2"/>
  <c r="AB1378" i="2"/>
  <c r="AA1378" i="2"/>
  <c r="Z1378" i="2"/>
  <c r="Y1378" i="2"/>
  <c r="X1378" i="2"/>
  <c r="AE1410" i="2"/>
  <c r="AD1410" i="2"/>
  <c r="AC1410" i="2"/>
  <c r="AB1410" i="2"/>
  <c r="AA1410" i="2"/>
  <c r="Z1410" i="2"/>
  <c r="Y1410" i="2"/>
  <c r="X1410" i="2"/>
  <c r="AE1434" i="2"/>
  <c r="AD1434" i="2"/>
  <c r="AC1434" i="2"/>
  <c r="AB1434" i="2"/>
  <c r="AA1434" i="2"/>
  <c r="Z1434" i="2"/>
  <c r="Y1434" i="2"/>
  <c r="X1434" i="2"/>
  <c r="AE1466" i="2"/>
  <c r="AD1466" i="2"/>
  <c r="AC1466" i="2"/>
  <c r="AB1466" i="2"/>
  <c r="AA1466" i="2"/>
  <c r="Z1466" i="2"/>
  <c r="Y1466" i="2"/>
  <c r="X1466" i="2"/>
  <c r="AE1498" i="2"/>
  <c r="AD1498" i="2"/>
  <c r="AC1498" i="2"/>
  <c r="AB1498" i="2"/>
  <c r="Z1498" i="2"/>
  <c r="AA1498" i="2"/>
  <c r="Y1498" i="2"/>
  <c r="X1498" i="2"/>
  <c r="AE1522" i="2"/>
  <c r="AD1522" i="2"/>
  <c r="AC1522" i="2"/>
  <c r="AB1522" i="2"/>
  <c r="Z1522" i="2"/>
  <c r="AA1522" i="2"/>
  <c r="Y1522" i="2"/>
  <c r="X1522" i="2"/>
  <c r="AE1554" i="2"/>
  <c r="AD1554" i="2"/>
  <c r="AC1554" i="2"/>
  <c r="AB1554" i="2"/>
  <c r="Z1554" i="2"/>
  <c r="AA1554" i="2"/>
  <c r="Y1554" i="2"/>
  <c r="X1554" i="2"/>
  <c r="AE1586" i="2"/>
  <c r="AD1586" i="2"/>
  <c r="AC1586" i="2"/>
  <c r="AB1586" i="2"/>
  <c r="Z1586" i="2"/>
  <c r="AA1586" i="2"/>
  <c r="Y1586" i="2"/>
  <c r="X1586" i="2"/>
  <c r="AE869" i="2"/>
  <c r="AD869" i="2"/>
  <c r="AC869" i="2"/>
  <c r="AB869" i="2"/>
  <c r="AA869" i="2"/>
  <c r="Z869" i="2"/>
  <c r="Y869" i="2"/>
  <c r="X869" i="2"/>
  <c r="AE1168" i="2"/>
  <c r="AD1168" i="2"/>
  <c r="AC1168" i="2"/>
  <c r="AB1168" i="2"/>
  <c r="AA1168" i="2"/>
  <c r="Z1168" i="2"/>
  <c r="Y1168" i="2"/>
  <c r="X1168" i="2"/>
  <c r="AE1296" i="2"/>
  <c r="AD1296" i="2"/>
  <c r="AC1296" i="2"/>
  <c r="AB1296" i="2"/>
  <c r="AA1296" i="2"/>
  <c r="Z1296" i="2"/>
  <c r="Y1296" i="2"/>
  <c r="X1296" i="2"/>
  <c r="AE1363" i="2"/>
  <c r="AD1363" i="2"/>
  <c r="AC1363" i="2"/>
  <c r="AB1363" i="2"/>
  <c r="AA1363" i="2"/>
  <c r="Z1363" i="2"/>
  <c r="Y1363" i="2"/>
  <c r="X1363" i="2"/>
  <c r="AE1395" i="2"/>
  <c r="AD1395" i="2"/>
  <c r="AC1395" i="2"/>
  <c r="AB1395" i="2"/>
  <c r="AA1395" i="2"/>
  <c r="Z1395" i="2"/>
  <c r="Y1395" i="2"/>
  <c r="X1395" i="2"/>
  <c r="AE1427" i="2"/>
  <c r="AD1427" i="2"/>
  <c r="AC1427" i="2"/>
  <c r="AB1427" i="2"/>
  <c r="AA1427" i="2"/>
  <c r="Z1427" i="2"/>
  <c r="Y1427" i="2"/>
  <c r="X1427" i="2"/>
  <c r="AE1459" i="2"/>
  <c r="AD1459" i="2"/>
  <c r="AC1459" i="2"/>
  <c r="AB1459" i="2"/>
  <c r="AA1459" i="2"/>
  <c r="Z1459" i="2"/>
  <c r="Y1459" i="2"/>
  <c r="X1459" i="2"/>
  <c r="AE1491" i="2"/>
  <c r="AD1491" i="2"/>
  <c r="AC1491" i="2"/>
  <c r="AB1491" i="2"/>
  <c r="AA1491" i="2"/>
  <c r="Z1491" i="2"/>
  <c r="Y1491" i="2"/>
  <c r="X1491" i="2"/>
  <c r="AE1523" i="2"/>
  <c r="AD1523" i="2"/>
  <c r="AC1523" i="2"/>
  <c r="AB1523" i="2"/>
  <c r="AA1523" i="2"/>
  <c r="Z1523" i="2"/>
  <c r="Y1523" i="2"/>
  <c r="X1523" i="2"/>
  <c r="AE1555" i="2"/>
  <c r="AD1555" i="2"/>
  <c r="AC1555" i="2"/>
  <c r="AB1555" i="2"/>
  <c r="AA1555" i="2"/>
  <c r="Z1555" i="2"/>
  <c r="Y1555" i="2"/>
  <c r="X1555" i="2"/>
  <c r="AE1587" i="2"/>
  <c r="AD1587" i="2"/>
  <c r="AC1587" i="2"/>
  <c r="AB1587" i="2"/>
  <c r="AA1587" i="2"/>
  <c r="Z1587" i="2"/>
  <c r="Y1587" i="2"/>
  <c r="X1587" i="2"/>
  <c r="AE1156" i="2"/>
  <c r="AD1156" i="2"/>
  <c r="AC1156" i="2"/>
  <c r="AB1156" i="2"/>
  <c r="AA1156" i="2"/>
  <c r="Z1156" i="2"/>
  <c r="Y1156" i="2"/>
  <c r="X1156" i="2"/>
  <c r="AE1432" i="2"/>
  <c r="AD1432" i="2"/>
  <c r="AC1432" i="2"/>
  <c r="AB1432" i="2"/>
  <c r="AA1432" i="2"/>
  <c r="Z1432" i="2"/>
  <c r="Y1432" i="2"/>
  <c r="X1432" i="2"/>
  <c r="AE1560" i="2"/>
  <c r="AD1560" i="2"/>
  <c r="AC1560" i="2"/>
  <c r="AB1560" i="2"/>
  <c r="Z1560" i="2"/>
  <c r="AA1560" i="2"/>
  <c r="Y1560" i="2"/>
  <c r="X1560" i="2"/>
  <c r="AE1630" i="2"/>
  <c r="AD1630" i="2"/>
  <c r="AC1630" i="2"/>
  <c r="AB1630" i="2"/>
  <c r="Z1630" i="2"/>
  <c r="AA1630" i="2"/>
  <c r="Y1630" i="2"/>
  <c r="X1630" i="2"/>
  <c r="AE1662" i="2"/>
  <c r="AD1662" i="2"/>
  <c r="AC1662" i="2"/>
  <c r="AB1662" i="2"/>
  <c r="Z1662" i="2"/>
  <c r="AA1662" i="2"/>
  <c r="Y1662" i="2"/>
  <c r="X1662" i="2"/>
  <c r="AE1694" i="2"/>
  <c r="AD1694" i="2"/>
  <c r="AC1694" i="2"/>
  <c r="AB1694" i="2"/>
  <c r="Z1694" i="2"/>
  <c r="AA1694" i="2"/>
  <c r="Y1694" i="2"/>
  <c r="X1694" i="2"/>
  <c r="AE1718" i="2"/>
  <c r="AD1718" i="2"/>
  <c r="AC1718" i="2"/>
  <c r="AB1718" i="2"/>
  <c r="Z1718" i="2"/>
  <c r="AA1718" i="2"/>
  <c r="Y1718" i="2"/>
  <c r="X1718" i="2"/>
  <c r="AE1750" i="2"/>
  <c r="AD1750" i="2"/>
  <c r="AC1750" i="2"/>
  <c r="AB1750" i="2"/>
  <c r="Z1750" i="2"/>
  <c r="AA1750" i="2"/>
  <c r="Y1750" i="2"/>
  <c r="X1750" i="2"/>
  <c r="AE1782" i="2"/>
  <c r="AD1782" i="2"/>
  <c r="AC1782" i="2"/>
  <c r="AB1782" i="2"/>
  <c r="Z1782" i="2"/>
  <c r="AA1782" i="2"/>
  <c r="Y1782" i="2"/>
  <c r="X1782" i="2"/>
  <c r="AE1822" i="2"/>
  <c r="AD1822" i="2"/>
  <c r="AC1822" i="2"/>
  <c r="AB1822" i="2"/>
  <c r="Z1822" i="2"/>
  <c r="AA1822" i="2"/>
  <c r="Y1822" i="2"/>
  <c r="X1822" i="2"/>
  <c r="AE1846" i="2"/>
  <c r="AD1846" i="2"/>
  <c r="AC1846" i="2"/>
  <c r="AB1846" i="2"/>
  <c r="Z1846" i="2"/>
  <c r="AA1846" i="2"/>
  <c r="Y1846" i="2"/>
  <c r="X1846" i="2"/>
  <c r="AE1878" i="2"/>
  <c r="AD1878" i="2"/>
  <c r="AC1878" i="2"/>
  <c r="AB1878" i="2"/>
  <c r="AA1878" i="2"/>
  <c r="Z1878" i="2"/>
  <c r="Y1878" i="2"/>
  <c r="X1878" i="2"/>
  <c r="AE1910" i="2"/>
  <c r="AD1910" i="2"/>
  <c r="AC1910" i="2"/>
  <c r="AB1910" i="2"/>
  <c r="AA1910" i="2"/>
  <c r="Z1910" i="2"/>
  <c r="Y1910" i="2"/>
  <c r="X1910" i="2"/>
  <c r="AE1958" i="2"/>
  <c r="AD1958" i="2"/>
  <c r="AC1958" i="2"/>
  <c r="AB1958" i="2"/>
  <c r="AA1958" i="2"/>
  <c r="Z1958" i="2"/>
  <c r="Y1958" i="2"/>
  <c r="X1958" i="2"/>
  <c r="AE885" i="2"/>
  <c r="AD885" i="2"/>
  <c r="AC885" i="2"/>
  <c r="AB885" i="2"/>
  <c r="AA885" i="2"/>
  <c r="Z885" i="2"/>
  <c r="Y885" i="2"/>
  <c r="X885" i="2"/>
  <c r="AE1404" i="2"/>
  <c r="AD1404" i="2"/>
  <c r="AC1404" i="2"/>
  <c r="AB1404" i="2"/>
  <c r="AA1404" i="2"/>
  <c r="Z1404" i="2"/>
  <c r="Y1404" i="2"/>
  <c r="X1404" i="2"/>
  <c r="AE1532" i="2"/>
  <c r="AD1532" i="2"/>
  <c r="AC1532" i="2"/>
  <c r="AB1532" i="2"/>
  <c r="Z1532" i="2"/>
  <c r="AA1532" i="2"/>
  <c r="Y1532" i="2"/>
  <c r="X1532" i="2"/>
  <c r="AE1623" i="2"/>
  <c r="AD1623" i="2"/>
  <c r="AC1623" i="2"/>
  <c r="AB1623" i="2"/>
  <c r="AA1623" i="2"/>
  <c r="Z1623" i="2"/>
  <c r="Y1623" i="2"/>
  <c r="X1623" i="2"/>
  <c r="AE1655" i="2"/>
  <c r="AD1655" i="2"/>
  <c r="AC1655" i="2"/>
  <c r="AB1655" i="2"/>
  <c r="AA1655" i="2"/>
  <c r="Z1655" i="2"/>
  <c r="Y1655" i="2"/>
  <c r="X1655" i="2"/>
  <c r="AE1691" i="2"/>
  <c r="AD1691" i="2"/>
  <c r="AC1691" i="2"/>
  <c r="AB1691" i="2"/>
  <c r="AA1691" i="2"/>
  <c r="Z1691" i="2"/>
  <c r="Y1691" i="2"/>
  <c r="X1691" i="2"/>
  <c r="AE1783" i="2"/>
  <c r="AD1783" i="2"/>
  <c r="AC1783" i="2"/>
  <c r="AB1783" i="2"/>
  <c r="AA1783" i="2"/>
  <c r="Z1783" i="2"/>
  <c r="Y1783" i="2"/>
  <c r="X1783" i="2"/>
  <c r="AE1568" i="2"/>
  <c r="AD1568" i="2"/>
  <c r="AC1568" i="2"/>
  <c r="AB1568" i="2"/>
  <c r="Z1568" i="2"/>
  <c r="AA1568" i="2"/>
  <c r="Y1568" i="2"/>
  <c r="X1568" i="2"/>
  <c r="AE1632" i="2"/>
  <c r="AD1632" i="2"/>
  <c r="AC1632" i="2"/>
  <c r="AB1632" i="2"/>
  <c r="Z1632" i="2"/>
  <c r="AA1632" i="2"/>
  <c r="Y1632" i="2"/>
  <c r="X1632" i="2"/>
  <c r="AE1744" i="2"/>
  <c r="AD1744" i="2"/>
  <c r="AC1744" i="2"/>
  <c r="AB1744" i="2"/>
  <c r="Z1744" i="2"/>
  <c r="AA1744" i="2"/>
  <c r="Y1744" i="2"/>
  <c r="X1744" i="2"/>
  <c r="AE1856" i="2"/>
  <c r="AD1856" i="2"/>
  <c r="AC1856" i="2"/>
  <c r="AB1856" i="2"/>
  <c r="Z1856" i="2"/>
  <c r="AA1856" i="2"/>
  <c r="Y1856" i="2"/>
  <c r="X1856" i="2"/>
  <c r="AE1888" i="2"/>
  <c r="AD1888" i="2"/>
  <c r="AC1888" i="2"/>
  <c r="AB1888" i="2"/>
  <c r="Z1888" i="2"/>
  <c r="AA1888" i="2"/>
  <c r="Y1888" i="2"/>
  <c r="X1888" i="2"/>
  <c r="AE1673" i="2"/>
  <c r="AD1673" i="2"/>
  <c r="AC1673" i="2"/>
  <c r="AB1673" i="2"/>
  <c r="AA1673" i="2"/>
  <c r="Z1673" i="2"/>
  <c r="Y1673" i="2"/>
  <c r="X1673" i="2"/>
  <c r="AE1801" i="2"/>
  <c r="AD1801" i="2"/>
  <c r="AC1801" i="2"/>
  <c r="AB1801" i="2"/>
  <c r="AA1801" i="2"/>
  <c r="Z1801" i="2"/>
  <c r="Y1801" i="2"/>
  <c r="X1801" i="2"/>
  <c r="AE1757" i="2"/>
  <c r="AD1757" i="2"/>
  <c r="AC1757" i="2"/>
  <c r="AB1757" i="2"/>
  <c r="AA1757" i="2"/>
  <c r="Z1757" i="2"/>
  <c r="Y1757" i="2"/>
  <c r="X1757" i="2"/>
  <c r="AE1917" i="2"/>
  <c r="AD1917" i="2"/>
  <c r="AC1917" i="2"/>
  <c r="AB1917" i="2"/>
  <c r="AA1917" i="2"/>
  <c r="Y1917" i="2"/>
  <c r="Z1917" i="2"/>
  <c r="X1917" i="2"/>
  <c r="AE1841" i="2"/>
  <c r="AD1841" i="2"/>
  <c r="AC1841" i="2"/>
  <c r="AB1841" i="2"/>
  <c r="AA1841" i="2"/>
  <c r="Z1841" i="2"/>
  <c r="Y1841" i="2"/>
  <c r="X1841" i="2"/>
  <c r="AE691" i="2"/>
  <c r="AD691" i="2"/>
  <c r="AC691" i="2"/>
  <c r="AB691" i="2"/>
  <c r="AA691" i="2"/>
  <c r="Z691" i="2"/>
  <c r="X691" i="2"/>
  <c r="Y691" i="2"/>
  <c r="AE449" i="2"/>
  <c r="AD449" i="2"/>
  <c r="AC449" i="2"/>
  <c r="AB449" i="2"/>
  <c r="AA449" i="2"/>
  <c r="Z449" i="2"/>
  <c r="X449" i="2"/>
  <c r="Y449" i="2"/>
  <c r="AE1946" i="2"/>
  <c r="AD1946" i="2"/>
  <c r="AC1946" i="2"/>
  <c r="AB1946" i="2"/>
  <c r="AA1946" i="2"/>
  <c r="Z1946" i="2"/>
  <c r="Y1946" i="2"/>
  <c r="X1946" i="2"/>
  <c r="AE1932" i="2"/>
  <c r="AD1932" i="2"/>
  <c r="AC1932" i="2"/>
  <c r="AB1932" i="2"/>
  <c r="Z1932" i="2"/>
  <c r="AA1932" i="2"/>
  <c r="Y1932" i="2"/>
  <c r="X1932" i="2"/>
  <c r="AE258" i="2"/>
  <c r="AD258" i="2"/>
  <c r="AC258" i="2"/>
  <c r="AB258" i="2"/>
  <c r="AA258" i="2"/>
  <c r="Z258" i="2"/>
  <c r="Y258" i="2"/>
  <c r="X258" i="2"/>
  <c r="AR353" i="2"/>
  <c r="AE414" i="2"/>
  <c r="AD414" i="2"/>
  <c r="AC414" i="2"/>
  <c r="AB414" i="2"/>
  <c r="AA414" i="2"/>
  <c r="Z414" i="2"/>
  <c r="Y414" i="2"/>
  <c r="X414" i="2"/>
  <c r="AE596" i="2"/>
  <c r="AD596" i="2"/>
  <c r="AC596" i="2"/>
  <c r="AB596" i="2"/>
  <c r="AA596" i="2"/>
  <c r="Z596" i="2"/>
  <c r="Y596" i="2"/>
  <c r="X596" i="2"/>
  <c r="AE576" i="2"/>
  <c r="AD576" i="2"/>
  <c r="AC576" i="2"/>
  <c r="AB576" i="2"/>
  <c r="AA576" i="2"/>
  <c r="Z576" i="2"/>
  <c r="Y576" i="2"/>
  <c r="X576" i="2"/>
  <c r="AE861" i="2"/>
  <c r="AD861" i="2"/>
  <c r="AC861" i="2"/>
  <c r="AB861" i="2"/>
  <c r="AA861" i="2"/>
  <c r="Z861" i="2"/>
  <c r="Y861" i="2"/>
  <c r="X861" i="2"/>
  <c r="AE837" i="2"/>
  <c r="AD837" i="2"/>
  <c r="AC837" i="2"/>
  <c r="AB837" i="2"/>
  <c r="AA837" i="2"/>
  <c r="Z837" i="2"/>
  <c r="Y837" i="2"/>
  <c r="X837" i="2"/>
  <c r="AE781" i="2"/>
  <c r="AD781" i="2"/>
  <c r="AC781" i="2"/>
  <c r="AB781" i="2"/>
  <c r="AA781" i="2"/>
  <c r="Z781" i="2"/>
  <c r="Y781" i="2"/>
  <c r="X781" i="2"/>
  <c r="AE757" i="2"/>
  <c r="AD757" i="2"/>
  <c r="AC757" i="2"/>
  <c r="AB757" i="2"/>
  <c r="AA757" i="2"/>
  <c r="Z757" i="2"/>
  <c r="Y757" i="2"/>
  <c r="X757" i="2"/>
  <c r="AE697" i="2"/>
  <c r="AD697" i="2"/>
  <c r="AC697" i="2"/>
  <c r="AB697" i="2"/>
  <c r="AA697" i="2"/>
  <c r="Z697" i="2"/>
  <c r="Y697" i="2"/>
  <c r="X697" i="2"/>
  <c r="AE677" i="2"/>
  <c r="AD677" i="2"/>
  <c r="AC677" i="2"/>
  <c r="AB677" i="2"/>
  <c r="AA677" i="2"/>
  <c r="Z677" i="2"/>
  <c r="Y677" i="2"/>
  <c r="X677" i="2"/>
  <c r="AE653" i="2"/>
  <c r="AD653" i="2"/>
  <c r="AC653" i="2"/>
  <c r="AB653" i="2"/>
  <c r="AA653" i="2"/>
  <c r="Z653" i="2"/>
  <c r="Y653" i="2"/>
  <c r="X653" i="2"/>
  <c r="AE629" i="2"/>
  <c r="AD629" i="2"/>
  <c r="AC629" i="2"/>
  <c r="AB629" i="2"/>
  <c r="AA629" i="2"/>
  <c r="Z629" i="2"/>
  <c r="Y629" i="2"/>
  <c r="X629" i="2"/>
  <c r="AE567" i="2"/>
  <c r="AD567" i="2"/>
  <c r="AC567" i="2"/>
  <c r="AB567" i="2"/>
  <c r="AA567" i="2"/>
  <c r="Z567" i="2"/>
  <c r="X567" i="2"/>
  <c r="Y567" i="2"/>
  <c r="AE541" i="2"/>
  <c r="AD541" i="2"/>
  <c r="AC541" i="2"/>
  <c r="AB541" i="2"/>
  <c r="AA541" i="2"/>
  <c r="Z541" i="2"/>
  <c r="Y541" i="2"/>
  <c r="X541" i="2"/>
  <c r="AE832" i="2"/>
  <c r="AD832" i="2"/>
  <c r="AC832" i="2"/>
  <c r="AB832" i="2"/>
  <c r="AA832" i="2"/>
  <c r="Z832" i="2"/>
  <c r="Y832" i="2"/>
  <c r="X832" i="2"/>
  <c r="AE772" i="2"/>
  <c r="AD772" i="2"/>
  <c r="AC772" i="2"/>
  <c r="AB772" i="2"/>
  <c r="AA772" i="2"/>
  <c r="Z772" i="2"/>
  <c r="Y772" i="2"/>
  <c r="X772" i="2"/>
  <c r="AE728" i="2"/>
  <c r="AD728" i="2"/>
  <c r="AC728" i="2"/>
  <c r="AB728" i="2"/>
  <c r="AA728" i="2"/>
  <c r="Z728" i="2"/>
  <c r="Y728" i="2"/>
  <c r="X728" i="2"/>
  <c r="AE609" i="2"/>
  <c r="AD609" i="2"/>
  <c r="AC609" i="2"/>
  <c r="AB609" i="2"/>
  <c r="AA609" i="2"/>
  <c r="Z609" i="2"/>
  <c r="Y609" i="2"/>
  <c r="X609" i="2"/>
  <c r="AE607" i="2"/>
  <c r="AD607" i="2"/>
  <c r="AC607" i="2"/>
  <c r="AB607" i="2"/>
  <c r="AA607" i="2"/>
  <c r="Z607" i="2"/>
  <c r="X607" i="2"/>
  <c r="Y607" i="2"/>
  <c r="AE626" i="2"/>
  <c r="AD626" i="2"/>
  <c r="AC626" i="2"/>
  <c r="AB626" i="2"/>
  <c r="AA626" i="2"/>
  <c r="Z626" i="2"/>
  <c r="Y626" i="2"/>
  <c r="X626" i="2"/>
  <c r="AE666" i="2"/>
  <c r="AD666" i="2"/>
  <c r="AC666" i="2"/>
  <c r="AB666" i="2"/>
  <c r="AA666" i="2"/>
  <c r="Z666" i="2"/>
  <c r="Y666" i="2"/>
  <c r="X666" i="2"/>
  <c r="AE678" i="2"/>
  <c r="AD678" i="2"/>
  <c r="AC678" i="2"/>
  <c r="AB678" i="2"/>
  <c r="AA678" i="2"/>
  <c r="Z678" i="2"/>
  <c r="Y678" i="2"/>
  <c r="X678" i="2"/>
  <c r="AE601" i="2"/>
  <c r="AD601" i="2"/>
  <c r="AC601" i="2"/>
  <c r="AB601" i="2"/>
  <c r="AA601" i="2"/>
  <c r="Z601" i="2"/>
  <c r="Y601" i="2"/>
  <c r="X601" i="2"/>
  <c r="AE537" i="2"/>
  <c r="AD537" i="2"/>
  <c r="AC537" i="2"/>
  <c r="AB537" i="2"/>
  <c r="AA537" i="2"/>
  <c r="Z537" i="2"/>
  <c r="Y537" i="2"/>
  <c r="X537" i="2"/>
  <c r="AE547" i="2"/>
  <c r="AD547" i="2"/>
  <c r="AC547" i="2"/>
  <c r="AB547" i="2"/>
  <c r="AA547" i="2"/>
  <c r="Z547" i="2"/>
  <c r="X547" i="2"/>
  <c r="Y547" i="2"/>
  <c r="AE682" i="2"/>
  <c r="AD682" i="2"/>
  <c r="AC682" i="2"/>
  <c r="AB682" i="2"/>
  <c r="AA682" i="2"/>
  <c r="Z682" i="2"/>
  <c r="Y682" i="2"/>
  <c r="X682" i="2"/>
  <c r="AE722" i="2"/>
  <c r="AD722" i="2"/>
  <c r="AC722" i="2"/>
  <c r="AB722" i="2"/>
  <c r="AA722" i="2"/>
  <c r="Z722" i="2"/>
  <c r="Y722" i="2"/>
  <c r="X722" i="2"/>
  <c r="AE754" i="2"/>
  <c r="AD754" i="2"/>
  <c r="AC754" i="2"/>
  <c r="AB754" i="2"/>
  <c r="AA754" i="2"/>
  <c r="Z754" i="2"/>
  <c r="Y754" i="2"/>
  <c r="X754" i="2"/>
  <c r="AE786" i="2"/>
  <c r="AD786" i="2"/>
  <c r="AC786" i="2"/>
  <c r="AB786" i="2"/>
  <c r="AA786" i="2"/>
  <c r="Z786" i="2"/>
  <c r="Y786" i="2"/>
  <c r="X786" i="2"/>
  <c r="AE834" i="2"/>
  <c r="AD834" i="2"/>
  <c r="AC834" i="2"/>
  <c r="AB834" i="2"/>
  <c r="AA834" i="2"/>
  <c r="Z834" i="2"/>
  <c r="Y834" i="2"/>
  <c r="X834" i="2"/>
  <c r="AE850" i="2"/>
  <c r="AD850" i="2"/>
  <c r="AC850" i="2"/>
  <c r="AB850" i="2"/>
  <c r="AA850" i="2"/>
  <c r="Z850" i="2"/>
  <c r="Y850" i="2"/>
  <c r="X850" i="2"/>
  <c r="AE874" i="2"/>
  <c r="AD874" i="2"/>
  <c r="AC874" i="2"/>
  <c r="AB874" i="2"/>
  <c r="AA874" i="2"/>
  <c r="Z874" i="2"/>
  <c r="Y874" i="2"/>
  <c r="X874" i="2"/>
  <c r="AE890" i="2"/>
  <c r="AD890" i="2"/>
  <c r="AC890" i="2"/>
  <c r="AB890" i="2"/>
  <c r="AA890" i="2"/>
  <c r="Z890" i="2"/>
  <c r="Y890" i="2"/>
  <c r="X890" i="2"/>
  <c r="AE906" i="2"/>
  <c r="AD906" i="2"/>
  <c r="AC906" i="2"/>
  <c r="AB906" i="2"/>
  <c r="AA906" i="2"/>
  <c r="Z906" i="2"/>
  <c r="Y906" i="2"/>
  <c r="X906" i="2"/>
  <c r="AE922" i="2"/>
  <c r="AD922" i="2"/>
  <c r="AC922" i="2"/>
  <c r="AB922" i="2"/>
  <c r="AA922" i="2"/>
  <c r="Z922" i="2"/>
  <c r="Y922" i="2"/>
  <c r="X922" i="2"/>
  <c r="AE938" i="2"/>
  <c r="AD938" i="2"/>
  <c r="AC938" i="2"/>
  <c r="AB938" i="2"/>
  <c r="AA938" i="2"/>
  <c r="Z938" i="2"/>
  <c r="Y938" i="2"/>
  <c r="X938" i="2"/>
  <c r="AE954" i="2"/>
  <c r="AD954" i="2"/>
  <c r="AC954" i="2"/>
  <c r="AB954" i="2"/>
  <c r="AA954" i="2"/>
  <c r="Z954" i="2"/>
  <c r="Y954" i="2"/>
  <c r="X954" i="2"/>
  <c r="AE970" i="2"/>
  <c r="AD970" i="2"/>
  <c r="AC970" i="2"/>
  <c r="AB970" i="2"/>
  <c r="AA970" i="2"/>
  <c r="Z970" i="2"/>
  <c r="Y970" i="2"/>
  <c r="X970" i="2"/>
  <c r="AE986" i="2"/>
  <c r="AD986" i="2"/>
  <c r="AC986" i="2"/>
  <c r="AB986" i="2"/>
  <c r="AA986" i="2"/>
  <c r="Z986" i="2"/>
  <c r="Y986" i="2"/>
  <c r="X986" i="2"/>
  <c r="AE1002" i="2"/>
  <c r="AD1002" i="2"/>
  <c r="AC1002" i="2"/>
  <c r="AB1002" i="2"/>
  <c r="AA1002" i="2"/>
  <c r="Z1002" i="2"/>
  <c r="Y1002" i="2"/>
  <c r="X1002" i="2"/>
  <c r="AE1018" i="2"/>
  <c r="AD1018" i="2"/>
  <c r="AC1018" i="2"/>
  <c r="AB1018" i="2"/>
  <c r="AA1018" i="2"/>
  <c r="Z1018" i="2"/>
  <c r="Y1018" i="2"/>
  <c r="X1018" i="2"/>
  <c r="AE1034" i="2"/>
  <c r="AD1034" i="2"/>
  <c r="AC1034" i="2"/>
  <c r="AB1034" i="2"/>
  <c r="AA1034" i="2"/>
  <c r="Z1034" i="2"/>
  <c r="Y1034" i="2"/>
  <c r="X1034" i="2"/>
  <c r="AE1050" i="2"/>
  <c r="AD1050" i="2"/>
  <c r="AC1050" i="2"/>
  <c r="AB1050" i="2"/>
  <c r="AA1050" i="2"/>
  <c r="Z1050" i="2"/>
  <c r="Y1050" i="2"/>
  <c r="X1050" i="2"/>
  <c r="AE1066" i="2"/>
  <c r="AD1066" i="2"/>
  <c r="AC1066" i="2"/>
  <c r="AB1066" i="2"/>
  <c r="AA1066" i="2"/>
  <c r="Z1066" i="2"/>
  <c r="Y1066" i="2"/>
  <c r="X1066" i="2"/>
  <c r="AE1082" i="2"/>
  <c r="AD1082" i="2"/>
  <c r="AC1082" i="2"/>
  <c r="AB1082" i="2"/>
  <c r="AA1082" i="2"/>
  <c r="Z1082" i="2"/>
  <c r="Y1082" i="2"/>
  <c r="X1082" i="2"/>
  <c r="AE494" i="2"/>
  <c r="AD494" i="2"/>
  <c r="AC494" i="2"/>
  <c r="AB494" i="2"/>
  <c r="AA494" i="2"/>
  <c r="Z494" i="2"/>
  <c r="Y494" i="2"/>
  <c r="X494" i="2"/>
  <c r="AE671" i="2"/>
  <c r="AD671" i="2"/>
  <c r="AC671" i="2"/>
  <c r="AB671" i="2"/>
  <c r="AA671" i="2"/>
  <c r="Z671" i="2"/>
  <c r="X671" i="2"/>
  <c r="Y671" i="2"/>
  <c r="AE715" i="2"/>
  <c r="AD715" i="2"/>
  <c r="AC715" i="2"/>
  <c r="AB715" i="2"/>
  <c r="AA715" i="2"/>
  <c r="Z715" i="2"/>
  <c r="X715" i="2"/>
  <c r="Y715" i="2"/>
  <c r="AE747" i="2"/>
  <c r="AD747" i="2"/>
  <c r="AC747" i="2"/>
  <c r="AB747" i="2"/>
  <c r="AA747" i="2"/>
  <c r="Z747" i="2"/>
  <c r="X747" i="2"/>
  <c r="Y747" i="2"/>
  <c r="AE779" i="2"/>
  <c r="AD779" i="2"/>
  <c r="AC779" i="2"/>
  <c r="AB779" i="2"/>
  <c r="AA779" i="2"/>
  <c r="Z779" i="2"/>
  <c r="Y779" i="2"/>
  <c r="X779" i="2"/>
  <c r="AE811" i="2"/>
  <c r="AD811" i="2"/>
  <c r="AC811" i="2"/>
  <c r="AB811" i="2"/>
  <c r="AA811" i="2"/>
  <c r="Z811" i="2"/>
  <c r="Y811" i="2"/>
  <c r="X811" i="2"/>
  <c r="AE843" i="2"/>
  <c r="AD843" i="2"/>
  <c r="AC843" i="2"/>
  <c r="AB843" i="2"/>
  <c r="AA843" i="2"/>
  <c r="Z843" i="2"/>
  <c r="Y843" i="2"/>
  <c r="X843" i="2"/>
  <c r="AE871" i="2"/>
  <c r="AD871" i="2"/>
  <c r="AC871" i="2"/>
  <c r="AB871" i="2"/>
  <c r="AA871" i="2"/>
  <c r="Z871" i="2"/>
  <c r="Y871" i="2"/>
  <c r="X871" i="2"/>
  <c r="AE887" i="2"/>
  <c r="AD887" i="2"/>
  <c r="AC887" i="2"/>
  <c r="AB887" i="2"/>
  <c r="AA887" i="2"/>
  <c r="Z887" i="2"/>
  <c r="Y887" i="2"/>
  <c r="X887" i="2"/>
  <c r="AE903" i="2"/>
  <c r="AD903" i="2"/>
  <c r="AC903" i="2"/>
  <c r="AB903" i="2"/>
  <c r="AA903" i="2"/>
  <c r="Z903" i="2"/>
  <c r="Y903" i="2"/>
  <c r="X903" i="2"/>
  <c r="AE919" i="2"/>
  <c r="AD919" i="2"/>
  <c r="AC919" i="2"/>
  <c r="AB919" i="2"/>
  <c r="AA919" i="2"/>
  <c r="Z919" i="2"/>
  <c r="Y919" i="2"/>
  <c r="X919" i="2"/>
  <c r="AE935" i="2"/>
  <c r="AD935" i="2"/>
  <c r="AC935" i="2"/>
  <c r="AB935" i="2"/>
  <c r="AA935" i="2"/>
  <c r="Z935" i="2"/>
  <c r="Y935" i="2"/>
  <c r="X935" i="2"/>
  <c r="AE951" i="2"/>
  <c r="AD951" i="2"/>
  <c r="AC951" i="2"/>
  <c r="AB951" i="2"/>
  <c r="AA951" i="2"/>
  <c r="Z951" i="2"/>
  <c r="Y951" i="2"/>
  <c r="X951" i="2"/>
  <c r="AE967" i="2"/>
  <c r="AD967" i="2"/>
  <c r="AC967" i="2"/>
  <c r="AB967" i="2"/>
  <c r="AA967" i="2"/>
  <c r="Z967" i="2"/>
  <c r="Y967" i="2"/>
  <c r="X967" i="2"/>
  <c r="AE983" i="2"/>
  <c r="AD983" i="2"/>
  <c r="AC983" i="2"/>
  <c r="AB983" i="2"/>
  <c r="AA983" i="2"/>
  <c r="Z983" i="2"/>
  <c r="Y983" i="2"/>
  <c r="X983" i="2"/>
  <c r="AE999" i="2"/>
  <c r="AD999" i="2"/>
  <c r="AC999" i="2"/>
  <c r="AB999" i="2"/>
  <c r="AA999" i="2"/>
  <c r="Z999" i="2"/>
  <c r="Y999" i="2"/>
  <c r="X999" i="2"/>
  <c r="AE1007" i="2"/>
  <c r="AD1007" i="2"/>
  <c r="AC1007" i="2"/>
  <c r="AB1007" i="2"/>
  <c r="AA1007" i="2"/>
  <c r="Z1007" i="2"/>
  <c r="Y1007" i="2"/>
  <c r="X1007" i="2"/>
  <c r="AE1023" i="2"/>
  <c r="AD1023" i="2"/>
  <c r="AC1023" i="2"/>
  <c r="AB1023" i="2"/>
  <c r="AA1023" i="2"/>
  <c r="Z1023" i="2"/>
  <c r="Y1023" i="2"/>
  <c r="X1023" i="2"/>
  <c r="AE1039" i="2"/>
  <c r="AD1039" i="2"/>
  <c r="AC1039" i="2"/>
  <c r="AB1039" i="2"/>
  <c r="AA1039" i="2"/>
  <c r="Z1039" i="2"/>
  <c r="Y1039" i="2"/>
  <c r="X1039" i="2"/>
  <c r="AE1055" i="2"/>
  <c r="AD1055" i="2"/>
  <c r="AC1055" i="2"/>
  <c r="AB1055" i="2"/>
  <c r="AA1055" i="2"/>
  <c r="Z1055" i="2"/>
  <c r="Y1055" i="2"/>
  <c r="X1055" i="2"/>
  <c r="AE1071" i="2"/>
  <c r="AD1071" i="2"/>
  <c r="AC1071" i="2"/>
  <c r="AB1071" i="2"/>
  <c r="AA1071" i="2"/>
  <c r="Z1071" i="2"/>
  <c r="Y1071" i="2"/>
  <c r="X1071" i="2"/>
  <c r="AE1087" i="2"/>
  <c r="AD1087" i="2"/>
  <c r="AC1087" i="2"/>
  <c r="AB1087" i="2"/>
  <c r="AA1087" i="2"/>
  <c r="Z1087" i="2"/>
  <c r="Y1087" i="2"/>
  <c r="X1087" i="2"/>
  <c r="AE569" i="2"/>
  <c r="AD569" i="2"/>
  <c r="AC569" i="2"/>
  <c r="AB569" i="2"/>
  <c r="AA569" i="2"/>
  <c r="Z569" i="2"/>
  <c r="Y569" i="2"/>
  <c r="X569" i="2"/>
  <c r="AE690" i="2"/>
  <c r="AD690" i="2"/>
  <c r="AC690" i="2"/>
  <c r="AB690" i="2"/>
  <c r="AA690" i="2"/>
  <c r="Z690" i="2"/>
  <c r="Y690" i="2"/>
  <c r="X690" i="2"/>
  <c r="AE726" i="2"/>
  <c r="AD726" i="2"/>
  <c r="AC726" i="2"/>
  <c r="AB726" i="2"/>
  <c r="AA726" i="2"/>
  <c r="Z726" i="2"/>
  <c r="Y726" i="2"/>
  <c r="X726" i="2"/>
  <c r="AE742" i="2"/>
  <c r="AD742" i="2"/>
  <c r="AC742" i="2"/>
  <c r="AB742" i="2"/>
  <c r="AA742" i="2"/>
  <c r="Z742" i="2"/>
  <c r="Y742" i="2"/>
  <c r="X742" i="2"/>
  <c r="AE774" i="2"/>
  <c r="AD774" i="2"/>
  <c r="AC774" i="2"/>
  <c r="AB774" i="2"/>
  <c r="AA774" i="2"/>
  <c r="Z774" i="2"/>
  <c r="Y774" i="2"/>
  <c r="X774" i="2"/>
  <c r="AE806" i="2"/>
  <c r="AD806" i="2"/>
  <c r="AC806" i="2"/>
  <c r="AB806" i="2"/>
  <c r="AA806" i="2"/>
  <c r="Z806" i="2"/>
  <c r="Y806" i="2"/>
  <c r="X806" i="2"/>
  <c r="AE838" i="2"/>
  <c r="AD838" i="2"/>
  <c r="AC838" i="2"/>
  <c r="AB838" i="2"/>
  <c r="AA838" i="2"/>
  <c r="Z838" i="2"/>
  <c r="Y838" i="2"/>
  <c r="X838" i="2"/>
  <c r="AE868" i="2"/>
  <c r="AD868" i="2"/>
  <c r="AC868" i="2"/>
  <c r="AB868" i="2"/>
  <c r="AA868" i="2"/>
  <c r="Z868" i="2"/>
  <c r="Y868" i="2"/>
  <c r="X868" i="2"/>
  <c r="AE884" i="2"/>
  <c r="AD884" i="2"/>
  <c r="AC884" i="2"/>
  <c r="AB884" i="2"/>
  <c r="AA884" i="2"/>
  <c r="Z884" i="2"/>
  <c r="Y884" i="2"/>
  <c r="X884" i="2"/>
  <c r="AE900" i="2"/>
  <c r="AD900" i="2"/>
  <c r="AC900" i="2"/>
  <c r="AB900" i="2"/>
  <c r="AA900" i="2"/>
  <c r="Z900" i="2"/>
  <c r="Y900" i="2"/>
  <c r="X900" i="2"/>
  <c r="AE916" i="2"/>
  <c r="AD916" i="2"/>
  <c r="AC916" i="2"/>
  <c r="AB916" i="2"/>
  <c r="AA916" i="2"/>
  <c r="Z916" i="2"/>
  <c r="Y916" i="2"/>
  <c r="X916" i="2"/>
  <c r="AE932" i="2"/>
  <c r="AD932" i="2"/>
  <c r="AC932" i="2"/>
  <c r="AB932" i="2"/>
  <c r="AA932" i="2"/>
  <c r="Z932" i="2"/>
  <c r="Y932" i="2"/>
  <c r="X932" i="2"/>
  <c r="AE940" i="2"/>
  <c r="AD940" i="2"/>
  <c r="AC940" i="2"/>
  <c r="AB940" i="2"/>
  <c r="AA940" i="2"/>
  <c r="Z940" i="2"/>
  <c r="Y940" i="2"/>
  <c r="X940" i="2"/>
  <c r="AE956" i="2"/>
  <c r="AD956" i="2"/>
  <c r="AC956" i="2"/>
  <c r="AB956" i="2"/>
  <c r="AA956" i="2"/>
  <c r="Z956" i="2"/>
  <c r="Y956" i="2"/>
  <c r="X956" i="2"/>
  <c r="AE972" i="2"/>
  <c r="AD972" i="2"/>
  <c r="AC972" i="2"/>
  <c r="AB972" i="2"/>
  <c r="AA972" i="2"/>
  <c r="Z972" i="2"/>
  <c r="Y972" i="2"/>
  <c r="X972" i="2"/>
  <c r="AE988" i="2"/>
  <c r="AD988" i="2"/>
  <c r="AC988" i="2"/>
  <c r="AB988" i="2"/>
  <c r="AA988" i="2"/>
  <c r="Z988" i="2"/>
  <c r="Y988" i="2"/>
  <c r="X988" i="2"/>
  <c r="AE1012" i="2"/>
  <c r="AD1012" i="2"/>
  <c r="AC1012" i="2"/>
  <c r="AB1012" i="2"/>
  <c r="AA1012" i="2"/>
  <c r="Z1012" i="2"/>
  <c r="Y1012" i="2"/>
  <c r="X1012" i="2"/>
  <c r="AE1028" i="2"/>
  <c r="AD1028" i="2"/>
  <c r="AC1028" i="2"/>
  <c r="AB1028" i="2"/>
  <c r="AA1028" i="2"/>
  <c r="Z1028" i="2"/>
  <c r="Y1028" i="2"/>
  <c r="X1028" i="2"/>
  <c r="AE1044" i="2"/>
  <c r="AD1044" i="2"/>
  <c r="AC1044" i="2"/>
  <c r="AB1044" i="2"/>
  <c r="AA1044" i="2"/>
  <c r="Z1044" i="2"/>
  <c r="Y1044" i="2"/>
  <c r="X1044" i="2"/>
  <c r="AE1052" i="2"/>
  <c r="AD1052" i="2"/>
  <c r="AC1052" i="2"/>
  <c r="AB1052" i="2"/>
  <c r="AA1052" i="2"/>
  <c r="Z1052" i="2"/>
  <c r="Y1052" i="2"/>
  <c r="X1052" i="2"/>
  <c r="AE1068" i="2"/>
  <c r="AD1068" i="2"/>
  <c r="AC1068" i="2"/>
  <c r="AB1068" i="2"/>
  <c r="AA1068" i="2"/>
  <c r="Z1068" i="2"/>
  <c r="Y1068" i="2"/>
  <c r="X1068" i="2"/>
  <c r="AE1084" i="2"/>
  <c r="AD1084" i="2"/>
  <c r="AC1084" i="2"/>
  <c r="AB1084" i="2"/>
  <c r="AA1084" i="2"/>
  <c r="Z1084" i="2"/>
  <c r="Y1084" i="2"/>
  <c r="X1084" i="2"/>
  <c r="AE538" i="2"/>
  <c r="AD538" i="2"/>
  <c r="AC538" i="2"/>
  <c r="AB538" i="2"/>
  <c r="AA538" i="2"/>
  <c r="Z538" i="2"/>
  <c r="Y538" i="2"/>
  <c r="X538" i="2"/>
  <c r="AE783" i="2"/>
  <c r="AD783" i="2"/>
  <c r="AC783" i="2"/>
  <c r="AB783" i="2"/>
  <c r="AA783" i="2"/>
  <c r="Z783" i="2"/>
  <c r="Y783" i="2"/>
  <c r="X783" i="2"/>
  <c r="AE889" i="2"/>
  <c r="AD889" i="2"/>
  <c r="AC889" i="2"/>
  <c r="AB889" i="2"/>
  <c r="AA889" i="2"/>
  <c r="Z889" i="2"/>
  <c r="Y889" i="2"/>
  <c r="X889" i="2"/>
  <c r="AE953" i="2"/>
  <c r="AD953" i="2"/>
  <c r="AC953" i="2"/>
  <c r="AB953" i="2"/>
  <c r="AA953" i="2"/>
  <c r="Z953" i="2"/>
  <c r="Y953" i="2"/>
  <c r="X953" i="2"/>
  <c r="AE1017" i="2"/>
  <c r="AD1017" i="2"/>
  <c r="AC1017" i="2"/>
  <c r="AB1017" i="2"/>
  <c r="AA1017" i="2"/>
  <c r="Z1017" i="2"/>
  <c r="Y1017" i="2"/>
  <c r="X1017" i="2"/>
  <c r="AE1081" i="2"/>
  <c r="AD1081" i="2"/>
  <c r="AC1081" i="2"/>
  <c r="AB1081" i="2"/>
  <c r="AA1081" i="2"/>
  <c r="Z1081" i="2"/>
  <c r="Y1081" i="2"/>
  <c r="X1081" i="2"/>
  <c r="AE1109" i="2"/>
  <c r="AD1109" i="2"/>
  <c r="AC1109" i="2"/>
  <c r="AB1109" i="2"/>
  <c r="AA1109" i="2"/>
  <c r="Z1109" i="2"/>
  <c r="Y1109" i="2"/>
  <c r="X1109" i="2"/>
  <c r="AE1117" i="2"/>
  <c r="AD1117" i="2"/>
  <c r="AC1117" i="2"/>
  <c r="AB1117" i="2"/>
  <c r="AA1117" i="2"/>
  <c r="Z1117" i="2"/>
  <c r="Y1117" i="2"/>
  <c r="X1117" i="2"/>
  <c r="AE1133" i="2"/>
  <c r="AD1133" i="2"/>
  <c r="AC1133" i="2"/>
  <c r="AB1133" i="2"/>
  <c r="AA1133" i="2"/>
  <c r="Z1133" i="2"/>
  <c r="Y1133" i="2"/>
  <c r="X1133" i="2"/>
  <c r="AE1149" i="2"/>
  <c r="AD1149" i="2"/>
  <c r="AC1149" i="2"/>
  <c r="AB1149" i="2"/>
  <c r="AA1149" i="2"/>
  <c r="Z1149" i="2"/>
  <c r="Y1149" i="2"/>
  <c r="X1149" i="2"/>
  <c r="AE1165" i="2"/>
  <c r="AD1165" i="2"/>
  <c r="AC1165" i="2"/>
  <c r="AB1165" i="2"/>
  <c r="AA1165" i="2"/>
  <c r="Z1165" i="2"/>
  <c r="Y1165" i="2"/>
  <c r="X1165" i="2"/>
  <c r="AE1181" i="2"/>
  <c r="AD1181" i="2"/>
  <c r="AC1181" i="2"/>
  <c r="AB1181" i="2"/>
  <c r="AA1181" i="2"/>
  <c r="Z1181" i="2"/>
  <c r="Y1181" i="2"/>
  <c r="X1181" i="2"/>
  <c r="AE1197" i="2"/>
  <c r="AD1197" i="2"/>
  <c r="AC1197" i="2"/>
  <c r="AB1197" i="2"/>
  <c r="AA1197" i="2"/>
  <c r="Z1197" i="2"/>
  <c r="Y1197" i="2"/>
  <c r="X1197" i="2"/>
  <c r="AE1213" i="2"/>
  <c r="AD1213" i="2"/>
  <c r="AC1213" i="2"/>
  <c r="AB1213" i="2"/>
  <c r="AA1213" i="2"/>
  <c r="Z1213" i="2"/>
  <c r="Y1213" i="2"/>
  <c r="X1213" i="2"/>
  <c r="AE1229" i="2"/>
  <c r="AD1229" i="2"/>
  <c r="AC1229" i="2"/>
  <c r="AB1229" i="2"/>
  <c r="AA1229" i="2"/>
  <c r="Z1229" i="2"/>
  <c r="Y1229" i="2"/>
  <c r="X1229" i="2"/>
  <c r="AE1245" i="2"/>
  <c r="AD1245" i="2"/>
  <c r="AC1245" i="2"/>
  <c r="AB1245" i="2"/>
  <c r="AA1245" i="2"/>
  <c r="Z1245" i="2"/>
  <c r="Y1245" i="2"/>
  <c r="X1245" i="2"/>
  <c r="AE1261" i="2"/>
  <c r="AD1261" i="2"/>
  <c r="AC1261" i="2"/>
  <c r="AB1261" i="2"/>
  <c r="AA1261" i="2"/>
  <c r="Z1261" i="2"/>
  <c r="Y1261" i="2"/>
  <c r="X1261" i="2"/>
  <c r="AE1277" i="2"/>
  <c r="AD1277" i="2"/>
  <c r="AC1277" i="2"/>
  <c r="AB1277" i="2"/>
  <c r="AA1277" i="2"/>
  <c r="Z1277" i="2"/>
  <c r="Y1277" i="2"/>
  <c r="X1277" i="2"/>
  <c r="AE1293" i="2"/>
  <c r="AD1293" i="2"/>
  <c r="AC1293" i="2"/>
  <c r="AB1293" i="2"/>
  <c r="AA1293" i="2"/>
  <c r="Z1293" i="2"/>
  <c r="Y1293" i="2"/>
  <c r="X1293" i="2"/>
  <c r="AE1309" i="2"/>
  <c r="AD1309" i="2"/>
  <c r="AC1309" i="2"/>
  <c r="AB1309" i="2"/>
  <c r="AA1309" i="2"/>
  <c r="Z1309" i="2"/>
  <c r="Y1309" i="2"/>
  <c r="X1309" i="2"/>
  <c r="AE1325" i="2"/>
  <c r="AD1325" i="2"/>
  <c r="AC1325" i="2"/>
  <c r="AB1325" i="2"/>
  <c r="AA1325" i="2"/>
  <c r="Z1325" i="2"/>
  <c r="Y1325" i="2"/>
  <c r="X1325" i="2"/>
  <c r="AE1333" i="2"/>
  <c r="AD1333" i="2"/>
  <c r="AC1333" i="2"/>
  <c r="AB1333" i="2"/>
  <c r="AA1333" i="2"/>
  <c r="Z1333" i="2"/>
  <c r="Y1333" i="2"/>
  <c r="X1333" i="2"/>
  <c r="AE581" i="2"/>
  <c r="AD581" i="2"/>
  <c r="AC581" i="2"/>
  <c r="AB581" i="2"/>
  <c r="AA581" i="2"/>
  <c r="Z581" i="2"/>
  <c r="Y581" i="2"/>
  <c r="X581" i="2"/>
  <c r="AE791" i="2"/>
  <c r="AD791" i="2"/>
  <c r="AC791" i="2"/>
  <c r="AB791" i="2"/>
  <c r="AA791" i="2"/>
  <c r="Z791" i="2"/>
  <c r="Y791" i="2"/>
  <c r="X791" i="2"/>
  <c r="AE893" i="2"/>
  <c r="AD893" i="2"/>
  <c r="AC893" i="2"/>
  <c r="AB893" i="2"/>
  <c r="AA893" i="2"/>
  <c r="Z893" i="2"/>
  <c r="Y893" i="2"/>
  <c r="X893" i="2"/>
  <c r="AE925" i="2"/>
  <c r="AD925" i="2"/>
  <c r="AC925" i="2"/>
  <c r="AB925" i="2"/>
  <c r="AA925" i="2"/>
  <c r="Z925" i="2"/>
  <c r="Y925" i="2"/>
  <c r="X925" i="2"/>
  <c r="AE989" i="2"/>
  <c r="AD989" i="2"/>
  <c r="AC989" i="2"/>
  <c r="AB989" i="2"/>
  <c r="AA989" i="2"/>
  <c r="Z989" i="2"/>
  <c r="Y989" i="2"/>
  <c r="X989" i="2"/>
  <c r="AE1053" i="2"/>
  <c r="AD1053" i="2"/>
  <c r="AC1053" i="2"/>
  <c r="AB1053" i="2"/>
  <c r="AA1053" i="2"/>
  <c r="Z1053" i="2"/>
  <c r="Y1053" i="2"/>
  <c r="X1053" i="2"/>
  <c r="AE1102" i="2"/>
  <c r="AD1102" i="2"/>
  <c r="AC1102" i="2"/>
  <c r="AB1102" i="2"/>
  <c r="AA1102" i="2"/>
  <c r="Z1102" i="2"/>
  <c r="Y1102" i="2"/>
  <c r="X1102" i="2"/>
  <c r="AE1118" i="2"/>
  <c r="AD1118" i="2"/>
  <c r="AC1118" i="2"/>
  <c r="AB1118" i="2"/>
  <c r="AA1118" i="2"/>
  <c r="Z1118" i="2"/>
  <c r="Y1118" i="2"/>
  <c r="X1118" i="2"/>
  <c r="AE1134" i="2"/>
  <c r="AD1134" i="2"/>
  <c r="AC1134" i="2"/>
  <c r="AB1134" i="2"/>
  <c r="AA1134" i="2"/>
  <c r="Z1134" i="2"/>
  <c r="Y1134" i="2"/>
  <c r="X1134" i="2"/>
  <c r="AE1150" i="2"/>
  <c r="AD1150" i="2"/>
  <c r="AC1150" i="2"/>
  <c r="AB1150" i="2"/>
  <c r="AA1150" i="2"/>
  <c r="Z1150" i="2"/>
  <c r="Y1150" i="2"/>
  <c r="X1150" i="2"/>
  <c r="AE1166" i="2"/>
  <c r="AD1166" i="2"/>
  <c r="AC1166" i="2"/>
  <c r="AB1166" i="2"/>
  <c r="AA1166" i="2"/>
  <c r="Z1166" i="2"/>
  <c r="Y1166" i="2"/>
  <c r="X1166" i="2"/>
  <c r="AE1182" i="2"/>
  <c r="AD1182" i="2"/>
  <c r="AC1182" i="2"/>
  <c r="AB1182" i="2"/>
  <c r="AA1182" i="2"/>
  <c r="Z1182" i="2"/>
  <c r="Y1182" i="2"/>
  <c r="X1182" i="2"/>
  <c r="AE1198" i="2"/>
  <c r="AD1198" i="2"/>
  <c r="AC1198" i="2"/>
  <c r="AB1198" i="2"/>
  <c r="AA1198" i="2"/>
  <c r="Z1198" i="2"/>
  <c r="Y1198" i="2"/>
  <c r="X1198" i="2"/>
  <c r="AE1214" i="2"/>
  <c r="AD1214" i="2"/>
  <c r="AC1214" i="2"/>
  <c r="AB1214" i="2"/>
  <c r="AA1214" i="2"/>
  <c r="Z1214" i="2"/>
  <c r="Y1214" i="2"/>
  <c r="X1214" i="2"/>
  <c r="AE1230" i="2"/>
  <c r="AD1230" i="2"/>
  <c r="AC1230" i="2"/>
  <c r="AB1230" i="2"/>
  <c r="AA1230" i="2"/>
  <c r="Z1230" i="2"/>
  <c r="Y1230" i="2"/>
  <c r="X1230" i="2"/>
  <c r="AE1246" i="2"/>
  <c r="AD1246" i="2"/>
  <c r="AC1246" i="2"/>
  <c r="AB1246" i="2"/>
  <c r="AA1246" i="2"/>
  <c r="Z1246" i="2"/>
  <c r="Y1246" i="2"/>
  <c r="X1246" i="2"/>
  <c r="AE1262" i="2"/>
  <c r="AD1262" i="2"/>
  <c r="AC1262" i="2"/>
  <c r="AB1262" i="2"/>
  <c r="AA1262" i="2"/>
  <c r="Z1262" i="2"/>
  <c r="Y1262" i="2"/>
  <c r="X1262" i="2"/>
  <c r="AE1278" i="2"/>
  <c r="AD1278" i="2"/>
  <c r="AC1278" i="2"/>
  <c r="AB1278" i="2"/>
  <c r="AA1278" i="2"/>
  <c r="Z1278" i="2"/>
  <c r="Y1278" i="2"/>
  <c r="X1278" i="2"/>
  <c r="AE1294" i="2"/>
  <c r="AD1294" i="2"/>
  <c r="AC1294" i="2"/>
  <c r="AB1294" i="2"/>
  <c r="AA1294" i="2"/>
  <c r="Z1294" i="2"/>
  <c r="Y1294" i="2"/>
  <c r="X1294" i="2"/>
  <c r="AE1310" i="2"/>
  <c r="AD1310" i="2"/>
  <c r="AC1310" i="2"/>
  <c r="AB1310" i="2"/>
  <c r="AA1310" i="2"/>
  <c r="Z1310" i="2"/>
  <c r="Y1310" i="2"/>
  <c r="X1310" i="2"/>
  <c r="AE1326" i="2"/>
  <c r="AD1326" i="2"/>
  <c r="AC1326" i="2"/>
  <c r="AB1326" i="2"/>
  <c r="AA1326" i="2"/>
  <c r="Z1326" i="2"/>
  <c r="Y1326" i="2"/>
  <c r="X1326" i="2"/>
  <c r="AE1342" i="2"/>
  <c r="AD1342" i="2"/>
  <c r="AC1342" i="2"/>
  <c r="AB1342" i="2"/>
  <c r="AA1342" i="2"/>
  <c r="Z1342" i="2"/>
  <c r="Y1342" i="2"/>
  <c r="X1342" i="2"/>
  <c r="AE703" i="2"/>
  <c r="AD703" i="2"/>
  <c r="AC703" i="2"/>
  <c r="AB703" i="2"/>
  <c r="AA703" i="2"/>
  <c r="Z703" i="2"/>
  <c r="X703" i="2"/>
  <c r="Y703" i="2"/>
  <c r="AE831" i="2"/>
  <c r="AD831" i="2"/>
  <c r="AC831" i="2"/>
  <c r="AB831" i="2"/>
  <c r="AA831" i="2"/>
  <c r="Z831" i="2"/>
  <c r="Y831" i="2"/>
  <c r="X831" i="2"/>
  <c r="AE913" i="2"/>
  <c r="AD913" i="2"/>
  <c r="AC913" i="2"/>
  <c r="AB913" i="2"/>
  <c r="AA913" i="2"/>
  <c r="Z913" i="2"/>
  <c r="Y913" i="2"/>
  <c r="X913" i="2"/>
  <c r="AE945" i="2"/>
  <c r="AD945" i="2"/>
  <c r="AC945" i="2"/>
  <c r="AB945" i="2"/>
  <c r="AA945" i="2"/>
  <c r="Z945" i="2"/>
  <c r="Y945" i="2"/>
  <c r="X945" i="2"/>
  <c r="AE1009" i="2"/>
  <c r="AD1009" i="2"/>
  <c r="AC1009" i="2"/>
  <c r="AB1009" i="2"/>
  <c r="AA1009" i="2"/>
  <c r="Z1009" i="2"/>
  <c r="Y1009" i="2"/>
  <c r="X1009" i="2"/>
  <c r="AE1073" i="2"/>
  <c r="AD1073" i="2"/>
  <c r="AC1073" i="2"/>
  <c r="AB1073" i="2"/>
  <c r="AA1073" i="2"/>
  <c r="Z1073" i="2"/>
  <c r="Y1073" i="2"/>
  <c r="X1073" i="2"/>
  <c r="AE1107" i="2"/>
  <c r="AD1107" i="2"/>
  <c r="AC1107" i="2"/>
  <c r="AB1107" i="2"/>
  <c r="AA1107" i="2"/>
  <c r="Z1107" i="2"/>
  <c r="Y1107" i="2"/>
  <c r="X1107" i="2"/>
  <c r="AE1123" i="2"/>
  <c r="AD1123" i="2"/>
  <c r="AC1123" i="2"/>
  <c r="AB1123" i="2"/>
  <c r="AA1123" i="2"/>
  <c r="Z1123" i="2"/>
  <c r="Y1123" i="2"/>
  <c r="X1123" i="2"/>
  <c r="AE1139" i="2"/>
  <c r="AD1139" i="2"/>
  <c r="AC1139" i="2"/>
  <c r="AB1139" i="2"/>
  <c r="AA1139" i="2"/>
  <c r="Z1139" i="2"/>
  <c r="Y1139" i="2"/>
  <c r="X1139" i="2"/>
  <c r="AE1155" i="2"/>
  <c r="AD1155" i="2"/>
  <c r="AC1155" i="2"/>
  <c r="AB1155" i="2"/>
  <c r="AA1155" i="2"/>
  <c r="Z1155" i="2"/>
  <c r="Y1155" i="2"/>
  <c r="X1155" i="2"/>
  <c r="AE1171" i="2"/>
  <c r="AD1171" i="2"/>
  <c r="AC1171" i="2"/>
  <c r="AB1171" i="2"/>
  <c r="AA1171" i="2"/>
  <c r="Z1171" i="2"/>
  <c r="Y1171" i="2"/>
  <c r="X1171" i="2"/>
  <c r="AE1187" i="2"/>
  <c r="AD1187" i="2"/>
  <c r="AC1187" i="2"/>
  <c r="AB1187" i="2"/>
  <c r="AA1187" i="2"/>
  <c r="Z1187" i="2"/>
  <c r="Y1187" i="2"/>
  <c r="X1187" i="2"/>
  <c r="AE1203" i="2"/>
  <c r="AD1203" i="2"/>
  <c r="AC1203" i="2"/>
  <c r="AB1203" i="2"/>
  <c r="AA1203" i="2"/>
  <c r="Z1203" i="2"/>
  <c r="Y1203" i="2"/>
  <c r="X1203" i="2"/>
  <c r="AE1219" i="2"/>
  <c r="AD1219" i="2"/>
  <c r="AC1219" i="2"/>
  <c r="AB1219" i="2"/>
  <c r="AA1219" i="2"/>
  <c r="Z1219" i="2"/>
  <c r="Y1219" i="2"/>
  <c r="X1219" i="2"/>
  <c r="AE1243" i="2"/>
  <c r="AD1243" i="2"/>
  <c r="AC1243" i="2"/>
  <c r="AB1243" i="2"/>
  <c r="AA1243" i="2"/>
  <c r="Z1243" i="2"/>
  <c r="Y1243" i="2"/>
  <c r="X1243" i="2"/>
  <c r="AE1259" i="2"/>
  <c r="AD1259" i="2"/>
  <c r="AC1259" i="2"/>
  <c r="AB1259" i="2"/>
  <c r="AA1259" i="2"/>
  <c r="Z1259" i="2"/>
  <c r="Y1259" i="2"/>
  <c r="X1259" i="2"/>
  <c r="AE1275" i="2"/>
  <c r="AD1275" i="2"/>
  <c r="AC1275" i="2"/>
  <c r="AB1275" i="2"/>
  <c r="AA1275" i="2"/>
  <c r="Z1275" i="2"/>
  <c r="Y1275" i="2"/>
  <c r="X1275" i="2"/>
  <c r="AE1291" i="2"/>
  <c r="AD1291" i="2"/>
  <c r="AC1291" i="2"/>
  <c r="AB1291" i="2"/>
  <c r="AA1291" i="2"/>
  <c r="Z1291" i="2"/>
  <c r="Y1291" i="2"/>
  <c r="X1291" i="2"/>
  <c r="AE1307" i="2"/>
  <c r="AD1307" i="2"/>
  <c r="AC1307" i="2"/>
  <c r="AB1307" i="2"/>
  <c r="AA1307" i="2"/>
  <c r="Z1307" i="2"/>
  <c r="Y1307" i="2"/>
  <c r="X1307" i="2"/>
  <c r="AE1323" i="2"/>
  <c r="AD1323" i="2"/>
  <c r="AC1323" i="2"/>
  <c r="AB1323" i="2"/>
  <c r="AA1323" i="2"/>
  <c r="Z1323" i="2"/>
  <c r="Y1323" i="2"/>
  <c r="X1323" i="2"/>
  <c r="AE1339" i="2"/>
  <c r="AD1339" i="2"/>
  <c r="AC1339" i="2"/>
  <c r="AB1339" i="2"/>
  <c r="AA1339" i="2"/>
  <c r="Z1339" i="2"/>
  <c r="Y1339" i="2"/>
  <c r="X1339" i="2"/>
  <c r="AE655" i="2"/>
  <c r="AD655" i="2"/>
  <c r="AC655" i="2"/>
  <c r="AB655" i="2"/>
  <c r="AA655" i="2"/>
  <c r="Z655" i="2"/>
  <c r="X655" i="2"/>
  <c r="Y655" i="2"/>
  <c r="AE1029" i="2"/>
  <c r="AD1029" i="2"/>
  <c r="AC1029" i="2"/>
  <c r="AB1029" i="2"/>
  <c r="AA1029" i="2"/>
  <c r="Z1029" i="2"/>
  <c r="Y1029" i="2"/>
  <c r="X1029" i="2"/>
  <c r="AE1144" i="2"/>
  <c r="AD1144" i="2"/>
  <c r="AC1144" i="2"/>
  <c r="AB1144" i="2"/>
  <c r="AA1144" i="2"/>
  <c r="Z1144" i="2"/>
  <c r="Y1144" i="2"/>
  <c r="X1144" i="2"/>
  <c r="AE1208" i="2"/>
  <c r="AD1208" i="2"/>
  <c r="AC1208" i="2"/>
  <c r="AB1208" i="2"/>
  <c r="AA1208" i="2"/>
  <c r="Z1208" i="2"/>
  <c r="Y1208" i="2"/>
  <c r="X1208" i="2"/>
  <c r="AE1272" i="2"/>
  <c r="AD1272" i="2"/>
  <c r="AC1272" i="2"/>
  <c r="AB1272" i="2"/>
  <c r="AA1272" i="2"/>
  <c r="Z1272" i="2"/>
  <c r="Y1272" i="2"/>
  <c r="X1272" i="2"/>
  <c r="AE1336" i="2"/>
  <c r="AD1336" i="2"/>
  <c r="AC1336" i="2"/>
  <c r="AB1336" i="2"/>
  <c r="AA1336" i="2"/>
  <c r="Z1336" i="2"/>
  <c r="Y1336" i="2"/>
  <c r="X1336" i="2"/>
  <c r="AE1365" i="2"/>
  <c r="AD1365" i="2"/>
  <c r="AC1365" i="2"/>
  <c r="AB1365" i="2"/>
  <c r="AA1365" i="2"/>
  <c r="Z1365" i="2"/>
  <c r="Y1365" i="2"/>
  <c r="X1365" i="2"/>
  <c r="AE1381" i="2"/>
  <c r="AD1381" i="2"/>
  <c r="AC1381" i="2"/>
  <c r="AB1381" i="2"/>
  <c r="AA1381" i="2"/>
  <c r="Z1381" i="2"/>
  <c r="Y1381" i="2"/>
  <c r="X1381" i="2"/>
  <c r="AE1389" i="2"/>
  <c r="AD1389" i="2"/>
  <c r="AC1389" i="2"/>
  <c r="AB1389" i="2"/>
  <c r="AA1389" i="2"/>
  <c r="Z1389" i="2"/>
  <c r="Y1389" i="2"/>
  <c r="X1389" i="2"/>
  <c r="AE1405" i="2"/>
  <c r="AD1405" i="2"/>
  <c r="AC1405" i="2"/>
  <c r="AB1405" i="2"/>
  <c r="AA1405" i="2"/>
  <c r="Z1405" i="2"/>
  <c r="Y1405" i="2"/>
  <c r="X1405" i="2"/>
  <c r="AE1421" i="2"/>
  <c r="AD1421" i="2"/>
  <c r="AC1421" i="2"/>
  <c r="AB1421" i="2"/>
  <c r="AA1421" i="2"/>
  <c r="Z1421" i="2"/>
  <c r="Y1421" i="2"/>
  <c r="X1421" i="2"/>
  <c r="AE1437" i="2"/>
  <c r="AD1437" i="2"/>
  <c r="AC1437" i="2"/>
  <c r="AB1437" i="2"/>
  <c r="AA1437" i="2"/>
  <c r="Z1437" i="2"/>
  <c r="Y1437" i="2"/>
  <c r="X1437" i="2"/>
  <c r="AE1453" i="2"/>
  <c r="AD1453" i="2"/>
  <c r="AC1453" i="2"/>
  <c r="AB1453" i="2"/>
  <c r="AA1453" i="2"/>
  <c r="Z1453" i="2"/>
  <c r="Y1453" i="2"/>
  <c r="X1453" i="2"/>
  <c r="AE1469" i="2"/>
  <c r="AD1469" i="2"/>
  <c r="AC1469" i="2"/>
  <c r="AB1469" i="2"/>
  <c r="AA1469" i="2"/>
  <c r="Z1469" i="2"/>
  <c r="Y1469" i="2"/>
  <c r="X1469" i="2"/>
  <c r="AE1485" i="2"/>
  <c r="AD1485" i="2"/>
  <c r="AC1485" i="2"/>
  <c r="AB1485" i="2"/>
  <c r="AA1485" i="2"/>
  <c r="Z1485" i="2"/>
  <c r="Y1485" i="2"/>
  <c r="X1485" i="2"/>
  <c r="AE1501" i="2"/>
  <c r="AD1501" i="2"/>
  <c r="AC1501" i="2"/>
  <c r="AB1501" i="2"/>
  <c r="AA1501" i="2"/>
  <c r="Z1501" i="2"/>
  <c r="Y1501" i="2"/>
  <c r="X1501" i="2"/>
  <c r="AE1517" i="2"/>
  <c r="AD1517" i="2"/>
  <c r="AC1517" i="2"/>
  <c r="AB1517" i="2"/>
  <c r="AA1517" i="2"/>
  <c r="Z1517" i="2"/>
  <c r="Y1517" i="2"/>
  <c r="X1517" i="2"/>
  <c r="AE1533" i="2"/>
  <c r="AD1533" i="2"/>
  <c r="AC1533" i="2"/>
  <c r="AB1533" i="2"/>
  <c r="AA1533" i="2"/>
  <c r="Z1533" i="2"/>
  <c r="Y1533" i="2"/>
  <c r="X1533" i="2"/>
  <c r="AE1541" i="2"/>
  <c r="AD1541" i="2"/>
  <c r="AC1541" i="2"/>
  <c r="AB1541" i="2"/>
  <c r="AA1541" i="2"/>
  <c r="Z1541" i="2"/>
  <c r="Y1541" i="2"/>
  <c r="X1541" i="2"/>
  <c r="AE1549" i="2"/>
  <c r="AD1549" i="2"/>
  <c r="AC1549" i="2"/>
  <c r="AB1549" i="2"/>
  <c r="AA1549" i="2"/>
  <c r="Z1549" i="2"/>
  <c r="Y1549" i="2"/>
  <c r="X1549" i="2"/>
  <c r="AE1565" i="2"/>
  <c r="AD1565" i="2"/>
  <c r="AC1565" i="2"/>
  <c r="AB1565" i="2"/>
  <c r="AA1565" i="2"/>
  <c r="Z1565" i="2"/>
  <c r="Y1565" i="2"/>
  <c r="X1565" i="2"/>
  <c r="AE1581" i="2"/>
  <c r="AD1581" i="2"/>
  <c r="AC1581" i="2"/>
  <c r="AB1581" i="2"/>
  <c r="AA1581" i="2"/>
  <c r="Z1581" i="2"/>
  <c r="Y1581" i="2"/>
  <c r="X1581" i="2"/>
  <c r="AE1597" i="2"/>
  <c r="AD1597" i="2"/>
  <c r="AC1597" i="2"/>
  <c r="AB1597" i="2"/>
  <c r="AA1597" i="2"/>
  <c r="Z1597" i="2"/>
  <c r="Y1597" i="2"/>
  <c r="X1597" i="2"/>
  <c r="AE1605" i="2"/>
  <c r="AD1605" i="2"/>
  <c r="AC1605" i="2"/>
  <c r="AB1605" i="2"/>
  <c r="AA1605" i="2"/>
  <c r="Z1605" i="2"/>
  <c r="Y1605" i="2"/>
  <c r="X1605" i="2"/>
  <c r="AE917" i="2"/>
  <c r="AD917" i="2"/>
  <c r="AC917" i="2"/>
  <c r="AB917" i="2"/>
  <c r="AA917" i="2"/>
  <c r="Z917" i="2"/>
  <c r="Y917" i="2"/>
  <c r="X917" i="2"/>
  <c r="AE1148" i="2"/>
  <c r="AD1148" i="2"/>
  <c r="AC1148" i="2"/>
  <c r="AB1148" i="2"/>
  <c r="AA1148" i="2"/>
  <c r="Z1148" i="2"/>
  <c r="Y1148" i="2"/>
  <c r="X1148" i="2"/>
  <c r="AE1212" i="2"/>
  <c r="AD1212" i="2"/>
  <c r="AC1212" i="2"/>
  <c r="AB1212" i="2"/>
  <c r="AA1212" i="2"/>
  <c r="Z1212" i="2"/>
  <c r="Y1212" i="2"/>
  <c r="X1212" i="2"/>
  <c r="AE1276" i="2"/>
  <c r="AD1276" i="2"/>
  <c r="AC1276" i="2"/>
  <c r="AB1276" i="2"/>
  <c r="AA1276" i="2"/>
  <c r="Z1276" i="2"/>
  <c r="Y1276" i="2"/>
  <c r="X1276" i="2"/>
  <c r="AE1340" i="2"/>
  <c r="AD1340" i="2"/>
  <c r="AC1340" i="2"/>
  <c r="AB1340" i="2"/>
  <c r="AA1340" i="2"/>
  <c r="Z1340" i="2"/>
  <c r="Y1340" i="2"/>
  <c r="X1340" i="2"/>
  <c r="AE1366" i="2"/>
  <c r="AD1366" i="2"/>
  <c r="AC1366" i="2"/>
  <c r="AB1366" i="2"/>
  <c r="AA1366" i="2"/>
  <c r="Z1366" i="2"/>
  <c r="Y1366" i="2"/>
  <c r="X1366" i="2"/>
  <c r="AE1374" i="2"/>
  <c r="AD1374" i="2"/>
  <c r="AC1374" i="2"/>
  <c r="AB1374" i="2"/>
  <c r="AA1374" i="2"/>
  <c r="Z1374" i="2"/>
  <c r="Y1374" i="2"/>
  <c r="X1374" i="2"/>
  <c r="AE1390" i="2"/>
  <c r="AD1390" i="2"/>
  <c r="AC1390" i="2"/>
  <c r="AB1390" i="2"/>
  <c r="AA1390" i="2"/>
  <c r="Z1390" i="2"/>
  <c r="Y1390" i="2"/>
  <c r="X1390" i="2"/>
  <c r="AE1406" i="2"/>
  <c r="AD1406" i="2"/>
  <c r="AC1406" i="2"/>
  <c r="AB1406" i="2"/>
  <c r="AA1406" i="2"/>
  <c r="Z1406" i="2"/>
  <c r="Y1406" i="2"/>
  <c r="X1406" i="2"/>
  <c r="AE1422" i="2"/>
  <c r="AD1422" i="2"/>
  <c r="AC1422" i="2"/>
  <c r="AB1422" i="2"/>
  <c r="AA1422" i="2"/>
  <c r="Z1422" i="2"/>
  <c r="Y1422" i="2"/>
  <c r="X1422" i="2"/>
  <c r="AE1438" i="2"/>
  <c r="AD1438" i="2"/>
  <c r="AC1438" i="2"/>
  <c r="AB1438" i="2"/>
  <c r="AA1438" i="2"/>
  <c r="Z1438" i="2"/>
  <c r="Y1438" i="2"/>
  <c r="X1438" i="2"/>
  <c r="AE1454" i="2"/>
  <c r="AD1454" i="2"/>
  <c r="AC1454" i="2"/>
  <c r="AB1454" i="2"/>
  <c r="AA1454" i="2"/>
  <c r="Z1454" i="2"/>
  <c r="Y1454" i="2"/>
  <c r="X1454" i="2"/>
  <c r="AE1470" i="2"/>
  <c r="AD1470" i="2"/>
  <c r="AC1470" i="2"/>
  <c r="AB1470" i="2"/>
  <c r="AA1470" i="2"/>
  <c r="Z1470" i="2"/>
  <c r="Y1470" i="2"/>
  <c r="X1470" i="2"/>
  <c r="AE1486" i="2"/>
  <c r="AD1486" i="2"/>
  <c r="AC1486" i="2"/>
  <c r="AB1486" i="2"/>
  <c r="Z1486" i="2"/>
  <c r="AA1486" i="2"/>
  <c r="Y1486" i="2"/>
  <c r="X1486" i="2"/>
  <c r="AE1502" i="2"/>
  <c r="AD1502" i="2"/>
  <c r="AC1502" i="2"/>
  <c r="AB1502" i="2"/>
  <c r="Z1502" i="2"/>
  <c r="AA1502" i="2"/>
  <c r="Y1502" i="2"/>
  <c r="X1502" i="2"/>
  <c r="AE1518" i="2"/>
  <c r="AD1518" i="2"/>
  <c r="AC1518" i="2"/>
  <c r="AB1518" i="2"/>
  <c r="Z1518" i="2"/>
  <c r="AA1518" i="2"/>
  <c r="Y1518" i="2"/>
  <c r="X1518" i="2"/>
  <c r="AE1526" i="2"/>
  <c r="AD1526" i="2"/>
  <c r="AC1526" i="2"/>
  <c r="AB1526" i="2"/>
  <c r="Z1526" i="2"/>
  <c r="AA1526" i="2"/>
  <c r="Y1526" i="2"/>
  <c r="X1526" i="2"/>
  <c r="AE1542" i="2"/>
  <c r="AD1542" i="2"/>
  <c r="AC1542" i="2"/>
  <c r="AB1542" i="2"/>
  <c r="Z1542" i="2"/>
  <c r="AA1542" i="2"/>
  <c r="Y1542" i="2"/>
  <c r="X1542" i="2"/>
  <c r="AE1558" i="2"/>
  <c r="AD1558" i="2"/>
  <c r="AC1558" i="2"/>
  <c r="AB1558" i="2"/>
  <c r="Z1558" i="2"/>
  <c r="AA1558" i="2"/>
  <c r="Y1558" i="2"/>
  <c r="X1558" i="2"/>
  <c r="AE1574" i="2"/>
  <c r="AD1574" i="2"/>
  <c r="AC1574" i="2"/>
  <c r="AB1574" i="2"/>
  <c r="Z1574" i="2"/>
  <c r="AA1574" i="2"/>
  <c r="Y1574" i="2"/>
  <c r="X1574" i="2"/>
  <c r="AE1582" i="2"/>
  <c r="AD1582" i="2"/>
  <c r="AC1582" i="2"/>
  <c r="AB1582" i="2"/>
  <c r="Z1582" i="2"/>
  <c r="AA1582" i="2"/>
  <c r="Y1582" i="2"/>
  <c r="X1582" i="2"/>
  <c r="AE1598" i="2"/>
  <c r="AD1598" i="2"/>
  <c r="AC1598" i="2"/>
  <c r="AB1598" i="2"/>
  <c r="Z1598" i="2"/>
  <c r="AA1598" i="2"/>
  <c r="Y1598" i="2"/>
  <c r="X1598" i="2"/>
  <c r="AE743" i="2"/>
  <c r="AD743" i="2"/>
  <c r="AC743" i="2"/>
  <c r="AB743" i="2"/>
  <c r="AA743" i="2"/>
  <c r="Z743" i="2"/>
  <c r="X743" i="2"/>
  <c r="Y743" i="2"/>
  <c r="AE1061" i="2"/>
  <c r="AD1061" i="2"/>
  <c r="AC1061" i="2"/>
  <c r="AB1061" i="2"/>
  <c r="AA1061" i="2"/>
  <c r="Z1061" i="2"/>
  <c r="Y1061" i="2"/>
  <c r="X1061" i="2"/>
  <c r="AE1152" i="2"/>
  <c r="AD1152" i="2"/>
  <c r="AC1152" i="2"/>
  <c r="AB1152" i="2"/>
  <c r="AA1152" i="2"/>
  <c r="Z1152" i="2"/>
  <c r="Y1152" i="2"/>
  <c r="X1152" i="2"/>
  <c r="AE1216" i="2"/>
  <c r="AD1216" i="2"/>
  <c r="AC1216" i="2"/>
  <c r="AB1216" i="2"/>
  <c r="AA1216" i="2"/>
  <c r="Z1216" i="2"/>
  <c r="Y1216" i="2"/>
  <c r="X1216" i="2"/>
  <c r="AE1280" i="2"/>
  <c r="AD1280" i="2"/>
  <c r="AC1280" i="2"/>
  <c r="AB1280" i="2"/>
  <c r="AA1280" i="2"/>
  <c r="Z1280" i="2"/>
  <c r="Y1280" i="2"/>
  <c r="X1280" i="2"/>
  <c r="AE1344" i="2"/>
  <c r="AD1344" i="2"/>
  <c r="AC1344" i="2"/>
  <c r="AB1344" i="2"/>
  <c r="AA1344" i="2"/>
  <c r="Z1344" i="2"/>
  <c r="Y1344" i="2"/>
  <c r="X1344" i="2"/>
  <c r="AE1359" i="2"/>
  <c r="AD1359" i="2"/>
  <c r="AC1359" i="2"/>
  <c r="AB1359" i="2"/>
  <c r="AA1359" i="2"/>
  <c r="Z1359" i="2"/>
  <c r="Y1359" i="2"/>
  <c r="X1359" i="2"/>
  <c r="AE1375" i="2"/>
  <c r="AD1375" i="2"/>
  <c r="AC1375" i="2"/>
  <c r="AB1375" i="2"/>
  <c r="AA1375" i="2"/>
  <c r="Z1375" i="2"/>
  <c r="Y1375" i="2"/>
  <c r="X1375" i="2"/>
  <c r="AE1383" i="2"/>
  <c r="AD1383" i="2"/>
  <c r="AC1383" i="2"/>
  <c r="AB1383" i="2"/>
  <c r="AA1383" i="2"/>
  <c r="Z1383" i="2"/>
  <c r="Y1383" i="2"/>
  <c r="X1383" i="2"/>
  <c r="AE1391" i="2"/>
  <c r="AD1391" i="2"/>
  <c r="AC1391" i="2"/>
  <c r="AB1391" i="2"/>
  <c r="AA1391" i="2"/>
  <c r="Z1391" i="2"/>
  <c r="Y1391" i="2"/>
  <c r="X1391" i="2"/>
  <c r="AE1399" i="2"/>
  <c r="AD1399" i="2"/>
  <c r="AC1399" i="2"/>
  <c r="AB1399" i="2"/>
  <c r="AA1399" i="2"/>
  <c r="Z1399" i="2"/>
  <c r="Y1399" i="2"/>
  <c r="X1399" i="2"/>
  <c r="AE1415" i="2"/>
  <c r="AD1415" i="2"/>
  <c r="AC1415" i="2"/>
  <c r="AB1415" i="2"/>
  <c r="AA1415" i="2"/>
  <c r="Z1415" i="2"/>
  <c r="Y1415" i="2"/>
  <c r="X1415" i="2"/>
  <c r="AE1423" i="2"/>
  <c r="AD1423" i="2"/>
  <c r="AC1423" i="2"/>
  <c r="AB1423" i="2"/>
  <c r="AA1423" i="2"/>
  <c r="Z1423" i="2"/>
  <c r="Y1423" i="2"/>
  <c r="X1423" i="2"/>
  <c r="AE1431" i="2"/>
  <c r="AD1431" i="2"/>
  <c r="AC1431" i="2"/>
  <c r="AB1431" i="2"/>
  <c r="AA1431" i="2"/>
  <c r="Z1431" i="2"/>
  <c r="Y1431" i="2"/>
  <c r="X1431" i="2"/>
  <c r="AE1439" i="2"/>
  <c r="AD1439" i="2"/>
  <c r="AC1439" i="2"/>
  <c r="AB1439" i="2"/>
  <c r="AA1439" i="2"/>
  <c r="Z1439" i="2"/>
  <c r="Y1439" i="2"/>
  <c r="X1439" i="2"/>
  <c r="AB1447" i="2"/>
  <c r="X1447" i="2"/>
  <c r="AE1455" i="2"/>
  <c r="AD1455" i="2"/>
  <c r="AC1455" i="2"/>
  <c r="AB1455" i="2"/>
  <c r="AA1455" i="2"/>
  <c r="Z1455" i="2"/>
  <c r="Y1455" i="2"/>
  <c r="X1455" i="2"/>
  <c r="AE1463" i="2"/>
  <c r="AD1463" i="2"/>
  <c r="AC1463" i="2"/>
  <c r="AB1463" i="2"/>
  <c r="AA1463" i="2"/>
  <c r="Z1463" i="2"/>
  <c r="Y1463" i="2"/>
  <c r="X1463" i="2"/>
  <c r="AE1471" i="2"/>
  <c r="AD1471" i="2"/>
  <c r="AC1471" i="2"/>
  <c r="AB1471" i="2"/>
  <c r="AA1471" i="2"/>
  <c r="Z1471" i="2"/>
  <c r="Y1471" i="2"/>
  <c r="X1471" i="2"/>
  <c r="AE1479" i="2"/>
  <c r="AD1479" i="2"/>
  <c r="AC1479" i="2"/>
  <c r="AB1479" i="2"/>
  <c r="AA1479" i="2"/>
  <c r="Z1479" i="2"/>
  <c r="Y1479" i="2"/>
  <c r="X1479" i="2"/>
  <c r="AE1487" i="2"/>
  <c r="AD1487" i="2"/>
  <c r="AC1487" i="2"/>
  <c r="AB1487" i="2"/>
  <c r="AA1487" i="2"/>
  <c r="Z1487" i="2"/>
  <c r="Y1487" i="2"/>
  <c r="X1487" i="2"/>
  <c r="AE1495" i="2"/>
  <c r="AD1495" i="2"/>
  <c r="AC1495" i="2"/>
  <c r="AB1495" i="2"/>
  <c r="AA1495" i="2"/>
  <c r="Z1495" i="2"/>
  <c r="Y1495" i="2"/>
  <c r="X1495" i="2"/>
  <c r="AE1503" i="2"/>
  <c r="AD1503" i="2"/>
  <c r="AC1503" i="2"/>
  <c r="AB1503" i="2"/>
  <c r="AA1503" i="2"/>
  <c r="Z1503" i="2"/>
  <c r="Y1503" i="2"/>
  <c r="X1503" i="2"/>
  <c r="AE1511" i="2"/>
  <c r="AD1511" i="2"/>
  <c r="AC1511" i="2"/>
  <c r="AB1511" i="2"/>
  <c r="AA1511" i="2"/>
  <c r="Z1511" i="2"/>
  <c r="Y1511" i="2"/>
  <c r="X1511" i="2"/>
  <c r="AE1519" i="2"/>
  <c r="AD1519" i="2"/>
  <c r="AC1519" i="2"/>
  <c r="AB1519" i="2"/>
  <c r="AA1519" i="2"/>
  <c r="Z1519" i="2"/>
  <c r="Y1519" i="2"/>
  <c r="X1519" i="2"/>
  <c r="AE1527" i="2"/>
  <c r="AD1527" i="2"/>
  <c r="AC1527" i="2"/>
  <c r="AB1527" i="2"/>
  <c r="AA1527" i="2"/>
  <c r="Z1527" i="2"/>
  <c r="Y1527" i="2"/>
  <c r="X1527" i="2"/>
  <c r="AE1535" i="2"/>
  <c r="AD1535" i="2"/>
  <c r="AC1535" i="2"/>
  <c r="AB1535" i="2"/>
  <c r="AA1535" i="2"/>
  <c r="Z1535" i="2"/>
  <c r="Y1535" i="2"/>
  <c r="X1535" i="2"/>
  <c r="AE1543" i="2"/>
  <c r="AD1543" i="2"/>
  <c r="AC1543" i="2"/>
  <c r="AB1543" i="2"/>
  <c r="AA1543" i="2"/>
  <c r="Z1543" i="2"/>
  <c r="Y1543" i="2"/>
  <c r="X1543" i="2"/>
  <c r="AE1551" i="2"/>
  <c r="AD1551" i="2"/>
  <c r="AC1551" i="2"/>
  <c r="AB1551" i="2"/>
  <c r="AA1551" i="2"/>
  <c r="Z1551" i="2"/>
  <c r="Y1551" i="2"/>
  <c r="X1551" i="2"/>
  <c r="AE1559" i="2"/>
  <c r="AD1559" i="2"/>
  <c r="AC1559" i="2"/>
  <c r="AB1559" i="2"/>
  <c r="AA1559" i="2"/>
  <c r="Z1559" i="2"/>
  <c r="Y1559" i="2"/>
  <c r="X1559" i="2"/>
  <c r="AE1567" i="2"/>
  <c r="AD1567" i="2"/>
  <c r="AC1567" i="2"/>
  <c r="AB1567" i="2"/>
  <c r="AA1567" i="2"/>
  <c r="Z1567" i="2"/>
  <c r="Y1567" i="2"/>
  <c r="X1567" i="2"/>
  <c r="AB1575" i="2"/>
  <c r="X1575" i="2"/>
  <c r="AE1583" i="2"/>
  <c r="AD1583" i="2"/>
  <c r="AC1583" i="2"/>
  <c r="AB1583" i="2"/>
  <c r="AA1583" i="2"/>
  <c r="Z1583" i="2"/>
  <c r="Y1583" i="2"/>
  <c r="X1583" i="2"/>
  <c r="AE1591" i="2"/>
  <c r="AD1591" i="2"/>
  <c r="AC1591" i="2"/>
  <c r="AB1591" i="2"/>
  <c r="AA1591" i="2"/>
  <c r="Z1591" i="2"/>
  <c r="Y1591" i="2"/>
  <c r="X1591" i="2"/>
  <c r="AE1599" i="2"/>
  <c r="AD1599" i="2"/>
  <c r="AC1599" i="2"/>
  <c r="AB1599" i="2"/>
  <c r="AA1599" i="2"/>
  <c r="Z1599" i="2"/>
  <c r="Y1599" i="2"/>
  <c r="X1599" i="2"/>
  <c r="AE1607" i="2"/>
  <c r="AD1607" i="2"/>
  <c r="AC1607" i="2"/>
  <c r="AB1607" i="2"/>
  <c r="AA1607" i="2"/>
  <c r="Z1607" i="2"/>
  <c r="Y1607" i="2"/>
  <c r="X1607" i="2"/>
  <c r="AE1077" i="2"/>
  <c r="AD1077" i="2"/>
  <c r="AC1077" i="2"/>
  <c r="AB1077" i="2"/>
  <c r="AA1077" i="2"/>
  <c r="Z1077" i="2"/>
  <c r="Y1077" i="2"/>
  <c r="X1077" i="2"/>
  <c r="AE1220" i="2"/>
  <c r="AD1220" i="2"/>
  <c r="AC1220" i="2"/>
  <c r="AB1220" i="2"/>
  <c r="AA1220" i="2"/>
  <c r="Z1220" i="2"/>
  <c r="Y1220" i="2"/>
  <c r="X1220" i="2"/>
  <c r="AE1348" i="2"/>
  <c r="AD1348" i="2"/>
  <c r="AC1348" i="2"/>
  <c r="AB1348" i="2"/>
  <c r="AA1348" i="2"/>
  <c r="Z1348" i="2"/>
  <c r="Y1348" i="2"/>
  <c r="X1348" i="2"/>
  <c r="AE1416" i="2"/>
  <c r="AD1416" i="2"/>
  <c r="AC1416" i="2"/>
  <c r="AB1416" i="2"/>
  <c r="AA1416" i="2"/>
  <c r="Z1416" i="2"/>
  <c r="Y1416" i="2"/>
  <c r="X1416" i="2"/>
  <c r="AE1480" i="2"/>
  <c r="AD1480" i="2"/>
  <c r="AC1480" i="2"/>
  <c r="AB1480" i="2"/>
  <c r="Z1480" i="2"/>
  <c r="AA1480" i="2"/>
  <c r="Y1480" i="2"/>
  <c r="X1480" i="2"/>
  <c r="AE1544" i="2"/>
  <c r="AD1544" i="2"/>
  <c r="AC1544" i="2"/>
  <c r="AB1544" i="2"/>
  <c r="Z1544" i="2"/>
  <c r="AA1544" i="2"/>
  <c r="Y1544" i="2"/>
  <c r="X1544" i="2"/>
  <c r="AE1608" i="2"/>
  <c r="AD1608" i="2"/>
  <c r="AC1608" i="2"/>
  <c r="AB1608" i="2"/>
  <c r="Z1608" i="2"/>
  <c r="AA1608" i="2"/>
  <c r="Y1608" i="2"/>
  <c r="X1608" i="2"/>
  <c r="AE1626" i="2"/>
  <c r="AD1626" i="2"/>
  <c r="AC1626" i="2"/>
  <c r="AB1626" i="2"/>
  <c r="Z1626" i="2"/>
  <c r="AA1626" i="2"/>
  <c r="Y1626" i="2"/>
  <c r="X1626" i="2"/>
  <c r="AE1642" i="2"/>
  <c r="AD1642" i="2"/>
  <c r="AC1642" i="2"/>
  <c r="AB1642" i="2"/>
  <c r="Z1642" i="2"/>
  <c r="AA1642" i="2"/>
  <c r="Y1642" i="2"/>
  <c r="X1642" i="2"/>
  <c r="AE1658" i="2"/>
  <c r="AD1658" i="2"/>
  <c r="AC1658" i="2"/>
  <c r="AB1658" i="2"/>
  <c r="Z1658" i="2"/>
  <c r="AA1658" i="2"/>
  <c r="Y1658" i="2"/>
  <c r="X1658" i="2"/>
  <c r="AE1674" i="2"/>
  <c r="AD1674" i="2"/>
  <c r="AC1674" i="2"/>
  <c r="AB1674" i="2"/>
  <c r="Z1674" i="2"/>
  <c r="AA1674" i="2"/>
  <c r="Y1674" i="2"/>
  <c r="X1674" i="2"/>
  <c r="AE1682" i="2"/>
  <c r="AD1682" i="2"/>
  <c r="AC1682" i="2"/>
  <c r="AB1682" i="2"/>
  <c r="Z1682" i="2"/>
  <c r="AA1682" i="2"/>
  <c r="Y1682" i="2"/>
  <c r="X1682" i="2"/>
  <c r="AE1698" i="2"/>
  <c r="AD1698" i="2"/>
  <c r="AC1698" i="2"/>
  <c r="AB1698" i="2"/>
  <c r="Z1698" i="2"/>
  <c r="AA1698" i="2"/>
  <c r="Y1698" i="2"/>
  <c r="X1698" i="2"/>
  <c r="AE1714" i="2"/>
  <c r="AD1714" i="2"/>
  <c r="AC1714" i="2"/>
  <c r="AB1714" i="2"/>
  <c r="Z1714" i="2"/>
  <c r="AA1714" i="2"/>
  <c r="Y1714" i="2"/>
  <c r="X1714" i="2"/>
  <c r="AE1738" i="2"/>
  <c r="AD1738" i="2"/>
  <c r="AC1738" i="2"/>
  <c r="AB1738" i="2"/>
  <c r="Z1738" i="2"/>
  <c r="AA1738" i="2"/>
  <c r="Y1738" i="2"/>
  <c r="X1738" i="2"/>
  <c r="AE1754" i="2"/>
  <c r="AD1754" i="2"/>
  <c r="AC1754" i="2"/>
  <c r="AB1754" i="2"/>
  <c r="Z1754" i="2"/>
  <c r="AA1754" i="2"/>
  <c r="Y1754" i="2"/>
  <c r="X1754" i="2"/>
  <c r="AE1770" i="2"/>
  <c r="AD1770" i="2"/>
  <c r="AC1770" i="2"/>
  <c r="AB1770" i="2"/>
  <c r="Z1770" i="2"/>
  <c r="AA1770" i="2"/>
  <c r="Y1770" i="2"/>
  <c r="X1770" i="2"/>
  <c r="AE1786" i="2"/>
  <c r="AD1786" i="2"/>
  <c r="AC1786" i="2"/>
  <c r="AB1786" i="2"/>
  <c r="Z1786" i="2"/>
  <c r="AA1786" i="2"/>
  <c r="Y1786" i="2"/>
  <c r="X1786" i="2"/>
  <c r="AE1802" i="2"/>
  <c r="AD1802" i="2"/>
  <c r="AC1802" i="2"/>
  <c r="AB1802" i="2"/>
  <c r="Z1802" i="2"/>
  <c r="AA1802" i="2"/>
  <c r="Y1802" i="2"/>
  <c r="X1802" i="2"/>
  <c r="AE1818" i="2"/>
  <c r="AD1818" i="2"/>
  <c r="AC1818" i="2"/>
  <c r="AB1818" i="2"/>
  <c r="Z1818" i="2"/>
  <c r="AA1818" i="2"/>
  <c r="Y1818" i="2"/>
  <c r="X1818" i="2"/>
  <c r="AE1834" i="2"/>
  <c r="AD1834" i="2"/>
  <c r="AC1834" i="2"/>
  <c r="AB1834" i="2"/>
  <c r="Z1834" i="2"/>
  <c r="AA1834" i="2"/>
  <c r="Y1834" i="2"/>
  <c r="X1834" i="2"/>
  <c r="AE1850" i="2"/>
  <c r="AD1850" i="2"/>
  <c r="AC1850" i="2"/>
  <c r="AB1850" i="2"/>
  <c r="Z1850" i="2"/>
  <c r="AA1850" i="2"/>
  <c r="Y1850" i="2"/>
  <c r="X1850" i="2"/>
  <c r="AE1866" i="2"/>
  <c r="AD1866" i="2"/>
  <c r="AC1866" i="2"/>
  <c r="AB1866" i="2"/>
  <c r="Z1866" i="2"/>
  <c r="AA1866" i="2"/>
  <c r="Y1866" i="2"/>
  <c r="X1866" i="2"/>
  <c r="AE1882" i="2"/>
  <c r="AD1882" i="2"/>
  <c r="AC1882" i="2"/>
  <c r="AB1882" i="2"/>
  <c r="AA1882" i="2"/>
  <c r="Z1882" i="2"/>
  <c r="Y1882" i="2"/>
  <c r="X1882" i="2"/>
  <c r="AE1898" i="2"/>
  <c r="AD1898" i="2"/>
  <c r="AC1898" i="2"/>
  <c r="AB1898" i="2"/>
  <c r="AA1898" i="2"/>
  <c r="Z1898" i="2"/>
  <c r="Y1898" i="2"/>
  <c r="X1898" i="2"/>
  <c r="AE1914" i="2"/>
  <c r="AD1914" i="2"/>
  <c r="AC1914" i="2"/>
  <c r="AB1914" i="2"/>
  <c r="AA1914" i="2"/>
  <c r="Z1914" i="2"/>
  <c r="Y1914" i="2"/>
  <c r="X1914" i="2"/>
  <c r="AE1934" i="2"/>
  <c r="AD1934" i="2"/>
  <c r="AC1934" i="2"/>
  <c r="AB1934" i="2"/>
  <c r="AA1934" i="2"/>
  <c r="Y1934" i="2"/>
  <c r="Z1934" i="2"/>
  <c r="X1934" i="2"/>
  <c r="AE1962" i="2"/>
  <c r="AD1962" i="2"/>
  <c r="AC1962" i="2"/>
  <c r="AB1962" i="2"/>
  <c r="AA1962" i="2"/>
  <c r="Z1962" i="2"/>
  <c r="Y1962" i="2"/>
  <c r="X1962" i="2"/>
  <c r="AE1982" i="2"/>
  <c r="AD1982" i="2"/>
  <c r="AC1982" i="2"/>
  <c r="AB1982" i="2"/>
  <c r="AA1982" i="2"/>
  <c r="Y1982" i="2"/>
  <c r="Z1982" i="2"/>
  <c r="X1982" i="2"/>
  <c r="AE1108" i="2"/>
  <c r="AD1108" i="2"/>
  <c r="AC1108" i="2"/>
  <c r="AB1108" i="2"/>
  <c r="AA1108" i="2"/>
  <c r="Z1108" i="2"/>
  <c r="Y1108" i="2"/>
  <c r="X1108" i="2"/>
  <c r="AE1356" i="2"/>
  <c r="AD1356" i="2"/>
  <c r="AC1356" i="2"/>
  <c r="AB1356" i="2"/>
  <c r="AA1356" i="2"/>
  <c r="Z1356" i="2"/>
  <c r="Y1356" i="2"/>
  <c r="X1356" i="2"/>
  <c r="AE1420" i="2"/>
  <c r="AD1420" i="2"/>
  <c r="AC1420" i="2"/>
  <c r="AB1420" i="2"/>
  <c r="AA1420" i="2"/>
  <c r="Z1420" i="2"/>
  <c r="Y1420" i="2"/>
  <c r="X1420" i="2"/>
  <c r="AE1484" i="2"/>
  <c r="AD1484" i="2"/>
  <c r="AC1484" i="2"/>
  <c r="AB1484" i="2"/>
  <c r="Z1484" i="2"/>
  <c r="AA1484" i="2"/>
  <c r="Y1484" i="2"/>
  <c r="X1484" i="2"/>
  <c r="AE1548" i="2"/>
  <c r="AD1548" i="2"/>
  <c r="AC1548" i="2"/>
  <c r="AB1548" i="2"/>
  <c r="Z1548" i="2"/>
  <c r="AA1548" i="2"/>
  <c r="Y1548" i="2"/>
  <c r="X1548" i="2"/>
  <c r="AE1611" i="2"/>
  <c r="AD1611" i="2"/>
  <c r="AC1611" i="2"/>
  <c r="AB1611" i="2"/>
  <c r="AA1611" i="2"/>
  <c r="Z1611" i="2"/>
  <c r="Y1611" i="2"/>
  <c r="X1611" i="2"/>
  <c r="AE1619" i="2"/>
  <c r="AD1619" i="2"/>
  <c r="AC1619" i="2"/>
  <c r="AB1619" i="2"/>
  <c r="AA1619" i="2"/>
  <c r="Z1619" i="2"/>
  <c r="Y1619" i="2"/>
  <c r="X1619" i="2"/>
  <c r="AE1635" i="2"/>
  <c r="AD1635" i="2"/>
  <c r="AC1635" i="2"/>
  <c r="AB1635" i="2"/>
  <c r="AA1635" i="2"/>
  <c r="Z1635" i="2"/>
  <c r="Y1635" i="2"/>
  <c r="X1635" i="2"/>
  <c r="AE1651" i="2"/>
  <c r="AD1651" i="2"/>
  <c r="AC1651" i="2"/>
  <c r="AB1651" i="2"/>
  <c r="AA1651" i="2"/>
  <c r="Z1651" i="2"/>
  <c r="Y1651" i="2"/>
  <c r="X1651" i="2"/>
  <c r="AE1687" i="2"/>
  <c r="AD1687" i="2"/>
  <c r="AC1687" i="2"/>
  <c r="AB1687" i="2"/>
  <c r="AA1687" i="2"/>
  <c r="Z1687" i="2"/>
  <c r="Y1687" i="2"/>
  <c r="X1687" i="2"/>
  <c r="AE1723" i="2"/>
  <c r="AD1723" i="2"/>
  <c r="AC1723" i="2"/>
  <c r="AB1723" i="2"/>
  <c r="AA1723" i="2"/>
  <c r="Z1723" i="2"/>
  <c r="Y1723" i="2"/>
  <c r="X1723" i="2"/>
  <c r="AE1779" i="2"/>
  <c r="AD1779" i="2"/>
  <c r="AC1779" i="2"/>
  <c r="AB1779" i="2"/>
  <c r="AA1779" i="2"/>
  <c r="Z1779" i="2"/>
  <c r="Y1779" i="2"/>
  <c r="X1779" i="2"/>
  <c r="AE1815" i="2"/>
  <c r="AD1815" i="2"/>
  <c r="AC1815" i="2"/>
  <c r="AB1815" i="2"/>
  <c r="AA1815" i="2"/>
  <c r="Z1815" i="2"/>
  <c r="Y1815" i="2"/>
  <c r="X1815" i="2"/>
  <c r="AE1851" i="2"/>
  <c r="AD1851" i="2"/>
  <c r="AC1851" i="2"/>
  <c r="AB1851" i="2"/>
  <c r="AA1851" i="2"/>
  <c r="Z1851" i="2"/>
  <c r="Y1851" i="2"/>
  <c r="X1851" i="2"/>
  <c r="AE1891" i="2"/>
  <c r="AD1891" i="2"/>
  <c r="AC1891" i="2"/>
  <c r="AB1891" i="2"/>
  <c r="AA1891" i="2"/>
  <c r="Z1891" i="2"/>
  <c r="Y1891" i="2"/>
  <c r="X1891" i="2"/>
  <c r="AE1911" i="2"/>
  <c r="AD1911" i="2"/>
  <c r="AC1911" i="2"/>
  <c r="AB1911" i="2"/>
  <c r="AA1911" i="2"/>
  <c r="Z1911" i="2"/>
  <c r="Y1911" i="2"/>
  <c r="X1911" i="2"/>
  <c r="AE1552" i="2"/>
  <c r="AD1552" i="2"/>
  <c r="AC1552" i="2"/>
  <c r="AB1552" i="2"/>
  <c r="Z1552" i="2"/>
  <c r="AA1552" i="2"/>
  <c r="Y1552" i="2"/>
  <c r="X1552" i="2"/>
  <c r="AE1616" i="2"/>
  <c r="AD1616" i="2"/>
  <c r="AC1616" i="2"/>
  <c r="AB1616" i="2"/>
  <c r="Z1616" i="2"/>
  <c r="AA1616" i="2"/>
  <c r="Y1616" i="2"/>
  <c r="X1616" i="2"/>
  <c r="AE1636" i="2"/>
  <c r="AD1636" i="2"/>
  <c r="AC1636" i="2"/>
  <c r="AB1636" i="2"/>
  <c r="Z1636" i="2"/>
  <c r="AA1636" i="2"/>
  <c r="Y1636" i="2"/>
  <c r="X1636" i="2"/>
  <c r="AE1708" i="2"/>
  <c r="AD1708" i="2"/>
  <c r="AC1708" i="2"/>
  <c r="AB1708" i="2"/>
  <c r="Z1708" i="2"/>
  <c r="AA1708" i="2"/>
  <c r="Y1708" i="2"/>
  <c r="X1708" i="2"/>
  <c r="AE1728" i="2"/>
  <c r="AD1728" i="2"/>
  <c r="AC1728" i="2"/>
  <c r="AB1728" i="2"/>
  <c r="Z1728" i="2"/>
  <c r="AA1728" i="2"/>
  <c r="Y1728" i="2"/>
  <c r="X1728" i="2"/>
  <c r="AE1740" i="2"/>
  <c r="AD1740" i="2"/>
  <c r="AC1740" i="2"/>
  <c r="AB1740" i="2"/>
  <c r="Z1740" i="2"/>
  <c r="AA1740" i="2"/>
  <c r="Y1740" i="2"/>
  <c r="X1740" i="2"/>
  <c r="AE1760" i="2"/>
  <c r="AD1760" i="2"/>
  <c r="AC1760" i="2"/>
  <c r="AB1760" i="2"/>
  <c r="Z1760" i="2"/>
  <c r="AA1760" i="2"/>
  <c r="Y1760" i="2"/>
  <c r="X1760" i="2"/>
  <c r="AE1852" i="2"/>
  <c r="AD1852" i="2"/>
  <c r="AC1852" i="2"/>
  <c r="AB1852" i="2"/>
  <c r="Z1852" i="2"/>
  <c r="AA1852" i="2"/>
  <c r="Y1852" i="2"/>
  <c r="X1852" i="2"/>
  <c r="AE1872" i="2"/>
  <c r="AD1872" i="2"/>
  <c r="AC1872" i="2"/>
  <c r="AB1872" i="2"/>
  <c r="Z1872" i="2"/>
  <c r="AA1872" i="2"/>
  <c r="Y1872" i="2"/>
  <c r="X1872" i="2"/>
  <c r="AE1892" i="2"/>
  <c r="AD1892" i="2"/>
  <c r="AC1892" i="2"/>
  <c r="AB1892" i="2"/>
  <c r="Z1892" i="2"/>
  <c r="AA1892" i="2"/>
  <c r="Y1892" i="2"/>
  <c r="X1892" i="2"/>
  <c r="AE1689" i="2"/>
  <c r="AD1689" i="2"/>
  <c r="AC1689" i="2"/>
  <c r="AB1689" i="2"/>
  <c r="AA1689" i="2"/>
  <c r="Z1689" i="2"/>
  <c r="Y1689" i="2"/>
  <c r="X1689" i="2"/>
  <c r="AE1785" i="2"/>
  <c r="AD1785" i="2"/>
  <c r="AC1785" i="2"/>
  <c r="AB1785" i="2"/>
  <c r="AA1785" i="2"/>
  <c r="Z1785" i="2"/>
  <c r="Y1785" i="2"/>
  <c r="X1785" i="2"/>
  <c r="AE1865" i="2"/>
  <c r="AD1865" i="2"/>
  <c r="AC1865" i="2"/>
  <c r="AB1865" i="2"/>
  <c r="AA1865" i="2"/>
  <c r="Z1865" i="2"/>
  <c r="Y1865" i="2"/>
  <c r="X1865" i="2"/>
  <c r="AE1693" i="2"/>
  <c r="AD1693" i="2"/>
  <c r="AC1693" i="2"/>
  <c r="AB1693" i="2"/>
  <c r="AA1693" i="2"/>
  <c r="Z1693" i="2"/>
  <c r="Y1693" i="2"/>
  <c r="X1693" i="2"/>
  <c r="AE1773" i="2"/>
  <c r="AD1773" i="2"/>
  <c r="AC1773" i="2"/>
  <c r="AB1773" i="2"/>
  <c r="AA1773" i="2"/>
  <c r="Z1773" i="2"/>
  <c r="Y1773" i="2"/>
  <c r="X1773" i="2"/>
  <c r="AE1821" i="2"/>
  <c r="AD1821" i="2"/>
  <c r="AC1821" i="2"/>
  <c r="AB1821" i="2"/>
  <c r="AA1821" i="2"/>
  <c r="Z1821" i="2"/>
  <c r="Y1821" i="2"/>
  <c r="X1821" i="2"/>
  <c r="AE1901" i="2"/>
  <c r="AD1901" i="2"/>
  <c r="AC1901" i="2"/>
  <c r="AB1901" i="2"/>
  <c r="AA1901" i="2"/>
  <c r="Y1901" i="2"/>
  <c r="Z1901" i="2"/>
  <c r="X1901" i="2"/>
  <c r="AE1745" i="2"/>
  <c r="AD1745" i="2"/>
  <c r="AC1745" i="2"/>
  <c r="AB1745" i="2"/>
  <c r="AA1745" i="2"/>
  <c r="Z1745" i="2"/>
  <c r="Y1745" i="2"/>
  <c r="X1745" i="2"/>
  <c r="AE1825" i="2"/>
  <c r="AD1825" i="2"/>
  <c r="AC1825" i="2"/>
  <c r="AB1825" i="2"/>
  <c r="AA1825" i="2"/>
  <c r="Z1825" i="2"/>
  <c r="Y1825" i="2"/>
  <c r="X1825" i="2"/>
  <c r="AE1905" i="2"/>
  <c r="AD1905" i="2"/>
  <c r="AC1905" i="2"/>
  <c r="AB1905" i="2"/>
  <c r="AA1905" i="2"/>
  <c r="Z1905" i="2"/>
  <c r="Y1905" i="2"/>
  <c r="X1905" i="2"/>
  <c r="AE1953" i="2"/>
  <c r="AD1953" i="2"/>
  <c r="AC1953" i="2"/>
  <c r="AB1953" i="2"/>
  <c r="AA1953" i="2"/>
  <c r="Z1953" i="2"/>
  <c r="X1953" i="2"/>
  <c r="Y1953" i="2"/>
  <c r="AE675" i="2"/>
  <c r="AD675" i="2"/>
  <c r="AC675" i="2"/>
  <c r="AB675" i="2"/>
  <c r="AA675" i="2"/>
  <c r="Z675" i="2"/>
  <c r="X675" i="2"/>
  <c r="Y675" i="2"/>
  <c r="AE591" i="2"/>
  <c r="AD591" i="2"/>
  <c r="AC591" i="2"/>
  <c r="AB591" i="2"/>
  <c r="AA591" i="2"/>
  <c r="Z591" i="2"/>
  <c r="X591" i="2"/>
  <c r="Y591" i="2"/>
  <c r="AE521" i="2"/>
  <c r="AD521" i="2"/>
  <c r="AC521" i="2"/>
  <c r="AB521" i="2"/>
  <c r="AA521" i="2"/>
  <c r="Z521" i="2"/>
  <c r="Y521" i="2"/>
  <c r="X521" i="2"/>
  <c r="AE1653" i="2"/>
  <c r="AD1653" i="2"/>
  <c r="AC1653" i="2"/>
  <c r="AB1653" i="2"/>
  <c r="AA1653" i="2"/>
  <c r="Z1653" i="2"/>
  <c r="Y1653" i="2"/>
  <c r="X1653" i="2"/>
  <c r="AE1781" i="2"/>
  <c r="AD1781" i="2"/>
  <c r="AC1781" i="2"/>
  <c r="AB1781" i="2"/>
  <c r="AA1781" i="2"/>
  <c r="Z1781" i="2"/>
  <c r="Y1781" i="2"/>
  <c r="X1781" i="2"/>
  <c r="AE1972" i="2"/>
  <c r="AD1972" i="2"/>
  <c r="AC1972" i="2"/>
  <c r="AB1972" i="2"/>
  <c r="Z1972" i="2"/>
  <c r="AA1972" i="2"/>
  <c r="Y1972" i="2"/>
  <c r="X1972" i="2"/>
  <c r="AE1930" i="2"/>
  <c r="AD1930" i="2"/>
  <c r="AC1930" i="2"/>
  <c r="AB1930" i="2"/>
  <c r="AA1930" i="2"/>
  <c r="Z1930" i="2"/>
  <c r="Y1930" i="2"/>
  <c r="X1930" i="2"/>
  <c r="AE1950" i="2"/>
  <c r="AD1950" i="2"/>
  <c r="AC1950" i="2"/>
  <c r="AB1950" i="2"/>
  <c r="AA1950" i="2"/>
  <c r="Y1950" i="2"/>
  <c r="Z1950" i="2"/>
  <c r="X1950" i="2"/>
  <c r="AE1936" i="2"/>
  <c r="AD1936" i="2"/>
  <c r="AC1936" i="2"/>
  <c r="AB1936" i="2"/>
  <c r="Z1936" i="2"/>
  <c r="AA1936" i="2"/>
  <c r="Y1936" i="2"/>
  <c r="X1936" i="2"/>
  <c r="AE1993" i="2"/>
  <c r="AD1993" i="2"/>
  <c r="AC1993" i="2"/>
  <c r="AB1993" i="2"/>
  <c r="AA1993" i="2"/>
  <c r="Z1993" i="2"/>
  <c r="Y1993" i="2"/>
  <c r="X1993" i="2"/>
  <c r="AE162" i="2"/>
  <c r="AD162" i="2"/>
  <c r="AC162" i="2"/>
  <c r="AB162" i="2"/>
  <c r="AA162" i="2"/>
  <c r="Z162" i="2"/>
  <c r="Y162" i="2"/>
  <c r="X162" i="2"/>
  <c r="AE71" i="2"/>
  <c r="AD71" i="2"/>
  <c r="AC71" i="2"/>
  <c r="AB71" i="2"/>
  <c r="AA71" i="2"/>
  <c r="Z71" i="2"/>
  <c r="Y71" i="2"/>
  <c r="X71" i="2"/>
  <c r="AE199" i="2"/>
  <c r="AD199" i="2"/>
  <c r="AC199" i="2"/>
  <c r="AB199" i="2"/>
  <c r="AA199" i="2"/>
  <c r="Z199" i="2"/>
  <c r="X199" i="2"/>
  <c r="Y199" i="2"/>
  <c r="AE141" i="2"/>
  <c r="AD141" i="2"/>
  <c r="AC141" i="2"/>
  <c r="AB141" i="2"/>
  <c r="AA141" i="2"/>
  <c r="Y141" i="2"/>
  <c r="Z141" i="2"/>
  <c r="X141" i="2"/>
  <c r="AE1924" i="2"/>
  <c r="AD1924" i="2"/>
  <c r="AC1924" i="2"/>
  <c r="AB1924" i="2"/>
  <c r="Z1924" i="2"/>
  <c r="AA1924" i="2"/>
  <c r="Y1924" i="2"/>
  <c r="X1924" i="2"/>
  <c r="AE263" i="2"/>
  <c r="AD263" i="2"/>
  <c r="AC263" i="2"/>
  <c r="AB263" i="2"/>
  <c r="AA263" i="2"/>
  <c r="Z263" i="2"/>
  <c r="X263" i="2"/>
  <c r="Y263" i="2"/>
  <c r="AE312" i="2"/>
  <c r="AD312" i="2"/>
  <c r="AC312" i="2"/>
  <c r="AB312" i="2"/>
  <c r="AA312" i="2"/>
  <c r="Z312" i="2"/>
  <c r="Y312" i="2"/>
  <c r="X312" i="2"/>
  <c r="AE316" i="2"/>
  <c r="AD316" i="2"/>
  <c r="AC316" i="2"/>
  <c r="AB316" i="2"/>
  <c r="AA316" i="2"/>
  <c r="Z316" i="2"/>
  <c r="Y316" i="2"/>
  <c r="X316" i="2"/>
  <c r="AE320" i="2"/>
  <c r="AD320" i="2"/>
  <c r="AC320" i="2"/>
  <c r="AB320" i="2"/>
  <c r="AA320" i="2"/>
  <c r="Z320" i="2"/>
  <c r="Y320" i="2"/>
  <c r="X320" i="2"/>
  <c r="AE343" i="2"/>
  <c r="AD343" i="2"/>
  <c r="AC343" i="2"/>
  <c r="AB343" i="2"/>
  <c r="AA343" i="2"/>
  <c r="Z343" i="2"/>
  <c r="X343" i="2"/>
  <c r="Y343" i="2"/>
  <c r="AE88" i="2"/>
  <c r="AD88" i="2"/>
  <c r="AC88" i="2"/>
  <c r="AB88" i="2"/>
  <c r="AA88" i="2"/>
  <c r="Z88" i="2"/>
  <c r="Y88" i="2"/>
  <c r="X88" i="2"/>
  <c r="AE335" i="2"/>
  <c r="AD335" i="2"/>
  <c r="AC335" i="2"/>
  <c r="AB335" i="2"/>
  <c r="AA335" i="2"/>
  <c r="Z335" i="2"/>
  <c r="X335" i="2"/>
  <c r="Y335" i="2"/>
  <c r="AE324" i="2"/>
  <c r="AD324" i="2"/>
  <c r="AC324" i="2"/>
  <c r="AB324" i="2"/>
  <c r="AA324" i="2"/>
  <c r="Z324" i="2"/>
  <c r="Y324" i="2"/>
  <c r="X324" i="2"/>
  <c r="AE105" i="2"/>
  <c r="AD105" i="2"/>
  <c r="AC105" i="2"/>
  <c r="AB105" i="2"/>
  <c r="AA105" i="2"/>
  <c r="Y105" i="2"/>
  <c r="Z105" i="2"/>
  <c r="X105" i="2"/>
  <c r="AE423" i="2"/>
  <c r="AD423" i="2"/>
  <c r="AC423" i="2"/>
  <c r="AB423" i="2"/>
  <c r="AA423" i="2"/>
  <c r="Z423" i="2"/>
  <c r="X423" i="2"/>
  <c r="Y423" i="2"/>
  <c r="AE13" i="2"/>
  <c r="AD13" i="2"/>
  <c r="AC13" i="2"/>
  <c r="AB13" i="2"/>
  <c r="AA13" i="2"/>
  <c r="Y13" i="2"/>
  <c r="Z13" i="2"/>
  <c r="X13" i="2"/>
  <c r="AE37" i="2"/>
  <c r="AD37" i="2"/>
  <c r="AC37" i="2"/>
  <c r="AB37" i="2"/>
  <c r="AA37" i="2"/>
  <c r="Y37" i="2"/>
  <c r="Z37" i="2"/>
  <c r="X37" i="2"/>
  <c r="AE58" i="2"/>
  <c r="AD58" i="2"/>
  <c r="AC58" i="2"/>
  <c r="AB58" i="2"/>
  <c r="AA58" i="2"/>
  <c r="Z58" i="2"/>
  <c r="Y58" i="2"/>
  <c r="X58" i="2"/>
  <c r="AE119" i="2"/>
  <c r="AD119" i="2"/>
  <c r="AC119" i="2"/>
  <c r="AB119" i="2"/>
  <c r="AA119" i="2"/>
  <c r="Z119" i="2"/>
  <c r="Y119" i="2"/>
  <c r="X119" i="2"/>
  <c r="AE511" i="2"/>
  <c r="AD511" i="2"/>
  <c r="AC511" i="2"/>
  <c r="AB511" i="2"/>
  <c r="AA511" i="2"/>
  <c r="Z511" i="2"/>
  <c r="X511" i="2"/>
  <c r="Y511" i="2"/>
  <c r="AE466" i="2"/>
  <c r="AD466" i="2"/>
  <c r="AC466" i="2"/>
  <c r="AB466" i="2"/>
  <c r="AA466" i="2"/>
  <c r="Z466" i="2"/>
  <c r="Y466" i="2"/>
  <c r="X466" i="2"/>
  <c r="AE428" i="2"/>
  <c r="AD428" i="2"/>
  <c r="AC428" i="2"/>
  <c r="AB428" i="2"/>
  <c r="AA428" i="2"/>
  <c r="Z428" i="2"/>
  <c r="Y428" i="2"/>
  <c r="X428" i="2"/>
  <c r="AE540" i="2"/>
  <c r="AD540" i="2"/>
  <c r="AC540" i="2"/>
  <c r="AB540" i="2"/>
  <c r="AA540" i="2"/>
  <c r="Z540" i="2"/>
  <c r="Y540" i="2"/>
  <c r="X540" i="2"/>
  <c r="AE556" i="2"/>
  <c r="AD556" i="2"/>
  <c r="AC556" i="2"/>
  <c r="AB556" i="2"/>
  <c r="AA556" i="2"/>
  <c r="Z556" i="2"/>
  <c r="Y556" i="2"/>
  <c r="X556" i="2"/>
  <c r="AE604" i="2"/>
  <c r="AD604" i="2"/>
  <c r="AC604" i="2"/>
  <c r="AB604" i="2"/>
  <c r="AA604" i="2"/>
  <c r="Z604" i="2"/>
  <c r="Y604" i="2"/>
  <c r="X604" i="2"/>
  <c r="AE555" i="2"/>
  <c r="AD555" i="2"/>
  <c r="AC555" i="2"/>
  <c r="AB555" i="2"/>
  <c r="AA555" i="2"/>
  <c r="Z555" i="2"/>
  <c r="X555" i="2"/>
  <c r="Y555" i="2"/>
  <c r="AE34" i="2"/>
  <c r="AD34" i="2"/>
  <c r="AC34" i="2"/>
  <c r="AB34" i="2"/>
  <c r="AA34" i="2"/>
  <c r="Z34" i="2"/>
  <c r="Y34" i="2"/>
  <c r="X34" i="2"/>
  <c r="AE53" i="2"/>
  <c r="AD53" i="2"/>
  <c r="AC53" i="2"/>
  <c r="AB53" i="2"/>
  <c r="AA53" i="2"/>
  <c r="Y53" i="2"/>
  <c r="Z53" i="2"/>
  <c r="X53" i="2"/>
  <c r="AE149" i="2"/>
  <c r="AD149" i="2"/>
  <c r="AC149" i="2"/>
  <c r="AB149" i="2"/>
  <c r="AA149" i="2"/>
  <c r="Y149" i="2"/>
  <c r="Z149" i="2"/>
  <c r="X149" i="2"/>
  <c r="AE15" i="2"/>
  <c r="AD15" i="2"/>
  <c r="AC15" i="2"/>
  <c r="AB15" i="2"/>
  <c r="AA15" i="2"/>
  <c r="Z15" i="2"/>
  <c r="X15" i="2"/>
  <c r="Y15" i="2"/>
  <c r="AE168" i="2"/>
  <c r="AD168" i="2"/>
  <c r="AC168" i="2"/>
  <c r="AB168" i="2"/>
  <c r="AA168" i="2"/>
  <c r="Z168" i="2"/>
  <c r="Y168" i="2"/>
  <c r="X168" i="2"/>
  <c r="AE166" i="2"/>
  <c r="AD166" i="2"/>
  <c r="AC166" i="2"/>
  <c r="AB166" i="2"/>
  <c r="AA166" i="2"/>
  <c r="Z166" i="2"/>
  <c r="Y166" i="2"/>
  <c r="X166" i="2"/>
  <c r="AE631" i="2"/>
  <c r="AD631" i="2"/>
  <c r="AC631" i="2"/>
  <c r="AB631" i="2"/>
  <c r="AA631" i="2"/>
  <c r="Z631" i="2"/>
  <c r="X631" i="2"/>
  <c r="Y631" i="2"/>
  <c r="AE638" i="2"/>
  <c r="AD638" i="2"/>
  <c r="AC638" i="2"/>
  <c r="AB638" i="2"/>
  <c r="AA638" i="2"/>
  <c r="Z638" i="2"/>
  <c r="Y638" i="2"/>
  <c r="X638" i="2"/>
  <c r="AE686" i="2"/>
  <c r="AD686" i="2"/>
  <c r="AC686" i="2"/>
  <c r="AB686" i="2"/>
  <c r="AA686" i="2"/>
  <c r="Z686" i="2"/>
  <c r="Y686" i="2"/>
  <c r="X686" i="2"/>
  <c r="AE1669" i="2"/>
  <c r="AD1669" i="2"/>
  <c r="AC1669" i="2"/>
  <c r="AB1669" i="2"/>
  <c r="AA1669" i="2"/>
  <c r="Z1669" i="2"/>
  <c r="Y1669" i="2"/>
  <c r="X1669" i="2"/>
  <c r="AE1941" i="2"/>
  <c r="AD1941" i="2"/>
  <c r="AC1941" i="2"/>
  <c r="AB1941" i="2"/>
  <c r="AA1941" i="2"/>
  <c r="Z1941" i="2"/>
  <c r="X1941" i="2"/>
  <c r="Y1941" i="2"/>
  <c r="AE1985" i="2"/>
  <c r="AD1985" i="2"/>
  <c r="AC1985" i="2"/>
  <c r="AB1985" i="2"/>
  <c r="AA1985" i="2"/>
  <c r="Z1985" i="2"/>
  <c r="Y1985" i="2"/>
  <c r="X1985" i="2"/>
  <c r="AE1857" i="2"/>
  <c r="AD1857" i="2"/>
  <c r="AC1857" i="2"/>
  <c r="AB1857" i="2"/>
  <c r="AA1857" i="2"/>
  <c r="Z1857" i="2"/>
  <c r="Y1857" i="2"/>
  <c r="X1857" i="2"/>
  <c r="AE1729" i="2"/>
  <c r="AD1729" i="2"/>
  <c r="AC1729" i="2"/>
  <c r="AB1729" i="2"/>
  <c r="AA1729" i="2"/>
  <c r="Z1729" i="2"/>
  <c r="Y1729" i="2"/>
  <c r="X1729" i="2"/>
  <c r="AE1572" i="2"/>
  <c r="AD1572" i="2"/>
  <c r="AC1572" i="2"/>
  <c r="AB1572" i="2"/>
  <c r="Z1572" i="2"/>
  <c r="AA1572" i="2"/>
  <c r="Y1572" i="2"/>
  <c r="X1572" i="2"/>
  <c r="AE1933" i="2"/>
  <c r="AD1933" i="2"/>
  <c r="AC1933" i="2"/>
  <c r="AB1933" i="2"/>
  <c r="AA1933" i="2"/>
  <c r="Z1933" i="2"/>
  <c r="X1933" i="2"/>
  <c r="Y1933" i="2"/>
  <c r="AE1805" i="2"/>
  <c r="AD1805" i="2"/>
  <c r="AC1805" i="2"/>
  <c r="AB1805" i="2"/>
  <c r="AA1805" i="2"/>
  <c r="Z1805" i="2"/>
  <c r="Y1805" i="2"/>
  <c r="X1805" i="2"/>
  <c r="AE1677" i="2"/>
  <c r="AD1677" i="2"/>
  <c r="AC1677" i="2"/>
  <c r="AB1677" i="2"/>
  <c r="AA1677" i="2"/>
  <c r="Z1677" i="2"/>
  <c r="Y1677" i="2"/>
  <c r="X1677" i="2"/>
  <c r="AE1364" i="2"/>
  <c r="AD1364" i="2"/>
  <c r="AC1364" i="2"/>
  <c r="AB1364" i="2"/>
  <c r="AA1364" i="2"/>
  <c r="Z1364" i="2"/>
  <c r="Y1364" i="2"/>
  <c r="X1364" i="2"/>
  <c r="AE1897" i="2"/>
  <c r="AD1897" i="2"/>
  <c r="AC1897" i="2"/>
  <c r="AB1897" i="2"/>
  <c r="AA1897" i="2"/>
  <c r="Y1897" i="2"/>
  <c r="Z1897" i="2"/>
  <c r="X1897" i="2"/>
  <c r="AE1769" i="2"/>
  <c r="AD1769" i="2"/>
  <c r="AC1769" i="2"/>
  <c r="AB1769" i="2"/>
  <c r="AA1769" i="2"/>
  <c r="Z1769" i="2"/>
  <c r="Y1769" i="2"/>
  <c r="X1769" i="2"/>
  <c r="AE1641" i="2"/>
  <c r="AD1641" i="2"/>
  <c r="AC1641" i="2"/>
  <c r="AB1641" i="2"/>
  <c r="AA1641" i="2"/>
  <c r="Z1641" i="2"/>
  <c r="Y1641" i="2"/>
  <c r="X1641" i="2"/>
  <c r="AE1960" i="2"/>
  <c r="AD1960" i="2"/>
  <c r="AC1960" i="2"/>
  <c r="AB1960" i="2"/>
  <c r="Z1960" i="2"/>
  <c r="AA1960" i="2"/>
  <c r="Y1960" i="2"/>
  <c r="X1960" i="2"/>
  <c r="AE1928" i="2"/>
  <c r="AD1928" i="2"/>
  <c r="AC1928" i="2"/>
  <c r="AB1928" i="2"/>
  <c r="Z1928" i="2"/>
  <c r="AA1928" i="2"/>
  <c r="Y1928" i="2"/>
  <c r="X1928" i="2"/>
  <c r="AE1896" i="2"/>
  <c r="AD1896" i="2"/>
  <c r="AC1896" i="2"/>
  <c r="AB1896" i="2"/>
  <c r="Z1896" i="2"/>
  <c r="AA1896" i="2"/>
  <c r="Y1896" i="2"/>
  <c r="X1896" i="2"/>
  <c r="AE1864" i="2"/>
  <c r="AD1864" i="2"/>
  <c r="AC1864" i="2"/>
  <c r="AB1864" i="2"/>
  <c r="Z1864" i="2"/>
  <c r="AA1864" i="2"/>
  <c r="Y1864" i="2"/>
  <c r="X1864" i="2"/>
  <c r="AE1832" i="2"/>
  <c r="AD1832" i="2"/>
  <c r="AC1832" i="2"/>
  <c r="AB1832" i="2"/>
  <c r="Z1832" i="2"/>
  <c r="AA1832" i="2"/>
  <c r="Y1832" i="2"/>
  <c r="X1832" i="2"/>
  <c r="AE1800" i="2"/>
  <c r="AD1800" i="2"/>
  <c r="AC1800" i="2"/>
  <c r="AB1800" i="2"/>
  <c r="Z1800" i="2"/>
  <c r="AA1800" i="2"/>
  <c r="Y1800" i="2"/>
  <c r="X1800" i="2"/>
  <c r="AE1768" i="2"/>
  <c r="AD1768" i="2"/>
  <c r="AC1768" i="2"/>
  <c r="AB1768" i="2"/>
  <c r="Z1768" i="2"/>
  <c r="AA1768" i="2"/>
  <c r="Y1768" i="2"/>
  <c r="X1768" i="2"/>
  <c r="AE1736" i="2"/>
  <c r="AD1736" i="2"/>
  <c r="AC1736" i="2"/>
  <c r="AB1736" i="2"/>
  <c r="Z1736" i="2"/>
  <c r="AA1736" i="2"/>
  <c r="Y1736" i="2"/>
  <c r="X1736" i="2"/>
  <c r="AE1704" i="2"/>
  <c r="AD1704" i="2"/>
  <c r="AC1704" i="2"/>
  <c r="AB1704" i="2"/>
  <c r="Z1704" i="2"/>
  <c r="AA1704" i="2"/>
  <c r="Y1704" i="2"/>
  <c r="X1704" i="2"/>
  <c r="AE1672" i="2"/>
  <c r="AD1672" i="2"/>
  <c r="AC1672" i="2"/>
  <c r="AB1672" i="2"/>
  <c r="Z1672" i="2"/>
  <c r="AA1672" i="2"/>
  <c r="Y1672" i="2"/>
  <c r="X1672" i="2"/>
  <c r="AE1640" i="2"/>
  <c r="AD1640" i="2"/>
  <c r="AC1640" i="2"/>
  <c r="AB1640" i="2"/>
  <c r="Z1640" i="2"/>
  <c r="AA1640" i="2"/>
  <c r="Y1640" i="2"/>
  <c r="X1640" i="2"/>
  <c r="AE1600" i="2"/>
  <c r="AD1600" i="2"/>
  <c r="AC1600" i="2"/>
  <c r="AB1600" i="2"/>
  <c r="Z1600" i="2"/>
  <c r="AA1600" i="2"/>
  <c r="Y1600" i="2"/>
  <c r="X1600" i="2"/>
  <c r="AE1472" i="2"/>
  <c r="AD1472" i="2"/>
  <c r="AC1472" i="2"/>
  <c r="AB1472" i="2"/>
  <c r="AA1472" i="2"/>
  <c r="Z1472" i="2"/>
  <c r="Y1472" i="2"/>
  <c r="X1472" i="2"/>
  <c r="AE1316" i="2"/>
  <c r="AD1316" i="2"/>
  <c r="AC1316" i="2"/>
  <c r="AB1316" i="2"/>
  <c r="AA1316" i="2"/>
  <c r="Z1316" i="2"/>
  <c r="Y1316" i="2"/>
  <c r="X1316" i="2"/>
  <c r="AE1967" i="2"/>
  <c r="AD1967" i="2"/>
  <c r="AC1967" i="2"/>
  <c r="AB1967" i="2"/>
  <c r="AA1967" i="2"/>
  <c r="Z1967" i="2"/>
  <c r="Y1967" i="2"/>
  <c r="X1967" i="2"/>
  <c r="AE1951" i="2"/>
  <c r="AD1951" i="2"/>
  <c r="AC1951" i="2"/>
  <c r="AB1951" i="2"/>
  <c r="AA1951" i="2"/>
  <c r="Z1951" i="2"/>
  <c r="Y1951" i="2"/>
  <c r="X1951" i="2"/>
  <c r="AE1935" i="2"/>
  <c r="AD1935" i="2"/>
  <c r="AC1935" i="2"/>
  <c r="AB1935" i="2"/>
  <c r="AA1935" i="2"/>
  <c r="Z1935" i="2"/>
  <c r="Y1935" i="2"/>
  <c r="X1935" i="2"/>
  <c r="AE1919" i="2"/>
  <c r="AD1919" i="2"/>
  <c r="AC1919" i="2"/>
  <c r="AB1919" i="2"/>
  <c r="AA1919" i="2"/>
  <c r="Z1919" i="2"/>
  <c r="Y1919" i="2"/>
  <c r="X1919" i="2"/>
  <c r="AE1903" i="2"/>
  <c r="AD1903" i="2"/>
  <c r="AC1903" i="2"/>
  <c r="AB1903" i="2"/>
  <c r="AA1903" i="2"/>
  <c r="Z1903" i="2"/>
  <c r="Y1903" i="2"/>
  <c r="X1903" i="2"/>
  <c r="AE1887" i="2"/>
  <c r="AD1887" i="2"/>
  <c r="AC1887" i="2"/>
  <c r="AB1887" i="2"/>
  <c r="AA1887" i="2"/>
  <c r="Z1887" i="2"/>
  <c r="Y1887" i="2"/>
  <c r="X1887" i="2"/>
  <c r="AE1871" i="2"/>
  <c r="AD1871" i="2"/>
  <c r="AC1871" i="2"/>
  <c r="AB1871" i="2"/>
  <c r="AA1871" i="2"/>
  <c r="Z1871" i="2"/>
  <c r="Y1871" i="2"/>
  <c r="X1871" i="2"/>
  <c r="AE1855" i="2"/>
  <c r="AD1855" i="2"/>
  <c r="AC1855" i="2"/>
  <c r="AB1855" i="2"/>
  <c r="AA1855" i="2"/>
  <c r="Z1855" i="2"/>
  <c r="Y1855" i="2"/>
  <c r="X1855" i="2"/>
  <c r="AE1839" i="2"/>
  <c r="AD1839" i="2"/>
  <c r="AC1839" i="2"/>
  <c r="AB1839" i="2"/>
  <c r="AA1839" i="2"/>
  <c r="Z1839" i="2"/>
  <c r="Y1839" i="2"/>
  <c r="X1839" i="2"/>
  <c r="AE1823" i="2"/>
  <c r="AD1823" i="2"/>
  <c r="AC1823" i="2"/>
  <c r="AB1823" i="2"/>
  <c r="AA1823" i="2"/>
  <c r="Z1823" i="2"/>
  <c r="Y1823" i="2"/>
  <c r="X1823" i="2"/>
  <c r="AE1807" i="2"/>
  <c r="AD1807" i="2"/>
  <c r="AC1807" i="2"/>
  <c r="AB1807" i="2"/>
  <c r="AA1807" i="2"/>
  <c r="Z1807" i="2"/>
  <c r="Y1807" i="2"/>
  <c r="X1807" i="2"/>
  <c r="AE1791" i="2"/>
  <c r="AD1791" i="2"/>
  <c r="AC1791" i="2"/>
  <c r="AB1791" i="2"/>
  <c r="AA1791" i="2"/>
  <c r="Z1791" i="2"/>
  <c r="Y1791" i="2"/>
  <c r="X1791" i="2"/>
  <c r="AE1775" i="2"/>
  <c r="AD1775" i="2"/>
  <c r="AC1775" i="2"/>
  <c r="AB1775" i="2"/>
  <c r="AA1775" i="2"/>
  <c r="Z1775" i="2"/>
  <c r="Y1775" i="2"/>
  <c r="X1775" i="2"/>
  <c r="AE1759" i="2"/>
  <c r="AD1759" i="2"/>
  <c r="AC1759" i="2"/>
  <c r="AB1759" i="2"/>
  <c r="AA1759" i="2"/>
  <c r="Z1759" i="2"/>
  <c r="Y1759" i="2"/>
  <c r="X1759" i="2"/>
  <c r="AE1743" i="2"/>
  <c r="AD1743" i="2"/>
  <c r="AC1743" i="2"/>
  <c r="AB1743" i="2"/>
  <c r="AA1743" i="2"/>
  <c r="Z1743" i="2"/>
  <c r="Y1743" i="2"/>
  <c r="X1743" i="2"/>
  <c r="AE1727" i="2"/>
  <c r="AD1727" i="2"/>
  <c r="AC1727" i="2"/>
  <c r="AB1727" i="2"/>
  <c r="AA1727" i="2"/>
  <c r="Z1727" i="2"/>
  <c r="Y1727" i="2"/>
  <c r="X1727" i="2"/>
  <c r="AE1711" i="2"/>
  <c r="AD1711" i="2"/>
  <c r="AC1711" i="2"/>
  <c r="AB1711" i="2"/>
  <c r="AA1711" i="2"/>
  <c r="Z1711" i="2"/>
  <c r="Y1711" i="2"/>
  <c r="X1711" i="2"/>
  <c r="AE1695" i="2"/>
  <c r="AD1695" i="2"/>
  <c r="AC1695" i="2"/>
  <c r="AB1695" i="2"/>
  <c r="AA1695" i="2"/>
  <c r="Z1695" i="2"/>
  <c r="Y1695" i="2"/>
  <c r="X1695" i="2"/>
  <c r="AE1679" i="2"/>
  <c r="AD1679" i="2"/>
  <c r="AC1679" i="2"/>
  <c r="AB1679" i="2"/>
  <c r="AA1679" i="2"/>
  <c r="Z1679" i="2"/>
  <c r="Y1679" i="2"/>
  <c r="X1679" i="2"/>
  <c r="AE1663" i="2"/>
  <c r="AD1663" i="2"/>
  <c r="AC1663" i="2"/>
  <c r="AB1663" i="2"/>
  <c r="AA1663" i="2"/>
  <c r="Z1663" i="2"/>
  <c r="Y1663" i="2"/>
  <c r="X1663" i="2"/>
  <c r="AE73" i="2"/>
  <c r="AD73" i="2"/>
  <c r="AC73" i="2"/>
  <c r="AB73" i="2"/>
  <c r="AA73" i="2"/>
  <c r="Y73" i="2"/>
  <c r="Z73" i="2"/>
  <c r="X73" i="2"/>
  <c r="AE142" i="2"/>
  <c r="AD142" i="2"/>
  <c r="AC142" i="2"/>
  <c r="AB142" i="2"/>
  <c r="AA142" i="2"/>
  <c r="Z142" i="2"/>
  <c r="Y142" i="2"/>
  <c r="X142" i="2"/>
  <c r="AE215" i="2"/>
  <c r="AD215" i="2"/>
  <c r="AC215" i="2"/>
  <c r="AB215" i="2"/>
  <c r="AA215" i="2"/>
  <c r="Z215" i="2"/>
  <c r="X215" i="2"/>
  <c r="Y215" i="2"/>
  <c r="AE182" i="2"/>
  <c r="AD182" i="2"/>
  <c r="AC182" i="2"/>
  <c r="AB182" i="2"/>
  <c r="AA182" i="2"/>
  <c r="Z182" i="2"/>
  <c r="Y182" i="2"/>
  <c r="X182" i="2"/>
  <c r="AE171" i="2"/>
  <c r="AD171" i="2"/>
  <c r="AC171" i="2"/>
  <c r="AB171" i="2"/>
  <c r="AA171" i="2"/>
  <c r="Z171" i="2"/>
  <c r="X171" i="2"/>
  <c r="Y171" i="2"/>
  <c r="AE130" i="2"/>
  <c r="AD130" i="2"/>
  <c r="AC130" i="2"/>
  <c r="AB130" i="2"/>
  <c r="AA130" i="2"/>
  <c r="Z130" i="2"/>
  <c r="Y130" i="2"/>
  <c r="X130" i="2"/>
  <c r="AE114" i="2"/>
  <c r="AD114" i="2"/>
  <c r="AC114" i="2"/>
  <c r="AB114" i="2"/>
  <c r="AA114" i="2"/>
  <c r="Z114" i="2"/>
  <c r="Y114" i="2"/>
  <c r="X114" i="2"/>
  <c r="AE97" i="2"/>
  <c r="AD97" i="2"/>
  <c r="AC97" i="2"/>
  <c r="AB97" i="2"/>
  <c r="AA97" i="2"/>
  <c r="Y97" i="2"/>
  <c r="Z97" i="2"/>
  <c r="X97" i="2"/>
  <c r="AE180" i="2"/>
  <c r="AD180" i="2"/>
  <c r="AC180" i="2"/>
  <c r="AB180" i="2"/>
  <c r="AA180" i="2"/>
  <c r="Z180" i="2"/>
  <c r="Y180" i="2"/>
  <c r="X180" i="2"/>
  <c r="AE150" i="2"/>
  <c r="AD150" i="2"/>
  <c r="AC150" i="2"/>
  <c r="AB150" i="2"/>
  <c r="AA150" i="2"/>
  <c r="Z150" i="2"/>
  <c r="Y150" i="2"/>
  <c r="X150" i="2"/>
  <c r="AE121" i="2"/>
  <c r="AD121" i="2"/>
  <c r="AC121" i="2"/>
  <c r="AB121" i="2"/>
  <c r="AA121" i="2"/>
  <c r="Y121" i="2"/>
  <c r="Z121" i="2"/>
  <c r="X121" i="2"/>
  <c r="AE24" i="2"/>
  <c r="AD24" i="2"/>
  <c r="AC24" i="2"/>
  <c r="AB24" i="2"/>
  <c r="AA24" i="2"/>
  <c r="Z24" i="2"/>
  <c r="Y24" i="2"/>
  <c r="X24" i="2"/>
  <c r="AE120" i="2"/>
  <c r="AD120" i="2"/>
  <c r="AC120" i="2"/>
  <c r="AB120" i="2"/>
  <c r="AA120" i="2"/>
  <c r="Z120" i="2"/>
  <c r="Y120" i="2"/>
  <c r="X120" i="2"/>
  <c r="AE33" i="2"/>
  <c r="AD33" i="2"/>
  <c r="AC33" i="2"/>
  <c r="AB33" i="2"/>
  <c r="AA33" i="2"/>
  <c r="Y33" i="2"/>
  <c r="Z33" i="2"/>
  <c r="X33" i="2"/>
  <c r="AU379" i="2"/>
  <c r="AT379" i="2"/>
  <c r="AS379" i="2"/>
  <c r="AR379" i="2"/>
  <c r="AQ379" i="2"/>
  <c r="AP379" i="2"/>
  <c r="AO379" i="2"/>
  <c r="AM379" i="2"/>
  <c r="AJ379" i="2"/>
  <c r="AN379" i="2"/>
  <c r="AL379" i="2"/>
  <c r="AK379" i="2"/>
  <c r="AF379" i="2"/>
  <c r="AG379" i="2"/>
  <c r="AH379" i="2"/>
  <c r="AI379" i="2"/>
  <c r="AU468" i="2"/>
  <c r="AT468" i="2"/>
  <c r="AS468" i="2"/>
  <c r="AR468" i="2"/>
  <c r="AQ468" i="2"/>
  <c r="AP468" i="2"/>
  <c r="AN468" i="2"/>
  <c r="AO468" i="2"/>
  <c r="AL468" i="2"/>
  <c r="AJ468" i="2"/>
  <c r="AK468" i="2"/>
  <c r="AI468" i="2"/>
  <c r="AM468" i="2"/>
  <c r="AG468" i="2"/>
  <c r="AF468" i="2"/>
  <c r="AH468" i="2"/>
  <c r="AU512" i="2"/>
  <c r="AT512" i="2"/>
  <c r="AR512" i="2"/>
  <c r="AS512" i="2"/>
  <c r="AQ512" i="2"/>
  <c r="AP512" i="2"/>
  <c r="AN512" i="2"/>
  <c r="AO512" i="2"/>
  <c r="AL512" i="2"/>
  <c r="AM512" i="2"/>
  <c r="AJ512" i="2"/>
  <c r="AI512" i="2"/>
  <c r="AK512" i="2"/>
  <c r="AG512" i="2"/>
  <c r="AH512" i="2"/>
  <c r="AF512" i="2"/>
  <c r="AU545" i="2"/>
  <c r="AT545" i="2"/>
  <c r="AS545" i="2"/>
  <c r="AR545" i="2"/>
  <c r="AQ545" i="2"/>
  <c r="AP545" i="2"/>
  <c r="AN545" i="2"/>
  <c r="AO545" i="2"/>
  <c r="AM545" i="2"/>
  <c r="AL545" i="2"/>
  <c r="AH545" i="2"/>
  <c r="AI545" i="2"/>
  <c r="AJ545" i="2"/>
  <c r="AK545" i="2"/>
  <c r="AG545" i="2"/>
  <c r="AF545" i="2"/>
  <c r="AU676" i="2"/>
  <c r="AT676" i="2"/>
  <c r="AS676" i="2"/>
  <c r="AR676" i="2"/>
  <c r="AQ676" i="2"/>
  <c r="AP676" i="2"/>
  <c r="AN676" i="2"/>
  <c r="AO676" i="2"/>
  <c r="AL676" i="2"/>
  <c r="AJ676" i="2"/>
  <c r="AK676" i="2"/>
  <c r="AI676" i="2"/>
  <c r="AM676" i="2"/>
  <c r="AG676" i="2"/>
  <c r="AF676" i="2"/>
  <c r="AH676" i="2"/>
  <c r="AU347" i="2"/>
  <c r="AT347" i="2"/>
  <c r="AS347" i="2"/>
  <c r="AR347" i="2"/>
  <c r="AQ347" i="2"/>
  <c r="AP347" i="2"/>
  <c r="AO347" i="2"/>
  <c r="AM347" i="2"/>
  <c r="AJ347" i="2"/>
  <c r="AN347" i="2"/>
  <c r="AL347" i="2"/>
  <c r="AK347" i="2"/>
  <c r="AF347" i="2"/>
  <c r="AG347" i="2"/>
  <c r="AH347" i="2"/>
  <c r="AI347" i="2"/>
  <c r="AU530" i="2"/>
  <c r="AT530" i="2"/>
  <c r="AS530" i="2"/>
  <c r="AR530" i="2"/>
  <c r="AQ530" i="2"/>
  <c r="AP530" i="2"/>
  <c r="AN530" i="2"/>
  <c r="AL530" i="2"/>
  <c r="AO530" i="2"/>
  <c r="AK530" i="2"/>
  <c r="AM530" i="2"/>
  <c r="AG530" i="2"/>
  <c r="AH530" i="2"/>
  <c r="AI530" i="2"/>
  <c r="AF530" i="2"/>
  <c r="AJ530" i="2"/>
  <c r="AU489" i="2"/>
  <c r="AT489" i="2"/>
  <c r="AS489" i="2"/>
  <c r="AR489" i="2"/>
  <c r="AQ489" i="2"/>
  <c r="AP489" i="2"/>
  <c r="AN489" i="2"/>
  <c r="AO489" i="2"/>
  <c r="AM489" i="2"/>
  <c r="AL489" i="2"/>
  <c r="AH489" i="2"/>
  <c r="AI489" i="2"/>
  <c r="AJ489" i="2"/>
  <c r="AF489" i="2"/>
  <c r="AK489" i="2"/>
  <c r="AG489" i="2"/>
  <c r="AU821" i="2"/>
  <c r="AT821" i="2"/>
  <c r="AS821" i="2"/>
  <c r="AQ821" i="2"/>
  <c r="AR821" i="2"/>
  <c r="AP821" i="2"/>
  <c r="AN821" i="2"/>
  <c r="AO821" i="2"/>
  <c r="AM821" i="2"/>
  <c r="AH821" i="2"/>
  <c r="AK821" i="2"/>
  <c r="AJ821" i="2"/>
  <c r="AI821" i="2"/>
  <c r="AL821" i="2"/>
  <c r="AG821" i="2"/>
  <c r="AF821" i="2"/>
  <c r="AU785" i="2"/>
  <c r="AT785" i="2"/>
  <c r="AS785" i="2"/>
  <c r="AR785" i="2"/>
  <c r="AQ785" i="2"/>
  <c r="AP785" i="2"/>
  <c r="AN785" i="2"/>
  <c r="AO785" i="2"/>
  <c r="AM785" i="2"/>
  <c r="AL785" i="2"/>
  <c r="AH785" i="2"/>
  <c r="AI785" i="2"/>
  <c r="AJ785" i="2"/>
  <c r="AF785" i="2"/>
  <c r="AG785" i="2"/>
  <c r="AK785" i="2"/>
  <c r="AU737" i="2"/>
  <c r="AT737" i="2"/>
  <c r="AS737" i="2"/>
  <c r="AR737" i="2"/>
  <c r="AQ737" i="2"/>
  <c r="AP737" i="2"/>
  <c r="AN737" i="2"/>
  <c r="AO737" i="2"/>
  <c r="AM737" i="2"/>
  <c r="AL737" i="2"/>
  <c r="AH737" i="2"/>
  <c r="AI737" i="2"/>
  <c r="AJ737" i="2"/>
  <c r="AG737" i="2"/>
  <c r="AF737" i="2"/>
  <c r="AK737" i="2"/>
  <c r="AU689" i="2"/>
  <c r="AT689" i="2"/>
  <c r="AS689" i="2"/>
  <c r="AR689" i="2"/>
  <c r="AQ689" i="2"/>
  <c r="AP689" i="2"/>
  <c r="AN689" i="2"/>
  <c r="AO689" i="2"/>
  <c r="AM689" i="2"/>
  <c r="AL689" i="2"/>
  <c r="AH689" i="2"/>
  <c r="AI689" i="2"/>
  <c r="AJ689" i="2"/>
  <c r="AF689" i="2"/>
  <c r="AG689" i="2"/>
  <c r="AK689" i="2"/>
  <c r="AU573" i="2"/>
  <c r="AT573" i="2"/>
  <c r="AS573" i="2"/>
  <c r="AQ573" i="2"/>
  <c r="AR573" i="2"/>
  <c r="AP573" i="2"/>
  <c r="AN573" i="2"/>
  <c r="AO573" i="2"/>
  <c r="AM573" i="2"/>
  <c r="AL573" i="2"/>
  <c r="AJ573" i="2"/>
  <c r="AH573" i="2"/>
  <c r="AK573" i="2"/>
  <c r="AI573" i="2"/>
  <c r="AG573" i="2"/>
  <c r="AF573" i="2"/>
  <c r="AU860" i="2"/>
  <c r="AT860" i="2"/>
  <c r="AR860" i="2"/>
  <c r="AS860" i="2"/>
  <c r="AQ860" i="2"/>
  <c r="AP860" i="2"/>
  <c r="AN860" i="2"/>
  <c r="AO860" i="2"/>
  <c r="AL860" i="2"/>
  <c r="AJ860" i="2"/>
  <c r="AM860" i="2"/>
  <c r="AK860" i="2"/>
  <c r="AI860" i="2"/>
  <c r="AG860" i="2"/>
  <c r="AH860" i="2"/>
  <c r="AF860" i="2"/>
  <c r="AU792" i="2"/>
  <c r="AT792" i="2"/>
  <c r="AS792" i="2"/>
  <c r="AR792" i="2"/>
  <c r="AQ792" i="2"/>
  <c r="AP792" i="2"/>
  <c r="AN792" i="2"/>
  <c r="AO792" i="2"/>
  <c r="AL792" i="2"/>
  <c r="AM792" i="2"/>
  <c r="AJ792" i="2"/>
  <c r="AI792" i="2"/>
  <c r="AK792" i="2"/>
  <c r="AG792" i="2"/>
  <c r="AF792" i="2"/>
  <c r="AH792" i="2"/>
  <c r="AU720" i="2"/>
  <c r="AT720" i="2"/>
  <c r="AR720" i="2"/>
  <c r="AQ720" i="2"/>
  <c r="AS720" i="2"/>
  <c r="AP720" i="2"/>
  <c r="AN720" i="2"/>
  <c r="AO720" i="2"/>
  <c r="AL720" i="2"/>
  <c r="AM720" i="2"/>
  <c r="AJ720" i="2"/>
  <c r="AI720" i="2"/>
  <c r="AK720" i="2"/>
  <c r="AG720" i="2"/>
  <c r="AH720" i="2"/>
  <c r="AF720" i="2"/>
  <c r="AU664" i="2"/>
  <c r="AT664" i="2"/>
  <c r="AS664" i="2"/>
  <c r="AR664" i="2"/>
  <c r="AQ664" i="2"/>
  <c r="AP664" i="2"/>
  <c r="AN664" i="2"/>
  <c r="AO664" i="2"/>
  <c r="AL664" i="2"/>
  <c r="AM664" i="2"/>
  <c r="AJ664" i="2"/>
  <c r="AI664" i="2"/>
  <c r="AK664" i="2"/>
  <c r="AG664" i="2"/>
  <c r="AF664" i="2"/>
  <c r="AH664" i="2"/>
  <c r="AU609" i="2"/>
  <c r="AT609" i="2"/>
  <c r="AS609" i="2"/>
  <c r="AR609" i="2"/>
  <c r="AQ609" i="2"/>
  <c r="AP609" i="2"/>
  <c r="AN609" i="2"/>
  <c r="AO609" i="2"/>
  <c r="AM609" i="2"/>
  <c r="AL609" i="2"/>
  <c r="AH609" i="2"/>
  <c r="AI609" i="2"/>
  <c r="AJ609" i="2"/>
  <c r="AG609" i="2"/>
  <c r="AK609" i="2"/>
  <c r="AF609" i="2"/>
  <c r="AU635" i="2"/>
  <c r="AT635" i="2"/>
  <c r="AS635" i="2"/>
  <c r="AR635" i="2"/>
  <c r="AQ635" i="2"/>
  <c r="AP635" i="2"/>
  <c r="AO635" i="2"/>
  <c r="AM635" i="2"/>
  <c r="AJ635" i="2"/>
  <c r="AN635" i="2"/>
  <c r="AL635" i="2"/>
  <c r="AK635" i="2"/>
  <c r="AF635" i="2"/>
  <c r="AG635" i="2"/>
  <c r="AH635" i="2"/>
  <c r="AI635" i="2"/>
  <c r="AU618" i="2"/>
  <c r="AT618" i="2"/>
  <c r="AS618" i="2"/>
  <c r="AR618" i="2"/>
  <c r="AQ618" i="2"/>
  <c r="AP618" i="2"/>
  <c r="AN618" i="2"/>
  <c r="AL618" i="2"/>
  <c r="AK618" i="2"/>
  <c r="AM618" i="2"/>
  <c r="AG618" i="2"/>
  <c r="AH618" i="2"/>
  <c r="AI618" i="2"/>
  <c r="AO618" i="2"/>
  <c r="AJ618" i="2"/>
  <c r="AF618" i="2"/>
  <c r="AU267" i="2"/>
  <c r="AT267" i="2"/>
  <c r="AS267" i="2"/>
  <c r="AR267" i="2"/>
  <c r="AQ267" i="2"/>
  <c r="AP267" i="2"/>
  <c r="AO267" i="2"/>
  <c r="AM267" i="2"/>
  <c r="AJ267" i="2"/>
  <c r="AL267" i="2"/>
  <c r="AK267" i="2"/>
  <c r="AF267" i="2"/>
  <c r="AG267" i="2"/>
  <c r="AN267" i="2"/>
  <c r="AH267" i="2"/>
  <c r="AI267" i="2"/>
  <c r="AU238" i="2"/>
  <c r="AT238" i="2"/>
  <c r="AS238" i="2"/>
  <c r="AR238" i="2"/>
  <c r="AQ238" i="2"/>
  <c r="AP238" i="2"/>
  <c r="AN238" i="2"/>
  <c r="AO238" i="2"/>
  <c r="AL238" i="2"/>
  <c r="AK238" i="2"/>
  <c r="AG238" i="2"/>
  <c r="AM238" i="2"/>
  <c r="AJ238" i="2"/>
  <c r="AH238" i="2"/>
  <c r="AI238" i="2"/>
  <c r="AF238" i="2"/>
  <c r="AU202" i="2"/>
  <c r="AT202" i="2"/>
  <c r="AS202" i="2"/>
  <c r="AR202" i="2"/>
  <c r="AQ202" i="2"/>
  <c r="AP202" i="2"/>
  <c r="AN202" i="2"/>
  <c r="AL202" i="2"/>
  <c r="AK202" i="2"/>
  <c r="AM202" i="2"/>
  <c r="AG202" i="2"/>
  <c r="AH202" i="2"/>
  <c r="AO202" i="2"/>
  <c r="AI202" i="2"/>
  <c r="AJ202" i="2"/>
  <c r="AF202" i="2"/>
  <c r="AU349" i="2"/>
  <c r="AT349" i="2"/>
  <c r="AS349" i="2"/>
  <c r="AQ349" i="2"/>
  <c r="AR349" i="2"/>
  <c r="AP349" i="2"/>
  <c r="AN349" i="2"/>
  <c r="AO349" i="2"/>
  <c r="AM349" i="2"/>
  <c r="AL349" i="2"/>
  <c r="AJ349" i="2"/>
  <c r="AH349" i="2"/>
  <c r="AK349" i="2"/>
  <c r="AI349" i="2"/>
  <c r="AG349" i="2"/>
  <c r="AF349" i="2"/>
  <c r="AU13" i="2"/>
  <c r="AT13" i="2"/>
  <c r="AS13" i="2"/>
  <c r="AQ13" i="2"/>
  <c r="AR13" i="2"/>
  <c r="AP13" i="2"/>
  <c r="AN13" i="2"/>
  <c r="AO13" i="2"/>
  <c r="AM13" i="2"/>
  <c r="AL13" i="2"/>
  <c r="AJ13" i="2"/>
  <c r="AH13" i="2"/>
  <c r="AK13" i="2"/>
  <c r="AI13" i="2"/>
  <c r="AG13" i="2"/>
  <c r="AF13" i="2"/>
  <c r="AU37" i="2"/>
  <c r="AT37" i="2"/>
  <c r="AS37" i="2"/>
  <c r="AQ37" i="2"/>
  <c r="AP37" i="2"/>
  <c r="AR37" i="2"/>
  <c r="AN37" i="2"/>
  <c r="AO37" i="2"/>
  <c r="AM37" i="2"/>
  <c r="AJ37" i="2"/>
  <c r="AH37" i="2"/>
  <c r="AK37" i="2"/>
  <c r="AI37" i="2"/>
  <c r="AL37" i="2"/>
  <c r="AG37" i="2"/>
  <c r="AF37" i="2"/>
  <c r="AU119" i="2"/>
  <c r="AT119" i="2"/>
  <c r="AR119" i="2"/>
  <c r="AS119" i="2"/>
  <c r="AQ119" i="2"/>
  <c r="AP119" i="2"/>
  <c r="AO119" i="2"/>
  <c r="AM119" i="2"/>
  <c r="AN119" i="2"/>
  <c r="AJ119" i="2"/>
  <c r="AK119" i="2"/>
  <c r="AF119" i="2"/>
  <c r="AG119" i="2"/>
  <c r="AH119" i="2"/>
  <c r="AL119" i="2"/>
  <c r="AI119" i="2"/>
  <c r="AU34" i="2"/>
  <c r="AT34" i="2"/>
  <c r="AS34" i="2"/>
  <c r="AR34" i="2"/>
  <c r="AQ34" i="2"/>
  <c r="AP34" i="2"/>
  <c r="AN34" i="2"/>
  <c r="AL34" i="2"/>
  <c r="AK34" i="2"/>
  <c r="AM34" i="2"/>
  <c r="AO34" i="2"/>
  <c r="AG34" i="2"/>
  <c r="AH34" i="2"/>
  <c r="AI34" i="2"/>
  <c r="AF34" i="2"/>
  <c r="AJ34" i="2"/>
  <c r="AU53" i="2"/>
  <c r="AT53" i="2"/>
  <c r="AS53" i="2"/>
  <c r="AQ53" i="2"/>
  <c r="AR53" i="2"/>
  <c r="AP53" i="2"/>
  <c r="AN53" i="2"/>
  <c r="AO53" i="2"/>
  <c r="AM53" i="2"/>
  <c r="AJ53" i="2"/>
  <c r="AH53" i="2"/>
  <c r="AK53" i="2"/>
  <c r="AI53" i="2"/>
  <c r="AL53" i="2"/>
  <c r="AG53" i="2"/>
  <c r="AF53" i="2"/>
  <c r="AU149" i="2"/>
  <c r="AT149" i="2"/>
  <c r="AS149" i="2"/>
  <c r="AQ149" i="2"/>
  <c r="AR149" i="2"/>
  <c r="AP149" i="2"/>
  <c r="AN149" i="2"/>
  <c r="AO149" i="2"/>
  <c r="AM149" i="2"/>
  <c r="AJ149" i="2"/>
  <c r="AH149" i="2"/>
  <c r="AK149" i="2"/>
  <c r="AI149" i="2"/>
  <c r="AL149" i="2"/>
  <c r="AG149" i="2"/>
  <c r="AF149" i="2"/>
  <c r="AU15" i="2"/>
  <c r="AT15" i="2"/>
  <c r="AR15" i="2"/>
  <c r="AS15" i="2"/>
  <c r="AQ15" i="2"/>
  <c r="AP15" i="2"/>
  <c r="AO15" i="2"/>
  <c r="AN15" i="2"/>
  <c r="AM15" i="2"/>
  <c r="AJ15" i="2"/>
  <c r="AK15" i="2"/>
  <c r="AF15" i="2"/>
  <c r="AL15" i="2"/>
  <c r="AG15" i="2"/>
  <c r="AH15" i="2"/>
  <c r="AI15" i="2"/>
  <c r="AU168" i="2"/>
  <c r="AT168" i="2"/>
  <c r="AS168" i="2"/>
  <c r="AR168" i="2"/>
  <c r="AQ168" i="2"/>
  <c r="AP168" i="2"/>
  <c r="AN168" i="2"/>
  <c r="AO168" i="2"/>
  <c r="AL168" i="2"/>
  <c r="AM168" i="2"/>
  <c r="AJ168" i="2"/>
  <c r="AI168" i="2"/>
  <c r="AK168" i="2"/>
  <c r="AG168" i="2"/>
  <c r="AF168" i="2"/>
  <c r="AH168" i="2"/>
  <c r="AU166" i="2"/>
  <c r="AT166" i="2"/>
  <c r="AS166" i="2"/>
  <c r="AR166" i="2"/>
  <c r="AQ166" i="2"/>
  <c r="AN166" i="2"/>
  <c r="AP166" i="2"/>
  <c r="AO166" i="2"/>
  <c r="AL166" i="2"/>
  <c r="AK166" i="2"/>
  <c r="AG166" i="2"/>
  <c r="AJ166" i="2"/>
  <c r="AH166" i="2"/>
  <c r="AI166" i="2"/>
  <c r="AF166" i="2"/>
  <c r="AM166" i="2"/>
  <c r="AU631" i="2"/>
  <c r="AT631" i="2"/>
  <c r="AS631" i="2"/>
  <c r="AR631" i="2"/>
  <c r="AQ631" i="2"/>
  <c r="AP631" i="2"/>
  <c r="AO631" i="2"/>
  <c r="AM631" i="2"/>
  <c r="AN631" i="2"/>
  <c r="AJ631" i="2"/>
  <c r="AK631" i="2"/>
  <c r="AF631" i="2"/>
  <c r="AG631" i="2"/>
  <c r="AH631" i="2"/>
  <c r="AL631" i="2"/>
  <c r="AI631" i="2"/>
  <c r="AU686" i="2"/>
  <c r="AT686" i="2"/>
  <c r="AS686" i="2"/>
  <c r="AR686" i="2"/>
  <c r="AQ686" i="2"/>
  <c r="AP686" i="2"/>
  <c r="AN686" i="2"/>
  <c r="AO686" i="2"/>
  <c r="AL686" i="2"/>
  <c r="AK686" i="2"/>
  <c r="AG686" i="2"/>
  <c r="AM686" i="2"/>
  <c r="AJ686" i="2"/>
  <c r="AH686" i="2"/>
  <c r="AI686" i="2"/>
  <c r="AF686" i="2"/>
  <c r="AU1941" i="2"/>
  <c r="AT1941" i="2"/>
  <c r="AS1941" i="2"/>
  <c r="AR1941" i="2"/>
  <c r="AN1941" i="2"/>
  <c r="AO1941" i="2"/>
  <c r="AQ1941" i="2"/>
  <c r="AP1941" i="2"/>
  <c r="AM1941" i="2"/>
  <c r="AH1941" i="2"/>
  <c r="AK1941" i="2"/>
  <c r="AI1941" i="2"/>
  <c r="AJ1941" i="2"/>
  <c r="AF1941" i="2"/>
  <c r="AL1941" i="2"/>
  <c r="AG1941" i="2"/>
  <c r="AU1985" i="2"/>
  <c r="AT1985" i="2"/>
  <c r="AS1985" i="2"/>
  <c r="AR1985" i="2"/>
  <c r="AQ1985" i="2"/>
  <c r="AO1985" i="2"/>
  <c r="AM1985" i="2"/>
  <c r="AL1985" i="2"/>
  <c r="AN1985" i="2"/>
  <c r="AP1985" i="2"/>
  <c r="AH1985" i="2"/>
  <c r="AI1985" i="2"/>
  <c r="AJ1985" i="2"/>
  <c r="AF1985" i="2"/>
  <c r="AK1985" i="2"/>
  <c r="AG1985" i="2"/>
  <c r="AU1857" i="2"/>
  <c r="AT1857" i="2"/>
  <c r="AS1857" i="2"/>
  <c r="AR1857" i="2"/>
  <c r="AN1857" i="2"/>
  <c r="AQ1857" i="2"/>
  <c r="AO1857" i="2"/>
  <c r="AP1857" i="2"/>
  <c r="AM1857" i="2"/>
  <c r="AL1857" i="2"/>
  <c r="AH1857" i="2"/>
  <c r="AI1857" i="2"/>
  <c r="AJ1857" i="2"/>
  <c r="AG1857" i="2"/>
  <c r="AF1857" i="2"/>
  <c r="AK1857" i="2"/>
  <c r="AU1729" i="2"/>
  <c r="AT1729" i="2"/>
  <c r="AS1729" i="2"/>
  <c r="AR1729" i="2"/>
  <c r="AN1729" i="2"/>
  <c r="AQ1729" i="2"/>
  <c r="AO1729" i="2"/>
  <c r="AP1729" i="2"/>
  <c r="AM1729" i="2"/>
  <c r="AL1729" i="2"/>
  <c r="AH1729" i="2"/>
  <c r="AI1729" i="2"/>
  <c r="AJ1729" i="2"/>
  <c r="AG1729" i="2"/>
  <c r="AK1729" i="2"/>
  <c r="AF1729" i="2"/>
  <c r="AU1572" i="2"/>
  <c r="AT1572" i="2"/>
  <c r="AS1572" i="2"/>
  <c r="AR1572" i="2"/>
  <c r="AQ1572" i="2"/>
  <c r="AO1572" i="2"/>
  <c r="AP1572" i="2"/>
  <c r="AN1572" i="2"/>
  <c r="AL1572" i="2"/>
  <c r="AK1572" i="2"/>
  <c r="AI1572" i="2"/>
  <c r="AJ1572" i="2"/>
  <c r="AM1572" i="2"/>
  <c r="AG1572" i="2"/>
  <c r="AH1572" i="2"/>
  <c r="AF1572" i="2"/>
  <c r="AU1933" i="2"/>
  <c r="AT1933" i="2"/>
  <c r="AS1933" i="2"/>
  <c r="AR1933" i="2"/>
  <c r="AQ1933" i="2"/>
  <c r="AN1933" i="2"/>
  <c r="AO1933" i="2"/>
  <c r="AP1933" i="2"/>
  <c r="AM1933" i="2"/>
  <c r="AL1933" i="2"/>
  <c r="AH1933" i="2"/>
  <c r="AK1933" i="2"/>
  <c r="AI1933" i="2"/>
  <c r="AJ1933" i="2"/>
  <c r="AF1933" i="2"/>
  <c r="AG1933" i="2"/>
  <c r="AU1805" i="2"/>
  <c r="AT1805" i="2"/>
  <c r="AS1805" i="2"/>
  <c r="AR1805" i="2"/>
  <c r="AQ1805" i="2"/>
  <c r="AN1805" i="2"/>
  <c r="AO1805" i="2"/>
  <c r="AP1805" i="2"/>
  <c r="AM1805" i="2"/>
  <c r="AL1805" i="2"/>
  <c r="AH1805" i="2"/>
  <c r="AK1805" i="2"/>
  <c r="AI1805" i="2"/>
  <c r="AJ1805" i="2"/>
  <c r="AF1805" i="2"/>
  <c r="AG1805" i="2"/>
  <c r="AU1677" i="2"/>
  <c r="AT1677" i="2"/>
  <c r="AS1677" i="2"/>
  <c r="AR1677" i="2"/>
  <c r="AQ1677" i="2"/>
  <c r="AN1677" i="2"/>
  <c r="AO1677" i="2"/>
  <c r="AP1677" i="2"/>
  <c r="AM1677" i="2"/>
  <c r="AL1677" i="2"/>
  <c r="AH1677" i="2"/>
  <c r="AK1677" i="2"/>
  <c r="AI1677" i="2"/>
  <c r="AJ1677" i="2"/>
  <c r="AF1677" i="2"/>
  <c r="AG1677" i="2"/>
  <c r="AU1364" i="2"/>
  <c r="AT1364" i="2"/>
  <c r="AR1364" i="2"/>
  <c r="AS1364" i="2"/>
  <c r="AQ1364" i="2"/>
  <c r="AN1364" i="2"/>
  <c r="AO1364" i="2"/>
  <c r="AP1364" i="2"/>
  <c r="AL1364" i="2"/>
  <c r="AK1364" i="2"/>
  <c r="AI1364" i="2"/>
  <c r="AJ1364" i="2"/>
  <c r="AM1364" i="2"/>
  <c r="AG1364" i="2"/>
  <c r="AH1364" i="2"/>
  <c r="AF1364" i="2"/>
  <c r="AU1897" i="2"/>
  <c r="AT1897" i="2"/>
  <c r="AS1897" i="2"/>
  <c r="AR1897" i="2"/>
  <c r="AQ1897" i="2"/>
  <c r="AN1897" i="2"/>
  <c r="AO1897" i="2"/>
  <c r="AM1897" i="2"/>
  <c r="AP1897" i="2"/>
  <c r="AH1897" i="2"/>
  <c r="AI1897" i="2"/>
  <c r="AL1897" i="2"/>
  <c r="AJ1897" i="2"/>
  <c r="AF1897" i="2"/>
  <c r="AG1897" i="2"/>
  <c r="AK1897" i="2"/>
  <c r="AU1769" i="2"/>
  <c r="AT1769" i="2"/>
  <c r="AS1769" i="2"/>
  <c r="AR1769" i="2"/>
  <c r="AQ1769" i="2"/>
  <c r="AN1769" i="2"/>
  <c r="AO1769" i="2"/>
  <c r="AM1769" i="2"/>
  <c r="AP1769" i="2"/>
  <c r="AH1769" i="2"/>
  <c r="AI1769" i="2"/>
  <c r="AL1769" i="2"/>
  <c r="AJ1769" i="2"/>
  <c r="AF1769" i="2"/>
  <c r="AG1769" i="2"/>
  <c r="AK1769" i="2"/>
  <c r="AU1641" i="2"/>
  <c r="AT1641" i="2"/>
  <c r="AS1641" i="2"/>
  <c r="AR1641" i="2"/>
  <c r="AQ1641" i="2"/>
  <c r="AN1641" i="2"/>
  <c r="AO1641" i="2"/>
  <c r="AM1641" i="2"/>
  <c r="AP1641" i="2"/>
  <c r="AL1641" i="2"/>
  <c r="AH1641" i="2"/>
  <c r="AI1641" i="2"/>
  <c r="AJ1641" i="2"/>
  <c r="AG1641" i="2"/>
  <c r="AF1641" i="2"/>
  <c r="AK1641" i="2"/>
  <c r="AU1960" i="2"/>
  <c r="AT1960" i="2"/>
  <c r="AS1960" i="2"/>
  <c r="AR1960" i="2"/>
  <c r="AQ1960" i="2"/>
  <c r="AO1960" i="2"/>
  <c r="AP1960" i="2"/>
  <c r="AN1960" i="2"/>
  <c r="AM1960" i="2"/>
  <c r="AL1960" i="2"/>
  <c r="AI1960" i="2"/>
  <c r="AJ1960" i="2"/>
  <c r="AK1960" i="2"/>
  <c r="AG1960" i="2"/>
  <c r="AF1960" i="2"/>
  <c r="AH1960" i="2"/>
  <c r="AU1928" i="2"/>
  <c r="AT1928" i="2"/>
  <c r="AS1928" i="2"/>
  <c r="AR1928" i="2"/>
  <c r="AQ1928" i="2"/>
  <c r="AO1928" i="2"/>
  <c r="AP1928" i="2"/>
  <c r="AN1928" i="2"/>
  <c r="AM1928" i="2"/>
  <c r="AL1928" i="2"/>
  <c r="AI1928" i="2"/>
  <c r="AJ1928" i="2"/>
  <c r="AK1928" i="2"/>
  <c r="AG1928" i="2"/>
  <c r="AF1928" i="2"/>
  <c r="AH1928" i="2"/>
  <c r="AU1896" i="2"/>
  <c r="AT1896" i="2"/>
  <c r="AS1896" i="2"/>
  <c r="AR1896" i="2"/>
  <c r="AQ1896" i="2"/>
  <c r="AO1896" i="2"/>
  <c r="AP1896" i="2"/>
  <c r="AN1896" i="2"/>
  <c r="AM1896" i="2"/>
  <c r="AL1896" i="2"/>
  <c r="AI1896" i="2"/>
  <c r="AJ1896" i="2"/>
  <c r="AK1896" i="2"/>
  <c r="AG1896" i="2"/>
  <c r="AF1896" i="2"/>
  <c r="AH1896" i="2"/>
  <c r="AU1864" i="2"/>
  <c r="AT1864" i="2"/>
  <c r="AS1864" i="2"/>
  <c r="AR1864" i="2"/>
  <c r="AQ1864" i="2"/>
  <c r="AO1864" i="2"/>
  <c r="AP1864" i="2"/>
  <c r="AN1864" i="2"/>
  <c r="AM1864" i="2"/>
  <c r="AL1864" i="2"/>
  <c r="AI1864" i="2"/>
  <c r="AJ1864" i="2"/>
  <c r="AK1864" i="2"/>
  <c r="AG1864" i="2"/>
  <c r="AF1864" i="2"/>
  <c r="AH1864" i="2"/>
  <c r="AU1832" i="2"/>
  <c r="AT1832" i="2"/>
  <c r="AS1832" i="2"/>
  <c r="AR1832" i="2"/>
  <c r="AQ1832" i="2"/>
  <c r="AO1832" i="2"/>
  <c r="AP1832" i="2"/>
  <c r="AN1832" i="2"/>
  <c r="AM1832" i="2"/>
  <c r="AL1832" i="2"/>
  <c r="AI1832" i="2"/>
  <c r="AJ1832" i="2"/>
  <c r="AK1832" i="2"/>
  <c r="AG1832" i="2"/>
  <c r="AF1832" i="2"/>
  <c r="AH1832" i="2"/>
  <c r="AT1800" i="2"/>
  <c r="AU1800" i="2"/>
  <c r="AS1800" i="2"/>
  <c r="AR1800" i="2"/>
  <c r="AQ1800" i="2"/>
  <c r="AO1800" i="2"/>
  <c r="AP1800" i="2"/>
  <c r="AN1800" i="2"/>
  <c r="AM1800" i="2"/>
  <c r="AL1800" i="2"/>
  <c r="AI1800" i="2"/>
  <c r="AJ1800" i="2"/>
  <c r="AK1800" i="2"/>
  <c r="AG1800" i="2"/>
  <c r="AF1800" i="2"/>
  <c r="AH1800" i="2"/>
  <c r="AT1768" i="2"/>
  <c r="AU1768" i="2"/>
  <c r="AS1768" i="2"/>
  <c r="AR1768" i="2"/>
  <c r="AQ1768" i="2"/>
  <c r="AO1768" i="2"/>
  <c r="AP1768" i="2"/>
  <c r="AN1768" i="2"/>
  <c r="AM1768" i="2"/>
  <c r="AL1768" i="2"/>
  <c r="AI1768" i="2"/>
  <c r="AJ1768" i="2"/>
  <c r="AK1768" i="2"/>
  <c r="AG1768" i="2"/>
  <c r="AF1768" i="2"/>
  <c r="AH1768" i="2"/>
  <c r="AU1736" i="2"/>
  <c r="AT1736" i="2"/>
  <c r="AS1736" i="2"/>
  <c r="AR1736" i="2"/>
  <c r="AQ1736" i="2"/>
  <c r="AO1736" i="2"/>
  <c r="AP1736" i="2"/>
  <c r="AN1736" i="2"/>
  <c r="AM1736" i="2"/>
  <c r="AL1736" i="2"/>
  <c r="AI1736" i="2"/>
  <c r="AJ1736" i="2"/>
  <c r="AK1736" i="2"/>
  <c r="AG1736" i="2"/>
  <c r="AF1736" i="2"/>
  <c r="AH1736" i="2"/>
  <c r="AU1704" i="2"/>
  <c r="AT1704" i="2"/>
  <c r="AS1704" i="2"/>
  <c r="AR1704" i="2"/>
  <c r="AQ1704" i="2"/>
  <c r="AO1704" i="2"/>
  <c r="AP1704" i="2"/>
  <c r="AL1704" i="2"/>
  <c r="AN1704" i="2"/>
  <c r="AM1704" i="2"/>
  <c r="AI1704" i="2"/>
  <c r="AJ1704" i="2"/>
  <c r="AK1704" i="2"/>
  <c r="AG1704" i="2"/>
  <c r="AF1704" i="2"/>
  <c r="AH1704" i="2"/>
  <c r="AU1672" i="2"/>
  <c r="AT1672" i="2"/>
  <c r="AS1672" i="2"/>
  <c r="AR1672" i="2"/>
  <c r="AQ1672" i="2"/>
  <c r="AO1672" i="2"/>
  <c r="AP1672" i="2"/>
  <c r="AL1672" i="2"/>
  <c r="AN1672" i="2"/>
  <c r="AM1672" i="2"/>
  <c r="AI1672" i="2"/>
  <c r="AJ1672" i="2"/>
  <c r="AK1672" i="2"/>
  <c r="AG1672" i="2"/>
  <c r="AF1672" i="2"/>
  <c r="AH1672" i="2"/>
  <c r="AU1640" i="2"/>
  <c r="AT1640" i="2"/>
  <c r="AS1640" i="2"/>
  <c r="AR1640" i="2"/>
  <c r="AQ1640" i="2"/>
  <c r="AO1640" i="2"/>
  <c r="AP1640" i="2"/>
  <c r="AL1640" i="2"/>
  <c r="AN1640" i="2"/>
  <c r="AM1640" i="2"/>
  <c r="AI1640" i="2"/>
  <c r="AJ1640" i="2"/>
  <c r="AK1640" i="2"/>
  <c r="AG1640" i="2"/>
  <c r="AF1640" i="2"/>
  <c r="AH1640" i="2"/>
  <c r="AU1600" i="2"/>
  <c r="AT1600" i="2"/>
  <c r="AS1600" i="2"/>
  <c r="AR1600" i="2"/>
  <c r="AQ1600" i="2"/>
  <c r="AO1600" i="2"/>
  <c r="AP1600" i="2"/>
  <c r="AL1600" i="2"/>
  <c r="AN1600" i="2"/>
  <c r="AM1600" i="2"/>
  <c r="AI1600" i="2"/>
  <c r="AJ1600" i="2"/>
  <c r="AK1600" i="2"/>
  <c r="AG1600" i="2"/>
  <c r="AH1600" i="2"/>
  <c r="AF1600" i="2"/>
  <c r="AU1472" i="2"/>
  <c r="AT1472" i="2"/>
  <c r="AR1472" i="2"/>
  <c r="AS1472" i="2"/>
  <c r="AQ1472" i="2"/>
  <c r="AN1472" i="2"/>
  <c r="AO1472" i="2"/>
  <c r="AP1472" i="2"/>
  <c r="AL1472" i="2"/>
  <c r="AM1472" i="2"/>
  <c r="AI1472" i="2"/>
  <c r="AJ1472" i="2"/>
  <c r="AK1472" i="2"/>
  <c r="AG1472" i="2"/>
  <c r="AH1472" i="2"/>
  <c r="AF1472" i="2"/>
  <c r="AU1316" i="2"/>
  <c r="AT1316" i="2"/>
  <c r="AR1316" i="2"/>
  <c r="AS1316" i="2"/>
  <c r="AQ1316" i="2"/>
  <c r="AN1316" i="2"/>
  <c r="AO1316" i="2"/>
  <c r="AP1316" i="2"/>
  <c r="AL1316" i="2"/>
  <c r="AK1316" i="2"/>
  <c r="AI1316" i="2"/>
  <c r="AJ1316" i="2"/>
  <c r="AM1316" i="2"/>
  <c r="AG1316" i="2"/>
  <c r="AH1316" i="2"/>
  <c r="AF1316" i="2"/>
  <c r="AU427" i="2"/>
  <c r="AT427" i="2"/>
  <c r="AS427" i="2"/>
  <c r="AR427" i="2"/>
  <c r="AQ427" i="2"/>
  <c r="AP427" i="2"/>
  <c r="AO427" i="2"/>
  <c r="AM427" i="2"/>
  <c r="AJ427" i="2"/>
  <c r="AL427" i="2"/>
  <c r="AK427" i="2"/>
  <c r="AF427" i="2"/>
  <c r="AG427" i="2"/>
  <c r="AH427" i="2"/>
  <c r="AN427" i="2"/>
  <c r="AI427" i="2"/>
  <c r="AU420" i="2"/>
  <c r="AT420" i="2"/>
  <c r="AS420" i="2"/>
  <c r="AR420" i="2"/>
  <c r="AQ420" i="2"/>
  <c r="AP420" i="2"/>
  <c r="AN420" i="2"/>
  <c r="AO420" i="2"/>
  <c r="AL420" i="2"/>
  <c r="AJ420" i="2"/>
  <c r="AK420" i="2"/>
  <c r="AI420" i="2"/>
  <c r="AM420" i="2"/>
  <c r="AG420" i="2"/>
  <c r="AF420" i="2"/>
  <c r="AH420" i="2"/>
  <c r="AU414" i="2"/>
  <c r="AT414" i="2"/>
  <c r="AS414" i="2"/>
  <c r="AR414" i="2"/>
  <c r="AQ414" i="2"/>
  <c r="AP414" i="2"/>
  <c r="AN414" i="2"/>
  <c r="AO414" i="2"/>
  <c r="AL414" i="2"/>
  <c r="AK414" i="2"/>
  <c r="AG414" i="2"/>
  <c r="AM414" i="2"/>
  <c r="AJ414" i="2"/>
  <c r="AH414" i="2"/>
  <c r="AI414" i="2"/>
  <c r="AF414" i="2"/>
  <c r="AU568" i="2"/>
  <c r="AT568" i="2"/>
  <c r="AS568" i="2"/>
  <c r="AR568" i="2"/>
  <c r="AQ568" i="2"/>
  <c r="AP568" i="2"/>
  <c r="AN568" i="2"/>
  <c r="AO568" i="2"/>
  <c r="AL568" i="2"/>
  <c r="AM568" i="2"/>
  <c r="AJ568" i="2"/>
  <c r="AI568" i="2"/>
  <c r="AK568" i="2"/>
  <c r="AG568" i="2"/>
  <c r="AF568" i="2"/>
  <c r="AH568" i="2"/>
  <c r="AU849" i="2"/>
  <c r="AT849" i="2"/>
  <c r="AS849" i="2"/>
  <c r="AR849" i="2"/>
  <c r="AQ849" i="2"/>
  <c r="AP849" i="2"/>
  <c r="AN849" i="2"/>
  <c r="AO849" i="2"/>
  <c r="AM849" i="2"/>
  <c r="AL849" i="2"/>
  <c r="AH849" i="2"/>
  <c r="AI849" i="2"/>
  <c r="AJ849" i="2"/>
  <c r="AG849" i="2"/>
  <c r="AF849" i="2"/>
  <c r="AK849" i="2"/>
  <c r="AU837" i="2"/>
  <c r="AT837" i="2"/>
  <c r="AS837" i="2"/>
  <c r="AQ837" i="2"/>
  <c r="AP837" i="2"/>
  <c r="AN837" i="2"/>
  <c r="AR837" i="2"/>
  <c r="AO837" i="2"/>
  <c r="AM837" i="2"/>
  <c r="AH837" i="2"/>
  <c r="AK837" i="2"/>
  <c r="AJ837" i="2"/>
  <c r="AI837" i="2"/>
  <c r="AL837" i="2"/>
  <c r="AG837" i="2"/>
  <c r="AF837" i="2"/>
  <c r="AU829" i="2"/>
  <c r="AT829" i="2"/>
  <c r="AS829" i="2"/>
  <c r="AQ829" i="2"/>
  <c r="AR829" i="2"/>
  <c r="AP829" i="2"/>
  <c r="AN829" i="2"/>
  <c r="AO829" i="2"/>
  <c r="AM829" i="2"/>
  <c r="AL829" i="2"/>
  <c r="AH829" i="2"/>
  <c r="AK829" i="2"/>
  <c r="AI829" i="2"/>
  <c r="AJ829" i="2"/>
  <c r="AG829" i="2"/>
  <c r="AF829" i="2"/>
  <c r="AU801" i="2"/>
  <c r="AT801" i="2"/>
  <c r="AS801" i="2"/>
  <c r="AR801" i="2"/>
  <c r="AQ801" i="2"/>
  <c r="AP801" i="2"/>
  <c r="AN801" i="2"/>
  <c r="AO801" i="2"/>
  <c r="AM801" i="2"/>
  <c r="AL801" i="2"/>
  <c r="AH801" i="2"/>
  <c r="AI801" i="2"/>
  <c r="AJ801" i="2"/>
  <c r="AG801" i="2"/>
  <c r="AK801" i="2"/>
  <c r="AF801" i="2"/>
  <c r="AU753" i="2"/>
  <c r="AT753" i="2"/>
  <c r="AS753" i="2"/>
  <c r="AR753" i="2"/>
  <c r="AQ753" i="2"/>
  <c r="AP753" i="2"/>
  <c r="AN753" i="2"/>
  <c r="AO753" i="2"/>
  <c r="AM753" i="2"/>
  <c r="AL753" i="2"/>
  <c r="AH753" i="2"/>
  <c r="AI753" i="2"/>
  <c r="AJ753" i="2"/>
  <c r="AG753" i="2"/>
  <c r="AK753" i="2"/>
  <c r="AF753" i="2"/>
  <c r="AU725" i="2"/>
  <c r="AT725" i="2"/>
  <c r="AS725" i="2"/>
  <c r="AQ725" i="2"/>
  <c r="AR725" i="2"/>
  <c r="AP725" i="2"/>
  <c r="AN725" i="2"/>
  <c r="AO725" i="2"/>
  <c r="AM725" i="2"/>
  <c r="AJ725" i="2"/>
  <c r="AH725" i="2"/>
  <c r="AK725" i="2"/>
  <c r="AI725" i="2"/>
  <c r="AL725" i="2"/>
  <c r="AG725" i="2"/>
  <c r="AF725" i="2"/>
  <c r="AU717" i="2"/>
  <c r="AT717" i="2"/>
  <c r="AS717" i="2"/>
  <c r="AQ717" i="2"/>
  <c r="AR717" i="2"/>
  <c r="AP717" i="2"/>
  <c r="AN717" i="2"/>
  <c r="AO717" i="2"/>
  <c r="AM717" i="2"/>
  <c r="AL717" i="2"/>
  <c r="AJ717" i="2"/>
  <c r="AH717" i="2"/>
  <c r="AK717" i="2"/>
  <c r="AI717" i="2"/>
  <c r="AG717" i="2"/>
  <c r="AF717" i="2"/>
  <c r="AU653" i="2"/>
  <c r="AT653" i="2"/>
  <c r="AS653" i="2"/>
  <c r="AQ653" i="2"/>
  <c r="AR653" i="2"/>
  <c r="AP653" i="2"/>
  <c r="AN653" i="2"/>
  <c r="AO653" i="2"/>
  <c r="AM653" i="2"/>
  <c r="AL653" i="2"/>
  <c r="AJ653" i="2"/>
  <c r="AH653" i="2"/>
  <c r="AK653" i="2"/>
  <c r="AI653" i="2"/>
  <c r="AG653" i="2"/>
  <c r="AF653" i="2"/>
  <c r="AU641" i="2"/>
  <c r="AT641" i="2"/>
  <c r="AS641" i="2"/>
  <c r="AR641" i="2"/>
  <c r="AQ641" i="2"/>
  <c r="AP641" i="2"/>
  <c r="AN641" i="2"/>
  <c r="AO641" i="2"/>
  <c r="AM641" i="2"/>
  <c r="AL641" i="2"/>
  <c r="AH641" i="2"/>
  <c r="AI641" i="2"/>
  <c r="AJ641" i="2"/>
  <c r="AG641" i="2"/>
  <c r="AF641" i="2"/>
  <c r="AK641" i="2"/>
  <c r="AU629" i="2"/>
  <c r="AT629" i="2"/>
  <c r="AS629" i="2"/>
  <c r="AQ629" i="2"/>
  <c r="AR629" i="2"/>
  <c r="AP629" i="2"/>
  <c r="AN629" i="2"/>
  <c r="AO629" i="2"/>
  <c r="AM629" i="2"/>
  <c r="AJ629" i="2"/>
  <c r="AH629" i="2"/>
  <c r="AK629" i="2"/>
  <c r="AI629" i="2"/>
  <c r="AL629" i="2"/>
  <c r="AG629" i="2"/>
  <c r="AF629" i="2"/>
  <c r="AU816" i="2"/>
  <c r="AT816" i="2"/>
  <c r="AR816" i="2"/>
  <c r="AS816" i="2"/>
  <c r="AQ816" i="2"/>
  <c r="AP816" i="2"/>
  <c r="AN816" i="2"/>
  <c r="AO816" i="2"/>
  <c r="AL816" i="2"/>
  <c r="AM816" i="2"/>
  <c r="AJ816" i="2"/>
  <c r="AI816" i="2"/>
  <c r="AK816" i="2"/>
  <c r="AG816" i="2"/>
  <c r="AH816" i="2"/>
  <c r="AF816" i="2"/>
  <c r="AU800" i="2"/>
  <c r="AT800" i="2"/>
  <c r="AR800" i="2"/>
  <c r="AQ800" i="2"/>
  <c r="AP800" i="2"/>
  <c r="AN800" i="2"/>
  <c r="AO800" i="2"/>
  <c r="AS800" i="2"/>
  <c r="AL800" i="2"/>
  <c r="AM800" i="2"/>
  <c r="AJ800" i="2"/>
  <c r="AI800" i="2"/>
  <c r="AK800" i="2"/>
  <c r="AG800" i="2"/>
  <c r="AH800" i="2"/>
  <c r="AF800" i="2"/>
  <c r="AU772" i="2"/>
  <c r="AT772" i="2"/>
  <c r="AS772" i="2"/>
  <c r="AR772" i="2"/>
  <c r="AQ772" i="2"/>
  <c r="AP772" i="2"/>
  <c r="AN772" i="2"/>
  <c r="AO772" i="2"/>
  <c r="AL772" i="2"/>
  <c r="AJ772" i="2"/>
  <c r="AK772" i="2"/>
  <c r="AI772" i="2"/>
  <c r="AM772" i="2"/>
  <c r="AG772" i="2"/>
  <c r="AF772" i="2"/>
  <c r="AH772" i="2"/>
  <c r="AU760" i="2"/>
  <c r="AT760" i="2"/>
  <c r="AS760" i="2"/>
  <c r="AR760" i="2"/>
  <c r="AQ760" i="2"/>
  <c r="AP760" i="2"/>
  <c r="AN760" i="2"/>
  <c r="AO760" i="2"/>
  <c r="AL760" i="2"/>
  <c r="AM760" i="2"/>
  <c r="AJ760" i="2"/>
  <c r="AI760" i="2"/>
  <c r="AK760" i="2"/>
  <c r="AG760" i="2"/>
  <c r="AF760" i="2"/>
  <c r="AH760" i="2"/>
  <c r="AU740" i="2"/>
  <c r="AT740" i="2"/>
  <c r="AS740" i="2"/>
  <c r="AR740" i="2"/>
  <c r="AQ740" i="2"/>
  <c r="AP740" i="2"/>
  <c r="AN740" i="2"/>
  <c r="AO740" i="2"/>
  <c r="AL740" i="2"/>
  <c r="AJ740" i="2"/>
  <c r="AK740" i="2"/>
  <c r="AI740" i="2"/>
  <c r="AM740" i="2"/>
  <c r="AG740" i="2"/>
  <c r="AF740" i="2"/>
  <c r="AH740" i="2"/>
  <c r="AU688" i="2"/>
  <c r="AT688" i="2"/>
  <c r="AR688" i="2"/>
  <c r="AS688" i="2"/>
  <c r="AQ688" i="2"/>
  <c r="AP688" i="2"/>
  <c r="AN688" i="2"/>
  <c r="AO688" i="2"/>
  <c r="AL688" i="2"/>
  <c r="AM688" i="2"/>
  <c r="AJ688" i="2"/>
  <c r="AI688" i="2"/>
  <c r="AK688" i="2"/>
  <c r="AG688" i="2"/>
  <c r="AH688" i="2"/>
  <c r="AF688" i="2"/>
  <c r="AU525" i="2"/>
  <c r="AT525" i="2"/>
  <c r="AS525" i="2"/>
  <c r="AQ525" i="2"/>
  <c r="AR525" i="2"/>
  <c r="AP525" i="2"/>
  <c r="AN525" i="2"/>
  <c r="AO525" i="2"/>
  <c r="AM525" i="2"/>
  <c r="AL525" i="2"/>
  <c r="AJ525" i="2"/>
  <c r="AH525" i="2"/>
  <c r="AK525" i="2"/>
  <c r="AI525" i="2"/>
  <c r="AG525" i="2"/>
  <c r="AF525" i="2"/>
  <c r="AU659" i="2"/>
  <c r="AT659" i="2"/>
  <c r="AS659" i="2"/>
  <c r="AR659" i="2"/>
  <c r="AQ659" i="2"/>
  <c r="AP659" i="2"/>
  <c r="AO659" i="2"/>
  <c r="AM659" i="2"/>
  <c r="AN659" i="2"/>
  <c r="AJ659" i="2"/>
  <c r="AL659" i="2"/>
  <c r="AK659" i="2"/>
  <c r="AF659" i="2"/>
  <c r="AG659" i="2"/>
  <c r="AH659" i="2"/>
  <c r="AI659" i="2"/>
  <c r="AU586" i="2"/>
  <c r="AT586" i="2"/>
  <c r="AS586" i="2"/>
  <c r="AR586" i="2"/>
  <c r="AQ586" i="2"/>
  <c r="AP586" i="2"/>
  <c r="AN586" i="2"/>
  <c r="AL586" i="2"/>
  <c r="AK586" i="2"/>
  <c r="AM586" i="2"/>
  <c r="AG586" i="2"/>
  <c r="AH586" i="2"/>
  <c r="AO586" i="2"/>
  <c r="AI586" i="2"/>
  <c r="AJ586" i="2"/>
  <c r="AF586" i="2"/>
  <c r="AU421" i="2"/>
  <c r="AT421" i="2"/>
  <c r="AS421" i="2"/>
  <c r="AQ421" i="2"/>
  <c r="AP421" i="2"/>
  <c r="AR421" i="2"/>
  <c r="AN421" i="2"/>
  <c r="AO421" i="2"/>
  <c r="AM421" i="2"/>
  <c r="AJ421" i="2"/>
  <c r="AH421" i="2"/>
  <c r="AK421" i="2"/>
  <c r="AI421" i="2"/>
  <c r="AL421" i="2"/>
  <c r="AG421" i="2"/>
  <c r="AF421" i="2"/>
  <c r="AU606" i="2"/>
  <c r="AT606" i="2"/>
  <c r="AS606" i="2"/>
  <c r="AR606" i="2"/>
  <c r="AQ606" i="2"/>
  <c r="AP606" i="2"/>
  <c r="AN606" i="2"/>
  <c r="AO606" i="2"/>
  <c r="AL606" i="2"/>
  <c r="AK606" i="2"/>
  <c r="AG606" i="2"/>
  <c r="AM606" i="2"/>
  <c r="AJ606" i="2"/>
  <c r="AH606" i="2"/>
  <c r="AI606" i="2"/>
  <c r="AF606" i="2"/>
  <c r="AU509" i="2"/>
  <c r="AT509" i="2"/>
  <c r="AS509" i="2"/>
  <c r="AQ509" i="2"/>
  <c r="AR509" i="2"/>
  <c r="AP509" i="2"/>
  <c r="AN509" i="2"/>
  <c r="AO509" i="2"/>
  <c r="AM509" i="2"/>
  <c r="AL509" i="2"/>
  <c r="AJ509" i="2"/>
  <c r="AH509" i="2"/>
  <c r="AK509" i="2"/>
  <c r="AI509" i="2"/>
  <c r="AG509" i="2"/>
  <c r="AF509" i="2"/>
  <c r="AU694" i="2"/>
  <c r="AT694" i="2"/>
  <c r="AS694" i="2"/>
  <c r="AR694" i="2"/>
  <c r="AN694" i="2"/>
  <c r="AO694" i="2"/>
  <c r="AL694" i="2"/>
  <c r="AQ694" i="2"/>
  <c r="AK694" i="2"/>
  <c r="AP694" i="2"/>
  <c r="AG694" i="2"/>
  <c r="AJ694" i="2"/>
  <c r="AH694" i="2"/>
  <c r="AI694" i="2"/>
  <c r="AM694" i="2"/>
  <c r="AF694" i="2"/>
  <c r="AU537" i="2"/>
  <c r="AT537" i="2"/>
  <c r="AS537" i="2"/>
  <c r="AR537" i="2"/>
  <c r="AQ537" i="2"/>
  <c r="AP537" i="2"/>
  <c r="AN537" i="2"/>
  <c r="AO537" i="2"/>
  <c r="AM537" i="2"/>
  <c r="AL537" i="2"/>
  <c r="AH537" i="2"/>
  <c r="AI537" i="2"/>
  <c r="AJ537" i="2"/>
  <c r="AK537" i="2"/>
  <c r="AF537" i="2"/>
  <c r="AG537" i="2"/>
  <c r="AU219" i="2"/>
  <c r="AS219" i="2"/>
  <c r="AR219" i="2"/>
  <c r="AT219" i="2"/>
  <c r="AQ219" i="2"/>
  <c r="AP219" i="2"/>
  <c r="AO219" i="2"/>
  <c r="AM219" i="2"/>
  <c r="AJ219" i="2"/>
  <c r="AN219" i="2"/>
  <c r="AL219" i="2"/>
  <c r="AK219" i="2"/>
  <c r="AF219" i="2"/>
  <c r="AG219" i="2"/>
  <c r="AH219" i="2"/>
  <c r="AI219" i="2"/>
  <c r="AU547" i="2"/>
  <c r="AT547" i="2"/>
  <c r="AS547" i="2"/>
  <c r="AR547" i="2"/>
  <c r="AQ547" i="2"/>
  <c r="AP547" i="2"/>
  <c r="AO547" i="2"/>
  <c r="AM547" i="2"/>
  <c r="AJ547" i="2"/>
  <c r="AL547" i="2"/>
  <c r="AK547" i="2"/>
  <c r="AN547" i="2"/>
  <c r="AF547" i="2"/>
  <c r="AG547" i="2"/>
  <c r="AH547" i="2"/>
  <c r="AI547" i="2"/>
  <c r="AU630" i="2"/>
  <c r="AT630" i="2"/>
  <c r="AS630" i="2"/>
  <c r="AR630" i="2"/>
  <c r="AN630" i="2"/>
  <c r="AQ630" i="2"/>
  <c r="AO630" i="2"/>
  <c r="AL630" i="2"/>
  <c r="AK630" i="2"/>
  <c r="AP630" i="2"/>
  <c r="AG630" i="2"/>
  <c r="AJ630" i="2"/>
  <c r="AH630" i="2"/>
  <c r="AI630" i="2"/>
  <c r="AM630" i="2"/>
  <c r="AF630" i="2"/>
  <c r="AU682" i="2"/>
  <c r="AT682" i="2"/>
  <c r="AS682" i="2"/>
  <c r="AR682" i="2"/>
  <c r="AQ682" i="2"/>
  <c r="AP682" i="2"/>
  <c r="AN682" i="2"/>
  <c r="AL682" i="2"/>
  <c r="AK682" i="2"/>
  <c r="AM682" i="2"/>
  <c r="AG682" i="2"/>
  <c r="AO682" i="2"/>
  <c r="AH682" i="2"/>
  <c r="AI682" i="2"/>
  <c r="AJ682" i="2"/>
  <c r="AF682" i="2"/>
  <c r="AU706" i="2"/>
  <c r="AT706" i="2"/>
  <c r="AS706" i="2"/>
  <c r="AR706" i="2"/>
  <c r="AQ706" i="2"/>
  <c r="AP706" i="2"/>
  <c r="AN706" i="2"/>
  <c r="AL706" i="2"/>
  <c r="AK706" i="2"/>
  <c r="AM706" i="2"/>
  <c r="AO706" i="2"/>
  <c r="AG706" i="2"/>
  <c r="AH706" i="2"/>
  <c r="AI706" i="2"/>
  <c r="AF706" i="2"/>
  <c r="AJ706" i="2"/>
  <c r="AU722" i="2"/>
  <c r="AT722" i="2"/>
  <c r="AS722" i="2"/>
  <c r="AR722" i="2"/>
  <c r="AQ722" i="2"/>
  <c r="AP722" i="2"/>
  <c r="AN722" i="2"/>
  <c r="AL722" i="2"/>
  <c r="AO722" i="2"/>
  <c r="AK722" i="2"/>
  <c r="AM722" i="2"/>
  <c r="AG722" i="2"/>
  <c r="AH722" i="2"/>
  <c r="AI722" i="2"/>
  <c r="AF722" i="2"/>
  <c r="AJ722" i="2"/>
  <c r="AU738" i="2"/>
  <c r="AT738" i="2"/>
  <c r="AS738" i="2"/>
  <c r="AR738" i="2"/>
  <c r="AQ738" i="2"/>
  <c r="AP738" i="2"/>
  <c r="AN738" i="2"/>
  <c r="AL738" i="2"/>
  <c r="AK738" i="2"/>
  <c r="AM738" i="2"/>
  <c r="AO738" i="2"/>
  <c r="AG738" i="2"/>
  <c r="AH738" i="2"/>
  <c r="AI738" i="2"/>
  <c r="AF738" i="2"/>
  <c r="AJ738" i="2"/>
  <c r="AU754" i="2"/>
  <c r="AT754" i="2"/>
  <c r="AS754" i="2"/>
  <c r="AR754" i="2"/>
  <c r="AQ754" i="2"/>
  <c r="AP754" i="2"/>
  <c r="AN754" i="2"/>
  <c r="AL754" i="2"/>
  <c r="AO754" i="2"/>
  <c r="AK754" i="2"/>
  <c r="AM754" i="2"/>
  <c r="AG754" i="2"/>
  <c r="AH754" i="2"/>
  <c r="AI754" i="2"/>
  <c r="AF754" i="2"/>
  <c r="AJ754" i="2"/>
  <c r="AU770" i="2"/>
  <c r="AT770" i="2"/>
  <c r="AS770" i="2"/>
  <c r="AR770" i="2"/>
  <c r="AQ770" i="2"/>
  <c r="AP770" i="2"/>
  <c r="AN770" i="2"/>
  <c r="AL770" i="2"/>
  <c r="AK770" i="2"/>
  <c r="AM770" i="2"/>
  <c r="AO770" i="2"/>
  <c r="AG770" i="2"/>
  <c r="AH770" i="2"/>
  <c r="AI770" i="2"/>
  <c r="AF770" i="2"/>
  <c r="AJ770" i="2"/>
  <c r="AU786" i="2"/>
  <c r="AT786" i="2"/>
  <c r="AS786" i="2"/>
  <c r="AR786" i="2"/>
  <c r="AQ786" i="2"/>
  <c r="AP786" i="2"/>
  <c r="AN786" i="2"/>
  <c r="AL786" i="2"/>
  <c r="AO786" i="2"/>
  <c r="AK786" i="2"/>
  <c r="AM786" i="2"/>
  <c r="AG786" i="2"/>
  <c r="AH786" i="2"/>
  <c r="AI786" i="2"/>
  <c r="AJ786" i="2"/>
  <c r="AF786" i="2"/>
  <c r="AU802" i="2"/>
  <c r="AT802" i="2"/>
  <c r="AS802" i="2"/>
  <c r="AR802" i="2"/>
  <c r="AQ802" i="2"/>
  <c r="AP802" i="2"/>
  <c r="AN802" i="2"/>
  <c r="AL802" i="2"/>
  <c r="AK802" i="2"/>
  <c r="AM802" i="2"/>
  <c r="AO802" i="2"/>
  <c r="AG802" i="2"/>
  <c r="AH802" i="2"/>
  <c r="AI802" i="2"/>
  <c r="AF802" i="2"/>
  <c r="AJ802" i="2"/>
  <c r="AU818" i="2"/>
  <c r="AT818" i="2"/>
  <c r="AS818" i="2"/>
  <c r="AR818" i="2"/>
  <c r="AQ818" i="2"/>
  <c r="AP818" i="2"/>
  <c r="AN818" i="2"/>
  <c r="AL818" i="2"/>
  <c r="AO818" i="2"/>
  <c r="AK818" i="2"/>
  <c r="AM818" i="2"/>
  <c r="AG818" i="2"/>
  <c r="AH818" i="2"/>
  <c r="AI818" i="2"/>
  <c r="AF818" i="2"/>
  <c r="AJ818" i="2"/>
  <c r="AU834" i="2"/>
  <c r="AT834" i="2"/>
  <c r="AS834" i="2"/>
  <c r="AR834" i="2"/>
  <c r="AQ834" i="2"/>
  <c r="AP834" i="2"/>
  <c r="AN834" i="2"/>
  <c r="AL834" i="2"/>
  <c r="AK834" i="2"/>
  <c r="AM834" i="2"/>
  <c r="AO834" i="2"/>
  <c r="AG834" i="2"/>
  <c r="AH834" i="2"/>
  <c r="AI834" i="2"/>
  <c r="AF834" i="2"/>
  <c r="AJ834" i="2"/>
  <c r="AU1813" i="2"/>
  <c r="AT1813" i="2"/>
  <c r="AS1813" i="2"/>
  <c r="AR1813" i="2"/>
  <c r="AN1813" i="2"/>
  <c r="AO1813" i="2"/>
  <c r="AQ1813" i="2"/>
  <c r="AP1813" i="2"/>
  <c r="AM1813" i="2"/>
  <c r="AH1813" i="2"/>
  <c r="AK1813" i="2"/>
  <c r="AI1813" i="2"/>
  <c r="AJ1813" i="2"/>
  <c r="AG1813" i="2"/>
  <c r="AL1813" i="2"/>
  <c r="AF1813" i="2"/>
  <c r="AU1923" i="2"/>
  <c r="AT1923" i="2"/>
  <c r="AS1923" i="2"/>
  <c r="AR1923" i="2"/>
  <c r="AQ1923" i="2"/>
  <c r="AO1923" i="2"/>
  <c r="AP1923" i="2"/>
  <c r="AM1923" i="2"/>
  <c r="AN1923" i="2"/>
  <c r="AL1923" i="2"/>
  <c r="AK1923" i="2"/>
  <c r="AJ1923" i="2"/>
  <c r="AH1923" i="2"/>
  <c r="AF1923" i="2"/>
  <c r="AI1923" i="2"/>
  <c r="AG1923" i="2"/>
  <c r="AU1955" i="2"/>
  <c r="AT1955" i="2"/>
  <c r="AS1955" i="2"/>
  <c r="AR1955" i="2"/>
  <c r="AQ1955" i="2"/>
  <c r="AO1955" i="2"/>
  <c r="AP1955" i="2"/>
  <c r="AM1955" i="2"/>
  <c r="AN1955" i="2"/>
  <c r="AL1955" i="2"/>
  <c r="AK1955" i="2"/>
  <c r="AJ1955" i="2"/>
  <c r="AH1955" i="2"/>
  <c r="AF1955" i="2"/>
  <c r="AI1955" i="2"/>
  <c r="AG1955" i="2"/>
  <c r="AU1975" i="2"/>
  <c r="AT1975" i="2"/>
  <c r="AS1975" i="2"/>
  <c r="AR1975" i="2"/>
  <c r="AQ1975" i="2"/>
  <c r="AO1975" i="2"/>
  <c r="AP1975" i="2"/>
  <c r="AM1975" i="2"/>
  <c r="AN1975" i="2"/>
  <c r="AL1975" i="2"/>
  <c r="AK1975" i="2"/>
  <c r="AJ1975" i="2"/>
  <c r="AH1975" i="2"/>
  <c r="AG1975" i="2"/>
  <c r="AF1975" i="2"/>
  <c r="AI1975" i="2"/>
  <c r="AU498" i="2"/>
  <c r="AT498" i="2"/>
  <c r="AS498" i="2"/>
  <c r="AR498" i="2"/>
  <c r="AQ498" i="2"/>
  <c r="AP498" i="2"/>
  <c r="AN498" i="2"/>
  <c r="AL498" i="2"/>
  <c r="AO498" i="2"/>
  <c r="AK498" i="2"/>
  <c r="AM498" i="2"/>
  <c r="AG498" i="2"/>
  <c r="AH498" i="2"/>
  <c r="AI498" i="2"/>
  <c r="AF498" i="2"/>
  <c r="AJ498" i="2"/>
  <c r="AU813" i="2"/>
  <c r="AT813" i="2"/>
  <c r="AS813" i="2"/>
  <c r="AQ813" i="2"/>
  <c r="AR813" i="2"/>
  <c r="AP813" i="2"/>
  <c r="AN813" i="2"/>
  <c r="AO813" i="2"/>
  <c r="AM813" i="2"/>
  <c r="AL813" i="2"/>
  <c r="AH813" i="2"/>
  <c r="AK813" i="2"/>
  <c r="AI813" i="2"/>
  <c r="AG813" i="2"/>
  <c r="AF813" i="2"/>
  <c r="AJ813" i="2"/>
  <c r="AU765" i="2"/>
  <c r="AT765" i="2"/>
  <c r="AS765" i="2"/>
  <c r="AQ765" i="2"/>
  <c r="AR765" i="2"/>
  <c r="AP765" i="2"/>
  <c r="AN765" i="2"/>
  <c r="AO765" i="2"/>
  <c r="AM765" i="2"/>
  <c r="AL765" i="2"/>
  <c r="AJ765" i="2"/>
  <c r="AH765" i="2"/>
  <c r="AK765" i="2"/>
  <c r="AI765" i="2"/>
  <c r="AG765" i="2"/>
  <c r="AF765" i="2"/>
  <c r="AU669" i="2"/>
  <c r="AT669" i="2"/>
  <c r="AS669" i="2"/>
  <c r="AQ669" i="2"/>
  <c r="AR669" i="2"/>
  <c r="AP669" i="2"/>
  <c r="AN669" i="2"/>
  <c r="AO669" i="2"/>
  <c r="AM669" i="2"/>
  <c r="AL669" i="2"/>
  <c r="AJ669" i="2"/>
  <c r="AH669" i="2"/>
  <c r="AK669" i="2"/>
  <c r="AI669" i="2"/>
  <c r="AG669" i="2"/>
  <c r="AF669" i="2"/>
  <c r="AU589" i="2"/>
  <c r="AT589" i="2"/>
  <c r="AS589" i="2"/>
  <c r="AQ589" i="2"/>
  <c r="AR589" i="2"/>
  <c r="AP589" i="2"/>
  <c r="AN589" i="2"/>
  <c r="AO589" i="2"/>
  <c r="AM589" i="2"/>
  <c r="AL589" i="2"/>
  <c r="AJ589" i="2"/>
  <c r="AH589" i="2"/>
  <c r="AK589" i="2"/>
  <c r="AI589" i="2"/>
  <c r="AG589" i="2"/>
  <c r="AF589" i="2"/>
  <c r="AU502" i="2"/>
  <c r="AT502" i="2"/>
  <c r="AS502" i="2"/>
  <c r="AR502" i="2"/>
  <c r="AN502" i="2"/>
  <c r="AQ502" i="2"/>
  <c r="AO502" i="2"/>
  <c r="AL502" i="2"/>
  <c r="AK502" i="2"/>
  <c r="AG502" i="2"/>
  <c r="AJ502" i="2"/>
  <c r="AH502" i="2"/>
  <c r="AI502" i="2"/>
  <c r="AM502" i="2"/>
  <c r="AF502" i="2"/>
  <c r="AP502" i="2"/>
  <c r="AU732" i="2"/>
  <c r="AT732" i="2"/>
  <c r="AR732" i="2"/>
  <c r="AS732" i="2"/>
  <c r="AQ732" i="2"/>
  <c r="AP732" i="2"/>
  <c r="AN732" i="2"/>
  <c r="AO732" i="2"/>
  <c r="AL732" i="2"/>
  <c r="AJ732" i="2"/>
  <c r="AM732" i="2"/>
  <c r="AK732" i="2"/>
  <c r="AI732" i="2"/>
  <c r="AG732" i="2"/>
  <c r="AH732" i="2"/>
  <c r="AF732" i="2"/>
  <c r="AU461" i="2"/>
  <c r="AT461" i="2"/>
  <c r="AS461" i="2"/>
  <c r="AQ461" i="2"/>
  <c r="AR461" i="2"/>
  <c r="AP461" i="2"/>
  <c r="AN461" i="2"/>
  <c r="AO461" i="2"/>
  <c r="AM461" i="2"/>
  <c r="AL461" i="2"/>
  <c r="AJ461" i="2"/>
  <c r="AH461" i="2"/>
  <c r="AK461" i="2"/>
  <c r="AI461" i="2"/>
  <c r="AG461" i="2"/>
  <c r="AF461" i="2"/>
  <c r="AU650" i="2"/>
  <c r="AT650" i="2"/>
  <c r="AS650" i="2"/>
  <c r="AR650" i="2"/>
  <c r="AQ650" i="2"/>
  <c r="AP650" i="2"/>
  <c r="AN650" i="2"/>
  <c r="AL650" i="2"/>
  <c r="AK650" i="2"/>
  <c r="AM650" i="2"/>
  <c r="AO650" i="2"/>
  <c r="AG650" i="2"/>
  <c r="AH650" i="2"/>
  <c r="AI650" i="2"/>
  <c r="AJ650" i="2"/>
  <c r="AF650" i="2"/>
  <c r="AU1667" i="2"/>
  <c r="AT1667" i="2"/>
  <c r="AS1667" i="2"/>
  <c r="AR1667" i="2"/>
  <c r="AQ1667" i="2"/>
  <c r="AO1667" i="2"/>
  <c r="AP1667" i="2"/>
  <c r="AM1667" i="2"/>
  <c r="AN1667" i="2"/>
  <c r="AL1667" i="2"/>
  <c r="AK1667" i="2"/>
  <c r="AJ1667" i="2"/>
  <c r="AH1667" i="2"/>
  <c r="AF1667" i="2"/>
  <c r="AI1667" i="2"/>
  <c r="AG1667" i="2"/>
  <c r="AU1731" i="2"/>
  <c r="AT1731" i="2"/>
  <c r="AS1731" i="2"/>
  <c r="AR1731" i="2"/>
  <c r="AQ1731" i="2"/>
  <c r="AO1731" i="2"/>
  <c r="AP1731" i="2"/>
  <c r="AM1731" i="2"/>
  <c r="AN1731" i="2"/>
  <c r="AL1731" i="2"/>
  <c r="AK1731" i="2"/>
  <c r="AJ1731" i="2"/>
  <c r="AH1731" i="2"/>
  <c r="AF1731" i="2"/>
  <c r="AI1731" i="2"/>
  <c r="AG1731" i="2"/>
  <c r="AU1947" i="2"/>
  <c r="AT1947" i="2"/>
  <c r="AS1947" i="2"/>
  <c r="AR1947" i="2"/>
  <c r="AQ1947" i="2"/>
  <c r="AO1947" i="2"/>
  <c r="AP1947" i="2"/>
  <c r="AM1947" i="2"/>
  <c r="AK1947" i="2"/>
  <c r="AN1947" i="2"/>
  <c r="AJ1947" i="2"/>
  <c r="AL1947" i="2"/>
  <c r="AH1947" i="2"/>
  <c r="AI1947" i="2"/>
  <c r="AF1947" i="2"/>
  <c r="AG1947" i="2"/>
  <c r="AU162" i="2"/>
  <c r="AT162" i="2"/>
  <c r="AS162" i="2"/>
  <c r="AR162" i="2"/>
  <c r="AQ162" i="2"/>
  <c r="AP162" i="2"/>
  <c r="AN162" i="2"/>
  <c r="AL162" i="2"/>
  <c r="AK162" i="2"/>
  <c r="AM162" i="2"/>
  <c r="AO162" i="2"/>
  <c r="AG162" i="2"/>
  <c r="AH162" i="2"/>
  <c r="AI162" i="2"/>
  <c r="AF162" i="2"/>
  <c r="AJ162" i="2"/>
  <c r="AU71" i="2"/>
  <c r="AT71" i="2"/>
  <c r="AS71" i="2"/>
  <c r="AR71" i="2"/>
  <c r="AQ71" i="2"/>
  <c r="AP71" i="2"/>
  <c r="AO71" i="2"/>
  <c r="AM71" i="2"/>
  <c r="AN71" i="2"/>
  <c r="AJ71" i="2"/>
  <c r="AK71" i="2"/>
  <c r="AF71" i="2"/>
  <c r="AG71" i="2"/>
  <c r="AH71" i="2"/>
  <c r="AL71" i="2"/>
  <c r="AI71" i="2"/>
  <c r="AU199" i="2"/>
  <c r="AT199" i="2"/>
  <c r="AS199" i="2"/>
  <c r="AR199" i="2"/>
  <c r="AQ199" i="2"/>
  <c r="AP199" i="2"/>
  <c r="AO199" i="2"/>
  <c r="AM199" i="2"/>
  <c r="AN199" i="2"/>
  <c r="AJ199" i="2"/>
  <c r="AK199" i="2"/>
  <c r="AF199" i="2"/>
  <c r="AG199" i="2"/>
  <c r="AH199" i="2"/>
  <c r="AL199" i="2"/>
  <c r="AI199" i="2"/>
  <c r="AU242" i="2"/>
  <c r="AT242" i="2"/>
  <c r="AS242" i="2"/>
  <c r="AR242" i="2"/>
  <c r="AQ242" i="2"/>
  <c r="AP242" i="2"/>
  <c r="AN242" i="2"/>
  <c r="AL242" i="2"/>
  <c r="AO242" i="2"/>
  <c r="AK242" i="2"/>
  <c r="AM242" i="2"/>
  <c r="AG242" i="2"/>
  <c r="AH242" i="2"/>
  <c r="AI242" i="2"/>
  <c r="AF242" i="2"/>
  <c r="AJ242" i="2"/>
  <c r="AU273" i="2"/>
  <c r="AT273" i="2"/>
  <c r="AS273" i="2"/>
  <c r="AR273" i="2"/>
  <c r="AQ273" i="2"/>
  <c r="AP273" i="2"/>
  <c r="AN273" i="2"/>
  <c r="AO273" i="2"/>
  <c r="AM273" i="2"/>
  <c r="AL273" i="2"/>
  <c r="AH273" i="2"/>
  <c r="AI273" i="2"/>
  <c r="AJ273" i="2"/>
  <c r="AG273" i="2"/>
  <c r="AF273" i="2"/>
  <c r="AK273" i="2"/>
  <c r="AU428" i="2"/>
  <c r="AT428" i="2"/>
  <c r="AR428" i="2"/>
  <c r="AS428" i="2"/>
  <c r="AQ428" i="2"/>
  <c r="AP428" i="2"/>
  <c r="AN428" i="2"/>
  <c r="AO428" i="2"/>
  <c r="AL428" i="2"/>
  <c r="AJ428" i="2"/>
  <c r="AM428" i="2"/>
  <c r="AK428" i="2"/>
  <c r="AI428" i="2"/>
  <c r="AG428" i="2"/>
  <c r="AH428" i="2"/>
  <c r="AF428" i="2"/>
  <c r="AU540" i="2"/>
  <c r="AT540" i="2"/>
  <c r="AR540" i="2"/>
  <c r="AS540" i="2"/>
  <c r="AQ540" i="2"/>
  <c r="AP540" i="2"/>
  <c r="AN540" i="2"/>
  <c r="AO540" i="2"/>
  <c r="AL540" i="2"/>
  <c r="AJ540" i="2"/>
  <c r="AM540" i="2"/>
  <c r="AK540" i="2"/>
  <c r="AI540" i="2"/>
  <c r="AG540" i="2"/>
  <c r="AH540" i="2"/>
  <c r="AF540" i="2"/>
  <c r="AU467" i="2"/>
  <c r="AT467" i="2"/>
  <c r="AS467" i="2"/>
  <c r="AR467" i="2"/>
  <c r="AQ467" i="2"/>
  <c r="AP467" i="2"/>
  <c r="AO467" i="2"/>
  <c r="AM467" i="2"/>
  <c r="AN467" i="2"/>
  <c r="AJ467" i="2"/>
  <c r="AL467" i="2"/>
  <c r="AK467" i="2"/>
  <c r="AF467" i="2"/>
  <c r="AG467" i="2"/>
  <c r="AH467" i="2"/>
  <c r="AI467" i="2"/>
  <c r="AU473" i="2"/>
  <c r="AT473" i="2"/>
  <c r="AS473" i="2"/>
  <c r="AR473" i="2"/>
  <c r="AQ473" i="2"/>
  <c r="AP473" i="2"/>
  <c r="AN473" i="2"/>
  <c r="AO473" i="2"/>
  <c r="AM473" i="2"/>
  <c r="AL473" i="2"/>
  <c r="AH473" i="2"/>
  <c r="AI473" i="2"/>
  <c r="AJ473" i="2"/>
  <c r="AK473" i="2"/>
  <c r="AF473" i="2"/>
  <c r="AG473" i="2"/>
  <c r="AU608" i="2"/>
  <c r="AT608" i="2"/>
  <c r="AR608" i="2"/>
  <c r="AQ608" i="2"/>
  <c r="AS608" i="2"/>
  <c r="AP608" i="2"/>
  <c r="AN608" i="2"/>
  <c r="AO608" i="2"/>
  <c r="AL608" i="2"/>
  <c r="AM608" i="2"/>
  <c r="AJ608" i="2"/>
  <c r="AI608" i="2"/>
  <c r="AK608" i="2"/>
  <c r="AG608" i="2"/>
  <c r="AH608" i="2"/>
  <c r="AF608" i="2"/>
  <c r="AU865" i="2"/>
  <c r="AT865" i="2"/>
  <c r="AS865" i="2"/>
  <c r="AR865" i="2"/>
  <c r="AQ865" i="2"/>
  <c r="AP865" i="2"/>
  <c r="AN865" i="2"/>
  <c r="AO865" i="2"/>
  <c r="AM865" i="2"/>
  <c r="AL865" i="2"/>
  <c r="AH865" i="2"/>
  <c r="AI865" i="2"/>
  <c r="AJ865" i="2"/>
  <c r="AG865" i="2"/>
  <c r="AF865" i="2"/>
  <c r="AK865" i="2"/>
  <c r="AU817" i="2"/>
  <c r="AT817" i="2"/>
  <c r="AS817" i="2"/>
  <c r="AR817" i="2"/>
  <c r="AQ817" i="2"/>
  <c r="AP817" i="2"/>
  <c r="AN817" i="2"/>
  <c r="AO817" i="2"/>
  <c r="AM817" i="2"/>
  <c r="AL817" i="2"/>
  <c r="AH817" i="2"/>
  <c r="AI817" i="2"/>
  <c r="AJ817" i="2"/>
  <c r="AF817" i="2"/>
  <c r="AG817" i="2"/>
  <c r="AK817" i="2"/>
  <c r="AU789" i="2"/>
  <c r="AT789" i="2"/>
  <c r="AS789" i="2"/>
  <c r="AQ789" i="2"/>
  <c r="AR789" i="2"/>
  <c r="AP789" i="2"/>
  <c r="AN789" i="2"/>
  <c r="AO789" i="2"/>
  <c r="AM789" i="2"/>
  <c r="AH789" i="2"/>
  <c r="AK789" i="2"/>
  <c r="AJ789" i="2"/>
  <c r="AI789" i="2"/>
  <c r="AL789" i="2"/>
  <c r="AG789" i="2"/>
  <c r="AF789" i="2"/>
  <c r="AU685" i="2"/>
  <c r="AT685" i="2"/>
  <c r="AS685" i="2"/>
  <c r="AQ685" i="2"/>
  <c r="AR685" i="2"/>
  <c r="AP685" i="2"/>
  <c r="AN685" i="2"/>
  <c r="AO685" i="2"/>
  <c r="AM685" i="2"/>
  <c r="AL685" i="2"/>
  <c r="AJ685" i="2"/>
  <c r="AH685" i="2"/>
  <c r="AK685" i="2"/>
  <c r="AI685" i="2"/>
  <c r="AG685" i="2"/>
  <c r="AF685" i="2"/>
  <c r="AU661" i="2"/>
  <c r="AT661" i="2"/>
  <c r="AS661" i="2"/>
  <c r="AQ661" i="2"/>
  <c r="AR661" i="2"/>
  <c r="AP661" i="2"/>
  <c r="AN661" i="2"/>
  <c r="AO661" i="2"/>
  <c r="AM661" i="2"/>
  <c r="AJ661" i="2"/>
  <c r="AH661" i="2"/>
  <c r="AK661" i="2"/>
  <c r="AI661" i="2"/>
  <c r="AL661" i="2"/>
  <c r="AG661" i="2"/>
  <c r="AF661" i="2"/>
  <c r="AU649" i="2"/>
  <c r="AT649" i="2"/>
  <c r="AS649" i="2"/>
  <c r="AR649" i="2"/>
  <c r="AQ649" i="2"/>
  <c r="AP649" i="2"/>
  <c r="AN649" i="2"/>
  <c r="AO649" i="2"/>
  <c r="AM649" i="2"/>
  <c r="AL649" i="2"/>
  <c r="AH649" i="2"/>
  <c r="AI649" i="2"/>
  <c r="AJ649" i="2"/>
  <c r="AF649" i="2"/>
  <c r="AK649" i="2"/>
  <c r="AG649" i="2"/>
  <c r="AU625" i="2"/>
  <c r="AT625" i="2"/>
  <c r="AS625" i="2"/>
  <c r="AR625" i="2"/>
  <c r="AQ625" i="2"/>
  <c r="AP625" i="2"/>
  <c r="AN625" i="2"/>
  <c r="AO625" i="2"/>
  <c r="AM625" i="2"/>
  <c r="AL625" i="2"/>
  <c r="AH625" i="2"/>
  <c r="AI625" i="2"/>
  <c r="AJ625" i="2"/>
  <c r="AF625" i="2"/>
  <c r="AG625" i="2"/>
  <c r="AK625" i="2"/>
  <c r="AU599" i="2"/>
  <c r="AT599" i="2"/>
  <c r="AS599" i="2"/>
  <c r="AR599" i="2"/>
  <c r="AQ599" i="2"/>
  <c r="AP599" i="2"/>
  <c r="AO599" i="2"/>
  <c r="AM599" i="2"/>
  <c r="AN599" i="2"/>
  <c r="AJ599" i="2"/>
  <c r="AK599" i="2"/>
  <c r="AF599" i="2"/>
  <c r="AG599" i="2"/>
  <c r="AH599" i="2"/>
  <c r="AL599" i="2"/>
  <c r="AI599" i="2"/>
  <c r="AU567" i="2"/>
  <c r="AT567" i="2"/>
  <c r="AS567" i="2"/>
  <c r="AR567" i="2"/>
  <c r="AQ567" i="2"/>
  <c r="AP567" i="2"/>
  <c r="AO567" i="2"/>
  <c r="AM567" i="2"/>
  <c r="AN567" i="2"/>
  <c r="AJ567" i="2"/>
  <c r="AK567" i="2"/>
  <c r="AF567" i="2"/>
  <c r="AG567" i="2"/>
  <c r="AH567" i="2"/>
  <c r="AL567" i="2"/>
  <c r="AI567" i="2"/>
  <c r="AU836" i="2"/>
  <c r="AT836" i="2"/>
  <c r="AS836" i="2"/>
  <c r="AR836" i="2"/>
  <c r="AQ836" i="2"/>
  <c r="AP836" i="2"/>
  <c r="AN836" i="2"/>
  <c r="AO836" i="2"/>
  <c r="AL836" i="2"/>
  <c r="AJ836" i="2"/>
  <c r="AK836" i="2"/>
  <c r="AI836" i="2"/>
  <c r="AM836" i="2"/>
  <c r="AG836" i="2"/>
  <c r="AF836" i="2"/>
  <c r="AH836" i="2"/>
  <c r="AU788" i="2"/>
  <c r="AT788" i="2"/>
  <c r="AS788" i="2"/>
  <c r="AR788" i="2"/>
  <c r="AQ788" i="2"/>
  <c r="AP788" i="2"/>
  <c r="AN788" i="2"/>
  <c r="AO788" i="2"/>
  <c r="AL788" i="2"/>
  <c r="AJ788" i="2"/>
  <c r="AK788" i="2"/>
  <c r="AI788" i="2"/>
  <c r="AM788" i="2"/>
  <c r="AG788" i="2"/>
  <c r="AF788" i="2"/>
  <c r="AH788" i="2"/>
  <c r="AU644" i="2"/>
  <c r="AT644" i="2"/>
  <c r="AS644" i="2"/>
  <c r="AR644" i="2"/>
  <c r="AQ644" i="2"/>
  <c r="AP644" i="2"/>
  <c r="AN644" i="2"/>
  <c r="AO644" i="2"/>
  <c r="AL644" i="2"/>
  <c r="AJ644" i="2"/>
  <c r="AK644" i="2"/>
  <c r="AI644" i="2"/>
  <c r="AM644" i="2"/>
  <c r="AG644" i="2"/>
  <c r="AF644" i="2"/>
  <c r="AH644" i="2"/>
  <c r="AU667" i="2"/>
  <c r="AT667" i="2"/>
  <c r="AS667" i="2"/>
  <c r="AR667" i="2"/>
  <c r="AQ667" i="2"/>
  <c r="AP667" i="2"/>
  <c r="AO667" i="2"/>
  <c r="AM667" i="2"/>
  <c r="AJ667" i="2"/>
  <c r="AN667" i="2"/>
  <c r="AL667" i="2"/>
  <c r="AK667" i="2"/>
  <c r="AF667" i="2"/>
  <c r="AG667" i="2"/>
  <c r="AH667" i="2"/>
  <c r="AI667" i="2"/>
  <c r="AU476" i="2"/>
  <c r="AT476" i="2"/>
  <c r="AR476" i="2"/>
  <c r="AS476" i="2"/>
  <c r="AQ476" i="2"/>
  <c r="AP476" i="2"/>
  <c r="AN476" i="2"/>
  <c r="AO476" i="2"/>
  <c r="AL476" i="2"/>
  <c r="AJ476" i="2"/>
  <c r="AM476" i="2"/>
  <c r="AK476" i="2"/>
  <c r="AI476" i="2"/>
  <c r="AG476" i="2"/>
  <c r="AH476" i="2"/>
  <c r="AF476" i="2"/>
  <c r="AU617" i="2"/>
  <c r="AT617" i="2"/>
  <c r="AS617" i="2"/>
  <c r="AR617" i="2"/>
  <c r="AQ617" i="2"/>
  <c r="AP617" i="2"/>
  <c r="AN617" i="2"/>
  <c r="AO617" i="2"/>
  <c r="AM617" i="2"/>
  <c r="AL617" i="2"/>
  <c r="AH617" i="2"/>
  <c r="AI617" i="2"/>
  <c r="AJ617" i="2"/>
  <c r="AF617" i="2"/>
  <c r="AK617" i="2"/>
  <c r="AG617" i="2"/>
  <c r="AU666" i="2"/>
  <c r="AT666" i="2"/>
  <c r="AS666" i="2"/>
  <c r="AR666" i="2"/>
  <c r="AQ666" i="2"/>
  <c r="AP666" i="2"/>
  <c r="AN666" i="2"/>
  <c r="AL666" i="2"/>
  <c r="AK666" i="2"/>
  <c r="AO666" i="2"/>
  <c r="AM666" i="2"/>
  <c r="AG666" i="2"/>
  <c r="AH666" i="2"/>
  <c r="AI666" i="2"/>
  <c r="AJ666" i="2"/>
  <c r="AF666" i="2"/>
  <c r="AU1699" i="2"/>
  <c r="AT1699" i="2"/>
  <c r="AS1699" i="2"/>
  <c r="AR1699" i="2"/>
  <c r="AQ1699" i="2"/>
  <c r="AO1699" i="2"/>
  <c r="AP1699" i="2"/>
  <c r="AM1699" i="2"/>
  <c r="AN1699" i="2"/>
  <c r="AL1699" i="2"/>
  <c r="AK1699" i="2"/>
  <c r="AJ1699" i="2"/>
  <c r="AH1699" i="2"/>
  <c r="AF1699" i="2"/>
  <c r="AI1699" i="2"/>
  <c r="AG1699" i="2"/>
  <c r="AU1763" i="2"/>
  <c r="AT1763" i="2"/>
  <c r="AS1763" i="2"/>
  <c r="AR1763" i="2"/>
  <c r="AQ1763" i="2"/>
  <c r="AO1763" i="2"/>
  <c r="AP1763" i="2"/>
  <c r="AM1763" i="2"/>
  <c r="AN1763" i="2"/>
  <c r="AL1763" i="2"/>
  <c r="AK1763" i="2"/>
  <c r="AJ1763" i="2"/>
  <c r="AH1763" i="2"/>
  <c r="AF1763" i="2"/>
  <c r="AI1763" i="2"/>
  <c r="AG1763" i="2"/>
  <c r="AU1931" i="2"/>
  <c r="AT1931" i="2"/>
  <c r="AS1931" i="2"/>
  <c r="AR1931" i="2"/>
  <c r="AQ1931" i="2"/>
  <c r="AO1931" i="2"/>
  <c r="AP1931" i="2"/>
  <c r="AM1931" i="2"/>
  <c r="AK1931" i="2"/>
  <c r="AJ1931" i="2"/>
  <c r="AH1931" i="2"/>
  <c r="AL1931" i="2"/>
  <c r="AI1931" i="2"/>
  <c r="AF1931" i="2"/>
  <c r="AG1931" i="2"/>
  <c r="AN1931" i="2"/>
  <c r="AU1942" i="2"/>
  <c r="AS1942" i="2"/>
  <c r="AT1942" i="2"/>
  <c r="AR1942" i="2"/>
  <c r="AQ1942" i="2"/>
  <c r="AP1942" i="2"/>
  <c r="AN1942" i="2"/>
  <c r="AO1942" i="2"/>
  <c r="AL1942" i="2"/>
  <c r="AK1942" i="2"/>
  <c r="AG1942" i="2"/>
  <c r="AH1942" i="2"/>
  <c r="AI1942" i="2"/>
  <c r="AF1942" i="2"/>
  <c r="AM1942" i="2"/>
  <c r="AJ1942" i="2"/>
  <c r="AU172" i="2"/>
  <c r="AT172" i="2"/>
  <c r="AS172" i="2"/>
  <c r="AR172" i="2"/>
  <c r="AQ172" i="2"/>
  <c r="AP172" i="2"/>
  <c r="AN172" i="2"/>
  <c r="AO172" i="2"/>
  <c r="AL172" i="2"/>
  <c r="AJ172" i="2"/>
  <c r="AM172" i="2"/>
  <c r="AK172" i="2"/>
  <c r="AI172" i="2"/>
  <c r="AG172" i="2"/>
  <c r="AH172" i="2"/>
  <c r="AF172" i="2"/>
  <c r="AU116" i="2"/>
  <c r="AT116" i="2"/>
  <c r="AS116" i="2"/>
  <c r="AR116" i="2"/>
  <c r="AQ116" i="2"/>
  <c r="AP116" i="2"/>
  <c r="AN116" i="2"/>
  <c r="AO116" i="2"/>
  <c r="AL116" i="2"/>
  <c r="AJ116" i="2"/>
  <c r="AK116" i="2"/>
  <c r="AI116" i="2"/>
  <c r="AM116" i="2"/>
  <c r="AG116" i="2"/>
  <c r="AF116" i="2"/>
  <c r="AH116" i="2"/>
  <c r="AU386" i="2"/>
  <c r="AT386" i="2"/>
  <c r="AS386" i="2"/>
  <c r="AR386" i="2"/>
  <c r="AQ386" i="2"/>
  <c r="AP386" i="2"/>
  <c r="AN386" i="2"/>
  <c r="AL386" i="2"/>
  <c r="AK386" i="2"/>
  <c r="AM386" i="2"/>
  <c r="AO386" i="2"/>
  <c r="AG386" i="2"/>
  <c r="AH386" i="2"/>
  <c r="AI386" i="2"/>
  <c r="AF386" i="2"/>
  <c r="AJ386" i="2"/>
  <c r="AU84" i="2"/>
  <c r="AT84" i="2"/>
  <c r="AS84" i="2"/>
  <c r="AR84" i="2"/>
  <c r="AQ84" i="2"/>
  <c r="AP84" i="2"/>
  <c r="AN84" i="2"/>
  <c r="AO84" i="2"/>
  <c r="AL84" i="2"/>
  <c r="AJ84" i="2"/>
  <c r="AK84" i="2"/>
  <c r="AI84" i="2"/>
  <c r="AM84" i="2"/>
  <c r="AG84" i="2"/>
  <c r="AF84" i="2"/>
  <c r="AH84" i="2"/>
  <c r="AU70" i="2"/>
  <c r="AT70" i="2"/>
  <c r="AS70" i="2"/>
  <c r="AR70" i="2"/>
  <c r="AQ70" i="2"/>
  <c r="AN70" i="2"/>
  <c r="AP70" i="2"/>
  <c r="AO70" i="2"/>
  <c r="AL70" i="2"/>
  <c r="AK70" i="2"/>
  <c r="AG70" i="2"/>
  <c r="AJ70" i="2"/>
  <c r="AH70" i="2"/>
  <c r="AI70" i="2"/>
  <c r="AM70" i="2"/>
  <c r="AF70" i="2"/>
  <c r="AU75" i="2"/>
  <c r="AT75" i="2"/>
  <c r="AS75" i="2"/>
  <c r="AR75" i="2"/>
  <c r="AQ75" i="2"/>
  <c r="AP75" i="2"/>
  <c r="AO75" i="2"/>
  <c r="AM75" i="2"/>
  <c r="AJ75" i="2"/>
  <c r="AL75" i="2"/>
  <c r="AK75" i="2"/>
  <c r="AN75" i="2"/>
  <c r="AF75" i="2"/>
  <c r="AG75" i="2"/>
  <c r="AH75" i="2"/>
  <c r="AI75" i="2"/>
  <c r="AU31" i="2"/>
  <c r="AT31" i="2"/>
  <c r="AR31" i="2"/>
  <c r="AQ31" i="2"/>
  <c r="AP31" i="2"/>
  <c r="AS31" i="2"/>
  <c r="AO31" i="2"/>
  <c r="AN31" i="2"/>
  <c r="AM31" i="2"/>
  <c r="AJ31" i="2"/>
  <c r="AK31" i="2"/>
  <c r="AF31" i="2"/>
  <c r="AL31" i="2"/>
  <c r="AG31" i="2"/>
  <c r="AH31" i="2"/>
  <c r="AI31" i="2"/>
  <c r="AU126" i="2"/>
  <c r="AT126" i="2"/>
  <c r="AS126" i="2"/>
  <c r="AR126" i="2"/>
  <c r="AQ126" i="2"/>
  <c r="AP126" i="2"/>
  <c r="AN126" i="2"/>
  <c r="AO126" i="2"/>
  <c r="AL126" i="2"/>
  <c r="AK126" i="2"/>
  <c r="AG126" i="2"/>
  <c r="AM126" i="2"/>
  <c r="AJ126" i="2"/>
  <c r="AH126" i="2"/>
  <c r="AI126" i="2"/>
  <c r="AF126" i="2"/>
  <c r="AU146" i="2"/>
  <c r="AT146" i="2"/>
  <c r="AS146" i="2"/>
  <c r="AR146" i="2"/>
  <c r="AQ146" i="2"/>
  <c r="AP146" i="2"/>
  <c r="AN146" i="2"/>
  <c r="AL146" i="2"/>
  <c r="AO146" i="2"/>
  <c r="AK146" i="2"/>
  <c r="AM146" i="2"/>
  <c r="AG146" i="2"/>
  <c r="AH146" i="2"/>
  <c r="AI146" i="2"/>
  <c r="AF146" i="2"/>
  <c r="AJ146" i="2"/>
  <c r="AU437" i="2"/>
  <c r="AT437" i="2"/>
  <c r="AS437" i="2"/>
  <c r="AQ437" i="2"/>
  <c r="AR437" i="2"/>
  <c r="AP437" i="2"/>
  <c r="AN437" i="2"/>
  <c r="AO437" i="2"/>
  <c r="AM437" i="2"/>
  <c r="AJ437" i="2"/>
  <c r="AH437" i="2"/>
  <c r="AK437" i="2"/>
  <c r="AI437" i="2"/>
  <c r="AL437" i="2"/>
  <c r="AG437" i="2"/>
  <c r="AF437" i="2"/>
  <c r="AU487" i="2"/>
  <c r="AT487" i="2"/>
  <c r="AS487" i="2"/>
  <c r="AR487" i="2"/>
  <c r="AQ487" i="2"/>
  <c r="AP487" i="2"/>
  <c r="AO487" i="2"/>
  <c r="AM487" i="2"/>
  <c r="AN487" i="2"/>
  <c r="AJ487" i="2"/>
  <c r="AK487" i="2"/>
  <c r="AF487" i="2"/>
  <c r="AG487" i="2"/>
  <c r="AH487" i="2"/>
  <c r="AL487" i="2"/>
  <c r="AI487" i="2"/>
  <c r="AU519" i="2"/>
  <c r="AT519" i="2"/>
  <c r="AS519" i="2"/>
  <c r="AR519" i="2"/>
  <c r="AQ519" i="2"/>
  <c r="AP519" i="2"/>
  <c r="AO519" i="2"/>
  <c r="AM519" i="2"/>
  <c r="AN519" i="2"/>
  <c r="AJ519" i="2"/>
  <c r="AK519" i="2"/>
  <c r="AF519" i="2"/>
  <c r="AG519" i="2"/>
  <c r="AH519" i="2"/>
  <c r="AL519" i="2"/>
  <c r="AI519" i="2"/>
  <c r="AU479" i="2"/>
  <c r="AT479" i="2"/>
  <c r="AS479" i="2"/>
  <c r="AR479" i="2"/>
  <c r="AQ479" i="2"/>
  <c r="AP479" i="2"/>
  <c r="AO479" i="2"/>
  <c r="AN479" i="2"/>
  <c r="AM479" i="2"/>
  <c r="AJ479" i="2"/>
  <c r="AK479" i="2"/>
  <c r="AF479" i="2"/>
  <c r="AL479" i="2"/>
  <c r="AG479" i="2"/>
  <c r="AH479" i="2"/>
  <c r="AI479" i="2"/>
  <c r="AU426" i="2"/>
  <c r="AT426" i="2"/>
  <c r="AS426" i="2"/>
  <c r="AR426" i="2"/>
  <c r="AQ426" i="2"/>
  <c r="AP426" i="2"/>
  <c r="AN426" i="2"/>
  <c r="AL426" i="2"/>
  <c r="AK426" i="2"/>
  <c r="AM426" i="2"/>
  <c r="AG426" i="2"/>
  <c r="AO426" i="2"/>
  <c r="AH426" i="2"/>
  <c r="AI426" i="2"/>
  <c r="AJ426" i="2"/>
  <c r="AF426" i="2"/>
  <c r="AU612" i="2"/>
  <c r="AT612" i="2"/>
  <c r="AS612" i="2"/>
  <c r="AR612" i="2"/>
  <c r="AQ612" i="2"/>
  <c r="AP612" i="2"/>
  <c r="AN612" i="2"/>
  <c r="AO612" i="2"/>
  <c r="AL612" i="2"/>
  <c r="AJ612" i="2"/>
  <c r="AK612" i="2"/>
  <c r="AI612" i="2"/>
  <c r="AM612" i="2"/>
  <c r="AG612" i="2"/>
  <c r="AF612" i="2"/>
  <c r="AH612" i="2"/>
  <c r="AU513" i="2"/>
  <c r="AT513" i="2"/>
  <c r="AS513" i="2"/>
  <c r="AR513" i="2"/>
  <c r="AQ513" i="2"/>
  <c r="AP513" i="2"/>
  <c r="AN513" i="2"/>
  <c r="AO513" i="2"/>
  <c r="AM513" i="2"/>
  <c r="AL513" i="2"/>
  <c r="AH513" i="2"/>
  <c r="AI513" i="2"/>
  <c r="AJ513" i="2"/>
  <c r="AK513" i="2"/>
  <c r="AG513" i="2"/>
  <c r="AF513" i="2"/>
  <c r="AU756" i="2"/>
  <c r="AT756" i="2"/>
  <c r="AS756" i="2"/>
  <c r="AR756" i="2"/>
  <c r="AQ756" i="2"/>
  <c r="AP756" i="2"/>
  <c r="AN756" i="2"/>
  <c r="AO756" i="2"/>
  <c r="AL756" i="2"/>
  <c r="AJ756" i="2"/>
  <c r="AK756" i="2"/>
  <c r="AI756" i="2"/>
  <c r="AM756" i="2"/>
  <c r="AG756" i="2"/>
  <c r="AF756" i="2"/>
  <c r="AH756" i="2"/>
  <c r="AU793" i="2"/>
  <c r="AT793" i="2"/>
  <c r="AS793" i="2"/>
  <c r="AR793" i="2"/>
  <c r="AQ793" i="2"/>
  <c r="AP793" i="2"/>
  <c r="AN793" i="2"/>
  <c r="AO793" i="2"/>
  <c r="AM793" i="2"/>
  <c r="AL793" i="2"/>
  <c r="AJ793" i="2"/>
  <c r="AH793" i="2"/>
  <c r="AI793" i="2"/>
  <c r="AK793" i="2"/>
  <c r="AF793" i="2"/>
  <c r="AG793" i="2"/>
  <c r="AU745" i="2"/>
  <c r="AT745" i="2"/>
  <c r="AS745" i="2"/>
  <c r="AR745" i="2"/>
  <c r="AQ745" i="2"/>
  <c r="AP745" i="2"/>
  <c r="AN745" i="2"/>
  <c r="AO745" i="2"/>
  <c r="AM745" i="2"/>
  <c r="AL745" i="2"/>
  <c r="AH745" i="2"/>
  <c r="AI745" i="2"/>
  <c r="AJ745" i="2"/>
  <c r="AF745" i="2"/>
  <c r="AK745" i="2"/>
  <c r="AG745" i="2"/>
  <c r="AT697" i="2"/>
  <c r="AU697" i="2"/>
  <c r="AS697" i="2"/>
  <c r="AR697" i="2"/>
  <c r="AQ697" i="2"/>
  <c r="AP697" i="2"/>
  <c r="AN697" i="2"/>
  <c r="AO697" i="2"/>
  <c r="AM697" i="2"/>
  <c r="AL697" i="2"/>
  <c r="AH697" i="2"/>
  <c r="AI697" i="2"/>
  <c r="AJ697" i="2"/>
  <c r="AK697" i="2"/>
  <c r="AF697" i="2"/>
  <c r="AG697" i="2"/>
  <c r="AU621" i="2"/>
  <c r="AT621" i="2"/>
  <c r="AS621" i="2"/>
  <c r="AQ621" i="2"/>
  <c r="AR621" i="2"/>
  <c r="AP621" i="2"/>
  <c r="AN621" i="2"/>
  <c r="AO621" i="2"/>
  <c r="AM621" i="2"/>
  <c r="AL621" i="2"/>
  <c r="AJ621" i="2"/>
  <c r="AH621" i="2"/>
  <c r="AK621" i="2"/>
  <c r="AI621" i="2"/>
  <c r="AG621" i="2"/>
  <c r="AF621" i="2"/>
  <c r="AU562" i="2"/>
  <c r="AT562" i="2"/>
  <c r="AS562" i="2"/>
  <c r="AR562" i="2"/>
  <c r="AQ562" i="2"/>
  <c r="AP562" i="2"/>
  <c r="AN562" i="2"/>
  <c r="AL562" i="2"/>
  <c r="AO562" i="2"/>
  <c r="AK562" i="2"/>
  <c r="AM562" i="2"/>
  <c r="AG562" i="2"/>
  <c r="AH562" i="2"/>
  <c r="AI562" i="2"/>
  <c r="AF562" i="2"/>
  <c r="AJ562" i="2"/>
  <c r="AU852" i="2"/>
  <c r="AT852" i="2"/>
  <c r="AS852" i="2"/>
  <c r="AR852" i="2"/>
  <c r="AQ852" i="2"/>
  <c r="AP852" i="2"/>
  <c r="AN852" i="2"/>
  <c r="AO852" i="2"/>
  <c r="AL852" i="2"/>
  <c r="AJ852" i="2"/>
  <c r="AK852" i="2"/>
  <c r="AI852" i="2"/>
  <c r="AM852" i="2"/>
  <c r="AG852" i="2"/>
  <c r="AF852" i="2"/>
  <c r="AH852" i="2"/>
  <c r="AU784" i="2"/>
  <c r="AT784" i="2"/>
  <c r="AR784" i="2"/>
  <c r="AQ784" i="2"/>
  <c r="AS784" i="2"/>
  <c r="AP784" i="2"/>
  <c r="AN784" i="2"/>
  <c r="AO784" i="2"/>
  <c r="AL784" i="2"/>
  <c r="AM784" i="2"/>
  <c r="AJ784" i="2"/>
  <c r="AI784" i="2"/>
  <c r="AK784" i="2"/>
  <c r="AG784" i="2"/>
  <c r="AH784" i="2"/>
  <c r="AF784" i="2"/>
  <c r="AU624" i="2"/>
  <c r="AT624" i="2"/>
  <c r="AR624" i="2"/>
  <c r="AS624" i="2"/>
  <c r="AQ624" i="2"/>
  <c r="AP624" i="2"/>
  <c r="AN624" i="2"/>
  <c r="AO624" i="2"/>
  <c r="AL624" i="2"/>
  <c r="AM624" i="2"/>
  <c r="AJ624" i="2"/>
  <c r="AI624" i="2"/>
  <c r="AK624" i="2"/>
  <c r="AG624" i="2"/>
  <c r="AH624" i="2"/>
  <c r="AF624" i="2"/>
  <c r="AU554" i="2"/>
  <c r="AT554" i="2"/>
  <c r="AS554" i="2"/>
  <c r="AR554" i="2"/>
  <c r="AQ554" i="2"/>
  <c r="AP554" i="2"/>
  <c r="AN554" i="2"/>
  <c r="AL554" i="2"/>
  <c r="AK554" i="2"/>
  <c r="AM554" i="2"/>
  <c r="AG554" i="2"/>
  <c r="AO554" i="2"/>
  <c r="AH554" i="2"/>
  <c r="AI554" i="2"/>
  <c r="AJ554" i="2"/>
  <c r="AF554" i="2"/>
  <c r="AU634" i="2"/>
  <c r="AT634" i="2"/>
  <c r="AS634" i="2"/>
  <c r="AR634" i="2"/>
  <c r="AQ634" i="2"/>
  <c r="AP634" i="2"/>
  <c r="AN634" i="2"/>
  <c r="AL634" i="2"/>
  <c r="AK634" i="2"/>
  <c r="AO634" i="2"/>
  <c r="AM634" i="2"/>
  <c r="AG634" i="2"/>
  <c r="AH634" i="2"/>
  <c r="AI634" i="2"/>
  <c r="AJ634" i="2"/>
  <c r="AF634" i="2"/>
  <c r="AU1675" i="2"/>
  <c r="AT1675" i="2"/>
  <c r="AS1675" i="2"/>
  <c r="AR1675" i="2"/>
  <c r="AQ1675" i="2"/>
  <c r="AO1675" i="2"/>
  <c r="AP1675" i="2"/>
  <c r="AM1675" i="2"/>
  <c r="AL1675" i="2"/>
  <c r="AK1675" i="2"/>
  <c r="AJ1675" i="2"/>
  <c r="AH1675" i="2"/>
  <c r="AI1675" i="2"/>
  <c r="AF1675" i="2"/>
  <c r="AG1675" i="2"/>
  <c r="AN1675" i="2"/>
  <c r="AU1739" i="2"/>
  <c r="AT1739" i="2"/>
  <c r="AS1739" i="2"/>
  <c r="AR1739" i="2"/>
  <c r="AQ1739" i="2"/>
  <c r="AO1739" i="2"/>
  <c r="AP1739" i="2"/>
  <c r="AM1739" i="2"/>
  <c r="AK1739" i="2"/>
  <c r="AJ1739" i="2"/>
  <c r="AH1739" i="2"/>
  <c r="AN1739" i="2"/>
  <c r="AI1739" i="2"/>
  <c r="AF1739" i="2"/>
  <c r="AL1739" i="2"/>
  <c r="AG1739" i="2"/>
  <c r="AU213" i="2"/>
  <c r="AT213" i="2"/>
  <c r="AS213" i="2"/>
  <c r="AQ213" i="2"/>
  <c r="AR213" i="2"/>
  <c r="AP213" i="2"/>
  <c r="AN213" i="2"/>
  <c r="AO213" i="2"/>
  <c r="AM213" i="2"/>
  <c r="AJ213" i="2"/>
  <c r="AH213" i="2"/>
  <c r="AK213" i="2"/>
  <c r="AI213" i="2"/>
  <c r="AL213" i="2"/>
  <c r="AG213" i="2"/>
  <c r="AF213" i="2"/>
  <c r="AU104" i="2"/>
  <c r="AT104" i="2"/>
  <c r="AS104" i="2"/>
  <c r="AR104" i="2"/>
  <c r="AQ104" i="2"/>
  <c r="AP104" i="2"/>
  <c r="AN104" i="2"/>
  <c r="AO104" i="2"/>
  <c r="AL104" i="2"/>
  <c r="AM104" i="2"/>
  <c r="AJ104" i="2"/>
  <c r="AI104" i="2"/>
  <c r="AK104" i="2"/>
  <c r="AG104" i="2"/>
  <c r="AF104" i="2"/>
  <c r="AH104" i="2"/>
  <c r="AU423" i="2"/>
  <c r="AT423" i="2"/>
  <c r="AS423" i="2"/>
  <c r="AR423" i="2"/>
  <c r="AQ423" i="2"/>
  <c r="AP423" i="2"/>
  <c r="AO423" i="2"/>
  <c r="AM423" i="2"/>
  <c r="AN423" i="2"/>
  <c r="AJ423" i="2"/>
  <c r="AK423" i="2"/>
  <c r="AF423" i="2"/>
  <c r="AG423" i="2"/>
  <c r="AH423" i="2"/>
  <c r="AL423" i="2"/>
  <c r="AI423" i="2"/>
  <c r="AU58" i="2"/>
  <c r="AT58" i="2"/>
  <c r="AS58" i="2"/>
  <c r="AR58" i="2"/>
  <c r="AQ58" i="2"/>
  <c r="AP58" i="2"/>
  <c r="AN58" i="2"/>
  <c r="AL58" i="2"/>
  <c r="AK58" i="2"/>
  <c r="AO58" i="2"/>
  <c r="AM58" i="2"/>
  <c r="AG58" i="2"/>
  <c r="AH58" i="2"/>
  <c r="AI58" i="2"/>
  <c r="AJ58" i="2"/>
  <c r="AF58" i="2"/>
  <c r="AU556" i="2"/>
  <c r="AT556" i="2"/>
  <c r="AR556" i="2"/>
  <c r="AS556" i="2"/>
  <c r="AQ556" i="2"/>
  <c r="AP556" i="2"/>
  <c r="AN556" i="2"/>
  <c r="AO556" i="2"/>
  <c r="AL556" i="2"/>
  <c r="AJ556" i="2"/>
  <c r="AM556" i="2"/>
  <c r="AK556" i="2"/>
  <c r="AI556" i="2"/>
  <c r="AG556" i="2"/>
  <c r="AH556" i="2"/>
  <c r="AF556" i="2"/>
  <c r="AU532" i="2"/>
  <c r="AT532" i="2"/>
  <c r="AS532" i="2"/>
  <c r="AR532" i="2"/>
  <c r="AQ532" i="2"/>
  <c r="AP532" i="2"/>
  <c r="AN532" i="2"/>
  <c r="AO532" i="2"/>
  <c r="AL532" i="2"/>
  <c r="AJ532" i="2"/>
  <c r="AK532" i="2"/>
  <c r="AI532" i="2"/>
  <c r="AM532" i="2"/>
  <c r="AG532" i="2"/>
  <c r="AF532" i="2"/>
  <c r="AH532" i="2"/>
  <c r="AU596" i="2"/>
  <c r="AT596" i="2"/>
  <c r="AS596" i="2"/>
  <c r="AR596" i="2"/>
  <c r="AQ596" i="2"/>
  <c r="AP596" i="2"/>
  <c r="AN596" i="2"/>
  <c r="AO596" i="2"/>
  <c r="AL596" i="2"/>
  <c r="AJ596" i="2"/>
  <c r="AK596" i="2"/>
  <c r="AI596" i="2"/>
  <c r="AM596" i="2"/>
  <c r="AG596" i="2"/>
  <c r="AF596" i="2"/>
  <c r="AH596" i="2"/>
  <c r="AU580" i="2"/>
  <c r="AT580" i="2"/>
  <c r="AS580" i="2"/>
  <c r="AR580" i="2"/>
  <c r="AQ580" i="2"/>
  <c r="AP580" i="2"/>
  <c r="AN580" i="2"/>
  <c r="AO580" i="2"/>
  <c r="AL580" i="2"/>
  <c r="AJ580" i="2"/>
  <c r="AK580" i="2"/>
  <c r="AI580" i="2"/>
  <c r="AM580" i="2"/>
  <c r="AG580" i="2"/>
  <c r="AF580" i="2"/>
  <c r="AH580" i="2"/>
  <c r="AU825" i="2"/>
  <c r="AT825" i="2"/>
  <c r="AS825" i="2"/>
  <c r="AR825" i="2"/>
  <c r="AQ825" i="2"/>
  <c r="AP825" i="2"/>
  <c r="AN825" i="2"/>
  <c r="AO825" i="2"/>
  <c r="AM825" i="2"/>
  <c r="AL825" i="2"/>
  <c r="AJ825" i="2"/>
  <c r="AH825" i="2"/>
  <c r="AI825" i="2"/>
  <c r="AK825" i="2"/>
  <c r="AF825" i="2"/>
  <c r="AG825" i="2"/>
  <c r="AU781" i="2"/>
  <c r="AT781" i="2"/>
  <c r="AS781" i="2"/>
  <c r="AQ781" i="2"/>
  <c r="AR781" i="2"/>
  <c r="AP781" i="2"/>
  <c r="AN781" i="2"/>
  <c r="AO781" i="2"/>
  <c r="AM781" i="2"/>
  <c r="AL781" i="2"/>
  <c r="AH781" i="2"/>
  <c r="AK781" i="2"/>
  <c r="AI781" i="2"/>
  <c r="AG781" i="2"/>
  <c r="AF781" i="2"/>
  <c r="AJ781" i="2"/>
  <c r="AU693" i="2"/>
  <c r="AT693" i="2"/>
  <c r="AS693" i="2"/>
  <c r="AQ693" i="2"/>
  <c r="AR693" i="2"/>
  <c r="AP693" i="2"/>
  <c r="AN693" i="2"/>
  <c r="AO693" i="2"/>
  <c r="AM693" i="2"/>
  <c r="AJ693" i="2"/>
  <c r="AH693" i="2"/>
  <c r="AK693" i="2"/>
  <c r="AI693" i="2"/>
  <c r="AL693" i="2"/>
  <c r="AG693" i="2"/>
  <c r="AF693" i="2"/>
  <c r="AU673" i="2"/>
  <c r="AT673" i="2"/>
  <c r="AS673" i="2"/>
  <c r="AR673" i="2"/>
  <c r="AQ673" i="2"/>
  <c r="AP673" i="2"/>
  <c r="AN673" i="2"/>
  <c r="AO673" i="2"/>
  <c r="AM673" i="2"/>
  <c r="AL673" i="2"/>
  <c r="AH673" i="2"/>
  <c r="AI673" i="2"/>
  <c r="AJ673" i="2"/>
  <c r="AG673" i="2"/>
  <c r="AF673" i="2"/>
  <c r="AK673" i="2"/>
  <c r="AU557" i="2"/>
  <c r="AT557" i="2"/>
  <c r="AS557" i="2"/>
  <c r="AQ557" i="2"/>
  <c r="AR557" i="2"/>
  <c r="AP557" i="2"/>
  <c r="AN557" i="2"/>
  <c r="AO557" i="2"/>
  <c r="AM557" i="2"/>
  <c r="AL557" i="2"/>
  <c r="AJ557" i="2"/>
  <c r="AH557" i="2"/>
  <c r="AK557" i="2"/>
  <c r="AI557" i="2"/>
  <c r="AG557" i="2"/>
  <c r="AF557" i="2"/>
  <c r="AU824" i="2"/>
  <c r="AS824" i="2"/>
  <c r="AR824" i="2"/>
  <c r="AT824" i="2"/>
  <c r="AQ824" i="2"/>
  <c r="AP824" i="2"/>
  <c r="AN824" i="2"/>
  <c r="AO824" i="2"/>
  <c r="AL824" i="2"/>
  <c r="AM824" i="2"/>
  <c r="AJ824" i="2"/>
  <c r="AI824" i="2"/>
  <c r="AK824" i="2"/>
  <c r="AG824" i="2"/>
  <c r="AF824" i="2"/>
  <c r="AH824" i="2"/>
  <c r="AU796" i="2"/>
  <c r="AT796" i="2"/>
  <c r="AR796" i="2"/>
  <c r="AS796" i="2"/>
  <c r="AQ796" i="2"/>
  <c r="AP796" i="2"/>
  <c r="AN796" i="2"/>
  <c r="AO796" i="2"/>
  <c r="AL796" i="2"/>
  <c r="AJ796" i="2"/>
  <c r="AM796" i="2"/>
  <c r="AK796" i="2"/>
  <c r="AI796" i="2"/>
  <c r="AG796" i="2"/>
  <c r="AH796" i="2"/>
  <c r="AF796" i="2"/>
  <c r="AU597" i="2"/>
  <c r="AT597" i="2"/>
  <c r="AS597" i="2"/>
  <c r="AQ597" i="2"/>
  <c r="AR597" i="2"/>
  <c r="AP597" i="2"/>
  <c r="AN597" i="2"/>
  <c r="AO597" i="2"/>
  <c r="AM597" i="2"/>
  <c r="AJ597" i="2"/>
  <c r="AH597" i="2"/>
  <c r="AK597" i="2"/>
  <c r="AI597" i="2"/>
  <c r="AL597" i="2"/>
  <c r="AG597" i="2"/>
  <c r="AF597" i="2"/>
  <c r="AU529" i="2"/>
  <c r="AT529" i="2"/>
  <c r="AS529" i="2"/>
  <c r="AR529" i="2"/>
  <c r="AQ529" i="2"/>
  <c r="AP529" i="2"/>
  <c r="AN529" i="2"/>
  <c r="AO529" i="2"/>
  <c r="AM529" i="2"/>
  <c r="AL529" i="2"/>
  <c r="AH529" i="2"/>
  <c r="AI529" i="2"/>
  <c r="AJ529" i="2"/>
  <c r="AG529" i="2"/>
  <c r="AK529" i="2"/>
  <c r="AF529" i="2"/>
  <c r="AU475" i="2"/>
  <c r="AT475" i="2"/>
  <c r="AS475" i="2"/>
  <c r="AR475" i="2"/>
  <c r="AQ475" i="2"/>
  <c r="AP475" i="2"/>
  <c r="AO475" i="2"/>
  <c r="AM475" i="2"/>
  <c r="AJ475" i="2"/>
  <c r="AN475" i="2"/>
  <c r="AL475" i="2"/>
  <c r="AK475" i="2"/>
  <c r="AF475" i="2"/>
  <c r="AG475" i="2"/>
  <c r="AH475" i="2"/>
  <c r="AI475" i="2"/>
  <c r="AU1707" i="2"/>
  <c r="AT1707" i="2"/>
  <c r="AS1707" i="2"/>
  <c r="AR1707" i="2"/>
  <c r="AQ1707" i="2"/>
  <c r="AO1707" i="2"/>
  <c r="AP1707" i="2"/>
  <c r="AM1707" i="2"/>
  <c r="AL1707" i="2"/>
  <c r="AK1707" i="2"/>
  <c r="AJ1707" i="2"/>
  <c r="AN1707" i="2"/>
  <c r="AH1707" i="2"/>
  <c r="AI1707" i="2"/>
  <c r="AF1707" i="2"/>
  <c r="AG1707" i="2"/>
  <c r="AU1771" i="2"/>
  <c r="AT1771" i="2"/>
  <c r="AS1771" i="2"/>
  <c r="AR1771" i="2"/>
  <c r="AQ1771" i="2"/>
  <c r="AO1771" i="2"/>
  <c r="AP1771" i="2"/>
  <c r="AM1771" i="2"/>
  <c r="AK1771" i="2"/>
  <c r="AJ1771" i="2"/>
  <c r="AN1771" i="2"/>
  <c r="AH1771" i="2"/>
  <c r="AI1771" i="2"/>
  <c r="AF1771" i="2"/>
  <c r="AL1771" i="2"/>
  <c r="AG1771" i="2"/>
  <c r="AU1963" i="2"/>
  <c r="AT1963" i="2"/>
  <c r="AS1963" i="2"/>
  <c r="AR1963" i="2"/>
  <c r="AQ1963" i="2"/>
  <c r="AO1963" i="2"/>
  <c r="AP1963" i="2"/>
  <c r="AM1963" i="2"/>
  <c r="AK1963" i="2"/>
  <c r="AJ1963" i="2"/>
  <c r="AN1963" i="2"/>
  <c r="AH1963" i="2"/>
  <c r="AI1963" i="2"/>
  <c r="AF1963" i="2"/>
  <c r="AG1963" i="2"/>
  <c r="AL1963" i="2"/>
  <c r="AU63" i="2"/>
  <c r="AT63" i="2"/>
  <c r="AR63" i="2"/>
  <c r="AS63" i="2"/>
  <c r="AQ63" i="2"/>
  <c r="AP63" i="2"/>
  <c r="AO63" i="2"/>
  <c r="AN63" i="2"/>
  <c r="AM63" i="2"/>
  <c r="AJ63" i="2"/>
  <c r="AK63" i="2"/>
  <c r="AF63" i="2"/>
  <c r="AL63" i="2"/>
  <c r="AG63" i="2"/>
  <c r="AH63" i="2"/>
  <c r="AI63" i="2"/>
  <c r="AU23" i="2"/>
  <c r="AT23" i="2"/>
  <c r="AR23" i="2"/>
  <c r="AS23" i="2"/>
  <c r="AQ23" i="2"/>
  <c r="AP23" i="2"/>
  <c r="AO23" i="2"/>
  <c r="AM23" i="2"/>
  <c r="AN23" i="2"/>
  <c r="AJ23" i="2"/>
  <c r="AK23" i="2"/>
  <c r="AF23" i="2"/>
  <c r="AG23" i="2"/>
  <c r="AH23" i="2"/>
  <c r="AL23" i="2"/>
  <c r="AI23" i="2"/>
  <c r="AU194" i="2"/>
  <c r="AT194" i="2"/>
  <c r="AS194" i="2"/>
  <c r="AR194" i="2"/>
  <c r="AQ194" i="2"/>
  <c r="AP194" i="2"/>
  <c r="AN194" i="2"/>
  <c r="AL194" i="2"/>
  <c r="AK194" i="2"/>
  <c r="AM194" i="2"/>
  <c r="AO194" i="2"/>
  <c r="AG194" i="2"/>
  <c r="AH194" i="2"/>
  <c r="AI194" i="2"/>
  <c r="AF194" i="2"/>
  <c r="AJ194" i="2"/>
  <c r="AU61" i="2"/>
  <c r="AT61" i="2"/>
  <c r="AS61" i="2"/>
  <c r="AQ61" i="2"/>
  <c r="AR61" i="2"/>
  <c r="AP61" i="2"/>
  <c r="AN61" i="2"/>
  <c r="AO61" i="2"/>
  <c r="AM61" i="2"/>
  <c r="AL61" i="2"/>
  <c r="AJ61" i="2"/>
  <c r="AH61" i="2"/>
  <c r="AK61" i="2"/>
  <c r="AI61" i="2"/>
  <c r="AG61" i="2"/>
  <c r="AF61" i="2"/>
  <c r="AU335" i="2"/>
  <c r="AT335" i="2"/>
  <c r="AR335" i="2"/>
  <c r="AS335" i="2"/>
  <c r="AQ335" i="2"/>
  <c r="AP335" i="2"/>
  <c r="AO335" i="2"/>
  <c r="AN335" i="2"/>
  <c r="AM335" i="2"/>
  <c r="AJ335" i="2"/>
  <c r="AK335" i="2"/>
  <c r="AF335" i="2"/>
  <c r="AL335" i="2"/>
  <c r="AG335" i="2"/>
  <c r="AH335" i="2"/>
  <c r="AI335" i="2"/>
  <c r="AU324" i="2"/>
  <c r="AT324" i="2"/>
  <c r="AS324" i="2"/>
  <c r="AR324" i="2"/>
  <c r="AQ324" i="2"/>
  <c r="AP324" i="2"/>
  <c r="AN324" i="2"/>
  <c r="AO324" i="2"/>
  <c r="AL324" i="2"/>
  <c r="AJ324" i="2"/>
  <c r="AK324" i="2"/>
  <c r="AI324" i="2"/>
  <c r="AM324" i="2"/>
  <c r="AG324" i="2"/>
  <c r="AF324" i="2"/>
  <c r="AH324" i="2"/>
  <c r="AU463" i="2"/>
  <c r="AT463" i="2"/>
  <c r="AS463" i="2"/>
  <c r="AR463" i="2"/>
  <c r="AQ463" i="2"/>
  <c r="AP463" i="2"/>
  <c r="AO463" i="2"/>
  <c r="AN463" i="2"/>
  <c r="AM463" i="2"/>
  <c r="AJ463" i="2"/>
  <c r="AK463" i="2"/>
  <c r="AF463" i="2"/>
  <c r="AL463" i="2"/>
  <c r="AG463" i="2"/>
  <c r="AH463" i="2"/>
  <c r="AI463" i="2"/>
  <c r="AU465" i="2"/>
  <c r="AT465" i="2"/>
  <c r="AS465" i="2"/>
  <c r="AR465" i="2"/>
  <c r="AQ465" i="2"/>
  <c r="AP465" i="2"/>
  <c r="AN465" i="2"/>
  <c r="AO465" i="2"/>
  <c r="AM465" i="2"/>
  <c r="AL465" i="2"/>
  <c r="AH465" i="2"/>
  <c r="AI465" i="2"/>
  <c r="AJ465" i="2"/>
  <c r="AG465" i="2"/>
  <c r="AK465" i="2"/>
  <c r="AF465" i="2"/>
  <c r="AU453" i="2"/>
  <c r="AT453" i="2"/>
  <c r="AS453" i="2"/>
  <c r="AQ453" i="2"/>
  <c r="AP453" i="2"/>
  <c r="AN453" i="2"/>
  <c r="AR453" i="2"/>
  <c r="AO453" i="2"/>
  <c r="AM453" i="2"/>
  <c r="AJ453" i="2"/>
  <c r="AH453" i="2"/>
  <c r="AK453" i="2"/>
  <c r="AI453" i="2"/>
  <c r="AL453" i="2"/>
  <c r="AG453" i="2"/>
  <c r="AF453" i="2"/>
  <c r="AU496" i="2"/>
  <c r="AT496" i="2"/>
  <c r="AR496" i="2"/>
  <c r="AS496" i="2"/>
  <c r="AQ496" i="2"/>
  <c r="AP496" i="2"/>
  <c r="AN496" i="2"/>
  <c r="AO496" i="2"/>
  <c r="AL496" i="2"/>
  <c r="AM496" i="2"/>
  <c r="AJ496" i="2"/>
  <c r="AI496" i="2"/>
  <c r="AK496" i="2"/>
  <c r="AG496" i="2"/>
  <c r="AH496" i="2"/>
  <c r="AF496" i="2"/>
  <c r="AU480" i="2"/>
  <c r="AT480" i="2"/>
  <c r="AR480" i="2"/>
  <c r="AQ480" i="2"/>
  <c r="AP480" i="2"/>
  <c r="AS480" i="2"/>
  <c r="AN480" i="2"/>
  <c r="AO480" i="2"/>
  <c r="AL480" i="2"/>
  <c r="AM480" i="2"/>
  <c r="AJ480" i="2"/>
  <c r="AI480" i="2"/>
  <c r="AK480" i="2"/>
  <c r="AG480" i="2"/>
  <c r="AH480" i="2"/>
  <c r="AF480" i="2"/>
  <c r="AU456" i="2"/>
  <c r="AT456" i="2"/>
  <c r="AS456" i="2"/>
  <c r="AR456" i="2"/>
  <c r="AQ456" i="2"/>
  <c r="AP456" i="2"/>
  <c r="AN456" i="2"/>
  <c r="AO456" i="2"/>
  <c r="AL456" i="2"/>
  <c r="AM456" i="2"/>
  <c r="AJ456" i="2"/>
  <c r="AI456" i="2"/>
  <c r="AK456" i="2"/>
  <c r="AG456" i="2"/>
  <c r="AF456" i="2"/>
  <c r="AH456" i="2"/>
  <c r="AU564" i="2"/>
  <c r="AT564" i="2"/>
  <c r="AS564" i="2"/>
  <c r="AR564" i="2"/>
  <c r="AQ564" i="2"/>
  <c r="AP564" i="2"/>
  <c r="AN564" i="2"/>
  <c r="AO564" i="2"/>
  <c r="AL564" i="2"/>
  <c r="AJ564" i="2"/>
  <c r="AK564" i="2"/>
  <c r="AI564" i="2"/>
  <c r="AM564" i="2"/>
  <c r="AG564" i="2"/>
  <c r="AF564" i="2"/>
  <c r="AH564" i="2"/>
  <c r="AU433" i="2"/>
  <c r="AT433" i="2"/>
  <c r="AS433" i="2"/>
  <c r="AR433" i="2"/>
  <c r="AQ433" i="2"/>
  <c r="AP433" i="2"/>
  <c r="AN433" i="2"/>
  <c r="AO433" i="2"/>
  <c r="AM433" i="2"/>
  <c r="AL433" i="2"/>
  <c r="AH433" i="2"/>
  <c r="AI433" i="2"/>
  <c r="AJ433" i="2"/>
  <c r="AG433" i="2"/>
  <c r="AF433" i="2"/>
  <c r="AK433" i="2"/>
  <c r="AU587" i="2"/>
  <c r="AT587" i="2"/>
  <c r="AS587" i="2"/>
  <c r="AR587" i="2"/>
  <c r="AQ587" i="2"/>
  <c r="AP587" i="2"/>
  <c r="AO587" i="2"/>
  <c r="AM587" i="2"/>
  <c r="AJ587" i="2"/>
  <c r="AL587" i="2"/>
  <c r="AK587" i="2"/>
  <c r="AN587" i="2"/>
  <c r="AF587" i="2"/>
  <c r="AG587" i="2"/>
  <c r="AH587" i="2"/>
  <c r="AI587" i="2"/>
  <c r="AU628" i="2"/>
  <c r="AT628" i="2"/>
  <c r="AS628" i="2"/>
  <c r="AR628" i="2"/>
  <c r="AQ628" i="2"/>
  <c r="AP628" i="2"/>
  <c r="AN628" i="2"/>
  <c r="AO628" i="2"/>
  <c r="AL628" i="2"/>
  <c r="AJ628" i="2"/>
  <c r="AK628" i="2"/>
  <c r="AI628" i="2"/>
  <c r="AM628" i="2"/>
  <c r="AG628" i="2"/>
  <c r="AF628" i="2"/>
  <c r="AH628" i="2"/>
  <c r="AU660" i="2"/>
  <c r="AT660" i="2"/>
  <c r="AS660" i="2"/>
  <c r="AR660" i="2"/>
  <c r="AQ660" i="2"/>
  <c r="AP660" i="2"/>
  <c r="AN660" i="2"/>
  <c r="AO660" i="2"/>
  <c r="AL660" i="2"/>
  <c r="AJ660" i="2"/>
  <c r="AK660" i="2"/>
  <c r="AI660" i="2"/>
  <c r="AM660" i="2"/>
  <c r="AG660" i="2"/>
  <c r="AF660" i="2"/>
  <c r="AH660" i="2"/>
  <c r="AU708" i="2"/>
  <c r="AT708" i="2"/>
  <c r="AS708" i="2"/>
  <c r="AR708" i="2"/>
  <c r="AQ708" i="2"/>
  <c r="AP708" i="2"/>
  <c r="AN708" i="2"/>
  <c r="AO708" i="2"/>
  <c r="AL708" i="2"/>
  <c r="AJ708" i="2"/>
  <c r="AK708" i="2"/>
  <c r="AI708" i="2"/>
  <c r="AM708" i="2"/>
  <c r="AG708" i="2"/>
  <c r="AF708" i="2"/>
  <c r="AH708" i="2"/>
  <c r="AU401" i="2"/>
  <c r="AT401" i="2"/>
  <c r="AS401" i="2"/>
  <c r="AR401" i="2"/>
  <c r="AQ401" i="2"/>
  <c r="AP401" i="2"/>
  <c r="AN401" i="2"/>
  <c r="AO401" i="2"/>
  <c r="AM401" i="2"/>
  <c r="AL401" i="2"/>
  <c r="AH401" i="2"/>
  <c r="AI401" i="2"/>
  <c r="AJ401" i="2"/>
  <c r="AG401" i="2"/>
  <c r="AF401" i="2"/>
  <c r="AK401" i="2"/>
  <c r="AU412" i="2"/>
  <c r="AT412" i="2"/>
  <c r="AS412" i="2"/>
  <c r="AR412" i="2"/>
  <c r="AQ412" i="2"/>
  <c r="AP412" i="2"/>
  <c r="AN412" i="2"/>
  <c r="AO412" i="2"/>
  <c r="AL412" i="2"/>
  <c r="AJ412" i="2"/>
  <c r="AM412" i="2"/>
  <c r="AK412" i="2"/>
  <c r="AI412" i="2"/>
  <c r="AG412" i="2"/>
  <c r="AH412" i="2"/>
  <c r="AF412" i="2"/>
  <c r="AU492" i="2"/>
  <c r="AT492" i="2"/>
  <c r="AR492" i="2"/>
  <c r="AS492" i="2"/>
  <c r="AQ492" i="2"/>
  <c r="AP492" i="2"/>
  <c r="AN492" i="2"/>
  <c r="AO492" i="2"/>
  <c r="AL492" i="2"/>
  <c r="AJ492" i="2"/>
  <c r="AM492" i="2"/>
  <c r="AK492" i="2"/>
  <c r="AI492" i="2"/>
  <c r="AG492" i="2"/>
  <c r="AH492" i="2"/>
  <c r="AF492" i="2"/>
  <c r="AU470" i="2"/>
  <c r="AT470" i="2"/>
  <c r="AS470" i="2"/>
  <c r="AR470" i="2"/>
  <c r="AQ470" i="2"/>
  <c r="AN470" i="2"/>
  <c r="AP470" i="2"/>
  <c r="AO470" i="2"/>
  <c r="AL470" i="2"/>
  <c r="AK470" i="2"/>
  <c r="AG470" i="2"/>
  <c r="AJ470" i="2"/>
  <c r="AH470" i="2"/>
  <c r="AI470" i="2"/>
  <c r="AF470" i="2"/>
  <c r="AM470" i="2"/>
  <c r="AU407" i="2"/>
  <c r="AT407" i="2"/>
  <c r="AR407" i="2"/>
  <c r="AS407" i="2"/>
  <c r="AQ407" i="2"/>
  <c r="AP407" i="2"/>
  <c r="AO407" i="2"/>
  <c r="AM407" i="2"/>
  <c r="AN407" i="2"/>
  <c r="AJ407" i="2"/>
  <c r="AK407" i="2"/>
  <c r="AF407" i="2"/>
  <c r="AG407" i="2"/>
  <c r="AH407" i="2"/>
  <c r="AL407" i="2"/>
  <c r="AI407" i="2"/>
  <c r="AU440" i="2"/>
  <c r="AT440" i="2"/>
  <c r="AS440" i="2"/>
  <c r="AR440" i="2"/>
  <c r="AQ440" i="2"/>
  <c r="AP440" i="2"/>
  <c r="AN440" i="2"/>
  <c r="AO440" i="2"/>
  <c r="AL440" i="2"/>
  <c r="AM440" i="2"/>
  <c r="AJ440" i="2"/>
  <c r="AI440" i="2"/>
  <c r="AK440" i="2"/>
  <c r="AG440" i="2"/>
  <c r="AF440" i="2"/>
  <c r="AH440" i="2"/>
  <c r="AU853" i="2"/>
  <c r="AT853" i="2"/>
  <c r="AS853" i="2"/>
  <c r="AQ853" i="2"/>
  <c r="AR853" i="2"/>
  <c r="AP853" i="2"/>
  <c r="AN853" i="2"/>
  <c r="AO853" i="2"/>
  <c r="AM853" i="2"/>
  <c r="AH853" i="2"/>
  <c r="AK853" i="2"/>
  <c r="AJ853" i="2"/>
  <c r="AI853" i="2"/>
  <c r="AL853" i="2"/>
  <c r="AG853" i="2"/>
  <c r="AF853" i="2"/>
  <c r="AU845" i="2"/>
  <c r="AT845" i="2"/>
  <c r="AS845" i="2"/>
  <c r="AQ845" i="2"/>
  <c r="AR845" i="2"/>
  <c r="AP845" i="2"/>
  <c r="AN845" i="2"/>
  <c r="AO845" i="2"/>
  <c r="AM845" i="2"/>
  <c r="AL845" i="2"/>
  <c r="AH845" i="2"/>
  <c r="AK845" i="2"/>
  <c r="AI845" i="2"/>
  <c r="AG845" i="2"/>
  <c r="AF845" i="2"/>
  <c r="AJ845" i="2"/>
  <c r="AU757" i="2"/>
  <c r="AT757" i="2"/>
  <c r="AS757" i="2"/>
  <c r="AQ757" i="2"/>
  <c r="AR757" i="2"/>
  <c r="AP757" i="2"/>
  <c r="AN757" i="2"/>
  <c r="AO757" i="2"/>
  <c r="AM757" i="2"/>
  <c r="AJ757" i="2"/>
  <c r="AH757" i="2"/>
  <c r="AK757" i="2"/>
  <c r="AI757" i="2"/>
  <c r="AL757" i="2"/>
  <c r="AG757" i="2"/>
  <c r="AF757" i="2"/>
  <c r="AU749" i="2"/>
  <c r="AT749" i="2"/>
  <c r="AS749" i="2"/>
  <c r="AQ749" i="2"/>
  <c r="AR749" i="2"/>
  <c r="AP749" i="2"/>
  <c r="AN749" i="2"/>
  <c r="AO749" i="2"/>
  <c r="AM749" i="2"/>
  <c r="AL749" i="2"/>
  <c r="AJ749" i="2"/>
  <c r="AH749" i="2"/>
  <c r="AK749" i="2"/>
  <c r="AI749" i="2"/>
  <c r="AG749" i="2"/>
  <c r="AF749" i="2"/>
  <c r="AU721" i="2"/>
  <c r="AT721" i="2"/>
  <c r="AS721" i="2"/>
  <c r="AR721" i="2"/>
  <c r="AQ721" i="2"/>
  <c r="AP721" i="2"/>
  <c r="AN721" i="2"/>
  <c r="AO721" i="2"/>
  <c r="AM721" i="2"/>
  <c r="AL721" i="2"/>
  <c r="AH721" i="2"/>
  <c r="AI721" i="2"/>
  <c r="AJ721" i="2"/>
  <c r="AF721" i="2"/>
  <c r="AG721" i="2"/>
  <c r="AK721" i="2"/>
  <c r="AU709" i="2"/>
  <c r="AT709" i="2"/>
  <c r="AS709" i="2"/>
  <c r="AQ709" i="2"/>
  <c r="AP709" i="2"/>
  <c r="AN709" i="2"/>
  <c r="AR709" i="2"/>
  <c r="AO709" i="2"/>
  <c r="AM709" i="2"/>
  <c r="AJ709" i="2"/>
  <c r="AH709" i="2"/>
  <c r="AK709" i="2"/>
  <c r="AI709" i="2"/>
  <c r="AL709" i="2"/>
  <c r="AG709" i="2"/>
  <c r="AF709" i="2"/>
  <c r="AU701" i="2"/>
  <c r="AT701" i="2"/>
  <c r="AS701" i="2"/>
  <c r="AQ701" i="2"/>
  <c r="AR701" i="2"/>
  <c r="AP701" i="2"/>
  <c r="AN701" i="2"/>
  <c r="AO701" i="2"/>
  <c r="AM701" i="2"/>
  <c r="AL701" i="2"/>
  <c r="AJ701" i="2"/>
  <c r="AH701" i="2"/>
  <c r="AK701" i="2"/>
  <c r="AI701" i="2"/>
  <c r="AG701" i="2"/>
  <c r="AF701" i="2"/>
  <c r="AU657" i="2"/>
  <c r="AT657" i="2"/>
  <c r="AS657" i="2"/>
  <c r="AR657" i="2"/>
  <c r="AQ657" i="2"/>
  <c r="AP657" i="2"/>
  <c r="AN657" i="2"/>
  <c r="AO657" i="2"/>
  <c r="AM657" i="2"/>
  <c r="AL657" i="2"/>
  <c r="AH657" i="2"/>
  <c r="AI657" i="2"/>
  <c r="AJ657" i="2"/>
  <c r="AF657" i="2"/>
  <c r="AG657" i="2"/>
  <c r="AK657" i="2"/>
  <c r="AU637" i="2"/>
  <c r="AT637" i="2"/>
  <c r="AS637" i="2"/>
  <c r="AQ637" i="2"/>
  <c r="AR637" i="2"/>
  <c r="AP637" i="2"/>
  <c r="AN637" i="2"/>
  <c r="AO637" i="2"/>
  <c r="AM637" i="2"/>
  <c r="AL637" i="2"/>
  <c r="AJ637" i="2"/>
  <c r="AH637" i="2"/>
  <c r="AK637" i="2"/>
  <c r="AI637" i="2"/>
  <c r="AG637" i="2"/>
  <c r="AF637" i="2"/>
  <c r="AU517" i="2"/>
  <c r="AT517" i="2"/>
  <c r="AS517" i="2"/>
  <c r="AQ517" i="2"/>
  <c r="AP517" i="2"/>
  <c r="AR517" i="2"/>
  <c r="AN517" i="2"/>
  <c r="AO517" i="2"/>
  <c r="AM517" i="2"/>
  <c r="AJ517" i="2"/>
  <c r="AH517" i="2"/>
  <c r="AK517" i="2"/>
  <c r="AI517" i="2"/>
  <c r="AL517" i="2"/>
  <c r="AG517" i="2"/>
  <c r="AF517" i="2"/>
  <c r="AU864" i="2"/>
  <c r="AT864" i="2"/>
  <c r="AR864" i="2"/>
  <c r="AQ864" i="2"/>
  <c r="AS864" i="2"/>
  <c r="AP864" i="2"/>
  <c r="AN864" i="2"/>
  <c r="AO864" i="2"/>
  <c r="AL864" i="2"/>
  <c r="AM864" i="2"/>
  <c r="AJ864" i="2"/>
  <c r="AI864" i="2"/>
  <c r="AK864" i="2"/>
  <c r="AG864" i="2"/>
  <c r="AH864" i="2"/>
  <c r="AF864" i="2"/>
  <c r="AU820" i="2"/>
  <c r="AT820" i="2"/>
  <c r="AS820" i="2"/>
  <c r="AR820" i="2"/>
  <c r="AQ820" i="2"/>
  <c r="AP820" i="2"/>
  <c r="AN820" i="2"/>
  <c r="AO820" i="2"/>
  <c r="AL820" i="2"/>
  <c r="AJ820" i="2"/>
  <c r="AK820" i="2"/>
  <c r="AI820" i="2"/>
  <c r="AM820" i="2"/>
  <c r="AG820" i="2"/>
  <c r="AF820" i="2"/>
  <c r="AH820" i="2"/>
  <c r="AU808" i="2"/>
  <c r="AT808" i="2"/>
  <c r="AS808" i="2"/>
  <c r="AR808" i="2"/>
  <c r="AQ808" i="2"/>
  <c r="AP808" i="2"/>
  <c r="AN808" i="2"/>
  <c r="AO808" i="2"/>
  <c r="AL808" i="2"/>
  <c r="AM808" i="2"/>
  <c r="AJ808" i="2"/>
  <c r="AI808" i="2"/>
  <c r="AK808" i="2"/>
  <c r="AG808" i="2"/>
  <c r="AF808" i="2"/>
  <c r="AH808" i="2"/>
  <c r="AU680" i="2"/>
  <c r="AT680" i="2"/>
  <c r="AS680" i="2"/>
  <c r="AR680" i="2"/>
  <c r="AQ680" i="2"/>
  <c r="AP680" i="2"/>
  <c r="AN680" i="2"/>
  <c r="AO680" i="2"/>
  <c r="AL680" i="2"/>
  <c r="AM680" i="2"/>
  <c r="AJ680" i="2"/>
  <c r="AI680" i="2"/>
  <c r="AK680" i="2"/>
  <c r="AG680" i="2"/>
  <c r="AF680" i="2"/>
  <c r="AH680" i="2"/>
  <c r="AU656" i="2"/>
  <c r="AT656" i="2"/>
  <c r="AR656" i="2"/>
  <c r="AQ656" i="2"/>
  <c r="AS656" i="2"/>
  <c r="AP656" i="2"/>
  <c r="AN656" i="2"/>
  <c r="AO656" i="2"/>
  <c r="AL656" i="2"/>
  <c r="AM656" i="2"/>
  <c r="AJ656" i="2"/>
  <c r="AI656" i="2"/>
  <c r="AK656" i="2"/>
  <c r="AG656" i="2"/>
  <c r="AH656" i="2"/>
  <c r="AF656" i="2"/>
  <c r="AU593" i="2"/>
  <c r="AT593" i="2"/>
  <c r="AS593" i="2"/>
  <c r="AR593" i="2"/>
  <c r="AQ593" i="2"/>
  <c r="AP593" i="2"/>
  <c r="AN593" i="2"/>
  <c r="AO593" i="2"/>
  <c r="AM593" i="2"/>
  <c r="AL593" i="2"/>
  <c r="AH593" i="2"/>
  <c r="AI593" i="2"/>
  <c r="AJ593" i="2"/>
  <c r="AG593" i="2"/>
  <c r="AK593" i="2"/>
  <c r="AF593" i="2"/>
  <c r="AU571" i="2"/>
  <c r="AT571" i="2"/>
  <c r="AS571" i="2"/>
  <c r="AR571" i="2"/>
  <c r="AQ571" i="2"/>
  <c r="AP571" i="2"/>
  <c r="AO571" i="2"/>
  <c r="AM571" i="2"/>
  <c r="AJ571" i="2"/>
  <c r="AN571" i="2"/>
  <c r="AL571" i="2"/>
  <c r="AK571" i="2"/>
  <c r="AF571" i="2"/>
  <c r="AG571" i="2"/>
  <c r="AH571" i="2"/>
  <c r="AI571" i="2"/>
  <c r="AU627" i="2"/>
  <c r="AT627" i="2"/>
  <c r="AS627" i="2"/>
  <c r="AR627" i="2"/>
  <c r="AQ627" i="2"/>
  <c r="AP627" i="2"/>
  <c r="AO627" i="2"/>
  <c r="AM627" i="2"/>
  <c r="AN627" i="2"/>
  <c r="AJ627" i="2"/>
  <c r="AL627" i="2"/>
  <c r="AK627" i="2"/>
  <c r="AF627" i="2"/>
  <c r="AG627" i="2"/>
  <c r="AH627" i="2"/>
  <c r="AI627" i="2"/>
  <c r="AU543" i="2"/>
  <c r="AT543" i="2"/>
  <c r="AS543" i="2"/>
  <c r="AR543" i="2"/>
  <c r="AQ543" i="2"/>
  <c r="AP543" i="2"/>
  <c r="AO543" i="2"/>
  <c r="AN543" i="2"/>
  <c r="AM543" i="2"/>
  <c r="AJ543" i="2"/>
  <c r="AK543" i="2"/>
  <c r="AF543" i="2"/>
  <c r="AL543" i="2"/>
  <c r="AG543" i="2"/>
  <c r="AH543" i="2"/>
  <c r="AI543" i="2"/>
  <c r="AU642" i="2"/>
  <c r="AT642" i="2"/>
  <c r="AS642" i="2"/>
  <c r="AR642" i="2"/>
  <c r="AQ642" i="2"/>
  <c r="AP642" i="2"/>
  <c r="AN642" i="2"/>
  <c r="AL642" i="2"/>
  <c r="AK642" i="2"/>
  <c r="AM642" i="2"/>
  <c r="AO642" i="2"/>
  <c r="AG642" i="2"/>
  <c r="AH642" i="2"/>
  <c r="AI642" i="2"/>
  <c r="AF642" i="2"/>
  <c r="AJ642" i="2"/>
  <c r="AU563" i="2"/>
  <c r="AT563" i="2"/>
  <c r="AS563" i="2"/>
  <c r="AR563" i="2"/>
  <c r="AQ563" i="2"/>
  <c r="AP563" i="2"/>
  <c r="AO563" i="2"/>
  <c r="AM563" i="2"/>
  <c r="AN563" i="2"/>
  <c r="AJ563" i="2"/>
  <c r="AL563" i="2"/>
  <c r="AK563" i="2"/>
  <c r="AF563" i="2"/>
  <c r="AG563" i="2"/>
  <c r="AH563" i="2"/>
  <c r="AI563" i="2"/>
  <c r="AU622" i="2"/>
  <c r="AT622" i="2"/>
  <c r="AS622" i="2"/>
  <c r="AR622" i="2"/>
  <c r="AQ622" i="2"/>
  <c r="AP622" i="2"/>
  <c r="AN622" i="2"/>
  <c r="AO622" i="2"/>
  <c r="AL622" i="2"/>
  <c r="AK622" i="2"/>
  <c r="AG622" i="2"/>
  <c r="AM622" i="2"/>
  <c r="AJ622" i="2"/>
  <c r="AH622" i="2"/>
  <c r="AI622" i="2"/>
  <c r="AF622" i="2"/>
  <c r="AU579" i="2"/>
  <c r="AT579" i="2"/>
  <c r="AS579" i="2"/>
  <c r="AR579" i="2"/>
  <c r="AQ579" i="2"/>
  <c r="AP579" i="2"/>
  <c r="AO579" i="2"/>
  <c r="AM579" i="2"/>
  <c r="AJ579" i="2"/>
  <c r="AL579" i="2"/>
  <c r="AK579" i="2"/>
  <c r="AN579" i="2"/>
  <c r="AF579" i="2"/>
  <c r="AG579" i="2"/>
  <c r="AH579" i="2"/>
  <c r="AI579" i="2"/>
  <c r="AU1877" i="2"/>
  <c r="AT1877" i="2"/>
  <c r="AS1877" i="2"/>
  <c r="AR1877" i="2"/>
  <c r="AN1877" i="2"/>
  <c r="AO1877" i="2"/>
  <c r="AQ1877" i="2"/>
  <c r="AP1877" i="2"/>
  <c r="AM1877" i="2"/>
  <c r="AH1877" i="2"/>
  <c r="AK1877" i="2"/>
  <c r="AI1877" i="2"/>
  <c r="AJ1877" i="2"/>
  <c r="AG1877" i="2"/>
  <c r="AF1877" i="2"/>
  <c r="AL1877" i="2"/>
  <c r="AU1749" i="2"/>
  <c r="AT1749" i="2"/>
  <c r="AS1749" i="2"/>
  <c r="AR1749" i="2"/>
  <c r="AN1749" i="2"/>
  <c r="AO1749" i="2"/>
  <c r="AQ1749" i="2"/>
  <c r="AP1749" i="2"/>
  <c r="AM1749" i="2"/>
  <c r="AH1749" i="2"/>
  <c r="AK1749" i="2"/>
  <c r="AI1749" i="2"/>
  <c r="AJ1749" i="2"/>
  <c r="AG1749" i="2"/>
  <c r="AF1749" i="2"/>
  <c r="AL1749" i="2"/>
  <c r="AU1994" i="2"/>
  <c r="AT1994" i="2"/>
  <c r="AS1994" i="2"/>
  <c r="AR1994" i="2"/>
  <c r="AQ1994" i="2"/>
  <c r="AP1994" i="2"/>
  <c r="AN1994" i="2"/>
  <c r="AK1994" i="2"/>
  <c r="AM1994" i="2"/>
  <c r="AL1994" i="2"/>
  <c r="AG1994" i="2"/>
  <c r="AH1994" i="2"/>
  <c r="AO1994" i="2"/>
  <c r="AI1994" i="2"/>
  <c r="AJ1994" i="2"/>
  <c r="AF1994" i="2"/>
  <c r="AR1959" i="2"/>
  <c r="AM1959" i="2"/>
  <c r="AJ1959" i="2"/>
  <c r="AI1959" i="2"/>
  <c r="AU1991" i="2"/>
  <c r="AT1991" i="2"/>
  <c r="AS1991" i="2"/>
  <c r="AR1991" i="2"/>
  <c r="AQ1991" i="2"/>
  <c r="AO1991" i="2"/>
  <c r="AP1991" i="2"/>
  <c r="AM1991" i="2"/>
  <c r="AN1991" i="2"/>
  <c r="AK1991" i="2"/>
  <c r="AJ1991" i="2"/>
  <c r="AL1991" i="2"/>
  <c r="AH1991" i="2"/>
  <c r="AG1991" i="2"/>
  <c r="AF1991" i="2"/>
  <c r="AI1991" i="2"/>
  <c r="AU1984" i="2"/>
  <c r="AT1984" i="2"/>
  <c r="AS1984" i="2"/>
  <c r="AR1984" i="2"/>
  <c r="AQ1984" i="2"/>
  <c r="AO1984" i="2"/>
  <c r="AP1984" i="2"/>
  <c r="AN1984" i="2"/>
  <c r="AM1984" i="2"/>
  <c r="AI1984" i="2"/>
  <c r="AJ1984" i="2"/>
  <c r="AK1984" i="2"/>
  <c r="AG1984" i="2"/>
  <c r="AL1984" i="2"/>
  <c r="AH1984" i="2"/>
  <c r="AF1984" i="2"/>
  <c r="AO528" i="2"/>
  <c r="AU432" i="2"/>
  <c r="AT432" i="2"/>
  <c r="AR432" i="2"/>
  <c r="AS432" i="2"/>
  <c r="AQ432" i="2"/>
  <c r="AP432" i="2"/>
  <c r="AN432" i="2"/>
  <c r="AO432" i="2"/>
  <c r="AL432" i="2"/>
  <c r="AM432" i="2"/>
  <c r="AJ432" i="2"/>
  <c r="AI432" i="2"/>
  <c r="AK432" i="2"/>
  <c r="AG432" i="2"/>
  <c r="AH432" i="2"/>
  <c r="AF432" i="2"/>
  <c r="AU773" i="2"/>
  <c r="AT773" i="2"/>
  <c r="AS773" i="2"/>
  <c r="AQ773" i="2"/>
  <c r="AP773" i="2"/>
  <c r="AR773" i="2"/>
  <c r="AN773" i="2"/>
  <c r="AO773" i="2"/>
  <c r="AM773" i="2"/>
  <c r="AH773" i="2"/>
  <c r="AK773" i="2"/>
  <c r="AJ773" i="2"/>
  <c r="AI773" i="2"/>
  <c r="AL773" i="2"/>
  <c r="AG773" i="2"/>
  <c r="AF773" i="2"/>
  <c r="AU605" i="2"/>
  <c r="AT605" i="2"/>
  <c r="AS605" i="2"/>
  <c r="AQ605" i="2"/>
  <c r="AR605" i="2"/>
  <c r="AP605" i="2"/>
  <c r="AN605" i="2"/>
  <c r="AO605" i="2"/>
  <c r="AM605" i="2"/>
  <c r="AL605" i="2"/>
  <c r="AJ605" i="2"/>
  <c r="AH605" i="2"/>
  <c r="AK605" i="2"/>
  <c r="AI605" i="2"/>
  <c r="AG605" i="2"/>
  <c r="AF605" i="2"/>
  <c r="AU434" i="2"/>
  <c r="AT434" i="2"/>
  <c r="AS434" i="2"/>
  <c r="AR434" i="2"/>
  <c r="AQ434" i="2"/>
  <c r="AP434" i="2"/>
  <c r="AN434" i="2"/>
  <c r="AL434" i="2"/>
  <c r="AO434" i="2"/>
  <c r="AK434" i="2"/>
  <c r="AM434" i="2"/>
  <c r="AG434" i="2"/>
  <c r="AH434" i="2"/>
  <c r="AI434" i="2"/>
  <c r="AF434" i="2"/>
  <c r="AJ434" i="2"/>
  <c r="AU752" i="2"/>
  <c r="AT752" i="2"/>
  <c r="AR752" i="2"/>
  <c r="AS752" i="2"/>
  <c r="AQ752" i="2"/>
  <c r="AP752" i="2"/>
  <c r="AN752" i="2"/>
  <c r="AO752" i="2"/>
  <c r="AL752" i="2"/>
  <c r="AM752" i="2"/>
  <c r="AJ752" i="2"/>
  <c r="AI752" i="2"/>
  <c r="AK752" i="2"/>
  <c r="AG752" i="2"/>
  <c r="AH752" i="2"/>
  <c r="AF752" i="2"/>
  <c r="AU574" i="2"/>
  <c r="AT574" i="2"/>
  <c r="AS574" i="2"/>
  <c r="AR574" i="2"/>
  <c r="AQ574" i="2"/>
  <c r="AP574" i="2"/>
  <c r="AN574" i="2"/>
  <c r="AO574" i="2"/>
  <c r="AL574" i="2"/>
  <c r="AK574" i="2"/>
  <c r="AG574" i="2"/>
  <c r="AM574" i="2"/>
  <c r="AJ574" i="2"/>
  <c r="AH574" i="2"/>
  <c r="AI574" i="2"/>
  <c r="AF574" i="2"/>
  <c r="AU511" i="2"/>
  <c r="AT511" i="2"/>
  <c r="AS511" i="2"/>
  <c r="AR511" i="2"/>
  <c r="AQ511" i="2"/>
  <c r="AP511" i="2"/>
  <c r="AO511" i="2"/>
  <c r="AN511" i="2"/>
  <c r="AM511" i="2"/>
  <c r="AJ511" i="2"/>
  <c r="AK511" i="2"/>
  <c r="AF511" i="2"/>
  <c r="AL511" i="2"/>
  <c r="AG511" i="2"/>
  <c r="AH511" i="2"/>
  <c r="AI511" i="2"/>
  <c r="AU466" i="2"/>
  <c r="AT466" i="2"/>
  <c r="AS466" i="2"/>
  <c r="AR466" i="2"/>
  <c r="AQ466" i="2"/>
  <c r="AP466" i="2"/>
  <c r="AN466" i="2"/>
  <c r="AL466" i="2"/>
  <c r="AO466" i="2"/>
  <c r="AK466" i="2"/>
  <c r="AM466" i="2"/>
  <c r="AG466" i="2"/>
  <c r="AH466" i="2"/>
  <c r="AI466" i="2"/>
  <c r="AF466" i="2"/>
  <c r="AJ466" i="2"/>
  <c r="AU604" i="2"/>
  <c r="AT604" i="2"/>
  <c r="AR604" i="2"/>
  <c r="AS604" i="2"/>
  <c r="AQ604" i="2"/>
  <c r="AP604" i="2"/>
  <c r="AN604" i="2"/>
  <c r="AO604" i="2"/>
  <c r="AL604" i="2"/>
  <c r="AJ604" i="2"/>
  <c r="AM604" i="2"/>
  <c r="AK604" i="2"/>
  <c r="AI604" i="2"/>
  <c r="AG604" i="2"/>
  <c r="AH604" i="2"/>
  <c r="AF604" i="2"/>
  <c r="AU555" i="2"/>
  <c r="AT555" i="2"/>
  <c r="AS555" i="2"/>
  <c r="AR555" i="2"/>
  <c r="AQ555" i="2"/>
  <c r="AP555" i="2"/>
  <c r="AO555" i="2"/>
  <c r="AM555" i="2"/>
  <c r="AJ555" i="2"/>
  <c r="AL555" i="2"/>
  <c r="AK555" i="2"/>
  <c r="AF555" i="2"/>
  <c r="AG555" i="2"/>
  <c r="AH555" i="2"/>
  <c r="AI555" i="2"/>
  <c r="AN555" i="2"/>
  <c r="AU638" i="2"/>
  <c r="AT638" i="2"/>
  <c r="AS638" i="2"/>
  <c r="AR638" i="2"/>
  <c r="AQ638" i="2"/>
  <c r="AP638" i="2"/>
  <c r="AN638" i="2"/>
  <c r="AO638" i="2"/>
  <c r="AL638" i="2"/>
  <c r="AK638" i="2"/>
  <c r="AG638" i="2"/>
  <c r="AM638" i="2"/>
  <c r="AJ638" i="2"/>
  <c r="AH638" i="2"/>
  <c r="AI638" i="2"/>
  <c r="AF638" i="2"/>
  <c r="AU1669" i="2"/>
  <c r="AT1669" i="2"/>
  <c r="AS1669" i="2"/>
  <c r="AR1669" i="2"/>
  <c r="AN1669" i="2"/>
  <c r="AO1669" i="2"/>
  <c r="AQ1669" i="2"/>
  <c r="AP1669" i="2"/>
  <c r="AM1669" i="2"/>
  <c r="AH1669" i="2"/>
  <c r="AK1669" i="2"/>
  <c r="AI1669" i="2"/>
  <c r="AL1669" i="2"/>
  <c r="AJ1669" i="2"/>
  <c r="AF1669" i="2"/>
  <c r="AG1669" i="2"/>
  <c r="AU1967" i="2"/>
  <c r="AT1967" i="2"/>
  <c r="AS1967" i="2"/>
  <c r="AR1967" i="2"/>
  <c r="AQ1967" i="2"/>
  <c r="AO1967" i="2"/>
  <c r="AP1967" i="2"/>
  <c r="AM1967" i="2"/>
  <c r="AN1967" i="2"/>
  <c r="AK1967" i="2"/>
  <c r="AL1967" i="2"/>
  <c r="AJ1967" i="2"/>
  <c r="AH1967" i="2"/>
  <c r="AG1967" i="2"/>
  <c r="AF1967" i="2"/>
  <c r="AI1967" i="2"/>
  <c r="AU1951" i="2"/>
  <c r="AT1951" i="2"/>
  <c r="AS1951" i="2"/>
  <c r="AR1951" i="2"/>
  <c r="AQ1951" i="2"/>
  <c r="AO1951" i="2"/>
  <c r="AP1951" i="2"/>
  <c r="AM1951" i="2"/>
  <c r="AN1951" i="2"/>
  <c r="AK1951" i="2"/>
  <c r="AJ1951" i="2"/>
  <c r="AL1951" i="2"/>
  <c r="AH1951" i="2"/>
  <c r="AG1951" i="2"/>
  <c r="AF1951" i="2"/>
  <c r="AI1951" i="2"/>
  <c r="AU850" i="2"/>
  <c r="AT850" i="2"/>
  <c r="AS850" i="2"/>
  <c r="AR850" i="2"/>
  <c r="AQ850" i="2"/>
  <c r="AP850" i="2"/>
  <c r="AN850" i="2"/>
  <c r="AL850" i="2"/>
  <c r="AO850" i="2"/>
  <c r="AK850" i="2"/>
  <c r="AM850" i="2"/>
  <c r="AG850" i="2"/>
  <c r="AH850" i="2"/>
  <c r="AI850" i="2"/>
  <c r="AJ850" i="2"/>
  <c r="AF850" i="2"/>
  <c r="AU866" i="2"/>
  <c r="AT866" i="2"/>
  <c r="AS866" i="2"/>
  <c r="AR866" i="2"/>
  <c r="AQ866" i="2"/>
  <c r="AP866" i="2"/>
  <c r="AN866" i="2"/>
  <c r="AL866" i="2"/>
  <c r="AK866" i="2"/>
  <c r="AM866" i="2"/>
  <c r="AO866" i="2"/>
  <c r="AG866" i="2"/>
  <c r="AH866" i="2"/>
  <c r="AI866" i="2"/>
  <c r="AF866" i="2"/>
  <c r="AJ866" i="2"/>
  <c r="AU874" i="2"/>
  <c r="AT874" i="2"/>
  <c r="AS874" i="2"/>
  <c r="AR874" i="2"/>
  <c r="AQ874" i="2"/>
  <c r="AP874" i="2"/>
  <c r="AN874" i="2"/>
  <c r="AL874" i="2"/>
  <c r="AK874" i="2"/>
  <c r="AM874" i="2"/>
  <c r="AG874" i="2"/>
  <c r="AJ874" i="2"/>
  <c r="AH874" i="2"/>
  <c r="AI874" i="2"/>
  <c r="AO874" i="2"/>
  <c r="AF874" i="2"/>
  <c r="AU882" i="2"/>
  <c r="AT882" i="2"/>
  <c r="AS882" i="2"/>
  <c r="AR882" i="2"/>
  <c r="AQ882" i="2"/>
  <c r="AP882" i="2"/>
  <c r="AN882" i="2"/>
  <c r="AL882" i="2"/>
  <c r="AO882" i="2"/>
  <c r="AK882" i="2"/>
  <c r="AM882" i="2"/>
  <c r="AG882" i="2"/>
  <c r="AH882" i="2"/>
  <c r="AI882" i="2"/>
  <c r="AF882" i="2"/>
  <c r="AJ882" i="2"/>
  <c r="AU890" i="2"/>
  <c r="AT890" i="2"/>
  <c r="AS890" i="2"/>
  <c r="AR890" i="2"/>
  <c r="AQ890" i="2"/>
  <c r="AP890" i="2"/>
  <c r="AN890" i="2"/>
  <c r="AL890" i="2"/>
  <c r="AK890" i="2"/>
  <c r="AO890" i="2"/>
  <c r="AM890" i="2"/>
  <c r="AG890" i="2"/>
  <c r="AJ890" i="2"/>
  <c r="AH890" i="2"/>
  <c r="AI890" i="2"/>
  <c r="AF890" i="2"/>
  <c r="AU898" i="2"/>
  <c r="AT898" i="2"/>
  <c r="AS898" i="2"/>
  <c r="AR898" i="2"/>
  <c r="AQ898" i="2"/>
  <c r="AP898" i="2"/>
  <c r="AN898" i="2"/>
  <c r="AL898" i="2"/>
  <c r="AK898" i="2"/>
  <c r="AM898" i="2"/>
  <c r="AO898" i="2"/>
  <c r="AG898" i="2"/>
  <c r="AH898" i="2"/>
  <c r="AI898" i="2"/>
  <c r="AF898" i="2"/>
  <c r="AJ898" i="2"/>
  <c r="AU906" i="2"/>
  <c r="AT906" i="2"/>
  <c r="AS906" i="2"/>
  <c r="AR906" i="2"/>
  <c r="AQ906" i="2"/>
  <c r="AP906" i="2"/>
  <c r="AN906" i="2"/>
  <c r="AL906" i="2"/>
  <c r="AK906" i="2"/>
  <c r="AM906" i="2"/>
  <c r="AO906" i="2"/>
  <c r="AG906" i="2"/>
  <c r="AJ906" i="2"/>
  <c r="AH906" i="2"/>
  <c r="AI906" i="2"/>
  <c r="AF906" i="2"/>
  <c r="AU914" i="2"/>
  <c r="AT914" i="2"/>
  <c r="AS914" i="2"/>
  <c r="AR914" i="2"/>
  <c r="AQ914" i="2"/>
  <c r="AP914" i="2"/>
  <c r="AN914" i="2"/>
  <c r="AL914" i="2"/>
  <c r="AO914" i="2"/>
  <c r="AK914" i="2"/>
  <c r="AM914" i="2"/>
  <c r="AG914" i="2"/>
  <c r="AH914" i="2"/>
  <c r="AI914" i="2"/>
  <c r="AJ914" i="2"/>
  <c r="AF914" i="2"/>
  <c r="AU922" i="2"/>
  <c r="AT922" i="2"/>
  <c r="AS922" i="2"/>
  <c r="AR922" i="2"/>
  <c r="AQ922" i="2"/>
  <c r="AP922" i="2"/>
  <c r="AN922" i="2"/>
  <c r="AL922" i="2"/>
  <c r="AK922" i="2"/>
  <c r="AO922" i="2"/>
  <c r="AM922" i="2"/>
  <c r="AG922" i="2"/>
  <c r="AJ922" i="2"/>
  <c r="AH922" i="2"/>
  <c r="AI922" i="2"/>
  <c r="AF922" i="2"/>
  <c r="AU930" i="2"/>
  <c r="AT930" i="2"/>
  <c r="AS930" i="2"/>
  <c r="AR930" i="2"/>
  <c r="AQ930" i="2"/>
  <c r="AP930" i="2"/>
  <c r="AN930" i="2"/>
  <c r="AL930" i="2"/>
  <c r="AK930" i="2"/>
  <c r="AM930" i="2"/>
  <c r="AO930" i="2"/>
  <c r="AG930" i="2"/>
  <c r="AH930" i="2"/>
  <c r="AI930" i="2"/>
  <c r="AF930" i="2"/>
  <c r="AJ930" i="2"/>
  <c r="AU938" i="2"/>
  <c r="AT938" i="2"/>
  <c r="AS938" i="2"/>
  <c r="AR938" i="2"/>
  <c r="AQ938" i="2"/>
  <c r="AP938" i="2"/>
  <c r="AN938" i="2"/>
  <c r="AL938" i="2"/>
  <c r="AK938" i="2"/>
  <c r="AM938" i="2"/>
  <c r="AG938" i="2"/>
  <c r="AO938" i="2"/>
  <c r="AJ938" i="2"/>
  <c r="AH938" i="2"/>
  <c r="AI938" i="2"/>
  <c r="AF938" i="2"/>
  <c r="AU946" i="2"/>
  <c r="AT946" i="2"/>
  <c r="AS946" i="2"/>
  <c r="AR946" i="2"/>
  <c r="AQ946" i="2"/>
  <c r="AP946" i="2"/>
  <c r="AN946" i="2"/>
  <c r="AL946" i="2"/>
  <c r="AO946" i="2"/>
  <c r="AK946" i="2"/>
  <c r="AM946" i="2"/>
  <c r="AG946" i="2"/>
  <c r="AH946" i="2"/>
  <c r="AI946" i="2"/>
  <c r="AF946" i="2"/>
  <c r="AJ946" i="2"/>
  <c r="AU954" i="2"/>
  <c r="AT954" i="2"/>
  <c r="AS954" i="2"/>
  <c r="AR954" i="2"/>
  <c r="AQ954" i="2"/>
  <c r="AP954" i="2"/>
  <c r="AN954" i="2"/>
  <c r="AL954" i="2"/>
  <c r="AK954" i="2"/>
  <c r="AO954" i="2"/>
  <c r="AM954" i="2"/>
  <c r="AG954" i="2"/>
  <c r="AJ954" i="2"/>
  <c r="AH954" i="2"/>
  <c r="AI954" i="2"/>
  <c r="AF954" i="2"/>
  <c r="AU962" i="2"/>
  <c r="AT962" i="2"/>
  <c r="AS962" i="2"/>
  <c r="AR962" i="2"/>
  <c r="AQ962" i="2"/>
  <c r="AP962" i="2"/>
  <c r="AN962" i="2"/>
  <c r="AL962" i="2"/>
  <c r="AK962" i="2"/>
  <c r="AM962" i="2"/>
  <c r="AO962" i="2"/>
  <c r="AG962" i="2"/>
  <c r="AH962" i="2"/>
  <c r="AI962" i="2"/>
  <c r="AF962" i="2"/>
  <c r="AJ962" i="2"/>
  <c r="AU970" i="2"/>
  <c r="AT970" i="2"/>
  <c r="AS970" i="2"/>
  <c r="AR970" i="2"/>
  <c r="AQ970" i="2"/>
  <c r="AP970" i="2"/>
  <c r="AN970" i="2"/>
  <c r="AL970" i="2"/>
  <c r="AK970" i="2"/>
  <c r="AM970" i="2"/>
  <c r="AG970" i="2"/>
  <c r="AJ970" i="2"/>
  <c r="AH970" i="2"/>
  <c r="AO970" i="2"/>
  <c r="AI970" i="2"/>
  <c r="AF970" i="2"/>
  <c r="AU978" i="2"/>
  <c r="AT978" i="2"/>
  <c r="AS978" i="2"/>
  <c r="AR978" i="2"/>
  <c r="AQ978" i="2"/>
  <c r="AP978" i="2"/>
  <c r="AN978" i="2"/>
  <c r="AL978" i="2"/>
  <c r="AO978" i="2"/>
  <c r="AK978" i="2"/>
  <c r="AM978" i="2"/>
  <c r="AG978" i="2"/>
  <c r="AH978" i="2"/>
  <c r="AI978" i="2"/>
  <c r="AJ978" i="2"/>
  <c r="AF978" i="2"/>
  <c r="AU986" i="2"/>
  <c r="AT986" i="2"/>
  <c r="AS986" i="2"/>
  <c r="AR986" i="2"/>
  <c r="AQ986" i="2"/>
  <c r="AP986" i="2"/>
  <c r="AN986" i="2"/>
  <c r="AL986" i="2"/>
  <c r="AK986" i="2"/>
  <c r="AO986" i="2"/>
  <c r="AM986" i="2"/>
  <c r="AG986" i="2"/>
  <c r="AJ986" i="2"/>
  <c r="AH986" i="2"/>
  <c r="AI986" i="2"/>
  <c r="AF986" i="2"/>
  <c r="AU994" i="2"/>
  <c r="AT994" i="2"/>
  <c r="AS994" i="2"/>
  <c r="AR994" i="2"/>
  <c r="AQ994" i="2"/>
  <c r="AP994" i="2"/>
  <c r="AN994" i="2"/>
  <c r="AL994" i="2"/>
  <c r="AK994" i="2"/>
  <c r="AM994" i="2"/>
  <c r="AO994" i="2"/>
  <c r="AG994" i="2"/>
  <c r="AH994" i="2"/>
  <c r="AI994" i="2"/>
  <c r="AF994" i="2"/>
  <c r="AJ994" i="2"/>
  <c r="AU1002" i="2"/>
  <c r="AT1002" i="2"/>
  <c r="AS1002" i="2"/>
  <c r="AR1002" i="2"/>
  <c r="AQ1002" i="2"/>
  <c r="AP1002" i="2"/>
  <c r="AN1002" i="2"/>
  <c r="AL1002" i="2"/>
  <c r="AK1002" i="2"/>
  <c r="AM1002" i="2"/>
  <c r="AG1002" i="2"/>
  <c r="AJ1002" i="2"/>
  <c r="AH1002" i="2"/>
  <c r="AI1002" i="2"/>
  <c r="AO1002" i="2"/>
  <c r="AF1002" i="2"/>
  <c r="AU1010" i="2"/>
  <c r="AT1010" i="2"/>
  <c r="AS1010" i="2"/>
  <c r="AR1010" i="2"/>
  <c r="AQ1010" i="2"/>
  <c r="AP1010" i="2"/>
  <c r="AN1010" i="2"/>
  <c r="AL1010" i="2"/>
  <c r="AO1010" i="2"/>
  <c r="AK1010" i="2"/>
  <c r="AM1010" i="2"/>
  <c r="AG1010" i="2"/>
  <c r="AH1010" i="2"/>
  <c r="AI1010" i="2"/>
  <c r="AF1010" i="2"/>
  <c r="AJ1010" i="2"/>
  <c r="AU1018" i="2"/>
  <c r="AT1018" i="2"/>
  <c r="AS1018" i="2"/>
  <c r="AR1018" i="2"/>
  <c r="AQ1018" i="2"/>
  <c r="AP1018" i="2"/>
  <c r="AN1018" i="2"/>
  <c r="AL1018" i="2"/>
  <c r="AK1018" i="2"/>
  <c r="AO1018" i="2"/>
  <c r="AM1018" i="2"/>
  <c r="AG1018" i="2"/>
  <c r="AJ1018" i="2"/>
  <c r="AH1018" i="2"/>
  <c r="AI1018" i="2"/>
  <c r="AF1018" i="2"/>
  <c r="AU1026" i="2"/>
  <c r="AT1026" i="2"/>
  <c r="AS1026" i="2"/>
  <c r="AR1026" i="2"/>
  <c r="AQ1026" i="2"/>
  <c r="AP1026" i="2"/>
  <c r="AN1026" i="2"/>
  <c r="AL1026" i="2"/>
  <c r="AK1026" i="2"/>
  <c r="AM1026" i="2"/>
  <c r="AO1026" i="2"/>
  <c r="AG1026" i="2"/>
  <c r="AH1026" i="2"/>
  <c r="AI1026" i="2"/>
  <c r="AF1026" i="2"/>
  <c r="AJ1026" i="2"/>
  <c r="AU1034" i="2"/>
  <c r="AT1034" i="2"/>
  <c r="AS1034" i="2"/>
  <c r="AR1034" i="2"/>
  <c r="AQ1034" i="2"/>
  <c r="AP1034" i="2"/>
  <c r="AN1034" i="2"/>
  <c r="AL1034" i="2"/>
  <c r="AK1034" i="2"/>
  <c r="AM1034" i="2"/>
  <c r="AO1034" i="2"/>
  <c r="AG1034" i="2"/>
  <c r="AJ1034" i="2"/>
  <c r="AH1034" i="2"/>
  <c r="AI1034" i="2"/>
  <c r="AF1034" i="2"/>
  <c r="AU1042" i="2"/>
  <c r="AT1042" i="2"/>
  <c r="AS1042" i="2"/>
  <c r="AR1042" i="2"/>
  <c r="AQ1042" i="2"/>
  <c r="AP1042" i="2"/>
  <c r="AN1042" i="2"/>
  <c r="AL1042" i="2"/>
  <c r="AO1042" i="2"/>
  <c r="AK1042" i="2"/>
  <c r="AM1042" i="2"/>
  <c r="AG1042" i="2"/>
  <c r="AH1042" i="2"/>
  <c r="AI1042" i="2"/>
  <c r="AJ1042" i="2"/>
  <c r="AF1042" i="2"/>
  <c r="AU1050" i="2"/>
  <c r="AT1050" i="2"/>
  <c r="AS1050" i="2"/>
  <c r="AR1050" i="2"/>
  <c r="AQ1050" i="2"/>
  <c r="AP1050" i="2"/>
  <c r="AN1050" i="2"/>
  <c r="AL1050" i="2"/>
  <c r="AK1050" i="2"/>
  <c r="AO1050" i="2"/>
  <c r="AM1050" i="2"/>
  <c r="AG1050" i="2"/>
  <c r="AJ1050" i="2"/>
  <c r="AH1050" i="2"/>
  <c r="AI1050" i="2"/>
  <c r="AF1050" i="2"/>
  <c r="AU1058" i="2"/>
  <c r="AT1058" i="2"/>
  <c r="AS1058" i="2"/>
  <c r="AR1058" i="2"/>
  <c r="AQ1058" i="2"/>
  <c r="AP1058" i="2"/>
  <c r="AN1058" i="2"/>
  <c r="AL1058" i="2"/>
  <c r="AK1058" i="2"/>
  <c r="AM1058" i="2"/>
  <c r="AO1058" i="2"/>
  <c r="AG1058" i="2"/>
  <c r="AH1058" i="2"/>
  <c r="AI1058" i="2"/>
  <c r="AF1058" i="2"/>
  <c r="AJ1058" i="2"/>
  <c r="AU1066" i="2"/>
  <c r="AT1066" i="2"/>
  <c r="AS1066" i="2"/>
  <c r="AR1066" i="2"/>
  <c r="AQ1066" i="2"/>
  <c r="AP1066" i="2"/>
  <c r="AN1066" i="2"/>
  <c r="AL1066" i="2"/>
  <c r="AK1066" i="2"/>
  <c r="AM1066" i="2"/>
  <c r="AG1066" i="2"/>
  <c r="AO1066" i="2"/>
  <c r="AJ1066" i="2"/>
  <c r="AH1066" i="2"/>
  <c r="AI1066" i="2"/>
  <c r="AF1066" i="2"/>
  <c r="AU1074" i="2"/>
  <c r="AT1074" i="2"/>
  <c r="AS1074" i="2"/>
  <c r="AR1074" i="2"/>
  <c r="AQ1074" i="2"/>
  <c r="AP1074" i="2"/>
  <c r="AN1074" i="2"/>
  <c r="AL1074" i="2"/>
  <c r="AO1074" i="2"/>
  <c r="AK1074" i="2"/>
  <c r="AM1074" i="2"/>
  <c r="AG1074" i="2"/>
  <c r="AH1074" i="2"/>
  <c r="AI1074" i="2"/>
  <c r="AF1074" i="2"/>
  <c r="AJ1074" i="2"/>
  <c r="AU1082" i="2"/>
  <c r="AT1082" i="2"/>
  <c r="AS1082" i="2"/>
  <c r="AR1082" i="2"/>
  <c r="AQ1082" i="2"/>
  <c r="AP1082" i="2"/>
  <c r="AN1082" i="2"/>
  <c r="AL1082" i="2"/>
  <c r="AK1082" i="2"/>
  <c r="AO1082" i="2"/>
  <c r="AM1082" i="2"/>
  <c r="AG1082" i="2"/>
  <c r="AJ1082" i="2"/>
  <c r="AH1082" i="2"/>
  <c r="AI1082" i="2"/>
  <c r="AF1082" i="2"/>
  <c r="AU1090" i="2"/>
  <c r="AT1090" i="2"/>
  <c r="AS1090" i="2"/>
  <c r="AR1090" i="2"/>
  <c r="AQ1090" i="2"/>
  <c r="AP1090" i="2"/>
  <c r="AN1090" i="2"/>
  <c r="AL1090" i="2"/>
  <c r="AK1090" i="2"/>
  <c r="AM1090" i="2"/>
  <c r="AO1090" i="2"/>
  <c r="AG1090" i="2"/>
  <c r="AH1090" i="2"/>
  <c r="AI1090" i="2"/>
  <c r="AF1090" i="2"/>
  <c r="AJ1090" i="2"/>
  <c r="AU494" i="2"/>
  <c r="AT494" i="2"/>
  <c r="AS494" i="2"/>
  <c r="AR494" i="2"/>
  <c r="AQ494" i="2"/>
  <c r="AP494" i="2"/>
  <c r="AN494" i="2"/>
  <c r="AO494" i="2"/>
  <c r="AL494" i="2"/>
  <c r="AK494" i="2"/>
  <c r="AG494" i="2"/>
  <c r="AM494" i="2"/>
  <c r="AJ494" i="2"/>
  <c r="AH494" i="2"/>
  <c r="AI494" i="2"/>
  <c r="AF494" i="2"/>
  <c r="AU602" i="2"/>
  <c r="AT602" i="2"/>
  <c r="AS602" i="2"/>
  <c r="AR602" i="2"/>
  <c r="AQ602" i="2"/>
  <c r="AP602" i="2"/>
  <c r="AN602" i="2"/>
  <c r="AL602" i="2"/>
  <c r="AK602" i="2"/>
  <c r="AO602" i="2"/>
  <c r="AM602" i="2"/>
  <c r="AG602" i="2"/>
  <c r="AH602" i="2"/>
  <c r="AI602" i="2"/>
  <c r="AJ602" i="2"/>
  <c r="AF602" i="2"/>
  <c r="AU671" i="2"/>
  <c r="AT671" i="2"/>
  <c r="AS671" i="2"/>
  <c r="AR671" i="2"/>
  <c r="AQ671" i="2"/>
  <c r="AP671" i="2"/>
  <c r="AO671" i="2"/>
  <c r="AN671" i="2"/>
  <c r="AM671" i="2"/>
  <c r="AJ671" i="2"/>
  <c r="AK671" i="2"/>
  <c r="AF671" i="2"/>
  <c r="AL671" i="2"/>
  <c r="AG671" i="2"/>
  <c r="AH671" i="2"/>
  <c r="AI671" i="2"/>
  <c r="AU699" i="2"/>
  <c r="AT699" i="2"/>
  <c r="AS699" i="2"/>
  <c r="AR699" i="2"/>
  <c r="AQ699" i="2"/>
  <c r="AP699" i="2"/>
  <c r="AO699" i="2"/>
  <c r="AM699" i="2"/>
  <c r="AJ699" i="2"/>
  <c r="AN699" i="2"/>
  <c r="AL699" i="2"/>
  <c r="AK699" i="2"/>
  <c r="AF699" i="2"/>
  <c r="AG699" i="2"/>
  <c r="AH699" i="2"/>
  <c r="AI699" i="2"/>
  <c r="AU715" i="2"/>
  <c r="AT715" i="2"/>
  <c r="AS715" i="2"/>
  <c r="AR715" i="2"/>
  <c r="AQ715" i="2"/>
  <c r="AP715" i="2"/>
  <c r="AO715" i="2"/>
  <c r="AM715" i="2"/>
  <c r="AJ715" i="2"/>
  <c r="AL715" i="2"/>
  <c r="AK715" i="2"/>
  <c r="AN715" i="2"/>
  <c r="AF715" i="2"/>
  <c r="AG715" i="2"/>
  <c r="AH715" i="2"/>
  <c r="AI715" i="2"/>
  <c r="AU731" i="2"/>
  <c r="AT731" i="2"/>
  <c r="AS731" i="2"/>
  <c r="AR731" i="2"/>
  <c r="AQ731" i="2"/>
  <c r="AP731" i="2"/>
  <c r="AO731" i="2"/>
  <c r="AM731" i="2"/>
  <c r="AJ731" i="2"/>
  <c r="AN731" i="2"/>
  <c r="AL731" i="2"/>
  <c r="AK731" i="2"/>
  <c r="AF731" i="2"/>
  <c r="AG731" i="2"/>
  <c r="AH731" i="2"/>
  <c r="AI731" i="2"/>
  <c r="AU747" i="2"/>
  <c r="AT747" i="2"/>
  <c r="AS747" i="2"/>
  <c r="AR747" i="2"/>
  <c r="AQ747" i="2"/>
  <c r="AP747" i="2"/>
  <c r="AO747" i="2"/>
  <c r="AM747" i="2"/>
  <c r="AJ747" i="2"/>
  <c r="AL747" i="2"/>
  <c r="AK747" i="2"/>
  <c r="AF747" i="2"/>
  <c r="AN747" i="2"/>
  <c r="AG747" i="2"/>
  <c r="AH747" i="2"/>
  <c r="AI747" i="2"/>
  <c r="AU763" i="2"/>
  <c r="AT763" i="2"/>
  <c r="AS763" i="2"/>
  <c r="AR763" i="2"/>
  <c r="AQ763" i="2"/>
  <c r="AP763" i="2"/>
  <c r="AO763" i="2"/>
  <c r="AM763" i="2"/>
  <c r="AJ763" i="2"/>
  <c r="AN763" i="2"/>
  <c r="AL763" i="2"/>
  <c r="AK763" i="2"/>
  <c r="AF763" i="2"/>
  <c r="AG763" i="2"/>
  <c r="AH763" i="2"/>
  <c r="AI763" i="2"/>
  <c r="AU779" i="2"/>
  <c r="AT779" i="2"/>
  <c r="AS779" i="2"/>
  <c r="AR779" i="2"/>
  <c r="AQ779" i="2"/>
  <c r="AP779" i="2"/>
  <c r="AO779" i="2"/>
  <c r="AM779" i="2"/>
  <c r="AL779" i="2"/>
  <c r="AK779" i="2"/>
  <c r="AF779" i="2"/>
  <c r="AG779" i="2"/>
  <c r="AN779" i="2"/>
  <c r="AJ779" i="2"/>
  <c r="AH779" i="2"/>
  <c r="AI779" i="2"/>
  <c r="AU795" i="2"/>
  <c r="AT795" i="2"/>
  <c r="AS795" i="2"/>
  <c r="AR795" i="2"/>
  <c r="AQ795" i="2"/>
  <c r="AP795" i="2"/>
  <c r="AO795" i="2"/>
  <c r="AM795" i="2"/>
  <c r="AN795" i="2"/>
  <c r="AL795" i="2"/>
  <c r="AK795" i="2"/>
  <c r="AF795" i="2"/>
  <c r="AG795" i="2"/>
  <c r="AJ795" i="2"/>
  <c r="AH795" i="2"/>
  <c r="AI795" i="2"/>
  <c r="AU811" i="2"/>
  <c r="AT811" i="2"/>
  <c r="AS811" i="2"/>
  <c r="AR811" i="2"/>
  <c r="AQ811" i="2"/>
  <c r="AP811" i="2"/>
  <c r="AO811" i="2"/>
  <c r="AM811" i="2"/>
  <c r="AL811" i="2"/>
  <c r="AK811" i="2"/>
  <c r="AF811" i="2"/>
  <c r="AG811" i="2"/>
  <c r="AJ811" i="2"/>
  <c r="AH811" i="2"/>
  <c r="AI811" i="2"/>
  <c r="AN811" i="2"/>
  <c r="AU827" i="2"/>
  <c r="AT827" i="2"/>
  <c r="AS827" i="2"/>
  <c r="AR827" i="2"/>
  <c r="AQ827" i="2"/>
  <c r="AP827" i="2"/>
  <c r="AO827" i="2"/>
  <c r="AM827" i="2"/>
  <c r="AN827" i="2"/>
  <c r="AL827" i="2"/>
  <c r="AK827" i="2"/>
  <c r="AF827" i="2"/>
  <c r="AG827" i="2"/>
  <c r="AJ827" i="2"/>
  <c r="AH827" i="2"/>
  <c r="AI827" i="2"/>
  <c r="AU843" i="2"/>
  <c r="AT843" i="2"/>
  <c r="AS843" i="2"/>
  <c r="AR843" i="2"/>
  <c r="AQ843" i="2"/>
  <c r="AP843" i="2"/>
  <c r="AO843" i="2"/>
  <c r="AM843" i="2"/>
  <c r="AL843" i="2"/>
  <c r="AK843" i="2"/>
  <c r="AN843" i="2"/>
  <c r="AF843" i="2"/>
  <c r="AG843" i="2"/>
  <c r="AJ843" i="2"/>
  <c r="AH843" i="2"/>
  <c r="AI843" i="2"/>
  <c r="AU859" i="2"/>
  <c r="AT859" i="2"/>
  <c r="AS859" i="2"/>
  <c r="AR859" i="2"/>
  <c r="AQ859" i="2"/>
  <c r="AP859" i="2"/>
  <c r="AO859" i="2"/>
  <c r="AM859" i="2"/>
  <c r="AN859" i="2"/>
  <c r="AL859" i="2"/>
  <c r="AK859" i="2"/>
  <c r="AF859" i="2"/>
  <c r="AG859" i="2"/>
  <c r="AJ859" i="2"/>
  <c r="AH859" i="2"/>
  <c r="AI859" i="2"/>
  <c r="AU871" i="2"/>
  <c r="AT871" i="2"/>
  <c r="AS871" i="2"/>
  <c r="AR871" i="2"/>
  <c r="AQ871" i="2"/>
  <c r="AP871" i="2"/>
  <c r="AO871" i="2"/>
  <c r="AM871" i="2"/>
  <c r="AN871" i="2"/>
  <c r="AK871" i="2"/>
  <c r="AF871" i="2"/>
  <c r="AG871" i="2"/>
  <c r="AH871" i="2"/>
  <c r="AJ871" i="2"/>
  <c r="AL871" i="2"/>
  <c r="AI871" i="2"/>
  <c r="AU879" i="2"/>
  <c r="AT879" i="2"/>
  <c r="AS879" i="2"/>
  <c r="AR879" i="2"/>
  <c r="AQ879" i="2"/>
  <c r="AP879" i="2"/>
  <c r="AO879" i="2"/>
  <c r="AN879" i="2"/>
  <c r="AM879" i="2"/>
  <c r="AK879" i="2"/>
  <c r="AF879" i="2"/>
  <c r="AL879" i="2"/>
  <c r="AJ879" i="2"/>
  <c r="AG879" i="2"/>
  <c r="AH879" i="2"/>
  <c r="AI879" i="2"/>
  <c r="AU887" i="2"/>
  <c r="AT887" i="2"/>
  <c r="AS887" i="2"/>
  <c r="AR887" i="2"/>
  <c r="AQ887" i="2"/>
  <c r="AP887" i="2"/>
  <c r="AO887" i="2"/>
  <c r="AM887" i="2"/>
  <c r="AN887" i="2"/>
  <c r="AK887" i="2"/>
  <c r="AF887" i="2"/>
  <c r="AG887" i="2"/>
  <c r="AH887" i="2"/>
  <c r="AL887" i="2"/>
  <c r="AJ887" i="2"/>
  <c r="AI887" i="2"/>
  <c r="AU895" i="2"/>
  <c r="AT895" i="2"/>
  <c r="AS895" i="2"/>
  <c r="AR895" i="2"/>
  <c r="AQ895" i="2"/>
  <c r="AP895" i="2"/>
  <c r="AO895" i="2"/>
  <c r="AN895" i="2"/>
  <c r="AM895" i="2"/>
  <c r="AK895" i="2"/>
  <c r="AF895" i="2"/>
  <c r="AL895" i="2"/>
  <c r="AJ895" i="2"/>
  <c r="AG895" i="2"/>
  <c r="AH895" i="2"/>
  <c r="AI895" i="2"/>
  <c r="AU903" i="2"/>
  <c r="AT903" i="2"/>
  <c r="AS903" i="2"/>
  <c r="AR903" i="2"/>
  <c r="AQ903" i="2"/>
  <c r="AP903" i="2"/>
  <c r="AO903" i="2"/>
  <c r="AM903" i="2"/>
  <c r="AN903" i="2"/>
  <c r="AK903" i="2"/>
  <c r="AF903" i="2"/>
  <c r="AG903" i="2"/>
  <c r="AH903" i="2"/>
  <c r="AL903" i="2"/>
  <c r="AJ903" i="2"/>
  <c r="AI903" i="2"/>
  <c r="AU911" i="2"/>
  <c r="AT911" i="2"/>
  <c r="AS911" i="2"/>
  <c r="AR911" i="2"/>
  <c r="AQ911" i="2"/>
  <c r="AP911" i="2"/>
  <c r="AO911" i="2"/>
  <c r="AN911" i="2"/>
  <c r="AM911" i="2"/>
  <c r="AK911" i="2"/>
  <c r="AF911" i="2"/>
  <c r="AL911" i="2"/>
  <c r="AJ911" i="2"/>
  <c r="AG911" i="2"/>
  <c r="AH911" i="2"/>
  <c r="AI911" i="2"/>
  <c r="AU919" i="2"/>
  <c r="AT919" i="2"/>
  <c r="AS919" i="2"/>
  <c r="AR919" i="2"/>
  <c r="AQ919" i="2"/>
  <c r="AP919" i="2"/>
  <c r="AO919" i="2"/>
  <c r="AM919" i="2"/>
  <c r="AN919" i="2"/>
  <c r="AK919" i="2"/>
  <c r="AF919" i="2"/>
  <c r="AG919" i="2"/>
  <c r="AH919" i="2"/>
  <c r="AJ919" i="2"/>
  <c r="AL919" i="2"/>
  <c r="AI919" i="2"/>
  <c r="AU927" i="2"/>
  <c r="AT927" i="2"/>
  <c r="AS927" i="2"/>
  <c r="AR927" i="2"/>
  <c r="AQ927" i="2"/>
  <c r="AP927" i="2"/>
  <c r="AO927" i="2"/>
  <c r="AN927" i="2"/>
  <c r="AM927" i="2"/>
  <c r="AK927" i="2"/>
  <c r="AF927" i="2"/>
  <c r="AL927" i="2"/>
  <c r="AJ927" i="2"/>
  <c r="AG927" i="2"/>
  <c r="AH927" i="2"/>
  <c r="AI927" i="2"/>
  <c r="AU935" i="2"/>
  <c r="AT935" i="2"/>
  <c r="AS935" i="2"/>
  <c r="AR935" i="2"/>
  <c r="AQ935" i="2"/>
  <c r="AP935" i="2"/>
  <c r="AO935" i="2"/>
  <c r="AM935" i="2"/>
  <c r="AN935" i="2"/>
  <c r="AK935" i="2"/>
  <c r="AF935" i="2"/>
  <c r="AG935" i="2"/>
  <c r="AH935" i="2"/>
  <c r="AJ935" i="2"/>
  <c r="AL935" i="2"/>
  <c r="AI935" i="2"/>
  <c r="AU943" i="2"/>
  <c r="AT943" i="2"/>
  <c r="AS943" i="2"/>
  <c r="AR943" i="2"/>
  <c r="AQ943" i="2"/>
  <c r="AP943" i="2"/>
  <c r="AO943" i="2"/>
  <c r="AN943" i="2"/>
  <c r="AM943" i="2"/>
  <c r="AK943" i="2"/>
  <c r="AF943" i="2"/>
  <c r="AL943" i="2"/>
  <c r="AJ943" i="2"/>
  <c r="AG943" i="2"/>
  <c r="AH943" i="2"/>
  <c r="AI943" i="2"/>
  <c r="AU951" i="2"/>
  <c r="AT951" i="2"/>
  <c r="AS951" i="2"/>
  <c r="AR951" i="2"/>
  <c r="AQ951" i="2"/>
  <c r="AP951" i="2"/>
  <c r="AO951" i="2"/>
  <c r="AM951" i="2"/>
  <c r="AN951" i="2"/>
  <c r="AK951" i="2"/>
  <c r="AF951" i="2"/>
  <c r="AG951" i="2"/>
  <c r="AH951" i="2"/>
  <c r="AL951" i="2"/>
  <c r="AJ951" i="2"/>
  <c r="AI951" i="2"/>
  <c r="AU959" i="2"/>
  <c r="AT959" i="2"/>
  <c r="AS959" i="2"/>
  <c r="AR959" i="2"/>
  <c r="AQ959" i="2"/>
  <c r="AP959" i="2"/>
  <c r="AO959" i="2"/>
  <c r="AN959" i="2"/>
  <c r="AM959" i="2"/>
  <c r="AK959" i="2"/>
  <c r="AF959" i="2"/>
  <c r="AL959" i="2"/>
  <c r="AJ959" i="2"/>
  <c r="AG959" i="2"/>
  <c r="AH959" i="2"/>
  <c r="AI959" i="2"/>
  <c r="AU967" i="2"/>
  <c r="AT967" i="2"/>
  <c r="AS967" i="2"/>
  <c r="AR967" i="2"/>
  <c r="AQ967" i="2"/>
  <c r="AP967" i="2"/>
  <c r="AO967" i="2"/>
  <c r="AM967" i="2"/>
  <c r="AN967" i="2"/>
  <c r="AK967" i="2"/>
  <c r="AF967" i="2"/>
  <c r="AG967" i="2"/>
  <c r="AH967" i="2"/>
  <c r="AL967" i="2"/>
  <c r="AJ967" i="2"/>
  <c r="AI967" i="2"/>
  <c r="AU975" i="2"/>
  <c r="AT975" i="2"/>
  <c r="AS975" i="2"/>
  <c r="AR975" i="2"/>
  <c r="AQ975" i="2"/>
  <c r="AP975" i="2"/>
  <c r="AO975" i="2"/>
  <c r="AN975" i="2"/>
  <c r="AM975" i="2"/>
  <c r="AK975" i="2"/>
  <c r="AF975" i="2"/>
  <c r="AL975" i="2"/>
  <c r="AJ975" i="2"/>
  <c r="AG975" i="2"/>
  <c r="AH975" i="2"/>
  <c r="AI975" i="2"/>
  <c r="AU983" i="2"/>
  <c r="AT983" i="2"/>
  <c r="AS983" i="2"/>
  <c r="AR983" i="2"/>
  <c r="AQ983" i="2"/>
  <c r="AP983" i="2"/>
  <c r="AO983" i="2"/>
  <c r="AM983" i="2"/>
  <c r="AN983" i="2"/>
  <c r="AK983" i="2"/>
  <c r="AF983" i="2"/>
  <c r="AG983" i="2"/>
  <c r="AH983" i="2"/>
  <c r="AJ983" i="2"/>
  <c r="AL983" i="2"/>
  <c r="AI983" i="2"/>
  <c r="AU991" i="2"/>
  <c r="AT991" i="2"/>
  <c r="AS991" i="2"/>
  <c r="AR991" i="2"/>
  <c r="AQ991" i="2"/>
  <c r="AP991" i="2"/>
  <c r="AO991" i="2"/>
  <c r="AN991" i="2"/>
  <c r="AM991" i="2"/>
  <c r="AK991" i="2"/>
  <c r="AF991" i="2"/>
  <c r="AL991" i="2"/>
  <c r="AJ991" i="2"/>
  <c r="AG991" i="2"/>
  <c r="AH991" i="2"/>
  <c r="AI991" i="2"/>
  <c r="AU999" i="2"/>
  <c r="AT999" i="2"/>
  <c r="AS999" i="2"/>
  <c r="AR999" i="2"/>
  <c r="AQ999" i="2"/>
  <c r="AP999" i="2"/>
  <c r="AO999" i="2"/>
  <c r="AM999" i="2"/>
  <c r="AN999" i="2"/>
  <c r="AK999" i="2"/>
  <c r="AF999" i="2"/>
  <c r="AG999" i="2"/>
  <c r="AH999" i="2"/>
  <c r="AJ999" i="2"/>
  <c r="AL999" i="2"/>
  <c r="AI999" i="2"/>
  <c r="AU1007" i="2"/>
  <c r="AT1007" i="2"/>
  <c r="AS1007" i="2"/>
  <c r="AR1007" i="2"/>
  <c r="AQ1007" i="2"/>
  <c r="AP1007" i="2"/>
  <c r="AO1007" i="2"/>
  <c r="AN1007" i="2"/>
  <c r="AM1007" i="2"/>
  <c r="AK1007" i="2"/>
  <c r="AF1007" i="2"/>
  <c r="AL1007" i="2"/>
  <c r="AJ1007" i="2"/>
  <c r="AG1007" i="2"/>
  <c r="AH1007" i="2"/>
  <c r="AI1007" i="2"/>
  <c r="AU1015" i="2"/>
  <c r="AT1015" i="2"/>
  <c r="AS1015" i="2"/>
  <c r="AR1015" i="2"/>
  <c r="AQ1015" i="2"/>
  <c r="AP1015" i="2"/>
  <c r="AO1015" i="2"/>
  <c r="AM1015" i="2"/>
  <c r="AN1015" i="2"/>
  <c r="AK1015" i="2"/>
  <c r="AF1015" i="2"/>
  <c r="AG1015" i="2"/>
  <c r="AH1015" i="2"/>
  <c r="AL1015" i="2"/>
  <c r="AJ1015" i="2"/>
  <c r="AI1015" i="2"/>
  <c r="AU1023" i="2"/>
  <c r="AT1023" i="2"/>
  <c r="AS1023" i="2"/>
  <c r="AR1023" i="2"/>
  <c r="AQ1023" i="2"/>
  <c r="AP1023" i="2"/>
  <c r="AO1023" i="2"/>
  <c r="AN1023" i="2"/>
  <c r="AM1023" i="2"/>
  <c r="AK1023" i="2"/>
  <c r="AF1023" i="2"/>
  <c r="AL1023" i="2"/>
  <c r="AJ1023" i="2"/>
  <c r="AG1023" i="2"/>
  <c r="AH1023" i="2"/>
  <c r="AI1023" i="2"/>
  <c r="AU1031" i="2"/>
  <c r="AT1031" i="2"/>
  <c r="AS1031" i="2"/>
  <c r="AR1031" i="2"/>
  <c r="AQ1031" i="2"/>
  <c r="AP1031" i="2"/>
  <c r="AO1031" i="2"/>
  <c r="AM1031" i="2"/>
  <c r="AN1031" i="2"/>
  <c r="AK1031" i="2"/>
  <c r="AF1031" i="2"/>
  <c r="AG1031" i="2"/>
  <c r="AH1031" i="2"/>
  <c r="AL1031" i="2"/>
  <c r="AJ1031" i="2"/>
  <c r="AI1031" i="2"/>
  <c r="AU1039" i="2"/>
  <c r="AT1039" i="2"/>
  <c r="AS1039" i="2"/>
  <c r="AR1039" i="2"/>
  <c r="AQ1039" i="2"/>
  <c r="AP1039" i="2"/>
  <c r="AO1039" i="2"/>
  <c r="AN1039" i="2"/>
  <c r="AM1039" i="2"/>
  <c r="AK1039" i="2"/>
  <c r="AF1039" i="2"/>
  <c r="AL1039" i="2"/>
  <c r="AJ1039" i="2"/>
  <c r="AG1039" i="2"/>
  <c r="AH1039" i="2"/>
  <c r="AI1039" i="2"/>
  <c r="AU1047" i="2"/>
  <c r="AT1047" i="2"/>
  <c r="AS1047" i="2"/>
  <c r="AR1047" i="2"/>
  <c r="AQ1047" i="2"/>
  <c r="AP1047" i="2"/>
  <c r="AO1047" i="2"/>
  <c r="AM1047" i="2"/>
  <c r="AN1047" i="2"/>
  <c r="AK1047" i="2"/>
  <c r="AF1047" i="2"/>
  <c r="AG1047" i="2"/>
  <c r="AH1047" i="2"/>
  <c r="AJ1047" i="2"/>
  <c r="AL1047" i="2"/>
  <c r="AI1047" i="2"/>
  <c r="AU1055" i="2"/>
  <c r="AT1055" i="2"/>
  <c r="AS1055" i="2"/>
  <c r="AR1055" i="2"/>
  <c r="AQ1055" i="2"/>
  <c r="AP1055" i="2"/>
  <c r="AO1055" i="2"/>
  <c r="AN1055" i="2"/>
  <c r="AM1055" i="2"/>
  <c r="AK1055" i="2"/>
  <c r="AF1055" i="2"/>
  <c r="AL1055" i="2"/>
  <c r="AJ1055" i="2"/>
  <c r="AG1055" i="2"/>
  <c r="AH1055" i="2"/>
  <c r="AI1055" i="2"/>
  <c r="AU1063" i="2"/>
  <c r="AT1063" i="2"/>
  <c r="AS1063" i="2"/>
  <c r="AR1063" i="2"/>
  <c r="AQ1063" i="2"/>
  <c r="AP1063" i="2"/>
  <c r="AO1063" i="2"/>
  <c r="AM1063" i="2"/>
  <c r="AN1063" i="2"/>
  <c r="AK1063" i="2"/>
  <c r="AF1063" i="2"/>
  <c r="AG1063" i="2"/>
  <c r="AH1063" i="2"/>
  <c r="AJ1063" i="2"/>
  <c r="AL1063" i="2"/>
  <c r="AI1063" i="2"/>
  <c r="AU1071" i="2"/>
  <c r="AT1071" i="2"/>
  <c r="AS1071" i="2"/>
  <c r="AR1071" i="2"/>
  <c r="AQ1071" i="2"/>
  <c r="AP1071" i="2"/>
  <c r="AO1071" i="2"/>
  <c r="AN1071" i="2"/>
  <c r="AM1071" i="2"/>
  <c r="AK1071" i="2"/>
  <c r="AF1071" i="2"/>
  <c r="AL1071" i="2"/>
  <c r="AJ1071" i="2"/>
  <c r="AG1071" i="2"/>
  <c r="AH1071" i="2"/>
  <c r="AI1071" i="2"/>
  <c r="AU1079" i="2"/>
  <c r="AT1079" i="2"/>
  <c r="AS1079" i="2"/>
  <c r="AR1079" i="2"/>
  <c r="AQ1079" i="2"/>
  <c r="AP1079" i="2"/>
  <c r="AO1079" i="2"/>
  <c r="AM1079" i="2"/>
  <c r="AN1079" i="2"/>
  <c r="AK1079" i="2"/>
  <c r="AF1079" i="2"/>
  <c r="AG1079" i="2"/>
  <c r="AH1079" i="2"/>
  <c r="AL1079" i="2"/>
  <c r="AJ1079" i="2"/>
  <c r="AI1079" i="2"/>
  <c r="AU1087" i="2"/>
  <c r="AT1087" i="2"/>
  <c r="AS1087" i="2"/>
  <c r="AR1087" i="2"/>
  <c r="AQ1087" i="2"/>
  <c r="AP1087" i="2"/>
  <c r="AO1087" i="2"/>
  <c r="AN1087" i="2"/>
  <c r="AM1087" i="2"/>
  <c r="AK1087" i="2"/>
  <c r="AF1087" i="2"/>
  <c r="AL1087" i="2"/>
  <c r="AJ1087" i="2"/>
  <c r="AG1087" i="2"/>
  <c r="AH1087" i="2"/>
  <c r="AI1087" i="2"/>
  <c r="AU1095" i="2"/>
  <c r="AT1095" i="2"/>
  <c r="AS1095" i="2"/>
  <c r="AR1095" i="2"/>
  <c r="AQ1095" i="2"/>
  <c r="AP1095" i="2"/>
  <c r="AO1095" i="2"/>
  <c r="AM1095" i="2"/>
  <c r="AN1095" i="2"/>
  <c r="AK1095" i="2"/>
  <c r="AF1095" i="2"/>
  <c r="AH1095" i="2"/>
  <c r="AG1095" i="2"/>
  <c r="AL1095" i="2"/>
  <c r="AJ1095" i="2"/>
  <c r="AI1095" i="2"/>
  <c r="AU569" i="2"/>
  <c r="AT569" i="2"/>
  <c r="AS569" i="2"/>
  <c r="AR569" i="2"/>
  <c r="AQ569" i="2"/>
  <c r="AP569" i="2"/>
  <c r="AN569" i="2"/>
  <c r="AO569" i="2"/>
  <c r="AM569" i="2"/>
  <c r="AL569" i="2"/>
  <c r="AH569" i="2"/>
  <c r="AI569" i="2"/>
  <c r="AJ569" i="2"/>
  <c r="AK569" i="2"/>
  <c r="AF569" i="2"/>
  <c r="AG569" i="2"/>
  <c r="AU646" i="2"/>
  <c r="AT646" i="2"/>
  <c r="AS646" i="2"/>
  <c r="AR646" i="2"/>
  <c r="AQ646" i="2"/>
  <c r="AN646" i="2"/>
  <c r="AP646" i="2"/>
  <c r="AO646" i="2"/>
  <c r="AL646" i="2"/>
  <c r="AK646" i="2"/>
  <c r="AG646" i="2"/>
  <c r="AJ646" i="2"/>
  <c r="AH646" i="2"/>
  <c r="AI646" i="2"/>
  <c r="AM646" i="2"/>
  <c r="AF646" i="2"/>
  <c r="AU690" i="2"/>
  <c r="AT690" i="2"/>
  <c r="AS690" i="2"/>
  <c r="AR690" i="2"/>
  <c r="AQ690" i="2"/>
  <c r="AP690" i="2"/>
  <c r="AN690" i="2"/>
  <c r="AL690" i="2"/>
  <c r="AO690" i="2"/>
  <c r="AK690" i="2"/>
  <c r="AM690" i="2"/>
  <c r="AG690" i="2"/>
  <c r="AH690" i="2"/>
  <c r="AI690" i="2"/>
  <c r="AF690" i="2"/>
  <c r="AJ690" i="2"/>
  <c r="AU710" i="2"/>
  <c r="AT710" i="2"/>
  <c r="AS710" i="2"/>
  <c r="AR710" i="2"/>
  <c r="AQ710" i="2"/>
  <c r="AN710" i="2"/>
  <c r="AP710" i="2"/>
  <c r="AO710" i="2"/>
  <c r="AL710" i="2"/>
  <c r="AK710" i="2"/>
  <c r="AG710" i="2"/>
  <c r="AJ710" i="2"/>
  <c r="AH710" i="2"/>
  <c r="AI710" i="2"/>
  <c r="AM710" i="2"/>
  <c r="AF710" i="2"/>
  <c r="AU726" i="2"/>
  <c r="AT726" i="2"/>
  <c r="AS726" i="2"/>
  <c r="AR726" i="2"/>
  <c r="AQ726" i="2"/>
  <c r="AN726" i="2"/>
  <c r="AP726" i="2"/>
  <c r="AO726" i="2"/>
  <c r="AL726" i="2"/>
  <c r="AK726" i="2"/>
  <c r="AG726" i="2"/>
  <c r="AJ726" i="2"/>
  <c r="AH726" i="2"/>
  <c r="AI726" i="2"/>
  <c r="AF726" i="2"/>
  <c r="AM726" i="2"/>
  <c r="AU742" i="2"/>
  <c r="AT742" i="2"/>
  <c r="AS742" i="2"/>
  <c r="AR742" i="2"/>
  <c r="AQ742" i="2"/>
  <c r="AN742" i="2"/>
  <c r="AP742" i="2"/>
  <c r="AO742" i="2"/>
  <c r="AL742" i="2"/>
  <c r="AK742" i="2"/>
  <c r="AG742" i="2"/>
  <c r="AJ742" i="2"/>
  <c r="AH742" i="2"/>
  <c r="AI742" i="2"/>
  <c r="AF742" i="2"/>
  <c r="AM742" i="2"/>
  <c r="AU758" i="2"/>
  <c r="AT758" i="2"/>
  <c r="AS758" i="2"/>
  <c r="AR758" i="2"/>
  <c r="AN758" i="2"/>
  <c r="AQ758" i="2"/>
  <c r="AO758" i="2"/>
  <c r="AL758" i="2"/>
  <c r="AK758" i="2"/>
  <c r="AP758" i="2"/>
  <c r="AG758" i="2"/>
  <c r="AJ758" i="2"/>
  <c r="AH758" i="2"/>
  <c r="AI758" i="2"/>
  <c r="AM758" i="2"/>
  <c r="AF758" i="2"/>
  <c r="AU774" i="2"/>
  <c r="AT774" i="2"/>
  <c r="AS774" i="2"/>
  <c r="AR774" i="2"/>
  <c r="AQ774" i="2"/>
  <c r="AN774" i="2"/>
  <c r="AP774" i="2"/>
  <c r="AO774" i="2"/>
  <c r="AL774" i="2"/>
  <c r="AK774" i="2"/>
  <c r="AG774" i="2"/>
  <c r="AH774" i="2"/>
  <c r="AJ774" i="2"/>
  <c r="AI774" i="2"/>
  <c r="AM774" i="2"/>
  <c r="AF774" i="2"/>
  <c r="AU790" i="2"/>
  <c r="AT790" i="2"/>
  <c r="AS790" i="2"/>
  <c r="AR790" i="2"/>
  <c r="AQ790" i="2"/>
  <c r="AN790" i="2"/>
  <c r="AP790" i="2"/>
  <c r="AO790" i="2"/>
  <c r="AL790" i="2"/>
  <c r="AK790" i="2"/>
  <c r="AG790" i="2"/>
  <c r="AH790" i="2"/>
  <c r="AJ790" i="2"/>
  <c r="AI790" i="2"/>
  <c r="AF790" i="2"/>
  <c r="AM790" i="2"/>
  <c r="AU806" i="2"/>
  <c r="AT806" i="2"/>
  <c r="AS806" i="2"/>
  <c r="AR806" i="2"/>
  <c r="AQ806" i="2"/>
  <c r="AN806" i="2"/>
  <c r="AP806" i="2"/>
  <c r="AO806" i="2"/>
  <c r="AL806" i="2"/>
  <c r="AK806" i="2"/>
  <c r="AG806" i="2"/>
  <c r="AH806" i="2"/>
  <c r="AJ806" i="2"/>
  <c r="AI806" i="2"/>
  <c r="AF806" i="2"/>
  <c r="AM806" i="2"/>
  <c r="AU822" i="2"/>
  <c r="AT822" i="2"/>
  <c r="AS822" i="2"/>
  <c r="AR822" i="2"/>
  <c r="AN822" i="2"/>
  <c r="AQ822" i="2"/>
  <c r="AO822" i="2"/>
  <c r="AL822" i="2"/>
  <c r="AP822" i="2"/>
  <c r="AK822" i="2"/>
  <c r="AG822" i="2"/>
  <c r="AH822" i="2"/>
  <c r="AJ822" i="2"/>
  <c r="AI822" i="2"/>
  <c r="AM822" i="2"/>
  <c r="AF822" i="2"/>
  <c r="AU838" i="2"/>
  <c r="AT838" i="2"/>
  <c r="AS838" i="2"/>
  <c r="AR838" i="2"/>
  <c r="AQ838" i="2"/>
  <c r="AN838" i="2"/>
  <c r="AP838" i="2"/>
  <c r="AO838" i="2"/>
  <c r="AL838" i="2"/>
  <c r="AK838" i="2"/>
  <c r="AG838" i="2"/>
  <c r="AH838" i="2"/>
  <c r="AJ838" i="2"/>
  <c r="AI838" i="2"/>
  <c r="AF838" i="2"/>
  <c r="AM838" i="2"/>
  <c r="AU854" i="2"/>
  <c r="AT854" i="2"/>
  <c r="AS854" i="2"/>
  <c r="AR854" i="2"/>
  <c r="AQ854" i="2"/>
  <c r="AN854" i="2"/>
  <c r="AP854" i="2"/>
  <c r="AO854" i="2"/>
  <c r="AL854" i="2"/>
  <c r="AK854" i="2"/>
  <c r="AG854" i="2"/>
  <c r="AH854" i="2"/>
  <c r="AJ854" i="2"/>
  <c r="AI854" i="2"/>
  <c r="AF854" i="2"/>
  <c r="AM854" i="2"/>
  <c r="AU868" i="2"/>
  <c r="AT868" i="2"/>
  <c r="AS868" i="2"/>
  <c r="AR868" i="2"/>
  <c r="AQ868" i="2"/>
  <c r="AP868" i="2"/>
  <c r="AN868" i="2"/>
  <c r="AO868" i="2"/>
  <c r="AL868" i="2"/>
  <c r="AJ868" i="2"/>
  <c r="AK868" i="2"/>
  <c r="AI868" i="2"/>
  <c r="AM868" i="2"/>
  <c r="AG868" i="2"/>
  <c r="AF868" i="2"/>
  <c r="AH868" i="2"/>
  <c r="AU876" i="2"/>
  <c r="AT876" i="2"/>
  <c r="AR876" i="2"/>
  <c r="AS876" i="2"/>
  <c r="AQ876" i="2"/>
  <c r="AP876" i="2"/>
  <c r="AN876" i="2"/>
  <c r="AO876" i="2"/>
  <c r="AL876" i="2"/>
  <c r="AJ876" i="2"/>
  <c r="AM876" i="2"/>
  <c r="AK876" i="2"/>
  <c r="AI876" i="2"/>
  <c r="AG876" i="2"/>
  <c r="AH876" i="2"/>
  <c r="AF876" i="2"/>
  <c r="AU884" i="2"/>
  <c r="AT884" i="2"/>
  <c r="AS884" i="2"/>
  <c r="AR884" i="2"/>
  <c r="AQ884" i="2"/>
  <c r="AP884" i="2"/>
  <c r="AN884" i="2"/>
  <c r="AO884" i="2"/>
  <c r="AL884" i="2"/>
  <c r="AJ884" i="2"/>
  <c r="AK884" i="2"/>
  <c r="AI884" i="2"/>
  <c r="AM884" i="2"/>
  <c r="AG884" i="2"/>
  <c r="AF884" i="2"/>
  <c r="AH884" i="2"/>
  <c r="AU892" i="2"/>
  <c r="AT892" i="2"/>
  <c r="AR892" i="2"/>
  <c r="AS892" i="2"/>
  <c r="AQ892" i="2"/>
  <c r="AP892" i="2"/>
  <c r="AN892" i="2"/>
  <c r="AO892" i="2"/>
  <c r="AL892" i="2"/>
  <c r="AJ892" i="2"/>
  <c r="AM892" i="2"/>
  <c r="AK892" i="2"/>
  <c r="AI892" i="2"/>
  <c r="AG892" i="2"/>
  <c r="AH892" i="2"/>
  <c r="AF892" i="2"/>
  <c r="AU900" i="2"/>
  <c r="AT900" i="2"/>
  <c r="AS900" i="2"/>
  <c r="AR900" i="2"/>
  <c r="AQ900" i="2"/>
  <c r="AP900" i="2"/>
  <c r="AN900" i="2"/>
  <c r="AO900" i="2"/>
  <c r="AL900" i="2"/>
  <c r="AJ900" i="2"/>
  <c r="AK900" i="2"/>
  <c r="AI900" i="2"/>
  <c r="AM900" i="2"/>
  <c r="AG900" i="2"/>
  <c r="AF900" i="2"/>
  <c r="AH900" i="2"/>
  <c r="AU908" i="2"/>
  <c r="AT908" i="2"/>
  <c r="AR908" i="2"/>
  <c r="AS908" i="2"/>
  <c r="AQ908" i="2"/>
  <c r="AP908" i="2"/>
  <c r="AN908" i="2"/>
  <c r="AO908" i="2"/>
  <c r="AL908" i="2"/>
  <c r="AJ908" i="2"/>
  <c r="AM908" i="2"/>
  <c r="AK908" i="2"/>
  <c r="AI908" i="2"/>
  <c r="AG908" i="2"/>
  <c r="AH908" i="2"/>
  <c r="AF908" i="2"/>
  <c r="AU916" i="2"/>
  <c r="AT916" i="2"/>
  <c r="AS916" i="2"/>
  <c r="AR916" i="2"/>
  <c r="AQ916" i="2"/>
  <c r="AP916" i="2"/>
  <c r="AN916" i="2"/>
  <c r="AO916" i="2"/>
  <c r="AL916" i="2"/>
  <c r="AJ916" i="2"/>
  <c r="AK916" i="2"/>
  <c r="AI916" i="2"/>
  <c r="AM916" i="2"/>
  <c r="AG916" i="2"/>
  <c r="AF916" i="2"/>
  <c r="AH916" i="2"/>
  <c r="AU924" i="2"/>
  <c r="AT924" i="2"/>
  <c r="AR924" i="2"/>
  <c r="AS924" i="2"/>
  <c r="AQ924" i="2"/>
  <c r="AP924" i="2"/>
  <c r="AN924" i="2"/>
  <c r="AO924" i="2"/>
  <c r="AL924" i="2"/>
  <c r="AJ924" i="2"/>
  <c r="AM924" i="2"/>
  <c r="AK924" i="2"/>
  <c r="AI924" i="2"/>
  <c r="AG924" i="2"/>
  <c r="AH924" i="2"/>
  <c r="AF924" i="2"/>
  <c r="AU932" i="2"/>
  <c r="AT932" i="2"/>
  <c r="AS932" i="2"/>
  <c r="AR932" i="2"/>
  <c r="AQ932" i="2"/>
  <c r="AP932" i="2"/>
  <c r="AN932" i="2"/>
  <c r="AO932" i="2"/>
  <c r="AL932" i="2"/>
  <c r="AJ932" i="2"/>
  <c r="AK932" i="2"/>
  <c r="AI932" i="2"/>
  <c r="AM932" i="2"/>
  <c r="AG932" i="2"/>
  <c r="AF932" i="2"/>
  <c r="AH932" i="2"/>
  <c r="AU940" i="2"/>
  <c r="AT940" i="2"/>
  <c r="AR940" i="2"/>
  <c r="AS940" i="2"/>
  <c r="AQ940" i="2"/>
  <c r="AP940" i="2"/>
  <c r="AN940" i="2"/>
  <c r="AO940" i="2"/>
  <c r="AL940" i="2"/>
  <c r="AJ940" i="2"/>
  <c r="AM940" i="2"/>
  <c r="AK940" i="2"/>
  <c r="AI940" i="2"/>
  <c r="AG940" i="2"/>
  <c r="AH940" i="2"/>
  <c r="AF940" i="2"/>
  <c r="AU948" i="2"/>
  <c r="AT948" i="2"/>
  <c r="AS948" i="2"/>
  <c r="AR948" i="2"/>
  <c r="AQ948" i="2"/>
  <c r="AP948" i="2"/>
  <c r="AN948" i="2"/>
  <c r="AO948" i="2"/>
  <c r="AL948" i="2"/>
  <c r="AJ948" i="2"/>
  <c r="AK948" i="2"/>
  <c r="AI948" i="2"/>
  <c r="AM948" i="2"/>
  <c r="AG948" i="2"/>
  <c r="AF948" i="2"/>
  <c r="AH948" i="2"/>
  <c r="AU956" i="2"/>
  <c r="AT956" i="2"/>
  <c r="AR956" i="2"/>
  <c r="AS956" i="2"/>
  <c r="AQ956" i="2"/>
  <c r="AP956" i="2"/>
  <c r="AN956" i="2"/>
  <c r="AO956" i="2"/>
  <c r="AL956" i="2"/>
  <c r="AJ956" i="2"/>
  <c r="AM956" i="2"/>
  <c r="AK956" i="2"/>
  <c r="AI956" i="2"/>
  <c r="AG956" i="2"/>
  <c r="AH956" i="2"/>
  <c r="AF956" i="2"/>
  <c r="AU964" i="2"/>
  <c r="AT964" i="2"/>
  <c r="AS964" i="2"/>
  <c r="AR964" i="2"/>
  <c r="AQ964" i="2"/>
  <c r="AP964" i="2"/>
  <c r="AN964" i="2"/>
  <c r="AO964" i="2"/>
  <c r="AL964" i="2"/>
  <c r="AJ964" i="2"/>
  <c r="AK964" i="2"/>
  <c r="AI964" i="2"/>
  <c r="AM964" i="2"/>
  <c r="AG964" i="2"/>
  <c r="AF964" i="2"/>
  <c r="AH964" i="2"/>
  <c r="AU972" i="2"/>
  <c r="AT972" i="2"/>
  <c r="AR972" i="2"/>
  <c r="AS972" i="2"/>
  <c r="AQ972" i="2"/>
  <c r="AP972" i="2"/>
  <c r="AN972" i="2"/>
  <c r="AO972" i="2"/>
  <c r="AL972" i="2"/>
  <c r="AJ972" i="2"/>
  <c r="AM972" i="2"/>
  <c r="AK972" i="2"/>
  <c r="AI972" i="2"/>
  <c r="AG972" i="2"/>
  <c r="AH972" i="2"/>
  <c r="AF972" i="2"/>
  <c r="AU980" i="2"/>
  <c r="AT980" i="2"/>
  <c r="AS980" i="2"/>
  <c r="AR980" i="2"/>
  <c r="AQ980" i="2"/>
  <c r="AP980" i="2"/>
  <c r="AN980" i="2"/>
  <c r="AO980" i="2"/>
  <c r="AL980" i="2"/>
  <c r="AJ980" i="2"/>
  <c r="AK980" i="2"/>
  <c r="AI980" i="2"/>
  <c r="AM980" i="2"/>
  <c r="AG980" i="2"/>
  <c r="AF980" i="2"/>
  <c r="AH980" i="2"/>
  <c r="AU988" i="2"/>
  <c r="AT988" i="2"/>
  <c r="AR988" i="2"/>
  <c r="AS988" i="2"/>
  <c r="AQ988" i="2"/>
  <c r="AP988" i="2"/>
  <c r="AN988" i="2"/>
  <c r="AO988" i="2"/>
  <c r="AL988" i="2"/>
  <c r="AJ988" i="2"/>
  <c r="AM988" i="2"/>
  <c r="AK988" i="2"/>
  <c r="AI988" i="2"/>
  <c r="AG988" i="2"/>
  <c r="AH988" i="2"/>
  <c r="AF988" i="2"/>
  <c r="AU996" i="2"/>
  <c r="AT996" i="2"/>
  <c r="AS996" i="2"/>
  <c r="AR996" i="2"/>
  <c r="AQ996" i="2"/>
  <c r="AP996" i="2"/>
  <c r="AN996" i="2"/>
  <c r="AO996" i="2"/>
  <c r="AL996" i="2"/>
  <c r="AJ996" i="2"/>
  <c r="AK996" i="2"/>
  <c r="AI996" i="2"/>
  <c r="AM996" i="2"/>
  <c r="AG996" i="2"/>
  <c r="AF996" i="2"/>
  <c r="AH996" i="2"/>
  <c r="AU1004" i="2"/>
  <c r="AT1004" i="2"/>
  <c r="AR1004" i="2"/>
  <c r="AS1004" i="2"/>
  <c r="AQ1004" i="2"/>
  <c r="AP1004" i="2"/>
  <c r="AN1004" i="2"/>
  <c r="AO1004" i="2"/>
  <c r="AL1004" i="2"/>
  <c r="AJ1004" i="2"/>
  <c r="AM1004" i="2"/>
  <c r="AK1004" i="2"/>
  <c r="AI1004" i="2"/>
  <c r="AG1004" i="2"/>
  <c r="AH1004" i="2"/>
  <c r="AF1004" i="2"/>
  <c r="AU1012" i="2"/>
  <c r="AT1012" i="2"/>
  <c r="AS1012" i="2"/>
  <c r="AR1012" i="2"/>
  <c r="AQ1012" i="2"/>
  <c r="AP1012" i="2"/>
  <c r="AN1012" i="2"/>
  <c r="AO1012" i="2"/>
  <c r="AL1012" i="2"/>
  <c r="AJ1012" i="2"/>
  <c r="AK1012" i="2"/>
  <c r="AI1012" i="2"/>
  <c r="AM1012" i="2"/>
  <c r="AG1012" i="2"/>
  <c r="AF1012" i="2"/>
  <c r="AH1012" i="2"/>
  <c r="AU1020" i="2"/>
  <c r="AT1020" i="2"/>
  <c r="AR1020" i="2"/>
  <c r="AS1020" i="2"/>
  <c r="AQ1020" i="2"/>
  <c r="AP1020" i="2"/>
  <c r="AN1020" i="2"/>
  <c r="AO1020" i="2"/>
  <c r="AL1020" i="2"/>
  <c r="AJ1020" i="2"/>
  <c r="AM1020" i="2"/>
  <c r="AK1020" i="2"/>
  <c r="AI1020" i="2"/>
  <c r="AG1020" i="2"/>
  <c r="AH1020" i="2"/>
  <c r="AF1020" i="2"/>
  <c r="AU1028" i="2"/>
  <c r="AT1028" i="2"/>
  <c r="AS1028" i="2"/>
  <c r="AR1028" i="2"/>
  <c r="AQ1028" i="2"/>
  <c r="AP1028" i="2"/>
  <c r="AN1028" i="2"/>
  <c r="AO1028" i="2"/>
  <c r="AL1028" i="2"/>
  <c r="AJ1028" i="2"/>
  <c r="AK1028" i="2"/>
  <c r="AI1028" i="2"/>
  <c r="AM1028" i="2"/>
  <c r="AG1028" i="2"/>
  <c r="AF1028" i="2"/>
  <c r="AH1028" i="2"/>
  <c r="AU1036" i="2"/>
  <c r="AT1036" i="2"/>
  <c r="AR1036" i="2"/>
  <c r="AS1036" i="2"/>
  <c r="AQ1036" i="2"/>
  <c r="AP1036" i="2"/>
  <c r="AN1036" i="2"/>
  <c r="AO1036" i="2"/>
  <c r="AL1036" i="2"/>
  <c r="AJ1036" i="2"/>
  <c r="AM1036" i="2"/>
  <c r="AK1036" i="2"/>
  <c r="AI1036" i="2"/>
  <c r="AG1036" i="2"/>
  <c r="AH1036" i="2"/>
  <c r="AF1036" i="2"/>
  <c r="AU1044" i="2"/>
  <c r="AT1044" i="2"/>
  <c r="AS1044" i="2"/>
  <c r="AR1044" i="2"/>
  <c r="AQ1044" i="2"/>
  <c r="AP1044" i="2"/>
  <c r="AN1044" i="2"/>
  <c r="AO1044" i="2"/>
  <c r="AL1044" i="2"/>
  <c r="AJ1044" i="2"/>
  <c r="AK1044" i="2"/>
  <c r="AI1044" i="2"/>
  <c r="AM1044" i="2"/>
  <c r="AG1044" i="2"/>
  <c r="AF1044" i="2"/>
  <c r="AH1044" i="2"/>
  <c r="AU1052" i="2"/>
  <c r="AT1052" i="2"/>
  <c r="AR1052" i="2"/>
  <c r="AS1052" i="2"/>
  <c r="AQ1052" i="2"/>
  <c r="AP1052" i="2"/>
  <c r="AN1052" i="2"/>
  <c r="AO1052" i="2"/>
  <c r="AL1052" i="2"/>
  <c r="AJ1052" i="2"/>
  <c r="AM1052" i="2"/>
  <c r="AK1052" i="2"/>
  <c r="AI1052" i="2"/>
  <c r="AG1052" i="2"/>
  <c r="AH1052" i="2"/>
  <c r="AF1052" i="2"/>
  <c r="AU1060" i="2"/>
  <c r="AT1060" i="2"/>
  <c r="AS1060" i="2"/>
  <c r="AR1060" i="2"/>
  <c r="AQ1060" i="2"/>
  <c r="AP1060" i="2"/>
  <c r="AN1060" i="2"/>
  <c r="AO1060" i="2"/>
  <c r="AL1060" i="2"/>
  <c r="AJ1060" i="2"/>
  <c r="AK1060" i="2"/>
  <c r="AI1060" i="2"/>
  <c r="AM1060" i="2"/>
  <c r="AG1060" i="2"/>
  <c r="AF1060" i="2"/>
  <c r="AH1060" i="2"/>
  <c r="AU1068" i="2"/>
  <c r="AT1068" i="2"/>
  <c r="AR1068" i="2"/>
  <c r="AS1068" i="2"/>
  <c r="AQ1068" i="2"/>
  <c r="AP1068" i="2"/>
  <c r="AN1068" i="2"/>
  <c r="AO1068" i="2"/>
  <c r="AL1068" i="2"/>
  <c r="AJ1068" i="2"/>
  <c r="AM1068" i="2"/>
  <c r="AK1068" i="2"/>
  <c r="AI1068" i="2"/>
  <c r="AG1068" i="2"/>
  <c r="AH1068" i="2"/>
  <c r="AF1068" i="2"/>
  <c r="AU1076" i="2"/>
  <c r="AT1076" i="2"/>
  <c r="AS1076" i="2"/>
  <c r="AR1076" i="2"/>
  <c r="AQ1076" i="2"/>
  <c r="AP1076" i="2"/>
  <c r="AN1076" i="2"/>
  <c r="AO1076" i="2"/>
  <c r="AL1076" i="2"/>
  <c r="AJ1076" i="2"/>
  <c r="AK1076" i="2"/>
  <c r="AI1076" i="2"/>
  <c r="AM1076" i="2"/>
  <c r="AG1076" i="2"/>
  <c r="AF1076" i="2"/>
  <c r="AH1076" i="2"/>
  <c r="AU1084" i="2"/>
  <c r="AT1084" i="2"/>
  <c r="AR1084" i="2"/>
  <c r="AS1084" i="2"/>
  <c r="AQ1084" i="2"/>
  <c r="AP1084" i="2"/>
  <c r="AN1084" i="2"/>
  <c r="AO1084" i="2"/>
  <c r="AL1084" i="2"/>
  <c r="AJ1084" i="2"/>
  <c r="AM1084" i="2"/>
  <c r="AK1084" i="2"/>
  <c r="AI1084" i="2"/>
  <c r="AG1084" i="2"/>
  <c r="AH1084" i="2"/>
  <c r="AF1084" i="2"/>
  <c r="AU1092" i="2"/>
  <c r="AT1092" i="2"/>
  <c r="AS1092" i="2"/>
  <c r="AR1092" i="2"/>
  <c r="AQ1092" i="2"/>
  <c r="AP1092" i="2"/>
  <c r="AN1092" i="2"/>
  <c r="AO1092" i="2"/>
  <c r="AL1092" i="2"/>
  <c r="AJ1092" i="2"/>
  <c r="AK1092" i="2"/>
  <c r="AI1092" i="2"/>
  <c r="AM1092" i="2"/>
  <c r="AG1092" i="2"/>
  <c r="AF1092" i="2"/>
  <c r="AH1092" i="2"/>
  <c r="AU538" i="2"/>
  <c r="AT538" i="2"/>
  <c r="AS538" i="2"/>
  <c r="AR538" i="2"/>
  <c r="AQ538" i="2"/>
  <c r="AP538" i="2"/>
  <c r="AN538" i="2"/>
  <c r="AL538" i="2"/>
  <c r="AK538" i="2"/>
  <c r="AO538" i="2"/>
  <c r="AM538" i="2"/>
  <c r="AG538" i="2"/>
  <c r="AH538" i="2"/>
  <c r="AI538" i="2"/>
  <c r="AJ538" i="2"/>
  <c r="AF538" i="2"/>
  <c r="AU719" i="2"/>
  <c r="AT719" i="2"/>
  <c r="AS719" i="2"/>
  <c r="AR719" i="2"/>
  <c r="AQ719" i="2"/>
  <c r="AP719" i="2"/>
  <c r="AO719" i="2"/>
  <c r="AN719" i="2"/>
  <c r="AM719" i="2"/>
  <c r="AJ719" i="2"/>
  <c r="AK719" i="2"/>
  <c r="AF719" i="2"/>
  <c r="AL719" i="2"/>
  <c r="AG719" i="2"/>
  <c r="AH719" i="2"/>
  <c r="AI719" i="2"/>
  <c r="AU783" i="2"/>
  <c r="AT783" i="2"/>
  <c r="AS783" i="2"/>
  <c r="AR783" i="2"/>
  <c r="AQ783" i="2"/>
  <c r="AP783" i="2"/>
  <c r="AO783" i="2"/>
  <c r="AN783" i="2"/>
  <c r="AM783" i="2"/>
  <c r="AK783" i="2"/>
  <c r="AF783" i="2"/>
  <c r="AL783" i="2"/>
  <c r="AJ783" i="2"/>
  <c r="AG783" i="2"/>
  <c r="AH783" i="2"/>
  <c r="AI783" i="2"/>
  <c r="AU847" i="2"/>
  <c r="AT847" i="2"/>
  <c r="AS847" i="2"/>
  <c r="AR847" i="2"/>
  <c r="AQ847" i="2"/>
  <c r="AP847" i="2"/>
  <c r="AO847" i="2"/>
  <c r="AN847" i="2"/>
  <c r="AM847" i="2"/>
  <c r="AK847" i="2"/>
  <c r="AF847" i="2"/>
  <c r="AL847" i="2"/>
  <c r="AJ847" i="2"/>
  <c r="AG847" i="2"/>
  <c r="AH847" i="2"/>
  <c r="AI847" i="2"/>
  <c r="AU889" i="2"/>
  <c r="AT889" i="2"/>
  <c r="AS889" i="2"/>
  <c r="AR889" i="2"/>
  <c r="AQ889" i="2"/>
  <c r="AP889" i="2"/>
  <c r="AN889" i="2"/>
  <c r="AO889" i="2"/>
  <c r="AM889" i="2"/>
  <c r="AL889" i="2"/>
  <c r="AJ889" i="2"/>
  <c r="AH889" i="2"/>
  <c r="AI889" i="2"/>
  <c r="AK889" i="2"/>
  <c r="AF889" i="2"/>
  <c r="AG889" i="2"/>
  <c r="AU921" i="2"/>
  <c r="AT921" i="2"/>
  <c r="AS921" i="2"/>
  <c r="AR921" i="2"/>
  <c r="AQ921" i="2"/>
  <c r="AP921" i="2"/>
  <c r="AN921" i="2"/>
  <c r="AO921" i="2"/>
  <c r="AM921" i="2"/>
  <c r="AL921" i="2"/>
  <c r="AJ921" i="2"/>
  <c r="AH921" i="2"/>
  <c r="AI921" i="2"/>
  <c r="AK921" i="2"/>
  <c r="AF921" i="2"/>
  <c r="AG921" i="2"/>
  <c r="AU953" i="2"/>
  <c r="AT953" i="2"/>
  <c r="AS953" i="2"/>
  <c r="AR953" i="2"/>
  <c r="AQ953" i="2"/>
  <c r="AP953" i="2"/>
  <c r="AN953" i="2"/>
  <c r="AO953" i="2"/>
  <c r="AM953" i="2"/>
  <c r="AL953" i="2"/>
  <c r="AJ953" i="2"/>
  <c r="AH953" i="2"/>
  <c r="AI953" i="2"/>
  <c r="AK953" i="2"/>
  <c r="AF953" i="2"/>
  <c r="AG953" i="2"/>
  <c r="AU985" i="2"/>
  <c r="AT985" i="2"/>
  <c r="AS985" i="2"/>
  <c r="AR985" i="2"/>
  <c r="AQ985" i="2"/>
  <c r="AP985" i="2"/>
  <c r="AN985" i="2"/>
  <c r="AO985" i="2"/>
  <c r="AM985" i="2"/>
  <c r="AL985" i="2"/>
  <c r="AJ985" i="2"/>
  <c r="AH985" i="2"/>
  <c r="AI985" i="2"/>
  <c r="AK985" i="2"/>
  <c r="AF985" i="2"/>
  <c r="AG985" i="2"/>
  <c r="AU1017" i="2"/>
  <c r="AT1017" i="2"/>
  <c r="AS1017" i="2"/>
  <c r="AR1017" i="2"/>
  <c r="AQ1017" i="2"/>
  <c r="AP1017" i="2"/>
  <c r="AN1017" i="2"/>
  <c r="AO1017" i="2"/>
  <c r="AM1017" i="2"/>
  <c r="AL1017" i="2"/>
  <c r="AJ1017" i="2"/>
  <c r="AH1017" i="2"/>
  <c r="AI1017" i="2"/>
  <c r="AK1017" i="2"/>
  <c r="AF1017" i="2"/>
  <c r="AG1017" i="2"/>
  <c r="AU1049" i="2"/>
  <c r="AT1049" i="2"/>
  <c r="AS1049" i="2"/>
  <c r="AR1049" i="2"/>
  <c r="AQ1049" i="2"/>
  <c r="AP1049" i="2"/>
  <c r="AN1049" i="2"/>
  <c r="AO1049" i="2"/>
  <c r="AM1049" i="2"/>
  <c r="AL1049" i="2"/>
  <c r="AJ1049" i="2"/>
  <c r="AH1049" i="2"/>
  <c r="AI1049" i="2"/>
  <c r="AK1049" i="2"/>
  <c r="AF1049" i="2"/>
  <c r="AG1049" i="2"/>
  <c r="AU1081" i="2"/>
  <c r="AT1081" i="2"/>
  <c r="AS1081" i="2"/>
  <c r="AR1081" i="2"/>
  <c r="AQ1081" i="2"/>
  <c r="AP1081" i="2"/>
  <c r="AN1081" i="2"/>
  <c r="AO1081" i="2"/>
  <c r="AM1081" i="2"/>
  <c r="AL1081" i="2"/>
  <c r="AJ1081" i="2"/>
  <c r="AH1081" i="2"/>
  <c r="AI1081" i="2"/>
  <c r="AK1081" i="2"/>
  <c r="AF1081" i="2"/>
  <c r="AG1081" i="2"/>
  <c r="AU1101" i="2"/>
  <c r="AT1101" i="2"/>
  <c r="AS1101" i="2"/>
  <c r="AQ1101" i="2"/>
  <c r="AR1101" i="2"/>
  <c r="AP1101" i="2"/>
  <c r="AN1101" i="2"/>
  <c r="AO1101" i="2"/>
  <c r="AM1101" i="2"/>
  <c r="AL1101" i="2"/>
  <c r="AH1101" i="2"/>
  <c r="AK1101" i="2"/>
  <c r="AI1101" i="2"/>
  <c r="AF1101" i="2"/>
  <c r="AJ1101" i="2"/>
  <c r="AG1101" i="2"/>
  <c r="AU1109" i="2"/>
  <c r="AT1109" i="2"/>
  <c r="AS1109" i="2"/>
  <c r="AQ1109" i="2"/>
  <c r="AR1109" i="2"/>
  <c r="AP1109" i="2"/>
  <c r="AN1109" i="2"/>
  <c r="AO1109" i="2"/>
  <c r="AM1109" i="2"/>
  <c r="AH1109" i="2"/>
  <c r="AK1109" i="2"/>
  <c r="AJ1109" i="2"/>
  <c r="AI1109" i="2"/>
  <c r="AL1109" i="2"/>
  <c r="AF1109" i="2"/>
  <c r="AG1109" i="2"/>
  <c r="AU1117" i="2"/>
  <c r="AT1117" i="2"/>
  <c r="AS1117" i="2"/>
  <c r="AQ1117" i="2"/>
  <c r="AR1117" i="2"/>
  <c r="AP1117" i="2"/>
  <c r="AN1117" i="2"/>
  <c r="AO1117" i="2"/>
  <c r="AM1117" i="2"/>
  <c r="AL1117" i="2"/>
  <c r="AH1117" i="2"/>
  <c r="AK1117" i="2"/>
  <c r="AI1117" i="2"/>
  <c r="AF1117" i="2"/>
  <c r="AJ1117" i="2"/>
  <c r="AG1117" i="2"/>
  <c r="AU1125" i="2"/>
  <c r="AT1125" i="2"/>
  <c r="AS1125" i="2"/>
  <c r="AP1125" i="2"/>
  <c r="AN1125" i="2"/>
  <c r="AO1125" i="2"/>
  <c r="AR1125" i="2"/>
  <c r="AQ1125" i="2"/>
  <c r="AM1125" i="2"/>
  <c r="AH1125" i="2"/>
  <c r="AK1125" i="2"/>
  <c r="AJ1125" i="2"/>
  <c r="AI1125" i="2"/>
  <c r="AL1125" i="2"/>
  <c r="AF1125" i="2"/>
  <c r="AG1125" i="2"/>
  <c r="AU1133" i="2"/>
  <c r="AT1133" i="2"/>
  <c r="AS1133" i="2"/>
  <c r="AR1133" i="2"/>
  <c r="AP1133" i="2"/>
  <c r="AQ1133" i="2"/>
  <c r="AN1133" i="2"/>
  <c r="AO1133" i="2"/>
  <c r="AM1133" i="2"/>
  <c r="AL1133" i="2"/>
  <c r="AH1133" i="2"/>
  <c r="AK1133" i="2"/>
  <c r="AI1133" i="2"/>
  <c r="AF1133" i="2"/>
  <c r="AJ1133" i="2"/>
  <c r="AG1133" i="2"/>
  <c r="AU1141" i="2"/>
  <c r="AT1141" i="2"/>
  <c r="AS1141" i="2"/>
  <c r="AR1141" i="2"/>
  <c r="AP1141" i="2"/>
  <c r="AN1141" i="2"/>
  <c r="AO1141" i="2"/>
  <c r="AM1141" i="2"/>
  <c r="AQ1141" i="2"/>
  <c r="AH1141" i="2"/>
  <c r="AK1141" i="2"/>
  <c r="AI1141" i="2"/>
  <c r="AL1141" i="2"/>
  <c r="AJ1141" i="2"/>
  <c r="AF1141" i="2"/>
  <c r="AG1141" i="2"/>
  <c r="AU1149" i="2"/>
  <c r="AT1149" i="2"/>
  <c r="AS1149" i="2"/>
  <c r="AR1149" i="2"/>
  <c r="AP1149" i="2"/>
  <c r="AQ1149" i="2"/>
  <c r="AN1149" i="2"/>
  <c r="AO1149" i="2"/>
  <c r="AM1149" i="2"/>
  <c r="AL1149" i="2"/>
  <c r="AH1149" i="2"/>
  <c r="AK1149" i="2"/>
  <c r="AI1149" i="2"/>
  <c r="AJ1149" i="2"/>
  <c r="AF1149" i="2"/>
  <c r="AG1149" i="2"/>
  <c r="AU1157" i="2"/>
  <c r="AT1157" i="2"/>
  <c r="AS1157" i="2"/>
  <c r="AP1157" i="2"/>
  <c r="AR1157" i="2"/>
  <c r="AN1157" i="2"/>
  <c r="AO1157" i="2"/>
  <c r="AQ1157" i="2"/>
  <c r="AM1157" i="2"/>
  <c r="AH1157" i="2"/>
  <c r="AK1157" i="2"/>
  <c r="AI1157" i="2"/>
  <c r="AL1157" i="2"/>
  <c r="AJ1157" i="2"/>
  <c r="AF1157" i="2"/>
  <c r="AG1157" i="2"/>
  <c r="AU1165" i="2"/>
  <c r="AT1165" i="2"/>
  <c r="AS1165" i="2"/>
  <c r="AR1165" i="2"/>
  <c r="AP1165" i="2"/>
  <c r="AQ1165" i="2"/>
  <c r="AN1165" i="2"/>
  <c r="AO1165" i="2"/>
  <c r="AM1165" i="2"/>
  <c r="AL1165" i="2"/>
  <c r="AH1165" i="2"/>
  <c r="AK1165" i="2"/>
  <c r="AI1165" i="2"/>
  <c r="AJ1165" i="2"/>
  <c r="AF1165" i="2"/>
  <c r="AG1165" i="2"/>
  <c r="AU1173" i="2"/>
  <c r="AT1173" i="2"/>
  <c r="AS1173" i="2"/>
  <c r="AR1173" i="2"/>
  <c r="AP1173" i="2"/>
  <c r="AN1173" i="2"/>
  <c r="AO1173" i="2"/>
  <c r="AQ1173" i="2"/>
  <c r="AM1173" i="2"/>
  <c r="AH1173" i="2"/>
  <c r="AK1173" i="2"/>
  <c r="AI1173" i="2"/>
  <c r="AL1173" i="2"/>
  <c r="AJ1173" i="2"/>
  <c r="AF1173" i="2"/>
  <c r="AG1173" i="2"/>
  <c r="AU1181" i="2"/>
  <c r="AT1181" i="2"/>
  <c r="AS1181" i="2"/>
  <c r="AR1181" i="2"/>
  <c r="AP1181" i="2"/>
  <c r="AQ1181" i="2"/>
  <c r="AN1181" i="2"/>
  <c r="AO1181" i="2"/>
  <c r="AM1181" i="2"/>
  <c r="AL1181" i="2"/>
  <c r="AH1181" i="2"/>
  <c r="AK1181" i="2"/>
  <c r="AI1181" i="2"/>
  <c r="AJ1181" i="2"/>
  <c r="AF1181" i="2"/>
  <c r="AG1181" i="2"/>
  <c r="AU1189" i="2"/>
  <c r="AT1189" i="2"/>
  <c r="AS1189" i="2"/>
  <c r="AR1189" i="2"/>
  <c r="AN1189" i="2"/>
  <c r="AO1189" i="2"/>
  <c r="AQ1189" i="2"/>
  <c r="AP1189" i="2"/>
  <c r="AM1189" i="2"/>
  <c r="AH1189" i="2"/>
  <c r="AK1189" i="2"/>
  <c r="AI1189" i="2"/>
  <c r="AL1189" i="2"/>
  <c r="AJ1189" i="2"/>
  <c r="AF1189" i="2"/>
  <c r="AG1189" i="2"/>
  <c r="AU1197" i="2"/>
  <c r="AT1197" i="2"/>
  <c r="AS1197" i="2"/>
  <c r="AR1197" i="2"/>
  <c r="AQ1197" i="2"/>
  <c r="AN1197" i="2"/>
  <c r="AO1197" i="2"/>
  <c r="AP1197" i="2"/>
  <c r="AM1197" i="2"/>
  <c r="AL1197" i="2"/>
  <c r="AH1197" i="2"/>
  <c r="AK1197" i="2"/>
  <c r="AI1197" i="2"/>
  <c r="AJ1197" i="2"/>
  <c r="AF1197" i="2"/>
  <c r="AG1197" i="2"/>
  <c r="AU1205" i="2"/>
  <c r="AT1205" i="2"/>
  <c r="AS1205" i="2"/>
  <c r="AR1205" i="2"/>
  <c r="AN1205" i="2"/>
  <c r="AO1205" i="2"/>
  <c r="AP1205" i="2"/>
  <c r="AM1205" i="2"/>
  <c r="AH1205" i="2"/>
  <c r="AK1205" i="2"/>
  <c r="AI1205" i="2"/>
  <c r="AQ1205" i="2"/>
  <c r="AL1205" i="2"/>
  <c r="AJ1205" i="2"/>
  <c r="AF1205" i="2"/>
  <c r="AG1205" i="2"/>
  <c r="AU1213" i="2"/>
  <c r="AT1213" i="2"/>
  <c r="AS1213" i="2"/>
  <c r="AR1213" i="2"/>
  <c r="AQ1213" i="2"/>
  <c r="AN1213" i="2"/>
  <c r="AO1213" i="2"/>
  <c r="AP1213" i="2"/>
  <c r="AM1213" i="2"/>
  <c r="AL1213" i="2"/>
  <c r="AH1213" i="2"/>
  <c r="AK1213" i="2"/>
  <c r="AI1213" i="2"/>
  <c r="AJ1213" i="2"/>
  <c r="AF1213" i="2"/>
  <c r="AG1213" i="2"/>
  <c r="AU1221" i="2"/>
  <c r="AT1221" i="2"/>
  <c r="AS1221" i="2"/>
  <c r="AN1221" i="2"/>
  <c r="AR1221" i="2"/>
  <c r="AO1221" i="2"/>
  <c r="AQ1221" i="2"/>
  <c r="AP1221" i="2"/>
  <c r="AM1221" i="2"/>
  <c r="AH1221" i="2"/>
  <c r="AK1221" i="2"/>
  <c r="AI1221" i="2"/>
  <c r="AL1221" i="2"/>
  <c r="AJ1221" i="2"/>
  <c r="AF1221" i="2"/>
  <c r="AG1221" i="2"/>
  <c r="AU1229" i="2"/>
  <c r="AT1229" i="2"/>
  <c r="AS1229" i="2"/>
  <c r="AR1229" i="2"/>
  <c r="AQ1229" i="2"/>
  <c r="AN1229" i="2"/>
  <c r="AO1229" i="2"/>
  <c r="AP1229" i="2"/>
  <c r="AM1229" i="2"/>
  <c r="AL1229" i="2"/>
  <c r="AH1229" i="2"/>
  <c r="AK1229" i="2"/>
  <c r="AI1229" i="2"/>
  <c r="AJ1229" i="2"/>
  <c r="AF1229" i="2"/>
  <c r="AG1229" i="2"/>
  <c r="AU1237" i="2"/>
  <c r="AT1237" i="2"/>
  <c r="AS1237" i="2"/>
  <c r="AR1237" i="2"/>
  <c r="AN1237" i="2"/>
  <c r="AO1237" i="2"/>
  <c r="AQ1237" i="2"/>
  <c r="AP1237" i="2"/>
  <c r="AM1237" i="2"/>
  <c r="AH1237" i="2"/>
  <c r="AK1237" i="2"/>
  <c r="AI1237" i="2"/>
  <c r="AL1237" i="2"/>
  <c r="AJ1237" i="2"/>
  <c r="AF1237" i="2"/>
  <c r="AG1237" i="2"/>
  <c r="AU1245" i="2"/>
  <c r="AT1245" i="2"/>
  <c r="AS1245" i="2"/>
  <c r="AR1245" i="2"/>
  <c r="AQ1245" i="2"/>
  <c r="AN1245" i="2"/>
  <c r="AO1245" i="2"/>
  <c r="AP1245" i="2"/>
  <c r="AM1245" i="2"/>
  <c r="AL1245" i="2"/>
  <c r="AH1245" i="2"/>
  <c r="AK1245" i="2"/>
  <c r="AI1245" i="2"/>
  <c r="AJ1245" i="2"/>
  <c r="AF1245" i="2"/>
  <c r="AG1245" i="2"/>
  <c r="AU1253" i="2"/>
  <c r="AT1253" i="2"/>
  <c r="AS1253" i="2"/>
  <c r="AN1253" i="2"/>
  <c r="AO1253" i="2"/>
  <c r="AQ1253" i="2"/>
  <c r="AP1253" i="2"/>
  <c r="AM1253" i="2"/>
  <c r="AR1253" i="2"/>
  <c r="AH1253" i="2"/>
  <c r="AK1253" i="2"/>
  <c r="AI1253" i="2"/>
  <c r="AL1253" i="2"/>
  <c r="AJ1253" i="2"/>
  <c r="AF1253" i="2"/>
  <c r="AG1253" i="2"/>
  <c r="AU1261" i="2"/>
  <c r="AT1261" i="2"/>
  <c r="AS1261" i="2"/>
  <c r="AR1261" i="2"/>
  <c r="AQ1261" i="2"/>
  <c r="AN1261" i="2"/>
  <c r="AO1261" i="2"/>
  <c r="AP1261" i="2"/>
  <c r="AM1261" i="2"/>
  <c r="AL1261" i="2"/>
  <c r="AH1261" i="2"/>
  <c r="AK1261" i="2"/>
  <c r="AI1261" i="2"/>
  <c r="AJ1261" i="2"/>
  <c r="AF1261" i="2"/>
  <c r="AG1261" i="2"/>
  <c r="AU1269" i="2"/>
  <c r="AT1269" i="2"/>
  <c r="AS1269" i="2"/>
  <c r="AR1269" i="2"/>
  <c r="AN1269" i="2"/>
  <c r="AO1269" i="2"/>
  <c r="AP1269" i="2"/>
  <c r="AM1269" i="2"/>
  <c r="AQ1269" i="2"/>
  <c r="AH1269" i="2"/>
  <c r="AK1269" i="2"/>
  <c r="AI1269" i="2"/>
  <c r="AL1269" i="2"/>
  <c r="AJ1269" i="2"/>
  <c r="AF1269" i="2"/>
  <c r="AG1269" i="2"/>
  <c r="AU1277" i="2"/>
  <c r="AT1277" i="2"/>
  <c r="AS1277" i="2"/>
  <c r="AR1277" i="2"/>
  <c r="AQ1277" i="2"/>
  <c r="AN1277" i="2"/>
  <c r="AO1277" i="2"/>
  <c r="AP1277" i="2"/>
  <c r="AM1277" i="2"/>
  <c r="AL1277" i="2"/>
  <c r="AH1277" i="2"/>
  <c r="AK1277" i="2"/>
  <c r="AI1277" i="2"/>
  <c r="AJ1277" i="2"/>
  <c r="AF1277" i="2"/>
  <c r="AG1277" i="2"/>
  <c r="AU1285" i="2"/>
  <c r="AT1285" i="2"/>
  <c r="AS1285" i="2"/>
  <c r="AR1285" i="2"/>
  <c r="AN1285" i="2"/>
  <c r="AO1285" i="2"/>
  <c r="AQ1285" i="2"/>
  <c r="AP1285" i="2"/>
  <c r="AM1285" i="2"/>
  <c r="AH1285" i="2"/>
  <c r="AK1285" i="2"/>
  <c r="AI1285" i="2"/>
  <c r="AL1285" i="2"/>
  <c r="AJ1285" i="2"/>
  <c r="AF1285" i="2"/>
  <c r="AG1285" i="2"/>
  <c r="AU1293" i="2"/>
  <c r="AT1293" i="2"/>
  <c r="AS1293" i="2"/>
  <c r="AR1293" i="2"/>
  <c r="AQ1293" i="2"/>
  <c r="AN1293" i="2"/>
  <c r="AO1293" i="2"/>
  <c r="AP1293" i="2"/>
  <c r="AM1293" i="2"/>
  <c r="AL1293" i="2"/>
  <c r="AH1293" i="2"/>
  <c r="AK1293" i="2"/>
  <c r="AI1293" i="2"/>
  <c r="AJ1293" i="2"/>
  <c r="AF1293" i="2"/>
  <c r="AG1293" i="2"/>
  <c r="AU1301" i="2"/>
  <c r="AT1301" i="2"/>
  <c r="AS1301" i="2"/>
  <c r="AR1301" i="2"/>
  <c r="AN1301" i="2"/>
  <c r="AO1301" i="2"/>
  <c r="AQ1301" i="2"/>
  <c r="AP1301" i="2"/>
  <c r="AM1301" i="2"/>
  <c r="AH1301" i="2"/>
  <c r="AK1301" i="2"/>
  <c r="AI1301" i="2"/>
  <c r="AL1301" i="2"/>
  <c r="AJ1301" i="2"/>
  <c r="AF1301" i="2"/>
  <c r="AG1301" i="2"/>
  <c r="AU1309" i="2"/>
  <c r="AT1309" i="2"/>
  <c r="AS1309" i="2"/>
  <c r="AR1309" i="2"/>
  <c r="AQ1309" i="2"/>
  <c r="AN1309" i="2"/>
  <c r="AO1309" i="2"/>
  <c r="AP1309" i="2"/>
  <c r="AM1309" i="2"/>
  <c r="AL1309" i="2"/>
  <c r="AH1309" i="2"/>
  <c r="AK1309" i="2"/>
  <c r="AI1309" i="2"/>
  <c r="AJ1309" i="2"/>
  <c r="AF1309" i="2"/>
  <c r="AG1309" i="2"/>
  <c r="AU1317" i="2"/>
  <c r="AT1317" i="2"/>
  <c r="AS1317" i="2"/>
  <c r="AR1317" i="2"/>
  <c r="AN1317" i="2"/>
  <c r="AO1317" i="2"/>
  <c r="AQ1317" i="2"/>
  <c r="AP1317" i="2"/>
  <c r="AM1317" i="2"/>
  <c r="AH1317" i="2"/>
  <c r="AK1317" i="2"/>
  <c r="AI1317" i="2"/>
  <c r="AL1317" i="2"/>
  <c r="AJ1317" i="2"/>
  <c r="AF1317" i="2"/>
  <c r="AG1317" i="2"/>
  <c r="AU1325" i="2"/>
  <c r="AT1325" i="2"/>
  <c r="AS1325" i="2"/>
  <c r="AR1325" i="2"/>
  <c r="AQ1325" i="2"/>
  <c r="AN1325" i="2"/>
  <c r="AO1325" i="2"/>
  <c r="AP1325" i="2"/>
  <c r="AM1325" i="2"/>
  <c r="AL1325" i="2"/>
  <c r="AH1325" i="2"/>
  <c r="AK1325" i="2"/>
  <c r="AI1325" i="2"/>
  <c r="AJ1325" i="2"/>
  <c r="AF1325" i="2"/>
  <c r="AG1325" i="2"/>
  <c r="AU1333" i="2"/>
  <c r="AT1333" i="2"/>
  <c r="AS1333" i="2"/>
  <c r="AR1333" i="2"/>
  <c r="AN1333" i="2"/>
  <c r="AO1333" i="2"/>
  <c r="AP1333" i="2"/>
  <c r="AM1333" i="2"/>
  <c r="AQ1333" i="2"/>
  <c r="AH1333" i="2"/>
  <c r="AK1333" i="2"/>
  <c r="AI1333" i="2"/>
  <c r="AL1333" i="2"/>
  <c r="AJ1333" i="2"/>
  <c r="AG1333" i="2"/>
  <c r="AF1333" i="2"/>
  <c r="AU1341" i="2"/>
  <c r="AT1341" i="2"/>
  <c r="AS1341" i="2"/>
  <c r="AR1341" i="2"/>
  <c r="AQ1341" i="2"/>
  <c r="AN1341" i="2"/>
  <c r="AO1341" i="2"/>
  <c r="AP1341" i="2"/>
  <c r="AM1341" i="2"/>
  <c r="AL1341" i="2"/>
  <c r="AH1341" i="2"/>
  <c r="AK1341" i="2"/>
  <c r="AI1341" i="2"/>
  <c r="AJ1341" i="2"/>
  <c r="AF1341" i="2"/>
  <c r="AG1341" i="2"/>
  <c r="AU1349" i="2"/>
  <c r="AT1349" i="2"/>
  <c r="AS1349" i="2"/>
  <c r="AN1349" i="2"/>
  <c r="AR1349" i="2"/>
  <c r="AO1349" i="2"/>
  <c r="AQ1349" i="2"/>
  <c r="AP1349" i="2"/>
  <c r="AM1349" i="2"/>
  <c r="AH1349" i="2"/>
  <c r="AK1349" i="2"/>
  <c r="AI1349" i="2"/>
  <c r="AL1349" i="2"/>
  <c r="AJ1349" i="2"/>
  <c r="AF1349" i="2"/>
  <c r="AG1349" i="2"/>
  <c r="AU581" i="2"/>
  <c r="AT581" i="2"/>
  <c r="AS581" i="2"/>
  <c r="AQ581" i="2"/>
  <c r="AP581" i="2"/>
  <c r="AN581" i="2"/>
  <c r="AR581" i="2"/>
  <c r="AO581" i="2"/>
  <c r="AM581" i="2"/>
  <c r="AJ581" i="2"/>
  <c r="AH581" i="2"/>
  <c r="AK581" i="2"/>
  <c r="AI581" i="2"/>
  <c r="AL581" i="2"/>
  <c r="AG581" i="2"/>
  <c r="AF581" i="2"/>
  <c r="AU727" i="2"/>
  <c r="AT727" i="2"/>
  <c r="AS727" i="2"/>
  <c r="AR727" i="2"/>
  <c r="AQ727" i="2"/>
  <c r="AP727" i="2"/>
  <c r="AO727" i="2"/>
  <c r="AM727" i="2"/>
  <c r="AN727" i="2"/>
  <c r="AJ727" i="2"/>
  <c r="AK727" i="2"/>
  <c r="AF727" i="2"/>
  <c r="AG727" i="2"/>
  <c r="AH727" i="2"/>
  <c r="AL727" i="2"/>
  <c r="AI727" i="2"/>
  <c r="AU791" i="2"/>
  <c r="AT791" i="2"/>
  <c r="AS791" i="2"/>
  <c r="AR791" i="2"/>
  <c r="AQ791" i="2"/>
  <c r="AP791" i="2"/>
  <c r="AO791" i="2"/>
  <c r="AM791" i="2"/>
  <c r="AN791" i="2"/>
  <c r="AK791" i="2"/>
  <c r="AF791" i="2"/>
  <c r="AG791" i="2"/>
  <c r="AH791" i="2"/>
  <c r="AJ791" i="2"/>
  <c r="AL791" i="2"/>
  <c r="AI791" i="2"/>
  <c r="AU855" i="2"/>
  <c r="AT855" i="2"/>
  <c r="AS855" i="2"/>
  <c r="AR855" i="2"/>
  <c r="AQ855" i="2"/>
  <c r="AP855" i="2"/>
  <c r="AO855" i="2"/>
  <c r="AM855" i="2"/>
  <c r="AN855" i="2"/>
  <c r="AK855" i="2"/>
  <c r="AF855" i="2"/>
  <c r="AG855" i="2"/>
  <c r="AH855" i="2"/>
  <c r="AJ855" i="2"/>
  <c r="AL855" i="2"/>
  <c r="AI855" i="2"/>
  <c r="AU893" i="2"/>
  <c r="AT893" i="2"/>
  <c r="AS893" i="2"/>
  <c r="AQ893" i="2"/>
  <c r="AR893" i="2"/>
  <c r="AP893" i="2"/>
  <c r="AN893" i="2"/>
  <c r="AO893" i="2"/>
  <c r="AM893" i="2"/>
  <c r="AL893" i="2"/>
  <c r="AH893" i="2"/>
  <c r="AK893" i="2"/>
  <c r="AI893" i="2"/>
  <c r="AJ893" i="2"/>
  <c r="AG893" i="2"/>
  <c r="AF893" i="2"/>
  <c r="AU925" i="2"/>
  <c r="AT925" i="2"/>
  <c r="AS925" i="2"/>
  <c r="AQ925" i="2"/>
  <c r="AR925" i="2"/>
  <c r="AP925" i="2"/>
  <c r="AN925" i="2"/>
  <c r="AO925" i="2"/>
  <c r="AM925" i="2"/>
  <c r="AL925" i="2"/>
  <c r="AH925" i="2"/>
  <c r="AK925" i="2"/>
  <c r="AI925" i="2"/>
  <c r="AG925" i="2"/>
  <c r="AF925" i="2"/>
  <c r="AJ925" i="2"/>
  <c r="AU957" i="2"/>
  <c r="AT957" i="2"/>
  <c r="AS957" i="2"/>
  <c r="AQ957" i="2"/>
  <c r="AR957" i="2"/>
  <c r="AP957" i="2"/>
  <c r="AN957" i="2"/>
  <c r="AO957" i="2"/>
  <c r="AM957" i="2"/>
  <c r="AL957" i="2"/>
  <c r="AH957" i="2"/>
  <c r="AK957" i="2"/>
  <c r="AI957" i="2"/>
  <c r="AJ957" i="2"/>
  <c r="AG957" i="2"/>
  <c r="AF957" i="2"/>
  <c r="AU989" i="2"/>
  <c r="AT989" i="2"/>
  <c r="AS989" i="2"/>
  <c r="AQ989" i="2"/>
  <c r="AR989" i="2"/>
  <c r="AP989" i="2"/>
  <c r="AN989" i="2"/>
  <c r="AO989" i="2"/>
  <c r="AM989" i="2"/>
  <c r="AL989" i="2"/>
  <c r="AH989" i="2"/>
  <c r="AK989" i="2"/>
  <c r="AI989" i="2"/>
  <c r="AG989" i="2"/>
  <c r="AF989" i="2"/>
  <c r="AJ989" i="2"/>
  <c r="AU1021" i="2"/>
  <c r="AT1021" i="2"/>
  <c r="AS1021" i="2"/>
  <c r="AQ1021" i="2"/>
  <c r="AR1021" i="2"/>
  <c r="AP1021" i="2"/>
  <c r="AN1021" i="2"/>
  <c r="AO1021" i="2"/>
  <c r="AM1021" i="2"/>
  <c r="AL1021" i="2"/>
  <c r="AH1021" i="2"/>
  <c r="AK1021" i="2"/>
  <c r="AI1021" i="2"/>
  <c r="AJ1021" i="2"/>
  <c r="AG1021" i="2"/>
  <c r="AF1021" i="2"/>
  <c r="AU1053" i="2"/>
  <c r="AT1053" i="2"/>
  <c r="AS1053" i="2"/>
  <c r="AQ1053" i="2"/>
  <c r="AR1053" i="2"/>
  <c r="AP1053" i="2"/>
  <c r="AN1053" i="2"/>
  <c r="AO1053" i="2"/>
  <c r="AM1053" i="2"/>
  <c r="AL1053" i="2"/>
  <c r="AH1053" i="2"/>
  <c r="AK1053" i="2"/>
  <c r="AI1053" i="2"/>
  <c r="AG1053" i="2"/>
  <c r="AF1053" i="2"/>
  <c r="AJ1053" i="2"/>
  <c r="AU1085" i="2"/>
  <c r="AT1085" i="2"/>
  <c r="AS1085" i="2"/>
  <c r="AQ1085" i="2"/>
  <c r="AR1085" i="2"/>
  <c r="AP1085" i="2"/>
  <c r="AN1085" i="2"/>
  <c r="AO1085" i="2"/>
  <c r="AM1085" i="2"/>
  <c r="AL1085" i="2"/>
  <c r="AH1085" i="2"/>
  <c r="AK1085" i="2"/>
  <c r="AI1085" i="2"/>
  <c r="AJ1085" i="2"/>
  <c r="AG1085" i="2"/>
  <c r="AF1085" i="2"/>
  <c r="AU1102" i="2"/>
  <c r="AT1102" i="2"/>
  <c r="AS1102" i="2"/>
  <c r="AR1102" i="2"/>
  <c r="AQ1102" i="2"/>
  <c r="AP1102" i="2"/>
  <c r="AN1102" i="2"/>
  <c r="AO1102" i="2"/>
  <c r="AL1102" i="2"/>
  <c r="AK1102" i="2"/>
  <c r="AJ1102" i="2"/>
  <c r="AG1102" i="2"/>
  <c r="AM1102" i="2"/>
  <c r="AH1102" i="2"/>
  <c r="AI1102" i="2"/>
  <c r="AF1102" i="2"/>
  <c r="AU1110" i="2"/>
  <c r="AT1110" i="2"/>
  <c r="AS1110" i="2"/>
  <c r="AR1110" i="2"/>
  <c r="AQ1110" i="2"/>
  <c r="AP1110" i="2"/>
  <c r="AN1110" i="2"/>
  <c r="AO1110" i="2"/>
  <c r="AL1110" i="2"/>
  <c r="AK1110" i="2"/>
  <c r="AG1110" i="2"/>
  <c r="AH1110" i="2"/>
  <c r="AJ1110" i="2"/>
  <c r="AI1110" i="2"/>
  <c r="AF1110" i="2"/>
  <c r="AM1110" i="2"/>
  <c r="AU1118" i="2"/>
  <c r="AT1118" i="2"/>
  <c r="AS1118" i="2"/>
  <c r="AR1118" i="2"/>
  <c r="AQ1118" i="2"/>
  <c r="AP1118" i="2"/>
  <c r="AN1118" i="2"/>
  <c r="AO1118" i="2"/>
  <c r="AL1118" i="2"/>
  <c r="AK1118" i="2"/>
  <c r="AJ1118" i="2"/>
  <c r="AG1118" i="2"/>
  <c r="AM1118" i="2"/>
  <c r="AH1118" i="2"/>
  <c r="AI1118" i="2"/>
  <c r="AF1118" i="2"/>
  <c r="AU1126" i="2"/>
  <c r="AT1126" i="2"/>
  <c r="AS1126" i="2"/>
  <c r="AR1126" i="2"/>
  <c r="AQ1126" i="2"/>
  <c r="AP1126" i="2"/>
  <c r="AN1126" i="2"/>
  <c r="AO1126" i="2"/>
  <c r="AL1126" i="2"/>
  <c r="AK1126" i="2"/>
  <c r="AG1126" i="2"/>
  <c r="AH1126" i="2"/>
  <c r="AJ1126" i="2"/>
  <c r="AI1126" i="2"/>
  <c r="AF1126" i="2"/>
  <c r="AM1126" i="2"/>
  <c r="AU1134" i="2"/>
  <c r="AT1134" i="2"/>
  <c r="AS1134" i="2"/>
  <c r="AR1134" i="2"/>
  <c r="AQ1134" i="2"/>
  <c r="AP1134" i="2"/>
  <c r="AN1134" i="2"/>
  <c r="AO1134" i="2"/>
  <c r="AL1134" i="2"/>
  <c r="AK1134" i="2"/>
  <c r="AJ1134" i="2"/>
  <c r="AG1134" i="2"/>
  <c r="AM1134" i="2"/>
  <c r="AH1134" i="2"/>
  <c r="AI1134" i="2"/>
  <c r="AF1134" i="2"/>
  <c r="AU1142" i="2"/>
  <c r="AT1142" i="2"/>
  <c r="AS1142" i="2"/>
  <c r="AR1142" i="2"/>
  <c r="AQ1142" i="2"/>
  <c r="AP1142" i="2"/>
  <c r="AN1142" i="2"/>
  <c r="AO1142" i="2"/>
  <c r="AL1142" i="2"/>
  <c r="AK1142" i="2"/>
  <c r="AG1142" i="2"/>
  <c r="AH1142" i="2"/>
  <c r="AI1142" i="2"/>
  <c r="AM1142" i="2"/>
  <c r="AF1142" i="2"/>
  <c r="AJ1142" i="2"/>
  <c r="AU1150" i="2"/>
  <c r="AT1150" i="2"/>
  <c r="AS1150" i="2"/>
  <c r="AR1150" i="2"/>
  <c r="AQ1150" i="2"/>
  <c r="AP1150" i="2"/>
  <c r="AN1150" i="2"/>
  <c r="AO1150" i="2"/>
  <c r="AL1150" i="2"/>
  <c r="AK1150" i="2"/>
  <c r="AG1150" i="2"/>
  <c r="AM1150" i="2"/>
  <c r="AH1150" i="2"/>
  <c r="AI1150" i="2"/>
  <c r="AJ1150" i="2"/>
  <c r="AF1150" i="2"/>
  <c r="AU1158" i="2"/>
  <c r="AT1158" i="2"/>
  <c r="AS1158" i="2"/>
  <c r="AR1158" i="2"/>
  <c r="AQ1158" i="2"/>
  <c r="AP1158" i="2"/>
  <c r="AN1158" i="2"/>
  <c r="AO1158" i="2"/>
  <c r="AL1158" i="2"/>
  <c r="AK1158" i="2"/>
  <c r="AG1158" i="2"/>
  <c r="AH1158" i="2"/>
  <c r="AI1158" i="2"/>
  <c r="AM1158" i="2"/>
  <c r="AF1158" i="2"/>
  <c r="AJ1158" i="2"/>
  <c r="AU1166" i="2"/>
  <c r="AT1166" i="2"/>
  <c r="AS1166" i="2"/>
  <c r="AR1166" i="2"/>
  <c r="AQ1166" i="2"/>
  <c r="AP1166" i="2"/>
  <c r="AN1166" i="2"/>
  <c r="AO1166" i="2"/>
  <c r="AL1166" i="2"/>
  <c r="AK1166" i="2"/>
  <c r="AG1166" i="2"/>
  <c r="AM1166" i="2"/>
  <c r="AH1166" i="2"/>
  <c r="AI1166" i="2"/>
  <c r="AF1166" i="2"/>
  <c r="AJ1166" i="2"/>
  <c r="AU1174" i="2"/>
  <c r="AT1174" i="2"/>
  <c r="AS1174" i="2"/>
  <c r="AR1174" i="2"/>
  <c r="AQ1174" i="2"/>
  <c r="AP1174" i="2"/>
  <c r="AN1174" i="2"/>
  <c r="AO1174" i="2"/>
  <c r="AL1174" i="2"/>
  <c r="AK1174" i="2"/>
  <c r="AG1174" i="2"/>
  <c r="AH1174" i="2"/>
  <c r="AI1174" i="2"/>
  <c r="AF1174" i="2"/>
  <c r="AM1174" i="2"/>
  <c r="AJ1174" i="2"/>
  <c r="AU1182" i="2"/>
  <c r="AT1182" i="2"/>
  <c r="AS1182" i="2"/>
  <c r="AR1182" i="2"/>
  <c r="AQ1182" i="2"/>
  <c r="AP1182" i="2"/>
  <c r="AN1182" i="2"/>
  <c r="AO1182" i="2"/>
  <c r="AL1182" i="2"/>
  <c r="AK1182" i="2"/>
  <c r="AG1182" i="2"/>
  <c r="AM1182" i="2"/>
  <c r="AH1182" i="2"/>
  <c r="AI1182" i="2"/>
  <c r="AJ1182" i="2"/>
  <c r="AF1182" i="2"/>
  <c r="AU1190" i="2"/>
  <c r="AT1190" i="2"/>
  <c r="AS1190" i="2"/>
  <c r="AR1190" i="2"/>
  <c r="AQ1190" i="2"/>
  <c r="AP1190" i="2"/>
  <c r="AN1190" i="2"/>
  <c r="AO1190" i="2"/>
  <c r="AL1190" i="2"/>
  <c r="AK1190" i="2"/>
  <c r="AG1190" i="2"/>
  <c r="AH1190" i="2"/>
  <c r="AI1190" i="2"/>
  <c r="AF1190" i="2"/>
  <c r="AM1190" i="2"/>
  <c r="AJ1190" i="2"/>
  <c r="AU1198" i="2"/>
  <c r="AT1198" i="2"/>
  <c r="AS1198" i="2"/>
  <c r="AR1198" i="2"/>
  <c r="AQ1198" i="2"/>
  <c r="AP1198" i="2"/>
  <c r="AN1198" i="2"/>
  <c r="AO1198" i="2"/>
  <c r="AL1198" i="2"/>
  <c r="AK1198" i="2"/>
  <c r="AG1198" i="2"/>
  <c r="AM1198" i="2"/>
  <c r="AH1198" i="2"/>
  <c r="AI1198" i="2"/>
  <c r="AF1198" i="2"/>
  <c r="AJ1198" i="2"/>
  <c r="AU1206" i="2"/>
  <c r="AT1206" i="2"/>
  <c r="AS1206" i="2"/>
  <c r="AR1206" i="2"/>
  <c r="AQ1206" i="2"/>
  <c r="AP1206" i="2"/>
  <c r="AN1206" i="2"/>
  <c r="AO1206" i="2"/>
  <c r="AL1206" i="2"/>
  <c r="AK1206" i="2"/>
  <c r="AG1206" i="2"/>
  <c r="AH1206" i="2"/>
  <c r="AI1206" i="2"/>
  <c r="AM1206" i="2"/>
  <c r="AF1206" i="2"/>
  <c r="AJ1206" i="2"/>
  <c r="AU1214" i="2"/>
  <c r="AT1214" i="2"/>
  <c r="AS1214" i="2"/>
  <c r="AR1214" i="2"/>
  <c r="AQ1214" i="2"/>
  <c r="AP1214" i="2"/>
  <c r="AN1214" i="2"/>
  <c r="AO1214" i="2"/>
  <c r="AL1214" i="2"/>
  <c r="AK1214" i="2"/>
  <c r="AG1214" i="2"/>
  <c r="AM1214" i="2"/>
  <c r="AH1214" i="2"/>
  <c r="AI1214" i="2"/>
  <c r="AJ1214" i="2"/>
  <c r="AF1214" i="2"/>
  <c r="AU1222" i="2"/>
  <c r="AT1222" i="2"/>
  <c r="AS1222" i="2"/>
  <c r="AR1222" i="2"/>
  <c r="AQ1222" i="2"/>
  <c r="AP1222" i="2"/>
  <c r="AN1222" i="2"/>
  <c r="AO1222" i="2"/>
  <c r="AL1222" i="2"/>
  <c r="AK1222" i="2"/>
  <c r="AG1222" i="2"/>
  <c r="AH1222" i="2"/>
  <c r="AI1222" i="2"/>
  <c r="AF1222" i="2"/>
  <c r="AM1222" i="2"/>
  <c r="AJ1222" i="2"/>
  <c r="AU1230" i="2"/>
  <c r="AT1230" i="2"/>
  <c r="AS1230" i="2"/>
  <c r="AR1230" i="2"/>
  <c r="AQ1230" i="2"/>
  <c r="AP1230" i="2"/>
  <c r="AN1230" i="2"/>
  <c r="AO1230" i="2"/>
  <c r="AL1230" i="2"/>
  <c r="AK1230" i="2"/>
  <c r="AG1230" i="2"/>
  <c r="AM1230" i="2"/>
  <c r="AH1230" i="2"/>
  <c r="AI1230" i="2"/>
  <c r="AJ1230" i="2"/>
  <c r="AF1230" i="2"/>
  <c r="AU1238" i="2"/>
  <c r="AT1238" i="2"/>
  <c r="AS1238" i="2"/>
  <c r="AR1238" i="2"/>
  <c r="AQ1238" i="2"/>
  <c r="AP1238" i="2"/>
  <c r="AN1238" i="2"/>
  <c r="AO1238" i="2"/>
  <c r="AL1238" i="2"/>
  <c r="AK1238" i="2"/>
  <c r="AG1238" i="2"/>
  <c r="AH1238" i="2"/>
  <c r="AI1238" i="2"/>
  <c r="AF1238" i="2"/>
  <c r="AM1238" i="2"/>
  <c r="AJ1238" i="2"/>
  <c r="AU1246" i="2"/>
  <c r="AT1246" i="2"/>
  <c r="AS1246" i="2"/>
  <c r="AR1246" i="2"/>
  <c r="AQ1246" i="2"/>
  <c r="AP1246" i="2"/>
  <c r="AN1246" i="2"/>
  <c r="AO1246" i="2"/>
  <c r="AL1246" i="2"/>
  <c r="AK1246" i="2"/>
  <c r="AG1246" i="2"/>
  <c r="AM1246" i="2"/>
  <c r="AH1246" i="2"/>
  <c r="AI1246" i="2"/>
  <c r="AF1246" i="2"/>
  <c r="AJ1246" i="2"/>
  <c r="AU1254" i="2"/>
  <c r="AT1254" i="2"/>
  <c r="AS1254" i="2"/>
  <c r="AR1254" i="2"/>
  <c r="AQ1254" i="2"/>
  <c r="AP1254" i="2"/>
  <c r="AN1254" i="2"/>
  <c r="AO1254" i="2"/>
  <c r="AL1254" i="2"/>
  <c r="AK1254" i="2"/>
  <c r="AG1254" i="2"/>
  <c r="AH1254" i="2"/>
  <c r="AI1254" i="2"/>
  <c r="AF1254" i="2"/>
  <c r="AM1254" i="2"/>
  <c r="AJ1254" i="2"/>
  <c r="AU1262" i="2"/>
  <c r="AT1262" i="2"/>
  <c r="AS1262" i="2"/>
  <c r="AR1262" i="2"/>
  <c r="AQ1262" i="2"/>
  <c r="AP1262" i="2"/>
  <c r="AN1262" i="2"/>
  <c r="AO1262" i="2"/>
  <c r="AL1262" i="2"/>
  <c r="AK1262" i="2"/>
  <c r="AG1262" i="2"/>
  <c r="AM1262" i="2"/>
  <c r="AH1262" i="2"/>
  <c r="AI1262" i="2"/>
  <c r="AJ1262" i="2"/>
  <c r="AF1262" i="2"/>
  <c r="AU1270" i="2"/>
  <c r="AT1270" i="2"/>
  <c r="AS1270" i="2"/>
  <c r="AR1270" i="2"/>
  <c r="AQ1270" i="2"/>
  <c r="AP1270" i="2"/>
  <c r="AN1270" i="2"/>
  <c r="AO1270" i="2"/>
  <c r="AL1270" i="2"/>
  <c r="AK1270" i="2"/>
  <c r="AG1270" i="2"/>
  <c r="AH1270" i="2"/>
  <c r="AI1270" i="2"/>
  <c r="AM1270" i="2"/>
  <c r="AF1270" i="2"/>
  <c r="AJ1270" i="2"/>
  <c r="AU1278" i="2"/>
  <c r="AT1278" i="2"/>
  <c r="AS1278" i="2"/>
  <c r="AR1278" i="2"/>
  <c r="AQ1278" i="2"/>
  <c r="AP1278" i="2"/>
  <c r="AN1278" i="2"/>
  <c r="AO1278" i="2"/>
  <c r="AL1278" i="2"/>
  <c r="AK1278" i="2"/>
  <c r="AG1278" i="2"/>
  <c r="AM1278" i="2"/>
  <c r="AH1278" i="2"/>
  <c r="AI1278" i="2"/>
  <c r="AJ1278" i="2"/>
  <c r="AF1278" i="2"/>
  <c r="AU1286" i="2"/>
  <c r="AT1286" i="2"/>
  <c r="AS1286" i="2"/>
  <c r="AR1286" i="2"/>
  <c r="AQ1286" i="2"/>
  <c r="AP1286" i="2"/>
  <c r="AN1286" i="2"/>
  <c r="AO1286" i="2"/>
  <c r="AL1286" i="2"/>
  <c r="AK1286" i="2"/>
  <c r="AG1286" i="2"/>
  <c r="AH1286" i="2"/>
  <c r="AI1286" i="2"/>
  <c r="AF1286" i="2"/>
  <c r="AM1286" i="2"/>
  <c r="AJ1286" i="2"/>
  <c r="AU1294" i="2"/>
  <c r="AT1294" i="2"/>
  <c r="AS1294" i="2"/>
  <c r="AR1294" i="2"/>
  <c r="AQ1294" i="2"/>
  <c r="AP1294" i="2"/>
  <c r="AN1294" i="2"/>
  <c r="AO1294" i="2"/>
  <c r="AL1294" i="2"/>
  <c r="AK1294" i="2"/>
  <c r="AG1294" i="2"/>
  <c r="AM1294" i="2"/>
  <c r="AH1294" i="2"/>
  <c r="AI1294" i="2"/>
  <c r="AF1294" i="2"/>
  <c r="AJ1294" i="2"/>
  <c r="AU1302" i="2"/>
  <c r="AT1302" i="2"/>
  <c r="AS1302" i="2"/>
  <c r="AR1302" i="2"/>
  <c r="AQ1302" i="2"/>
  <c r="AP1302" i="2"/>
  <c r="AN1302" i="2"/>
  <c r="AO1302" i="2"/>
  <c r="AL1302" i="2"/>
  <c r="AK1302" i="2"/>
  <c r="AG1302" i="2"/>
  <c r="AH1302" i="2"/>
  <c r="AI1302" i="2"/>
  <c r="AF1302" i="2"/>
  <c r="AM1302" i="2"/>
  <c r="AJ1302" i="2"/>
  <c r="AU1310" i="2"/>
  <c r="AT1310" i="2"/>
  <c r="AS1310" i="2"/>
  <c r="AR1310" i="2"/>
  <c r="AQ1310" i="2"/>
  <c r="AP1310" i="2"/>
  <c r="AN1310" i="2"/>
  <c r="AO1310" i="2"/>
  <c r="AL1310" i="2"/>
  <c r="AK1310" i="2"/>
  <c r="AG1310" i="2"/>
  <c r="AM1310" i="2"/>
  <c r="AH1310" i="2"/>
  <c r="AI1310" i="2"/>
  <c r="AF1310" i="2"/>
  <c r="AJ1310" i="2"/>
  <c r="AU1318" i="2"/>
  <c r="AT1318" i="2"/>
  <c r="AS1318" i="2"/>
  <c r="AR1318" i="2"/>
  <c r="AQ1318" i="2"/>
  <c r="AP1318" i="2"/>
  <c r="AN1318" i="2"/>
  <c r="AO1318" i="2"/>
  <c r="AL1318" i="2"/>
  <c r="AK1318" i="2"/>
  <c r="AG1318" i="2"/>
  <c r="AH1318" i="2"/>
  <c r="AI1318" i="2"/>
  <c r="AF1318" i="2"/>
  <c r="AM1318" i="2"/>
  <c r="AJ1318" i="2"/>
  <c r="AU1326" i="2"/>
  <c r="AT1326" i="2"/>
  <c r="AS1326" i="2"/>
  <c r="AR1326" i="2"/>
  <c r="AQ1326" i="2"/>
  <c r="AP1326" i="2"/>
  <c r="AN1326" i="2"/>
  <c r="AO1326" i="2"/>
  <c r="AL1326" i="2"/>
  <c r="AK1326" i="2"/>
  <c r="AG1326" i="2"/>
  <c r="AM1326" i="2"/>
  <c r="AH1326" i="2"/>
  <c r="AI1326" i="2"/>
  <c r="AF1326" i="2"/>
  <c r="AJ1326" i="2"/>
  <c r="AU1334" i="2"/>
  <c r="AT1334" i="2"/>
  <c r="AS1334" i="2"/>
  <c r="AR1334" i="2"/>
  <c r="AQ1334" i="2"/>
  <c r="AP1334" i="2"/>
  <c r="AN1334" i="2"/>
  <c r="AO1334" i="2"/>
  <c r="AL1334" i="2"/>
  <c r="AK1334" i="2"/>
  <c r="AG1334" i="2"/>
  <c r="AH1334" i="2"/>
  <c r="AI1334" i="2"/>
  <c r="AM1334" i="2"/>
  <c r="AF1334" i="2"/>
  <c r="AJ1334" i="2"/>
  <c r="AU1342" i="2"/>
  <c r="AT1342" i="2"/>
  <c r="AS1342" i="2"/>
  <c r="AR1342" i="2"/>
  <c r="AQ1342" i="2"/>
  <c r="AP1342" i="2"/>
  <c r="AN1342" i="2"/>
  <c r="AO1342" i="2"/>
  <c r="AL1342" i="2"/>
  <c r="AK1342" i="2"/>
  <c r="AG1342" i="2"/>
  <c r="AM1342" i="2"/>
  <c r="AH1342" i="2"/>
  <c r="AI1342" i="2"/>
  <c r="AF1342" i="2"/>
  <c r="AJ1342" i="2"/>
  <c r="AU1350" i="2"/>
  <c r="AT1350" i="2"/>
  <c r="AS1350" i="2"/>
  <c r="AR1350" i="2"/>
  <c r="AQ1350" i="2"/>
  <c r="AP1350" i="2"/>
  <c r="AN1350" i="2"/>
  <c r="AO1350" i="2"/>
  <c r="AL1350" i="2"/>
  <c r="AK1350" i="2"/>
  <c r="AG1350" i="2"/>
  <c r="AH1350" i="2"/>
  <c r="AI1350" i="2"/>
  <c r="AF1350" i="2"/>
  <c r="AM1350" i="2"/>
  <c r="AJ1350" i="2"/>
  <c r="AU703" i="2"/>
  <c r="AT703" i="2"/>
  <c r="AS703" i="2"/>
  <c r="AR703" i="2"/>
  <c r="AQ703" i="2"/>
  <c r="AP703" i="2"/>
  <c r="AO703" i="2"/>
  <c r="AN703" i="2"/>
  <c r="AM703" i="2"/>
  <c r="AJ703" i="2"/>
  <c r="AK703" i="2"/>
  <c r="AF703" i="2"/>
  <c r="AL703" i="2"/>
  <c r="AG703" i="2"/>
  <c r="AH703" i="2"/>
  <c r="AI703" i="2"/>
  <c r="AU767" i="2"/>
  <c r="AT767" i="2"/>
  <c r="AS767" i="2"/>
  <c r="AR767" i="2"/>
  <c r="AQ767" i="2"/>
  <c r="AP767" i="2"/>
  <c r="AO767" i="2"/>
  <c r="AN767" i="2"/>
  <c r="AM767" i="2"/>
  <c r="AJ767" i="2"/>
  <c r="AK767" i="2"/>
  <c r="AF767" i="2"/>
  <c r="AL767" i="2"/>
  <c r="AG767" i="2"/>
  <c r="AH767" i="2"/>
  <c r="AI767" i="2"/>
  <c r="AU831" i="2"/>
  <c r="AT831" i="2"/>
  <c r="AS831" i="2"/>
  <c r="AR831" i="2"/>
  <c r="AQ831" i="2"/>
  <c r="AP831" i="2"/>
  <c r="AO831" i="2"/>
  <c r="AN831" i="2"/>
  <c r="AM831" i="2"/>
  <c r="AK831" i="2"/>
  <c r="AF831" i="2"/>
  <c r="AL831" i="2"/>
  <c r="AJ831" i="2"/>
  <c r="AG831" i="2"/>
  <c r="AH831" i="2"/>
  <c r="AI831" i="2"/>
  <c r="AU881" i="2"/>
  <c r="AT881" i="2"/>
  <c r="AS881" i="2"/>
  <c r="AR881" i="2"/>
  <c r="AQ881" i="2"/>
  <c r="AP881" i="2"/>
  <c r="AN881" i="2"/>
  <c r="AO881" i="2"/>
  <c r="AM881" i="2"/>
  <c r="AL881" i="2"/>
  <c r="AH881" i="2"/>
  <c r="AI881" i="2"/>
  <c r="AJ881" i="2"/>
  <c r="AG881" i="2"/>
  <c r="AF881" i="2"/>
  <c r="AK881" i="2"/>
  <c r="AU913" i="2"/>
  <c r="AT913" i="2"/>
  <c r="AS913" i="2"/>
  <c r="AR913" i="2"/>
  <c r="AQ913" i="2"/>
  <c r="AP913" i="2"/>
  <c r="AN913" i="2"/>
  <c r="AO913" i="2"/>
  <c r="AM913" i="2"/>
  <c r="AL913" i="2"/>
  <c r="AH913" i="2"/>
  <c r="AI913" i="2"/>
  <c r="AJ913" i="2"/>
  <c r="AG913" i="2"/>
  <c r="AF913" i="2"/>
  <c r="AK913" i="2"/>
  <c r="AU945" i="2"/>
  <c r="AT945" i="2"/>
  <c r="AS945" i="2"/>
  <c r="AR945" i="2"/>
  <c r="AQ945" i="2"/>
  <c r="AP945" i="2"/>
  <c r="AN945" i="2"/>
  <c r="AO945" i="2"/>
  <c r="AM945" i="2"/>
  <c r="AL945" i="2"/>
  <c r="AH945" i="2"/>
  <c r="AI945" i="2"/>
  <c r="AJ945" i="2"/>
  <c r="AG945" i="2"/>
  <c r="AF945" i="2"/>
  <c r="AK945" i="2"/>
  <c r="AU977" i="2"/>
  <c r="AT977" i="2"/>
  <c r="AS977" i="2"/>
  <c r="AR977" i="2"/>
  <c r="AQ977" i="2"/>
  <c r="AP977" i="2"/>
  <c r="AN977" i="2"/>
  <c r="AO977" i="2"/>
  <c r="AM977" i="2"/>
  <c r="AL977" i="2"/>
  <c r="AH977" i="2"/>
  <c r="AI977" i="2"/>
  <c r="AJ977" i="2"/>
  <c r="AG977" i="2"/>
  <c r="AF977" i="2"/>
  <c r="AK977" i="2"/>
  <c r="AU1009" i="2"/>
  <c r="AT1009" i="2"/>
  <c r="AS1009" i="2"/>
  <c r="AR1009" i="2"/>
  <c r="AQ1009" i="2"/>
  <c r="AP1009" i="2"/>
  <c r="AN1009" i="2"/>
  <c r="AO1009" i="2"/>
  <c r="AM1009" i="2"/>
  <c r="AL1009" i="2"/>
  <c r="AH1009" i="2"/>
  <c r="AI1009" i="2"/>
  <c r="AJ1009" i="2"/>
  <c r="AG1009" i="2"/>
  <c r="AF1009" i="2"/>
  <c r="AK1009" i="2"/>
  <c r="AU1041" i="2"/>
  <c r="AT1041" i="2"/>
  <c r="AS1041" i="2"/>
  <c r="AR1041" i="2"/>
  <c r="AQ1041" i="2"/>
  <c r="AP1041" i="2"/>
  <c r="AN1041" i="2"/>
  <c r="AO1041" i="2"/>
  <c r="AM1041" i="2"/>
  <c r="AL1041" i="2"/>
  <c r="AH1041" i="2"/>
  <c r="AI1041" i="2"/>
  <c r="AJ1041" i="2"/>
  <c r="AG1041" i="2"/>
  <c r="AF1041" i="2"/>
  <c r="AK1041" i="2"/>
  <c r="AU1073" i="2"/>
  <c r="AT1073" i="2"/>
  <c r="AS1073" i="2"/>
  <c r="AR1073" i="2"/>
  <c r="AQ1073" i="2"/>
  <c r="AP1073" i="2"/>
  <c r="AN1073" i="2"/>
  <c r="AO1073" i="2"/>
  <c r="AM1073" i="2"/>
  <c r="AL1073" i="2"/>
  <c r="AH1073" i="2"/>
  <c r="AI1073" i="2"/>
  <c r="AJ1073" i="2"/>
  <c r="AG1073" i="2"/>
  <c r="AF1073" i="2"/>
  <c r="AK1073" i="2"/>
  <c r="AU1099" i="2"/>
  <c r="AT1099" i="2"/>
  <c r="AS1099" i="2"/>
  <c r="AR1099" i="2"/>
  <c r="AQ1099" i="2"/>
  <c r="AP1099" i="2"/>
  <c r="AO1099" i="2"/>
  <c r="AM1099" i="2"/>
  <c r="AL1099" i="2"/>
  <c r="AK1099" i="2"/>
  <c r="AN1099" i="2"/>
  <c r="AF1099" i="2"/>
  <c r="AJ1099" i="2"/>
  <c r="AH1099" i="2"/>
  <c r="AI1099" i="2"/>
  <c r="AG1099" i="2"/>
  <c r="AU1107" i="2"/>
  <c r="AT1107" i="2"/>
  <c r="AS1107" i="2"/>
  <c r="AR1107" i="2"/>
  <c r="AQ1107" i="2"/>
  <c r="AP1107" i="2"/>
  <c r="AO1107" i="2"/>
  <c r="AM1107" i="2"/>
  <c r="AN1107" i="2"/>
  <c r="AL1107" i="2"/>
  <c r="AK1107" i="2"/>
  <c r="AJ1107" i="2"/>
  <c r="AF1107" i="2"/>
  <c r="AH1107" i="2"/>
  <c r="AI1107" i="2"/>
  <c r="AG1107" i="2"/>
  <c r="AU1115" i="2"/>
  <c r="AT1115" i="2"/>
  <c r="AS1115" i="2"/>
  <c r="AR1115" i="2"/>
  <c r="AQ1115" i="2"/>
  <c r="AP1115" i="2"/>
  <c r="AO1115" i="2"/>
  <c r="AM1115" i="2"/>
  <c r="AN1115" i="2"/>
  <c r="AL1115" i="2"/>
  <c r="AK1115" i="2"/>
  <c r="AF1115" i="2"/>
  <c r="AJ1115" i="2"/>
  <c r="AH1115" i="2"/>
  <c r="AI1115" i="2"/>
  <c r="AG1115" i="2"/>
  <c r="AU1123" i="2"/>
  <c r="AT1123" i="2"/>
  <c r="AS1123" i="2"/>
  <c r="AR1123" i="2"/>
  <c r="AP1123" i="2"/>
  <c r="AQ1123" i="2"/>
  <c r="AO1123" i="2"/>
  <c r="AM1123" i="2"/>
  <c r="AL1123" i="2"/>
  <c r="AK1123" i="2"/>
  <c r="AN1123" i="2"/>
  <c r="AJ1123" i="2"/>
  <c r="AF1123" i="2"/>
  <c r="AH1123" i="2"/>
  <c r="AI1123" i="2"/>
  <c r="AG1123" i="2"/>
  <c r="AU1131" i="2"/>
  <c r="AT1131" i="2"/>
  <c r="AS1131" i="2"/>
  <c r="AR1131" i="2"/>
  <c r="AP1131" i="2"/>
  <c r="AQ1131" i="2"/>
  <c r="AO1131" i="2"/>
  <c r="AM1131" i="2"/>
  <c r="AL1131" i="2"/>
  <c r="AK1131" i="2"/>
  <c r="AF1131" i="2"/>
  <c r="AN1131" i="2"/>
  <c r="AJ1131" i="2"/>
  <c r="AH1131" i="2"/>
  <c r="AI1131" i="2"/>
  <c r="AG1131" i="2"/>
  <c r="AU1139" i="2"/>
  <c r="AT1139" i="2"/>
  <c r="AS1139" i="2"/>
  <c r="AR1139" i="2"/>
  <c r="AP1139" i="2"/>
  <c r="AQ1139" i="2"/>
  <c r="AO1139" i="2"/>
  <c r="AM1139" i="2"/>
  <c r="AN1139" i="2"/>
  <c r="AL1139" i="2"/>
  <c r="AK1139" i="2"/>
  <c r="AJ1139" i="2"/>
  <c r="AF1139" i="2"/>
  <c r="AH1139" i="2"/>
  <c r="AI1139" i="2"/>
  <c r="AG1139" i="2"/>
  <c r="AU1147" i="2"/>
  <c r="AT1147" i="2"/>
  <c r="AR1147" i="2"/>
  <c r="AS1147" i="2"/>
  <c r="AP1147" i="2"/>
  <c r="AQ1147" i="2"/>
  <c r="AO1147" i="2"/>
  <c r="AM1147" i="2"/>
  <c r="AN1147" i="2"/>
  <c r="AL1147" i="2"/>
  <c r="AK1147" i="2"/>
  <c r="AJ1147" i="2"/>
  <c r="AF1147" i="2"/>
  <c r="AH1147" i="2"/>
  <c r="AI1147" i="2"/>
  <c r="AG1147" i="2"/>
  <c r="AU1155" i="2"/>
  <c r="AT1155" i="2"/>
  <c r="AR1155" i="2"/>
  <c r="AS1155" i="2"/>
  <c r="AQ1155" i="2"/>
  <c r="AP1155" i="2"/>
  <c r="AO1155" i="2"/>
  <c r="AM1155" i="2"/>
  <c r="AL1155" i="2"/>
  <c r="AK1155" i="2"/>
  <c r="AN1155" i="2"/>
  <c r="AJ1155" i="2"/>
  <c r="AF1155" i="2"/>
  <c r="AH1155" i="2"/>
  <c r="AI1155" i="2"/>
  <c r="AG1155" i="2"/>
  <c r="AU1163" i="2"/>
  <c r="AT1163" i="2"/>
  <c r="AR1163" i="2"/>
  <c r="AS1163" i="2"/>
  <c r="AQ1163" i="2"/>
  <c r="AO1163" i="2"/>
  <c r="AP1163" i="2"/>
  <c r="AM1163" i="2"/>
  <c r="AL1163" i="2"/>
  <c r="AK1163" i="2"/>
  <c r="AJ1163" i="2"/>
  <c r="AF1163" i="2"/>
  <c r="AN1163" i="2"/>
  <c r="AH1163" i="2"/>
  <c r="AI1163" i="2"/>
  <c r="AG1163" i="2"/>
  <c r="AU1171" i="2"/>
  <c r="AT1171" i="2"/>
  <c r="AR1171" i="2"/>
  <c r="AS1171" i="2"/>
  <c r="AQ1171" i="2"/>
  <c r="AP1171" i="2"/>
  <c r="AO1171" i="2"/>
  <c r="AM1171" i="2"/>
  <c r="AN1171" i="2"/>
  <c r="AL1171" i="2"/>
  <c r="AK1171" i="2"/>
  <c r="AJ1171" i="2"/>
  <c r="AF1171" i="2"/>
  <c r="AH1171" i="2"/>
  <c r="AI1171" i="2"/>
  <c r="AG1171" i="2"/>
  <c r="AU1179" i="2"/>
  <c r="AT1179" i="2"/>
  <c r="AR1179" i="2"/>
  <c r="AS1179" i="2"/>
  <c r="AQ1179" i="2"/>
  <c r="AO1179" i="2"/>
  <c r="AP1179" i="2"/>
  <c r="AM1179" i="2"/>
  <c r="AN1179" i="2"/>
  <c r="AL1179" i="2"/>
  <c r="AK1179" i="2"/>
  <c r="AJ1179" i="2"/>
  <c r="AF1179" i="2"/>
  <c r="AH1179" i="2"/>
  <c r="AI1179" i="2"/>
  <c r="AG1179" i="2"/>
  <c r="AU1187" i="2"/>
  <c r="AT1187" i="2"/>
  <c r="AR1187" i="2"/>
  <c r="AS1187" i="2"/>
  <c r="AQ1187" i="2"/>
  <c r="AO1187" i="2"/>
  <c r="AP1187" i="2"/>
  <c r="AM1187" i="2"/>
  <c r="AL1187" i="2"/>
  <c r="AK1187" i="2"/>
  <c r="AN1187" i="2"/>
  <c r="AJ1187" i="2"/>
  <c r="AF1187" i="2"/>
  <c r="AH1187" i="2"/>
  <c r="AI1187" i="2"/>
  <c r="AG1187" i="2"/>
  <c r="AU1195" i="2"/>
  <c r="AT1195" i="2"/>
  <c r="AR1195" i="2"/>
  <c r="AS1195" i="2"/>
  <c r="AQ1195" i="2"/>
  <c r="AO1195" i="2"/>
  <c r="AP1195" i="2"/>
  <c r="AM1195" i="2"/>
  <c r="AL1195" i="2"/>
  <c r="AK1195" i="2"/>
  <c r="AJ1195" i="2"/>
  <c r="AF1195" i="2"/>
  <c r="AH1195" i="2"/>
  <c r="AI1195" i="2"/>
  <c r="AN1195" i="2"/>
  <c r="AG1195" i="2"/>
  <c r="AU1203" i="2"/>
  <c r="AT1203" i="2"/>
  <c r="AR1203" i="2"/>
  <c r="AS1203" i="2"/>
  <c r="AQ1203" i="2"/>
  <c r="AO1203" i="2"/>
  <c r="AP1203" i="2"/>
  <c r="AM1203" i="2"/>
  <c r="AN1203" i="2"/>
  <c r="AL1203" i="2"/>
  <c r="AK1203" i="2"/>
  <c r="AJ1203" i="2"/>
  <c r="AF1203" i="2"/>
  <c r="AH1203" i="2"/>
  <c r="AI1203" i="2"/>
  <c r="AG1203" i="2"/>
  <c r="AU1211" i="2"/>
  <c r="AT1211" i="2"/>
  <c r="AR1211" i="2"/>
  <c r="AS1211" i="2"/>
  <c r="AQ1211" i="2"/>
  <c r="AO1211" i="2"/>
  <c r="AP1211" i="2"/>
  <c r="AM1211" i="2"/>
  <c r="AN1211" i="2"/>
  <c r="AL1211" i="2"/>
  <c r="AK1211" i="2"/>
  <c r="AJ1211" i="2"/>
  <c r="AF1211" i="2"/>
  <c r="AH1211" i="2"/>
  <c r="AI1211" i="2"/>
  <c r="AG1211" i="2"/>
  <c r="AU1219" i="2"/>
  <c r="AT1219" i="2"/>
  <c r="AR1219" i="2"/>
  <c r="AS1219" i="2"/>
  <c r="AQ1219" i="2"/>
  <c r="AO1219" i="2"/>
  <c r="AP1219" i="2"/>
  <c r="AM1219" i="2"/>
  <c r="AL1219" i="2"/>
  <c r="AK1219" i="2"/>
  <c r="AN1219" i="2"/>
  <c r="AJ1219" i="2"/>
  <c r="AF1219" i="2"/>
  <c r="AH1219" i="2"/>
  <c r="AI1219" i="2"/>
  <c r="AG1219" i="2"/>
  <c r="AU1227" i="2"/>
  <c r="AT1227" i="2"/>
  <c r="AR1227" i="2"/>
  <c r="AS1227" i="2"/>
  <c r="AQ1227" i="2"/>
  <c r="AO1227" i="2"/>
  <c r="AP1227" i="2"/>
  <c r="AM1227" i="2"/>
  <c r="AL1227" i="2"/>
  <c r="AK1227" i="2"/>
  <c r="AN1227" i="2"/>
  <c r="AJ1227" i="2"/>
  <c r="AF1227" i="2"/>
  <c r="AH1227" i="2"/>
  <c r="AI1227" i="2"/>
  <c r="AG1227" i="2"/>
  <c r="AU1235" i="2"/>
  <c r="AT1235" i="2"/>
  <c r="AR1235" i="2"/>
  <c r="AS1235" i="2"/>
  <c r="AQ1235" i="2"/>
  <c r="AO1235" i="2"/>
  <c r="AP1235" i="2"/>
  <c r="AM1235" i="2"/>
  <c r="AN1235" i="2"/>
  <c r="AL1235" i="2"/>
  <c r="AK1235" i="2"/>
  <c r="AJ1235" i="2"/>
  <c r="AF1235" i="2"/>
  <c r="AH1235" i="2"/>
  <c r="AI1235" i="2"/>
  <c r="AG1235" i="2"/>
  <c r="AU1243" i="2"/>
  <c r="AT1243" i="2"/>
  <c r="AR1243" i="2"/>
  <c r="AS1243" i="2"/>
  <c r="AQ1243" i="2"/>
  <c r="AO1243" i="2"/>
  <c r="AP1243" i="2"/>
  <c r="AM1243" i="2"/>
  <c r="AN1243" i="2"/>
  <c r="AL1243" i="2"/>
  <c r="AK1243" i="2"/>
  <c r="AJ1243" i="2"/>
  <c r="AF1243" i="2"/>
  <c r="AH1243" i="2"/>
  <c r="AI1243" i="2"/>
  <c r="AG1243" i="2"/>
  <c r="AU1251" i="2"/>
  <c r="AT1251" i="2"/>
  <c r="AR1251" i="2"/>
  <c r="AS1251" i="2"/>
  <c r="AQ1251" i="2"/>
  <c r="AO1251" i="2"/>
  <c r="AP1251" i="2"/>
  <c r="AM1251" i="2"/>
  <c r="AL1251" i="2"/>
  <c r="AK1251" i="2"/>
  <c r="AN1251" i="2"/>
  <c r="AJ1251" i="2"/>
  <c r="AF1251" i="2"/>
  <c r="AH1251" i="2"/>
  <c r="AI1251" i="2"/>
  <c r="AG1251" i="2"/>
  <c r="AU1259" i="2"/>
  <c r="AT1259" i="2"/>
  <c r="AR1259" i="2"/>
  <c r="AS1259" i="2"/>
  <c r="AQ1259" i="2"/>
  <c r="AO1259" i="2"/>
  <c r="AP1259" i="2"/>
  <c r="AM1259" i="2"/>
  <c r="AL1259" i="2"/>
  <c r="AK1259" i="2"/>
  <c r="AJ1259" i="2"/>
  <c r="AF1259" i="2"/>
  <c r="AN1259" i="2"/>
  <c r="AH1259" i="2"/>
  <c r="AI1259" i="2"/>
  <c r="AG1259" i="2"/>
  <c r="AU1267" i="2"/>
  <c r="AT1267" i="2"/>
  <c r="AR1267" i="2"/>
  <c r="AS1267" i="2"/>
  <c r="AQ1267" i="2"/>
  <c r="AO1267" i="2"/>
  <c r="AP1267" i="2"/>
  <c r="AM1267" i="2"/>
  <c r="AN1267" i="2"/>
  <c r="AL1267" i="2"/>
  <c r="AK1267" i="2"/>
  <c r="AJ1267" i="2"/>
  <c r="AF1267" i="2"/>
  <c r="AH1267" i="2"/>
  <c r="AI1267" i="2"/>
  <c r="AG1267" i="2"/>
  <c r="AU1275" i="2"/>
  <c r="AT1275" i="2"/>
  <c r="AR1275" i="2"/>
  <c r="AS1275" i="2"/>
  <c r="AQ1275" i="2"/>
  <c r="AO1275" i="2"/>
  <c r="AP1275" i="2"/>
  <c r="AM1275" i="2"/>
  <c r="AN1275" i="2"/>
  <c r="AL1275" i="2"/>
  <c r="AK1275" i="2"/>
  <c r="AJ1275" i="2"/>
  <c r="AF1275" i="2"/>
  <c r="AH1275" i="2"/>
  <c r="AI1275" i="2"/>
  <c r="AG1275" i="2"/>
  <c r="AU1283" i="2"/>
  <c r="AT1283" i="2"/>
  <c r="AR1283" i="2"/>
  <c r="AS1283" i="2"/>
  <c r="AQ1283" i="2"/>
  <c r="AO1283" i="2"/>
  <c r="AP1283" i="2"/>
  <c r="AM1283" i="2"/>
  <c r="AL1283" i="2"/>
  <c r="AK1283" i="2"/>
  <c r="AN1283" i="2"/>
  <c r="AJ1283" i="2"/>
  <c r="AH1283" i="2"/>
  <c r="AF1283" i="2"/>
  <c r="AI1283" i="2"/>
  <c r="AG1283" i="2"/>
  <c r="AU1291" i="2"/>
  <c r="AT1291" i="2"/>
  <c r="AR1291" i="2"/>
  <c r="AS1291" i="2"/>
  <c r="AQ1291" i="2"/>
  <c r="AO1291" i="2"/>
  <c r="AP1291" i="2"/>
  <c r="AM1291" i="2"/>
  <c r="AL1291" i="2"/>
  <c r="AK1291" i="2"/>
  <c r="AJ1291" i="2"/>
  <c r="AN1291" i="2"/>
  <c r="AH1291" i="2"/>
  <c r="AI1291" i="2"/>
  <c r="AF1291" i="2"/>
  <c r="AG1291" i="2"/>
  <c r="AU1299" i="2"/>
  <c r="AT1299" i="2"/>
  <c r="AR1299" i="2"/>
  <c r="AS1299" i="2"/>
  <c r="AQ1299" i="2"/>
  <c r="AO1299" i="2"/>
  <c r="AP1299" i="2"/>
  <c r="AM1299" i="2"/>
  <c r="AN1299" i="2"/>
  <c r="AL1299" i="2"/>
  <c r="AK1299" i="2"/>
  <c r="AJ1299" i="2"/>
  <c r="AH1299" i="2"/>
  <c r="AF1299" i="2"/>
  <c r="AI1299" i="2"/>
  <c r="AG1299" i="2"/>
  <c r="AU1307" i="2"/>
  <c r="AT1307" i="2"/>
  <c r="AR1307" i="2"/>
  <c r="AS1307" i="2"/>
  <c r="AQ1307" i="2"/>
  <c r="AO1307" i="2"/>
  <c r="AP1307" i="2"/>
  <c r="AM1307" i="2"/>
  <c r="AN1307" i="2"/>
  <c r="AL1307" i="2"/>
  <c r="AK1307" i="2"/>
  <c r="AJ1307" i="2"/>
  <c r="AH1307" i="2"/>
  <c r="AI1307" i="2"/>
  <c r="AF1307" i="2"/>
  <c r="AG1307" i="2"/>
  <c r="AU1315" i="2"/>
  <c r="AT1315" i="2"/>
  <c r="AR1315" i="2"/>
  <c r="AS1315" i="2"/>
  <c r="AQ1315" i="2"/>
  <c r="AO1315" i="2"/>
  <c r="AP1315" i="2"/>
  <c r="AM1315" i="2"/>
  <c r="AL1315" i="2"/>
  <c r="AK1315" i="2"/>
  <c r="AN1315" i="2"/>
  <c r="AJ1315" i="2"/>
  <c r="AH1315" i="2"/>
  <c r="AF1315" i="2"/>
  <c r="AI1315" i="2"/>
  <c r="AG1315" i="2"/>
  <c r="AU1323" i="2"/>
  <c r="AT1323" i="2"/>
  <c r="AR1323" i="2"/>
  <c r="AS1323" i="2"/>
  <c r="AQ1323" i="2"/>
  <c r="AO1323" i="2"/>
  <c r="AP1323" i="2"/>
  <c r="AM1323" i="2"/>
  <c r="AL1323" i="2"/>
  <c r="AK1323" i="2"/>
  <c r="AJ1323" i="2"/>
  <c r="AH1323" i="2"/>
  <c r="AI1323" i="2"/>
  <c r="AF1323" i="2"/>
  <c r="AG1323" i="2"/>
  <c r="AN1323" i="2"/>
  <c r="AU1331" i="2"/>
  <c r="AT1331" i="2"/>
  <c r="AR1331" i="2"/>
  <c r="AS1331" i="2"/>
  <c r="AQ1331" i="2"/>
  <c r="AO1331" i="2"/>
  <c r="AP1331" i="2"/>
  <c r="AM1331" i="2"/>
  <c r="AN1331" i="2"/>
  <c r="AL1331" i="2"/>
  <c r="AK1331" i="2"/>
  <c r="AJ1331" i="2"/>
  <c r="AH1331" i="2"/>
  <c r="AF1331" i="2"/>
  <c r="AI1331" i="2"/>
  <c r="AG1331" i="2"/>
  <c r="AU1339" i="2"/>
  <c r="AT1339" i="2"/>
  <c r="AR1339" i="2"/>
  <c r="AS1339" i="2"/>
  <c r="AQ1339" i="2"/>
  <c r="AO1339" i="2"/>
  <c r="AP1339" i="2"/>
  <c r="AM1339" i="2"/>
  <c r="AN1339" i="2"/>
  <c r="AL1339" i="2"/>
  <c r="AK1339" i="2"/>
  <c r="AJ1339" i="2"/>
  <c r="AH1339" i="2"/>
  <c r="AI1339" i="2"/>
  <c r="AF1339" i="2"/>
  <c r="AG1339" i="2"/>
  <c r="AU1347" i="2"/>
  <c r="AT1347" i="2"/>
  <c r="AR1347" i="2"/>
  <c r="AS1347" i="2"/>
  <c r="AQ1347" i="2"/>
  <c r="AO1347" i="2"/>
  <c r="AP1347" i="2"/>
  <c r="AM1347" i="2"/>
  <c r="AL1347" i="2"/>
  <c r="AK1347" i="2"/>
  <c r="AN1347" i="2"/>
  <c r="AJ1347" i="2"/>
  <c r="AH1347" i="2"/>
  <c r="AF1347" i="2"/>
  <c r="AI1347" i="2"/>
  <c r="AG1347" i="2"/>
  <c r="AU655" i="2"/>
  <c r="AT655" i="2"/>
  <c r="AS655" i="2"/>
  <c r="AR655" i="2"/>
  <c r="AQ655" i="2"/>
  <c r="AP655" i="2"/>
  <c r="AO655" i="2"/>
  <c r="AN655" i="2"/>
  <c r="AM655" i="2"/>
  <c r="AJ655" i="2"/>
  <c r="AK655" i="2"/>
  <c r="AF655" i="2"/>
  <c r="AL655" i="2"/>
  <c r="AG655" i="2"/>
  <c r="AH655" i="2"/>
  <c r="AI655" i="2"/>
  <c r="AU901" i="2"/>
  <c r="AT901" i="2"/>
  <c r="AS901" i="2"/>
  <c r="AQ901" i="2"/>
  <c r="AP901" i="2"/>
  <c r="AR901" i="2"/>
  <c r="AN901" i="2"/>
  <c r="AO901" i="2"/>
  <c r="AM901" i="2"/>
  <c r="AH901" i="2"/>
  <c r="AK901" i="2"/>
  <c r="AJ901" i="2"/>
  <c r="AI901" i="2"/>
  <c r="AL901" i="2"/>
  <c r="AG901" i="2"/>
  <c r="AF901" i="2"/>
  <c r="AU1029" i="2"/>
  <c r="AT1029" i="2"/>
  <c r="AS1029" i="2"/>
  <c r="AQ1029" i="2"/>
  <c r="AP1029" i="2"/>
  <c r="AR1029" i="2"/>
  <c r="AN1029" i="2"/>
  <c r="AO1029" i="2"/>
  <c r="AM1029" i="2"/>
  <c r="AH1029" i="2"/>
  <c r="AK1029" i="2"/>
  <c r="AJ1029" i="2"/>
  <c r="AI1029" i="2"/>
  <c r="AL1029" i="2"/>
  <c r="AG1029" i="2"/>
  <c r="AF1029" i="2"/>
  <c r="AU1112" i="2"/>
  <c r="AS1112" i="2"/>
  <c r="AR1112" i="2"/>
  <c r="AT1112" i="2"/>
  <c r="AQ1112" i="2"/>
  <c r="AN1112" i="2"/>
  <c r="AO1112" i="2"/>
  <c r="AP1112" i="2"/>
  <c r="AL1112" i="2"/>
  <c r="AM1112" i="2"/>
  <c r="AJ1112" i="2"/>
  <c r="AI1112" i="2"/>
  <c r="AK1112" i="2"/>
  <c r="AG1112" i="2"/>
  <c r="AF1112" i="2"/>
  <c r="AH1112" i="2"/>
  <c r="AU1144" i="2"/>
  <c r="AT1144" i="2"/>
  <c r="AR1144" i="2"/>
  <c r="AS1144" i="2"/>
  <c r="AQ1144" i="2"/>
  <c r="AN1144" i="2"/>
  <c r="AO1144" i="2"/>
  <c r="AP1144" i="2"/>
  <c r="AL1144" i="2"/>
  <c r="AM1144" i="2"/>
  <c r="AI1144" i="2"/>
  <c r="AJ1144" i="2"/>
  <c r="AK1144" i="2"/>
  <c r="AG1144" i="2"/>
  <c r="AF1144" i="2"/>
  <c r="AH1144" i="2"/>
  <c r="AU1176" i="2"/>
  <c r="AT1176" i="2"/>
  <c r="AR1176" i="2"/>
  <c r="AS1176" i="2"/>
  <c r="AQ1176" i="2"/>
  <c r="AP1176" i="2"/>
  <c r="AN1176" i="2"/>
  <c r="AO1176" i="2"/>
  <c r="AL1176" i="2"/>
  <c r="AM1176" i="2"/>
  <c r="AI1176" i="2"/>
  <c r="AJ1176" i="2"/>
  <c r="AK1176" i="2"/>
  <c r="AG1176" i="2"/>
  <c r="AF1176" i="2"/>
  <c r="AH1176" i="2"/>
  <c r="AU1208" i="2"/>
  <c r="AR1208" i="2"/>
  <c r="AT1208" i="2"/>
  <c r="AS1208" i="2"/>
  <c r="AQ1208" i="2"/>
  <c r="AN1208" i="2"/>
  <c r="AO1208" i="2"/>
  <c r="AP1208" i="2"/>
  <c r="AL1208" i="2"/>
  <c r="AM1208" i="2"/>
  <c r="AI1208" i="2"/>
  <c r="AJ1208" i="2"/>
  <c r="AK1208" i="2"/>
  <c r="AG1208" i="2"/>
  <c r="AF1208" i="2"/>
  <c r="AH1208" i="2"/>
  <c r="AU1240" i="2"/>
  <c r="AR1240" i="2"/>
  <c r="AS1240" i="2"/>
  <c r="AT1240" i="2"/>
  <c r="AQ1240" i="2"/>
  <c r="AN1240" i="2"/>
  <c r="AO1240" i="2"/>
  <c r="AP1240" i="2"/>
  <c r="AL1240" i="2"/>
  <c r="AM1240" i="2"/>
  <c r="AI1240" i="2"/>
  <c r="AJ1240" i="2"/>
  <c r="AK1240" i="2"/>
  <c r="AG1240" i="2"/>
  <c r="AF1240" i="2"/>
  <c r="AH1240" i="2"/>
  <c r="AU1272" i="2"/>
  <c r="AT1272" i="2"/>
  <c r="AR1272" i="2"/>
  <c r="AS1272" i="2"/>
  <c r="AQ1272" i="2"/>
  <c r="AN1272" i="2"/>
  <c r="AO1272" i="2"/>
  <c r="AP1272" i="2"/>
  <c r="AL1272" i="2"/>
  <c r="AM1272" i="2"/>
  <c r="AI1272" i="2"/>
  <c r="AJ1272" i="2"/>
  <c r="AK1272" i="2"/>
  <c r="AG1272" i="2"/>
  <c r="AF1272" i="2"/>
  <c r="AH1272" i="2"/>
  <c r="AU1304" i="2"/>
  <c r="AT1304" i="2"/>
  <c r="AR1304" i="2"/>
  <c r="AS1304" i="2"/>
  <c r="AQ1304" i="2"/>
  <c r="AN1304" i="2"/>
  <c r="AO1304" i="2"/>
  <c r="AP1304" i="2"/>
  <c r="AL1304" i="2"/>
  <c r="AM1304" i="2"/>
  <c r="AI1304" i="2"/>
  <c r="AJ1304" i="2"/>
  <c r="AK1304" i="2"/>
  <c r="AG1304" i="2"/>
  <c r="AF1304" i="2"/>
  <c r="AH1304" i="2"/>
  <c r="AU1336" i="2"/>
  <c r="AR1336" i="2"/>
  <c r="AT1336" i="2"/>
  <c r="AS1336" i="2"/>
  <c r="AQ1336" i="2"/>
  <c r="AN1336" i="2"/>
  <c r="AO1336" i="2"/>
  <c r="AP1336" i="2"/>
  <c r="AL1336" i="2"/>
  <c r="AM1336" i="2"/>
  <c r="AI1336" i="2"/>
  <c r="AJ1336" i="2"/>
  <c r="AK1336" i="2"/>
  <c r="AG1336" i="2"/>
  <c r="AF1336" i="2"/>
  <c r="AH1336" i="2"/>
  <c r="AU1357" i="2"/>
  <c r="AT1357" i="2"/>
  <c r="AS1357" i="2"/>
  <c r="AR1357" i="2"/>
  <c r="AQ1357" i="2"/>
  <c r="AN1357" i="2"/>
  <c r="AO1357" i="2"/>
  <c r="AP1357" i="2"/>
  <c r="AM1357" i="2"/>
  <c r="AL1357" i="2"/>
  <c r="AH1357" i="2"/>
  <c r="AK1357" i="2"/>
  <c r="AI1357" i="2"/>
  <c r="AJ1357" i="2"/>
  <c r="AF1357" i="2"/>
  <c r="AG1357" i="2"/>
  <c r="AU1365" i="2"/>
  <c r="AT1365" i="2"/>
  <c r="AS1365" i="2"/>
  <c r="AR1365" i="2"/>
  <c r="AN1365" i="2"/>
  <c r="AO1365" i="2"/>
  <c r="AQ1365" i="2"/>
  <c r="AP1365" i="2"/>
  <c r="AM1365" i="2"/>
  <c r="AH1365" i="2"/>
  <c r="AK1365" i="2"/>
  <c r="AI1365" i="2"/>
  <c r="AL1365" i="2"/>
  <c r="AJ1365" i="2"/>
  <c r="AF1365" i="2"/>
  <c r="AG1365" i="2"/>
  <c r="AU1373" i="2"/>
  <c r="AT1373" i="2"/>
  <c r="AS1373" i="2"/>
  <c r="AR1373" i="2"/>
  <c r="AQ1373" i="2"/>
  <c r="AN1373" i="2"/>
  <c r="AO1373" i="2"/>
  <c r="AP1373" i="2"/>
  <c r="AM1373" i="2"/>
  <c r="AL1373" i="2"/>
  <c r="AH1373" i="2"/>
  <c r="AK1373" i="2"/>
  <c r="AI1373" i="2"/>
  <c r="AJ1373" i="2"/>
  <c r="AF1373" i="2"/>
  <c r="AG1373" i="2"/>
  <c r="AU1381" i="2"/>
  <c r="AT1381" i="2"/>
  <c r="AS1381" i="2"/>
  <c r="AN1381" i="2"/>
  <c r="AO1381" i="2"/>
  <c r="AR1381" i="2"/>
  <c r="AQ1381" i="2"/>
  <c r="AP1381" i="2"/>
  <c r="AM1381" i="2"/>
  <c r="AH1381" i="2"/>
  <c r="AK1381" i="2"/>
  <c r="AI1381" i="2"/>
  <c r="AL1381" i="2"/>
  <c r="AJ1381" i="2"/>
  <c r="AF1381" i="2"/>
  <c r="AG1381" i="2"/>
  <c r="AU1389" i="2"/>
  <c r="AT1389" i="2"/>
  <c r="AS1389" i="2"/>
  <c r="AR1389" i="2"/>
  <c r="AQ1389" i="2"/>
  <c r="AN1389" i="2"/>
  <c r="AO1389" i="2"/>
  <c r="AP1389" i="2"/>
  <c r="AM1389" i="2"/>
  <c r="AL1389" i="2"/>
  <c r="AH1389" i="2"/>
  <c r="AK1389" i="2"/>
  <c r="AI1389" i="2"/>
  <c r="AJ1389" i="2"/>
  <c r="AF1389" i="2"/>
  <c r="AG1389" i="2"/>
  <c r="AU1397" i="2"/>
  <c r="AT1397" i="2"/>
  <c r="AS1397" i="2"/>
  <c r="AR1397" i="2"/>
  <c r="AN1397" i="2"/>
  <c r="AO1397" i="2"/>
  <c r="AP1397" i="2"/>
  <c r="AM1397" i="2"/>
  <c r="AQ1397" i="2"/>
  <c r="AH1397" i="2"/>
  <c r="AK1397" i="2"/>
  <c r="AI1397" i="2"/>
  <c r="AL1397" i="2"/>
  <c r="AJ1397" i="2"/>
  <c r="AF1397" i="2"/>
  <c r="AG1397" i="2"/>
  <c r="AU1405" i="2"/>
  <c r="AT1405" i="2"/>
  <c r="AS1405" i="2"/>
  <c r="AR1405" i="2"/>
  <c r="AQ1405" i="2"/>
  <c r="AN1405" i="2"/>
  <c r="AO1405" i="2"/>
  <c r="AP1405" i="2"/>
  <c r="AM1405" i="2"/>
  <c r="AL1405" i="2"/>
  <c r="AH1405" i="2"/>
  <c r="AK1405" i="2"/>
  <c r="AI1405" i="2"/>
  <c r="AJ1405" i="2"/>
  <c r="AF1405" i="2"/>
  <c r="AG1405" i="2"/>
  <c r="AU1413" i="2"/>
  <c r="AT1413" i="2"/>
  <c r="AS1413" i="2"/>
  <c r="AR1413" i="2"/>
  <c r="AN1413" i="2"/>
  <c r="AO1413" i="2"/>
  <c r="AQ1413" i="2"/>
  <c r="AP1413" i="2"/>
  <c r="AM1413" i="2"/>
  <c r="AH1413" i="2"/>
  <c r="AK1413" i="2"/>
  <c r="AI1413" i="2"/>
  <c r="AL1413" i="2"/>
  <c r="AJ1413" i="2"/>
  <c r="AF1413" i="2"/>
  <c r="AG1413" i="2"/>
  <c r="AU1421" i="2"/>
  <c r="AT1421" i="2"/>
  <c r="AS1421" i="2"/>
  <c r="AR1421" i="2"/>
  <c r="AQ1421" i="2"/>
  <c r="AN1421" i="2"/>
  <c r="AO1421" i="2"/>
  <c r="AP1421" i="2"/>
  <c r="AM1421" i="2"/>
  <c r="AL1421" i="2"/>
  <c r="AH1421" i="2"/>
  <c r="AK1421" i="2"/>
  <c r="AI1421" i="2"/>
  <c r="AJ1421" i="2"/>
  <c r="AF1421" i="2"/>
  <c r="AG1421" i="2"/>
  <c r="AU1429" i="2"/>
  <c r="AT1429" i="2"/>
  <c r="AS1429" i="2"/>
  <c r="AR1429" i="2"/>
  <c r="AN1429" i="2"/>
  <c r="AO1429" i="2"/>
  <c r="AQ1429" i="2"/>
  <c r="AP1429" i="2"/>
  <c r="AM1429" i="2"/>
  <c r="AH1429" i="2"/>
  <c r="AK1429" i="2"/>
  <c r="AI1429" i="2"/>
  <c r="AL1429" i="2"/>
  <c r="AJ1429" i="2"/>
  <c r="AF1429" i="2"/>
  <c r="AG1429" i="2"/>
  <c r="AU1437" i="2"/>
  <c r="AT1437" i="2"/>
  <c r="AS1437" i="2"/>
  <c r="AR1437" i="2"/>
  <c r="AQ1437" i="2"/>
  <c r="AN1437" i="2"/>
  <c r="AO1437" i="2"/>
  <c r="AP1437" i="2"/>
  <c r="AM1437" i="2"/>
  <c r="AL1437" i="2"/>
  <c r="AH1437" i="2"/>
  <c r="AK1437" i="2"/>
  <c r="AI1437" i="2"/>
  <c r="AJ1437" i="2"/>
  <c r="AF1437" i="2"/>
  <c r="AG1437" i="2"/>
  <c r="AU1445" i="2"/>
  <c r="AT1445" i="2"/>
  <c r="AS1445" i="2"/>
  <c r="AR1445" i="2"/>
  <c r="AN1445" i="2"/>
  <c r="AO1445" i="2"/>
  <c r="AQ1445" i="2"/>
  <c r="AP1445" i="2"/>
  <c r="AM1445" i="2"/>
  <c r="AH1445" i="2"/>
  <c r="AK1445" i="2"/>
  <c r="AI1445" i="2"/>
  <c r="AL1445" i="2"/>
  <c r="AJ1445" i="2"/>
  <c r="AF1445" i="2"/>
  <c r="AG1445" i="2"/>
  <c r="AU1453" i="2"/>
  <c r="AT1453" i="2"/>
  <c r="AS1453" i="2"/>
  <c r="AR1453" i="2"/>
  <c r="AQ1453" i="2"/>
  <c r="AN1453" i="2"/>
  <c r="AO1453" i="2"/>
  <c r="AP1453" i="2"/>
  <c r="AM1453" i="2"/>
  <c r="AL1453" i="2"/>
  <c r="AH1453" i="2"/>
  <c r="AK1453" i="2"/>
  <c r="AI1453" i="2"/>
  <c r="AJ1453" i="2"/>
  <c r="AF1453" i="2"/>
  <c r="AG1453" i="2"/>
  <c r="AU1461" i="2"/>
  <c r="AT1461" i="2"/>
  <c r="AS1461" i="2"/>
  <c r="AR1461" i="2"/>
  <c r="AN1461" i="2"/>
  <c r="AO1461" i="2"/>
  <c r="AP1461" i="2"/>
  <c r="AM1461" i="2"/>
  <c r="AH1461" i="2"/>
  <c r="AK1461" i="2"/>
  <c r="AI1461" i="2"/>
  <c r="AL1461" i="2"/>
  <c r="AJ1461" i="2"/>
  <c r="AQ1461" i="2"/>
  <c r="AF1461" i="2"/>
  <c r="AG1461" i="2"/>
  <c r="AU1469" i="2"/>
  <c r="AT1469" i="2"/>
  <c r="AS1469" i="2"/>
  <c r="AR1469" i="2"/>
  <c r="AQ1469" i="2"/>
  <c r="AN1469" i="2"/>
  <c r="AO1469" i="2"/>
  <c r="AP1469" i="2"/>
  <c r="AM1469" i="2"/>
  <c r="AL1469" i="2"/>
  <c r="AH1469" i="2"/>
  <c r="AK1469" i="2"/>
  <c r="AI1469" i="2"/>
  <c r="AJ1469" i="2"/>
  <c r="AF1469" i="2"/>
  <c r="AG1469" i="2"/>
  <c r="AU1477" i="2"/>
  <c r="AT1477" i="2"/>
  <c r="AS1477" i="2"/>
  <c r="AN1477" i="2"/>
  <c r="AR1477" i="2"/>
  <c r="AO1477" i="2"/>
  <c r="AQ1477" i="2"/>
  <c r="AP1477" i="2"/>
  <c r="AM1477" i="2"/>
  <c r="AH1477" i="2"/>
  <c r="AK1477" i="2"/>
  <c r="AI1477" i="2"/>
  <c r="AL1477" i="2"/>
  <c r="AJ1477" i="2"/>
  <c r="AF1477" i="2"/>
  <c r="AG1477" i="2"/>
  <c r="AU1485" i="2"/>
  <c r="AT1485" i="2"/>
  <c r="AS1485" i="2"/>
  <c r="AR1485" i="2"/>
  <c r="AQ1485" i="2"/>
  <c r="AN1485" i="2"/>
  <c r="AO1485" i="2"/>
  <c r="AP1485" i="2"/>
  <c r="AM1485" i="2"/>
  <c r="AL1485" i="2"/>
  <c r="AH1485" i="2"/>
  <c r="AK1485" i="2"/>
  <c r="AI1485" i="2"/>
  <c r="AJ1485" i="2"/>
  <c r="AF1485" i="2"/>
  <c r="AG1485" i="2"/>
  <c r="AU1493" i="2"/>
  <c r="AT1493" i="2"/>
  <c r="AS1493" i="2"/>
  <c r="AR1493" i="2"/>
  <c r="AN1493" i="2"/>
  <c r="AO1493" i="2"/>
  <c r="AQ1493" i="2"/>
  <c r="AP1493" i="2"/>
  <c r="AM1493" i="2"/>
  <c r="AH1493" i="2"/>
  <c r="AK1493" i="2"/>
  <c r="AI1493" i="2"/>
  <c r="AL1493" i="2"/>
  <c r="AJ1493" i="2"/>
  <c r="AF1493" i="2"/>
  <c r="AG1493" i="2"/>
  <c r="AU1501" i="2"/>
  <c r="AT1501" i="2"/>
  <c r="AS1501" i="2"/>
  <c r="AR1501" i="2"/>
  <c r="AQ1501" i="2"/>
  <c r="AN1501" i="2"/>
  <c r="AO1501" i="2"/>
  <c r="AP1501" i="2"/>
  <c r="AM1501" i="2"/>
  <c r="AL1501" i="2"/>
  <c r="AH1501" i="2"/>
  <c r="AK1501" i="2"/>
  <c r="AI1501" i="2"/>
  <c r="AJ1501" i="2"/>
  <c r="AF1501" i="2"/>
  <c r="AG1501" i="2"/>
  <c r="AU1509" i="2"/>
  <c r="AT1509" i="2"/>
  <c r="AS1509" i="2"/>
  <c r="AN1509" i="2"/>
  <c r="AO1509" i="2"/>
  <c r="AR1509" i="2"/>
  <c r="AQ1509" i="2"/>
  <c r="AP1509" i="2"/>
  <c r="AM1509" i="2"/>
  <c r="AH1509" i="2"/>
  <c r="AK1509" i="2"/>
  <c r="AI1509" i="2"/>
  <c r="AL1509" i="2"/>
  <c r="AJ1509" i="2"/>
  <c r="AF1509" i="2"/>
  <c r="AG1509" i="2"/>
  <c r="AU1517" i="2"/>
  <c r="AT1517" i="2"/>
  <c r="AS1517" i="2"/>
  <c r="AR1517" i="2"/>
  <c r="AQ1517" i="2"/>
  <c r="AN1517" i="2"/>
  <c r="AO1517" i="2"/>
  <c r="AP1517" i="2"/>
  <c r="AM1517" i="2"/>
  <c r="AL1517" i="2"/>
  <c r="AH1517" i="2"/>
  <c r="AK1517" i="2"/>
  <c r="AI1517" i="2"/>
  <c r="AJ1517" i="2"/>
  <c r="AF1517" i="2"/>
  <c r="AG1517" i="2"/>
  <c r="AU1525" i="2"/>
  <c r="AT1525" i="2"/>
  <c r="AS1525" i="2"/>
  <c r="AR1525" i="2"/>
  <c r="AN1525" i="2"/>
  <c r="AO1525" i="2"/>
  <c r="AP1525" i="2"/>
  <c r="AM1525" i="2"/>
  <c r="AQ1525" i="2"/>
  <c r="AH1525" i="2"/>
  <c r="AK1525" i="2"/>
  <c r="AI1525" i="2"/>
  <c r="AL1525" i="2"/>
  <c r="AJ1525" i="2"/>
  <c r="AF1525" i="2"/>
  <c r="AG1525" i="2"/>
  <c r="AU1533" i="2"/>
  <c r="AT1533" i="2"/>
  <c r="AS1533" i="2"/>
  <c r="AR1533" i="2"/>
  <c r="AQ1533" i="2"/>
  <c r="AN1533" i="2"/>
  <c r="AO1533" i="2"/>
  <c r="AP1533" i="2"/>
  <c r="AM1533" i="2"/>
  <c r="AL1533" i="2"/>
  <c r="AH1533" i="2"/>
  <c r="AK1533" i="2"/>
  <c r="AI1533" i="2"/>
  <c r="AJ1533" i="2"/>
  <c r="AF1533" i="2"/>
  <c r="AG1533" i="2"/>
  <c r="AU1541" i="2"/>
  <c r="AT1541" i="2"/>
  <c r="AS1541" i="2"/>
  <c r="AR1541" i="2"/>
  <c r="AN1541" i="2"/>
  <c r="AO1541" i="2"/>
  <c r="AQ1541" i="2"/>
  <c r="AP1541" i="2"/>
  <c r="AM1541" i="2"/>
  <c r="AH1541" i="2"/>
  <c r="AK1541" i="2"/>
  <c r="AI1541" i="2"/>
  <c r="AL1541" i="2"/>
  <c r="AJ1541" i="2"/>
  <c r="AF1541" i="2"/>
  <c r="AG1541" i="2"/>
  <c r="AU1549" i="2"/>
  <c r="AT1549" i="2"/>
  <c r="AS1549" i="2"/>
  <c r="AR1549" i="2"/>
  <c r="AQ1549" i="2"/>
  <c r="AN1549" i="2"/>
  <c r="AO1549" i="2"/>
  <c r="AP1549" i="2"/>
  <c r="AM1549" i="2"/>
  <c r="AL1549" i="2"/>
  <c r="AH1549" i="2"/>
  <c r="AK1549" i="2"/>
  <c r="AI1549" i="2"/>
  <c r="AJ1549" i="2"/>
  <c r="AF1549" i="2"/>
  <c r="AG1549" i="2"/>
  <c r="AU1557" i="2"/>
  <c r="AT1557" i="2"/>
  <c r="AS1557" i="2"/>
  <c r="AR1557" i="2"/>
  <c r="AN1557" i="2"/>
  <c r="AO1557" i="2"/>
  <c r="AQ1557" i="2"/>
  <c r="AP1557" i="2"/>
  <c r="AM1557" i="2"/>
  <c r="AH1557" i="2"/>
  <c r="AK1557" i="2"/>
  <c r="AI1557" i="2"/>
  <c r="AL1557" i="2"/>
  <c r="AJ1557" i="2"/>
  <c r="AF1557" i="2"/>
  <c r="AG1557" i="2"/>
  <c r="AU1565" i="2"/>
  <c r="AT1565" i="2"/>
  <c r="AS1565" i="2"/>
  <c r="AR1565" i="2"/>
  <c r="AQ1565" i="2"/>
  <c r="AN1565" i="2"/>
  <c r="AO1565" i="2"/>
  <c r="AP1565" i="2"/>
  <c r="AM1565" i="2"/>
  <c r="AL1565" i="2"/>
  <c r="AH1565" i="2"/>
  <c r="AK1565" i="2"/>
  <c r="AI1565" i="2"/>
  <c r="AJ1565" i="2"/>
  <c r="AF1565" i="2"/>
  <c r="AG1565" i="2"/>
  <c r="AU1573" i="2"/>
  <c r="AT1573" i="2"/>
  <c r="AS1573" i="2"/>
  <c r="AN1573" i="2"/>
  <c r="AR1573" i="2"/>
  <c r="AO1573" i="2"/>
  <c r="AQ1573" i="2"/>
  <c r="AP1573" i="2"/>
  <c r="AM1573" i="2"/>
  <c r="AH1573" i="2"/>
  <c r="AK1573" i="2"/>
  <c r="AI1573" i="2"/>
  <c r="AL1573" i="2"/>
  <c r="AJ1573" i="2"/>
  <c r="AF1573" i="2"/>
  <c r="AG1573" i="2"/>
  <c r="AU1581" i="2"/>
  <c r="AT1581" i="2"/>
  <c r="AS1581" i="2"/>
  <c r="AR1581" i="2"/>
  <c r="AQ1581" i="2"/>
  <c r="AN1581" i="2"/>
  <c r="AO1581" i="2"/>
  <c r="AP1581" i="2"/>
  <c r="AM1581" i="2"/>
  <c r="AL1581" i="2"/>
  <c r="AH1581" i="2"/>
  <c r="AK1581" i="2"/>
  <c r="AI1581" i="2"/>
  <c r="AJ1581" i="2"/>
  <c r="AF1581" i="2"/>
  <c r="AG1581" i="2"/>
  <c r="AU1589" i="2"/>
  <c r="AT1589" i="2"/>
  <c r="AS1589" i="2"/>
  <c r="AN1589" i="2"/>
  <c r="AO1589" i="2"/>
  <c r="AR1589" i="2"/>
  <c r="AP1589" i="2"/>
  <c r="AM1589" i="2"/>
  <c r="AQ1589" i="2"/>
  <c r="AH1589" i="2"/>
  <c r="AK1589" i="2"/>
  <c r="AI1589" i="2"/>
  <c r="AL1589" i="2"/>
  <c r="AJ1589" i="2"/>
  <c r="AF1589" i="2"/>
  <c r="AG1589" i="2"/>
  <c r="AU1597" i="2"/>
  <c r="AT1597" i="2"/>
  <c r="AS1597" i="2"/>
  <c r="AR1597" i="2"/>
  <c r="AQ1597" i="2"/>
  <c r="AN1597" i="2"/>
  <c r="AO1597" i="2"/>
  <c r="AP1597" i="2"/>
  <c r="AM1597" i="2"/>
  <c r="AL1597" i="2"/>
  <c r="AH1597" i="2"/>
  <c r="AK1597" i="2"/>
  <c r="AI1597" i="2"/>
  <c r="AJ1597" i="2"/>
  <c r="AF1597" i="2"/>
  <c r="AG1597" i="2"/>
  <c r="AU1605" i="2"/>
  <c r="AT1605" i="2"/>
  <c r="AS1605" i="2"/>
  <c r="AR1605" i="2"/>
  <c r="AN1605" i="2"/>
  <c r="AO1605" i="2"/>
  <c r="AQ1605" i="2"/>
  <c r="AP1605" i="2"/>
  <c r="AM1605" i="2"/>
  <c r="AH1605" i="2"/>
  <c r="AK1605" i="2"/>
  <c r="AI1605" i="2"/>
  <c r="AL1605" i="2"/>
  <c r="AJ1605" i="2"/>
  <c r="AF1605" i="2"/>
  <c r="AG1605" i="2"/>
  <c r="AU711" i="2"/>
  <c r="AT711" i="2"/>
  <c r="AS711" i="2"/>
  <c r="AR711" i="2"/>
  <c r="AQ711" i="2"/>
  <c r="AP711" i="2"/>
  <c r="AO711" i="2"/>
  <c r="AM711" i="2"/>
  <c r="AN711" i="2"/>
  <c r="AJ711" i="2"/>
  <c r="AK711" i="2"/>
  <c r="AF711" i="2"/>
  <c r="AG711" i="2"/>
  <c r="AH711" i="2"/>
  <c r="AL711" i="2"/>
  <c r="AI711" i="2"/>
  <c r="AU917" i="2"/>
  <c r="AT917" i="2"/>
  <c r="AS917" i="2"/>
  <c r="AQ917" i="2"/>
  <c r="AR917" i="2"/>
  <c r="AP917" i="2"/>
  <c r="AN917" i="2"/>
  <c r="AO917" i="2"/>
  <c r="AM917" i="2"/>
  <c r="AH917" i="2"/>
  <c r="AK917" i="2"/>
  <c r="AJ917" i="2"/>
  <c r="AI917" i="2"/>
  <c r="AL917" i="2"/>
  <c r="AG917" i="2"/>
  <c r="AF917" i="2"/>
  <c r="AU1045" i="2"/>
  <c r="AT1045" i="2"/>
  <c r="AS1045" i="2"/>
  <c r="AQ1045" i="2"/>
  <c r="AR1045" i="2"/>
  <c r="AP1045" i="2"/>
  <c r="AN1045" i="2"/>
  <c r="AO1045" i="2"/>
  <c r="AM1045" i="2"/>
  <c r="AH1045" i="2"/>
  <c r="AK1045" i="2"/>
  <c r="AJ1045" i="2"/>
  <c r="AI1045" i="2"/>
  <c r="AL1045" i="2"/>
  <c r="AG1045" i="2"/>
  <c r="AF1045" i="2"/>
  <c r="AU1116" i="2"/>
  <c r="AT1116" i="2"/>
  <c r="AR1116" i="2"/>
  <c r="AS1116" i="2"/>
  <c r="AQ1116" i="2"/>
  <c r="AP1116" i="2"/>
  <c r="AN1116" i="2"/>
  <c r="AO1116" i="2"/>
  <c r="AL1116" i="2"/>
  <c r="AJ1116" i="2"/>
  <c r="AM1116" i="2"/>
  <c r="AK1116" i="2"/>
  <c r="AI1116" i="2"/>
  <c r="AG1116" i="2"/>
  <c r="AH1116" i="2"/>
  <c r="AF1116" i="2"/>
  <c r="AU1148" i="2"/>
  <c r="AT1148" i="2"/>
  <c r="AR1148" i="2"/>
  <c r="AS1148" i="2"/>
  <c r="AQ1148" i="2"/>
  <c r="AP1148" i="2"/>
  <c r="AN1148" i="2"/>
  <c r="AO1148" i="2"/>
  <c r="AL1148" i="2"/>
  <c r="AM1148" i="2"/>
  <c r="AK1148" i="2"/>
  <c r="AI1148" i="2"/>
  <c r="AJ1148" i="2"/>
  <c r="AG1148" i="2"/>
  <c r="AH1148" i="2"/>
  <c r="AF1148" i="2"/>
  <c r="AU1180" i="2"/>
  <c r="AT1180" i="2"/>
  <c r="AR1180" i="2"/>
  <c r="AS1180" i="2"/>
  <c r="AQ1180" i="2"/>
  <c r="AN1180" i="2"/>
  <c r="AO1180" i="2"/>
  <c r="AP1180" i="2"/>
  <c r="AL1180" i="2"/>
  <c r="AM1180" i="2"/>
  <c r="AK1180" i="2"/>
  <c r="AI1180" i="2"/>
  <c r="AJ1180" i="2"/>
  <c r="AG1180" i="2"/>
  <c r="AH1180" i="2"/>
  <c r="AF1180" i="2"/>
  <c r="AU1212" i="2"/>
  <c r="AT1212" i="2"/>
  <c r="AR1212" i="2"/>
  <c r="AS1212" i="2"/>
  <c r="AQ1212" i="2"/>
  <c r="AN1212" i="2"/>
  <c r="AO1212" i="2"/>
  <c r="AP1212" i="2"/>
  <c r="AL1212" i="2"/>
  <c r="AM1212" i="2"/>
  <c r="AK1212" i="2"/>
  <c r="AI1212" i="2"/>
  <c r="AJ1212" i="2"/>
  <c r="AG1212" i="2"/>
  <c r="AH1212" i="2"/>
  <c r="AF1212" i="2"/>
  <c r="AU1244" i="2"/>
  <c r="AT1244" i="2"/>
  <c r="AR1244" i="2"/>
  <c r="AS1244" i="2"/>
  <c r="AQ1244" i="2"/>
  <c r="AN1244" i="2"/>
  <c r="AO1244" i="2"/>
  <c r="AP1244" i="2"/>
  <c r="AL1244" i="2"/>
  <c r="AM1244" i="2"/>
  <c r="AK1244" i="2"/>
  <c r="AI1244" i="2"/>
  <c r="AJ1244" i="2"/>
  <c r="AG1244" i="2"/>
  <c r="AH1244" i="2"/>
  <c r="AF1244" i="2"/>
  <c r="AU1276" i="2"/>
  <c r="AT1276" i="2"/>
  <c r="AR1276" i="2"/>
  <c r="AS1276" i="2"/>
  <c r="AQ1276" i="2"/>
  <c r="AN1276" i="2"/>
  <c r="AO1276" i="2"/>
  <c r="AP1276" i="2"/>
  <c r="AL1276" i="2"/>
  <c r="AM1276" i="2"/>
  <c r="AK1276" i="2"/>
  <c r="AI1276" i="2"/>
  <c r="AJ1276" i="2"/>
  <c r="AG1276" i="2"/>
  <c r="AH1276" i="2"/>
  <c r="AF1276" i="2"/>
  <c r="AU1308" i="2"/>
  <c r="AT1308" i="2"/>
  <c r="AR1308" i="2"/>
  <c r="AS1308" i="2"/>
  <c r="AQ1308" i="2"/>
  <c r="AN1308" i="2"/>
  <c r="AO1308" i="2"/>
  <c r="AP1308" i="2"/>
  <c r="AL1308" i="2"/>
  <c r="AM1308" i="2"/>
  <c r="AK1308" i="2"/>
  <c r="AI1308" i="2"/>
  <c r="AJ1308" i="2"/>
  <c r="AG1308" i="2"/>
  <c r="AH1308" i="2"/>
  <c r="AF1308" i="2"/>
  <c r="AU1340" i="2"/>
  <c r="AT1340" i="2"/>
  <c r="AR1340" i="2"/>
  <c r="AS1340" i="2"/>
  <c r="AQ1340" i="2"/>
  <c r="AN1340" i="2"/>
  <c r="AO1340" i="2"/>
  <c r="AP1340" i="2"/>
  <c r="AL1340" i="2"/>
  <c r="AM1340" i="2"/>
  <c r="AK1340" i="2"/>
  <c r="AI1340" i="2"/>
  <c r="AJ1340" i="2"/>
  <c r="AG1340" i="2"/>
  <c r="AH1340" i="2"/>
  <c r="AF1340" i="2"/>
  <c r="AU1358" i="2"/>
  <c r="AT1358" i="2"/>
  <c r="AS1358" i="2"/>
  <c r="AR1358" i="2"/>
  <c r="AQ1358" i="2"/>
  <c r="AP1358" i="2"/>
  <c r="AN1358" i="2"/>
  <c r="AO1358" i="2"/>
  <c r="AL1358" i="2"/>
  <c r="AK1358" i="2"/>
  <c r="AG1358" i="2"/>
  <c r="AM1358" i="2"/>
  <c r="AH1358" i="2"/>
  <c r="AI1358" i="2"/>
  <c r="AF1358" i="2"/>
  <c r="AJ1358" i="2"/>
  <c r="AU1366" i="2"/>
  <c r="AT1366" i="2"/>
  <c r="AS1366" i="2"/>
  <c r="AR1366" i="2"/>
  <c r="AQ1366" i="2"/>
  <c r="AP1366" i="2"/>
  <c r="AN1366" i="2"/>
  <c r="AO1366" i="2"/>
  <c r="AL1366" i="2"/>
  <c r="AK1366" i="2"/>
  <c r="AG1366" i="2"/>
  <c r="AH1366" i="2"/>
  <c r="AI1366" i="2"/>
  <c r="AF1366" i="2"/>
  <c r="AM1366" i="2"/>
  <c r="AJ1366" i="2"/>
  <c r="AU1374" i="2"/>
  <c r="AT1374" i="2"/>
  <c r="AS1374" i="2"/>
  <c r="AR1374" i="2"/>
  <c r="AQ1374" i="2"/>
  <c r="AP1374" i="2"/>
  <c r="AN1374" i="2"/>
  <c r="AO1374" i="2"/>
  <c r="AL1374" i="2"/>
  <c r="AK1374" i="2"/>
  <c r="AG1374" i="2"/>
  <c r="AM1374" i="2"/>
  <c r="AH1374" i="2"/>
  <c r="AI1374" i="2"/>
  <c r="AF1374" i="2"/>
  <c r="AJ1374" i="2"/>
  <c r="AU1382" i="2"/>
  <c r="AT1382" i="2"/>
  <c r="AS1382" i="2"/>
  <c r="AR1382" i="2"/>
  <c r="AQ1382" i="2"/>
  <c r="AP1382" i="2"/>
  <c r="AN1382" i="2"/>
  <c r="AO1382" i="2"/>
  <c r="AL1382" i="2"/>
  <c r="AK1382" i="2"/>
  <c r="AG1382" i="2"/>
  <c r="AH1382" i="2"/>
  <c r="AI1382" i="2"/>
  <c r="AF1382" i="2"/>
  <c r="AM1382" i="2"/>
  <c r="AJ1382" i="2"/>
  <c r="AU1390" i="2"/>
  <c r="AS1390" i="2"/>
  <c r="AT1390" i="2"/>
  <c r="AR1390" i="2"/>
  <c r="AQ1390" i="2"/>
  <c r="AP1390" i="2"/>
  <c r="AN1390" i="2"/>
  <c r="AO1390" i="2"/>
  <c r="AL1390" i="2"/>
  <c r="AK1390" i="2"/>
  <c r="AG1390" i="2"/>
  <c r="AM1390" i="2"/>
  <c r="AH1390" i="2"/>
  <c r="AI1390" i="2"/>
  <c r="AF1390" i="2"/>
  <c r="AJ1390" i="2"/>
  <c r="AU1398" i="2"/>
  <c r="AS1398" i="2"/>
  <c r="AT1398" i="2"/>
  <c r="AR1398" i="2"/>
  <c r="AQ1398" i="2"/>
  <c r="AP1398" i="2"/>
  <c r="AN1398" i="2"/>
  <c r="AO1398" i="2"/>
  <c r="AL1398" i="2"/>
  <c r="AK1398" i="2"/>
  <c r="AG1398" i="2"/>
  <c r="AH1398" i="2"/>
  <c r="AI1398" i="2"/>
  <c r="AM1398" i="2"/>
  <c r="AF1398" i="2"/>
  <c r="AJ1398" i="2"/>
  <c r="AU1406" i="2"/>
  <c r="AS1406" i="2"/>
  <c r="AT1406" i="2"/>
  <c r="AR1406" i="2"/>
  <c r="AQ1406" i="2"/>
  <c r="AP1406" i="2"/>
  <c r="AN1406" i="2"/>
  <c r="AO1406" i="2"/>
  <c r="AL1406" i="2"/>
  <c r="AK1406" i="2"/>
  <c r="AG1406" i="2"/>
  <c r="AM1406" i="2"/>
  <c r="AH1406" i="2"/>
  <c r="AI1406" i="2"/>
  <c r="AF1406" i="2"/>
  <c r="AJ1406" i="2"/>
  <c r="AU1414" i="2"/>
  <c r="AT1414" i="2"/>
  <c r="AS1414" i="2"/>
  <c r="AR1414" i="2"/>
  <c r="AQ1414" i="2"/>
  <c r="AP1414" i="2"/>
  <c r="AN1414" i="2"/>
  <c r="AO1414" i="2"/>
  <c r="AL1414" i="2"/>
  <c r="AK1414" i="2"/>
  <c r="AG1414" i="2"/>
  <c r="AH1414" i="2"/>
  <c r="AI1414" i="2"/>
  <c r="AF1414" i="2"/>
  <c r="AM1414" i="2"/>
  <c r="AJ1414" i="2"/>
  <c r="AU1422" i="2"/>
  <c r="AS1422" i="2"/>
  <c r="AT1422" i="2"/>
  <c r="AR1422" i="2"/>
  <c r="AQ1422" i="2"/>
  <c r="AP1422" i="2"/>
  <c r="AN1422" i="2"/>
  <c r="AO1422" i="2"/>
  <c r="AL1422" i="2"/>
  <c r="AK1422" i="2"/>
  <c r="AG1422" i="2"/>
  <c r="AM1422" i="2"/>
  <c r="AH1422" i="2"/>
  <c r="AI1422" i="2"/>
  <c r="AF1422" i="2"/>
  <c r="AJ1422" i="2"/>
  <c r="AU1430" i="2"/>
  <c r="AS1430" i="2"/>
  <c r="AT1430" i="2"/>
  <c r="AR1430" i="2"/>
  <c r="AQ1430" i="2"/>
  <c r="AP1430" i="2"/>
  <c r="AN1430" i="2"/>
  <c r="AO1430" i="2"/>
  <c r="AL1430" i="2"/>
  <c r="AK1430" i="2"/>
  <c r="AG1430" i="2"/>
  <c r="AH1430" i="2"/>
  <c r="AI1430" i="2"/>
  <c r="AF1430" i="2"/>
  <c r="AM1430" i="2"/>
  <c r="AJ1430" i="2"/>
  <c r="AU1438" i="2"/>
  <c r="AS1438" i="2"/>
  <c r="AR1438" i="2"/>
  <c r="AT1438" i="2"/>
  <c r="AQ1438" i="2"/>
  <c r="AP1438" i="2"/>
  <c r="AN1438" i="2"/>
  <c r="AO1438" i="2"/>
  <c r="AL1438" i="2"/>
  <c r="AK1438" i="2"/>
  <c r="AG1438" i="2"/>
  <c r="AM1438" i="2"/>
  <c r="AH1438" i="2"/>
  <c r="AI1438" i="2"/>
  <c r="AF1438" i="2"/>
  <c r="AJ1438" i="2"/>
  <c r="AU1446" i="2"/>
  <c r="AT1446" i="2"/>
  <c r="AS1446" i="2"/>
  <c r="AR1446" i="2"/>
  <c r="AQ1446" i="2"/>
  <c r="AP1446" i="2"/>
  <c r="AN1446" i="2"/>
  <c r="AO1446" i="2"/>
  <c r="AL1446" i="2"/>
  <c r="AK1446" i="2"/>
  <c r="AG1446" i="2"/>
  <c r="AH1446" i="2"/>
  <c r="AI1446" i="2"/>
  <c r="AF1446" i="2"/>
  <c r="AM1446" i="2"/>
  <c r="AJ1446" i="2"/>
  <c r="AU1454" i="2"/>
  <c r="AS1454" i="2"/>
  <c r="AT1454" i="2"/>
  <c r="AR1454" i="2"/>
  <c r="AQ1454" i="2"/>
  <c r="AP1454" i="2"/>
  <c r="AN1454" i="2"/>
  <c r="AO1454" i="2"/>
  <c r="AL1454" i="2"/>
  <c r="AK1454" i="2"/>
  <c r="AG1454" i="2"/>
  <c r="AM1454" i="2"/>
  <c r="AH1454" i="2"/>
  <c r="AI1454" i="2"/>
  <c r="AF1454" i="2"/>
  <c r="AJ1454" i="2"/>
  <c r="AU1462" i="2"/>
  <c r="AS1462" i="2"/>
  <c r="AT1462" i="2"/>
  <c r="AR1462" i="2"/>
  <c r="AQ1462" i="2"/>
  <c r="AP1462" i="2"/>
  <c r="AN1462" i="2"/>
  <c r="AO1462" i="2"/>
  <c r="AL1462" i="2"/>
  <c r="AK1462" i="2"/>
  <c r="AG1462" i="2"/>
  <c r="AH1462" i="2"/>
  <c r="AI1462" i="2"/>
  <c r="AM1462" i="2"/>
  <c r="AF1462" i="2"/>
  <c r="AJ1462" i="2"/>
  <c r="AU1470" i="2"/>
  <c r="AS1470" i="2"/>
  <c r="AR1470" i="2"/>
  <c r="AT1470" i="2"/>
  <c r="AQ1470" i="2"/>
  <c r="AP1470" i="2"/>
  <c r="AN1470" i="2"/>
  <c r="AO1470" i="2"/>
  <c r="AL1470" i="2"/>
  <c r="AK1470" i="2"/>
  <c r="AG1470" i="2"/>
  <c r="AM1470" i="2"/>
  <c r="AH1470" i="2"/>
  <c r="AI1470" i="2"/>
  <c r="AF1470" i="2"/>
  <c r="AJ1470" i="2"/>
  <c r="AU1478" i="2"/>
  <c r="AT1478" i="2"/>
  <c r="AS1478" i="2"/>
  <c r="AR1478" i="2"/>
  <c r="AQ1478" i="2"/>
  <c r="AP1478" i="2"/>
  <c r="AN1478" i="2"/>
  <c r="AO1478" i="2"/>
  <c r="AL1478" i="2"/>
  <c r="AK1478" i="2"/>
  <c r="AG1478" i="2"/>
  <c r="AH1478" i="2"/>
  <c r="AI1478" i="2"/>
  <c r="AF1478" i="2"/>
  <c r="AM1478" i="2"/>
  <c r="AJ1478" i="2"/>
  <c r="AU1486" i="2"/>
  <c r="AS1486" i="2"/>
  <c r="AT1486" i="2"/>
  <c r="AR1486" i="2"/>
  <c r="AQ1486" i="2"/>
  <c r="AP1486" i="2"/>
  <c r="AN1486" i="2"/>
  <c r="AO1486" i="2"/>
  <c r="AL1486" i="2"/>
  <c r="AK1486" i="2"/>
  <c r="AG1486" i="2"/>
  <c r="AM1486" i="2"/>
  <c r="AH1486" i="2"/>
  <c r="AI1486" i="2"/>
  <c r="AF1486" i="2"/>
  <c r="AJ1486" i="2"/>
  <c r="AU1494" i="2"/>
  <c r="AS1494" i="2"/>
  <c r="AT1494" i="2"/>
  <c r="AR1494" i="2"/>
  <c r="AQ1494" i="2"/>
  <c r="AP1494" i="2"/>
  <c r="AN1494" i="2"/>
  <c r="AO1494" i="2"/>
  <c r="AL1494" i="2"/>
  <c r="AK1494" i="2"/>
  <c r="AG1494" i="2"/>
  <c r="AH1494" i="2"/>
  <c r="AI1494" i="2"/>
  <c r="AF1494" i="2"/>
  <c r="AM1494" i="2"/>
  <c r="AJ1494" i="2"/>
  <c r="AU1502" i="2"/>
  <c r="AS1502" i="2"/>
  <c r="AR1502" i="2"/>
  <c r="AQ1502" i="2"/>
  <c r="AT1502" i="2"/>
  <c r="AP1502" i="2"/>
  <c r="AN1502" i="2"/>
  <c r="AO1502" i="2"/>
  <c r="AL1502" i="2"/>
  <c r="AK1502" i="2"/>
  <c r="AG1502" i="2"/>
  <c r="AM1502" i="2"/>
  <c r="AH1502" i="2"/>
  <c r="AI1502" i="2"/>
  <c r="AF1502" i="2"/>
  <c r="AJ1502" i="2"/>
  <c r="AU1510" i="2"/>
  <c r="AT1510" i="2"/>
  <c r="AS1510" i="2"/>
  <c r="AR1510" i="2"/>
  <c r="AQ1510" i="2"/>
  <c r="AP1510" i="2"/>
  <c r="AN1510" i="2"/>
  <c r="AO1510" i="2"/>
  <c r="AL1510" i="2"/>
  <c r="AK1510" i="2"/>
  <c r="AG1510" i="2"/>
  <c r="AH1510" i="2"/>
  <c r="AI1510" i="2"/>
  <c r="AF1510" i="2"/>
  <c r="AM1510" i="2"/>
  <c r="AJ1510" i="2"/>
  <c r="AU1518" i="2"/>
  <c r="AS1518" i="2"/>
  <c r="AT1518" i="2"/>
  <c r="AR1518" i="2"/>
  <c r="AQ1518" i="2"/>
  <c r="AP1518" i="2"/>
  <c r="AN1518" i="2"/>
  <c r="AO1518" i="2"/>
  <c r="AL1518" i="2"/>
  <c r="AK1518" i="2"/>
  <c r="AG1518" i="2"/>
  <c r="AM1518" i="2"/>
  <c r="AH1518" i="2"/>
  <c r="AI1518" i="2"/>
  <c r="AF1518" i="2"/>
  <c r="AJ1518" i="2"/>
  <c r="AU1526" i="2"/>
  <c r="AS1526" i="2"/>
  <c r="AT1526" i="2"/>
  <c r="AR1526" i="2"/>
  <c r="AQ1526" i="2"/>
  <c r="AP1526" i="2"/>
  <c r="AN1526" i="2"/>
  <c r="AO1526" i="2"/>
  <c r="AL1526" i="2"/>
  <c r="AK1526" i="2"/>
  <c r="AG1526" i="2"/>
  <c r="AH1526" i="2"/>
  <c r="AI1526" i="2"/>
  <c r="AM1526" i="2"/>
  <c r="AF1526" i="2"/>
  <c r="AJ1526" i="2"/>
  <c r="AU1534" i="2"/>
  <c r="AS1534" i="2"/>
  <c r="AT1534" i="2"/>
  <c r="AR1534" i="2"/>
  <c r="AQ1534" i="2"/>
  <c r="AP1534" i="2"/>
  <c r="AN1534" i="2"/>
  <c r="AO1534" i="2"/>
  <c r="AL1534" i="2"/>
  <c r="AK1534" i="2"/>
  <c r="AG1534" i="2"/>
  <c r="AM1534" i="2"/>
  <c r="AH1534" i="2"/>
  <c r="AI1534" i="2"/>
  <c r="AF1534" i="2"/>
  <c r="AJ1534" i="2"/>
  <c r="AU1542" i="2"/>
  <c r="AT1542" i="2"/>
  <c r="AS1542" i="2"/>
  <c r="AR1542" i="2"/>
  <c r="AQ1542" i="2"/>
  <c r="AP1542" i="2"/>
  <c r="AN1542" i="2"/>
  <c r="AO1542" i="2"/>
  <c r="AL1542" i="2"/>
  <c r="AK1542" i="2"/>
  <c r="AG1542" i="2"/>
  <c r="AH1542" i="2"/>
  <c r="AI1542" i="2"/>
  <c r="AF1542" i="2"/>
  <c r="AM1542" i="2"/>
  <c r="AJ1542" i="2"/>
  <c r="AU1550" i="2"/>
  <c r="AS1550" i="2"/>
  <c r="AT1550" i="2"/>
  <c r="AR1550" i="2"/>
  <c r="AQ1550" i="2"/>
  <c r="AP1550" i="2"/>
  <c r="AN1550" i="2"/>
  <c r="AO1550" i="2"/>
  <c r="AL1550" i="2"/>
  <c r="AK1550" i="2"/>
  <c r="AG1550" i="2"/>
  <c r="AM1550" i="2"/>
  <c r="AH1550" i="2"/>
  <c r="AI1550" i="2"/>
  <c r="AF1550" i="2"/>
  <c r="AJ1550" i="2"/>
  <c r="AU1558" i="2"/>
  <c r="AS1558" i="2"/>
  <c r="AT1558" i="2"/>
  <c r="AR1558" i="2"/>
  <c r="AQ1558" i="2"/>
  <c r="AP1558" i="2"/>
  <c r="AN1558" i="2"/>
  <c r="AO1558" i="2"/>
  <c r="AL1558" i="2"/>
  <c r="AK1558" i="2"/>
  <c r="AG1558" i="2"/>
  <c r="AH1558" i="2"/>
  <c r="AI1558" i="2"/>
  <c r="AF1558" i="2"/>
  <c r="AM1558" i="2"/>
  <c r="AJ1558" i="2"/>
  <c r="AU1566" i="2"/>
  <c r="AS1566" i="2"/>
  <c r="AR1566" i="2"/>
  <c r="AT1566" i="2"/>
  <c r="AQ1566" i="2"/>
  <c r="AP1566" i="2"/>
  <c r="AN1566" i="2"/>
  <c r="AO1566" i="2"/>
  <c r="AL1566" i="2"/>
  <c r="AK1566" i="2"/>
  <c r="AG1566" i="2"/>
  <c r="AM1566" i="2"/>
  <c r="AH1566" i="2"/>
  <c r="AI1566" i="2"/>
  <c r="AF1566" i="2"/>
  <c r="AJ1566" i="2"/>
  <c r="AU1574" i="2"/>
  <c r="AT1574" i="2"/>
  <c r="AS1574" i="2"/>
  <c r="AR1574" i="2"/>
  <c r="AQ1574" i="2"/>
  <c r="AP1574" i="2"/>
  <c r="AN1574" i="2"/>
  <c r="AO1574" i="2"/>
  <c r="AL1574" i="2"/>
  <c r="AK1574" i="2"/>
  <c r="AG1574" i="2"/>
  <c r="AH1574" i="2"/>
  <c r="AI1574" i="2"/>
  <c r="AF1574" i="2"/>
  <c r="AM1574" i="2"/>
  <c r="AJ1574" i="2"/>
  <c r="AU1582" i="2"/>
  <c r="AS1582" i="2"/>
  <c r="AT1582" i="2"/>
  <c r="AR1582" i="2"/>
  <c r="AQ1582" i="2"/>
  <c r="AP1582" i="2"/>
  <c r="AN1582" i="2"/>
  <c r="AO1582" i="2"/>
  <c r="AL1582" i="2"/>
  <c r="AK1582" i="2"/>
  <c r="AG1582" i="2"/>
  <c r="AM1582" i="2"/>
  <c r="AH1582" i="2"/>
  <c r="AI1582" i="2"/>
  <c r="AF1582" i="2"/>
  <c r="AJ1582" i="2"/>
  <c r="AU1590" i="2"/>
  <c r="AS1590" i="2"/>
  <c r="AT1590" i="2"/>
  <c r="AR1590" i="2"/>
  <c r="AQ1590" i="2"/>
  <c r="AP1590" i="2"/>
  <c r="AN1590" i="2"/>
  <c r="AO1590" i="2"/>
  <c r="AL1590" i="2"/>
  <c r="AK1590" i="2"/>
  <c r="AG1590" i="2"/>
  <c r="AH1590" i="2"/>
  <c r="AI1590" i="2"/>
  <c r="AM1590" i="2"/>
  <c r="AF1590" i="2"/>
  <c r="AJ1590" i="2"/>
  <c r="AU1598" i="2"/>
  <c r="AS1598" i="2"/>
  <c r="AR1598" i="2"/>
  <c r="AT1598" i="2"/>
  <c r="AQ1598" i="2"/>
  <c r="AP1598" i="2"/>
  <c r="AN1598" i="2"/>
  <c r="AO1598" i="2"/>
  <c r="AL1598" i="2"/>
  <c r="AK1598" i="2"/>
  <c r="AG1598" i="2"/>
  <c r="AM1598" i="2"/>
  <c r="AH1598" i="2"/>
  <c r="AI1598" i="2"/>
  <c r="AF1598" i="2"/>
  <c r="AJ1598" i="2"/>
  <c r="AU1606" i="2"/>
  <c r="AT1606" i="2"/>
  <c r="AS1606" i="2"/>
  <c r="AR1606" i="2"/>
  <c r="AQ1606" i="2"/>
  <c r="AP1606" i="2"/>
  <c r="AN1606" i="2"/>
  <c r="AO1606" i="2"/>
  <c r="AL1606" i="2"/>
  <c r="AK1606" i="2"/>
  <c r="AG1606" i="2"/>
  <c r="AH1606" i="2"/>
  <c r="AI1606" i="2"/>
  <c r="AF1606" i="2"/>
  <c r="AM1606" i="2"/>
  <c r="AJ1606" i="2"/>
  <c r="AU743" i="2"/>
  <c r="AT743" i="2"/>
  <c r="AS743" i="2"/>
  <c r="AR743" i="2"/>
  <c r="AQ743" i="2"/>
  <c r="AP743" i="2"/>
  <c r="AO743" i="2"/>
  <c r="AM743" i="2"/>
  <c r="AN743" i="2"/>
  <c r="AJ743" i="2"/>
  <c r="AK743" i="2"/>
  <c r="AF743" i="2"/>
  <c r="AG743" i="2"/>
  <c r="AH743" i="2"/>
  <c r="AL743" i="2"/>
  <c r="AI743" i="2"/>
  <c r="AU933" i="2"/>
  <c r="AT933" i="2"/>
  <c r="AS933" i="2"/>
  <c r="AQ933" i="2"/>
  <c r="AP933" i="2"/>
  <c r="AR933" i="2"/>
  <c r="AN933" i="2"/>
  <c r="AO933" i="2"/>
  <c r="AM933" i="2"/>
  <c r="AH933" i="2"/>
  <c r="AK933" i="2"/>
  <c r="AJ933" i="2"/>
  <c r="AI933" i="2"/>
  <c r="AL933" i="2"/>
  <c r="AG933" i="2"/>
  <c r="AF933" i="2"/>
  <c r="AU1061" i="2"/>
  <c r="AT1061" i="2"/>
  <c r="AS1061" i="2"/>
  <c r="AQ1061" i="2"/>
  <c r="AP1061" i="2"/>
  <c r="AR1061" i="2"/>
  <c r="AN1061" i="2"/>
  <c r="AO1061" i="2"/>
  <c r="AM1061" i="2"/>
  <c r="AH1061" i="2"/>
  <c r="AK1061" i="2"/>
  <c r="AJ1061" i="2"/>
  <c r="AI1061" i="2"/>
  <c r="AL1061" i="2"/>
  <c r="AG1061" i="2"/>
  <c r="AF1061" i="2"/>
  <c r="AU1120" i="2"/>
  <c r="AT1120" i="2"/>
  <c r="AR1120" i="2"/>
  <c r="AS1120" i="2"/>
  <c r="AQ1120" i="2"/>
  <c r="AN1120" i="2"/>
  <c r="AO1120" i="2"/>
  <c r="AP1120" i="2"/>
  <c r="AL1120" i="2"/>
  <c r="AM1120" i="2"/>
  <c r="AJ1120" i="2"/>
  <c r="AI1120" i="2"/>
  <c r="AK1120" i="2"/>
  <c r="AG1120" i="2"/>
  <c r="AH1120" i="2"/>
  <c r="AF1120" i="2"/>
  <c r="AU1152" i="2"/>
  <c r="AT1152" i="2"/>
  <c r="AR1152" i="2"/>
  <c r="AS1152" i="2"/>
  <c r="AQ1152" i="2"/>
  <c r="AN1152" i="2"/>
  <c r="AO1152" i="2"/>
  <c r="AP1152" i="2"/>
  <c r="AL1152" i="2"/>
  <c r="AM1152" i="2"/>
  <c r="AI1152" i="2"/>
  <c r="AJ1152" i="2"/>
  <c r="AK1152" i="2"/>
  <c r="AG1152" i="2"/>
  <c r="AH1152" i="2"/>
  <c r="AF1152" i="2"/>
  <c r="AU1184" i="2"/>
  <c r="AT1184" i="2"/>
  <c r="AR1184" i="2"/>
  <c r="AS1184" i="2"/>
  <c r="AQ1184" i="2"/>
  <c r="AN1184" i="2"/>
  <c r="AO1184" i="2"/>
  <c r="AP1184" i="2"/>
  <c r="AL1184" i="2"/>
  <c r="AM1184" i="2"/>
  <c r="AI1184" i="2"/>
  <c r="AJ1184" i="2"/>
  <c r="AK1184" i="2"/>
  <c r="AG1184" i="2"/>
  <c r="AH1184" i="2"/>
  <c r="AF1184" i="2"/>
  <c r="AU1216" i="2"/>
  <c r="AT1216" i="2"/>
  <c r="AR1216" i="2"/>
  <c r="AS1216" i="2"/>
  <c r="AQ1216" i="2"/>
  <c r="AN1216" i="2"/>
  <c r="AO1216" i="2"/>
  <c r="AP1216" i="2"/>
  <c r="AL1216" i="2"/>
  <c r="AM1216" i="2"/>
  <c r="AI1216" i="2"/>
  <c r="AJ1216" i="2"/>
  <c r="AK1216" i="2"/>
  <c r="AG1216" i="2"/>
  <c r="AH1216" i="2"/>
  <c r="AF1216" i="2"/>
  <c r="AU1248" i="2"/>
  <c r="AT1248" i="2"/>
  <c r="AR1248" i="2"/>
  <c r="AS1248" i="2"/>
  <c r="AQ1248" i="2"/>
  <c r="AN1248" i="2"/>
  <c r="AO1248" i="2"/>
  <c r="AP1248" i="2"/>
  <c r="AL1248" i="2"/>
  <c r="AM1248" i="2"/>
  <c r="AI1248" i="2"/>
  <c r="AJ1248" i="2"/>
  <c r="AK1248" i="2"/>
  <c r="AG1248" i="2"/>
  <c r="AH1248" i="2"/>
  <c r="AF1248" i="2"/>
  <c r="AU1280" i="2"/>
  <c r="AT1280" i="2"/>
  <c r="AR1280" i="2"/>
  <c r="AS1280" i="2"/>
  <c r="AQ1280" i="2"/>
  <c r="AN1280" i="2"/>
  <c r="AO1280" i="2"/>
  <c r="AP1280" i="2"/>
  <c r="AL1280" i="2"/>
  <c r="AM1280" i="2"/>
  <c r="AI1280" i="2"/>
  <c r="AJ1280" i="2"/>
  <c r="AK1280" i="2"/>
  <c r="AG1280" i="2"/>
  <c r="AH1280" i="2"/>
  <c r="AF1280" i="2"/>
  <c r="AU1312" i="2"/>
  <c r="AT1312" i="2"/>
  <c r="AR1312" i="2"/>
  <c r="AS1312" i="2"/>
  <c r="AQ1312" i="2"/>
  <c r="AN1312" i="2"/>
  <c r="AO1312" i="2"/>
  <c r="AP1312" i="2"/>
  <c r="AL1312" i="2"/>
  <c r="AM1312" i="2"/>
  <c r="AI1312" i="2"/>
  <c r="AJ1312" i="2"/>
  <c r="AK1312" i="2"/>
  <c r="AG1312" i="2"/>
  <c r="AH1312" i="2"/>
  <c r="AF1312" i="2"/>
  <c r="AU1344" i="2"/>
  <c r="AT1344" i="2"/>
  <c r="AR1344" i="2"/>
  <c r="AS1344" i="2"/>
  <c r="AQ1344" i="2"/>
  <c r="AN1344" i="2"/>
  <c r="AO1344" i="2"/>
  <c r="AP1344" i="2"/>
  <c r="AL1344" i="2"/>
  <c r="AM1344" i="2"/>
  <c r="AI1344" i="2"/>
  <c r="AJ1344" i="2"/>
  <c r="AK1344" i="2"/>
  <c r="AG1344" i="2"/>
  <c r="AH1344" i="2"/>
  <c r="AF1344" i="2"/>
  <c r="AU1359" i="2"/>
  <c r="AT1359" i="2"/>
  <c r="AR1359" i="2"/>
  <c r="AS1359" i="2"/>
  <c r="AQ1359" i="2"/>
  <c r="AO1359" i="2"/>
  <c r="AP1359" i="2"/>
  <c r="AN1359" i="2"/>
  <c r="AM1359" i="2"/>
  <c r="AK1359" i="2"/>
  <c r="AJ1359" i="2"/>
  <c r="AL1359" i="2"/>
  <c r="AH1359" i="2"/>
  <c r="AG1359" i="2"/>
  <c r="AF1359" i="2"/>
  <c r="AI1359" i="2"/>
  <c r="AU1367" i="2"/>
  <c r="AT1367" i="2"/>
  <c r="AR1367" i="2"/>
  <c r="AS1367" i="2"/>
  <c r="AQ1367" i="2"/>
  <c r="AO1367" i="2"/>
  <c r="AP1367" i="2"/>
  <c r="AM1367" i="2"/>
  <c r="AN1367" i="2"/>
  <c r="AK1367" i="2"/>
  <c r="AJ1367" i="2"/>
  <c r="AH1367" i="2"/>
  <c r="AG1367" i="2"/>
  <c r="AF1367" i="2"/>
  <c r="AL1367" i="2"/>
  <c r="AI1367" i="2"/>
  <c r="AU1375" i="2"/>
  <c r="AT1375" i="2"/>
  <c r="AR1375" i="2"/>
  <c r="AS1375" i="2"/>
  <c r="AQ1375" i="2"/>
  <c r="AO1375" i="2"/>
  <c r="AP1375" i="2"/>
  <c r="AN1375" i="2"/>
  <c r="AM1375" i="2"/>
  <c r="AK1375" i="2"/>
  <c r="AJ1375" i="2"/>
  <c r="AL1375" i="2"/>
  <c r="AH1375" i="2"/>
  <c r="AG1375" i="2"/>
  <c r="AI1375" i="2"/>
  <c r="AF1375" i="2"/>
  <c r="AU1383" i="2"/>
  <c r="AT1383" i="2"/>
  <c r="AR1383" i="2"/>
  <c r="AS1383" i="2"/>
  <c r="AQ1383" i="2"/>
  <c r="AO1383" i="2"/>
  <c r="AP1383" i="2"/>
  <c r="AM1383" i="2"/>
  <c r="AN1383" i="2"/>
  <c r="AK1383" i="2"/>
  <c r="AJ1383" i="2"/>
  <c r="AH1383" i="2"/>
  <c r="AG1383" i="2"/>
  <c r="AF1383" i="2"/>
  <c r="AL1383" i="2"/>
  <c r="AI1383" i="2"/>
  <c r="AU1391" i="2"/>
  <c r="AT1391" i="2"/>
  <c r="AR1391" i="2"/>
  <c r="AS1391" i="2"/>
  <c r="AQ1391" i="2"/>
  <c r="AO1391" i="2"/>
  <c r="AP1391" i="2"/>
  <c r="AN1391" i="2"/>
  <c r="AM1391" i="2"/>
  <c r="AK1391" i="2"/>
  <c r="AJ1391" i="2"/>
  <c r="AL1391" i="2"/>
  <c r="AH1391" i="2"/>
  <c r="AG1391" i="2"/>
  <c r="AI1391" i="2"/>
  <c r="AF1391" i="2"/>
  <c r="AU1399" i="2"/>
  <c r="AT1399" i="2"/>
  <c r="AR1399" i="2"/>
  <c r="AS1399" i="2"/>
  <c r="AQ1399" i="2"/>
  <c r="AO1399" i="2"/>
  <c r="AP1399" i="2"/>
  <c r="AM1399" i="2"/>
  <c r="AN1399" i="2"/>
  <c r="AK1399" i="2"/>
  <c r="AJ1399" i="2"/>
  <c r="AH1399" i="2"/>
  <c r="AL1399" i="2"/>
  <c r="AG1399" i="2"/>
  <c r="AF1399" i="2"/>
  <c r="AI1399" i="2"/>
  <c r="AU1407" i="2"/>
  <c r="AT1407" i="2"/>
  <c r="AR1407" i="2"/>
  <c r="AS1407" i="2"/>
  <c r="AQ1407" i="2"/>
  <c r="AO1407" i="2"/>
  <c r="AP1407" i="2"/>
  <c r="AN1407" i="2"/>
  <c r="AM1407" i="2"/>
  <c r="AK1407" i="2"/>
  <c r="AJ1407" i="2"/>
  <c r="AL1407" i="2"/>
  <c r="AH1407" i="2"/>
  <c r="AG1407" i="2"/>
  <c r="AF1407" i="2"/>
  <c r="AI1407" i="2"/>
  <c r="AU1415" i="2"/>
  <c r="AT1415" i="2"/>
  <c r="AR1415" i="2"/>
  <c r="AS1415" i="2"/>
  <c r="AQ1415" i="2"/>
  <c r="AO1415" i="2"/>
  <c r="AP1415" i="2"/>
  <c r="AM1415" i="2"/>
  <c r="AN1415" i="2"/>
  <c r="AK1415" i="2"/>
  <c r="AJ1415" i="2"/>
  <c r="AH1415" i="2"/>
  <c r="AG1415" i="2"/>
  <c r="AF1415" i="2"/>
  <c r="AL1415" i="2"/>
  <c r="AI1415" i="2"/>
  <c r="AU1423" i="2"/>
  <c r="AT1423" i="2"/>
  <c r="AR1423" i="2"/>
  <c r="AS1423" i="2"/>
  <c r="AQ1423" i="2"/>
  <c r="AO1423" i="2"/>
  <c r="AP1423" i="2"/>
  <c r="AN1423" i="2"/>
  <c r="AM1423" i="2"/>
  <c r="AK1423" i="2"/>
  <c r="AJ1423" i="2"/>
  <c r="AL1423" i="2"/>
  <c r="AH1423" i="2"/>
  <c r="AG1423" i="2"/>
  <c r="AF1423" i="2"/>
  <c r="AI1423" i="2"/>
  <c r="AU1431" i="2"/>
  <c r="AT1431" i="2"/>
  <c r="AR1431" i="2"/>
  <c r="AS1431" i="2"/>
  <c r="AQ1431" i="2"/>
  <c r="AO1431" i="2"/>
  <c r="AP1431" i="2"/>
  <c r="AM1431" i="2"/>
  <c r="AN1431" i="2"/>
  <c r="AK1431" i="2"/>
  <c r="AJ1431" i="2"/>
  <c r="AH1431" i="2"/>
  <c r="AG1431" i="2"/>
  <c r="AF1431" i="2"/>
  <c r="AL1431" i="2"/>
  <c r="AI1431" i="2"/>
  <c r="AU1439" i="2"/>
  <c r="AT1439" i="2"/>
  <c r="AR1439" i="2"/>
  <c r="AS1439" i="2"/>
  <c r="AQ1439" i="2"/>
  <c r="AO1439" i="2"/>
  <c r="AP1439" i="2"/>
  <c r="AN1439" i="2"/>
  <c r="AM1439" i="2"/>
  <c r="AK1439" i="2"/>
  <c r="AJ1439" i="2"/>
  <c r="AL1439" i="2"/>
  <c r="AH1439" i="2"/>
  <c r="AG1439" i="2"/>
  <c r="AI1439" i="2"/>
  <c r="AF1439" i="2"/>
  <c r="AR1447" i="2"/>
  <c r="AP1447" i="2"/>
  <c r="AJ1447" i="2"/>
  <c r="AL1447" i="2"/>
  <c r="AU1455" i="2"/>
  <c r="AT1455" i="2"/>
  <c r="AR1455" i="2"/>
  <c r="AS1455" i="2"/>
  <c r="AQ1455" i="2"/>
  <c r="AO1455" i="2"/>
  <c r="AP1455" i="2"/>
  <c r="AN1455" i="2"/>
  <c r="AM1455" i="2"/>
  <c r="AK1455" i="2"/>
  <c r="AJ1455" i="2"/>
  <c r="AL1455" i="2"/>
  <c r="AH1455" i="2"/>
  <c r="AG1455" i="2"/>
  <c r="AI1455" i="2"/>
  <c r="AF1455" i="2"/>
  <c r="AU1463" i="2"/>
  <c r="AT1463" i="2"/>
  <c r="AR1463" i="2"/>
  <c r="AS1463" i="2"/>
  <c r="AQ1463" i="2"/>
  <c r="AO1463" i="2"/>
  <c r="AP1463" i="2"/>
  <c r="AM1463" i="2"/>
  <c r="AN1463" i="2"/>
  <c r="AK1463" i="2"/>
  <c r="AJ1463" i="2"/>
  <c r="AH1463" i="2"/>
  <c r="AL1463" i="2"/>
  <c r="AG1463" i="2"/>
  <c r="AF1463" i="2"/>
  <c r="AI1463" i="2"/>
  <c r="AU1471" i="2"/>
  <c r="AT1471" i="2"/>
  <c r="AR1471" i="2"/>
  <c r="AS1471" i="2"/>
  <c r="AQ1471" i="2"/>
  <c r="AO1471" i="2"/>
  <c r="AP1471" i="2"/>
  <c r="AN1471" i="2"/>
  <c r="AM1471" i="2"/>
  <c r="AK1471" i="2"/>
  <c r="AJ1471" i="2"/>
  <c r="AL1471" i="2"/>
  <c r="AH1471" i="2"/>
  <c r="AG1471" i="2"/>
  <c r="AF1471" i="2"/>
  <c r="AI1471" i="2"/>
  <c r="AU1479" i="2"/>
  <c r="AT1479" i="2"/>
  <c r="AR1479" i="2"/>
  <c r="AS1479" i="2"/>
  <c r="AQ1479" i="2"/>
  <c r="AO1479" i="2"/>
  <c r="AP1479" i="2"/>
  <c r="AM1479" i="2"/>
  <c r="AN1479" i="2"/>
  <c r="AK1479" i="2"/>
  <c r="AJ1479" i="2"/>
  <c r="AH1479" i="2"/>
  <c r="AG1479" i="2"/>
  <c r="AF1479" i="2"/>
  <c r="AL1479" i="2"/>
  <c r="AI1479" i="2"/>
  <c r="AU1487" i="2"/>
  <c r="AT1487" i="2"/>
  <c r="AR1487" i="2"/>
  <c r="AS1487" i="2"/>
  <c r="AQ1487" i="2"/>
  <c r="AO1487" i="2"/>
  <c r="AP1487" i="2"/>
  <c r="AN1487" i="2"/>
  <c r="AM1487" i="2"/>
  <c r="AK1487" i="2"/>
  <c r="AJ1487" i="2"/>
  <c r="AL1487" i="2"/>
  <c r="AH1487" i="2"/>
  <c r="AG1487" i="2"/>
  <c r="AF1487" i="2"/>
  <c r="AI1487" i="2"/>
  <c r="AU1495" i="2"/>
  <c r="AT1495" i="2"/>
  <c r="AR1495" i="2"/>
  <c r="AS1495" i="2"/>
  <c r="AQ1495" i="2"/>
  <c r="AO1495" i="2"/>
  <c r="AP1495" i="2"/>
  <c r="AM1495" i="2"/>
  <c r="AN1495" i="2"/>
  <c r="AK1495" i="2"/>
  <c r="AJ1495" i="2"/>
  <c r="AH1495" i="2"/>
  <c r="AG1495" i="2"/>
  <c r="AF1495" i="2"/>
  <c r="AL1495" i="2"/>
  <c r="AI1495" i="2"/>
  <c r="AU1503" i="2"/>
  <c r="AT1503" i="2"/>
  <c r="AR1503" i="2"/>
  <c r="AS1503" i="2"/>
  <c r="AQ1503" i="2"/>
  <c r="AO1503" i="2"/>
  <c r="AP1503" i="2"/>
  <c r="AN1503" i="2"/>
  <c r="AM1503" i="2"/>
  <c r="AK1503" i="2"/>
  <c r="AJ1503" i="2"/>
  <c r="AL1503" i="2"/>
  <c r="AH1503" i="2"/>
  <c r="AG1503" i="2"/>
  <c r="AI1503" i="2"/>
  <c r="AF1503" i="2"/>
  <c r="AU1511" i="2"/>
  <c r="AT1511" i="2"/>
  <c r="AR1511" i="2"/>
  <c r="AS1511" i="2"/>
  <c r="AQ1511" i="2"/>
  <c r="AO1511" i="2"/>
  <c r="AP1511" i="2"/>
  <c r="AM1511" i="2"/>
  <c r="AN1511" i="2"/>
  <c r="AK1511" i="2"/>
  <c r="AJ1511" i="2"/>
  <c r="AH1511" i="2"/>
  <c r="AG1511" i="2"/>
  <c r="AF1511" i="2"/>
  <c r="AL1511" i="2"/>
  <c r="AI1511" i="2"/>
  <c r="AU1519" i="2"/>
  <c r="AT1519" i="2"/>
  <c r="AR1519" i="2"/>
  <c r="AS1519" i="2"/>
  <c r="AQ1519" i="2"/>
  <c r="AO1519" i="2"/>
  <c r="AP1519" i="2"/>
  <c r="AM1519" i="2"/>
  <c r="AN1519" i="2"/>
  <c r="AK1519" i="2"/>
  <c r="AJ1519" i="2"/>
  <c r="AL1519" i="2"/>
  <c r="AH1519" i="2"/>
  <c r="AG1519" i="2"/>
  <c r="AI1519" i="2"/>
  <c r="AF1519" i="2"/>
  <c r="AU1527" i="2"/>
  <c r="AT1527" i="2"/>
  <c r="AR1527" i="2"/>
  <c r="AS1527" i="2"/>
  <c r="AQ1527" i="2"/>
  <c r="AO1527" i="2"/>
  <c r="AP1527" i="2"/>
  <c r="AM1527" i="2"/>
  <c r="AK1527" i="2"/>
  <c r="AN1527" i="2"/>
  <c r="AJ1527" i="2"/>
  <c r="AH1527" i="2"/>
  <c r="AL1527" i="2"/>
  <c r="AG1527" i="2"/>
  <c r="AF1527" i="2"/>
  <c r="AI1527" i="2"/>
  <c r="AU1535" i="2"/>
  <c r="AT1535" i="2"/>
  <c r="AR1535" i="2"/>
  <c r="AS1535" i="2"/>
  <c r="AQ1535" i="2"/>
  <c r="AO1535" i="2"/>
  <c r="AP1535" i="2"/>
  <c r="AM1535" i="2"/>
  <c r="AN1535" i="2"/>
  <c r="AK1535" i="2"/>
  <c r="AJ1535" i="2"/>
  <c r="AL1535" i="2"/>
  <c r="AH1535" i="2"/>
  <c r="AG1535" i="2"/>
  <c r="AF1535" i="2"/>
  <c r="AI1535" i="2"/>
  <c r="AU1543" i="2"/>
  <c r="AT1543" i="2"/>
  <c r="AR1543" i="2"/>
  <c r="AS1543" i="2"/>
  <c r="AQ1543" i="2"/>
  <c r="AO1543" i="2"/>
  <c r="AP1543" i="2"/>
  <c r="AM1543" i="2"/>
  <c r="AK1543" i="2"/>
  <c r="AN1543" i="2"/>
  <c r="AJ1543" i="2"/>
  <c r="AH1543" i="2"/>
  <c r="AG1543" i="2"/>
  <c r="AF1543" i="2"/>
  <c r="AL1543" i="2"/>
  <c r="AI1543" i="2"/>
  <c r="AU1551" i="2"/>
  <c r="AT1551" i="2"/>
  <c r="AS1551" i="2"/>
  <c r="AR1551" i="2"/>
  <c r="AQ1551" i="2"/>
  <c r="AO1551" i="2"/>
  <c r="AP1551" i="2"/>
  <c r="AM1551" i="2"/>
  <c r="AN1551" i="2"/>
  <c r="AK1551" i="2"/>
  <c r="AJ1551" i="2"/>
  <c r="AL1551" i="2"/>
  <c r="AH1551" i="2"/>
  <c r="AG1551" i="2"/>
  <c r="AI1551" i="2"/>
  <c r="AF1551" i="2"/>
  <c r="AU1559" i="2"/>
  <c r="AT1559" i="2"/>
  <c r="AS1559" i="2"/>
  <c r="AR1559" i="2"/>
  <c r="AQ1559" i="2"/>
  <c r="AO1559" i="2"/>
  <c r="AP1559" i="2"/>
  <c r="AM1559" i="2"/>
  <c r="AK1559" i="2"/>
  <c r="AN1559" i="2"/>
  <c r="AJ1559" i="2"/>
  <c r="AH1559" i="2"/>
  <c r="AG1559" i="2"/>
  <c r="AF1559" i="2"/>
  <c r="AL1559" i="2"/>
  <c r="AI1559" i="2"/>
  <c r="AU1567" i="2"/>
  <c r="AT1567" i="2"/>
  <c r="AS1567" i="2"/>
  <c r="AR1567" i="2"/>
  <c r="AQ1567" i="2"/>
  <c r="AO1567" i="2"/>
  <c r="AP1567" i="2"/>
  <c r="AM1567" i="2"/>
  <c r="AN1567" i="2"/>
  <c r="AK1567" i="2"/>
  <c r="AJ1567" i="2"/>
  <c r="AL1567" i="2"/>
  <c r="AH1567" i="2"/>
  <c r="AG1567" i="2"/>
  <c r="AI1567" i="2"/>
  <c r="AF1567" i="2"/>
  <c r="AS1575" i="2"/>
  <c r="AP1575" i="2"/>
  <c r="AJ1575" i="2"/>
  <c r="AL1575" i="2"/>
  <c r="AU1583" i="2"/>
  <c r="AT1583" i="2"/>
  <c r="AS1583" i="2"/>
  <c r="AR1583" i="2"/>
  <c r="AQ1583" i="2"/>
  <c r="AO1583" i="2"/>
  <c r="AP1583" i="2"/>
  <c r="AM1583" i="2"/>
  <c r="AN1583" i="2"/>
  <c r="AK1583" i="2"/>
  <c r="AJ1583" i="2"/>
  <c r="AL1583" i="2"/>
  <c r="AH1583" i="2"/>
  <c r="AG1583" i="2"/>
  <c r="AI1583" i="2"/>
  <c r="AF1583" i="2"/>
  <c r="AU1591" i="2"/>
  <c r="AT1591" i="2"/>
  <c r="AS1591" i="2"/>
  <c r="AR1591" i="2"/>
  <c r="AQ1591" i="2"/>
  <c r="AO1591" i="2"/>
  <c r="AP1591" i="2"/>
  <c r="AM1591" i="2"/>
  <c r="AK1591" i="2"/>
  <c r="AN1591" i="2"/>
  <c r="AJ1591" i="2"/>
  <c r="AH1591" i="2"/>
  <c r="AL1591" i="2"/>
  <c r="AG1591" i="2"/>
  <c r="AF1591" i="2"/>
  <c r="AI1591" i="2"/>
  <c r="AU1599" i="2"/>
  <c r="AT1599" i="2"/>
  <c r="AS1599" i="2"/>
  <c r="AR1599" i="2"/>
  <c r="AQ1599" i="2"/>
  <c r="AO1599" i="2"/>
  <c r="AP1599" i="2"/>
  <c r="AM1599" i="2"/>
  <c r="AN1599" i="2"/>
  <c r="AK1599" i="2"/>
  <c r="AJ1599" i="2"/>
  <c r="AL1599" i="2"/>
  <c r="AH1599" i="2"/>
  <c r="AG1599" i="2"/>
  <c r="AF1599" i="2"/>
  <c r="AI1599" i="2"/>
  <c r="AU1607" i="2"/>
  <c r="AT1607" i="2"/>
  <c r="AS1607" i="2"/>
  <c r="AR1607" i="2"/>
  <c r="AQ1607" i="2"/>
  <c r="AO1607" i="2"/>
  <c r="AP1607" i="2"/>
  <c r="AM1607" i="2"/>
  <c r="AK1607" i="2"/>
  <c r="AN1607" i="2"/>
  <c r="AJ1607" i="2"/>
  <c r="AH1607" i="2"/>
  <c r="AG1607" i="2"/>
  <c r="AF1607" i="2"/>
  <c r="AL1607" i="2"/>
  <c r="AI1607" i="2"/>
  <c r="AU1077" i="2"/>
  <c r="AT1077" i="2"/>
  <c r="AS1077" i="2"/>
  <c r="AQ1077" i="2"/>
  <c r="AR1077" i="2"/>
  <c r="AP1077" i="2"/>
  <c r="AN1077" i="2"/>
  <c r="AO1077" i="2"/>
  <c r="AM1077" i="2"/>
  <c r="AH1077" i="2"/>
  <c r="AK1077" i="2"/>
  <c r="AJ1077" i="2"/>
  <c r="AI1077" i="2"/>
  <c r="AL1077" i="2"/>
  <c r="AG1077" i="2"/>
  <c r="AF1077" i="2"/>
  <c r="AU1220" i="2"/>
  <c r="AT1220" i="2"/>
  <c r="AR1220" i="2"/>
  <c r="AS1220" i="2"/>
  <c r="AQ1220" i="2"/>
  <c r="AN1220" i="2"/>
  <c r="AO1220" i="2"/>
  <c r="AP1220" i="2"/>
  <c r="AL1220" i="2"/>
  <c r="AK1220" i="2"/>
  <c r="AI1220" i="2"/>
  <c r="AJ1220" i="2"/>
  <c r="AM1220" i="2"/>
  <c r="AG1220" i="2"/>
  <c r="AF1220" i="2"/>
  <c r="AH1220" i="2"/>
  <c r="AU1348" i="2"/>
  <c r="AT1348" i="2"/>
  <c r="AR1348" i="2"/>
  <c r="AS1348" i="2"/>
  <c r="AQ1348" i="2"/>
  <c r="AN1348" i="2"/>
  <c r="AO1348" i="2"/>
  <c r="AP1348" i="2"/>
  <c r="AL1348" i="2"/>
  <c r="AK1348" i="2"/>
  <c r="AI1348" i="2"/>
  <c r="AJ1348" i="2"/>
  <c r="AM1348" i="2"/>
  <c r="AG1348" i="2"/>
  <c r="AH1348" i="2"/>
  <c r="AF1348" i="2"/>
  <c r="AU1384" i="2"/>
  <c r="AT1384" i="2"/>
  <c r="AR1384" i="2"/>
  <c r="AS1384" i="2"/>
  <c r="AQ1384" i="2"/>
  <c r="AN1384" i="2"/>
  <c r="AO1384" i="2"/>
  <c r="AP1384" i="2"/>
  <c r="AL1384" i="2"/>
  <c r="AM1384" i="2"/>
  <c r="AI1384" i="2"/>
  <c r="AJ1384" i="2"/>
  <c r="AK1384" i="2"/>
  <c r="AG1384" i="2"/>
  <c r="AF1384" i="2"/>
  <c r="AH1384" i="2"/>
  <c r="AU1416" i="2"/>
  <c r="AT1416" i="2"/>
  <c r="AR1416" i="2"/>
  <c r="AS1416" i="2"/>
  <c r="AQ1416" i="2"/>
  <c r="AN1416" i="2"/>
  <c r="AO1416" i="2"/>
  <c r="AP1416" i="2"/>
  <c r="AL1416" i="2"/>
  <c r="AM1416" i="2"/>
  <c r="AI1416" i="2"/>
  <c r="AJ1416" i="2"/>
  <c r="AK1416" i="2"/>
  <c r="AG1416" i="2"/>
  <c r="AF1416" i="2"/>
  <c r="AH1416" i="2"/>
  <c r="AU1448" i="2"/>
  <c r="AT1448" i="2"/>
  <c r="AR1448" i="2"/>
  <c r="AS1448" i="2"/>
  <c r="AQ1448" i="2"/>
  <c r="AN1448" i="2"/>
  <c r="AO1448" i="2"/>
  <c r="AP1448" i="2"/>
  <c r="AL1448" i="2"/>
  <c r="AM1448" i="2"/>
  <c r="AI1448" i="2"/>
  <c r="AJ1448" i="2"/>
  <c r="AK1448" i="2"/>
  <c r="AG1448" i="2"/>
  <c r="AF1448" i="2"/>
  <c r="AH1448" i="2"/>
  <c r="AU1480" i="2"/>
  <c r="AT1480" i="2"/>
  <c r="AR1480" i="2"/>
  <c r="AS1480" i="2"/>
  <c r="AQ1480" i="2"/>
  <c r="AN1480" i="2"/>
  <c r="AO1480" i="2"/>
  <c r="AP1480" i="2"/>
  <c r="AL1480" i="2"/>
  <c r="AM1480" i="2"/>
  <c r="AI1480" i="2"/>
  <c r="AJ1480" i="2"/>
  <c r="AK1480" i="2"/>
  <c r="AG1480" i="2"/>
  <c r="AF1480" i="2"/>
  <c r="AH1480" i="2"/>
  <c r="AU1512" i="2"/>
  <c r="AT1512" i="2"/>
  <c r="AR1512" i="2"/>
  <c r="AS1512" i="2"/>
  <c r="AQ1512" i="2"/>
  <c r="AN1512" i="2"/>
  <c r="AO1512" i="2"/>
  <c r="AP1512" i="2"/>
  <c r="AL1512" i="2"/>
  <c r="AM1512" i="2"/>
  <c r="AI1512" i="2"/>
  <c r="AJ1512" i="2"/>
  <c r="AK1512" i="2"/>
  <c r="AG1512" i="2"/>
  <c r="AF1512" i="2"/>
  <c r="AH1512" i="2"/>
  <c r="AU1544" i="2"/>
  <c r="AT1544" i="2"/>
  <c r="AS1544" i="2"/>
  <c r="AR1544" i="2"/>
  <c r="AQ1544" i="2"/>
  <c r="AO1544" i="2"/>
  <c r="AP1544" i="2"/>
  <c r="AL1544" i="2"/>
  <c r="AN1544" i="2"/>
  <c r="AM1544" i="2"/>
  <c r="AI1544" i="2"/>
  <c r="AJ1544" i="2"/>
  <c r="AK1544" i="2"/>
  <c r="AG1544" i="2"/>
  <c r="AF1544" i="2"/>
  <c r="AH1544" i="2"/>
  <c r="AU1576" i="2"/>
  <c r="AT1576" i="2"/>
  <c r="AS1576" i="2"/>
  <c r="AR1576" i="2"/>
  <c r="AQ1576" i="2"/>
  <c r="AO1576" i="2"/>
  <c r="AP1576" i="2"/>
  <c r="AL1576" i="2"/>
  <c r="AN1576" i="2"/>
  <c r="AM1576" i="2"/>
  <c r="AI1576" i="2"/>
  <c r="AJ1576" i="2"/>
  <c r="AK1576" i="2"/>
  <c r="AG1576" i="2"/>
  <c r="AF1576" i="2"/>
  <c r="AH1576" i="2"/>
  <c r="AU1608" i="2"/>
  <c r="AT1608" i="2"/>
  <c r="AS1608" i="2"/>
  <c r="AR1608" i="2"/>
  <c r="AQ1608" i="2"/>
  <c r="AO1608" i="2"/>
  <c r="AP1608" i="2"/>
  <c r="AL1608" i="2"/>
  <c r="AN1608" i="2"/>
  <c r="AM1608" i="2"/>
  <c r="AI1608" i="2"/>
  <c r="AJ1608" i="2"/>
  <c r="AK1608" i="2"/>
  <c r="AG1608" i="2"/>
  <c r="AF1608" i="2"/>
  <c r="AH1608" i="2"/>
  <c r="AU1618" i="2"/>
  <c r="AT1618" i="2"/>
  <c r="AS1618" i="2"/>
  <c r="AR1618" i="2"/>
  <c r="AQ1618" i="2"/>
  <c r="AP1618" i="2"/>
  <c r="AN1618" i="2"/>
  <c r="AL1618" i="2"/>
  <c r="AO1618" i="2"/>
  <c r="AK1618" i="2"/>
  <c r="AM1618" i="2"/>
  <c r="AG1618" i="2"/>
  <c r="AH1618" i="2"/>
  <c r="AI1618" i="2"/>
  <c r="AF1618" i="2"/>
  <c r="AJ1618" i="2"/>
  <c r="AU1626" i="2"/>
  <c r="AT1626" i="2"/>
  <c r="AS1626" i="2"/>
  <c r="AR1626" i="2"/>
  <c r="AQ1626" i="2"/>
  <c r="AP1626" i="2"/>
  <c r="AN1626" i="2"/>
  <c r="AL1626" i="2"/>
  <c r="AK1626" i="2"/>
  <c r="AO1626" i="2"/>
  <c r="AM1626" i="2"/>
  <c r="AG1626" i="2"/>
  <c r="AH1626" i="2"/>
  <c r="AI1626" i="2"/>
  <c r="AJ1626" i="2"/>
  <c r="AF1626" i="2"/>
  <c r="AU1634" i="2"/>
  <c r="AT1634" i="2"/>
  <c r="AS1634" i="2"/>
  <c r="AR1634" i="2"/>
  <c r="AQ1634" i="2"/>
  <c r="AP1634" i="2"/>
  <c r="AN1634" i="2"/>
  <c r="AL1634" i="2"/>
  <c r="AK1634" i="2"/>
  <c r="AM1634" i="2"/>
  <c r="AO1634" i="2"/>
  <c r="AG1634" i="2"/>
  <c r="AH1634" i="2"/>
  <c r="AI1634" i="2"/>
  <c r="AF1634" i="2"/>
  <c r="AJ1634" i="2"/>
  <c r="AU1642" i="2"/>
  <c r="AT1642" i="2"/>
  <c r="AS1642" i="2"/>
  <c r="AR1642" i="2"/>
  <c r="AQ1642" i="2"/>
  <c r="AP1642" i="2"/>
  <c r="AN1642" i="2"/>
  <c r="AL1642" i="2"/>
  <c r="AK1642" i="2"/>
  <c r="AM1642" i="2"/>
  <c r="AG1642" i="2"/>
  <c r="AH1642" i="2"/>
  <c r="AI1642" i="2"/>
  <c r="AJ1642" i="2"/>
  <c r="AF1642" i="2"/>
  <c r="AO1642" i="2"/>
  <c r="AU1650" i="2"/>
  <c r="AT1650" i="2"/>
  <c r="AS1650" i="2"/>
  <c r="AR1650" i="2"/>
  <c r="AQ1650" i="2"/>
  <c r="AP1650" i="2"/>
  <c r="AN1650" i="2"/>
  <c r="AL1650" i="2"/>
  <c r="AO1650" i="2"/>
  <c r="AK1650" i="2"/>
  <c r="AM1650" i="2"/>
  <c r="AG1650" i="2"/>
  <c r="AH1650" i="2"/>
  <c r="AI1650" i="2"/>
  <c r="AF1650" i="2"/>
  <c r="AJ1650" i="2"/>
  <c r="AU1658" i="2"/>
  <c r="AT1658" i="2"/>
  <c r="AS1658" i="2"/>
  <c r="AR1658" i="2"/>
  <c r="AQ1658" i="2"/>
  <c r="AP1658" i="2"/>
  <c r="AN1658" i="2"/>
  <c r="AL1658" i="2"/>
  <c r="AK1658" i="2"/>
  <c r="AO1658" i="2"/>
  <c r="AM1658" i="2"/>
  <c r="AG1658" i="2"/>
  <c r="AH1658" i="2"/>
  <c r="AI1658" i="2"/>
  <c r="AJ1658" i="2"/>
  <c r="AF1658" i="2"/>
  <c r="AU1666" i="2"/>
  <c r="AT1666" i="2"/>
  <c r="AS1666" i="2"/>
  <c r="AR1666" i="2"/>
  <c r="AQ1666" i="2"/>
  <c r="AP1666" i="2"/>
  <c r="AN1666" i="2"/>
  <c r="AL1666" i="2"/>
  <c r="AK1666" i="2"/>
  <c r="AM1666" i="2"/>
  <c r="AO1666" i="2"/>
  <c r="AG1666" i="2"/>
  <c r="AH1666" i="2"/>
  <c r="AI1666" i="2"/>
  <c r="AF1666" i="2"/>
  <c r="AJ1666" i="2"/>
  <c r="AU1674" i="2"/>
  <c r="AT1674" i="2"/>
  <c r="AS1674" i="2"/>
  <c r="AR1674" i="2"/>
  <c r="AQ1674" i="2"/>
  <c r="AP1674" i="2"/>
  <c r="AN1674" i="2"/>
  <c r="AL1674" i="2"/>
  <c r="AK1674" i="2"/>
  <c r="AM1674" i="2"/>
  <c r="AO1674" i="2"/>
  <c r="AG1674" i="2"/>
  <c r="AH1674" i="2"/>
  <c r="AI1674" i="2"/>
  <c r="AJ1674" i="2"/>
  <c r="AF1674" i="2"/>
  <c r="AU1682" i="2"/>
  <c r="AT1682" i="2"/>
  <c r="AS1682" i="2"/>
  <c r="AR1682" i="2"/>
  <c r="AQ1682" i="2"/>
  <c r="AP1682" i="2"/>
  <c r="AN1682" i="2"/>
  <c r="AL1682" i="2"/>
  <c r="AO1682" i="2"/>
  <c r="AK1682" i="2"/>
  <c r="AM1682" i="2"/>
  <c r="AG1682" i="2"/>
  <c r="AH1682" i="2"/>
  <c r="AI1682" i="2"/>
  <c r="AF1682" i="2"/>
  <c r="AJ1682" i="2"/>
  <c r="AU1690" i="2"/>
  <c r="AT1690" i="2"/>
  <c r="AS1690" i="2"/>
  <c r="AR1690" i="2"/>
  <c r="AQ1690" i="2"/>
  <c r="AP1690" i="2"/>
  <c r="AN1690" i="2"/>
  <c r="AL1690" i="2"/>
  <c r="AK1690" i="2"/>
  <c r="AO1690" i="2"/>
  <c r="AM1690" i="2"/>
  <c r="AG1690" i="2"/>
  <c r="AH1690" i="2"/>
  <c r="AI1690" i="2"/>
  <c r="AJ1690" i="2"/>
  <c r="AF1690" i="2"/>
  <c r="AU1698" i="2"/>
  <c r="AT1698" i="2"/>
  <c r="AS1698" i="2"/>
  <c r="AR1698" i="2"/>
  <c r="AQ1698" i="2"/>
  <c r="AP1698" i="2"/>
  <c r="AN1698" i="2"/>
  <c r="AL1698" i="2"/>
  <c r="AK1698" i="2"/>
  <c r="AM1698" i="2"/>
  <c r="AO1698" i="2"/>
  <c r="AG1698" i="2"/>
  <c r="AH1698" i="2"/>
  <c r="AI1698" i="2"/>
  <c r="AF1698" i="2"/>
  <c r="AJ1698" i="2"/>
  <c r="AU1706" i="2"/>
  <c r="AT1706" i="2"/>
  <c r="AS1706" i="2"/>
  <c r="AR1706" i="2"/>
  <c r="AQ1706" i="2"/>
  <c r="AP1706" i="2"/>
  <c r="AN1706" i="2"/>
  <c r="AL1706" i="2"/>
  <c r="AK1706" i="2"/>
  <c r="AM1706" i="2"/>
  <c r="AG1706" i="2"/>
  <c r="AO1706" i="2"/>
  <c r="AH1706" i="2"/>
  <c r="AI1706" i="2"/>
  <c r="AJ1706" i="2"/>
  <c r="AF1706" i="2"/>
  <c r="AU1714" i="2"/>
  <c r="AT1714" i="2"/>
  <c r="AS1714" i="2"/>
  <c r="AR1714" i="2"/>
  <c r="AQ1714" i="2"/>
  <c r="AP1714" i="2"/>
  <c r="AN1714" i="2"/>
  <c r="AL1714" i="2"/>
  <c r="AO1714" i="2"/>
  <c r="AK1714" i="2"/>
  <c r="AM1714" i="2"/>
  <c r="AG1714" i="2"/>
  <c r="AH1714" i="2"/>
  <c r="AI1714" i="2"/>
  <c r="AF1714" i="2"/>
  <c r="AJ1714" i="2"/>
  <c r="AU1722" i="2"/>
  <c r="AT1722" i="2"/>
  <c r="AS1722" i="2"/>
  <c r="AR1722" i="2"/>
  <c r="AQ1722" i="2"/>
  <c r="AP1722" i="2"/>
  <c r="AN1722" i="2"/>
  <c r="AL1722" i="2"/>
  <c r="AK1722" i="2"/>
  <c r="AO1722" i="2"/>
  <c r="AM1722" i="2"/>
  <c r="AG1722" i="2"/>
  <c r="AH1722" i="2"/>
  <c r="AI1722" i="2"/>
  <c r="AJ1722" i="2"/>
  <c r="AF1722" i="2"/>
  <c r="AU1730" i="2"/>
  <c r="AT1730" i="2"/>
  <c r="AS1730" i="2"/>
  <c r="AR1730" i="2"/>
  <c r="AQ1730" i="2"/>
  <c r="AP1730" i="2"/>
  <c r="AN1730" i="2"/>
  <c r="AL1730" i="2"/>
  <c r="AK1730" i="2"/>
  <c r="AM1730" i="2"/>
  <c r="AO1730" i="2"/>
  <c r="AG1730" i="2"/>
  <c r="AH1730" i="2"/>
  <c r="AI1730" i="2"/>
  <c r="AF1730" i="2"/>
  <c r="AJ1730" i="2"/>
  <c r="AU1738" i="2"/>
  <c r="AT1738" i="2"/>
  <c r="AS1738" i="2"/>
  <c r="AR1738" i="2"/>
  <c r="AQ1738" i="2"/>
  <c r="AP1738" i="2"/>
  <c r="AN1738" i="2"/>
  <c r="AL1738" i="2"/>
  <c r="AK1738" i="2"/>
  <c r="AM1738" i="2"/>
  <c r="AG1738" i="2"/>
  <c r="AH1738" i="2"/>
  <c r="AO1738" i="2"/>
  <c r="AI1738" i="2"/>
  <c r="AJ1738" i="2"/>
  <c r="AF1738" i="2"/>
  <c r="AU1746" i="2"/>
  <c r="AT1746" i="2"/>
  <c r="AS1746" i="2"/>
  <c r="AR1746" i="2"/>
  <c r="AQ1746" i="2"/>
  <c r="AP1746" i="2"/>
  <c r="AN1746" i="2"/>
  <c r="AL1746" i="2"/>
  <c r="AO1746" i="2"/>
  <c r="AK1746" i="2"/>
  <c r="AM1746" i="2"/>
  <c r="AG1746" i="2"/>
  <c r="AH1746" i="2"/>
  <c r="AI1746" i="2"/>
  <c r="AF1746" i="2"/>
  <c r="AJ1746" i="2"/>
  <c r="AU1754" i="2"/>
  <c r="AT1754" i="2"/>
  <c r="AS1754" i="2"/>
  <c r="AR1754" i="2"/>
  <c r="AQ1754" i="2"/>
  <c r="AP1754" i="2"/>
  <c r="AN1754" i="2"/>
  <c r="AL1754" i="2"/>
  <c r="AK1754" i="2"/>
  <c r="AO1754" i="2"/>
  <c r="AM1754" i="2"/>
  <c r="AG1754" i="2"/>
  <c r="AH1754" i="2"/>
  <c r="AI1754" i="2"/>
  <c r="AJ1754" i="2"/>
  <c r="AF1754" i="2"/>
  <c r="AU1762" i="2"/>
  <c r="AT1762" i="2"/>
  <c r="AS1762" i="2"/>
  <c r="AR1762" i="2"/>
  <c r="AQ1762" i="2"/>
  <c r="AP1762" i="2"/>
  <c r="AN1762" i="2"/>
  <c r="AL1762" i="2"/>
  <c r="AK1762" i="2"/>
  <c r="AM1762" i="2"/>
  <c r="AO1762" i="2"/>
  <c r="AG1762" i="2"/>
  <c r="AH1762" i="2"/>
  <c r="AI1762" i="2"/>
  <c r="AF1762" i="2"/>
  <c r="AJ1762" i="2"/>
  <c r="AU1770" i="2"/>
  <c r="AT1770" i="2"/>
  <c r="AS1770" i="2"/>
  <c r="AR1770" i="2"/>
  <c r="AQ1770" i="2"/>
  <c r="AP1770" i="2"/>
  <c r="AN1770" i="2"/>
  <c r="AL1770" i="2"/>
  <c r="AK1770" i="2"/>
  <c r="AM1770" i="2"/>
  <c r="AG1770" i="2"/>
  <c r="AH1770" i="2"/>
  <c r="AI1770" i="2"/>
  <c r="AJ1770" i="2"/>
  <c r="AF1770" i="2"/>
  <c r="AO1770" i="2"/>
  <c r="AU1778" i="2"/>
  <c r="AT1778" i="2"/>
  <c r="AS1778" i="2"/>
  <c r="AR1778" i="2"/>
  <c r="AQ1778" i="2"/>
  <c r="AP1778" i="2"/>
  <c r="AN1778" i="2"/>
  <c r="AL1778" i="2"/>
  <c r="AO1778" i="2"/>
  <c r="AK1778" i="2"/>
  <c r="AM1778" i="2"/>
  <c r="AG1778" i="2"/>
  <c r="AH1778" i="2"/>
  <c r="AI1778" i="2"/>
  <c r="AF1778" i="2"/>
  <c r="AJ1778" i="2"/>
  <c r="AU1786" i="2"/>
  <c r="AT1786" i="2"/>
  <c r="AS1786" i="2"/>
  <c r="AR1786" i="2"/>
  <c r="AQ1786" i="2"/>
  <c r="AP1786" i="2"/>
  <c r="AN1786" i="2"/>
  <c r="AL1786" i="2"/>
  <c r="AK1786" i="2"/>
  <c r="AO1786" i="2"/>
  <c r="AM1786" i="2"/>
  <c r="AG1786" i="2"/>
  <c r="AH1786" i="2"/>
  <c r="AI1786" i="2"/>
  <c r="AJ1786" i="2"/>
  <c r="AF1786" i="2"/>
  <c r="AU1794" i="2"/>
  <c r="AT1794" i="2"/>
  <c r="AS1794" i="2"/>
  <c r="AR1794" i="2"/>
  <c r="AQ1794" i="2"/>
  <c r="AP1794" i="2"/>
  <c r="AN1794" i="2"/>
  <c r="AL1794" i="2"/>
  <c r="AK1794" i="2"/>
  <c r="AM1794" i="2"/>
  <c r="AO1794" i="2"/>
  <c r="AG1794" i="2"/>
  <c r="AH1794" i="2"/>
  <c r="AI1794" i="2"/>
  <c r="AF1794" i="2"/>
  <c r="AJ1794" i="2"/>
  <c r="AU1802" i="2"/>
  <c r="AT1802" i="2"/>
  <c r="AS1802" i="2"/>
  <c r="AR1802" i="2"/>
  <c r="AQ1802" i="2"/>
  <c r="AP1802" i="2"/>
  <c r="AN1802" i="2"/>
  <c r="AL1802" i="2"/>
  <c r="AK1802" i="2"/>
  <c r="AM1802" i="2"/>
  <c r="AO1802" i="2"/>
  <c r="AG1802" i="2"/>
  <c r="AH1802" i="2"/>
  <c r="AI1802" i="2"/>
  <c r="AJ1802" i="2"/>
  <c r="AF1802" i="2"/>
  <c r="AU1810" i="2"/>
  <c r="AT1810" i="2"/>
  <c r="AS1810" i="2"/>
  <c r="AR1810" i="2"/>
  <c r="AQ1810" i="2"/>
  <c r="AP1810" i="2"/>
  <c r="AN1810" i="2"/>
  <c r="AL1810" i="2"/>
  <c r="AO1810" i="2"/>
  <c r="AK1810" i="2"/>
  <c r="AM1810" i="2"/>
  <c r="AG1810" i="2"/>
  <c r="AH1810" i="2"/>
  <c r="AI1810" i="2"/>
  <c r="AF1810" i="2"/>
  <c r="AJ1810" i="2"/>
  <c r="AT1818" i="2"/>
  <c r="AU1818" i="2"/>
  <c r="AS1818" i="2"/>
  <c r="AR1818" i="2"/>
  <c r="AQ1818" i="2"/>
  <c r="AP1818" i="2"/>
  <c r="AN1818" i="2"/>
  <c r="AL1818" i="2"/>
  <c r="AK1818" i="2"/>
  <c r="AO1818" i="2"/>
  <c r="AM1818" i="2"/>
  <c r="AG1818" i="2"/>
  <c r="AH1818" i="2"/>
  <c r="AI1818" i="2"/>
  <c r="AJ1818" i="2"/>
  <c r="AF1818" i="2"/>
  <c r="AU1826" i="2"/>
  <c r="AT1826" i="2"/>
  <c r="AS1826" i="2"/>
  <c r="AR1826" i="2"/>
  <c r="AQ1826" i="2"/>
  <c r="AP1826" i="2"/>
  <c r="AN1826" i="2"/>
  <c r="AL1826" i="2"/>
  <c r="AK1826" i="2"/>
  <c r="AM1826" i="2"/>
  <c r="AO1826" i="2"/>
  <c r="AG1826" i="2"/>
  <c r="AH1826" i="2"/>
  <c r="AI1826" i="2"/>
  <c r="AF1826" i="2"/>
  <c r="AJ1826" i="2"/>
  <c r="AU1834" i="2"/>
  <c r="AT1834" i="2"/>
  <c r="AS1834" i="2"/>
  <c r="AR1834" i="2"/>
  <c r="AQ1834" i="2"/>
  <c r="AP1834" i="2"/>
  <c r="AN1834" i="2"/>
  <c r="AL1834" i="2"/>
  <c r="AK1834" i="2"/>
  <c r="AM1834" i="2"/>
  <c r="AG1834" i="2"/>
  <c r="AO1834" i="2"/>
  <c r="AH1834" i="2"/>
  <c r="AI1834" i="2"/>
  <c r="AJ1834" i="2"/>
  <c r="AF1834" i="2"/>
  <c r="AU1842" i="2"/>
  <c r="AT1842" i="2"/>
  <c r="AS1842" i="2"/>
  <c r="AR1842" i="2"/>
  <c r="AQ1842" i="2"/>
  <c r="AP1842" i="2"/>
  <c r="AN1842" i="2"/>
  <c r="AL1842" i="2"/>
  <c r="AO1842" i="2"/>
  <c r="AK1842" i="2"/>
  <c r="AM1842" i="2"/>
  <c r="AG1842" i="2"/>
  <c r="AH1842" i="2"/>
  <c r="AI1842" i="2"/>
  <c r="AF1842" i="2"/>
  <c r="AJ1842" i="2"/>
  <c r="AU1850" i="2"/>
  <c r="AT1850" i="2"/>
  <c r="AS1850" i="2"/>
  <c r="AR1850" i="2"/>
  <c r="AQ1850" i="2"/>
  <c r="AP1850" i="2"/>
  <c r="AN1850" i="2"/>
  <c r="AL1850" i="2"/>
  <c r="AK1850" i="2"/>
  <c r="AO1850" i="2"/>
  <c r="AM1850" i="2"/>
  <c r="AG1850" i="2"/>
  <c r="AH1850" i="2"/>
  <c r="AI1850" i="2"/>
  <c r="AJ1850" i="2"/>
  <c r="AF1850" i="2"/>
  <c r="AU1858" i="2"/>
  <c r="AT1858" i="2"/>
  <c r="AS1858" i="2"/>
  <c r="AR1858" i="2"/>
  <c r="AQ1858" i="2"/>
  <c r="AP1858" i="2"/>
  <c r="AN1858" i="2"/>
  <c r="AL1858" i="2"/>
  <c r="AK1858" i="2"/>
  <c r="AM1858" i="2"/>
  <c r="AO1858" i="2"/>
  <c r="AG1858" i="2"/>
  <c r="AH1858" i="2"/>
  <c r="AI1858" i="2"/>
  <c r="AF1858" i="2"/>
  <c r="AJ1858" i="2"/>
  <c r="AU1866" i="2"/>
  <c r="AT1866" i="2"/>
  <c r="AS1866" i="2"/>
  <c r="AR1866" i="2"/>
  <c r="AQ1866" i="2"/>
  <c r="AP1866" i="2"/>
  <c r="AN1866" i="2"/>
  <c r="AL1866" i="2"/>
  <c r="AK1866" i="2"/>
  <c r="AM1866" i="2"/>
  <c r="AG1866" i="2"/>
  <c r="AH1866" i="2"/>
  <c r="AO1866" i="2"/>
  <c r="AI1866" i="2"/>
  <c r="AJ1866" i="2"/>
  <c r="AF1866" i="2"/>
  <c r="AU1874" i="2"/>
  <c r="AT1874" i="2"/>
  <c r="AS1874" i="2"/>
  <c r="AR1874" i="2"/>
  <c r="AQ1874" i="2"/>
  <c r="AP1874" i="2"/>
  <c r="AN1874" i="2"/>
  <c r="AL1874" i="2"/>
  <c r="AO1874" i="2"/>
  <c r="AK1874" i="2"/>
  <c r="AM1874" i="2"/>
  <c r="AG1874" i="2"/>
  <c r="AH1874" i="2"/>
  <c r="AI1874" i="2"/>
  <c r="AF1874" i="2"/>
  <c r="AJ1874" i="2"/>
  <c r="AU1882" i="2"/>
  <c r="AT1882" i="2"/>
  <c r="AS1882" i="2"/>
  <c r="AR1882" i="2"/>
  <c r="AQ1882" i="2"/>
  <c r="AP1882" i="2"/>
  <c r="AN1882" i="2"/>
  <c r="AL1882" i="2"/>
  <c r="AK1882" i="2"/>
  <c r="AO1882" i="2"/>
  <c r="AM1882" i="2"/>
  <c r="AG1882" i="2"/>
  <c r="AH1882" i="2"/>
  <c r="AI1882" i="2"/>
  <c r="AJ1882" i="2"/>
  <c r="AF1882" i="2"/>
  <c r="AU1890" i="2"/>
  <c r="AT1890" i="2"/>
  <c r="AS1890" i="2"/>
  <c r="AR1890" i="2"/>
  <c r="AQ1890" i="2"/>
  <c r="AP1890" i="2"/>
  <c r="AN1890" i="2"/>
  <c r="AL1890" i="2"/>
  <c r="AK1890" i="2"/>
  <c r="AM1890" i="2"/>
  <c r="AO1890" i="2"/>
  <c r="AG1890" i="2"/>
  <c r="AH1890" i="2"/>
  <c r="AI1890" i="2"/>
  <c r="AF1890" i="2"/>
  <c r="AJ1890" i="2"/>
  <c r="AU1898" i="2"/>
  <c r="AT1898" i="2"/>
  <c r="AS1898" i="2"/>
  <c r="AR1898" i="2"/>
  <c r="AQ1898" i="2"/>
  <c r="AP1898" i="2"/>
  <c r="AN1898" i="2"/>
  <c r="AL1898" i="2"/>
  <c r="AK1898" i="2"/>
  <c r="AM1898" i="2"/>
  <c r="AG1898" i="2"/>
  <c r="AH1898" i="2"/>
  <c r="AI1898" i="2"/>
  <c r="AO1898" i="2"/>
  <c r="AJ1898" i="2"/>
  <c r="AF1898" i="2"/>
  <c r="AU1906" i="2"/>
  <c r="AT1906" i="2"/>
  <c r="AS1906" i="2"/>
  <c r="AR1906" i="2"/>
  <c r="AQ1906" i="2"/>
  <c r="AP1906" i="2"/>
  <c r="AN1906" i="2"/>
  <c r="AL1906" i="2"/>
  <c r="AO1906" i="2"/>
  <c r="AK1906" i="2"/>
  <c r="AM1906" i="2"/>
  <c r="AG1906" i="2"/>
  <c r="AH1906" i="2"/>
  <c r="AI1906" i="2"/>
  <c r="AF1906" i="2"/>
  <c r="AJ1906" i="2"/>
  <c r="AT1914" i="2"/>
  <c r="AU1914" i="2"/>
  <c r="AS1914" i="2"/>
  <c r="AR1914" i="2"/>
  <c r="AQ1914" i="2"/>
  <c r="AP1914" i="2"/>
  <c r="AN1914" i="2"/>
  <c r="AL1914" i="2"/>
  <c r="AK1914" i="2"/>
  <c r="AO1914" i="2"/>
  <c r="AM1914" i="2"/>
  <c r="AG1914" i="2"/>
  <c r="AH1914" i="2"/>
  <c r="AI1914" i="2"/>
  <c r="AJ1914" i="2"/>
  <c r="AF1914" i="2"/>
  <c r="AU1922" i="2"/>
  <c r="AT1922" i="2"/>
  <c r="AS1922" i="2"/>
  <c r="AR1922" i="2"/>
  <c r="AQ1922" i="2"/>
  <c r="AP1922" i="2"/>
  <c r="AN1922" i="2"/>
  <c r="AL1922" i="2"/>
  <c r="AK1922" i="2"/>
  <c r="AM1922" i="2"/>
  <c r="AO1922" i="2"/>
  <c r="AG1922" i="2"/>
  <c r="AH1922" i="2"/>
  <c r="AI1922" i="2"/>
  <c r="AF1922" i="2"/>
  <c r="AJ1922" i="2"/>
  <c r="AU1934" i="2"/>
  <c r="AS1934" i="2"/>
  <c r="AT1934" i="2"/>
  <c r="AR1934" i="2"/>
  <c r="AQ1934" i="2"/>
  <c r="AP1934" i="2"/>
  <c r="AN1934" i="2"/>
  <c r="AO1934" i="2"/>
  <c r="AL1934" i="2"/>
  <c r="AK1934" i="2"/>
  <c r="AG1934" i="2"/>
  <c r="AM1934" i="2"/>
  <c r="AH1934" i="2"/>
  <c r="AI1934" i="2"/>
  <c r="AF1934" i="2"/>
  <c r="AJ1934" i="2"/>
  <c r="AU1954" i="2"/>
  <c r="AT1954" i="2"/>
  <c r="AS1954" i="2"/>
  <c r="AR1954" i="2"/>
  <c r="AQ1954" i="2"/>
  <c r="AP1954" i="2"/>
  <c r="AN1954" i="2"/>
  <c r="AL1954" i="2"/>
  <c r="AK1954" i="2"/>
  <c r="AM1954" i="2"/>
  <c r="AO1954" i="2"/>
  <c r="AG1954" i="2"/>
  <c r="AH1954" i="2"/>
  <c r="AI1954" i="2"/>
  <c r="AF1954" i="2"/>
  <c r="AJ1954" i="2"/>
  <c r="AU1962" i="2"/>
  <c r="AT1962" i="2"/>
  <c r="AS1962" i="2"/>
  <c r="AR1962" i="2"/>
  <c r="AQ1962" i="2"/>
  <c r="AP1962" i="2"/>
  <c r="AN1962" i="2"/>
  <c r="AL1962" i="2"/>
  <c r="AK1962" i="2"/>
  <c r="AM1962" i="2"/>
  <c r="AG1962" i="2"/>
  <c r="AO1962" i="2"/>
  <c r="AH1962" i="2"/>
  <c r="AI1962" i="2"/>
  <c r="AJ1962" i="2"/>
  <c r="AF1962" i="2"/>
  <c r="AU1970" i="2"/>
  <c r="AT1970" i="2"/>
  <c r="AS1970" i="2"/>
  <c r="AR1970" i="2"/>
  <c r="AQ1970" i="2"/>
  <c r="AP1970" i="2"/>
  <c r="AN1970" i="2"/>
  <c r="AL1970" i="2"/>
  <c r="AO1970" i="2"/>
  <c r="AK1970" i="2"/>
  <c r="AM1970" i="2"/>
  <c r="AG1970" i="2"/>
  <c r="AH1970" i="2"/>
  <c r="AI1970" i="2"/>
  <c r="AF1970" i="2"/>
  <c r="AJ1970" i="2"/>
  <c r="AU1982" i="2"/>
  <c r="AS1982" i="2"/>
  <c r="AR1982" i="2"/>
  <c r="AT1982" i="2"/>
  <c r="AQ1982" i="2"/>
  <c r="AP1982" i="2"/>
  <c r="AO1982" i="2"/>
  <c r="AN1982" i="2"/>
  <c r="AL1982" i="2"/>
  <c r="AK1982" i="2"/>
  <c r="AG1982" i="2"/>
  <c r="AM1982" i="2"/>
  <c r="AH1982" i="2"/>
  <c r="AI1982" i="2"/>
  <c r="AF1982" i="2"/>
  <c r="AJ1982" i="2"/>
  <c r="AU1990" i="2"/>
  <c r="AT1990" i="2"/>
  <c r="AS1990" i="2"/>
  <c r="AR1990" i="2"/>
  <c r="AQ1990" i="2"/>
  <c r="AP1990" i="2"/>
  <c r="AN1990" i="2"/>
  <c r="AO1990" i="2"/>
  <c r="AK1990" i="2"/>
  <c r="AL1990" i="2"/>
  <c r="AG1990" i="2"/>
  <c r="AH1990" i="2"/>
  <c r="AI1990" i="2"/>
  <c r="AF1990" i="2"/>
  <c r="AM1990" i="2"/>
  <c r="AJ1990" i="2"/>
  <c r="AU1108" i="2"/>
  <c r="AT1108" i="2"/>
  <c r="AS1108" i="2"/>
  <c r="AR1108" i="2"/>
  <c r="AQ1108" i="2"/>
  <c r="AP1108" i="2"/>
  <c r="AN1108" i="2"/>
  <c r="AO1108" i="2"/>
  <c r="AL1108" i="2"/>
  <c r="AJ1108" i="2"/>
  <c r="AK1108" i="2"/>
  <c r="AI1108" i="2"/>
  <c r="AM1108" i="2"/>
  <c r="AG1108" i="2"/>
  <c r="AF1108" i="2"/>
  <c r="AH1108" i="2"/>
  <c r="AU1236" i="2"/>
  <c r="AT1236" i="2"/>
  <c r="AR1236" i="2"/>
  <c r="AS1236" i="2"/>
  <c r="AQ1236" i="2"/>
  <c r="AN1236" i="2"/>
  <c r="AO1236" i="2"/>
  <c r="AP1236" i="2"/>
  <c r="AL1236" i="2"/>
  <c r="AK1236" i="2"/>
  <c r="AI1236" i="2"/>
  <c r="AJ1236" i="2"/>
  <c r="AM1236" i="2"/>
  <c r="AG1236" i="2"/>
  <c r="AF1236" i="2"/>
  <c r="AH1236" i="2"/>
  <c r="AU1356" i="2"/>
  <c r="AT1356" i="2"/>
  <c r="AR1356" i="2"/>
  <c r="AS1356" i="2"/>
  <c r="AQ1356" i="2"/>
  <c r="AN1356" i="2"/>
  <c r="AO1356" i="2"/>
  <c r="AP1356" i="2"/>
  <c r="AL1356" i="2"/>
  <c r="AM1356" i="2"/>
  <c r="AK1356" i="2"/>
  <c r="AI1356" i="2"/>
  <c r="AJ1356" i="2"/>
  <c r="AG1356" i="2"/>
  <c r="AH1356" i="2"/>
  <c r="AF1356" i="2"/>
  <c r="AU1388" i="2"/>
  <c r="AT1388" i="2"/>
  <c r="AR1388" i="2"/>
  <c r="AS1388" i="2"/>
  <c r="AQ1388" i="2"/>
  <c r="AN1388" i="2"/>
  <c r="AO1388" i="2"/>
  <c r="AP1388" i="2"/>
  <c r="AL1388" i="2"/>
  <c r="AM1388" i="2"/>
  <c r="AK1388" i="2"/>
  <c r="AI1388" i="2"/>
  <c r="AJ1388" i="2"/>
  <c r="AG1388" i="2"/>
  <c r="AH1388" i="2"/>
  <c r="AF1388" i="2"/>
  <c r="AU1420" i="2"/>
  <c r="AT1420" i="2"/>
  <c r="AR1420" i="2"/>
  <c r="AS1420" i="2"/>
  <c r="AQ1420" i="2"/>
  <c r="AN1420" i="2"/>
  <c r="AO1420" i="2"/>
  <c r="AP1420" i="2"/>
  <c r="AL1420" i="2"/>
  <c r="AM1420" i="2"/>
  <c r="AK1420" i="2"/>
  <c r="AI1420" i="2"/>
  <c r="AJ1420" i="2"/>
  <c r="AG1420" i="2"/>
  <c r="AH1420" i="2"/>
  <c r="AF1420" i="2"/>
  <c r="AU1452" i="2"/>
  <c r="AT1452" i="2"/>
  <c r="AR1452" i="2"/>
  <c r="AS1452" i="2"/>
  <c r="AQ1452" i="2"/>
  <c r="AN1452" i="2"/>
  <c r="AO1452" i="2"/>
  <c r="AP1452" i="2"/>
  <c r="AL1452" i="2"/>
  <c r="AM1452" i="2"/>
  <c r="AK1452" i="2"/>
  <c r="AI1452" i="2"/>
  <c r="AJ1452" i="2"/>
  <c r="AG1452" i="2"/>
  <c r="AH1452" i="2"/>
  <c r="AF1452" i="2"/>
  <c r="AU1484" i="2"/>
  <c r="AT1484" i="2"/>
  <c r="AR1484" i="2"/>
  <c r="AS1484" i="2"/>
  <c r="AQ1484" i="2"/>
  <c r="AN1484" i="2"/>
  <c r="AO1484" i="2"/>
  <c r="AP1484" i="2"/>
  <c r="AL1484" i="2"/>
  <c r="AM1484" i="2"/>
  <c r="AK1484" i="2"/>
  <c r="AI1484" i="2"/>
  <c r="AJ1484" i="2"/>
  <c r="AG1484" i="2"/>
  <c r="AH1484" i="2"/>
  <c r="AF1484" i="2"/>
  <c r="AU1516" i="2"/>
  <c r="AT1516" i="2"/>
  <c r="AR1516" i="2"/>
  <c r="AS1516" i="2"/>
  <c r="AQ1516" i="2"/>
  <c r="AO1516" i="2"/>
  <c r="AP1516" i="2"/>
  <c r="AN1516" i="2"/>
  <c r="AL1516" i="2"/>
  <c r="AM1516" i="2"/>
  <c r="AK1516" i="2"/>
  <c r="AI1516" i="2"/>
  <c r="AJ1516" i="2"/>
  <c r="AG1516" i="2"/>
  <c r="AH1516" i="2"/>
  <c r="AF1516" i="2"/>
  <c r="AU1548" i="2"/>
  <c r="AT1548" i="2"/>
  <c r="AS1548" i="2"/>
  <c r="AR1548" i="2"/>
  <c r="AQ1548" i="2"/>
  <c r="AO1548" i="2"/>
  <c r="AP1548" i="2"/>
  <c r="AN1548" i="2"/>
  <c r="AL1548" i="2"/>
  <c r="AM1548" i="2"/>
  <c r="AK1548" i="2"/>
  <c r="AI1548" i="2"/>
  <c r="AJ1548" i="2"/>
  <c r="AG1548" i="2"/>
  <c r="AH1548" i="2"/>
  <c r="AF1548" i="2"/>
  <c r="AU1580" i="2"/>
  <c r="AT1580" i="2"/>
  <c r="AR1580" i="2"/>
  <c r="AS1580" i="2"/>
  <c r="AQ1580" i="2"/>
  <c r="AO1580" i="2"/>
  <c r="AP1580" i="2"/>
  <c r="AN1580" i="2"/>
  <c r="AL1580" i="2"/>
  <c r="AM1580" i="2"/>
  <c r="AK1580" i="2"/>
  <c r="AI1580" i="2"/>
  <c r="AJ1580" i="2"/>
  <c r="AG1580" i="2"/>
  <c r="AH1580" i="2"/>
  <c r="AF1580" i="2"/>
  <c r="AU1611" i="2"/>
  <c r="AT1611" i="2"/>
  <c r="AS1611" i="2"/>
  <c r="AR1611" i="2"/>
  <c r="AQ1611" i="2"/>
  <c r="AO1611" i="2"/>
  <c r="AP1611" i="2"/>
  <c r="AM1611" i="2"/>
  <c r="AL1611" i="2"/>
  <c r="AK1611" i="2"/>
  <c r="AJ1611" i="2"/>
  <c r="AH1611" i="2"/>
  <c r="AI1611" i="2"/>
  <c r="AF1611" i="2"/>
  <c r="AN1611" i="2"/>
  <c r="AG1611" i="2"/>
  <c r="AU1619" i="2"/>
  <c r="AT1619" i="2"/>
  <c r="AS1619" i="2"/>
  <c r="AR1619" i="2"/>
  <c r="AQ1619" i="2"/>
  <c r="AO1619" i="2"/>
  <c r="AP1619" i="2"/>
  <c r="AM1619" i="2"/>
  <c r="AN1619" i="2"/>
  <c r="AL1619" i="2"/>
  <c r="AK1619" i="2"/>
  <c r="AJ1619" i="2"/>
  <c r="AH1619" i="2"/>
  <c r="AF1619" i="2"/>
  <c r="AI1619" i="2"/>
  <c r="AG1619" i="2"/>
  <c r="AU1627" i="2"/>
  <c r="AT1627" i="2"/>
  <c r="AS1627" i="2"/>
  <c r="AR1627" i="2"/>
  <c r="AQ1627" i="2"/>
  <c r="AO1627" i="2"/>
  <c r="AP1627" i="2"/>
  <c r="AM1627" i="2"/>
  <c r="AL1627" i="2"/>
  <c r="AK1627" i="2"/>
  <c r="AN1627" i="2"/>
  <c r="AJ1627" i="2"/>
  <c r="AH1627" i="2"/>
  <c r="AI1627" i="2"/>
  <c r="AF1627" i="2"/>
  <c r="AG1627" i="2"/>
  <c r="AU1635" i="2"/>
  <c r="AT1635" i="2"/>
  <c r="AS1635" i="2"/>
  <c r="AR1635" i="2"/>
  <c r="AQ1635" i="2"/>
  <c r="AO1635" i="2"/>
  <c r="AP1635" i="2"/>
  <c r="AM1635" i="2"/>
  <c r="AN1635" i="2"/>
  <c r="AL1635" i="2"/>
  <c r="AK1635" i="2"/>
  <c r="AJ1635" i="2"/>
  <c r="AH1635" i="2"/>
  <c r="AF1635" i="2"/>
  <c r="AI1635" i="2"/>
  <c r="AG1635" i="2"/>
  <c r="AU1643" i="2"/>
  <c r="AT1643" i="2"/>
  <c r="AS1643" i="2"/>
  <c r="AR1643" i="2"/>
  <c r="AQ1643" i="2"/>
  <c r="AO1643" i="2"/>
  <c r="AP1643" i="2"/>
  <c r="AM1643" i="2"/>
  <c r="AL1643" i="2"/>
  <c r="AK1643" i="2"/>
  <c r="AJ1643" i="2"/>
  <c r="AN1643" i="2"/>
  <c r="AH1643" i="2"/>
  <c r="AI1643" i="2"/>
  <c r="AF1643" i="2"/>
  <c r="AG1643" i="2"/>
  <c r="AU1651" i="2"/>
  <c r="AT1651" i="2"/>
  <c r="AS1651" i="2"/>
  <c r="AR1651" i="2"/>
  <c r="AQ1651" i="2"/>
  <c r="AO1651" i="2"/>
  <c r="AP1651" i="2"/>
  <c r="AM1651" i="2"/>
  <c r="AN1651" i="2"/>
  <c r="AL1651" i="2"/>
  <c r="AK1651" i="2"/>
  <c r="AJ1651" i="2"/>
  <c r="AH1651" i="2"/>
  <c r="AF1651" i="2"/>
  <c r="AI1651" i="2"/>
  <c r="AG1651" i="2"/>
  <c r="AU1659" i="2"/>
  <c r="AT1659" i="2"/>
  <c r="AS1659" i="2"/>
  <c r="AR1659" i="2"/>
  <c r="AQ1659" i="2"/>
  <c r="AO1659" i="2"/>
  <c r="AP1659" i="2"/>
  <c r="AM1659" i="2"/>
  <c r="AL1659" i="2"/>
  <c r="AK1659" i="2"/>
  <c r="AJ1659" i="2"/>
  <c r="AN1659" i="2"/>
  <c r="AH1659" i="2"/>
  <c r="AI1659" i="2"/>
  <c r="AF1659" i="2"/>
  <c r="AG1659" i="2"/>
  <c r="AU1715" i="2"/>
  <c r="AT1715" i="2"/>
  <c r="AS1715" i="2"/>
  <c r="AR1715" i="2"/>
  <c r="AQ1715" i="2"/>
  <c r="AO1715" i="2"/>
  <c r="AP1715" i="2"/>
  <c r="AM1715" i="2"/>
  <c r="AN1715" i="2"/>
  <c r="AL1715" i="2"/>
  <c r="AK1715" i="2"/>
  <c r="AJ1715" i="2"/>
  <c r="AH1715" i="2"/>
  <c r="AF1715" i="2"/>
  <c r="AI1715" i="2"/>
  <c r="AG1715" i="2"/>
  <c r="AU1723" i="2"/>
  <c r="AT1723" i="2"/>
  <c r="AS1723" i="2"/>
  <c r="AR1723" i="2"/>
  <c r="AQ1723" i="2"/>
  <c r="AO1723" i="2"/>
  <c r="AP1723" i="2"/>
  <c r="AM1723" i="2"/>
  <c r="AK1723" i="2"/>
  <c r="AJ1723" i="2"/>
  <c r="AL1723" i="2"/>
  <c r="AN1723" i="2"/>
  <c r="AH1723" i="2"/>
  <c r="AI1723" i="2"/>
  <c r="AF1723" i="2"/>
  <c r="AG1723" i="2"/>
  <c r="AU1779" i="2"/>
  <c r="AT1779" i="2"/>
  <c r="AS1779" i="2"/>
  <c r="AR1779" i="2"/>
  <c r="AQ1779" i="2"/>
  <c r="AO1779" i="2"/>
  <c r="AP1779" i="2"/>
  <c r="AM1779" i="2"/>
  <c r="AN1779" i="2"/>
  <c r="AL1779" i="2"/>
  <c r="AK1779" i="2"/>
  <c r="AJ1779" i="2"/>
  <c r="AH1779" i="2"/>
  <c r="AF1779" i="2"/>
  <c r="AI1779" i="2"/>
  <c r="AG1779" i="2"/>
  <c r="AU1787" i="2"/>
  <c r="AT1787" i="2"/>
  <c r="AS1787" i="2"/>
  <c r="AR1787" i="2"/>
  <c r="AQ1787" i="2"/>
  <c r="AO1787" i="2"/>
  <c r="AP1787" i="2"/>
  <c r="AM1787" i="2"/>
  <c r="AK1787" i="2"/>
  <c r="AJ1787" i="2"/>
  <c r="AL1787" i="2"/>
  <c r="AN1787" i="2"/>
  <c r="AH1787" i="2"/>
  <c r="AI1787" i="2"/>
  <c r="AF1787" i="2"/>
  <c r="AG1787" i="2"/>
  <c r="AU1940" i="2"/>
  <c r="AT1940" i="2"/>
  <c r="AR1940" i="2"/>
  <c r="AS1940" i="2"/>
  <c r="AQ1940" i="2"/>
  <c r="AO1940" i="2"/>
  <c r="AP1940" i="2"/>
  <c r="AN1940" i="2"/>
  <c r="AK1940" i="2"/>
  <c r="AI1940" i="2"/>
  <c r="AJ1940" i="2"/>
  <c r="AM1940" i="2"/>
  <c r="AL1940" i="2"/>
  <c r="AG1940" i="2"/>
  <c r="AH1940" i="2"/>
  <c r="AF1940" i="2"/>
  <c r="AU394" i="2"/>
  <c r="AT394" i="2"/>
  <c r="AS394" i="2"/>
  <c r="AR394" i="2"/>
  <c r="AQ394" i="2"/>
  <c r="AP394" i="2"/>
  <c r="AN394" i="2"/>
  <c r="AL394" i="2"/>
  <c r="AK394" i="2"/>
  <c r="AM394" i="2"/>
  <c r="AO394" i="2"/>
  <c r="AG394" i="2"/>
  <c r="AH394" i="2"/>
  <c r="AI394" i="2"/>
  <c r="AJ394" i="2"/>
  <c r="AF394" i="2"/>
  <c r="AU583" i="2"/>
  <c r="AT583" i="2"/>
  <c r="AS583" i="2"/>
  <c r="AR583" i="2"/>
  <c r="AQ583" i="2"/>
  <c r="AP583" i="2"/>
  <c r="AO583" i="2"/>
  <c r="AM583" i="2"/>
  <c r="AN583" i="2"/>
  <c r="AJ583" i="2"/>
  <c r="AK583" i="2"/>
  <c r="AF583" i="2"/>
  <c r="AG583" i="2"/>
  <c r="AH583" i="2"/>
  <c r="AL583" i="2"/>
  <c r="AI583" i="2"/>
  <c r="AU804" i="2"/>
  <c r="AT804" i="2"/>
  <c r="AS804" i="2"/>
  <c r="AR804" i="2"/>
  <c r="AQ804" i="2"/>
  <c r="AP804" i="2"/>
  <c r="AN804" i="2"/>
  <c r="AO804" i="2"/>
  <c r="AL804" i="2"/>
  <c r="AJ804" i="2"/>
  <c r="AK804" i="2"/>
  <c r="AI804" i="2"/>
  <c r="AM804" i="2"/>
  <c r="AG804" i="2"/>
  <c r="AF804" i="2"/>
  <c r="AH804" i="2"/>
  <c r="AU417" i="2"/>
  <c r="AT417" i="2"/>
  <c r="AS417" i="2"/>
  <c r="AR417" i="2"/>
  <c r="AQ417" i="2"/>
  <c r="AP417" i="2"/>
  <c r="AN417" i="2"/>
  <c r="AO417" i="2"/>
  <c r="AM417" i="2"/>
  <c r="AL417" i="2"/>
  <c r="AH417" i="2"/>
  <c r="AI417" i="2"/>
  <c r="AJ417" i="2"/>
  <c r="AG417" i="2"/>
  <c r="AK417" i="2"/>
  <c r="AF417" i="2"/>
  <c r="AU367" i="2"/>
  <c r="AT367" i="2"/>
  <c r="AR367" i="2"/>
  <c r="AS367" i="2"/>
  <c r="AQ367" i="2"/>
  <c r="AP367" i="2"/>
  <c r="AO367" i="2"/>
  <c r="AN367" i="2"/>
  <c r="AM367" i="2"/>
  <c r="AJ367" i="2"/>
  <c r="AK367" i="2"/>
  <c r="AF367" i="2"/>
  <c r="AL367" i="2"/>
  <c r="AG367" i="2"/>
  <c r="AH367" i="2"/>
  <c r="AI367" i="2"/>
  <c r="AU396" i="2"/>
  <c r="AS396" i="2"/>
  <c r="AT396" i="2"/>
  <c r="AR396" i="2"/>
  <c r="AQ396" i="2"/>
  <c r="AP396" i="2"/>
  <c r="AN396" i="2"/>
  <c r="AO396" i="2"/>
  <c r="AL396" i="2"/>
  <c r="AJ396" i="2"/>
  <c r="AM396" i="2"/>
  <c r="AK396" i="2"/>
  <c r="AI396" i="2"/>
  <c r="AG396" i="2"/>
  <c r="AH396" i="2"/>
  <c r="AF396" i="2"/>
  <c r="AU378" i="2"/>
  <c r="AT378" i="2"/>
  <c r="AS378" i="2"/>
  <c r="AR378" i="2"/>
  <c r="AQ378" i="2"/>
  <c r="AP378" i="2"/>
  <c r="AN378" i="2"/>
  <c r="AL378" i="2"/>
  <c r="AK378" i="2"/>
  <c r="AO378" i="2"/>
  <c r="AM378" i="2"/>
  <c r="AG378" i="2"/>
  <c r="AH378" i="2"/>
  <c r="AI378" i="2"/>
  <c r="AJ378" i="2"/>
  <c r="AF378" i="2"/>
  <c r="AU444" i="2"/>
  <c r="AT444" i="2"/>
  <c r="AR444" i="2"/>
  <c r="AS444" i="2"/>
  <c r="AQ444" i="2"/>
  <c r="AP444" i="2"/>
  <c r="AN444" i="2"/>
  <c r="AO444" i="2"/>
  <c r="AL444" i="2"/>
  <c r="AJ444" i="2"/>
  <c r="AM444" i="2"/>
  <c r="AK444" i="2"/>
  <c r="AI444" i="2"/>
  <c r="AG444" i="2"/>
  <c r="AH444" i="2"/>
  <c r="AF444" i="2"/>
  <c r="AU616" i="2"/>
  <c r="AT616" i="2"/>
  <c r="AS616" i="2"/>
  <c r="AR616" i="2"/>
  <c r="AQ616" i="2"/>
  <c r="AP616" i="2"/>
  <c r="AN616" i="2"/>
  <c r="AO616" i="2"/>
  <c r="AL616" i="2"/>
  <c r="AM616" i="2"/>
  <c r="AJ616" i="2"/>
  <c r="AI616" i="2"/>
  <c r="AK616" i="2"/>
  <c r="AG616" i="2"/>
  <c r="AF616" i="2"/>
  <c r="AH616" i="2"/>
  <c r="AU576" i="2"/>
  <c r="AT576" i="2"/>
  <c r="AR576" i="2"/>
  <c r="AS576" i="2"/>
  <c r="AQ576" i="2"/>
  <c r="AP576" i="2"/>
  <c r="AN576" i="2"/>
  <c r="AO576" i="2"/>
  <c r="AL576" i="2"/>
  <c r="AM576" i="2"/>
  <c r="AJ576" i="2"/>
  <c r="AI576" i="2"/>
  <c r="AK576" i="2"/>
  <c r="AG576" i="2"/>
  <c r="AH576" i="2"/>
  <c r="AF576" i="2"/>
  <c r="AU552" i="2"/>
  <c r="AT552" i="2"/>
  <c r="AS552" i="2"/>
  <c r="AR552" i="2"/>
  <c r="AQ552" i="2"/>
  <c r="AP552" i="2"/>
  <c r="AN552" i="2"/>
  <c r="AO552" i="2"/>
  <c r="AL552" i="2"/>
  <c r="AM552" i="2"/>
  <c r="AJ552" i="2"/>
  <c r="AI552" i="2"/>
  <c r="AK552" i="2"/>
  <c r="AG552" i="2"/>
  <c r="AF552" i="2"/>
  <c r="AH552" i="2"/>
  <c r="AU505" i="2"/>
  <c r="AT505" i="2"/>
  <c r="AS505" i="2"/>
  <c r="AR505" i="2"/>
  <c r="AQ505" i="2"/>
  <c r="AP505" i="2"/>
  <c r="AN505" i="2"/>
  <c r="AO505" i="2"/>
  <c r="AM505" i="2"/>
  <c r="AL505" i="2"/>
  <c r="AH505" i="2"/>
  <c r="AI505" i="2"/>
  <c r="AJ505" i="2"/>
  <c r="AK505" i="2"/>
  <c r="AF505" i="2"/>
  <c r="AG505" i="2"/>
  <c r="AU861" i="2"/>
  <c r="AT861" i="2"/>
  <c r="AS861" i="2"/>
  <c r="AQ861" i="2"/>
  <c r="AR861" i="2"/>
  <c r="AP861" i="2"/>
  <c r="AN861" i="2"/>
  <c r="AO861" i="2"/>
  <c r="AM861" i="2"/>
  <c r="AL861" i="2"/>
  <c r="AH861" i="2"/>
  <c r="AK861" i="2"/>
  <c r="AI861" i="2"/>
  <c r="AG861" i="2"/>
  <c r="AF861" i="2"/>
  <c r="AJ861" i="2"/>
  <c r="AU833" i="2"/>
  <c r="AT833" i="2"/>
  <c r="AS833" i="2"/>
  <c r="AR833" i="2"/>
  <c r="AQ833" i="2"/>
  <c r="AP833" i="2"/>
  <c r="AN833" i="2"/>
  <c r="AO833" i="2"/>
  <c r="AM833" i="2"/>
  <c r="AL833" i="2"/>
  <c r="AH833" i="2"/>
  <c r="AI833" i="2"/>
  <c r="AJ833" i="2"/>
  <c r="AG833" i="2"/>
  <c r="AK833" i="2"/>
  <c r="AF833" i="2"/>
  <c r="AU805" i="2"/>
  <c r="AT805" i="2"/>
  <c r="AS805" i="2"/>
  <c r="AQ805" i="2"/>
  <c r="AP805" i="2"/>
  <c r="AR805" i="2"/>
  <c r="AN805" i="2"/>
  <c r="AO805" i="2"/>
  <c r="AM805" i="2"/>
  <c r="AH805" i="2"/>
  <c r="AK805" i="2"/>
  <c r="AJ805" i="2"/>
  <c r="AI805" i="2"/>
  <c r="AL805" i="2"/>
  <c r="AG805" i="2"/>
  <c r="AF805" i="2"/>
  <c r="AU797" i="2"/>
  <c r="AT797" i="2"/>
  <c r="AS797" i="2"/>
  <c r="AQ797" i="2"/>
  <c r="AR797" i="2"/>
  <c r="AP797" i="2"/>
  <c r="AN797" i="2"/>
  <c r="AO797" i="2"/>
  <c r="AM797" i="2"/>
  <c r="AL797" i="2"/>
  <c r="AH797" i="2"/>
  <c r="AK797" i="2"/>
  <c r="AI797" i="2"/>
  <c r="AG797" i="2"/>
  <c r="AF797" i="2"/>
  <c r="AJ797" i="2"/>
  <c r="AU769" i="2"/>
  <c r="AT769" i="2"/>
  <c r="AS769" i="2"/>
  <c r="AR769" i="2"/>
  <c r="AQ769" i="2"/>
  <c r="AP769" i="2"/>
  <c r="AN769" i="2"/>
  <c r="AO769" i="2"/>
  <c r="AM769" i="2"/>
  <c r="AL769" i="2"/>
  <c r="AH769" i="2"/>
  <c r="AI769" i="2"/>
  <c r="AJ769" i="2"/>
  <c r="AG769" i="2"/>
  <c r="AK769" i="2"/>
  <c r="AF769" i="2"/>
  <c r="AU741" i="2"/>
  <c r="AT741" i="2"/>
  <c r="AS741" i="2"/>
  <c r="AQ741" i="2"/>
  <c r="AP741" i="2"/>
  <c r="AN741" i="2"/>
  <c r="AO741" i="2"/>
  <c r="AM741" i="2"/>
  <c r="AR741" i="2"/>
  <c r="AJ741" i="2"/>
  <c r="AH741" i="2"/>
  <c r="AK741" i="2"/>
  <c r="AI741" i="2"/>
  <c r="AL741" i="2"/>
  <c r="AG741" i="2"/>
  <c r="AF741" i="2"/>
  <c r="AU733" i="2"/>
  <c r="AT733" i="2"/>
  <c r="AS733" i="2"/>
  <c r="AQ733" i="2"/>
  <c r="AR733" i="2"/>
  <c r="AP733" i="2"/>
  <c r="AN733" i="2"/>
  <c r="AO733" i="2"/>
  <c r="AM733" i="2"/>
  <c r="AL733" i="2"/>
  <c r="AJ733" i="2"/>
  <c r="AH733" i="2"/>
  <c r="AK733" i="2"/>
  <c r="AI733" i="2"/>
  <c r="AG733" i="2"/>
  <c r="AF733" i="2"/>
  <c r="AU705" i="2"/>
  <c r="AT705" i="2"/>
  <c r="AS705" i="2"/>
  <c r="AR705" i="2"/>
  <c r="AQ705" i="2"/>
  <c r="AP705" i="2"/>
  <c r="AN705" i="2"/>
  <c r="AO705" i="2"/>
  <c r="AM705" i="2"/>
  <c r="AL705" i="2"/>
  <c r="AH705" i="2"/>
  <c r="AI705" i="2"/>
  <c r="AJ705" i="2"/>
  <c r="AG705" i="2"/>
  <c r="AF705" i="2"/>
  <c r="AK705" i="2"/>
  <c r="AU677" i="2"/>
  <c r="AT677" i="2"/>
  <c r="AS677" i="2"/>
  <c r="AQ677" i="2"/>
  <c r="AP677" i="2"/>
  <c r="AR677" i="2"/>
  <c r="AN677" i="2"/>
  <c r="AO677" i="2"/>
  <c r="AM677" i="2"/>
  <c r="AJ677" i="2"/>
  <c r="AH677" i="2"/>
  <c r="AK677" i="2"/>
  <c r="AI677" i="2"/>
  <c r="AL677" i="2"/>
  <c r="AG677" i="2"/>
  <c r="AF677" i="2"/>
  <c r="AU645" i="2"/>
  <c r="AT645" i="2"/>
  <c r="AS645" i="2"/>
  <c r="AQ645" i="2"/>
  <c r="AP645" i="2"/>
  <c r="AR645" i="2"/>
  <c r="AN645" i="2"/>
  <c r="AO645" i="2"/>
  <c r="AM645" i="2"/>
  <c r="AJ645" i="2"/>
  <c r="AH645" i="2"/>
  <c r="AK645" i="2"/>
  <c r="AI645" i="2"/>
  <c r="AL645" i="2"/>
  <c r="AG645" i="2"/>
  <c r="AF645" i="2"/>
  <c r="AU610" i="2"/>
  <c r="AT610" i="2"/>
  <c r="AS610" i="2"/>
  <c r="AR610" i="2"/>
  <c r="AQ610" i="2"/>
  <c r="AP610" i="2"/>
  <c r="AN610" i="2"/>
  <c r="AL610" i="2"/>
  <c r="AK610" i="2"/>
  <c r="AM610" i="2"/>
  <c r="AO610" i="2"/>
  <c r="AG610" i="2"/>
  <c r="AH610" i="2"/>
  <c r="AI610" i="2"/>
  <c r="AF610" i="2"/>
  <c r="AJ610" i="2"/>
  <c r="AU578" i="2"/>
  <c r="AT578" i="2"/>
  <c r="AS578" i="2"/>
  <c r="AR578" i="2"/>
  <c r="AQ578" i="2"/>
  <c r="AP578" i="2"/>
  <c r="AN578" i="2"/>
  <c r="AL578" i="2"/>
  <c r="AK578" i="2"/>
  <c r="AM578" i="2"/>
  <c r="AO578" i="2"/>
  <c r="AG578" i="2"/>
  <c r="AH578" i="2"/>
  <c r="AI578" i="2"/>
  <c r="AF578" i="2"/>
  <c r="AJ578" i="2"/>
  <c r="AU541" i="2"/>
  <c r="AT541" i="2"/>
  <c r="AS541" i="2"/>
  <c r="AQ541" i="2"/>
  <c r="AR541" i="2"/>
  <c r="AP541" i="2"/>
  <c r="AN541" i="2"/>
  <c r="AO541" i="2"/>
  <c r="AM541" i="2"/>
  <c r="AL541" i="2"/>
  <c r="AJ541" i="2"/>
  <c r="AH541" i="2"/>
  <c r="AK541" i="2"/>
  <c r="AI541" i="2"/>
  <c r="AG541" i="2"/>
  <c r="AF541" i="2"/>
  <c r="AU486" i="2"/>
  <c r="AT486" i="2"/>
  <c r="AS486" i="2"/>
  <c r="AR486" i="2"/>
  <c r="AQ486" i="2"/>
  <c r="AN486" i="2"/>
  <c r="AP486" i="2"/>
  <c r="AO486" i="2"/>
  <c r="AL486" i="2"/>
  <c r="AK486" i="2"/>
  <c r="AG486" i="2"/>
  <c r="AJ486" i="2"/>
  <c r="AH486" i="2"/>
  <c r="AI486" i="2"/>
  <c r="AF486" i="2"/>
  <c r="AM486" i="2"/>
  <c r="AU856" i="2"/>
  <c r="AS856" i="2"/>
  <c r="AR856" i="2"/>
  <c r="AQ856" i="2"/>
  <c r="AT856" i="2"/>
  <c r="AP856" i="2"/>
  <c r="AN856" i="2"/>
  <c r="AO856" i="2"/>
  <c r="AL856" i="2"/>
  <c r="AM856" i="2"/>
  <c r="AJ856" i="2"/>
  <c r="AI856" i="2"/>
  <c r="AK856" i="2"/>
  <c r="AG856" i="2"/>
  <c r="AF856" i="2"/>
  <c r="AH856" i="2"/>
  <c r="AU848" i="2"/>
  <c r="AT848" i="2"/>
  <c r="AR848" i="2"/>
  <c r="AQ848" i="2"/>
  <c r="AS848" i="2"/>
  <c r="AP848" i="2"/>
  <c r="AN848" i="2"/>
  <c r="AO848" i="2"/>
  <c r="AL848" i="2"/>
  <c r="AM848" i="2"/>
  <c r="AJ848" i="2"/>
  <c r="AI848" i="2"/>
  <c r="AK848" i="2"/>
  <c r="AG848" i="2"/>
  <c r="AH848" i="2"/>
  <c r="AF848" i="2"/>
  <c r="AU744" i="2"/>
  <c r="AT744" i="2"/>
  <c r="AS744" i="2"/>
  <c r="AR744" i="2"/>
  <c r="AQ744" i="2"/>
  <c r="AP744" i="2"/>
  <c r="AN744" i="2"/>
  <c r="AO744" i="2"/>
  <c r="AL744" i="2"/>
  <c r="AM744" i="2"/>
  <c r="AJ744" i="2"/>
  <c r="AI744" i="2"/>
  <c r="AK744" i="2"/>
  <c r="AG744" i="2"/>
  <c r="AF744" i="2"/>
  <c r="AH744" i="2"/>
  <c r="AU736" i="2"/>
  <c r="AT736" i="2"/>
  <c r="AR736" i="2"/>
  <c r="AQ736" i="2"/>
  <c r="AP736" i="2"/>
  <c r="AS736" i="2"/>
  <c r="AN736" i="2"/>
  <c r="AO736" i="2"/>
  <c r="AL736" i="2"/>
  <c r="AM736" i="2"/>
  <c r="AJ736" i="2"/>
  <c r="AI736" i="2"/>
  <c r="AK736" i="2"/>
  <c r="AG736" i="2"/>
  <c r="AH736" i="2"/>
  <c r="AF736" i="2"/>
  <c r="AU712" i="2"/>
  <c r="AT712" i="2"/>
  <c r="AS712" i="2"/>
  <c r="AR712" i="2"/>
  <c r="AQ712" i="2"/>
  <c r="AP712" i="2"/>
  <c r="AN712" i="2"/>
  <c r="AO712" i="2"/>
  <c r="AL712" i="2"/>
  <c r="AM712" i="2"/>
  <c r="AJ712" i="2"/>
  <c r="AI712" i="2"/>
  <c r="AK712" i="2"/>
  <c r="AG712" i="2"/>
  <c r="AF712" i="2"/>
  <c r="AH712" i="2"/>
  <c r="AU696" i="2"/>
  <c r="AS696" i="2"/>
  <c r="AR696" i="2"/>
  <c r="AT696" i="2"/>
  <c r="AQ696" i="2"/>
  <c r="AP696" i="2"/>
  <c r="AN696" i="2"/>
  <c r="AO696" i="2"/>
  <c r="AL696" i="2"/>
  <c r="AM696" i="2"/>
  <c r="AJ696" i="2"/>
  <c r="AI696" i="2"/>
  <c r="AK696" i="2"/>
  <c r="AG696" i="2"/>
  <c r="AF696" i="2"/>
  <c r="AH696" i="2"/>
  <c r="AU632" i="2"/>
  <c r="AT632" i="2"/>
  <c r="AS632" i="2"/>
  <c r="AR632" i="2"/>
  <c r="AQ632" i="2"/>
  <c r="AP632" i="2"/>
  <c r="AN632" i="2"/>
  <c r="AO632" i="2"/>
  <c r="AL632" i="2"/>
  <c r="AM632" i="2"/>
  <c r="AJ632" i="2"/>
  <c r="AI632" i="2"/>
  <c r="AK632" i="2"/>
  <c r="AG632" i="2"/>
  <c r="AF632" i="2"/>
  <c r="AH632" i="2"/>
  <c r="AU603" i="2"/>
  <c r="AT603" i="2"/>
  <c r="AS603" i="2"/>
  <c r="AR603" i="2"/>
  <c r="AQ603" i="2"/>
  <c r="AP603" i="2"/>
  <c r="AO603" i="2"/>
  <c r="AM603" i="2"/>
  <c r="AJ603" i="2"/>
  <c r="AN603" i="2"/>
  <c r="AL603" i="2"/>
  <c r="AK603" i="2"/>
  <c r="AF603" i="2"/>
  <c r="AG603" i="2"/>
  <c r="AH603" i="2"/>
  <c r="AI603" i="2"/>
  <c r="AU391" i="2"/>
  <c r="AT391" i="2"/>
  <c r="AS391" i="2"/>
  <c r="AR391" i="2"/>
  <c r="AQ391" i="2"/>
  <c r="AP391" i="2"/>
  <c r="AO391" i="2"/>
  <c r="AM391" i="2"/>
  <c r="AN391" i="2"/>
  <c r="AJ391" i="2"/>
  <c r="AK391" i="2"/>
  <c r="AF391" i="2"/>
  <c r="AG391" i="2"/>
  <c r="AH391" i="2"/>
  <c r="AL391" i="2"/>
  <c r="AI391" i="2"/>
  <c r="AU607" i="2"/>
  <c r="AT607" i="2"/>
  <c r="AS607" i="2"/>
  <c r="AR607" i="2"/>
  <c r="AQ607" i="2"/>
  <c r="AP607" i="2"/>
  <c r="AO607" i="2"/>
  <c r="AN607" i="2"/>
  <c r="AM607" i="2"/>
  <c r="AJ607" i="2"/>
  <c r="AK607" i="2"/>
  <c r="AF607" i="2"/>
  <c r="AL607" i="2"/>
  <c r="AG607" i="2"/>
  <c r="AH607" i="2"/>
  <c r="AI607" i="2"/>
  <c r="AU510" i="2"/>
  <c r="AT510" i="2"/>
  <c r="AS510" i="2"/>
  <c r="AR510" i="2"/>
  <c r="AQ510" i="2"/>
  <c r="AP510" i="2"/>
  <c r="AN510" i="2"/>
  <c r="AO510" i="2"/>
  <c r="AL510" i="2"/>
  <c r="AK510" i="2"/>
  <c r="AG510" i="2"/>
  <c r="AM510" i="2"/>
  <c r="AJ510" i="2"/>
  <c r="AH510" i="2"/>
  <c r="AI510" i="2"/>
  <c r="AF510" i="2"/>
  <c r="AU626" i="2"/>
  <c r="AT626" i="2"/>
  <c r="AS626" i="2"/>
  <c r="AR626" i="2"/>
  <c r="AQ626" i="2"/>
  <c r="AP626" i="2"/>
  <c r="AN626" i="2"/>
  <c r="AL626" i="2"/>
  <c r="AO626" i="2"/>
  <c r="AK626" i="2"/>
  <c r="AM626" i="2"/>
  <c r="AG626" i="2"/>
  <c r="AH626" i="2"/>
  <c r="AI626" i="2"/>
  <c r="AF626" i="2"/>
  <c r="AJ626" i="2"/>
  <c r="AU542" i="2"/>
  <c r="AT542" i="2"/>
  <c r="AS542" i="2"/>
  <c r="AR542" i="2"/>
  <c r="AQ542" i="2"/>
  <c r="AP542" i="2"/>
  <c r="AN542" i="2"/>
  <c r="AO542" i="2"/>
  <c r="AL542" i="2"/>
  <c r="AK542" i="2"/>
  <c r="AG542" i="2"/>
  <c r="AM542" i="2"/>
  <c r="AJ542" i="2"/>
  <c r="AH542" i="2"/>
  <c r="AI542" i="2"/>
  <c r="AF542" i="2"/>
  <c r="AU678" i="2"/>
  <c r="AT678" i="2"/>
  <c r="AS678" i="2"/>
  <c r="AR678" i="2"/>
  <c r="AQ678" i="2"/>
  <c r="AN678" i="2"/>
  <c r="AP678" i="2"/>
  <c r="AO678" i="2"/>
  <c r="AL678" i="2"/>
  <c r="AK678" i="2"/>
  <c r="AG678" i="2"/>
  <c r="AJ678" i="2"/>
  <c r="AH678" i="2"/>
  <c r="AI678" i="2"/>
  <c r="AF678" i="2"/>
  <c r="AM678" i="2"/>
  <c r="AU654" i="2"/>
  <c r="AT654" i="2"/>
  <c r="AS654" i="2"/>
  <c r="AR654" i="2"/>
  <c r="AQ654" i="2"/>
  <c r="AP654" i="2"/>
  <c r="AN654" i="2"/>
  <c r="AO654" i="2"/>
  <c r="AL654" i="2"/>
  <c r="AK654" i="2"/>
  <c r="AG654" i="2"/>
  <c r="AM654" i="2"/>
  <c r="AJ654" i="2"/>
  <c r="AH654" i="2"/>
  <c r="AI654" i="2"/>
  <c r="AF654" i="2"/>
  <c r="AU1683" i="2"/>
  <c r="AT1683" i="2"/>
  <c r="AS1683" i="2"/>
  <c r="AR1683" i="2"/>
  <c r="AQ1683" i="2"/>
  <c r="AO1683" i="2"/>
  <c r="AP1683" i="2"/>
  <c r="AM1683" i="2"/>
  <c r="AN1683" i="2"/>
  <c r="AL1683" i="2"/>
  <c r="AK1683" i="2"/>
  <c r="AJ1683" i="2"/>
  <c r="AH1683" i="2"/>
  <c r="AF1683" i="2"/>
  <c r="AI1683" i="2"/>
  <c r="AG1683" i="2"/>
  <c r="AU1691" i="2"/>
  <c r="AT1691" i="2"/>
  <c r="AS1691" i="2"/>
  <c r="AR1691" i="2"/>
  <c r="AQ1691" i="2"/>
  <c r="AO1691" i="2"/>
  <c r="AP1691" i="2"/>
  <c r="AM1691" i="2"/>
  <c r="AL1691" i="2"/>
  <c r="AK1691" i="2"/>
  <c r="AN1691" i="2"/>
  <c r="AJ1691" i="2"/>
  <c r="AH1691" i="2"/>
  <c r="AI1691" i="2"/>
  <c r="AF1691" i="2"/>
  <c r="AG1691" i="2"/>
  <c r="AU1747" i="2"/>
  <c r="AT1747" i="2"/>
  <c r="AS1747" i="2"/>
  <c r="AR1747" i="2"/>
  <c r="AQ1747" i="2"/>
  <c r="AO1747" i="2"/>
  <c r="AP1747" i="2"/>
  <c r="AM1747" i="2"/>
  <c r="AN1747" i="2"/>
  <c r="AL1747" i="2"/>
  <c r="AK1747" i="2"/>
  <c r="AJ1747" i="2"/>
  <c r="AH1747" i="2"/>
  <c r="AF1747" i="2"/>
  <c r="AI1747" i="2"/>
  <c r="AG1747" i="2"/>
  <c r="AU1755" i="2"/>
  <c r="AT1755" i="2"/>
  <c r="AS1755" i="2"/>
  <c r="AR1755" i="2"/>
  <c r="AQ1755" i="2"/>
  <c r="AO1755" i="2"/>
  <c r="AP1755" i="2"/>
  <c r="AM1755" i="2"/>
  <c r="AK1755" i="2"/>
  <c r="AN1755" i="2"/>
  <c r="AJ1755" i="2"/>
  <c r="AL1755" i="2"/>
  <c r="AH1755" i="2"/>
  <c r="AI1755" i="2"/>
  <c r="AF1755" i="2"/>
  <c r="AG1755" i="2"/>
  <c r="AU141" i="2"/>
  <c r="AT141" i="2"/>
  <c r="AS141" i="2"/>
  <c r="AQ141" i="2"/>
  <c r="AR141" i="2"/>
  <c r="AP141" i="2"/>
  <c r="AN141" i="2"/>
  <c r="AO141" i="2"/>
  <c r="AM141" i="2"/>
  <c r="AL141" i="2"/>
  <c r="AJ141" i="2"/>
  <c r="AH141" i="2"/>
  <c r="AK141" i="2"/>
  <c r="AI141" i="2"/>
  <c r="AG141" i="2"/>
  <c r="AF141" i="2"/>
  <c r="AU1924" i="2"/>
  <c r="AT1924" i="2"/>
  <c r="AR1924" i="2"/>
  <c r="AQ1924" i="2"/>
  <c r="AO1924" i="2"/>
  <c r="AS1924" i="2"/>
  <c r="AP1924" i="2"/>
  <c r="AN1924" i="2"/>
  <c r="AL1924" i="2"/>
  <c r="AK1924" i="2"/>
  <c r="AI1924" i="2"/>
  <c r="AJ1924" i="2"/>
  <c r="AM1924" i="2"/>
  <c r="AG1924" i="2"/>
  <c r="AH1924" i="2"/>
  <c r="AF1924" i="2"/>
  <c r="AU1935" i="2"/>
  <c r="AT1935" i="2"/>
  <c r="AS1935" i="2"/>
  <c r="AR1935" i="2"/>
  <c r="AQ1935" i="2"/>
  <c r="AO1935" i="2"/>
  <c r="AP1935" i="2"/>
  <c r="AM1935" i="2"/>
  <c r="AN1935" i="2"/>
  <c r="AK1935" i="2"/>
  <c r="AL1935" i="2"/>
  <c r="AJ1935" i="2"/>
  <c r="AH1935" i="2"/>
  <c r="AG1935" i="2"/>
  <c r="AI1935" i="2"/>
  <c r="AF1935" i="2"/>
  <c r="AU1919" i="2"/>
  <c r="AT1919" i="2"/>
  <c r="AS1919" i="2"/>
  <c r="AR1919" i="2"/>
  <c r="AQ1919" i="2"/>
  <c r="AO1919" i="2"/>
  <c r="AP1919" i="2"/>
  <c r="AM1919" i="2"/>
  <c r="AN1919" i="2"/>
  <c r="AK1919" i="2"/>
  <c r="AJ1919" i="2"/>
  <c r="AL1919" i="2"/>
  <c r="AH1919" i="2"/>
  <c r="AG1919" i="2"/>
  <c r="AI1919" i="2"/>
  <c r="AF1919" i="2"/>
  <c r="AU1903" i="2"/>
  <c r="AT1903" i="2"/>
  <c r="AS1903" i="2"/>
  <c r="AR1903" i="2"/>
  <c r="AQ1903" i="2"/>
  <c r="AO1903" i="2"/>
  <c r="AP1903" i="2"/>
  <c r="AM1903" i="2"/>
  <c r="AN1903" i="2"/>
  <c r="AK1903" i="2"/>
  <c r="AL1903" i="2"/>
  <c r="AJ1903" i="2"/>
  <c r="AH1903" i="2"/>
  <c r="AG1903" i="2"/>
  <c r="AF1903" i="2"/>
  <c r="AI1903" i="2"/>
  <c r="AU1887" i="2"/>
  <c r="AT1887" i="2"/>
  <c r="AS1887" i="2"/>
  <c r="AR1887" i="2"/>
  <c r="AQ1887" i="2"/>
  <c r="AO1887" i="2"/>
  <c r="AP1887" i="2"/>
  <c r="AM1887" i="2"/>
  <c r="AN1887" i="2"/>
  <c r="AK1887" i="2"/>
  <c r="AJ1887" i="2"/>
  <c r="AL1887" i="2"/>
  <c r="AH1887" i="2"/>
  <c r="AG1887" i="2"/>
  <c r="AF1887" i="2"/>
  <c r="AI1887" i="2"/>
  <c r="AU1871" i="2"/>
  <c r="AT1871" i="2"/>
  <c r="AS1871" i="2"/>
  <c r="AR1871" i="2"/>
  <c r="AQ1871" i="2"/>
  <c r="AO1871" i="2"/>
  <c r="AP1871" i="2"/>
  <c r="AM1871" i="2"/>
  <c r="AN1871" i="2"/>
  <c r="AK1871" i="2"/>
  <c r="AL1871" i="2"/>
  <c r="AJ1871" i="2"/>
  <c r="AH1871" i="2"/>
  <c r="AG1871" i="2"/>
  <c r="AI1871" i="2"/>
  <c r="AF1871" i="2"/>
  <c r="AU1855" i="2"/>
  <c r="AT1855" i="2"/>
  <c r="AS1855" i="2"/>
  <c r="AR1855" i="2"/>
  <c r="AQ1855" i="2"/>
  <c r="AO1855" i="2"/>
  <c r="AP1855" i="2"/>
  <c r="AM1855" i="2"/>
  <c r="AN1855" i="2"/>
  <c r="AK1855" i="2"/>
  <c r="AJ1855" i="2"/>
  <c r="AL1855" i="2"/>
  <c r="AH1855" i="2"/>
  <c r="AG1855" i="2"/>
  <c r="AF1855" i="2"/>
  <c r="AI1855" i="2"/>
  <c r="AU1839" i="2"/>
  <c r="AT1839" i="2"/>
  <c r="AS1839" i="2"/>
  <c r="AR1839" i="2"/>
  <c r="AQ1839" i="2"/>
  <c r="AO1839" i="2"/>
  <c r="AP1839" i="2"/>
  <c r="AM1839" i="2"/>
  <c r="AN1839" i="2"/>
  <c r="AK1839" i="2"/>
  <c r="AL1839" i="2"/>
  <c r="AJ1839" i="2"/>
  <c r="AH1839" i="2"/>
  <c r="AG1839" i="2"/>
  <c r="AF1839" i="2"/>
  <c r="AI1839" i="2"/>
  <c r="AU1823" i="2"/>
  <c r="AT1823" i="2"/>
  <c r="AS1823" i="2"/>
  <c r="AR1823" i="2"/>
  <c r="AQ1823" i="2"/>
  <c r="AO1823" i="2"/>
  <c r="AP1823" i="2"/>
  <c r="AM1823" i="2"/>
  <c r="AN1823" i="2"/>
  <c r="AK1823" i="2"/>
  <c r="AJ1823" i="2"/>
  <c r="AL1823" i="2"/>
  <c r="AH1823" i="2"/>
  <c r="AG1823" i="2"/>
  <c r="AI1823" i="2"/>
  <c r="AF1823" i="2"/>
  <c r="AU1807" i="2"/>
  <c r="AT1807" i="2"/>
  <c r="AS1807" i="2"/>
  <c r="AR1807" i="2"/>
  <c r="AQ1807" i="2"/>
  <c r="AO1807" i="2"/>
  <c r="AP1807" i="2"/>
  <c r="AM1807" i="2"/>
  <c r="AN1807" i="2"/>
  <c r="AK1807" i="2"/>
  <c r="AL1807" i="2"/>
  <c r="AJ1807" i="2"/>
  <c r="AH1807" i="2"/>
  <c r="AG1807" i="2"/>
  <c r="AF1807" i="2"/>
  <c r="AI1807" i="2"/>
  <c r="AU1791" i="2"/>
  <c r="AT1791" i="2"/>
  <c r="AS1791" i="2"/>
  <c r="AR1791" i="2"/>
  <c r="AQ1791" i="2"/>
  <c r="AO1791" i="2"/>
  <c r="AP1791" i="2"/>
  <c r="AM1791" i="2"/>
  <c r="AN1791" i="2"/>
  <c r="AK1791" i="2"/>
  <c r="AJ1791" i="2"/>
  <c r="AL1791" i="2"/>
  <c r="AH1791" i="2"/>
  <c r="AG1791" i="2"/>
  <c r="AI1791" i="2"/>
  <c r="AF1791" i="2"/>
  <c r="AU1775" i="2"/>
  <c r="AT1775" i="2"/>
  <c r="AS1775" i="2"/>
  <c r="AR1775" i="2"/>
  <c r="AQ1775" i="2"/>
  <c r="AO1775" i="2"/>
  <c r="AP1775" i="2"/>
  <c r="AM1775" i="2"/>
  <c r="AN1775" i="2"/>
  <c r="AK1775" i="2"/>
  <c r="AL1775" i="2"/>
  <c r="AJ1775" i="2"/>
  <c r="AH1775" i="2"/>
  <c r="AG1775" i="2"/>
  <c r="AI1775" i="2"/>
  <c r="AF1775" i="2"/>
  <c r="AU1759" i="2"/>
  <c r="AT1759" i="2"/>
  <c r="AS1759" i="2"/>
  <c r="AR1759" i="2"/>
  <c r="AQ1759" i="2"/>
  <c r="AO1759" i="2"/>
  <c r="AP1759" i="2"/>
  <c r="AM1759" i="2"/>
  <c r="AN1759" i="2"/>
  <c r="AK1759" i="2"/>
  <c r="AJ1759" i="2"/>
  <c r="AL1759" i="2"/>
  <c r="AH1759" i="2"/>
  <c r="AG1759" i="2"/>
  <c r="AF1759" i="2"/>
  <c r="AI1759" i="2"/>
  <c r="AU1743" i="2"/>
  <c r="AT1743" i="2"/>
  <c r="AS1743" i="2"/>
  <c r="AR1743" i="2"/>
  <c r="AQ1743" i="2"/>
  <c r="AO1743" i="2"/>
  <c r="AP1743" i="2"/>
  <c r="AM1743" i="2"/>
  <c r="AN1743" i="2"/>
  <c r="AK1743" i="2"/>
  <c r="AL1743" i="2"/>
  <c r="AJ1743" i="2"/>
  <c r="AH1743" i="2"/>
  <c r="AG1743" i="2"/>
  <c r="AI1743" i="2"/>
  <c r="AF1743" i="2"/>
  <c r="AU1727" i="2"/>
  <c r="AT1727" i="2"/>
  <c r="AS1727" i="2"/>
  <c r="AR1727" i="2"/>
  <c r="AQ1727" i="2"/>
  <c r="AO1727" i="2"/>
  <c r="AP1727" i="2"/>
  <c r="AM1727" i="2"/>
  <c r="AN1727" i="2"/>
  <c r="AK1727" i="2"/>
  <c r="AJ1727" i="2"/>
  <c r="AL1727" i="2"/>
  <c r="AH1727" i="2"/>
  <c r="AG1727" i="2"/>
  <c r="AI1727" i="2"/>
  <c r="AF1727" i="2"/>
  <c r="AU1711" i="2"/>
  <c r="AT1711" i="2"/>
  <c r="AS1711" i="2"/>
  <c r="AR1711" i="2"/>
  <c r="AQ1711" i="2"/>
  <c r="AO1711" i="2"/>
  <c r="AP1711" i="2"/>
  <c r="AM1711" i="2"/>
  <c r="AN1711" i="2"/>
  <c r="AK1711" i="2"/>
  <c r="AJ1711" i="2"/>
  <c r="AL1711" i="2"/>
  <c r="AH1711" i="2"/>
  <c r="AG1711" i="2"/>
  <c r="AI1711" i="2"/>
  <c r="AF1711" i="2"/>
  <c r="AU1695" i="2"/>
  <c r="AT1695" i="2"/>
  <c r="AS1695" i="2"/>
  <c r="AR1695" i="2"/>
  <c r="AQ1695" i="2"/>
  <c r="AO1695" i="2"/>
  <c r="AP1695" i="2"/>
  <c r="AM1695" i="2"/>
  <c r="AN1695" i="2"/>
  <c r="AK1695" i="2"/>
  <c r="AJ1695" i="2"/>
  <c r="AL1695" i="2"/>
  <c r="AH1695" i="2"/>
  <c r="AG1695" i="2"/>
  <c r="AF1695" i="2"/>
  <c r="AI1695" i="2"/>
  <c r="AU1679" i="2"/>
  <c r="AT1679" i="2"/>
  <c r="AS1679" i="2"/>
  <c r="AR1679" i="2"/>
  <c r="AQ1679" i="2"/>
  <c r="AO1679" i="2"/>
  <c r="AP1679" i="2"/>
  <c r="AM1679" i="2"/>
  <c r="AN1679" i="2"/>
  <c r="AK1679" i="2"/>
  <c r="AJ1679" i="2"/>
  <c r="AL1679" i="2"/>
  <c r="AH1679" i="2"/>
  <c r="AG1679" i="2"/>
  <c r="AF1679" i="2"/>
  <c r="AI1679" i="2"/>
  <c r="AU1663" i="2"/>
  <c r="AT1663" i="2"/>
  <c r="AS1663" i="2"/>
  <c r="AR1663" i="2"/>
  <c r="AQ1663" i="2"/>
  <c r="AO1663" i="2"/>
  <c r="AP1663" i="2"/>
  <c r="AM1663" i="2"/>
  <c r="AN1663" i="2"/>
  <c r="AK1663" i="2"/>
  <c r="AJ1663" i="2"/>
  <c r="AL1663" i="2"/>
  <c r="AH1663" i="2"/>
  <c r="AG1663" i="2"/>
  <c r="AI1663" i="2"/>
  <c r="AF1663" i="2"/>
  <c r="AU1795" i="2"/>
  <c r="AT1795" i="2"/>
  <c r="AS1795" i="2"/>
  <c r="AR1795" i="2"/>
  <c r="AQ1795" i="2"/>
  <c r="AO1795" i="2"/>
  <c r="AP1795" i="2"/>
  <c r="AM1795" i="2"/>
  <c r="AN1795" i="2"/>
  <c r="AL1795" i="2"/>
  <c r="AK1795" i="2"/>
  <c r="AJ1795" i="2"/>
  <c r="AH1795" i="2"/>
  <c r="AF1795" i="2"/>
  <c r="AI1795" i="2"/>
  <c r="AG1795" i="2"/>
  <c r="AU1803" i="2"/>
  <c r="AT1803" i="2"/>
  <c r="AS1803" i="2"/>
  <c r="AR1803" i="2"/>
  <c r="AQ1803" i="2"/>
  <c r="AO1803" i="2"/>
  <c r="AP1803" i="2"/>
  <c r="AM1803" i="2"/>
  <c r="AK1803" i="2"/>
  <c r="AJ1803" i="2"/>
  <c r="AH1803" i="2"/>
  <c r="AL1803" i="2"/>
  <c r="AI1803" i="2"/>
  <c r="AN1803" i="2"/>
  <c r="AF1803" i="2"/>
  <c r="AG1803" i="2"/>
  <c r="AU1811" i="2"/>
  <c r="AT1811" i="2"/>
  <c r="AS1811" i="2"/>
  <c r="AR1811" i="2"/>
  <c r="AQ1811" i="2"/>
  <c r="AO1811" i="2"/>
  <c r="AP1811" i="2"/>
  <c r="AM1811" i="2"/>
  <c r="AN1811" i="2"/>
  <c r="AL1811" i="2"/>
  <c r="AK1811" i="2"/>
  <c r="AJ1811" i="2"/>
  <c r="AH1811" i="2"/>
  <c r="AF1811" i="2"/>
  <c r="AI1811" i="2"/>
  <c r="AG1811" i="2"/>
  <c r="AU1819" i="2"/>
  <c r="AT1819" i="2"/>
  <c r="AS1819" i="2"/>
  <c r="AR1819" i="2"/>
  <c r="AQ1819" i="2"/>
  <c r="AO1819" i="2"/>
  <c r="AP1819" i="2"/>
  <c r="AM1819" i="2"/>
  <c r="AK1819" i="2"/>
  <c r="AN1819" i="2"/>
  <c r="AJ1819" i="2"/>
  <c r="AL1819" i="2"/>
  <c r="AH1819" i="2"/>
  <c r="AI1819" i="2"/>
  <c r="AF1819" i="2"/>
  <c r="AG1819" i="2"/>
  <c r="AU1827" i="2"/>
  <c r="AT1827" i="2"/>
  <c r="AS1827" i="2"/>
  <c r="AR1827" i="2"/>
  <c r="AQ1827" i="2"/>
  <c r="AO1827" i="2"/>
  <c r="AP1827" i="2"/>
  <c r="AM1827" i="2"/>
  <c r="AN1827" i="2"/>
  <c r="AL1827" i="2"/>
  <c r="AK1827" i="2"/>
  <c r="AJ1827" i="2"/>
  <c r="AH1827" i="2"/>
  <c r="AF1827" i="2"/>
  <c r="AI1827" i="2"/>
  <c r="AG1827" i="2"/>
  <c r="AU1835" i="2"/>
  <c r="AT1835" i="2"/>
  <c r="AS1835" i="2"/>
  <c r="AR1835" i="2"/>
  <c r="AQ1835" i="2"/>
  <c r="AO1835" i="2"/>
  <c r="AP1835" i="2"/>
  <c r="AM1835" i="2"/>
  <c r="AK1835" i="2"/>
  <c r="AJ1835" i="2"/>
  <c r="AN1835" i="2"/>
  <c r="AH1835" i="2"/>
  <c r="AI1835" i="2"/>
  <c r="AF1835" i="2"/>
  <c r="AG1835" i="2"/>
  <c r="AL1835" i="2"/>
  <c r="AU1843" i="2"/>
  <c r="AT1843" i="2"/>
  <c r="AS1843" i="2"/>
  <c r="AR1843" i="2"/>
  <c r="AQ1843" i="2"/>
  <c r="AO1843" i="2"/>
  <c r="AP1843" i="2"/>
  <c r="AM1843" i="2"/>
  <c r="AN1843" i="2"/>
  <c r="AL1843" i="2"/>
  <c r="AK1843" i="2"/>
  <c r="AJ1843" i="2"/>
  <c r="AH1843" i="2"/>
  <c r="AF1843" i="2"/>
  <c r="AI1843" i="2"/>
  <c r="AG1843" i="2"/>
  <c r="AU1851" i="2"/>
  <c r="AT1851" i="2"/>
  <c r="AS1851" i="2"/>
  <c r="AR1851" i="2"/>
  <c r="AQ1851" i="2"/>
  <c r="AO1851" i="2"/>
  <c r="AP1851" i="2"/>
  <c r="AM1851" i="2"/>
  <c r="AK1851" i="2"/>
  <c r="AJ1851" i="2"/>
  <c r="AL1851" i="2"/>
  <c r="AN1851" i="2"/>
  <c r="AH1851" i="2"/>
  <c r="AI1851" i="2"/>
  <c r="AF1851" i="2"/>
  <c r="AG1851" i="2"/>
  <c r="AU1859" i="2"/>
  <c r="AT1859" i="2"/>
  <c r="AS1859" i="2"/>
  <c r="AR1859" i="2"/>
  <c r="AQ1859" i="2"/>
  <c r="AO1859" i="2"/>
  <c r="AP1859" i="2"/>
  <c r="AM1859" i="2"/>
  <c r="AN1859" i="2"/>
  <c r="AL1859" i="2"/>
  <c r="AK1859" i="2"/>
  <c r="AJ1859" i="2"/>
  <c r="AH1859" i="2"/>
  <c r="AF1859" i="2"/>
  <c r="AI1859" i="2"/>
  <c r="AG1859" i="2"/>
  <c r="AU1867" i="2"/>
  <c r="AT1867" i="2"/>
  <c r="AS1867" i="2"/>
  <c r="AR1867" i="2"/>
  <c r="AQ1867" i="2"/>
  <c r="AO1867" i="2"/>
  <c r="AP1867" i="2"/>
  <c r="AM1867" i="2"/>
  <c r="AK1867" i="2"/>
  <c r="AJ1867" i="2"/>
  <c r="AH1867" i="2"/>
  <c r="AI1867" i="2"/>
  <c r="AF1867" i="2"/>
  <c r="AN1867" i="2"/>
  <c r="AL1867" i="2"/>
  <c r="AG1867" i="2"/>
  <c r="AU1875" i="2"/>
  <c r="AT1875" i="2"/>
  <c r="AS1875" i="2"/>
  <c r="AR1875" i="2"/>
  <c r="AQ1875" i="2"/>
  <c r="AO1875" i="2"/>
  <c r="AP1875" i="2"/>
  <c r="AM1875" i="2"/>
  <c r="AN1875" i="2"/>
  <c r="AL1875" i="2"/>
  <c r="AK1875" i="2"/>
  <c r="AJ1875" i="2"/>
  <c r="AH1875" i="2"/>
  <c r="AF1875" i="2"/>
  <c r="AI1875" i="2"/>
  <c r="AG1875" i="2"/>
  <c r="AU1883" i="2"/>
  <c r="AT1883" i="2"/>
  <c r="AS1883" i="2"/>
  <c r="AR1883" i="2"/>
  <c r="AQ1883" i="2"/>
  <c r="AO1883" i="2"/>
  <c r="AP1883" i="2"/>
  <c r="AM1883" i="2"/>
  <c r="AK1883" i="2"/>
  <c r="AN1883" i="2"/>
  <c r="AJ1883" i="2"/>
  <c r="AL1883" i="2"/>
  <c r="AH1883" i="2"/>
  <c r="AI1883" i="2"/>
  <c r="AF1883" i="2"/>
  <c r="AG1883" i="2"/>
  <c r="AU1891" i="2"/>
  <c r="AT1891" i="2"/>
  <c r="AS1891" i="2"/>
  <c r="AR1891" i="2"/>
  <c r="AQ1891" i="2"/>
  <c r="AO1891" i="2"/>
  <c r="AP1891" i="2"/>
  <c r="AM1891" i="2"/>
  <c r="AN1891" i="2"/>
  <c r="AL1891" i="2"/>
  <c r="AK1891" i="2"/>
  <c r="AJ1891" i="2"/>
  <c r="AH1891" i="2"/>
  <c r="AF1891" i="2"/>
  <c r="AI1891" i="2"/>
  <c r="AG1891" i="2"/>
  <c r="AU1899" i="2"/>
  <c r="AT1899" i="2"/>
  <c r="AS1899" i="2"/>
  <c r="AR1899" i="2"/>
  <c r="AQ1899" i="2"/>
  <c r="AO1899" i="2"/>
  <c r="AP1899" i="2"/>
  <c r="AM1899" i="2"/>
  <c r="AK1899" i="2"/>
  <c r="AJ1899" i="2"/>
  <c r="AN1899" i="2"/>
  <c r="AH1899" i="2"/>
  <c r="AI1899" i="2"/>
  <c r="AL1899" i="2"/>
  <c r="AF1899" i="2"/>
  <c r="AG1899" i="2"/>
  <c r="AU1907" i="2"/>
  <c r="AT1907" i="2"/>
  <c r="AS1907" i="2"/>
  <c r="AR1907" i="2"/>
  <c r="AQ1907" i="2"/>
  <c r="AO1907" i="2"/>
  <c r="AP1907" i="2"/>
  <c r="AM1907" i="2"/>
  <c r="AN1907" i="2"/>
  <c r="AL1907" i="2"/>
  <c r="AK1907" i="2"/>
  <c r="AJ1907" i="2"/>
  <c r="AH1907" i="2"/>
  <c r="AF1907" i="2"/>
  <c r="AI1907" i="2"/>
  <c r="AG1907" i="2"/>
  <c r="AU1124" i="2"/>
  <c r="AT1124" i="2"/>
  <c r="AS1124" i="2"/>
  <c r="AR1124" i="2"/>
  <c r="AQ1124" i="2"/>
  <c r="AP1124" i="2"/>
  <c r="AN1124" i="2"/>
  <c r="AO1124" i="2"/>
  <c r="AL1124" i="2"/>
  <c r="AJ1124" i="2"/>
  <c r="AK1124" i="2"/>
  <c r="AI1124" i="2"/>
  <c r="AM1124" i="2"/>
  <c r="AG1124" i="2"/>
  <c r="AF1124" i="2"/>
  <c r="AH1124" i="2"/>
  <c r="AU1252" i="2"/>
  <c r="AT1252" i="2"/>
  <c r="AR1252" i="2"/>
  <c r="AS1252" i="2"/>
  <c r="AQ1252" i="2"/>
  <c r="AN1252" i="2"/>
  <c r="AO1252" i="2"/>
  <c r="AP1252" i="2"/>
  <c r="AL1252" i="2"/>
  <c r="AK1252" i="2"/>
  <c r="AI1252" i="2"/>
  <c r="AJ1252" i="2"/>
  <c r="AM1252" i="2"/>
  <c r="AG1252" i="2"/>
  <c r="AF1252" i="2"/>
  <c r="AH1252" i="2"/>
  <c r="AU1360" i="2"/>
  <c r="AT1360" i="2"/>
  <c r="AR1360" i="2"/>
  <c r="AS1360" i="2"/>
  <c r="AQ1360" i="2"/>
  <c r="AN1360" i="2"/>
  <c r="AO1360" i="2"/>
  <c r="AP1360" i="2"/>
  <c r="AL1360" i="2"/>
  <c r="AM1360" i="2"/>
  <c r="AI1360" i="2"/>
  <c r="AJ1360" i="2"/>
  <c r="AK1360" i="2"/>
  <c r="AG1360" i="2"/>
  <c r="AH1360" i="2"/>
  <c r="AF1360" i="2"/>
  <c r="AU1392" i="2"/>
  <c r="AT1392" i="2"/>
  <c r="AR1392" i="2"/>
  <c r="AS1392" i="2"/>
  <c r="AQ1392" i="2"/>
  <c r="AN1392" i="2"/>
  <c r="AO1392" i="2"/>
  <c r="AP1392" i="2"/>
  <c r="AL1392" i="2"/>
  <c r="AM1392" i="2"/>
  <c r="AI1392" i="2"/>
  <c r="AJ1392" i="2"/>
  <c r="AK1392" i="2"/>
  <c r="AG1392" i="2"/>
  <c r="AH1392" i="2"/>
  <c r="AF1392" i="2"/>
  <c r="AU1424" i="2"/>
  <c r="AT1424" i="2"/>
  <c r="AR1424" i="2"/>
  <c r="AS1424" i="2"/>
  <c r="AQ1424" i="2"/>
  <c r="AN1424" i="2"/>
  <c r="AO1424" i="2"/>
  <c r="AP1424" i="2"/>
  <c r="AL1424" i="2"/>
  <c r="AM1424" i="2"/>
  <c r="AI1424" i="2"/>
  <c r="AJ1424" i="2"/>
  <c r="AK1424" i="2"/>
  <c r="AG1424" i="2"/>
  <c r="AH1424" i="2"/>
  <c r="AF1424" i="2"/>
  <c r="AU1456" i="2"/>
  <c r="AT1456" i="2"/>
  <c r="AR1456" i="2"/>
  <c r="AS1456" i="2"/>
  <c r="AQ1456" i="2"/>
  <c r="AN1456" i="2"/>
  <c r="AO1456" i="2"/>
  <c r="AP1456" i="2"/>
  <c r="AL1456" i="2"/>
  <c r="AM1456" i="2"/>
  <c r="AI1456" i="2"/>
  <c r="AJ1456" i="2"/>
  <c r="AK1456" i="2"/>
  <c r="AG1456" i="2"/>
  <c r="AH1456" i="2"/>
  <c r="AF1456" i="2"/>
  <c r="AU1488" i="2"/>
  <c r="AT1488" i="2"/>
  <c r="AR1488" i="2"/>
  <c r="AS1488" i="2"/>
  <c r="AQ1488" i="2"/>
  <c r="AN1488" i="2"/>
  <c r="AO1488" i="2"/>
  <c r="AP1488" i="2"/>
  <c r="AL1488" i="2"/>
  <c r="AM1488" i="2"/>
  <c r="AI1488" i="2"/>
  <c r="AJ1488" i="2"/>
  <c r="AK1488" i="2"/>
  <c r="AG1488" i="2"/>
  <c r="AH1488" i="2"/>
  <c r="AF1488" i="2"/>
  <c r="AU1520" i="2"/>
  <c r="AT1520" i="2"/>
  <c r="AR1520" i="2"/>
  <c r="AS1520" i="2"/>
  <c r="AQ1520" i="2"/>
  <c r="AO1520" i="2"/>
  <c r="AP1520" i="2"/>
  <c r="AL1520" i="2"/>
  <c r="AN1520" i="2"/>
  <c r="AM1520" i="2"/>
  <c r="AI1520" i="2"/>
  <c r="AJ1520" i="2"/>
  <c r="AK1520" i="2"/>
  <c r="AG1520" i="2"/>
  <c r="AH1520" i="2"/>
  <c r="AF1520" i="2"/>
  <c r="AU1552" i="2"/>
  <c r="AT1552" i="2"/>
  <c r="AS1552" i="2"/>
  <c r="AR1552" i="2"/>
  <c r="AQ1552" i="2"/>
  <c r="AO1552" i="2"/>
  <c r="AP1552" i="2"/>
  <c r="AL1552" i="2"/>
  <c r="AN1552" i="2"/>
  <c r="AM1552" i="2"/>
  <c r="AI1552" i="2"/>
  <c r="AJ1552" i="2"/>
  <c r="AK1552" i="2"/>
  <c r="AG1552" i="2"/>
  <c r="AH1552" i="2"/>
  <c r="AF1552" i="2"/>
  <c r="AU1584" i="2"/>
  <c r="AT1584" i="2"/>
  <c r="AS1584" i="2"/>
  <c r="AR1584" i="2"/>
  <c r="AQ1584" i="2"/>
  <c r="AO1584" i="2"/>
  <c r="AP1584" i="2"/>
  <c r="AL1584" i="2"/>
  <c r="AN1584" i="2"/>
  <c r="AM1584" i="2"/>
  <c r="AI1584" i="2"/>
  <c r="AJ1584" i="2"/>
  <c r="AK1584" i="2"/>
  <c r="AG1584" i="2"/>
  <c r="AH1584" i="2"/>
  <c r="AF1584" i="2"/>
  <c r="AU1612" i="2"/>
  <c r="AT1612" i="2"/>
  <c r="AR1612" i="2"/>
  <c r="AS1612" i="2"/>
  <c r="AQ1612" i="2"/>
  <c r="AO1612" i="2"/>
  <c r="AP1612" i="2"/>
  <c r="AN1612" i="2"/>
  <c r="AL1612" i="2"/>
  <c r="AM1612" i="2"/>
  <c r="AK1612" i="2"/>
  <c r="AI1612" i="2"/>
  <c r="AJ1612" i="2"/>
  <c r="AG1612" i="2"/>
  <c r="AH1612" i="2"/>
  <c r="AF1612" i="2"/>
  <c r="AU1620" i="2"/>
  <c r="AT1620" i="2"/>
  <c r="AR1620" i="2"/>
  <c r="AS1620" i="2"/>
  <c r="AQ1620" i="2"/>
  <c r="AO1620" i="2"/>
  <c r="AP1620" i="2"/>
  <c r="AN1620" i="2"/>
  <c r="AL1620" i="2"/>
  <c r="AK1620" i="2"/>
  <c r="AI1620" i="2"/>
  <c r="AJ1620" i="2"/>
  <c r="AM1620" i="2"/>
  <c r="AG1620" i="2"/>
  <c r="AH1620" i="2"/>
  <c r="AF1620" i="2"/>
  <c r="AU1628" i="2"/>
  <c r="AT1628" i="2"/>
  <c r="AR1628" i="2"/>
  <c r="AS1628" i="2"/>
  <c r="AQ1628" i="2"/>
  <c r="AO1628" i="2"/>
  <c r="AP1628" i="2"/>
  <c r="AN1628" i="2"/>
  <c r="AL1628" i="2"/>
  <c r="AM1628" i="2"/>
  <c r="AK1628" i="2"/>
  <c r="AI1628" i="2"/>
  <c r="AJ1628" i="2"/>
  <c r="AG1628" i="2"/>
  <c r="AH1628" i="2"/>
  <c r="AF1628" i="2"/>
  <c r="AU1636" i="2"/>
  <c r="AT1636" i="2"/>
  <c r="AR1636" i="2"/>
  <c r="AQ1636" i="2"/>
  <c r="AS1636" i="2"/>
  <c r="AO1636" i="2"/>
  <c r="AP1636" i="2"/>
  <c r="AN1636" i="2"/>
  <c r="AL1636" i="2"/>
  <c r="AK1636" i="2"/>
  <c r="AI1636" i="2"/>
  <c r="AJ1636" i="2"/>
  <c r="AM1636" i="2"/>
  <c r="AG1636" i="2"/>
  <c r="AH1636" i="2"/>
  <c r="AF1636" i="2"/>
  <c r="AU1644" i="2"/>
  <c r="AT1644" i="2"/>
  <c r="AR1644" i="2"/>
  <c r="AS1644" i="2"/>
  <c r="AQ1644" i="2"/>
  <c r="AO1644" i="2"/>
  <c r="AP1644" i="2"/>
  <c r="AN1644" i="2"/>
  <c r="AL1644" i="2"/>
  <c r="AM1644" i="2"/>
  <c r="AK1644" i="2"/>
  <c r="AI1644" i="2"/>
  <c r="AJ1644" i="2"/>
  <c r="AG1644" i="2"/>
  <c r="AH1644" i="2"/>
  <c r="AF1644" i="2"/>
  <c r="AU1652" i="2"/>
  <c r="AT1652" i="2"/>
  <c r="AR1652" i="2"/>
  <c r="AS1652" i="2"/>
  <c r="AQ1652" i="2"/>
  <c r="AO1652" i="2"/>
  <c r="AP1652" i="2"/>
  <c r="AN1652" i="2"/>
  <c r="AL1652" i="2"/>
  <c r="AK1652" i="2"/>
  <c r="AI1652" i="2"/>
  <c r="AJ1652" i="2"/>
  <c r="AM1652" i="2"/>
  <c r="AG1652" i="2"/>
  <c r="AH1652" i="2"/>
  <c r="AF1652" i="2"/>
  <c r="AU1660" i="2"/>
  <c r="AT1660" i="2"/>
  <c r="AR1660" i="2"/>
  <c r="AS1660" i="2"/>
  <c r="AQ1660" i="2"/>
  <c r="AO1660" i="2"/>
  <c r="AP1660" i="2"/>
  <c r="AN1660" i="2"/>
  <c r="AL1660" i="2"/>
  <c r="AM1660" i="2"/>
  <c r="AK1660" i="2"/>
  <c r="AI1660" i="2"/>
  <c r="AJ1660" i="2"/>
  <c r="AG1660" i="2"/>
  <c r="AH1660" i="2"/>
  <c r="AF1660" i="2"/>
  <c r="AU1668" i="2"/>
  <c r="AT1668" i="2"/>
  <c r="AR1668" i="2"/>
  <c r="AQ1668" i="2"/>
  <c r="AO1668" i="2"/>
  <c r="AS1668" i="2"/>
  <c r="AP1668" i="2"/>
  <c r="AN1668" i="2"/>
  <c r="AL1668" i="2"/>
  <c r="AK1668" i="2"/>
  <c r="AI1668" i="2"/>
  <c r="AJ1668" i="2"/>
  <c r="AM1668" i="2"/>
  <c r="AG1668" i="2"/>
  <c r="AH1668" i="2"/>
  <c r="AF1668" i="2"/>
  <c r="AU1676" i="2"/>
  <c r="AT1676" i="2"/>
  <c r="AR1676" i="2"/>
  <c r="AS1676" i="2"/>
  <c r="AQ1676" i="2"/>
  <c r="AO1676" i="2"/>
  <c r="AP1676" i="2"/>
  <c r="AN1676" i="2"/>
  <c r="AL1676" i="2"/>
  <c r="AM1676" i="2"/>
  <c r="AK1676" i="2"/>
  <c r="AI1676" i="2"/>
  <c r="AJ1676" i="2"/>
  <c r="AG1676" i="2"/>
  <c r="AH1676" i="2"/>
  <c r="AF1676" i="2"/>
  <c r="AU1684" i="2"/>
  <c r="AT1684" i="2"/>
  <c r="AR1684" i="2"/>
  <c r="AS1684" i="2"/>
  <c r="AQ1684" i="2"/>
  <c r="AO1684" i="2"/>
  <c r="AP1684" i="2"/>
  <c r="AN1684" i="2"/>
  <c r="AL1684" i="2"/>
  <c r="AK1684" i="2"/>
  <c r="AI1684" i="2"/>
  <c r="AJ1684" i="2"/>
  <c r="AM1684" i="2"/>
  <c r="AG1684" i="2"/>
  <c r="AH1684" i="2"/>
  <c r="AF1684" i="2"/>
  <c r="AU1692" i="2"/>
  <c r="AT1692" i="2"/>
  <c r="AR1692" i="2"/>
  <c r="AS1692" i="2"/>
  <c r="AQ1692" i="2"/>
  <c r="AO1692" i="2"/>
  <c r="AP1692" i="2"/>
  <c r="AN1692" i="2"/>
  <c r="AL1692" i="2"/>
  <c r="AM1692" i="2"/>
  <c r="AK1692" i="2"/>
  <c r="AI1692" i="2"/>
  <c r="AJ1692" i="2"/>
  <c r="AG1692" i="2"/>
  <c r="AH1692" i="2"/>
  <c r="AF1692" i="2"/>
  <c r="AU1700" i="2"/>
  <c r="AT1700" i="2"/>
  <c r="AR1700" i="2"/>
  <c r="AQ1700" i="2"/>
  <c r="AO1700" i="2"/>
  <c r="AP1700" i="2"/>
  <c r="AN1700" i="2"/>
  <c r="AL1700" i="2"/>
  <c r="AS1700" i="2"/>
  <c r="AK1700" i="2"/>
  <c r="AI1700" i="2"/>
  <c r="AJ1700" i="2"/>
  <c r="AM1700" i="2"/>
  <c r="AG1700" i="2"/>
  <c r="AH1700" i="2"/>
  <c r="AF1700" i="2"/>
  <c r="AU1708" i="2"/>
  <c r="AT1708" i="2"/>
  <c r="AR1708" i="2"/>
  <c r="AS1708" i="2"/>
  <c r="AQ1708" i="2"/>
  <c r="AO1708" i="2"/>
  <c r="AP1708" i="2"/>
  <c r="AN1708" i="2"/>
  <c r="AL1708" i="2"/>
  <c r="AM1708" i="2"/>
  <c r="AK1708" i="2"/>
  <c r="AI1708" i="2"/>
  <c r="AJ1708" i="2"/>
  <c r="AG1708" i="2"/>
  <c r="AH1708" i="2"/>
  <c r="AF1708" i="2"/>
  <c r="AU1716" i="2"/>
  <c r="AT1716" i="2"/>
  <c r="AR1716" i="2"/>
  <c r="AS1716" i="2"/>
  <c r="AQ1716" i="2"/>
  <c r="AO1716" i="2"/>
  <c r="AP1716" i="2"/>
  <c r="AN1716" i="2"/>
  <c r="AK1716" i="2"/>
  <c r="AI1716" i="2"/>
  <c r="AJ1716" i="2"/>
  <c r="AM1716" i="2"/>
  <c r="AL1716" i="2"/>
  <c r="AG1716" i="2"/>
  <c r="AH1716" i="2"/>
  <c r="AF1716" i="2"/>
  <c r="AU1724" i="2"/>
  <c r="AT1724" i="2"/>
  <c r="AR1724" i="2"/>
  <c r="AS1724" i="2"/>
  <c r="AQ1724" i="2"/>
  <c r="AO1724" i="2"/>
  <c r="AP1724" i="2"/>
  <c r="AN1724" i="2"/>
  <c r="AL1724" i="2"/>
  <c r="AM1724" i="2"/>
  <c r="AK1724" i="2"/>
  <c r="AI1724" i="2"/>
  <c r="AJ1724" i="2"/>
  <c r="AG1724" i="2"/>
  <c r="AH1724" i="2"/>
  <c r="AF1724" i="2"/>
  <c r="AU1732" i="2"/>
  <c r="AT1732" i="2"/>
  <c r="AR1732" i="2"/>
  <c r="AQ1732" i="2"/>
  <c r="AS1732" i="2"/>
  <c r="AO1732" i="2"/>
  <c r="AP1732" i="2"/>
  <c r="AN1732" i="2"/>
  <c r="AL1732" i="2"/>
  <c r="AK1732" i="2"/>
  <c r="AI1732" i="2"/>
  <c r="AJ1732" i="2"/>
  <c r="AM1732" i="2"/>
  <c r="AG1732" i="2"/>
  <c r="AH1732" i="2"/>
  <c r="AF1732" i="2"/>
  <c r="AU1740" i="2"/>
  <c r="AT1740" i="2"/>
  <c r="AR1740" i="2"/>
  <c r="AS1740" i="2"/>
  <c r="AQ1740" i="2"/>
  <c r="AO1740" i="2"/>
  <c r="AP1740" i="2"/>
  <c r="AN1740" i="2"/>
  <c r="AL1740" i="2"/>
  <c r="AM1740" i="2"/>
  <c r="AK1740" i="2"/>
  <c r="AI1740" i="2"/>
  <c r="AJ1740" i="2"/>
  <c r="AG1740" i="2"/>
  <c r="AH1740" i="2"/>
  <c r="AF1740" i="2"/>
  <c r="AU1748" i="2"/>
  <c r="AT1748" i="2"/>
  <c r="AR1748" i="2"/>
  <c r="AS1748" i="2"/>
  <c r="AQ1748" i="2"/>
  <c r="AO1748" i="2"/>
  <c r="AP1748" i="2"/>
  <c r="AN1748" i="2"/>
  <c r="AK1748" i="2"/>
  <c r="AI1748" i="2"/>
  <c r="AJ1748" i="2"/>
  <c r="AM1748" i="2"/>
  <c r="AL1748" i="2"/>
  <c r="AG1748" i="2"/>
  <c r="AH1748" i="2"/>
  <c r="AF1748" i="2"/>
  <c r="AU1756" i="2"/>
  <c r="AT1756" i="2"/>
  <c r="AR1756" i="2"/>
  <c r="AS1756" i="2"/>
  <c r="AQ1756" i="2"/>
  <c r="AO1756" i="2"/>
  <c r="AP1756" i="2"/>
  <c r="AN1756" i="2"/>
  <c r="AL1756" i="2"/>
  <c r="AM1756" i="2"/>
  <c r="AK1756" i="2"/>
  <c r="AI1756" i="2"/>
  <c r="AJ1756" i="2"/>
  <c r="AG1756" i="2"/>
  <c r="AH1756" i="2"/>
  <c r="AF1756" i="2"/>
  <c r="AU1764" i="2"/>
  <c r="AT1764" i="2"/>
  <c r="AR1764" i="2"/>
  <c r="AQ1764" i="2"/>
  <c r="AS1764" i="2"/>
  <c r="AO1764" i="2"/>
  <c r="AP1764" i="2"/>
  <c r="AN1764" i="2"/>
  <c r="AL1764" i="2"/>
  <c r="AK1764" i="2"/>
  <c r="AI1764" i="2"/>
  <c r="AJ1764" i="2"/>
  <c r="AM1764" i="2"/>
  <c r="AG1764" i="2"/>
  <c r="AH1764" i="2"/>
  <c r="AF1764" i="2"/>
  <c r="AU1772" i="2"/>
  <c r="AT1772" i="2"/>
  <c r="AR1772" i="2"/>
  <c r="AS1772" i="2"/>
  <c r="AQ1772" i="2"/>
  <c r="AO1772" i="2"/>
  <c r="AP1772" i="2"/>
  <c r="AN1772" i="2"/>
  <c r="AL1772" i="2"/>
  <c r="AM1772" i="2"/>
  <c r="AK1772" i="2"/>
  <c r="AI1772" i="2"/>
  <c r="AJ1772" i="2"/>
  <c r="AG1772" i="2"/>
  <c r="AH1772" i="2"/>
  <c r="AF1772" i="2"/>
  <c r="AU1780" i="2"/>
  <c r="AT1780" i="2"/>
  <c r="AR1780" i="2"/>
  <c r="AS1780" i="2"/>
  <c r="AQ1780" i="2"/>
  <c r="AO1780" i="2"/>
  <c r="AP1780" i="2"/>
  <c r="AN1780" i="2"/>
  <c r="AK1780" i="2"/>
  <c r="AI1780" i="2"/>
  <c r="AJ1780" i="2"/>
  <c r="AM1780" i="2"/>
  <c r="AL1780" i="2"/>
  <c r="AG1780" i="2"/>
  <c r="AH1780" i="2"/>
  <c r="AF1780" i="2"/>
  <c r="AU1788" i="2"/>
  <c r="AT1788" i="2"/>
  <c r="AR1788" i="2"/>
  <c r="AS1788" i="2"/>
  <c r="AQ1788" i="2"/>
  <c r="AO1788" i="2"/>
  <c r="AP1788" i="2"/>
  <c r="AN1788" i="2"/>
  <c r="AL1788" i="2"/>
  <c r="AM1788" i="2"/>
  <c r="AK1788" i="2"/>
  <c r="AI1788" i="2"/>
  <c r="AJ1788" i="2"/>
  <c r="AG1788" i="2"/>
  <c r="AH1788" i="2"/>
  <c r="AF1788" i="2"/>
  <c r="AU1796" i="2"/>
  <c r="AT1796" i="2"/>
  <c r="AR1796" i="2"/>
  <c r="AQ1796" i="2"/>
  <c r="AO1796" i="2"/>
  <c r="AS1796" i="2"/>
  <c r="AP1796" i="2"/>
  <c r="AN1796" i="2"/>
  <c r="AL1796" i="2"/>
  <c r="AK1796" i="2"/>
  <c r="AI1796" i="2"/>
  <c r="AJ1796" i="2"/>
  <c r="AM1796" i="2"/>
  <c r="AG1796" i="2"/>
  <c r="AH1796" i="2"/>
  <c r="AF1796" i="2"/>
  <c r="AU1804" i="2"/>
  <c r="AT1804" i="2"/>
  <c r="AR1804" i="2"/>
  <c r="AS1804" i="2"/>
  <c r="AQ1804" i="2"/>
  <c r="AO1804" i="2"/>
  <c r="AP1804" i="2"/>
  <c r="AN1804" i="2"/>
  <c r="AL1804" i="2"/>
  <c r="AM1804" i="2"/>
  <c r="AK1804" i="2"/>
  <c r="AI1804" i="2"/>
  <c r="AJ1804" i="2"/>
  <c r="AG1804" i="2"/>
  <c r="AH1804" i="2"/>
  <c r="AF1804" i="2"/>
  <c r="AU1812" i="2"/>
  <c r="AT1812" i="2"/>
  <c r="AR1812" i="2"/>
  <c r="AS1812" i="2"/>
  <c r="AQ1812" i="2"/>
  <c r="AO1812" i="2"/>
  <c r="AP1812" i="2"/>
  <c r="AN1812" i="2"/>
  <c r="AK1812" i="2"/>
  <c r="AI1812" i="2"/>
  <c r="AJ1812" i="2"/>
  <c r="AM1812" i="2"/>
  <c r="AL1812" i="2"/>
  <c r="AG1812" i="2"/>
  <c r="AH1812" i="2"/>
  <c r="AF1812" i="2"/>
  <c r="AU1820" i="2"/>
  <c r="AT1820" i="2"/>
  <c r="AR1820" i="2"/>
  <c r="AS1820" i="2"/>
  <c r="AQ1820" i="2"/>
  <c r="AO1820" i="2"/>
  <c r="AP1820" i="2"/>
  <c r="AN1820" i="2"/>
  <c r="AL1820" i="2"/>
  <c r="AM1820" i="2"/>
  <c r="AK1820" i="2"/>
  <c r="AI1820" i="2"/>
  <c r="AJ1820" i="2"/>
  <c r="AG1820" i="2"/>
  <c r="AH1820" i="2"/>
  <c r="AF1820" i="2"/>
  <c r="AU1828" i="2"/>
  <c r="AT1828" i="2"/>
  <c r="AR1828" i="2"/>
  <c r="AQ1828" i="2"/>
  <c r="AO1828" i="2"/>
  <c r="AP1828" i="2"/>
  <c r="AS1828" i="2"/>
  <c r="AN1828" i="2"/>
  <c r="AL1828" i="2"/>
  <c r="AK1828" i="2"/>
  <c r="AI1828" i="2"/>
  <c r="AJ1828" i="2"/>
  <c r="AM1828" i="2"/>
  <c r="AG1828" i="2"/>
  <c r="AH1828" i="2"/>
  <c r="AF1828" i="2"/>
  <c r="AU1836" i="2"/>
  <c r="AT1836" i="2"/>
  <c r="AR1836" i="2"/>
  <c r="AS1836" i="2"/>
  <c r="AQ1836" i="2"/>
  <c r="AO1836" i="2"/>
  <c r="AP1836" i="2"/>
  <c r="AN1836" i="2"/>
  <c r="AL1836" i="2"/>
  <c r="AM1836" i="2"/>
  <c r="AK1836" i="2"/>
  <c r="AI1836" i="2"/>
  <c r="AJ1836" i="2"/>
  <c r="AG1836" i="2"/>
  <c r="AH1836" i="2"/>
  <c r="AF1836" i="2"/>
  <c r="AU1844" i="2"/>
  <c r="AT1844" i="2"/>
  <c r="AR1844" i="2"/>
  <c r="AS1844" i="2"/>
  <c r="AQ1844" i="2"/>
  <c r="AO1844" i="2"/>
  <c r="AP1844" i="2"/>
  <c r="AN1844" i="2"/>
  <c r="AK1844" i="2"/>
  <c r="AI1844" i="2"/>
  <c r="AJ1844" i="2"/>
  <c r="AM1844" i="2"/>
  <c r="AL1844" i="2"/>
  <c r="AG1844" i="2"/>
  <c r="AH1844" i="2"/>
  <c r="AF1844" i="2"/>
  <c r="AU1852" i="2"/>
  <c r="AT1852" i="2"/>
  <c r="AR1852" i="2"/>
  <c r="AS1852" i="2"/>
  <c r="AQ1852" i="2"/>
  <c r="AO1852" i="2"/>
  <c r="AP1852" i="2"/>
  <c r="AN1852" i="2"/>
  <c r="AL1852" i="2"/>
  <c r="AM1852" i="2"/>
  <c r="AK1852" i="2"/>
  <c r="AI1852" i="2"/>
  <c r="AJ1852" i="2"/>
  <c r="AG1852" i="2"/>
  <c r="AH1852" i="2"/>
  <c r="AF1852" i="2"/>
  <c r="AU1860" i="2"/>
  <c r="AT1860" i="2"/>
  <c r="AR1860" i="2"/>
  <c r="AQ1860" i="2"/>
  <c r="AS1860" i="2"/>
  <c r="AO1860" i="2"/>
  <c r="AP1860" i="2"/>
  <c r="AN1860" i="2"/>
  <c r="AL1860" i="2"/>
  <c r="AK1860" i="2"/>
  <c r="AI1860" i="2"/>
  <c r="AJ1860" i="2"/>
  <c r="AM1860" i="2"/>
  <c r="AG1860" i="2"/>
  <c r="AH1860" i="2"/>
  <c r="AF1860" i="2"/>
  <c r="AU1868" i="2"/>
  <c r="AT1868" i="2"/>
  <c r="AR1868" i="2"/>
  <c r="AS1868" i="2"/>
  <c r="AQ1868" i="2"/>
  <c r="AO1868" i="2"/>
  <c r="AP1868" i="2"/>
  <c r="AN1868" i="2"/>
  <c r="AL1868" i="2"/>
  <c r="AM1868" i="2"/>
  <c r="AK1868" i="2"/>
  <c r="AI1868" i="2"/>
  <c r="AJ1868" i="2"/>
  <c r="AG1868" i="2"/>
  <c r="AH1868" i="2"/>
  <c r="AF1868" i="2"/>
  <c r="AU1876" i="2"/>
  <c r="AT1876" i="2"/>
  <c r="AR1876" i="2"/>
  <c r="AS1876" i="2"/>
  <c r="AQ1876" i="2"/>
  <c r="AO1876" i="2"/>
  <c r="AP1876" i="2"/>
  <c r="AN1876" i="2"/>
  <c r="AK1876" i="2"/>
  <c r="AI1876" i="2"/>
  <c r="AJ1876" i="2"/>
  <c r="AM1876" i="2"/>
  <c r="AL1876" i="2"/>
  <c r="AG1876" i="2"/>
  <c r="AH1876" i="2"/>
  <c r="AF1876" i="2"/>
  <c r="AU1884" i="2"/>
  <c r="AT1884" i="2"/>
  <c r="AR1884" i="2"/>
  <c r="AS1884" i="2"/>
  <c r="AQ1884" i="2"/>
  <c r="AO1884" i="2"/>
  <c r="AP1884" i="2"/>
  <c r="AN1884" i="2"/>
  <c r="AL1884" i="2"/>
  <c r="AM1884" i="2"/>
  <c r="AK1884" i="2"/>
  <c r="AI1884" i="2"/>
  <c r="AJ1884" i="2"/>
  <c r="AG1884" i="2"/>
  <c r="AH1884" i="2"/>
  <c r="AF1884" i="2"/>
  <c r="AU1892" i="2"/>
  <c r="AT1892" i="2"/>
  <c r="AR1892" i="2"/>
  <c r="AQ1892" i="2"/>
  <c r="AS1892" i="2"/>
  <c r="AO1892" i="2"/>
  <c r="AP1892" i="2"/>
  <c r="AN1892" i="2"/>
  <c r="AL1892" i="2"/>
  <c r="AK1892" i="2"/>
  <c r="AI1892" i="2"/>
  <c r="AJ1892" i="2"/>
  <c r="AM1892" i="2"/>
  <c r="AG1892" i="2"/>
  <c r="AH1892" i="2"/>
  <c r="AF1892" i="2"/>
  <c r="AU1900" i="2"/>
  <c r="AT1900" i="2"/>
  <c r="AR1900" i="2"/>
  <c r="AS1900" i="2"/>
  <c r="AQ1900" i="2"/>
  <c r="AO1900" i="2"/>
  <c r="AP1900" i="2"/>
  <c r="AN1900" i="2"/>
  <c r="AL1900" i="2"/>
  <c r="AM1900" i="2"/>
  <c r="AK1900" i="2"/>
  <c r="AI1900" i="2"/>
  <c r="AJ1900" i="2"/>
  <c r="AG1900" i="2"/>
  <c r="AH1900" i="2"/>
  <c r="AF1900" i="2"/>
  <c r="AU1908" i="2"/>
  <c r="AT1908" i="2"/>
  <c r="AR1908" i="2"/>
  <c r="AS1908" i="2"/>
  <c r="AQ1908" i="2"/>
  <c r="AO1908" i="2"/>
  <c r="AP1908" i="2"/>
  <c r="AN1908" i="2"/>
  <c r="AK1908" i="2"/>
  <c r="AI1908" i="2"/>
  <c r="AJ1908" i="2"/>
  <c r="AM1908" i="2"/>
  <c r="AL1908" i="2"/>
  <c r="AG1908" i="2"/>
  <c r="AH1908" i="2"/>
  <c r="AF1908" i="2"/>
  <c r="AU1916" i="2"/>
  <c r="AT1916" i="2"/>
  <c r="AR1916" i="2"/>
  <c r="AS1916" i="2"/>
  <c r="AQ1916" i="2"/>
  <c r="AO1916" i="2"/>
  <c r="AP1916" i="2"/>
  <c r="AN1916" i="2"/>
  <c r="AL1916" i="2"/>
  <c r="AM1916" i="2"/>
  <c r="AK1916" i="2"/>
  <c r="AI1916" i="2"/>
  <c r="AJ1916" i="2"/>
  <c r="AG1916" i="2"/>
  <c r="AH1916" i="2"/>
  <c r="AF1916" i="2"/>
  <c r="AU1013" i="2"/>
  <c r="AT1013" i="2"/>
  <c r="AS1013" i="2"/>
  <c r="AQ1013" i="2"/>
  <c r="AR1013" i="2"/>
  <c r="AP1013" i="2"/>
  <c r="AN1013" i="2"/>
  <c r="AO1013" i="2"/>
  <c r="AM1013" i="2"/>
  <c r="AH1013" i="2"/>
  <c r="AK1013" i="2"/>
  <c r="AJ1013" i="2"/>
  <c r="AI1013" i="2"/>
  <c r="AL1013" i="2"/>
  <c r="AG1013" i="2"/>
  <c r="AF1013" i="2"/>
  <c r="AU1412" i="2"/>
  <c r="AT1412" i="2"/>
  <c r="AR1412" i="2"/>
  <c r="AS1412" i="2"/>
  <c r="AQ1412" i="2"/>
  <c r="AN1412" i="2"/>
  <c r="AO1412" i="2"/>
  <c r="AP1412" i="2"/>
  <c r="AL1412" i="2"/>
  <c r="AK1412" i="2"/>
  <c r="AI1412" i="2"/>
  <c r="AJ1412" i="2"/>
  <c r="AM1412" i="2"/>
  <c r="AG1412" i="2"/>
  <c r="AH1412" i="2"/>
  <c r="AF1412" i="2"/>
  <c r="AU1540" i="2"/>
  <c r="AT1540" i="2"/>
  <c r="AS1540" i="2"/>
  <c r="AQ1540" i="2"/>
  <c r="AR1540" i="2"/>
  <c r="AO1540" i="2"/>
  <c r="AP1540" i="2"/>
  <c r="AN1540" i="2"/>
  <c r="AL1540" i="2"/>
  <c r="AK1540" i="2"/>
  <c r="AI1540" i="2"/>
  <c r="AJ1540" i="2"/>
  <c r="AM1540" i="2"/>
  <c r="AG1540" i="2"/>
  <c r="AH1540" i="2"/>
  <c r="AF1540" i="2"/>
  <c r="AU1625" i="2"/>
  <c r="AT1625" i="2"/>
  <c r="AS1625" i="2"/>
  <c r="AR1625" i="2"/>
  <c r="AQ1625" i="2"/>
  <c r="AN1625" i="2"/>
  <c r="AO1625" i="2"/>
  <c r="AM1625" i="2"/>
  <c r="AL1625" i="2"/>
  <c r="AH1625" i="2"/>
  <c r="AP1625" i="2"/>
  <c r="AI1625" i="2"/>
  <c r="AJ1625" i="2"/>
  <c r="AK1625" i="2"/>
  <c r="AG1625" i="2"/>
  <c r="AF1625" i="2"/>
  <c r="AU1657" i="2"/>
  <c r="AT1657" i="2"/>
  <c r="AS1657" i="2"/>
  <c r="AR1657" i="2"/>
  <c r="AQ1657" i="2"/>
  <c r="AN1657" i="2"/>
  <c r="AO1657" i="2"/>
  <c r="AM1657" i="2"/>
  <c r="AL1657" i="2"/>
  <c r="AP1657" i="2"/>
  <c r="AH1657" i="2"/>
  <c r="AI1657" i="2"/>
  <c r="AJ1657" i="2"/>
  <c r="AK1657" i="2"/>
  <c r="AG1657" i="2"/>
  <c r="AF1657" i="2"/>
  <c r="AU1689" i="2"/>
  <c r="AT1689" i="2"/>
  <c r="AS1689" i="2"/>
  <c r="AR1689" i="2"/>
  <c r="AQ1689" i="2"/>
  <c r="AN1689" i="2"/>
  <c r="AO1689" i="2"/>
  <c r="AM1689" i="2"/>
  <c r="AL1689" i="2"/>
  <c r="AH1689" i="2"/>
  <c r="AI1689" i="2"/>
  <c r="AP1689" i="2"/>
  <c r="AJ1689" i="2"/>
  <c r="AK1689" i="2"/>
  <c r="AG1689" i="2"/>
  <c r="AF1689" i="2"/>
  <c r="AU1721" i="2"/>
  <c r="AT1721" i="2"/>
  <c r="AS1721" i="2"/>
  <c r="AR1721" i="2"/>
  <c r="AQ1721" i="2"/>
  <c r="AN1721" i="2"/>
  <c r="AO1721" i="2"/>
  <c r="AM1721" i="2"/>
  <c r="AP1721" i="2"/>
  <c r="AL1721" i="2"/>
  <c r="AH1721" i="2"/>
  <c r="AI1721" i="2"/>
  <c r="AJ1721" i="2"/>
  <c r="AK1721" i="2"/>
  <c r="AG1721" i="2"/>
  <c r="AF1721" i="2"/>
  <c r="AU1753" i="2"/>
  <c r="AT1753" i="2"/>
  <c r="AS1753" i="2"/>
  <c r="AR1753" i="2"/>
  <c r="AQ1753" i="2"/>
  <c r="AN1753" i="2"/>
  <c r="AO1753" i="2"/>
  <c r="AM1753" i="2"/>
  <c r="AL1753" i="2"/>
  <c r="AH1753" i="2"/>
  <c r="AI1753" i="2"/>
  <c r="AJ1753" i="2"/>
  <c r="AP1753" i="2"/>
  <c r="AK1753" i="2"/>
  <c r="AG1753" i="2"/>
  <c r="AF1753" i="2"/>
  <c r="AU1785" i="2"/>
  <c r="AT1785" i="2"/>
  <c r="AS1785" i="2"/>
  <c r="AR1785" i="2"/>
  <c r="AQ1785" i="2"/>
  <c r="AN1785" i="2"/>
  <c r="AO1785" i="2"/>
  <c r="AM1785" i="2"/>
  <c r="AP1785" i="2"/>
  <c r="AL1785" i="2"/>
  <c r="AH1785" i="2"/>
  <c r="AI1785" i="2"/>
  <c r="AJ1785" i="2"/>
  <c r="AK1785" i="2"/>
  <c r="AG1785" i="2"/>
  <c r="AF1785" i="2"/>
  <c r="AU1817" i="2"/>
  <c r="AT1817" i="2"/>
  <c r="AS1817" i="2"/>
  <c r="AR1817" i="2"/>
  <c r="AQ1817" i="2"/>
  <c r="AN1817" i="2"/>
  <c r="AO1817" i="2"/>
  <c r="AM1817" i="2"/>
  <c r="AP1817" i="2"/>
  <c r="AL1817" i="2"/>
  <c r="AH1817" i="2"/>
  <c r="AI1817" i="2"/>
  <c r="AJ1817" i="2"/>
  <c r="AK1817" i="2"/>
  <c r="AG1817" i="2"/>
  <c r="AF1817" i="2"/>
  <c r="AU1849" i="2"/>
  <c r="AT1849" i="2"/>
  <c r="AS1849" i="2"/>
  <c r="AR1849" i="2"/>
  <c r="AQ1849" i="2"/>
  <c r="AN1849" i="2"/>
  <c r="AO1849" i="2"/>
  <c r="AM1849" i="2"/>
  <c r="AP1849" i="2"/>
  <c r="AL1849" i="2"/>
  <c r="AH1849" i="2"/>
  <c r="AI1849" i="2"/>
  <c r="AJ1849" i="2"/>
  <c r="AK1849" i="2"/>
  <c r="AF1849" i="2"/>
  <c r="AG1849" i="2"/>
  <c r="AU1881" i="2"/>
  <c r="AT1881" i="2"/>
  <c r="AS1881" i="2"/>
  <c r="AR1881" i="2"/>
  <c r="AQ1881" i="2"/>
  <c r="AN1881" i="2"/>
  <c r="AO1881" i="2"/>
  <c r="AM1881" i="2"/>
  <c r="AL1881" i="2"/>
  <c r="AH1881" i="2"/>
  <c r="AP1881" i="2"/>
  <c r="AI1881" i="2"/>
  <c r="AJ1881" i="2"/>
  <c r="AK1881" i="2"/>
  <c r="AF1881" i="2"/>
  <c r="AG1881" i="2"/>
  <c r="AU1913" i="2"/>
  <c r="AT1913" i="2"/>
  <c r="AS1913" i="2"/>
  <c r="AR1913" i="2"/>
  <c r="AQ1913" i="2"/>
  <c r="AN1913" i="2"/>
  <c r="AO1913" i="2"/>
  <c r="AM1913" i="2"/>
  <c r="AP1913" i="2"/>
  <c r="AL1913" i="2"/>
  <c r="AH1913" i="2"/>
  <c r="AI1913" i="2"/>
  <c r="AJ1913" i="2"/>
  <c r="AK1913" i="2"/>
  <c r="AF1913" i="2"/>
  <c r="AG1913" i="2"/>
  <c r="AU1945" i="2"/>
  <c r="AT1945" i="2"/>
  <c r="AS1945" i="2"/>
  <c r="AR1945" i="2"/>
  <c r="AQ1945" i="2"/>
  <c r="AN1945" i="2"/>
  <c r="AO1945" i="2"/>
  <c r="AM1945" i="2"/>
  <c r="AP1945" i="2"/>
  <c r="AL1945" i="2"/>
  <c r="AH1945" i="2"/>
  <c r="AI1945" i="2"/>
  <c r="AJ1945" i="2"/>
  <c r="AK1945" i="2"/>
  <c r="AG1945" i="2"/>
  <c r="AF1945" i="2"/>
  <c r="AU1977" i="2"/>
  <c r="AT1977" i="2"/>
  <c r="AS1977" i="2"/>
  <c r="AR1977" i="2"/>
  <c r="AQ1977" i="2"/>
  <c r="AO1977" i="2"/>
  <c r="AM1977" i="2"/>
  <c r="AP1977" i="2"/>
  <c r="AN1977" i="2"/>
  <c r="AL1977" i="2"/>
  <c r="AH1977" i="2"/>
  <c r="AI1977" i="2"/>
  <c r="AJ1977" i="2"/>
  <c r="AK1977" i="2"/>
  <c r="AG1977" i="2"/>
  <c r="AF1977" i="2"/>
  <c r="AU1492" i="2"/>
  <c r="AT1492" i="2"/>
  <c r="AR1492" i="2"/>
  <c r="AS1492" i="2"/>
  <c r="AQ1492" i="2"/>
  <c r="AN1492" i="2"/>
  <c r="AO1492" i="2"/>
  <c r="AP1492" i="2"/>
  <c r="AL1492" i="2"/>
  <c r="AK1492" i="2"/>
  <c r="AI1492" i="2"/>
  <c r="AJ1492" i="2"/>
  <c r="AM1492" i="2"/>
  <c r="AG1492" i="2"/>
  <c r="AH1492" i="2"/>
  <c r="AF1492" i="2"/>
  <c r="AU1645" i="2"/>
  <c r="AT1645" i="2"/>
  <c r="AS1645" i="2"/>
  <c r="AR1645" i="2"/>
  <c r="AQ1645" i="2"/>
  <c r="AN1645" i="2"/>
  <c r="AO1645" i="2"/>
  <c r="AP1645" i="2"/>
  <c r="AM1645" i="2"/>
  <c r="AL1645" i="2"/>
  <c r="AH1645" i="2"/>
  <c r="AK1645" i="2"/>
  <c r="AI1645" i="2"/>
  <c r="AJ1645" i="2"/>
  <c r="AG1645" i="2"/>
  <c r="AF1645" i="2"/>
  <c r="AU1709" i="2"/>
  <c r="AT1709" i="2"/>
  <c r="AS1709" i="2"/>
  <c r="AR1709" i="2"/>
  <c r="AQ1709" i="2"/>
  <c r="AN1709" i="2"/>
  <c r="AO1709" i="2"/>
  <c r="AP1709" i="2"/>
  <c r="AM1709" i="2"/>
  <c r="AL1709" i="2"/>
  <c r="AH1709" i="2"/>
  <c r="AK1709" i="2"/>
  <c r="AI1709" i="2"/>
  <c r="AJ1709" i="2"/>
  <c r="AF1709" i="2"/>
  <c r="AG1709" i="2"/>
  <c r="AU1773" i="2"/>
  <c r="AT1773" i="2"/>
  <c r="AS1773" i="2"/>
  <c r="AR1773" i="2"/>
  <c r="AQ1773" i="2"/>
  <c r="AN1773" i="2"/>
  <c r="AO1773" i="2"/>
  <c r="AP1773" i="2"/>
  <c r="AM1773" i="2"/>
  <c r="AL1773" i="2"/>
  <c r="AH1773" i="2"/>
  <c r="AK1773" i="2"/>
  <c r="AI1773" i="2"/>
  <c r="AJ1773" i="2"/>
  <c r="AF1773" i="2"/>
  <c r="AG1773" i="2"/>
  <c r="AU1837" i="2"/>
  <c r="AT1837" i="2"/>
  <c r="AS1837" i="2"/>
  <c r="AR1837" i="2"/>
  <c r="AQ1837" i="2"/>
  <c r="AN1837" i="2"/>
  <c r="AO1837" i="2"/>
  <c r="AP1837" i="2"/>
  <c r="AM1837" i="2"/>
  <c r="AL1837" i="2"/>
  <c r="AH1837" i="2"/>
  <c r="AK1837" i="2"/>
  <c r="AI1837" i="2"/>
  <c r="AJ1837" i="2"/>
  <c r="AF1837" i="2"/>
  <c r="AG1837" i="2"/>
  <c r="AU1901" i="2"/>
  <c r="AT1901" i="2"/>
  <c r="AS1901" i="2"/>
  <c r="AR1901" i="2"/>
  <c r="AQ1901" i="2"/>
  <c r="AN1901" i="2"/>
  <c r="AO1901" i="2"/>
  <c r="AP1901" i="2"/>
  <c r="AM1901" i="2"/>
  <c r="AL1901" i="2"/>
  <c r="AH1901" i="2"/>
  <c r="AK1901" i="2"/>
  <c r="AI1901" i="2"/>
  <c r="AJ1901" i="2"/>
  <c r="AG1901" i="2"/>
  <c r="AF1901" i="2"/>
  <c r="AU1965" i="2"/>
  <c r="AT1965" i="2"/>
  <c r="AS1965" i="2"/>
  <c r="AR1965" i="2"/>
  <c r="AQ1965" i="2"/>
  <c r="AN1965" i="2"/>
  <c r="AO1965" i="2"/>
  <c r="AP1965" i="2"/>
  <c r="AM1965" i="2"/>
  <c r="AL1965" i="2"/>
  <c r="AH1965" i="2"/>
  <c r="AK1965" i="2"/>
  <c r="AI1965" i="2"/>
  <c r="AJ1965" i="2"/>
  <c r="AF1965" i="2"/>
  <c r="AG1965" i="2"/>
  <c r="AU1380" i="2"/>
  <c r="AT1380" i="2"/>
  <c r="AR1380" i="2"/>
  <c r="AS1380" i="2"/>
  <c r="AQ1380" i="2"/>
  <c r="AN1380" i="2"/>
  <c r="AO1380" i="2"/>
  <c r="AP1380" i="2"/>
  <c r="AL1380" i="2"/>
  <c r="AK1380" i="2"/>
  <c r="AI1380" i="2"/>
  <c r="AJ1380" i="2"/>
  <c r="AM1380" i="2"/>
  <c r="AG1380" i="2"/>
  <c r="AH1380" i="2"/>
  <c r="AF1380" i="2"/>
  <c r="AU1508" i="2"/>
  <c r="AT1508" i="2"/>
  <c r="AR1508" i="2"/>
  <c r="AS1508" i="2"/>
  <c r="AQ1508" i="2"/>
  <c r="AN1508" i="2"/>
  <c r="AO1508" i="2"/>
  <c r="AP1508" i="2"/>
  <c r="AL1508" i="2"/>
  <c r="AK1508" i="2"/>
  <c r="AI1508" i="2"/>
  <c r="AJ1508" i="2"/>
  <c r="AM1508" i="2"/>
  <c r="AG1508" i="2"/>
  <c r="AH1508" i="2"/>
  <c r="AF1508" i="2"/>
  <c r="AU1617" i="2"/>
  <c r="AT1617" i="2"/>
  <c r="AS1617" i="2"/>
  <c r="AR1617" i="2"/>
  <c r="AN1617" i="2"/>
  <c r="AQ1617" i="2"/>
  <c r="AO1617" i="2"/>
  <c r="AP1617" i="2"/>
  <c r="AM1617" i="2"/>
  <c r="AL1617" i="2"/>
  <c r="AH1617" i="2"/>
  <c r="AI1617" i="2"/>
  <c r="AJ1617" i="2"/>
  <c r="AG1617" i="2"/>
  <c r="AF1617" i="2"/>
  <c r="AK1617" i="2"/>
  <c r="AU1649" i="2"/>
  <c r="AT1649" i="2"/>
  <c r="AS1649" i="2"/>
  <c r="AR1649" i="2"/>
  <c r="AN1649" i="2"/>
  <c r="AQ1649" i="2"/>
  <c r="AO1649" i="2"/>
  <c r="AP1649" i="2"/>
  <c r="AM1649" i="2"/>
  <c r="AL1649" i="2"/>
  <c r="AH1649" i="2"/>
  <c r="AI1649" i="2"/>
  <c r="AJ1649" i="2"/>
  <c r="AF1649" i="2"/>
  <c r="AG1649" i="2"/>
  <c r="AK1649" i="2"/>
  <c r="AU1681" i="2"/>
  <c r="AT1681" i="2"/>
  <c r="AS1681" i="2"/>
  <c r="AR1681" i="2"/>
  <c r="AN1681" i="2"/>
  <c r="AQ1681" i="2"/>
  <c r="AO1681" i="2"/>
  <c r="AP1681" i="2"/>
  <c r="AM1681" i="2"/>
  <c r="AL1681" i="2"/>
  <c r="AH1681" i="2"/>
  <c r="AI1681" i="2"/>
  <c r="AJ1681" i="2"/>
  <c r="AG1681" i="2"/>
  <c r="AF1681" i="2"/>
  <c r="AK1681" i="2"/>
  <c r="AU1713" i="2"/>
  <c r="AT1713" i="2"/>
  <c r="AS1713" i="2"/>
  <c r="AR1713" i="2"/>
  <c r="AN1713" i="2"/>
  <c r="AQ1713" i="2"/>
  <c r="AO1713" i="2"/>
  <c r="AP1713" i="2"/>
  <c r="AM1713" i="2"/>
  <c r="AL1713" i="2"/>
  <c r="AH1713" i="2"/>
  <c r="AI1713" i="2"/>
  <c r="AJ1713" i="2"/>
  <c r="AG1713" i="2"/>
  <c r="AF1713" i="2"/>
  <c r="AK1713" i="2"/>
  <c r="AU1745" i="2"/>
  <c r="AT1745" i="2"/>
  <c r="AS1745" i="2"/>
  <c r="AR1745" i="2"/>
  <c r="AN1745" i="2"/>
  <c r="AQ1745" i="2"/>
  <c r="AO1745" i="2"/>
  <c r="AP1745" i="2"/>
  <c r="AM1745" i="2"/>
  <c r="AL1745" i="2"/>
  <c r="AH1745" i="2"/>
  <c r="AI1745" i="2"/>
  <c r="AJ1745" i="2"/>
  <c r="AG1745" i="2"/>
  <c r="AF1745" i="2"/>
  <c r="AK1745" i="2"/>
  <c r="AU1777" i="2"/>
  <c r="AT1777" i="2"/>
  <c r="AS1777" i="2"/>
  <c r="AR1777" i="2"/>
  <c r="AN1777" i="2"/>
  <c r="AQ1777" i="2"/>
  <c r="AO1777" i="2"/>
  <c r="AP1777" i="2"/>
  <c r="AM1777" i="2"/>
  <c r="AL1777" i="2"/>
  <c r="AH1777" i="2"/>
  <c r="AI1777" i="2"/>
  <c r="AJ1777" i="2"/>
  <c r="AG1777" i="2"/>
  <c r="AF1777" i="2"/>
  <c r="AK1777" i="2"/>
  <c r="AU1809" i="2"/>
  <c r="AT1809" i="2"/>
  <c r="AS1809" i="2"/>
  <c r="AR1809" i="2"/>
  <c r="AN1809" i="2"/>
  <c r="AQ1809" i="2"/>
  <c r="AO1809" i="2"/>
  <c r="AP1809" i="2"/>
  <c r="AM1809" i="2"/>
  <c r="AL1809" i="2"/>
  <c r="AH1809" i="2"/>
  <c r="AI1809" i="2"/>
  <c r="AJ1809" i="2"/>
  <c r="AF1809" i="2"/>
  <c r="AG1809" i="2"/>
  <c r="AK1809" i="2"/>
  <c r="AU1841" i="2"/>
  <c r="AT1841" i="2"/>
  <c r="AS1841" i="2"/>
  <c r="AR1841" i="2"/>
  <c r="AN1841" i="2"/>
  <c r="AQ1841" i="2"/>
  <c r="AO1841" i="2"/>
  <c r="AP1841" i="2"/>
  <c r="AM1841" i="2"/>
  <c r="AL1841" i="2"/>
  <c r="AH1841" i="2"/>
  <c r="AI1841" i="2"/>
  <c r="AJ1841" i="2"/>
  <c r="AG1841" i="2"/>
  <c r="AF1841" i="2"/>
  <c r="AK1841" i="2"/>
  <c r="AU1873" i="2"/>
  <c r="AT1873" i="2"/>
  <c r="AS1873" i="2"/>
  <c r="AR1873" i="2"/>
  <c r="AN1873" i="2"/>
  <c r="AQ1873" i="2"/>
  <c r="AO1873" i="2"/>
  <c r="AP1873" i="2"/>
  <c r="AM1873" i="2"/>
  <c r="AL1873" i="2"/>
  <c r="AH1873" i="2"/>
  <c r="AI1873" i="2"/>
  <c r="AJ1873" i="2"/>
  <c r="AG1873" i="2"/>
  <c r="AF1873" i="2"/>
  <c r="AK1873" i="2"/>
  <c r="AU1905" i="2"/>
  <c r="AT1905" i="2"/>
  <c r="AS1905" i="2"/>
  <c r="AR1905" i="2"/>
  <c r="AN1905" i="2"/>
  <c r="AQ1905" i="2"/>
  <c r="AO1905" i="2"/>
  <c r="AP1905" i="2"/>
  <c r="AM1905" i="2"/>
  <c r="AL1905" i="2"/>
  <c r="AH1905" i="2"/>
  <c r="AI1905" i="2"/>
  <c r="AJ1905" i="2"/>
  <c r="AG1905" i="2"/>
  <c r="AF1905" i="2"/>
  <c r="AK1905" i="2"/>
  <c r="AU1937" i="2"/>
  <c r="AT1937" i="2"/>
  <c r="AS1937" i="2"/>
  <c r="AR1937" i="2"/>
  <c r="AN1937" i="2"/>
  <c r="AQ1937" i="2"/>
  <c r="AO1937" i="2"/>
  <c r="AM1937" i="2"/>
  <c r="AP1937" i="2"/>
  <c r="AL1937" i="2"/>
  <c r="AH1937" i="2"/>
  <c r="AI1937" i="2"/>
  <c r="AJ1937" i="2"/>
  <c r="AG1937" i="2"/>
  <c r="AF1937" i="2"/>
  <c r="AK1937" i="2"/>
  <c r="AU1969" i="2"/>
  <c r="AT1969" i="2"/>
  <c r="AS1969" i="2"/>
  <c r="AR1969" i="2"/>
  <c r="AQ1969" i="2"/>
  <c r="AO1969" i="2"/>
  <c r="AM1969" i="2"/>
  <c r="AP1969" i="2"/>
  <c r="AL1969" i="2"/>
  <c r="AN1969" i="2"/>
  <c r="AH1969" i="2"/>
  <c r="AI1969" i="2"/>
  <c r="AJ1969" i="2"/>
  <c r="AG1969" i="2"/>
  <c r="AF1969" i="2"/>
  <c r="AK1969" i="2"/>
  <c r="AU1957" i="2"/>
  <c r="AT1957" i="2"/>
  <c r="AS1957" i="2"/>
  <c r="AN1957" i="2"/>
  <c r="AR1957" i="2"/>
  <c r="AO1957" i="2"/>
  <c r="AQ1957" i="2"/>
  <c r="AP1957" i="2"/>
  <c r="AM1957" i="2"/>
  <c r="AH1957" i="2"/>
  <c r="AL1957" i="2"/>
  <c r="AK1957" i="2"/>
  <c r="AI1957" i="2"/>
  <c r="AJ1957" i="2"/>
  <c r="AF1957" i="2"/>
  <c r="AG1957" i="2"/>
  <c r="AU1829" i="2"/>
  <c r="AT1829" i="2"/>
  <c r="AS1829" i="2"/>
  <c r="AN1829" i="2"/>
  <c r="AR1829" i="2"/>
  <c r="AO1829" i="2"/>
  <c r="AQ1829" i="2"/>
  <c r="AP1829" i="2"/>
  <c r="AM1829" i="2"/>
  <c r="AH1829" i="2"/>
  <c r="AL1829" i="2"/>
  <c r="AK1829" i="2"/>
  <c r="AI1829" i="2"/>
  <c r="AJ1829" i="2"/>
  <c r="AG1829" i="2"/>
  <c r="AF1829" i="2"/>
  <c r="AU1701" i="2"/>
  <c r="AT1701" i="2"/>
  <c r="AS1701" i="2"/>
  <c r="AN1701" i="2"/>
  <c r="AR1701" i="2"/>
  <c r="AO1701" i="2"/>
  <c r="AQ1701" i="2"/>
  <c r="AP1701" i="2"/>
  <c r="AM1701" i="2"/>
  <c r="AH1701" i="2"/>
  <c r="AK1701" i="2"/>
  <c r="AI1701" i="2"/>
  <c r="AL1701" i="2"/>
  <c r="AJ1701" i="2"/>
  <c r="AF1701" i="2"/>
  <c r="AG1701" i="2"/>
  <c r="AU1460" i="2"/>
  <c r="AT1460" i="2"/>
  <c r="AR1460" i="2"/>
  <c r="AS1460" i="2"/>
  <c r="AQ1460" i="2"/>
  <c r="AN1460" i="2"/>
  <c r="AO1460" i="2"/>
  <c r="AP1460" i="2"/>
  <c r="AL1460" i="2"/>
  <c r="AK1460" i="2"/>
  <c r="AI1460" i="2"/>
  <c r="AJ1460" i="2"/>
  <c r="AM1460" i="2"/>
  <c r="AG1460" i="2"/>
  <c r="AH1460" i="2"/>
  <c r="AF1460" i="2"/>
  <c r="AU1396" i="2"/>
  <c r="AT1396" i="2"/>
  <c r="AR1396" i="2"/>
  <c r="AS1396" i="2"/>
  <c r="AQ1396" i="2"/>
  <c r="AN1396" i="2"/>
  <c r="AO1396" i="2"/>
  <c r="AP1396" i="2"/>
  <c r="AL1396" i="2"/>
  <c r="AK1396" i="2"/>
  <c r="AI1396" i="2"/>
  <c r="AJ1396" i="2"/>
  <c r="AM1396" i="2"/>
  <c r="AG1396" i="2"/>
  <c r="AH1396" i="2"/>
  <c r="AF1396" i="2"/>
  <c r="AU1861" i="2"/>
  <c r="AT1861" i="2"/>
  <c r="AS1861" i="2"/>
  <c r="AR1861" i="2"/>
  <c r="AN1861" i="2"/>
  <c r="AO1861" i="2"/>
  <c r="AQ1861" i="2"/>
  <c r="AP1861" i="2"/>
  <c r="AM1861" i="2"/>
  <c r="AH1861" i="2"/>
  <c r="AL1861" i="2"/>
  <c r="AK1861" i="2"/>
  <c r="AI1861" i="2"/>
  <c r="AJ1861" i="2"/>
  <c r="AF1861" i="2"/>
  <c r="AG1861" i="2"/>
  <c r="AU1733" i="2"/>
  <c r="AT1733" i="2"/>
  <c r="AS1733" i="2"/>
  <c r="AR1733" i="2"/>
  <c r="AN1733" i="2"/>
  <c r="AO1733" i="2"/>
  <c r="AQ1733" i="2"/>
  <c r="AP1733" i="2"/>
  <c r="AM1733" i="2"/>
  <c r="AH1733" i="2"/>
  <c r="AL1733" i="2"/>
  <c r="AK1733" i="2"/>
  <c r="AI1733" i="2"/>
  <c r="AJ1733" i="2"/>
  <c r="AF1733" i="2"/>
  <c r="AG1733" i="2"/>
  <c r="AU1588" i="2"/>
  <c r="AT1588" i="2"/>
  <c r="AR1588" i="2"/>
  <c r="AS1588" i="2"/>
  <c r="AQ1588" i="2"/>
  <c r="AO1588" i="2"/>
  <c r="AP1588" i="2"/>
  <c r="AN1588" i="2"/>
  <c r="AL1588" i="2"/>
  <c r="AK1588" i="2"/>
  <c r="AI1588" i="2"/>
  <c r="AJ1588" i="2"/>
  <c r="AM1588" i="2"/>
  <c r="AG1588" i="2"/>
  <c r="AH1588" i="2"/>
  <c r="AF1588" i="2"/>
  <c r="AU691" i="2"/>
  <c r="AT691" i="2"/>
  <c r="AS691" i="2"/>
  <c r="AR691" i="2"/>
  <c r="AQ691" i="2"/>
  <c r="AP691" i="2"/>
  <c r="AO691" i="2"/>
  <c r="AM691" i="2"/>
  <c r="AN691" i="2"/>
  <c r="AJ691" i="2"/>
  <c r="AL691" i="2"/>
  <c r="AK691" i="2"/>
  <c r="AF691" i="2"/>
  <c r="AG691" i="2"/>
  <c r="AH691" i="2"/>
  <c r="AI691" i="2"/>
  <c r="AU675" i="2"/>
  <c r="AT675" i="2"/>
  <c r="AS675" i="2"/>
  <c r="AR675" i="2"/>
  <c r="AQ675" i="2"/>
  <c r="AP675" i="2"/>
  <c r="AO675" i="2"/>
  <c r="AM675" i="2"/>
  <c r="AJ675" i="2"/>
  <c r="AL675" i="2"/>
  <c r="AK675" i="2"/>
  <c r="AN675" i="2"/>
  <c r="AF675" i="2"/>
  <c r="AG675" i="2"/>
  <c r="AH675" i="2"/>
  <c r="AI675" i="2"/>
  <c r="AU647" i="2"/>
  <c r="AT647" i="2"/>
  <c r="AS647" i="2"/>
  <c r="AR647" i="2"/>
  <c r="AQ647" i="2"/>
  <c r="AP647" i="2"/>
  <c r="AO647" i="2"/>
  <c r="AM647" i="2"/>
  <c r="AN647" i="2"/>
  <c r="AJ647" i="2"/>
  <c r="AK647" i="2"/>
  <c r="AF647" i="2"/>
  <c r="AG647" i="2"/>
  <c r="AH647" i="2"/>
  <c r="AL647" i="2"/>
  <c r="AI647" i="2"/>
  <c r="AU613" i="2"/>
  <c r="AT613" i="2"/>
  <c r="AS613" i="2"/>
  <c r="AQ613" i="2"/>
  <c r="AP613" i="2"/>
  <c r="AN613" i="2"/>
  <c r="AO613" i="2"/>
  <c r="AR613" i="2"/>
  <c r="AM613" i="2"/>
  <c r="AJ613" i="2"/>
  <c r="AH613" i="2"/>
  <c r="AK613" i="2"/>
  <c r="AI613" i="2"/>
  <c r="AL613" i="2"/>
  <c r="AG613" i="2"/>
  <c r="AF613" i="2"/>
  <c r="AU570" i="2"/>
  <c r="AT570" i="2"/>
  <c r="AS570" i="2"/>
  <c r="AR570" i="2"/>
  <c r="AQ570" i="2"/>
  <c r="AP570" i="2"/>
  <c r="AN570" i="2"/>
  <c r="AL570" i="2"/>
  <c r="AK570" i="2"/>
  <c r="AO570" i="2"/>
  <c r="AM570" i="2"/>
  <c r="AG570" i="2"/>
  <c r="AH570" i="2"/>
  <c r="AI570" i="2"/>
  <c r="AJ570" i="2"/>
  <c r="AF570" i="2"/>
  <c r="AU521" i="2"/>
  <c r="AT521" i="2"/>
  <c r="AS521" i="2"/>
  <c r="AR521" i="2"/>
  <c r="AQ521" i="2"/>
  <c r="AP521" i="2"/>
  <c r="AN521" i="2"/>
  <c r="AO521" i="2"/>
  <c r="AM521" i="2"/>
  <c r="AL521" i="2"/>
  <c r="AH521" i="2"/>
  <c r="AI521" i="2"/>
  <c r="AJ521" i="2"/>
  <c r="AF521" i="2"/>
  <c r="AK521" i="2"/>
  <c r="AG521" i="2"/>
  <c r="AU1524" i="2"/>
  <c r="AT1524" i="2"/>
  <c r="AR1524" i="2"/>
  <c r="AS1524" i="2"/>
  <c r="AQ1524" i="2"/>
  <c r="AO1524" i="2"/>
  <c r="AP1524" i="2"/>
  <c r="AN1524" i="2"/>
  <c r="AL1524" i="2"/>
  <c r="AK1524" i="2"/>
  <c r="AI1524" i="2"/>
  <c r="AJ1524" i="2"/>
  <c r="AM1524" i="2"/>
  <c r="AG1524" i="2"/>
  <c r="AH1524" i="2"/>
  <c r="AF1524" i="2"/>
  <c r="AU1653" i="2"/>
  <c r="AT1653" i="2"/>
  <c r="AS1653" i="2"/>
  <c r="AN1653" i="2"/>
  <c r="AO1653" i="2"/>
  <c r="AP1653" i="2"/>
  <c r="AM1653" i="2"/>
  <c r="AR1653" i="2"/>
  <c r="AQ1653" i="2"/>
  <c r="AH1653" i="2"/>
  <c r="AK1653" i="2"/>
  <c r="AI1653" i="2"/>
  <c r="AL1653" i="2"/>
  <c r="AJ1653" i="2"/>
  <c r="AF1653" i="2"/>
  <c r="AG1653" i="2"/>
  <c r="AU1717" i="2"/>
  <c r="AT1717" i="2"/>
  <c r="AS1717" i="2"/>
  <c r="AN1717" i="2"/>
  <c r="AO1717" i="2"/>
  <c r="AR1717" i="2"/>
  <c r="AP1717" i="2"/>
  <c r="AM1717" i="2"/>
  <c r="AQ1717" i="2"/>
  <c r="AH1717" i="2"/>
  <c r="AK1717" i="2"/>
  <c r="AI1717" i="2"/>
  <c r="AJ1717" i="2"/>
  <c r="AL1717" i="2"/>
  <c r="AG1717" i="2"/>
  <c r="AF1717" i="2"/>
  <c r="AU1781" i="2"/>
  <c r="AT1781" i="2"/>
  <c r="AS1781" i="2"/>
  <c r="AN1781" i="2"/>
  <c r="AO1781" i="2"/>
  <c r="AR1781" i="2"/>
  <c r="AP1781" i="2"/>
  <c r="AM1781" i="2"/>
  <c r="AQ1781" i="2"/>
  <c r="AH1781" i="2"/>
  <c r="AK1781" i="2"/>
  <c r="AI1781" i="2"/>
  <c r="AJ1781" i="2"/>
  <c r="AF1781" i="2"/>
  <c r="AG1781" i="2"/>
  <c r="AL1781" i="2"/>
  <c r="AU1995" i="2"/>
  <c r="AT1995" i="2"/>
  <c r="AS1995" i="2"/>
  <c r="AR1995" i="2"/>
  <c r="AQ1995" i="2"/>
  <c r="AO1995" i="2"/>
  <c r="AP1995" i="2"/>
  <c r="AM1995" i="2"/>
  <c r="AK1995" i="2"/>
  <c r="AN1995" i="2"/>
  <c r="AL1995" i="2"/>
  <c r="AJ1995" i="2"/>
  <c r="AH1995" i="2"/>
  <c r="AI1995" i="2"/>
  <c r="AF1995" i="2"/>
  <c r="AG1995" i="2"/>
  <c r="AU1972" i="2"/>
  <c r="AT1972" i="2"/>
  <c r="AR1972" i="2"/>
  <c r="AS1972" i="2"/>
  <c r="AQ1972" i="2"/>
  <c r="AO1972" i="2"/>
  <c r="AP1972" i="2"/>
  <c r="AN1972" i="2"/>
  <c r="AK1972" i="2"/>
  <c r="AI1972" i="2"/>
  <c r="AJ1972" i="2"/>
  <c r="AM1972" i="2"/>
  <c r="AL1972" i="2"/>
  <c r="AG1972" i="2"/>
  <c r="AH1972" i="2"/>
  <c r="AF1972" i="2"/>
  <c r="AT1946" i="2"/>
  <c r="AS1946" i="2"/>
  <c r="AU1946" i="2"/>
  <c r="AR1946" i="2"/>
  <c r="AQ1946" i="2"/>
  <c r="AP1946" i="2"/>
  <c r="AN1946" i="2"/>
  <c r="AL1946" i="2"/>
  <c r="AK1946" i="2"/>
  <c r="AO1946" i="2"/>
  <c r="AM1946" i="2"/>
  <c r="AG1946" i="2"/>
  <c r="AH1946" i="2"/>
  <c r="AI1946" i="2"/>
  <c r="AJ1946" i="2"/>
  <c r="AF1946" i="2"/>
  <c r="AU1939" i="2"/>
  <c r="AT1939" i="2"/>
  <c r="AS1939" i="2"/>
  <c r="AR1939" i="2"/>
  <c r="AQ1939" i="2"/>
  <c r="AO1939" i="2"/>
  <c r="AP1939" i="2"/>
  <c r="AM1939" i="2"/>
  <c r="AN1939" i="2"/>
  <c r="AL1939" i="2"/>
  <c r="AK1939" i="2"/>
  <c r="AJ1939" i="2"/>
  <c r="AH1939" i="2"/>
  <c r="AF1939" i="2"/>
  <c r="AI1939" i="2"/>
  <c r="AG1939" i="2"/>
  <c r="AU1971" i="2"/>
  <c r="AT1971" i="2"/>
  <c r="AS1971" i="2"/>
  <c r="AR1971" i="2"/>
  <c r="AQ1971" i="2"/>
  <c r="AO1971" i="2"/>
  <c r="AP1971" i="2"/>
  <c r="AM1971" i="2"/>
  <c r="AL1971" i="2"/>
  <c r="AK1971" i="2"/>
  <c r="AJ1971" i="2"/>
  <c r="AN1971" i="2"/>
  <c r="AH1971" i="2"/>
  <c r="AF1971" i="2"/>
  <c r="AI1971" i="2"/>
  <c r="AG1971" i="2"/>
  <c r="AU1932" i="2"/>
  <c r="AT1932" i="2"/>
  <c r="AR1932" i="2"/>
  <c r="AS1932" i="2"/>
  <c r="AQ1932" i="2"/>
  <c r="AO1932" i="2"/>
  <c r="AP1932" i="2"/>
  <c r="AN1932" i="2"/>
  <c r="AL1932" i="2"/>
  <c r="AM1932" i="2"/>
  <c r="AK1932" i="2"/>
  <c r="AI1932" i="2"/>
  <c r="AJ1932" i="2"/>
  <c r="AG1932" i="2"/>
  <c r="AH1932" i="2"/>
  <c r="AF1932" i="2"/>
  <c r="AU1927" i="2"/>
  <c r="AT1927" i="2"/>
  <c r="AS1927" i="2"/>
  <c r="AR1927" i="2"/>
  <c r="AQ1927" i="2"/>
  <c r="AO1927" i="2"/>
  <c r="AP1927" i="2"/>
  <c r="AM1927" i="2"/>
  <c r="AL1927" i="2"/>
  <c r="AK1927" i="2"/>
  <c r="AN1927" i="2"/>
  <c r="AJ1927" i="2"/>
  <c r="AH1927" i="2"/>
  <c r="AG1927" i="2"/>
  <c r="AF1927" i="2"/>
  <c r="AI1927" i="2"/>
  <c r="AU143" i="2"/>
  <c r="AT143" i="2"/>
  <c r="AR143" i="2"/>
  <c r="AS143" i="2"/>
  <c r="AQ143" i="2"/>
  <c r="AP143" i="2"/>
  <c r="AO143" i="2"/>
  <c r="AN143" i="2"/>
  <c r="AM143" i="2"/>
  <c r="AJ143" i="2"/>
  <c r="AK143" i="2"/>
  <c r="AF143" i="2"/>
  <c r="AL143" i="2"/>
  <c r="AG143" i="2"/>
  <c r="AH143" i="2"/>
  <c r="AI143" i="2"/>
  <c r="AU72" i="2"/>
  <c r="AT72" i="2"/>
  <c r="AS72" i="2"/>
  <c r="AR72" i="2"/>
  <c r="AQ72" i="2"/>
  <c r="AP72" i="2"/>
  <c r="AN72" i="2"/>
  <c r="AO72" i="2"/>
  <c r="AL72" i="2"/>
  <c r="AM72" i="2"/>
  <c r="AJ72" i="2"/>
  <c r="AI72" i="2"/>
  <c r="AK72" i="2"/>
  <c r="AG72" i="2"/>
  <c r="AF72" i="2"/>
  <c r="AH72" i="2"/>
  <c r="AU1980" i="2"/>
  <c r="AT1980" i="2"/>
  <c r="AR1980" i="2"/>
  <c r="AS1980" i="2"/>
  <c r="AQ1980" i="2"/>
  <c r="AO1980" i="2"/>
  <c r="AP1980" i="2"/>
  <c r="AN1980" i="2"/>
  <c r="AL1980" i="2"/>
  <c r="AM1980" i="2"/>
  <c r="AK1980" i="2"/>
  <c r="AI1980" i="2"/>
  <c r="AJ1980" i="2"/>
  <c r="AG1980" i="2"/>
  <c r="AH1980" i="2"/>
  <c r="AF1980" i="2"/>
  <c r="AU318" i="2"/>
  <c r="AT318" i="2"/>
  <c r="AS318" i="2"/>
  <c r="AR318" i="2"/>
  <c r="AQ318" i="2"/>
  <c r="AP318" i="2"/>
  <c r="AN318" i="2"/>
  <c r="AO318" i="2"/>
  <c r="AL318" i="2"/>
  <c r="AK318" i="2"/>
  <c r="AG318" i="2"/>
  <c r="AM318" i="2"/>
  <c r="AJ318" i="2"/>
  <c r="AH318" i="2"/>
  <c r="AI318" i="2"/>
  <c r="AF318" i="2"/>
  <c r="AU258" i="2"/>
  <c r="AT258" i="2"/>
  <c r="AS258" i="2"/>
  <c r="AR258" i="2"/>
  <c r="AQ258" i="2"/>
  <c r="AP258" i="2"/>
  <c r="AN258" i="2"/>
  <c r="AL258" i="2"/>
  <c r="AK258" i="2"/>
  <c r="AM258" i="2"/>
  <c r="AO258" i="2"/>
  <c r="AG258" i="2"/>
  <c r="AH258" i="2"/>
  <c r="AI258" i="2"/>
  <c r="AF258" i="2"/>
  <c r="AJ258" i="2"/>
  <c r="AU310" i="2"/>
  <c r="AT310" i="2"/>
  <c r="AS310" i="2"/>
  <c r="AR310" i="2"/>
  <c r="AN310" i="2"/>
  <c r="AQ310" i="2"/>
  <c r="AO310" i="2"/>
  <c r="AL310" i="2"/>
  <c r="AP310" i="2"/>
  <c r="AK310" i="2"/>
  <c r="AG310" i="2"/>
  <c r="AJ310" i="2"/>
  <c r="AH310" i="2"/>
  <c r="AI310" i="2"/>
  <c r="AM310" i="2"/>
  <c r="AF310" i="2"/>
  <c r="AU333" i="2"/>
  <c r="AT333" i="2"/>
  <c r="AS333" i="2"/>
  <c r="AQ333" i="2"/>
  <c r="AR333" i="2"/>
  <c r="AP333" i="2"/>
  <c r="AN333" i="2"/>
  <c r="AO333" i="2"/>
  <c r="AM333" i="2"/>
  <c r="AL333" i="2"/>
  <c r="AJ333" i="2"/>
  <c r="AH333" i="2"/>
  <c r="AK333" i="2"/>
  <c r="AI333" i="2"/>
  <c r="AG333" i="2"/>
  <c r="AF333" i="2"/>
  <c r="AU278" i="2"/>
  <c r="AT278" i="2"/>
  <c r="AS278" i="2"/>
  <c r="AR278" i="2"/>
  <c r="AQ278" i="2"/>
  <c r="AN278" i="2"/>
  <c r="AP278" i="2"/>
  <c r="AO278" i="2"/>
  <c r="AL278" i="2"/>
  <c r="AK278" i="2"/>
  <c r="AG278" i="2"/>
  <c r="AJ278" i="2"/>
  <c r="AH278" i="2"/>
  <c r="AI278" i="2"/>
  <c r="AF278" i="2"/>
  <c r="AM278" i="2"/>
  <c r="AU326" i="2"/>
  <c r="AT326" i="2"/>
  <c r="AS326" i="2"/>
  <c r="AR326" i="2"/>
  <c r="AQ326" i="2"/>
  <c r="AN326" i="2"/>
  <c r="AP326" i="2"/>
  <c r="AO326" i="2"/>
  <c r="AL326" i="2"/>
  <c r="AK326" i="2"/>
  <c r="AG326" i="2"/>
  <c r="AJ326" i="2"/>
  <c r="AH326" i="2"/>
  <c r="AI326" i="2"/>
  <c r="AF326" i="2"/>
  <c r="AM326" i="2"/>
  <c r="AU81" i="2"/>
  <c r="AT81" i="2"/>
  <c r="AS81" i="2"/>
  <c r="AR81" i="2"/>
  <c r="AQ81" i="2"/>
  <c r="AP81" i="2"/>
  <c r="AN81" i="2"/>
  <c r="AO81" i="2"/>
  <c r="AM81" i="2"/>
  <c r="AL81" i="2"/>
  <c r="AH81" i="2"/>
  <c r="AI81" i="2"/>
  <c r="AJ81" i="2"/>
  <c r="AG81" i="2"/>
  <c r="AF81" i="2"/>
  <c r="AK81" i="2"/>
  <c r="AU44" i="2"/>
  <c r="AT44" i="2"/>
  <c r="AS44" i="2"/>
  <c r="AR44" i="2"/>
  <c r="AQ44" i="2"/>
  <c r="AP44" i="2"/>
  <c r="AN44" i="2"/>
  <c r="AO44" i="2"/>
  <c r="AL44" i="2"/>
  <c r="AJ44" i="2"/>
  <c r="AM44" i="2"/>
  <c r="AK44" i="2"/>
  <c r="AI44" i="2"/>
  <c r="AG44" i="2"/>
  <c r="AH44" i="2"/>
  <c r="AF44" i="2"/>
  <c r="AU388" i="2"/>
  <c r="AT388" i="2"/>
  <c r="AS388" i="2"/>
  <c r="AR388" i="2"/>
  <c r="AQ388" i="2"/>
  <c r="AP388" i="2"/>
  <c r="AN388" i="2"/>
  <c r="AO388" i="2"/>
  <c r="AL388" i="2"/>
  <c r="AJ388" i="2"/>
  <c r="AK388" i="2"/>
  <c r="AI388" i="2"/>
  <c r="AM388" i="2"/>
  <c r="AG388" i="2"/>
  <c r="AF388" i="2"/>
  <c r="AH388" i="2"/>
  <c r="AU109" i="2"/>
  <c r="AT109" i="2"/>
  <c r="AS109" i="2"/>
  <c r="AQ109" i="2"/>
  <c r="AR109" i="2"/>
  <c r="AP109" i="2"/>
  <c r="AN109" i="2"/>
  <c r="AO109" i="2"/>
  <c r="AM109" i="2"/>
  <c r="AL109" i="2"/>
  <c r="AJ109" i="2"/>
  <c r="AH109" i="2"/>
  <c r="AK109" i="2"/>
  <c r="AI109" i="2"/>
  <c r="AG109" i="2"/>
  <c r="AF109" i="2"/>
  <c r="AU129" i="2"/>
  <c r="AT129" i="2"/>
  <c r="AS129" i="2"/>
  <c r="AR129" i="2"/>
  <c r="AQ129" i="2"/>
  <c r="AP129" i="2"/>
  <c r="AN129" i="2"/>
  <c r="AO129" i="2"/>
  <c r="AM129" i="2"/>
  <c r="AL129" i="2"/>
  <c r="AH129" i="2"/>
  <c r="AI129" i="2"/>
  <c r="AJ129" i="2"/>
  <c r="AF129" i="2"/>
  <c r="AK129" i="2"/>
  <c r="AG129" i="2"/>
  <c r="AU403" i="2"/>
  <c r="AT403" i="2"/>
  <c r="AS403" i="2"/>
  <c r="AR403" i="2"/>
  <c r="AQ403" i="2"/>
  <c r="AP403" i="2"/>
  <c r="AO403" i="2"/>
  <c r="AM403" i="2"/>
  <c r="AN403" i="2"/>
  <c r="AJ403" i="2"/>
  <c r="AL403" i="2"/>
  <c r="AK403" i="2"/>
  <c r="AF403" i="2"/>
  <c r="AG403" i="2"/>
  <c r="AH403" i="2"/>
  <c r="AI403" i="2"/>
  <c r="AU443" i="2"/>
  <c r="AT443" i="2"/>
  <c r="AS443" i="2"/>
  <c r="AR443" i="2"/>
  <c r="AQ443" i="2"/>
  <c r="AP443" i="2"/>
  <c r="AO443" i="2"/>
  <c r="AM443" i="2"/>
  <c r="AJ443" i="2"/>
  <c r="AN443" i="2"/>
  <c r="AL443" i="2"/>
  <c r="AK443" i="2"/>
  <c r="AF443" i="2"/>
  <c r="AG443" i="2"/>
  <c r="AH443" i="2"/>
  <c r="AI443" i="2"/>
  <c r="AU459" i="2"/>
  <c r="AT459" i="2"/>
  <c r="AS459" i="2"/>
  <c r="AR459" i="2"/>
  <c r="AQ459" i="2"/>
  <c r="AP459" i="2"/>
  <c r="AO459" i="2"/>
  <c r="AM459" i="2"/>
  <c r="AJ459" i="2"/>
  <c r="AL459" i="2"/>
  <c r="AK459" i="2"/>
  <c r="AN459" i="2"/>
  <c r="AF459" i="2"/>
  <c r="AG459" i="2"/>
  <c r="AH459" i="2"/>
  <c r="AI459" i="2"/>
  <c r="AU52" i="2"/>
  <c r="AT52" i="2"/>
  <c r="AS52" i="2"/>
  <c r="AR52" i="2"/>
  <c r="AQ52" i="2"/>
  <c r="AP52" i="2"/>
  <c r="AN52" i="2"/>
  <c r="AO52" i="2"/>
  <c r="AL52" i="2"/>
  <c r="AJ52" i="2"/>
  <c r="AK52" i="2"/>
  <c r="AI52" i="2"/>
  <c r="AM52" i="2"/>
  <c r="AG52" i="2"/>
  <c r="AF52" i="2"/>
  <c r="AH52" i="2"/>
  <c r="AU373" i="2"/>
  <c r="AT373" i="2"/>
  <c r="AS373" i="2"/>
  <c r="AQ373" i="2"/>
  <c r="AR373" i="2"/>
  <c r="AP373" i="2"/>
  <c r="AN373" i="2"/>
  <c r="AO373" i="2"/>
  <c r="AM373" i="2"/>
  <c r="AJ373" i="2"/>
  <c r="AH373" i="2"/>
  <c r="AK373" i="2"/>
  <c r="AI373" i="2"/>
  <c r="AL373" i="2"/>
  <c r="AG373" i="2"/>
  <c r="AF373" i="2"/>
  <c r="AU441" i="2"/>
  <c r="AT441" i="2"/>
  <c r="AS441" i="2"/>
  <c r="AR441" i="2"/>
  <c r="AQ441" i="2"/>
  <c r="AP441" i="2"/>
  <c r="AN441" i="2"/>
  <c r="AO441" i="2"/>
  <c r="AM441" i="2"/>
  <c r="AL441" i="2"/>
  <c r="AH441" i="2"/>
  <c r="AI441" i="2"/>
  <c r="AJ441" i="2"/>
  <c r="AK441" i="2"/>
  <c r="AF441" i="2"/>
  <c r="AG441" i="2"/>
  <c r="AU28" i="2"/>
  <c r="AT28" i="2"/>
  <c r="AS28" i="2"/>
  <c r="AR28" i="2"/>
  <c r="AQ28" i="2"/>
  <c r="AP28" i="2"/>
  <c r="AN28" i="2"/>
  <c r="AO28" i="2"/>
  <c r="AL28" i="2"/>
  <c r="AJ28" i="2"/>
  <c r="AM28" i="2"/>
  <c r="AK28" i="2"/>
  <c r="AI28" i="2"/>
  <c r="AG28" i="2"/>
  <c r="AH28" i="2"/>
  <c r="AF28" i="2"/>
  <c r="AU135" i="2"/>
  <c r="AT135" i="2"/>
  <c r="AS135" i="2"/>
  <c r="AR135" i="2"/>
  <c r="AQ135" i="2"/>
  <c r="AP135" i="2"/>
  <c r="AO135" i="2"/>
  <c r="AM135" i="2"/>
  <c r="AN135" i="2"/>
  <c r="AJ135" i="2"/>
  <c r="AK135" i="2"/>
  <c r="AF135" i="2"/>
  <c r="AG135" i="2"/>
  <c r="AH135" i="2"/>
  <c r="AL135" i="2"/>
  <c r="AI135" i="2"/>
  <c r="AU429" i="2"/>
  <c r="AT429" i="2"/>
  <c r="AS429" i="2"/>
  <c r="AQ429" i="2"/>
  <c r="AR429" i="2"/>
  <c r="AP429" i="2"/>
  <c r="AN429" i="2"/>
  <c r="AO429" i="2"/>
  <c r="AM429" i="2"/>
  <c r="AL429" i="2"/>
  <c r="AJ429" i="2"/>
  <c r="AH429" i="2"/>
  <c r="AK429" i="2"/>
  <c r="AI429" i="2"/>
  <c r="AG429" i="2"/>
  <c r="AF429" i="2"/>
  <c r="AU458" i="2"/>
  <c r="AT458" i="2"/>
  <c r="AS458" i="2"/>
  <c r="AR458" i="2"/>
  <c r="AQ458" i="2"/>
  <c r="AP458" i="2"/>
  <c r="AN458" i="2"/>
  <c r="AL458" i="2"/>
  <c r="AK458" i="2"/>
  <c r="AM458" i="2"/>
  <c r="AG458" i="2"/>
  <c r="AH458" i="2"/>
  <c r="AO458" i="2"/>
  <c r="AI458" i="2"/>
  <c r="AJ458" i="2"/>
  <c r="AF458" i="2"/>
  <c r="AU499" i="2"/>
  <c r="AT499" i="2"/>
  <c r="AS499" i="2"/>
  <c r="AR499" i="2"/>
  <c r="AQ499" i="2"/>
  <c r="AP499" i="2"/>
  <c r="AO499" i="2"/>
  <c r="AM499" i="2"/>
  <c r="AN499" i="2"/>
  <c r="AJ499" i="2"/>
  <c r="AL499" i="2"/>
  <c r="AK499" i="2"/>
  <c r="AF499" i="2"/>
  <c r="AG499" i="2"/>
  <c r="AH499" i="2"/>
  <c r="AI499" i="2"/>
  <c r="AU445" i="2"/>
  <c r="AT445" i="2"/>
  <c r="AS445" i="2"/>
  <c r="AQ445" i="2"/>
  <c r="AR445" i="2"/>
  <c r="AP445" i="2"/>
  <c r="AN445" i="2"/>
  <c r="AO445" i="2"/>
  <c r="AM445" i="2"/>
  <c r="AL445" i="2"/>
  <c r="AJ445" i="2"/>
  <c r="AH445" i="2"/>
  <c r="AK445" i="2"/>
  <c r="AI445" i="2"/>
  <c r="AG445" i="2"/>
  <c r="AF445" i="2"/>
  <c r="AU474" i="2"/>
  <c r="AT474" i="2"/>
  <c r="AS474" i="2"/>
  <c r="AR474" i="2"/>
  <c r="AQ474" i="2"/>
  <c r="AP474" i="2"/>
  <c r="AN474" i="2"/>
  <c r="AL474" i="2"/>
  <c r="AK474" i="2"/>
  <c r="AO474" i="2"/>
  <c r="AM474" i="2"/>
  <c r="AG474" i="2"/>
  <c r="AH474" i="2"/>
  <c r="AI474" i="2"/>
  <c r="AJ474" i="2"/>
  <c r="AF474" i="2"/>
  <c r="AU508" i="2"/>
  <c r="AT508" i="2"/>
  <c r="AR508" i="2"/>
  <c r="AS508" i="2"/>
  <c r="AQ508" i="2"/>
  <c r="AP508" i="2"/>
  <c r="AN508" i="2"/>
  <c r="AO508" i="2"/>
  <c r="AL508" i="2"/>
  <c r="AJ508" i="2"/>
  <c r="AM508" i="2"/>
  <c r="AK508" i="2"/>
  <c r="AI508" i="2"/>
  <c r="AG508" i="2"/>
  <c r="AH508" i="2"/>
  <c r="AF508" i="2"/>
  <c r="AU490" i="2"/>
  <c r="AT490" i="2"/>
  <c r="AS490" i="2"/>
  <c r="AR490" i="2"/>
  <c r="AQ490" i="2"/>
  <c r="AP490" i="2"/>
  <c r="AN490" i="2"/>
  <c r="AL490" i="2"/>
  <c r="AK490" i="2"/>
  <c r="AM490" i="2"/>
  <c r="AG490" i="2"/>
  <c r="AH490" i="2"/>
  <c r="AI490" i="2"/>
  <c r="AO490" i="2"/>
  <c r="AJ490" i="2"/>
  <c r="AF490" i="2"/>
  <c r="AU522" i="2"/>
  <c r="AT522" i="2"/>
  <c r="AS522" i="2"/>
  <c r="AR522" i="2"/>
  <c r="AQ522" i="2"/>
  <c r="AP522" i="2"/>
  <c r="AN522" i="2"/>
  <c r="AL522" i="2"/>
  <c r="AK522" i="2"/>
  <c r="AM522" i="2"/>
  <c r="AO522" i="2"/>
  <c r="AG522" i="2"/>
  <c r="AH522" i="2"/>
  <c r="AI522" i="2"/>
  <c r="AJ522" i="2"/>
  <c r="AF522" i="2"/>
  <c r="AU560" i="2"/>
  <c r="AT560" i="2"/>
  <c r="AR560" i="2"/>
  <c r="AS560" i="2"/>
  <c r="AQ560" i="2"/>
  <c r="AP560" i="2"/>
  <c r="AN560" i="2"/>
  <c r="AO560" i="2"/>
  <c r="AL560" i="2"/>
  <c r="AM560" i="2"/>
  <c r="AJ560" i="2"/>
  <c r="AI560" i="2"/>
  <c r="AK560" i="2"/>
  <c r="AG560" i="2"/>
  <c r="AH560" i="2"/>
  <c r="AF560" i="2"/>
  <c r="AU561" i="2"/>
  <c r="AT561" i="2"/>
  <c r="AS561" i="2"/>
  <c r="AR561" i="2"/>
  <c r="AQ561" i="2"/>
  <c r="AP561" i="2"/>
  <c r="AN561" i="2"/>
  <c r="AO561" i="2"/>
  <c r="AM561" i="2"/>
  <c r="AL561" i="2"/>
  <c r="AH561" i="2"/>
  <c r="AI561" i="2"/>
  <c r="AJ561" i="2"/>
  <c r="AG561" i="2"/>
  <c r="AK561" i="2"/>
  <c r="AF561" i="2"/>
  <c r="AU640" i="2"/>
  <c r="AT640" i="2"/>
  <c r="AR640" i="2"/>
  <c r="AS640" i="2"/>
  <c r="AQ640" i="2"/>
  <c r="AP640" i="2"/>
  <c r="AN640" i="2"/>
  <c r="AO640" i="2"/>
  <c r="AL640" i="2"/>
  <c r="AM640" i="2"/>
  <c r="AJ640" i="2"/>
  <c r="AI640" i="2"/>
  <c r="AK640" i="2"/>
  <c r="AG640" i="2"/>
  <c r="AH640" i="2"/>
  <c r="AF640" i="2"/>
  <c r="AU672" i="2"/>
  <c r="AT672" i="2"/>
  <c r="AR672" i="2"/>
  <c r="AQ672" i="2"/>
  <c r="AS672" i="2"/>
  <c r="AP672" i="2"/>
  <c r="AN672" i="2"/>
  <c r="AO672" i="2"/>
  <c r="AL672" i="2"/>
  <c r="AM672" i="2"/>
  <c r="AJ672" i="2"/>
  <c r="AI672" i="2"/>
  <c r="AK672" i="2"/>
  <c r="AG672" i="2"/>
  <c r="AH672" i="2"/>
  <c r="AF672" i="2"/>
  <c r="AU704" i="2"/>
  <c r="AT704" i="2"/>
  <c r="AR704" i="2"/>
  <c r="AS704" i="2"/>
  <c r="AQ704" i="2"/>
  <c r="AP704" i="2"/>
  <c r="AN704" i="2"/>
  <c r="AO704" i="2"/>
  <c r="AL704" i="2"/>
  <c r="AM704" i="2"/>
  <c r="AJ704" i="2"/>
  <c r="AI704" i="2"/>
  <c r="AK704" i="2"/>
  <c r="AG704" i="2"/>
  <c r="AH704" i="2"/>
  <c r="AF704" i="2"/>
  <c r="AU125" i="2"/>
  <c r="AT125" i="2"/>
  <c r="AS125" i="2"/>
  <c r="AQ125" i="2"/>
  <c r="AR125" i="2"/>
  <c r="AP125" i="2"/>
  <c r="AN125" i="2"/>
  <c r="AO125" i="2"/>
  <c r="AM125" i="2"/>
  <c r="AL125" i="2"/>
  <c r="AJ125" i="2"/>
  <c r="AH125" i="2"/>
  <c r="AK125" i="2"/>
  <c r="AI125" i="2"/>
  <c r="AG125" i="2"/>
  <c r="AF125" i="2"/>
  <c r="AU78" i="2"/>
  <c r="AT78" i="2"/>
  <c r="AS78" i="2"/>
  <c r="AR78" i="2"/>
  <c r="AQ78" i="2"/>
  <c r="AP78" i="2"/>
  <c r="AN78" i="2"/>
  <c r="AO78" i="2"/>
  <c r="AL78" i="2"/>
  <c r="AK78" i="2"/>
  <c r="AG78" i="2"/>
  <c r="AM78" i="2"/>
  <c r="AJ78" i="2"/>
  <c r="AH78" i="2"/>
  <c r="AI78" i="2"/>
  <c r="AF78" i="2"/>
  <c r="AU178" i="2"/>
  <c r="AT178" i="2"/>
  <c r="AS178" i="2"/>
  <c r="AR178" i="2"/>
  <c r="AQ178" i="2"/>
  <c r="AP178" i="2"/>
  <c r="AN178" i="2"/>
  <c r="AL178" i="2"/>
  <c r="AO178" i="2"/>
  <c r="AK178" i="2"/>
  <c r="AM178" i="2"/>
  <c r="AG178" i="2"/>
  <c r="AH178" i="2"/>
  <c r="AI178" i="2"/>
  <c r="AF178" i="2"/>
  <c r="AJ178" i="2"/>
  <c r="AU74" i="2"/>
  <c r="AT74" i="2"/>
  <c r="AS74" i="2"/>
  <c r="AR74" i="2"/>
  <c r="AQ74" i="2"/>
  <c r="AP74" i="2"/>
  <c r="AN74" i="2"/>
  <c r="AL74" i="2"/>
  <c r="AK74" i="2"/>
  <c r="AM74" i="2"/>
  <c r="AG74" i="2"/>
  <c r="AH74" i="2"/>
  <c r="AO74" i="2"/>
  <c r="AI74" i="2"/>
  <c r="AJ74" i="2"/>
  <c r="AF74" i="2"/>
  <c r="AU86" i="2"/>
  <c r="AT86" i="2"/>
  <c r="AS86" i="2"/>
  <c r="AR86" i="2"/>
  <c r="AQ86" i="2"/>
  <c r="AN86" i="2"/>
  <c r="AP86" i="2"/>
  <c r="AO86" i="2"/>
  <c r="AL86" i="2"/>
  <c r="AK86" i="2"/>
  <c r="AG86" i="2"/>
  <c r="AJ86" i="2"/>
  <c r="AH86" i="2"/>
  <c r="AI86" i="2"/>
  <c r="AM86" i="2"/>
  <c r="AF86" i="2"/>
  <c r="AU165" i="2"/>
  <c r="AT165" i="2"/>
  <c r="AS165" i="2"/>
  <c r="AQ165" i="2"/>
  <c r="AP165" i="2"/>
  <c r="AR165" i="2"/>
  <c r="AN165" i="2"/>
  <c r="AO165" i="2"/>
  <c r="AM165" i="2"/>
  <c r="AJ165" i="2"/>
  <c r="AH165" i="2"/>
  <c r="AK165" i="2"/>
  <c r="AI165" i="2"/>
  <c r="AL165" i="2"/>
  <c r="AG165" i="2"/>
  <c r="AF165" i="2"/>
  <c r="AU173" i="2"/>
  <c r="AT173" i="2"/>
  <c r="AS173" i="2"/>
  <c r="AQ173" i="2"/>
  <c r="AR173" i="2"/>
  <c r="AP173" i="2"/>
  <c r="AN173" i="2"/>
  <c r="AO173" i="2"/>
  <c r="AM173" i="2"/>
  <c r="AL173" i="2"/>
  <c r="AJ173" i="2"/>
  <c r="AH173" i="2"/>
  <c r="AK173" i="2"/>
  <c r="AI173" i="2"/>
  <c r="AG173" i="2"/>
  <c r="AF173" i="2"/>
  <c r="AU1981" i="2"/>
  <c r="AT1981" i="2"/>
  <c r="AS1981" i="2"/>
  <c r="AR1981" i="2"/>
  <c r="AQ1981" i="2"/>
  <c r="AO1981" i="2"/>
  <c r="AP1981" i="2"/>
  <c r="AM1981" i="2"/>
  <c r="AL1981" i="2"/>
  <c r="AH1981" i="2"/>
  <c r="AN1981" i="2"/>
  <c r="AK1981" i="2"/>
  <c r="AI1981" i="2"/>
  <c r="AJ1981" i="2"/>
  <c r="AG1981" i="2"/>
  <c r="AF1981" i="2"/>
  <c r="AU48" i="2"/>
  <c r="AT48" i="2"/>
  <c r="AS48" i="2"/>
  <c r="AR48" i="2"/>
  <c r="AQ48" i="2"/>
  <c r="AP48" i="2"/>
  <c r="AN48" i="2"/>
  <c r="AO48" i="2"/>
  <c r="AL48" i="2"/>
  <c r="AM48" i="2"/>
  <c r="AJ48" i="2"/>
  <c r="AI48" i="2"/>
  <c r="AK48" i="2"/>
  <c r="AG48" i="2"/>
  <c r="AH48" i="2"/>
  <c r="AF48" i="2"/>
  <c r="AU106" i="2"/>
  <c r="AT106" i="2"/>
  <c r="AS106" i="2"/>
  <c r="AR106" i="2"/>
  <c r="AQ106" i="2"/>
  <c r="AP106" i="2"/>
  <c r="AN106" i="2"/>
  <c r="AL106" i="2"/>
  <c r="AK106" i="2"/>
  <c r="AM106" i="2"/>
  <c r="AG106" i="2"/>
  <c r="AH106" i="2"/>
  <c r="AI106" i="2"/>
  <c r="AO106" i="2"/>
  <c r="AJ106" i="2"/>
  <c r="AF106" i="2"/>
  <c r="AU187" i="2"/>
  <c r="AS187" i="2"/>
  <c r="AT187" i="2"/>
  <c r="AR187" i="2"/>
  <c r="AQ187" i="2"/>
  <c r="AP187" i="2"/>
  <c r="AO187" i="2"/>
  <c r="AM187" i="2"/>
  <c r="AJ187" i="2"/>
  <c r="AN187" i="2"/>
  <c r="AL187" i="2"/>
  <c r="AK187" i="2"/>
  <c r="AF187" i="2"/>
  <c r="AG187" i="2"/>
  <c r="AH187" i="2"/>
  <c r="AI187" i="2"/>
  <c r="AU30" i="2"/>
  <c r="AT30" i="2"/>
  <c r="AS30" i="2"/>
  <c r="AR30" i="2"/>
  <c r="AQ30" i="2"/>
  <c r="AP30" i="2"/>
  <c r="AN30" i="2"/>
  <c r="AO30" i="2"/>
  <c r="AL30" i="2"/>
  <c r="AK30" i="2"/>
  <c r="AG30" i="2"/>
  <c r="AM30" i="2"/>
  <c r="AJ30" i="2"/>
  <c r="AH30" i="2"/>
  <c r="AI30" i="2"/>
  <c r="AF30" i="2"/>
  <c r="AU175" i="2"/>
  <c r="AT175" i="2"/>
  <c r="AR175" i="2"/>
  <c r="AS175" i="2"/>
  <c r="AQ175" i="2"/>
  <c r="AP175" i="2"/>
  <c r="AO175" i="2"/>
  <c r="AN175" i="2"/>
  <c r="AM175" i="2"/>
  <c r="AJ175" i="2"/>
  <c r="AK175" i="2"/>
  <c r="AF175" i="2"/>
  <c r="AL175" i="2"/>
  <c r="AG175" i="2"/>
  <c r="AH175" i="2"/>
  <c r="AI175" i="2"/>
  <c r="AU38" i="2"/>
  <c r="AT38" i="2"/>
  <c r="AS38" i="2"/>
  <c r="AR38" i="2"/>
  <c r="AQ38" i="2"/>
  <c r="AN38" i="2"/>
  <c r="AP38" i="2"/>
  <c r="AO38" i="2"/>
  <c r="AL38" i="2"/>
  <c r="AK38" i="2"/>
  <c r="AG38" i="2"/>
  <c r="AJ38" i="2"/>
  <c r="AH38" i="2"/>
  <c r="AI38" i="2"/>
  <c r="AM38" i="2"/>
  <c r="AF38" i="2"/>
  <c r="AU47" i="2"/>
  <c r="AT47" i="2"/>
  <c r="AR47" i="2"/>
  <c r="AS47" i="2"/>
  <c r="AQ47" i="2"/>
  <c r="AP47" i="2"/>
  <c r="AO47" i="2"/>
  <c r="AN47" i="2"/>
  <c r="AM47" i="2"/>
  <c r="AJ47" i="2"/>
  <c r="AK47" i="2"/>
  <c r="AF47" i="2"/>
  <c r="AL47" i="2"/>
  <c r="AG47" i="2"/>
  <c r="AH47" i="2"/>
  <c r="AI47" i="2"/>
  <c r="AU25" i="2"/>
  <c r="AT25" i="2"/>
  <c r="AS25" i="2"/>
  <c r="AR25" i="2"/>
  <c r="AQ25" i="2"/>
  <c r="AP25" i="2"/>
  <c r="AN25" i="2"/>
  <c r="AO25" i="2"/>
  <c r="AM25" i="2"/>
  <c r="AL25" i="2"/>
  <c r="AH25" i="2"/>
  <c r="AI25" i="2"/>
  <c r="AJ25" i="2"/>
  <c r="AK25" i="2"/>
  <c r="AF25" i="2"/>
  <c r="AG25" i="2"/>
  <c r="AU60" i="2"/>
  <c r="AT60" i="2"/>
  <c r="AS60" i="2"/>
  <c r="AR60" i="2"/>
  <c r="AQ60" i="2"/>
  <c r="AP60" i="2"/>
  <c r="AN60" i="2"/>
  <c r="AO60" i="2"/>
  <c r="AL60" i="2"/>
  <c r="AJ60" i="2"/>
  <c r="AM60" i="2"/>
  <c r="AK60" i="2"/>
  <c r="AI60" i="2"/>
  <c r="AG60" i="2"/>
  <c r="AH60" i="2"/>
  <c r="AF60" i="2"/>
  <c r="AU212" i="2"/>
  <c r="AT212" i="2"/>
  <c r="AS212" i="2"/>
  <c r="AR212" i="2"/>
  <c r="AQ212" i="2"/>
  <c r="AP212" i="2"/>
  <c r="AN212" i="2"/>
  <c r="AO212" i="2"/>
  <c r="AL212" i="2"/>
  <c r="AJ212" i="2"/>
  <c r="AK212" i="2"/>
  <c r="AI212" i="2"/>
  <c r="AM212" i="2"/>
  <c r="AG212" i="2"/>
  <c r="AF212" i="2"/>
  <c r="AH212" i="2"/>
  <c r="AU147" i="2"/>
  <c r="AT147" i="2"/>
  <c r="AS147" i="2"/>
  <c r="AR147" i="2"/>
  <c r="AQ147" i="2"/>
  <c r="AP147" i="2"/>
  <c r="AO147" i="2"/>
  <c r="AM147" i="2"/>
  <c r="AN147" i="2"/>
  <c r="AJ147" i="2"/>
  <c r="AL147" i="2"/>
  <c r="AK147" i="2"/>
  <c r="AF147" i="2"/>
  <c r="AG147" i="2"/>
  <c r="AH147" i="2"/>
  <c r="AI147" i="2"/>
  <c r="AU133" i="2"/>
  <c r="AT133" i="2"/>
  <c r="AS133" i="2"/>
  <c r="AQ133" i="2"/>
  <c r="AP133" i="2"/>
  <c r="AR133" i="2"/>
  <c r="AN133" i="2"/>
  <c r="AO133" i="2"/>
  <c r="AM133" i="2"/>
  <c r="AJ133" i="2"/>
  <c r="AH133" i="2"/>
  <c r="AK133" i="2"/>
  <c r="AI133" i="2"/>
  <c r="AL133" i="2"/>
  <c r="AG133" i="2"/>
  <c r="AF133" i="2"/>
  <c r="AU117" i="2"/>
  <c r="AT117" i="2"/>
  <c r="AS117" i="2"/>
  <c r="AQ117" i="2"/>
  <c r="AR117" i="2"/>
  <c r="AP117" i="2"/>
  <c r="AN117" i="2"/>
  <c r="AO117" i="2"/>
  <c r="AM117" i="2"/>
  <c r="AJ117" i="2"/>
  <c r="AH117" i="2"/>
  <c r="AK117" i="2"/>
  <c r="AI117" i="2"/>
  <c r="AL117" i="2"/>
  <c r="AG117" i="2"/>
  <c r="AF117" i="2"/>
  <c r="AU101" i="2"/>
  <c r="AT101" i="2"/>
  <c r="AS101" i="2"/>
  <c r="AQ101" i="2"/>
  <c r="AP101" i="2"/>
  <c r="AN101" i="2"/>
  <c r="AO101" i="2"/>
  <c r="AR101" i="2"/>
  <c r="AM101" i="2"/>
  <c r="AJ101" i="2"/>
  <c r="AH101" i="2"/>
  <c r="AK101" i="2"/>
  <c r="AI101" i="2"/>
  <c r="AL101" i="2"/>
  <c r="AG101" i="2"/>
  <c r="AF101" i="2"/>
  <c r="AU55" i="2"/>
  <c r="AT55" i="2"/>
  <c r="AR55" i="2"/>
  <c r="AS55" i="2"/>
  <c r="AQ55" i="2"/>
  <c r="AP55" i="2"/>
  <c r="AO55" i="2"/>
  <c r="AM55" i="2"/>
  <c r="AN55" i="2"/>
  <c r="AJ55" i="2"/>
  <c r="AK55" i="2"/>
  <c r="AF55" i="2"/>
  <c r="AG55" i="2"/>
  <c r="AH55" i="2"/>
  <c r="AL55" i="2"/>
  <c r="AI55" i="2"/>
  <c r="AU209" i="2"/>
  <c r="AT209" i="2"/>
  <c r="AS209" i="2"/>
  <c r="AR209" i="2"/>
  <c r="AQ209" i="2"/>
  <c r="AP209" i="2"/>
  <c r="AN209" i="2"/>
  <c r="AO209" i="2"/>
  <c r="AM209" i="2"/>
  <c r="AL209" i="2"/>
  <c r="AH209" i="2"/>
  <c r="AI209" i="2"/>
  <c r="AJ209" i="2"/>
  <c r="AG209" i="2"/>
  <c r="AF209" i="2"/>
  <c r="AK209" i="2"/>
  <c r="AU92" i="2"/>
  <c r="AT92" i="2"/>
  <c r="AS92" i="2"/>
  <c r="AR92" i="2"/>
  <c r="AQ92" i="2"/>
  <c r="AP92" i="2"/>
  <c r="AN92" i="2"/>
  <c r="AO92" i="2"/>
  <c r="AL92" i="2"/>
  <c r="AJ92" i="2"/>
  <c r="AM92" i="2"/>
  <c r="AK92" i="2"/>
  <c r="AI92" i="2"/>
  <c r="AG92" i="2"/>
  <c r="AH92" i="2"/>
  <c r="AF92" i="2"/>
  <c r="AU69" i="2"/>
  <c r="AT69" i="2"/>
  <c r="AS69" i="2"/>
  <c r="AQ69" i="2"/>
  <c r="AP69" i="2"/>
  <c r="AN69" i="2"/>
  <c r="AR69" i="2"/>
  <c r="AO69" i="2"/>
  <c r="AM69" i="2"/>
  <c r="AJ69" i="2"/>
  <c r="AH69" i="2"/>
  <c r="AK69" i="2"/>
  <c r="AI69" i="2"/>
  <c r="AL69" i="2"/>
  <c r="AG69" i="2"/>
  <c r="AF69" i="2"/>
  <c r="AU100" i="2"/>
  <c r="AT100" i="2"/>
  <c r="AS100" i="2"/>
  <c r="AR100" i="2"/>
  <c r="AQ100" i="2"/>
  <c r="AP100" i="2"/>
  <c r="AN100" i="2"/>
  <c r="AO100" i="2"/>
  <c r="AL100" i="2"/>
  <c r="AJ100" i="2"/>
  <c r="AK100" i="2"/>
  <c r="AI100" i="2"/>
  <c r="AM100" i="2"/>
  <c r="AG100" i="2"/>
  <c r="AF100" i="2"/>
  <c r="AH100" i="2"/>
  <c r="AU99" i="2"/>
  <c r="AT99" i="2"/>
  <c r="AS99" i="2"/>
  <c r="AR99" i="2"/>
  <c r="AQ99" i="2"/>
  <c r="AP99" i="2"/>
  <c r="AO99" i="2"/>
  <c r="AM99" i="2"/>
  <c r="AJ99" i="2"/>
  <c r="AL99" i="2"/>
  <c r="AK99" i="2"/>
  <c r="AN99" i="2"/>
  <c r="AF99" i="2"/>
  <c r="AG99" i="2"/>
  <c r="AH99" i="2"/>
  <c r="AI99" i="2"/>
  <c r="AU85" i="2"/>
  <c r="AT85" i="2"/>
  <c r="AS85" i="2"/>
  <c r="AQ85" i="2"/>
  <c r="AR85" i="2"/>
  <c r="AP85" i="2"/>
  <c r="AN85" i="2"/>
  <c r="AO85" i="2"/>
  <c r="AM85" i="2"/>
  <c r="AJ85" i="2"/>
  <c r="AH85" i="2"/>
  <c r="AK85" i="2"/>
  <c r="AI85" i="2"/>
  <c r="AL85" i="2"/>
  <c r="AG85" i="2"/>
  <c r="AF85" i="2"/>
  <c r="AU227" i="2"/>
  <c r="AT227" i="2"/>
  <c r="AS227" i="2"/>
  <c r="AR227" i="2"/>
  <c r="AQ227" i="2"/>
  <c r="AP227" i="2"/>
  <c r="AO227" i="2"/>
  <c r="AM227" i="2"/>
  <c r="AJ227" i="2"/>
  <c r="AL227" i="2"/>
  <c r="AK227" i="2"/>
  <c r="AN227" i="2"/>
  <c r="AF227" i="2"/>
  <c r="AG227" i="2"/>
  <c r="AH227" i="2"/>
  <c r="AI227" i="2"/>
  <c r="AU122" i="2"/>
  <c r="AT122" i="2"/>
  <c r="AS122" i="2"/>
  <c r="AR122" i="2"/>
  <c r="AQ122" i="2"/>
  <c r="AP122" i="2"/>
  <c r="AN122" i="2"/>
  <c r="AL122" i="2"/>
  <c r="AK122" i="2"/>
  <c r="AO122" i="2"/>
  <c r="AM122" i="2"/>
  <c r="AG122" i="2"/>
  <c r="AH122" i="2"/>
  <c r="AI122" i="2"/>
  <c r="AJ122" i="2"/>
  <c r="AF122" i="2"/>
  <c r="AU136" i="2"/>
  <c r="AT136" i="2"/>
  <c r="AS136" i="2"/>
  <c r="AR136" i="2"/>
  <c r="AQ136" i="2"/>
  <c r="AP136" i="2"/>
  <c r="AN136" i="2"/>
  <c r="AO136" i="2"/>
  <c r="AL136" i="2"/>
  <c r="AM136" i="2"/>
  <c r="AJ136" i="2"/>
  <c r="AI136" i="2"/>
  <c r="AK136" i="2"/>
  <c r="AG136" i="2"/>
  <c r="AF136" i="2"/>
  <c r="AH136" i="2"/>
  <c r="AU224" i="2"/>
  <c r="AT224" i="2"/>
  <c r="AS224" i="2"/>
  <c r="AR224" i="2"/>
  <c r="AQ224" i="2"/>
  <c r="AP224" i="2"/>
  <c r="AN224" i="2"/>
  <c r="AO224" i="2"/>
  <c r="AL224" i="2"/>
  <c r="AM224" i="2"/>
  <c r="AJ224" i="2"/>
  <c r="AI224" i="2"/>
  <c r="AK224" i="2"/>
  <c r="AG224" i="2"/>
  <c r="AH224" i="2"/>
  <c r="AF224" i="2"/>
  <c r="AU1952" i="2"/>
  <c r="AT1952" i="2"/>
  <c r="AS1952" i="2"/>
  <c r="AR1952" i="2"/>
  <c r="AQ1952" i="2"/>
  <c r="AO1952" i="2"/>
  <c r="AP1952" i="2"/>
  <c r="AN1952" i="2"/>
  <c r="AM1952" i="2"/>
  <c r="AI1952" i="2"/>
  <c r="AJ1952" i="2"/>
  <c r="AK1952" i="2"/>
  <c r="AG1952" i="2"/>
  <c r="AH1952" i="2"/>
  <c r="AL1952" i="2"/>
  <c r="AF1952" i="2"/>
  <c r="AU29" i="2"/>
  <c r="AT29" i="2"/>
  <c r="AS29" i="2"/>
  <c r="AQ29" i="2"/>
  <c r="AR29" i="2"/>
  <c r="AP29" i="2"/>
  <c r="AN29" i="2"/>
  <c r="AO29" i="2"/>
  <c r="AM29" i="2"/>
  <c r="AL29" i="2"/>
  <c r="AJ29" i="2"/>
  <c r="AH29" i="2"/>
  <c r="AK29" i="2"/>
  <c r="AI29" i="2"/>
  <c r="AG29" i="2"/>
  <c r="AF29" i="2"/>
  <c r="AU91" i="2"/>
  <c r="AS91" i="2"/>
  <c r="AR91" i="2"/>
  <c r="AT91" i="2"/>
  <c r="AQ91" i="2"/>
  <c r="AP91" i="2"/>
  <c r="AO91" i="2"/>
  <c r="AM91" i="2"/>
  <c r="AJ91" i="2"/>
  <c r="AN91" i="2"/>
  <c r="AL91" i="2"/>
  <c r="AK91" i="2"/>
  <c r="AF91" i="2"/>
  <c r="AG91" i="2"/>
  <c r="AH91" i="2"/>
  <c r="AI91" i="2"/>
  <c r="AU32" i="2"/>
  <c r="AT32" i="2"/>
  <c r="AS32" i="2"/>
  <c r="AR32" i="2"/>
  <c r="AQ32" i="2"/>
  <c r="AP32" i="2"/>
  <c r="AN32" i="2"/>
  <c r="AO32" i="2"/>
  <c r="AL32" i="2"/>
  <c r="AM32" i="2"/>
  <c r="AJ32" i="2"/>
  <c r="AI32" i="2"/>
  <c r="AK32" i="2"/>
  <c r="AG32" i="2"/>
  <c r="AH32" i="2"/>
  <c r="AF32" i="2"/>
  <c r="AU153" i="2"/>
  <c r="AT153" i="2"/>
  <c r="AS153" i="2"/>
  <c r="AR153" i="2"/>
  <c r="AQ153" i="2"/>
  <c r="AP153" i="2"/>
  <c r="AN153" i="2"/>
  <c r="AO153" i="2"/>
  <c r="AM153" i="2"/>
  <c r="AL153" i="2"/>
  <c r="AH153" i="2"/>
  <c r="AI153" i="2"/>
  <c r="AJ153" i="2"/>
  <c r="AK153" i="2"/>
  <c r="AF153" i="2"/>
  <c r="AG153" i="2"/>
  <c r="AU89" i="2"/>
  <c r="AT89" i="2"/>
  <c r="AS89" i="2"/>
  <c r="AR89" i="2"/>
  <c r="AQ89" i="2"/>
  <c r="AP89" i="2"/>
  <c r="AN89" i="2"/>
  <c r="AO89" i="2"/>
  <c r="AM89" i="2"/>
  <c r="AL89" i="2"/>
  <c r="AH89" i="2"/>
  <c r="AI89" i="2"/>
  <c r="AJ89" i="2"/>
  <c r="AK89" i="2"/>
  <c r="AF89" i="2"/>
  <c r="AG89" i="2"/>
  <c r="AU138" i="2"/>
  <c r="AT138" i="2"/>
  <c r="AS138" i="2"/>
  <c r="AR138" i="2"/>
  <c r="AQ138" i="2"/>
  <c r="AP138" i="2"/>
  <c r="AN138" i="2"/>
  <c r="AL138" i="2"/>
  <c r="AK138" i="2"/>
  <c r="AM138" i="2"/>
  <c r="AO138" i="2"/>
  <c r="AG138" i="2"/>
  <c r="AH138" i="2"/>
  <c r="AI138" i="2"/>
  <c r="AJ138" i="2"/>
  <c r="AF138" i="2"/>
  <c r="AU42" i="2"/>
  <c r="AT42" i="2"/>
  <c r="AS42" i="2"/>
  <c r="AR42" i="2"/>
  <c r="AQ42" i="2"/>
  <c r="AP42" i="2"/>
  <c r="AN42" i="2"/>
  <c r="AL42" i="2"/>
  <c r="AK42" i="2"/>
  <c r="AM42" i="2"/>
  <c r="AG42" i="2"/>
  <c r="AO42" i="2"/>
  <c r="AH42" i="2"/>
  <c r="AI42" i="2"/>
  <c r="AJ42" i="2"/>
  <c r="AF42" i="2"/>
  <c r="AU51" i="2"/>
  <c r="AT51" i="2"/>
  <c r="AS51" i="2"/>
  <c r="AR51" i="2"/>
  <c r="AQ51" i="2"/>
  <c r="AP51" i="2"/>
  <c r="AO51" i="2"/>
  <c r="AM51" i="2"/>
  <c r="AN51" i="2"/>
  <c r="AJ51" i="2"/>
  <c r="AL51" i="2"/>
  <c r="AK51" i="2"/>
  <c r="AF51" i="2"/>
  <c r="AG51" i="2"/>
  <c r="AH51" i="2"/>
  <c r="AI51" i="2"/>
  <c r="AU113" i="2"/>
  <c r="AT113" i="2"/>
  <c r="AS113" i="2"/>
  <c r="AR113" i="2"/>
  <c r="AQ113" i="2"/>
  <c r="AP113" i="2"/>
  <c r="AN113" i="2"/>
  <c r="AO113" i="2"/>
  <c r="AM113" i="2"/>
  <c r="AL113" i="2"/>
  <c r="AH113" i="2"/>
  <c r="AI113" i="2"/>
  <c r="AJ113" i="2"/>
  <c r="AG113" i="2"/>
  <c r="AK113" i="2"/>
  <c r="AF113" i="2"/>
  <c r="AU96" i="2"/>
  <c r="AT96" i="2"/>
  <c r="AS96" i="2"/>
  <c r="AR96" i="2"/>
  <c r="AQ96" i="2"/>
  <c r="AP96" i="2"/>
  <c r="AN96" i="2"/>
  <c r="AO96" i="2"/>
  <c r="AL96" i="2"/>
  <c r="AM96" i="2"/>
  <c r="AJ96" i="2"/>
  <c r="AI96" i="2"/>
  <c r="AK96" i="2"/>
  <c r="AG96" i="2"/>
  <c r="AH96" i="2"/>
  <c r="AF96" i="2"/>
  <c r="AU377" i="2"/>
  <c r="AT377" i="2"/>
  <c r="AS377" i="2"/>
  <c r="AR377" i="2"/>
  <c r="AQ377" i="2"/>
  <c r="AP377" i="2"/>
  <c r="AN377" i="2"/>
  <c r="AO377" i="2"/>
  <c r="AM377" i="2"/>
  <c r="AL377" i="2"/>
  <c r="AH377" i="2"/>
  <c r="AI377" i="2"/>
  <c r="AJ377" i="2"/>
  <c r="AK377" i="2"/>
  <c r="AF377" i="2"/>
  <c r="AG377" i="2"/>
  <c r="AU404" i="2"/>
  <c r="AT404" i="2"/>
  <c r="AS404" i="2"/>
  <c r="AR404" i="2"/>
  <c r="AQ404" i="2"/>
  <c r="AP404" i="2"/>
  <c r="AN404" i="2"/>
  <c r="AO404" i="2"/>
  <c r="AL404" i="2"/>
  <c r="AJ404" i="2"/>
  <c r="AK404" i="2"/>
  <c r="AI404" i="2"/>
  <c r="AM404" i="2"/>
  <c r="AG404" i="2"/>
  <c r="AF404" i="2"/>
  <c r="AH404" i="2"/>
  <c r="AU369" i="2"/>
  <c r="AT369" i="2"/>
  <c r="AS369" i="2"/>
  <c r="AR369" i="2"/>
  <c r="AQ369" i="2"/>
  <c r="AP369" i="2"/>
  <c r="AN369" i="2"/>
  <c r="AO369" i="2"/>
  <c r="AM369" i="2"/>
  <c r="AL369" i="2"/>
  <c r="AH369" i="2"/>
  <c r="AI369" i="2"/>
  <c r="AJ369" i="2"/>
  <c r="AG369" i="2"/>
  <c r="AF369" i="2"/>
  <c r="AK369" i="2"/>
  <c r="AU345" i="2"/>
  <c r="AT345" i="2"/>
  <c r="AS345" i="2"/>
  <c r="AR345" i="2"/>
  <c r="AQ345" i="2"/>
  <c r="AP345" i="2"/>
  <c r="AN345" i="2"/>
  <c r="AO345" i="2"/>
  <c r="AM345" i="2"/>
  <c r="AL345" i="2"/>
  <c r="AH345" i="2"/>
  <c r="AI345" i="2"/>
  <c r="AJ345" i="2"/>
  <c r="AK345" i="2"/>
  <c r="AF345" i="2"/>
  <c r="AG345" i="2"/>
  <c r="AU516" i="2"/>
  <c r="AT516" i="2"/>
  <c r="AS516" i="2"/>
  <c r="AR516" i="2"/>
  <c r="AQ516" i="2"/>
  <c r="AP516" i="2"/>
  <c r="AN516" i="2"/>
  <c r="AO516" i="2"/>
  <c r="AL516" i="2"/>
  <c r="AJ516" i="2"/>
  <c r="AK516" i="2"/>
  <c r="AI516" i="2"/>
  <c r="AM516" i="2"/>
  <c r="AG516" i="2"/>
  <c r="AF516" i="2"/>
  <c r="AH516" i="2"/>
  <c r="AU507" i="2"/>
  <c r="AT507" i="2"/>
  <c r="AS507" i="2"/>
  <c r="AR507" i="2"/>
  <c r="AQ507" i="2"/>
  <c r="AP507" i="2"/>
  <c r="AO507" i="2"/>
  <c r="AM507" i="2"/>
  <c r="AJ507" i="2"/>
  <c r="AN507" i="2"/>
  <c r="AL507" i="2"/>
  <c r="AK507" i="2"/>
  <c r="AF507" i="2"/>
  <c r="AG507" i="2"/>
  <c r="AH507" i="2"/>
  <c r="AI507" i="2"/>
  <c r="AU600" i="2"/>
  <c r="AT600" i="2"/>
  <c r="AS600" i="2"/>
  <c r="AR600" i="2"/>
  <c r="AQ600" i="2"/>
  <c r="AP600" i="2"/>
  <c r="AN600" i="2"/>
  <c r="AO600" i="2"/>
  <c r="AL600" i="2"/>
  <c r="AM600" i="2"/>
  <c r="AJ600" i="2"/>
  <c r="AI600" i="2"/>
  <c r="AK600" i="2"/>
  <c r="AG600" i="2"/>
  <c r="AF600" i="2"/>
  <c r="AH600" i="2"/>
  <c r="AU584" i="2"/>
  <c r="AT584" i="2"/>
  <c r="AS584" i="2"/>
  <c r="AR584" i="2"/>
  <c r="AQ584" i="2"/>
  <c r="AP584" i="2"/>
  <c r="AN584" i="2"/>
  <c r="AO584" i="2"/>
  <c r="AL584" i="2"/>
  <c r="AM584" i="2"/>
  <c r="AJ584" i="2"/>
  <c r="AI584" i="2"/>
  <c r="AK584" i="2"/>
  <c r="AG584" i="2"/>
  <c r="AF584" i="2"/>
  <c r="AH584" i="2"/>
  <c r="AU536" i="2"/>
  <c r="AT536" i="2"/>
  <c r="AS536" i="2"/>
  <c r="AR536" i="2"/>
  <c r="AQ536" i="2"/>
  <c r="AP536" i="2"/>
  <c r="AN536" i="2"/>
  <c r="AO536" i="2"/>
  <c r="AL536" i="2"/>
  <c r="AM536" i="2"/>
  <c r="AJ536" i="2"/>
  <c r="AI536" i="2"/>
  <c r="AK536" i="2"/>
  <c r="AG536" i="2"/>
  <c r="AF536" i="2"/>
  <c r="AH536" i="2"/>
  <c r="AU506" i="2"/>
  <c r="AT506" i="2"/>
  <c r="AS506" i="2"/>
  <c r="AR506" i="2"/>
  <c r="AQ506" i="2"/>
  <c r="AP506" i="2"/>
  <c r="AN506" i="2"/>
  <c r="AL506" i="2"/>
  <c r="AK506" i="2"/>
  <c r="AO506" i="2"/>
  <c r="AM506" i="2"/>
  <c r="AG506" i="2"/>
  <c r="AH506" i="2"/>
  <c r="AI506" i="2"/>
  <c r="AJ506" i="2"/>
  <c r="AF506" i="2"/>
  <c r="AU546" i="2"/>
  <c r="AT546" i="2"/>
  <c r="AS546" i="2"/>
  <c r="AR546" i="2"/>
  <c r="AQ546" i="2"/>
  <c r="AP546" i="2"/>
  <c r="AN546" i="2"/>
  <c r="AL546" i="2"/>
  <c r="AK546" i="2"/>
  <c r="AM546" i="2"/>
  <c r="AO546" i="2"/>
  <c r="AG546" i="2"/>
  <c r="AH546" i="2"/>
  <c r="AI546" i="2"/>
  <c r="AF546" i="2"/>
  <c r="AJ546" i="2"/>
  <c r="AU535" i="2"/>
  <c r="AT535" i="2"/>
  <c r="AS535" i="2"/>
  <c r="AR535" i="2"/>
  <c r="AQ535" i="2"/>
  <c r="AP535" i="2"/>
  <c r="AO535" i="2"/>
  <c r="AM535" i="2"/>
  <c r="AN535" i="2"/>
  <c r="AJ535" i="2"/>
  <c r="AK535" i="2"/>
  <c r="AF535" i="2"/>
  <c r="AG535" i="2"/>
  <c r="AH535" i="2"/>
  <c r="AL535" i="2"/>
  <c r="AI535" i="2"/>
  <c r="AU840" i="2"/>
  <c r="AT840" i="2"/>
  <c r="AS840" i="2"/>
  <c r="AR840" i="2"/>
  <c r="AQ840" i="2"/>
  <c r="AP840" i="2"/>
  <c r="AN840" i="2"/>
  <c r="AO840" i="2"/>
  <c r="AL840" i="2"/>
  <c r="AM840" i="2"/>
  <c r="AJ840" i="2"/>
  <c r="AI840" i="2"/>
  <c r="AK840" i="2"/>
  <c r="AG840" i="2"/>
  <c r="AF840" i="2"/>
  <c r="AH840" i="2"/>
  <c r="AU832" i="2"/>
  <c r="AT832" i="2"/>
  <c r="AR832" i="2"/>
  <c r="AS832" i="2"/>
  <c r="AQ832" i="2"/>
  <c r="AP832" i="2"/>
  <c r="AN832" i="2"/>
  <c r="AO832" i="2"/>
  <c r="AL832" i="2"/>
  <c r="AM832" i="2"/>
  <c r="AJ832" i="2"/>
  <c r="AI832" i="2"/>
  <c r="AK832" i="2"/>
  <c r="AG832" i="2"/>
  <c r="AH832" i="2"/>
  <c r="AF832" i="2"/>
  <c r="AU776" i="2"/>
  <c r="AT776" i="2"/>
  <c r="AS776" i="2"/>
  <c r="AR776" i="2"/>
  <c r="AQ776" i="2"/>
  <c r="AP776" i="2"/>
  <c r="AN776" i="2"/>
  <c r="AO776" i="2"/>
  <c r="AL776" i="2"/>
  <c r="AM776" i="2"/>
  <c r="AJ776" i="2"/>
  <c r="AI776" i="2"/>
  <c r="AK776" i="2"/>
  <c r="AG776" i="2"/>
  <c r="AF776" i="2"/>
  <c r="AH776" i="2"/>
  <c r="AU768" i="2"/>
  <c r="AT768" i="2"/>
  <c r="AR768" i="2"/>
  <c r="AS768" i="2"/>
  <c r="AQ768" i="2"/>
  <c r="AP768" i="2"/>
  <c r="AN768" i="2"/>
  <c r="AO768" i="2"/>
  <c r="AL768" i="2"/>
  <c r="AM768" i="2"/>
  <c r="AJ768" i="2"/>
  <c r="AI768" i="2"/>
  <c r="AK768" i="2"/>
  <c r="AG768" i="2"/>
  <c r="AH768" i="2"/>
  <c r="AF768" i="2"/>
  <c r="AU728" i="2"/>
  <c r="AS728" i="2"/>
  <c r="AR728" i="2"/>
  <c r="AQ728" i="2"/>
  <c r="AT728" i="2"/>
  <c r="AP728" i="2"/>
  <c r="AN728" i="2"/>
  <c r="AO728" i="2"/>
  <c r="AL728" i="2"/>
  <c r="AM728" i="2"/>
  <c r="AJ728" i="2"/>
  <c r="AI728" i="2"/>
  <c r="AK728" i="2"/>
  <c r="AG728" i="2"/>
  <c r="AF728" i="2"/>
  <c r="AH728" i="2"/>
  <c r="AU648" i="2"/>
  <c r="AT648" i="2"/>
  <c r="AS648" i="2"/>
  <c r="AR648" i="2"/>
  <c r="AQ648" i="2"/>
  <c r="AP648" i="2"/>
  <c r="AN648" i="2"/>
  <c r="AO648" i="2"/>
  <c r="AL648" i="2"/>
  <c r="AM648" i="2"/>
  <c r="AJ648" i="2"/>
  <c r="AI648" i="2"/>
  <c r="AK648" i="2"/>
  <c r="AG648" i="2"/>
  <c r="AF648" i="2"/>
  <c r="AH648" i="2"/>
  <c r="AU614" i="2"/>
  <c r="AT614" i="2"/>
  <c r="AS614" i="2"/>
  <c r="AR614" i="2"/>
  <c r="AQ614" i="2"/>
  <c r="AN614" i="2"/>
  <c r="AP614" i="2"/>
  <c r="AO614" i="2"/>
  <c r="AL614" i="2"/>
  <c r="AK614" i="2"/>
  <c r="AG614" i="2"/>
  <c r="AJ614" i="2"/>
  <c r="AH614" i="2"/>
  <c r="AI614" i="2"/>
  <c r="AF614" i="2"/>
  <c r="AM614" i="2"/>
  <c r="AU582" i="2"/>
  <c r="AT582" i="2"/>
  <c r="AS582" i="2"/>
  <c r="AR582" i="2"/>
  <c r="AQ582" i="2"/>
  <c r="AN582" i="2"/>
  <c r="AP582" i="2"/>
  <c r="AO582" i="2"/>
  <c r="AL582" i="2"/>
  <c r="AK582" i="2"/>
  <c r="AG582" i="2"/>
  <c r="AJ582" i="2"/>
  <c r="AH582" i="2"/>
  <c r="AI582" i="2"/>
  <c r="AF582" i="2"/>
  <c r="AM582" i="2"/>
  <c r="AU550" i="2"/>
  <c r="AT550" i="2"/>
  <c r="AS550" i="2"/>
  <c r="AR550" i="2"/>
  <c r="AQ550" i="2"/>
  <c r="AN550" i="2"/>
  <c r="AP550" i="2"/>
  <c r="AO550" i="2"/>
  <c r="AL550" i="2"/>
  <c r="AK550" i="2"/>
  <c r="AG550" i="2"/>
  <c r="AJ550" i="2"/>
  <c r="AH550" i="2"/>
  <c r="AI550" i="2"/>
  <c r="AF550" i="2"/>
  <c r="AM550" i="2"/>
  <c r="AU539" i="2"/>
  <c r="AT539" i="2"/>
  <c r="AS539" i="2"/>
  <c r="AR539" i="2"/>
  <c r="AQ539" i="2"/>
  <c r="AP539" i="2"/>
  <c r="AO539" i="2"/>
  <c r="AM539" i="2"/>
  <c r="AJ539" i="2"/>
  <c r="AN539" i="2"/>
  <c r="AL539" i="2"/>
  <c r="AK539" i="2"/>
  <c r="AF539" i="2"/>
  <c r="AG539" i="2"/>
  <c r="AH539" i="2"/>
  <c r="AI539" i="2"/>
  <c r="AU643" i="2"/>
  <c r="AT643" i="2"/>
  <c r="AS643" i="2"/>
  <c r="AR643" i="2"/>
  <c r="AQ643" i="2"/>
  <c r="AP643" i="2"/>
  <c r="AO643" i="2"/>
  <c r="AM643" i="2"/>
  <c r="AJ643" i="2"/>
  <c r="AL643" i="2"/>
  <c r="AK643" i="2"/>
  <c r="AN643" i="2"/>
  <c r="AF643" i="2"/>
  <c r="AG643" i="2"/>
  <c r="AH643" i="2"/>
  <c r="AI643" i="2"/>
  <c r="AU565" i="2"/>
  <c r="AT565" i="2"/>
  <c r="AS565" i="2"/>
  <c r="AQ565" i="2"/>
  <c r="AR565" i="2"/>
  <c r="AP565" i="2"/>
  <c r="AN565" i="2"/>
  <c r="AO565" i="2"/>
  <c r="AM565" i="2"/>
  <c r="AJ565" i="2"/>
  <c r="AH565" i="2"/>
  <c r="AK565" i="2"/>
  <c r="AI565" i="2"/>
  <c r="AL565" i="2"/>
  <c r="AG565" i="2"/>
  <c r="AF565" i="2"/>
  <c r="AU658" i="2"/>
  <c r="AT658" i="2"/>
  <c r="AS658" i="2"/>
  <c r="AR658" i="2"/>
  <c r="AQ658" i="2"/>
  <c r="AP658" i="2"/>
  <c r="AN658" i="2"/>
  <c r="AL658" i="2"/>
  <c r="AO658" i="2"/>
  <c r="AK658" i="2"/>
  <c r="AM658" i="2"/>
  <c r="AG658" i="2"/>
  <c r="AH658" i="2"/>
  <c r="AI658" i="2"/>
  <c r="AF658" i="2"/>
  <c r="AJ658" i="2"/>
  <c r="AU585" i="2"/>
  <c r="AT585" i="2"/>
  <c r="AS585" i="2"/>
  <c r="AR585" i="2"/>
  <c r="AQ585" i="2"/>
  <c r="AP585" i="2"/>
  <c r="AN585" i="2"/>
  <c r="AO585" i="2"/>
  <c r="AM585" i="2"/>
  <c r="AL585" i="2"/>
  <c r="AH585" i="2"/>
  <c r="AI585" i="2"/>
  <c r="AJ585" i="2"/>
  <c r="AF585" i="2"/>
  <c r="AK585" i="2"/>
  <c r="AG585" i="2"/>
  <c r="AU418" i="2"/>
  <c r="AT418" i="2"/>
  <c r="AS418" i="2"/>
  <c r="AR418" i="2"/>
  <c r="AQ418" i="2"/>
  <c r="AP418" i="2"/>
  <c r="AN418" i="2"/>
  <c r="AL418" i="2"/>
  <c r="AK418" i="2"/>
  <c r="AM418" i="2"/>
  <c r="AO418" i="2"/>
  <c r="AG418" i="2"/>
  <c r="AH418" i="2"/>
  <c r="AI418" i="2"/>
  <c r="AF418" i="2"/>
  <c r="AJ418" i="2"/>
  <c r="AU670" i="2"/>
  <c r="AT670" i="2"/>
  <c r="AS670" i="2"/>
  <c r="AR670" i="2"/>
  <c r="AQ670" i="2"/>
  <c r="AP670" i="2"/>
  <c r="AN670" i="2"/>
  <c r="AO670" i="2"/>
  <c r="AL670" i="2"/>
  <c r="AK670" i="2"/>
  <c r="AG670" i="2"/>
  <c r="AM670" i="2"/>
  <c r="AJ670" i="2"/>
  <c r="AH670" i="2"/>
  <c r="AI670" i="2"/>
  <c r="AF670" i="2"/>
  <c r="AU601" i="2"/>
  <c r="AT601" i="2"/>
  <c r="AS601" i="2"/>
  <c r="AR601" i="2"/>
  <c r="AQ601" i="2"/>
  <c r="AP601" i="2"/>
  <c r="AN601" i="2"/>
  <c r="AO601" i="2"/>
  <c r="AM601" i="2"/>
  <c r="AL601" i="2"/>
  <c r="AH601" i="2"/>
  <c r="AI601" i="2"/>
  <c r="AJ601" i="2"/>
  <c r="AK601" i="2"/>
  <c r="AF601" i="2"/>
  <c r="AG601" i="2"/>
  <c r="AU493" i="2"/>
  <c r="AT493" i="2"/>
  <c r="AS493" i="2"/>
  <c r="AQ493" i="2"/>
  <c r="AR493" i="2"/>
  <c r="AP493" i="2"/>
  <c r="AN493" i="2"/>
  <c r="AO493" i="2"/>
  <c r="AM493" i="2"/>
  <c r="AL493" i="2"/>
  <c r="AJ493" i="2"/>
  <c r="AH493" i="2"/>
  <c r="AK493" i="2"/>
  <c r="AI493" i="2"/>
  <c r="AG493" i="2"/>
  <c r="AF493" i="2"/>
  <c r="AU448" i="2"/>
  <c r="AT448" i="2"/>
  <c r="AR448" i="2"/>
  <c r="AS448" i="2"/>
  <c r="AQ448" i="2"/>
  <c r="AP448" i="2"/>
  <c r="AN448" i="2"/>
  <c r="AO448" i="2"/>
  <c r="AL448" i="2"/>
  <c r="AM448" i="2"/>
  <c r="AJ448" i="2"/>
  <c r="AI448" i="2"/>
  <c r="AK448" i="2"/>
  <c r="AG448" i="2"/>
  <c r="AH448" i="2"/>
  <c r="AF448" i="2"/>
  <c r="AU590" i="2"/>
  <c r="AT590" i="2"/>
  <c r="AS590" i="2"/>
  <c r="AR590" i="2"/>
  <c r="AQ590" i="2"/>
  <c r="AP590" i="2"/>
  <c r="AN590" i="2"/>
  <c r="AO590" i="2"/>
  <c r="AL590" i="2"/>
  <c r="AK590" i="2"/>
  <c r="AG590" i="2"/>
  <c r="AM590" i="2"/>
  <c r="AJ590" i="2"/>
  <c r="AH590" i="2"/>
  <c r="AI590" i="2"/>
  <c r="AF590" i="2"/>
  <c r="AU662" i="2"/>
  <c r="AT662" i="2"/>
  <c r="AS662" i="2"/>
  <c r="AR662" i="2"/>
  <c r="AQ662" i="2"/>
  <c r="AN662" i="2"/>
  <c r="AP662" i="2"/>
  <c r="AO662" i="2"/>
  <c r="AL662" i="2"/>
  <c r="AK662" i="2"/>
  <c r="AG662" i="2"/>
  <c r="AJ662" i="2"/>
  <c r="AH662" i="2"/>
  <c r="AI662" i="2"/>
  <c r="AF662" i="2"/>
  <c r="AM662" i="2"/>
  <c r="AU698" i="2"/>
  <c r="AT698" i="2"/>
  <c r="AS698" i="2"/>
  <c r="AR698" i="2"/>
  <c r="AQ698" i="2"/>
  <c r="AP698" i="2"/>
  <c r="AN698" i="2"/>
  <c r="AL698" i="2"/>
  <c r="AK698" i="2"/>
  <c r="AO698" i="2"/>
  <c r="AM698" i="2"/>
  <c r="AG698" i="2"/>
  <c r="AH698" i="2"/>
  <c r="AI698" i="2"/>
  <c r="AJ698" i="2"/>
  <c r="AF698" i="2"/>
  <c r="AU714" i="2"/>
  <c r="AT714" i="2"/>
  <c r="AS714" i="2"/>
  <c r="AR714" i="2"/>
  <c r="AQ714" i="2"/>
  <c r="AP714" i="2"/>
  <c r="AN714" i="2"/>
  <c r="AL714" i="2"/>
  <c r="AK714" i="2"/>
  <c r="AM714" i="2"/>
  <c r="AG714" i="2"/>
  <c r="AH714" i="2"/>
  <c r="AO714" i="2"/>
  <c r="AI714" i="2"/>
  <c r="AJ714" i="2"/>
  <c r="AF714" i="2"/>
  <c r="AU730" i="2"/>
  <c r="AT730" i="2"/>
  <c r="AS730" i="2"/>
  <c r="AR730" i="2"/>
  <c r="AQ730" i="2"/>
  <c r="AP730" i="2"/>
  <c r="AN730" i="2"/>
  <c r="AL730" i="2"/>
  <c r="AK730" i="2"/>
  <c r="AO730" i="2"/>
  <c r="AM730" i="2"/>
  <c r="AG730" i="2"/>
  <c r="AH730" i="2"/>
  <c r="AI730" i="2"/>
  <c r="AJ730" i="2"/>
  <c r="AF730" i="2"/>
  <c r="AU746" i="2"/>
  <c r="AT746" i="2"/>
  <c r="AS746" i="2"/>
  <c r="AR746" i="2"/>
  <c r="AQ746" i="2"/>
  <c r="AP746" i="2"/>
  <c r="AN746" i="2"/>
  <c r="AL746" i="2"/>
  <c r="AK746" i="2"/>
  <c r="AM746" i="2"/>
  <c r="AG746" i="2"/>
  <c r="AH746" i="2"/>
  <c r="AI746" i="2"/>
  <c r="AJ746" i="2"/>
  <c r="AF746" i="2"/>
  <c r="AO746" i="2"/>
  <c r="AU762" i="2"/>
  <c r="AT762" i="2"/>
  <c r="AS762" i="2"/>
  <c r="AR762" i="2"/>
  <c r="AQ762" i="2"/>
  <c r="AP762" i="2"/>
  <c r="AN762" i="2"/>
  <c r="AL762" i="2"/>
  <c r="AK762" i="2"/>
  <c r="AO762" i="2"/>
  <c r="AM762" i="2"/>
  <c r="AG762" i="2"/>
  <c r="AH762" i="2"/>
  <c r="AI762" i="2"/>
  <c r="AJ762" i="2"/>
  <c r="AF762" i="2"/>
  <c r="AU778" i="2"/>
  <c r="AT778" i="2"/>
  <c r="AS778" i="2"/>
  <c r="AR778" i="2"/>
  <c r="AQ778" i="2"/>
  <c r="AP778" i="2"/>
  <c r="AN778" i="2"/>
  <c r="AL778" i="2"/>
  <c r="AK778" i="2"/>
  <c r="AM778" i="2"/>
  <c r="AO778" i="2"/>
  <c r="AG778" i="2"/>
  <c r="AJ778" i="2"/>
  <c r="AH778" i="2"/>
  <c r="AI778" i="2"/>
  <c r="AF778" i="2"/>
  <c r="AU794" i="2"/>
  <c r="AT794" i="2"/>
  <c r="AS794" i="2"/>
  <c r="AR794" i="2"/>
  <c r="AQ794" i="2"/>
  <c r="AP794" i="2"/>
  <c r="AN794" i="2"/>
  <c r="AL794" i="2"/>
  <c r="AK794" i="2"/>
  <c r="AO794" i="2"/>
  <c r="AM794" i="2"/>
  <c r="AG794" i="2"/>
  <c r="AJ794" i="2"/>
  <c r="AH794" i="2"/>
  <c r="AI794" i="2"/>
  <c r="AF794" i="2"/>
  <c r="AU810" i="2"/>
  <c r="AT810" i="2"/>
  <c r="AS810" i="2"/>
  <c r="AR810" i="2"/>
  <c r="AQ810" i="2"/>
  <c r="AP810" i="2"/>
  <c r="AN810" i="2"/>
  <c r="AL810" i="2"/>
  <c r="AK810" i="2"/>
  <c r="AM810" i="2"/>
  <c r="AG810" i="2"/>
  <c r="AO810" i="2"/>
  <c r="AJ810" i="2"/>
  <c r="AH810" i="2"/>
  <c r="AI810" i="2"/>
  <c r="AF810" i="2"/>
  <c r="AU826" i="2"/>
  <c r="AT826" i="2"/>
  <c r="AS826" i="2"/>
  <c r="AR826" i="2"/>
  <c r="AQ826" i="2"/>
  <c r="AP826" i="2"/>
  <c r="AN826" i="2"/>
  <c r="AL826" i="2"/>
  <c r="AK826" i="2"/>
  <c r="AO826" i="2"/>
  <c r="AM826" i="2"/>
  <c r="AG826" i="2"/>
  <c r="AJ826" i="2"/>
  <c r="AH826" i="2"/>
  <c r="AI826" i="2"/>
  <c r="AF826" i="2"/>
  <c r="AU842" i="2"/>
  <c r="AT842" i="2"/>
  <c r="AS842" i="2"/>
  <c r="AR842" i="2"/>
  <c r="AQ842" i="2"/>
  <c r="AP842" i="2"/>
  <c r="AN842" i="2"/>
  <c r="AL842" i="2"/>
  <c r="AK842" i="2"/>
  <c r="AM842" i="2"/>
  <c r="AG842" i="2"/>
  <c r="AJ842" i="2"/>
  <c r="AH842" i="2"/>
  <c r="AO842" i="2"/>
  <c r="AI842" i="2"/>
  <c r="AF842" i="2"/>
  <c r="AU858" i="2"/>
  <c r="AT858" i="2"/>
  <c r="AS858" i="2"/>
  <c r="AR858" i="2"/>
  <c r="AQ858" i="2"/>
  <c r="AP858" i="2"/>
  <c r="AN858" i="2"/>
  <c r="AL858" i="2"/>
  <c r="AK858" i="2"/>
  <c r="AO858" i="2"/>
  <c r="AM858" i="2"/>
  <c r="AG858" i="2"/>
  <c r="AJ858" i="2"/>
  <c r="AH858" i="2"/>
  <c r="AI858" i="2"/>
  <c r="AF858" i="2"/>
  <c r="AU870" i="2"/>
  <c r="AT870" i="2"/>
  <c r="AS870" i="2"/>
  <c r="AR870" i="2"/>
  <c r="AQ870" i="2"/>
  <c r="AN870" i="2"/>
  <c r="AP870" i="2"/>
  <c r="AO870" i="2"/>
  <c r="AL870" i="2"/>
  <c r="AK870" i="2"/>
  <c r="AG870" i="2"/>
  <c r="AH870" i="2"/>
  <c r="AJ870" i="2"/>
  <c r="AI870" i="2"/>
  <c r="AF870" i="2"/>
  <c r="AM870" i="2"/>
  <c r="AU878" i="2"/>
  <c r="AT878" i="2"/>
  <c r="AS878" i="2"/>
  <c r="AR878" i="2"/>
  <c r="AQ878" i="2"/>
  <c r="AP878" i="2"/>
  <c r="AN878" i="2"/>
  <c r="AO878" i="2"/>
  <c r="AL878" i="2"/>
  <c r="AK878" i="2"/>
  <c r="AJ878" i="2"/>
  <c r="AG878" i="2"/>
  <c r="AM878" i="2"/>
  <c r="AH878" i="2"/>
  <c r="AI878" i="2"/>
  <c r="AF878" i="2"/>
  <c r="AU886" i="2"/>
  <c r="AT886" i="2"/>
  <c r="AS886" i="2"/>
  <c r="AR886" i="2"/>
  <c r="AN886" i="2"/>
  <c r="AQ886" i="2"/>
  <c r="AO886" i="2"/>
  <c r="AL886" i="2"/>
  <c r="AK886" i="2"/>
  <c r="AP886" i="2"/>
  <c r="AG886" i="2"/>
  <c r="AH886" i="2"/>
  <c r="AJ886" i="2"/>
  <c r="AI886" i="2"/>
  <c r="AM886" i="2"/>
  <c r="AF886" i="2"/>
  <c r="AU894" i="2"/>
  <c r="AT894" i="2"/>
  <c r="AS894" i="2"/>
  <c r="AR894" i="2"/>
  <c r="AQ894" i="2"/>
  <c r="AP894" i="2"/>
  <c r="AN894" i="2"/>
  <c r="AO894" i="2"/>
  <c r="AL894" i="2"/>
  <c r="AK894" i="2"/>
  <c r="AJ894" i="2"/>
  <c r="AG894" i="2"/>
  <c r="AM894" i="2"/>
  <c r="AH894" i="2"/>
  <c r="AI894" i="2"/>
  <c r="AF894" i="2"/>
  <c r="AU902" i="2"/>
  <c r="AT902" i="2"/>
  <c r="AS902" i="2"/>
  <c r="AR902" i="2"/>
  <c r="AQ902" i="2"/>
  <c r="AN902" i="2"/>
  <c r="AP902" i="2"/>
  <c r="AO902" i="2"/>
  <c r="AL902" i="2"/>
  <c r="AK902" i="2"/>
  <c r="AG902" i="2"/>
  <c r="AH902" i="2"/>
  <c r="AJ902" i="2"/>
  <c r="AI902" i="2"/>
  <c r="AM902" i="2"/>
  <c r="AF902" i="2"/>
  <c r="AU910" i="2"/>
  <c r="AT910" i="2"/>
  <c r="AS910" i="2"/>
  <c r="AR910" i="2"/>
  <c r="AQ910" i="2"/>
  <c r="AP910" i="2"/>
  <c r="AN910" i="2"/>
  <c r="AO910" i="2"/>
  <c r="AL910" i="2"/>
  <c r="AK910" i="2"/>
  <c r="AJ910" i="2"/>
  <c r="AG910" i="2"/>
  <c r="AM910" i="2"/>
  <c r="AH910" i="2"/>
  <c r="AI910" i="2"/>
  <c r="AF910" i="2"/>
  <c r="AU918" i="2"/>
  <c r="AT918" i="2"/>
  <c r="AS918" i="2"/>
  <c r="AR918" i="2"/>
  <c r="AQ918" i="2"/>
  <c r="AN918" i="2"/>
  <c r="AP918" i="2"/>
  <c r="AO918" i="2"/>
  <c r="AL918" i="2"/>
  <c r="AK918" i="2"/>
  <c r="AG918" i="2"/>
  <c r="AH918" i="2"/>
  <c r="AJ918" i="2"/>
  <c r="AI918" i="2"/>
  <c r="AF918" i="2"/>
  <c r="AM918" i="2"/>
  <c r="AU926" i="2"/>
  <c r="AT926" i="2"/>
  <c r="AS926" i="2"/>
  <c r="AR926" i="2"/>
  <c r="AQ926" i="2"/>
  <c r="AP926" i="2"/>
  <c r="AN926" i="2"/>
  <c r="AO926" i="2"/>
  <c r="AL926" i="2"/>
  <c r="AK926" i="2"/>
  <c r="AJ926" i="2"/>
  <c r="AG926" i="2"/>
  <c r="AM926" i="2"/>
  <c r="AH926" i="2"/>
  <c r="AI926" i="2"/>
  <c r="AF926" i="2"/>
  <c r="AU934" i="2"/>
  <c r="AT934" i="2"/>
  <c r="AS934" i="2"/>
  <c r="AR934" i="2"/>
  <c r="AQ934" i="2"/>
  <c r="AN934" i="2"/>
  <c r="AP934" i="2"/>
  <c r="AO934" i="2"/>
  <c r="AL934" i="2"/>
  <c r="AK934" i="2"/>
  <c r="AG934" i="2"/>
  <c r="AH934" i="2"/>
  <c r="AJ934" i="2"/>
  <c r="AI934" i="2"/>
  <c r="AF934" i="2"/>
  <c r="AM934" i="2"/>
  <c r="AU942" i="2"/>
  <c r="AT942" i="2"/>
  <c r="AS942" i="2"/>
  <c r="AR942" i="2"/>
  <c r="AQ942" i="2"/>
  <c r="AP942" i="2"/>
  <c r="AN942" i="2"/>
  <c r="AO942" i="2"/>
  <c r="AL942" i="2"/>
  <c r="AK942" i="2"/>
  <c r="AJ942" i="2"/>
  <c r="AG942" i="2"/>
  <c r="AM942" i="2"/>
  <c r="AH942" i="2"/>
  <c r="AI942" i="2"/>
  <c r="AF942" i="2"/>
  <c r="AU950" i="2"/>
  <c r="AT950" i="2"/>
  <c r="AS950" i="2"/>
  <c r="AR950" i="2"/>
  <c r="AN950" i="2"/>
  <c r="AO950" i="2"/>
  <c r="AL950" i="2"/>
  <c r="AK950" i="2"/>
  <c r="AQ950" i="2"/>
  <c r="AP950" i="2"/>
  <c r="AG950" i="2"/>
  <c r="AH950" i="2"/>
  <c r="AJ950" i="2"/>
  <c r="AI950" i="2"/>
  <c r="AM950" i="2"/>
  <c r="AF950" i="2"/>
  <c r="AU958" i="2"/>
  <c r="AT958" i="2"/>
  <c r="AS958" i="2"/>
  <c r="AR958" i="2"/>
  <c r="AQ958" i="2"/>
  <c r="AP958" i="2"/>
  <c r="AN958" i="2"/>
  <c r="AO958" i="2"/>
  <c r="AL958" i="2"/>
  <c r="AK958" i="2"/>
  <c r="AJ958" i="2"/>
  <c r="AG958" i="2"/>
  <c r="AM958" i="2"/>
  <c r="AH958" i="2"/>
  <c r="AI958" i="2"/>
  <c r="AF958" i="2"/>
  <c r="AU966" i="2"/>
  <c r="AT966" i="2"/>
  <c r="AS966" i="2"/>
  <c r="AR966" i="2"/>
  <c r="AQ966" i="2"/>
  <c r="AN966" i="2"/>
  <c r="AP966" i="2"/>
  <c r="AO966" i="2"/>
  <c r="AL966" i="2"/>
  <c r="AK966" i="2"/>
  <c r="AG966" i="2"/>
  <c r="AH966" i="2"/>
  <c r="AJ966" i="2"/>
  <c r="AI966" i="2"/>
  <c r="AM966" i="2"/>
  <c r="AF966" i="2"/>
  <c r="AU974" i="2"/>
  <c r="AT974" i="2"/>
  <c r="AS974" i="2"/>
  <c r="AR974" i="2"/>
  <c r="AQ974" i="2"/>
  <c r="AP974" i="2"/>
  <c r="AN974" i="2"/>
  <c r="AO974" i="2"/>
  <c r="AL974" i="2"/>
  <c r="AK974" i="2"/>
  <c r="AJ974" i="2"/>
  <c r="AG974" i="2"/>
  <c r="AM974" i="2"/>
  <c r="AH974" i="2"/>
  <c r="AI974" i="2"/>
  <c r="AF974" i="2"/>
  <c r="AU982" i="2"/>
  <c r="AT982" i="2"/>
  <c r="AS982" i="2"/>
  <c r="AR982" i="2"/>
  <c r="AQ982" i="2"/>
  <c r="AN982" i="2"/>
  <c r="AP982" i="2"/>
  <c r="AO982" i="2"/>
  <c r="AL982" i="2"/>
  <c r="AK982" i="2"/>
  <c r="AG982" i="2"/>
  <c r="AH982" i="2"/>
  <c r="AJ982" i="2"/>
  <c r="AI982" i="2"/>
  <c r="AF982" i="2"/>
  <c r="AM982" i="2"/>
  <c r="AU990" i="2"/>
  <c r="AT990" i="2"/>
  <c r="AS990" i="2"/>
  <c r="AR990" i="2"/>
  <c r="AQ990" i="2"/>
  <c r="AP990" i="2"/>
  <c r="AN990" i="2"/>
  <c r="AO990" i="2"/>
  <c r="AL990" i="2"/>
  <c r="AK990" i="2"/>
  <c r="AJ990" i="2"/>
  <c r="AG990" i="2"/>
  <c r="AM990" i="2"/>
  <c r="AH990" i="2"/>
  <c r="AI990" i="2"/>
  <c r="AF990" i="2"/>
  <c r="AU998" i="2"/>
  <c r="AT998" i="2"/>
  <c r="AS998" i="2"/>
  <c r="AR998" i="2"/>
  <c r="AQ998" i="2"/>
  <c r="AN998" i="2"/>
  <c r="AP998" i="2"/>
  <c r="AO998" i="2"/>
  <c r="AL998" i="2"/>
  <c r="AK998" i="2"/>
  <c r="AG998" i="2"/>
  <c r="AH998" i="2"/>
  <c r="AJ998" i="2"/>
  <c r="AI998" i="2"/>
  <c r="AF998" i="2"/>
  <c r="AM998" i="2"/>
  <c r="AU1006" i="2"/>
  <c r="AT1006" i="2"/>
  <c r="AS1006" i="2"/>
  <c r="AR1006" i="2"/>
  <c r="AQ1006" i="2"/>
  <c r="AP1006" i="2"/>
  <c r="AN1006" i="2"/>
  <c r="AO1006" i="2"/>
  <c r="AL1006" i="2"/>
  <c r="AK1006" i="2"/>
  <c r="AJ1006" i="2"/>
  <c r="AG1006" i="2"/>
  <c r="AM1006" i="2"/>
  <c r="AH1006" i="2"/>
  <c r="AI1006" i="2"/>
  <c r="AF1006" i="2"/>
  <c r="AU1014" i="2"/>
  <c r="AT1014" i="2"/>
  <c r="AS1014" i="2"/>
  <c r="AR1014" i="2"/>
  <c r="AN1014" i="2"/>
  <c r="AQ1014" i="2"/>
  <c r="AO1014" i="2"/>
  <c r="AL1014" i="2"/>
  <c r="AK1014" i="2"/>
  <c r="AG1014" i="2"/>
  <c r="AP1014" i="2"/>
  <c r="AH1014" i="2"/>
  <c r="AJ1014" i="2"/>
  <c r="AI1014" i="2"/>
  <c r="AM1014" i="2"/>
  <c r="AF1014" i="2"/>
  <c r="AU1022" i="2"/>
  <c r="AT1022" i="2"/>
  <c r="AS1022" i="2"/>
  <c r="AR1022" i="2"/>
  <c r="AQ1022" i="2"/>
  <c r="AP1022" i="2"/>
  <c r="AN1022" i="2"/>
  <c r="AO1022" i="2"/>
  <c r="AL1022" i="2"/>
  <c r="AK1022" i="2"/>
  <c r="AJ1022" i="2"/>
  <c r="AG1022" i="2"/>
  <c r="AM1022" i="2"/>
  <c r="AH1022" i="2"/>
  <c r="AI1022" i="2"/>
  <c r="AF1022" i="2"/>
  <c r="AU1030" i="2"/>
  <c r="AT1030" i="2"/>
  <c r="AS1030" i="2"/>
  <c r="AR1030" i="2"/>
  <c r="AQ1030" i="2"/>
  <c r="AN1030" i="2"/>
  <c r="AP1030" i="2"/>
  <c r="AO1030" i="2"/>
  <c r="AL1030" i="2"/>
  <c r="AK1030" i="2"/>
  <c r="AG1030" i="2"/>
  <c r="AH1030" i="2"/>
  <c r="AJ1030" i="2"/>
  <c r="AI1030" i="2"/>
  <c r="AF1030" i="2"/>
  <c r="AM1030" i="2"/>
  <c r="AU1038" i="2"/>
  <c r="AT1038" i="2"/>
  <c r="AS1038" i="2"/>
  <c r="AR1038" i="2"/>
  <c r="AQ1038" i="2"/>
  <c r="AP1038" i="2"/>
  <c r="AN1038" i="2"/>
  <c r="AO1038" i="2"/>
  <c r="AL1038" i="2"/>
  <c r="AK1038" i="2"/>
  <c r="AJ1038" i="2"/>
  <c r="AG1038" i="2"/>
  <c r="AM1038" i="2"/>
  <c r="AH1038" i="2"/>
  <c r="AI1038" i="2"/>
  <c r="AF1038" i="2"/>
  <c r="AU1046" i="2"/>
  <c r="AT1046" i="2"/>
  <c r="AS1046" i="2"/>
  <c r="AR1046" i="2"/>
  <c r="AQ1046" i="2"/>
  <c r="AN1046" i="2"/>
  <c r="AP1046" i="2"/>
  <c r="AO1046" i="2"/>
  <c r="AL1046" i="2"/>
  <c r="AK1046" i="2"/>
  <c r="AG1046" i="2"/>
  <c r="AH1046" i="2"/>
  <c r="AJ1046" i="2"/>
  <c r="AI1046" i="2"/>
  <c r="AF1046" i="2"/>
  <c r="AM1046" i="2"/>
  <c r="AU1054" i="2"/>
  <c r="AT1054" i="2"/>
  <c r="AS1054" i="2"/>
  <c r="AR1054" i="2"/>
  <c r="AQ1054" i="2"/>
  <c r="AP1054" i="2"/>
  <c r="AN1054" i="2"/>
  <c r="AO1054" i="2"/>
  <c r="AL1054" i="2"/>
  <c r="AK1054" i="2"/>
  <c r="AJ1054" i="2"/>
  <c r="AG1054" i="2"/>
  <c r="AM1054" i="2"/>
  <c r="AH1054" i="2"/>
  <c r="AI1054" i="2"/>
  <c r="AF1054" i="2"/>
  <c r="AU1062" i="2"/>
  <c r="AT1062" i="2"/>
  <c r="AS1062" i="2"/>
  <c r="AR1062" i="2"/>
  <c r="AQ1062" i="2"/>
  <c r="AN1062" i="2"/>
  <c r="AP1062" i="2"/>
  <c r="AO1062" i="2"/>
  <c r="AL1062" i="2"/>
  <c r="AK1062" i="2"/>
  <c r="AG1062" i="2"/>
  <c r="AH1062" i="2"/>
  <c r="AJ1062" i="2"/>
  <c r="AI1062" i="2"/>
  <c r="AF1062" i="2"/>
  <c r="AM1062" i="2"/>
  <c r="AU1070" i="2"/>
  <c r="AT1070" i="2"/>
  <c r="AS1070" i="2"/>
  <c r="AR1070" i="2"/>
  <c r="AQ1070" i="2"/>
  <c r="AP1070" i="2"/>
  <c r="AN1070" i="2"/>
  <c r="AO1070" i="2"/>
  <c r="AL1070" i="2"/>
  <c r="AK1070" i="2"/>
  <c r="AJ1070" i="2"/>
  <c r="AG1070" i="2"/>
  <c r="AM1070" i="2"/>
  <c r="AH1070" i="2"/>
  <c r="AI1070" i="2"/>
  <c r="AF1070" i="2"/>
  <c r="AU1078" i="2"/>
  <c r="AT1078" i="2"/>
  <c r="AS1078" i="2"/>
  <c r="AR1078" i="2"/>
  <c r="AN1078" i="2"/>
  <c r="AQ1078" i="2"/>
  <c r="AO1078" i="2"/>
  <c r="AL1078" i="2"/>
  <c r="AP1078" i="2"/>
  <c r="AK1078" i="2"/>
  <c r="AG1078" i="2"/>
  <c r="AH1078" i="2"/>
  <c r="AJ1078" i="2"/>
  <c r="AI1078" i="2"/>
  <c r="AM1078" i="2"/>
  <c r="AF1078" i="2"/>
  <c r="AU1086" i="2"/>
  <c r="AT1086" i="2"/>
  <c r="AS1086" i="2"/>
  <c r="AR1086" i="2"/>
  <c r="AQ1086" i="2"/>
  <c r="AP1086" i="2"/>
  <c r="AN1086" i="2"/>
  <c r="AO1086" i="2"/>
  <c r="AL1086" i="2"/>
  <c r="AK1086" i="2"/>
  <c r="AJ1086" i="2"/>
  <c r="AG1086" i="2"/>
  <c r="AM1086" i="2"/>
  <c r="AH1086" i="2"/>
  <c r="AI1086" i="2"/>
  <c r="AF1086" i="2"/>
  <c r="AU1094" i="2"/>
  <c r="AT1094" i="2"/>
  <c r="AS1094" i="2"/>
  <c r="AR1094" i="2"/>
  <c r="AQ1094" i="2"/>
  <c r="AN1094" i="2"/>
  <c r="AP1094" i="2"/>
  <c r="AO1094" i="2"/>
  <c r="AL1094" i="2"/>
  <c r="AK1094" i="2"/>
  <c r="AG1094" i="2"/>
  <c r="AH1094" i="2"/>
  <c r="AJ1094" i="2"/>
  <c r="AI1094" i="2"/>
  <c r="AM1094" i="2"/>
  <c r="AF1094" i="2"/>
  <c r="AU559" i="2"/>
  <c r="AT559" i="2"/>
  <c r="AS559" i="2"/>
  <c r="AR559" i="2"/>
  <c r="AQ559" i="2"/>
  <c r="AP559" i="2"/>
  <c r="AO559" i="2"/>
  <c r="AN559" i="2"/>
  <c r="AM559" i="2"/>
  <c r="AJ559" i="2"/>
  <c r="AK559" i="2"/>
  <c r="AF559" i="2"/>
  <c r="AL559" i="2"/>
  <c r="AG559" i="2"/>
  <c r="AH559" i="2"/>
  <c r="AI559" i="2"/>
  <c r="AU639" i="2"/>
  <c r="AT639" i="2"/>
  <c r="AS639" i="2"/>
  <c r="AR639" i="2"/>
  <c r="AQ639" i="2"/>
  <c r="AP639" i="2"/>
  <c r="AO639" i="2"/>
  <c r="AN639" i="2"/>
  <c r="AM639" i="2"/>
  <c r="AJ639" i="2"/>
  <c r="AK639" i="2"/>
  <c r="AF639" i="2"/>
  <c r="AL639" i="2"/>
  <c r="AG639" i="2"/>
  <c r="AH639" i="2"/>
  <c r="AI639" i="2"/>
  <c r="AU687" i="2"/>
  <c r="AT687" i="2"/>
  <c r="AS687" i="2"/>
  <c r="AR687" i="2"/>
  <c r="AQ687" i="2"/>
  <c r="AP687" i="2"/>
  <c r="AO687" i="2"/>
  <c r="AN687" i="2"/>
  <c r="AM687" i="2"/>
  <c r="AJ687" i="2"/>
  <c r="AK687" i="2"/>
  <c r="AF687" i="2"/>
  <c r="AL687" i="2"/>
  <c r="AG687" i="2"/>
  <c r="AH687" i="2"/>
  <c r="AI687" i="2"/>
  <c r="AU707" i="2"/>
  <c r="AT707" i="2"/>
  <c r="AS707" i="2"/>
  <c r="AR707" i="2"/>
  <c r="AQ707" i="2"/>
  <c r="AP707" i="2"/>
  <c r="AO707" i="2"/>
  <c r="AM707" i="2"/>
  <c r="AJ707" i="2"/>
  <c r="AL707" i="2"/>
  <c r="AK707" i="2"/>
  <c r="AN707" i="2"/>
  <c r="AF707" i="2"/>
  <c r="AG707" i="2"/>
  <c r="AH707" i="2"/>
  <c r="AI707" i="2"/>
  <c r="AU723" i="2"/>
  <c r="AT723" i="2"/>
  <c r="AS723" i="2"/>
  <c r="AR723" i="2"/>
  <c r="AQ723" i="2"/>
  <c r="AP723" i="2"/>
  <c r="AO723" i="2"/>
  <c r="AM723" i="2"/>
  <c r="AN723" i="2"/>
  <c r="AJ723" i="2"/>
  <c r="AL723" i="2"/>
  <c r="AK723" i="2"/>
  <c r="AF723" i="2"/>
  <c r="AG723" i="2"/>
  <c r="AH723" i="2"/>
  <c r="AI723" i="2"/>
  <c r="AU739" i="2"/>
  <c r="AT739" i="2"/>
  <c r="AS739" i="2"/>
  <c r="AR739" i="2"/>
  <c r="AQ739" i="2"/>
  <c r="AP739" i="2"/>
  <c r="AO739" i="2"/>
  <c r="AM739" i="2"/>
  <c r="AJ739" i="2"/>
  <c r="AL739" i="2"/>
  <c r="AK739" i="2"/>
  <c r="AN739" i="2"/>
  <c r="AF739" i="2"/>
  <c r="AG739" i="2"/>
  <c r="AH739" i="2"/>
  <c r="AI739" i="2"/>
  <c r="AU755" i="2"/>
  <c r="AT755" i="2"/>
  <c r="AS755" i="2"/>
  <c r="AR755" i="2"/>
  <c r="AQ755" i="2"/>
  <c r="AP755" i="2"/>
  <c r="AO755" i="2"/>
  <c r="AM755" i="2"/>
  <c r="AN755" i="2"/>
  <c r="AJ755" i="2"/>
  <c r="AL755" i="2"/>
  <c r="AK755" i="2"/>
  <c r="AF755" i="2"/>
  <c r="AG755" i="2"/>
  <c r="AH755" i="2"/>
  <c r="AI755" i="2"/>
  <c r="AU771" i="2"/>
  <c r="AT771" i="2"/>
  <c r="AS771" i="2"/>
  <c r="AR771" i="2"/>
  <c r="AQ771" i="2"/>
  <c r="AP771" i="2"/>
  <c r="AO771" i="2"/>
  <c r="AM771" i="2"/>
  <c r="AL771" i="2"/>
  <c r="AK771" i="2"/>
  <c r="AN771" i="2"/>
  <c r="AJ771" i="2"/>
  <c r="AF771" i="2"/>
  <c r="AG771" i="2"/>
  <c r="AH771" i="2"/>
  <c r="AI771" i="2"/>
  <c r="AU787" i="2"/>
  <c r="AT787" i="2"/>
  <c r="AS787" i="2"/>
  <c r="AR787" i="2"/>
  <c r="AQ787" i="2"/>
  <c r="AP787" i="2"/>
  <c r="AO787" i="2"/>
  <c r="AM787" i="2"/>
  <c r="AN787" i="2"/>
  <c r="AL787" i="2"/>
  <c r="AK787" i="2"/>
  <c r="AJ787" i="2"/>
  <c r="AF787" i="2"/>
  <c r="AG787" i="2"/>
  <c r="AH787" i="2"/>
  <c r="AI787" i="2"/>
  <c r="AU803" i="2"/>
  <c r="AT803" i="2"/>
  <c r="AS803" i="2"/>
  <c r="AR803" i="2"/>
  <c r="AQ803" i="2"/>
  <c r="AP803" i="2"/>
  <c r="AO803" i="2"/>
  <c r="AM803" i="2"/>
  <c r="AL803" i="2"/>
  <c r="AK803" i="2"/>
  <c r="AN803" i="2"/>
  <c r="AJ803" i="2"/>
  <c r="AF803" i="2"/>
  <c r="AG803" i="2"/>
  <c r="AH803" i="2"/>
  <c r="AI803" i="2"/>
  <c r="AU819" i="2"/>
  <c r="AT819" i="2"/>
  <c r="AS819" i="2"/>
  <c r="AR819" i="2"/>
  <c r="AQ819" i="2"/>
  <c r="AP819" i="2"/>
  <c r="AO819" i="2"/>
  <c r="AM819" i="2"/>
  <c r="AN819" i="2"/>
  <c r="AL819" i="2"/>
  <c r="AK819" i="2"/>
  <c r="AJ819" i="2"/>
  <c r="AF819" i="2"/>
  <c r="AG819" i="2"/>
  <c r="AH819" i="2"/>
  <c r="AI819" i="2"/>
  <c r="AU835" i="2"/>
  <c r="AT835" i="2"/>
  <c r="AS835" i="2"/>
  <c r="AR835" i="2"/>
  <c r="AQ835" i="2"/>
  <c r="AP835" i="2"/>
  <c r="AO835" i="2"/>
  <c r="AM835" i="2"/>
  <c r="AL835" i="2"/>
  <c r="AK835" i="2"/>
  <c r="AN835" i="2"/>
  <c r="AJ835" i="2"/>
  <c r="AF835" i="2"/>
  <c r="AG835" i="2"/>
  <c r="AH835" i="2"/>
  <c r="AI835" i="2"/>
  <c r="AU851" i="2"/>
  <c r="AT851" i="2"/>
  <c r="AS851" i="2"/>
  <c r="AR851" i="2"/>
  <c r="AQ851" i="2"/>
  <c r="AP851" i="2"/>
  <c r="AO851" i="2"/>
  <c r="AM851" i="2"/>
  <c r="AN851" i="2"/>
  <c r="AL851" i="2"/>
  <c r="AK851" i="2"/>
  <c r="AJ851" i="2"/>
  <c r="AF851" i="2"/>
  <c r="AG851" i="2"/>
  <c r="AH851" i="2"/>
  <c r="AI851" i="2"/>
  <c r="AU867" i="2"/>
  <c r="AT867" i="2"/>
  <c r="AS867" i="2"/>
  <c r="AR867" i="2"/>
  <c r="AQ867" i="2"/>
  <c r="AP867" i="2"/>
  <c r="AO867" i="2"/>
  <c r="AM867" i="2"/>
  <c r="AL867" i="2"/>
  <c r="AK867" i="2"/>
  <c r="AN867" i="2"/>
  <c r="AJ867" i="2"/>
  <c r="AF867" i="2"/>
  <c r="AG867" i="2"/>
  <c r="AH867" i="2"/>
  <c r="AI867" i="2"/>
  <c r="AU875" i="2"/>
  <c r="AT875" i="2"/>
  <c r="AS875" i="2"/>
  <c r="AR875" i="2"/>
  <c r="AQ875" i="2"/>
  <c r="AP875" i="2"/>
  <c r="AO875" i="2"/>
  <c r="AM875" i="2"/>
  <c r="AL875" i="2"/>
  <c r="AK875" i="2"/>
  <c r="AF875" i="2"/>
  <c r="AN875" i="2"/>
  <c r="AG875" i="2"/>
  <c r="AJ875" i="2"/>
  <c r="AH875" i="2"/>
  <c r="AI875" i="2"/>
  <c r="AU883" i="2"/>
  <c r="AT883" i="2"/>
  <c r="AS883" i="2"/>
  <c r="AR883" i="2"/>
  <c r="AQ883" i="2"/>
  <c r="AP883" i="2"/>
  <c r="AO883" i="2"/>
  <c r="AM883" i="2"/>
  <c r="AN883" i="2"/>
  <c r="AL883" i="2"/>
  <c r="AK883" i="2"/>
  <c r="AJ883" i="2"/>
  <c r="AF883" i="2"/>
  <c r="AG883" i="2"/>
  <c r="AH883" i="2"/>
  <c r="AI883" i="2"/>
  <c r="AU891" i="2"/>
  <c r="AT891" i="2"/>
  <c r="AS891" i="2"/>
  <c r="AR891" i="2"/>
  <c r="AQ891" i="2"/>
  <c r="AP891" i="2"/>
  <c r="AO891" i="2"/>
  <c r="AM891" i="2"/>
  <c r="AN891" i="2"/>
  <c r="AL891" i="2"/>
  <c r="AK891" i="2"/>
  <c r="AF891" i="2"/>
  <c r="AG891" i="2"/>
  <c r="AJ891" i="2"/>
  <c r="AH891" i="2"/>
  <c r="AI891" i="2"/>
  <c r="AU899" i="2"/>
  <c r="AT899" i="2"/>
  <c r="AS899" i="2"/>
  <c r="AR899" i="2"/>
  <c r="AQ899" i="2"/>
  <c r="AP899" i="2"/>
  <c r="AO899" i="2"/>
  <c r="AM899" i="2"/>
  <c r="AL899" i="2"/>
  <c r="AK899" i="2"/>
  <c r="AN899" i="2"/>
  <c r="AJ899" i="2"/>
  <c r="AF899" i="2"/>
  <c r="AG899" i="2"/>
  <c r="AH899" i="2"/>
  <c r="AI899" i="2"/>
  <c r="AU907" i="2"/>
  <c r="AT907" i="2"/>
  <c r="AS907" i="2"/>
  <c r="AR907" i="2"/>
  <c r="AQ907" i="2"/>
  <c r="AP907" i="2"/>
  <c r="AO907" i="2"/>
  <c r="AM907" i="2"/>
  <c r="AL907" i="2"/>
  <c r="AK907" i="2"/>
  <c r="AF907" i="2"/>
  <c r="AG907" i="2"/>
  <c r="AN907" i="2"/>
  <c r="AJ907" i="2"/>
  <c r="AH907" i="2"/>
  <c r="AI907" i="2"/>
  <c r="AU915" i="2"/>
  <c r="AT915" i="2"/>
  <c r="AS915" i="2"/>
  <c r="AR915" i="2"/>
  <c r="AQ915" i="2"/>
  <c r="AP915" i="2"/>
  <c r="AO915" i="2"/>
  <c r="AM915" i="2"/>
  <c r="AN915" i="2"/>
  <c r="AL915" i="2"/>
  <c r="AK915" i="2"/>
  <c r="AJ915" i="2"/>
  <c r="AF915" i="2"/>
  <c r="AG915" i="2"/>
  <c r="AH915" i="2"/>
  <c r="AI915" i="2"/>
  <c r="AU923" i="2"/>
  <c r="AT923" i="2"/>
  <c r="AS923" i="2"/>
  <c r="AR923" i="2"/>
  <c r="AQ923" i="2"/>
  <c r="AP923" i="2"/>
  <c r="AO923" i="2"/>
  <c r="AM923" i="2"/>
  <c r="AN923" i="2"/>
  <c r="AL923" i="2"/>
  <c r="AK923" i="2"/>
  <c r="AF923" i="2"/>
  <c r="AG923" i="2"/>
  <c r="AJ923" i="2"/>
  <c r="AH923" i="2"/>
  <c r="AI923" i="2"/>
  <c r="AU931" i="2"/>
  <c r="AT931" i="2"/>
  <c r="AS931" i="2"/>
  <c r="AR931" i="2"/>
  <c r="AQ931" i="2"/>
  <c r="AP931" i="2"/>
  <c r="AO931" i="2"/>
  <c r="AM931" i="2"/>
  <c r="AL931" i="2"/>
  <c r="AK931" i="2"/>
  <c r="AN931" i="2"/>
  <c r="AJ931" i="2"/>
  <c r="AF931" i="2"/>
  <c r="AG931" i="2"/>
  <c r="AH931" i="2"/>
  <c r="AI931" i="2"/>
  <c r="AU939" i="2"/>
  <c r="AT939" i="2"/>
  <c r="AS939" i="2"/>
  <c r="AR939" i="2"/>
  <c r="AQ939" i="2"/>
  <c r="AP939" i="2"/>
  <c r="AO939" i="2"/>
  <c r="AM939" i="2"/>
  <c r="AL939" i="2"/>
  <c r="AK939" i="2"/>
  <c r="AF939" i="2"/>
  <c r="AG939" i="2"/>
  <c r="AJ939" i="2"/>
  <c r="AH939" i="2"/>
  <c r="AN939" i="2"/>
  <c r="AI939" i="2"/>
  <c r="AU947" i="2"/>
  <c r="AT947" i="2"/>
  <c r="AS947" i="2"/>
  <c r="AR947" i="2"/>
  <c r="AQ947" i="2"/>
  <c r="AP947" i="2"/>
  <c r="AO947" i="2"/>
  <c r="AM947" i="2"/>
  <c r="AN947" i="2"/>
  <c r="AL947" i="2"/>
  <c r="AK947" i="2"/>
  <c r="AJ947" i="2"/>
  <c r="AF947" i="2"/>
  <c r="AG947" i="2"/>
  <c r="AH947" i="2"/>
  <c r="AI947" i="2"/>
  <c r="AU955" i="2"/>
  <c r="AT955" i="2"/>
  <c r="AS955" i="2"/>
  <c r="AR955" i="2"/>
  <c r="AQ955" i="2"/>
  <c r="AP955" i="2"/>
  <c r="AO955" i="2"/>
  <c r="AM955" i="2"/>
  <c r="AN955" i="2"/>
  <c r="AL955" i="2"/>
  <c r="AK955" i="2"/>
  <c r="AF955" i="2"/>
  <c r="AG955" i="2"/>
  <c r="AJ955" i="2"/>
  <c r="AH955" i="2"/>
  <c r="AI955" i="2"/>
  <c r="AU963" i="2"/>
  <c r="AT963" i="2"/>
  <c r="AS963" i="2"/>
  <c r="AR963" i="2"/>
  <c r="AQ963" i="2"/>
  <c r="AP963" i="2"/>
  <c r="AO963" i="2"/>
  <c r="AM963" i="2"/>
  <c r="AL963" i="2"/>
  <c r="AK963" i="2"/>
  <c r="AN963" i="2"/>
  <c r="AJ963" i="2"/>
  <c r="AF963" i="2"/>
  <c r="AG963" i="2"/>
  <c r="AH963" i="2"/>
  <c r="AI963" i="2"/>
  <c r="AU971" i="2"/>
  <c r="AT971" i="2"/>
  <c r="AS971" i="2"/>
  <c r="AR971" i="2"/>
  <c r="AQ971" i="2"/>
  <c r="AP971" i="2"/>
  <c r="AO971" i="2"/>
  <c r="AM971" i="2"/>
  <c r="AL971" i="2"/>
  <c r="AK971" i="2"/>
  <c r="AN971" i="2"/>
  <c r="AF971" i="2"/>
  <c r="AG971" i="2"/>
  <c r="AJ971" i="2"/>
  <c r="AH971" i="2"/>
  <c r="AI971" i="2"/>
  <c r="AU979" i="2"/>
  <c r="AT979" i="2"/>
  <c r="AS979" i="2"/>
  <c r="AR979" i="2"/>
  <c r="AQ979" i="2"/>
  <c r="AP979" i="2"/>
  <c r="AO979" i="2"/>
  <c r="AM979" i="2"/>
  <c r="AN979" i="2"/>
  <c r="AL979" i="2"/>
  <c r="AK979" i="2"/>
  <c r="AJ979" i="2"/>
  <c r="AF979" i="2"/>
  <c r="AG979" i="2"/>
  <c r="AH979" i="2"/>
  <c r="AI979" i="2"/>
  <c r="AU987" i="2"/>
  <c r="AT987" i="2"/>
  <c r="AS987" i="2"/>
  <c r="AR987" i="2"/>
  <c r="AQ987" i="2"/>
  <c r="AP987" i="2"/>
  <c r="AO987" i="2"/>
  <c r="AM987" i="2"/>
  <c r="AN987" i="2"/>
  <c r="AL987" i="2"/>
  <c r="AK987" i="2"/>
  <c r="AF987" i="2"/>
  <c r="AG987" i="2"/>
  <c r="AJ987" i="2"/>
  <c r="AH987" i="2"/>
  <c r="AI987" i="2"/>
  <c r="AU995" i="2"/>
  <c r="AT995" i="2"/>
  <c r="AS995" i="2"/>
  <c r="AR995" i="2"/>
  <c r="AQ995" i="2"/>
  <c r="AP995" i="2"/>
  <c r="AO995" i="2"/>
  <c r="AM995" i="2"/>
  <c r="AL995" i="2"/>
  <c r="AK995" i="2"/>
  <c r="AN995" i="2"/>
  <c r="AJ995" i="2"/>
  <c r="AF995" i="2"/>
  <c r="AG995" i="2"/>
  <c r="AH995" i="2"/>
  <c r="AI995" i="2"/>
  <c r="AU1003" i="2"/>
  <c r="AT1003" i="2"/>
  <c r="AS1003" i="2"/>
  <c r="AR1003" i="2"/>
  <c r="AQ1003" i="2"/>
  <c r="AP1003" i="2"/>
  <c r="AO1003" i="2"/>
  <c r="AM1003" i="2"/>
  <c r="AL1003" i="2"/>
  <c r="AK1003" i="2"/>
  <c r="AF1003" i="2"/>
  <c r="AN1003" i="2"/>
  <c r="AG1003" i="2"/>
  <c r="AJ1003" i="2"/>
  <c r="AH1003" i="2"/>
  <c r="AI1003" i="2"/>
  <c r="AU1011" i="2"/>
  <c r="AT1011" i="2"/>
  <c r="AS1011" i="2"/>
  <c r="AR1011" i="2"/>
  <c r="AQ1011" i="2"/>
  <c r="AP1011" i="2"/>
  <c r="AO1011" i="2"/>
  <c r="AM1011" i="2"/>
  <c r="AN1011" i="2"/>
  <c r="AL1011" i="2"/>
  <c r="AK1011" i="2"/>
  <c r="AJ1011" i="2"/>
  <c r="AF1011" i="2"/>
  <c r="AG1011" i="2"/>
  <c r="AH1011" i="2"/>
  <c r="AI1011" i="2"/>
  <c r="AU1019" i="2"/>
  <c r="AT1019" i="2"/>
  <c r="AS1019" i="2"/>
  <c r="AR1019" i="2"/>
  <c r="AQ1019" i="2"/>
  <c r="AP1019" i="2"/>
  <c r="AO1019" i="2"/>
  <c r="AM1019" i="2"/>
  <c r="AN1019" i="2"/>
  <c r="AL1019" i="2"/>
  <c r="AK1019" i="2"/>
  <c r="AF1019" i="2"/>
  <c r="AG1019" i="2"/>
  <c r="AJ1019" i="2"/>
  <c r="AH1019" i="2"/>
  <c r="AI1019" i="2"/>
  <c r="AU1027" i="2"/>
  <c r="AT1027" i="2"/>
  <c r="AS1027" i="2"/>
  <c r="AR1027" i="2"/>
  <c r="AQ1027" i="2"/>
  <c r="AP1027" i="2"/>
  <c r="AO1027" i="2"/>
  <c r="AM1027" i="2"/>
  <c r="AL1027" i="2"/>
  <c r="AK1027" i="2"/>
  <c r="AN1027" i="2"/>
  <c r="AJ1027" i="2"/>
  <c r="AF1027" i="2"/>
  <c r="AG1027" i="2"/>
  <c r="AH1027" i="2"/>
  <c r="AI1027" i="2"/>
  <c r="AU1035" i="2"/>
  <c r="AT1035" i="2"/>
  <c r="AS1035" i="2"/>
  <c r="AR1035" i="2"/>
  <c r="AQ1035" i="2"/>
  <c r="AP1035" i="2"/>
  <c r="AO1035" i="2"/>
  <c r="AM1035" i="2"/>
  <c r="AL1035" i="2"/>
  <c r="AK1035" i="2"/>
  <c r="AF1035" i="2"/>
  <c r="AG1035" i="2"/>
  <c r="AN1035" i="2"/>
  <c r="AJ1035" i="2"/>
  <c r="AH1035" i="2"/>
  <c r="AI1035" i="2"/>
  <c r="AU1043" i="2"/>
  <c r="AT1043" i="2"/>
  <c r="AS1043" i="2"/>
  <c r="AR1043" i="2"/>
  <c r="AQ1043" i="2"/>
  <c r="AP1043" i="2"/>
  <c r="AO1043" i="2"/>
  <c r="AM1043" i="2"/>
  <c r="AN1043" i="2"/>
  <c r="AL1043" i="2"/>
  <c r="AK1043" i="2"/>
  <c r="AJ1043" i="2"/>
  <c r="AF1043" i="2"/>
  <c r="AG1043" i="2"/>
  <c r="AH1043" i="2"/>
  <c r="AI1043" i="2"/>
  <c r="AU1051" i="2"/>
  <c r="AT1051" i="2"/>
  <c r="AS1051" i="2"/>
  <c r="AR1051" i="2"/>
  <c r="AQ1051" i="2"/>
  <c r="AP1051" i="2"/>
  <c r="AO1051" i="2"/>
  <c r="AM1051" i="2"/>
  <c r="AN1051" i="2"/>
  <c r="AL1051" i="2"/>
  <c r="AK1051" i="2"/>
  <c r="AF1051" i="2"/>
  <c r="AG1051" i="2"/>
  <c r="AJ1051" i="2"/>
  <c r="AH1051" i="2"/>
  <c r="AI1051" i="2"/>
  <c r="AU1059" i="2"/>
  <c r="AT1059" i="2"/>
  <c r="AS1059" i="2"/>
  <c r="AR1059" i="2"/>
  <c r="AQ1059" i="2"/>
  <c r="AP1059" i="2"/>
  <c r="AO1059" i="2"/>
  <c r="AM1059" i="2"/>
  <c r="AL1059" i="2"/>
  <c r="AK1059" i="2"/>
  <c r="AN1059" i="2"/>
  <c r="AJ1059" i="2"/>
  <c r="AF1059" i="2"/>
  <c r="AG1059" i="2"/>
  <c r="AH1059" i="2"/>
  <c r="AI1059" i="2"/>
  <c r="AU1067" i="2"/>
  <c r="AT1067" i="2"/>
  <c r="AS1067" i="2"/>
  <c r="AR1067" i="2"/>
  <c r="AQ1067" i="2"/>
  <c r="AP1067" i="2"/>
  <c r="AO1067" i="2"/>
  <c r="AM1067" i="2"/>
  <c r="AL1067" i="2"/>
  <c r="AK1067" i="2"/>
  <c r="AF1067" i="2"/>
  <c r="AG1067" i="2"/>
  <c r="AJ1067" i="2"/>
  <c r="AH1067" i="2"/>
  <c r="AI1067" i="2"/>
  <c r="AN1067" i="2"/>
  <c r="AU1075" i="2"/>
  <c r="AT1075" i="2"/>
  <c r="AS1075" i="2"/>
  <c r="AR1075" i="2"/>
  <c r="AQ1075" i="2"/>
  <c r="AP1075" i="2"/>
  <c r="AO1075" i="2"/>
  <c r="AM1075" i="2"/>
  <c r="AN1075" i="2"/>
  <c r="AL1075" i="2"/>
  <c r="AK1075" i="2"/>
  <c r="AJ1075" i="2"/>
  <c r="AF1075" i="2"/>
  <c r="AG1075" i="2"/>
  <c r="AH1075" i="2"/>
  <c r="AI1075" i="2"/>
  <c r="AU1083" i="2"/>
  <c r="AT1083" i="2"/>
  <c r="AS1083" i="2"/>
  <c r="AR1083" i="2"/>
  <c r="AQ1083" i="2"/>
  <c r="AP1083" i="2"/>
  <c r="AO1083" i="2"/>
  <c r="AM1083" i="2"/>
  <c r="AN1083" i="2"/>
  <c r="AL1083" i="2"/>
  <c r="AK1083" i="2"/>
  <c r="AF1083" i="2"/>
  <c r="AG1083" i="2"/>
  <c r="AJ1083" i="2"/>
  <c r="AH1083" i="2"/>
  <c r="AI1083" i="2"/>
  <c r="AU1091" i="2"/>
  <c r="AT1091" i="2"/>
  <c r="AS1091" i="2"/>
  <c r="AR1091" i="2"/>
  <c r="AQ1091" i="2"/>
  <c r="AP1091" i="2"/>
  <c r="AO1091" i="2"/>
  <c r="AM1091" i="2"/>
  <c r="AL1091" i="2"/>
  <c r="AK1091" i="2"/>
  <c r="AN1091" i="2"/>
  <c r="AJ1091" i="2"/>
  <c r="AF1091" i="2"/>
  <c r="AH1091" i="2"/>
  <c r="AI1091" i="2"/>
  <c r="AG1091" i="2"/>
  <c r="AU518" i="2"/>
  <c r="AT518" i="2"/>
  <c r="AS518" i="2"/>
  <c r="AR518" i="2"/>
  <c r="AQ518" i="2"/>
  <c r="AN518" i="2"/>
  <c r="AP518" i="2"/>
  <c r="AO518" i="2"/>
  <c r="AL518" i="2"/>
  <c r="AK518" i="2"/>
  <c r="AG518" i="2"/>
  <c r="AJ518" i="2"/>
  <c r="AH518" i="2"/>
  <c r="AI518" i="2"/>
  <c r="AF518" i="2"/>
  <c r="AM518" i="2"/>
  <c r="AU611" i="2"/>
  <c r="AT611" i="2"/>
  <c r="AS611" i="2"/>
  <c r="AR611" i="2"/>
  <c r="AQ611" i="2"/>
  <c r="AP611" i="2"/>
  <c r="AO611" i="2"/>
  <c r="AM611" i="2"/>
  <c r="AJ611" i="2"/>
  <c r="AL611" i="2"/>
  <c r="AK611" i="2"/>
  <c r="AN611" i="2"/>
  <c r="AF611" i="2"/>
  <c r="AG611" i="2"/>
  <c r="AH611" i="2"/>
  <c r="AI611" i="2"/>
  <c r="AU674" i="2"/>
  <c r="AT674" i="2"/>
  <c r="AS674" i="2"/>
  <c r="AR674" i="2"/>
  <c r="AQ674" i="2"/>
  <c r="AP674" i="2"/>
  <c r="AN674" i="2"/>
  <c r="AL674" i="2"/>
  <c r="AK674" i="2"/>
  <c r="AM674" i="2"/>
  <c r="AO674" i="2"/>
  <c r="AG674" i="2"/>
  <c r="AH674" i="2"/>
  <c r="AI674" i="2"/>
  <c r="AF674" i="2"/>
  <c r="AJ674" i="2"/>
  <c r="AU702" i="2"/>
  <c r="AT702" i="2"/>
  <c r="AS702" i="2"/>
  <c r="AR702" i="2"/>
  <c r="AQ702" i="2"/>
  <c r="AP702" i="2"/>
  <c r="AN702" i="2"/>
  <c r="AO702" i="2"/>
  <c r="AL702" i="2"/>
  <c r="AK702" i="2"/>
  <c r="AG702" i="2"/>
  <c r="AM702" i="2"/>
  <c r="AJ702" i="2"/>
  <c r="AH702" i="2"/>
  <c r="AI702" i="2"/>
  <c r="AF702" i="2"/>
  <c r="AU718" i="2"/>
  <c r="AT718" i="2"/>
  <c r="AS718" i="2"/>
  <c r="AR718" i="2"/>
  <c r="AQ718" i="2"/>
  <c r="AP718" i="2"/>
  <c r="AN718" i="2"/>
  <c r="AO718" i="2"/>
  <c r="AL718" i="2"/>
  <c r="AK718" i="2"/>
  <c r="AG718" i="2"/>
  <c r="AM718" i="2"/>
  <c r="AJ718" i="2"/>
  <c r="AH718" i="2"/>
  <c r="AI718" i="2"/>
  <c r="AF718" i="2"/>
  <c r="AU734" i="2"/>
  <c r="AT734" i="2"/>
  <c r="AS734" i="2"/>
  <c r="AR734" i="2"/>
  <c r="AQ734" i="2"/>
  <c r="AP734" i="2"/>
  <c r="AN734" i="2"/>
  <c r="AO734" i="2"/>
  <c r="AL734" i="2"/>
  <c r="AK734" i="2"/>
  <c r="AG734" i="2"/>
  <c r="AM734" i="2"/>
  <c r="AJ734" i="2"/>
  <c r="AH734" i="2"/>
  <c r="AI734" i="2"/>
  <c r="AF734" i="2"/>
  <c r="AU750" i="2"/>
  <c r="AT750" i="2"/>
  <c r="AS750" i="2"/>
  <c r="AR750" i="2"/>
  <c r="AQ750" i="2"/>
  <c r="AP750" i="2"/>
  <c r="AN750" i="2"/>
  <c r="AO750" i="2"/>
  <c r="AL750" i="2"/>
  <c r="AK750" i="2"/>
  <c r="AG750" i="2"/>
  <c r="AM750" i="2"/>
  <c r="AJ750" i="2"/>
  <c r="AH750" i="2"/>
  <c r="AI750" i="2"/>
  <c r="AF750" i="2"/>
  <c r="AU766" i="2"/>
  <c r="AT766" i="2"/>
  <c r="AS766" i="2"/>
  <c r="AR766" i="2"/>
  <c r="AQ766" i="2"/>
  <c r="AP766" i="2"/>
  <c r="AN766" i="2"/>
  <c r="AO766" i="2"/>
  <c r="AL766" i="2"/>
  <c r="AK766" i="2"/>
  <c r="AG766" i="2"/>
  <c r="AM766" i="2"/>
  <c r="AJ766" i="2"/>
  <c r="AH766" i="2"/>
  <c r="AI766" i="2"/>
  <c r="AF766" i="2"/>
  <c r="AU782" i="2"/>
  <c r="AT782" i="2"/>
  <c r="AS782" i="2"/>
  <c r="AR782" i="2"/>
  <c r="AQ782" i="2"/>
  <c r="AP782" i="2"/>
  <c r="AN782" i="2"/>
  <c r="AO782" i="2"/>
  <c r="AL782" i="2"/>
  <c r="AK782" i="2"/>
  <c r="AJ782" i="2"/>
  <c r="AG782" i="2"/>
  <c r="AM782" i="2"/>
  <c r="AH782" i="2"/>
  <c r="AI782" i="2"/>
  <c r="AF782" i="2"/>
  <c r="AU798" i="2"/>
  <c r="AT798" i="2"/>
  <c r="AS798" i="2"/>
  <c r="AR798" i="2"/>
  <c r="AQ798" i="2"/>
  <c r="AP798" i="2"/>
  <c r="AN798" i="2"/>
  <c r="AO798" i="2"/>
  <c r="AL798" i="2"/>
  <c r="AK798" i="2"/>
  <c r="AJ798" i="2"/>
  <c r="AG798" i="2"/>
  <c r="AM798" i="2"/>
  <c r="AH798" i="2"/>
  <c r="AI798" i="2"/>
  <c r="AF798" i="2"/>
  <c r="AU814" i="2"/>
  <c r="AT814" i="2"/>
  <c r="AS814" i="2"/>
  <c r="AR814" i="2"/>
  <c r="AQ814" i="2"/>
  <c r="AP814" i="2"/>
  <c r="AN814" i="2"/>
  <c r="AO814" i="2"/>
  <c r="AL814" i="2"/>
  <c r="AK814" i="2"/>
  <c r="AJ814" i="2"/>
  <c r="AG814" i="2"/>
  <c r="AM814" i="2"/>
  <c r="AH814" i="2"/>
  <c r="AI814" i="2"/>
  <c r="AF814" i="2"/>
  <c r="AU830" i="2"/>
  <c r="AT830" i="2"/>
  <c r="AS830" i="2"/>
  <c r="AR830" i="2"/>
  <c r="AQ830" i="2"/>
  <c r="AP830" i="2"/>
  <c r="AN830" i="2"/>
  <c r="AO830" i="2"/>
  <c r="AL830" i="2"/>
  <c r="AK830" i="2"/>
  <c r="AJ830" i="2"/>
  <c r="AG830" i="2"/>
  <c r="AM830" i="2"/>
  <c r="AH830" i="2"/>
  <c r="AI830" i="2"/>
  <c r="AF830" i="2"/>
  <c r="AU846" i="2"/>
  <c r="AT846" i="2"/>
  <c r="AS846" i="2"/>
  <c r="AR846" i="2"/>
  <c r="AQ846" i="2"/>
  <c r="AP846" i="2"/>
  <c r="AN846" i="2"/>
  <c r="AO846" i="2"/>
  <c r="AL846" i="2"/>
  <c r="AK846" i="2"/>
  <c r="AJ846" i="2"/>
  <c r="AG846" i="2"/>
  <c r="AM846" i="2"/>
  <c r="AH846" i="2"/>
  <c r="AI846" i="2"/>
  <c r="AF846" i="2"/>
  <c r="AU862" i="2"/>
  <c r="AT862" i="2"/>
  <c r="AS862" i="2"/>
  <c r="AR862" i="2"/>
  <c r="AQ862" i="2"/>
  <c r="AP862" i="2"/>
  <c r="AN862" i="2"/>
  <c r="AO862" i="2"/>
  <c r="AL862" i="2"/>
  <c r="AK862" i="2"/>
  <c r="AJ862" i="2"/>
  <c r="AG862" i="2"/>
  <c r="AM862" i="2"/>
  <c r="AH862" i="2"/>
  <c r="AI862" i="2"/>
  <c r="AF862" i="2"/>
  <c r="AU872" i="2"/>
  <c r="AT872" i="2"/>
  <c r="AS872" i="2"/>
  <c r="AR872" i="2"/>
  <c r="AQ872" i="2"/>
  <c r="AP872" i="2"/>
  <c r="AN872" i="2"/>
  <c r="AO872" i="2"/>
  <c r="AL872" i="2"/>
  <c r="AM872" i="2"/>
  <c r="AJ872" i="2"/>
  <c r="AI872" i="2"/>
  <c r="AK872" i="2"/>
  <c r="AG872" i="2"/>
  <c r="AF872" i="2"/>
  <c r="AH872" i="2"/>
  <c r="AU880" i="2"/>
  <c r="AT880" i="2"/>
  <c r="AR880" i="2"/>
  <c r="AS880" i="2"/>
  <c r="AQ880" i="2"/>
  <c r="AP880" i="2"/>
  <c r="AN880" i="2"/>
  <c r="AO880" i="2"/>
  <c r="AL880" i="2"/>
  <c r="AM880" i="2"/>
  <c r="AJ880" i="2"/>
  <c r="AI880" i="2"/>
  <c r="AK880" i="2"/>
  <c r="AG880" i="2"/>
  <c r="AH880" i="2"/>
  <c r="AF880" i="2"/>
  <c r="AU888" i="2"/>
  <c r="AT888" i="2"/>
  <c r="AS888" i="2"/>
  <c r="AR888" i="2"/>
  <c r="AQ888" i="2"/>
  <c r="AP888" i="2"/>
  <c r="AN888" i="2"/>
  <c r="AO888" i="2"/>
  <c r="AL888" i="2"/>
  <c r="AM888" i="2"/>
  <c r="AJ888" i="2"/>
  <c r="AI888" i="2"/>
  <c r="AK888" i="2"/>
  <c r="AG888" i="2"/>
  <c r="AF888" i="2"/>
  <c r="AH888" i="2"/>
  <c r="AU896" i="2"/>
  <c r="AT896" i="2"/>
  <c r="AR896" i="2"/>
  <c r="AS896" i="2"/>
  <c r="AQ896" i="2"/>
  <c r="AP896" i="2"/>
  <c r="AN896" i="2"/>
  <c r="AO896" i="2"/>
  <c r="AL896" i="2"/>
  <c r="AM896" i="2"/>
  <c r="AJ896" i="2"/>
  <c r="AI896" i="2"/>
  <c r="AK896" i="2"/>
  <c r="AG896" i="2"/>
  <c r="AH896" i="2"/>
  <c r="AF896" i="2"/>
  <c r="AU904" i="2"/>
  <c r="AT904" i="2"/>
  <c r="AS904" i="2"/>
  <c r="AR904" i="2"/>
  <c r="AQ904" i="2"/>
  <c r="AP904" i="2"/>
  <c r="AN904" i="2"/>
  <c r="AO904" i="2"/>
  <c r="AL904" i="2"/>
  <c r="AM904" i="2"/>
  <c r="AJ904" i="2"/>
  <c r="AI904" i="2"/>
  <c r="AK904" i="2"/>
  <c r="AG904" i="2"/>
  <c r="AF904" i="2"/>
  <c r="AH904" i="2"/>
  <c r="AU912" i="2"/>
  <c r="AT912" i="2"/>
  <c r="AR912" i="2"/>
  <c r="AQ912" i="2"/>
  <c r="AS912" i="2"/>
  <c r="AP912" i="2"/>
  <c r="AN912" i="2"/>
  <c r="AO912" i="2"/>
  <c r="AL912" i="2"/>
  <c r="AM912" i="2"/>
  <c r="AJ912" i="2"/>
  <c r="AI912" i="2"/>
  <c r="AK912" i="2"/>
  <c r="AG912" i="2"/>
  <c r="AH912" i="2"/>
  <c r="AF912" i="2"/>
  <c r="AU920" i="2"/>
  <c r="AT920" i="2"/>
  <c r="AS920" i="2"/>
  <c r="AR920" i="2"/>
  <c r="AQ920" i="2"/>
  <c r="AP920" i="2"/>
  <c r="AN920" i="2"/>
  <c r="AO920" i="2"/>
  <c r="AL920" i="2"/>
  <c r="AM920" i="2"/>
  <c r="AJ920" i="2"/>
  <c r="AI920" i="2"/>
  <c r="AK920" i="2"/>
  <c r="AG920" i="2"/>
  <c r="AF920" i="2"/>
  <c r="AH920" i="2"/>
  <c r="AU928" i="2"/>
  <c r="AT928" i="2"/>
  <c r="AR928" i="2"/>
  <c r="AQ928" i="2"/>
  <c r="AS928" i="2"/>
  <c r="AP928" i="2"/>
  <c r="AN928" i="2"/>
  <c r="AO928" i="2"/>
  <c r="AL928" i="2"/>
  <c r="AM928" i="2"/>
  <c r="AJ928" i="2"/>
  <c r="AI928" i="2"/>
  <c r="AK928" i="2"/>
  <c r="AG928" i="2"/>
  <c r="AH928" i="2"/>
  <c r="AF928" i="2"/>
  <c r="AU936" i="2"/>
  <c r="AT936" i="2"/>
  <c r="AS936" i="2"/>
  <c r="AR936" i="2"/>
  <c r="AQ936" i="2"/>
  <c r="AP936" i="2"/>
  <c r="AN936" i="2"/>
  <c r="AO936" i="2"/>
  <c r="AL936" i="2"/>
  <c r="AM936" i="2"/>
  <c r="AJ936" i="2"/>
  <c r="AI936" i="2"/>
  <c r="AK936" i="2"/>
  <c r="AG936" i="2"/>
  <c r="AF936" i="2"/>
  <c r="AH936" i="2"/>
  <c r="AU944" i="2"/>
  <c r="AT944" i="2"/>
  <c r="AR944" i="2"/>
  <c r="AS944" i="2"/>
  <c r="AQ944" i="2"/>
  <c r="AP944" i="2"/>
  <c r="AN944" i="2"/>
  <c r="AO944" i="2"/>
  <c r="AL944" i="2"/>
  <c r="AM944" i="2"/>
  <c r="AJ944" i="2"/>
  <c r="AI944" i="2"/>
  <c r="AK944" i="2"/>
  <c r="AG944" i="2"/>
  <c r="AH944" i="2"/>
  <c r="AF944" i="2"/>
  <c r="AU952" i="2"/>
  <c r="AS952" i="2"/>
  <c r="AR952" i="2"/>
  <c r="AT952" i="2"/>
  <c r="AQ952" i="2"/>
  <c r="AP952" i="2"/>
  <c r="AN952" i="2"/>
  <c r="AO952" i="2"/>
  <c r="AL952" i="2"/>
  <c r="AM952" i="2"/>
  <c r="AJ952" i="2"/>
  <c r="AI952" i="2"/>
  <c r="AK952" i="2"/>
  <c r="AG952" i="2"/>
  <c r="AF952" i="2"/>
  <c r="AH952" i="2"/>
  <c r="AU960" i="2"/>
  <c r="AT960" i="2"/>
  <c r="AR960" i="2"/>
  <c r="AS960" i="2"/>
  <c r="AQ960" i="2"/>
  <c r="AP960" i="2"/>
  <c r="AN960" i="2"/>
  <c r="AO960" i="2"/>
  <c r="AL960" i="2"/>
  <c r="AM960" i="2"/>
  <c r="AJ960" i="2"/>
  <c r="AI960" i="2"/>
  <c r="AK960" i="2"/>
  <c r="AG960" i="2"/>
  <c r="AH960" i="2"/>
  <c r="AF960" i="2"/>
  <c r="AU968" i="2"/>
  <c r="AT968" i="2"/>
  <c r="AS968" i="2"/>
  <c r="AR968" i="2"/>
  <c r="AQ968" i="2"/>
  <c r="AP968" i="2"/>
  <c r="AN968" i="2"/>
  <c r="AO968" i="2"/>
  <c r="AL968" i="2"/>
  <c r="AM968" i="2"/>
  <c r="AJ968" i="2"/>
  <c r="AI968" i="2"/>
  <c r="AK968" i="2"/>
  <c r="AG968" i="2"/>
  <c r="AF968" i="2"/>
  <c r="AH968" i="2"/>
  <c r="AU976" i="2"/>
  <c r="AT976" i="2"/>
  <c r="AR976" i="2"/>
  <c r="AQ976" i="2"/>
  <c r="AS976" i="2"/>
  <c r="AP976" i="2"/>
  <c r="AN976" i="2"/>
  <c r="AO976" i="2"/>
  <c r="AL976" i="2"/>
  <c r="AM976" i="2"/>
  <c r="AJ976" i="2"/>
  <c r="AI976" i="2"/>
  <c r="AK976" i="2"/>
  <c r="AG976" i="2"/>
  <c r="AH976" i="2"/>
  <c r="AF976" i="2"/>
  <c r="AU984" i="2"/>
  <c r="AS984" i="2"/>
  <c r="AR984" i="2"/>
  <c r="AT984" i="2"/>
  <c r="AQ984" i="2"/>
  <c r="AP984" i="2"/>
  <c r="AN984" i="2"/>
  <c r="AO984" i="2"/>
  <c r="AL984" i="2"/>
  <c r="AM984" i="2"/>
  <c r="AJ984" i="2"/>
  <c r="AI984" i="2"/>
  <c r="AK984" i="2"/>
  <c r="AG984" i="2"/>
  <c r="AF984" i="2"/>
  <c r="AH984" i="2"/>
  <c r="AU992" i="2"/>
  <c r="AT992" i="2"/>
  <c r="AR992" i="2"/>
  <c r="AQ992" i="2"/>
  <c r="AP992" i="2"/>
  <c r="AS992" i="2"/>
  <c r="AN992" i="2"/>
  <c r="AO992" i="2"/>
  <c r="AL992" i="2"/>
  <c r="AM992" i="2"/>
  <c r="AJ992" i="2"/>
  <c r="AI992" i="2"/>
  <c r="AK992" i="2"/>
  <c r="AG992" i="2"/>
  <c r="AH992" i="2"/>
  <c r="AF992" i="2"/>
  <c r="AU1000" i="2"/>
  <c r="AT1000" i="2"/>
  <c r="AS1000" i="2"/>
  <c r="AR1000" i="2"/>
  <c r="AQ1000" i="2"/>
  <c r="AP1000" i="2"/>
  <c r="AN1000" i="2"/>
  <c r="AO1000" i="2"/>
  <c r="AL1000" i="2"/>
  <c r="AM1000" i="2"/>
  <c r="AJ1000" i="2"/>
  <c r="AI1000" i="2"/>
  <c r="AK1000" i="2"/>
  <c r="AG1000" i="2"/>
  <c r="AF1000" i="2"/>
  <c r="AH1000" i="2"/>
  <c r="AU1008" i="2"/>
  <c r="AT1008" i="2"/>
  <c r="AR1008" i="2"/>
  <c r="AS1008" i="2"/>
  <c r="AQ1008" i="2"/>
  <c r="AP1008" i="2"/>
  <c r="AN1008" i="2"/>
  <c r="AO1008" i="2"/>
  <c r="AL1008" i="2"/>
  <c r="AM1008" i="2"/>
  <c r="AJ1008" i="2"/>
  <c r="AI1008" i="2"/>
  <c r="AK1008" i="2"/>
  <c r="AG1008" i="2"/>
  <c r="AH1008" i="2"/>
  <c r="AF1008" i="2"/>
  <c r="AU1016" i="2"/>
  <c r="AT1016" i="2"/>
  <c r="AS1016" i="2"/>
  <c r="AR1016" i="2"/>
  <c r="AQ1016" i="2"/>
  <c r="AP1016" i="2"/>
  <c r="AN1016" i="2"/>
  <c r="AO1016" i="2"/>
  <c r="AL1016" i="2"/>
  <c r="AM1016" i="2"/>
  <c r="AJ1016" i="2"/>
  <c r="AI1016" i="2"/>
  <c r="AK1016" i="2"/>
  <c r="AG1016" i="2"/>
  <c r="AF1016" i="2"/>
  <c r="AH1016" i="2"/>
  <c r="AU1024" i="2"/>
  <c r="AT1024" i="2"/>
  <c r="AR1024" i="2"/>
  <c r="AS1024" i="2"/>
  <c r="AQ1024" i="2"/>
  <c r="AP1024" i="2"/>
  <c r="AN1024" i="2"/>
  <c r="AO1024" i="2"/>
  <c r="AL1024" i="2"/>
  <c r="AM1024" i="2"/>
  <c r="AJ1024" i="2"/>
  <c r="AI1024" i="2"/>
  <c r="AK1024" i="2"/>
  <c r="AG1024" i="2"/>
  <c r="AH1024" i="2"/>
  <c r="AF1024" i="2"/>
  <c r="AU1032" i="2"/>
  <c r="AT1032" i="2"/>
  <c r="AS1032" i="2"/>
  <c r="AR1032" i="2"/>
  <c r="AQ1032" i="2"/>
  <c r="AP1032" i="2"/>
  <c r="AN1032" i="2"/>
  <c r="AO1032" i="2"/>
  <c r="AL1032" i="2"/>
  <c r="AM1032" i="2"/>
  <c r="AJ1032" i="2"/>
  <c r="AI1032" i="2"/>
  <c r="AK1032" i="2"/>
  <c r="AG1032" i="2"/>
  <c r="AF1032" i="2"/>
  <c r="AH1032" i="2"/>
  <c r="AU1040" i="2"/>
  <c r="AT1040" i="2"/>
  <c r="AR1040" i="2"/>
  <c r="AQ1040" i="2"/>
  <c r="AS1040" i="2"/>
  <c r="AP1040" i="2"/>
  <c r="AN1040" i="2"/>
  <c r="AO1040" i="2"/>
  <c r="AL1040" i="2"/>
  <c r="AM1040" i="2"/>
  <c r="AJ1040" i="2"/>
  <c r="AI1040" i="2"/>
  <c r="AK1040" i="2"/>
  <c r="AG1040" i="2"/>
  <c r="AH1040" i="2"/>
  <c r="AF1040" i="2"/>
  <c r="AU1048" i="2"/>
  <c r="AT1048" i="2"/>
  <c r="AS1048" i="2"/>
  <c r="AR1048" i="2"/>
  <c r="AQ1048" i="2"/>
  <c r="AP1048" i="2"/>
  <c r="AN1048" i="2"/>
  <c r="AO1048" i="2"/>
  <c r="AL1048" i="2"/>
  <c r="AM1048" i="2"/>
  <c r="AJ1048" i="2"/>
  <c r="AI1048" i="2"/>
  <c r="AK1048" i="2"/>
  <c r="AG1048" i="2"/>
  <c r="AF1048" i="2"/>
  <c r="AH1048" i="2"/>
  <c r="AU1056" i="2"/>
  <c r="AT1056" i="2"/>
  <c r="AR1056" i="2"/>
  <c r="AQ1056" i="2"/>
  <c r="AP1056" i="2"/>
  <c r="AS1056" i="2"/>
  <c r="AN1056" i="2"/>
  <c r="AO1056" i="2"/>
  <c r="AL1056" i="2"/>
  <c r="AM1056" i="2"/>
  <c r="AJ1056" i="2"/>
  <c r="AI1056" i="2"/>
  <c r="AK1056" i="2"/>
  <c r="AG1056" i="2"/>
  <c r="AH1056" i="2"/>
  <c r="AF1056" i="2"/>
  <c r="AU1064" i="2"/>
  <c r="AT1064" i="2"/>
  <c r="AS1064" i="2"/>
  <c r="AR1064" i="2"/>
  <c r="AQ1064" i="2"/>
  <c r="AP1064" i="2"/>
  <c r="AN1064" i="2"/>
  <c r="AO1064" i="2"/>
  <c r="AL1064" i="2"/>
  <c r="AM1064" i="2"/>
  <c r="AJ1064" i="2"/>
  <c r="AI1064" i="2"/>
  <c r="AK1064" i="2"/>
  <c r="AG1064" i="2"/>
  <c r="AF1064" i="2"/>
  <c r="AH1064" i="2"/>
  <c r="AU1072" i="2"/>
  <c r="AT1072" i="2"/>
  <c r="AR1072" i="2"/>
  <c r="AS1072" i="2"/>
  <c r="AQ1072" i="2"/>
  <c r="AP1072" i="2"/>
  <c r="AN1072" i="2"/>
  <c r="AO1072" i="2"/>
  <c r="AL1072" i="2"/>
  <c r="AM1072" i="2"/>
  <c r="AJ1072" i="2"/>
  <c r="AI1072" i="2"/>
  <c r="AK1072" i="2"/>
  <c r="AG1072" i="2"/>
  <c r="AH1072" i="2"/>
  <c r="AF1072" i="2"/>
  <c r="AU1080" i="2"/>
  <c r="AS1080" i="2"/>
  <c r="AR1080" i="2"/>
  <c r="AT1080" i="2"/>
  <c r="AQ1080" i="2"/>
  <c r="AP1080" i="2"/>
  <c r="AN1080" i="2"/>
  <c r="AO1080" i="2"/>
  <c r="AL1080" i="2"/>
  <c r="AM1080" i="2"/>
  <c r="AJ1080" i="2"/>
  <c r="AI1080" i="2"/>
  <c r="AK1080" i="2"/>
  <c r="AG1080" i="2"/>
  <c r="AF1080" i="2"/>
  <c r="AH1080" i="2"/>
  <c r="AU1088" i="2"/>
  <c r="AT1088" i="2"/>
  <c r="AR1088" i="2"/>
  <c r="AS1088" i="2"/>
  <c r="AQ1088" i="2"/>
  <c r="AP1088" i="2"/>
  <c r="AN1088" i="2"/>
  <c r="AO1088" i="2"/>
  <c r="AL1088" i="2"/>
  <c r="AM1088" i="2"/>
  <c r="AJ1088" i="2"/>
  <c r="AI1088" i="2"/>
  <c r="AK1088" i="2"/>
  <c r="AG1088" i="2"/>
  <c r="AH1088" i="2"/>
  <c r="AF1088" i="2"/>
  <c r="AU1096" i="2"/>
  <c r="AT1096" i="2"/>
  <c r="AS1096" i="2"/>
  <c r="AR1096" i="2"/>
  <c r="AQ1096" i="2"/>
  <c r="AP1096" i="2"/>
  <c r="AN1096" i="2"/>
  <c r="AO1096" i="2"/>
  <c r="AL1096" i="2"/>
  <c r="AM1096" i="2"/>
  <c r="AJ1096" i="2"/>
  <c r="AI1096" i="2"/>
  <c r="AK1096" i="2"/>
  <c r="AG1096" i="2"/>
  <c r="AF1096" i="2"/>
  <c r="AH1096" i="2"/>
  <c r="AU679" i="2"/>
  <c r="AT679" i="2"/>
  <c r="AS679" i="2"/>
  <c r="AR679" i="2"/>
  <c r="AQ679" i="2"/>
  <c r="AP679" i="2"/>
  <c r="AO679" i="2"/>
  <c r="AM679" i="2"/>
  <c r="AN679" i="2"/>
  <c r="AJ679" i="2"/>
  <c r="AK679" i="2"/>
  <c r="AF679" i="2"/>
  <c r="AG679" i="2"/>
  <c r="AH679" i="2"/>
  <c r="AL679" i="2"/>
  <c r="AI679" i="2"/>
  <c r="AU751" i="2"/>
  <c r="AT751" i="2"/>
  <c r="AS751" i="2"/>
  <c r="AR751" i="2"/>
  <c r="AQ751" i="2"/>
  <c r="AP751" i="2"/>
  <c r="AO751" i="2"/>
  <c r="AN751" i="2"/>
  <c r="AM751" i="2"/>
  <c r="AJ751" i="2"/>
  <c r="AK751" i="2"/>
  <c r="AF751" i="2"/>
  <c r="AL751" i="2"/>
  <c r="AG751" i="2"/>
  <c r="AH751" i="2"/>
  <c r="AI751" i="2"/>
  <c r="AU815" i="2"/>
  <c r="AT815" i="2"/>
  <c r="AS815" i="2"/>
  <c r="AR815" i="2"/>
  <c r="AQ815" i="2"/>
  <c r="AP815" i="2"/>
  <c r="AO815" i="2"/>
  <c r="AN815" i="2"/>
  <c r="AM815" i="2"/>
  <c r="AK815" i="2"/>
  <c r="AF815" i="2"/>
  <c r="AL815" i="2"/>
  <c r="AJ815" i="2"/>
  <c r="AG815" i="2"/>
  <c r="AH815" i="2"/>
  <c r="AI815" i="2"/>
  <c r="AU873" i="2"/>
  <c r="AT873" i="2"/>
  <c r="AS873" i="2"/>
  <c r="AR873" i="2"/>
  <c r="AQ873" i="2"/>
  <c r="AP873" i="2"/>
  <c r="AN873" i="2"/>
  <c r="AO873" i="2"/>
  <c r="AM873" i="2"/>
  <c r="AL873" i="2"/>
  <c r="AJ873" i="2"/>
  <c r="AH873" i="2"/>
  <c r="AI873" i="2"/>
  <c r="AF873" i="2"/>
  <c r="AK873" i="2"/>
  <c r="AG873" i="2"/>
  <c r="AU905" i="2"/>
  <c r="AT905" i="2"/>
  <c r="AS905" i="2"/>
  <c r="AR905" i="2"/>
  <c r="AQ905" i="2"/>
  <c r="AP905" i="2"/>
  <c r="AN905" i="2"/>
  <c r="AO905" i="2"/>
  <c r="AM905" i="2"/>
  <c r="AL905" i="2"/>
  <c r="AJ905" i="2"/>
  <c r="AH905" i="2"/>
  <c r="AI905" i="2"/>
  <c r="AF905" i="2"/>
  <c r="AK905" i="2"/>
  <c r="AG905" i="2"/>
  <c r="AU937" i="2"/>
  <c r="AT937" i="2"/>
  <c r="AS937" i="2"/>
  <c r="AR937" i="2"/>
  <c r="AQ937" i="2"/>
  <c r="AP937" i="2"/>
  <c r="AN937" i="2"/>
  <c r="AO937" i="2"/>
  <c r="AM937" i="2"/>
  <c r="AL937" i="2"/>
  <c r="AJ937" i="2"/>
  <c r="AH937" i="2"/>
  <c r="AI937" i="2"/>
  <c r="AF937" i="2"/>
  <c r="AK937" i="2"/>
  <c r="AG937" i="2"/>
  <c r="AU969" i="2"/>
  <c r="AT969" i="2"/>
  <c r="AS969" i="2"/>
  <c r="AR969" i="2"/>
  <c r="AQ969" i="2"/>
  <c r="AP969" i="2"/>
  <c r="AN969" i="2"/>
  <c r="AO969" i="2"/>
  <c r="AM969" i="2"/>
  <c r="AL969" i="2"/>
  <c r="AJ969" i="2"/>
  <c r="AH969" i="2"/>
  <c r="AI969" i="2"/>
  <c r="AF969" i="2"/>
  <c r="AK969" i="2"/>
  <c r="AG969" i="2"/>
  <c r="AU1001" i="2"/>
  <c r="AT1001" i="2"/>
  <c r="AS1001" i="2"/>
  <c r="AR1001" i="2"/>
  <c r="AQ1001" i="2"/>
  <c r="AP1001" i="2"/>
  <c r="AN1001" i="2"/>
  <c r="AO1001" i="2"/>
  <c r="AM1001" i="2"/>
  <c r="AL1001" i="2"/>
  <c r="AJ1001" i="2"/>
  <c r="AH1001" i="2"/>
  <c r="AI1001" i="2"/>
  <c r="AF1001" i="2"/>
  <c r="AK1001" i="2"/>
  <c r="AG1001" i="2"/>
  <c r="AU1033" i="2"/>
  <c r="AT1033" i="2"/>
  <c r="AS1033" i="2"/>
  <c r="AR1033" i="2"/>
  <c r="AQ1033" i="2"/>
  <c r="AP1033" i="2"/>
  <c r="AN1033" i="2"/>
  <c r="AO1033" i="2"/>
  <c r="AM1033" i="2"/>
  <c r="AL1033" i="2"/>
  <c r="AJ1033" i="2"/>
  <c r="AH1033" i="2"/>
  <c r="AI1033" i="2"/>
  <c r="AF1033" i="2"/>
  <c r="AK1033" i="2"/>
  <c r="AG1033" i="2"/>
  <c r="AU1065" i="2"/>
  <c r="AT1065" i="2"/>
  <c r="AS1065" i="2"/>
  <c r="AR1065" i="2"/>
  <c r="AQ1065" i="2"/>
  <c r="AP1065" i="2"/>
  <c r="AN1065" i="2"/>
  <c r="AO1065" i="2"/>
  <c r="AM1065" i="2"/>
  <c r="AL1065" i="2"/>
  <c r="AJ1065" i="2"/>
  <c r="AH1065" i="2"/>
  <c r="AI1065" i="2"/>
  <c r="AF1065" i="2"/>
  <c r="AK1065" i="2"/>
  <c r="AG1065" i="2"/>
  <c r="AU1097" i="2"/>
  <c r="AT1097" i="2"/>
  <c r="AS1097" i="2"/>
  <c r="AR1097" i="2"/>
  <c r="AQ1097" i="2"/>
  <c r="AP1097" i="2"/>
  <c r="AN1097" i="2"/>
  <c r="AO1097" i="2"/>
  <c r="AM1097" i="2"/>
  <c r="AL1097" i="2"/>
  <c r="AJ1097" i="2"/>
  <c r="AH1097" i="2"/>
  <c r="AI1097" i="2"/>
  <c r="AG1097" i="2"/>
  <c r="AF1097" i="2"/>
  <c r="AK1097" i="2"/>
  <c r="AU1105" i="2"/>
  <c r="AT1105" i="2"/>
  <c r="AS1105" i="2"/>
  <c r="AR1105" i="2"/>
  <c r="AQ1105" i="2"/>
  <c r="AP1105" i="2"/>
  <c r="AN1105" i="2"/>
  <c r="AO1105" i="2"/>
  <c r="AM1105" i="2"/>
  <c r="AL1105" i="2"/>
  <c r="AH1105" i="2"/>
  <c r="AI1105" i="2"/>
  <c r="AJ1105" i="2"/>
  <c r="AG1105" i="2"/>
  <c r="AF1105" i="2"/>
  <c r="AK1105" i="2"/>
  <c r="AU1113" i="2"/>
  <c r="AT1113" i="2"/>
  <c r="AS1113" i="2"/>
  <c r="AR1113" i="2"/>
  <c r="AQ1113" i="2"/>
  <c r="AP1113" i="2"/>
  <c r="AN1113" i="2"/>
  <c r="AO1113" i="2"/>
  <c r="AM1113" i="2"/>
  <c r="AL1113" i="2"/>
  <c r="AJ1113" i="2"/>
  <c r="AH1113" i="2"/>
  <c r="AI1113" i="2"/>
  <c r="AK1113" i="2"/>
  <c r="AG1113" i="2"/>
  <c r="AF1113" i="2"/>
  <c r="AU1121" i="2"/>
  <c r="AT1121" i="2"/>
  <c r="AS1121" i="2"/>
  <c r="AR1121" i="2"/>
  <c r="AP1121" i="2"/>
  <c r="AN1121" i="2"/>
  <c r="AQ1121" i="2"/>
  <c r="AO1121" i="2"/>
  <c r="AM1121" i="2"/>
  <c r="AL1121" i="2"/>
  <c r="AH1121" i="2"/>
  <c r="AI1121" i="2"/>
  <c r="AJ1121" i="2"/>
  <c r="AG1121" i="2"/>
  <c r="AF1121" i="2"/>
  <c r="AK1121" i="2"/>
  <c r="AU1129" i="2"/>
  <c r="AT1129" i="2"/>
  <c r="AS1129" i="2"/>
  <c r="AR1129" i="2"/>
  <c r="AP1129" i="2"/>
  <c r="AQ1129" i="2"/>
  <c r="AN1129" i="2"/>
  <c r="AO1129" i="2"/>
  <c r="AM1129" i="2"/>
  <c r="AL1129" i="2"/>
  <c r="AJ1129" i="2"/>
  <c r="AH1129" i="2"/>
  <c r="AI1129" i="2"/>
  <c r="AF1129" i="2"/>
  <c r="AG1129" i="2"/>
  <c r="AK1129" i="2"/>
  <c r="AU1137" i="2"/>
  <c r="AT1137" i="2"/>
  <c r="AS1137" i="2"/>
  <c r="AR1137" i="2"/>
  <c r="AP1137" i="2"/>
  <c r="AN1137" i="2"/>
  <c r="AQ1137" i="2"/>
  <c r="AO1137" i="2"/>
  <c r="AM1137" i="2"/>
  <c r="AL1137" i="2"/>
  <c r="AH1137" i="2"/>
  <c r="AI1137" i="2"/>
  <c r="AJ1137" i="2"/>
  <c r="AG1137" i="2"/>
  <c r="AF1137" i="2"/>
  <c r="AK1137" i="2"/>
  <c r="AU1145" i="2"/>
  <c r="AT1145" i="2"/>
  <c r="AS1145" i="2"/>
  <c r="AR1145" i="2"/>
  <c r="AP1145" i="2"/>
  <c r="AQ1145" i="2"/>
  <c r="AN1145" i="2"/>
  <c r="AO1145" i="2"/>
  <c r="AM1145" i="2"/>
  <c r="AL1145" i="2"/>
  <c r="AH1145" i="2"/>
  <c r="AI1145" i="2"/>
  <c r="AJ1145" i="2"/>
  <c r="AK1145" i="2"/>
  <c r="AF1145" i="2"/>
  <c r="AG1145" i="2"/>
  <c r="AU1153" i="2"/>
  <c r="AT1153" i="2"/>
  <c r="AR1153" i="2"/>
  <c r="AS1153" i="2"/>
  <c r="AP1153" i="2"/>
  <c r="AN1153" i="2"/>
  <c r="AQ1153" i="2"/>
  <c r="AO1153" i="2"/>
  <c r="AM1153" i="2"/>
  <c r="AL1153" i="2"/>
  <c r="AH1153" i="2"/>
  <c r="AI1153" i="2"/>
  <c r="AJ1153" i="2"/>
  <c r="AG1153" i="2"/>
  <c r="AF1153" i="2"/>
  <c r="AK1153" i="2"/>
  <c r="AU1161" i="2"/>
  <c r="AT1161" i="2"/>
  <c r="AS1161" i="2"/>
  <c r="AR1161" i="2"/>
  <c r="AP1161" i="2"/>
  <c r="AQ1161" i="2"/>
  <c r="AN1161" i="2"/>
  <c r="AO1161" i="2"/>
  <c r="AM1161" i="2"/>
  <c r="AL1161" i="2"/>
  <c r="AH1161" i="2"/>
  <c r="AI1161" i="2"/>
  <c r="AJ1161" i="2"/>
  <c r="AG1161" i="2"/>
  <c r="AF1161" i="2"/>
  <c r="AK1161" i="2"/>
  <c r="AU1169" i="2"/>
  <c r="AT1169" i="2"/>
  <c r="AR1169" i="2"/>
  <c r="AS1169" i="2"/>
  <c r="AP1169" i="2"/>
  <c r="AN1169" i="2"/>
  <c r="AQ1169" i="2"/>
  <c r="AO1169" i="2"/>
  <c r="AM1169" i="2"/>
  <c r="AL1169" i="2"/>
  <c r="AH1169" i="2"/>
  <c r="AI1169" i="2"/>
  <c r="AJ1169" i="2"/>
  <c r="AG1169" i="2"/>
  <c r="AF1169" i="2"/>
  <c r="AK1169" i="2"/>
  <c r="AU1177" i="2"/>
  <c r="AT1177" i="2"/>
  <c r="AS1177" i="2"/>
  <c r="AR1177" i="2"/>
  <c r="AP1177" i="2"/>
  <c r="AQ1177" i="2"/>
  <c r="AN1177" i="2"/>
  <c r="AO1177" i="2"/>
  <c r="AM1177" i="2"/>
  <c r="AL1177" i="2"/>
  <c r="AH1177" i="2"/>
  <c r="AI1177" i="2"/>
  <c r="AJ1177" i="2"/>
  <c r="AK1177" i="2"/>
  <c r="AG1177" i="2"/>
  <c r="AF1177" i="2"/>
  <c r="AU1185" i="2"/>
  <c r="AT1185" i="2"/>
  <c r="AR1185" i="2"/>
  <c r="AS1185" i="2"/>
  <c r="AN1185" i="2"/>
  <c r="AQ1185" i="2"/>
  <c r="AO1185" i="2"/>
  <c r="AP1185" i="2"/>
  <c r="AM1185" i="2"/>
  <c r="AL1185" i="2"/>
  <c r="AH1185" i="2"/>
  <c r="AI1185" i="2"/>
  <c r="AJ1185" i="2"/>
  <c r="AK1185" i="2"/>
  <c r="AG1185" i="2"/>
  <c r="AF1185" i="2"/>
  <c r="AU1193" i="2"/>
  <c r="AT1193" i="2"/>
  <c r="AS1193" i="2"/>
  <c r="AR1193" i="2"/>
  <c r="AQ1193" i="2"/>
  <c r="AN1193" i="2"/>
  <c r="AO1193" i="2"/>
  <c r="AM1193" i="2"/>
  <c r="AP1193" i="2"/>
  <c r="AL1193" i="2"/>
  <c r="AH1193" i="2"/>
  <c r="AI1193" i="2"/>
  <c r="AJ1193" i="2"/>
  <c r="AG1193" i="2"/>
  <c r="AF1193" i="2"/>
  <c r="AK1193" i="2"/>
  <c r="AU1201" i="2"/>
  <c r="AT1201" i="2"/>
  <c r="AR1201" i="2"/>
  <c r="AS1201" i="2"/>
  <c r="AN1201" i="2"/>
  <c r="AQ1201" i="2"/>
  <c r="AO1201" i="2"/>
  <c r="AP1201" i="2"/>
  <c r="AM1201" i="2"/>
  <c r="AL1201" i="2"/>
  <c r="AH1201" i="2"/>
  <c r="AI1201" i="2"/>
  <c r="AJ1201" i="2"/>
  <c r="AF1201" i="2"/>
  <c r="AG1201" i="2"/>
  <c r="AK1201" i="2"/>
  <c r="AU1209" i="2"/>
  <c r="AT1209" i="2"/>
  <c r="AS1209" i="2"/>
  <c r="AR1209" i="2"/>
  <c r="AQ1209" i="2"/>
  <c r="AN1209" i="2"/>
  <c r="AO1209" i="2"/>
  <c r="AM1209" i="2"/>
  <c r="AL1209" i="2"/>
  <c r="AP1209" i="2"/>
  <c r="AH1209" i="2"/>
  <c r="AI1209" i="2"/>
  <c r="AJ1209" i="2"/>
  <c r="AK1209" i="2"/>
  <c r="AG1209" i="2"/>
  <c r="AF1209" i="2"/>
  <c r="AU1217" i="2"/>
  <c r="AT1217" i="2"/>
  <c r="AR1217" i="2"/>
  <c r="AS1217" i="2"/>
  <c r="AN1217" i="2"/>
  <c r="AQ1217" i="2"/>
  <c r="AO1217" i="2"/>
  <c r="AP1217" i="2"/>
  <c r="AM1217" i="2"/>
  <c r="AL1217" i="2"/>
  <c r="AH1217" i="2"/>
  <c r="AI1217" i="2"/>
  <c r="AJ1217" i="2"/>
  <c r="AG1217" i="2"/>
  <c r="AK1217" i="2"/>
  <c r="AF1217" i="2"/>
  <c r="AU1225" i="2"/>
  <c r="AT1225" i="2"/>
  <c r="AS1225" i="2"/>
  <c r="AR1225" i="2"/>
  <c r="AQ1225" i="2"/>
  <c r="AN1225" i="2"/>
  <c r="AO1225" i="2"/>
  <c r="AM1225" i="2"/>
  <c r="AL1225" i="2"/>
  <c r="AP1225" i="2"/>
  <c r="AH1225" i="2"/>
  <c r="AI1225" i="2"/>
  <c r="AJ1225" i="2"/>
  <c r="AF1225" i="2"/>
  <c r="AG1225" i="2"/>
  <c r="AK1225" i="2"/>
  <c r="AU1233" i="2"/>
  <c r="AT1233" i="2"/>
  <c r="AR1233" i="2"/>
  <c r="AS1233" i="2"/>
  <c r="AN1233" i="2"/>
  <c r="AQ1233" i="2"/>
  <c r="AO1233" i="2"/>
  <c r="AP1233" i="2"/>
  <c r="AM1233" i="2"/>
  <c r="AL1233" i="2"/>
  <c r="AH1233" i="2"/>
  <c r="AI1233" i="2"/>
  <c r="AJ1233" i="2"/>
  <c r="AG1233" i="2"/>
  <c r="AF1233" i="2"/>
  <c r="AK1233" i="2"/>
  <c r="AU1241" i="2"/>
  <c r="AT1241" i="2"/>
  <c r="AS1241" i="2"/>
  <c r="AR1241" i="2"/>
  <c r="AQ1241" i="2"/>
  <c r="AN1241" i="2"/>
  <c r="AO1241" i="2"/>
  <c r="AM1241" i="2"/>
  <c r="AL1241" i="2"/>
  <c r="AH1241" i="2"/>
  <c r="AI1241" i="2"/>
  <c r="AJ1241" i="2"/>
  <c r="AK1241" i="2"/>
  <c r="AG1241" i="2"/>
  <c r="AF1241" i="2"/>
  <c r="AP1241" i="2"/>
  <c r="AU1249" i="2"/>
  <c r="AT1249" i="2"/>
  <c r="AR1249" i="2"/>
  <c r="AN1249" i="2"/>
  <c r="AS1249" i="2"/>
  <c r="AQ1249" i="2"/>
  <c r="AO1249" i="2"/>
  <c r="AP1249" i="2"/>
  <c r="AM1249" i="2"/>
  <c r="AL1249" i="2"/>
  <c r="AH1249" i="2"/>
  <c r="AI1249" i="2"/>
  <c r="AJ1249" i="2"/>
  <c r="AG1249" i="2"/>
  <c r="AK1249" i="2"/>
  <c r="AF1249" i="2"/>
  <c r="AU1257" i="2"/>
  <c r="AT1257" i="2"/>
  <c r="AS1257" i="2"/>
  <c r="AR1257" i="2"/>
  <c r="AQ1257" i="2"/>
  <c r="AN1257" i="2"/>
  <c r="AO1257" i="2"/>
  <c r="AM1257" i="2"/>
  <c r="AP1257" i="2"/>
  <c r="AL1257" i="2"/>
  <c r="AH1257" i="2"/>
  <c r="AI1257" i="2"/>
  <c r="AJ1257" i="2"/>
  <c r="AF1257" i="2"/>
  <c r="AG1257" i="2"/>
  <c r="AK1257" i="2"/>
  <c r="AU1265" i="2"/>
  <c r="AT1265" i="2"/>
  <c r="AR1265" i="2"/>
  <c r="AS1265" i="2"/>
  <c r="AN1265" i="2"/>
  <c r="AQ1265" i="2"/>
  <c r="AO1265" i="2"/>
  <c r="AP1265" i="2"/>
  <c r="AM1265" i="2"/>
  <c r="AL1265" i="2"/>
  <c r="AH1265" i="2"/>
  <c r="AI1265" i="2"/>
  <c r="AJ1265" i="2"/>
  <c r="AG1265" i="2"/>
  <c r="AF1265" i="2"/>
  <c r="AK1265" i="2"/>
  <c r="AU1273" i="2"/>
  <c r="AT1273" i="2"/>
  <c r="AS1273" i="2"/>
  <c r="AR1273" i="2"/>
  <c r="AQ1273" i="2"/>
  <c r="AN1273" i="2"/>
  <c r="AO1273" i="2"/>
  <c r="AM1273" i="2"/>
  <c r="AL1273" i="2"/>
  <c r="AP1273" i="2"/>
  <c r="AH1273" i="2"/>
  <c r="AI1273" i="2"/>
  <c r="AJ1273" i="2"/>
  <c r="AK1273" i="2"/>
  <c r="AF1273" i="2"/>
  <c r="AG1273" i="2"/>
  <c r="AU1281" i="2"/>
  <c r="AT1281" i="2"/>
  <c r="AR1281" i="2"/>
  <c r="AS1281" i="2"/>
  <c r="AN1281" i="2"/>
  <c r="AQ1281" i="2"/>
  <c r="AO1281" i="2"/>
  <c r="AP1281" i="2"/>
  <c r="AM1281" i="2"/>
  <c r="AL1281" i="2"/>
  <c r="AH1281" i="2"/>
  <c r="AI1281" i="2"/>
  <c r="AJ1281" i="2"/>
  <c r="AG1281" i="2"/>
  <c r="AK1281" i="2"/>
  <c r="AF1281" i="2"/>
  <c r="AU1289" i="2"/>
  <c r="AT1289" i="2"/>
  <c r="AS1289" i="2"/>
  <c r="AR1289" i="2"/>
  <c r="AQ1289" i="2"/>
  <c r="AN1289" i="2"/>
  <c r="AO1289" i="2"/>
  <c r="AM1289" i="2"/>
  <c r="AL1289" i="2"/>
  <c r="AP1289" i="2"/>
  <c r="AH1289" i="2"/>
  <c r="AI1289" i="2"/>
  <c r="AJ1289" i="2"/>
  <c r="AG1289" i="2"/>
  <c r="AF1289" i="2"/>
  <c r="AK1289" i="2"/>
  <c r="AU1297" i="2"/>
  <c r="AT1297" i="2"/>
  <c r="AR1297" i="2"/>
  <c r="AS1297" i="2"/>
  <c r="AN1297" i="2"/>
  <c r="AQ1297" i="2"/>
  <c r="AO1297" i="2"/>
  <c r="AP1297" i="2"/>
  <c r="AM1297" i="2"/>
  <c r="AL1297" i="2"/>
  <c r="AH1297" i="2"/>
  <c r="AI1297" i="2"/>
  <c r="AJ1297" i="2"/>
  <c r="AG1297" i="2"/>
  <c r="AF1297" i="2"/>
  <c r="AK1297" i="2"/>
  <c r="AU1305" i="2"/>
  <c r="AT1305" i="2"/>
  <c r="AS1305" i="2"/>
  <c r="AR1305" i="2"/>
  <c r="AQ1305" i="2"/>
  <c r="AN1305" i="2"/>
  <c r="AO1305" i="2"/>
  <c r="AM1305" i="2"/>
  <c r="AL1305" i="2"/>
  <c r="AP1305" i="2"/>
  <c r="AH1305" i="2"/>
  <c r="AI1305" i="2"/>
  <c r="AJ1305" i="2"/>
  <c r="AK1305" i="2"/>
  <c r="AG1305" i="2"/>
  <c r="AF1305" i="2"/>
  <c r="AU1313" i="2"/>
  <c r="AT1313" i="2"/>
  <c r="AR1313" i="2"/>
  <c r="AN1313" i="2"/>
  <c r="AQ1313" i="2"/>
  <c r="AO1313" i="2"/>
  <c r="AS1313" i="2"/>
  <c r="AP1313" i="2"/>
  <c r="AM1313" i="2"/>
  <c r="AL1313" i="2"/>
  <c r="AH1313" i="2"/>
  <c r="AI1313" i="2"/>
  <c r="AJ1313" i="2"/>
  <c r="AK1313" i="2"/>
  <c r="AG1313" i="2"/>
  <c r="AF1313" i="2"/>
  <c r="AU1321" i="2"/>
  <c r="AT1321" i="2"/>
  <c r="AS1321" i="2"/>
  <c r="AR1321" i="2"/>
  <c r="AQ1321" i="2"/>
  <c r="AN1321" i="2"/>
  <c r="AO1321" i="2"/>
  <c r="AM1321" i="2"/>
  <c r="AP1321" i="2"/>
  <c r="AL1321" i="2"/>
  <c r="AH1321" i="2"/>
  <c r="AI1321" i="2"/>
  <c r="AJ1321" i="2"/>
  <c r="AG1321" i="2"/>
  <c r="AF1321" i="2"/>
  <c r="AK1321" i="2"/>
  <c r="AU1329" i="2"/>
  <c r="AT1329" i="2"/>
  <c r="AR1329" i="2"/>
  <c r="AS1329" i="2"/>
  <c r="AN1329" i="2"/>
  <c r="AQ1329" i="2"/>
  <c r="AO1329" i="2"/>
  <c r="AP1329" i="2"/>
  <c r="AM1329" i="2"/>
  <c r="AL1329" i="2"/>
  <c r="AH1329" i="2"/>
  <c r="AI1329" i="2"/>
  <c r="AJ1329" i="2"/>
  <c r="AG1329" i="2"/>
  <c r="AF1329" i="2"/>
  <c r="AK1329" i="2"/>
  <c r="AU1337" i="2"/>
  <c r="AT1337" i="2"/>
  <c r="AS1337" i="2"/>
  <c r="AR1337" i="2"/>
  <c r="AQ1337" i="2"/>
  <c r="AN1337" i="2"/>
  <c r="AO1337" i="2"/>
  <c r="AM1337" i="2"/>
  <c r="AL1337" i="2"/>
  <c r="AP1337" i="2"/>
  <c r="AH1337" i="2"/>
  <c r="AI1337" i="2"/>
  <c r="AJ1337" i="2"/>
  <c r="AK1337" i="2"/>
  <c r="AF1337" i="2"/>
  <c r="AG1337" i="2"/>
  <c r="AU1345" i="2"/>
  <c r="AT1345" i="2"/>
  <c r="AR1345" i="2"/>
  <c r="AS1345" i="2"/>
  <c r="AN1345" i="2"/>
  <c r="AQ1345" i="2"/>
  <c r="AO1345" i="2"/>
  <c r="AP1345" i="2"/>
  <c r="AM1345" i="2"/>
  <c r="AL1345" i="2"/>
  <c r="AH1345" i="2"/>
  <c r="AI1345" i="2"/>
  <c r="AJ1345" i="2"/>
  <c r="AG1345" i="2"/>
  <c r="AF1345" i="2"/>
  <c r="AK1345" i="2"/>
  <c r="AU1353" i="2"/>
  <c r="AT1353" i="2"/>
  <c r="AS1353" i="2"/>
  <c r="AR1353" i="2"/>
  <c r="AQ1353" i="2"/>
  <c r="AN1353" i="2"/>
  <c r="AO1353" i="2"/>
  <c r="AM1353" i="2"/>
  <c r="AL1353" i="2"/>
  <c r="AP1353" i="2"/>
  <c r="AH1353" i="2"/>
  <c r="AI1353" i="2"/>
  <c r="AJ1353" i="2"/>
  <c r="AG1353" i="2"/>
  <c r="AF1353" i="2"/>
  <c r="AK1353" i="2"/>
  <c r="AU695" i="2"/>
  <c r="AT695" i="2"/>
  <c r="AS695" i="2"/>
  <c r="AR695" i="2"/>
  <c r="AQ695" i="2"/>
  <c r="AP695" i="2"/>
  <c r="AO695" i="2"/>
  <c r="AM695" i="2"/>
  <c r="AN695" i="2"/>
  <c r="AJ695" i="2"/>
  <c r="AK695" i="2"/>
  <c r="AF695" i="2"/>
  <c r="AG695" i="2"/>
  <c r="AH695" i="2"/>
  <c r="AL695" i="2"/>
  <c r="AI695" i="2"/>
  <c r="AU759" i="2"/>
  <c r="AT759" i="2"/>
  <c r="AS759" i="2"/>
  <c r="AR759" i="2"/>
  <c r="AQ759" i="2"/>
  <c r="AP759" i="2"/>
  <c r="AO759" i="2"/>
  <c r="AM759" i="2"/>
  <c r="AN759" i="2"/>
  <c r="AJ759" i="2"/>
  <c r="AK759" i="2"/>
  <c r="AF759" i="2"/>
  <c r="AG759" i="2"/>
  <c r="AH759" i="2"/>
  <c r="AL759" i="2"/>
  <c r="AI759" i="2"/>
  <c r="AU823" i="2"/>
  <c r="AT823" i="2"/>
  <c r="AS823" i="2"/>
  <c r="AR823" i="2"/>
  <c r="AQ823" i="2"/>
  <c r="AP823" i="2"/>
  <c r="AO823" i="2"/>
  <c r="AM823" i="2"/>
  <c r="AN823" i="2"/>
  <c r="AK823" i="2"/>
  <c r="AF823" i="2"/>
  <c r="AG823" i="2"/>
  <c r="AH823" i="2"/>
  <c r="AL823" i="2"/>
  <c r="AJ823" i="2"/>
  <c r="AI823" i="2"/>
  <c r="AU877" i="2"/>
  <c r="AT877" i="2"/>
  <c r="AS877" i="2"/>
  <c r="AQ877" i="2"/>
  <c r="AR877" i="2"/>
  <c r="AP877" i="2"/>
  <c r="AN877" i="2"/>
  <c r="AO877" i="2"/>
  <c r="AM877" i="2"/>
  <c r="AL877" i="2"/>
  <c r="AH877" i="2"/>
  <c r="AK877" i="2"/>
  <c r="AI877" i="2"/>
  <c r="AG877" i="2"/>
  <c r="AF877" i="2"/>
  <c r="AJ877" i="2"/>
  <c r="AU909" i="2"/>
  <c r="AT909" i="2"/>
  <c r="AS909" i="2"/>
  <c r="AQ909" i="2"/>
  <c r="AR909" i="2"/>
  <c r="AP909" i="2"/>
  <c r="AN909" i="2"/>
  <c r="AO909" i="2"/>
  <c r="AM909" i="2"/>
  <c r="AL909" i="2"/>
  <c r="AH909" i="2"/>
  <c r="AK909" i="2"/>
  <c r="AI909" i="2"/>
  <c r="AG909" i="2"/>
  <c r="AF909" i="2"/>
  <c r="AJ909" i="2"/>
  <c r="AU941" i="2"/>
  <c r="AT941" i="2"/>
  <c r="AS941" i="2"/>
  <c r="AQ941" i="2"/>
  <c r="AR941" i="2"/>
  <c r="AP941" i="2"/>
  <c r="AN941" i="2"/>
  <c r="AO941" i="2"/>
  <c r="AM941" i="2"/>
  <c r="AL941" i="2"/>
  <c r="AH941" i="2"/>
  <c r="AK941" i="2"/>
  <c r="AI941" i="2"/>
  <c r="AG941" i="2"/>
  <c r="AF941" i="2"/>
  <c r="AJ941" i="2"/>
  <c r="AU973" i="2"/>
  <c r="AT973" i="2"/>
  <c r="AS973" i="2"/>
  <c r="AQ973" i="2"/>
  <c r="AR973" i="2"/>
  <c r="AP973" i="2"/>
  <c r="AN973" i="2"/>
  <c r="AO973" i="2"/>
  <c r="AM973" i="2"/>
  <c r="AL973" i="2"/>
  <c r="AH973" i="2"/>
  <c r="AK973" i="2"/>
  <c r="AI973" i="2"/>
  <c r="AG973" i="2"/>
  <c r="AF973" i="2"/>
  <c r="AJ973" i="2"/>
  <c r="AU1005" i="2"/>
  <c r="AT1005" i="2"/>
  <c r="AS1005" i="2"/>
  <c r="AQ1005" i="2"/>
  <c r="AR1005" i="2"/>
  <c r="AP1005" i="2"/>
  <c r="AN1005" i="2"/>
  <c r="AO1005" i="2"/>
  <c r="AM1005" i="2"/>
  <c r="AL1005" i="2"/>
  <c r="AH1005" i="2"/>
  <c r="AK1005" i="2"/>
  <c r="AI1005" i="2"/>
  <c r="AG1005" i="2"/>
  <c r="AF1005" i="2"/>
  <c r="AJ1005" i="2"/>
  <c r="AU1037" i="2"/>
  <c r="AT1037" i="2"/>
  <c r="AS1037" i="2"/>
  <c r="AQ1037" i="2"/>
  <c r="AR1037" i="2"/>
  <c r="AP1037" i="2"/>
  <c r="AN1037" i="2"/>
  <c r="AO1037" i="2"/>
  <c r="AM1037" i="2"/>
  <c r="AL1037" i="2"/>
  <c r="AH1037" i="2"/>
  <c r="AK1037" i="2"/>
  <c r="AI1037" i="2"/>
  <c r="AG1037" i="2"/>
  <c r="AF1037" i="2"/>
  <c r="AJ1037" i="2"/>
  <c r="AU1069" i="2"/>
  <c r="AT1069" i="2"/>
  <c r="AS1069" i="2"/>
  <c r="AQ1069" i="2"/>
  <c r="AR1069" i="2"/>
  <c r="AP1069" i="2"/>
  <c r="AN1069" i="2"/>
  <c r="AO1069" i="2"/>
  <c r="AM1069" i="2"/>
  <c r="AL1069" i="2"/>
  <c r="AH1069" i="2"/>
  <c r="AK1069" i="2"/>
  <c r="AI1069" i="2"/>
  <c r="AG1069" i="2"/>
  <c r="AF1069" i="2"/>
  <c r="AJ1069" i="2"/>
  <c r="AU1098" i="2"/>
  <c r="AT1098" i="2"/>
  <c r="AS1098" i="2"/>
  <c r="AR1098" i="2"/>
  <c r="AQ1098" i="2"/>
  <c r="AP1098" i="2"/>
  <c r="AN1098" i="2"/>
  <c r="AL1098" i="2"/>
  <c r="AK1098" i="2"/>
  <c r="AM1098" i="2"/>
  <c r="AG1098" i="2"/>
  <c r="AJ1098" i="2"/>
  <c r="AH1098" i="2"/>
  <c r="AO1098" i="2"/>
  <c r="AI1098" i="2"/>
  <c r="AF1098" i="2"/>
  <c r="AU1106" i="2"/>
  <c r="AT1106" i="2"/>
  <c r="AS1106" i="2"/>
  <c r="AR1106" i="2"/>
  <c r="AQ1106" i="2"/>
  <c r="AN1106" i="2"/>
  <c r="AP1106" i="2"/>
  <c r="AL1106" i="2"/>
  <c r="AO1106" i="2"/>
  <c r="AK1106" i="2"/>
  <c r="AM1106" i="2"/>
  <c r="AG1106" i="2"/>
  <c r="AH1106" i="2"/>
  <c r="AI1106" i="2"/>
  <c r="AJ1106" i="2"/>
  <c r="AF1106" i="2"/>
  <c r="AU1114" i="2"/>
  <c r="AT1114" i="2"/>
  <c r="AS1114" i="2"/>
  <c r="AR1114" i="2"/>
  <c r="AQ1114" i="2"/>
  <c r="AN1114" i="2"/>
  <c r="AP1114" i="2"/>
  <c r="AL1114" i="2"/>
  <c r="AK1114" i="2"/>
  <c r="AO1114" i="2"/>
  <c r="AM1114" i="2"/>
  <c r="AG1114" i="2"/>
  <c r="AJ1114" i="2"/>
  <c r="AH1114" i="2"/>
  <c r="AI1114" i="2"/>
  <c r="AF1114" i="2"/>
  <c r="AU1122" i="2"/>
  <c r="AT1122" i="2"/>
  <c r="AS1122" i="2"/>
  <c r="AR1122" i="2"/>
  <c r="AQ1122" i="2"/>
  <c r="AN1122" i="2"/>
  <c r="AL1122" i="2"/>
  <c r="AK1122" i="2"/>
  <c r="AP1122" i="2"/>
  <c r="AM1122" i="2"/>
  <c r="AO1122" i="2"/>
  <c r="AG1122" i="2"/>
  <c r="AH1122" i="2"/>
  <c r="AI1122" i="2"/>
  <c r="AF1122" i="2"/>
  <c r="AJ1122" i="2"/>
  <c r="AU1130" i="2"/>
  <c r="AT1130" i="2"/>
  <c r="AS1130" i="2"/>
  <c r="AR1130" i="2"/>
  <c r="AQ1130" i="2"/>
  <c r="AN1130" i="2"/>
  <c r="AP1130" i="2"/>
  <c r="AL1130" i="2"/>
  <c r="AK1130" i="2"/>
  <c r="AM1130" i="2"/>
  <c r="AG1130" i="2"/>
  <c r="AJ1130" i="2"/>
  <c r="AH1130" i="2"/>
  <c r="AI1130" i="2"/>
  <c r="AO1130" i="2"/>
  <c r="AF1130" i="2"/>
  <c r="AU1138" i="2"/>
  <c r="AT1138" i="2"/>
  <c r="AS1138" i="2"/>
  <c r="AR1138" i="2"/>
  <c r="AQ1138" i="2"/>
  <c r="AN1138" i="2"/>
  <c r="AP1138" i="2"/>
  <c r="AL1138" i="2"/>
  <c r="AO1138" i="2"/>
  <c r="AK1138" i="2"/>
  <c r="AM1138" i="2"/>
  <c r="AG1138" i="2"/>
  <c r="AH1138" i="2"/>
  <c r="AI1138" i="2"/>
  <c r="AF1138" i="2"/>
  <c r="AJ1138" i="2"/>
  <c r="AU1146" i="2"/>
  <c r="AT1146" i="2"/>
  <c r="AS1146" i="2"/>
  <c r="AR1146" i="2"/>
  <c r="AQ1146" i="2"/>
  <c r="AN1146" i="2"/>
  <c r="AP1146" i="2"/>
  <c r="AL1146" i="2"/>
  <c r="AK1146" i="2"/>
  <c r="AO1146" i="2"/>
  <c r="AM1146" i="2"/>
  <c r="AG1146" i="2"/>
  <c r="AH1146" i="2"/>
  <c r="AI1146" i="2"/>
  <c r="AJ1146" i="2"/>
  <c r="AF1146" i="2"/>
  <c r="AU1154" i="2"/>
  <c r="AT1154" i="2"/>
  <c r="AS1154" i="2"/>
  <c r="AR1154" i="2"/>
  <c r="AQ1154" i="2"/>
  <c r="AN1154" i="2"/>
  <c r="AL1154" i="2"/>
  <c r="AK1154" i="2"/>
  <c r="AM1154" i="2"/>
  <c r="AP1154" i="2"/>
  <c r="AO1154" i="2"/>
  <c r="AG1154" i="2"/>
  <c r="AH1154" i="2"/>
  <c r="AI1154" i="2"/>
  <c r="AF1154" i="2"/>
  <c r="AJ1154" i="2"/>
  <c r="AU1162" i="2"/>
  <c r="AT1162" i="2"/>
  <c r="AS1162" i="2"/>
  <c r="AR1162" i="2"/>
  <c r="AQ1162" i="2"/>
  <c r="AP1162" i="2"/>
  <c r="AN1162" i="2"/>
  <c r="AL1162" i="2"/>
  <c r="AK1162" i="2"/>
  <c r="AM1162" i="2"/>
  <c r="AO1162" i="2"/>
  <c r="AG1162" i="2"/>
  <c r="AH1162" i="2"/>
  <c r="AI1162" i="2"/>
  <c r="AJ1162" i="2"/>
  <c r="AF1162" i="2"/>
  <c r="AU1170" i="2"/>
  <c r="AT1170" i="2"/>
  <c r="AS1170" i="2"/>
  <c r="AR1170" i="2"/>
  <c r="AQ1170" i="2"/>
  <c r="AN1170" i="2"/>
  <c r="AP1170" i="2"/>
  <c r="AL1170" i="2"/>
  <c r="AO1170" i="2"/>
  <c r="AK1170" i="2"/>
  <c r="AM1170" i="2"/>
  <c r="AG1170" i="2"/>
  <c r="AH1170" i="2"/>
  <c r="AI1170" i="2"/>
  <c r="AF1170" i="2"/>
  <c r="AJ1170" i="2"/>
  <c r="AU1178" i="2"/>
  <c r="AT1178" i="2"/>
  <c r="AS1178" i="2"/>
  <c r="AR1178" i="2"/>
  <c r="AQ1178" i="2"/>
  <c r="AP1178" i="2"/>
  <c r="AN1178" i="2"/>
  <c r="AL1178" i="2"/>
  <c r="AK1178" i="2"/>
  <c r="AO1178" i="2"/>
  <c r="AM1178" i="2"/>
  <c r="AG1178" i="2"/>
  <c r="AH1178" i="2"/>
  <c r="AI1178" i="2"/>
  <c r="AJ1178" i="2"/>
  <c r="AF1178" i="2"/>
  <c r="AU1186" i="2"/>
  <c r="AT1186" i="2"/>
  <c r="AS1186" i="2"/>
  <c r="AR1186" i="2"/>
  <c r="AQ1186" i="2"/>
  <c r="AP1186" i="2"/>
  <c r="AN1186" i="2"/>
  <c r="AL1186" i="2"/>
  <c r="AK1186" i="2"/>
  <c r="AM1186" i="2"/>
  <c r="AO1186" i="2"/>
  <c r="AG1186" i="2"/>
  <c r="AH1186" i="2"/>
  <c r="AI1186" i="2"/>
  <c r="AF1186" i="2"/>
  <c r="AJ1186" i="2"/>
  <c r="AU1194" i="2"/>
  <c r="AT1194" i="2"/>
  <c r="AS1194" i="2"/>
  <c r="AR1194" i="2"/>
  <c r="AQ1194" i="2"/>
  <c r="AP1194" i="2"/>
  <c r="AN1194" i="2"/>
  <c r="AL1194" i="2"/>
  <c r="AK1194" i="2"/>
  <c r="AM1194" i="2"/>
  <c r="AG1194" i="2"/>
  <c r="AO1194" i="2"/>
  <c r="AH1194" i="2"/>
  <c r="AI1194" i="2"/>
  <c r="AJ1194" i="2"/>
  <c r="AF1194" i="2"/>
  <c r="AU1202" i="2"/>
  <c r="AT1202" i="2"/>
  <c r="AS1202" i="2"/>
  <c r="AR1202" i="2"/>
  <c r="AQ1202" i="2"/>
  <c r="AP1202" i="2"/>
  <c r="AN1202" i="2"/>
  <c r="AL1202" i="2"/>
  <c r="AO1202" i="2"/>
  <c r="AK1202" i="2"/>
  <c r="AM1202" i="2"/>
  <c r="AG1202" i="2"/>
  <c r="AH1202" i="2"/>
  <c r="AI1202" i="2"/>
  <c r="AF1202" i="2"/>
  <c r="AJ1202" i="2"/>
  <c r="AU1210" i="2"/>
  <c r="AT1210" i="2"/>
  <c r="AS1210" i="2"/>
  <c r="AR1210" i="2"/>
  <c r="AQ1210" i="2"/>
  <c r="AP1210" i="2"/>
  <c r="AN1210" i="2"/>
  <c r="AL1210" i="2"/>
  <c r="AK1210" i="2"/>
  <c r="AO1210" i="2"/>
  <c r="AM1210" i="2"/>
  <c r="AG1210" i="2"/>
  <c r="AH1210" i="2"/>
  <c r="AI1210" i="2"/>
  <c r="AJ1210" i="2"/>
  <c r="AF1210" i="2"/>
  <c r="AU1218" i="2"/>
  <c r="AT1218" i="2"/>
  <c r="AS1218" i="2"/>
  <c r="AR1218" i="2"/>
  <c r="AQ1218" i="2"/>
  <c r="AP1218" i="2"/>
  <c r="AN1218" i="2"/>
  <c r="AL1218" i="2"/>
  <c r="AK1218" i="2"/>
  <c r="AM1218" i="2"/>
  <c r="AO1218" i="2"/>
  <c r="AG1218" i="2"/>
  <c r="AH1218" i="2"/>
  <c r="AI1218" i="2"/>
  <c r="AF1218" i="2"/>
  <c r="AJ1218" i="2"/>
  <c r="AU1226" i="2"/>
  <c r="AT1226" i="2"/>
  <c r="AS1226" i="2"/>
  <c r="AR1226" i="2"/>
  <c r="AQ1226" i="2"/>
  <c r="AP1226" i="2"/>
  <c r="AN1226" i="2"/>
  <c r="AL1226" i="2"/>
  <c r="AK1226" i="2"/>
  <c r="AM1226" i="2"/>
  <c r="AG1226" i="2"/>
  <c r="AH1226" i="2"/>
  <c r="AO1226" i="2"/>
  <c r="AI1226" i="2"/>
  <c r="AJ1226" i="2"/>
  <c r="AF1226" i="2"/>
  <c r="AU1234" i="2"/>
  <c r="AT1234" i="2"/>
  <c r="AS1234" i="2"/>
  <c r="AR1234" i="2"/>
  <c r="AQ1234" i="2"/>
  <c r="AP1234" i="2"/>
  <c r="AN1234" i="2"/>
  <c r="AL1234" i="2"/>
  <c r="AO1234" i="2"/>
  <c r="AK1234" i="2"/>
  <c r="AM1234" i="2"/>
  <c r="AG1234" i="2"/>
  <c r="AH1234" i="2"/>
  <c r="AI1234" i="2"/>
  <c r="AF1234" i="2"/>
  <c r="AJ1234" i="2"/>
  <c r="AU1242" i="2"/>
  <c r="AT1242" i="2"/>
  <c r="AS1242" i="2"/>
  <c r="AR1242" i="2"/>
  <c r="AQ1242" i="2"/>
  <c r="AP1242" i="2"/>
  <c r="AN1242" i="2"/>
  <c r="AL1242" i="2"/>
  <c r="AK1242" i="2"/>
  <c r="AO1242" i="2"/>
  <c r="AM1242" i="2"/>
  <c r="AG1242" i="2"/>
  <c r="AH1242" i="2"/>
  <c r="AI1242" i="2"/>
  <c r="AJ1242" i="2"/>
  <c r="AF1242" i="2"/>
  <c r="AU1250" i="2"/>
  <c r="AT1250" i="2"/>
  <c r="AS1250" i="2"/>
  <c r="AR1250" i="2"/>
  <c r="AQ1250" i="2"/>
  <c r="AP1250" i="2"/>
  <c r="AN1250" i="2"/>
  <c r="AL1250" i="2"/>
  <c r="AK1250" i="2"/>
  <c r="AM1250" i="2"/>
  <c r="AO1250" i="2"/>
  <c r="AG1250" i="2"/>
  <c r="AH1250" i="2"/>
  <c r="AI1250" i="2"/>
  <c r="AF1250" i="2"/>
  <c r="AJ1250" i="2"/>
  <c r="AU1258" i="2"/>
  <c r="AT1258" i="2"/>
  <c r="AS1258" i="2"/>
  <c r="AR1258" i="2"/>
  <c r="AQ1258" i="2"/>
  <c r="AP1258" i="2"/>
  <c r="AN1258" i="2"/>
  <c r="AL1258" i="2"/>
  <c r="AK1258" i="2"/>
  <c r="AM1258" i="2"/>
  <c r="AG1258" i="2"/>
  <c r="AH1258" i="2"/>
  <c r="AI1258" i="2"/>
  <c r="AJ1258" i="2"/>
  <c r="AF1258" i="2"/>
  <c r="AO1258" i="2"/>
  <c r="AU1266" i="2"/>
  <c r="AT1266" i="2"/>
  <c r="AS1266" i="2"/>
  <c r="AR1266" i="2"/>
  <c r="AQ1266" i="2"/>
  <c r="AP1266" i="2"/>
  <c r="AN1266" i="2"/>
  <c r="AL1266" i="2"/>
  <c r="AO1266" i="2"/>
  <c r="AK1266" i="2"/>
  <c r="AM1266" i="2"/>
  <c r="AG1266" i="2"/>
  <c r="AH1266" i="2"/>
  <c r="AI1266" i="2"/>
  <c r="AF1266" i="2"/>
  <c r="AJ1266" i="2"/>
  <c r="AU1274" i="2"/>
  <c r="AT1274" i="2"/>
  <c r="AS1274" i="2"/>
  <c r="AR1274" i="2"/>
  <c r="AQ1274" i="2"/>
  <c r="AP1274" i="2"/>
  <c r="AN1274" i="2"/>
  <c r="AL1274" i="2"/>
  <c r="AK1274" i="2"/>
  <c r="AO1274" i="2"/>
  <c r="AM1274" i="2"/>
  <c r="AG1274" i="2"/>
  <c r="AH1274" i="2"/>
  <c r="AI1274" i="2"/>
  <c r="AJ1274" i="2"/>
  <c r="AF1274" i="2"/>
  <c r="AU1282" i="2"/>
  <c r="AT1282" i="2"/>
  <c r="AS1282" i="2"/>
  <c r="AR1282" i="2"/>
  <c r="AQ1282" i="2"/>
  <c r="AP1282" i="2"/>
  <c r="AN1282" i="2"/>
  <c r="AL1282" i="2"/>
  <c r="AK1282" i="2"/>
  <c r="AM1282" i="2"/>
  <c r="AO1282" i="2"/>
  <c r="AG1282" i="2"/>
  <c r="AH1282" i="2"/>
  <c r="AI1282" i="2"/>
  <c r="AF1282" i="2"/>
  <c r="AJ1282" i="2"/>
  <c r="AU1290" i="2"/>
  <c r="AT1290" i="2"/>
  <c r="AS1290" i="2"/>
  <c r="AR1290" i="2"/>
  <c r="AQ1290" i="2"/>
  <c r="AP1290" i="2"/>
  <c r="AN1290" i="2"/>
  <c r="AL1290" i="2"/>
  <c r="AK1290" i="2"/>
  <c r="AM1290" i="2"/>
  <c r="AO1290" i="2"/>
  <c r="AG1290" i="2"/>
  <c r="AH1290" i="2"/>
  <c r="AI1290" i="2"/>
  <c r="AJ1290" i="2"/>
  <c r="AF1290" i="2"/>
  <c r="AT1298" i="2"/>
  <c r="AU1298" i="2"/>
  <c r="AS1298" i="2"/>
  <c r="AR1298" i="2"/>
  <c r="AQ1298" i="2"/>
  <c r="AP1298" i="2"/>
  <c r="AN1298" i="2"/>
  <c r="AL1298" i="2"/>
  <c r="AO1298" i="2"/>
  <c r="AK1298" i="2"/>
  <c r="AM1298" i="2"/>
  <c r="AG1298" i="2"/>
  <c r="AH1298" i="2"/>
  <c r="AI1298" i="2"/>
  <c r="AF1298" i="2"/>
  <c r="AJ1298" i="2"/>
  <c r="AU1306" i="2"/>
  <c r="AT1306" i="2"/>
  <c r="AS1306" i="2"/>
  <c r="AR1306" i="2"/>
  <c r="AQ1306" i="2"/>
  <c r="AP1306" i="2"/>
  <c r="AN1306" i="2"/>
  <c r="AL1306" i="2"/>
  <c r="AK1306" i="2"/>
  <c r="AO1306" i="2"/>
  <c r="AM1306" i="2"/>
  <c r="AG1306" i="2"/>
  <c r="AH1306" i="2"/>
  <c r="AI1306" i="2"/>
  <c r="AJ1306" i="2"/>
  <c r="AF1306" i="2"/>
  <c r="AT1314" i="2"/>
  <c r="AU1314" i="2"/>
  <c r="AS1314" i="2"/>
  <c r="AR1314" i="2"/>
  <c r="AQ1314" i="2"/>
  <c r="AP1314" i="2"/>
  <c r="AN1314" i="2"/>
  <c r="AL1314" i="2"/>
  <c r="AK1314" i="2"/>
  <c r="AM1314" i="2"/>
  <c r="AO1314" i="2"/>
  <c r="AG1314" i="2"/>
  <c r="AH1314" i="2"/>
  <c r="AI1314" i="2"/>
  <c r="AF1314" i="2"/>
  <c r="AJ1314" i="2"/>
  <c r="AU1322" i="2"/>
  <c r="AT1322" i="2"/>
  <c r="AS1322" i="2"/>
  <c r="AR1322" i="2"/>
  <c r="AQ1322" i="2"/>
  <c r="AP1322" i="2"/>
  <c r="AN1322" i="2"/>
  <c r="AL1322" i="2"/>
  <c r="AK1322" i="2"/>
  <c r="AM1322" i="2"/>
  <c r="AG1322" i="2"/>
  <c r="AO1322" i="2"/>
  <c r="AH1322" i="2"/>
  <c r="AI1322" i="2"/>
  <c r="AJ1322" i="2"/>
  <c r="AF1322" i="2"/>
  <c r="AU1330" i="2"/>
  <c r="AT1330" i="2"/>
  <c r="AS1330" i="2"/>
  <c r="AR1330" i="2"/>
  <c r="AQ1330" i="2"/>
  <c r="AP1330" i="2"/>
  <c r="AN1330" i="2"/>
  <c r="AL1330" i="2"/>
  <c r="AO1330" i="2"/>
  <c r="AK1330" i="2"/>
  <c r="AM1330" i="2"/>
  <c r="AG1330" i="2"/>
  <c r="AH1330" i="2"/>
  <c r="AI1330" i="2"/>
  <c r="AF1330" i="2"/>
  <c r="AJ1330" i="2"/>
  <c r="AU1338" i="2"/>
  <c r="AT1338" i="2"/>
  <c r="AS1338" i="2"/>
  <c r="AR1338" i="2"/>
  <c r="AQ1338" i="2"/>
  <c r="AP1338" i="2"/>
  <c r="AN1338" i="2"/>
  <c r="AL1338" i="2"/>
  <c r="AK1338" i="2"/>
  <c r="AO1338" i="2"/>
  <c r="AM1338" i="2"/>
  <c r="AG1338" i="2"/>
  <c r="AH1338" i="2"/>
  <c r="AI1338" i="2"/>
  <c r="AJ1338" i="2"/>
  <c r="AF1338" i="2"/>
  <c r="AU1346" i="2"/>
  <c r="AT1346" i="2"/>
  <c r="AS1346" i="2"/>
  <c r="AR1346" i="2"/>
  <c r="AQ1346" i="2"/>
  <c r="AP1346" i="2"/>
  <c r="AN1346" i="2"/>
  <c r="AL1346" i="2"/>
  <c r="AK1346" i="2"/>
  <c r="AM1346" i="2"/>
  <c r="AO1346" i="2"/>
  <c r="AG1346" i="2"/>
  <c r="AH1346" i="2"/>
  <c r="AI1346" i="2"/>
  <c r="AF1346" i="2"/>
  <c r="AJ1346" i="2"/>
  <c r="AU623" i="2"/>
  <c r="AT623" i="2"/>
  <c r="AS623" i="2"/>
  <c r="AR623" i="2"/>
  <c r="AQ623" i="2"/>
  <c r="AP623" i="2"/>
  <c r="AO623" i="2"/>
  <c r="AN623" i="2"/>
  <c r="AM623" i="2"/>
  <c r="AJ623" i="2"/>
  <c r="AK623" i="2"/>
  <c r="AF623" i="2"/>
  <c r="AL623" i="2"/>
  <c r="AG623" i="2"/>
  <c r="AH623" i="2"/>
  <c r="AI623" i="2"/>
  <c r="AU735" i="2"/>
  <c r="AT735" i="2"/>
  <c r="AS735" i="2"/>
  <c r="AR735" i="2"/>
  <c r="AQ735" i="2"/>
  <c r="AP735" i="2"/>
  <c r="AO735" i="2"/>
  <c r="AN735" i="2"/>
  <c r="AM735" i="2"/>
  <c r="AJ735" i="2"/>
  <c r="AK735" i="2"/>
  <c r="AF735" i="2"/>
  <c r="AL735" i="2"/>
  <c r="AG735" i="2"/>
  <c r="AH735" i="2"/>
  <c r="AI735" i="2"/>
  <c r="AU799" i="2"/>
  <c r="AT799" i="2"/>
  <c r="AS799" i="2"/>
  <c r="AR799" i="2"/>
  <c r="AQ799" i="2"/>
  <c r="AP799" i="2"/>
  <c r="AO799" i="2"/>
  <c r="AN799" i="2"/>
  <c r="AM799" i="2"/>
  <c r="AK799" i="2"/>
  <c r="AF799" i="2"/>
  <c r="AL799" i="2"/>
  <c r="AJ799" i="2"/>
  <c r="AG799" i="2"/>
  <c r="AH799" i="2"/>
  <c r="AI799" i="2"/>
  <c r="AU863" i="2"/>
  <c r="AT863" i="2"/>
  <c r="AS863" i="2"/>
  <c r="AR863" i="2"/>
  <c r="AQ863" i="2"/>
  <c r="AP863" i="2"/>
  <c r="AO863" i="2"/>
  <c r="AN863" i="2"/>
  <c r="AM863" i="2"/>
  <c r="AK863" i="2"/>
  <c r="AF863" i="2"/>
  <c r="AL863" i="2"/>
  <c r="AJ863" i="2"/>
  <c r="AG863" i="2"/>
  <c r="AH863" i="2"/>
  <c r="AI863" i="2"/>
  <c r="AU897" i="2"/>
  <c r="AT897" i="2"/>
  <c r="AS897" i="2"/>
  <c r="AR897" i="2"/>
  <c r="AQ897" i="2"/>
  <c r="AP897" i="2"/>
  <c r="AN897" i="2"/>
  <c r="AO897" i="2"/>
  <c r="AM897" i="2"/>
  <c r="AL897" i="2"/>
  <c r="AH897" i="2"/>
  <c r="AI897" i="2"/>
  <c r="AJ897" i="2"/>
  <c r="AG897" i="2"/>
  <c r="AF897" i="2"/>
  <c r="AK897" i="2"/>
  <c r="AU929" i="2"/>
  <c r="AT929" i="2"/>
  <c r="AS929" i="2"/>
  <c r="AR929" i="2"/>
  <c r="AQ929" i="2"/>
  <c r="AP929" i="2"/>
  <c r="AN929" i="2"/>
  <c r="AO929" i="2"/>
  <c r="AM929" i="2"/>
  <c r="AL929" i="2"/>
  <c r="AH929" i="2"/>
  <c r="AI929" i="2"/>
  <c r="AJ929" i="2"/>
  <c r="AG929" i="2"/>
  <c r="AF929" i="2"/>
  <c r="AK929" i="2"/>
  <c r="AU961" i="2"/>
  <c r="AT961" i="2"/>
  <c r="AS961" i="2"/>
  <c r="AR961" i="2"/>
  <c r="AQ961" i="2"/>
  <c r="AP961" i="2"/>
  <c r="AN961" i="2"/>
  <c r="AO961" i="2"/>
  <c r="AM961" i="2"/>
  <c r="AL961" i="2"/>
  <c r="AH961" i="2"/>
  <c r="AI961" i="2"/>
  <c r="AJ961" i="2"/>
  <c r="AF961" i="2"/>
  <c r="AK961" i="2"/>
  <c r="AG961" i="2"/>
  <c r="AU993" i="2"/>
  <c r="AT993" i="2"/>
  <c r="AS993" i="2"/>
  <c r="AR993" i="2"/>
  <c r="AQ993" i="2"/>
  <c r="AP993" i="2"/>
  <c r="AN993" i="2"/>
  <c r="AO993" i="2"/>
  <c r="AM993" i="2"/>
  <c r="AL993" i="2"/>
  <c r="AH993" i="2"/>
  <c r="AI993" i="2"/>
  <c r="AJ993" i="2"/>
  <c r="AF993" i="2"/>
  <c r="AK993" i="2"/>
  <c r="AG993" i="2"/>
  <c r="AU1025" i="2"/>
  <c r="AT1025" i="2"/>
  <c r="AS1025" i="2"/>
  <c r="AR1025" i="2"/>
  <c r="AQ1025" i="2"/>
  <c r="AP1025" i="2"/>
  <c r="AN1025" i="2"/>
  <c r="AO1025" i="2"/>
  <c r="AM1025" i="2"/>
  <c r="AL1025" i="2"/>
  <c r="AH1025" i="2"/>
  <c r="AI1025" i="2"/>
  <c r="AJ1025" i="2"/>
  <c r="AK1025" i="2"/>
  <c r="AG1025" i="2"/>
  <c r="AF1025" i="2"/>
  <c r="AU1057" i="2"/>
  <c r="AT1057" i="2"/>
  <c r="AS1057" i="2"/>
  <c r="AR1057" i="2"/>
  <c r="AQ1057" i="2"/>
  <c r="AP1057" i="2"/>
  <c r="AN1057" i="2"/>
  <c r="AO1057" i="2"/>
  <c r="AM1057" i="2"/>
  <c r="AL1057" i="2"/>
  <c r="AH1057" i="2"/>
  <c r="AI1057" i="2"/>
  <c r="AJ1057" i="2"/>
  <c r="AG1057" i="2"/>
  <c r="AF1057" i="2"/>
  <c r="AK1057" i="2"/>
  <c r="AU1089" i="2"/>
  <c r="AT1089" i="2"/>
  <c r="AS1089" i="2"/>
  <c r="AR1089" i="2"/>
  <c r="AQ1089" i="2"/>
  <c r="AP1089" i="2"/>
  <c r="AN1089" i="2"/>
  <c r="AO1089" i="2"/>
  <c r="AM1089" i="2"/>
  <c r="AL1089" i="2"/>
  <c r="AH1089" i="2"/>
  <c r="AI1089" i="2"/>
  <c r="AJ1089" i="2"/>
  <c r="AG1089" i="2"/>
  <c r="AF1089" i="2"/>
  <c r="AK1089" i="2"/>
  <c r="AU1103" i="2"/>
  <c r="AT1103" i="2"/>
  <c r="AS1103" i="2"/>
  <c r="AR1103" i="2"/>
  <c r="AQ1103" i="2"/>
  <c r="AP1103" i="2"/>
  <c r="AO1103" i="2"/>
  <c r="AN1103" i="2"/>
  <c r="AM1103" i="2"/>
  <c r="AK1103" i="2"/>
  <c r="AF1103" i="2"/>
  <c r="AL1103" i="2"/>
  <c r="AJ1103" i="2"/>
  <c r="AH1103" i="2"/>
  <c r="AG1103" i="2"/>
  <c r="AI1103" i="2"/>
  <c r="AU1111" i="2"/>
  <c r="AT1111" i="2"/>
  <c r="AS1111" i="2"/>
  <c r="AR1111" i="2"/>
  <c r="AQ1111" i="2"/>
  <c r="AP1111" i="2"/>
  <c r="AO1111" i="2"/>
  <c r="AM1111" i="2"/>
  <c r="AN1111" i="2"/>
  <c r="AK1111" i="2"/>
  <c r="AF1111" i="2"/>
  <c r="AH1111" i="2"/>
  <c r="AG1111" i="2"/>
  <c r="AJ1111" i="2"/>
  <c r="AL1111" i="2"/>
  <c r="AI1111" i="2"/>
  <c r="AU1119" i="2"/>
  <c r="AT1119" i="2"/>
  <c r="AS1119" i="2"/>
  <c r="AR1119" i="2"/>
  <c r="AQ1119" i="2"/>
  <c r="AP1119" i="2"/>
  <c r="AO1119" i="2"/>
  <c r="AN1119" i="2"/>
  <c r="AM1119" i="2"/>
  <c r="AK1119" i="2"/>
  <c r="AF1119" i="2"/>
  <c r="AL1119" i="2"/>
  <c r="AJ1119" i="2"/>
  <c r="AH1119" i="2"/>
  <c r="AG1119" i="2"/>
  <c r="AI1119" i="2"/>
  <c r="AU1127" i="2"/>
  <c r="AT1127" i="2"/>
  <c r="AS1127" i="2"/>
  <c r="AR1127" i="2"/>
  <c r="AP1127" i="2"/>
  <c r="AQ1127" i="2"/>
  <c r="AO1127" i="2"/>
  <c r="AM1127" i="2"/>
  <c r="AN1127" i="2"/>
  <c r="AK1127" i="2"/>
  <c r="AF1127" i="2"/>
  <c r="AH1127" i="2"/>
  <c r="AJ1127" i="2"/>
  <c r="AG1127" i="2"/>
  <c r="AL1127" i="2"/>
  <c r="AI1127" i="2"/>
  <c r="AU1135" i="2"/>
  <c r="AT1135" i="2"/>
  <c r="AS1135" i="2"/>
  <c r="AR1135" i="2"/>
  <c r="AP1135" i="2"/>
  <c r="AQ1135" i="2"/>
  <c r="AO1135" i="2"/>
  <c r="AN1135" i="2"/>
  <c r="AM1135" i="2"/>
  <c r="AK1135" i="2"/>
  <c r="AF1135" i="2"/>
  <c r="AL1135" i="2"/>
  <c r="AJ1135" i="2"/>
  <c r="AH1135" i="2"/>
  <c r="AG1135" i="2"/>
  <c r="AI1135" i="2"/>
  <c r="AU1143" i="2"/>
  <c r="AT1143" i="2"/>
  <c r="AR1143" i="2"/>
  <c r="AS1143" i="2"/>
  <c r="AP1143" i="2"/>
  <c r="AQ1143" i="2"/>
  <c r="AO1143" i="2"/>
  <c r="AM1143" i="2"/>
  <c r="AN1143" i="2"/>
  <c r="AK1143" i="2"/>
  <c r="AJ1143" i="2"/>
  <c r="AF1143" i="2"/>
  <c r="AH1143" i="2"/>
  <c r="AL1143" i="2"/>
  <c r="AG1143" i="2"/>
  <c r="AI1143" i="2"/>
  <c r="AU1151" i="2"/>
  <c r="AT1151" i="2"/>
  <c r="AR1151" i="2"/>
  <c r="AS1151" i="2"/>
  <c r="AP1151" i="2"/>
  <c r="AQ1151" i="2"/>
  <c r="AO1151" i="2"/>
  <c r="AN1151" i="2"/>
  <c r="AM1151" i="2"/>
  <c r="AK1151" i="2"/>
  <c r="AJ1151" i="2"/>
  <c r="AF1151" i="2"/>
  <c r="AL1151" i="2"/>
  <c r="AH1151" i="2"/>
  <c r="AG1151" i="2"/>
  <c r="AI1151" i="2"/>
  <c r="AU1159" i="2"/>
  <c r="AT1159" i="2"/>
  <c r="AR1159" i="2"/>
  <c r="AS1159" i="2"/>
  <c r="AQ1159" i="2"/>
  <c r="AO1159" i="2"/>
  <c r="AP1159" i="2"/>
  <c r="AM1159" i="2"/>
  <c r="AN1159" i="2"/>
  <c r="AK1159" i="2"/>
  <c r="AJ1159" i="2"/>
  <c r="AF1159" i="2"/>
  <c r="AH1159" i="2"/>
  <c r="AG1159" i="2"/>
  <c r="AL1159" i="2"/>
  <c r="AI1159" i="2"/>
  <c r="AU1167" i="2"/>
  <c r="AT1167" i="2"/>
  <c r="AR1167" i="2"/>
  <c r="AS1167" i="2"/>
  <c r="AQ1167" i="2"/>
  <c r="AO1167" i="2"/>
  <c r="AP1167" i="2"/>
  <c r="AN1167" i="2"/>
  <c r="AM1167" i="2"/>
  <c r="AK1167" i="2"/>
  <c r="AJ1167" i="2"/>
  <c r="AF1167" i="2"/>
  <c r="AL1167" i="2"/>
  <c r="AH1167" i="2"/>
  <c r="AG1167" i="2"/>
  <c r="AI1167" i="2"/>
  <c r="AU1175" i="2"/>
  <c r="AT1175" i="2"/>
  <c r="AR1175" i="2"/>
  <c r="AS1175" i="2"/>
  <c r="AQ1175" i="2"/>
  <c r="AO1175" i="2"/>
  <c r="AM1175" i="2"/>
  <c r="AN1175" i="2"/>
  <c r="AK1175" i="2"/>
  <c r="AJ1175" i="2"/>
  <c r="AF1175" i="2"/>
  <c r="AP1175" i="2"/>
  <c r="AH1175" i="2"/>
  <c r="AG1175" i="2"/>
  <c r="AL1175" i="2"/>
  <c r="AI1175" i="2"/>
  <c r="AU1183" i="2"/>
  <c r="AT1183" i="2"/>
  <c r="AR1183" i="2"/>
  <c r="AS1183" i="2"/>
  <c r="AQ1183" i="2"/>
  <c r="AO1183" i="2"/>
  <c r="AP1183" i="2"/>
  <c r="AN1183" i="2"/>
  <c r="AM1183" i="2"/>
  <c r="AK1183" i="2"/>
  <c r="AJ1183" i="2"/>
  <c r="AF1183" i="2"/>
  <c r="AL1183" i="2"/>
  <c r="AH1183" i="2"/>
  <c r="AG1183" i="2"/>
  <c r="AI1183" i="2"/>
  <c r="AR1191" i="2"/>
  <c r="AP1191" i="2"/>
  <c r="AJ1191" i="2"/>
  <c r="AL1191" i="2"/>
  <c r="AU1199" i="2"/>
  <c r="AT1199" i="2"/>
  <c r="AR1199" i="2"/>
  <c r="AS1199" i="2"/>
  <c r="AQ1199" i="2"/>
  <c r="AO1199" i="2"/>
  <c r="AP1199" i="2"/>
  <c r="AN1199" i="2"/>
  <c r="AM1199" i="2"/>
  <c r="AK1199" i="2"/>
  <c r="AJ1199" i="2"/>
  <c r="AF1199" i="2"/>
  <c r="AL1199" i="2"/>
  <c r="AH1199" i="2"/>
  <c r="AG1199" i="2"/>
  <c r="AI1199" i="2"/>
  <c r="AU1207" i="2"/>
  <c r="AT1207" i="2"/>
  <c r="AR1207" i="2"/>
  <c r="AS1207" i="2"/>
  <c r="AQ1207" i="2"/>
  <c r="AO1207" i="2"/>
  <c r="AP1207" i="2"/>
  <c r="AM1207" i="2"/>
  <c r="AN1207" i="2"/>
  <c r="AK1207" i="2"/>
  <c r="AJ1207" i="2"/>
  <c r="AF1207" i="2"/>
  <c r="AH1207" i="2"/>
  <c r="AL1207" i="2"/>
  <c r="AG1207" i="2"/>
  <c r="AI1207" i="2"/>
  <c r="AU1215" i="2"/>
  <c r="AT1215" i="2"/>
  <c r="AR1215" i="2"/>
  <c r="AS1215" i="2"/>
  <c r="AQ1215" i="2"/>
  <c r="AO1215" i="2"/>
  <c r="AP1215" i="2"/>
  <c r="AN1215" i="2"/>
  <c r="AM1215" i="2"/>
  <c r="AK1215" i="2"/>
  <c r="AJ1215" i="2"/>
  <c r="AF1215" i="2"/>
  <c r="AL1215" i="2"/>
  <c r="AH1215" i="2"/>
  <c r="AG1215" i="2"/>
  <c r="AI1215" i="2"/>
  <c r="AU1223" i="2"/>
  <c r="AT1223" i="2"/>
  <c r="AR1223" i="2"/>
  <c r="AS1223" i="2"/>
  <c r="AQ1223" i="2"/>
  <c r="AO1223" i="2"/>
  <c r="AP1223" i="2"/>
  <c r="AM1223" i="2"/>
  <c r="AN1223" i="2"/>
  <c r="AK1223" i="2"/>
  <c r="AJ1223" i="2"/>
  <c r="AF1223" i="2"/>
  <c r="AH1223" i="2"/>
  <c r="AG1223" i="2"/>
  <c r="AL1223" i="2"/>
  <c r="AI1223" i="2"/>
  <c r="AU1231" i="2"/>
  <c r="AT1231" i="2"/>
  <c r="AR1231" i="2"/>
  <c r="AS1231" i="2"/>
  <c r="AQ1231" i="2"/>
  <c r="AO1231" i="2"/>
  <c r="AP1231" i="2"/>
  <c r="AN1231" i="2"/>
  <c r="AM1231" i="2"/>
  <c r="AK1231" i="2"/>
  <c r="AJ1231" i="2"/>
  <c r="AF1231" i="2"/>
  <c r="AL1231" i="2"/>
  <c r="AH1231" i="2"/>
  <c r="AG1231" i="2"/>
  <c r="AI1231" i="2"/>
  <c r="AU1239" i="2"/>
  <c r="AT1239" i="2"/>
  <c r="AR1239" i="2"/>
  <c r="AS1239" i="2"/>
  <c r="AQ1239" i="2"/>
  <c r="AO1239" i="2"/>
  <c r="AP1239" i="2"/>
  <c r="AM1239" i="2"/>
  <c r="AN1239" i="2"/>
  <c r="AK1239" i="2"/>
  <c r="AJ1239" i="2"/>
  <c r="AF1239" i="2"/>
  <c r="AH1239" i="2"/>
  <c r="AG1239" i="2"/>
  <c r="AL1239" i="2"/>
  <c r="AI1239" i="2"/>
  <c r="AU1247" i="2"/>
  <c r="AT1247" i="2"/>
  <c r="AR1247" i="2"/>
  <c r="AS1247" i="2"/>
  <c r="AQ1247" i="2"/>
  <c r="AO1247" i="2"/>
  <c r="AP1247" i="2"/>
  <c r="AN1247" i="2"/>
  <c r="AM1247" i="2"/>
  <c r="AK1247" i="2"/>
  <c r="AJ1247" i="2"/>
  <c r="AF1247" i="2"/>
  <c r="AL1247" i="2"/>
  <c r="AH1247" i="2"/>
  <c r="AG1247" i="2"/>
  <c r="AI1247" i="2"/>
  <c r="AU1255" i="2"/>
  <c r="AT1255" i="2"/>
  <c r="AR1255" i="2"/>
  <c r="AS1255" i="2"/>
  <c r="AQ1255" i="2"/>
  <c r="AO1255" i="2"/>
  <c r="AP1255" i="2"/>
  <c r="AM1255" i="2"/>
  <c r="AN1255" i="2"/>
  <c r="AK1255" i="2"/>
  <c r="AJ1255" i="2"/>
  <c r="AF1255" i="2"/>
  <c r="AH1255" i="2"/>
  <c r="AG1255" i="2"/>
  <c r="AL1255" i="2"/>
  <c r="AI1255" i="2"/>
  <c r="AU1263" i="2"/>
  <c r="AT1263" i="2"/>
  <c r="AR1263" i="2"/>
  <c r="AS1263" i="2"/>
  <c r="AQ1263" i="2"/>
  <c r="AO1263" i="2"/>
  <c r="AP1263" i="2"/>
  <c r="AN1263" i="2"/>
  <c r="AM1263" i="2"/>
  <c r="AK1263" i="2"/>
  <c r="AJ1263" i="2"/>
  <c r="AF1263" i="2"/>
  <c r="AL1263" i="2"/>
  <c r="AH1263" i="2"/>
  <c r="AG1263" i="2"/>
  <c r="AI1263" i="2"/>
  <c r="AU1271" i="2"/>
  <c r="AT1271" i="2"/>
  <c r="AR1271" i="2"/>
  <c r="AS1271" i="2"/>
  <c r="AQ1271" i="2"/>
  <c r="AO1271" i="2"/>
  <c r="AP1271" i="2"/>
  <c r="AM1271" i="2"/>
  <c r="AN1271" i="2"/>
  <c r="AK1271" i="2"/>
  <c r="AJ1271" i="2"/>
  <c r="AF1271" i="2"/>
  <c r="AH1271" i="2"/>
  <c r="AL1271" i="2"/>
  <c r="AG1271" i="2"/>
  <c r="AI1271" i="2"/>
  <c r="AU1279" i="2"/>
  <c r="AT1279" i="2"/>
  <c r="AR1279" i="2"/>
  <c r="AS1279" i="2"/>
  <c r="AQ1279" i="2"/>
  <c r="AO1279" i="2"/>
  <c r="AP1279" i="2"/>
  <c r="AN1279" i="2"/>
  <c r="AM1279" i="2"/>
  <c r="AK1279" i="2"/>
  <c r="AJ1279" i="2"/>
  <c r="AF1279" i="2"/>
  <c r="AL1279" i="2"/>
  <c r="AH1279" i="2"/>
  <c r="AG1279" i="2"/>
  <c r="AI1279" i="2"/>
  <c r="AU1287" i="2"/>
  <c r="AT1287" i="2"/>
  <c r="AR1287" i="2"/>
  <c r="AS1287" i="2"/>
  <c r="AQ1287" i="2"/>
  <c r="AO1287" i="2"/>
  <c r="AP1287" i="2"/>
  <c r="AM1287" i="2"/>
  <c r="AN1287" i="2"/>
  <c r="AK1287" i="2"/>
  <c r="AJ1287" i="2"/>
  <c r="AH1287" i="2"/>
  <c r="AG1287" i="2"/>
  <c r="AF1287" i="2"/>
  <c r="AL1287" i="2"/>
  <c r="AI1287" i="2"/>
  <c r="AU1295" i="2"/>
  <c r="AT1295" i="2"/>
  <c r="AR1295" i="2"/>
  <c r="AS1295" i="2"/>
  <c r="AQ1295" i="2"/>
  <c r="AO1295" i="2"/>
  <c r="AP1295" i="2"/>
  <c r="AN1295" i="2"/>
  <c r="AM1295" i="2"/>
  <c r="AK1295" i="2"/>
  <c r="AJ1295" i="2"/>
  <c r="AL1295" i="2"/>
  <c r="AH1295" i="2"/>
  <c r="AG1295" i="2"/>
  <c r="AF1295" i="2"/>
  <c r="AI1295" i="2"/>
  <c r="AU1303" i="2"/>
  <c r="AT1303" i="2"/>
  <c r="AR1303" i="2"/>
  <c r="AS1303" i="2"/>
  <c r="AQ1303" i="2"/>
  <c r="AO1303" i="2"/>
  <c r="AP1303" i="2"/>
  <c r="AM1303" i="2"/>
  <c r="AN1303" i="2"/>
  <c r="AK1303" i="2"/>
  <c r="AJ1303" i="2"/>
  <c r="AH1303" i="2"/>
  <c r="AG1303" i="2"/>
  <c r="AF1303" i="2"/>
  <c r="AL1303" i="2"/>
  <c r="AI1303" i="2"/>
  <c r="AU1311" i="2"/>
  <c r="AT1311" i="2"/>
  <c r="AR1311" i="2"/>
  <c r="AS1311" i="2"/>
  <c r="AQ1311" i="2"/>
  <c r="AO1311" i="2"/>
  <c r="AP1311" i="2"/>
  <c r="AN1311" i="2"/>
  <c r="AM1311" i="2"/>
  <c r="AK1311" i="2"/>
  <c r="AJ1311" i="2"/>
  <c r="AL1311" i="2"/>
  <c r="AH1311" i="2"/>
  <c r="AG1311" i="2"/>
  <c r="AF1311" i="2"/>
  <c r="AI1311" i="2"/>
  <c r="AR1319" i="2"/>
  <c r="AP1319" i="2"/>
  <c r="AJ1319" i="2"/>
  <c r="AL1319" i="2"/>
  <c r="AU1327" i="2"/>
  <c r="AT1327" i="2"/>
  <c r="AR1327" i="2"/>
  <c r="AS1327" i="2"/>
  <c r="AQ1327" i="2"/>
  <c r="AO1327" i="2"/>
  <c r="AP1327" i="2"/>
  <c r="AN1327" i="2"/>
  <c r="AM1327" i="2"/>
  <c r="AK1327" i="2"/>
  <c r="AJ1327" i="2"/>
  <c r="AL1327" i="2"/>
  <c r="AH1327" i="2"/>
  <c r="AG1327" i="2"/>
  <c r="AI1327" i="2"/>
  <c r="AF1327" i="2"/>
  <c r="AU1335" i="2"/>
  <c r="AT1335" i="2"/>
  <c r="AR1335" i="2"/>
  <c r="AS1335" i="2"/>
  <c r="AQ1335" i="2"/>
  <c r="AO1335" i="2"/>
  <c r="AP1335" i="2"/>
  <c r="AM1335" i="2"/>
  <c r="AN1335" i="2"/>
  <c r="AK1335" i="2"/>
  <c r="AJ1335" i="2"/>
  <c r="AH1335" i="2"/>
  <c r="AL1335" i="2"/>
  <c r="AG1335" i="2"/>
  <c r="AF1335" i="2"/>
  <c r="AI1335" i="2"/>
  <c r="AU1343" i="2"/>
  <c r="AT1343" i="2"/>
  <c r="AR1343" i="2"/>
  <c r="AS1343" i="2"/>
  <c r="AQ1343" i="2"/>
  <c r="AO1343" i="2"/>
  <c r="AP1343" i="2"/>
  <c r="AN1343" i="2"/>
  <c r="AM1343" i="2"/>
  <c r="AK1343" i="2"/>
  <c r="AJ1343" i="2"/>
  <c r="AL1343" i="2"/>
  <c r="AH1343" i="2"/>
  <c r="AG1343" i="2"/>
  <c r="AI1343" i="2"/>
  <c r="AF1343" i="2"/>
  <c r="AU1351" i="2"/>
  <c r="AT1351" i="2"/>
  <c r="AR1351" i="2"/>
  <c r="AS1351" i="2"/>
  <c r="AQ1351" i="2"/>
  <c r="AO1351" i="2"/>
  <c r="AP1351" i="2"/>
  <c r="AM1351" i="2"/>
  <c r="AN1351" i="2"/>
  <c r="AK1351" i="2"/>
  <c r="AJ1351" i="2"/>
  <c r="AH1351" i="2"/>
  <c r="AG1351" i="2"/>
  <c r="AF1351" i="2"/>
  <c r="AL1351" i="2"/>
  <c r="AI1351" i="2"/>
  <c r="AU807" i="2"/>
  <c r="AT807" i="2"/>
  <c r="AS807" i="2"/>
  <c r="AR807" i="2"/>
  <c r="AQ807" i="2"/>
  <c r="AP807" i="2"/>
  <c r="AO807" i="2"/>
  <c r="AM807" i="2"/>
  <c r="AN807" i="2"/>
  <c r="AK807" i="2"/>
  <c r="AF807" i="2"/>
  <c r="AG807" i="2"/>
  <c r="AH807" i="2"/>
  <c r="AJ807" i="2"/>
  <c r="AL807" i="2"/>
  <c r="AI807" i="2"/>
  <c r="AU965" i="2"/>
  <c r="AT965" i="2"/>
  <c r="AS965" i="2"/>
  <c r="AQ965" i="2"/>
  <c r="AP965" i="2"/>
  <c r="AN965" i="2"/>
  <c r="AR965" i="2"/>
  <c r="AO965" i="2"/>
  <c r="AM965" i="2"/>
  <c r="AH965" i="2"/>
  <c r="AK965" i="2"/>
  <c r="AJ965" i="2"/>
  <c r="AI965" i="2"/>
  <c r="AL965" i="2"/>
  <c r="AG965" i="2"/>
  <c r="AF965" i="2"/>
  <c r="AU1093" i="2"/>
  <c r="AT1093" i="2"/>
  <c r="AS1093" i="2"/>
  <c r="AQ1093" i="2"/>
  <c r="AP1093" i="2"/>
  <c r="AN1093" i="2"/>
  <c r="AR1093" i="2"/>
  <c r="AO1093" i="2"/>
  <c r="AM1093" i="2"/>
  <c r="AH1093" i="2"/>
  <c r="AK1093" i="2"/>
  <c r="AJ1093" i="2"/>
  <c r="AI1093" i="2"/>
  <c r="AL1093" i="2"/>
  <c r="AF1093" i="2"/>
  <c r="AG1093" i="2"/>
  <c r="AU1128" i="2"/>
  <c r="AT1128" i="2"/>
  <c r="AS1128" i="2"/>
  <c r="AR1128" i="2"/>
  <c r="AQ1128" i="2"/>
  <c r="AN1128" i="2"/>
  <c r="AO1128" i="2"/>
  <c r="AP1128" i="2"/>
  <c r="AL1128" i="2"/>
  <c r="AM1128" i="2"/>
  <c r="AJ1128" i="2"/>
  <c r="AI1128" i="2"/>
  <c r="AK1128" i="2"/>
  <c r="AG1128" i="2"/>
  <c r="AF1128" i="2"/>
  <c r="AH1128" i="2"/>
  <c r="AU1160" i="2"/>
  <c r="AT1160" i="2"/>
  <c r="AR1160" i="2"/>
  <c r="AS1160" i="2"/>
  <c r="AQ1160" i="2"/>
  <c r="AP1160" i="2"/>
  <c r="AN1160" i="2"/>
  <c r="AO1160" i="2"/>
  <c r="AL1160" i="2"/>
  <c r="AM1160" i="2"/>
  <c r="AI1160" i="2"/>
  <c r="AJ1160" i="2"/>
  <c r="AK1160" i="2"/>
  <c r="AG1160" i="2"/>
  <c r="AF1160" i="2"/>
  <c r="AH1160" i="2"/>
  <c r="AU1192" i="2"/>
  <c r="AT1192" i="2"/>
  <c r="AR1192" i="2"/>
  <c r="AS1192" i="2"/>
  <c r="AQ1192" i="2"/>
  <c r="AN1192" i="2"/>
  <c r="AO1192" i="2"/>
  <c r="AP1192" i="2"/>
  <c r="AL1192" i="2"/>
  <c r="AM1192" i="2"/>
  <c r="AI1192" i="2"/>
  <c r="AJ1192" i="2"/>
  <c r="AK1192" i="2"/>
  <c r="AG1192" i="2"/>
  <c r="AF1192" i="2"/>
  <c r="AH1192" i="2"/>
  <c r="AU1224" i="2"/>
  <c r="AT1224" i="2"/>
  <c r="AR1224" i="2"/>
  <c r="AS1224" i="2"/>
  <c r="AQ1224" i="2"/>
  <c r="AN1224" i="2"/>
  <c r="AO1224" i="2"/>
  <c r="AP1224" i="2"/>
  <c r="AL1224" i="2"/>
  <c r="AM1224" i="2"/>
  <c r="AI1224" i="2"/>
  <c r="AJ1224" i="2"/>
  <c r="AK1224" i="2"/>
  <c r="AG1224" i="2"/>
  <c r="AF1224" i="2"/>
  <c r="AH1224" i="2"/>
  <c r="AU1256" i="2"/>
  <c r="AT1256" i="2"/>
  <c r="AR1256" i="2"/>
  <c r="AS1256" i="2"/>
  <c r="AQ1256" i="2"/>
  <c r="AN1256" i="2"/>
  <c r="AO1256" i="2"/>
  <c r="AP1256" i="2"/>
  <c r="AL1256" i="2"/>
  <c r="AM1256" i="2"/>
  <c r="AI1256" i="2"/>
  <c r="AJ1256" i="2"/>
  <c r="AK1256" i="2"/>
  <c r="AG1256" i="2"/>
  <c r="AF1256" i="2"/>
  <c r="AH1256" i="2"/>
  <c r="AU1288" i="2"/>
  <c r="AT1288" i="2"/>
  <c r="AR1288" i="2"/>
  <c r="AS1288" i="2"/>
  <c r="AQ1288" i="2"/>
  <c r="AN1288" i="2"/>
  <c r="AO1288" i="2"/>
  <c r="AP1288" i="2"/>
  <c r="AL1288" i="2"/>
  <c r="AM1288" i="2"/>
  <c r="AI1288" i="2"/>
  <c r="AJ1288" i="2"/>
  <c r="AK1288" i="2"/>
  <c r="AG1288" i="2"/>
  <c r="AF1288" i="2"/>
  <c r="AH1288" i="2"/>
  <c r="AU1320" i="2"/>
  <c r="AT1320" i="2"/>
  <c r="AR1320" i="2"/>
  <c r="AS1320" i="2"/>
  <c r="AQ1320" i="2"/>
  <c r="AN1320" i="2"/>
  <c r="AO1320" i="2"/>
  <c r="AP1320" i="2"/>
  <c r="AL1320" i="2"/>
  <c r="AM1320" i="2"/>
  <c r="AI1320" i="2"/>
  <c r="AJ1320" i="2"/>
  <c r="AK1320" i="2"/>
  <c r="AG1320" i="2"/>
  <c r="AF1320" i="2"/>
  <c r="AH1320" i="2"/>
  <c r="AU1352" i="2"/>
  <c r="AT1352" i="2"/>
  <c r="AR1352" i="2"/>
  <c r="AS1352" i="2"/>
  <c r="AQ1352" i="2"/>
  <c r="AN1352" i="2"/>
  <c r="AO1352" i="2"/>
  <c r="AP1352" i="2"/>
  <c r="AL1352" i="2"/>
  <c r="AM1352" i="2"/>
  <c r="AI1352" i="2"/>
  <c r="AJ1352" i="2"/>
  <c r="AK1352" i="2"/>
  <c r="AG1352" i="2"/>
  <c r="AF1352" i="2"/>
  <c r="AH1352" i="2"/>
  <c r="AU1361" i="2"/>
  <c r="AT1361" i="2"/>
  <c r="AR1361" i="2"/>
  <c r="AS1361" i="2"/>
  <c r="AN1361" i="2"/>
  <c r="AQ1361" i="2"/>
  <c r="AO1361" i="2"/>
  <c r="AP1361" i="2"/>
  <c r="AM1361" i="2"/>
  <c r="AL1361" i="2"/>
  <c r="AH1361" i="2"/>
  <c r="AI1361" i="2"/>
  <c r="AJ1361" i="2"/>
  <c r="AF1361" i="2"/>
  <c r="AG1361" i="2"/>
  <c r="AK1361" i="2"/>
  <c r="AU1369" i="2"/>
  <c r="AT1369" i="2"/>
  <c r="AS1369" i="2"/>
  <c r="AR1369" i="2"/>
  <c r="AQ1369" i="2"/>
  <c r="AN1369" i="2"/>
  <c r="AO1369" i="2"/>
  <c r="AM1369" i="2"/>
  <c r="AL1369" i="2"/>
  <c r="AH1369" i="2"/>
  <c r="AP1369" i="2"/>
  <c r="AI1369" i="2"/>
  <c r="AJ1369" i="2"/>
  <c r="AK1369" i="2"/>
  <c r="AG1369" i="2"/>
  <c r="AF1369" i="2"/>
  <c r="AU1377" i="2"/>
  <c r="AT1377" i="2"/>
  <c r="AR1377" i="2"/>
  <c r="AS1377" i="2"/>
  <c r="AN1377" i="2"/>
  <c r="AQ1377" i="2"/>
  <c r="AO1377" i="2"/>
  <c r="AP1377" i="2"/>
  <c r="AM1377" i="2"/>
  <c r="AL1377" i="2"/>
  <c r="AH1377" i="2"/>
  <c r="AI1377" i="2"/>
  <c r="AJ1377" i="2"/>
  <c r="AK1377" i="2"/>
  <c r="AG1377" i="2"/>
  <c r="AF1377" i="2"/>
  <c r="AU1385" i="2"/>
  <c r="AT1385" i="2"/>
  <c r="AS1385" i="2"/>
  <c r="AR1385" i="2"/>
  <c r="AQ1385" i="2"/>
  <c r="AN1385" i="2"/>
  <c r="AO1385" i="2"/>
  <c r="AM1385" i="2"/>
  <c r="AP1385" i="2"/>
  <c r="AL1385" i="2"/>
  <c r="AH1385" i="2"/>
  <c r="AI1385" i="2"/>
  <c r="AJ1385" i="2"/>
  <c r="AG1385" i="2"/>
  <c r="AF1385" i="2"/>
  <c r="AK1385" i="2"/>
  <c r="AU1393" i="2"/>
  <c r="AT1393" i="2"/>
  <c r="AR1393" i="2"/>
  <c r="AS1393" i="2"/>
  <c r="AN1393" i="2"/>
  <c r="AQ1393" i="2"/>
  <c r="AO1393" i="2"/>
  <c r="AP1393" i="2"/>
  <c r="AM1393" i="2"/>
  <c r="AL1393" i="2"/>
  <c r="AH1393" i="2"/>
  <c r="AI1393" i="2"/>
  <c r="AJ1393" i="2"/>
  <c r="AG1393" i="2"/>
  <c r="AF1393" i="2"/>
  <c r="AK1393" i="2"/>
  <c r="AU1401" i="2"/>
  <c r="AT1401" i="2"/>
  <c r="AS1401" i="2"/>
  <c r="AR1401" i="2"/>
  <c r="AQ1401" i="2"/>
  <c r="AN1401" i="2"/>
  <c r="AO1401" i="2"/>
  <c r="AM1401" i="2"/>
  <c r="AL1401" i="2"/>
  <c r="AP1401" i="2"/>
  <c r="AH1401" i="2"/>
  <c r="AI1401" i="2"/>
  <c r="AJ1401" i="2"/>
  <c r="AK1401" i="2"/>
  <c r="AG1401" i="2"/>
  <c r="AF1401" i="2"/>
  <c r="AU1409" i="2"/>
  <c r="AT1409" i="2"/>
  <c r="AR1409" i="2"/>
  <c r="AS1409" i="2"/>
  <c r="AN1409" i="2"/>
  <c r="AQ1409" i="2"/>
  <c r="AO1409" i="2"/>
  <c r="AP1409" i="2"/>
  <c r="AM1409" i="2"/>
  <c r="AL1409" i="2"/>
  <c r="AH1409" i="2"/>
  <c r="AI1409" i="2"/>
  <c r="AJ1409" i="2"/>
  <c r="AG1409" i="2"/>
  <c r="AK1409" i="2"/>
  <c r="AF1409" i="2"/>
  <c r="AU1417" i="2"/>
  <c r="AT1417" i="2"/>
  <c r="AS1417" i="2"/>
  <c r="AR1417" i="2"/>
  <c r="AQ1417" i="2"/>
  <c r="AN1417" i="2"/>
  <c r="AO1417" i="2"/>
  <c r="AM1417" i="2"/>
  <c r="AL1417" i="2"/>
  <c r="AP1417" i="2"/>
  <c r="AH1417" i="2"/>
  <c r="AI1417" i="2"/>
  <c r="AJ1417" i="2"/>
  <c r="AG1417" i="2"/>
  <c r="AF1417" i="2"/>
  <c r="AK1417" i="2"/>
  <c r="AU1425" i="2"/>
  <c r="AT1425" i="2"/>
  <c r="AR1425" i="2"/>
  <c r="AS1425" i="2"/>
  <c r="AN1425" i="2"/>
  <c r="AQ1425" i="2"/>
  <c r="AO1425" i="2"/>
  <c r="AP1425" i="2"/>
  <c r="AM1425" i="2"/>
  <c r="AL1425" i="2"/>
  <c r="AH1425" i="2"/>
  <c r="AI1425" i="2"/>
  <c r="AJ1425" i="2"/>
  <c r="AG1425" i="2"/>
  <c r="AF1425" i="2"/>
  <c r="AK1425" i="2"/>
  <c r="AU1433" i="2"/>
  <c r="AT1433" i="2"/>
  <c r="AS1433" i="2"/>
  <c r="AR1433" i="2"/>
  <c r="AQ1433" i="2"/>
  <c r="AN1433" i="2"/>
  <c r="AO1433" i="2"/>
  <c r="AM1433" i="2"/>
  <c r="AL1433" i="2"/>
  <c r="AH1433" i="2"/>
  <c r="AI1433" i="2"/>
  <c r="AP1433" i="2"/>
  <c r="AJ1433" i="2"/>
  <c r="AK1433" i="2"/>
  <c r="AG1433" i="2"/>
  <c r="AF1433" i="2"/>
  <c r="AU1441" i="2"/>
  <c r="AT1441" i="2"/>
  <c r="AR1441" i="2"/>
  <c r="AS1441" i="2"/>
  <c r="AN1441" i="2"/>
  <c r="AQ1441" i="2"/>
  <c r="AO1441" i="2"/>
  <c r="AP1441" i="2"/>
  <c r="AM1441" i="2"/>
  <c r="AL1441" i="2"/>
  <c r="AH1441" i="2"/>
  <c r="AI1441" i="2"/>
  <c r="AJ1441" i="2"/>
  <c r="AF1441" i="2"/>
  <c r="AK1441" i="2"/>
  <c r="AG1441" i="2"/>
  <c r="AU1449" i="2"/>
  <c r="AT1449" i="2"/>
  <c r="AS1449" i="2"/>
  <c r="AR1449" i="2"/>
  <c r="AQ1449" i="2"/>
  <c r="AN1449" i="2"/>
  <c r="AO1449" i="2"/>
  <c r="AM1449" i="2"/>
  <c r="AP1449" i="2"/>
  <c r="AL1449" i="2"/>
  <c r="AH1449" i="2"/>
  <c r="AI1449" i="2"/>
  <c r="AJ1449" i="2"/>
  <c r="AG1449" i="2"/>
  <c r="AF1449" i="2"/>
  <c r="AK1449" i="2"/>
  <c r="AU1457" i="2"/>
  <c r="AT1457" i="2"/>
  <c r="AR1457" i="2"/>
  <c r="AS1457" i="2"/>
  <c r="AN1457" i="2"/>
  <c r="AQ1457" i="2"/>
  <c r="AO1457" i="2"/>
  <c r="AP1457" i="2"/>
  <c r="AM1457" i="2"/>
  <c r="AL1457" i="2"/>
  <c r="AH1457" i="2"/>
  <c r="AI1457" i="2"/>
  <c r="AJ1457" i="2"/>
  <c r="AF1457" i="2"/>
  <c r="AG1457" i="2"/>
  <c r="AK1457" i="2"/>
  <c r="AU1465" i="2"/>
  <c r="AT1465" i="2"/>
  <c r="AS1465" i="2"/>
  <c r="AR1465" i="2"/>
  <c r="AQ1465" i="2"/>
  <c r="AN1465" i="2"/>
  <c r="AO1465" i="2"/>
  <c r="AM1465" i="2"/>
  <c r="AL1465" i="2"/>
  <c r="AP1465" i="2"/>
  <c r="AH1465" i="2"/>
  <c r="AI1465" i="2"/>
  <c r="AJ1465" i="2"/>
  <c r="AK1465" i="2"/>
  <c r="AG1465" i="2"/>
  <c r="AF1465" i="2"/>
  <c r="AU1473" i="2"/>
  <c r="AT1473" i="2"/>
  <c r="AR1473" i="2"/>
  <c r="AS1473" i="2"/>
  <c r="AN1473" i="2"/>
  <c r="AQ1473" i="2"/>
  <c r="AO1473" i="2"/>
  <c r="AP1473" i="2"/>
  <c r="AM1473" i="2"/>
  <c r="AL1473" i="2"/>
  <c r="AH1473" i="2"/>
  <c r="AI1473" i="2"/>
  <c r="AJ1473" i="2"/>
  <c r="AF1473" i="2"/>
  <c r="AK1473" i="2"/>
  <c r="AG1473" i="2"/>
  <c r="AU1481" i="2"/>
  <c r="AT1481" i="2"/>
  <c r="AS1481" i="2"/>
  <c r="AR1481" i="2"/>
  <c r="AQ1481" i="2"/>
  <c r="AN1481" i="2"/>
  <c r="AO1481" i="2"/>
  <c r="AM1481" i="2"/>
  <c r="AL1481" i="2"/>
  <c r="AP1481" i="2"/>
  <c r="AH1481" i="2"/>
  <c r="AI1481" i="2"/>
  <c r="AJ1481" i="2"/>
  <c r="AG1481" i="2"/>
  <c r="AF1481" i="2"/>
  <c r="AK1481" i="2"/>
  <c r="AU1489" i="2"/>
  <c r="AT1489" i="2"/>
  <c r="AR1489" i="2"/>
  <c r="AS1489" i="2"/>
  <c r="AN1489" i="2"/>
  <c r="AQ1489" i="2"/>
  <c r="AO1489" i="2"/>
  <c r="AP1489" i="2"/>
  <c r="AM1489" i="2"/>
  <c r="AL1489" i="2"/>
  <c r="AH1489" i="2"/>
  <c r="AI1489" i="2"/>
  <c r="AJ1489" i="2"/>
  <c r="AG1489" i="2"/>
  <c r="AF1489" i="2"/>
  <c r="AK1489" i="2"/>
  <c r="AU1497" i="2"/>
  <c r="AT1497" i="2"/>
  <c r="AS1497" i="2"/>
  <c r="AR1497" i="2"/>
  <c r="AQ1497" i="2"/>
  <c r="AN1497" i="2"/>
  <c r="AO1497" i="2"/>
  <c r="AM1497" i="2"/>
  <c r="AL1497" i="2"/>
  <c r="AH1497" i="2"/>
  <c r="AI1497" i="2"/>
  <c r="AJ1497" i="2"/>
  <c r="AK1497" i="2"/>
  <c r="AG1497" i="2"/>
  <c r="AF1497" i="2"/>
  <c r="AP1497" i="2"/>
  <c r="AU1505" i="2"/>
  <c r="AT1505" i="2"/>
  <c r="AR1505" i="2"/>
  <c r="AN1505" i="2"/>
  <c r="AS1505" i="2"/>
  <c r="AQ1505" i="2"/>
  <c r="AO1505" i="2"/>
  <c r="AP1505" i="2"/>
  <c r="AM1505" i="2"/>
  <c r="AL1505" i="2"/>
  <c r="AH1505" i="2"/>
  <c r="AI1505" i="2"/>
  <c r="AJ1505" i="2"/>
  <c r="AK1505" i="2"/>
  <c r="AG1505" i="2"/>
  <c r="AF1505" i="2"/>
  <c r="AU1513" i="2"/>
  <c r="AT1513" i="2"/>
  <c r="AS1513" i="2"/>
  <c r="AR1513" i="2"/>
  <c r="AQ1513" i="2"/>
  <c r="AN1513" i="2"/>
  <c r="AO1513" i="2"/>
  <c r="AM1513" i="2"/>
  <c r="AP1513" i="2"/>
  <c r="AL1513" i="2"/>
  <c r="AH1513" i="2"/>
  <c r="AI1513" i="2"/>
  <c r="AJ1513" i="2"/>
  <c r="AG1513" i="2"/>
  <c r="AF1513" i="2"/>
  <c r="AK1513" i="2"/>
  <c r="AU1521" i="2"/>
  <c r="AT1521" i="2"/>
  <c r="AR1521" i="2"/>
  <c r="AS1521" i="2"/>
  <c r="AN1521" i="2"/>
  <c r="AQ1521" i="2"/>
  <c r="AO1521" i="2"/>
  <c r="AP1521" i="2"/>
  <c r="AM1521" i="2"/>
  <c r="AL1521" i="2"/>
  <c r="AH1521" i="2"/>
  <c r="AI1521" i="2"/>
  <c r="AJ1521" i="2"/>
  <c r="AG1521" i="2"/>
  <c r="AF1521" i="2"/>
  <c r="AK1521" i="2"/>
  <c r="AU1529" i="2"/>
  <c r="AT1529" i="2"/>
  <c r="AS1529" i="2"/>
  <c r="AR1529" i="2"/>
  <c r="AQ1529" i="2"/>
  <c r="AN1529" i="2"/>
  <c r="AO1529" i="2"/>
  <c r="AM1529" i="2"/>
  <c r="AL1529" i="2"/>
  <c r="AP1529" i="2"/>
  <c r="AH1529" i="2"/>
  <c r="AI1529" i="2"/>
  <c r="AJ1529" i="2"/>
  <c r="AK1529" i="2"/>
  <c r="AG1529" i="2"/>
  <c r="AF1529" i="2"/>
  <c r="AU1537" i="2"/>
  <c r="AT1537" i="2"/>
  <c r="AR1537" i="2"/>
  <c r="AS1537" i="2"/>
  <c r="AN1537" i="2"/>
  <c r="AQ1537" i="2"/>
  <c r="AO1537" i="2"/>
  <c r="AP1537" i="2"/>
  <c r="AM1537" i="2"/>
  <c r="AL1537" i="2"/>
  <c r="AH1537" i="2"/>
  <c r="AI1537" i="2"/>
  <c r="AJ1537" i="2"/>
  <c r="AG1537" i="2"/>
  <c r="AK1537" i="2"/>
  <c r="AF1537" i="2"/>
  <c r="AU1545" i="2"/>
  <c r="AT1545" i="2"/>
  <c r="AS1545" i="2"/>
  <c r="AR1545" i="2"/>
  <c r="AQ1545" i="2"/>
  <c r="AN1545" i="2"/>
  <c r="AO1545" i="2"/>
  <c r="AM1545" i="2"/>
  <c r="AL1545" i="2"/>
  <c r="AP1545" i="2"/>
  <c r="AH1545" i="2"/>
  <c r="AI1545" i="2"/>
  <c r="AJ1545" i="2"/>
  <c r="AG1545" i="2"/>
  <c r="AF1545" i="2"/>
  <c r="AK1545" i="2"/>
  <c r="AU1553" i="2"/>
  <c r="AT1553" i="2"/>
  <c r="AS1553" i="2"/>
  <c r="AR1553" i="2"/>
  <c r="AN1553" i="2"/>
  <c r="AQ1553" i="2"/>
  <c r="AO1553" i="2"/>
  <c r="AP1553" i="2"/>
  <c r="AM1553" i="2"/>
  <c r="AL1553" i="2"/>
  <c r="AH1553" i="2"/>
  <c r="AI1553" i="2"/>
  <c r="AJ1553" i="2"/>
  <c r="AG1553" i="2"/>
  <c r="AF1553" i="2"/>
  <c r="AK1553" i="2"/>
  <c r="AU1561" i="2"/>
  <c r="AT1561" i="2"/>
  <c r="AS1561" i="2"/>
  <c r="AR1561" i="2"/>
  <c r="AQ1561" i="2"/>
  <c r="AN1561" i="2"/>
  <c r="AO1561" i="2"/>
  <c r="AM1561" i="2"/>
  <c r="AL1561" i="2"/>
  <c r="AP1561" i="2"/>
  <c r="AH1561" i="2"/>
  <c r="AI1561" i="2"/>
  <c r="AJ1561" i="2"/>
  <c r="AK1561" i="2"/>
  <c r="AG1561" i="2"/>
  <c r="AF1561" i="2"/>
  <c r="AU1569" i="2"/>
  <c r="AT1569" i="2"/>
  <c r="AR1569" i="2"/>
  <c r="AN1569" i="2"/>
  <c r="AQ1569" i="2"/>
  <c r="AO1569" i="2"/>
  <c r="AP1569" i="2"/>
  <c r="AS1569" i="2"/>
  <c r="AM1569" i="2"/>
  <c r="AL1569" i="2"/>
  <c r="AH1569" i="2"/>
  <c r="AI1569" i="2"/>
  <c r="AJ1569" i="2"/>
  <c r="AG1569" i="2"/>
  <c r="AK1569" i="2"/>
  <c r="AF1569" i="2"/>
  <c r="AU1577" i="2"/>
  <c r="AT1577" i="2"/>
  <c r="AS1577" i="2"/>
  <c r="AR1577" i="2"/>
  <c r="AQ1577" i="2"/>
  <c r="AN1577" i="2"/>
  <c r="AO1577" i="2"/>
  <c r="AM1577" i="2"/>
  <c r="AP1577" i="2"/>
  <c r="AL1577" i="2"/>
  <c r="AH1577" i="2"/>
  <c r="AI1577" i="2"/>
  <c r="AJ1577" i="2"/>
  <c r="AG1577" i="2"/>
  <c r="AF1577" i="2"/>
  <c r="AK1577" i="2"/>
  <c r="AU1585" i="2"/>
  <c r="AT1585" i="2"/>
  <c r="AS1585" i="2"/>
  <c r="AR1585" i="2"/>
  <c r="AN1585" i="2"/>
  <c r="AQ1585" i="2"/>
  <c r="AO1585" i="2"/>
  <c r="AP1585" i="2"/>
  <c r="AM1585" i="2"/>
  <c r="AL1585" i="2"/>
  <c r="AH1585" i="2"/>
  <c r="AI1585" i="2"/>
  <c r="AJ1585" i="2"/>
  <c r="AG1585" i="2"/>
  <c r="AF1585" i="2"/>
  <c r="AK1585" i="2"/>
  <c r="AU1593" i="2"/>
  <c r="AT1593" i="2"/>
  <c r="AS1593" i="2"/>
  <c r="AR1593" i="2"/>
  <c r="AQ1593" i="2"/>
  <c r="AN1593" i="2"/>
  <c r="AO1593" i="2"/>
  <c r="AM1593" i="2"/>
  <c r="AL1593" i="2"/>
  <c r="AP1593" i="2"/>
  <c r="AH1593" i="2"/>
  <c r="AI1593" i="2"/>
  <c r="AJ1593" i="2"/>
  <c r="AK1593" i="2"/>
  <c r="AG1593" i="2"/>
  <c r="AF1593" i="2"/>
  <c r="AU1601" i="2"/>
  <c r="AT1601" i="2"/>
  <c r="AS1601" i="2"/>
  <c r="AR1601" i="2"/>
  <c r="AN1601" i="2"/>
  <c r="AQ1601" i="2"/>
  <c r="AO1601" i="2"/>
  <c r="AP1601" i="2"/>
  <c r="AM1601" i="2"/>
  <c r="AL1601" i="2"/>
  <c r="AH1601" i="2"/>
  <c r="AI1601" i="2"/>
  <c r="AJ1601" i="2"/>
  <c r="AG1601" i="2"/>
  <c r="AK1601" i="2"/>
  <c r="AF1601" i="2"/>
  <c r="AU1609" i="2"/>
  <c r="AT1609" i="2"/>
  <c r="AS1609" i="2"/>
  <c r="AR1609" i="2"/>
  <c r="AQ1609" i="2"/>
  <c r="AN1609" i="2"/>
  <c r="AO1609" i="2"/>
  <c r="AM1609" i="2"/>
  <c r="AL1609" i="2"/>
  <c r="AP1609" i="2"/>
  <c r="AH1609" i="2"/>
  <c r="AI1609" i="2"/>
  <c r="AJ1609" i="2"/>
  <c r="AG1609" i="2"/>
  <c r="AF1609" i="2"/>
  <c r="AK1609" i="2"/>
  <c r="AU839" i="2"/>
  <c r="AT839" i="2"/>
  <c r="AS839" i="2"/>
  <c r="AR839" i="2"/>
  <c r="AQ839" i="2"/>
  <c r="AP839" i="2"/>
  <c r="AO839" i="2"/>
  <c r="AM839" i="2"/>
  <c r="AN839" i="2"/>
  <c r="AK839" i="2"/>
  <c r="AF839" i="2"/>
  <c r="AG839" i="2"/>
  <c r="AH839" i="2"/>
  <c r="AL839" i="2"/>
  <c r="AJ839" i="2"/>
  <c r="AI839" i="2"/>
  <c r="AU981" i="2"/>
  <c r="AT981" i="2"/>
  <c r="AS981" i="2"/>
  <c r="AQ981" i="2"/>
  <c r="AR981" i="2"/>
  <c r="AP981" i="2"/>
  <c r="AN981" i="2"/>
  <c r="AO981" i="2"/>
  <c r="AM981" i="2"/>
  <c r="AH981" i="2"/>
  <c r="AK981" i="2"/>
  <c r="AJ981" i="2"/>
  <c r="AI981" i="2"/>
  <c r="AL981" i="2"/>
  <c r="AG981" i="2"/>
  <c r="AF981" i="2"/>
  <c r="AU1100" i="2"/>
  <c r="AT1100" i="2"/>
  <c r="AR1100" i="2"/>
  <c r="AS1100" i="2"/>
  <c r="AQ1100" i="2"/>
  <c r="AP1100" i="2"/>
  <c r="AN1100" i="2"/>
  <c r="AO1100" i="2"/>
  <c r="AL1100" i="2"/>
  <c r="AJ1100" i="2"/>
  <c r="AM1100" i="2"/>
  <c r="AK1100" i="2"/>
  <c r="AI1100" i="2"/>
  <c r="AG1100" i="2"/>
  <c r="AH1100" i="2"/>
  <c r="AF1100" i="2"/>
  <c r="AU1132" i="2"/>
  <c r="AT1132" i="2"/>
  <c r="AR1132" i="2"/>
  <c r="AS1132" i="2"/>
  <c r="AQ1132" i="2"/>
  <c r="AP1132" i="2"/>
  <c r="AN1132" i="2"/>
  <c r="AO1132" i="2"/>
  <c r="AL1132" i="2"/>
  <c r="AJ1132" i="2"/>
  <c r="AM1132" i="2"/>
  <c r="AK1132" i="2"/>
  <c r="AI1132" i="2"/>
  <c r="AG1132" i="2"/>
  <c r="AH1132" i="2"/>
  <c r="AF1132" i="2"/>
  <c r="AU1164" i="2"/>
  <c r="AT1164" i="2"/>
  <c r="AR1164" i="2"/>
  <c r="AS1164" i="2"/>
  <c r="AQ1164" i="2"/>
  <c r="AN1164" i="2"/>
  <c r="AO1164" i="2"/>
  <c r="AL1164" i="2"/>
  <c r="AP1164" i="2"/>
  <c r="AM1164" i="2"/>
  <c r="AK1164" i="2"/>
  <c r="AI1164" i="2"/>
  <c r="AJ1164" i="2"/>
  <c r="AG1164" i="2"/>
  <c r="AH1164" i="2"/>
  <c r="AF1164" i="2"/>
  <c r="AU1196" i="2"/>
  <c r="AT1196" i="2"/>
  <c r="AR1196" i="2"/>
  <c r="AS1196" i="2"/>
  <c r="AQ1196" i="2"/>
  <c r="AN1196" i="2"/>
  <c r="AO1196" i="2"/>
  <c r="AP1196" i="2"/>
  <c r="AL1196" i="2"/>
  <c r="AM1196" i="2"/>
  <c r="AK1196" i="2"/>
  <c r="AI1196" i="2"/>
  <c r="AJ1196" i="2"/>
  <c r="AG1196" i="2"/>
  <c r="AH1196" i="2"/>
  <c r="AF1196" i="2"/>
  <c r="AU1228" i="2"/>
  <c r="AT1228" i="2"/>
  <c r="AR1228" i="2"/>
  <c r="AS1228" i="2"/>
  <c r="AQ1228" i="2"/>
  <c r="AN1228" i="2"/>
  <c r="AO1228" i="2"/>
  <c r="AP1228" i="2"/>
  <c r="AL1228" i="2"/>
  <c r="AM1228" i="2"/>
  <c r="AK1228" i="2"/>
  <c r="AI1228" i="2"/>
  <c r="AJ1228" i="2"/>
  <c r="AG1228" i="2"/>
  <c r="AH1228" i="2"/>
  <c r="AF1228" i="2"/>
  <c r="AU1260" i="2"/>
  <c r="AT1260" i="2"/>
  <c r="AR1260" i="2"/>
  <c r="AS1260" i="2"/>
  <c r="AQ1260" i="2"/>
  <c r="AN1260" i="2"/>
  <c r="AO1260" i="2"/>
  <c r="AP1260" i="2"/>
  <c r="AL1260" i="2"/>
  <c r="AM1260" i="2"/>
  <c r="AK1260" i="2"/>
  <c r="AI1260" i="2"/>
  <c r="AJ1260" i="2"/>
  <c r="AG1260" i="2"/>
  <c r="AH1260" i="2"/>
  <c r="AF1260" i="2"/>
  <c r="AU1292" i="2"/>
  <c r="AT1292" i="2"/>
  <c r="AR1292" i="2"/>
  <c r="AS1292" i="2"/>
  <c r="AQ1292" i="2"/>
  <c r="AN1292" i="2"/>
  <c r="AO1292" i="2"/>
  <c r="AP1292" i="2"/>
  <c r="AL1292" i="2"/>
  <c r="AM1292" i="2"/>
  <c r="AK1292" i="2"/>
  <c r="AI1292" i="2"/>
  <c r="AJ1292" i="2"/>
  <c r="AG1292" i="2"/>
  <c r="AH1292" i="2"/>
  <c r="AF1292" i="2"/>
  <c r="AU1324" i="2"/>
  <c r="AT1324" i="2"/>
  <c r="AR1324" i="2"/>
  <c r="AS1324" i="2"/>
  <c r="AQ1324" i="2"/>
  <c r="AN1324" i="2"/>
  <c r="AO1324" i="2"/>
  <c r="AP1324" i="2"/>
  <c r="AL1324" i="2"/>
  <c r="AM1324" i="2"/>
  <c r="AK1324" i="2"/>
  <c r="AI1324" i="2"/>
  <c r="AJ1324" i="2"/>
  <c r="AG1324" i="2"/>
  <c r="AH1324" i="2"/>
  <c r="AF1324" i="2"/>
  <c r="AU1354" i="2"/>
  <c r="AT1354" i="2"/>
  <c r="AS1354" i="2"/>
  <c r="AR1354" i="2"/>
  <c r="AQ1354" i="2"/>
  <c r="AP1354" i="2"/>
  <c r="AN1354" i="2"/>
  <c r="AL1354" i="2"/>
  <c r="AK1354" i="2"/>
  <c r="AM1354" i="2"/>
  <c r="AG1354" i="2"/>
  <c r="AH1354" i="2"/>
  <c r="AO1354" i="2"/>
  <c r="AI1354" i="2"/>
  <c r="AJ1354" i="2"/>
  <c r="AF1354" i="2"/>
  <c r="AT1362" i="2"/>
  <c r="AU1362" i="2"/>
  <c r="AS1362" i="2"/>
  <c r="AR1362" i="2"/>
  <c r="AQ1362" i="2"/>
  <c r="AP1362" i="2"/>
  <c r="AN1362" i="2"/>
  <c r="AL1362" i="2"/>
  <c r="AO1362" i="2"/>
  <c r="AK1362" i="2"/>
  <c r="AM1362" i="2"/>
  <c r="AG1362" i="2"/>
  <c r="AH1362" i="2"/>
  <c r="AI1362" i="2"/>
  <c r="AF1362" i="2"/>
  <c r="AJ1362" i="2"/>
  <c r="AU1370" i="2"/>
  <c r="AT1370" i="2"/>
  <c r="AS1370" i="2"/>
  <c r="AR1370" i="2"/>
  <c r="AQ1370" i="2"/>
  <c r="AP1370" i="2"/>
  <c r="AN1370" i="2"/>
  <c r="AL1370" i="2"/>
  <c r="AK1370" i="2"/>
  <c r="AO1370" i="2"/>
  <c r="AM1370" i="2"/>
  <c r="AG1370" i="2"/>
  <c r="AH1370" i="2"/>
  <c r="AI1370" i="2"/>
  <c r="AJ1370" i="2"/>
  <c r="AF1370" i="2"/>
  <c r="AU1378" i="2"/>
  <c r="AT1378" i="2"/>
  <c r="AS1378" i="2"/>
  <c r="AR1378" i="2"/>
  <c r="AQ1378" i="2"/>
  <c r="AP1378" i="2"/>
  <c r="AN1378" i="2"/>
  <c r="AL1378" i="2"/>
  <c r="AK1378" i="2"/>
  <c r="AM1378" i="2"/>
  <c r="AO1378" i="2"/>
  <c r="AG1378" i="2"/>
  <c r="AH1378" i="2"/>
  <c r="AI1378" i="2"/>
  <c r="AF1378" i="2"/>
  <c r="AJ1378" i="2"/>
  <c r="AU1386" i="2"/>
  <c r="AT1386" i="2"/>
  <c r="AS1386" i="2"/>
  <c r="AR1386" i="2"/>
  <c r="AQ1386" i="2"/>
  <c r="AP1386" i="2"/>
  <c r="AN1386" i="2"/>
  <c r="AL1386" i="2"/>
  <c r="AK1386" i="2"/>
  <c r="AM1386" i="2"/>
  <c r="AG1386" i="2"/>
  <c r="AH1386" i="2"/>
  <c r="AI1386" i="2"/>
  <c r="AO1386" i="2"/>
  <c r="AJ1386" i="2"/>
  <c r="AF1386" i="2"/>
  <c r="AU1394" i="2"/>
  <c r="AT1394" i="2"/>
  <c r="AS1394" i="2"/>
  <c r="AR1394" i="2"/>
  <c r="AQ1394" i="2"/>
  <c r="AP1394" i="2"/>
  <c r="AN1394" i="2"/>
  <c r="AL1394" i="2"/>
  <c r="AO1394" i="2"/>
  <c r="AK1394" i="2"/>
  <c r="AM1394" i="2"/>
  <c r="AG1394" i="2"/>
  <c r="AH1394" i="2"/>
  <c r="AI1394" i="2"/>
  <c r="AF1394" i="2"/>
  <c r="AJ1394" i="2"/>
  <c r="AU1402" i="2"/>
  <c r="AT1402" i="2"/>
  <c r="AS1402" i="2"/>
  <c r="AR1402" i="2"/>
  <c r="AQ1402" i="2"/>
  <c r="AP1402" i="2"/>
  <c r="AN1402" i="2"/>
  <c r="AL1402" i="2"/>
  <c r="AK1402" i="2"/>
  <c r="AO1402" i="2"/>
  <c r="AM1402" i="2"/>
  <c r="AG1402" i="2"/>
  <c r="AH1402" i="2"/>
  <c r="AI1402" i="2"/>
  <c r="AJ1402" i="2"/>
  <c r="AF1402" i="2"/>
  <c r="AU1410" i="2"/>
  <c r="AT1410" i="2"/>
  <c r="AS1410" i="2"/>
  <c r="AR1410" i="2"/>
  <c r="AQ1410" i="2"/>
  <c r="AP1410" i="2"/>
  <c r="AN1410" i="2"/>
  <c r="AL1410" i="2"/>
  <c r="AK1410" i="2"/>
  <c r="AM1410" i="2"/>
  <c r="AO1410" i="2"/>
  <c r="AG1410" i="2"/>
  <c r="AH1410" i="2"/>
  <c r="AI1410" i="2"/>
  <c r="AF1410" i="2"/>
  <c r="AJ1410" i="2"/>
  <c r="AU1418" i="2"/>
  <c r="AT1418" i="2"/>
  <c r="AS1418" i="2"/>
  <c r="AR1418" i="2"/>
  <c r="AQ1418" i="2"/>
  <c r="AP1418" i="2"/>
  <c r="AN1418" i="2"/>
  <c r="AL1418" i="2"/>
  <c r="AK1418" i="2"/>
  <c r="AM1418" i="2"/>
  <c r="AO1418" i="2"/>
  <c r="AG1418" i="2"/>
  <c r="AH1418" i="2"/>
  <c r="AI1418" i="2"/>
  <c r="AJ1418" i="2"/>
  <c r="AF1418" i="2"/>
  <c r="AU1426" i="2"/>
  <c r="AT1426" i="2"/>
  <c r="AS1426" i="2"/>
  <c r="AR1426" i="2"/>
  <c r="AQ1426" i="2"/>
  <c r="AP1426" i="2"/>
  <c r="AN1426" i="2"/>
  <c r="AL1426" i="2"/>
  <c r="AO1426" i="2"/>
  <c r="AK1426" i="2"/>
  <c r="AM1426" i="2"/>
  <c r="AG1426" i="2"/>
  <c r="AH1426" i="2"/>
  <c r="AI1426" i="2"/>
  <c r="AF1426" i="2"/>
  <c r="AJ1426" i="2"/>
  <c r="AU1434" i="2"/>
  <c r="AT1434" i="2"/>
  <c r="AS1434" i="2"/>
  <c r="AR1434" i="2"/>
  <c r="AQ1434" i="2"/>
  <c r="AP1434" i="2"/>
  <c r="AN1434" i="2"/>
  <c r="AL1434" i="2"/>
  <c r="AK1434" i="2"/>
  <c r="AO1434" i="2"/>
  <c r="AM1434" i="2"/>
  <c r="AG1434" i="2"/>
  <c r="AH1434" i="2"/>
  <c r="AI1434" i="2"/>
  <c r="AJ1434" i="2"/>
  <c r="AF1434" i="2"/>
  <c r="AU1442" i="2"/>
  <c r="AT1442" i="2"/>
  <c r="AS1442" i="2"/>
  <c r="AR1442" i="2"/>
  <c r="AQ1442" i="2"/>
  <c r="AP1442" i="2"/>
  <c r="AN1442" i="2"/>
  <c r="AL1442" i="2"/>
  <c r="AK1442" i="2"/>
  <c r="AM1442" i="2"/>
  <c r="AO1442" i="2"/>
  <c r="AG1442" i="2"/>
  <c r="AH1442" i="2"/>
  <c r="AI1442" i="2"/>
  <c r="AF1442" i="2"/>
  <c r="AJ1442" i="2"/>
  <c r="AU1450" i="2"/>
  <c r="AT1450" i="2"/>
  <c r="AS1450" i="2"/>
  <c r="AR1450" i="2"/>
  <c r="AQ1450" i="2"/>
  <c r="AP1450" i="2"/>
  <c r="AN1450" i="2"/>
  <c r="AL1450" i="2"/>
  <c r="AK1450" i="2"/>
  <c r="AM1450" i="2"/>
  <c r="AG1450" i="2"/>
  <c r="AO1450" i="2"/>
  <c r="AH1450" i="2"/>
  <c r="AI1450" i="2"/>
  <c r="AJ1450" i="2"/>
  <c r="AF1450" i="2"/>
  <c r="AU1458" i="2"/>
  <c r="AT1458" i="2"/>
  <c r="AS1458" i="2"/>
  <c r="AR1458" i="2"/>
  <c r="AQ1458" i="2"/>
  <c r="AP1458" i="2"/>
  <c r="AN1458" i="2"/>
  <c r="AL1458" i="2"/>
  <c r="AO1458" i="2"/>
  <c r="AK1458" i="2"/>
  <c r="AM1458" i="2"/>
  <c r="AG1458" i="2"/>
  <c r="AH1458" i="2"/>
  <c r="AI1458" i="2"/>
  <c r="AF1458" i="2"/>
  <c r="AJ1458" i="2"/>
  <c r="AU1466" i="2"/>
  <c r="AT1466" i="2"/>
  <c r="AS1466" i="2"/>
  <c r="AR1466" i="2"/>
  <c r="AQ1466" i="2"/>
  <c r="AP1466" i="2"/>
  <c r="AN1466" i="2"/>
  <c r="AL1466" i="2"/>
  <c r="AK1466" i="2"/>
  <c r="AO1466" i="2"/>
  <c r="AM1466" i="2"/>
  <c r="AG1466" i="2"/>
  <c r="AH1466" i="2"/>
  <c r="AI1466" i="2"/>
  <c r="AJ1466" i="2"/>
  <c r="AF1466" i="2"/>
  <c r="AU1474" i="2"/>
  <c r="AT1474" i="2"/>
  <c r="AS1474" i="2"/>
  <c r="AR1474" i="2"/>
  <c r="AQ1474" i="2"/>
  <c r="AP1474" i="2"/>
  <c r="AN1474" i="2"/>
  <c r="AL1474" i="2"/>
  <c r="AK1474" i="2"/>
  <c r="AM1474" i="2"/>
  <c r="AO1474" i="2"/>
  <c r="AG1474" i="2"/>
  <c r="AH1474" i="2"/>
  <c r="AI1474" i="2"/>
  <c r="AF1474" i="2"/>
  <c r="AJ1474" i="2"/>
  <c r="AU1482" i="2"/>
  <c r="AT1482" i="2"/>
  <c r="AS1482" i="2"/>
  <c r="AR1482" i="2"/>
  <c r="AQ1482" i="2"/>
  <c r="AP1482" i="2"/>
  <c r="AN1482" i="2"/>
  <c r="AL1482" i="2"/>
  <c r="AK1482" i="2"/>
  <c r="AM1482" i="2"/>
  <c r="AG1482" i="2"/>
  <c r="AH1482" i="2"/>
  <c r="AO1482" i="2"/>
  <c r="AI1482" i="2"/>
  <c r="AJ1482" i="2"/>
  <c r="AF1482" i="2"/>
  <c r="AU1490" i="2"/>
  <c r="AT1490" i="2"/>
  <c r="AS1490" i="2"/>
  <c r="AR1490" i="2"/>
  <c r="AQ1490" i="2"/>
  <c r="AP1490" i="2"/>
  <c r="AN1490" i="2"/>
  <c r="AL1490" i="2"/>
  <c r="AO1490" i="2"/>
  <c r="AK1490" i="2"/>
  <c r="AM1490" i="2"/>
  <c r="AG1490" i="2"/>
  <c r="AH1490" i="2"/>
  <c r="AI1490" i="2"/>
  <c r="AF1490" i="2"/>
  <c r="AJ1490" i="2"/>
  <c r="AU1498" i="2"/>
  <c r="AT1498" i="2"/>
  <c r="AS1498" i="2"/>
  <c r="AR1498" i="2"/>
  <c r="AQ1498" i="2"/>
  <c r="AP1498" i="2"/>
  <c r="AN1498" i="2"/>
  <c r="AL1498" i="2"/>
  <c r="AK1498" i="2"/>
  <c r="AO1498" i="2"/>
  <c r="AM1498" i="2"/>
  <c r="AG1498" i="2"/>
  <c r="AH1498" i="2"/>
  <c r="AI1498" i="2"/>
  <c r="AJ1498" i="2"/>
  <c r="AF1498" i="2"/>
  <c r="AU1506" i="2"/>
  <c r="AT1506" i="2"/>
  <c r="AS1506" i="2"/>
  <c r="AR1506" i="2"/>
  <c r="AQ1506" i="2"/>
  <c r="AP1506" i="2"/>
  <c r="AN1506" i="2"/>
  <c r="AL1506" i="2"/>
  <c r="AK1506" i="2"/>
  <c r="AM1506" i="2"/>
  <c r="AO1506" i="2"/>
  <c r="AG1506" i="2"/>
  <c r="AH1506" i="2"/>
  <c r="AI1506" i="2"/>
  <c r="AF1506" i="2"/>
  <c r="AJ1506" i="2"/>
  <c r="AU1514" i="2"/>
  <c r="AT1514" i="2"/>
  <c r="AS1514" i="2"/>
  <c r="AR1514" i="2"/>
  <c r="AQ1514" i="2"/>
  <c r="AP1514" i="2"/>
  <c r="AN1514" i="2"/>
  <c r="AL1514" i="2"/>
  <c r="AK1514" i="2"/>
  <c r="AM1514" i="2"/>
  <c r="AG1514" i="2"/>
  <c r="AH1514" i="2"/>
  <c r="AI1514" i="2"/>
  <c r="AJ1514" i="2"/>
  <c r="AF1514" i="2"/>
  <c r="AO1514" i="2"/>
  <c r="AU1522" i="2"/>
  <c r="AT1522" i="2"/>
  <c r="AS1522" i="2"/>
  <c r="AR1522" i="2"/>
  <c r="AQ1522" i="2"/>
  <c r="AP1522" i="2"/>
  <c r="AN1522" i="2"/>
  <c r="AL1522" i="2"/>
  <c r="AO1522" i="2"/>
  <c r="AK1522" i="2"/>
  <c r="AM1522" i="2"/>
  <c r="AG1522" i="2"/>
  <c r="AH1522" i="2"/>
  <c r="AI1522" i="2"/>
  <c r="AF1522" i="2"/>
  <c r="AJ1522" i="2"/>
  <c r="AU1530" i="2"/>
  <c r="AT1530" i="2"/>
  <c r="AS1530" i="2"/>
  <c r="AR1530" i="2"/>
  <c r="AQ1530" i="2"/>
  <c r="AP1530" i="2"/>
  <c r="AN1530" i="2"/>
  <c r="AL1530" i="2"/>
  <c r="AK1530" i="2"/>
  <c r="AO1530" i="2"/>
  <c r="AM1530" i="2"/>
  <c r="AG1530" i="2"/>
  <c r="AH1530" i="2"/>
  <c r="AI1530" i="2"/>
  <c r="AJ1530" i="2"/>
  <c r="AF1530" i="2"/>
  <c r="AU1538" i="2"/>
  <c r="AT1538" i="2"/>
  <c r="AS1538" i="2"/>
  <c r="AR1538" i="2"/>
  <c r="AQ1538" i="2"/>
  <c r="AP1538" i="2"/>
  <c r="AN1538" i="2"/>
  <c r="AL1538" i="2"/>
  <c r="AK1538" i="2"/>
  <c r="AM1538" i="2"/>
  <c r="AO1538" i="2"/>
  <c r="AG1538" i="2"/>
  <c r="AH1538" i="2"/>
  <c r="AI1538" i="2"/>
  <c r="AF1538" i="2"/>
  <c r="AJ1538" i="2"/>
  <c r="AU1546" i="2"/>
  <c r="AT1546" i="2"/>
  <c r="AS1546" i="2"/>
  <c r="AR1546" i="2"/>
  <c r="AQ1546" i="2"/>
  <c r="AP1546" i="2"/>
  <c r="AN1546" i="2"/>
  <c r="AL1546" i="2"/>
  <c r="AK1546" i="2"/>
  <c r="AM1546" i="2"/>
  <c r="AO1546" i="2"/>
  <c r="AG1546" i="2"/>
  <c r="AH1546" i="2"/>
  <c r="AI1546" i="2"/>
  <c r="AJ1546" i="2"/>
  <c r="AF1546" i="2"/>
  <c r="AU1554" i="2"/>
  <c r="AT1554" i="2"/>
  <c r="AS1554" i="2"/>
  <c r="AR1554" i="2"/>
  <c r="AQ1554" i="2"/>
  <c r="AP1554" i="2"/>
  <c r="AN1554" i="2"/>
  <c r="AL1554" i="2"/>
  <c r="AO1554" i="2"/>
  <c r="AK1554" i="2"/>
  <c r="AM1554" i="2"/>
  <c r="AG1554" i="2"/>
  <c r="AH1554" i="2"/>
  <c r="AI1554" i="2"/>
  <c r="AF1554" i="2"/>
  <c r="AJ1554" i="2"/>
  <c r="AU1562" i="2"/>
  <c r="AT1562" i="2"/>
  <c r="AS1562" i="2"/>
  <c r="AR1562" i="2"/>
  <c r="AQ1562" i="2"/>
  <c r="AP1562" i="2"/>
  <c r="AN1562" i="2"/>
  <c r="AL1562" i="2"/>
  <c r="AK1562" i="2"/>
  <c r="AO1562" i="2"/>
  <c r="AM1562" i="2"/>
  <c r="AG1562" i="2"/>
  <c r="AH1562" i="2"/>
  <c r="AI1562" i="2"/>
  <c r="AJ1562" i="2"/>
  <c r="AF1562" i="2"/>
  <c r="AU1570" i="2"/>
  <c r="AT1570" i="2"/>
  <c r="AS1570" i="2"/>
  <c r="AR1570" i="2"/>
  <c r="AQ1570" i="2"/>
  <c r="AP1570" i="2"/>
  <c r="AN1570" i="2"/>
  <c r="AL1570" i="2"/>
  <c r="AK1570" i="2"/>
  <c r="AM1570" i="2"/>
  <c r="AO1570" i="2"/>
  <c r="AG1570" i="2"/>
  <c r="AH1570" i="2"/>
  <c r="AI1570" i="2"/>
  <c r="AF1570" i="2"/>
  <c r="AJ1570" i="2"/>
  <c r="AU1578" i="2"/>
  <c r="AT1578" i="2"/>
  <c r="AS1578" i="2"/>
  <c r="AR1578" i="2"/>
  <c r="AQ1578" i="2"/>
  <c r="AP1578" i="2"/>
  <c r="AN1578" i="2"/>
  <c r="AL1578" i="2"/>
  <c r="AK1578" i="2"/>
  <c r="AM1578" i="2"/>
  <c r="AG1578" i="2"/>
  <c r="AO1578" i="2"/>
  <c r="AH1578" i="2"/>
  <c r="AI1578" i="2"/>
  <c r="AJ1578" i="2"/>
  <c r="AF1578" i="2"/>
  <c r="AU1586" i="2"/>
  <c r="AT1586" i="2"/>
  <c r="AS1586" i="2"/>
  <c r="AR1586" i="2"/>
  <c r="AQ1586" i="2"/>
  <c r="AP1586" i="2"/>
  <c r="AN1586" i="2"/>
  <c r="AL1586" i="2"/>
  <c r="AO1586" i="2"/>
  <c r="AK1586" i="2"/>
  <c r="AM1586" i="2"/>
  <c r="AG1586" i="2"/>
  <c r="AH1586" i="2"/>
  <c r="AI1586" i="2"/>
  <c r="AF1586" i="2"/>
  <c r="AJ1586" i="2"/>
  <c r="AU1594" i="2"/>
  <c r="AT1594" i="2"/>
  <c r="AS1594" i="2"/>
  <c r="AR1594" i="2"/>
  <c r="AQ1594" i="2"/>
  <c r="AP1594" i="2"/>
  <c r="AN1594" i="2"/>
  <c r="AL1594" i="2"/>
  <c r="AK1594" i="2"/>
  <c r="AO1594" i="2"/>
  <c r="AM1594" i="2"/>
  <c r="AG1594" i="2"/>
  <c r="AH1594" i="2"/>
  <c r="AI1594" i="2"/>
  <c r="AJ1594" i="2"/>
  <c r="AF1594" i="2"/>
  <c r="AU1602" i="2"/>
  <c r="AT1602" i="2"/>
  <c r="AS1602" i="2"/>
  <c r="AR1602" i="2"/>
  <c r="AQ1602" i="2"/>
  <c r="AP1602" i="2"/>
  <c r="AN1602" i="2"/>
  <c r="AL1602" i="2"/>
  <c r="AK1602" i="2"/>
  <c r="AM1602" i="2"/>
  <c r="AO1602" i="2"/>
  <c r="AG1602" i="2"/>
  <c r="AH1602" i="2"/>
  <c r="AI1602" i="2"/>
  <c r="AF1602" i="2"/>
  <c r="AJ1602" i="2"/>
  <c r="AU1610" i="2"/>
  <c r="AT1610" i="2"/>
  <c r="AS1610" i="2"/>
  <c r="AR1610" i="2"/>
  <c r="AQ1610" i="2"/>
  <c r="AP1610" i="2"/>
  <c r="AN1610" i="2"/>
  <c r="AL1610" i="2"/>
  <c r="AK1610" i="2"/>
  <c r="AM1610" i="2"/>
  <c r="AG1610" i="2"/>
  <c r="AH1610" i="2"/>
  <c r="AO1610" i="2"/>
  <c r="AI1610" i="2"/>
  <c r="AJ1610" i="2"/>
  <c r="AF1610" i="2"/>
  <c r="AU869" i="2"/>
  <c r="AT869" i="2"/>
  <c r="AS869" i="2"/>
  <c r="AQ869" i="2"/>
  <c r="AP869" i="2"/>
  <c r="AN869" i="2"/>
  <c r="AO869" i="2"/>
  <c r="AR869" i="2"/>
  <c r="AM869" i="2"/>
  <c r="AH869" i="2"/>
  <c r="AK869" i="2"/>
  <c r="AJ869" i="2"/>
  <c r="AI869" i="2"/>
  <c r="AL869" i="2"/>
  <c r="AG869" i="2"/>
  <c r="AF869" i="2"/>
  <c r="AU997" i="2"/>
  <c r="AT997" i="2"/>
  <c r="AS997" i="2"/>
  <c r="AQ997" i="2"/>
  <c r="AP997" i="2"/>
  <c r="AN997" i="2"/>
  <c r="AO997" i="2"/>
  <c r="AR997" i="2"/>
  <c r="AM997" i="2"/>
  <c r="AH997" i="2"/>
  <c r="AK997" i="2"/>
  <c r="AJ997" i="2"/>
  <c r="AI997" i="2"/>
  <c r="AL997" i="2"/>
  <c r="AG997" i="2"/>
  <c r="AF997" i="2"/>
  <c r="AU1104" i="2"/>
  <c r="AT1104" i="2"/>
  <c r="AR1104" i="2"/>
  <c r="AQ1104" i="2"/>
  <c r="AS1104" i="2"/>
  <c r="AN1104" i="2"/>
  <c r="AO1104" i="2"/>
  <c r="AP1104" i="2"/>
  <c r="AL1104" i="2"/>
  <c r="AM1104" i="2"/>
  <c r="AJ1104" i="2"/>
  <c r="AI1104" i="2"/>
  <c r="AK1104" i="2"/>
  <c r="AG1104" i="2"/>
  <c r="AH1104" i="2"/>
  <c r="AF1104" i="2"/>
  <c r="AU1136" i="2"/>
  <c r="AT1136" i="2"/>
  <c r="AR1136" i="2"/>
  <c r="AS1136" i="2"/>
  <c r="AQ1136" i="2"/>
  <c r="AN1136" i="2"/>
  <c r="AO1136" i="2"/>
  <c r="AP1136" i="2"/>
  <c r="AL1136" i="2"/>
  <c r="AM1136" i="2"/>
  <c r="AJ1136" i="2"/>
  <c r="AI1136" i="2"/>
  <c r="AK1136" i="2"/>
  <c r="AG1136" i="2"/>
  <c r="AH1136" i="2"/>
  <c r="AF1136" i="2"/>
  <c r="AU1168" i="2"/>
  <c r="AT1168" i="2"/>
  <c r="AR1168" i="2"/>
  <c r="AS1168" i="2"/>
  <c r="AQ1168" i="2"/>
  <c r="AN1168" i="2"/>
  <c r="AO1168" i="2"/>
  <c r="AP1168" i="2"/>
  <c r="AL1168" i="2"/>
  <c r="AM1168" i="2"/>
  <c r="AI1168" i="2"/>
  <c r="AJ1168" i="2"/>
  <c r="AK1168" i="2"/>
  <c r="AG1168" i="2"/>
  <c r="AH1168" i="2"/>
  <c r="AF1168" i="2"/>
  <c r="AU1200" i="2"/>
  <c r="AT1200" i="2"/>
  <c r="AR1200" i="2"/>
  <c r="AS1200" i="2"/>
  <c r="AQ1200" i="2"/>
  <c r="AN1200" i="2"/>
  <c r="AO1200" i="2"/>
  <c r="AP1200" i="2"/>
  <c r="AL1200" i="2"/>
  <c r="AM1200" i="2"/>
  <c r="AI1200" i="2"/>
  <c r="AJ1200" i="2"/>
  <c r="AK1200" i="2"/>
  <c r="AG1200" i="2"/>
  <c r="AH1200" i="2"/>
  <c r="AF1200" i="2"/>
  <c r="AU1232" i="2"/>
  <c r="AT1232" i="2"/>
  <c r="AR1232" i="2"/>
  <c r="AS1232" i="2"/>
  <c r="AQ1232" i="2"/>
  <c r="AN1232" i="2"/>
  <c r="AO1232" i="2"/>
  <c r="AP1232" i="2"/>
  <c r="AL1232" i="2"/>
  <c r="AM1232" i="2"/>
  <c r="AI1232" i="2"/>
  <c r="AJ1232" i="2"/>
  <c r="AK1232" i="2"/>
  <c r="AG1232" i="2"/>
  <c r="AH1232" i="2"/>
  <c r="AF1232" i="2"/>
  <c r="AU1264" i="2"/>
  <c r="AT1264" i="2"/>
  <c r="AR1264" i="2"/>
  <c r="AS1264" i="2"/>
  <c r="AQ1264" i="2"/>
  <c r="AN1264" i="2"/>
  <c r="AO1264" i="2"/>
  <c r="AP1264" i="2"/>
  <c r="AL1264" i="2"/>
  <c r="AM1264" i="2"/>
  <c r="AI1264" i="2"/>
  <c r="AJ1264" i="2"/>
  <c r="AK1264" i="2"/>
  <c r="AG1264" i="2"/>
  <c r="AH1264" i="2"/>
  <c r="AF1264" i="2"/>
  <c r="AU1296" i="2"/>
  <c r="AT1296" i="2"/>
  <c r="AR1296" i="2"/>
  <c r="AS1296" i="2"/>
  <c r="AQ1296" i="2"/>
  <c r="AN1296" i="2"/>
  <c r="AO1296" i="2"/>
  <c r="AP1296" i="2"/>
  <c r="AL1296" i="2"/>
  <c r="AM1296" i="2"/>
  <c r="AI1296" i="2"/>
  <c r="AJ1296" i="2"/>
  <c r="AK1296" i="2"/>
  <c r="AG1296" i="2"/>
  <c r="AH1296" i="2"/>
  <c r="AF1296" i="2"/>
  <c r="AU1328" i="2"/>
  <c r="AT1328" i="2"/>
  <c r="AR1328" i="2"/>
  <c r="AS1328" i="2"/>
  <c r="AQ1328" i="2"/>
  <c r="AN1328" i="2"/>
  <c r="AO1328" i="2"/>
  <c r="AP1328" i="2"/>
  <c r="AL1328" i="2"/>
  <c r="AM1328" i="2"/>
  <c r="AI1328" i="2"/>
  <c r="AJ1328" i="2"/>
  <c r="AK1328" i="2"/>
  <c r="AG1328" i="2"/>
  <c r="AH1328" i="2"/>
  <c r="AF1328" i="2"/>
  <c r="AU1355" i="2"/>
  <c r="AT1355" i="2"/>
  <c r="AR1355" i="2"/>
  <c r="AS1355" i="2"/>
  <c r="AQ1355" i="2"/>
  <c r="AO1355" i="2"/>
  <c r="AP1355" i="2"/>
  <c r="AM1355" i="2"/>
  <c r="AL1355" i="2"/>
  <c r="AK1355" i="2"/>
  <c r="AN1355" i="2"/>
  <c r="AJ1355" i="2"/>
  <c r="AH1355" i="2"/>
  <c r="AI1355" i="2"/>
  <c r="AF1355" i="2"/>
  <c r="AG1355" i="2"/>
  <c r="AU1363" i="2"/>
  <c r="AT1363" i="2"/>
  <c r="AR1363" i="2"/>
  <c r="AS1363" i="2"/>
  <c r="AQ1363" i="2"/>
  <c r="AO1363" i="2"/>
  <c r="AP1363" i="2"/>
  <c r="AM1363" i="2"/>
  <c r="AN1363" i="2"/>
  <c r="AL1363" i="2"/>
  <c r="AK1363" i="2"/>
  <c r="AJ1363" i="2"/>
  <c r="AH1363" i="2"/>
  <c r="AF1363" i="2"/>
  <c r="AI1363" i="2"/>
  <c r="AG1363" i="2"/>
  <c r="AU1371" i="2"/>
  <c r="AT1371" i="2"/>
  <c r="AR1371" i="2"/>
  <c r="AS1371" i="2"/>
  <c r="AQ1371" i="2"/>
  <c r="AO1371" i="2"/>
  <c r="AP1371" i="2"/>
  <c r="AM1371" i="2"/>
  <c r="AN1371" i="2"/>
  <c r="AL1371" i="2"/>
  <c r="AK1371" i="2"/>
  <c r="AJ1371" i="2"/>
  <c r="AH1371" i="2"/>
  <c r="AI1371" i="2"/>
  <c r="AF1371" i="2"/>
  <c r="AG1371" i="2"/>
  <c r="AU1379" i="2"/>
  <c r="AT1379" i="2"/>
  <c r="AR1379" i="2"/>
  <c r="AS1379" i="2"/>
  <c r="AQ1379" i="2"/>
  <c r="AO1379" i="2"/>
  <c r="AP1379" i="2"/>
  <c r="AM1379" i="2"/>
  <c r="AL1379" i="2"/>
  <c r="AK1379" i="2"/>
  <c r="AN1379" i="2"/>
  <c r="AJ1379" i="2"/>
  <c r="AH1379" i="2"/>
  <c r="AF1379" i="2"/>
  <c r="AI1379" i="2"/>
  <c r="AG1379" i="2"/>
  <c r="AU1387" i="2"/>
  <c r="AT1387" i="2"/>
  <c r="AR1387" i="2"/>
  <c r="AS1387" i="2"/>
  <c r="AQ1387" i="2"/>
  <c r="AO1387" i="2"/>
  <c r="AP1387" i="2"/>
  <c r="AM1387" i="2"/>
  <c r="AL1387" i="2"/>
  <c r="AK1387" i="2"/>
  <c r="AJ1387" i="2"/>
  <c r="AN1387" i="2"/>
  <c r="AH1387" i="2"/>
  <c r="AI1387" i="2"/>
  <c r="AF1387" i="2"/>
  <c r="AG1387" i="2"/>
  <c r="AU1395" i="2"/>
  <c r="AT1395" i="2"/>
  <c r="AR1395" i="2"/>
  <c r="AS1395" i="2"/>
  <c r="AQ1395" i="2"/>
  <c r="AO1395" i="2"/>
  <c r="AP1395" i="2"/>
  <c r="AM1395" i="2"/>
  <c r="AN1395" i="2"/>
  <c r="AL1395" i="2"/>
  <c r="AK1395" i="2"/>
  <c r="AJ1395" i="2"/>
  <c r="AH1395" i="2"/>
  <c r="AF1395" i="2"/>
  <c r="AI1395" i="2"/>
  <c r="AG1395" i="2"/>
  <c r="AU1403" i="2"/>
  <c r="AT1403" i="2"/>
  <c r="AR1403" i="2"/>
  <c r="AS1403" i="2"/>
  <c r="AQ1403" i="2"/>
  <c r="AO1403" i="2"/>
  <c r="AP1403" i="2"/>
  <c r="AM1403" i="2"/>
  <c r="AN1403" i="2"/>
  <c r="AL1403" i="2"/>
  <c r="AK1403" i="2"/>
  <c r="AJ1403" i="2"/>
  <c r="AH1403" i="2"/>
  <c r="AI1403" i="2"/>
  <c r="AF1403" i="2"/>
  <c r="AG1403" i="2"/>
  <c r="AU1411" i="2"/>
  <c r="AT1411" i="2"/>
  <c r="AR1411" i="2"/>
  <c r="AS1411" i="2"/>
  <c r="AQ1411" i="2"/>
  <c r="AO1411" i="2"/>
  <c r="AP1411" i="2"/>
  <c r="AM1411" i="2"/>
  <c r="AL1411" i="2"/>
  <c r="AK1411" i="2"/>
  <c r="AN1411" i="2"/>
  <c r="AJ1411" i="2"/>
  <c r="AH1411" i="2"/>
  <c r="AF1411" i="2"/>
  <c r="AI1411" i="2"/>
  <c r="AG1411" i="2"/>
  <c r="AU1419" i="2"/>
  <c r="AT1419" i="2"/>
  <c r="AR1419" i="2"/>
  <c r="AS1419" i="2"/>
  <c r="AQ1419" i="2"/>
  <c r="AO1419" i="2"/>
  <c r="AP1419" i="2"/>
  <c r="AM1419" i="2"/>
  <c r="AL1419" i="2"/>
  <c r="AK1419" i="2"/>
  <c r="AJ1419" i="2"/>
  <c r="AN1419" i="2"/>
  <c r="AH1419" i="2"/>
  <c r="AI1419" i="2"/>
  <c r="AF1419" i="2"/>
  <c r="AG1419" i="2"/>
  <c r="AU1427" i="2"/>
  <c r="AT1427" i="2"/>
  <c r="AR1427" i="2"/>
  <c r="AS1427" i="2"/>
  <c r="AQ1427" i="2"/>
  <c r="AO1427" i="2"/>
  <c r="AP1427" i="2"/>
  <c r="AM1427" i="2"/>
  <c r="AN1427" i="2"/>
  <c r="AL1427" i="2"/>
  <c r="AK1427" i="2"/>
  <c r="AJ1427" i="2"/>
  <c r="AH1427" i="2"/>
  <c r="AF1427" i="2"/>
  <c r="AI1427" i="2"/>
  <c r="AG1427" i="2"/>
  <c r="AU1435" i="2"/>
  <c r="AT1435" i="2"/>
  <c r="AR1435" i="2"/>
  <c r="AS1435" i="2"/>
  <c r="AQ1435" i="2"/>
  <c r="AO1435" i="2"/>
  <c r="AP1435" i="2"/>
  <c r="AM1435" i="2"/>
  <c r="AN1435" i="2"/>
  <c r="AL1435" i="2"/>
  <c r="AK1435" i="2"/>
  <c r="AJ1435" i="2"/>
  <c r="AH1435" i="2"/>
  <c r="AI1435" i="2"/>
  <c r="AF1435" i="2"/>
  <c r="AG1435" i="2"/>
  <c r="AU1443" i="2"/>
  <c r="AT1443" i="2"/>
  <c r="AR1443" i="2"/>
  <c r="AS1443" i="2"/>
  <c r="AQ1443" i="2"/>
  <c r="AO1443" i="2"/>
  <c r="AP1443" i="2"/>
  <c r="AM1443" i="2"/>
  <c r="AL1443" i="2"/>
  <c r="AK1443" i="2"/>
  <c r="AN1443" i="2"/>
  <c r="AJ1443" i="2"/>
  <c r="AH1443" i="2"/>
  <c r="AF1443" i="2"/>
  <c r="AI1443" i="2"/>
  <c r="AG1443" i="2"/>
  <c r="AU1451" i="2"/>
  <c r="AT1451" i="2"/>
  <c r="AR1451" i="2"/>
  <c r="AS1451" i="2"/>
  <c r="AQ1451" i="2"/>
  <c r="AO1451" i="2"/>
  <c r="AP1451" i="2"/>
  <c r="AM1451" i="2"/>
  <c r="AL1451" i="2"/>
  <c r="AK1451" i="2"/>
  <c r="AJ1451" i="2"/>
  <c r="AH1451" i="2"/>
  <c r="AN1451" i="2"/>
  <c r="AI1451" i="2"/>
  <c r="AF1451" i="2"/>
  <c r="AG1451" i="2"/>
  <c r="AU1459" i="2"/>
  <c r="AT1459" i="2"/>
  <c r="AR1459" i="2"/>
  <c r="AS1459" i="2"/>
  <c r="AQ1459" i="2"/>
  <c r="AO1459" i="2"/>
  <c r="AP1459" i="2"/>
  <c r="AM1459" i="2"/>
  <c r="AN1459" i="2"/>
  <c r="AL1459" i="2"/>
  <c r="AK1459" i="2"/>
  <c r="AJ1459" i="2"/>
  <c r="AH1459" i="2"/>
  <c r="AF1459" i="2"/>
  <c r="AI1459" i="2"/>
  <c r="AG1459" i="2"/>
  <c r="AU1467" i="2"/>
  <c r="AT1467" i="2"/>
  <c r="AR1467" i="2"/>
  <c r="AS1467" i="2"/>
  <c r="AQ1467" i="2"/>
  <c r="AO1467" i="2"/>
  <c r="AP1467" i="2"/>
  <c r="AM1467" i="2"/>
  <c r="AN1467" i="2"/>
  <c r="AL1467" i="2"/>
  <c r="AK1467" i="2"/>
  <c r="AJ1467" i="2"/>
  <c r="AH1467" i="2"/>
  <c r="AI1467" i="2"/>
  <c r="AF1467" i="2"/>
  <c r="AG1467" i="2"/>
  <c r="AU1475" i="2"/>
  <c r="AT1475" i="2"/>
  <c r="AR1475" i="2"/>
  <c r="AS1475" i="2"/>
  <c r="AQ1475" i="2"/>
  <c r="AO1475" i="2"/>
  <c r="AP1475" i="2"/>
  <c r="AM1475" i="2"/>
  <c r="AL1475" i="2"/>
  <c r="AK1475" i="2"/>
  <c r="AN1475" i="2"/>
  <c r="AJ1475" i="2"/>
  <c r="AH1475" i="2"/>
  <c r="AF1475" i="2"/>
  <c r="AI1475" i="2"/>
  <c r="AG1475" i="2"/>
  <c r="AU1483" i="2"/>
  <c r="AT1483" i="2"/>
  <c r="AR1483" i="2"/>
  <c r="AS1483" i="2"/>
  <c r="AQ1483" i="2"/>
  <c r="AO1483" i="2"/>
  <c r="AP1483" i="2"/>
  <c r="AM1483" i="2"/>
  <c r="AL1483" i="2"/>
  <c r="AK1483" i="2"/>
  <c r="AN1483" i="2"/>
  <c r="AJ1483" i="2"/>
  <c r="AH1483" i="2"/>
  <c r="AI1483" i="2"/>
  <c r="AF1483" i="2"/>
  <c r="AG1483" i="2"/>
  <c r="AU1491" i="2"/>
  <c r="AT1491" i="2"/>
  <c r="AR1491" i="2"/>
  <c r="AS1491" i="2"/>
  <c r="AQ1491" i="2"/>
  <c r="AO1491" i="2"/>
  <c r="AP1491" i="2"/>
  <c r="AM1491" i="2"/>
  <c r="AN1491" i="2"/>
  <c r="AL1491" i="2"/>
  <c r="AK1491" i="2"/>
  <c r="AJ1491" i="2"/>
  <c r="AH1491" i="2"/>
  <c r="AF1491" i="2"/>
  <c r="AI1491" i="2"/>
  <c r="AG1491" i="2"/>
  <c r="AU1499" i="2"/>
  <c r="AT1499" i="2"/>
  <c r="AR1499" i="2"/>
  <c r="AS1499" i="2"/>
  <c r="AQ1499" i="2"/>
  <c r="AO1499" i="2"/>
  <c r="AP1499" i="2"/>
  <c r="AM1499" i="2"/>
  <c r="AN1499" i="2"/>
  <c r="AL1499" i="2"/>
  <c r="AK1499" i="2"/>
  <c r="AJ1499" i="2"/>
  <c r="AH1499" i="2"/>
  <c r="AI1499" i="2"/>
  <c r="AF1499" i="2"/>
  <c r="AG1499" i="2"/>
  <c r="AU1507" i="2"/>
  <c r="AT1507" i="2"/>
  <c r="AR1507" i="2"/>
  <c r="AS1507" i="2"/>
  <c r="AQ1507" i="2"/>
  <c r="AO1507" i="2"/>
  <c r="AP1507" i="2"/>
  <c r="AM1507" i="2"/>
  <c r="AL1507" i="2"/>
  <c r="AK1507" i="2"/>
  <c r="AN1507" i="2"/>
  <c r="AJ1507" i="2"/>
  <c r="AH1507" i="2"/>
  <c r="AF1507" i="2"/>
  <c r="AI1507" i="2"/>
  <c r="AG1507" i="2"/>
  <c r="AU1515" i="2"/>
  <c r="AT1515" i="2"/>
  <c r="AR1515" i="2"/>
  <c r="AS1515" i="2"/>
  <c r="AQ1515" i="2"/>
  <c r="AO1515" i="2"/>
  <c r="AP1515" i="2"/>
  <c r="AM1515" i="2"/>
  <c r="AL1515" i="2"/>
  <c r="AK1515" i="2"/>
  <c r="AJ1515" i="2"/>
  <c r="AN1515" i="2"/>
  <c r="AH1515" i="2"/>
  <c r="AI1515" i="2"/>
  <c r="AF1515" i="2"/>
  <c r="AG1515" i="2"/>
  <c r="AU1523" i="2"/>
  <c r="AT1523" i="2"/>
  <c r="AR1523" i="2"/>
  <c r="AS1523" i="2"/>
  <c r="AQ1523" i="2"/>
  <c r="AO1523" i="2"/>
  <c r="AP1523" i="2"/>
  <c r="AM1523" i="2"/>
  <c r="AN1523" i="2"/>
  <c r="AL1523" i="2"/>
  <c r="AK1523" i="2"/>
  <c r="AJ1523" i="2"/>
  <c r="AH1523" i="2"/>
  <c r="AF1523" i="2"/>
  <c r="AI1523" i="2"/>
  <c r="AG1523" i="2"/>
  <c r="AU1531" i="2"/>
  <c r="AT1531" i="2"/>
  <c r="AR1531" i="2"/>
  <c r="AS1531" i="2"/>
  <c r="AQ1531" i="2"/>
  <c r="AO1531" i="2"/>
  <c r="AP1531" i="2"/>
  <c r="AM1531" i="2"/>
  <c r="AL1531" i="2"/>
  <c r="AK1531" i="2"/>
  <c r="AJ1531" i="2"/>
  <c r="AN1531" i="2"/>
  <c r="AH1531" i="2"/>
  <c r="AI1531" i="2"/>
  <c r="AF1531" i="2"/>
  <c r="AG1531" i="2"/>
  <c r="AU1539" i="2"/>
  <c r="AT1539" i="2"/>
  <c r="AR1539" i="2"/>
  <c r="AS1539" i="2"/>
  <c r="AQ1539" i="2"/>
  <c r="AO1539" i="2"/>
  <c r="AP1539" i="2"/>
  <c r="AM1539" i="2"/>
  <c r="AN1539" i="2"/>
  <c r="AL1539" i="2"/>
  <c r="AK1539" i="2"/>
  <c r="AJ1539" i="2"/>
  <c r="AH1539" i="2"/>
  <c r="AF1539" i="2"/>
  <c r="AI1539" i="2"/>
  <c r="AG1539" i="2"/>
  <c r="AU1547" i="2"/>
  <c r="AT1547" i="2"/>
  <c r="AS1547" i="2"/>
  <c r="AR1547" i="2"/>
  <c r="AQ1547" i="2"/>
  <c r="AO1547" i="2"/>
  <c r="AP1547" i="2"/>
  <c r="AM1547" i="2"/>
  <c r="AL1547" i="2"/>
  <c r="AK1547" i="2"/>
  <c r="AJ1547" i="2"/>
  <c r="AH1547" i="2"/>
  <c r="AI1547" i="2"/>
  <c r="AF1547" i="2"/>
  <c r="AN1547" i="2"/>
  <c r="AG1547" i="2"/>
  <c r="AU1555" i="2"/>
  <c r="AT1555" i="2"/>
  <c r="AS1555" i="2"/>
  <c r="AR1555" i="2"/>
  <c r="AQ1555" i="2"/>
  <c r="AO1555" i="2"/>
  <c r="AP1555" i="2"/>
  <c r="AM1555" i="2"/>
  <c r="AN1555" i="2"/>
  <c r="AL1555" i="2"/>
  <c r="AK1555" i="2"/>
  <c r="AJ1555" i="2"/>
  <c r="AH1555" i="2"/>
  <c r="AF1555" i="2"/>
  <c r="AI1555" i="2"/>
  <c r="AG1555" i="2"/>
  <c r="AU1563" i="2"/>
  <c r="AT1563" i="2"/>
  <c r="AS1563" i="2"/>
  <c r="AR1563" i="2"/>
  <c r="AQ1563" i="2"/>
  <c r="AO1563" i="2"/>
  <c r="AP1563" i="2"/>
  <c r="AM1563" i="2"/>
  <c r="AL1563" i="2"/>
  <c r="AK1563" i="2"/>
  <c r="AN1563" i="2"/>
  <c r="AJ1563" i="2"/>
  <c r="AH1563" i="2"/>
  <c r="AI1563" i="2"/>
  <c r="AF1563" i="2"/>
  <c r="AG1563" i="2"/>
  <c r="AU1571" i="2"/>
  <c r="AT1571" i="2"/>
  <c r="AS1571" i="2"/>
  <c r="AR1571" i="2"/>
  <c r="AQ1571" i="2"/>
  <c r="AO1571" i="2"/>
  <c r="AP1571" i="2"/>
  <c r="AM1571" i="2"/>
  <c r="AN1571" i="2"/>
  <c r="AL1571" i="2"/>
  <c r="AK1571" i="2"/>
  <c r="AJ1571" i="2"/>
  <c r="AH1571" i="2"/>
  <c r="AF1571" i="2"/>
  <c r="AI1571" i="2"/>
  <c r="AG1571" i="2"/>
  <c r="AU1579" i="2"/>
  <c r="AT1579" i="2"/>
  <c r="AS1579" i="2"/>
  <c r="AR1579" i="2"/>
  <c r="AQ1579" i="2"/>
  <c r="AO1579" i="2"/>
  <c r="AP1579" i="2"/>
  <c r="AM1579" i="2"/>
  <c r="AL1579" i="2"/>
  <c r="AK1579" i="2"/>
  <c r="AJ1579" i="2"/>
  <c r="AN1579" i="2"/>
  <c r="AH1579" i="2"/>
  <c r="AI1579" i="2"/>
  <c r="AF1579" i="2"/>
  <c r="AG1579" i="2"/>
  <c r="AU1587" i="2"/>
  <c r="AT1587" i="2"/>
  <c r="AS1587" i="2"/>
  <c r="AR1587" i="2"/>
  <c r="AQ1587" i="2"/>
  <c r="AO1587" i="2"/>
  <c r="AP1587" i="2"/>
  <c r="AM1587" i="2"/>
  <c r="AN1587" i="2"/>
  <c r="AL1587" i="2"/>
  <c r="AK1587" i="2"/>
  <c r="AJ1587" i="2"/>
  <c r="AH1587" i="2"/>
  <c r="AF1587" i="2"/>
  <c r="AI1587" i="2"/>
  <c r="AG1587" i="2"/>
  <c r="AU1595" i="2"/>
  <c r="AT1595" i="2"/>
  <c r="AS1595" i="2"/>
  <c r="AR1595" i="2"/>
  <c r="AQ1595" i="2"/>
  <c r="AO1595" i="2"/>
  <c r="AP1595" i="2"/>
  <c r="AM1595" i="2"/>
  <c r="AL1595" i="2"/>
  <c r="AK1595" i="2"/>
  <c r="AJ1595" i="2"/>
  <c r="AN1595" i="2"/>
  <c r="AH1595" i="2"/>
  <c r="AI1595" i="2"/>
  <c r="AF1595" i="2"/>
  <c r="AG1595" i="2"/>
  <c r="AU1603" i="2"/>
  <c r="AT1603" i="2"/>
  <c r="AS1603" i="2"/>
  <c r="AR1603" i="2"/>
  <c r="AQ1603" i="2"/>
  <c r="AO1603" i="2"/>
  <c r="AP1603" i="2"/>
  <c r="AM1603" i="2"/>
  <c r="AN1603" i="2"/>
  <c r="AL1603" i="2"/>
  <c r="AK1603" i="2"/>
  <c r="AJ1603" i="2"/>
  <c r="AH1603" i="2"/>
  <c r="AF1603" i="2"/>
  <c r="AI1603" i="2"/>
  <c r="AG1603" i="2"/>
  <c r="AU775" i="2"/>
  <c r="AT775" i="2"/>
  <c r="AS775" i="2"/>
  <c r="AR775" i="2"/>
  <c r="AQ775" i="2"/>
  <c r="AP775" i="2"/>
  <c r="AO775" i="2"/>
  <c r="AM775" i="2"/>
  <c r="AN775" i="2"/>
  <c r="AK775" i="2"/>
  <c r="AF775" i="2"/>
  <c r="AG775" i="2"/>
  <c r="AH775" i="2"/>
  <c r="AL775" i="2"/>
  <c r="AJ775" i="2"/>
  <c r="AI775" i="2"/>
  <c r="AU1156" i="2"/>
  <c r="AT1156" i="2"/>
  <c r="AR1156" i="2"/>
  <c r="AS1156" i="2"/>
  <c r="AQ1156" i="2"/>
  <c r="AN1156" i="2"/>
  <c r="AP1156" i="2"/>
  <c r="AO1156" i="2"/>
  <c r="AL1156" i="2"/>
  <c r="AK1156" i="2"/>
  <c r="AI1156" i="2"/>
  <c r="AJ1156" i="2"/>
  <c r="AM1156" i="2"/>
  <c r="AG1156" i="2"/>
  <c r="AF1156" i="2"/>
  <c r="AH1156" i="2"/>
  <c r="AU1284" i="2"/>
  <c r="AT1284" i="2"/>
  <c r="AR1284" i="2"/>
  <c r="AS1284" i="2"/>
  <c r="AQ1284" i="2"/>
  <c r="AN1284" i="2"/>
  <c r="AO1284" i="2"/>
  <c r="AP1284" i="2"/>
  <c r="AL1284" i="2"/>
  <c r="AK1284" i="2"/>
  <c r="AI1284" i="2"/>
  <c r="AJ1284" i="2"/>
  <c r="AM1284" i="2"/>
  <c r="AG1284" i="2"/>
  <c r="AH1284" i="2"/>
  <c r="AF1284" i="2"/>
  <c r="AU1368" i="2"/>
  <c r="AR1368" i="2"/>
  <c r="AS1368" i="2"/>
  <c r="AT1368" i="2"/>
  <c r="AQ1368" i="2"/>
  <c r="AN1368" i="2"/>
  <c r="AO1368" i="2"/>
  <c r="AP1368" i="2"/>
  <c r="AL1368" i="2"/>
  <c r="AM1368" i="2"/>
  <c r="AI1368" i="2"/>
  <c r="AJ1368" i="2"/>
  <c r="AK1368" i="2"/>
  <c r="AG1368" i="2"/>
  <c r="AF1368" i="2"/>
  <c r="AH1368" i="2"/>
  <c r="AU1400" i="2"/>
  <c r="AT1400" i="2"/>
  <c r="AR1400" i="2"/>
  <c r="AS1400" i="2"/>
  <c r="AQ1400" i="2"/>
  <c r="AN1400" i="2"/>
  <c r="AO1400" i="2"/>
  <c r="AP1400" i="2"/>
  <c r="AL1400" i="2"/>
  <c r="AM1400" i="2"/>
  <c r="AI1400" i="2"/>
  <c r="AJ1400" i="2"/>
  <c r="AK1400" i="2"/>
  <c r="AG1400" i="2"/>
  <c r="AF1400" i="2"/>
  <c r="AH1400" i="2"/>
  <c r="AU1432" i="2"/>
  <c r="AT1432" i="2"/>
  <c r="AR1432" i="2"/>
  <c r="AS1432" i="2"/>
  <c r="AQ1432" i="2"/>
  <c r="AN1432" i="2"/>
  <c r="AO1432" i="2"/>
  <c r="AP1432" i="2"/>
  <c r="AL1432" i="2"/>
  <c r="AM1432" i="2"/>
  <c r="AI1432" i="2"/>
  <c r="AJ1432" i="2"/>
  <c r="AK1432" i="2"/>
  <c r="AG1432" i="2"/>
  <c r="AF1432" i="2"/>
  <c r="AH1432" i="2"/>
  <c r="AU1464" i="2"/>
  <c r="AT1464" i="2"/>
  <c r="AR1464" i="2"/>
  <c r="AS1464" i="2"/>
  <c r="AQ1464" i="2"/>
  <c r="AN1464" i="2"/>
  <c r="AO1464" i="2"/>
  <c r="AP1464" i="2"/>
  <c r="AL1464" i="2"/>
  <c r="AM1464" i="2"/>
  <c r="AI1464" i="2"/>
  <c r="AJ1464" i="2"/>
  <c r="AK1464" i="2"/>
  <c r="AG1464" i="2"/>
  <c r="AF1464" i="2"/>
  <c r="AH1464" i="2"/>
  <c r="AU1496" i="2"/>
  <c r="AT1496" i="2"/>
  <c r="AR1496" i="2"/>
  <c r="AS1496" i="2"/>
  <c r="AQ1496" i="2"/>
  <c r="AN1496" i="2"/>
  <c r="AO1496" i="2"/>
  <c r="AP1496" i="2"/>
  <c r="AL1496" i="2"/>
  <c r="AM1496" i="2"/>
  <c r="AI1496" i="2"/>
  <c r="AJ1496" i="2"/>
  <c r="AK1496" i="2"/>
  <c r="AG1496" i="2"/>
  <c r="AF1496" i="2"/>
  <c r="AH1496" i="2"/>
  <c r="AU1528" i="2"/>
  <c r="AT1528" i="2"/>
  <c r="AR1528" i="2"/>
  <c r="AS1528" i="2"/>
  <c r="AQ1528" i="2"/>
  <c r="AO1528" i="2"/>
  <c r="AP1528" i="2"/>
  <c r="AL1528" i="2"/>
  <c r="AN1528" i="2"/>
  <c r="AM1528" i="2"/>
  <c r="AI1528" i="2"/>
  <c r="AJ1528" i="2"/>
  <c r="AK1528" i="2"/>
  <c r="AG1528" i="2"/>
  <c r="AF1528" i="2"/>
  <c r="AH1528" i="2"/>
  <c r="AU1560" i="2"/>
  <c r="AT1560" i="2"/>
  <c r="AS1560" i="2"/>
  <c r="AR1560" i="2"/>
  <c r="AQ1560" i="2"/>
  <c r="AO1560" i="2"/>
  <c r="AP1560" i="2"/>
  <c r="AL1560" i="2"/>
  <c r="AN1560" i="2"/>
  <c r="AM1560" i="2"/>
  <c r="AI1560" i="2"/>
  <c r="AJ1560" i="2"/>
  <c r="AK1560" i="2"/>
  <c r="AG1560" i="2"/>
  <c r="AF1560" i="2"/>
  <c r="AH1560" i="2"/>
  <c r="AU1592" i="2"/>
  <c r="AT1592" i="2"/>
  <c r="AS1592" i="2"/>
  <c r="AR1592" i="2"/>
  <c r="AQ1592" i="2"/>
  <c r="AO1592" i="2"/>
  <c r="AP1592" i="2"/>
  <c r="AL1592" i="2"/>
  <c r="AN1592" i="2"/>
  <c r="AM1592" i="2"/>
  <c r="AI1592" i="2"/>
  <c r="AJ1592" i="2"/>
  <c r="AK1592" i="2"/>
  <c r="AG1592" i="2"/>
  <c r="AF1592" i="2"/>
  <c r="AH1592" i="2"/>
  <c r="AU1614" i="2"/>
  <c r="AS1614" i="2"/>
  <c r="AT1614" i="2"/>
  <c r="AR1614" i="2"/>
  <c r="AQ1614" i="2"/>
  <c r="AP1614" i="2"/>
  <c r="AN1614" i="2"/>
  <c r="AO1614" i="2"/>
  <c r="AL1614" i="2"/>
  <c r="AK1614" i="2"/>
  <c r="AG1614" i="2"/>
  <c r="AM1614" i="2"/>
  <c r="AH1614" i="2"/>
  <c r="AI1614" i="2"/>
  <c r="AF1614" i="2"/>
  <c r="AJ1614" i="2"/>
  <c r="AU1622" i="2"/>
  <c r="AS1622" i="2"/>
  <c r="AT1622" i="2"/>
  <c r="AR1622" i="2"/>
  <c r="AQ1622" i="2"/>
  <c r="AP1622" i="2"/>
  <c r="AN1622" i="2"/>
  <c r="AO1622" i="2"/>
  <c r="AL1622" i="2"/>
  <c r="AK1622" i="2"/>
  <c r="AG1622" i="2"/>
  <c r="AH1622" i="2"/>
  <c r="AI1622" i="2"/>
  <c r="AF1622" i="2"/>
  <c r="AM1622" i="2"/>
  <c r="AJ1622" i="2"/>
  <c r="AU1630" i="2"/>
  <c r="AS1630" i="2"/>
  <c r="AR1630" i="2"/>
  <c r="AQ1630" i="2"/>
  <c r="AT1630" i="2"/>
  <c r="AP1630" i="2"/>
  <c r="AN1630" i="2"/>
  <c r="AO1630" i="2"/>
  <c r="AL1630" i="2"/>
  <c r="AK1630" i="2"/>
  <c r="AG1630" i="2"/>
  <c r="AM1630" i="2"/>
  <c r="AH1630" i="2"/>
  <c r="AI1630" i="2"/>
  <c r="AF1630" i="2"/>
  <c r="AJ1630" i="2"/>
  <c r="AU1638" i="2"/>
  <c r="AT1638" i="2"/>
  <c r="AS1638" i="2"/>
  <c r="AR1638" i="2"/>
  <c r="AQ1638" i="2"/>
  <c r="AP1638" i="2"/>
  <c r="AN1638" i="2"/>
  <c r="AO1638" i="2"/>
  <c r="AL1638" i="2"/>
  <c r="AK1638" i="2"/>
  <c r="AG1638" i="2"/>
  <c r="AH1638" i="2"/>
  <c r="AI1638" i="2"/>
  <c r="AF1638" i="2"/>
  <c r="AM1638" i="2"/>
  <c r="AJ1638" i="2"/>
  <c r="AU1646" i="2"/>
  <c r="AS1646" i="2"/>
  <c r="AT1646" i="2"/>
  <c r="AR1646" i="2"/>
  <c r="AQ1646" i="2"/>
  <c r="AP1646" i="2"/>
  <c r="AN1646" i="2"/>
  <c r="AO1646" i="2"/>
  <c r="AL1646" i="2"/>
  <c r="AK1646" i="2"/>
  <c r="AG1646" i="2"/>
  <c r="AM1646" i="2"/>
  <c r="AH1646" i="2"/>
  <c r="AI1646" i="2"/>
  <c r="AF1646" i="2"/>
  <c r="AJ1646" i="2"/>
  <c r="AU1654" i="2"/>
  <c r="AS1654" i="2"/>
  <c r="AT1654" i="2"/>
  <c r="AR1654" i="2"/>
  <c r="AQ1654" i="2"/>
  <c r="AP1654" i="2"/>
  <c r="AN1654" i="2"/>
  <c r="AO1654" i="2"/>
  <c r="AL1654" i="2"/>
  <c r="AK1654" i="2"/>
  <c r="AG1654" i="2"/>
  <c r="AH1654" i="2"/>
  <c r="AI1654" i="2"/>
  <c r="AM1654" i="2"/>
  <c r="AF1654" i="2"/>
  <c r="AJ1654" i="2"/>
  <c r="AU1662" i="2"/>
  <c r="AS1662" i="2"/>
  <c r="AT1662" i="2"/>
  <c r="AR1662" i="2"/>
  <c r="AQ1662" i="2"/>
  <c r="AP1662" i="2"/>
  <c r="AN1662" i="2"/>
  <c r="AO1662" i="2"/>
  <c r="AL1662" i="2"/>
  <c r="AK1662" i="2"/>
  <c r="AG1662" i="2"/>
  <c r="AM1662" i="2"/>
  <c r="AH1662" i="2"/>
  <c r="AI1662" i="2"/>
  <c r="AF1662" i="2"/>
  <c r="AJ1662" i="2"/>
  <c r="AU1670" i="2"/>
  <c r="AT1670" i="2"/>
  <c r="AS1670" i="2"/>
  <c r="AR1670" i="2"/>
  <c r="AQ1670" i="2"/>
  <c r="AP1670" i="2"/>
  <c r="AN1670" i="2"/>
  <c r="AO1670" i="2"/>
  <c r="AL1670" i="2"/>
  <c r="AK1670" i="2"/>
  <c r="AG1670" i="2"/>
  <c r="AH1670" i="2"/>
  <c r="AI1670" i="2"/>
  <c r="AF1670" i="2"/>
  <c r="AM1670" i="2"/>
  <c r="AJ1670" i="2"/>
  <c r="AU1678" i="2"/>
  <c r="AS1678" i="2"/>
  <c r="AT1678" i="2"/>
  <c r="AR1678" i="2"/>
  <c r="AQ1678" i="2"/>
  <c r="AP1678" i="2"/>
  <c r="AN1678" i="2"/>
  <c r="AO1678" i="2"/>
  <c r="AL1678" i="2"/>
  <c r="AK1678" i="2"/>
  <c r="AG1678" i="2"/>
  <c r="AM1678" i="2"/>
  <c r="AH1678" i="2"/>
  <c r="AI1678" i="2"/>
  <c r="AF1678" i="2"/>
  <c r="AJ1678" i="2"/>
  <c r="AU1686" i="2"/>
  <c r="AS1686" i="2"/>
  <c r="AT1686" i="2"/>
  <c r="AR1686" i="2"/>
  <c r="AQ1686" i="2"/>
  <c r="AP1686" i="2"/>
  <c r="AN1686" i="2"/>
  <c r="AO1686" i="2"/>
  <c r="AL1686" i="2"/>
  <c r="AK1686" i="2"/>
  <c r="AG1686" i="2"/>
  <c r="AH1686" i="2"/>
  <c r="AI1686" i="2"/>
  <c r="AF1686" i="2"/>
  <c r="AM1686" i="2"/>
  <c r="AJ1686" i="2"/>
  <c r="AU1694" i="2"/>
  <c r="AS1694" i="2"/>
  <c r="AR1694" i="2"/>
  <c r="AT1694" i="2"/>
  <c r="AQ1694" i="2"/>
  <c r="AP1694" i="2"/>
  <c r="AN1694" i="2"/>
  <c r="AO1694" i="2"/>
  <c r="AL1694" i="2"/>
  <c r="AK1694" i="2"/>
  <c r="AG1694" i="2"/>
  <c r="AM1694" i="2"/>
  <c r="AH1694" i="2"/>
  <c r="AI1694" i="2"/>
  <c r="AF1694" i="2"/>
  <c r="AJ1694" i="2"/>
  <c r="AU1702" i="2"/>
  <c r="AT1702" i="2"/>
  <c r="AS1702" i="2"/>
  <c r="AR1702" i="2"/>
  <c r="AQ1702" i="2"/>
  <c r="AP1702" i="2"/>
  <c r="AN1702" i="2"/>
  <c r="AO1702" i="2"/>
  <c r="AL1702" i="2"/>
  <c r="AK1702" i="2"/>
  <c r="AG1702" i="2"/>
  <c r="AH1702" i="2"/>
  <c r="AI1702" i="2"/>
  <c r="AF1702" i="2"/>
  <c r="AM1702" i="2"/>
  <c r="AJ1702" i="2"/>
  <c r="AU1710" i="2"/>
  <c r="AS1710" i="2"/>
  <c r="AT1710" i="2"/>
  <c r="AR1710" i="2"/>
  <c r="AQ1710" i="2"/>
  <c r="AP1710" i="2"/>
  <c r="AN1710" i="2"/>
  <c r="AO1710" i="2"/>
  <c r="AL1710" i="2"/>
  <c r="AK1710" i="2"/>
  <c r="AG1710" i="2"/>
  <c r="AM1710" i="2"/>
  <c r="AH1710" i="2"/>
  <c r="AI1710" i="2"/>
  <c r="AF1710" i="2"/>
  <c r="AJ1710" i="2"/>
  <c r="AU1718" i="2"/>
  <c r="AS1718" i="2"/>
  <c r="AT1718" i="2"/>
  <c r="AR1718" i="2"/>
  <c r="AQ1718" i="2"/>
  <c r="AP1718" i="2"/>
  <c r="AN1718" i="2"/>
  <c r="AO1718" i="2"/>
  <c r="AL1718" i="2"/>
  <c r="AK1718" i="2"/>
  <c r="AG1718" i="2"/>
  <c r="AH1718" i="2"/>
  <c r="AI1718" i="2"/>
  <c r="AM1718" i="2"/>
  <c r="AF1718" i="2"/>
  <c r="AJ1718" i="2"/>
  <c r="AU1726" i="2"/>
  <c r="AS1726" i="2"/>
  <c r="AR1726" i="2"/>
  <c r="AT1726" i="2"/>
  <c r="AQ1726" i="2"/>
  <c r="AP1726" i="2"/>
  <c r="AN1726" i="2"/>
  <c r="AO1726" i="2"/>
  <c r="AL1726" i="2"/>
  <c r="AK1726" i="2"/>
  <c r="AG1726" i="2"/>
  <c r="AM1726" i="2"/>
  <c r="AH1726" i="2"/>
  <c r="AI1726" i="2"/>
  <c r="AF1726" i="2"/>
  <c r="AJ1726" i="2"/>
  <c r="AU1734" i="2"/>
  <c r="AT1734" i="2"/>
  <c r="AS1734" i="2"/>
  <c r="AR1734" i="2"/>
  <c r="AQ1734" i="2"/>
  <c r="AP1734" i="2"/>
  <c r="AN1734" i="2"/>
  <c r="AO1734" i="2"/>
  <c r="AL1734" i="2"/>
  <c r="AK1734" i="2"/>
  <c r="AG1734" i="2"/>
  <c r="AH1734" i="2"/>
  <c r="AI1734" i="2"/>
  <c r="AF1734" i="2"/>
  <c r="AM1734" i="2"/>
  <c r="AJ1734" i="2"/>
  <c r="AU1742" i="2"/>
  <c r="AS1742" i="2"/>
  <c r="AT1742" i="2"/>
  <c r="AR1742" i="2"/>
  <c r="AQ1742" i="2"/>
  <c r="AP1742" i="2"/>
  <c r="AN1742" i="2"/>
  <c r="AO1742" i="2"/>
  <c r="AL1742" i="2"/>
  <c r="AK1742" i="2"/>
  <c r="AG1742" i="2"/>
  <c r="AM1742" i="2"/>
  <c r="AH1742" i="2"/>
  <c r="AI1742" i="2"/>
  <c r="AF1742" i="2"/>
  <c r="AJ1742" i="2"/>
  <c r="AU1750" i="2"/>
  <c r="AS1750" i="2"/>
  <c r="AT1750" i="2"/>
  <c r="AR1750" i="2"/>
  <c r="AQ1750" i="2"/>
  <c r="AP1750" i="2"/>
  <c r="AN1750" i="2"/>
  <c r="AO1750" i="2"/>
  <c r="AL1750" i="2"/>
  <c r="AK1750" i="2"/>
  <c r="AG1750" i="2"/>
  <c r="AH1750" i="2"/>
  <c r="AI1750" i="2"/>
  <c r="AF1750" i="2"/>
  <c r="AM1750" i="2"/>
  <c r="AJ1750" i="2"/>
  <c r="AU1758" i="2"/>
  <c r="AS1758" i="2"/>
  <c r="AR1758" i="2"/>
  <c r="AT1758" i="2"/>
  <c r="AQ1758" i="2"/>
  <c r="AP1758" i="2"/>
  <c r="AN1758" i="2"/>
  <c r="AO1758" i="2"/>
  <c r="AL1758" i="2"/>
  <c r="AK1758" i="2"/>
  <c r="AG1758" i="2"/>
  <c r="AM1758" i="2"/>
  <c r="AH1758" i="2"/>
  <c r="AI1758" i="2"/>
  <c r="AF1758" i="2"/>
  <c r="AJ1758" i="2"/>
  <c r="AU1766" i="2"/>
  <c r="AT1766" i="2"/>
  <c r="AS1766" i="2"/>
  <c r="AR1766" i="2"/>
  <c r="AQ1766" i="2"/>
  <c r="AP1766" i="2"/>
  <c r="AN1766" i="2"/>
  <c r="AO1766" i="2"/>
  <c r="AL1766" i="2"/>
  <c r="AK1766" i="2"/>
  <c r="AG1766" i="2"/>
  <c r="AH1766" i="2"/>
  <c r="AI1766" i="2"/>
  <c r="AF1766" i="2"/>
  <c r="AM1766" i="2"/>
  <c r="AJ1766" i="2"/>
  <c r="AU1774" i="2"/>
  <c r="AS1774" i="2"/>
  <c r="AT1774" i="2"/>
  <c r="AR1774" i="2"/>
  <c r="AQ1774" i="2"/>
  <c r="AP1774" i="2"/>
  <c r="AN1774" i="2"/>
  <c r="AO1774" i="2"/>
  <c r="AL1774" i="2"/>
  <c r="AK1774" i="2"/>
  <c r="AG1774" i="2"/>
  <c r="AM1774" i="2"/>
  <c r="AH1774" i="2"/>
  <c r="AI1774" i="2"/>
  <c r="AF1774" i="2"/>
  <c r="AJ1774" i="2"/>
  <c r="AU1782" i="2"/>
  <c r="AS1782" i="2"/>
  <c r="AT1782" i="2"/>
  <c r="AR1782" i="2"/>
  <c r="AQ1782" i="2"/>
  <c r="AP1782" i="2"/>
  <c r="AN1782" i="2"/>
  <c r="AO1782" i="2"/>
  <c r="AL1782" i="2"/>
  <c r="AK1782" i="2"/>
  <c r="AG1782" i="2"/>
  <c r="AH1782" i="2"/>
  <c r="AI1782" i="2"/>
  <c r="AM1782" i="2"/>
  <c r="AF1782" i="2"/>
  <c r="AJ1782" i="2"/>
  <c r="AU1790" i="2"/>
  <c r="AS1790" i="2"/>
  <c r="AT1790" i="2"/>
  <c r="AR1790" i="2"/>
  <c r="AQ1790" i="2"/>
  <c r="AP1790" i="2"/>
  <c r="AN1790" i="2"/>
  <c r="AO1790" i="2"/>
  <c r="AL1790" i="2"/>
  <c r="AK1790" i="2"/>
  <c r="AG1790" i="2"/>
  <c r="AM1790" i="2"/>
  <c r="AH1790" i="2"/>
  <c r="AI1790" i="2"/>
  <c r="AF1790" i="2"/>
  <c r="AJ1790" i="2"/>
  <c r="AU1798" i="2"/>
  <c r="AT1798" i="2"/>
  <c r="AS1798" i="2"/>
  <c r="AR1798" i="2"/>
  <c r="AQ1798" i="2"/>
  <c r="AP1798" i="2"/>
  <c r="AN1798" i="2"/>
  <c r="AO1798" i="2"/>
  <c r="AL1798" i="2"/>
  <c r="AK1798" i="2"/>
  <c r="AG1798" i="2"/>
  <c r="AH1798" i="2"/>
  <c r="AI1798" i="2"/>
  <c r="AF1798" i="2"/>
  <c r="AM1798" i="2"/>
  <c r="AJ1798" i="2"/>
  <c r="AU1806" i="2"/>
  <c r="AS1806" i="2"/>
  <c r="AT1806" i="2"/>
  <c r="AR1806" i="2"/>
  <c r="AQ1806" i="2"/>
  <c r="AP1806" i="2"/>
  <c r="AN1806" i="2"/>
  <c r="AO1806" i="2"/>
  <c r="AL1806" i="2"/>
  <c r="AK1806" i="2"/>
  <c r="AG1806" i="2"/>
  <c r="AM1806" i="2"/>
  <c r="AH1806" i="2"/>
  <c r="AI1806" i="2"/>
  <c r="AF1806" i="2"/>
  <c r="AJ1806" i="2"/>
  <c r="AU1814" i="2"/>
  <c r="AS1814" i="2"/>
  <c r="AT1814" i="2"/>
  <c r="AR1814" i="2"/>
  <c r="AQ1814" i="2"/>
  <c r="AP1814" i="2"/>
  <c r="AN1814" i="2"/>
  <c r="AO1814" i="2"/>
  <c r="AL1814" i="2"/>
  <c r="AK1814" i="2"/>
  <c r="AG1814" i="2"/>
  <c r="AH1814" i="2"/>
  <c r="AI1814" i="2"/>
  <c r="AF1814" i="2"/>
  <c r="AM1814" i="2"/>
  <c r="AJ1814" i="2"/>
  <c r="AU1822" i="2"/>
  <c r="AS1822" i="2"/>
  <c r="AR1822" i="2"/>
  <c r="AT1822" i="2"/>
  <c r="AQ1822" i="2"/>
  <c r="AP1822" i="2"/>
  <c r="AN1822" i="2"/>
  <c r="AO1822" i="2"/>
  <c r="AL1822" i="2"/>
  <c r="AK1822" i="2"/>
  <c r="AG1822" i="2"/>
  <c r="AM1822" i="2"/>
  <c r="AH1822" i="2"/>
  <c r="AI1822" i="2"/>
  <c r="AF1822" i="2"/>
  <c r="AJ1822" i="2"/>
  <c r="AU1830" i="2"/>
  <c r="AT1830" i="2"/>
  <c r="AS1830" i="2"/>
  <c r="AR1830" i="2"/>
  <c r="AQ1830" i="2"/>
  <c r="AP1830" i="2"/>
  <c r="AN1830" i="2"/>
  <c r="AO1830" i="2"/>
  <c r="AL1830" i="2"/>
  <c r="AK1830" i="2"/>
  <c r="AG1830" i="2"/>
  <c r="AH1830" i="2"/>
  <c r="AI1830" i="2"/>
  <c r="AF1830" i="2"/>
  <c r="AM1830" i="2"/>
  <c r="AJ1830" i="2"/>
  <c r="AU1838" i="2"/>
  <c r="AS1838" i="2"/>
  <c r="AT1838" i="2"/>
  <c r="AR1838" i="2"/>
  <c r="AQ1838" i="2"/>
  <c r="AP1838" i="2"/>
  <c r="AN1838" i="2"/>
  <c r="AO1838" i="2"/>
  <c r="AL1838" i="2"/>
  <c r="AK1838" i="2"/>
  <c r="AG1838" i="2"/>
  <c r="AM1838" i="2"/>
  <c r="AH1838" i="2"/>
  <c r="AI1838" i="2"/>
  <c r="AF1838" i="2"/>
  <c r="AJ1838" i="2"/>
  <c r="AU1846" i="2"/>
  <c r="AS1846" i="2"/>
  <c r="AT1846" i="2"/>
  <c r="AR1846" i="2"/>
  <c r="AQ1846" i="2"/>
  <c r="AP1846" i="2"/>
  <c r="AN1846" i="2"/>
  <c r="AO1846" i="2"/>
  <c r="AL1846" i="2"/>
  <c r="AK1846" i="2"/>
  <c r="AG1846" i="2"/>
  <c r="AH1846" i="2"/>
  <c r="AI1846" i="2"/>
  <c r="AM1846" i="2"/>
  <c r="AF1846" i="2"/>
  <c r="AJ1846" i="2"/>
  <c r="AU1854" i="2"/>
  <c r="AS1854" i="2"/>
  <c r="AR1854" i="2"/>
  <c r="AT1854" i="2"/>
  <c r="AQ1854" i="2"/>
  <c r="AP1854" i="2"/>
  <c r="AN1854" i="2"/>
  <c r="AO1854" i="2"/>
  <c r="AL1854" i="2"/>
  <c r="AK1854" i="2"/>
  <c r="AG1854" i="2"/>
  <c r="AM1854" i="2"/>
  <c r="AH1854" i="2"/>
  <c r="AI1854" i="2"/>
  <c r="AF1854" i="2"/>
  <c r="AJ1854" i="2"/>
  <c r="AU1862" i="2"/>
  <c r="AT1862" i="2"/>
  <c r="AS1862" i="2"/>
  <c r="AR1862" i="2"/>
  <c r="AQ1862" i="2"/>
  <c r="AP1862" i="2"/>
  <c r="AN1862" i="2"/>
  <c r="AO1862" i="2"/>
  <c r="AL1862" i="2"/>
  <c r="AK1862" i="2"/>
  <c r="AG1862" i="2"/>
  <c r="AH1862" i="2"/>
  <c r="AI1862" i="2"/>
  <c r="AF1862" i="2"/>
  <c r="AM1862" i="2"/>
  <c r="AJ1862" i="2"/>
  <c r="AU1870" i="2"/>
  <c r="AS1870" i="2"/>
  <c r="AT1870" i="2"/>
  <c r="AR1870" i="2"/>
  <c r="AQ1870" i="2"/>
  <c r="AP1870" i="2"/>
  <c r="AN1870" i="2"/>
  <c r="AO1870" i="2"/>
  <c r="AL1870" i="2"/>
  <c r="AK1870" i="2"/>
  <c r="AG1870" i="2"/>
  <c r="AM1870" i="2"/>
  <c r="AH1870" i="2"/>
  <c r="AI1870" i="2"/>
  <c r="AF1870" i="2"/>
  <c r="AJ1870" i="2"/>
  <c r="AU1878" i="2"/>
  <c r="AS1878" i="2"/>
  <c r="AT1878" i="2"/>
  <c r="AR1878" i="2"/>
  <c r="AQ1878" i="2"/>
  <c r="AP1878" i="2"/>
  <c r="AN1878" i="2"/>
  <c r="AO1878" i="2"/>
  <c r="AL1878" i="2"/>
  <c r="AK1878" i="2"/>
  <c r="AG1878" i="2"/>
  <c r="AH1878" i="2"/>
  <c r="AI1878" i="2"/>
  <c r="AF1878" i="2"/>
  <c r="AM1878" i="2"/>
  <c r="AJ1878" i="2"/>
  <c r="AU1886" i="2"/>
  <c r="AS1886" i="2"/>
  <c r="AR1886" i="2"/>
  <c r="AQ1886" i="2"/>
  <c r="AT1886" i="2"/>
  <c r="AP1886" i="2"/>
  <c r="AN1886" i="2"/>
  <c r="AO1886" i="2"/>
  <c r="AL1886" i="2"/>
  <c r="AK1886" i="2"/>
  <c r="AG1886" i="2"/>
  <c r="AM1886" i="2"/>
  <c r="AH1886" i="2"/>
  <c r="AI1886" i="2"/>
  <c r="AF1886" i="2"/>
  <c r="AJ1886" i="2"/>
  <c r="AU1894" i="2"/>
  <c r="AT1894" i="2"/>
  <c r="AS1894" i="2"/>
  <c r="AR1894" i="2"/>
  <c r="AQ1894" i="2"/>
  <c r="AP1894" i="2"/>
  <c r="AN1894" i="2"/>
  <c r="AO1894" i="2"/>
  <c r="AL1894" i="2"/>
  <c r="AK1894" i="2"/>
  <c r="AG1894" i="2"/>
  <c r="AH1894" i="2"/>
  <c r="AI1894" i="2"/>
  <c r="AF1894" i="2"/>
  <c r="AM1894" i="2"/>
  <c r="AJ1894" i="2"/>
  <c r="AU1902" i="2"/>
  <c r="AS1902" i="2"/>
  <c r="AT1902" i="2"/>
  <c r="AR1902" i="2"/>
  <c r="AQ1902" i="2"/>
  <c r="AP1902" i="2"/>
  <c r="AN1902" i="2"/>
  <c r="AO1902" i="2"/>
  <c r="AL1902" i="2"/>
  <c r="AK1902" i="2"/>
  <c r="AG1902" i="2"/>
  <c r="AM1902" i="2"/>
  <c r="AH1902" i="2"/>
  <c r="AI1902" i="2"/>
  <c r="AF1902" i="2"/>
  <c r="AJ1902" i="2"/>
  <c r="AU1910" i="2"/>
  <c r="AS1910" i="2"/>
  <c r="AT1910" i="2"/>
  <c r="AR1910" i="2"/>
  <c r="AQ1910" i="2"/>
  <c r="AP1910" i="2"/>
  <c r="AN1910" i="2"/>
  <c r="AO1910" i="2"/>
  <c r="AL1910" i="2"/>
  <c r="AK1910" i="2"/>
  <c r="AG1910" i="2"/>
  <c r="AH1910" i="2"/>
  <c r="AI1910" i="2"/>
  <c r="AM1910" i="2"/>
  <c r="AF1910" i="2"/>
  <c r="AJ1910" i="2"/>
  <c r="AU1918" i="2"/>
  <c r="AS1918" i="2"/>
  <c r="AT1918" i="2"/>
  <c r="AR1918" i="2"/>
  <c r="AQ1918" i="2"/>
  <c r="AP1918" i="2"/>
  <c r="AN1918" i="2"/>
  <c r="AO1918" i="2"/>
  <c r="AL1918" i="2"/>
  <c r="AK1918" i="2"/>
  <c r="AG1918" i="2"/>
  <c r="AM1918" i="2"/>
  <c r="AH1918" i="2"/>
  <c r="AI1918" i="2"/>
  <c r="AF1918" i="2"/>
  <c r="AJ1918" i="2"/>
  <c r="AU1926" i="2"/>
  <c r="AT1926" i="2"/>
  <c r="AS1926" i="2"/>
  <c r="AR1926" i="2"/>
  <c r="AQ1926" i="2"/>
  <c r="AP1926" i="2"/>
  <c r="AN1926" i="2"/>
  <c r="AO1926" i="2"/>
  <c r="AL1926" i="2"/>
  <c r="AK1926" i="2"/>
  <c r="AG1926" i="2"/>
  <c r="AH1926" i="2"/>
  <c r="AI1926" i="2"/>
  <c r="AF1926" i="2"/>
  <c r="AM1926" i="2"/>
  <c r="AJ1926" i="2"/>
  <c r="AU1938" i="2"/>
  <c r="AT1938" i="2"/>
  <c r="AS1938" i="2"/>
  <c r="AR1938" i="2"/>
  <c r="AQ1938" i="2"/>
  <c r="AP1938" i="2"/>
  <c r="AN1938" i="2"/>
  <c r="AL1938" i="2"/>
  <c r="AO1938" i="2"/>
  <c r="AK1938" i="2"/>
  <c r="AM1938" i="2"/>
  <c r="AG1938" i="2"/>
  <c r="AH1938" i="2"/>
  <c r="AI1938" i="2"/>
  <c r="AF1938" i="2"/>
  <c r="AJ1938" i="2"/>
  <c r="AU1958" i="2"/>
  <c r="AT1958" i="2"/>
  <c r="AS1958" i="2"/>
  <c r="AR1958" i="2"/>
  <c r="AQ1958" i="2"/>
  <c r="AP1958" i="2"/>
  <c r="AN1958" i="2"/>
  <c r="AO1958" i="2"/>
  <c r="AL1958" i="2"/>
  <c r="AK1958" i="2"/>
  <c r="AG1958" i="2"/>
  <c r="AH1958" i="2"/>
  <c r="AI1958" i="2"/>
  <c r="AF1958" i="2"/>
  <c r="AM1958" i="2"/>
  <c r="AJ1958" i="2"/>
  <c r="AU1966" i="2"/>
  <c r="AS1966" i="2"/>
  <c r="AT1966" i="2"/>
  <c r="AR1966" i="2"/>
  <c r="AQ1966" i="2"/>
  <c r="AP1966" i="2"/>
  <c r="AN1966" i="2"/>
  <c r="AO1966" i="2"/>
  <c r="AL1966" i="2"/>
  <c r="AK1966" i="2"/>
  <c r="AG1966" i="2"/>
  <c r="AM1966" i="2"/>
  <c r="AH1966" i="2"/>
  <c r="AI1966" i="2"/>
  <c r="AF1966" i="2"/>
  <c r="AJ1966" i="2"/>
  <c r="AU1974" i="2"/>
  <c r="AS1974" i="2"/>
  <c r="AT1974" i="2"/>
  <c r="AR1974" i="2"/>
  <c r="AQ1974" i="2"/>
  <c r="AP1974" i="2"/>
  <c r="AN1974" i="2"/>
  <c r="AO1974" i="2"/>
  <c r="AL1974" i="2"/>
  <c r="AK1974" i="2"/>
  <c r="AG1974" i="2"/>
  <c r="AH1974" i="2"/>
  <c r="AI1974" i="2"/>
  <c r="AM1974" i="2"/>
  <c r="AF1974" i="2"/>
  <c r="AJ1974" i="2"/>
  <c r="AU1986" i="2"/>
  <c r="AT1986" i="2"/>
  <c r="AS1986" i="2"/>
  <c r="AR1986" i="2"/>
  <c r="AQ1986" i="2"/>
  <c r="AP1986" i="2"/>
  <c r="AN1986" i="2"/>
  <c r="AK1986" i="2"/>
  <c r="AM1986" i="2"/>
  <c r="AL1986" i="2"/>
  <c r="AO1986" i="2"/>
  <c r="AG1986" i="2"/>
  <c r="AH1986" i="2"/>
  <c r="AI1986" i="2"/>
  <c r="AF1986" i="2"/>
  <c r="AJ1986" i="2"/>
  <c r="AU885" i="2"/>
  <c r="AT885" i="2"/>
  <c r="AS885" i="2"/>
  <c r="AQ885" i="2"/>
  <c r="AR885" i="2"/>
  <c r="AP885" i="2"/>
  <c r="AN885" i="2"/>
  <c r="AO885" i="2"/>
  <c r="AM885" i="2"/>
  <c r="AH885" i="2"/>
  <c r="AK885" i="2"/>
  <c r="AJ885" i="2"/>
  <c r="AI885" i="2"/>
  <c r="AL885" i="2"/>
  <c r="AG885" i="2"/>
  <c r="AF885" i="2"/>
  <c r="AU1172" i="2"/>
  <c r="AT1172" i="2"/>
  <c r="AR1172" i="2"/>
  <c r="AS1172" i="2"/>
  <c r="AQ1172" i="2"/>
  <c r="AN1172" i="2"/>
  <c r="AP1172" i="2"/>
  <c r="AO1172" i="2"/>
  <c r="AL1172" i="2"/>
  <c r="AK1172" i="2"/>
  <c r="AI1172" i="2"/>
  <c r="AJ1172" i="2"/>
  <c r="AM1172" i="2"/>
  <c r="AG1172" i="2"/>
  <c r="AF1172" i="2"/>
  <c r="AH1172" i="2"/>
  <c r="AU1300" i="2"/>
  <c r="AT1300" i="2"/>
  <c r="AR1300" i="2"/>
  <c r="AS1300" i="2"/>
  <c r="AQ1300" i="2"/>
  <c r="AN1300" i="2"/>
  <c r="AO1300" i="2"/>
  <c r="AP1300" i="2"/>
  <c r="AL1300" i="2"/>
  <c r="AK1300" i="2"/>
  <c r="AI1300" i="2"/>
  <c r="AJ1300" i="2"/>
  <c r="AM1300" i="2"/>
  <c r="AG1300" i="2"/>
  <c r="AH1300" i="2"/>
  <c r="AF1300" i="2"/>
  <c r="AU1372" i="2"/>
  <c r="AT1372" i="2"/>
  <c r="AR1372" i="2"/>
  <c r="AS1372" i="2"/>
  <c r="AQ1372" i="2"/>
  <c r="AN1372" i="2"/>
  <c r="AO1372" i="2"/>
  <c r="AP1372" i="2"/>
  <c r="AL1372" i="2"/>
  <c r="AM1372" i="2"/>
  <c r="AK1372" i="2"/>
  <c r="AI1372" i="2"/>
  <c r="AJ1372" i="2"/>
  <c r="AG1372" i="2"/>
  <c r="AH1372" i="2"/>
  <c r="AF1372" i="2"/>
  <c r="AU1404" i="2"/>
  <c r="AT1404" i="2"/>
  <c r="AR1404" i="2"/>
  <c r="AS1404" i="2"/>
  <c r="AQ1404" i="2"/>
  <c r="AN1404" i="2"/>
  <c r="AO1404" i="2"/>
  <c r="AP1404" i="2"/>
  <c r="AL1404" i="2"/>
  <c r="AM1404" i="2"/>
  <c r="AK1404" i="2"/>
  <c r="AI1404" i="2"/>
  <c r="AJ1404" i="2"/>
  <c r="AG1404" i="2"/>
  <c r="AH1404" i="2"/>
  <c r="AF1404" i="2"/>
  <c r="AU1436" i="2"/>
  <c r="AT1436" i="2"/>
  <c r="AR1436" i="2"/>
  <c r="AS1436" i="2"/>
  <c r="AQ1436" i="2"/>
  <c r="AN1436" i="2"/>
  <c r="AO1436" i="2"/>
  <c r="AP1436" i="2"/>
  <c r="AL1436" i="2"/>
  <c r="AM1436" i="2"/>
  <c r="AK1436" i="2"/>
  <c r="AI1436" i="2"/>
  <c r="AJ1436" i="2"/>
  <c r="AG1436" i="2"/>
  <c r="AH1436" i="2"/>
  <c r="AF1436" i="2"/>
  <c r="AU1468" i="2"/>
  <c r="AT1468" i="2"/>
  <c r="AR1468" i="2"/>
  <c r="AS1468" i="2"/>
  <c r="AQ1468" i="2"/>
  <c r="AN1468" i="2"/>
  <c r="AO1468" i="2"/>
  <c r="AP1468" i="2"/>
  <c r="AL1468" i="2"/>
  <c r="AM1468" i="2"/>
  <c r="AK1468" i="2"/>
  <c r="AI1468" i="2"/>
  <c r="AJ1468" i="2"/>
  <c r="AG1468" i="2"/>
  <c r="AH1468" i="2"/>
  <c r="AF1468" i="2"/>
  <c r="AU1500" i="2"/>
  <c r="AT1500" i="2"/>
  <c r="AR1500" i="2"/>
  <c r="AS1500" i="2"/>
  <c r="AQ1500" i="2"/>
  <c r="AN1500" i="2"/>
  <c r="AO1500" i="2"/>
  <c r="AP1500" i="2"/>
  <c r="AL1500" i="2"/>
  <c r="AM1500" i="2"/>
  <c r="AK1500" i="2"/>
  <c r="AI1500" i="2"/>
  <c r="AJ1500" i="2"/>
  <c r="AG1500" i="2"/>
  <c r="AH1500" i="2"/>
  <c r="AF1500" i="2"/>
  <c r="AU1532" i="2"/>
  <c r="AT1532" i="2"/>
  <c r="AR1532" i="2"/>
  <c r="AS1532" i="2"/>
  <c r="AQ1532" i="2"/>
  <c r="AO1532" i="2"/>
  <c r="AP1532" i="2"/>
  <c r="AN1532" i="2"/>
  <c r="AL1532" i="2"/>
  <c r="AM1532" i="2"/>
  <c r="AK1532" i="2"/>
  <c r="AI1532" i="2"/>
  <c r="AJ1532" i="2"/>
  <c r="AG1532" i="2"/>
  <c r="AH1532" i="2"/>
  <c r="AF1532" i="2"/>
  <c r="AU1564" i="2"/>
  <c r="AT1564" i="2"/>
  <c r="AS1564" i="2"/>
  <c r="AR1564" i="2"/>
  <c r="AQ1564" i="2"/>
  <c r="AO1564" i="2"/>
  <c r="AP1564" i="2"/>
  <c r="AN1564" i="2"/>
  <c r="AL1564" i="2"/>
  <c r="AM1564" i="2"/>
  <c r="AK1564" i="2"/>
  <c r="AI1564" i="2"/>
  <c r="AJ1564" i="2"/>
  <c r="AG1564" i="2"/>
  <c r="AH1564" i="2"/>
  <c r="AF1564" i="2"/>
  <c r="AU1596" i="2"/>
  <c r="AT1596" i="2"/>
  <c r="AR1596" i="2"/>
  <c r="AS1596" i="2"/>
  <c r="AQ1596" i="2"/>
  <c r="AO1596" i="2"/>
  <c r="AP1596" i="2"/>
  <c r="AN1596" i="2"/>
  <c r="AL1596" i="2"/>
  <c r="AM1596" i="2"/>
  <c r="AK1596" i="2"/>
  <c r="AI1596" i="2"/>
  <c r="AJ1596" i="2"/>
  <c r="AG1596" i="2"/>
  <c r="AH1596" i="2"/>
  <c r="AF1596" i="2"/>
  <c r="AU1615" i="2"/>
  <c r="AT1615" i="2"/>
  <c r="AS1615" i="2"/>
  <c r="AR1615" i="2"/>
  <c r="AQ1615" i="2"/>
  <c r="AO1615" i="2"/>
  <c r="AP1615" i="2"/>
  <c r="AM1615" i="2"/>
  <c r="AN1615" i="2"/>
  <c r="AK1615" i="2"/>
  <c r="AJ1615" i="2"/>
  <c r="AL1615" i="2"/>
  <c r="AH1615" i="2"/>
  <c r="AG1615" i="2"/>
  <c r="AI1615" i="2"/>
  <c r="AF1615" i="2"/>
  <c r="AU1623" i="2"/>
  <c r="AT1623" i="2"/>
  <c r="AS1623" i="2"/>
  <c r="AR1623" i="2"/>
  <c r="AQ1623" i="2"/>
  <c r="AO1623" i="2"/>
  <c r="AP1623" i="2"/>
  <c r="AM1623" i="2"/>
  <c r="AK1623" i="2"/>
  <c r="AN1623" i="2"/>
  <c r="AJ1623" i="2"/>
  <c r="AH1623" i="2"/>
  <c r="AG1623" i="2"/>
  <c r="AF1623" i="2"/>
  <c r="AL1623" i="2"/>
  <c r="AI1623" i="2"/>
  <c r="AU1631" i="2"/>
  <c r="AT1631" i="2"/>
  <c r="AS1631" i="2"/>
  <c r="AR1631" i="2"/>
  <c r="AQ1631" i="2"/>
  <c r="AO1631" i="2"/>
  <c r="AP1631" i="2"/>
  <c r="AM1631" i="2"/>
  <c r="AN1631" i="2"/>
  <c r="AK1631" i="2"/>
  <c r="AJ1631" i="2"/>
  <c r="AL1631" i="2"/>
  <c r="AH1631" i="2"/>
  <c r="AG1631" i="2"/>
  <c r="AF1631" i="2"/>
  <c r="AI1631" i="2"/>
  <c r="AU1639" i="2"/>
  <c r="AT1639" i="2"/>
  <c r="AS1639" i="2"/>
  <c r="AR1639" i="2"/>
  <c r="AQ1639" i="2"/>
  <c r="AO1639" i="2"/>
  <c r="AP1639" i="2"/>
  <c r="AM1639" i="2"/>
  <c r="AK1639" i="2"/>
  <c r="AN1639" i="2"/>
  <c r="AJ1639" i="2"/>
  <c r="AH1639" i="2"/>
  <c r="AG1639" i="2"/>
  <c r="AF1639" i="2"/>
  <c r="AL1639" i="2"/>
  <c r="AI1639" i="2"/>
  <c r="AU1647" i="2"/>
  <c r="AT1647" i="2"/>
  <c r="AS1647" i="2"/>
  <c r="AR1647" i="2"/>
  <c r="AQ1647" i="2"/>
  <c r="AO1647" i="2"/>
  <c r="AP1647" i="2"/>
  <c r="AM1647" i="2"/>
  <c r="AN1647" i="2"/>
  <c r="AK1647" i="2"/>
  <c r="AJ1647" i="2"/>
  <c r="AL1647" i="2"/>
  <c r="AH1647" i="2"/>
  <c r="AG1647" i="2"/>
  <c r="AI1647" i="2"/>
  <c r="AF1647" i="2"/>
  <c r="AU1655" i="2"/>
  <c r="AT1655" i="2"/>
  <c r="AS1655" i="2"/>
  <c r="AR1655" i="2"/>
  <c r="AQ1655" i="2"/>
  <c r="AO1655" i="2"/>
  <c r="AP1655" i="2"/>
  <c r="AM1655" i="2"/>
  <c r="AK1655" i="2"/>
  <c r="AN1655" i="2"/>
  <c r="AJ1655" i="2"/>
  <c r="AH1655" i="2"/>
  <c r="AL1655" i="2"/>
  <c r="AG1655" i="2"/>
  <c r="AF1655" i="2"/>
  <c r="AI1655" i="2"/>
  <c r="AU1671" i="2"/>
  <c r="AT1671" i="2"/>
  <c r="AS1671" i="2"/>
  <c r="AR1671" i="2"/>
  <c r="AQ1671" i="2"/>
  <c r="AO1671" i="2"/>
  <c r="AP1671" i="2"/>
  <c r="AM1671" i="2"/>
  <c r="AK1671" i="2"/>
  <c r="AN1671" i="2"/>
  <c r="AJ1671" i="2"/>
  <c r="AH1671" i="2"/>
  <c r="AG1671" i="2"/>
  <c r="AL1671" i="2"/>
  <c r="AF1671" i="2"/>
  <c r="AI1671" i="2"/>
  <c r="AU1687" i="2"/>
  <c r="AT1687" i="2"/>
  <c r="AS1687" i="2"/>
  <c r="AR1687" i="2"/>
  <c r="AQ1687" i="2"/>
  <c r="AO1687" i="2"/>
  <c r="AP1687" i="2"/>
  <c r="AM1687" i="2"/>
  <c r="AK1687" i="2"/>
  <c r="AN1687" i="2"/>
  <c r="AJ1687" i="2"/>
  <c r="AH1687" i="2"/>
  <c r="AG1687" i="2"/>
  <c r="AF1687" i="2"/>
  <c r="AL1687" i="2"/>
  <c r="AI1687" i="2"/>
  <c r="AS1703" i="2"/>
  <c r="AP1703" i="2"/>
  <c r="AJ1703" i="2"/>
  <c r="AL1703" i="2"/>
  <c r="AU1719" i="2"/>
  <c r="AT1719" i="2"/>
  <c r="AS1719" i="2"/>
  <c r="AR1719" i="2"/>
  <c r="AQ1719" i="2"/>
  <c r="AO1719" i="2"/>
  <c r="AP1719" i="2"/>
  <c r="AM1719" i="2"/>
  <c r="AL1719" i="2"/>
  <c r="AK1719" i="2"/>
  <c r="AN1719" i="2"/>
  <c r="AJ1719" i="2"/>
  <c r="AH1719" i="2"/>
  <c r="AG1719" i="2"/>
  <c r="AF1719" i="2"/>
  <c r="AI1719" i="2"/>
  <c r="AU1735" i="2"/>
  <c r="AT1735" i="2"/>
  <c r="AS1735" i="2"/>
  <c r="AR1735" i="2"/>
  <c r="AQ1735" i="2"/>
  <c r="AO1735" i="2"/>
  <c r="AP1735" i="2"/>
  <c r="AM1735" i="2"/>
  <c r="AL1735" i="2"/>
  <c r="AK1735" i="2"/>
  <c r="AN1735" i="2"/>
  <c r="AJ1735" i="2"/>
  <c r="AH1735" i="2"/>
  <c r="AG1735" i="2"/>
  <c r="AF1735" i="2"/>
  <c r="AI1735" i="2"/>
  <c r="AU1751" i="2"/>
  <c r="AT1751" i="2"/>
  <c r="AS1751" i="2"/>
  <c r="AR1751" i="2"/>
  <c r="AQ1751" i="2"/>
  <c r="AO1751" i="2"/>
  <c r="AP1751" i="2"/>
  <c r="AM1751" i="2"/>
  <c r="AL1751" i="2"/>
  <c r="AK1751" i="2"/>
  <c r="AN1751" i="2"/>
  <c r="AJ1751" i="2"/>
  <c r="AH1751" i="2"/>
  <c r="AG1751" i="2"/>
  <c r="AF1751" i="2"/>
  <c r="AI1751" i="2"/>
  <c r="AU1767" i="2"/>
  <c r="AT1767" i="2"/>
  <c r="AS1767" i="2"/>
  <c r="AR1767" i="2"/>
  <c r="AQ1767" i="2"/>
  <c r="AO1767" i="2"/>
  <c r="AP1767" i="2"/>
  <c r="AM1767" i="2"/>
  <c r="AL1767" i="2"/>
  <c r="AK1767" i="2"/>
  <c r="AN1767" i="2"/>
  <c r="AJ1767" i="2"/>
  <c r="AH1767" i="2"/>
  <c r="AG1767" i="2"/>
  <c r="AF1767" i="2"/>
  <c r="AI1767" i="2"/>
  <c r="AU1783" i="2"/>
  <c r="AT1783" i="2"/>
  <c r="AS1783" i="2"/>
  <c r="AR1783" i="2"/>
  <c r="AQ1783" i="2"/>
  <c r="AO1783" i="2"/>
  <c r="AP1783" i="2"/>
  <c r="AM1783" i="2"/>
  <c r="AL1783" i="2"/>
  <c r="AK1783" i="2"/>
  <c r="AN1783" i="2"/>
  <c r="AJ1783" i="2"/>
  <c r="AH1783" i="2"/>
  <c r="AG1783" i="2"/>
  <c r="AF1783" i="2"/>
  <c r="AI1783" i="2"/>
  <c r="AU1799" i="2"/>
  <c r="AT1799" i="2"/>
  <c r="AS1799" i="2"/>
  <c r="AR1799" i="2"/>
  <c r="AQ1799" i="2"/>
  <c r="AO1799" i="2"/>
  <c r="AP1799" i="2"/>
  <c r="AM1799" i="2"/>
  <c r="AL1799" i="2"/>
  <c r="AK1799" i="2"/>
  <c r="AN1799" i="2"/>
  <c r="AJ1799" i="2"/>
  <c r="AH1799" i="2"/>
  <c r="AG1799" i="2"/>
  <c r="AF1799" i="2"/>
  <c r="AI1799" i="2"/>
  <c r="AU1815" i="2"/>
  <c r="AT1815" i="2"/>
  <c r="AS1815" i="2"/>
  <c r="AR1815" i="2"/>
  <c r="AQ1815" i="2"/>
  <c r="AO1815" i="2"/>
  <c r="AP1815" i="2"/>
  <c r="AM1815" i="2"/>
  <c r="AL1815" i="2"/>
  <c r="AK1815" i="2"/>
  <c r="AN1815" i="2"/>
  <c r="AJ1815" i="2"/>
  <c r="AH1815" i="2"/>
  <c r="AG1815" i="2"/>
  <c r="AF1815" i="2"/>
  <c r="AI1815" i="2"/>
  <c r="AS1831" i="2"/>
  <c r="AP1831" i="2"/>
  <c r="AN1831" i="2"/>
  <c r="AF1831" i="2"/>
  <c r="AU1847" i="2"/>
  <c r="AT1847" i="2"/>
  <c r="AS1847" i="2"/>
  <c r="AR1847" i="2"/>
  <c r="AQ1847" i="2"/>
  <c r="AO1847" i="2"/>
  <c r="AP1847" i="2"/>
  <c r="AM1847" i="2"/>
  <c r="AL1847" i="2"/>
  <c r="AK1847" i="2"/>
  <c r="AN1847" i="2"/>
  <c r="AJ1847" i="2"/>
  <c r="AH1847" i="2"/>
  <c r="AG1847" i="2"/>
  <c r="AF1847" i="2"/>
  <c r="AI1847" i="2"/>
  <c r="AU1863" i="2"/>
  <c r="AT1863" i="2"/>
  <c r="AS1863" i="2"/>
  <c r="AR1863" i="2"/>
  <c r="AQ1863" i="2"/>
  <c r="AO1863" i="2"/>
  <c r="AP1863" i="2"/>
  <c r="AM1863" i="2"/>
  <c r="AL1863" i="2"/>
  <c r="AK1863" i="2"/>
  <c r="AN1863" i="2"/>
  <c r="AJ1863" i="2"/>
  <c r="AH1863" i="2"/>
  <c r="AG1863" i="2"/>
  <c r="AF1863" i="2"/>
  <c r="AI1863" i="2"/>
  <c r="AU1879" i="2"/>
  <c r="AT1879" i="2"/>
  <c r="AS1879" i="2"/>
  <c r="AR1879" i="2"/>
  <c r="AQ1879" i="2"/>
  <c r="AO1879" i="2"/>
  <c r="AP1879" i="2"/>
  <c r="AM1879" i="2"/>
  <c r="AL1879" i="2"/>
  <c r="AK1879" i="2"/>
  <c r="AN1879" i="2"/>
  <c r="AJ1879" i="2"/>
  <c r="AH1879" i="2"/>
  <c r="AG1879" i="2"/>
  <c r="AF1879" i="2"/>
  <c r="AI1879" i="2"/>
  <c r="AU1895" i="2"/>
  <c r="AT1895" i="2"/>
  <c r="AS1895" i="2"/>
  <c r="AR1895" i="2"/>
  <c r="AQ1895" i="2"/>
  <c r="AO1895" i="2"/>
  <c r="AP1895" i="2"/>
  <c r="AM1895" i="2"/>
  <c r="AL1895" i="2"/>
  <c r="AK1895" i="2"/>
  <c r="AN1895" i="2"/>
  <c r="AJ1895" i="2"/>
  <c r="AH1895" i="2"/>
  <c r="AG1895" i="2"/>
  <c r="AF1895" i="2"/>
  <c r="AI1895" i="2"/>
  <c r="AU1911" i="2"/>
  <c r="AT1911" i="2"/>
  <c r="AS1911" i="2"/>
  <c r="AR1911" i="2"/>
  <c r="AQ1911" i="2"/>
  <c r="AO1911" i="2"/>
  <c r="AP1911" i="2"/>
  <c r="AM1911" i="2"/>
  <c r="AL1911" i="2"/>
  <c r="AK1911" i="2"/>
  <c r="AN1911" i="2"/>
  <c r="AJ1911" i="2"/>
  <c r="AH1911" i="2"/>
  <c r="AG1911" i="2"/>
  <c r="AF1911" i="2"/>
  <c r="AI1911" i="2"/>
  <c r="AU1188" i="2"/>
  <c r="AT1188" i="2"/>
  <c r="AR1188" i="2"/>
  <c r="AS1188" i="2"/>
  <c r="AQ1188" i="2"/>
  <c r="AN1188" i="2"/>
  <c r="AO1188" i="2"/>
  <c r="AP1188" i="2"/>
  <c r="AL1188" i="2"/>
  <c r="AK1188" i="2"/>
  <c r="AI1188" i="2"/>
  <c r="AJ1188" i="2"/>
  <c r="AM1188" i="2"/>
  <c r="AG1188" i="2"/>
  <c r="AF1188" i="2"/>
  <c r="AH1188" i="2"/>
  <c r="AU1376" i="2"/>
  <c r="AT1376" i="2"/>
  <c r="AR1376" i="2"/>
  <c r="AS1376" i="2"/>
  <c r="AQ1376" i="2"/>
  <c r="AN1376" i="2"/>
  <c r="AO1376" i="2"/>
  <c r="AP1376" i="2"/>
  <c r="AL1376" i="2"/>
  <c r="AM1376" i="2"/>
  <c r="AI1376" i="2"/>
  <c r="AJ1376" i="2"/>
  <c r="AK1376" i="2"/>
  <c r="AG1376" i="2"/>
  <c r="AH1376" i="2"/>
  <c r="AF1376" i="2"/>
  <c r="AU1440" i="2"/>
  <c r="AT1440" i="2"/>
  <c r="AR1440" i="2"/>
  <c r="AS1440" i="2"/>
  <c r="AQ1440" i="2"/>
  <c r="AN1440" i="2"/>
  <c r="AO1440" i="2"/>
  <c r="AP1440" i="2"/>
  <c r="AL1440" i="2"/>
  <c r="AM1440" i="2"/>
  <c r="AI1440" i="2"/>
  <c r="AJ1440" i="2"/>
  <c r="AK1440" i="2"/>
  <c r="AG1440" i="2"/>
  <c r="AH1440" i="2"/>
  <c r="AF1440" i="2"/>
  <c r="AU1504" i="2"/>
  <c r="AT1504" i="2"/>
  <c r="AR1504" i="2"/>
  <c r="AS1504" i="2"/>
  <c r="AQ1504" i="2"/>
  <c r="AN1504" i="2"/>
  <c r="AO1504" i="2"/>
  <c r="AP1504" i="2"/>
  <c r="AL1504" i="2"/>
  <c r="AM1504" i="2"/>
  <c r="AI1504" i="2"/>
  <c r="AJ1504" i="2"/>
  <c r="AK1504" i="2"/>
  <c r="AG1504" i="2"/>
  <c r="AH1504" i="2"/>
  <c r="AF1504" i="2"/>
  <c r="AU1568" i="2"/>
  <c r="AT1568" i="2"/>
  <c r="AS1568" i="2"/>
  <c r="AR1568" i="2"/>
  <c r="AQ1568" i="2"/>
  <c r="AO1568" i="2"/>
  <c r="AP1568" i="2"/>
  <c r="AL1568" i="2"/>
  <c r="AN1568" i="2"/>
  <c r="AM1568" i="2"/>
  <c r="AI1568" i="2"/>
  <c r="AJ1568" i="2"/>
  <c r="AK1568" i="2"/>
  <c r="AG1568" i="2"/>
  <c r="AH1568" i="2"/>
  <c r="AF1568" i="2"/>
  <c r="AU1616" i="2"/>
  <c r="AT1616" i="2"/>
  <c r="AS1616" i="2"/>
  <c r="AR1616" i="2"/>
  <c r="AQ1616" i="2"/>
  <c r="AO1616" i="2"/>
  <c r="AP1616" i="2"/>
  <c r="AL1616" i="2"/>
  <c r="AN1616" i="2"/>
  <c r="AM1616" i="2"/>
  <c r="AI1616" i="2"/>
  <c r="AJ1616" i="2"/>
  <c r="AK1616" i="2"/>
  <c r="AG1616" i="2"/>
  <c r="AH1616" i="2"/>
  <c r="AF1616" i="2"/>
  <c r="AU1632" i="2"/>
  <c r="AT1632" i="2"/>
  <c r="AS1632" i="2"/>
  <c r="AR1632" i="2"/>
  <c r="AQ1632" i="2"/>
  <c r="AO1632" i="2"/>
  <c r="AP1632" i="2"/>
  <c r="AL1632" i="2"/>
  <c r="AN1632" i="2"/>
  <c r="AM1632" i="2"/>
  <c r="AI1632" i="2"/>
  <c r="AJ1632" i="2"/>
  <c r="AK1632" i="2"/>
  <c r="AG1632" i="2"/>
  <c r="AH1632" i="2"/>
  <c r="AF1632" i="2"/>
  <c r="AU1648" i="2"/>
  <c r="AT1648" i="2"/>
  <c r="AS1648" i="2"/>
  <c r="AR1648" i="2"/>
  <c r="AQ1648" i="2"/>
  <c r="AO1648" i="2"/>
  <c r="AP1648" i="2"/>
  <c r="AL1648" i="2"/>
  <c r="AN1648" i="2"/>
  <c r="AM1648" i="2"/>
  <c r="AI1648" i="2"/>
  <c r="AJ1648" i="2"/>
  <c r="AK1648" i="2"/>
  <c r="AG1648" i="2"/>
  <c r="AH1648" i="2"/>
  <c r="AF1648" i="2"/>
  <c r="AU1664" i="2"/>
  <c r="AT1664" i="2"/>
  <c r="AS1664" i="2"/>
  <c r="AR1664" i="2"/>
  <c r="AQ1664" i="2"/>
  <c r="AO1664" i="2"/>
  <c r="AP1664" i="2"/>
  <c r="AL1664" i="2"/>
  <c r="AN1664" i="2"/>
  <c r="AM1664" i="2"/>
  <c r="AI1664" i="2"/>
  <c r="AJ1664" i="2"/>
  <c r="AK1664" i="2"/>
  <c r="AG1664" i="2"/>
  <c r="AH1664" i="2"/>
  <c r="AF1664" i="2"/>
  <c r="AU1680" i="2"/>
  <c r="AT1680" i="2"/>
  <c r="AS1680" i="2"/>
  <c r="AR1680" i="2"/>
  <c r="AQ1680" i="2"/>
  <c r="AO1680" i="2"/>
  <c r="AP1680" i="2"/>
  <c r="AL1680" i="2"/>
  <c r="AN1680" i="2"/>
  <c r="AM1680" i="2"/>
  <c r="AI1680" i="2"/>
  <c r="AJ1680" i="2"/>
  <c r="AK1680" i="2"/>
  <c r="AG1680" i="2"/>
  <c r="AH1680" i="2"/>
  <c r="AF1680" i="2"/>
  <c r="AU1696" i="2"/>
  <c r="AT1696" i="2"/>
  <c r="AS1696" i="2"/>
  <c r="AR1696" i="2"/>
  <c r="AQ1696" i="2"/>
  <c r="AO1696" i="2"/>
  <c r="AP1696" i="2"/>
  <c r="AL1696" i="2"/>
  <c r="AN1696" i="2"/>
  <c r="AM1696" i="2"/>
  <c r="AI1696" i="2"/>
  <c r="AJ1696" i="2"/>
  <c r="AK1696" i="2"/>
  <c r="AG1696" i="2"/>
  <c r="AH1696" i="2"/>
  <c r="AF1696" i="2"/>
  <c r="AU1712" i="2"/>
  <c r="AT1712" i="2"/>
  <c r="AS1712" i="2"/>
  <c r="AR1712" i="2"/>
  <c r="AQ1712" i="2"/>
  <c r="AO1712" i="2"/>
  <c r="AP1712" i="2"/>
  <c r="AL1712" i="2"/>
  <c r="AN1712" i="2"/>
  <c r="AM1712" i="2"/>
  <c r="AI1712" i="2"/>
  <c r="AJ1712" i="2"/>
  <c r="AK1712" i="2"/>
  <c r="AG1712" i="2"/>
  <c r="AH1712" i="2"/>
  <c r="AF1712" i="2"/>
  <c r="AU1728" i="2"/>
  <c r="AT1728" i="2"/>
  <c r="AS1728" i="2"/>
  <c r="AR1728" i="2"/>
  <c r="AQ1728" i="2"/>
  <c r="AO1728" i="2"/>
  <c r="AP1728" i="2"/>
  <c r="AN1728" i="2"/>
  <c r="AM1728" i="2"/>
  <c r="AI1728" i="2"/>
  <c r="AJ1728" i="2"/>
  <c r="AK1728" i="2"/>
  <c r="AG1728" i="2"/>
  <c r="AL1728" i="2"/>
  <c r="AH1728" i="2"/>
  <c r="AF1728" i="2"/>
  <c r="AU1744" i="2"/>
  <c r="AT1744" i="2"/>
  <c r="AS1744" i="2"/>
  <c r="AR1744" i="2"/>
  <c r="AQ1744" i="2"/>
  <c r="AO1744" i="2"/>
  <c r="AP1744" i="2"/>
  <c r="AN1744" i="2"/>
  <c r="AM1744" i="2"/>
  <c r="AI1744" i="2"/>
  <c r="AL1744" i="2"/>
  <c r="AJ1744" i="2"/>
  <c r="AK1744" i="2"/>
  <c r="AG1744" i="2"/>
  <c r="AH1744" i="2"/>
  <c r="AF1744" i="2"/>
  <c r="AU1760" i="2"/>
  <c r="AT1760" i="2"/>
  <c r="AS1760" i="2"/>
  <c r="AR1760" i="2"/>
  <c r="AQ1760" i="2"/>
  <c r="AO1760" i="2"/>
  <c r="AP1760" i="2"/>
  <c r="AN1760" i="2"/>
  <c r="AM1760" i="2"/>
  <c r="AI1760" i="2"/>
  <c r="AJ1760" i="2"/>
  <c r="AK1760" i="2"/>
  <c r="AG1760" i="2"/>
  <c r="AL1760" i="2"/>
  <c r="AH1760" i="2"/>
  <c r="AF1760" i="2"/>
  <c r="AU1776" i="2"/>
  <c r="AT1776" i="2"/>
  <c r="AS1776" i="2"/>
  <c r="AR1776" i="2"/>
  <c r="AQ1776" i="2"/>
  <c r="AO1776" i="2"/>
  <c r="AP1776" i="2"/>
  <c r="AN1776" i="2"/>
  <c r="AM1776" i="2"/>
  <c r="AI1776" i="2"/>
  <c r="AL1776" i="2"/>
  <c r="AJ1776" i="2"/>
  <c r="AK1776" i="2"/>
  <c r="AG1776" i="2"/>
  <c r="AH1776" i="2"/>
  <c r="AF1776" i="2"/>
  <c r="AU1792" i="2"/>
  <c r="AT1792" i="2"/>
  <c r="AS1792" i="2"/>
  <c r="AR1792" i="2"/>
  <c r="AQ1792" i="2"/>
  <c r="AO1792" i="2"/>
  <c r="AP1792" i="2"/>
  <c r="AN1792" i="2"/>
  <c r="AM1792" i="2"/>
  <c r="AI1792" i="2"/>
  <c r="AJ1792" i="2"/>
  <c r="AK1792" i="2"/>
  <c r="AG1792" i="2"/>
  <c r="AH1792" i="2"/>
  <c r="AF1792" i="2"/>
  <c r="AL1792" i="2"/>
  <c r="AU1808" i="2"/>
  <c r="AT1808" i="2"/>
  <c r="AS1808" i="2"/>
  <c r="AR1808" i="2"/>
  <c r="AQ1808" i="2"/>
  <c r="AO1808" i="2"/>
  <c r="AP1808" i="2"/>
  <c r="AN1808" i="2"/>
  <c r="AM1808" i="2"/>
  <c r="AI1808" i="2"/>
  <c r="AL1808" i="2"/>
  <c r="AJ1808" i="2"/>
  <c r="AK1808" i="2"/>
  <c r="AG1808" i="2"/>
  <c r="AH1808" i="2"/>
  <c r="AF1808" i="2"/>
  <c r="AU1824" i="2"/>
  <c r="AT1824" i="2"/>
  <c r="AS1824" i="2"/>
  <c r="AR1824" i="2"/>
  <c r="AQ1824" i="2"/>
  <c r="AO1824" i="2"/>
  <c r="AP1824" i="2"/>
  <c r="AN1824" i="2"/>
  <c r="AM1824" i="2"/>
  <c r="AI1824" i="2"/>
  <c r="AJ1824" i="2"/>
  <c r="AK1824" i="2"/>
  <c r="AG1824" i="2"/>
  <c r="AH1824" i="2"/>
  <c r="AL1824" i="2"/>
  <c r="AF1824" i="2"/>
  <c r="AU1840" i="2"/>
  <c r="AT1840" i="2"/>
  <c r="AS1840" i="2"/>
  <c r="AR1840" i="2"/>
  <c r="AQ1840" i="2"/>
  <c r="AO1840" i="2"/>
  <c r="AP1840" i="2"/>
  <c r="AN1840" i="2"/>
  <c r="AM1840" i="2"/>
  <c r="AI1840" i="2"/>
  <c r="AL1840" i="2"/>
  <c r="AJ1840" i="2"/>
  <c r="AK1840" i="2"/>
  <c r="AG1840" i="2"/>
  <c r="AH1840" i="2"/>
  <c r="AF1840" i="2"/>
  <c r="AU1856" i="2"/>
  <c r="AT1856" i="2"/>
  <c r="AS1856" i="2"/>
  <c r="AR1856" i="2"/>
  <c r="AQ1856" i="2"/>
  <c r="AO1856" i="2"/>
  <c r="AP1856" i="2"/>
  <c r="AN1856" i="2"/>
  <c r="AM1856" i="2"/>
  <c r="AI1856" i="2"/>
  <c r="AJ1856" i="2"/>
  <c r="AK1856" i="2"/>
  <c r="AG1856" i="2"/>
  <c r="AL1856" i="2"/>
  <c r="AH1856" i="2"/>
  <c r="AF1856" i="2"/>
  <c r="AU1872" i="2"/>
  <c r="AT1872" i="2"/>
  <c r="AS1872" i="2"/>
  <c r="AR1872" i="2"/>
  <c r="AQ1872" i="2"/>
  <c r="AO1872" i="2"/>
  <c r="AP1872" i="2"/>
  <c r="AN1872" i="2"/>
  <c r="AM1872" i="2"/>
  <c r="AI1872" i="2"/>
  <c r="AL1872" i="2"/>
  <c r="AJ1872" i="2"/>
  <c r="AK1872" i="2"/>
  <c r="AG1872" i="2"/>
  <c r="AH1872" i="2"/>
  <c r="AF1872" i="2"/>
  <c r="AU1888" i="2"/>
  <c r="AT1888" i="2"/>
  <c r="AS1888" i="2"/>
  <c r="AR1888" i="2"/>
  <c r="AQ1888" i="2"/>
  <c r="AO1888" i="2"/>
  <c r="AP1888" i="2"/>
  <c r="AN1888" i="2"/>
  <c r="AM1888" i="2"/>
  <c r="AI1888" i="2"/>
  <c r="AJ1888" i="2"/>
  <c r="AK1888" i="2"/>
  <c r="AG1888" i="2"/>
  <c r="AL1888" i="2"/>
  <c r="AH1888" i="2"/>
  <c r="AF1888" i="2"/>
  <c r="AU1904" i="2"/>
  <c r="AT1904" i="2"/>
  <c r="AS1904" i="2"/>
  <c r="AR1904" i="2"/>
  <c r="AQ1904" i="2"/>
  <c r="AO1904" i="2"/>
  <c r="AP1904" i="2"/>
  <c r="AN1904" i="2"/>
  <c r="AM1904" i="2"/>
  <c r="AI1904" i="2"/>
  <c r="AL1904" i="2"/>
  <c r="AJ1904" i="2"/>
  <c r="AK1904" i="2"/>
  <c r="AG1904" i="2"/>
  <c r="AH1904" i="2"/>
  <c r="AF1904" i="2"/>
  <c r="AU1920" i="2"/>
  <c r="AT1920" i="2"/>
  <c r="AS1920" i="2"/>
  <c r="AR1920" i="2"/>
  <c r="AQ1920" i="2"/>
  <c r="AO1920" i="2"/>
  <c r="AP1920" i="2"/>
  <c r="AN1920" i="2"/>
  <c r="AM1920" i="2"/>
  <c r="AI1920" i="2"/>
  <c r="AJ1920" i="2"/>
  <c r="AK1920" i="2"/>
  <c r="AG1920" i="2"/>
  <c r="AH1920" i="2"/>
  <c r="AF1920" i="2"/>
  <c r="AL1920" i="2"/>
  <c r="AU1968" i="2"/>
  <c r="AT1968" i="2"/>
  <c r="AS1968" i="2"/>
  <c r="AR1968" i="2"/>
  <c r="AQ1968" i="2"/>
  <c r="AO1968" i="2"/>
  <c r="AP1968" i="2"/>
  <c r="AN1968" i="2"/>
  <c r="AM1968" i="2"/>
  <c r="AI1968" i="2"/>
  <c r="AL1968" i="2"/>
  <c r="AJ1968" i="2"/>
  <c r="AK1968" i="2"/>
  <c r="AG1968" i="2"/>
  <c r="AH1968" i="2"/>
  <c r="AF1968" i="2"/>
  <c r="AU1332" i="2"/>
  <c r="AT1332" i="2"/>
  <c r="AR1332" i="2"/>
  <c r="AS1332" i="2"/>
  <c r="AQ1332" i="2"/>
  <c r="AN1332" i="2"/>
  <c r="AO1332" i="2"/>
  <c r="AP1332" i="2"/>
  <c r="AL1332" i="2"/>
  <c r="AK1332" i="2"/>
  <c r="AI1332" i="2"/>
  <c r="AJ1332" i="2"/>
  <c r="AM1332" i="2"/>
  <c r="AG1332" i="2"/>
  <c r="AH1332" i="2"/>
  <c r="AF1332" i="2"/>
  <c r="AU1604" i="2"/>
  <c r="AT1604" i="2"/>
  <c r="AR1604" i="2"/>
  <c r="AQ1604" i="2"/>
  <c r="AS1604" i="2"/>
  <c r="AO1604" i="2"/>
  <c r="AP1604" i="2"/>
  <c r="AN1604" i="2"/>
  <c r="AL1604" i="2"/>
  <c r="AK1604" i="2"/>
  <c r="AI1604" i="2"/>
  <c r="AJ1604" i="2"/>
  <c r="AM1604" i="2"/>
  <c r="AG1604" i="2"/>
  <c r="AH1604" i="2"/>
  <c r="AF1604" i="2"/>
  <c r="AU1673" i="2"/>
  <c r="AT1673" i="2"/>
  <c r="AS1673" i="2"/>
  <c r="AR1673" i="2"/>
  <c r="AQ1673" i="2"/>
  <c r="AN1673" i="2"/>
  <c r="AO1673" i="2"/>
  <c r="AM1673" i="2"/>
  <c r="AL1673" i="2"/>
  <c r="AP1673" i="2"/>
  <c r="AH1673" i="2"/>
  <c r="AI1673" i="2"/>
  <c r="AJ1673" i="2"/>
  <c r="AG1673" i="2"/>
  <c r="AF1673" i="2"/>
  <c r="AK1673" i="2"/>
  <c r="AU1737" i="2"/>
  <c r="AT1737" i="2"/>
  <c r="AS1737" i="2"/>
  <c r="AR1737" i="2"/>
  <c r="AQ1737" i="2"/>
  <c r="AN1737" i="2"/>
  <c r="AO1737" i="2"/>
  <c r="AM1737" i="2"/>
  <c r="AP1737" i="2"/>
  <c r="AH1737" i="2"/>
  <c r="AI1737" i="2"/>
  <c r="AL1737" i="2"/>
  <c r="AJ1737" i="2"/>
  <c r="AG1737" i="2"/>
  <c r="AF1737" i="2"/>
  <c r="AK1737" i="2"/>
  <c r="AU1801" i="2"/>
  <c r="AT1801" i="2"/>
  <c r="AS1801" i="2"/>
  <c r="AR1801" i="2"/>
  <c r="AQ1801" i="2"/>
  <c r="AN1801" i="2"/>
  <c r="AO1801" i="2"/>
  <c r="AM1801" i="2"/>
  <c r="AP1801" i="2"/>
  <c r="AH1801" i="2"/>
  <c r="AI1801" i="2"/>
  <c r="AL1801" i="2"/>
  <c r="AJ1801" i="2"/>
  <c r="AG1801" i="2"/>
  <c r="AF1801" i="2"/>
  <c r="AK1801" i="2"/>
  <c r="AU1865" i="2"/>
  <c r="AT1865" i="2"/>
  <c r="AS1865" i="2"/>
  <c r="AR1865" i="2"/>
  <c r="AQ1865" i="2"/>
  <c r="AN1865" i="2"/>
  <c r="AO1865" i="2"/>
  <c r="AM1865" i="2"/>
  <c r="AP1865" i="2"/>
  <c r="AH1865" i="2"/>
  <c r="AI1865" i="2"/>
  <c r="AL1865" i="2"/>
  <c r="AJ1865" i="2"/>
  <c r="AG1865" i="2"/>
  <c r="AF1865" i="2"/>
  <c r="AK1865" i="2"/>
  <c r="AU1929" i="2"/>
  <c r="AT1929" i="2"/>
  <c r="AS1929" i="2"/>
  <c r="AR1929" i="2"/>
  <c r="AQ1929" i="2"/>
  <c r="AN1929" i="2"/>
  <c r="AO1929" i="2"/>
  <c r="AM1929" i="2"/>
  <c r="AH1929" i="2"/>
  <c r="AI1929" i="2"/>
  <c r="AP1929" i="2"/>
  <c r="AL1929" i="2"/>
  <c r="AJ1929" i="2"/>
  <c r="AF1929" i="2"/>
  <c r="AG1929" i="2"/>
  <c r="AK1929" i="2"/>
  <c r="AU1140" i="2"/>
  <c r="AT1140" i="2"/>
  <c r="AS1140" i="2"/>
  <c r="AR1140" i="2"/>
  <c r="AQ1140" i="2"/>
  <c r="AP1140" i="2"/>
  <c r="AN1140" i="2"/>
  <c r="AO1140" i="2"/>
  <c r="AL1140" i="2"/>
  <c r="AK1140" i="2"/>
  <c r="AI1140" i="2"/>
  <c r="AJ1140" i="2"/>
  <c r="AM1140" i="2"/>
  <c r="AG1140" i="2"/>
  <c r="AF1140" i="2"/>
  <c r="AH1140" i="2"/>
  <c r="AU1428" i="2"/>
  <c r="AT1428" i="2"/>
  <c r="AR1428" i="2"/>
  <c r="AS1428" i="2"/>
  <c r="AQ1428" i="2"/>
  <c r="AN1428" i="2"/>
  <c r="AO1428" i="2"/>
  <c r="AP1428" i="2"/>
  <c r="AL1428" i="2"/>
  <c r="AK1428" i="2"/>
  <c r="AI1428" i="2"/>
  <c r="AJ1428" i="2"/>
  <c r="AM1428" i="2"/>
  <c r="AG1428" i="2"/>
  <c r="AH1428" i="2"/>
  <c r="AF1428" i="2"/>
  <c r="AU1556" i="2"/>
  <c r="AT1556" i="2"/>
  <c r="AS1556" i="2"/>
  <c r="AR1556" i="2"/>
  <c r="AQ1556" i="2"/>
  <c r="AO1556" i="2"/>
  <c r="AP1556" i="2"/>
  <c r="AN1556" i="2"/>
  <c r="AL1556" i="2"/>
  <c r="AK1556" i="2"/>
  <c r="AI1556" i="2"/>
  <c r="AJ1556" i="2"/>
  <c r="AM1556" i="2"/>
  <c r="AG1556" i="2"/>
  <c r="AH1556" i="2"/>
  <c r="AF1556" i="2"/>
  <c r="AU1629" i="2"/>
  <c r="AT1629" i="2"/>
  <c r="AS1629" i="2"/>
  <c r="AR1629" i="2"/>
  <c r="AQ1629" i="2"/>
  <c r="AN1629" i="2"/>
  <c r="AO1629" i="2"/>
  <c r="AP1629" i="2"/>
  <c r="AM1629" i="2"/>
  <c r="AL1629" i="2"/>
  <c r="AH1629" i="2"/>
  <c r="AK1629" i="2"/>
  <c r="AI1629" i="2"/>
  <c r="AJ1629" i="2"/>
  <c r="AF1629" i="2"/>
  <c r="AG1629" i="2"/>
  <c r="AU1661" i="2"/>
  <c r="AT1661" i="2"/>
  <c r="AS1661" i="2"/>
  <c r="AR1661" i="2"/>
  <c r="AQ1661" i="2"/>
  <c r="AN1661" i="2"/>
  <c r="AO1661" i="2"/>
  <c r="AP1661" i="2"/>
  <c r="AM1661" i="2"/>
  <c r="AL1661" i="2"/>
  <c r="AH1661" i="2"/>
  <c r="AK1661" i="2"/>
  <c r="AI1661" i="2"/>
  <c r="AJ1661" i="2"/>
  <c r="AF1661" i="2"/>
  <c r="AG1661" i="2"/>
  <c r="AU1693" i="2"/>
  <c r="AT1693" i="2"/>
  <c r="AS1693" i="2"/>
  <c r="AR1693" i="2"/>
  <c r="AQ1693" i="2"/>
  <c r="AN1693" i="2"/>
  <c r="AO1693" i="2"/>
  <c r="AP1693" i="2"/>
  <c r="AM1693" i="2"/>
  <c r="AL1693" i="2"/>
  <c r="AH1693" i="2"/>
  <c r="AK1693" i="2"/>
  <c r="AI1693" i="2"/>
  <c r="AJ1693" i="2"/>
  <c r="AG1693" i="2"/>
  <c r="AF1693" i="2"/>
  <c r="AU1725" i="2"/>
  <c r="AT1725" i="2"/>
  <c r="AS1725" i="2"/>
  <c r="AR1725" i="2"/>
  <c r="AQ1725" i="2"/>
  <c r="AN1725" i="2"/>
  <c r="AO1725" i="2"/>
  <c r="AP1725" i="2"/>
  <c r="AM1725" i="2"/>
  <c r="AL1725" i="2"/>
  <c r="AH1725" i="2"/>
  <c r="AK1725" i="2"/>
  <c r="AI1725" i="2"/>
  <c r="AJ1725" i="2"/>
  <c r="AF1725" i="2"/>
  <c r="AG1725" i="2"/>
  <c r="AU1757" i="2"/>
  <c r="AT1757" i="2"/>
  <c r="AS1757" i="2"/>
  <c r="AR1757" i="2"/>
  <c r="AQ1757" i="2"/>
  <c r="AN1757" i="2"/>
  <c r="AO1757" i="2"/>
  <c r="AP1757" i="2"/>
  <c r="AM1757" i="2"/>
  <c r="AL1757" i="2"/>
  <c r="AH1757" i="2"/>
  <c r="AK1757" i="2"/>
  <c r="AI1757" i="2"/>
  <c r="AJ1757" i="2"/>
  <c r="AG1757" i="2"/>
  <c r="AF1757" i="2"/>
  <c r="AU1789" i="2"/>
  <c r="AT1789" i="2"/>
  <c r="AS1789" i="2"/>
  <c r="AR1789" i="2"/>
  <c r="AQ1789" i="2"/>
  <c r="AN1789" i="2"/>
  <c r="AO1789" i="2"/>
  <c r="AP1789" i="2"/>
  <c r="AM1789" i="2"/>
  <c r="AL1789" i="2"/>
  <c r="AH1789" i="2"/>
  <c r="AK1789" i="2"/>
  <c r="AI1789" i="2"/>
  <c r="AJ1789" i="2"/>
  <c r="AG1789" i="2"/>
  <c r="AF1789" i="2"/>
  <c r="AU1821" i="2"/>
  <c r="AT1821" i="2"/>
  <c r="AS1821" i="2"/>
  <c r="AR1821" i="2"/>
  <c r="AQ1821" i="2"/>
  <c r="AN1821" i="2"/>
  <c r="AO1821" i="2"/>
  <c r="AP1821" i="2"/>
  <c r="AM1821" i="2"/>
  <c r="AL1821" i="2"/>
  <c r="AH1821" i="2"/>
  <c r="AK1821" i="2"/>
  <c r="AI1821" i="2"/>
  <c r="AJ1821" i="2"/>
  <c r="AG1821" i="2"/>
  <c r="AF1821" i="2"/>
  <c r="AU1853" i="2"/>
  <c r="AT1853" i="2"/>
  <c r="AS1853" i="2"/>
  <c r="AR1853" i="2"/>
  <c r="AQ1853" i="2"/>
  <c r="AN1853" i="2"/>
  <c r="AO1853" i="2"/>
  <c r="AP1853" i="2"/>
  <c r="AM1853" i="2"/>
  <c r="AL1853" i="2"/>
  <c r="AH1853" i="2"/>
  <c r="AK1853" i="2"/>
  <c r="AI1853" i="2"/>
  <c r="AJ1853" i="2"/>
  <c r="AG1853" i="2"/>
  <c r="AF1853" i="2"/>
  <c r="AU1885" i="2"/>
  <c r="AT1885" i="2"/>
  <c r="AS1885" i="2"/>
  <c r="AR1885" i="2"/>
  <c r="AQ1885" i="2"/>
  <c r="AN1885" i="2"/>
  <c r="AO1885" i="2"/>
  <c r="AP1885" i="2"/>
  <c r="AM1885" i="2"/>
  <c r="AL1885" i="2"/>
  <c r="AH1885" i="2"/>
  <c r="AK1885" i="2"/>
  <c r="AI1885" i="2"/>
  <c r="AJ1885" i="2"/>
  <c r="AG1885" i="2"/>
  <c r="AF1885" i="2"/>
  <c r="AU1917" i="2"/>
  <c r="AT1917" i="2"/>
  <c r="AS1917" i="2"/>
  <c r="AR1917" i="2"/>
  <c r="AQ1917" i="2"/>
  <c r="AN1917" i="2"/>
  <c r="AO1917" i="2"/>
  <c r="AP1917" i="2"/>
  <c r="AM1917" i="2"/>
  <c r="AL1917" i="2"/>
  <c r="AH1917" i="2"/>
  <c r="AK1917" i="2"/>
  <c r="AI1917" i="2"/>
  <c r="AJ1917" i="2"/>
  <c r="AG1917" i="2"/>
  <c r="AF1917" i="2"/>
  <c r="AU1949" i="2"/>
  <c r="AT1949" i="2"/>
  <c r="AS1949" i="2"/>
  <c r="AR1949" i="2"/>
  <c r="AQ1949" i="2"/>
  <c r="AN1949" i="2"/>
  <c r="AO1949" i="2"/>
  <c r="AP1949" i="2"/>
  <c r="AM1949" i="2"/>
  <c r="AL1949" i="2"/>
  <c r="AH1949" i="2"/>
  <c r="AK1949" i="2"/>
  <c r="AI1949" i="2"/>
  <c r="AJ1949" i="2"/>
  <c r="AG1949" i="2"/>
  <c r="AF1949" i="2"/>
  <c r="AU1444" i="2"/>
  <c r="AT1444" i="2"/>
  <c r="AR1444" i="2"/>
  <c r="AS1444" i="2"/>
  <c r="AQ1444" i="2"/>
  <c r="AN1444" i="2"/>
  <c r="AO1444" i="2"/>
  <c r="AP1444" i="2"/>
  <c r="AL1444" i="2"/>
  <c r="AK1444" i="2"/>
  <c r="AI1444" i="2"/>
  <c r="AJ1444" i="2"/>
  <c r="AM1444" i="2"/>
  <c r="AG1444" i="2"/>
  <c r="AH1444" i="2"/>
  <c r="AF1444" i="2"/>
  <c r="AU1633" i="2"/>
  <c r="AT1633" i="2"/>
  <c r="AS1633" i="2"/>
  <c r="AR1633" i="2"/>
  <c r="AN1633" i="2"/>
  <c r="AQ1633" i="2"/>
  <c r="AO1633" i="2"/>
  <c r="AP1633" i="2"/>
  <c r="AM1633" i="2"/>
  <c r="AL1633" i="2"/>
  <c r="AH1633" i="2"/>
  <c r="AI1633" i="2"/>
  <c r="AJ1633" i="2"/>
  <c r="AG1633" i="2"/>
  <c r="AK1633" i="2"/>
  <c r="AF1633" i="2"/>
  <c r="AU1697" i="2"/>
  <c r="AT1697" i="2"/>
  <c r="AS1697" i="2"/>
  <c r="AR1697" i="2"/>
  <c r="AN1697" i="2"/>
  <c r="AQ1697" i="2"/>
  <c r="AO1697" i="2"/>
  <c r="AP1697" i="2"/>
  <c r="AM1697" i="2"/>
  <c r="AL1697" i="2"/>
  <c r="AH1697" i="2"/>
  <c r="AI1697" i="2"/>
  <c r="AJ1697" i="2"/>
  <c r="AK1697" i="2"/>
  <c r="AG1697" i="2"/>
  <c r="AF1697" i="2"/>
  <c r="AU1761" i="2"/>
  <c r="AT1761" i="2"/>
  <c r="AS1761" i="2"/>
  <c r="AR1761" i="2"/>
  <c r="AN1761" i="2"/>
  <c r="AQ1761" i="2"/>
  <c r="AO1761" i="2"/>
  <c r="AP1761" i="2"/>
  <c r="AM1761" i="2"/>
  <c r="AL1761" i="2"/>
  <c r="AH1761" i="2"/>
  <c r="AI1761" i="2"/>
  <c r="AJ1761" i="2"/>
  <c r="AF1761" i="2"/>
  <c r="AK1761" i="2"/>
  <c r="AG1761" i="2"/>
  <c r="AU1825" i="2"/>
  <c r="AT1825" i="2"/>
  <c r="AS1825" i="2"/>
  <c r="AR1825" i="2"/>
  <c r="AN1825" i="2"/>
  <c r="AQ1825" i="2"/>
  <c r="AO1825" i="2"/>
  <c r="AP1825" i="2"/>
  <c r="AM1825" i="2"/>
  <c r="AL1825" i="2"/>
  <c r="AH1825" i="2"/>
  <c r="AI1825" i="2"/>
  <c r="AJ1825" i="2"/>
  <c r="AG1825" i="2"/>
  <c r="AF1825" i="2"/>
  <c r="AK1825" i="2"/>
  <c r="AU1889" i="2"/>
  <c r="AT1889" i="2"/>
  <c r="AS1889" i="2"/>
  <c r="AR1889" i="2"/>
  <c r="AN1889" i="2"/>
  <c r="AQ1889" i="2"/>
  <c r="AO1889" i="2"/>
  <c r="AP1889" i="2"/>
  <c r="AM1889" i="2"/>
  <c r="AL1889" i="2"/>
  <c r="AH1889" i="2"/>
  <c r="AI1889" i="2"/>
  <c r="AJ1889" i="2"/>
  <c r="AG1889" i="2"/>
  <c r="AF1889" i="2"/>
  <c r="AK1889" i="2"/>
  <c r="AU1953" i="2"/>
  <c r="AT1953" i="2"/>
  <c r="AS1953" i="2"/>
  <c r="AR1953" i="2"/>
  <c r="AN1953" i="2"/>
  <c r="AQ1953" i="2"/>
  <c r="AO1953" i="2"/>
  <c r="AM1953" i="2"/>
  <c r="AL1953" i="2"/>
  <c r="AP1953" i="2"/>
  <c r="AH1953" i="2"/>
  <c r="AI1953" i="2"/>
  <c r="AJ1953" i="2"/>
  <c r="AK1953" i="2"/>
  <c r="AG1953" i="2"/>
  <c r="AF1953" i="2"/>
  <c r="AU1893" i="2"/>
  <c r="AT1893" i="2"/>
  <c r="AS1893" i="2"/>
  <c r="AN1893" i="2"/>
  <c r="AR1893" i="2"/>
  <c r="AO1893" i="2"/>
  <c r="AQ1893" i="2"/>
  <c r="AP1893" i="2"/>
  <c r="AM1893" i="2"/>
  <c r="AH1893" i="2"/>
  <c r="AL1893" i="2"/>
  <c r="AK1893" i="2"/>
  <c r="AI1893" i="2"/>
  <c r="AJ1893" i="2"/>
  <c r="AF1893" i="2"/>
  <c r="AG1893" i="2"/>
  <c r="AU1637" i="2"/>
  <c r="AT1637" i="2"/>
  <c r="AS1637" i="2"/>
  <c r="AN1637" i="2"/>
  <c r="AR1637" i="2"/>
  <c r="AO1637" i="2"/>
  <c r="AQ1637" i="2"/>
  <c r="AP1637" i="2"/>
  <c r="AM1637" i="2"/>
  <c r="AH1637" i="2"/>
  <c r="AK1637" i="2"/>
  <c r="AI1637" i="2"/>
  <c r="AL1637" i="2"/>
  <c r="AJ1637" i="2"/>
  <c r="AG1637" i="2"/>
  <c r="AF1637" i="2"/>
  <c r="AU1621" i="2"/>
  <c r="AT1621" i="2"/>
  <c r="AS1621" i="2"/>
  <c r="AR1621" i="2"/>
  <c r="AN1621" i="2"/>
  <c r="AO1621" i="2"/>
  <c r="AQ1621" i="2"/>
  <c r="AP1621" i="2"/>
  <c r="AM1621" i="2"/>
  <c r="AH1621" i="2"/>
  <c r="AK1621" i="2"/>
  <c r="AI1621" i="2"/>
  <c r="AL1621" i="2"/>
  <c r="AJ1621" i="2"/>
  <c r="AF1621" i="2"/>
  <c r="AG1621" i="2"/>
  <c r="AU1797" i="2"/>
  <c r="AT1797" i="2"/>
  <c r="AS1797" i="2"/>
  <c r="AR1797" i="2"/>
  <c r="AN1797" i="2"/>
  <c r="AO1797" i="2"/>
  <c r="AQ1797" i="2"/>
  <c r="AP1797" i="2"/>
  <c r="AM1797" i="2"/>
  <c r="AH1797" i="2"/>
  <c r="AL1797" i="2"/>
  <c r="AK1797" i="2"/>
  <c r="AI1797" i="2"/>
  <c r="AJ1797" i="2"/>
  <c r="AF1797" i="2"/>
  <c r="AG1797" i="2"/>
  <c r="AU1268" i="2"/>
  <c r="AT1268" i="2"/>
  <c r="AR1268" i="2"/>
  <c r="AS1268" i="2"/>
  <c r="AQ1268" i="2"/>
  <c r="AN1268" i="2"/>
  <c r="AO1268" i="2"/>
  <c r="AP1268" i="2"/>
  <c r="AL1268" i="2"/>
  <c r="AK1268" i="2"/>
  <c r="AI1268" i="2"/>
  <c r="AJ1268" i="2"/>
  <c r="AM1268" i="2"/>
  <c r="AG1268" i="2"/>
  <c r="AF1268" i="2"/>
  <c r="AH1268" i="2"/>
  <c r="AU663" i="2"/>
  <c r="AT663" i="2"/>
  <c r="AS663" i="2"/>
  <c r="AR663" i="2"/>
  <c r="AQ663" i="2"/>
  <c r="AP663" i="2"/>
  <c r="AO663" i="2"/>
  <c r="AM663" i="2"/>
  <c r="AN663" i="2"/>
  <c r="AJ663" i="2"/>
  <c r="AK663" i="2"/>
  <c r="AF663" i="2"/>
  <c r="AG663" i="2"/>
  <c r="AH663" i="2"/>
  <c r="AL663" i="2"/>
  <c r="AI663" i="2"/>
  <c r="AU591" i="2"/>
  <c r="AT591" i="2"/>
  <c r="AS591" i="2"/>
  <c r="AR591" i="2"/>
  <c r="AQ591" i="2"/>
  <c r="AP591" i="2"/>
  <c r="AO591" i="2"/>
  <c r="AN591" i="2"/>
  <c r="AM591" i="2"/>
  <c r="AJ591" i="2"/>
  <c r="AK591" i="2"/>
  <c r="AF591" i="2"/>
  <c r="AL591" i="2"/>
  <c r="AG591" i="2"/>
  <c r="AH591" i="2"/>
  <c r="AI591" i="2"/>
  <c r="AU449" i="2"/>
  <c r="AT449" i="2"/>
  <c r="AS449" i="2"/>
  <c r="AR449" i="2"/>
  <c r="AQ449" i="2"/>
  <c r="AP449" i="2"/>
  <c r="AN449" i="2"/>
  <c r="AO449" i="2"/>
  <c r="AM449" i="2"/>
  <c r="AL449" i="2"/>
  <c r="AH449" i="2"/>
  <c r="AI449" i="2"/>
  <c r="AJ449" i="2"/>
  <c r="AG449" i="2"/>
  <c r="AK449" i="2"/>
  <c r="AF449" i="2"/>
  <c r="AU1845" i="2"/>
  <c r="AT1845" i="2"/>
  <c r="AS1845" i="2"/>
  <c r="AN1845" i="2"/>
  <c r="AO1845" i="2"/>
  <c r="AR1845" i="2"/>
  <c r="AP1845" i="2"/>
  <c r="AM1845" i="2"/>
  <c r="AQ1845" i="2"/>
  <c r="AH1845" i="2"/>
  <c r="AK1845" i="2"/>
  <c r="AI1845" i="2"/>
  <c r="AJ1845" i="2"/>
  <c r="AL1845" i="2"/>
  <c r="AG1845" i="2"/>
  <c r="AF1845" i="2"/>
  <c r="AU1909" i="2"/>
  <c r="AT1909" i="2"/>
  <c r="AS1909" i="2"/>
  <c r="AN1909" i="2"/>
  <c r="AO1909" i="2"/>
  <c r="AP1909" i="2"/>
  <c r="AM1909" i="2"/>
  <c r="AR1909" i="2"/>
  <c r="AQ1909" i="2"/>
  <c r="AH1909" i="2"/>
  <c r="AK1909" i="2"/>
  <c r="AI1909" i="2"/>
  <c r="AJ1909" i="2"/>
  <c r="AF1909" i="2"/>
  <c r="AL1909" i="2"/>
  <c r="AG1909" i="2"/>
  <c r="AU1973" i="2"/>
  <c r="AT1973" i="2"/>
  <c r="AS1973" i="2"/>
  <c r="AO1973" i="2"/>
  <c r="AR1973" i="2"/>
  <c r="AP1973" i="2"/>
  <c r="AM1973" i="2"/>
  <c r="AH1973" i="2"/>
  <c r="AQ1973" i="2"/>
  <c r="AK1973" i="2"/>
  <c r="AI1973" i="2"/>
  <c r="AJ1973" i="2"/>
  <c r="AN1973" i="2"/>
  <c r="AL1973" i="2"/>
  <c r="AG1973" i="2"/>
  <c r="AF1973" i="2"/>
  <c r="AU1915" i="2"/>
  <c r="AT1915" i="2"/>
  <c r="AS1915" i="2"/>
  <c r="AR1915" i="2"/>
  <c r="AQ1915" i="2"/>
  <c r="AO1915" i="2"/>
  <c r="AP1915" i="2"/>
  <c r="AM1915" i="2"/>
  <c r="AK1915" i="2"/>
  <c r="AJ1915" i="2"/>
  <c r="AL1915" i="2"/>
  <c r="AN1915" i="2"/>
  <c r="AH1915" i="2"/>
  <c r="AI1915" i="2"/>
  <c r="AF1915" i="2"/>
  <c r="AG1915" i="2"/>
  <c r="AU1979" i="2"/>
  <c r="AT1979" i="2"/>
  <c r="AS1979" i="2"/>
  <c r="AR1979" i="2"/>
  <c r="AQ1979" i="2"/>
  <c r="AO1979" i="2"/>
  <c r="AP1979" i="2"/>
  <c r="AM1979" i="2"/>
  <c r="AK1979" i="2"/>
  <c r="AN1979" i="2"/>
  <c r="AJ1979" i="2"/>
  <c r="AL1979" i="2"/>
  <c r="AH1979" i="2"/>
  <c r="AI1979" i="2"/>
  <c r="AF1979" i="2"/>
  <c r="AG1979" i="2"/>
  <c r="AU1956" i="2"/>
  <c r="AT1956" i="2"/>
  <c r="AR1956" i="2"/>
  <c r="AQ1956" i="2"/>
  <c r="AO1956" i="2"/>
  <c r="AP1956" i="2"/>
  <c r="AN1956" i="2"/>
  <c r="AS1956" i="2"/>
  <c r="AL1956" i="2"/>
  <c r="AK1956" i="2"/>
  <c r="AI1956" i="2"/>
  <c r="AJ1956" i="2"/>
  <c r="AM1956" i="2"/>
  <c r="AG1956" i="2"/>
  <c r="AH1956" i="2"/>
  <c r="AF1956" i="2"/>
  <c r="AU1988" i="2"/>
  <c r="AT1988" i="2"/>
  <c r="AR1988" i="2"/>
  <c r="AQ1988" i="2"/>
  <c r="AS1988" i="2"/>
  <c r="AO1988" i="2"/>
  <c r="AP1988" i="2"/>
  <c r="AN1988" i="2"/>
  <c r="AK1988" i="2"/>
  <c r="AI1988" i="2"/>
  <c r="AL1988" i="2"/>
  <c r="AJ1988" i="2"/>
  <c r="AM1988" i="2"/>
  <c r="AG1988" i="2"/>
  <c r="AH1988" i="2"/>
  <c r="AF1988" i="2"/>
  <c r="AU1930" i="2"/>
  <c r="AT1930" i="2"/>
  <c r="AS1930" i="2"/>
  <c r="AR1930" i="2"/>
  <c r="AQ1930" i="2"/>
  <c r="AP1930" i="2"/>
  <c r="AN1930" i="2"/>
  <c r="AL1930" i="2"/>
  <c r="AK1930" i="2"/>
  <c r="AM1930" i="2"/>
  <c r="AO1930" i="2"/>
  <c r="AG1930" i="2"/>
  <c r="AH1930" i="2"/>
  <c r="AI1930" i="2"/>
  <c r="AJ1930" i="2"/>
  <c r="AF1930" i="2"/>
  <c r="AU1978" i="2"/>
  <c r="AT1978" i="2"/>
  <c r="AS1978" i="2"/>
  <c r="AR1978" i="2"/>
  <c r="AQ1978" i="2"/>
  <c r="AP1978" i="2"/>
  <c r="AN1978" i="2"/>
  <c r="AL1978" i="2"/>
  <c r="AK1978" i="2"/>
  <c r="AO1978" i="2"/>
  <c r="AM1978" i="2"/>
  <c r="AG1978" i="2"/>
  <c r="AH1978" i="2"/>
  <c r="AI1978" i="2"/>
  <c r="AJ1978" i="2"/>
  <c r="AF1978" i="2"/>
  <c r="AU1987" i="2"/>
  <c r="AT1987" i="2"/>
  <c r="AS1987" i="2"/>
  <c r="AR1987" i="2"/>
  <c r="AQ1987" i="2"/>
  <c r="AO1987" i="2"/>
  <c r="AP1987" i="2"/>
  <c r="AM1987" i="2"/>
  <c r="AK1987" i="2"/>
  <c r="AL1987" i="2"/>
  <c r="AJ1987" i="2"/>
  <c r="AN1987" i="2"/>
  <c r="AH1987" i="2"/>
  <c r="AF1987" i="2"/>
  <c r="AI1987" i="2"/>
  <c r="AG1987" i="2"/>
  <c r="AU1950" i="2"/>
  <c r="AS1950" i="2"/>
  <c r="AR1950" i="2"/>
  <c r="AT1950" i="2"/>
  <c r="AQ1950" i="2"/>
  <c r="AP1950" i="2"/>
  <c r="AN1950" i="2"/>
  <c r="AO1950" i="2"/>
  <c r="AL1950" i="2"/>
  <c r="AK1950" i="2"/>
  <c r="AG1950" i="2"/>
  <c r="AM1950" i="2"/>
  <c r="AH1950" i="2"/>
  <c r="AI1950" i="2"/>
  <c r="AF1950" i="2"/>
  <c r="AJ1950" i="2"/>
  <c r="AU1943" i="2"/>
  <c r="AT1943" i="2"/>
  <c r="AS1943" i="2"/>
  <c r="AR1943" i="2"/>
  <c r="AQ1943" i="2"/>
  <c r="AO1943" i="2"/>
  <c r="AP1943" i="2"/>
  <c r="AM1943" i="2"/>
  <c r="AL1943" i="2"/>
  <c r="AK1943" i="2"/>
  <c r="AN1943" i="2"/>
  <c r="AJ1943" i="2"/>
  <c r="AH1943" i="2"/>
  <c r="AG1943" i="2"/>
  <c r="AF1943" i="2"/>
  <c r="AI1943" i="2"/>
  <c r="AU1936" i="2"/>
  <c r="AT1936" i="2"/>
  <c r="AS1936" i="2"/>
  <c r="AR1936" i="2"/>
  <c r="AQ1936" i="2"/>
  <c r="AO1936" i="2"/>
  <c r="AP1936" i="2"/>
  <c r="AN1936" i="2"/>
  <c r="AM1936" i="2"/>
  <c r="AI1936" i="2"/>
  <c r="AL1936" i="2"/>
  <c r="AJ1936" i="2"/>
  <c r="AK1936" i="2"/>
  <c r="AG1936" i="2"/>
  <c r="AH1936" i="2"/>
  <c r="AF1936" i="2"/>
  <c r="AU1993" i="2"/>
  <c r="AT1993" i="2"/>
  <c r="AS1993" i="2"/>
  <c r="AR1993" i="2"/>
  <c r="AQ1993" i="2"/>
  <c r="AO1993" i="2"/>
  <c r="AM1993" i="2"/>
  <c r="AL1993" i="2"/>
  <c r="AN1993" i="2"/>
  <c r="AP1993" i="2"/>
  <c r="AH1993" i="2"/>
  <c r="AI1993" i="2"/>
  <c r="AJ1993" i="2"/>
  <c r="AF1993" i="2"/>
  <c r="AK1993" i="2"/>
  <c r="AG1993" i="2"/>
  <c r="AU181" i="2"/>
  <c r="AT181" i="2"/>
  <c r="AS181" i="2"/>
  <c r="AQ181" i="2"/>
  <c r="AR181" i="2"/>
  <c r="AP181" i="2"/>
  <c r="AN181" i="2"/>
  <c r="AO181" i="2"/>
  <c r="AM181" i="2"/>
  <c r="AJ181" i="2"/>
  <c r="AH181" i="2"/>
  <c r="AK181" i="2"/>
  <c r="AI181" i="2"/>
  <c r="AL181" i="2"/>
  <c r="AG181" i="2"/>
  <c r="AF181" i="2"/>
  <c r="AU157" i="2"/>
  <c r="AT157" i="2"/>
  <c r="AS157" i="2"/>
  <c r="AQ157" i="2"/>
  <c r="AR157" i="2"/>
  <c r="AP157" i="2"/>
  <c r="AN157" i="2"/>
  <c r="AO157" i="2"/>
  <c r="AM157" i="2"/>
  <c r="AL157" i="2"/>
  <c r="AJ157" i="2"/>
  <c r="AH157" i="2"/>
  <c r="AK157" i="2"/>
  <c r="AI157" i="2"/>
  <c r="AG157" i="2"/>
  <c r="AF157" i="2"/>
  <c r="AU87" i="2"/>
  <c r="AT87" i="2"/>
  <c r="AR87" i="2"/>
  <c r="AS87" i="2"/>
  <c r="AQ87" i="2"/>
  <c r="AP87" i="2"/>
  <c r="AO87" i="2"/>
  <c r="AM87" i="2"/>
  <c r="AN87" i="2"/>
  <c r="AJ87" i="2"/>
  <c r="AK87" i="2"/>
  <c r="AF87" i="2"/>
  <c r="AG87" i="2"/>
  <c r="AH87" i="2"/>
  <c r="AL87" i="2"/>
  <c r="AI87" i="2"/>
  <c r="AU231" i="2"/>
  <c r="AT231" i="2"/>
  <c r="AS231" i="2"/>
  <c r="AR231" i="2"/>
  <c r="AQ231" i="2"/>
  <c r="AP231" i="2"/>
  <c r="AO231" i="2"/>
  <c r="AM231" i="2"/>
  <c r="AN231" i="2"/>
  <c r="AJ231" i="2"/>
  <c r="AK231" i="2"/>
  <c r="AF231" i="2"/>
  <c r="AG231" i="2"/>
  <c r="AH231" i="2"/>
  <c r="AL231" i="2"/>
  <c r="AI231" i="2"/>
  <c r="AU263" i="2"/>
  <c r="AT263" i="2"/>
  <c r="AS263" i="2"/>
  <c r="AR263" i="2"/>
  <c r="AQ263" i="2"/>
  <c r="AP263" i="2"/>
  <c r="AO263" i="2"/>
  <c r="AM263" i="2"/>
  <c r="AN263" i="2"/>
  <c r="AJ263" i="2"/>
  <c r="AK263" i="2"/>
  <c r="AF263" i="2"/>
  <c r="AG263" i="2"/>
  <c r="AH263" i="2"/>
  <c r="AL263" i="2"/>
  <c r="AI263" i="2"/>
  <c r="AU312" i="2"/>
  <c r="AT312" i="2"/>
  <c r="AS312" i="2"/>
  <c r="AR312" i="2"/>
  <c r="AQ312" i="2"/>
  <c r="AP312" i="2"/>
  <c r="AN312" i="2"/>
  <c r="AO312" i="2"/>
  <c r="AL312" i="2"/>
  <c r="AM312" i="2"/>
  <c r="AJ312" i="2"/>
  <c r="AI312" i="2"/>
  <c r="AK312" i="2"/>
  <c r="AG312" i="2"/>
  <c r="AF312" i="2"/>
  <c r="AH312" i="2"/>
  <c r="AU316" i="2"/>
  <c r="AT316" i="2"/>
  <c r="AS316" i="2"/>
  <c r="AR316" i="2"/>
  <c r="AQ316" i="2"/>
  <c r="AP316" i="2"/>
  <c r="AN316" i="2"/>
  <c r="AO316" i="2"/>
  <c r="AL316" i="2"/>
  <c r="AJ316" i="2"/>
  <c r="AM316" i="2"/>
  <c r="AK316" i="2"/>
  <c r="AI316" i="2"/>
  <c r="AG316" i="2"/>
  <c r="AH316" i="2"/>
  <c r="AF316" i="2"/>
  <c r="AU320" i="2"/>
  <c r="AT320" i="2"/>
  <c r="AS320" i="2"/>
  <c r="AR320" i="2"/>
  <c r="AQ320" i="2"/>
  <c r="AP320" i="2"/>
  <c r="AN320" i="2"/>
  <c r="AO320" i="2"/>
  <c r="AL320" i="2"/>
  <c r="AM320" i="2"/>
  <c r="AJ320" i="2"/>
  <c r="AI320" i="2"/>
  <c r="AK320" i="2"/>
  <c r="AG320" i="2"/>
  <c r="AH320" i="2"/>
  <c r="AF320" i="2"/>
  <c r="AU343" i="2"/>
  <c r="AT343" i="2"/>
  <c r="AR343" i="2"/>
  <c r="AS343" i="2"/>
  <c r="AQ343" i="2"/>
  <c r="AP343" i="2"/>
  <c r="AO343" i="2"/>
  <c r="AM343" i="2"/>
  <c r="AN343" i="2"/>
  <c r="AJ343" i="2"/>
  <c r="AK343" i="2"/>
  <c r="AF343" i="2"/>
  <c r="AG343" i="2"/>
  <c r="AH343" i="2"/>
  <c r="AL343" i="2"/>
  <c r="AI343" i="2"/>
  <c r="AU88" i="2"/>
  <c r="AT88" i="2"/>
  <c r="AS88" i="2"/>
  <c r="AR88" i="2"/>
  <c r="AQ88" i="2"/>
  <c r="AP88" i="2"/>
  <c r="AN88" i="2"/>
  <c r="AO88" i="2"/>
  <c r="AL88" i="2"/>
  <c r="AM88" i="2"/>
  <c r="AJ88" i="2"/>
  <c r="AI88" i="2"/>
  <c r="AK88" i="2"/>
  <c r="AG88" i="2"/>
  <c r="AF88" i="2"/>
  <c r="AH88" i="2"/>
  <c r="AU66" i="2"/>
  <c r="AT66" i="2"/>
  <c r="AS66" i="2"/>
  <c r="AR66" i="2"/>
  <c r="AQ66" i="2"/>
  <c r="AP66" i="2"/>
  <c r="AN66" i="2"/>
  <c r="AL66" i="2"/>
  <c r="AK66" i="2"/>
  <c r="AM66" i="2"/>
  <c r="AO66" i="2"/>
  <c r="AG66" i="2"/>
  <c r="AH66" i="2"/>
  <c r="AI66" i="2"/>
  <c r="AF66" i="2"/>
  <c r="AJ66" i="2"/>
  <c r="AU57" i="2"/>
  <c r="AT57" i="2"/>
  <c r="AS57" i="2"/>
  <c r="AR57" i="2"/>
  <c r="AQ57" i="2"/>
  <c r="AP57" i="2"/>
  <c r="AN57" i="2"/>
  <c r="AO57" i="2"/>
  <c r="AM57" i="2"/>
  <c r="AL57" i="2"/>
  <c r="AH57" i="2"/>
  <c r="AI57" i="2"/>
  <c r="AJ57" i="2"/>
  <c r="AK57" i="2"/>
  <c r="AF57" i="2"/>
  <c r="AG57" i="2"/>
  <c r="AU351" i="2"/>
  <c r="AT351" i="2"/>
  <c r="AR351" i="2"/>
  <c r="AQ351" i="2"/>
  <c r="AS351" i="2"/>
  <c r="AP351" i="2"/>
  <c r="AO351" i="2"/>
  <c r="AN351" i="2"/>
  <c r="AM351" i="2"/>
  <c r="AJ351" i="2"/>
  <c r="AK351" i="2"/>
  <c r="AF351" i="2"/>
  <c r="AL351" i="2"/>
  <c r="AG351" i="2"/>
  <c r="AH351" i="2"/>
  <c r="AI351" i="2"/>
  <c r="AU380" i="2"/>
  <c r="AT380" i="2"/>
  <c r="AS380" i="2"/>
  <c r="AR380" i="2"/>
  <c r="AQ380" i="2"/>
  <c r="AP380" i="2"/>
  <c r="AN380" i="2"/>
  <c r="AO380" i="2"/>
  <c r="AL380" i="2"/>
  <c r="AJ380" i="2"/>
  <c r="AM380" i="2"/>
  <c r="AK380" i="2"/>
  <c r="AI380" i="2"/>
  <c r="AG380" i="2"/>
  <c r="AH380" i="2"/>
  <c r="AF380" i="2"/>
  <c r="AU409" i="2"/>
  <c r="AT409" i="2"/>
  <c r="AS409" i="2"/>
  <c r="AR409" i="2"/>
  <c r="AQ409" i="2"/>
  <c r="AP409" i="2"/>
  <c r="AN409" i="2"/>
  <c r="AO409" i="2"/>
  <c r="AM409" i="2"/>
  <c r="AL409" i="2"/>
  <c r="AH409" i="2"/>
  <c r="AI409" i="2"/>
  <c r="AJ409" i="2"/>
  <c r="AK409" i="2"/>
  <c r="AF409" i="2"/>
  <c r="AG409" i="2"/>
  <c r="AU105" i="2"/>
  <c r="AT105" i="2"/>
  <c r="AS105" i="2"/>
  <c r="AR105" i="2"/>
  <c r="AQ105" i="2"/>
  <c r="AP105" i="2"/>
  <c r="AN105" i="2"/>
  <c r="AO105" i="2"/>
  <c r="AM105" i="2"/>
  <c r="AL105" i="2"/>
  <c r="AH105" i="2"/>
  <c r="AI105" i="2"/>
  <c r="AJ105" i="2"/>
  <c r="AF105" i="2"/>
  <c r="AK105" i="2"/>
  <c r="AG105" i="2"/>
  <c r="AU419" i="2"/>
  <c r="AT419" i="2"/>
  <c r="AS419" i="2"/>
  <c r="AR419" i="2"/>
  <c r="AQ419" i="2"/>
  <c r="AP419" i="2"/>
  <c r="AO419" i="2"/>
  <c r="AM419" i="2"/>
  <c r="AJ419" i="2"/>
  <c r="AL419" i="2"/>
  <c r="AK419" i="2"/>
  <c r="AN419" i="2"/>
  <c r="AF419" i="2"/>
  <c r="AG419" i="2"/>
  <c r="AH419" i="2"/>
  <c r="AI419" i="2"/>
  <c r="AU430" i="2"/>
  <c r="AT430" i="2"/>
  <c r="AS430" i="2"/>
  <c r="AR430" i="2"/>
  <c r="AQ430" i="2"/>
  <c r="AP430" i="2"/>
  <c r="AN430" i="2"/>
  <c r="AO430" i="2"/>
  <c r="AL430" i="2"/>
  <c r="AK430" i="2"/>
  <c r="AG430" i="2"/>
  <c r="AM430" i="2"/>
  <c r="AJ430" i="2"/>
  <c r="AH430" i="2"/>
  <c r="AI430" i="2"/>
  <c r="AF430" i="2"/>
  <c r="AU452" i="2"/>
  <c r="AT452" i="2"/>
  <c r="AS452" i="2"/>
  <c r="AR452" i="2"/>
  <c r="AQ452" i="2"/>
  <c r="AP452" i="2"/>
  <c r="AN452" i="2"/>
  <c r="AO452" i="2"/>
  <c r="AL452" i="2"/>
  <c r="AJ452" i="2"/>
  <c r="AK452" i="2"/>
  <c r="AI452" i="2"/>
  <c r="AM452" i="2"/>
  <c r="AG452" i="2"/>
  <c r="AF452" i="2"/>
  <c r="AH452" i="2"/>
  <c r="AU65" i="2"/>
  <c r="AT65" i="2"/>
  <c r="AS65" i="2"/>
  <c r="AR65" i="2"/>
  <c r="AQ65" i="2"/>
  <c r="AP65" i="2"/>
  <c r="AN65" i="2"/>
  <c r="AO65" i="2"/>
  <c r="AM65" i="2"/>
  <c r="AL65" i="2"/>
  <c r="AH65" i="2"/>
  <c r="AI65" i="2"/>
  <c r="AJ65" i="2"/>
  <c r="AF65" i="2"/>
  <c r="AK65" i="2"/>
  <c r="AG65" i="2"/>
  <c r="AU160" i="2"/>
  <c r="AT160" i="2"/>
  <c r="AS160" i="2"/>
  <c r="AR160" i="2"/>
  <c r="AQ160" i="2"/>
  <c r="AP160" i="2"/>
  <c r="AN160" i="2"/>
  <c r="AO160" i="2"/>
  <c r="AL160" i="2"/>
  <c r="AM160" i="2"/>
  <c r="AJ160" i="2"/>
  <c r="AI160" i="2"/>
  <c r="AK160" i="2"/>
  <c r="AG160" i="2"/>
  <c r="AH160" i="2"/>
  <c r="AF160" i="2"/>
  <c r="AU110" i="2"/>
  <c r="AT110" i="2"/>
  <c r="AS110" i="2"/>
  <c r="AR110" i="2"/>
  <c r="AQ110" i="2"/>
  <c r="AP110" i="2"/>
  <c r="AN110" i="2"/>
  <c r="AO110" i="2"/>
  <c r="AL110" i="2"/>
  <c r="AK110" i="2"/>
  <c r="AG110" i="2"/>
  <c r="AM110" i="2"/>
  <c r="AJ110" i="2"/>
  <c r="AH110" i="2"/>
  <c r="AI110" i="2"/>
  <c r="AF110" i="2"/>
  <c r="AU472" i="2"/>
  <c r="AT472" i="2"/>
  <c r="AS472" i="2"/>
  <c r="AR472" i="2"/>
  <c r="AQ472" i="2"/>
  <c r="AP472" i="2"/>
  <c r="AN472" i="2"/>
  <c r="AO472" i="2"/>
  <c r="AL472" i="2"/>
  <c r="AM472" i="2"/>
  <c r="AJ472" i="2"/>
  <c r="AI472" i="2"/>
  <c r="AK472" i="2"/>
  <c r="AG472" i="2"/>
  <c r="AF472" i="2"/>
  <c r="AH472" i="2"/>
  <c r="AU460" i="2"/>
  <c r="AR460" i="2"/>
  <c r="AT460" i="2"/>
  <c r="AS460" i="2"/>
  <c r="AQ460" i="2"/>
  <c r="AP460" i="2"/>
  <c r="AN460" i="2"/>
  <c r="AO460" i="2"/>
  <c r="AL460" i="2"/>
  <c r="AJ460" i="2"/>
  <c r="AM460" i="2"/>
  <c r="AK460" i="2"/>
  <c r="AI460" i="2"/>
  <c r="AG460" i="2"/>
  <c r="AH460" i="2"/>
  <c r="AF460" i="2"/>
  <c r="AU484" i="2"/>
  <c r="AT484" i="2"/>
  <c r="AS484" i="2"/>
  <c r="AR484" i="2"/>
  <c r="AQ484" i="2"/>
  <c r="AP484" i="2"/>
  <c r="AN484" i="2"/>
  <c r="AO484" i="2"/>
  <c r="AL484" i="2"/>
  <c r="AJ484" i="2"/>
  <c r="AK484" i="2"/>
  <c r="AI484" i="2"/>
  <c r="AM484" i="2"/>
  <c r="AG484" i="2"/>
  <c r="AF484" i="2"/>
  <c r="AH484" i="2"/>
  <c r="AU500" i="2"/>
  <c r="AT500" i="2"/>
  <c r="AS500" i="2"/>
  <c r="AR500" i="2"/>
  <c r="AQ500" i="2"/>
  <c r="AP500" i="2"/>
  <c r="AN500" i="2"/>
  <c r="AO500" i="2"/>
  <c r="AL500" i="2"/>
  <c r="AJ500" i="2"/>
  <c r="AK500" i="2"/>
  <c r="AI500" i="2"/>
  <c r="AM500" i="2"/>
  <c r="AG500" i="2"/>
  <c r="AF500" i="2"/>
  <c r="AH500" i="2"/>
  <c r="AU46" i="2"/>
  <c r="AT46" i="2"/>
  <c r="AS46" i="2"/>
  <c r="AR46" i="2"/>
  <c r="AQ46" i="2"/>
  <c r="AP46" i="2"/>
  <c r="AN46" i="2"/>
  <c r="AO46" i="2"/>
  <c r="AL46" i="2"/>
  <c r="AK46" i="2"/>
  <c r="AG46" i="2"/>
  <c r="AM46" i="2"/>
  <c r="AJ46" i="2"/>
  <c r="AH46" i="2"/>
  <c r="AI46" i="2"/>
  <c r="AF46" i="2"/>
  <c r="AU40" i="2"/>
  <c r="AT40" i="2"/>
  <c r="AS40" i="2"/>
  <c r="AR40" i="2"/>
  <c r="AQ40" i="2"/>
  <c r="AP40" i="2"/>
  <c r="AN40" i="2"/>
  <c r="AO40" i="2"/>
  <c r="AL40" i="2"/>
  <c r="AM40" i="2"/>
  <c r="AJ40" i="2"/>
  <c r="AI40" i="2"/>
  <c r="AK40" i="2"/>
  <c r="AG40" i="2"/>
  <c r="AF40" i="2"/>
  <c r="AH40" i="2"/>
  <c r="AU79" i="2"/>
  <c r="AT79" i="2"/>
  <c r="AR79" i="2"/>
  <c r="AS79" i="2"/>
  <c r="AQ79" i="2"/>
  <c r="AP79" i="2"/>
  <c r="AO79" i="2"/>
  <c r="AN79" i="2"/>
  <c r="AM79" i="2"/>
  <c r="AJ79" i="2"/>
  <c r="AK79" i="2"/>
  <c r="AF79" i="2"/>
  <c r="AL79" i="2"/>
  <c r="AG79" i="2"/>
  <c r="AH79" i="2"/>
  <c r="AI79" i="2"/>
  <c r="AU134" i="2"/>
  <c r="AT134" i="2"/>
  <c r="AS134" i="2"/>
  <c r="AR134" i="2"/>
  <c r="AQ134" i="2"/>
  <c r="AN134" i="2"/>
  <c r="AP134" i="2"/>
  <c r="AO134" i="2"/>
  <c r="AL134" i="2"/>
  <c r="AK134" i="2"/>
  <c r="AG134" i="2"/>
  <c r="AJ134" i="2"/>
  <c r="AH134" i="2"/>
  <c r="AI134" i="2"/>
  <c r="AM134" i="2"/>
  <c r="AF134" i="2"/>
  <c r="AU20" i="2"/>
  <c r="AT20" i="2"/>
  <c r="AS20" i="2"/>
  <c r="AR20" i="2"/>
  <c r="AQ20" i="2"/>
  <c r="AP20" i="2"/>
  <c r="AN20" i="2"/>
  <c r="AO20" i="2"/>
  <c r="AL20" i="2"/>
  <c r="AJ20" i="2"/>
  <c r="AK20" i="2"/>
  <c r="AI20" i="2"/>
  <c r="AM20" i="2"/>
  <c r="AG20" i="2"/>
  <c r="AF20" i="2"/>
  <c r="AH20" i="2"/>
  <c r="AU108" i="2"/>
  <c r="AT108" i="2"/>
  <c r="AS108" i="2"/>
  <c r="AR108" i="2"/>
  <c r="AQ108" i="2"/>
  <c r="AP108" i="2"/>
  <c r="AN108" i="2"/>
  <c r="AO108" i="2"/>
  <c r="AL108" i="2"/>
  <c r="AJ108" i="2"/>
  <c r="AM108" i="2"/>
  <c r="AK108" i="2"/>
  <c r="AI108" i="2"/>
  <c r="AG108" i="2"/>
  <c r="AH108" i="2"/>
  <c r="AF108" i="2"/>
  <c r="AU132" i="2"/>
  <c r="AT132" i="2"/>
  <c r="AS132" i="2"/>
  <c r="AR132" i="2"/>
  <c r="AQ132" i="2"/>
  <c r="AP132" i="2"/>
  <c r="AN132" i="2"/>
  <c r="AO132" i="2"/>
  <c r="AL132" i="2"/>
  <c r="AJ132" i="2"/>
  <c r="AK132" i="2"/>
  <c r="AI132" i="2"/>
  <c r="AM132" i="2"/>
  <c r="AG132" i="2"/>
  <c r="AF132" i="2"/>
  <c r="AH132" i="2"/>
  <c r="AU1964" i="2"/>
  <c r="AT1964" i="2"/>
  <c r="AR1964" i="2"/>
  <c r="AS1964" i="2"/>
  <c r="AQ1964" i="2"/>
  <c r="AO1964" i="2"/>
  <c r="AP1964" i="2"/>
  <c r="AN1964" i="2"/>
  <c r="AL1964" i="2"/>
  <c r="AM1964" i="2"/>
  <c r="AK1964" i="2"/>
  <c r="AI1964" i="2"/>
  <c r="AJ1964" i="2"/>
  <c r="AG1964" i="2"/>
  <c r="AH1964" i="2"/>
  <c r="AF1964" i="2"/>
  <c r="AU1948" i="2"/>
  <c r="AT1948" i="2"/>
  <c r="AR1948" i="2"/>
  <c r="AS1948" i="2"/>
  <c r="AQ1948" i="2"/>
  <c r="AO1948" i="2"/>
  <c r="AP1948" i="2"/>
  <c r="AN1948" i="2"/>
  <c r="AL1948" i="2"/>
  <c r="AM1948" i="2"/>
  <c r="AK1948" i="2"/>
  <c r="AI1948" i="2"/>
  <c r="AJ1948" i="2"/>
  <c r="AG1948" i="2"/>
  <c r="AH1948" i="2"/>
  <c r="AF1948" i="2"/>
  <c r="AU137" i="2"/>
  <c r="AT137" i="2"/>
  <c r="AS137" i="2"/>
  <c r="AR137" i="2"/>
  <c r="AQ137" i="2"/>
  <c r="AP137" i="2"/>
  <c r="AN137" i="2"/>
  <c r="AO137" i="2"/>
  <c r="AM137" i="2"/>
  <c r="AL137" i="2"/>
  <c r="AH137" i="2"/>
  <c r="AI137" i="2"/>
  <c r="AJ137" i="2"/>
  <c r="AF137" i="2"/>
  <c r="AK137" i="2"/>
  <c r="AG137" i="2"/>
  <c r="AU177" i="2"/>
  <c r="AT177" i="2"/>
  <c r="AS177" i="2"/>
  <c r="AR177" i="2"/>
  <c r="AQ177" i="2"/>
  <c r="AP177" i="2"/>
  <c r="AN177" i="2"/>
  <c r="AO177" i="2"/>
  <c r="AM177" i="2"/>
  <c r="AL177" i="2"/>
  <c r="AH177" i="2"/>
  <c r="AI177" i="2"/>
  <c r="AJ177" i="2"/>
  <c r="AG177" i="2"/>
  <c r="AK177" i="2"/>
  <c r="AF177" i="2"/>
  <c r="AU83" i="2"/>
  <c r="AT83" i="2"/>
  <c r="AS83" i="2"/>
  <c r="AR83" i="2"/>
  <c r="AQ83" i="2"/>
  <c r="AP83" i="2"/>
  <c r="AO83" i="2"/>
  <c r="AM83" i="2"/>
  <c r="AN83" i="2"/>
  <c r="AJ83" i="2"/>
  <c r="AL83" i="2"/>
  <c r="AK83" i="2"/>
  <c r="AF83" i="2"/>
  <c r="AG83" i="2"/>
  <c r="AH83" i="2"/>
  <c r="AI83" i="2"/>
  <c r="AU167" i="2"/>
  <c r="AT167" i="2"/>
  <c r="AS167" i="2"/>
  <c r="AR167" i="2"/>
  <c r="AQ167" i="2"/>
  <c r="AP167" i="2"/>
  <c r="AO167" i="2"/>
  <c r="AM167" i="2"/>
  <c r="AN167" i="2"/>
  <c r="AJ167" i="2"/>
  <c r="AK167" i="2"/>
  <c r="AF167" i="2"/>
  <c r="AG167" i="2"/>
  <c r="AH167" i="2"/>
  <c r="AL167" i="2"/>
  <c r="AI167" i="2"/>
  <c r="AU64" i="2"/>
  <c r="AT64" i="2"/>
  <c r="AS64" i="2"/>
  <c r="AR64" i="2"/>
  <c r="AQ64" i="2"/>
  <c r="AP64" i="2"/>
  <c r="AN64" i="2"/>
  <c r="AO64" i="2"/>
  <c r="AL64" i="2"/>
  <c r="AM64" i="2"/>
  <c r="AJ64" i="2"/>
  <c r="AI64" i="2"/>
  <c r="AK64" i="2"/>
  <c r="AG64" i="2"/>
  <c r="AH64" i="2"/>
  <c r="AF64" i="2"/>
  <c r="AU161" i="2"/>
  <c r="AT161" i="2"/>
  <c r="AS161" i="2"/>
  <c r="AR161" i="2"/>
  <c r="AQ161" i="2"/>
  <c r="AP161" i="2"/>
  <c r="AN161" i="2"/>
  <c r="AO161" i="2"/>
  <c r="AM161" i="2"/>
  <c r="AL161" i="2"/>
  <c r="AH161" i="2"/>
  <c r="AI161" i="2"/>
  <c r="AJ161" i="2"/>
  <c r="AK161" i="2"/>
  <c r="AG161" i="2"/>
  <c r="AF161" i="2"/>
  <c r="AU90" i="2"/>
  <c r="AT90" i="2"/>
  <c r="AS90" i="2"/>
  <c r="AR90" i="2"/>
  <c r="AQ90" i="2"/>
  <c r="AP90" i="2"/>
  <c r="AN90" i="2"/>
  <c r="AL90" i="2"/>
  <c r="AK90" i="2"/>
  <c r="AO90" i="2"/>
  <c r="AM90" i="2"/>
  <c r="AG90" i="2"/>
  <c r="AH90" i="2"/>
  <c r="AI90" i="2"/>
  <c r="AJ90" i="2"/>
  <c r="AF90" i="2"/>
  <c r="AU76" i="2"/>
  <c r="AT76" i="2"/>
  <c r="AS76" i="2"/>
  <c r="AR76" i="2"/>
  <c r="AQ76" i="2"/>
  <c r="AP76" i="2"/>
  <c r="AN76" i="2"/>
  <c r="AO76" i="2"/>
  <c r="AL76" i="2"/>
  <c r="AJ76" i="2"/>
  <c r="AM76" i="2"/>
  <c r="AK76" i="2"/>
  <c r="AI76" i="2"/>
  <c r="AG76" i="2"/>
  <c r="AH76" i="2"/>
  <c r="AF76" i="2"/>
  <c r="AU118" i="2"/>
  <c r="AT118" i="2"/>
  <c r="AS118" i="2"/>
  <c r="AR118" i="2"/>
  <c r="AN118" i="2"/>
  <c r="AQ118" i="2"/>
  <c r="AO118" i="2"/>
  <c r="AL118" i="2"/>
  <c r="AK118" i="2"/>
  <c r="AP118" i="2"/>
  <c r="AG118" i="2"/>
  <c r="AJ118" i="2"/>
  <c r="AH118" i="2"/>
  <c r="AI118" i="2"/>
  <c r="AM118" i="2"/>
  <c r="AF118" i="2"/>
  <c r="AU102" i="2"/>
  <c r="AT102" i="2"/>
  <c r="AS102" i="2"/>
  <c r="AR102" i="2"/>
  <c r="AQ102" i="2"/>
  <c r="AN102" i="2"/>
  <c r="AP102" i="2"/>
  <c r="AO102" i="2"/>
  <c r="AL102" i="2"/>
  <c r="AK102" i="2"/>
  <c r="AG102" i="2"/>
  <c r="AJ102" i="2"/>
  <c r="AH102" i="2"/>
  <c r="AI102" i="2"/>
  <c r="AF102" i="2"/>
  <c r="AM102" i="2"/>
  <c r="AU80" i="2"/>
  <c r="AT80" i="2"/>
  <c r="AS80" i="2"/>
  <c r="AR80" i="2"/>
  <c r="AQ80" i="2"/>
  <c r="AP80" i="2"/>
  <c r="AN80" i="2"/>
  <c r="AO80" i="2"/>
  <c r="AL80" i="2"/>
  <c r="AM80" i="2"/>
  <c r="AJ80" i="2"/>
  <c r="AI80" i="2"/>
  <c r="AK80" i="2"/>
  <c r="AG80" i="2"/>
  <c r="AH80" i="2"/>
  <c r="AF80" i="2"/>
  <c r="AU43" i="2"/>
  <c r="AT43" i="2"/>
  <c r="AS43" i="2"/>
  <c r="AR43" i="2"/>
  <c r="AQ43" i="2"/>
  <c r="AP43" i="2"/>
  <c r="AO43" i="2"/>
  <c r="AM43" i="2"/>
  <c r="AJ43" i="2"/>
  <c r="AL43" i="2"/>
  <c r="AK43" i="2"/>
  <c r="AF43" i="2"/>
  <c r="AG43" i="2"/>
  <c r="AH43" i="2"/>
  <c r="AI43" i="2"/>
  <c r="AN43" i="2"/>
  <c r="AU27" i="2"/>
  <c r="AT27" i="2"/>
  <c r="AS27" i="2"/>
  <c r="AR27" i="2"/>
  <c r="AQ27" i="2"/>
  <c r="AP27" i="2"/>
  <c r="AO27" i="2"/>
  <c r="AM27" i="2"/>
  <c r="AJ27" i="2"/>
  <c r="AN27" i="2"/>
  <c r="AL27" i="2"/>
  <c r="AK27" i="2"/>
  <c r="AF27" i="2"/>
  <c r="AG27" i="2"/>
  <c r="AH27" i="2"/>
  <c r="AI27" i="2"/>
  <c r="AU98" i="2"/>
  <c r="AT98" i="2"/>
  <c r="AS98" i="2"/>
  <c r="AR98" i="2"/>
  <c r="AQ98" i="2"/>
  <c r="AP98" i="2"/>
  <c r="AN98" i="2"/>
  <c r="AL98" i="2"/>
  <c r="AK98" i="2"/>
  <c r="AM98" i="2"/>
  <c r="AO98" i="2"/>
  <c r="AG98" i="2"/>
  <c r="AH98" i="2"/>
  <c r="AI98" i="2"/>
  <c r="AF98" i="2"/>
  <c r="AJ98" i="2"/>
  <c r="AU77" i="2"/>
  <c r="AT77" i="2"/>
  <c r="AS77" i="2"/>
  <c r="AQ77" i="2"/>
  <c r="AR77" i="2"/>
  <c r="AP77" i="2"/>
  <c r="AN77" i="2"/>
  <c r="AO77" i="2"/>
  <c r="AM77" i="2"/>
  <c r="AL77" i="2"/>
  <c r="AJ77" i="2"/>
  <c r="AH77" i="2"/>
  <c r="AK77" i="2"/>
  <c r="AI77" i="2"/>
  <c r="AG77" i="2"/>
  <c r="AF77" i="2"/>
  <c r="AU93" i="2"/>
  <c r="AT93" i="2"/>
  <c r="AS93" i="2"/>
  <c r="AQ93" i="2"/>
  <c r="AR93" i="2"/>
  <c r="AP93" i="2"/>
  <c r="AN93" i="2"/>
  <c r="AO93" i="2"/>
  <c r="AM93" i="2"/>
  <c r="AL93" i="2"/>
  <c r="AJ93" i="2"/>
  <c r="AH93" i="2"/>
  <c r="AK93" i="2"/>
  <c r="AI93" i="2"/>
  <c r="AG93" i="2"/>
  <c r="AF93" i="2"/>
  <c r="AU140" i="2"/>
  <c r="AT140" i="2"/>
  <c r="AS140" i="2"/>
  <c r="AR140" i="2"/>
  <c r="AQ140" i="2"/>
  <c r="AP140" i="2"/>
  <c r="AN140" i="2"/>
  <c r="AO140" i="2"/>
  <c r="AL140" i="2"/>
  <c r="AJ140" i="2"/>
  <c r="AM140" i="2"/>
  <c r="AK140" i="2"/>
  <c r="AI140" i="2"/>
  <c r="AG140" i="2"/>
  <c r="AH140" i="2"/>
  <c r="AF140" i="2"/>
  <c r="AU124" i="2"/>
  <c r="AT124" i="2"/>
  <c r="AS124" i="2"/>
  <c r="AR124" i="2"/>
  <c r="AQ124" i="2"/>
  <c r="AP124" i="2"/>
  <c r="AN124" i="2"/>
  <c r="AO124" i="2"/>
  <c r="AL124" i="2"/>
  <c r="AJ124" i="2"/>
  <c r="AM124" i="2"/>
  <c r="AK124" i="2"/>
  <c r="AI124" i="2"/>
  <c r="AG124" i="2"/>
  <c r="AH124" i="2"/>
  <c r="AF124" i="2"/>
  <c r="AU16" i="2"/>
  <c r="AT16" i="2"/>
  <c r="AS16" i="2"/>
  <c r="AR16" i="2"/>
  <c r="AQ16" i="2"/>
  <c r="AP16" i="2"/>
  <c r="AN16" i="2"/>
  <c r="AO16" i="2"/>
  <c r="AL16" i="2"/>
  <c r="AM16" i="2"/>
  <c r="AJ16" i="2"/>
  <c r="AI16" i="2"/>
  <c r="AK16" i="2"/>
  <c r="AG16" i="2"/>
  <c r="AH16" i="2"/>
  <c r="AF16" i="2"/>
  <c r="AU35" i="2"/>
  <c r="AT35" i="2"/>
  <c r="AS35" i="2"/>
  <c r="AR35" i="2"/>
  <c r="AQ35" i="2"/>
  <c r="AP35" i="2"/>
  <c r="AO35" i="2"/>
  <c r="AM35" i="2"/>
  <c r="AJ35" i="2"/>
  <c r="AL35" i="2"/>
  <c r="AK35" i="2"/>
  <c r="AN35" i="2"/>
  <c r="AF35" i="2"/>
  <c r="AG35" i="2"/>
  <c r="AH35" i="2"/>
  <c r="AI35" i="2"/>
  <c r="AU21" i="2"/>
  <c r="AT21" i="2"/>
  <c r="AS21" i="2"/>
  <c r="AQ21" i="2"/>
  <c r="AR21" i="2"/>
  <c r="AP21" i="2"/>
  <c r="AN21" i="2"/>
  <c r="AO21" i="2"/>
  <c r="AM21" i="2"/>
  <c r="AJ21" i="2"/>
  <c r="AH21" i="2"/>
  <c r="AK21" i="2"/>
  <c r="AI21" i="2"/>
  <c r="AL21" i="2"/>
  <c r="AG21" i="2"/>
  <c r="AF21" i="2"/>
  <c r="AU73" i="2"/>
  <c r="AT73" i="2"/>
  <c r="AS73" i="2"/>
  <c r="AR73" i="2"/>
  <c r="AQ73" i="2"/>
  <c r="AP73" i="2"/>
  <c r="AN73" i="2"/>
  <c r="AO73" i="2"/>
  <c r="AM73" i="2"/>
  <c r="AL73" i="2"/>
  <c r="AH73" i="2"/>
  <c r="AI73" i="2"/>
  <c r="AJ73" i="2"/>
  <c r="AF73" i="2"/>
  <c r="AK73" i="2"/>
  <c r="AG73" i="2"/>
  <c r="AU142" i="2"/>
  <c r="AT142" i="2"/>
  <c r="AS142" i="2"/>
  <c r="AR142" i="2"/>
  <c r="AQ142" i="2"/>
  <c r="AP142" i="2"/>
  <c r="AN142" i="2"/>
  <c r="AO142" i="2"/>
  <c r="AL142" i="2"/>
  <c r="AK142" i="2"/>
  <c r="AG142" i="2"/>
  <c r="AM142" i="2"/>
  <c r="AJ142" i="2"/>
  <c r="AH142" i="2"/>
  <c r="AI142" i="2"/>
  <c r="AF142" i="2"/>
  <c r="AU215" i="2"/>
  <c r="AT215" i="2"/>
  <c r="AR215" i="2"/>
  <c r="AS215" i="2"/>
  <c r="AQ215" i="2"/>
  <c r="AP215" i="2"/>
  <c r="AO215" i="2"/>
  <c r="AM215" i="2"/>
  <c r="AN215" i="2"/>
  <c r="AJ215" i="2"/>
  <c r="AK215" i="2"/>
  <c r="AF215" i="2"/>
  <c r="AG215" i="2"/>
  <c r="AH215" i="2"/>
  <c r="AL215" i="2"/>
  <c r="AI215" i="2"/>
  <c r="AU182" i="2"/>
  <c r="AT182" i="2"/>
  <c r="AS182" i="2"/>
  <c r="AR182" i="2"/>
  <c r="AN182" i="2"/>
  <c r="AO182" i="2"/>
  <c r="AL182" i="2"/>
  <c r="AK182" i="2"/>
  <c r="AQ182" i="2"/>
  <c r="AP182" i="2"/>
  <c r="AG182" i="2"/>
  <c r="AJ182" i="2"/>
  <c r="AH182" i="2"/>
  <c r="AI182" i="2"/>
  <c r="AM182" i="2"/>
  <c r="AF182" i="2"/>
  <c r="AU171" i="2"/>
  <c r="AT171" i="2"/>
  <c r="AS171" i="2"/>
  <c r="AR171" i="2"/>
  <c r="AQ171" i="2"/>
  <c r="AP171" i="2"/>
  <c r="AO171" i="2"/>
  <c r="AM171" i="2"/>
  <c r="AJ171" i="2"/>
  <c r="AL171" i="2"/>
  <c r="AK171" i="2"/>
  <c r="AF171" i="2"/>
  <c r="AG171" i="2"/>
  <c r="AH171" i="2"/>
  <c r="AI171" i="2"/>
  <c r="AN171" i="2"/>
  <c r="AU130" i="2"/>
  <c r="AT130" i="2"/>
  <c r="AS130" i="2"/>
  <c r="AR130" i="2"/>
  <c r="AQ130" i="2"/>
  <c r="AP130" i="2"/>
  <c r="AN130" i="2"/>
  <c r="AL130" i="2"/>
  <c r="AK130" i="2"/>
  <c r="AM130" i="2"/>
  <c r="AO130" i="2"/>
  <c r="AG130" i="2"/>
  <c r="AH130" i="2"/>
  <c r="AI130" i="2"/>
  <c r="AF130" i="2"/>
  <c r="AJ130" i="2"/>
  <c r="AU114" i="2"/>
  <c r="AT114" i="2"/>
  <c r="AS114" i="2"/>
  <c r="AR114" i="2"/>
  <c r="AQ114" i="2"/>
  <c r="AP114" i="2"/>
  <c r="AN114" i="2"/>
  <c r="AL114" i="2"/>
  <c r="AO114" i="2"/>
  <c r="AK114" i="2"/>
  <c r="AM114" i="2"/>
  <c r="AG114" i="2"/>
  <c r="AH114" i="2"/>
  <c r="AI114" i="2"/>
  <c r="AF114" i="2"/>
  <c r="AJ114" i="2"/>
  <c r="AU97" i="2"/>
  <c r="AT97" i="2"/>
  <c r="AS97" i="2"/>
  <c r="AR97" i="2"/>
  <c r="AQ97" i="2"/>
  <c r="AP97" i="2"/>
  <c r="AN97" i="2"/>
  <c r="AO97" i="2"/>
  <c r="AM97" i="2"/>
  <c r="AL97" i="2"/>
  <c r="AH97" i="2"/>
  <c r="AI97" i="2"/>
  <c r="AJ97" i="2"/>
  <c r="AK97" i="2"/>
  <c r="AG97" i="2"/>
  <c r="AF97" i="2"/>
  <c r="AU180" i="2"/>
  <c r="AT180" i="2"/>
  <c r="AS180" i="2"/>
  <c r="AR180" i="2"/>
  <c r="AQ180" i="2"/>
  <c r="AP180" i="2"/>
  <c r="AN180" i="2"/>
  <c r="AO180" i="2"/>
  <c r="AL180" i="2"/>
  <c r="AJ180" i="2"/>
  <c r="AK180" i="2"/>
  <c r="AI180" i="2"/>
  <c r="AM180" i="2"/>
  <c r="AG180" i="2"/>
  <c r="AF180" i="2"/>
  <c r="AH180" i="2"/>
  <c r="AU150" i="2"/>
  <c r="AT150" i="2"/>
  <c r="AS150" i="2"/>
  <c r="AR150" i="2"/>
  <c r="AQ150" i="2"/>
  <c r="AN150" i="2"/>
  <c r="AP150" i="2"/>
  <c r="AO150" i="2"/>
  <c r="AL150" i="2"/>
  <c r="AK150" i="2"/>
  <c r="AG150" i="2"/>
  <c r="AJ150" i="2"/>
  <c r="AH150" i="2"/>
  <c r="AI150" i="2"/>
  <c r="AF150" i="2"/>
  <c r="AM150" i="2"/>
  <c r="AU121" i="2"/>
  <c r="AT121" i="2"/>
  <c r="AS121" i="2"/>
  <c r="AR121" i="2"/>
  <c r="AQ121" i="2"/>
  <c r="AP121" i="2"/>
  <c r="AN121" i="2"/>
  <c r="AO121" i="2"/>
  <c r="AM121" i="2"/>
  <c r="AL121" i="2"/>
  <c r="AH121" i="2"/>
  <c r="AI121" i="2"/>
  <c r="AJ121" i="2"/>
  <c r="AK121" i="2"/>
  <c r="AF121" i="2"/>
  <c r="AG121" i="2"/>
  <c r="AU24" i="2"/>
  <c r="AT24" i="2"/>
  <c r="AS24" i="2"/>
  <c r="AR24" i="2"/>
  <c r="AQ24" i="2"/>
  <c r="AP24" i="2"/>
  <c r="AN24" i="2"/>
  <c r="AO24" i="2"/>
  <c r="AL24" i="2"/>
  <c r="AM24" i="2"/>
  <c r="AJ24" i="2"/>
  <c r="AI24" i="2"/>
  <c r="AK24" i="2"/>
  <c r="AG24" i="2"/>
  <c r="AF24" i="2"/>
  <c r="AH24" i="2"/>
  <c r="AU120" i="2"/>
  <c r="AT120" i="2"/>
  <c r="AS120" i="2"/>
  <c r="AR120" i="2"/>
  <c r="AQ120" i="2"/>
  <c r="AP120" i="2"/>
  <c r="AN120" i="2"/>
  <c r="AO120" i="2"/>
  <c r="AL120" i="2"/>
  <c r="AM120" i="2"/>
  <c r="AJ120" i="2"/>
  <c r="AI120" i="2"/>
  <c r="AK120" i="2"/>
  <c r="AG120" i="2"/>
  <c r="AF120" i="2"/>
  <c r="AH120" i="2"/>
  <c r="AU33" i="2"/>
  <c r="AT33" i="2"/>
  <c r="AS33" i="2"/>
  <c r="AR33" i="2"/>
  <c r="AQ33" i="2"/>
  <c r="AP33" i="2"/>
  <c r="AN33" i="2"/>
  <c r="AO33" i="2"/>
  <c r="AM33" i="2"/>
  <c r="AL33" i="2"/>
  <c r="AH33" i="2"/>
  <c r="AI33" i="2"/>
  <c r="AJ33" i="2"/>
  <c r="AG33" i="2"/>
  <c r="AF33" i="2"/>
  <c r="AK33" i="2"/>
  <c r="R1867" i="2"/>
  <c r="R1076" i="2"/>
  <c r="R1396" i="2"/>
  <c r="R1511" i="2"/>
  <c r="R1639" i="2"/>
  <c r="R1735" i="2"/>
  <c r="R1847" i="2"/>
  <c r="R1991" i="2"/>
  <c r="R1723" i="2"/>
  <c r="R1995" i="2"/>
  <c r="R1140" i="2"/>
  <c r="R1415" i="2"/>
  <c r="R1543" i="2"/>
  <c r="R1655" i="2"/>
  <c r="R1767" i="2"/>
  <c r="R1895" i="2"/>
  <c r="R1851" i="2"/>
  <c r="R1348" i="2"/>
  <c r="R1451" i="2"/>
  <c r="R1515" i="2"/>
  <c r="R1579" i="2"/>
  <c r="R1643" i="2"/>
  <c r="R1707" i="2"/>
  <c r="R1124" i="2"/>
  <c r="R1380" i="2"/>
  <c r="R1459" i="2"/>
  <c r="R1523" i="2"/>
  <c r="R1587" i="2"/>
  <c r="R1651" i="2"/>
  <c r="R1715" i="2"/>
  <c r="R1779" i="2"/>
  <c r="R1843" i="2"/>
  <c r="R1907" i="2"/>
  <c r="R1971" i="2"/>
  <c r="R1012" i="2"/>
  <c r="R1268" i="2"/>
  <c r="R1447" i="2"/>
  <c r="R1527" i="2"/>
  <c r="R1607" i="2"/>
  <c r="R1703" i="2"/>
  <c r="R1783" i="2"/>
  <c r="R1863" i="2"/>
  <c r="R1975" i="2"/>
  <c r="R1755" i="2"/>
  <c r="R1431" i="2"/>
  <c r="R1495" i="2"/>
  <c r="R1559" i="2"/>
  <c r="R1623" i="2"/>
  <c r="R1687" i="2"/>
  <c r="R1751" i="2"/>
  <c r="R1815" i="2"/>
  <c r="R1879" i="2"/>
  <c r="R1943" i="2"/>
  <c r="R1915" i="2"/>
  <c r="R1739" i="2"/>
  <c r="R1835" i="2"/>
  <c r="R1959" i="2"/>
  <c r="R1979" i="2"/>
  <c r="R1803" i="2"/>
  <c r="R1899" i="2"/>
  <c r="R1787" i="2"/>
  <c r="R1931" i="2"/>
  <c r="R1819" i="2"/>
  <c r="R1883" i="2"/>
  <c r="R1771" i="2"/>
  <c r="O13" i="2" l="1"/>
  <c r="O47" i="2"/>
  <c r="O116" i="2"/>
  <c r="O32" i="2"/>
  <c r="O75" i="2"/>
  <c r="O31" i="2"/>
  <c r="O68" i="2"/>
  <c r="O79" i="2"/>
  <c r="O111" i="2"/>
  <c r="O143" i="2"/>
  <c r="O159" i="2"/>
  <c r="O164" i="2"/>
  <c r="O180" i="2"/>
  <c r="O52" i="2"/>
  <c r="O36" i="2"/>
  <c r="O28" i="2"/>
  <c r="O16" i="2"/>
  <c r="O20" i="2"/>
  <c r="O24" i="2"/>
  <c r="O27" i="2"/>
  <c r="O103" i="2"/>
  <c r="O17" i="2"/>
  <c r="O21" i="2"/>
  <c r="O25" i="2"/>
  <c r="O18" i="2"/>
  <c r="O22" i="2"/>
  <c r="O26" i="2"/>
  <c r="O77" i="2"/>
  <c r="O101" i="2"/>
  <c r="O15" i="2"/>
  <c r="O19" i="2"/>
  <c r="O23" i="2"/>
  <c r="O78" i="2"/>
  <c r="O104" i="2"/>
  <c r="O588" i="2"/>
  <c r="O590" i="2"/>
  <c r="O592" i="2"/>
  <c r="O594" i="2"/>
  <c r="O596" i="2"/>
  <c r="O598" i="2"/>
  <c r="O600" i="2"/>
  <c r="O602" i="2"/>
  <c r="O604" i="2"/>
  <c r="O606" i="2"/>
  <c r="O608" i="2"/>
  <c r="O610" i="2"/>
  <c r="O612" i="2"/>
  <c r="O614" i="2"/>
  <c r="O616" i="2"/>
  <c r="O618" i="2"/>
  <c r="O620" i="2"/>
  <c r="O622" i="2"/>
  <c r="O624" i="2"/>
  <c r="O626" i="2"/>
  <c r="O628" i="2"/>
  <c r="O630" i="2"/>
  <c r="O632" i="2"/>
  <c r="O634" i="2"/>
  <c r="O636" i="2"/>
  <c r="O638" i="2"/>
  <c r="O640" i="2"/>
  <c r="O642" i="2"/>
  <c r="O644" i="2"/>
  <c r="O646" i="2"/>
  <c r="O648" i="2"/>
  <c r="O650" i="2"/>
  <c r="O652" i="2"/>
  <c r="O654" i="2"/>
  <c r="O656" i="2"/>
  <c r="O658" i="2"/>
  <c r="O660" i="2"/>
  <c r="O662" i="2"/>
  <c r="O664" i="2"/>
  <c r="O666" i="2"/>
  <c r="O668" i="2"/>
  <c r="O670" i="2"/>
  <c r="O672" i="2"/>
  <c r="O674" i="2"/>
  <c r="O676" i="2"/>
  <c r="O678" i="2"/>
  <c r="O680" i="2"/>
  <c r="O682" i="2"/>
  <c r="O684" i="2"/>
  <c r="O686" i="2"/>
  <c r="O688" i="2"/>
  <c r="O690" i="2"/>
  <c r="O692" i="2"/>
  <c r="O694" i="2"/>
  <c r="O696" i="2"/>
  <c r="O698" i="2"/>
  <c r="O700" i="2"/>
  <c r="O702" i="2"/>
  <c r="O704" i="2"/>
  <c r="O706" i="2"/>
  <c r="O708" i="2"/>
  <c r="O710" i="2"/>
  <c r="O712" i="2"/>
  <c r="O714" i="2"/>
  <c r="O716" i="2"/>
  <c r="O718" i="2"/>
  <c r="O720" i="2"/>
  <c r="O722" i="2"/>
  <c r="O724" i="2"/>
  <c r="O726" i="2"/>
  <c r="O728" i="2"/>
  <c r="O730" i="2"/>
  <c r="O732" i="2"/>
  <c r="O734" i="2"/>
  <c r="O736" i="2"/>
  <c r="O102" i="2"/>
  <c r="O587" i="2"/>
  <c r="O589" i="2"/>
  <c r="O591" i="2"/>
  <c r="O593" i="2"/>
  <c r="O595" i="2"/>
  <c r="O597" i="2"/>
  <c r="O599" i="2"/>
  <c r="O601" i="2"/>
  <c r="O603" i="2"/>
  <c r="O605" i="2"/>
  <c r="O607" i="2"/>
  <c r="O609" i="2"/>
  <c r="O611" i="2"/>
  <c r="O613" i="2"/>
  <c r="O615" i="2"/>
  <c r="O617" i="2"/>
  <c r="O619" i="2"/>
  <c r="O621" i="2"/>
  <c r="O623" i="2"/>
  <c r="O625" i="2"/>
  <c r="O627" i="2"/>
  <c r="O629" i="2"/>
  <c r="O631" i="2"/>
  <c r="O633" i="2"/>
  <c r="O635" i="2"/>
  <c r="O637" i="2"/>
  <c r="O639" i="2"/>
  <c r="O641" i="2"/>
  <c r="O643" i="2"/>
  <c r="O645" i="2"/>
  <c r="O647" i="2"/>
  <c r="O649" i="2"/>
  <c r="O651" i="2"/>
  <c r="O653" i="2"/>
  <c r="O655" i="2"/>
  <c r="O657" i="2"/>
  <c r="O659" i="2"/>
  <c r="O661" i="2"/>
  <c r="O663" i="2"/>
  <c r="O665" i="2"/>
  <c r="O667" i="2"/>
  <c r="O669" i="2"/>
  <c r="O671" i="2"/>
  <c r="O673" i="2"/>
  <c r="O675" i="2"/>
  <c r="O677" i="2"/>
  <c r="O679" i="2"/>
  <c r="O681" i="2"/>
  <c r="O683" i="2"/>
  <c r="O685" i="2"/>
  <c r="O687" i="2"/>
  <c r="O689" i="2"/>
  <c r="O691" i="2"/>
  <c r="O693" i="2"/>
  <c r="O695" i="2"/>
  <c r="O697" i="2"/>
  <c r="O699" i="2"/>
  <c r="O701" i="2"/>
  <c r="O703" i="2"/>
  <c r="O705" i="2"/>
  <c r="O707" i="2"/>
  <c r="O709" i="2"/>
  <c r="O711" i="2"/>
  <c r="O713" i="2"/>
  <c r="O715" i="2"/>
  <c r="O717" i="2"/>
  <c r="O719" i="2"/>
  <c r="O721" i="2"/>
  <c r="O723" i="2"/>
  <c r="O725" i="2"/>
  <c r="O727" i="2"/>
  <c r="O729" i="2"/>
  <c r="O731" i="2"/>
  <c r="O733" i="2"/>
  <c r="O735" i="2"/>
  <c r="O737" i="2"/>
  <c r="O739" i="2"/>
  <c r="O741" i="2"/>
  <c r="O743" i="2"/>
  <c r="O745" i="2"/>
  <c r="O747" i="2"/>
  <c r="O749" i="2"/>
  <c r="O751" i="2"/>
  <c r="O753" i="2"/>
  <c r="A28" i="2"/>
  <c r="O2005" i="2"/>
  <c r="O738" i="2"/>
  <c r="O740" i="2"/>
  <c r="O742" i="2"/>
  <c r="O744" i="2"/>
  <c r="O746" i="2"/>
  <c r="O748" i="2"/>
  <c r="O750" i="2"/>
  <c r="O752" i="2"/>
  <c r="O754" i="2"/>
  <c r="O756" i="2"/>
  <c r="O758" i="2"/>
  <c r="O760" i="2"/>
  <c r="O762" i="2"/>
  <c r="O764" i="2"/>
  <c r="O766" i="2"/>
  <c r="O768" i="2"/>
  <c r="O770" i="2"/>
  <c r="O772" i="2"/>
  <c r="O774" i="2"/>
  <c r="O776" i="2"/>
  <c r="O778" i="2"/>
  <c r="O780" i="2"/>
  <c r="O782" i="2"/>
  <c r="O784" i="2"/>
  <c r="O786" i="2"/>
  <c r="O788" i="2"/>
  <c r="O790" i="2"/>
  <c r="O792" i="2"/>
  <c r="O794" i="2"/>
  <c r="O796" i="2"/>
  <c r="O798" i="2"/>
  <c r="O800" i="2"/>
  <c r="O802" i="2"/>
  <c r="O804" i="2"/>
  <c r="O806" i="2"/>
  <c r="O808" i="2"/>
  <c r="O810" i="2"/>
  <c r="O812" i="2"/>
  <c r="O814" i="2"/>
  <c r="O816" i="2"/>
  <c r="O818" i="2"/>
  <c r="O820" i="2"/>
  <c r="O822" i="2"/>
  <c r="O824" i="2"/>
  <c r="O826" i="2"/>
  <c r="O828" i="2"/>
  <c r="O830" i="2"/>
  <c r="O832" i="2"/>
  <c r="O834" i="2"/>
  <c r="O836" i="2"/>
  <c r="O838" i="2"/>
  <c r="O840" i="2"/>
  <c r="O842" i="2"/>
  <c r="O844" i="2"/>
  <c r="O846" i="2"/>
  <c r="O848" i="2"/>
  <c r="O850" i="2"/>
  <c r="O852" i="2"/>
  <c r="O854" i="2"/>
  <c r="O856" i="2"/>
  <c r="O858" i="2"/>
  <c r="O860" i="2"/>
  <c r="O862" i="2"/>
  <c r="O864" i="2"/>
  <c r="O866" i="2"/>
  <c r="O868" i="2"/>
  <c r="O870" i="2"/>
  <c r="O872" i="2"/>
  <c r="O874" i="2"/>
  <c r="O876" i="2"/>
  <c r="O878" i="2"/>
  <c r="O880" i="2"/>
  <c r="O882" i="2"/>
  <c r="O884" i="2"/>
  <c r="O886" i="2"/>
  <c r="O888" i="2"/>
  <c r="O890" i="2"/>
  <c r="O892" i="2"/>
  <c r="O894" i="2"/>
  <c r="O896" i="2"/>
  <c r="O898" i="2"/>
  <c r="O900" i="2"/>
  <c r="O902" i="2"/>
  <c r="O755" i="2"/>
  <c r="O757" i="2"/>
  <c r="O759" i="2"/>
  <c r="O761" i="2"/>
  <c r="O763" i="2"/>
  <c r="O765" i="2"/>
  <c r="O767" i="2"/>
  <c r="O769" i="2"/>
  <c r="O771" i="2"/>
  <c r="O773" i="2"/>
  <c r="O775" i="2"/>
  <c r="O777" i="2"/>
  <c r="O779" i="2"/>
  <c r="O781" i="2"/>
  <c r="O783" i="2"/>
  <c r="O785" i="2"/>
  <c r="O787" i="2"/>
  <c r="O789" i="2"/>
  <c r="O791" i="2"/>
  <c r="O793" i="2"/>
  <c r="O795" i="2"/>
  <c r="O797" i="2"/>
  <c r="O799" i="2"/>
  <c r="O801" i="2"/>
  <c r="O803" i="2"/>
  <c r="O805" i="2"/>
  <c r="O807" i="2"/>
  <c r="O809" i="2"/>
  <c r="O811" i="2"/>
  <c r="O813" i="2"/>
  <c r="O815" i="2"/>
  <c r="O817" i="2"/>
  <c r="O819" i="2"/>
  <c r="O821" i="2"/>
  <c r="O823" i="2"/>
  <c r="O825" i="2"/>
  <c r="O827" i="2"/>
  <c r="O829" i="2"/>
  <c r="O831" i="2"/>
  <c r="O833" i="2"/>
  <c r="O835" i="2"/>
  <c r="O837" i="2"/>
  <c r="O839" i="2"/>
  <c r="O841" i="2"/>
  <c r="O843" i="2"/>
  <c r="O845" i="2"/>
  <c r="O847" i="2"/>
  <c r="O849" i="2"/>
  <c r="O851" i="2"/>
  <c r="O853" i="2"/>
  <c r="O855" i="2"/>
  <c r="O857" i="2"/>
  <c r="O859" i="2"/>
  <c r="O861" i="2"/>
  <c r="O863" i="2"/>
  <c r="O865" i="2"/>
  <c r="O867" i="2"/>
  <c r="O869" i="2"/>
  <c r="O871" i="2"/>
  <c r="O873" i="2"/>
  <c r="O875" i="2"/>
  <c r="O877" i="2"/>
  <c r="O879" i="2"/>
  <c r="O881" i="2"/>
  <c r="O883" i="2"/>
  <c r="O885" i="2"/>
  <c r="O887" i="2"/>
  <c r="O889" i="2"/>
  <c r="O891" i="2"/>
  <c r="O893" i="2"/>
  <c r="O895" i="2"/>
  <c r="O897" i="2"/>
  <c r="O899" i="2"/>
  <c r="O901" i="2"/>
  <c r="O903" i="2"/>
  <c r="O905" i="2"/>
  <c r="O907" i="2"/>
  <c r="O909" i="2"/>
  <c r="O911" i="2"/>
  <c r="O913" i="2"/>
  <c r="O915" i="2"/>
  <c r="O917" i="2"/>
  <c r="O919" i="2"/>
  <c r="O921" i="2"/>
  <c r="O923" i="2"/>
  <c r="O1574" i="2"/>
  <c r="O1578" i="2"/>
  <c r="O904" i="2"/>
  <c r="O906" i="2"/>
  <c r="O908" i="2"/>
  <c r="O910" i="2"/>
  <c r="O912" i="2"/>
  <c r="O914" i="2"/>
  <c r="O916" i="2"/>
  <c r="O918" i="2"/>
  <c r="O920" i="2"/>
  <c r="O922" i="2"/>
  <c r="O924" i="2"/>
  <c r="O926" i="2"/>
  <c r="O928" i="2"/>
  <c r="O930" i="2"/>
  <c r="O932" i="2"/>
  <c r="O934" i="2"/>
  <c r="O936" i="2"/>
  <c r="O938" i="2"/>
  <c r="O940" i="2"/>
  <c r="O942" i="2"/>
  <c r="O944" i="2"/>
  <c r="O946" i="2"/>
  <c r="O948" i="2"/>
  <c r="O950" i="2"/>
  <c r="O952" i="2"/>
  <c r="O954" i="2"/>
  <c r="O956" i="2"/>
  <c r="O958" i="2"/>
  <c r="O960" i="2"/>
  <c r="O962" i="2"/>
  <c r="O964" i="2"/>
  <c r="O966" i="2"/>
  <c r="O968" i="2"/>
  <c r="O970" i="2"/>
  <c r="O972" i="2"/>
  <c r="O974" i="2"/>
  <c r="O976" i="2"/>
  <c r="O978" i="2"/>
  <c r="O980" i="2"/>
  <c r="O982" i="2"/>
  <c r="O984" i="2"/>
  <c r="O986" i="2"/>
  <c r="O988" i="2"/>
  <c r="O990" i="2"/>
  <c r="O992" i="2"/>
  <c r="O994" i="2"/>
  <c r="O996" i="2"/>
  <c r="O998" i="2"/>
  <c r="O1000" i="2"/>
  <c r="O1002" i="2"/>
  <c r="O1004" i="2"/>
  <c r="O1006" i="2"/>
  <c r="O1008" i="2"/>
  <c r="O1010" i="2"/>
  <c r="O1012" i="2"/>
  <c r="O1014" i="2"/>
  <c r="O1016" i="2"/>
  <c r="O1018" i="2"/>
  <c r="O1020" i="2"/>
  <c r="O1022" i="2"/>
  <c r="O1024" i="2"/>
  <c r="O1026" i="2"/>
  <c r="O1028" i="2"/>
  <c r="O1030" i="2"/>
  <c r="O1032" i="2"/>
  <c r="O1034" i="2"/>
  <c r="O1036" i="2"/>
  <c r="O1038" i="2"/>
  <c r="O1040" i="2"/>
  <c r="O1042" i="2"/>
  <c r="O1044" i="2"/>
  <c r="O1046" i="2"/>
  <c r="O1048" i="2"/>
  <c r="O1050" i="2"/>
  <c r="O1052" i="2"/>
  <c r="O1054" i="2"/>
  <c r="O1056" i="2"/>
  <c r="O1058" i="2"/>
  <c r="O1060" i="2"/>
  <c r="O1062" i="2"/>
  <c r="O1064" i="2"/>
  <c r="O1066" i="2"/>
  <c r="O1068" i="2"/>
  <c r="O1070" i="2"/>
  <c r="O1072" i="2"/>
  <c r="O1576" i="2"/>
  <c r="O925" i="2"/>
  <c r="O927" i="2"/>
  <c r="O929" i="2"/>
  <c r="O931" i="2"/>
  <c r="O933" i="2"/>
  <c r="O935" i="2"/>
  <c r="O937" i="2"/>
  <c r="O939" i="2"/>
  <c r="O941" i="2"/>
  <c r="O943" i="2"/>
  <c r="O945" i="2"/>
  <c r="O947" i="2"/>
  <c r="O949" i="2"/>
  <c r="O951" i="2"/>
  <c r="O953" i="2"/>
  <c r="O955" i="2"/>
  <c r="O957" i="2"/>
  <c r="O959" i="2"/>
  <c r="O961" i="2"/>
  <c r="O963" i="2"/>
  <c r="O965" i="2"/>
  <c r="O967" i="2"/>
  <c r="O969" i="2"/>
  <c r="O971" i="2"/>
  <c r="O973" i="2"/>
  <c r="O975" i="2"/>
  <c r="O977" i="2"/>
  <c r="O979" i="2"/>
  <c r="O981" i="2"/>
  <c r="O983" i="2"/>
  <c r="O985" i="2"/>
  <c r="O987" i="2"/>
  <c r="O989" i="2"/>
  <c r="O991" i="2"/>
  <c r="O993" i="2"/>
  <c r="O995" i="2"/>
  <c r="O997" i="2"/>
  <c r="O999" i="2"/>
  <c r="O1001" i="2"/>
  <c r="O1003" i="2"/>
  <c r="O1005" i="2"/>
  <c r="O1007" i="2"/>
  <c r="O1009" i="2"/>
  <c r="O1011" i="2"/>
  <c r="O1013" i="2"/>
  <c r="O1015" i="2"/>
  <c r="O1017" i="2"/>
  <c r="O1019" i="2"/>
  <c r="O1021" i="2"/>
  <c r="O1023" i="2"/>
  <c r="O1025" i="2"/>
  <c r="O1027" i="2"/>
  <c r="O1029" i="2"/>
  <c r="O1031" i="2"/>
  <c r="O1033" i="2"/>
  <c r="O1035" i="2"/>
  <c r="O1037" i="2"/>
  <c r="O1039" i="2"/>
  <c r="O1041" i="2"/>
  <c r="O1043" i="2"/>
  <c r="O1045" i="2"/>
  <c r="O1047" i="2"/>
  <c r="O1049" i="2"/>
  <c r="O1051" i="2"/>
  <c r="O1053" i="2"/>
  <c r="O1055" i="2"/>
  <c r="O1057" i="2"/>
  <c r="O1059" i="2"/>
  <c r="O1061" i="2"/>
  <c r="O1063" i="2"/>
  <c r="O1065" i="2"/>
  <c r="O1067" i="2"/>
  <c r="O1069" i="2"/>
  <c r="O1071" i="2"/>
  <c r="O14" i="2"/>
  <c r="AF4" i="2"/>
  <c r="AJ4" i="2"/>
  <c r="AN4" i="2"/>
  <c r="AR4" i="2"/>
  <c r="Z4" i="2"/>
  <c r="A18" i="2"/>
  <c r="A30" i="2"/>
  <c r="A29" i="2"/>
  <c r="U3" i="2"/>
  <c r="T3" i="2"/>
  <c r="T19" i="2"/>
  <c r="U19" i="2"/>
  <c r="AG1831" i="2"/>
  <c r="AN1703" i="2"/>
  <c r="AO1319" i="2"/>
  <c r="AG1191" i="2"/>
  <c r="AO1191" i="2"/>
  <c r="AF1575" i="2"/>
  <c r="AT1575" i="2"/>
  <c r="AK1447" i="2"/>
  <c r="AF1959" i="2"/>
  <c r="AS1959" i="2"/>
  <c r="Y1447" i="2"/>
  <c r="AB1191" i="2"/>
  <c r="X1959" i="2"/>
  <c r="AB1959" i="2"/>
  <c r="X1703" i="2"/>
  <c r="Z1319" i="2"/>
  <c r="AL1831" i="2"/>
  <c r="AQ1831" i="2"/>
  <c r="AG1703" i="2"/>
  <c r="AK1703" i="2"/>
  <c r="AQ1703" i="2"/>
  <c r="AU1703" i="2"/>
  <c r="AN1319" i="2"/>
  <c r="AN1191" i="2"/>
  <c r="AU1191" i="2"/>
  <c r="AG1575" i="2"/>
  <c r="AQ1575" i="2"/>
  <c r="AU1575" i="2"/>
  <c r="AN1447" i="2"/>
  <c r="AU1447" i="2"/>
  <c r="AG1959" i="2"/>
  <c r="AO1959" i="2"/>
  <c r="Z1575" i="2"/>
  <c r="AD1575" i="2"/>
  <c r="Z1447" i="2"/>
  <c r="AD1447" i="2"/>
  <c r="Y1191" i="2"/>
  <c r="AC1191" i="2"/>
  <c r="Y1959" i="2"/>
  <c r="AC1831" i="2"/>
  <c r="Y1703" i="2"/>
  <c r="AI1831" i="2"/>
  <c r="AJ1831" i="2"/>
  <c r="AM1831" i="2"/>
  <c r="AR1831" i="2"/>
  <c r="AI1703" i="2"/>
  <c r="AH1703" i="2"/>
  <c r="AM1703" i="2"/>
  <c r="AR1703" i="2"/>
  <c r="AI1319" i="2"/>
  <c r="AH1319" i="2"/>
  <c r="AM1319" i="2"/>
  <c r="AS1319" i="2"/>
  <c r="AI1191" i="2"/>
  <c r="AF1191" i="2"/>
  <c r="AM1191" i="2"/>
  <c r="AS1191" i="2"/>
  <c r="AI1575" i="2"/>
  <c r="AH1575" i="2"/>
  <c r="AM1575" i="2"/>
  <c r="AR1575" i="2"/>
  <c r="AI1447" i="2"/>
  <c r="AH1447" i="2"/>
  <c r="AM1447" i="2"/>
  <c r="AS1447" i="2"/>
  <c r="AH1959" i="2"/>
  <c r="AL1959" i="2"/>
  <c r="AQ1959" i="2"/>
  <c r="AU1959" i="2"/>
  <c r="AA1575" i="2"/>
  <c r="AE1575" i="2"/>
  <c r="AA1447" i="2"/>
  <c r="AE1447" i="2"/>
  <c r="Z1191" i="2"/>
  <c r="AD1191" i="2"/>
  <c r="Z1959" i="2"/>
  <c r="AD1959" i="2"/>
  <c r="Z1831" i="2"/>
  <c r="AD1831" i="2"/>
  <c r="Z1703" i="2"/>
  <c r="AD1703" i="2"/>
  <c r="X1319" i="2"/>
  <c r="AB1319" i="2"/>
  <c r="AK1831" i="2"/>
  <c r="AT1831" i="2"/>
  <c r="AF1703" i="2"/>
  <c r="AT1703" i="2"/>
  <c r="AF1319" i="2"/>
  <c r="AT1319" i="2"/>
  <c r="AN1575" i="2"/>
  <c r="AO1447" i="2"/>
  <c r="AP1959" i="2"/>
  <c r="AC1575" i="2"/>
  <c r="AC1447" i="2"/>
  <c r="AO1831" i="2"/>
  <c r="AO1703" i="2"/>
  <c r="AK1319" i="2"/>
  <c r="AK1191" i="2"/>
  <c r="AT1191" i="2"/>
  <c r="AO1575" i="2"/>
  <c r="AF1447" i="2"/>
  <c r="AT1447" i="2"/>
  <c r="AN1959" i="2"/>
  <c r="Y1575" i="2"/>
  <c r="X1191" i="2"/>
  <c r="X1831" i="2"/>
  <c r="AB1831" i="2"/>
  <c r="AB1703" i="2"/>
  <c r="AD1319" i="2"/>
  <c r="AH1831" i="2"/>
  <c r="AU1831" i="2"/>
  <c r="AG1319" i="2"/>
  <c r="AQ1319" i="2"/>
  <c r="AU1319" i="2"/>
  <c r="AH1191" i="2"/>
  <c r="AG1447" i="2"/>
  <c r="AK1959" i="2"/>
  <c r="AT1959" i="2"/>
  <c r="AA1319" i="2"/>
  <c r="U1987" i="2"/>
  <c r="T1987" i="2"/>
  <c r="A1997" i="2"/>
  <c r="U1971" i="2"/>
  <c r="T1971" i="2"/>
  <c r="A1981" i="2"/>
  <c r="U1955" i="2"/>
  <c r="T1955" i="2"/>
  <c r="A1965" i="2"/>
  <c r="U1939" i="2"/>
  <c r="T1939" i="2"/>
  <c r="A1949" i="2"/>
  <c r="U1923" i="2"/>
  <c r="T1923" i="2"/>
  <c r="A1933" i="2"/>
  <c r="U1907" i="2"/>
  <c r="T1907" i="2"/>
  <c r="A1917" i="2"/>
  <c r="U1891" i="2"/>
  <c r="T1891" i="2"/>
  <c r="A1901" i="2"/>
  <c r="U1875" i="2"/>
  <c r="T1875" i="2"/>
  <c r="A1885" i="2"/>
  <c r="U1859" i="2"/>
  <c r="T1859" i="2"/>
  <c r="A1869" i="2"/>
  <c r="U1843" i="2"/>
  <c r="T1843" i="2"/>
  <c r="A1853" i="2"/>
  <c r="U1827" i="2"/>
  <c r="T1827" i="2"/>
  <c r="A1837" i="2"/>
  <c r="U1811" i="2"/>
  <c r="T1811" i="2"/>
  <c r="A1821" i="2"/>
  <c r="U1795" i="2"/>
  <c r="T1795" i="2"/>
  <c r="A1805" i="2"/>
  <c r="U1779" i="2"/>
  <c r="T1779" i="2"/>
  <c r="A1789" i="2"/>
  <c r="U1763" i="2"/>
  <c r="T1763" i="2"/>
  <c r="A1773" i="2"/>
  <c r="U1747" i="2"/>
  <c r="T1747" i="2"/>
  <c r="A1757" i="2"/>
  <c r="U1731" i="2"/>
  <c r="T1731" i="2"/>
  <c r="A1741" i="2"/>
  <c r="U1715" i="2"/>
  <c r="T1715" i="2"/>
  <c r="A1725" i="2"/>
  <c r="U1699" i="2"/>
  <c r="T1699" i="2"/>
  <c r="A1709" i="2"/>
  <c r="U1683" i="2"/>
  <c r="T1683" i="2"/>
  <c r="A1693" i="2"/>
  <c r="U1667" i="2"/>
  <c r="T1667" i="2"/>
  <c r="A1677" i="2"/>
  <c r="U1651" i="2"/>
  <c r="T1651" i="2"/>
  <c r="A1661" i="2"/>
  <c r="U1635" i="2"/>
  <c r="T1635" i="2"/>
  <c r="A1645" i="2"/>
  <c r="U1619" i="2"/>
  <c r="T1619" i="2"/>
  <c r="A1629" i="2"/>
  <c r="U1603" i="2"/>
  <c r="T1603" i="2"/>
  <c r="A1613" i="2"/>
  <c r="U1587" i="2"/>
  <c r="T1587" i="2"/>
  <c r="A1597" i="2"/>
  <c r="U1571" i="2"/>
  <c r="T1571" i="2"/>
  <c r="A1581" i="2"/>
  <c r="U1539" i="2"/>
  <c r="T1539" i="2"/>
  <c r="A1549" i="2"/>
  <c r="U1507" i="2"/>
  <c r="T1507" i="2"/>
  <c r="A1517" i="2"/>
  <c r="U1475" i="2"/>
  <c r="T1475" i="2"/>
  <c r="A1485" i="2"/>
  <c r="U1443" i="2"/>
  <c r="T1443" i="2"/>
  <c r="A1453" i="2"/>
  <c r="U1411" i="2"/>
  <c r="T1411" i="2"/>
  <c r="A1421" i="2"/>
  <c r="U1379" i="2"/>
  <c r="T1379" i="2"/>
  <c r="A1389" i="2"/>
  <c r="T1347" i="2"/>
  <c r="U1347" i="2"/>
  <c r="A1357" i="2"/>
  <c r="T1315" i="2"/>
  <c r="U1315" i="2"/>
  <c r="A1325" i="2"/>
  <c r="T1283" i="2"/>
  <c r="U1283" i="2"/>
  <c r="A1293" i="2"/>
  <c r="T1251" i="2"/>
  <c r="U1251" i="2"/>
  <c r="A1261" i="2"/>
  <c r="T1219" i="2"/>
  <c r="U1219" i="2"/>
  <c r="A1229" i="2"/>
  <c r="T1187" i="2"/>
  <c r="U1187" i="2"/>
  <c r="A1197" i="2"/>
  <c r="T1155" i="2"/>
  <c r="U1155" i="2"/>
  <c r="A1165" i="2"/>
  <c r="T1123" i="2"/>
  <c r="U1123" i="2"/>
  <c r="A1133" i="2"/>
  <c r="T1091" i="2"/>
  <c r="U1091" i="2"/>
  <c r="A1101" i="2"/>
  <c r="T1059" i="2"/>
  <c r="U1059" i="2"/>
  <c r="A1069" i="2"/>
  <c r="T1027" i="2"/>
  <c r="U1027" i="2"/>
  <c r="A1037" i="2"/>
  <c r="U995" i="2"/>
  <c r="T995" i="2"/>
  <c r="A1005" i="2"/>
  <c r="U963" i="2"/>
  <c r="T963" i="2"/>
  <c r="A973" i="2"/>
  <c r="U931" i="2"/>
  <c r="T931" i="2"/>
  <c r="A941" i="2"/>
  <c r="U899" i="2"/>
  <c r="T899" i="2"/>
  <c r="A909" i="2"/>
  <c r="U867" i="2"/>
  <c r="T867" i="2"/>
  <c r="A877" i="2"/>
  <c r="U835" i="2"/>
  <c r="T835" i="2"/>
  <c r="A845" i="2"/>
  <c r="U803" i="2"/>
  <c r="T803" i="2"/>
  <c r="A813" i="2"/>
  <c r="U771" i="2"/>
  <c r="T771" i="2"/>
  <c r="A781" i="2"/>
  <c r="U739" i="2"/>
  <c r="T739" i="2"/>
  <c r="A749" i="2"/>
  <c r="U707" i="2"/>
  <c r="T707" i="2"/>
  <c r="A717" i="2"/>
  <c r="U675" i="2"/>
  <c r="T675" i="2"/>
  <c r="A685" i="2"/>
  <c r="U643" i="2"/>
  <c r="T643" i="2"/>
  <c r="A653" i="2"/>
  <c r="U611" i="2"/>
  <c r="T611" i="2"/>
  <c r="A621" i="2"/>
  <c r="U579" i="2"/>
  <c r="T579" i="2"/>
  <c r="A589" i="2"/>
  <c r="U547" i="2"/>
  <c r="T547" i="2"/>
  <c r="A557" i="2"/>
  <c r="U515" i="2"/>
  <c r="T515" i="2"/>
  <c r="A525" i="2"/>
  <c r="U483" i="2"/>
  <c r="T483" i="2"/>
  <c r="A493" i="2"/>
  <c r="U451" i="2"/>
  <c r="T451" i="2"/>
  <c r="A461" i="2"/>
  <c r="U419" i="2"/>
  <c r="T419" i="2"/>
  <c r="A429" i="2"/>
  <c r="U387" i="2"/>
  <c r="T387" i="2"/>
  <c r="A397" i="2"/>
  <c r="U355" i="2"/>
  <c r="T355" i="2"/>
  <c r="A365" i="2"/>
  <c r="U323" i="2"/>
  <c r="T323" i="2"/>
  <c r="A333" i="2"/>
  <c r="T291" i="2"/>
  <c r="U291" i="2"/>
  <c r="A301" i="2"/>
  <c r="U259" i="2"/>
  <c r="T259" i="2"/>
  <c r="A269" i="2"/>
  <c r="T227" i="2"/>
  <c r="U227" i="2"/>
  <c r="A237" i="2"/>
  <c r="U195" i="2"/>
  <c r="T195" i="2"/>
  <c r="A205" i="2"/>
  <c r="T163" i="2"/>
  <c r="U163" i="2"/>
  <c r="A173" i="2"/>
  <c r="U131" i="2"/>
  <c r="T131" i="2"/>
  <c r="A141" i="2"/>
  <c r="T99" i="2"/>
  <c r="U99" i="2"/>
  <c r="A109" i="2"/>
  <c r="U67" i="2"/>
  <c r="T67" i="2"/>
  <c r="A77" i="2"/>
  <c r="T35" i="2"/>
  <c r="U35" i="2"/>
  <c r="A45" i="2"/>
  <c r="U1983" i="2"/>
  <c r="T1983" i="2"/>
  <c r="A1993" i="2"/>
  <c r="U1967" i="2"/>
  <c r="T1967" i="2"/>
  <c r="A1977" i="2"/>
  <c r="U1951" i="2"/>
  <c r="T1951" i="2"/>
  <c r="A1961" i="2"/>
  <c r="U1935" i="2"/>
  <c r="T1935" i="2"/>
  <c r="A1945" i="2"/>
  <c r="U1919" i="2"/>
  <c r="T1919" i="2"/>
  <c r="A1929" i="2"/>
  <c r="U1903" i="2"/>
  <c r="T1903" i="2"/>
  <c r="A1913" i="2"/>
  <c r="U1887" i="2"/>
  <c r="T1887" i="2"/>
  <c r="A1897" i="2"/>
  <c r="U1871" i="2"/>
  <c r="T1871" i="2"/>
  <c r="A1881" i="2"/>
  <c r="U1855" i="2"/>
  <c r="T1855" i="2"/>
  <c r="A1865" i="2"/>
  <c r="U1839" i="2"/>
  <c r="T1839" i="2"/>
  <c r="A1849" i="2"/>
  <c r="U1823" i="2"/>
  <c r="T1823" i="2"/>
  <c r="A1833" i="2"/>
  <c r="U1807" i="2"/>
  <c r="T1807" i="2"/>
  <c r="A1817" i="2"/>
  <c r="U1791" i="2"/>
  <c r="T1791" i="2"/>
  <c r="A1801" i="2"/>
  <c r="U1775" i="2"/>
  <c r="T1775" i="2"/>
  <c r="A1785" i="2"/>
  <c r="U1759" i="2"/>
  <c r="T1759" i="2"/>
  <c r="A1769" i="2"/>
  <c r="U1743" i="2"/>
  <c r="T1743" i="2"/>
  <c r="A1753" i="2"/>
  <c r="U1727" i="2"/>
  <c r="T1727" i="2"/>
  <c r="A1737" i="2"/>
  <c r="U1711" i="2"/>
  <c r="T1711" i="2"/>
  <c r="A1721" i="2"/>
  <c r="U1695" i="2"/>
  <c r="T1695" i="2"/>
  <c r="A1705" i="2"/>
  <c r="U1679" i="2"/>
  <c r="T1679" i="2"/>
  <c r="A1689" i="2"/>
  <c r="U1663" i="2"/>
  <c r="T1663" i="2"/>
  <c r="A1673" i="2"/>
  <c r="U1647" i="2"/>
  <c r="T1647" i="2"/>
  <c r="A1657" i="2"/>
  <c r="U1631" i="2"/>
  <c r="T1631" i="2"/>
  <c r="A1641" i="2"/>
  <c r="U1615" i="2"/>
  <c r="T1615" i="2"/>
  <c r="A1625" i="2"/>
  <c r="U1599" i="2"/>
  <c r="T1599" i="2"/>
  <c r="A1609" i="2"/>
  <c r="U1583" i="2"/>
  <c r="T1583" i="2"/>
  <c r="A1593" i="2"/>
  <c r="U1563" i="2"/>
  <c r="T1563" i="2"/>
  <c r="A1573" i="2"/>
  <c r="U1531" i="2"/>
  <c r="T1531" i="2"/>
  <c r="A1541" i="2"/>
  <c r="U1499" i="2"/>
  <c r="T1499" i="2"/>
  <c r="A1509" i="2"/>
  <c r="U1467" i="2"/>
  <c r="T1467" i="2"/>
  <c r="A1477" i="2"/>
  <c r="U1435" i="2"/>
  <c r="T1435" i="2"/>
  <c r="A1445" i="2"/>
  <c r="U1403" i="2"/>
  <c r="T1403" i="2"/>
  <c r="A1413" i="2"/>
  <c r="U1371" i="2"/>
  <c r="T1371" i="2"/>
  <c r="A1381" i="2"/>
  <c r="U1339" i="2"/>
  <c r="T1339" i="2"/>
  <c r="A1349" i="2"/>
  <c r="U1307" i="2"/>
  <c r="T1307" i="2"/>
  <c r="A1317" i="2"/>
  <c r="U1275" i="2"/>
  <c r="T1275" i="2"/>
  <c r="A1285" i="2"/>
  <c r="U1243" i="2"/>
  <c r="T1243" i="2"/>
  <c r="A1253" i="2"/>
  <c r="U1211" i="2"/>
  <c r="T1211" i="2"/>
  <c r="A1221" i="2"/>
  <c r="U1179" i="2"/>
  <c r="T1179" i="2"/>
  <c r="A1189" i="2"/>
  <c r="U1147" i="2"/>
  <c r="T1147" i="2"/>
  <c r="A1157" i="2"/>
  <c r="U1115" i="2"/>
  <c r="T1115" i="2"/>
  <c r="A1125" i="2"/>
  <c r="U1083" i="2"/>
  <c r="T1083" i="2"/>
  <c r="A1093" i="2"/>
  <c r="U1051" i="2"/>
  <c r="T1051" i="2"/>
  <c r="A1061" i="2"/>
  <c r="U1019" i="2"/>
  <c r="T1019" i="2"/>
  <c r="A1029" i="2"/>
  <c r="U987" i="2"/>
  <c r="T987" i="2"/>
  <c r="A997" i="2"/>
  <c r="U955" i="2"/>
  <c r="T955" i="2"/>
  <c r="A965" i="2"/>
  <c r="U923" i="2"/>
  <c r="T923" i="2"/>
  <c r="A933" i="2"/>
  <c r="U891" i="2"/>
  <c r="T891" i="2"/>
  <c r="A901" i="2"/>
  <c r="U859" i="2"/>
  <c r="T859" i="2"/>
  <c r="A869" i="2"/>
  <c r="U827" i="2"/>
  <c r="T827" i="2"/>
  <c r="A837" i="2"/>
  <c r="U795" i="2"/>
  <c r="T795" i="2"/>
  <c r="A805" i="2"/>
  <c r="U763" i="2"/>
  <c r="T763" i="2"/>
  <c r="A773" i="2"/>
  <c r="U731" i="2"/>
  <c r="T731" i="2"/>
  <c r="A741" i="2"/>
  <c r="U699" i="2"/>
  <c r="T699" i="2"/>
  <c r="A709" i="2"/>
  <c r="U667" i="2"/>
  <c r="T667" i="2"/>
  <c r="A677" i="2"/>
  <c r="U635" i="2"/>
  <c r="T635" i="2"/>
  <c r="A645" i="2"/>
  <c r="U603" i="2"/>
  <c r="T603" i="2"/>
  <c r="A613" i="2"/>
  <c r="U571" i="2"/>
  <c r="T571" i="2"/>
  <c r="A581" i="2"/>
  <c r="U539" i="2"/>
  <c r="T539" i="2"/>
  <c r="A549" i="2"/>
  <c r="U507" i="2"/>
  <c r="T507" i="2"/>
  <c r="A517" i="2"/>
  <c r="U475" i="2"/>
  <c r="T475" i="2"/>
  <c r="A485" i="2"/>
  <c r="U443" i="2"/>
  <c r="T443" i="2"/>
  <c r="A453" i="2"/>
  <c r="U411" i="2"/>
  <c r="T411" i="2"/>
  <c r="A421" i="2"/>
  <c r="U379" i="2"/>
  <c r="T379" i="2"/>
  <c r="A389" i="2"/>
  <c r="U347" i="2"/>
  <c r="T347" i="2"/>
  <c r="A357" i="2"/>
  <c r="U315" i="2"/>
  <c r="T315" i="2"/>
  <c r="A325" i="2"/>
  <c r="U283" i="2"/>
  <c r="T283" i="2"/>
  <c r="A293" i="2"/>
  <c r="U251" i="2"/>
  <c r="T251" i="2"/>
  <c r="A261" i="2"/>
  <c r="U219" i="2"/>
  <c r="T219" i="2"/>
  <c r="A229" i="2"/>
  <c r="U187" i="2"/>
  <c r="T187" i="2"/>
  <c r="A197" i="2"/>
  <c r="U155" i="2"/>
  <c r="T155" i="2"/>
  <c r="A165" i="2"/>
  <c r="U123" i="2"/>
  <c r="T123" i="2"/>
  <c r="A133" i="2"/>
  <c r="U91" i="2"/>
  <c r="T91" i="2"/>
  <c r="A101" i="2"/>
  <c r="U59" i="2"/>
  <c r="T59" i="2"/>
  <c r="A69" i="2"/>
  <c r="U27" i="2"/>
  <c r="T27" i="2"/>
  <c r="A37" i="2"/>
  <c r="U1995" i="2"/>
  <c r="T1995" i="2"/>
  <c r="U1979" i="2"/>
  <c r="T1979" i="2"/>
  <c r="A1989" i="2"/>
  <c r="U1963" i="2"/>
  <c r="T1963" i="2"/>
  <c r="A1973" i="2"/>
  <c r="U1947" i="2"/>
  <c r="T1947" i="2"/>
  <c r="A1957" i="2"/>
  <c r="U1931" i="2"/>
  <c r="T1931" i="2"/>
  <c r="A1941" i="2"/>
  <c r="U1915" i="2"/>
  <c r="T1915" i="2"/>
  <c r="A1925" i="2"/>
  <c r="U1899" i="2"/>
  <c r="T1899" i="2"/>
  <c r="A1909" i="2"/>
  <c r="U1883" i="2"/>
  <c r="T1883" i="2"/>
  <c r="A1893" i="2"/>
  <c r="U1867" i="2"/>
  <c r="T1867" i="2"/>
  <c r="A1877" i="2"/>
  <c r="U1851" i="2"/>
  <c r="T1851" i="2"/>
  <c r="A1861" i="2"/>
  <c r="U1835" i="2"/>
  <c r="T1835" i="2"/>
  <c r="A1845" i="2"/>
  <c r="U1819" i="2"/>
  <c r="T1819" i="2"/>
  <c r="A1829" i="2"/>
  <c r="U1803" i="2"/>
  <c r="T1803" i="2"/>
  <c r="A1813" i="2"/>
  <c r="U1787" i="2"/>
  <c r="T1787" i="2"/>
  <c r="A1797" i="2"/>
  <c r="U1771" i="2"/>
  <c r="T1771" i="2"/>
  <c r="A1781" i="2"/>
  <c r="U1755" i="2"/>
  <c r="T1755" i="2"/>
  <c r="A1765" i="2"/>
  <c r="U1739" i="2"/>
  <c r="T1739" i="2"/>
  <c r="A1749" i="2"/>
  <c r="U1723" i="2"/>
  <c r="T1723" i="2"/>
  <c r="A1733" i="2"/>
  <c r="U1707" i="2"/>
  <c r="T1707" i="2"/>
  <c r="A1717" i="2"/>
  <c r="U1691" i="2"/>
  <c r="T1691" i="2"/>
  <c r="A1701" i="2"/>
  <c r="U1675" i="2"/>
  <c r="T1675" i="2"/>
  <c r="A1685" i="2"/>
  <c r="U1659" i="2"/>
  <c r="T1659" i="2"/>
  <c r="A1669" i="2"/>
  <c r="U1643" i="2"/>
  <c r="T1643" i="2"/>
  <c r="A1653" i="2"/>
  <c r="U1627" i="2"/>
  <c r="T1627" i="2"/>
  <c r="A1637" i="2"/>
  <c r="U1611" i="2"/>
  <c r="T1611" i="2"/>
  <c r="A1621" i="2"/>
  <c r="U1595" i="2"/>
  <c r="T1595" i="2"/>
  <c r="A1605" i="2"/>
  <c r="U1579" i="2"/>
  <c r="T1579" i="2"/>
  <c r="A1589" i="2"/>
  <c r="U1555" i="2"/>
  <c r="T1555" i="2"/>
  <c r="A1565" i="2"/>
  <c r="U1523" i="2"/>
  <c r="T1523" i="2"/>
  <c r="A1533" i="2"/>
  <c r="U1491" i="2"/>
  <c r="T1491" i="2"/>
  <c r="A1501" i="2"/>
  <c r="U1459" i="2"/>
  <c r="T1459" i="2"/>
  <c r="A1469" i="2"/>
  <c r="U1427" i="2"/>
  <c r="T1427" i="2"/>
  <c r="A1437" i="2"/>
  <c r="U1395" i="2"/>
  <c r="T1395" i="2"/>
  <c r="A1405" i="2"/>
  <c r="U1363" i="2"/>
  <c r="T1363" i="2"/>
  <c r="A1373" i="2"/>
  <c r="U1331" i="2"/>
  <c r="T1331" i="2"/>
  <c r="A1341" i="2"/>
  <c r="U1299" i="2"/>
  <c r="T1299" i="2"/>
  <c r="A1309" i="2"/>
  <c r="U1267" i="2"/>
  <c r="T1267" i="2"/>
  <c r="A1277" i="2"/>
  <c r="U1235" i="2"/>
  <c r="T1235" i="2"/>
  <c r="A1245" i="2"/>
  <c r="U1203" i="2"/>
  <c r="T1203" i="2"/>
  <c r="A1213" i="2"/>
  <c r="U1171" i="2"/>
  <c r="T1171" i="2"/>
  <c r="A1181" i="2"/>
  <c r="U1139" i="2"/>
  <c r="T1139" i="2"/>
  <c r="A1149" i="2"/>
  <c r="U1107" i="2"/>
  <c r="T1107" i="2"/>
  <c r="A1117" i="2"/>
  <c r="T1075" i="2"/>
  <c r="U1075" i="2"/>
  <c r="A1085" i="2"/>
  <c r="T1043" i="2"/>
  <c r="U1043" i="2"/>
  <c r="A1053" i="2"/>
  <c r="U1011" i="2"/>
  <c r="T1011" i="2"/>
  <c r="A1021" i="2"/>
  <c r="U979" i="2"/>
  <c r="T979" i="2"/>
  <c r="A989" i="2"/>
  <c r="U947" i="2"/>
  <c r="T947" i="2"/>
  <c r="A957" i="2"/>
  <c r="U915" i="2"/>
  <c r="T915" i="2"/>
  <c r="A925" i="2"/>
  <c r="U883" i="2"/>
  <c r="T883" i="2"/>
  <c r="A893" i="2"/>
  <c r="U851" i="2"/>
  <c r="T851" i="2"/>
  <c r="A861" i="2"/>
  <c r="U819" i="2"/>
  <c r="T819" i="2"/>
  <c r="A829" i="2"/>
  <c r="U787" i="2"/>
  <c r="T787" i="2"/>
  <c r="A797" i="2"/>
  <c r="U755" i="2"/>
  <c r="T755" i="2"/>
  <c r="A765" i="2"/>
  <c r="U723" i="2"/>
  <c r="T723" i="2"/>
  <c r="A733" i="2"/>
  <c r="U691" i="2"/>
  <c r="T691" i="2"/>
  <c r="A701" i="2"/>
  <c r="U659" i="2"/>
  <c r="T659" i="2"/>
  <c r="A669" i="2"/>
  <c r="U627" i="2"/>
  <c r="T627" i="2"/>
  <c r="A637" i="2"/>
  <c r="U595" i="2"/>
  <c r="T595" i="2"/>
  <c r="A605" i="2"/>
  <c r="U563" i="2"/>
  <c r="T563" i="2"/>
  <c r="A573" i="2"/>
  <c r="U531" i="2"/>
  <c r="T531" i="2"/>
  <c r="A541" i="2"/>
  <c r="U499" i="2"/>
  <c r="T499" i="2"/>
  <c r="A509" i="2"/>
  <c r="U467" i="2"/>
  <c r="T467" i="2"/>
  <c r="A477" i="2"/>
  <c r="U435" i="2"/>
  <c r="T435" i="2"/>
  <c r="A445" i="2"/>
  <c r="U403" i="2"/>
  <c r="T403" i="2"/>
  <c r="A413" i="2"/>
  <c r="U371" i="2"/>
  <c r="T371" i="2"/>
  <c r="A381" i="2"/>
  <c r="U339" i="2"/>
  <c r="T339" i="2"/>
  <c r="A349" i="2"/>
  <c r="U307" i="2"/>
  <c r="T307" i="2"/>
  <c r="A317" i="2"/>
  <c r="U275" i="2"/>
  <c r="T275" i="2"/>
  <c r="A285" i="2"/>
  <c r="U243" i="2"/>
  <c r="T243" i="2"/>
  <c r="A253" i="2"/>
  <c r="U211" i="2"/>
  <c r="T211" i="2"/>
  <c r="A221" i="2"/>
  <c r="U179" i="2"/>
  <c r="T179" i="2"/>
  <c r="A189" i="2"/>
  <c r="U147" i="2"/>
  <c r="T147" i="2"/>
  <c r="A157" i="2"/>
  <c r="U115" i="2"/>
  <c r="T115" i="2"/>
  <c r="A125" i="2"/>
  <c r="U83" i="2"/>
  <c r="T83" i="2"/>
  <c r="A93" i="2"/>
  <c r="U51" i="2"/>
  <c r="T51" i="2"/>
  <c r="A61" i="2"/>
  <c r="U16" i="2"/>
  <c r="T16" i="2"/>
  <c r="U1991" i="2"/>
  <c r="T1991" i="2"/>
  <c r="A2001" i="2"/>
  <c r="U1975" i="2"/>
  <c r="T1975" i="2"/>
  <c r="A1985" i="2"/>
  <c r="U1959" i="2"/>
  <c r="T1959" i="2"/>
  <c r="A1969" i="2"/>
  <c r="U1943" i="2"/>
  <c r="T1943" i="2"/>
  <c r="A1953" i="2"/>
  <c r="U1927" i="2"/>
  <c r="T1927" i="2"/>
  <c r="A1937" i="2"/>
  <c r="U1911" i="2"/>
  <c r="T1911" i="2"/>
  <c r="A1921" i="2"/>
  <c r="U1895" i="2"/>
  <c r="T1895" i="2"/>
  <c r="A1905" i="2"/>
  <c r="U1879" i="2"/>
  <c r="T1879" i="2"/>
  <c r="A1889" i="2"/>
  <c r="U1863" i="2"/>
  <c r="T1863" i="2"/>
  <c r="A1873" i="2"/>
  <c r="U1847" i="2"/>
  <c r="T1847" i="2"/>
  <c r="A1857" i="2"/>
  <c r="U1831" i="2"/>
  <c r="T1831" i="2"/>
  <c r="A1841" i="2"/>
  <c r="U1815" i="2"/>
  <c r="T1815" i="2"/>
  <c r="A1825" i="2"/>
  <c r="U1799" i="2"/>
  <c r="T1799" i="2"/>
  <c r="A1809" i="2"/>
  <c r="U1783" i="2"/>
  <c r="T1783" i="2"/>
  <c r="A1793" i="2"/>
  <c r="U1767" i="2"/>
  <c r="T1767" i="2"/>
  <c r="A1777" i="2"/>
  <c r="U1751" i="2"/>
  <c r="T1751" i="2"/>
  <c r="A1761" i="2"/>
  <c r="U1735" i="2"/>
  <c r="T1735" i="2"/>
  <c r="A1745" i="2"/>
  <c r="U1719" i="2"/>
  <c r="T1719" i="2"/>
  <c r="A1729" i="2"/>
  <c r="U1703" i="2"/>
  <c r="T1703" i="2"/>
  <c r="A1713" i="2"/>
  <c r="U1687" i="2"/>
  <c r="T1687" i="2"/>
  <c r="A1697" i="2"/>
  <c r="U1671" i="2"/>
  <c r="T1671" i="2"/>
  <c r="A1681" i="2"/>
  <c r="U1655" i="2"/>
  <c r="T1655" i="2"/>
  <c r="A1665" i="2"/>
  <c r="U1639" i="2"/>
  <c r="T1639" i="2"/>
  <c r="A1649" i="2"/>
  <c r="U1623" i="2"/>
  <c r="T1623" i="2"/>
  <c r="A1633" i="2"/>
  <c r="U1607" i="2"/>
  <c r="T1607" i="2"/>
  <c r="A1617" i="2"/>
  <c r="U1591" i="2"/>
  <c r="T1591" i="2"/>
  <c r="A1601" i="2"/>
  <c r="U1575" i="2"/>
  <c r="T1575" i="2"/>
  <c r="A1585" i="2"/>
  <c r="U1547" i="2"/>
  <c r="T1547" i="2"/>
  <c r="A1557" i="2"/>
  <c r="U1515" i="2"/>
  <c r="T1515" i="2"/>
  <c r="A1525" i="2"/>
  <c r="U1483" i="2"/>
  <c r="T1483" i="2"/>
  <c r="A1493" i="2"/>
  <c r="U1451" i="2"/>
  <c r="T1451" i="2"/>
  <c r="A1461" i="2"/>
  <c r="U1419" i="2"/>
  <c r="T1419" i="2"/>
  <c r="A1429" i="2"/>
  <c r="U1387" i="2"/>
  <c r="T1387" i="2"/>
  <c r="A1397" i="2"/>
  <c r="U1355" i="2"/>
  <c r="T1355" i="2"/>
  <c r="A1365" i="2"/>
  <c r="U1323" i="2"/>
  <c r="T1323" i="2"/>
  <c r="A1333" i="2"/>
  <c r="U1291" i="2"/>
  <c r="T1291" i="2"/>
  <c r="A1301" i="2"/>
  <c r="U1259" i="2"/>
  <c r="T1259" i="2"/>
  <c r="A1269" i="2"/>
  <c r="U1227" i="2"/>
  <c r="T1227" i="2"/>
  <c r="A1237" i="2"/>
  <c r="U1195" i="2"/>
  <c r="T1195" i="2"/>
  <c r="A1205" i="2"/>
  <c r="U1163" i="2"/>
  <c r="T1163" i="2"/>
  <c r="A1173" i="2"/>
  <c r="U1131" i="2"/>
  <c r="T1131" i="2"/>
  <c r="A1141" i="2"/>
  <c r="U1099" i="2"/>
  <c r="T1099" i="2"/>
  <c r="A1109" i="2"/>
  <c r="U1067" i="2"/>
  <c r="T1067" i="2"/>
  <c r="A1077" i="2"/>
  <c r="U1035" i="2"/>
  <c r="T1035" i="2"/>
  <c r="A1045" i="2"/>
  <c r="U1003" i="2"/>
  <c r="T1003" i="2"/>
  <c r="A1013" i="2"/>
  <c r="U971" i="2"/>
  <c r="T971" i="2"/>
  <c r="A981" i="2"/>
  <c r="U939" i="2"/>
  <c r="T939" i="2"/>
  <c r="A949" i="2"/>
  <c r="U907" i="2"/>
  <c r="T907" i="2"/>
  <c r="A917" i="2"/>
  <c r="U875" i="2"/>
  <c r="T875" i="2"/>
  <c r="A885" i="2"/>
  <c r="U843" i="2"/>
  <c r="T843" i="2"/>
  <c r="A853" i="2"/>
  <c r="U811" i="2"/>
  <c r="T811" i="2"/>
  <c r="A821" i="2"/>
  <c r="U779" i="2"/>
  <c r="T779" i="2"/>
  <c r="A789" i="2"/>
  <c r="U747" i="2"/>
  <c r="T747" i="2"/>
  <c r="A757" i="2"/>
  <c r="U715" i="2"/>
  <c r="T715" i="2"/>
  <c r="A725" i="2"/>
  <c r="U683" i="2"/>
  <c r="T683" i="2"/>
  <c r="A693" i="2"/>
  <c r="U651" i="2"/>
  <c r="T651" i="2"/>
  <c r="A661" i="2"/>
  <c r="U619" i="2"/>
  <c r="T619" i="2"/>
  <c r="A629" i="2"/>
  <c r="U587" i="2"/>
  <c r="T587" i="2"/>
  <c r="A597" i="2"/>
  <c r="U555" i="2"/>
  <c r="T555" i="2"/>
  <c r="A565" i="2"/>
  <c r="U523" i="2"/>
  <c r="T523" i="2"/>
  <c r="A533" i="2"/>
  <c r="U491" i="2"/>
  <c r="T491" i="2"/>
  <c r="A501" i="2"/>
  <c r="U459" i="2"/>
  <c r="T459" i="2"/>
  <c r="A469" i="2"/>
  <c r="U427" i="2"/>
  <c r="T427" i="2"/>
  <c r="A437" i="2"/>
  <c r="U395" i="2"/>
  <c r="T395" i="2"/>
  <c r="A405" i="2"/>
  <c r="U363" i="2"/>
  <c r="T363" i="2"/>
  <c r="A373" i="2"/>
  <c r="U331" i="2"/>
  <c r="T331" i="2"/>
  <c r="A341" i="2"/>
  <c r="U299" i="2"/>
  <c r="T299" i="2"/>
  <c r="A309" i="2"/>
  <c r="U267" i="2"/>
  <c r="T267" i="2"/>
  <c r="A277" i="2"/>
  <c r="U235" i="2"/>
  <c r="T235" i="2"/>
  <c r="A245" i="2"/>
  <c r="U203" i="2"/>
  <c r="T203" i="2"/>
  <c r="A213" i="2"/>
  <c r="U171" i="2"/>
  <c r="T171" i="2"/>
  <c r="A181" i="2"/>
  <c r="U139" i="2"/>
  <c r="T139" i="2"/>
  <c r="A149" i="2"/>
  <c r="U107" i="2"/>
  <c r="T107" i="2"/>
  <c r="A117" i="2"/>
  <c r="U75" i="2"/>
  <c r="T75" i="2"/>
  <c r="A85" i="2"/>
  <c r="U43" i="2"/>
  <c r="T43" i="2"/>
  <c r="A53" i="2"/>
  <c r="U8" i="2"/>
  <c r="T8" i="2"/>
  <c r="T1990" i="2"/>
  <c r="U1990" i="2"/>
  <c r="A2000" i="2"/>
  <c r="T1982" i="2"/>
  <c r="U1982" i="2"/>
  <c r="A1992" i="2"/>
  <c r="T1974" i="2"/>
  <c r="U1974" i="2"/>
  <c r="A1984" i="2"/>
  <c r="T1966" i="2"/>
  <c r="U1966" i="2"/>
  <c r="A1976" i="2"/>
  <c r="U1954" i="2"/>
  <c r="T1954" i="2"/>
  <c r="A1964" i="2"/>
  <c r="U1946" i="2"/>
  <c r="T1946" i="2"/>
  <c r="A1956" i="2"/>
  <c r="U1938" i="2"/>
  <c r="T1938" i="2"/>
  <c r="A1948" i="2"/>
  <c r="U1930" i="2"/>
  <c r="T1930" i="2"/>
  <c r="A1940" i="2"/>
  <c r="U1922" i="2"/>
  <c r="T1922" i="2"/>
  <c r="A1932" i="2"/>
  <c r="T1918" i="2"/>
  <c r="U1918" i="2"/>
  <c r="A1928" i="2"/>
  <c r="T1910" i="2"/>
  <c r="U1910" i="2"/>
  <c r="A1920" i="2"/>
  <c r="T1902" i="2"/>
  <c r="U1902" i="2"/>
  <c r="A1912" i="2"/>
  <c r="T1894" i="2"/>
  <c r="U1894" i="2"/>
  <c r="A1904" i="2"/>
  <c r="T1886" i="2"/>
  <c r="U1886" i="2"/>
  <c r="A1896" i="2"/>
  <c r="T1878" i="2"/>
  <c r="U1878" i="2"/>
  <c r="A1888" i="2"/>
  <c r="T1870" i="2"/>
  <c r="U1870" i="2"/>
  <c r="A1880" i="2"/>
  <c r="T1862" i="2"/>
  <c r="U1862" i="2"/>
  <c r="A1872" i="2"/>
  <c r="T1854" i="2"/>
  <c r="U1854" i="2"/>
  <c r="A1864" i="2"/>
  <c r="T1846" i="2"/>
  <c r="U1846" i="2"/>
  <c r="A1856" i="2"/>
  <c r="T1838" i="2"/>
  <c r="U1838" i="2"/>
  <c r="A1848" i="2"/>
  <c r="T1830" i="2"/>
  <c r="U1830" i="2"/>
  <c r="A1840" i="2"/>
  <c r="U1826" i="2"/>
  <c r="T1826" i="2"/>
  <c r="A1836" i="2"/>
  <c r="U1818" i="2"/>
  <c r="T1818" i="2"/>
  <c r="A1828" i="2"/>
  <c r="T1814" i="2"/>
  <c r="U1814" i="2"/>
  <c r="A1824" i="2"/>
  <c r="T1806" i="2"/>
  <c r="U1806" i="2"/>
  <c r="A1816" i="2"/>
  <c r="T1798" i="2"/>
  <c r="U1798" i="2"/>
  <c r="A1808" i="2"/>
  <c r="U1786" i="2"/>
  <c r="T1786" i="2"/>
  <c r="A1796" i="2"/>
  <c r="U1778" i="2"/>
  <c r="T1778" i="2"/>
  <c r="A1788" i="2"/>
  <c r="U1770" i="2"/>
  <c r="T1770" i="2"/>
  <c r="A1780" i="2"/>
  <c r="U1762" i="2"/>
  <c r="T1762" i="2"/>
  <c r="A1772" i="2"/>
  <c r="U1754" i="2"/>
  <c r="T1754" i="2"/>
  <c r="A1764" i="2"/>
  <c r="U1746" i="2"/>
  <c r="T1746" i="2"/>
  <c r="A1756" i="2"/>
  <c r="U1738" i="2"/>
  <c r="T1738" i="2"/>
  <c r="A1748" i="2"/>
  <c r="U1730" i="2"/>
  <c r="T1730" i="2"/>
  <c r="A1740" i="2"/>
  <c r="U1722" i="2"/>
  <c r="T1722" i="2"/>
  <c r="A1732" i="2"/>
  <c r="U1714" i="2"/>
  <c r="T1714" i="2"/>
  <c r="A1724" i="2"/>
  <c r="U1706" i="2"/>
  <c r="T1706" i="2"/>
  <c r="A1716" i="2"/>
  <c r="U1698" i="2"/>
  <c r="T1698" i="2"/>
  <c r="A1708" i="2"/>
  <c r="U1690" i="2"/>
  <c r="T1690" i="2"/>
  <c r="A1700" i="2"/>
  <c r="T1678" i="2"/>
  <c r="U1678" i="2"/>
  <c r="A1688" i="2"/>
  <c r="T1670" i="2"/>
  <c r="U1670" i="2"/>
  <c r="A1680" i="2"/>
  <c r="T1662" i="2"/>
  <c r="U1662" i="2"/>
  <c r="A1672" i="2"/>
  <c r="T1654" i="2"/>
  <c r="U1654" i="2"/>
  <c r="A1664" i="2"/>
  <c r="U1650" i="2"/>
  <c r="T1650" i="2"/>
  <c r="A1660" i="2"/>
  <c r="U1642" i="2"/>
  <c r="T1642" i="2"/>
  <c r="A1652" i="2"/>
  <c r="U1634" i="2"/>
  <c r="T1634" i="2"/>
  <c r="A1644" i="2"/>
  <c r="U1626" i="2"/>
  <c r="T1626" i="2"/>
  <c r="A1636" i="2"/>
  <c r="U1618" i="2"/>
  <c r="T1618" i="2"/>
  <c r="A1628" i="2"/>
  <c r="U1610" i="2"/>
  <c r="T1610" i="2"/>
  <c r="A1620" i="2"/>
  <c r="U1602" i="2"/>
  <c r="T1602" i="2"/>
  <c r="A1612" i="2"/>
  <c r="U1594" i="2"/>
  <c r="T1594" i="2"/>
  <c r="A1604" i="2"/>
  <c r="U1586" i="2"/>
  <c r="T1586" i="2"/>
  <c r="A1596" i="2"/>
  <c r="U1578" i="2"/>
  <c r="T1578" i="2"/>
  <c r="A1588" i="2"/>
  <c r="U1560" i="2"/>
  <c r="T1560" i="2"/>
  <c r="A1570" i="2"/>
  <c r="U1544" i="2"/>
  <c r="T1544" i="2"/>
  <c r="A1554" i="2"/>
  <c r="U1528" i="2"/>
  <c r="T1528" i="2"/>
  <c r="A1538" i="2"/>
  <c r="U1512" i="2"/>
  <c r="T1512" i="2"/>
  <c r="A1522" i="2"/>
  <c r="U1496" i="2"/>
  <c r="T1496" i="2"/>
  <c r="A1506" i="2"/>
  <c r="U1480" i="2"/>
  <c r="T1480" i="2"/>
  <c r="A1490" i="2"/>
  <c r="U1464" i="2"/>
  <c r="T1464" i="2"/>
  <c r="A1474" i="2"/>
  <c r="U1448" i="2"/>
  <c r="T1448" i="2"/>
  <c r="A1458" i="2"/>
  <c r="U1432" i="2"/>
  <c r="T1432" i="2"/>
  <c r="A1442" i="2"/>
  <c r="U1416" i="2"/>
  <c r="T1416" i="2"/>
  <c r="A1426" i="2"/>
  <c r="U1400" i="2"/>
  <c r="T1400" i="2"/>
  <c r="A1410" i="2"/>
  <c r="U1384" i="2"/>
  <c r="T1384" i="2"/>
  <c r="A1394" i="2"/>
  <c r="T1368" i="2"/>
  <c r="U1368" i="2"/>
  <c r="A1378" i="2"/>
  <c r="U1352" i="2"/>
  <c r="T1352" i="2"/>
  <c r="A1362" i="2"/>
  <c r="U1336" i="2"/>
  <c r="T1336" i="2"/>
  <c r="A1346" i="2"/>
  <c r="U1328" i="2"/>
  <c r="T1328" i="2"/>
  <c r="A1338" i="2"/>
  <c r="U1312" i="2"/>
  <c r="T1312" i="2"/>
  <c r="A1322" i="2"/>
  <c r="U1288" i="2"/>
  <c r="T1288" i="2"/>
  <c r="A1298" i="2"/>
  <c r="U1272" i="2"/>
  <c r="T1272" i="2"/>
  <c r="A1282" i="2"/>
  <c r="U1264" i="2"/>
  <c r="T1264" i="2"/>
  <c r="A1274" i="2"/>
  <c r="U1248" i="2"/>
  <c r="T1248" i="2"/>
  <c r="A1258" i="2"/>
  <c r="U1232" i="2"/>
  <c r="T1232" i="2"/>
  <c r="A1242" i="2"/>
  <c r="U1216" i="2"/>
  <c r="T1216" i="2"/>
  <c r="A1226" i="2"/>
  <c r="U1200" i="2"/>
  <c r="T1200" i="2"/>
  <c r="A1210" i="2"/>
  <c r="U1184" i="2"/>
  <c r="T1184" i="2"/>
  <c r="A1194" i="2"/>
  <c r="U1160" i="2"/>
  <c r="T1160" i="2"/>
  <c r="A1170" i="2"/>
  <c r="U1144" i="2"/>
  <c r="T1144" i="2"/>
  <c r="A1154" i="2"/>
  <c r="U1128" i="2"/>
  <c r="T1128" i="2"/>
  <c r="A1138" i="2"/>
  <c r="T1112" i="2"/>
  <c r="U1112" i="2"/>
  <c r="A1122" i="2"/>
  <c r="U1096" i="2"/>
  <c r="T1096" i="2"/>
  <c r="A1106" i="2"/>
  <c r="T1080" i="2"/>
  <c r="U1080" i="2"/>
  <c r="A1090" i="2"/>
  <c r="U1072" i="2"/>
  <c r="T1072" i="2"/>
  <c r="A1082" i="2"/>
  <c r="U1056" i="2"/>
  <c r="T1056" i="2"/>
  <c r="A1066" i="2"/>
  <c r="U1040" i="2"/>
  <c r="T1040" i="2"/>
  <c r="A1050" i="2"/>
  <c r="U1016" i="2"/>
  <c r="T1016" i="2"/>
  <c r="A1026" i="2"/>
  <c r="U1000" i="2"/>
  <c r="T1000" i="2"/>
  <c r="A1010" i="2"/>
  <c r="T976" i="2"/>
  <c r="U976" i="2"/>
  <c r="A986" i="2"/>
  <c r="U960" i="2"/>
  <c r="T960" i="2"/>
  <c r="A970" i="2"/>
  <c r="T944" i="2"/>
  <c r="U944" i="2"/>
  <c r="A954" i="2"/>
  <c r="U928" i="2"/>
  <c r="T928" i="2"/>
  <c r="A938" i="2"/>
  <c r="U904" i="2"/>
  <c r="T904" i="2"/>
  <c r="A914" i="2"/>
  <c r="U888" i="2"/>
  <c r="T888" i="2"/>
  <c r="A898" i="2"/>
  <c r="U872" i="2"/>
  <c r="T872" i="2"/>
  <c r="A882" i="2"/>
  <c r="U856" i="2"/>
  <c r="T856" i="2"/>
  <c r="A866" i="2"/>
  <c r="U840" i="2"/>
  <c r="T840" i="2"/>
  <c r="A850" i="2"/>
  <c r="U824" i="2"/>
  <c r="T824" i="2"/>
  <c r="A834" i="2"/>
  <c r="U808" i="2"/>
  <c r="T808" i="2"/>
  <c r="A818" i="2"/>
  <c r="U792" i="2"/>
  <c r="T792" i="2"/>
  <c r="A802" i="2"/>
  <c r="U776" i="2"/>
  <c r="T776" i="2"/>
  <c r="A786" i="2"/>
  <c r="U760" i="2"/>
  <c r="T760" i="2"/>
  <c r="A770" i="2"/>
  <c r="U744" i="2"/>
  <c r="T744" i="2"/>
  <c r="A754" i="2"/>
  <c r="U736" i="2"/>
  <c r="T736" i="2"/>
  <c r="A746" i="2"/>
  <c r="T720" i="2"/>
  <c r="U720" i="2"/>
  <c r="A730" i="2"/>
  <c r="U704" i="2"/>
  <c r="T704" i="2"/>
  <c r="A714" i="2"/>
  <c r="U680" i="2"/>
  <c r="T680" i="2"/>
  <c r="A690" i="2"/>
  <c r="U664" i="2"/>
  <c r="T664" i="2"/>
  <c r="A674" i="2"/>
  <c r="U648" i="2"/>
  <c r="T648" i="2"/>
  <c r="A658" i="2"/>
  <c r="U632" i="2"/>
  <c r="T632" i="2"/>
  <c r="A642" i="2"/>
  <c r="U616" i="2"/>
  <c r="T616" i="2"/>
  <c r="A626" i="2"/>
  <c r="U600" i="2"/>
  <c r="T600" i="2"/>
  <c r="A610" i="2"/>
  <c r="U584" i="2"/>
  <c r="T584" i="2"/>
  <c r="A594" i="2"/>
  <c r="U568" i="2"/>
  <c r="T568" i="2"/>
  <c r="A578" i="2"/>
  <c r="T560" i="2"/>
  <c r="U560" i="2"/>
  <c r="A570" i="2"/>
  <c r="U544" i="2"/>
  <c r="T544" i="2"/>
  <c r="A554" i="2"/>
  <c r="T528" i="2"/>
  <c r="U528" i="2"/>
  <c r="A538" i="2"/>
  <c r="U512" i="2"/>
  <c r="T512" i="2"/>
  <c r="A522" i="2"/>
  <c r="U496" i="2"/>
  <c r="T496" i="2"/>
  <c r="A506" i="2"/>
  <c r="U480" i="2"/>
  <c r="T480" i="2"/>
  <c r="A490" i="2"/>
  <c r="U464" i="2"/>
  <c r="T464" i="2"/>
  <c r="A474" i="2"/>
  <c r="U448" i="2"/>
  <c r="T448" i="2"/>
  <c r="A458" i="2"/>
  <c r="U432" i="2"/>
  <c r="T432" i="2"/>
  <c r="A442" i="2"/>
  <c r="U416" i="2"/>
  <c r="T416" i="2"/>
  <c r="A426" i="2"/>
  <c r="U400" i="2"/>
  <c r="T400" i="2"/>
  <c r="A410" i="2"/>
  <c r="U384" i="2"/>
  <c r="T384" i="2"/>
  <c r="A394" i="2"/>
  <c r="U368" i="2"/>
  <c r="T368" i="2"/>
  <c r="A378" i="2"/>
  <c r="U352" i="2"/>
  <c r="T352" i="2"/>
  <c r="A362" i="2"/>
  <c r="U336" i="2"/>
  <c r="T336" i="2"/>
  <c r="A346" i="2"/>
  <c r="U320" i="2"/>
  <c r="T320" i="2"/>
  <c r="A330" i="2"/>
  <c r="U304" i="2"/>
  <c r="T304" i="2"/>
  <c r="A314" i="2"/>
  <c r="U288" i="2"/>
  <c r="T288" i="2"/>
  <c r="A298" i="2"/>
  <c r="U272" i="2"/>
  <c r="T272" i="2"/>
  <c r="A282" i="2"/>
  <c r="U256" i="2"/>
  <c r="T256" i="2"/>
  <c r="A266" i="2"/>
  <c r="U240" i="2"/>
  <c r="T240" i="2"/>
  <c r="A250" i="2"/>
  <c r="U232" i="2"/>
  <c r="T232" i="2"/>
  <c r="A242" i="2"/>
  <c r="U216" i="2"/>
  <c r="T216" i="2"/>
  <c r="A226" i="2"/>
  <c r="U200" i="2"/>
  <c r="T200" i="2"/>
  <c r="A210" i="2"/>
  <c r="U184" i="2"/>
  <c r="T184" i="2"/>
  <c r="A194" i="2"/>
  <c r="U168" i="2"/>
  <c r="T168" i="2"/>
  <c r="A178" i="2"/>
  <c r="U152" i="2"/>
  <c r="T152" i="2"/>
  <c r="A162" i="2"/>
  <c r="U136" i="2"/>
  <c r="T136" i="2"/>
  <c r="A146" i="2"/>
  <c r="U120" i="2"/>
  <c r="T120" i="2"/>
  <c r="A130" i="2"/>
  <c r="U104" i="2"/>
  <c r="T104" i="2"/>
  <c r="A114" i="2"/>
  <c r="U88" i="2"/>
  <c r="T88" i="2"/>
  <c r="A98" i="2"/>
  <c r="U72" i="2"/>
  <c r="T72" i="2"/>
  <c r="A82" i="2"/>
  <c r="U64" i="2"/>
  <c r="T64" i="2"/>
  <c r="A74" i="2"/>
  <c r="U56" i="2"/>
  <c r="T56" i="2"/>
  <c r="A66" i="2"/>
  <c r="U40" i="2"/>
  <c r="T40" i="2"/>
  <c r="A50" i="2"/>
  <c r="U24" i="2"/>
  <c r="T24" i="2"/>
  <c r="A34" i="2"/>
  <c r="AB1996" i="2"/>
  <c r="X1996" i="2"/>
  <c r="AD1996" i="2"/>
  <c r="AE1996" i="2"/>
  <c r="AC1996" i="2"/>
  <c r="Y1996" i="2"/>
  <c r="Z1996" i="2"/>
  <c r="AA1996" i="2"/>
  <c r="AR1996" i="2"/>
  <c r="AN1996" i="2"/>
  <c r="AJ1996" i="2"/>
  <c r="AF1996" i="2"/>
  <c r="AT1996" i="2"/>
  <c r="AP1996" i="2"/>
  <c r="AH1996" i="2"/>
  <c r="AM1996" i="2"/>
  <c r="AI1996" i="2"/>
  <c r="AS1996" i="2"/>
  <c r="AO1996" i="2"/>
  <c r="AK1996" i="2"/>
  <c r="AG1996" i="2"/>
  <c r="AL1996" i="2"/>
  <c r="AU1996" i="2"/>
  <c r="AQ1996" i="2"/>
  <c r="U1993" i="2"/>
  <c r="T1993" i="2"/>
  <c r="A2003" i="2"/>
  <c r="U1989" i="2"/>
  <c r="T1989" i="2"/>
  <c r="A1999" i="2"/>
  <c r="U1985" i="2"/>
  <c r="T1985" i="2"/>
  <c r="A1995" i="2"/>
  <c r="U1981" i="2"/>
  <c r="T1981" i="2"/>
  <c r="A1991" i="2"/>
  <c r="U1977" i="2"/>
  <c r="T1977" i="2"/>
  <c r="A1987" i="2"/>
  <c r="U1973" i="2"/>
  <c r="T1973" i="2"/>
  <c r="A1983" i="2"/>
  <c r="U1969" i="2"/>
  <c r="T1969" i="2"/>
  <c r="A1979" i="2"/>
  <c r="U1965" i="2"/>
  <c r="T1965" i="2"/>
  <c r="A1975" i="2"/>
  <c r="U1961" i="2"/>
  <c r="T1961" i="2"/>
  <c r="A1971" i="2"/>
  <c r="U1957" i="2"/>
  <c r="T1957" i="2"/>
  <c r="A1967" i="2"/>
  <c r="U1953" i="2"/>
  <c r="T1953" i="2"/>
  <c r="A1963" i="2"/>
  <c r="U1949" i="2"/>
  <c r="T1949" i="2"/>
  <c r="A1959" i="2"/>
  <c r="T1945" i="2"/>
  <c r="U1945" i="2"/>
  <c r="A1955" i="2"/>
  <c r="U1941" i="2"/>
  <c r="T1941" i="2"/>
  <c r="A1951" i="2"/>
  <c r="U1937" i="2"/>
  <c r="T1937" i="2"/>
  <c r="A1947" i="2"/>
  <c r="U1933" i="2"/>
  <c r="T1933" i="2"/>
  <c r="A1943" i="2"/>
  <c r="U1929" i="2"/>
  <c r="T1929" i="2"/>
  <c r="A1939" i="2"/>
  <c r="U1925" i="2"/>
  <c r="T1925" i="2"/>
  <c r="A1935" i="2"/>
  <c r="U1921" i="2"/>
  <c r="T1921" i="2"/>
  <c r="A1931" i="2"/>
  <c r="U1917" i="2"/>
  <c r="T1917" i="2"/>
  <c r="A1927" i="2"/>
  <c r="U1913" i="2"/>
  <c r="T1913" i="2"/>
  <c r="A1923" i="2"/>
  <c r="U1909" i="2"/>
  <c r="T1909" i="2"/>
  <c r="A1919" i="2"/>
  <c r="U1905" i="2"/>
  <c r="T1905" i="2"/>
  <c r="A1915" i="2"/>
  <c r="U1901" i="2"/>
  <c r="T1901" i="2"/>
  <c r="A1911" i="2"/>
  <c r="U1897" i="2"/>
  <c r="T1897" i="2"/>
  <c r="A1907" i="2"/>
  <c r="U1893" i="2"/>
  <c r="T1893" i="2"/>
  <c r="A1903" i="2"/>
  <c r="U1889" i="2"/>
  <c r="T1889" i="2"/>
  <c r="A1899" i="2"/>
  <c r="U1885" i="2"/>
  <c r="T1885" i="2"/>
  <c r="A1895" i="2"/>
  <c r="T1881" i="2"/>
  <c r="U1881" i="2"/>
  <c r="A1891" i="2"/>
  <c r="U1877" i="2"/>
  <c r="T1877" i="2"/>
  <c r="A1887" i="2"/>
  <c r="U1873" i="2"/>
  <c r="T1873" i="2"/>
  <c r="A1883" i="2"/>
  <c r="U1869" i="2"/>
  <c r="T1869" i="2"/>
  <c r="A1879" i="2"/>
  <c r="U1865" i="2"/>
  <c r="T1865" i="2"/>
  <c r="A1875" i="2"/>
  <c r="U1861" i="2"/>
  <c r="T1861" i="2"/>
  <c r="A1871" i="2"/>
  <c r="U1857" i="2"/>
  <c r="T1857" i="2"/>
  <c r="A1867" i="2"/>
  <c r="U1853" i="2"/>
  <c r="T1853" i="2"/>
  <c r="A1863" i="2"/>
  <c r="U1849" i="2"/>
  <c r="T1849" i="2"/>
  <c r="A1859" i="2"/>
  <c r="U1845" i="2"/>
  <c r="T1845" i="2"/>
  <c r="A1855" i="2"/>
  <c r="U1841" i="2"/>
  <c r="T1841" i="2"/>
  <c r="A1851" i="2"/>
  <c r="U1837" i="2"/>
  <c r="T1837" i="2"/>
  <c r="A1847" i="2"/>
  <c r="U1833" i="2"/>
  <c r="T1833" i="2"/>
  <c r="A1843" i="2"/>
  <c r="U1829" i="2"/>
  <c r="T1829" i="2"/>
  <c r="A1839" i="2"/>
  <c r="U1825" i="2"/>
  <c r="T1825" i="2"/>
  <c r="A1835" i="2"/>
  <c r="U1821" i="2"/>
  <c r="T1821" i="2"/>
  <c r="A1831" i="2"/>
  <c r="T1817" i="2"/>
  <c r="U1817" i="2"/>
  <c r="A1827" i="2"/>
  <c r="U1813" i="2"/>
  <c r="T1813" i="2"/>
  <c r="A1823" i="2"/>
  <c r="U1809" i="2"/>
  <c r="T1809" i="2"/>
  <c r="A1819" i="2"/>
  <c r="U1805" i="2"/>
  <c r="T1805" i="2"/>
  <c r="A1815" i="2"/>
  <c r="U1801" i="2"/>
  <c r="T1801" i="2"/>
  <c r="A1811" i="2"/>
  <c r="U1797" i="2"/>
  <c r="T1797" i="2"/>
  <c r="A1807" i="2"/>
  <c r="U1793" i="2"/>
  <c r="T1793" i="2"/>
  <c r="A1803" i="2"/>
  <c r="U1789" i="2"/>
  <c r="T1789" i="2"/>
  <c r="A1799" i="2"/>
  <c r="U1785" i="2"/>
  <c r="T1785" i="2"/>
  <c r="A1795" i="2"/>
  <c r="U1781" i="2"/>
  <c r="T1781" i="2"/>
  <c r="A1791" i="2"/>
  <c r="U1777" i="2"/>
  <c r="T1777" i="2"/>
  <c r="A1787" i="2"/>
  <c r="U1773" i="2"/>
  <c r="T1773" i="2"/>
  <c r="A1783" i="2"/>
  <c r="U1769" i="2"/>
  <c r="T1769" i="2"/>
  <c r="A1779" i="2"/>
  <c r="U1765" i="2"/>
  <c r="T1765" i="2"/>
  <c r="A1775" i="2"/>
  <c r="U1761" i="2"/>
  <c r="T1761" i="2"/>
  <c r="A1771" i="2"/>
  <c r="U1757" i="2"/>
  <c r="T1757" i="2"/>
  <c r="A1767" i="2"/>
  <c r="T1753" i="2"/>
  <c r="U1753" i="2"/>
  <c r="A1763" i="2"/>
  <c r="U1749" i="2"/>
  <c r="T1749" i="2"/>
  <c r="A1759" i="2"/>
  <c r="U1745" i="2"/>
  <c r="T1745" i="2"/>
  <c r="A1755" i="2"/>
  <c r="U1741" i="2"/>
  <c r="T1741" i="2"/>
  <c r="A1751" i="2"/>
  <c r="U1737" i="2"/>
  <c r="T1737" i="2"/>
  <c r="A1747" i="2"/>
  <c r="U1733" i="2"/>
  <c r="T1733" i="2"/>
  <c r="A1743" i="2"/>
  <c r="U1729" i="2"/>
  <c r="T1729" i="2"/>
  <c r="A1739" i="2"/>
  <c r="U1725" i="2"/>
  <c r="T1725" i="2"/>
  <c r="A1735" i="2"/>
  <c r="U1721" i="2"/>
  <c r="T1721" i="2"/>
  <c r="A1731" i="2"/>
  <c r="U1717" i="2"/>
  <c r="T1717" i="2"/>
  <c r="A1727" i="2"/>
  <c r="U1713" i="2"/>
  <c r="T1713" i="2"/>
  <c r="A1723" i="2"/>
  <c r="U1709" i="2"/>
  <c r="T1709" i="2"/>
  <c r="A1719" i="2"/>
  <c r="U1705" i="2"/>
  <c r="T1705" i="2"/>
  <c r="A1715" i="2"/>
  <c r="U1701" i="2"/>
  <c r="T1701" i="2"/>
  <c r="A1711" i="2"/>
  <c r="U1697" i="2"/>
  <c r="T1697" i="2"/>
  <c r="A1707" i="2"/>
  <c r="U1693" i="2"/>
  <c r="T1693" i="2"/>
  <c r="A1703" i="2"/>
  <c r="T1689" i="2"/>
  <c r="U1689" i="2"/>
  <c r="A1699" i="2"/>
  <c r="U1685" i="2"/>
  <c r="T1685" i="2"/>
  <c r="A1695" i="2"/>
  <c r="U1681" i="2"/>
  <c r="T1681" i="2"/>
  <c r="A1691" i="2"/>
  <c r="U1677" i="2"/>
  <c r="T1677" i="2"/>
  <c r="A1687" i="2"/>
  <c r="U1673" i="2"/>
  <c r="T1673" i="2"/>
  <c r="A1683" i="2"/>
  <c r="U1669" i="2"/>
  <c r="T1669" i="2"/>
  <c r="A1679" i="2"/>
  <c r="U1665" i="2"/>
  <c r="T1665" i="2"/>
  <c r="A1675" i="2"/>
  <c r="U1661" i="2"/>
  <c r="T1661" i="2"/>
  <c r="A1671" i="2"/>
  <c r="U1657" i="2"/>
  <c r="T1657" i="2"/>
  <c r="A1667" i="2"/>
  <c r="U1653" i="2"/>
  <c r="T1653" i="2"/>
  <c r="A1663" i="2"/>
  <c r="U1649" i="2"/>
  <c r="T1649" i="2"/>
  <c r="A1659" i="2"/>
  <c r="U1645" i="2"/>
  <c r="T1645" i="2"/>
  <c r="A1655" i="2"/>
  <c r="U1641" i="2"/>
  <c r="T1641" i="2"/>
  <c r="A1651" i="2"/>
  <c r="U1637" i="2"/>
  <c r="T1637" i="2"/>
  <c r="A1647" i="2"/>
  <c r="U1633" i="2"/>
  <c r="T1633" i="2"/>
  <c r="A1643" i="2"/>
  <c r="U1629" i="2"/>
  <c r="T1629" i="2"/>
  <c r="A1639" i="2"/>
  <c r="T1625" i="2"/>
  <c r="U1625" i="2"/>
  <c r="A1635" i="2"/>
  <c r="U1621" i="2"/>
  <c r="T1621" i="2"/>
  <c r="A1631" i="2"/>
  <c r="U1617" i="2"/>
  <c r="T1617" i="2"/>
  <c r="A1627" i="2"/>
  <c r="U1613" i="2"/>
  <c r="T1613" i="2"/>
  <c r="A1623" i="2"/>
  <c r="U1609" i="2"/>
  <c r="T1609" i="2"/>
  <c r="A1619" i="2"/>
  <c r="U1605" i="2"/>
  <c r="T1605" i="2"/>
  <c r="A1615" i="2"/>
  <c r="U1601" i="2"/>
  <c r="T1601" i="2"/>
  <c r="A1611" i="2"/>
  <c r="U1597" i="2"/>
  <c r="T1597" i="2"/>
  <c r="A1607" i="2"/>
  <c r="U1593" i="2"/>
  <c r="T1593" i="2"/>
  <c r="A1603" i="2"/>
  <c r="U1589" i="2"/>
  <c r="T1589" i="2"/>
  <c r="A1599" i="2"/>
  <c r="U1585" i="2"/>
  <c r="T1585" i="2"/>
  <c r="A1595" i="2"/>
  <c r="U1581" i="2"/>
  <c r="T1581" i="2"/>
  <c r="A1591" i="2"/>
  <c r="U1577" i="2"/>
  <c r="T1577" i="2"/>
  <c r="A1587" i="2"/>
  <c r="U1573" i="2"/>
  <c r="T1573" i="2"/>
  <c r="A1583" i="2"/>
  <c r="U1567" i="2"/>
  <c r="T1567" i="2"/>
  <c r="A1577" i="2"/>
  <c r="U1559" i="2"/>
  <c r="T1559" i="2"/>
  <c r="A1569" i="2"/>
  <c r="U1551" i="2"/>
  <c r="T1551" i="2"/>
  <c r="A1561" i="2"/>
  <c r="U1543" i="2"/>
  <c r="T1543" i="2"/>
  <c r="A1553" i="2"/>
  <c r="U1535" i="2"/>
  <c r="T1535" i="2"/>
  <c r="A1545" i="2"/>
  <c r="U1527" i="2"/>
  <c r="T1527" i="2"/>
  <c r="A1537" i="2"/>
  <c r="U1519" i="2"/>
  <c r="T1519" i="2"/>
  <c r="A1529" i="2"/>
  <c r="U1511" i="2"/>
  <c r="T1511" i="2"/>
  <c r="A1521" i="2"/>
  <c r="U1503" i="2"/>
  <c r="T1503" i="2"/>
  <c r="A1513" i="2"/>
  <c r="U1495" i="2"/>
  <c r="T1495" i="2"/>
  <c r="A1505" i="2"/>
  <c r="U1487" i="2"/>
  <c r="T1487" i="2"/>
  <c r="A1497" i="2"/>
  <c r="U1479" i="2"/>
  <c r="T1479" i="2"/>
  <c r="A1489" i="2"/>
  <c r="U1471" i="2"/>
  <c r="T1471" i="2"/>
  <c r="A1481" i="2"/>
  <c r="U1463" i="2"/>
  <c r="T1463" i="2"/>
  <c r="A1473" i="2"/>
  <c r="U1455" i="2"/>
  <c r="T1455" i="2"/>
  <c r="A1465" i="2"/>
  <c r="U1447" i="2"/>
  <c r="T1447" i="2"/>
  <c r="A1457" i="2"/>
  <c r="U1439" i="2"/>
  <c r="T1439" i="2"/>
  <c r="A1449" i="2"/>
  <c r="U1431" i="2"/>
  <c r="T1431" i="2"/>
  <c r="A1441" i="2"/>
  <c r="U1423" i="2"/>
  <c r="T1423" i="2"/>
  <c r="A1433" i="2"/>
  <c r="U1415" i="2"/>
  <c r="T1415" i="2"/>
  <c r="A1425" i="2"/>
  <c r="U1407" i="2"/>
  <c r="T1407" i="2"/>
  <c r="A1417" i="2"/>
  <c r="U1399" i="2"/>
  <c r="T1399" i="2"/>
  <c r="A1409" i="2"/>
  <c r="U1391" i="2"/>
  <c r="T1391" i="2"/>
  <c r="A1401" i="2"/>
  <c r="U1383" i="2"/>
  <c r="T1383" i="2"/>
  <c r="A1393" i="2"/>
  <c r="U1375" i="2"/>
  <c r="T1375" i="2"/>
  <c r="A1385" i="2"/>
  <c r="U1367" i="2"/>
  <c r="T1367" i="2"/>
  <c r="A1377" i="2"/>
  <c r="U1359" i="2"/>
  <c r="T1359" i="2"/>
  <c r="A1369" i="2"/>
  <c r="U1351" i="2"/>
  <c r="T1351" i="2"/>
  <c r="A1361" i="2"/>
  <c r="U1343" i="2"/>
  <c r="T1343" i="2"/>
  <c r="A1353" i="2"/>
  <c r="U1335" i="2"/>
  <c r="T1335" i="2"/>
  <c r="A1345" i="2"/>
  <c r="U1327" i="2"/>
  <c r="T1327" i="2"/>
  <c r="A1337" i="2"/>
  <c r="U1319" i="2"/>
  <c r="T1319" i="2"/>
  <c r="A1329" i="2"/>
  <c r="U1311" i="2"/>
  <c r="T1311" i="2"/>
  <c r="A1321" i="2"/>
  <c r="U1303" i="2"/>
  <c r="T1303" i="2"/>
  <c r="A1313" i="2"/>
  <c r="U1295" i="2"/>
  <c r="T1295" i="2"/>
  <c r="A1305" i="2"/>
  <c r="U1287" i="2"/>
  <c r="T1287" i="2"/>
  <c r="A1297" i="2"/>
  <c r="U1279" i="2"/>
  <c r="T1279" i="2"/>
  <c r="A1289" i="2"/>
  <c r="U1271" i="2"/>
  <c r="T1271" i="2"/>
  <c r="A1281" i="2"/>
  <c r="U1263" i="2"/>
  <c r="T1263" i="2"/>
  <c r="A1273" i="2"/>
  <c r="U1255" i="2"/>
  <c r="T1255" i="2"/>
  <c r="A1265" i="2"/>
  <c r="U1247" i="2"/>
  <c r="T1247" i="2"/>
  <c r="A1257" i="2"/>
  <c r="U1239" i="2"/>
  <c r="T1239" i="2"/>
  <c r="A1249" i="2"/>
  <c r="U1231" i="2"/>
  <c r="T1231" i="2"/>
  <c r="A1241" i="2"/>
  <c r="U1223" i="2"/>
  <c r="T1223" i="2"/>
  <c r="A1233" i="2"/>
  <c r="U1215" i="2"/>
  <c r="T1215" i="2"/>
  <c r="A1225" i="2"/>
  <c r="U1207" i="2"/>
  <c r="T1207" i="2"/>
  <c r="A1217" i="2"/>
  <c r="U1199" i="2"/>
  <c r="T1199" i="2"/>
  <c r="A1209" i="2"/>
  <c r="U1191" i="2"/>
  <c r="T1191" i="2"/>
  <c r="A1201" i="2"/>
  <c r="U1183" i="2"/>
  <c r="T1183" i="2"/>
  <c r="A1193" i="2"/>
  <c r="U1175" i="2"/>
  <c r="T1175" i="2"/>
  <c r="A1185" i="2"/>
  <c r="U1167" i="2"/>
  <c r="T1167" i="2"/>
  <c r="A1177" i="2"/>
  <c r="U1159" i="2"/>
  <c r="T1159" i="2"/>
  <c r="A1169" i="2"/>
  <c r="U1151" i="2"/>
  <c r="T1151" i="2"/>
  <c r="A1161" i="2"/>
  <c r="U1143" i="2"/>
  <c r="T1143" i="2"/>
  <c r="A1153" i="2"/>
  <c r="U1135" i="2"/>
  <c r="T1135" i="2"/>
  <c r="A1145" i="2"/>
  <c r="U1127" i="2"/>
  <c r="T1127" i="2"/>
  <c r="A1137" i="2"/>
  <c r="U1119" i="2"/>
  <c r="T1119" i="2"/>
  <c r="A1129" i="2"/>
  <c r="U1111" i="2"/>
  <c r="T1111" i="2"/>
  <c r="A1121" i="2"/>
  <c r="U1103" i="2"/>
  <c r="T1103" i="2"/>
  <c r="A1113" i="2"/>
  <c r="U1095" i="2"/>
  <c r="T1095" i="2"/>
  <c r="A1105" i="2"/>
  <c r="U1087" i="2"/>
  <c r="T1087" i="2"/>
  <c r="A1097" i="2"/>
  <c r="U1079" i="2"/>
  <c r="T1079" i="2"/>
  <c r="A1089" i="2"/>
  <c r="U1071" i="2"/>
  <c r="T1071" i="2"/>
  <c r="A1081" i="2"/>
  <c r="U1063" i="2"/>
  <c r="T1063" i="2"/>
  <c r="A1073" i="2"/>
  <c r="U1055" i="2"/>
  <c r="T1055" i="2"/>
  <c r="A1065" i="2"/>
  <c r="U1047" i="2"/>
  <c r="T1047" i="2"/>
  <c r="A1057" i="2"/>
  <c r="U1039" i="2"/>
  <c r="T1039" i="2"/>
  <c r="A1049" i="2"/>
  <c r="U1031" i="2"/>
  <c r="T1031" i="2"/>
  <c r="A1041" i="2"/>
  <c r="U1023" i="2"/>
  <c r="T1023" i="2"/>
  <c r="A1033" i="2"/>
  <c r="U1015" i="2"/>
  <c r="T1015" i="2"/>
  <c r="A1025" i="2"/>
  <c r="U1007" i="2"/>
  <c r="T1007" i="2"/>
  <c r="A1017" i="2"/>
  <c r="T999" i="2"/>
  <c r="U999" i="2"/>
  <c r="A1009" i="2"/>
  <c r="U991" i="2"/>
  <c r="T991" i="2"/>
  <c r="A1001" i="2"/>
  <c r="U983" i="2"/>
  <c r="T983" i="2"/>
  <c r="A993" i="2"/>
  <c r="U975" i="2"/>
  <c r="T975" i="2"/>
  <c r="A985" i="2"/>
  <c r="T967" i="2"/>
  <c r="U967" i="2"/>
  <c r="A977" i="2"/>
  <c r="U959" i="2"/>
  <c r="T959" i="2"/>
  <c r="A969" i="2"/>
  <c r="U951" i="2"/>
  <c r="T951" i="2"/>
  <c r="A961" i="2"/>
  <c r="U943" i="2"/>
  <c r="T943" i="2"/>
  <c r="A953" i="2"/>
  <c r="T935" i="2"/>
  <c r="U935" i="2"/>
  <c r="A945" i="2"/>
  <c r="U927" i="2"/>
  <c r="T927" i="2"/>
  <c r="A937" i="2"/>
  <c r="U919" i="2"/>
  <c r="T919" i="2"/>
  <c r="A929" i="2"/>
  <c r="U911" i="2"/>
  <c r="T911" i="2"/>
  <c r="A921" i="2"/>
  <c r="T903" i="2"/>
  <c r="U903" i="2"/>
  <c r="A913" i="2"/>
  <c r="U895" i="2"/>
  <c r="T895" i="2"/>
  <c r="A905" i="2"/>
  <c r="U887" i="2"/>
  <c r="T887" i="2"/>
  <c r="A897" i="2"/>
  <c r="U879" i="2"/>
  <c r="T879" i="2"/>
  <c r="A889" i="2"/>
  <c r="T871" i="2"/>
  <c r="U871" i="2"/>
  <c r="A881" i="2"/>
  <c r="U863" i="2"/>
  <c r="T863" i="2"/>
  <c r="A873" i="2"/>
  <c r="U855" i="2"/>
  <c r="T855" i="2"/>
  <c r="A865" i="2"/>
  <c r="U847" i="2"/>
  <c r="T847" i="2"/>
  <c r="A857" i="2"/>
  <c r="T839" i="2"/>
  <c r="U839" i="2"/>
  <c r="A849" i="2"/>
  <c r="U831" i="2"/>
  <c r="T831" i="2"/>
  <c r="A841" i="2"/>
  <c r="U823" i="2"/>
  <c r="T823" i="2"/>
  <c r="A833" i="2"/>
  <c r="U815" i="2"/>
  <c r="T815" i="2"/>
  <c r="A825" i="2"/>
  <c r="T807" i="2"/>
  <c r="U807" i="2"/>
  <c r="A817" i="2"/>
  <c r="U799" i="2"/>
  <c r="T799" i="2"/>
  <c r="A809" i="2"/>
  <c r="U791" i="2"/>
  <c r="T791" i="2"/>
  <c r="A801" i="2"/>
  <c r="U783" i="2"/>
  <c r="T783" i="2"/>
  <c r="A793" i="2"/>
  <c r="T775" i="2"/>
  <c r="U775" i="2"/>
  <c r="A785" i="2"/>
  <c r="U767" i="2"/>
  <c r="T767" i="2"/>
  <c r="A777" i="2"/>
  <c r="U759" i="2"/>
  <c r="T759" i="2"/>
  <c r="A769" i="2"/>
  <c r="U751" i="2"/>
  <c r="T751" i="2"/>
  <c r="A761" i="2"/>
  <c r="T743" i="2"/>
  <c r="U743" i="2"/>
  <c r="A753" i="2"/>
  <c r="U735" i="2"/>
  <c r="T735" i="2"/>
  <c r="A745" i="2"/>
  <c r="U727" i="2"/>
  <c r="T727" i="2"/>
  <c r="A737" i="2"/>
  <c r="U719" i="2"/>
  <c r="T719" i="2"/>
  <c r="A729" i="2"/>
  <c r="T711" i="2"/>
  <c r="U711" i="2"/>
  <c r="A721" i="2"/>
  <c r="U703" i="2"/>
  <c r="T703" i="2"/>
  <c r="A713" i="2"/>
  <c r="U695" i="2"/>
  <c r="T695" i="2"/>
  <c r="A705" i="2"/>
  <c r="U687" i="2"/>
  <c r="T687" i="2"/>
  <c r="A697" i="2"/>
  <c r="T679" i="2"/>
  <c r="U679" i="2"/>
  <c r="A689" i="2"/>
  <c r="U671" i="2"/>
  <c r="T671" i="2"/>
  <c r="A681" i="2"/>
  <c r="U663" i="2"/>
  <c r="T663" i="2"/>
  <c r="A673" i="2"/>
  <c r="U655" i="2"/>
  <c r="T655" i="2"/>
  <c r="A665" i="2"/>
  <c r="T647" i="2"/>
  <c r="U647" i="2"/>
  <c r="A657" i="2"/>
  <c r="U639" i="2"/>
  <c r="T639" i="2"/>
  <c r="A649" i="2"/>
  <c r="U631" i="2"/>
  <c r="T631" i="2"/>
  <c r="A641" i="2"/>
  <c r="U623" i="2"/>
  <c r="T623" i="2"/>
  <c r="A633" i="2"/>
  <c r="T615" i="2"/>
  <c r="U615" i="2"/>
  <c r="A625" i="2"/>
  <c r="U607" i="2"/>
  <c r="T607" i="2"/>
  <c r="A617" i="2"/>
  <c r="U599" i="2"/>
  <c r="T599" i="2"/>
  <c r="A609" i="2"/>
  <c r="U591" i="2"/>
  <c r="T591" i="2"/>
  <c r="A601" i="2"/>
  <c r="T583" i="2"/>
  <c r="U583" i="2"/>
  <c r="A593" i="2"/>
  <c r="U575" i="2"/>
  <c r="T575" i="2"/>
  <c r="A585" i="2"/>
  <c r="U567" i="2"/>
  <c r="T567" i="2"/>
  <c r="A577" i="2"/>
  <c r="U559" i="2"/>
  <c r="T559" i="2"/>
  <c r="A569" i="2"/>
  <c r="T551" i="2"/>
  <c r="U551" i="2"/>
  <c r="A561" i="2"/>
  <c r="U543" i="2"/>
  <c r="T543" i="2"/>
  <c r="A553" i="2"/>
  <c r="U535" i="2"/>
  <c r="T535" i="2"/>
  <c r="A545" i="2"/>
  <c r="U527" i="2"/>
  <c r="T527" i="2"/>
  <c r="A537" i="2"/>
  <c r="T519" i="2"/>
  <c r="U519" i="2"/>
  <c r="A529" i="2"/>
  <c r="U511" i="2"/>
  <c r="T511" i="2"/>
  <c r="A521" i="2"/>
  <c r="U503" i="2"/>
  <c r="T503" i="2"/>
  <c r="A513" i="2"/>
  <c r="U495" i="2"/>
  <c r="T495" i="2"/>
  <c r="A505" i="2"/>
  <c r="U487" i="2"/>
  <c r="T487" i="2"/>
  <c r="A497" i="2"/>
  <c r="U479" i="2"/>
  <c r="T479" i="2"/>
  <c r="A489" i="2"/>
  <c r="U471" i="2"/>
  <c r="T471" i="2"/>
  <c r="A481" i="2"/>
  <c r="U463" i="2"/>
  <c r="T463" i="2"/>
  <c r="A473" i="2"/>
  <c r="U455" i="2"/>
  <c r="T455" i="2"/>
  <c r="A465" i="2"/>
  <c r="U447" i="2"/>
  <c r="T447" i="2"/>
  <c r="A457" i="2"/>
  <c r="U439" i="2"/>
  <c r="T439" i="2"/>
  <c r="A449" i="2"/>
  <c r="U431" i="2"/>
  <c r="T431" i="2"/>
  <c r="A441" i="2"/>
  <c r="U423" i="2"/>
  <c r="T423" i="2"/>
  <c r="A433" i="2"/>
  <c r="U415" i="2"/>
  <c r="T415" i="2"/>
  <c r="A425" i="2"/>
  <c r="U407" i="2"/>
  <c r="T407" i="2"/>
  <c r="A417" i="2"/>
  <c r="U399" i="2"/>
  <c r="T399" i="2"/>
  <c r="A409" i="2"/>
  <c r="U391" i="2"/>
  <c r="T391" i="2"/>
  <c r="A401" i="2"/>
  <c r="U383" i="2"/>
  <c r="T383" i="2"/>
  <c r="A393" i="2"/>
  <c r="U375" i="2"/>
  <c r="T375" i="2"/>
  <c r="A385" i="2"/>
  <c r="U367" i="2"/>
  <c r="T367" i="2"/>
  <c r="A377" i="2"/>
  <c r="U359" i="2"/>
  <c r="T359" i="2"/>
  <c r="A369" i="2"/>
  <c r="U351" i="2"/>
  <c r="T351" i="2"/>
  <c r="A361" i="2"/>
  <c r="U343" i="2"/>
  <c r="T343" i="2"/>
  <c r="A353" i="2"/>
  <c r="U335" i="2"/>
  <c r="T335" i="2"/>
  <c r="A345" i="2"/>
  <c r="U327" i="2"/>
  <c r="T327" i="2"/>
  <c r="A337" i="2"/>
  <c r="U319" i="2"/>
  <c r="T319" i="2"/>
  <c r="A329" i="2"/>
  <c r="U311" i="2"/>
  <c r="T311" i="2"/>
  <c r="A321" i="2"/>
  <c r="U303" i="2"/>
  <c r="T303" i="2"/>
  <c r="A313" i="2"/>
  <c r="U295" i="2"/>
  <c r="T295" i="2"/>
  <c r="A305" i="2"/>
  <c r="U287" i="2"/>
  <c r="T287" i="2"/>
  <c r="A297" i="2"/>
  <c r="U279" i="2"/>
  <c r="T279" i="2"/>
  <c r="A289" i="2"/>
  <c r="U271" i="2"/>
  <c r="T271" i="2"/>
  <c r="A281" i="2"/>
  <c r="U263" i="2"/>
  <c r="T263" i="2"/>
  <c r="A273" i="2"/>
  <c r="U255" i="2"/>
  <c r="T255" i="2"/>
  <c r="A265" i="2"/>
  <c r="U247" i="2"/>
  <c r="T247" i="2"/>
  <c r="A257" i="2"/>
  <c r="U239" i="2"/>
  <c r="T239" i="2"/>
  <c r="A249" i="2"/>
  <c r="U231" i="2"/>
  <c r="T231" i="2"/>
  <c r="A241" i="2"/>
  <c r="U223" i="2"/>
  <c r="T223" i="2"/>
  <c r="A233" i="2"/>
  <c r="U215" i="2"/>
  <c r="T215" i="2"/>
  <c r="A225" i="2"/>
  <c r="U207" i="2"/>
  <c r="T207" i="2"/>
  <c r="A217" i="2"/>
  <c r="U199" i="2"/>
  <c r="T199" i="2"/>
  <c r="A209" i="2"/>
  <c r="U191" i="2"/>
  <c r="T191" i="2"/>
  <c r="A201" i="2"/>
  <c r="U183" i="2"/>
  <c r="T183" i="2"/>
  <c r="A193" i="2"/>
  <c r="U175" i="2"/>
  <c r="T175" i="2"/>
  <c r="A185" i="2"/>
  <c r="U167" i="2"/>
  <c r="T167" i="2"/>
  <c r="A177" i="2"/>
  <c r="U159" i="2"/>
  <c r="T159" i="2"/>
  <c r="A169" i="2"/>
  <c r="U151" i="2"/>
  <c r="T151" i="2"/>
  <c r="A161" i="2"/>
  <c r="U143" i="2"/>
  <c r="T143" i="2"/>
  <c r="A153" i="2"/>
  <c r="U135" i="2"/>
  <c r="T135" i="2"/>
  <c r="A145" i="2"/>
  <c r="U127" i="2"/>
  <c r="T127" i="2"/>
  <c r="A137" i="2"/>
  <c r="U119" i="2"/>
  <c r="T119" i="2"/>
  <c r="A129" i="2"/>
  <c r="U111" i="2"/>
  <c r="T111" i="2"/>
  <c r="A121" i="2"/>
  <c r="U103" i="2"/>
  <c r="T103" i="2"/>
  <c r="A113" i="2"/>
  <c r="U95" i="2"/>
  <c r="T95" i="2"/>
  <c r="A105" i="2"/>
  <c r="U87" i="2"/>
  <c r="T87" i="2"/>
  <c r="A97" i="2"/>
  <c r="U79" i="2"/>
  <c r="T79" i="2"/>
  <c r="A89" i="2"/>
  <c r="U71" i="2"/>
  <c r="T71" i="2"/>
  <c r="A81" i="2"/>
  <c r="U63" i="2"/>
  <c r="T63" i="2"/>
  <c r="A73" i="2"/>
  <c r="U55" i="2"/>
  <c r="T55" i="2"/>
  <c r="A65" i="2"/>
  <c r="U47" i="2"/>
  <c r="T47" i="2"/>
  <c r="A57" i="2"/>
  <c r="U39" i="2"/>
  <c r="T39" i="2"/>
  <c r="A49" i="2"/>
  <c r="U31" i="2"/>
  <c r="T31" i="2"/>
  <c r="A41" i="2"/>
  <c r="U23" i="2"/>
  <c r="T23" i="2"/>
  <c r="A33" i="2"/>
  <c r="U12" i="2"/>
  <c r="T12" i="2"/>
  <c r="U1994" i="2"/>
  <c r="T1994" i="2"/>
  <c r="A2004" i="2"/>
  <c r="U1986" i="2"/>
  <c r="T1986" i="2"/>
  <c r="A1996" i="2"/>
  <c r="U1978" i="2"/>
  <c r="T1978" i="2"/>
  <c r="A1988" i="2"/>
  <c r="U1970" i="2"/>
  <c r="T1970" i="2"/>
  <c r="A1980" i="2"/>
  <c r="U1962" i="2"/>
  <c r="T1962" i="2"/>
  <c r="A1972" i="2"/>
  <c r="T1958" i="2"/>
  <c r="U1958" i="2"/>
  <c r="A1968" i="2"/>
  <c r="T1950" i="2"/>
  <c r="U1950" i="2"/>
  <c r="A1960" i="2"/>
  <c r="T1942" i="2"/>
  <c r="U1942" i="2"/>
  <c r="A1952" i="2"/>
  <c r="T1934" i="2"/>
  <c r="U1934" i="2"/>
  <c r="A1944" i="2"/>
  <c r="T1926" i="2"/>
  <c r="U1926" i="2"/>
  <c r="A1936" i="2"/>
  <c r="U1914" i="2"/>
  <c r="T1914" i="2"/>
  <c r="A1924" i="2"/>
  <c r="U1906" i="2"/>
  <c r="T1906" i="2"/>
  <c r="A1916" i="2"/>
  <c r="U1898" i="2"/>
  <c r="T1898" i="2"/>
  <c r="A1908" i="2"/>
  <c r="U1890" i="2"/>
  <c r="T1890" i="2"/>
  <c r="A1900" i="2"/>
  <c r="U1882" i="2"/>
  <c r="T1882" i="2"/>
  <c r="A1892" i="2"/>
  <c r="U1874" i="2"/>
  <c r="T1874" i="2"/>
  <c r="A1884" i="2"/>
  <c r="U1866" i="2"/>
  <c r="T1866" i="2"/>
  <c r="A1876" i="2"/>
  <c r="U1858" i="2"/>
  <c r="T1858" i="2"/>
  <c r="A1868" i="2"/>
  <c r="U1850" i="2"/>
  <c r="T1850" i="2"/>
  <c r="A1860" i="2"/>
  <c r="U1842" i="2"/>
  <c r="T1842" i="2"/>
  <c r="A1852" i="2"/>
  <c r="U1834" i="2"/>
  <c r="T1834" i="2"/>
  <c r="A1844" i="2"/>
  <c r="T1822" i="2"/>
  <c r="U1822" i="2"/>
  <c r="A1832" i="2"/>
  <c r="U1810" i="2"/>
  <c r="T1810" i="2"/>
  <c r="A1820" i="2"/>
  <c r="U1802" i="2"/>
  <c r="T1802" i="2"/>
  <c r="A1812" i="2"/>
  <c r="U1794" i="2"/>
  <c r="T1794" i="2"/>
  <c r="A1804" i="2"/>
  <c r="T1790" i="2"/>
  <c r="U1790" i="2"/>
  <c r="A1800" i="2"/>
  <c r="T1782" i="2"/>
  <c r="U1782" i="2"/>
  <c r="A1792" i="2"/>
  <c r="T1774" i="2"/>
  <c r="U1774" i="2"/>
  <c r="A1784" i="2"/>
  <c r="T1766" i="2"/>
  <c r="U1766" i="2"/>
  <c r="A1776" i="2"/>
  <c r="T1758" i="2"/>
  <c r="U1758" i="2"/>
  <c r="A1768" i="2"/>
  <c r="T1750" i="2"/>
  <c r="U1750" i="2"/>
  <c r="A1760" i="2"/>
  <c r="T1742" i="2"/>
  <c r="U1742" i="2"/>
  <c r="A1752" i="2"/>
  <c r="T1734" i="2"/>
  <c r="U1734" i="2"/>
  <c r="A1744" i="2"/>
  <c r="T1726" i="2"/>
  <c r="U1726" i="2"/>
  <c r="A1736" i="2"/>
  <c r="T1718" i="2"/>
  <c r="U1718" i="2"/>
  <c r="A1728" i="2"/>
  <c r="T1710" i="2"/>
  <c r="U1710" i="2"/>
  <c r="A1720" i="2"/>
  <c r="T1702" i="2"/>
  <c r="U1702" i="2"/>
  <c r="A1712" i="2"/>
  <c r="T1694" i="2"/>
  <c r="U1694" i="2"/>
  <c r="A1704" i="2"/>
  <c r="T1686" i="2"/>
  <c r="U1686" i="2"/>
  <c r="A1696" i="2"/>
  <c r="U1682" i="2"/>
  <c r="T1682" i="2"/>
  <c r="A1692" i="2"/>
  <c r="U1674" i="2"/>
  <c r="T1674" i="2"/>
  <c r="A1684" i="2"/>
  <c r="U1666" i="2"/>
  <c r="T1666" i="2"/>
  <c r="A1676" i="2"/>
  <c r="U1658" i="2"/>
  <c r="T1658" i="2"/>
  <c r="A1668" i="2"/>
  <c r="T1646" i="2"/>
  <c r="U1646" i="2"/>
  <c r="A1656" i="2"/>
  <c r="T1638" i="2"/>
  <c r="U1638" i="2"/>
  <c r="A1648" i="2"/>
  <c r="T1630" i="2"/>
  <c r="U1630" i="2"/>
  <c r="A1640" i="2"/>
  <c r="T1622" i="2"/>
  <c r="U1622" i="2"/>
  <c r="A1632" i="2"/>
  <c r="T1614" i="2"/>
  <c r="U1614" i="2"/>
  <c r="A1624" i="2"/>
  <c r="T1606" i="2"/>
  <c r="U1606" i="2"/>
  <c r="A1616" i="2"/>
  <c r="T1598" i="2"/>
  <c r="U1598" i="2"/>
  <c r="A1608" i="2"/>
  <c r="T1590" i="2"/>
  <c r="U1590" i="2"/>
  <c r="A1600" i="2"/>
  <c r="T1582" i="2"/>
  <c r="U1582" i="2"/>
  <c r="A1592" i="2"/>
  <c r="T1574" i="2"/>
  <c r="U1574" i="2"/>
  <c r="A1584" i="2"/>
  <c r="U1568" i="2"/>
  <c r="T1568" i="2"/>
  <c r="A1578" i="2"/>
  <c r="U1552" i="2"/>
  <c r="T1552" i="2"/>
  <c r="A1562" i="2"/>
  <c r="U1536" i="2"/>
  <c r="T1536" i="2"/>
  <c r="A1546" i="2"/>
  <c r="U1520" i="2"/>
  <c r="T1520" i="2"/>
  <c r="A1530" i="2"/>
  <c r="U1504" i="2"/>
  <c r="T1504" i="2"/>
  <c r="A1514" i="2"/>
  <c r="U1488" i="2"/>
  <c r="T1488" i="2"/>
  <c r="A1498" i="2"/>
  <c r="U1472" i="2"/>
  <c r="T1472" i="2"/>
  <c r="A1482" i="2"/>
  <c r="U1456" i="2"/>
  <c r="T1456" i="2"/>
  <c r="A1466" i="2"/>
  <c r="U1440" i="2"/>
  <c r="T1440" i="2"/>
  <c r="A1450" i="2"/>
  <c r="U1424" i="2"/>
  <c r="T1424" i="2"/>
  <c r="A1434" i="2"/>
  <c r="U1408" i="2"/>
  <c r="T1408" i="2"/>
  <c r="A1418" i="2"/>
  <c r="U1392" i="2"/>
  <c r="T1392" i="2"/>
  <c r="A1402" i="2"/>
  <c r="U1376" i="2"/>
  <c r="T1376" i="2"/>
  <c r="A1386" i="2"/>
  <c r="U1360" i="2"/>
  <c r="T1360" i="2"/>
  <c r="A1370" i="2"/>
  <c r="U1344" i="2"/>
  <c r="T1344" i="2"/>
  <c r="A1354" i="2"/>
  <c r="U1320" i="2"/>
  <c r="T1320" i="2"/>
  <c r="A1330" i="2"/>
  <c r="U1304" i="2"/>
  <c r="T1304" i="2"/>
  <c r="A1314" i="2"/>
  <c r="U1296" i="2"/>
  <c r="T1296" i="2"/>
  <c r="A1306" i="2"/>
  <c r="U1280" i="2"/>
  <c r="T1280" i="2"/>
  <c r="A1290" i="2"/>
  <c r="U1256" i="2"/>
  <c r="T1256" i="2"/>
  <c r="A1266" i="2"/>
  <c r="T1240" i="2"/>
  <c r="U1240" i="2"/>
  <c r="A1250" i="2"/>
  <c r="U1224" i="2"/>
  <c r="T1224" i="2"/>
  <c r="A1234" i="2"/>
  <c r="U1208" i="2"/>
  <c r="T1208" i="2"/>
  <c r="A1218" i="2"/>
  <c r="U1192" i="2"/>
  <c r="T1192" i="2"/>
  <c r="A1202" i="2"/>
  <c r="U1176" i="2"/>
  <c r="T1176" i="2"/>
  <c r="A1186" i="2"/>
  <c r="U1168" i="2"/>
  <c r="T1168" i="2"/>
  <c r="A1178" i="2"/>
  <c r="U1152" i="2"/>
  <c r="T1152" i="2"/>
  <c r="A1162" i="2"/>
  <c r="U1136" i="2"/>
  <c r="T1136" i="2"/>
  <c r="A1146" i="2"/>
  <c r="U1120" i="2"/>
  <c r="T1120" i="2"/>
  <c r="A1130" i="2"/>
  <c r="U1104" i="2"/>
  <c r="T1104" i="2"/>
  <c r="A1114" i="2"/>
  <c r="U1088" i="2"/>
  <c r="T1088" i="2"/>
  <c r="A1098" i="2"/>
  <c r="T1064" i="2"/>
  <c r="U1064" i="2"/>
  <c r="A1074" i="2"/>
  <c r="T1048" i="2"/>
  <c r="U1048" i="2"/>
  <c r="A1058" i="2"/>
  <c r="T1032" i="2"/>
  <c r="U1032" i="2"/>
  <c r="A1042" i="2"/>
  <c r="U1024" i="2"/>
  <c r="T1024" i="2"/>
  <c r="A1034" i="2"/>
  <c r="T1008" i="2"/>
  <c r="U1008" i="2"/>
  <c r="A1018" i="2"/>
  <c r="U992" i="2"/>
  <c r="T992" i="2"/>
  <c r="A1002" i="2"/>
  <c r="U984" i="2"/>
  <c r="T984" i="2"/>
  <c r="A994" i="2"/>
  <c r="U968" i="2"/>
  <c r="T968" i="2"/>
  <c r="A978" i="2"/>
  <c r="U952" i="2"/>
  <c r="T952" i="2"/>
  <c r="A962" i="2"/>
  <c r="U936" i="2"/>
  <c r="T936" i="2"/>
  <c r="A946" i="2"/>
  <c r="U920" i="2"/>
  <c r="T920" i="2"/>
  <c r="A930" i="2"/>
  <c r="T912" i="2"/>
  <c r="U912" i="2"/>
  <c r="A922" i="2"/>
  <c r="U896" i="2"/>
  <c r="T896" i="2"/>
  <c r="A906" i="2"/>
  <c r="T880" i="2"/>
  <c r="U880" i="2"/>
  <c r="A890" i="2"/>
  <c r="U864" i="2"/>
  <c r="T864" i="2"/>
  <c r="A874" i="2"/>
  <c r="T848" i="2"/>
  <c r="U848" i="2"/>
  <c r="A858" i="2"/>
  <c r="U832" i="2"/>
  <c r="T832" i="2"/>
  <c r="A842" i="2"/>
  <c r="T816" i="2"/>
  <c r="U816" i="2"/>
  <c r="A826" i="2"/>
  <c r="U800" i="2"/>
  <c r="T800" i="2"/>
  <c r="A810" i="2"/>
  <c r="T784" i="2"/>
  <c r="U784" i="2"/>
  <c r="A794" i="2"/>
  <c r="U768" i="2"/>
  <c r="T768" i="2"/>
  <c r="A778" i="2"/>
  <c r="T752" i="2"/>
  <c r="U752" i="2"/>
  <c r="A762" i="2"/>
  <c r="U728" i="2"/>
  <c r="T728" i="2"/>
  <c r="A738" i="2"/>
  <c r="U712" i="2"/>
  <c r="T712" i="2"/>
  <c r="A722" i="2"/>
  <c r="U696" i="2"/>
  <c r="T696" i="2"/>
  <c r="A706" i="2"/>
  <c r="T688" i="2"/>
  <c r="U688" i="2"/>
  <c r="A698" i="2"/>
  <c r="U672" i="2"/>
  <c r="T672" i="2"/>
  <c r="A682" i="2"/>
  <c r="T656" i="2"/>
  <c r="U656" i="2"/>
  <c r="A666" i="2"/>
  <c r="U640" i="2"/>
  <c r="T640" i="2"/>
  <c r="A650" i="2"/>
  <c r="T624" i="2"/>
  <c r="U624" i="2"/>
  <c r="A634" i="2"/>
  <c r="U608" i="2"/>
  <c r="T608" i="2"/>
  <c r="A618" i="2"/>
  <c r="T592" i="2"/>
  <c r="U592" i="2"/>
  <c r="A602" i="2"/>
  <c r="U576" i="2"/>
  <c r="T576" i="2"/>
  <c r="A586" i="2"/>
  <c r="U552" i="2"/>
  <c r="T552" i="2"/>
  <c r="A562" i="2"/>
  <c r="U536" i="2"/>
  <c r="T536" i="2"/>
  <c r="A546" i="2"/>
  <c r="U520" i="2"/>
  <c r="T520" i="2"/>
  <c r="A530" i="2"/>
  <c r="U504" i="2"/>
  <c r="T504" i="2"/>
  <c r="A514" i="2"/>
  <c r="U488" i="2"/>
  <c r="T488" i="2"/>
  <c r="A498" i="2"/>
  <c r="U472" i="2"/>
  <c r="T472" i="2"/>
  <c r="A482" i="2"/>
  <c r="U456" i="2"/>
  <c r="T456" i="2"/>
  <c r="A466" i="2"/>
  <c r="U440" i="2"/>
  <c r="T440" i="2"/>
  <c r="A450" i="2"/>
  <c r="U424" i="2"/>
  <c r="T424" i="2"/>
  <c r="A434" i="2"/>
  <c r="U408" i="2"/>
  <c r="T408" i="2"/>
  <c r="A418" i="2"/>
  <c r="U392" i="2"/>
  <c r="T392" i="2"/>
  <c r="A402" i="2"/>
  <c r="U376" i="2"/>
  <c r="T376" i="2"/>
  <c r="A386" i="2"/>
  <c r="U360" i="2"/>
  <c r="T360" i="2"/>
  <c r="A370" i="2"/>
  <c r="U344" i="2"/>
  <c r="T344" i="2"/>
  <c r="A354" i="2"/>
  <c r="U328" i="2"/>
  <c r="T328" i="2"/>
  <c r="A338" i="2"/>
  <c r="U312" i="2"/>
  <c r="T312" i="2"/>
  <c r="A322" i="2"/>
  <c r="U296" i="2"/>
  <c r="T296" i="2"/>
  <c r="A306" i="2"/>
  <c r="U280" i="2"/>
  <c r="T280" i="2"/>
  <c r="A290" i="2"/>
  <c r="U264" i="2"/>
  <c r="T264" i="2"/>
  <c r="A274" i="2"/>
  <c r="U248" i="2"/>
  <c r="T248" i="2"/>
  <c r="A258" i="2"/>
  <c r="U224" i="2"/>
  <c r="T224" i="2"/>
  <c r="A234" i="2"/>
  <c r="U208" i="2"/>
  <c r="T208" i="2"/>
  <c r="A218" i="2"/>
  <c r="U192" i="2"/>
  <c r="T192" i="2"/>
  <c r="A202" i="2"/>
  <c r="U176" i="2"/>
  <c r="T176" i="2"/>
  <c r="A186" i="2"/>
  <c r="U160" i="2"/>
  <c r="T160" i="2"/>
  <c r="A170" i="2"/>
  <c r="U144" i="2"/>
  <c r="T144" i="2"/>
  <c r="A154" i="2"/>
  <c r="U128" i="2"/>
  <c r="T128" i="2"/>
  <c r="A138" i="2"/>
  <c r="U112" i="2"/>
  <c r="T112" i="2"/>
  <c r="A122" i="2"/>
  <c r="U96" i="2"/>
  <c r="T96" i="2"/>
  <c r="A106" i="2"/>
  <c r="U80" i="2"/>
  <c r="T80" i="2"/>
  <c r="A90" i="2"/>
  <c r="U48" i="2"/>
  <c r="T48" i="2"/>
  <c r="A58" i="2"/>
  <c r="U32" i="2"/>
  <c r="T32" i="2"/>
  <c r="A42" i="2"/>
  <c r="U13" i="2"/>
  <c r="T13" i="2"/>
  <c r="U1992" i="2"/>
  <c r="T1992" i="2"/>
  <c r="A2002" i="2"/>
  <c r="U1988" i="2"/>
  <c r="T1988" i="2"/>
  <c r="A1998" i="2"/>
  <c r="U1984" i="2"/>
  <c r="T1984" i="2"/>
  <c r="A1994" i="2"/>
  <c r="U1980" i="2"/>
  <c r="T1980" i="2"/>
  <c r="A1990" i="2"/>
  <c r="U1976" i="2"/>
  <c r="T1976" i="2"/>
  <c r="A1986" i="2"/>
  <c r="U1972" i="2"/>
  <c r="T1972" i="2"/>
  <c r="A1982" i="2"/>
  <c r="U1968" i="2"/>
  <c r="T1968" i="2"/>
  <c r="A1978" i="2"/>
  <c r="U1964" i="2"/>
  <c r="T1964" i="2"/>
  <c r="A1974" i="2"/>
  <c r="U1960" i="2"/>
  <c r="T1960" i="2"/>
  <c r="A1970" i="2"/>
  <c r="U1956" i="2"/>
  <c r="T1956" i="2"/>
  <c r="A1966" i="2"/>
  <c r="U1952" i="2"/>
  <c r="T1952" i="2"/>
  <c r="A1962" i="2"/>
  <c r="U1948" i="2"/>
  <c r="T1948" i="2"/>
  <c r="A1958" i="2"/>
  <c r="U1944" i="2"/>
  <c r="T1944" i="2"/>
  <c r="A1954" i="2"/>
  <c r="U1940" i="2"/>
  <c r="T1940" i="2"/>
  <c r="A1950" i="2"/>
  <c r="U1936" i="2"/>
  <c r="T1936" i="2"/>
  <c r="A1946" i="2"/>
  <c r="U1932" i="2"/>
  <c r="T1932" i="2"/>
  <c r="A1942" i="2"/>
  <c r="U1928" i="2"/>
  <c r="T1928" i="2"/>
  <c r="A1938" i="2"/>
  <c r="U1924" i="2"/>
  <c r="T1924" i="2"/>
  <c r="A1934" i="2"/>
  <c r="U1920" i="2"/>
  <c r="T1920" i="2"/>
  <c r="A1930" i="2"/>
  <c r="U1916" i="2"/>
  <c r="T1916" i="2"/>
  <c r="A1926" i="2"/>
  <c r="U1912" i="2"/>
  <c r="T1912" i="2"/>
  <c r="A1922" i="2"/>
  <c r="U1908" i="2"/>
  <c r="T1908" i="2"/>
  <c r="A1918" i="2"/>
  <c r="U1904" i="2"/>
  <c r="T1904" i="2"/>
  <c r="A1914" i="2"/>
  <c r="U1900" i="2"/>
  <c r="T1900" i="2"/>
  <c r="A1910" i="2"/>
  <c r="U1896" i="2"/>
  <c r="T1896" i="2"/>
  <c r="A1906" i="2"/>
  <c r="U1892" i="2"/>
  <c r="T1892" i="2"/>
  <c r="A1902" i="2"/>
  <c r="U1888" i="2"/>
  <c r="T1888" i="2"/>
  <c r="A1898" i="2"/>
  <c r="U1884" i="2"/>
  <c r="T1884" i="2"/>
  <c r="A1894" i="2"/>
  <c r="U1880" i="2"/>
  <c r="T1880" i="2"/>
  <c r="A1890" i="2"/>
  <c r="U1876" i="2"/>
  <c r="T1876" i="2"/>
  <c r="A1886" i="2"/>
  <c r="U1872" i="2"/>
  <c r="T1872" i="2"/>
  <c r="A1882" i="2"/>
  <c r="U1868" i="2"/>
  <c r="T1868" i="2"/>
  <c r="A1878" i="2"/>
  <c r="U1864" i="2"/>
  <c r="T1864" i="2"/>
  <c r="A1874" i="2"/>
  <c r="U1860" i="2"/>
  <c r="T1860" i="2"/>
  <c r="A1870" i="2"/>
  <c r="U1856" i="2"/>
  <c r="T1856" i="2"/>
  <c r="A1866" i="2"/>
  <c r="U1852" i="2"/>
  <c r="T1852" i="2"/>
  <c r="A1862" i="2"/>
  <c r="U1848" i="2"/>
  <c r="T1848" i="2"/>
  <c r="A1858" i="2"/>
  <c r="U1844" i="2"/>
  <c r="T1844" i="2"/>
  <c r="A1854" i="2"/>
  <c r="U1840" i="2"/>
  <c r="T1840" i="2"/>
  <c r="A1850" i="2"/>
  <c r="U1836" i="2"/>
  <c r="T1836" i="2"/>
  <c r="A1846" i="2"/>
  <c r="U1832" i="2"/>
  <c r="T1832" i="2"/>
  <c r="A1842" i="2"/>
  <c r="U1828" i="2"/>
  <c r="T1828" i="2"/>
  <c r="A1838" i="2"/>
  <c r="U1824" i="2"/>
  <c r="T1824" i="2"/>
  <c r="A1834" i="2"/>
  <c r="U1820" i="2"/>
  <c r="T1820" i="2"/>
  <c r="A1830" i="2"/>
  <c r="U1816" i="2"/>
  <c r="T1816" i="2"/>
  <c r="A1826" i="2"/>
  <c r="U1812" i="2"/>
  <c r="T1812" i="2"/>
  <c r="A1822" i="2"/>
  <c r="U1808" i="2"/>
  <c r="T1808" i="2"/>
  <c r="A1818" i="2"/>
  <c r="U1804" i="2"/>
  <c r="T1804" i="2"/>
  <c r="A1814" i="2"/>
  <c r="U1800" i="2"/>
  <c r="T1800" i="2"/>
  <c r="A1810" i="2"/>
  <c r="U1796" i="2"/>
  <c r="T1796" i="2"/>
  <c r="A1806" i="2"/>
  <c r="U1792" i="2"/>
  <c r="T1792" i="2"/>
  <c r="A1802" i="2"/>
  <c r="U1788" i="2"/>
  <c r="T1788" i="2"/>
  <c r="A1798" i="2"/>
  <c r="U1784" i="2"/>
  <c r="T1784" i="2"/>
  <c r="A1794" i="2"/>
  <c r="U1780" i="2"/>
  <c r="T1780" i="2"/>
  <c r="A1790" i="2"/>
  <c r="U1776" i="2"/>
  <c r="T1776" i="2"/>
  <c r="A1786" i="2"/>
  <c r="U1772" i="2"/>
  <c r="T1772" i="2"/>
  <c r="A1782" i="2"/>
  <c r="U1768" i="2"/>
  <c r="T1768" i="2"/>
  <c r="A1778" i="2"/>
  <c r="U1764" i="2"/>
  <c r="T1764" i="2"/>
  <c r="A1774" i="2"/>
  <c r="U1760" i="2"/>
  <c r="T1760" i="2"/>
  <c r="A1770" i="2"/>
  <c r="U1756" i="2"/>
  <c r="T1756" i="2"/>
  <c r="A1766" i="2"/>
  <c r="U1752" i="2"/>
  <c r="T1752" i="2"/>
  <c r="A1762" i="2"/>
  <c r="U1748" i="2"/>
  <c r="T1748" i="2"/>
  <c r="A1758" i="2"/>
  <c r="U1744" i="2"/>
  <c r="T1744" i="2"/>
  <c r="A1754" i="2"/>
  <c r="U1740" i="2"/>
  <c r="T1740" i="2"/>
  <c r="A1750" i="2"/>
  <c r="U1736" i="2"/>
  <c r="T1736" i="2"/>
  <c r="A1746" i="2"/>
  <c r="U1732" i="2"/>
  <c r="T1732" i="2"/>
  <c r="A1742" i="2"/>
  <c r="U1728" i="2"/>
  <c r="T1728" i="2"/>
  <c r="A1738" i="2"/>
  <c r="U1724" i="2"/>
  <c r="T1724" i="2"/>
  <c r="A1734" i="2"/>
  <c r="U1720" i="2"/>
  <c r="T1720" i="2"/>
  <c r="A1730" i="2"/>
  <c r="U1716" i="2"/>
  <c r="T1716" i="2"/>
  <c r="A1726" i="2"/>
  <c r="U1712" i="2"/>
  <c r="T1712" i="2"/>
  <c r="A1722" i="2"/>
  <c r="U1708" i="2"/>
  <c r="T1708" i="2"/>
  <c r="A1718" i="2"/>
  <c r="U1704" i="2"/>
  <c r="T1704" i="2"/>
  <c r="A1714" i="2"/>
  <c r="U1700" i="2"/>
  <c r="T1700" i="2"/>
  <c r="A1710" i="2"/>
  <c r="U1696" i="2"/>
  <c r="T1696" i="2"/>
  <c r="A1706" i="2"/>
  <c r="U1692" i="2"/>
  <c r="T1692" i="2"/>
  <c r="A1702" i="2"/>
  <c r="U1688" i="2"/>
  <c r="T1688" i="2"/>
  <c r="A1698" i="2"/>
  <c r="U1684" i="2"/>
  <c r="T1684" i="2"/>
  <c r="A1694" i="2"/>
  <c r="U1680" i="2"/>
  <c r="T1680" i="2"/>
  <c r="A1690" i="2"/>
  <c r="U1676" i="2"/>
  <c r="T1676" i="2"/>
  <c r="A1686" i="2"/>
  <c r="U1672" i="2"/>
  <c r="T1672" i="2"/>
  <c r="A1682" i="2"/>
  <c r="U1668" i="2"/>
  <c r="T1668" i="2"/>
  <c r="A1678" i="2"/>
  <c r="U1664" i="2"/>
  <c r="T1664" i="2"/>
  <c r="A1674" i="2"/>
  <c r="U1660" i="2"/>
  <c r="T1660" i="2"/>
  <c r="A1670" i="2"/>
  <c r="U1656" i="2"/>
  <c r="T1656" i="2"/>
  <c r="A1666" i="2"/>
  <c r="U1652" i="2"/>
  <c r="T1652" i="2"/>
  <c r="A1662" i="2"/>
  <c r="U1648" i="2"/>
  <c r="T1648" i="2"/>
  <c r="A1658" i="2"/>
  <c r="U1644" i="2"/>
  <c r="T1644" i="2"/>
  <c r="A1654" i="2"/>
  <c r="U1640" i="2"/>
  <c r="T1640" i="2"/>
  <c r="A1650" i="2"/>
  <c r="U1636" i="2"/>
  <c r="T1636" i="2"/>
  <c r="A1646" i="2"/>
  <c r="U1632" i="2"/>
  <c r="T1632" i="2"/>
  <c r="A1642" i="2"/>
  <c r="U1628" i="2"/>
  <c r="T1628" i="2"/>
  <c r="A1638" i="2"/>
  <c r="U1624" i="2"/>
  <c r="T1624" i="2"/>
  <c r="A1634" i="2"/>
  <c r="U1620" i="2"/>
  <c r="T1620" i="2"/>
  <c r="A1630" i="2"/>
  <c r="U1616" i="2"/>
  <c r="T1616" i="2"/>
  <c r="A1626" i="2"/>
  <c r="U1612" i="2"/>
  <c r="T1612" i="2"/>
  <c r="A1622" i="2"/>
  <c r="U1608" i="2"/>
  <c r="T1608" i="2"/>
  <c r="A1618" i="2"/>
  <c r="U1604" i="2"/>
  <c r="T1604" i="2"/>
  <c r="A1614" i="2"/>
  <c r="U1600" i="2"/>
  <c r="T1600" i="2"/>
  <c r="A1610" i="2"/>
  <c r="U1596" i="2"/>
  <c r="T1596" i="2"/>
  <c r="A1606" i="2"/>
  <c r="U1592" i="2"/>
  <c r="T1592" i="2"/>
  <c r="A1602" i="2"/>
  <c r="U1588" i="2"/>
  <c r="T1588" i="2"/>
  <c r="A1598" i="2"/>
  <c r="U1584" i="2"/>
  <c r="T1584" i="2"/>
  <c r="A1594" i="2"/>
  <c r="U1580" i="2"/>
  <c r="T1580" i="2"/>
  <c r="A1590" i="2"/>
  <c r="U1576" i="2"/>
  <c r="T1576" i="2"/>
  <c r="A1586" i="2"/>
  <c r="U1572" i="2"/>
  <c r="T1572" i="2"/>
  <c r="A1582" i="2"/>
  <c r="U1564" i="2"/>
  <c r="T1564" i="2"/>
  <c r="A1574" i="2"/>
  <c r="U1556" i="2"/>
  <c r="T1556" i="2"/>
  <c r="A1566" i="2"/>
  <c r="U1548" i="2"/>
  <c r="T1548" i="2"/>
  <c r="A1558" i="2"/>
  <c r="U1540" i="2"/>
  <c r="T1540" i="2"/>
  <c r="A1550" i="2"/>
  <c r="U1532" i="2"/>
  <c r="T1532" i="2"/>
  <c r="A1542" i="2"/>
  <c r="U1524" i="2"/>
  <c r="T1524" i="2"/>
  <c r="A1534" i="2"/>
  <c r="U1516" i="2"/>
  <c r="T1516" i="2"/>
  <c r="A1526" i="2"/>
  <c r="U1508" i="2"/>
  <c r="T1508" i="2"/>
  <c r="A1518" i="2"/>
  <c r="U1500" i="2"/>
  <c r="T1500" i="2"/>
  <c r="A1510" i="2"/>
  <c r="U1492" i="2"/>
  <c r="T1492" i="2"/>
  <c r="A1502" i="2"/>
  <c r="U1484" i="2"/>
  <c r="T1484" i="2"/>
  <c r="A1494" i="2"/>
  <c r="U1476" i="2"/>
  <c r="T1476" i="2"/>
  <c r="A1486" i="2"/>
  <c r="U1468" i="2"/>
  <c r="T1468" i="2"/>
  <c r="A1478" i="2"/>
  <c r="U1460" i="2"/>
  <c r="T1460" i="2"/>
  <c r="A1470" i="2"/>
  <c r="U1452" i="2"/>
  <c r="T1452" i="2"/>
  <c r="A1462" i="2"/>
  <c r="U1444" i="2"/>
  <c r="T1444" i="2"/>
  <c r="A1454" i="2"/>
  <c r="U1436" i="2"/>
  <c r="T1436" i="2"/>
  <c r="A1446" i="2"/>
  <c r="U1428" i="2"/>
  <c r="T1428" i="2"/>
  <c r="A1438" i="2"/>
  <c r="U1420" i="2"/>
  <c r="T1420" i="2"/>
  <c r="A1430" i="2"/>
  <c r="U1412" i="2"/>
  <c r="T1412" i="2"/>
  <c r="A1422" i="2"/>
  <c r="U1404" i="2"/>
  <c r="T1404" i="2"/>
  <c r="A1414" i="2"/>
  <c r="U1396" i="2"/>
  <c r="T1396" i="2"/>
  <c r="A1406" i="2"/>
  <c r="U1388" i="2"/>
  <c r="T1388" i="2"/>
  <c r="A1398" i="2"/>
  <c r="U1380" i="2"/>
  <c r="T1380" i="2"/>
  <c r="A1390" i="2"/>
  <c r="U1372" i="2"/>
  <c r="T1372" i="2"/>
  <c r="A1382" i="2"/>
  <c r="U1364" i="2"/>
  <c r="T1364" i="2"/>
  <c r="A1374" i="2"/>
  <c r="U1356" i="2"/>
  <c r="T1356" i="2"/>
  <c r="A1366" i="2"/>
  <c r="U1348" i="2"/>
  <c r="T1348" i="2"/>
  <c r="A1358" i="2"/>
  <c r="U1340" i="2"/>
  <c r="T1340" i="2"/>
  <c r="A1350" i="2"/>
  <c r="U1332" i="2"/>
  <c r="T1332" i="2"/>
  <c r="A1342" i="2"/>
  <c r="U1324" i="2"/>
  <c r="T1324" i="2"/>
  <c r="A1334" i="2"/>
  <c r="U1316" i="2"/>
  <c r="T1316" i="2"/>
  <c r="A1326" i="2"/>
  <c r="U1308" i="2"/>
  <c r="T1308" i="2"/>
  <c r="A1318" i="2"/>
  <c r="U1300" i="2"/>
  <c r="T1300" i="2"/>
  <c r="A1310" i="2"/>
  <c r="U1292" i="2"/>
  <c r="T1292" i="2"/>
  <c r="A1302" i="2"/>
  <c r="U1284" i="2"/>
  <c r="T1284" i="2"/>
  <c r="A1294" i="2"/>
  <c r="U1276" i="2"/>
  <c r="T1276" i="2"/>
  <c r="A1286" i="2"/>
  <c r="U1268" i="2"/>
  <c r="T1268" i="2"/>
  <c r="A1278" i="2"/>
  <c r="U1260" i="2"/>
  <c r="T1260" i="2"/>
  <c r="A1270" i="2"/>
  <c r="U1252" i="2"/>
  <c r="T1252" i="2"/>
  <c r="A1262" i="2"/>
  <c r="U1244" i="2"/>
  <c r="T1244" i="2"/>
  <c r="A1254" i="2"/>
  <c r="U1236" i="2"/>
  <c r="T1236" i="2"/>
  <c r="A1246" i="2"/>
  <c r="U1228" i="2"/>
  <c r="T1228" i="2"/>
  <c r="A1238" i="2"/>
  <c r="U1220" i="2"/>
  <c r="T1220" i="2"/>
  <c r="A1230" i="2"/>
  <c r="U1212" i="2"/>
  <c r="T1212" i="2"/>
  <c r="A1222" i="2"/>
  <c r="U1204" i="2"/>
  <c r="T1204" i="2"/>
  <c r="A1214" i="2"/>
  <c r="U1196" i="2"/>
  <c r="T1196" i="2"/>
  <c r="A1206" i="2"/>
  <c r="U1188" i="2"/>
  <c r="T1188" i="2"/>
  <c r="A1198" i="2"/>
  <c r="U1180" i="2"/>
  <c r="T1180" i="2"/>
  <c r="A1190" i="2"/>
  <c r="U1172" i="2"/>
  <c r="T1172" i="2"/>
  <c r="A1182" i="2"/>
  <c r="U1164" i="2"/>
  <c r="T1164" i="2"/>
  <c r="A1174" i="2"/>
  <c r="U1156" i="2"/>
  <c r="T1156" i="2"/>
  <c r="A1166" i="2"/>
  <c r="U1148" i="2"/>
  <c r="T1148" i="2"/>
  <c r="A1158" i="2"/>
  <c r="U1140" i="2"/>
  <c r="T1140" i="2"/>
  <c r="A1150" i="2"/>
  <c r="U1132" i="2"/>
  <c r="T1132" i="2"/>
  <c r="A1142" i="2"/>
  <c r="U1124" i="2"/>
  <c r="T1124" i="2"/>
  <c r="A1134" i="2"/>
  <c r="U1116" i="2"/>
  <c r="T1116" i="2"/>
  <c r="A1126" i="2"/>
  <c r="U1108" i="2"/>
  <c r="T1108" i="2"/>
  <c r="A1118" i="2"/>
  <c r="U1100" i="2"/>
  <c r="T1100" i="2"/>
  <c r="A1110" i="2"/>
  <c r="U1092" i="2"/>
  <c r="T1092" i="2"/>
  <c r="A1102" i="2"/>
  <c r="U1084" i="2"/>
  <c r="T1084" i="2"/>
  <c r="A1094" i="2"/>
  <c r="U1076" i="2"/>
  <c r="T1076" i="2"/>
  <c r="A1086" i="2"/>
  <c r="U1068" i="2"/>
  <c r="T1068" i="2"/>
  <c r="A1078" i="2"/>
  <c r="U1060" i="2"/>
  <c r="T1060" i="2"/>
  <c r="A1070" i="2"/>
  <c r="U1052" i="2"/>
  <c r="T1052" i="2"/>
  <c r="A1062" i="2"/>
  <c r="U1044" i="2"/>
  <c r="T1044" i="2"/>
  <c r="A1054" i="2"/>
  <c r="U1036" i="2"/>
  <c r="T1036" i="2"/>
  <c r="A1046" i="2"/>
  <c r="U1028" i="2"/>
  <c r="T1028" i="2"/>
  <c r="A1038" i="2"/>
  <c r="U1020" i="2"/>
  <c r="T1020" i="2"/>
  <c r="A1030" i="2"/>
  <c r="U1012" i="2"/>
  <c r="T1012" i="2"/>
  <c r="A1022" i="2"/>
  <c r="U1004" i="2"/>
  <c r="T1004" i="2"/>
  <c r="A1014" i="2"/>
  <c r="U996" i="2"/>
  <c r="T996" i="2"/>
  <c r="A1006" i="2"/>
  <c r="U988" i="2"/>
  <c r="T988" i="2"/>
  <c r="A998" i="2"/>
  <c r="U980" i="2"/>
  <c r="T980" i="2"/>
  <c r="A990" i="2"/>
  <c r="U972" i="2"/>
  <c r="T972" i="2"/>
  <c r="A982" i="2"/>
  <c r="U964" i="2"/>
  <c r="T964" i="2"/>
  <c r="A974" i="2"/>
  <c r="U956" i="2"/>
  <c r="T956" i="2"/>
  <c r="A966" i="2"/>
  <c r="U948" i="2"/>
  <c r="T948" i="2"/>
  <c r="A958" i="2"/>
  <c r="U940" i="2"/>
  <c r="T940" i="2"/>
  <c r="A950" i="2"/>
  <c r="U932" i="2"/>
  <c r="T932" i="2"/>
  <c r="A942" i="2"/>
  <c r="U924" i="2"/>
  <c r="T924" i="2"/>
  <c r="A934" i="2"/>
  <c r="U916" i="2"/>
  <c r="T916" i="2"/>
  <c r="A926" i="2"/>
  <c r="U908" i="2"/>
  <c r="T908" i="2"/>
  <c r="A918" i="2"/>
  <c r="U900" i="2"/>
  <c r="T900" i="2"/>
  <c r="A910" i="2"/>
  <c r="U892" i="2"/>
  <c r="T892" i="2"/>
  <c r="A902" i="2"/>
  <c r="U884" i="2"/>
  <c r="T884" i="2"/>
  <c r="A894" i="2"/>
  <c r="U876" i="2"/>
  <c r="T876" i="2"/>
  <c r="A886" i="2"/>
  <c r="U868" i="2"/>
  <c r="T868" i="2"/>
  <c r="A878" i="2"/>
  <c r="U860" i="2"/>
  <c r="T860" i="2"/>
  <c r="A870" i="2"/>
  <c r="U852" i="2"/>
  <c r="T852" i="2"/>
  <c r="A862" i="2"/>
  <c r="U844" i="2"/>
  <c r="T844" i="2"/>
  <c r="A854" i="2"/>
  <c r="U836" i="2"/>
  <c r="T836" i="2"/>
  <c r="A846" i="2"/>
  <c r="U828" i="2"/>
  <c r="T828" i="2"/>
  <c r="A838" i="2"/>
  <c r="U820" i="2"/>
  <c r="T820" i="2"/>
  <c r="A830" i="2"/>
  <c r="U812" i="2"/>
  <c r="T812" i="2"/>
  <c r="A822" i="2"/>
  <c r="U804" i="2"/>
  <c r="T804" i="2"/>
  <c r="A814" i="2"/>
  <c r="U796" i="2"/>
  <c r="T796" i="2"/>
  <c r="A806" i="2"/>
  <c r="U788" i="2"/>
  <c r="T788" i="2"/>
  <c r="A798" i="2"/>
  <c r="U780" i="2"/>
  <c r="T780" i="2"/>
  <c r="A790" i="2"/>
  <c r="U772" i="2"/>
  <c r="T772" i="2"/>
  <c r="A782" i="2"/>
  <c r="U764" i="2"/>
  <c r="T764" i="2"/>
  <c r="A774" i="2"/>
  <c r="U756" i="2"/>
  <c r="T756" i="2"/>
  <c r="A766" i="2"/>
  <c r="U748" i="2"/>
  <c r="T748" i="2"/>
  <c r="A758" i="2"/>
  <c r="U740" i="2"/>
  <c r="T740" i="2"/>
  <c r="A750" i="2"/>
  <c r="U732" i="2"/>
  <c r="T732" i="2"/>
  <c r="A742" i="2"/>
  <c r="U724" i="2"/>
  <c r="T724" i="2"/>
  <c r="A734" i="2"/>
  <c r="U716" i="2"/>
  <c r="T716" i="2"/>
  <c r="A726" i="2"/>
  <c r="U708" i="2"/>
  <c r="T708" i="2"/>
  <c r="A718" i="2"/>
  <c r="U700" i="2"/>
  <c r="T700" i="2"/>
  <c r="A710" i="2"/>
  <c r="U692" i="2"/>
  <c r="T692" i="2"/>
  <c r="A702" i="2"/>
  <c r="U684" i="2"/>
  <c r="T684" i="2"/>
  <c r="A694" i="2"/>
  <c r="U676" i="2"/>
  <c r="T676" i="2"/>
  <c r="A686" i="2"/>
  <c r="U668" i="2"/>
  <c r="T668" i="2"/>
  <c r="A678" i="2"/>
  <c r="U660" i="2"/>
  <c r="T660" i="2"/>
  <c r="A670" i="2"/>
  <c r="U652" i="2"/>
  <c r="T652" i="2"/>
  <c r="A662" i="2"/>
  <c r="U644" i="2"/>
  <c r="T644" i="2"/>
  <c r="A654" i="2"/>
  <c r="U636" i="2"/>
  <c r="T636" i="2"/>
  <c r="A646" i="2"/>
  <c r="U628" i="2"/>
  <c r="T628" i="2"/>
  <c r="A638" i="2"/>
  <c r="U620" i="2"/>
  <c r="T620" i="2"/>
  <c r="A630" i="2"/>
  <c r="U612" i="2"/>
  <c r="T612" i="2"/>
  <c r="A622" i="2"/>
  <c r="U604" i="2"/>
  <c r="T604" i="2"/>
  <c r="A614" i="2"/>
  <c r="U596" i="2"/>
  <c r="T596" i="2"/>
  <c r="A606" i="2"/>
  <c r="U588" i="2"/>
  <c r="T588" i="2"/>
  <c r="A598" i="2"/>
  <c r="U580" i="2"/>
  <c r="T580" i="2"/>
  <c r="A590" i="2"/>
  <c r="U572" i="2"/>
  <c r="T572" i="2"/>
  <c r="A582" i="2"/>
  <c r="U564" i="2"/>
  <c r="T564" i="2"/>
  <c r="A574" i="2"/>
  <c r="U556" i="2"/>
  <c r="T556" i="2"/>
  <c r="A566" i="2"/>
  <c r="U548" i="2"/>
  <c r="T548" i="2"/>
  <c r="A558" i="2"/>
  <c r="U540" i="2"/>
  <c r="T540" i="2"/>
  <c r="A550" i="2"/>
  <c r="U532" i="2"/>
  <c r="T532" i="2"/>
  <c r="A542" i="2"/>
  <c r="U524" i="2"/>
  <c r="T524" i="2"/>
  <c r="A534" i="2"/>
  <c r="U516" i="2"/>
  <c r="T516" i="2"/>
  <c r="A526" i="2"/>
  <c r="U508" i="2"/>
  <c r="T508" i="2"/>
  <c r="A518" i="2"/>
  <c r="U500" i="2"/>
  <c r="T500" i="2"/>
  <c r="A510" i="2"/>
  <c r="U492" i="2"/>
  <c r="T492" i="2"/>
  <c r="A502" i="2"/>
  <c r="U484" i="2"/>
  <c r="T484" i="2"/>
  <c r="A494" i="2"/>
  <c r="U476" i="2"/>
  <c r="T476" i="2"/>
  <c r="A486" i="2"/>
  <c r="U468" i="2"/>
  <c r="T468" i="2"/>
  <c r="A478" i="2"/>
  <c r="T460" i="2"/>
  <c r="U460" i="2"/>
  <c r="A470" i="2"/>
  <c r="U452" i="2"/>
  <c r="T452" i="2"/>
  <c r="A462" i="2"/>
  <c r="U444" i="2"/>
  <c r="T444" i="2"/>
  <c r="A454" i="2"/>
  <c r="U436" i="2"/>
  <c r="T436" i="2"/>
  <c r="A446" i="2"/>
  <c r="U428" i="2"/>
  <c r="T428" i="2"/>
  <c r="A438" i="2"/>
  <c r="U420" i="2"/>
  <c r="T420" i="2"/>
  <c r="A430" i="2"/>
  <c r="U412" i="2"/>
  <c r="T412" i="2"/>
  <c r="A422" i="2"/>
  <c r="U404" i="2"/>
  <c r="T404" i="2"/>
  <c r="A414" i="2"/>
  <c r="U396" i="2"/>
  <c r="T396" i="2"/>
  <c r="A406" i="2"/>
  <c r="U388" i="2"/>
  <c r="T388" i="2"/>
  <c r="A398" i="2"/>
  <c r="U380" i="2"/>
  <c r="T380" i="2"/>
  <c r="A390" i="2"/>
  <c r="U372" i="2"/>
  <c r="T372" i="2"/>
  <c r="A382" i="2"/>
  <c r="U364" i="2"/>
  <c r="T364" i="2"/>
  <c r="A374" i="2"/>
  <c r="U356" i="2"/>
  <c r="T356" i="2"/>
  <c r="A366" i="2"/>
  <c r="U348" i="2"/>
  <c r="T348" i="2"/>
  <c r="A358" i="2"/>
  <c r="U340" i="2"/>
  <c r="T340" i="2"/>
  <c r="A350" i="2"/>
  <c r="U332" i="2"/>
  <c r="T332" i="2"/>
  <c r="A342" i="2"/>
  <c r="U324" i="2"/>
  <c r="T324" i="2"/>
  <c r="A334" i="2"/>
  <c r="U316" i="2"/>
  <c r="T316" i="2"/>
  <c r="A326" i="2"/>
  <c r="U308" i="2"/>
  <c r="T308" i="2"/>
  <c r="A318" i="2"/>
  <c r="U300" i="2"/>
  <c r="T300" i="2"/>
  <c r="A310" i="2"/>
  <c r="U292" i="2"/>
  <c r="T292" i="2"/>
  <c r="A302" i="2"/>
  <c r="U284" i="2"/>
  <c r="T284" i="2"/>
  <c r="A294" i="2"/>
  <c r="U276" i="2"/>
  <c r="T276" i="2"/>
  <c r="A286" i="2"/>
  <c r="U268" i="2"/>
  <c r="T268" i="2"/>
  <c r="A278" i="2"/>
  <c r="U260" i="2"/>
  <c r="T260" i="2"/>
  <c r="A270" i="2"/>
  <c r="U252" i="2"/>
  <c r="T252" i="2"/>
  <c r="A262" i="2"/>
  <c r="U244" i="2"/>
  <c r="T244" i="2"/>
  <c r="A254" i="2"/>
  <c r="U236" i="2"/>
  <c r="T236" i="2"/>
  <c r="A246" i="2"/>
  <c r="U228" i="2"/>
  <c r="T228" i="2"/>
  <c r="A238" i="2"/>
  <c r="U220" i="2"/>
  <c r="T220" i="2"/>
  <c r="A230" i="2"/>
  <c r="U212" i="2"/>
  <c r="T212" i="2"/>
  <c r="A222" i="2"/>
  <c r="U204" i="2"/>
  <c r="T204" i="2"/>
  <c r="A214" i="2"/>
  <c r="U196" i="2"/>
  <c r="T196" i="2"/>
  <c r="A206" i="2"/>
  <c r="U188" i="2"/>
  <c r="T188" i="2"/>
  <c r="A198" i="2"/>
  <c r="U180" i="2"/>
  <c r="T180" i="2"/>
  <c r="A190" i="2"/>
  <c r="U172" i="2"/>
  <c r="T172" i="2"/>
  <c r="A182" i="2"/>
  <c r="U164" i="2"/>
  <c r="T164" i="2"/>
  <c r="A174" i="2"/>
  <c r="U156" i="2"/>
  <c r="T156" i="2"/>
  <c r="A166" i="2"/>
  <c r="U148" i="2"/>
  <c r="T148" i="2"/>
  <c r="A158" i="2"/>
  <c r="U140" i="2"/>
  <c r="T140" i="2"/>
  <c r="A150" i="2"/>
  <c r="U132" i="2"/>
  <c r="T132" i="2"/>
  <c r="A142" i="2"/>
  <c r="U124" i="2"/>
  <c r="T124" i="2"/>
  <c r="A134" i="2"/>
  <c r="U116" i="2"/>
  <c r="T116" i="2"/>
  <c r="A126" i="2"/>
  <c r="U108" i="2"/>
  <c r="T108" i="2"/>
  <c r="A118" i="2"/>
  <c r="U100" i="2"/>
  <c r="T100" i="2"/>
  <c r="A110" i="2"/>
  <c r="U92" i="2"/>
  <c r="T92" i="2"/>
  <c r="A102" i="2"/>
  <c r="U84" i="2"/>
  <c r="T84" i="2"/>
  <c r="A94" i="2"/>
  <c r="U76" i="2"/>
  <c r="T76" i="2"/>
  <c r="A86" i="2"/>
  <c r="U68" i="2"/>
  <c r="T68" i="2"/>
  <c r="A78" i="2"/>
  <c r="U60" i="2"/>
  <c r="T60" i="2"/>
  <c r="A70" i="2"/>
  <c r="U52" i="2"/>
  <c r="T52" i="2"/>
  <c r="A62" i="2"/>
  <c r="U44" i="2"/>
  <c r="T44" i="2"/>
  <c r="A54" i="2"/>
  <c r="U36" i="2"/>
  <c r="T36" i="2"/>
  <c r="A46" i="2"/>
  <c r="U28" i="2"/>
  <c r="T28" i="2"/>
  <c r="A38" i="2"/>
  <c r="U17" i="2"/>
  <c r="T17" i="2"/>
  <c r="U9" i="2"/>
  <c r="T9" i="2"/>
  <c r="U1570" i="2"/>
  <c r="T1570" i="2"/>
  <c r="A1580" i="2"/>
  <c r="T1566" i="2"/>
  <c r="U1566" i="2"/>
  <c r="A1576" i="2"/>
  <c r="U1562" i="2"/>
  <c r="T1562" i="2"/>
  <c r="A1572" i="2"/>
  <c r="T1558" i="2"/>
  <c r="U1558" i="2"/>
  <c r="A1568" i="2"/>
  <c r="U1554" i="2"/>
  <c r="T1554" i="2"/>
  <c r="A1564" i="2"/>
  <c r="T1550" i="2"/>
  <c r="U1550" i="2"/>
  <c r="A1560" i="2"/>
  <c r="U1546" i="2"/>
  <c r="T1546" i="2"/>
  <c r="A1556" i="2"/>
  <c r="T1542" i="2"/>
  <c r="U1542" i="2"/>
  <c r="A1552" i="2"/>
  <c r="U1538" i="2"/>
  <c r="T1538" i="2"/>
  <c r="A1548" i="2"/>
  <c r="T1534" i="2"/>
  <c r="U1534" i="2"/>
  <c r="A1544" i="2"/>
  <c r="U1530" i="2"/>
  <c r="T1530" i="2"/>
  <c r="A1540" i="2"/>
  <c r="T1526" i="2"/>
  <c r="U1526" i="2"/>
  <c r="A1536" i="2"/>
  <c r="U1522" i="2"/>
  <c r="T1522" i="2"/>
  <c r="A1532" i="2"/>
  <c r="T1518" i="2"/>
  <c r="U1518" i="2"/>
  <c r="A1528" i="2"/>
  <c r="U1514" i="2"/>
  <c r="T1514" i="2"/>
  <c r="A1524" i="2"/>
  <c r="T1510" i="2"/>
  <c r="U1510" i="2"/>
  <c r="A1520" i="2"/>
  <c r="U1506" i="2"/>
  <c r="T1506" i="2"/>
  <c r="A1516" i="2"/>
  <c r="T1502" i="2"/>
  <c r="U1502" i="2"/>
  <c r="A1512" i="2"/>
  <c r="U1498" i="2"/>
  <c r="T1498" i="2"/>
  <c r="A1508" i="2"/>
  <c r="T1494" i="2"/>
  <c r="U1494" i="2"/>
  <c r="A1504" i="2"/>
  <c r="U1490" i="2"/>
  <c r="T1490" i="2"/>
  <c r="A1500" i="2"/>
  <c r="T1486" i="2"/>
  <c r="U1486" i="2"/>
  <c r="A1496" i="2"/>
  <c r="U1482" i="2"/>
  <c r="T1482" i="2"/>
  <c r="A1492" i="2"/>
  <c r="T1478" i="2"/>
  <c r="U1478" i="2"/>
  <c r="A1488" i="2"/>
  <c r="U1474" i="2"/>
  <c r="T1474" i="2"/>
  <c r="A1484" i="2"/>
  <c r="T1470" i="2"/>
  <c r="U1470" i="2"/>
  <c r="A1480" i="2"/>
  <c r="U1466" i="2"/>
  <c r="T1466" i="2"/>
  <c r="A1476" i="2"/>
  <c r="T1462" i="2"/>
  <c r="U1462" i="2"/>
  <c r="A1472" i="2"/>
  <c r="U1458" i="2"/>
  <c r="T1458" i="2"/>
  <c r="A1468" i="2"/>
  <c r="T1454" i="2"/>
  <c r="U1454" i="2"/>
  <c r="A1464" i="2"/>
  <c r="U1450" i="2"/>
  <c r="T1450" i="2"/>
  <c r="A1460" i="2"/>
  <c r="T1446" i="2"/>
  <c r="U1446" i="2"/>
  <c r="A1456" i="2"/>
  <c r="U1442" i="2"/>
  <c r="T1442" i="2"/>
  <c r="A1452" i="2"/>
  <c r="T1438" i="2"/>
  <c r="U1438" i="2"/>
  <c r="A1448" i="2"/>
  <c r="U1434" i="2"/>
  <c r="T1434" i="2"/>
  <c r="A1444" i="2"/>
  <c r="T1430" i="2"/>
  <c r="U1430" i="2"/>
  <c r="A1440" i="2"/>
  <c r="U1426" i="2"/>
  <c r="T1426" i="2"/>
  <c r="A1436" i="2"/>
  <c r="T1422" i="2"/>
  <c r="U1422" i="2"/>
  <c r="A1432" i="2"/>
  <c r="U1418" i="2"/>
  <c r="T1418" i="2"/>
  <c r="A1428" i="2"/>
  <c r="T1414" i="2"/>
  <c r="U1414" i="2"/>
  <c r="A1424" i="2"/>
  <c r="U1410" i="2"/>
  <c r="T1410" i="2"/>
  <c r="A1420" i="2"/>
  <c r="T1406" i="2"/>
  <c r="U1406" i="2"/>
  <c r="A1416" i="2"/>
  <c r="U1402" i="2"/>
  <c r="T1402" i="2"/>
  <c r="A1412" i="2"/>
  <c r="T1398" i="2"/>
  <c r="U1398" i="2"/>
  <c r="A1408" i="2"/>
  <c r="U1394" i="2"/>
  <c r="T1394" i="2"/>
  <c r="A1404" i="2"/>
  <c r="T1390" i="2"/>
  <c r="U1390" i="2"/>
  <c r="A1400" i="2"/>
  <c r="U1386" i="2"/>
  <c r="T1386" i="2"/>
  <c r="A1396" i="2"/>
  <c r="T1382" i="2"/>
  <c r="U1382" i="2"/>
  <c r="A1392" i="2"/>
  <c r="U1378" i="2"/>
  <c r="T1378" i="2"/>
  <c r="A1388" i="2"/>
  <c r="T1374" i="2"/>
  <c r="U1374" i="2"/>
  <c r="A1384" i="2"/>
  <c r="U1370" i="2"/>
  <c r="T1370" i="2"/>
  <c r="A1380" i="2"/>
  <c r="U1366" i="2"/>
  <c r="T1366" i="2"/>
  <c r="A1376" i="2"/>
  <c r="U1362" i="2"/>
  <c r="T1362" i="2"/>
  <c r="A1372" i="2"/>
  <c r="U1358" i="2"/>
  <c r="T1358" i="2"/>
  <c r="A1368" i="2"/>
  <c r="U1354" i="2"/>
  <c r="T1354" i="2"/>
  <c r="A1364" i="2"/>
  <c r="U1350" i="2"/>
  <c r="T1350" i="2"/>
  <c r="A1360" i="2"/>
  <c r="U1346" i="2"/>
  <c r="T1346" i="2"/>
  <c r="A1356" i="2"/>
  <c r="U1342" i="2"/>
  <c r="T1342" i="2"/>
  <c r="A1352" i="2"/>
  <c r="U1338" i="2"/>
  <c r="T1338" i="2"/>
  <c r="A1348" i="2"/>
  <c r="U1334" i="2"/>
  <c r="T1334" i="2"/>
  <c r="A1344" i="2"/>
  <c r="U1330" i="2"/>
  <c r="T1330" i="2"/>
  <c r="A1340" i="2"/>
  <c r="U1326" i="2"/>
  <c r="T1326" i="2"/>
  <c r="A1336" i="2"/>
  <c r="U1322" i="2"/>
  <c r="T1322" i="2"/>
  <c r="A1332" i="2"/>
  <c r="U1318" i="2"/>
  <c r="T1318" i="2"/>
  <c r="A1328" i="2"/>
  <c r="U1314" i="2"/>
  <c r="T1314" i="2"/>
  <c r="A1324" i="2"/>
  <c r="U1310" i="2"/>
  <c r="T1310" i="2"/>
  <c r="A1320" i="2"/>
  <c r="U1306" i="2"/>
  <c r="T1306" i="2"/>
  <c r="A1316" i="2"/>
  <c r="U1302" i="2"/>
  <c r="T1302" i="2"/>
  <c r="A1312" i="2"/>
  <c r="U1298" i="2"/>
  <c r="T1298" i="2"/>
  <c r="A1308" i="2"/>
  <c r="U1294" i="2"/>
  <c r="T1294" i="2"/>
  <c r="A1304" i="2"/>
  <c r="U1290" i="2"/>
  <c r="T1290" i="2"/>
  <c r="A1300" i="2"/>
  <c r="U1286" i="2"/>
  <c r="T1286" i="2"/>
  <c r="A1296" i="2"/>
  <c r="U1282" i="2"/>
  <c r="T1282" i="2"/>
  <c r="A1292" i="2"/>
  <c r="U1278" i="2"/>
  <c r="T1278" i="2"/>
  <c r="A1288" i="2"/>
  <c r="U1274" i="2"/>
  <c r="T1274" i="2"/>
  <c r="A1284" i="2"/>
  <c r="U1270" i="2"/>
  <c r="T1270" i="2"/>
  <c r="A1280" i="2"/>
  <c r="U1266" i="2"/>
  <c r="T1266" i="2"/>
  <c r="A1276" i="2"/>
  <c r="U1262" i="2"/>
  <c r="T1262" i="2"/>
  <c r="A1272" i="2"/>
  <c r="U1258" i="2"/>
  <c r="T1258" i="2"/>
  <c r="A1268" i="2"/>
  <c r="U1254" i="2"/>
  <c r="T1254" i="2"/>
  <c r="A1264" i="2"/>
  <c r="U1250" i="2"/>
  <c r="T1250" i="2"/>
  <c r="A1260" i="2"/>
  <c r="U1246" i="2"/>
  <c r="T1246" i="2"/>
  <c r="A1256" i="2"/>
  <c r="U1242" i="2"/>
  <c r="T1242" i="2"/>
  <c r="A1252" i="2"/>
  <c r="U1238" i="2"/>
  <c r="T1238" i="2"/>
  <c r="A1248" i="2"/>
  <c r="U1234" i="2"/>
  <c r="T1234" i="2"/>
  <c r="A1244" i="2"/>
  <c r="U1230" i="2"/>
  <c r="T1230" i="2"/>
  <c r="A1240" i="2"/>
  <c r="U1226" i="2"/>
  <c r="T1226" i="2"/>
  <c r="A1236" i="2"/>
  <c r="U1222" i="2"/>
  <c r="T1222" i="2"/>
  <c r="A1232" i="2"/>
  <c r="U1218" i="2"/>
  <c r="T1218" i="2"/>
  <c r="A1228" i="2"/>
  <c r="U1214" i="2"/>
  <c r="T1214" i="2"/>
  <c r="A1224" i="2"/>
  <c r="U1210" i="2"/>
  <c r="T1210" i="2"/>
  <c r="A1220" i="2"/>
  <c r="U1206" i="2"/>
  <c r="T1206" i="2"/>
  <c r="A1216" i="2"/>
  <c r="U1202" i="2"/>
  <c r="T1202" i="2"/>
  <c r="A1212" i="2"/>
  <c r="U1198" i="2"/>
  <c r="T1198" i="2"/>
  <c r="A1208" i="2"/>
  <c r="U1194" i="2"/>
  <c r="T1194" i="2"/>
  <c r="A1204" i="2"/>
  <c r="U1190" i="2"/>
  <c r="T1190" i="2"/>
  <c r="A1200" i="2"/>
  <c r="U1186" i="2"/>
  <c r="T1186" i="2"/>
  <c r="A1196" i="2"/>
  <c r="U1182" i="2"/>
  <c r="T1182" i="2"/>
  <c r="A1192" i="2"/>
  <c r="U1178" i="2"/>
  <c r="T1178" i="2"/>
  <c r="A1188" i="2"/>
  <c r="U1174" i="2"/>
  <c r="T1174" i="2"/>
  <c r="A1184" i="2"/>
  <c r="U1170" i="2"/>
  <c r="T1170" i="2"/>
  <c r="A1180" i="2"/>
  <c r="U1166" i="2"/>
  <c r="T1166" i="2"/>
  <c r="A1176" i="2"/>
  <c r="U1162" i="2"/>
  <c r="T1162" i="2"/>
  <c r="A1172" i="2"/>
  <c r="U1158" i="2"/>
  <c r="T1158" i="2"/>
  <c r="A1168" i="2"/>
  <c r="U1154" i="2"/>
  <c r="T1154" i="2"/>
  <c r="A1164" i="2"/>
  <c r="U1150" i="2"/>
  <c r="T1150" i="2"/>
  <c r="A1160" i="2"/>
  <c r="U1146" i="2"/>
  <c r="T1146" i="2"/>
  <c r="A1156" i="2"/>
  <c r="U1142" i="2"/>
  <c r="T1142" i="2"/>
  <c r="A1152" i="2"/>
  <c r="U1138" i="2"/>
  <c r="T1138" i="2"/>
  <c r="A1148" i="2"/>
  <c r="U1134" i="2"/>
  <c r="T1134" i="2"/>
  <c r="A1144" i="2"/>
  <c r="U1130" i="2"/>
  <c r="T1130" i="2"/>
  <c r="A1140" i="2"/>
  <c r="U1126" i="2"/>
  <c r="T1126" i="2"/>
  <c r="A1136" i="2"/>
  <c r="U1122" i="2"/>
  <c r="T1122" i="2"/>
  <c r="A1132" i="2"/>
  <c r="U1118" i="2"/>
  <c r="T1118" i="2"/>
  <c r="A1128" i="2"/>
  <c r="U1114" i="2"/>
  <c r="T1114" i="2"/>
  <c r="A1124" i="2"/>
  <c r="U1110" i="2"/>
  <c r="T1110" i="2"/>
  <c r="A1120" i="2"/>
  <c r="U1106" i="2"/>
  <c r="T1106" i="2"/>
  <c r="A1116" i="2"/>
  <c r="U1102" i="2"/>
  <c r="T1102" i="2"/>
  <c r="A1112" i="2"/>
  <c r="U1098" i="2"/>
  <c r="T1098" i="2"/>
  <c r="A1108" i="2"/>
  <c r="U1094" i="2"/>
  <c r="T1094" i="2"/>
  <c r="A1104" i="2"/>
  <c r="U1090" i="2"/>
  <c r="T1090" i="2"/>
  <c r="A1100" i="2"/>
  <c r="U1086" i="2"/>
  <c r="T1086" i="2"/>
  <c r="A1096" i="2"/>
  <c r="U1082" i="2"/>
  <c r="T1082" i="2"/>
  <c r="A1092" i="2"/>
  <c r="U1078" i="2"/>
  <c r="T1078" i="2"/>
  <c r="A1088" i="2"/>
  <c r="U1074" i="2"/>
  <c r="T1074" i="2"/>
  <c r="A1084" i="2"/>
  <c r="U1070" i="2"/>
  <c r="T1070" i="2"/>
  <c r="A1080" i="2"/>
  <c r="U1066" i="2"/>
  <c r="T1066" i="2"/>
  <c r="A1076" i="2"/>
  <c r="U1062" i="2"/>
  <c r="T1062" i="2"/>
  <c r="A1072" i="2"/>
  <c r="U1058" i="2"/>
  <c r="T1058" i="2"/>
  <c r="A1068" i="2"/>
  <c r="U1054" i="2"/>
  <c r="T1054" i="2"/>
  <c r="A1064" i="2"/>
  <c r="U1050" i="2"/>
  <c r="T1050" i="2"/>
  <c r="A1060" i="2"/>
  <c r="U1046" i="2"/>
  <c r="T1046" i="2"/>
  <c r="A1056" i="2"/>
  <c r="U1042" i="2"/>
  <c r="T1042" i="2"/>
  <c r="A1052" i="2"/>
  <c r="U1038" i="2"/>
  <c r="T1038" i="2"/>
  <c r="A1048" i="2"/>
  <c r="U1034" i="2"/>
  <c r="T1034" i="2"/>
  <c r="A1044" i="2"/>
  <c r="U1030" i="2"/>
  <c r="T1030" i="2"/>
  <c r="A1040" i="2"/>
  <c r="U1026" i="2"/>
  <c r="T1026" i="2"/>
  <c r="A1036" i="2"/>
  <c r="U1022" i="2"/>
  <c r="T1022" i="2"/>
  <c r="A1032" i="2"/>
  <c r="U1018" i="2"/>
  <c r="T1018" i="2"/>
  <c r="A1028" i="2"/>
  <c r="U1014" i="2"/>
  <c r="T1014" i="2"/>
  <c r="A1024" i="2"/>
  <c r="U1010" i="2"/>
  <c r="T1010" i="2"/>
  <c r="A1020" i="2"/>
  <c r="U1006" i="2"/>
  <c r="T1006" i="2"/>
  <c r="A1016" i="2"/>
  <c r="U1002" i="2"/>
  <c r="T1002" i="2"/>
  <c r="A1012" i="2"/>
  <c r="U998" i="2"/>
  <c r="T998" i="2"/>
  <c r="A1008" i="2"/>
  <c r="U994" i="2"/>
  <c r="T994" i="2"/>
  <c r="A1004" i="2"/>
  <c r="U990" i="2"/>
  <c r="T990" i="2"/>
  <c r="A1000" i="2"/>
  <c r="U986" i="2"/>
  <c r="T986" i="2"/>
  <c r="A996" i="2"/>
  <c r="U982" i="2"/>
  <c r="T982" i="2"/>
  <c r="A992" i="2"/>
  <c r="U978" i="2"/>
  <c r="T978" i="2"/>
  <c r="A988" i="2"/>
  <c r="U974" i="2"/>
  <c r="T974" i="2"/>
  <c r="A984" i="2"/>
  <c r="U970" i="2"/>
  <c r="T970" i="2"/>
  <c r="A980" i="2"/>
  <c r="U966" i="2"/>
  <c r="T966" i="2"/>
  <c r="A976" i="2"/>
  <c r="U962" i="2"/>
  <c r="T962" i="2"/>
  <c r="A972" i="2"/>
  <c r="U958" i="2"/>
  <c r="T958" i="2"/>
  <c r="A968" i="2"/>
  <c r="U954" i="2"/>
  <c r="T954" i="2"/>
  <c r="A964" i="2"/>
  <c r="U950" i="2"/>
  <c r="T950" i="2"/>
  <c r="A960" i="2"/>
  <c r="U946" i="2"/>
  <c r="T946" i="2"/>
  <c r="A956" i="2"/>
  <c r="U942" i="2"/>
  <c r="T942" i="2"/>
  <c r="A952" i="2"/>
  <c r="U938" i="2"/>
  <c r="T938" i="2"/>
  <c r="A948" i="2"/>
  <c r="U934" i="2"/>
  <c r="T934" i="2"/>
  <c r="A944" i="2"/>
  <c r="U930" i="2"/>
  <c r="T930" i="2"/>
  <c r="A940" i="2"/>
  <c r="U926" i="2"/>
  <c r="T926" i="2"/>
  <c r="A936" i="2"/>
  <c r="U922" i="2"/>
  <c r="T922" i="2"/>
  <c r="A932" i="2"/>
  <c r="U918" i="2"/>
  <c r="T918" i="2"/>
  <c r="A928" i="2"/>
  <c r="U914" i="2"/>
  <c r="T914" i="2"/>
  <c r="A924" i="2"/>
  <c r="U910" i="2"/>
  <c r="T910" i="2"/>
  <c r="A920" i="2"/>
  <c r="U906" i="2"/>
  <c r="T906" i="2"/>
  <c r="A916" i="2"/>
  <c r="U902" i="2"/>
  <c r="T902" i="2"/>
  <c r="A912" i="2"/>
  <c r="U898" i="2"/>
  <c r="T898" i="2"/>
  <c r="A908" i="2"/>
  <c r="U894" i="2"/>
  <c r="T894" i="2"/>
  <c r="A904" i="2"/>
  <c r="U890" i="2"/>
  <c r="T890" i="2"/>
  <c r="A900" i="2"/>
  <c r="U886" i="2"/>
  <c r="T886" i="2"/>
  <c r="A896" i="2"/>
  <c r="U882" i="2"/>
  <c r="T882" i="2"/>
  <c r="A892" i="2"/>
  <c r="U878" i="2"/>
  <c r="T878" i="2"/>
  <c r="A888" i="2"/>
  <c r="U874" i="2"/>
  <c r="T874" i="2"/>
  <c r="A884" i="2"/>
  <c r="U870" i="2"/>
  <c r="T870" i="2"/>
  <c r="A880" i="2"/>
  <c r="U866" i="2"/>
  <c r="T866" i="2"/>
  <c r="A876" i="2"/>
  <c r="U862" i="2"/>
  <c r="T862" i="2"/>
  <c r="A872" i="2"/>
  <c r="U858" i="2"/>
  <c r="T858" i="2"/>
  <c r="A868" i="2"/>
  <c r="U854" i="2"/>
  <c r="T854" i="2"/>
  <c r="A864" i="2"/>
  <c r="U850" i="2"/>
  <c r="T850" i="2"/>
  <c r="A860" i="2"/>
  <c r="U846" i="2"/>
  <c r="T846" i="2"/>
  <c r="A856" i="2"/>
  <c r="U842" i="2"/>
  <c r="T842" i="2"/>
  <c r="A852" i="2"/>
  <c r="U838" i="2"/>
  <c r="T838" i="2"/>
  <c r="A848" i="2"/>
  <c r="U834" i="2"/>
  <c r="T834" i="2"/>
  <c r="A844" i="2"/>
  <c r="U830" i="2"/>
  <c r="T830" i="2"/>
  <c r="A840" i="2"/>
  <c r="U826" i="2"/>
  <c r="T826" i="2"/>
  <c r="A836" i="2"/>
  <c r="U822" i="2"/>
  <c r="T822" i="2"/>
  <c r="A832" i="2"/>
  <c r="U818" i="2"/>
  <c r="T818" i="2"/>
  <c r="A828" i="2"/>
  <c r="U814" i="2"/>
  <c r="T814" i="2"/>
  <c r="A824" i="2"/>
  <c r="U810" i="2"/>
  <c r="T810" i="2"/>
  <c r="A820" i="2"/>
  <c r="U806" i="2"/>
  <c r="T806" i="2"/>
  <c r="A816" i="2"/>
  <c r="U802" i="2"/>
  <c r="T802" i="2"/>
  <c r="A812" i="2"/>
  <c r="U798" i="2"/>
  <c r="T798" i="2"/>
  <c r="A808" i="2"/>
  <c r="U794" i="2"/>
  <c r="T794" i="2"/>
  <c r="A804" i="2"/>
  <c r="U790" i="2"/>
  <c r="T790" i="2"/>
  <c r="A800" i="2"/>
  <c r="U786" i="2"/>
  <c r="T786" i="2"/>
  <c r="A796" i="2"/>
  <c r="U782" i="2"/>
  <c r="T782" i="2"/>
  <c r="A792" i="2"/>
  <c r="U778" i="2"/>
  <c r="T778" i="2"/>
  <c r="A788" i="2"/>
  <c r="U774" i="2"/>
  <c r="T774" i="2"/>
  <c r="A784" i="2"/>
  <c r="U770" i="2"/>
  <c r="T770" i="2"/>
  <c r="A780" i="2"/>
  <c r="U766" i="2"/>
  <c r="T766" i="2"/>
  <c r="A776" i="2"/>
  <c r="U762" i="2"/>
  <c r="T762" i="2"/>
  <c r="A772" i="2"/>
  <c r="U758" i="2"/>
  <c r="T758" i="2"/>
  <c r="A768" i="2"/>
  <c r="U754" i="2"/>
  <c r="T754" i="2"/>
  <c r="A764" i="2"/>
  <c r="U750" i="2"/>
  <c r="T750" i="2"/>
  <c r="A760" i="2"/>
  <c r="U746" i="2"/>
  <c r="T746" i="2"/>
  <c r="A756" i="2"/>
  <c r="U742" i="2"/>
  <c r="T742" i="2"/>
  <c r="A752" i="2"/>
  <c r="U738" i="2"/>
  <c r="T738" i="2"/>
  <c r="A748" i="2"/>
  <c r="U734" i="2"/>
  <c r="T734" i="2"/>
  <c r="A744" i="2"/>
  <c r="U730" i="2"/>
  <c r="T730" i="2"/>
  <c r="A740" i="2"/>
  <c r="U726" i="2"/>
  <c r="T726" i="2"/>
  <c r="A736" i="2"/>
  <c r="U722" i="2"/>
  <c r="T722" i="2"/>
  <c r="A732" i="2"/>
  <c r="U718" i="2"/>
  <c r="T718" i="2"/>
  <c r="A728" i="2"/>
  <c r="U714" i="2"/>
  <c r="T714" i="2"/>
  <c r="A724" i="2"/>
  <c r="U710" i="2"/>
  <c r="T710" i="2"/>
  <c r="A720" i="2"/>
  <c r="U706" i="2"/>
  <c r="T706" i="2"/>
  <c r="A716" i="2"/>
  <c r="U702" i="2"/>
  <c r="T702" i="2"/>
  <c r="A712" i="2"/>
  <c r="U698" i="2"/>
  <c r="T698" i="2"/>
  <c r="A708" i="2"/>
  <c r="U694" i="2"/>
  <c r="T694" i="2"/>
  <c r="A704" i="2"/>
  <c r="U690" i="2"/>
  <c r="T690" i="2"/>
  <c r="A700" i="2"/>
  <c r="U686" i="2"/>
  <c r="T686" i="2"/>
  <c r="A696" i="2"/>
  <c r="U682" i="2"/>
  <c r="T682" i="2"/>
  <c r="A692" i="2"/>
  <c r="U678" i="2"/>
  <c r="T678" i="2"/>
  <c r="A688" i="2"/>
  <c r="U674" i="2"/>
  <c r="T674" i="2"/>
  <c r="A684" i="2"/>
  <c r="U670" i="2"/>
  <c r="T670" i="2"/>
  <c r="A680" i="2"/>
  <c r="U666" i="2"/>
  <c r="T666" i="2"/>
  <c r="A676" i="2"/>
  <c r="U662" i="2"/>
  <c r="T662" i="2"/>
  <c r="A672" i="2"/>
  <c r="U658" i="2"/>
  <c r="T658" i="2"/>
  <c r="A668" i="2"/>
  <c r="U654" i="2"/>
  <c r="T654" i="2"/>
  <c r="A664" i="2"/>
  <c r="U650" i="2"/>
  <c r="T650" i="2"/>
  <c r="A660" i="2"/>
  <c r="U646" i="2"/>
  <c r="T646" i="2"/>
  <c r="A656" i="2"/>
  <c r="U642" i="2"/>
  <c r="T642" i="2"/>
  <c r="A652" i="2"/>
  <c r="U638" i="2"/>
  <c r="T638" i="2"/>
  <c r="A648" i="2"/>
  <c r="U634" i="2"/>
  <c r="T634" i="2"/>
  <c r="A644" i="2"/>
  <c r="U630" i="2"/>
  <c r="T630" i="2"/>
  <c r="A640" i="2"/>
  <c r="U626" i="2"/>
  <c r="T626" i="2"/>
  <c r="A636" i="2"/>
  <c r="U622" i="2"/>
  <c r="T622" i="2"/>
  <c r="A632" i="2"/>
  <c r="U618" i="2"/>
  <c r="T618" i="2"/>
  <c r="A628" i="2"/>
  <c r="U614" i="2"/>
  <c r="T614" i="2"/>
  <c r="A624" i="2"/>
  <c r="U610" i="2"/>
  <c r="T610" i="2"/>
  <c r="A620" i="2"/>
  <c r="U606" i="2"/>
  <c r="T606" i="2"/>
  <c r="A616" i="2"/>
  <c r="U602" i="2"/>
  <c r="T602" i="2"/>
  <c r="A612" i="2"/>
  <c r="U598" i="2"/>
  <c r="T598" i="2"/>
  <c r="A608" i="2"/>
  <c r="U594" i="2"/>
  <c r="T594" i="2"/>
  <c r="A604" i="2"/>
  <c r="U590" i="2"/>
  <c r="T590" i="2"/>
  <c r="A600" i="2"/>
  <c r="U586" i="2"/>
  <c r="T586" i="2"/>
  <c r="A596" i="2"/>
  <c r="U582" i="2"/>
  <c r="T582" i="2"/>
  <c r="A592" i="2"/>
  <c r="U578" i="2"/>
  <c r="T578" i="2"/>
  <c r="A588" i="2"/>
  <c r="U574" i="2"/>
  <c r="T574" i="2"/>
  <c r="A584" i="2"/>
  <c r="U570" i="2"/>
  <c r="T570" i="2"/>
  <c r="A580" i="2"/>
  <c r="U566" i="2"/>
  <c r="T566" i="2"/>
  <c r="A576" i="2"/>
  <c r="U562" i="2"/>
  <c r="T562" i="2"/>
  <c r="A572" i="2"/>
  <c r="U558" i="2"/>
  <c r="T558" i="2"/>
  <c r="A568" i="2"/>
  <c r="U554" i="2"/>
  <c r="T554" i="2"/>
  <c r="A564" i="2"/>
  <c r="U550" i="2"/>
  <c r="T550" i="2"/>
  <c r="A560" i="2"/>
  <c r="U546" i="2"/>
  <c r="T546" i="2"/>
  <c r="A556" i="2"/>
  <c r="U542" i="2"/>
  <c r="T542" i="2"/>
  <c r="A552" i="2"/>
  <c r="U538" i="2"/>
  <c r="T538" i="2"/>
  <c r="A548" i="2"/>
  <c r="U534" i="2"/>
  <c r="T534" i="2"/>
  <c r="A544" i="2"/>
  <c r="U530" i="2"/>
  <c r="T530" i="2"/>
  <c r="A540" i="2"/>
  <c r="U526" i="2"/>
  <c r="T526" i="2"/>
  <c r="A536" i="2"/>
  <c r="U522" i="2"/>
  <c r="T522" i="2"/>
  <c r="A532" i="2"/>
  <c r="U518" i="2"/>
  <c r="T518" i="2"/>
  <c r="A528" i="2"/>
  <c r="U514" i="2"/>
  <c r="T514" i="2"/>
  <c r="A524" i="2"/>
  <c r="U510" i="2"/>
  <c r="T510" i="2"/>
  <c r="A520" i="2"/>
  <c r="U506" i="2"/>
  <c r="T506" i="2"/>
  <c r="A516" i="2"/>
  <c r="U502" i="2"/>
  <c r="T502" i="2"/>
  <c r="A512" i="2"/>
  <c r="U498" i="2"/>
  <c r="T498" i="2"/>
  <c r="A508" i="2"/>
  <c r="U494" i="2"/>
  <c r="T494" i="2"/>
  <c r="A504" i="2"/>
  <c r="U490" i="2"/>
  <c r="T490" i="2"/>
  <c r="A500" i="2"/>
  <c r="U486" i="2"/>
  <c r="T486" i="2"/>
  <c r="A496" i="2"/>
  <c r="U482" i="2"/>
  <c r="T482" i="2"/>
  <c r="A492" i="2"/>
  <c r="U478" i="2"/>
  <c r="T478" i="2"/>
  <c r="A488" i="2"/>
  <c r="U474" i="2"/>
  <c r="T474" i="2"/>
  <c r="A484" i="2"/>
  <c r="U470" i="2"/>
  <c r="T470" i="2"/>
  <c r="A480" i="2"/>
  <c r="U466" i="2"/>
  <c r="T466" i="2"/>
  <c r="A476" i="2"/>
  <c r="U462" i="2"/>
  <c r="T462" i="2"/>
  <c r="A472" i="2"/>
  <c r="U458" i="2"/>
  <c r="T458" i="2"/>
  <c r="A468" i="2"/>
  <c r="U454" i="2"/>
  <c r="T454" i="2"/>
  <c r="A464" i="2"/>
  <c r="U450" i="2"/>
  <c r="T450" i="2"/>
  <c r="A460" i="2"/>
  <c r="U446" i="2"/>
  <c r="T446" i="2"/>
  <c r="A456" i="2"/>
  <c r="U442" i="2"/>
  <c r="T442" i="2"/>
  <c r="A452" i="2"/>
  <c r="U438" i="2"/>
  <c r="T438" i="2"/>
  <c r="A448" i="2"/>
  <c r="U434" i="2"/>
  <c r="T434" i="2"/>
  <c r="A444" i="2"/>
  <c r="U430" i="2"/>
  <c r="T430" i="2"/>
  <c r="A440" i="2"/>
  <c r="U426" i="2"/>
  <c r="T426" i="2"/>
  <c r="A436" i="2"/>
  <c r="U422" i="2"/>
  <c r="T422" i="2"/>
  <c r="A432" i="2"/>
  <c r="U418" i="2"/>
  <c r="T418" i="2"/>
  <c r="A428" i="2"/>
  <c r="U414" i="2"/>
  <c r="T414" i="2"/>
  <c r="A424" i="2"/>
  <c r="U410" i="2"/>
  <c r="T410" i="2"/>
  <c r="A420" i="2"/>
  <c r="U406" i="2"/>
  <c r="T406" i="2"/>
  <c r="A416" i="2"/>
  <c r="U402" i="2"/>
  <c r="T402" i="2"/>
  <c r="A412" i="2"/>
  <c r="U398" i="2"/>
  <c r="T398" i="2"/>
  <c r="A408" i="2"/>
  <c r="U394" i="2"/>
  <c r="T394" i="2"/>
  <c r="A404" i="2"/>
  <c r="U390" i="2"/>
  <c r="T390" i="2"/>
  <c r="A400" i="2"/>
  <c r="U386" i="2"/>
  <c r="T386" i="2"/>
  <c r="A396" i="2"/>
  <c r="U382" i="2"/>
  <c r="T382" i="2"/>
  <c r="A392" i="2"/>
  <c r="U378" i="2"/>
  <c r="T378" i="2"/>
  <c r="A388" i="2"/>
  <c r="U374" i="2"/>
  <c r="T374" i="2"/>
  <c r="A384" i="2"/>
  <c r="U370" i="2"/>
  <c r="T370" i="2"/>
  <c r="A380" i="2"/>
  <c r="U366" i="2"/>
  <c r="T366" i="2"/>
  <c r="A376" i="2"/>
  <c r="U362" i="2"/>
  <c r="T362" i="2"/>
  <c r="A372" i="2"/>
  <c r="U358" i="2"/>
  <c r="T358" i="2"/>
  <c r="A368" i="2"/>
  <c r="U354" i="2"/>
  <c r="T354" i="2"/>
  <c r="A364" i="2"/>
  <c r="U350" i="2"/>
  <c r="T350" i="2"/>
  <c r="A360" i="2"/>
  <c r="U346" i="2"/>
  <c r="T346" i="2"/>
  <c r="A356" i="2"/>
  <c r="U342" i="2"/>
  <c r="T342" i="2"/>
  <c r="A352" i="2"/>
  <c r="U338" i="2"/>
  <c r="T338" i="2"/>
  <c r="A348" i="2"/>
  <c r="U334" i="2"/>
  <c r="T334" i="2"/>
  <c r="A344" i="2"/>
  <c r="U330" i="2"/>
  <c r="T330" i="2"/>
  <c r="A340" i="2"/>
  <c r="U326" i="2"/>
  <c r="T326" i="2"/>
  <c r="A336" i="2"/>
  <c r="T322" i="2"/>
  <c r="U322" i="2"/>
  <c r="A332" i="2"/>
  <c r="U318" i="2"/>
  <c r="T318" i="2"/>
  <c r="A328" i="2"/>
  <c r="U314" i="2"/>
  <c r="T314" i="2"/>
  <c r="A324" i="2"/>
  <c r="U310" i="2"/>
  <c r="T310" i="2"/>
  <c r="A320" i="2"/>
  <c r="U306" i="2"/>
  <c r="T306" i="2"/>
  <c r="A316" i="2"/>
  <c r="U302" i="2"/>
  <c r="T302" i="2"/>
  <c r="A312" i="2"/>
  <c r="U298" i="2"/>
  <c r="T298" i="2"/>
  <c r="A308" i="2"/>
  <c r="U294" i="2"/>
  <c r="T294" i="2"/>
  <c r="A304" i="2"/>
  <c r="T290" i="2"/>
  <c r="U290" i="2"/>
  <c r="A300" i="2"/>
  <c r="U286" i="2"/>
  <c r="T286" i="2"/>
  <c r="A296" i="2"/>
  <c r="U282" i="2"/>
  <c r="T282" i="2"/>
  <c r="A292" i="2"/>
  <c r="U278" i="2"/>
  <c r="T278" i="2"/>
  <c r="A288" i="2"/>
  <c r="U274" i="2"/>
  <c r="T274" i="2"/>
  <c r="A284" i="2"/>
  <c r="U270" i="2"/>
  <c r="T270" i="2"/>
  <c r="A280" i="2"/>
  <c r="U266" i="2"/>
  <c r="T266" i="2"/>
  <c r="A276" i="2"/>
  <c r="U262" i="2"/>
  <c r="T262" i="2"/>
  <c r="A272" i="2"/>
  <c r="T258" i="2"/>
  <c r="U258" i="2"/>
  <c r="A268" i="2"/>
  <c r="U254" i="2"/>
  <c r="T254" i="2"/>
  <c r="A264" i="2"/>
  <c r="U250" i="2"/>
  <c r="T250" i="2"/>
  <c r="A260" i="2"/>
  <c r="U246" i="2"/>
  <c r="T246" i="2"/>
  <c r="A256" i="2"/>
  <c r="U242" i="2"/>
  <c r="T242" i="2"/>
  <c r="A252" i="2"/>
  <c r="U238" i="2"/>
  <c r="T238" i="2"/>
  <c r="A248" i="2"/>
  <c r="U234" i="2"/>
  <c r="T234" i="2"/>
  <c r="A244" i="2"/>
  <c r="U230" i="2"/>
  <c r="T230" i="2"/>
  <c r="A240" i="2"/>
  <c r="T226" i="2"/>
  <c r="U226" i="2"/>
  <c r="A236" i="2"/>
  <c r="U222" i="2"/>
  <c r="T222" i="2"/>
  <c r="A232" i="2"/>
  <c r="U218" i="2"/>
  <c r="T218" i="2"/>
  <c r="A228" i="2"/>
  <c r="U214" i="2"/>
  <c r="T214" i="2"/>
  <c r="A224" i="2"/>
  <c r="U210" i="2"/>
  <c r="T210" i="2"/>
  <c r="A220" i="2"/>
  <c r="U206" i="2"/>
  <c r="T206" i="2"/>
  <c r="A216" i="2"/>
  <c r="U202" i="2"/>
  <c r="T202" i="2"/>
  <c r="A212" i="2"/>
  <c r="U198" i="2"/>
  <c r="T198" i="2"/>
  <c r="A208" i="2"/>
  <c r="T194" i="2"/>
  <c r="U194" i="2"/>
  <c r="A204" i="2"/>
  <c r="U190" i="2"/>
  <c r="T190" i="2"/>
  <c r="A200" i="2"/>
  <c r="U186" i="2"/>
  <c r="T186" i="2"/>
  <c r="A196" i="2"/>
  <c r="U182" i="2"/>
  <c r="T182" i="2"/>
  <c r="A192" i="2"/>
  <c r="U178" i="2"/>
  <c r="T178" i="2"/>
  <c r="A188" i="2"/>
  <c r="U174" i="2"/>
  <c r="T174" i="2"/>
  <c r="A184" i="2"/>
  <c r="U170" i="2"/>
  <c r="T170" i="2"/>
  <c r="A180" i="2"/>
  <c r="U166" i="2"/>
  <c r="T166" i="2"/>
  <c r="A176" i="2"/>
  <c r="T162" i="2"/>
  <c r="U162" i="2"/>
  <c r="A172" i="2"/>
  <c r="U158" i="2"/>
  <c r="T158" i="2"/>
  <c r="A168" i="2"/>
  <c r="U154" i="2"/>
  <c r="T154" i="2"/>
  <c r="A164" i="2"/>
  <c r="U150" i="2"/>
  <c r="T150" i="2"/>
  <c r="A160" i="2"/>
  <c r="U146" i="2"/>
  <c r="T146" i="2"/>
  <c r="A156" i="2"/>
  <c r="U142" i="2"/>
  <c r="T142" i="2"/>
  <c r="A152" i="2"/>
  <c r="U138" i="2"/>
  <c r="T138" i="2"/>
  <c r="A148" i="2"/>
  <c r="U134" i="2"/>
  <c r="T134" i="2"/>
  <c r="A144" i="2"/>
  <c r="T130" i="2"/>
  <c r="U130" i="2"/>
  <c r="A140" i="2"/>
  <c r="U126" i="2"/>
  <c r="T126" i="2"/>
  <c r="A136" i="2"/>
  <c r="U122" i="2"/>
  <c r="T122" i="2"/>
  <c r="A132" i="2"/>
  <c r="U118" i="2"/>
  <c r="T118" i="2"/>
  <c r="A128" i="2"/>
  <c r="U114" i="2"/>
  <c r="T114" i="2"/>
  <c r="A124" i="2"/>
  <c r="U110" i="2"/>
  <c r="T110" i="2"/>
  <c r="A120" i="2"/>
  <c r="U106" i="2"/>
  <c r="T106" i="2"/>
  <c r="A116" i="2"/>
  <c r="U102" i="2"/>
  <c r="T102" i="2"/>
  <c r="A112" i="2"/>
  <c r="T98" i="2"/>
  <c r="U98" i="2"/>
  <c r="A108" i="2"/>
  <c r="U94" i="2"/>
  <c r="T94" i="2"/>
  <c r="A104" i="2"/>
  <c r="U90" i="2"/>
  <c r="T90" i="2"/>
  <c r="A100" i="2"/>
  <c r="U86" i="2"/>
  <c r="T86" i="2"/>
  <c r="A96" i="2"/>
  <c r="U82" i="2"/>
  <c r="T82" i="2"/>
  <c r="A92" i="2"/>
  <c r="U78" i="2"/>
  <c r="T78" i="2"/>
  <c r="A88" i="2"/>
  <c r="U74" i="2"/>
  <c r="T74" i="2"/>
  <c r="A84" i="2"/>
  <c r="U70" i="2"/>
  <c r="T70" i="2"/>
  <c r="A80" i="2"/>
  <c r="T66" i="2"/>
  <c r="U66" i="2"/>
  <c r="A76" i="2"/>
  <c r="U62" i="2"/>
  <c r="T62" i="2"/>
  <c r="A72" i="2"/>
  <c r="U58" i="2"/>
  <c r="T58" i="2"/>
  <c r="A68" i="2"/>
  <c r="U54" i="2"/>
  <c r="T54" i="2"/>
  <c r="A64" i="2"/>
  <c r="U50" i="2"/>
  <c r="T50" i="2"/>
  <c r="A60" i="2"/>
  <c r="U46" i="2"/>
  <c r="T46" i="2"/>
  <c r="A56" i="2"/>
  <c r="U42" i="2"/>
  <c r="T42" i="2"/>
  <c r="A52" i="2"/>
  <c r="U38" i="2"/>
  <c r="T38" i="2"/>
  <c r="A48" i="2"/>
  <c r="T34" i="2"/>
  <c r="U34" i="2"/>
  <c r="A44" i="2"/>
  <c r="U30" i="2"/>
  <c r="T30" i="2"/>
  <c r="A40" i="2"/>
  <c r="U26" i="2"/>
  <c r="T26" i="2"/>
  <c r="A36" i="2"/>
  <c r="U22" i="2"/>
  <c r="T22" i="2"/>
  <c r="A32" i="2"/>
  <c r="U15" i="2"/>
  <c r="T15" i="2"/>
  <c r="U11" i="2"/>
  <c r="T11" i="2"/>
  <c r="U5" i="2"/>
  <c r="T5" i="2"/>
  <c r="U1569" i="2"/>
  <c r="T1569" i="2"/>
  <c r="A1579" i="2"/>
  <c r="U1565" i="2"/>
  <c r="T1565" i="2"/>
  <c r="A1575" i="2"/>
  <c r="T1561" i="2"/>
  <c r="U1561" i="2"/>
  <c r="A1571" i="2"/>
  <c r="U1557" i="2"/>
  <c r="T1557" i="2"/>
  <c r="A1567" i="2"/>
  <c r="U1553" i="2"/>
  <c r="T1553" i="2"/>
  <c r="A1563" i="2"/>
  <c r="U1549" i="2"/>
  <c r="T1549" i="2"/>
  <c r="A1559" i="2"/>
  <c r="U1545" i="2"/>
  <c r="T1545" i="2"/>
  <c r="A1555" i="2"/>
  <c r="U1541" i="2"/>
  <c r="T1541" i="2"/>
  <c r="A1551" i="2"/>
  <c r="U1537" i="2"/>
  <c r="T1537" i="2"/>
  <c r="A1547" i="2"/>
  <c r="U1533" i="2"/>
  <c r="T1533" i="2"/>
  <c r="A1543" i="2"/>
  <c r="U1529" i="2"/>
  <c r="T1529" i="2"/>
  <c r="A1539" i="2"/>
  <c r="U1525" i="2"/>
  <c r="T1525" i="2"/>
  <c r="A1535" i="2"/>
  <c r="U1521" i="2"/>
  <c r="T1521" i="2"/>
  <c r="A1531" i="2"/>
  <c r="U1517" i="2"/>
  <c r="T1517" i="2"/>
  <c r="A1527" i="2"/>
  <c r="U1513" i="2"/>
  <c r="T1513" i="2"/>
  <c r="A1523" i="2"/>
  <c r="U1509" i="2"/>
  <c r="T1509" i="2"/>
  <c r="A1519" i="2"/>
  <c r="U1505" i="2"/>
  <c r="T1505" i="2"/>
  <c r="A1515" i="2"/>
  <c r="U1501" i="2"/>
  <c r="T1501" i="2"/>
  <c r="A1511" i="2"/>
  <c r="T1497" i="2"/>
  <c r="U1497" i="2"/>
  <c r="A1507" i="2"/>
  <c r="U1493" i="2"/>
  <c r="T1493" i="2"/>
  <c r="A1503" i="2"/>
  <c r="U1489" i="2"/>
  <c r="T1489" i="2"/>
  <c r="A1499" i="2"/>
  <c r="U1485" i="2"/>
  <c r="T1485" i="2"/>
  <c r="A1495" i="2"/>
  <c r="U1481" i="2"/>
  <c r="T1481" i="2"/>
  <c r="A1491" i="2"/>
  <c r="U1477" i="2"/>
  <c r="T1477" i="2"/>
  <c r="A1487" i="2"/>
  <c r="U1473" i="2"/>
  <c r="T1473" i="2"/>
  <c r="A1483" i="2"/>
  <c r="U1469" i="2"/>
  <c r="T1469" i="2"/>
  <c r="A1479" i="2"/>
  <c r="U1465" i="2"/>
  <c r="T1465" i="2"/>
  <c r="A1475" i="2"/>
  <c r="U1461" i="2"/>
  <c r="T1461" i="2"/>
  <c r="A1471" i="2"/>
  <c r="U1457" i="2"/>
  <c r="T1457" i="2"/>
  <c r="A1467" i="2"/>
  <c r="U1453" i="2"/>
  <c r="T1453" i="2"/>
  <c r="A1463" i="2"/>
  <c r="U1449" i="2"/>
  <c r="T1449" i="2"/>
  <c r="A1459" i="2"/>
  <c r="U1445" i="2"/>
  <c r="T1445" i="2"/>
  <c r="A1455" i="2"/>
  <c r="U1441" i="2"/>
  <c r="T1441" i="2"/>
  <c r="A1451" i="2"/>
  <c r="U1437" i="2"/>
  <c r="T1437" i="2"/>
  <c r="A1447" i="2"/>
  <c r="T1433" i="2"/>
  <c r="U1433" i="2"/>
  <c r="A1443" i="2"/>
  <c r="U1429" i="2"/>
  <c r="T1429" i="2"/>
  <c r="A1439" i="2"/>
  <c r="U1425" i="2"/>
  <c r="T1425" i="2"/>
  <c r="A1435" i="2"/>
  <c r="U1421" i="2"/>
  <c r="T1421" i="2"/>
  <c r="A1431" i="2"/>
  <c r="U1417" i="2"/>
  <c r="T1417" i="2"/>
  <c r="A1427" i="2"/>
  <c r="U1413" i="2"/>
  <c r="T1413" i="2"/>
  <c r="A1423" i="2"/>
  <c r="U1409" i="2"/>
  <c r="T1409" i="2"/>
  <c r="A1419" i="2"/>
  <c r="U1405" i="2"/>
  <c r="T1405" i="2"/>
  <c r="A1415" i="2"/>
  <c r="U1401" i="2"/>
  <c r="T1401" i="2"/>
  <c r="A1411" i="2"/>
  <c r="U1397" i="2"/>
  <c r="T1397" i="2"/>
  <c r="A1407" i="2"/>
  <c r="U1393" i="2"/>
  <c r="T1393" i="2"/>
  <c r="A1403" i="2"/>
  <c r="U1389" i="2"/>
  <c r="T1389" i="2"/>
  <c r="A1399" i="2"/>
  <c r="U1385" i="2"/>
  <c r="T1385" i="2"/>
  <c r="A1395" i="2"/>
  <c r="U1381" i="2"/>
  <c r="T1381" i="2"/>
  <c r="A1391" i="2"/>
  <c r="U1377" i="2"/>
  <c r="T1377" i="2"/>
  <c r="A1387" i="2"/>
  <c r="U1373" i="2"/>
  <c r="T1373" i="2"/>
  <c r="A1383" i="2"/>
  <c r="U1369" i="2"/>
  <c r="T1369" i="2"/>
  <c r="A1379" i="2"/>
  <c r="U1365" i="2"/>
  <c r="T1365" i="2"/>
  <c r="A1375" i="2"/>
  <c r="U1361" i="2"/>
  <c r="T1361" i="2"/>
  <c r="A1371" i="2"/>
  <c r="U1357" i="2"/>
  <c r="T1357" i="2"/>
  <c r="A1367" i="2"/>
  <c r="U1353" i="2"/>
  <c r="T1353" i="2"/>
  <c r="A1363" i="2"/>
  <c r="U1349" i="2"/>
  <c r="T1349" i="2"/>
  <c r="A1359" i="2"/>
  <c r="U1345" i="2"/>
  <c r="T1345" i="2"/>
  <c r="A1355" i="2"/>
  <c r="U1341" i="2"/>
  <c r="T1341" i="2"/>
  <c r="A1351" i="2"/>
  <c r="U1337" i="2"/>
  <c r="T1337" i="2"/>
  <c r="A1347" i="2"/>
  <c r="U1333" i="2"/>
  <c r="T1333" i="2"/>
  <c r="A1343" i="2"/>
  <c r="U1329" i="2"/>
  <c r="T1329" i="2"/>
  <c r="A1339" i="2"/>
  <c r="U1325" i="2"/>
  <c r="T1325" i="2"/>
  <c r="A1335" i="2"/>
  <c r="U1321" i="2"/>
  <c r="T1321" i="2"/>
  <c r="A1331" i="2"/>
  <c r="U1317" i="2"/>
  <c r="T1317" i="2"/>
  <c r="A1327" i="2"/>
  <c r="U1313" i="2"/>
  <c r="T1313" i="2"/>
  <c r="A1323" i="2"/>
  <c r="U1309" i="2"/>
  <c r="T1309" i="2"/>
  <c r="A1319" i="2"/>
  <c r="U1305" i="2"/>
  <c r="T1305" i="2"/>
  <c r="A1315" i="2"/>
  <c r="U1301" i="2"/>
  <c r="T1301" i="2"/>
  <c r="A1311" i="2"/>
  <c r="U1297" i="2"/>
  <c r="T1297" i="2"/>
  <c r="A1307" i="2"/>
  <c r="U1293" i="2"/>
  <c r="T1293" i="2"/>
  <c r="A1303" i="2"/>
  <c r="U1289" i="2"/>
  <c r="T1289" i="2"/>
  <c r="A1299" i="2"/>
  <c r="U1285" i="2"/>
  <c r="T1285" i="2"/>
  <c r="A1295" i="2"/>
  <c r="U1281" i="2"/>
  <c r="T1281" i="2"/>
  <c r="A1291" i="2"/>
  <c r="U1277" i="2"/>
  <c r="T1277" i="2"/>
  <c r="A1287" i="2"/>
  <c r="U1273" i="2"/>
  <c r="T1273" i="2"/>
  <c r="A1283" i="2"/>
  <c r="U1269" i="2"/>
  <c r="T1269" i="2"/>
  <c r="A1279" i="2"/>
  <c r="U1265" i="2"/>
  <c r="T1265" i="2"/>
  <c r="A1275" i="2"/>
  <c r="U1261" i="2"/>
  <c r="T1261" i="2"/>
  <c r="A1271" i="2"/>
  <c r="U1257" i="2"/>
  <c r="T1257" i="2"/>
  <c r="A1267" i="2"/>
  <c r="U1253" i="2"/>
  <c r="T1253" i="2"/>
  <c r="A1263" i="2"/>
  <c r="U1249" i="2"/>
  <c r="T1249" i="2"/>
  <c r="A1259" i="2"/>
  <c r="U1245" i="2"/>
  <c r="T1245" i="2"/>
  <c r="A1255" i="2"/>
  <c r="U1241" i="2"/>
  <c r="T1241" i="2"/>
  <c r="A1251" i="2"/>
  <c r="U1237" i="2"/>
  <c r="T1237" i="2"/>
  <c r="A1247" i="2"/>
  <c r="U1233" i="2"/>
  <c r="T1233" i="2"/>
  <c r="A1243" i="2"/>
  <c r="U1229" i="2"/>
  <c r="T1229" i="2"/>
  <c r="A1239" i="2"/>
  <c r="U1225" i="2"/>
  <c r="T1225" i="2"/>
  <c r="A1235" i="2"/>
  <c r="U1221" i="2"/>
  <c r="T1221" i="2"/>
  <c r="A1231" i="2"/>
  <c r="U1217" i="2"/>
  <c r="T1217" i="2"/>
  <c r="A1227" i="2"/>
  <c r="U1213" i="2"/>
  <c r="T1213" i="2"/>
  <c r="A1223" i="2"/>
  <c r="U1209" i="2"/>
  <c r="T1209" i="2"/>
  <c r="A1219" i="2"/>
  <c r="U1205" i="2"/>
  <c r="T1205" i="2"/>
  <c r="A1215" i="2"/>
  <c r="U1201" i="2"/>
  <c r="T1201" i="2"/>
  <c r="A1211" i="2"/>
  <c r="U1197" i="2"/>
  <c r="T1197" i="2"/>
  <c r="A1207" i="2"/>
  <c r="U1193" i="2"/>
  <c r="T1193" i="2"/>
  <c r="A1203" i="2"/>
  <c r="U1189" i="2"/>
  <c r="T1189" i="2"/>
  <c r="A1199" i="2"/>
  <c r="U1185" i="2"/>
  <c r="T1185" i="2"/>
  <c r="A1195" i="2"/>
  <c r="U1181" i="2"/>
  <c r="T1181" i="2"/>
  <c r="A1191" i="2"/>
  <c r="U1177" i="2"/>
  <c r="T1177" i="2"/>
  <c r="A1187" i="2"/>
  <c r="U1173" i="2"/>
  <c r="T1173" i="2"/>
  <c r="A1183" i="2"/>
  <c r="U1169" i="2"/>
  <c r="T1169" i="2"/>
  <c r="A1179" i="2"/>
  <c r="U1165" i="2"/>
  <c r="T1165" i="2"/>
  <c r="A1175" i="2"/>
  <c r="U1161" i="2"/>
  <c r="T1161" i="2"/>
  <c r="A1171" i="2"/>
  <c r="U1157" i="2"/>
  <c r="T1157" i="2"/>
  <c r="A1167" i="2"/>
  <c r="U1153" i="2"/>
  <c r="T1153" i="2"/>
  <c r="A1163" i="2"/>
  <c r="U1149" i="2"/>
  <c r="T1149" i="2"/>
  <c r="A1159" i="2"/>
  <c r="U1145" i="2"/>
  <c r="T1145" i="2"/>
  <c r="A1155" i="2"/>
  <c r="U1141" i="2"/>
  <c r="T1141" i="2"/>
  <c r="A1151" i="2"/>
  <c r="U1137" i="2"/>
  <c r="T1137" i="2"/>
  <c r="A1147" i="2"/>
  <c r="U1133" i="2"/>
  <c r="T1133" i="2"/>
  <c r="A1143" i="2"/>
  <c r="U1129" i="2"/>
  <c r="T1129" i="2"/>
  <c r="A1139" i="2"/>
  <c r="U1125" i="2"/>
  <c r="T1125" i="2"/>
  <c r="A1135" i="2"/>
  <c r="U1121" i="2"/>
  <c r="T1121" i="2"/>
  <c r="A1131" i="2"/>
  <c r="U1117" i="2"/>
  <c r="T1117" i="2"/>
  <c r="A1127" i="2"/>
  <c r="U1113" i="2"/>
  <c r="T1113" i="2"/>
  <c r="A1123" i="2"/>
  <c r="U1109" i="2"/>
  <c r="T1109" i="2"/>
  <c r="A1119" i="2"/>
  <c r="U1105" i="2"/>
  <c r="T1105" i="2"/>
  <c r="A1115" i="2"/>
  <c r="U1101" i="2"/>
  <c r="T1101" i="2"/>
  <c r="A1111" i="2"/>
  <c r="U1097" i="2"/>
  <c r="T1097" i="2"/>
  <c r="A1107" i="2"/>
  <c r="U1093" i="2"/>
  <c r="T1093" i="2"/>
  <c r="A1103" i="2"/>
  <c r="U1089" i="2"/>
  <c r="T1089" i="2"/>
  <c r="A1099" i="2"/>
  <c r="U1085" i="2"/>
  <c r="T1085" i="2"/>
  <c r="A1095" i="2"/>
  <c r="U1081" i="2"/>
  <c r="T1081" i="2"/>
  <c r="A1091" i="2"/>
  <c r="U1077" i="2"/>
  <c r="T1077" i="2"/>
  <c r="A1087" i="2"/>
  <c r="U1073" i="2"/>
  <c r="T1073" i="2"/>
  <c r="A1083" i="2"/>
  <c r="U1069" i="2"/>
  <c r="T1069" i="2"/>
  <c r="A1079" i="2"/>
  <c r="U1065" i="2"/>
  <c r="T1065" i="2"/>
  <c r="A1075" i="2"/>
  <c r="U1061" i="2"/>
  <c r="T1061" i="2"/>
  <c r="A1071" i="2"/>
  <c r="U1057" i="2"/>
  <c r="T1057" i="2"/>
  <c r="A1067" i="2"/>
  <c r="U1053" i="2"/>
  <c r="T1053" i="2"/>
  <c r="A1063" i="2"/>
  <c r="U1049" i="2"/>
  <c r="T1049" i="2"/>
  <c r="A1059" i="2"/>
  <c r="U1045" i="2"/>
  <c r="T1045" i="2"/>
  <c r="A1055" i="2"/>
  <c r="U1041" i="2"/>
  <c r="T1041" i="2"/>
  <c r="A1051" i="2"/>
  <c r="U1037" i="2"/>
  <c r="T1037" i="2"/>
  <c r="A1047" i="2"/>
  <c r="U1033" i="2"/>
  <c r="T1033" i="2"/>
  <c r="A1043" i="2"/>
  <c r="U1029" i="2"/>
  <c r="T1029" i="2"/>
  <c r="A1039" i="2"/>
  <c r="U1025" i="2"/>
  <c r="T1025" i="2"/>
  <c r="A1035" i="2"/>
  <c r="U1021" i="2"/>
  <c r="T1021" i="2"/>
  <c r="A1031" i="2"/>
  <c r="U1017" i="2"/>
  <c r="T1017" i="2"/>
  <c r="A1027" i="2"/>
  <c r="U1013" i="2"/>
  <c r="T1013" i="2"/>
  <c r="A1023" i="2"/>
  <c r="U1009" i="2"/>
  <c r="T1009" i="2"/>
  <c r="A1019" i="2"/>
  <c r="U1005" i="2"/>
  <c r="T1005" i="2"/>
  <c r="A1015" i="2"/>
  <c r="U1001" i="2"/>
  <c r="T1001" i="2"/>
  <c r="A1011" i="2"/>
  <c r="U997" i="2"/>
  <c r="T997" i="2"/>
  <c r="A1007" i="2"/>
  <c r="U993" i="2"/>
  <c r="T993" i="2"/>
  <c r="A1003" i="2"/>
  <c r="U989" i="2"/>
  <c r="T989" i="2"/>
  <c r="A999" i="2"/>
  <c r="U985" i="2"/>
  <c r="T985" i="2"/>
  <c r="A995" i="2"/>
  <c r="U981" i="2"/>
  <c r="T981" i="2"/>
  <c r="A991" i="2"/>
  <c r="U977" i="2"/>
  <c r="T977" i="2"/>
  <c r="A987" i="2"/>
  <c r="U973" i="2"/>
  <c r="T973" i="2"/>
  <c r="A983" i="2"/>
  <c r="U969" i="2"/>
  <c r="T969" i="2"/>
  <c r="A979" i="2"/>
  <c r="U965" i="2"/>
  <c r="T965" i="2"/>
  <c r="A975" i="2"/>
  <c r="U961" i="2"/>
  <c r="T961" i="2"/>
  <c r="A971" i="2"/>
  <c r="U957" i="2"/>
  <c r="T957" i="2"/>
  <c r="A967" i="2"/>
  <c r="U953" i="2"/>
  <c r="T953" i="2"/>
  <c r="A963" i="2"/>
  <c r="U949" i="2"/>
  <c r="T949" i="2"/>
  <c r="A959" i="2"/>
  <c r="U945" i="2"/>
  <c r="T945" i="2"/>
  <c r="A955" i="2"/>
  <c r="U941" i="2"/>
  <c r="T941" i="2"/>
  <c r="A951" i="2"/>
  <c r="U937" i="2"/>
  <c r="T937" i="2"/>
  <c r="A947" i="2"/>
  <c r="U933" i="2"/>
  <c r="T933" i="2"/>
  <c r="A943" i="2"/>
  <c r="U929" i="2"/>
  <c r="T929" i="2"/>
  <c r="A939" i="2"/>
  <c r="U925" i="2"/>
  <c r="T925" i="2"/>
  <c r="A935" i="2"/>
  <c r="U921" i="2"/>
  <c r="T921" i="2"/>
  <c r="A931" i="2"/>
  <c r="U917" i="2"/>
  <c r="T917" i="2"/>
  <c r="A927" i="2"/>
  <c r="U913" i="2"/>
  <c r="T913" i="2"/>
  <c r="A923" i="2"/>
  <c r="U909" i="2"/>
  <c r="T909" i="2"/>
  <c r="A919" i="2"/>
  <c r="U905" i="2"/>
  <c r="T905" i="2"/>
  <c r="A915" i="2"/>
  <c r="U901" i="2"/>
  <c r="T901" i="2"/>
  <c r="A911" i="2"/>
  <c r="U897" i="2"/>
  <c r="T897" i="2"/>
  <c r="A907" i="2"/>
  <c r="U893" i="2"/>
  <c r="T893" i="2"/>
  <c r="A903" i="2"/>
  <c r="U889" i="2"/>
  <c r="T889" i="2"/>
  <c r="A899" i="2"/>
  <c r="U885" i="2"/>
  <c r="T885" i="2"/>
  <c r="A895" i="2"/>
  <c r="U881" i="2"/>
  <c r="T881" i="2"/>
  <c r="A891" i="2"/>
  <c r="U877" i="2"/>
  <c r="T877" i="2"/>
  <c r="A887" i="2"/>
  <c r="U873" i="2"/>
  <c r="T873" i="2"/>
  <c r="A883" i="2"/>
  <c r="U869" i="2"/>
  <c r="T869" i="2"/>
  <c r="A879" i="2"/>
  <c r="U865" i="2"/>
  <c r="T865" i="2"/>
  <c r="A875" i="2"/>
  <c r="U861" i="2"/>
  <c r="T861" i="2"/>
  <c r="A871" i="2"/>
  <c r="U857" i="2"/>
  <c r="T857" i="2"/>
  <c r="A867" i="2"/>
  <c r="U853" i="2"/>
  <c r="T853" i="2"/>
  <c r="A863" i="2"/>
  <c r="U849" i="2"/>
  <c r="T849" i="2"/>
  <c r="A859" i="2"/>
  <c r="U845" i="2"/>
  <c r="T845" i="2"/>
  <c r="A855" i="2"/>
  <c r="U841" i="2"/>
  <c r="T841" i="2"/>
  <c r="A851" i="2"/>
  <c r="U837" i="2"/>
  <c r="T837" i="2"/>
  <c r="A847" i="2"/>
  <c r="U833" i="2"/>
  <c r="T833" i="2"/>
  <c r="A843" i="2"/>
  <c r="U829" i="2"/>
  <c r="T829" i="2"/>
  <c r="A839" i="2"/>
  <c r="U825" i="2"/>
  <c r="T825" i="2"/>
  <c r="A835" i="2"/>
  <c r="U821" i="2"/>
  <c r="T821" i="2"/>
  <c r="A831" i="2"/>
  <c r="U817" i="2"/>
  <c r="T817" i="2"/>
  <c r="A827" i="2"/>
  <c r="U813" i="2"/>
  <c r="T813" i="2"/>
  <c r="A823" i="2"/>
  <c r="U809" i="2"/>
  <c r="T809" i="2"/>
  <c r="A819" i="2"/>
  <c r="U805" i="2"/>
  <c r="T805" i="2"/>
  <c r="A815" i="2"/>
  <c r="U801" i="2"/>
  <c r="T801" i="2"/>
  <c r="A811" i="2"/>
  <c r="U797" i="2"/>
  <c r="T797" i="2"/>
  <c r="A807" i="2"/>
  <c r="U793" i="2"/>
  <c r="T793" i="2"/>
  <c r="A803" i="2"/>
  <c r="U789" i="2"/>
  <c r="T789" i="2"/>
  <c r="A799" i="2"/>
  <c r="U785" i="2"/>
  <c r="T785" i="2"/>
  <c r="A795" i="2"/>
  <c r="U781" i="2"/>
  <c r="T781" i="2"/>
  <c r="A791" i="2"/>
  <c r="U777" i="2"/>
  <c r="T777" i="2"/>
  <c r="A787" i="2"/>
  <c r="U773" i="2"/>
  <c r="T773" i="2"/>
  <c r="A783" i="2"/>
  <c r="U769" i="2"/>
  <c r="T769" i="2"/>
  <c r="A779" i="2"/>
  <c r="U765" i="2"/>
  <c r="T765" i="2"/>
  <c r="A775" i="2"/>
  <c r="U761" i="2"/>
  <c r="T761" i="2"/>
  <c r="A771" i="2"/>
  <c r="U757" i="2"/>
  <c r="T757" i="2"/>
  <c r="A767" i="2"/>
  <c r="U753" i="2"/>
  <c r="T753" i="2"/>
  <c r="A763" i="2"/>
  <c r="U749" i="2"/>
  <c r="T749" i="2"/>
  <c r="A759" i="2"/>
  <c r="U745" i="2"/>
  <c r="T745" i="2"/>
  <c r="A755" i="2"/>
  <c r="U741" i="2"/>
  <c r="T741" i="2"/>
  <c r="A751" i="2"/>
  <c r="U737" i="2"/>
  <c r="T737" i="2"/>
  <c r="A747" i="2"/>
  <c r="U733" i="2"/>
  <c r="T733" i="2"/>
  <c r="A743" i="2"/>
  <c r="U729" i="2"/>
  <c r="T729" i="2"/>
  <c r="A739" i="2"/>
  <c r="U725" i="2"/>
  <c r="T725" i="2"/>
  <c r="A735" i="2"/>
  <c r="U721" i="2"/>
  <c r="T721" i="2"/>
  <c r="A731" i="2"/>
  <c r="U717" i="2"/>
  <c r="T717" i="2"/>
  <c r="A727" i="2"/>
  <c r="U713" i="2"/>
  <c r="T713" i="2"/>
  <c r="A723" i="2"/>
  <c r="U709" i="2"/>
  <c r="T709" i="2"/>
  <c r="A719" i="2"/>
  <c r="U705" i="2"/>
  <c r="T705" i="2"/>
  <c r="A715" i="2"/>
  <c r="U701" i="2"/>
  <c r="T701" i="2"/>
  <c r="A711" i="2"/>
  <c r="U697" i="2"/>
  <c r="T697" i="2"/>
  <c r="A707" i="2"/>
  <c r="U693" i="2"/>
  <c r="T693" i="2"/>
  <c r="A703" i="2"/>
  <c r="U689" i="2"/>
  <c r="T689" i="2"/>
  <c r="A699" i="2"/>
  <c r="U685" i="2"/>
  <c r="T685" i="2"/>
  <c r="A695" i="2"/>
  <c r="U681" i="2"/>
  <c r="T681" i="2"/>
  <c r="A691" i="2"/>
  <c r="U677" i="2"/>
  <c r="T677" i="2"/>
  <c r="A687" i="2"/>
  <c r="U673" i="2"/>
  <c r="T673" i="2"/>
  <c r="A683" i="2"/>
  <c r="U669" i="2"/>
  <c r="T669" i="2"/>
  <c r="A679" i="2"/>
  <c r="U665" i="2"/>
  <c r="T665" i="2"/>
  <c r="A675" i="2"/>
  <c r="U661" i="2"/>
  <c r="T661" i="2"/>
  <c r="A671" i="2"/>
  <c r="U657" i="2"/>
  <c r="T657" i="2"/>
  <c r="A667" i="2"/>
  <c r="U653" i="2"/>
  <c r="T653" i="2"/>
  <c r="A663" i="2"/>
  <c r="U649" i="2"/>
  <c r="T649" i="2"/>
  <c r="A659" i="2"/>
  <c r="U645" i="2"/>
  <c r="T645" i="2"/>
  <c r="A655" i="2"/>
  <c r="U641" i="2"/>
  <c r="T641" i="2"/>
  <c r="A651" i="2"/>
  <c r="U637" i="2"/>
  <c r="T637" i="2"/>
  <c r="A647" i="2"/>
  <c r="U633" i="2"/>
  <c r="T633" i="2"/>
  <c r="A643" i="2"/>
  <c r="U629" i="2"/>
  <c r="T629" i="2"/>
  <c r="A639" i="2"/>
  <c r="U625" i="2"/>
  <c r="T625" i="2"/>
  <c r="A635" i="2"/>
  <c r="U621" i="2"/>
  <c r="T621" i="2"/>
  <c r="A631" i="2"/>
  <c r="U617" i="2"/>
  <c r="T617" i="2"/>
  <c r="A627" i="2"/>
  <c r="U613" i="2"/>
  <c r="T613" i="2"/>
  <c r="A623" i="2"/>
  <c r="U609" i="2"/>
  <c r="T609" i="2"/>
  <c r="A619" i="2"/>
  <c r="U605" i="2"/>
  <c r="T605" i="2"/>
  <c r="A615" i="2"/>
  <c r="U601" i="2"/>
  <c r="T601" i="2"/>
  <c r="A611" i="2"/>
  <c r="U597" i="2"/>
  <c r="T597" i="2"/>
  <c r="A607" i="2"/>
  <c r="U593" i="2"/>
  <c r="T593" i="2"/>
  <c r="A603" i="2"/>
  <c r="U589" i="2"/>
  <c r="T589" i="2"/>
  <c r="A599" i="2"/>
  <c r="U585" i="2"/>
  <c r="T585" i="2"/>
  <c r="A595" i="2"/>
  <c r="U581" i="2"/>
  <c r="T581" i="2"/>
  <c r="A591" i="2"/>
  <c r="U577" i="2"/>
  <c r="T577" i="2"/>
  <c r="A587" i="2"/>
  <c r="U573" i="2"/>
  <c r="T573" i="2"/>
  <c r="A583" i="2"/>
  <c r="U569" i="2"/>
  <c r="T569" i="2"/>
  <c r="A579" i="2"/>
  <c r="U565" i="2"/>
  <c r="T565" i="2"/>
  <c r="A575" i="2"/>
  <c r="U561" i="2"/>
  <c r="T561" i="2"/>
  <c r="A571" i="2"/>
  <c r="U557" i="2"/>
  <c r="T557" i="2"/>
  <c r="A567" i="2"/>
  <c r="U553" i="2"/>
  <c r="T553" i="2"/>
  <c r="A563" i="2"/>
  <c r="U549" i="2"/>
  <c r="T549" i="2"/>
  <c r="A559" i="2"/>
  <c r="U545" i="2"/>
  <c r="T545" i="2"/>
  <c r="A555" i="2"/>
  <c r="U541" i="2"/>
  <c r="T541" i="2"/>
  <c r="A551" i="2"/>
  <c r="U537" i="2"/>
  <c r="T537" i="2"/>
  <c r="A547" i="2"/>
  <c r="U533" i="2"/>
  <c r="T533" i="2"/>
  <c r="A543" i="2"/>
  <c r="U529" i="2"/>
  <c r="T529" i="2"/>
  <c r="A539" i="2"/>
  <c r="U525" i="2"/>
  <c r="T525" i="2"/>
  <c r="A535" i="2"/>
  <c r="U521" i="2"/>
  <c r="T521" i="2"/>
  <c r="A531" i="2"/>
  <c r="U517" i="2"/>
  <c r="T517" i="2"/>
  <c r="A527" i="2"/>
  <c r="U513" i="2"/>
  <c r="T513" i="2"/>
  <c r="A523" i="2"/>
  <c r="U509" i="2"/>
  <c r="T509" i="2"/>
  <c r="A519" i="2"/>
  <c r="U505" i="2"/>
  <c r="T505" i="2"/>
  <c r="A515" i="2"/>
  <c r="U501" i="2"/>
  <c r="T501" i="2"/>
  <c r="A511" i="2"/>
  <c r="U497" i="2"/>
  <c r="T497" i="2"/>
  <c r="A507" i="2"/>
  <c r="U493" i="2"/>
  <c r="T493" i="2"/>
  <c r="A503" i="2"/>
  <c r="U489" i="2"/>
  <c r="T489" i="2"/>
  <c r="A499" i="2"/>
  <c r="U485" i="2"/>
  <c r="T485" i="2"/>
  <c r="A495" i="2"/>
  <c r="U481" i="2"/>
  <c r="T481" i="2"/>
  <c r="A491" i="2"/>
  <c r="T477" i="2"/>
  <c r="U477" i="2"/>
  <c r="A487" i="2"/>
  <c r="U473" i="2"/>
  <c r="T473" i="2"/>
  <c r="A483" i="2"/>
  <c r="U469" i="2"/>
  <c r="T469" i="2"/>
  <c r="A479" i="2"/>
  <c r="U465" i="2"/>
  <c r="T465" i="2"/>
  <c r="A475" i="2"/>
  <c r="U461" i="2"/>
  <c r="T461" i="2"/>
  <c r="A471" i="2"/>
  <c r="U457" i="2"/>
  <c r="T457" i="2"/>
  <c r="A467" i="2"/>
  <c r="U453" i="2"/>
  <c r="T453" i="2"/>
  <c r="A463" i="2"/>
  <c r="U449" i="2"/>
  <c r="T449" i="2"/>
  <c r="A459" i="2"/>
  <c r="U445" i="2"/>
  <c r="T445" i="2"/>
  <c r="A455" i="2"/>
  <c r="U441" i="2"/>
  <c r="T441" i="2"/>
  <c r="A451" i="2"/>
  <c r="U437" i="2"/>
  <c r="T437" i="2"/>
  <c r="A447" i="2"/>
  <c r="U433" i="2"/>
  <c r="T433" i="2"/>
  <c r="A443" i="2"/>
  <c r="U429" i="2"/>
  <c r="T429" i="2"/>
  <c r="A439" i="2"/>
  <c r="U425" i="2"/>
  <c r="T425" i="2"/>
  <c r="A435" i="2"/>
  <c r="U421" i="2"/>
  <c r="T421" i="2"/>
  <c r="A431" i="2"/>
  <c r="U417" i="2"/>
  <c r="T417" i="2"/>
  <c r="A427" i="2"/>
  <c r="U413" i="2"/>
  <c r="T413" i="2"/>
  <c r="A423" i="2"/>
  <c r="U409" i="2"/>
  <c r="T409" i="2"/>
  <c r="A419" i="2"/>
  <c r="U405" i="2"/>
  <c r="T405" i="2"/>
  <c r="A415" i="2"/>
  <c r="U401" i="2"/>
  <c r="T401" i="2"/>
  <c r="A411" i="2"/>
  <c r="U397" i="2"/>
  <c r="T397" i="2"/>
  <c r="A407" i="2"/>
  <c r="U393" i="2"/>
  <c r="T393" i="2"/>
  <c r="A403" i="2"/>
  <c r="U389" i="2"/>
  <c r="T389" i="2"/>
  <c r="A399" i="2"/>
  <c r="U385" i="2"/>
  <c r="T385" i="2"/>
  <c r="A395" i="2"/>
  <c r="T381" i="2"/>
  <c r="U381" i="2"/>
  <c r="A391" i="2"/>
  <c r="U377" i="2"/>
  <c r="T377" i="2"/>
  <c r="A387" i="2"/>
  <c r="U373" i="2"/>
  <c r="T373" i="2"/>
  <c r="A383" i="2"/>
  <c r="U369" i="2"/>
  <c r="T369" i="2"/>
  <c r="A379" i="2"/>
  <c r="U365" i="2"/>
  <c r="T365" i="2"/>
  <c r="A375" i="2"/>
  <c r="U361" i="2"/>
  <c r="T361" i="2"/>
  <c r="A371" i="2"/>
  <c r="U357" i="2"/>
  <c r="T357" i="2"/>
  <c r="A367" i="2"/>
  <c r="U353" i="2"/>
  <c r="T353" i="2"/>
  <c r="A363" i="2"/>
  <c r="T349" i="2"/>
  <c r="U349" i="2"/>
  <c r="A359" i="2"/>
  <c r="U345" i="2"/>
  <c r="T345" i="2"/>
  <c r="A355" i="2"/>
  <c r="U341" i="2"/>
  <c r="T341" i="2"/>
  <c r="A351" i="2"/>
  <c r="U337" i="2"/>
  <c r="T337" i="2"/>
  <c r="A347" i="2"/>
  <c r="U333" i="2"/>
  <c r="T333" i="2"/>
  <c r="A343" i="2"/>
  <c r="U329" i="2"/>
  <c r="T329" i="2"/>
  <c r="A339" i="2"/>
  <c r="U325" i="2"/>
  <c r="T325" i="2"/>
  <c r="A335" i="2"/>
  <c r="U321" i="2"/>
  <c r="T321" i="2"/>
  <c r="A331" i="2"/>
  <c r="U317" i="2"/>
  <c r="T317" i="2"/>
  <c r="A327" i="2"/>
  <c r="U313" i="2"/>
  <c r="T313" i="2"/>
  <c r="A323" i="2"/>
  <c r="U309" i="2"/>
  <c r="T309" i="2"/>
  <c r="A319" i="2"/>
  <c r="U305" i="2"/>
  <c r="T305" i="2"/>
  <c r="A315" i="2"/>
  <c r="U301" i="2"/>
  <c r="T301" i="2"/>
  <c r="A311" i="2"/>
  <c r="U297" i="2"/>
  <c r="T297" i="2"/>
  <c r="A307" i="2"/>
  <c r="U293" i="2"/>
  <c r="T293" i="2"/>
  <c r="A303" i="2"/>
  <c r="U289" i="2"/>
  <c r="T289" i="2"/>
  <c r="A299" i="2"/>
  <c r="U285" i="2"/>
  <c r="T285" i="2"/>
  <c r="A295" i="2"/>
  <c r="U281" i="2"/>
  <c r="T281" i="2"/>
  <c r="A291" i="2"/>
  <c r="U277" i="2"/>
  <c r="T277" i="2"/>
  <c r="A287" i="2"/>
  <c r="U273" i="2"/>
  <c r="T273" i="2"/>
  <c r="A283" i="2"/>
  <c r="U269" i="2"/>
  <c r="T269" i="2"/>
  <c r="A279" i="2"/>
  <c r="U265" i="2"/>
  <c r="T265" i="2"/>
  <c r="A275" i="2"/>
  <c r="U261" i="2"/>
  <c r="T261" i="2"/>
  <c r="A271" i="2"/>
  <c r="U257" i="2"/>
  <c r="T257" i="2"/>
  <c r="A267" i="2"/>
  <c r="U253" i="2"/>
  <c r="T253" i="2"/>
  <c r="A263" i="2"/>
  <c r="U249" i="2"/>
  <c r="T249" i="2"/>
  <c r="A259" i="2"/>
  <c r="U245" i="2"/>
  <c r="T245" i="2"/>
  <c r="A255" i="2"/>
  <c r="U241" i="2"/>
  <c r="T241" i="2"/>
  <c r="A251" i="2"/>
  <c r="U237" i="2"/>
  <c r="T237" i="2"/>
  <c r="A247" i="2"/>
  <c r="U233" i="2"/>
  <c r="T233" i="2"/>
  <c r="A243" i="2"/>
  <c r="U229" i="2"/>
  <c r="T229" i="2"/>
  <c r="A239" i="2"/>
  <c r="U225" i="2"/>
  <c r="T225" i="2"/>
  <c r="A235" i="2"/>
  <c r="U221" i="2"/>
  <c r="T221" i="2"/>
  <c r="A231" i="2"/>
  <c r="U217" i="2"/>
  <c r="T217" i="2"/>
  <c r="A227" i="2"/>
  <c r="U213" i="2"/>
  <c r="T213" i="2"/>
  <c r="A223" i="2"/>
  <c r="U209" i="2"/>
  <c r="T209" i="2"/>
  <c r="A219" i="2"/>
  <c r="U205" i="2"/>
  <c r="T205" i="2"/>
  <c r="A215" i="2"/>
  <c r="U201" i="2"/>
  <c r="T201" i="2"/>
  <c r="A211" i="2"/>
  <c r="U197" i="2"/>
  <c r="T197" i="2"/>
  <c r="A207" i="2"/>
  <c r="U193" i="2"/>
  <c r="T193" i="2"/>
  <c r="A203" i="2"/>
  <c r="U189" i="2"/>
  <c r="T189" i="2"/>
  <c r="A199" i="2"/>
  <c r="U185" i="2"/>
  <c r="T185" i="2"/>
  <c r="A195" i="2"/>
  <c r="U181" i="2"/>
  <c r="T181" i="2"/>
  <c r="A191" i="2"/>
  <c r="U177" i="2"/>
  <c r="T177" i="2"/>
  <c r="A187" i="2"/>
  <c r="U173" i="2"/>
  <c r="T173" i="2"/>
  <c r="A183" i="2"/>
  <c r="U169" i="2"/>
  <c r="T169" i="2"/>
  <c r="A179" i="2"/>
  <c r="U165" i="2"/>
  <c r="T165" i="2"/>
  <c r="A175" i="2"/>
  <c r="U161" i="2"/>
  <c r="T161" i="2"/>
  <c r="A171" i="2"/>
  <c r="U157" i="2"/>
  <c r="T157" i="2"/>
  <c r="A167" i="2"/>
  <c r="U153" i="2"/>
  <c r="T153" i="2"/>
  <c r="A163" i="2"/>
  <c r="U149" i="2"/>
  <c r="T149" i="2"/>
  <c r="A159" i="2"/>
  <c r="U145" i="2"/>
  <c r="T145" i="2"/>
  <c r="A155" i="2"/>
  <c r="U141" i="2"/>
  <c r="T141" i="2"/>
  <c r="A151" i="2"/>
  <c r="U137" i="2"/>
  <c r="T137" i="2"/>
  <c r="A147" i="2"/>
  <c r="U133" i="2"/>
  <c r="T133" i="2"/>
  <c r="A143" i="2"/>
  <c r="U129" i="2"/>
  <c r="T129" i="2"/>
  <c r="A139" i="2"/>
  <c r="U125" i="2"/>
  <c r="T125" i="2"/>
  <c r="A135" i="2"/>
  <c r="U121" i="2"/>
  <c r="T121" i="2"/>
  <c r="A131" i="2"/>
  <c r="U117" i="2"/>
  <c r="T117" i="2"/>
  <c r="A127" i="2"/>
  <c r="U113" i="2"/>
  <c r="T113" i="2"/>
  <c r="A123" i="2"/>
  <c r="U109" i="2"/>
  <c r="T109" i="2"/>
  <c r="A119" i="2"/>
  <c r="U105" i="2"/>
  <c r="T105" i="2"/>
  <c r="A115" i="2"/>
  <c r="U101" i="2"/>
  <c r="T101" i="2"/>
  <c r="A111" i="2"/>
  <c r="U97" i="2"/>
  <c r="T97" i="2"/>
  <c r="A107" i="2"/>
  <c r="U93" i="2"/>
  <c r="T93" i="2"/>
  <c r="A103" i="2"/>
  <c r="U89" i="2"/>
  <c r="T89" i="2"/>
  <c r="A99" i="2"/>
  <c r="U85" i="2"/>
  <c r="T85" i="2"/>
  <c r="A95" i="2"/>
  <c r="U81" i="2"/>
  <c r="T81" i="2"/>
  <c r="A91" i="2"/>
  <c r="U77" i="2"/>
  <c r="T77" i="2"/>
  <c r="A87" i="2"/>
  <c r="U73" i="2"/>
  <c r="T73" i="2"/>
  <c r="A83" i="2"/>
  <c r="U69" i="2"/>
  <c r="T69" i="2"/>
  <c r="A79" i="2"/>
  <c r="U65" i="2"/>
  <c r="T65" i="2"/>
  <c r="A75" i="2"/>
  <c r="U61" i="2"/>
  <c r="T61" i="2"/>
  <c r="A71" i="2"/>
  <c r="U57" i="2"/>
  <c r="T57" i="2"/>
  <c r="A67" i="2"/>
  <c r="U53" i="2"/>
  <c r="T53" i="2"/>
  <c r="A63" i="2"/>
  <c r="U49" i="2"/>
  <c r="T49" i="2"/>
  <c r="A59" i="2"/>
  <c r="U45" i="2"/>
  <c r="T45" i="2"/>
  <c r="A55" i="2"/>
  <c r="U41" i="2"/>
  <c r="T41" i="2"/>
  <c r="A51" i="2"/>
  <c r="U37" i="2"/>
  <c r="T37" i="2"/>
  <c r="A47" i="2"/>
  <c r="U33" i="2"/>
  <c r="T33" i="2"/>
  <c r="A43" i="2"/>
  <c r="U29" i="2"/>
  <c r="T29" i="2"/>
  <c r="A39" i="2"/>
  <c r="U25" i="2"/>
  <c r="T25" i="2"/>
  <c r="A35" i="2"/>
  <c r="U21" i="2"/>
  <c r="T21" i="2"/>
  <c r="A31" i="2"/>
  <c r="U14" i="2"/>
  <c r="T14" i="2"/>
  <c r="U10" i="2"/>
  <c r="T10" i="2"/>
  <c r="U4" i="2"/>
  <c r="T4" i="2"/>
  <c r="U20" i="2"/>
  <c r="T20" i="2"/>
  <c r="U18" i="2"/>
  <c r="T18" i="2"/>
  <c r="U6" i="2"/>
  <c r="T6" i="2"/>
  <c r="U7" i="2"/>
  <c r="T7" i="2"/>
  <c r="AU9" i="2"/>
  <c r="AF9" i="2"/>
  <c r="X9" i="2"/>
  <c r="AJ375" i="2"/>
  <c r="AN477" i="2"/>
  <c r="AH528" i="2"/>
  <c r="AJ9" i="2"/>
  <c r="AR9" i="2"/>
  <c r="AB9" i="2"/>
  <c r="AI9" i="2"/>
  <c r="AQ9" i="2"/>
  <c r="AA9" i="2"/>
  <c r="AH9" i="2"/>
  <c r="AL9" i="2"/>
  <c r="AP9" i="2"/>
  <c r="AT9" i="2"/>
  <c r="Z9" i="2"/>
  <c r="AD9" i="2"/>
  <c r="AG9" i="2"/>
  <c r="AK9" i="2"/>
  <c r="AO9" i="2"/>
  <c r="AS9" i="2"/>
  <c r="Y9" i="2"/>
  <c r="AR446" i="2"/>
  <c r="AT375" i="2"/>
  <c r="AM446" i="2"/>
  <c r="AG477" i="2"/>
  <c r="AH375" i="2"/>
  <c r="AO446" i="2"/>
  <c r="AJ477" i="2"/>
  <c r="AP375" i="2"/>
  <c r="AF446" i="2"/>
  <c r="AS477" i="2"/>
  <c r="AQ528" i="2"/>
  <c r="AG390" i="2"/>
  <c r="AQ390" i="2"/>
  <c r="AF390" i="2"/>
  <c r="AP390" i="2"/>
  <c r="AU390" i="2"/>
  <c r="Z390" i="2"/>
  <c r="AH390" i="2"/>
  <c r="AN390" i="2"/>
  <c r="AN353" i="2"/>
  <c r="AK390" i="2"/>
  <c r="AT390" i="2"/>
  <c r="AG528" i="2"/>
  <c r="AR528" i="2"/>
  <c r="AM528" i="2"/>
  <c r="AI375" i="2"/>
  <c r="AM375" i="2"/>
  <c r="AH446" i="2"/>
  <c r="AP446" i="2"/>
  <c r="AM477" i="2"/>
  <c r="AU477" i="2"/>
  <c r="AF375" i="2"/>
  <c r="AS375" i="2"/>
  <c r="AN340" i="2"/>
  <c r="AK446" i="2"/>
  <c r="AT446" i="2"/>
  <c r="AK477" i="2"/>
  <c r="AR477" i="2"/>
  <c r="AI390" i="2"/>
  <c r="AL390" i="2"/>
  <c r="AS390" i="2"/>
  <c r="AD390" i="2"/>
  <c r="AC390" i="2"/>
  <c r="AG225" i="2"/>
  <c r="AI528" i="2"/>
  <c r="AN528" i="2"/>
  <c r="AT528" i="2"/>
  <c r="AN225" i="2"/>
  <c r="AD528" i="2"/>
  <c r="AF528" i="2"/>
  <c r="AJ528" i="2"/>
  <c r="AP528" i="2"/>
  <c r="AE528" i="2"/>
  <c r="AK353" i="2"/>
  <c r="Y528" i="2"/>
  <c r="AH353" i="2"/>
  <c r="Z528" i="2"/>
  <c r="AF340" i="2"/>
  <c r="AA528" i="2"/>
  <c r="Y390" i="2"/>
  <c r="AC528" i="2"/>
  <c r="AG375" i="2"/>
  <c r="AN375" i="2"/>
  <c r="AQ375" i="2"/>
  <c r="AU375" i="2"/>
  <c r="AK528" i="2"/>
  <c r="AL528" i="2"/>
  <c r="AS528" i="2"/>
  <c r="AU528" i="2"/>
  <c r="AS340" i="2"/>
  <c r="AJ446" i="2"/>
  <c r="AL446" i="2"/>
  <c r="AQ446" i="2"/>
  <c r="AU446" i="2"/>
  <c r="AS353" i="2"/>
  <c r="AI477" i="2"/>
  <c r="AL477" i="2"/>
  <c r="AP477" i="2"/>
  <c r="AT477" i="2"/>
  <c r="AS225" i="2"/>
  <c r="Z446" i="2"/>
  <c r="X528" i="2"/>
  <c r="Y375" i="2"/>
  <c r="AD446" i="2"/>
  <c r="AB375" i="2"/>
  <c r="AL375" i="2"/>
  <c r="AK375" i="2"/>
  <c r="AO375" i="2"/>
  <c r="AR375" i="2"/>
  <c r="AK340" i="2"/>
  <c r="AI446" i="2"/>
  <c r="AG446" i="2"/>
  <c r="AN446" i="2"/>
  <c r="AS446" i="2"/>
  <c r="AF477" i="2"/>
  <c r="AH477" i="2"/>
  <c r="AO477" i="2"/>
  <c r="AQ477" i="2"/>
  <c r="AH225" i="2"/>
  <c r="Y477" i="2"/>
  <c r="AG353" i="2"/>
  <c r="AL353" i="2"/>
  <c r="AP353" i="2"/>
  <c r="AT353" i="2"/>
  <c r="AK225" i="2"/>
  <c r="AL225" i="2"/>
  <c r="AP225" i="2"/>
  <c r="AT225" i="2"/>
  <c r="AM390" i="2"/>
  <c r="AJ390" i="2"/>
  <c r="AO390" i="2"/>
  <c r="AR390" i="2"/>
  <c r="AB477" i="2"/>
  <c r="AA390" i="2"/>
  <c r="AE390" i="2"/>
  <c r="AJ353" i="2"/>
  <c r="AM353" i="2"/>
  <c r="AQ353" i="2"/>
  <c r="AU353" i="2"/>
  <c r="AJ225" i="2"/>
  <c r="AM225" i="2"/>
  <c r="AQ225" i="2"/>
  <c r="AU225" i="2"/>
  <c r="X390" i="2"/>
  <c r="AF353" i="2"/>
  <c r="AI353" i="2"/>
  <c r="AO353" i="2"/>
  <c r="AF225" i="2"/>
  <c r="AI225" i="2"/>
  <c r="AO225" i="2"/>
  <c r="AG340" i="2"/>
  <c r="AJ340" i="2"/>
  <c r="AP340" i="2"/>
  <c r="AT340" i="2"/>
  <c r="AA446" i="2"/>
  <c r="AE446" i="2"/>
  <c r="X375" i="2"/>
  <c r="AC375" i="2"/>
  <c r="X477" i="2"/>
  <c r="AC477" i="2"/>
  <c r="AM340" i="2"/>
  <c r="AL340" i="2"/>
  <c r="AQ340" i="2"/>
  <c r="AU340" i="2"/>
  <c r="X446" i="2"/>
  <c r="AB446" i="2"/>
  <c r="Z375" i="2"/>
  <c r="AD375" i="2"/>
  <c r="Z477" i="2"/>
  <c r="AD477" i="2"/>
  <c r="AH340" i="2"/>
  <c r="AI340" i="2"/>
  <c r="AO340" i="2"/>
  <c r="Y446" i="2"/>
  <c r="AA375" i="2"/>
  <c r="AA477" i="2"/>
  <c r="AE1989" i="2"/>
  <c r="AD1989" i="2"/>
  <c r="AC1989" i="2"/>
  <c r="AB1989" i="2"/>
  <c r="AA1989" i="2"/>
  <c r="Z1989" i="2"/>
  <c r="X1989" i="2"/>
  <c r="Y1989" i="2"/>
  <c r="AE255" i="2"/>
  <c r="AD255" i="2"/>
  <c r="AC255" i="2"/>
  <c r="AB255" i="2"/>
  <c r="AA255" i="2"/>
  <c r="Z255" i="2"/>
  <c r="X255" i="2"/>
  <c r="Y255" i="2"/>
  <c r="AE264" i="2"/>
  <c r="AD264" i="2"/>
  <c r="AC264" i="2"/>
  <c r="AB264" i="2"/>
  <c r="AA264" i="2"/>
  <c r="Z264" i="2"/>
  <c r="Y264" i="2"/>
  <c r="X264" i="2"/>
  <c r="AE311" i="2"/>
  <c r="AD311" i="2"/>
  <c r="AC311" i="2"/>
  <c r="AB311" i="2"/>
  <c r="AA311" i="2"/>
  <c r="Z311" i="2"/>
  <c r="X311" i="2"/>
  <c r="Y311" i="2"/>
  <c r="AE230" i="2"/>
  <c r="AD230" i="2"/>
  <c r="AC230" i="2"/>
  <c r="AB230" i="2"/>
  <c r="AA230" i="2"/>
  <c r="Z230" i="2"/>
  <c r="Y230" i="2"/>
  <c r="X230" i="2"/>
  <c r="AE164" i="2"/>
  <c r="AD164" i="2"/>
  <c r="AC164" i="2"/>
  <c r="AB164" i="2"/>
  <c r="AA164" i="2"/>
  <c r="Z164" i="2"/>
  <c r="Y164" i="2"/>
  <c r="X164" i="2"/>
  <c r="AE248" i="2"/>
  <c r="AD248" i="2"/>
  <c r="AC248" i="2"/>
  <c r="AB248" i="2"/>
  <c r="AA248" i="2"/>
  <c r="Z248" i="2"/>
  <c r="Y248" i="2"/>
  <c r="X248" i="2"/>
  <c r="AE196" i="2"/>
  <c r="AD196" i="2"/>
  <c r="AC196" i="2"/>
  <c r="AB196" i="2"/>
  <c r="AA196" i="2"/>
  <c r="Z196" i="2"/>
  <c r="Y196" i="2"/>
  <c r="X196" i="2"/>
  <c r="AE245" i="2"/>
  <c r="AD245" i="2"/>
  <c r="AC245" i="2"/>
  <c r="AB245" i="2"/>
  <c r="AA245" i="2"/>
  <c r="Z245" i="2"/>
  <c r="X245" i="2"/>
  <c r="Y245" i="2"/>
  <c r="AE206" i="2"/>
  <c r="AD206" i="2"/>
  <c r="AC206" i="2"/>
  <c r="AB206" i="2"/>
  <c r="AA206" i="2"/>
  <c r="Z206" i="2"/>
  <c r="Y206" i="2"/>
  <c r="X206" i="2"/>
  <c r="AE265" i="2"/>
  <c r="AD265" i="2"/>
  <c r="AC265" i="2"/>
  <c r="AB265" i="2"/>
  <c r="AA265" i="2"/>
  <c r="Z265" i="2"/>
  <c r="X265" i="2"/>
  <c r="Y265" i="2"/>
  <c r="AE309" i="2"/>
  <c r="AD309" i="2"/>
  <c r="AC309" i="2"/>
  <c r="AB309" i="2"/>
  <c r="AA309" i="2"/>
  <c r="Z309" i="2"/>
  <c r="X309" i="2"/>
  <c r="Y309" i="2"/>
  <c r="AE260" i="2"/>
  <c r="AD260" i="2"/>
  <c r="AC260" i="2"/>
  <c r="AB260" i="2"/>
  <c r="AA260" i="2"/>
  <c r="Z260" i="2"/>
  <c r="Y260" i="2"/>
  <c r="X260" i="2"/>
  <c r="AE158" i="2"/>
  <c r="AD158" i="2"/>
  <c r="AC158" i="2"/>
  <c r="AB158" i="2"/>
  <c r="AA158" i="2"/>
  <c r="Z158" i="2"/>
  <c r="Y158" i="2"/>
  <c r="X158" i="2"/>
  <c r="AE239" i="2"/>
  <c r="AD239" i="2"/>
  <c r="AC239" i="2"/>
  <c r="AB239" i="2"/>
  <c r="AA239" i="2"/>
  <c r="Z239" i="2"/>
  <c r="X239" i="2"/>
  <c r="Y239" i="2"/>
  <c r="AE217" i="2"/>
  <c r="AD217" i="2"/>
  <c r="AC217" i="2"/>
  <c r="AB217" i="2"/>
  <c r="AA217" i="2"/>
  <c r="Z217" i="2"/>
  <c r="X217" i="2"/>
  <c r="Y217" i="2"/>
  <c r="AE244" i="2"/>
  <c r="AD244" i="2"/>
  <c r="AC244" i="2"/>
  <c r="AB244" i="2"/>
  <c r="AA244" i="2"/>
  <c r="Z244" i="2"/>
  <c r="Y244" i="2"/>
  <c r="X244" i="2"/>
  <c r="AE269" i="2"/>
  <c r="AD269" i="2"/>
  <c r="AC269" i="2"/>
  <c r="AB269" i="2"/>
  <c r="AA269" i="2"/>
  <c r="Z269" i="2"/>
  <c r="X269" i="2"/>
  <c r="Y269" i="2"/>
  <c r="AE304" i="2"/>
  <c r="AD304" i="2"/>
  <c r="AC304" i="2"/>
  <c r="AB304" i="2"/>
  <c r="AA304" i="2"/>
  <c r="Z304" i="2"/>
  <c r="Y304" i="2"/>
  <c r="X304" i="2"/>
  <c r="AE229" i="2"/>
  <c r="AD229" i="2"/>
  <c r="AC229" i="2"/>
  <c r="AB229" i="2"/>
  <c r="AA229" i="2"/>
  <c r="Z229" i="2"/>
  <c r="X229" i="2"/>
  <c r="Y229" i="2"/>
  <c r="AE186" i="2"/>
  <c r="AD186" i="2"/>
  <c r="AC186" i="2"/>
  <c r="AB186" i="2"/>
  <c r="AA186" i="2"/>
  <c r="Z186" i="2"/>
  <c r="Y186" i="2"/>
  <c r="X186" i="2"/>
  <c r="AE236" i="2"/>
  <c r="AD236" i="2"/>
  <c r="AC236" i="2"/>
  <c r="AB236" i="2"/>
  <c r="AA236" i="2"/>
  <c r="Z236" i="2"/>
  <c r="Y236" i="2"/>
  <c r="X236" i="2"/>
  <c r="AE154" i="2"/>
  <c r="AD154" i="2"/>
  <c r="AC154" i="2"/>
  <c r="AB154" i="2"/>
  <c r="AA154" i="2"/>
  <c r="Z154" i="2"/>
  <c r="Y154" i="2"/>
  <c r="X154" i="2"/>
  <c r="AE334" i="2"/>
  <c r="AD334" i="2"/>
  <c r="AC334" i="2"/>
  <c r="AB334" i="2"/>
  <c r="AA334" i="2"/>
  <c r="Z334" i="2"/>
  <c r="Y334" i="2"/>
  <c r="X334" i="2"/>
  <c r="AE271" i="2"/>
  <c r="AD271" i="2"/>
  <c r="AC271" i="2"/>
  <c r="AB271" i="2"/>
  <c r="AA271" i="2"/>
  <c r="Z271" i="2"/>
  <c r="X271" i="2"/>
  <c r="Y271" i="2"/>
  <c r="AE350" i="2"/>
  <c r="AD350" i="2"/>
  <c r="AC350" i="2"/>
  <c r="AB350" i="2"/>
  <c r="AA350" i="2"/>
  <c r="Z350" i="2"/>
  <c r="Y350" i="2"/>
  <c r="X350" i="2"/>
  <c r="AE221" i="2"/>
  <c r="AD221" i="2"/>
  <c r="AC221" i="2"/>
  <c r="AB221" i="2"/>
  <c r="AA221" i="2"/>
  <c r="Z221" i="2"/>
  <c r="X221" i="2"/>
  <c r="Y221" i="2"/>
  <c r="AE354" i="2"/>
  <c r="AD354" i="2"/>
  <c r="AC354" i="2"/>
  <c r="AB354" i="2"/>
  <c r="AA354" i="2"/>
  <c r="Z354" i="2"/>
  <c r="Y354" i="2"/>
  <c r="X354" i="2"/>
  <c r="AE471" i="2"/>
  <c r="AD471" i="2"/>
  <c r="AC471" i="2"/>
  <c r="AB471" i="2"/>
  <c r="AA471" i="2"/>
  <c r="Z471" i="2"/>
  <c r="X471" i="2"/>
  <c r="Y471" i="2"/>
  <c r="AE292" i="2"/>
  <c r="AD292" i="2"/>
  <c r="AC292" i="2"/>
  <c r="AB292" i="2"/>
  <c r="AA292" i="2"/>
  <c r="Z292" i="2"/>
  <c r="Y292" i="2"/>
  <c r="X292" i="2"/>
  <c r="AE303" i="2"/>
  <c r="AD303" i="2"/>
  <c r="AC303" i="2"/>
  <c r="AB303" i="2"/>
  <c r="AA303" i="2"/>
  <c r="Z303" i="2"/>
  <c r="X303" i="2"/>
  <c r="Y303" i="2"/>
  <c r="AE668" i="2"/>
  <c r="AD668" i="2"/>
  <c r="AC668" i="2"/>
  <c r="AB668" i="2"/>
  <c r="AA668" i="2"/>
  <c r="Z668" i="2"/>
  <c r="Y668" i="2"/>
  <c r="X668" i="2"/>
  <c r="AE619" i="2"/>
  <c r="AD619" i="2"/>
  <c r="AC619" i="2"/>
  <c r="AB619" i="2"/>
  <c r="AA619" i="2"/>
  <c r="Z619" i="2"/>
  <c r="X619" i="2"/>
  <c r="Y619" i="2"/>
  <c r="AE577" i="2"/>
  <c r="AD577" i="2"/>
  <c r="AC577" i="2"/>
  <c r="AB577" i="2"/>
  <c r="AA577" i="2"/>
  <c r="Z577" i="2"/>
  <c r="Y577" i="2"/>
  <c r="X577" i="2"/>
  <c r="AE485" i="2"/>
  <c r="AD485" i="2"/>
  <c r="AC485" i="2"/>
  <c r="AB485" i="2"/>
  <c r="AA485" i="2"/>
  <c r="Z485" i="2"/>
  <c r="X485" i="2"/>
  <c r="Y485" i="2"/>
  <c r="AE588" i="2"/>
  <c r="AD588" i="2"/>
  <c r="AC588" i="2"/>
  <c r="AB588" i="2"/>
  <c r="AA588" i="2"/>
  <c r="Z588" i="2"/>
  <c r="Y588" i="2"/>
  <c r="X588" i="2"/>
  <c r="AE514" i="2"/>
  <c r="AD514" i="2"/>
  <c r="AC514" i="2"/>
  <c r="AB514" i="2"/>
  <c r="AA514" i="2"/>
  <c r="Z514" i="2"/>
  <c r="Y514" i="2"/>
  <c r="X514" i="2"/>
  <c r="AE520" i="2"/>
  <c r="AD520" i="2"/>
  <c r="AC520" i="2"/>
  <c r="AB520" i="2"/>
  <c r="AA520" i="2"/>
  <c r="Z520" i="2"/>
  <c r="Y520" i="2"/>
  <c r="X520" i="2"/>
  <c r="AE478" i="2"/>
  <c r="AD478" i="2"/>
  <c r="AC478" i="2"/>
  <c r="AB478" i="2"/>
  <c r="AA478" i="2"/>
  <c r="Z478" i="2"/>
  <c r="Y478" i="2"/>
  <c r="X478" i="2"/>
  <c r="AE422" i="2"/>
  <c r="AD422" i="2"/>
  <c r="AC422" i="2"/>
  <c r="AB422" i="2"/>
  <c r="AA422" i="2"/>
  <c r="Z422" i="2"/>
  <c r="Y422" i="2"/>
  <c r="X422" i="2"/>
  <c r="AE439" i="2"/>
  <c r="AD439" i="2"/>
  <c r="AC439" i="2"/>
  <c r="AB439" i="2"/>
  <c r="AA439" i="2"/>
  <c r="Z439" i="2"/>
  <c r="X439" i="2"/>
  <c r="Y439" i="2"/>
  <c r="AE400" i="2"/>
  <c r="AD400" i="2"/>
  <c r="AC400" i="2"/>
  <c r="AB400" i="2"/>
  <c r="AA400" i="2"/>
  <c r="Z400" i="2"/>
  <c r="Y400" i="2"/>
  <c r="X400" i="2"/>
  <c r="AE329" i="2"/>
  <c r="AD329" i="2"/>
  <c r="AC329" i="2"/>
  <c r="AB329" i="2"/>
  <c r="AA329" i="2"/>
  <c r="Z329" i="2"/>
  <c r="X329" i="2"/>
  <c r="Y329" i="2"/>
  <c r="AE413" i="2"/>
  <c r="AD413" i="2"/>
  <c r="AC413" i="2"/>
  <c r="AB413" i="2"/>
  <c r="AA413" i="2"/>
  <c r="Z413" i="2"/>
  <c r="X413" i="2"/>
  <c r="Y413" i="2"/>
  <c r="AE381" i="2"/>
  <c r="AD381" i="2"/>
  <c r="AC381" i="2"/>
  <c r="AB381" i="2"/>
  <c r="AA381" i="2"/>
  <c r="Z381" i="2"/>
  <c r="X381" i="2"/>
  <c r="Y381" i="2"/>
  <c r="AE384" i="2"/>
  <c r="AD384" i="2"/>
  <c r="AC384" i="2"/>
  <c r="AB384" i="2"/>
  <c r="AA384" i="2"/>
  <c r="Z384" i="2"/>
  <c r="Y384" i="2"/>
  <c r="X384" i="2"/>
  <c r="AE362" i="2"/>
  <c r="AD362" i="2"/>
  <c r="AC362" i="2"/>
  <c r="AB362" i="2"/>
  <c r="AA362" i="2"/>
  <c r="Z362" i="2"/>
  <c r="Y362" i="2"/>
  <c r="X362" i="2"/>
  <c r="AE338" i="2"/>
  <c r="AD338" i="2"/>
  <c r="AC338" i="2"/>
  <c r="AB338" i="2"/>
  <c r="AA338" i="2"/>
  <c r="Z338" i="2"/>
  <c r="Y338" i="2"/>
  <c r="X338" i="2"/>
  <c r="AE145" i="2"/>
  <c r="AD145" i="2"/>
  <c r="AC145" i="2"/>
  <c r="AB145" i="2"/>
  <c r="AA145" i="2"/>
  <c r="Y145" i="2"/>
  <c r="Z145" i="2"/>
  <c r="X145" i="2"/>
  <c r="AE416" i="2"/>
  <c r="AD416" i="2"/>
  <c r="AC416" i="2"/>
  <c r="AB416" i="2"/>
  <c r="AA416" i="2"/>
  <c r="Z416" i="2"/>
  <c r="Y416" i="2"/>
  <c r="X416" i="2"/>
  <c r="AE179" i="2"/>
  <c r="AD179" i="2"/>
  <c r="AC179" i="2"/>
  <c r="AB179" i="2"/>
  <c r="AA179" i="2"/>
  <c r="Z179" i="2"/>
  <c r="X179" i="2"/>
  <c r="Y179" i="2"/>
  <c r="AE246" i="2"/>
  <c r="AD246" i="2"/>
  <c r="AC246" i="2"/>
  <c r="AB246" i="2"/>
  <c r="AA246" i="2"/>
  <c r="Z246" i="2"/>
  <c r="Y246" i="2"/>
  <c r="X246" i="2"/>
  <c r="AE366" i="2"/>
  <c r="AD366" i="2"/>
  <c r="AC366" i="2"/>
  <c r="AB366" i="2"/>
  <c r="AA366" i="2"/>
  <c r="Z366" i="2"/>
  <c r="Y366" i="2"/>
  <c r="X366" i="2"/>
  <c r="AE531" i="2"/>
  <c r="AD531" i="2"/>
  <c r="AC531" i="2"/>
  <c r="AB531" i="2"/>
  <c r="AA531" i="2"/>
  <c r="Z531" i="2"/>
  <c r="X531" i="2"/>
  <c r="Y531" i="2"/>
  <c r="AE376" i="2"/>
  <c r="AD376" i="2"/>
  <c r="AC376" i="2"/>
  <c r="AB376" i="2"/>
  <c r="AA376" i="2"/>
  <c r="Z376" i="2"/>
  <c r="Y376" i="2"/>
  <c r="X376" i="2"/>
  <c r="AE501" i="2"/>
  <c r="AD501" i="2"/>
  <c r="AC501" i="2"/>
  <c r="AB501" i="2"/>
  <c r="AA501" i="2"/>
  <c r="Z501" i="2"/>
  <c r="X501" i="2"/>
  <c r="Y501" i="2"/>
  <c r="AE406" i="2"/>
  <c r="AD406" i="2"/>
  <c r="AC406" i="2"/>
  <c r="AB406" i="2"/>
  <c r="AA406" i="2"/>
  <c r="Z406" i="2"/>
  <c r="Y406" i="2"/>
  <c r="X406" i="2"/>
  <c r="AE322" i="2"/>
  <c r="AD322" i="2"/>
  <c r="AC322" i="2"/>
  <c r="AB322" i="2"/>
  <c r="AA322" i="2"/>
  <c r="Z322" i="2"/>
  <c r="Y322" i="2"/>
  <c r="X322" i="2"/>
  <c r="AE483" i="2"/>
  <c r="AD483" i="2"/>
  <c r="AC483" i="2"/>
  <c r="AB483" i="2"/>
  <c r="AA483" i="2"/>
  <c r="Z483" i="2"/>
  <c r="X483" i="2"/>
  <c r="Y483" i="2"/>
  <c r="AE327" i="2"/>
  <c r="AD327" i="2"/>
  <c r="AC327" i="2"/>
  <c r="AB327" i="2"/>
  <c r="AA327" i="2"/>
  <c r="Z327" i="2"/>
  <c r="X327" i="2"/>
  <c r="Y327" i="2"/>
  <c r="AE523" i="2"/>
  <c r="AD523" i="2"/>
  <c r="AC523" i="2"/>
  <c r="AB523" i="2"/>
  <c r="AA523" i="2"/>
  <c r="Z523" i="2"/>
  <c r="X523" i="2"/>
  <c r="Y523" i="2"/>
  <c r="AE393" i="2"/>
  <c r="AD393" i="2"/>
  <c r="AC393" i="2"/>
  <c r="AB393" i="2"/>
  <c r="AA393" i="2"/>
  <c r="Z393" i="2"/>
  <c r="X393" i="2"/>
  <c r="Y393" i="2"/>
  <c r="AE462" i="2"/>
  <c r="AD462" i="2"/>
  <c r="AC462" i="2"/>
  <c r="AB462" i="2"/>
  <c r="AA462" i="2"/>
  <c r="Z462" i="2"/>
  <c r="Y462" i="2"/>
  <c r="X462" i="2"/>
  <c r="AE436" i="2"/>
  <c r="AD436" i="2"/>
  <c r="AC436" i="2"/>
  <c r="AB436" i="2"/>
  <c r="AA436" i="2"/>
  <c r="Z436" i="2"/>
  <c r="Y436" i="2"/>
  <c r="X436" i="2"/>
  <c r="AE1983" i="2"/>
  <c r="AD1983" i="2"/>
  <c r="AC1983" i="2"/>
  <c r="AB1983" i="2"/>
  <c r="AA1983" i="2"/>
  <c r="Z1983" i="2"/>
  <c r="Y1983" i="2"/>
  <c r="X1983" i="2"/>
  <c r="AE665" i="2"/>
  <c r="AD665" i="2"/>
  <c r="AC665" i="2"/>
  <c r="AB665" i="2"/>
  <c r="AA665" i="2"/>
  <c r="Z665" i="2"/>
  <c r="Y665" i="2"/>
  <c r="X665" i="2"/>
  <c r="AE594" i="2"/>
  <c r="AD594" i="2"/>
  <c r="AC594" i="2"/>
  <c r="AB594" i="2"/>
  <c r="AA594" i="2"/>
  <c r="Z594" i="2"/>
  <c r="Y594" i="2"/>
  <c r="X594" i="2"/>
  <c r="AE828" i="2"/>
  <c r="AD828" i="2"/>
  <c r="AC828" i="2"/>
  <c r="AB828" i="2"/>
  <c r="AA828" i="2"/>
  <c r="Z828" i="2"/>
  <c r="Y828" i="2"/>
  <c r="X828" i="2"/>
  <c r="AE729" i="2"/>
  <c r="AD729" i="2"/>
  <c r="AC729" i="2"/>
  <c r="AB729" i="2"/>
  <c r="AA729" i="2"/>
  <c r="Z729" i="2"/>
  <c r="Y729" i="2"/>
  <c r="X729" i="2"/>
  <c r="AE330" i="2"/>
  <c r="AD330" i="2"/>
  <c r="AC330" i="2"/>
  <c r="AB330" i="2"/>
  <c r="AA330" i="2"/>
  <c r="Z330" i="2"/>
  <c r="Y330" i="2"/>
  <c r="X330" i="2"/>
  <c r="AE424" i="2"/>
  <c r="AD424" i="2"/>
  <c r="AC424" i="2"/>
  <c r="AB424" i="2"/>
  <c r="AA424" i="2"/>
  <c r="Z424" i="2"/>
  <c r="Y424" i="2"/>
  <c r="X424" i="2"/>
  <c r="AE410" i="2"/>
  <c r="AD410" i="2"/>
  <c r="AC410" i="2"/>
  <c r="AB410" i="2"/>
  <c r="AA410" i="2"/>
  <c r="Z410" i="2"/>
  <c r="Y410" i="2"/>
  <c r="X410" i="2"/>
  <c r="AE575" i="2"/>
  <c r="AD575" i="2"/>
  <c r="AC575" i="2"/>
  <c r="AB575" i="2"/>
  <c r="AA575" i="2"/>
  <c r="Z575" i="2"/>
  <c r="X575" i="2"/>
  <c r="Y575" i="2"/>
  <c r="AE748" i="2"/>
  <c r="AD748" i="2"/>
  <c r="AC748" i="2"/>
  <c r="AB748" i="2"/>
  <c r="AA748" i="2"/>
  <c r="Z748" i="2"/>
  <c r="Y748" i="2"/>
  <c r="X748" i="2"/>
  <c r="AE761" i="2"/>
  <c r="AD761" i="2"/>
  <c r="AC761" i="2"/>
  <c r="AB761" i="2"/>
  <c r="AA761" i="2"/>
  <c r="Z761" i="2"/>
  <c r="Y761" i="2"/>
  <c r="X761" i="2"/>
  <c r="AE94" i="2"/>
  <c r="AD94" i="2"/>
  <c r="AC94" i="2"/>
  <c r="AB94" i="2"/>
  <c r="AA94" i="2"/>
  <c r="Z94" i="2"/>
  <c r="Y94" i="2"/>
  <c r="X94" i="2"/>
  <c r="AE192" i="2"/>
  <c r="AD192" i="2"/>
  <c r="AC192" i="2"/>
  <c r="AB192" i="2"/>
  <c r="AA192" i="2"/>
  <c r="Z192" i="2"/>
  <c r="Y192" i="2"/>
  <c r="X192" i="2"/>
  <c r="AE235" i="2"/>
  <c r="AD235" i="2"/>
  <c r="AC235" i="2"/>
  <c r="AB235" i="2"/>
  <c r="AA235" i="2"/>
  <c r="Z235" i="2"/>
  <c r="X235" i="2"/>
  <c r="Y235" i="2"/>
  <c r="AE285" i="2"/>
  <c r="AD285" i="2"/>
  <c r="AC285" i="2"/>
  <c r="AB285" i="2"/>
  <c r="AA285" i="2"/>
  <c r="Z285" i="2"/>
  <c r="X285" i="2"/>
  <c r="Y285" i="2"/>
  <c r="AE237" i="2"/>
  <c r="AD237" i="2"/>
  <c r="AC237" i="2"/>
  <c r="AB237" i="2"/>
  <c r="AA237" i="2"/>
  <c r="Z237" i="2"/>
  <c r="X237" i="2"/>
  <c r="Y237" i="2"/>
  <c r="AE200" i="2"/>
  <c r="AD200" i="2"/>
  <c r="AC200" i="2"/>
  <c r="AB200" i="2"/>
  <c r="AA200" i="2"/>
  <c r="Z200" i="2"/>
  <c r="Y200" i="2"/>
  <c r="X200" i="2"/>
  <c r="AE337" i="2"/>
  <c r="AD337" i="2"/>
  <c r="AC337" i="2"/>
  <c r="AB337" i="2"/>
  <c r="AA337" i="2"/>
  <c r="Z337" i="2"/>
  <c r="X337" i="2"/>
  <c r="Y337" i="2"/>
  <c r="AE276" i="2"/>
  <c r="AD276" i="2"/>
  <c r="AC276" i="2"/>
  <c r="AB276" i="2"/>
  <c r="AA276" i="2"/>
  <c r="Z276" i="2"/>
  <c r="Y276" i="2"/>
  <c r="X276" i="2"/>
  <c r="AE328" i="2"/>
  <c r="AD328" i="2"/>
  <c r="AC328" i="2"/>
  <c r="AB328" i="2"/>
  <c r="AA328" i="2"/>
  <c r="Z328" i="2"/>
  <c r="Y328" i="2"/>
  <c r="X328" i="2"/>
  <c r="AE253" i="2"/>
  <c r="AD253" i="2"/>
  <c r="AC253" i="2"/>
  <c r="AB253" i="2"/>
  <c r="AA253" i="2"/>
  <c r="Z253" i="2"/>
  <c r="X253" i="2"/>
  <c r="Y253" i="2"/>
  <c r="AE317" i="2"/>
  <c r="AD317" i="2"/>
  <c r="AC317" i="2"/>
  <c r="AB317" i="2"/>
  <c r="AA317" i="2"/>
  <c r="Z317" i="2"/>
  <c r="X317" i="2"/>
  <c r="Y317" i="2"/>
  <c r="AE281" i="2"/>
  <c r="AD281" i="2"/>
  <c r="AC281" i="2"/>
  <c r="AB281" i="2"/>
  <c r="AA281" i="2"/>
  <c r="Z281" i="2"/>
  <c r="X281" i="2"/>
  <c r="Y281" i="2"/>
  <c r="AE220" i="2"/>
  <c r="AD220" i="2"/>
  <c r="AC220" i="2"/>
  <c r="AB220" i="2"/>
  <c r="AA220" i="2"/>
  <c r="Z220" i="2"/>
  <c r="Y220" i="2"/>
  <c r="X220" i="2"/>
  <c r="AE283" i="2"/>
  <c r="AD283" i="2"/>
  <c r="AC283" i="2"/>
  <c r="AB283" i="2"/>
  <c r="AA283" i="2"/>
  <c r="Z283" i="2"/>
  <c r="X283" i="2"/>
  <c r="Y283" i="2"/>
  <c r="AE159" i="2"/>
  <c r="AD159" i="2"/>
  <c r="AC159" i="2"/>
  <c r="AB159" i="2"/>
  <c r="AA159" i="2"/>
  <c r="Z159" i="2"/>
  <c r="X159" i="2"/>
  <c r="Y159" i="2"/>
  <c r="AE250" i="2"/>
  <c r="AD250" i="2"/>
  <c r="AC250" i="2"/>
  <c r="AB250" i="2"/>
  <c r="AA250" i="2"/>
  <c r="Z250" i="2"/>
  <c r="Y250" i="2"/>
  <c r="X250" i="2"/>
  <c r="AE198" i="2"/>
  <c r="AD198" i="2"/>
  <c r="AC198" i="2"/>
  <c r="AB198" i="2"/>
  <c r="AA198" i="2"/>
  <c r="Z198" i="2"/>
  <c r="Y198" i="2"/>
  <c r="X198" i="2"/>
  <c r="AE268" i="2"/>
  <c r="AD268" i="2"/>
  <c r="AC268" i="2"/>
  <c r="AB268" i="2"/>
  <c r="AA268" i="2"/>
  <c r="Z268" i="2"/>
  <c r="Y268" i="2"/>
  <c r="X268" i="2"/>
  <c r="AE189" i="2"/>
  <c r="AD189" i="2"/>
  <c r="AC189" i="2"/>
  <c r="AB189" i="2"/>
  <c r="AA189" i="2"/>
  <c r="Z189" i="2"/>
  <c r="X189" i="2"/>
  <c r="Y189" i="2"/>
  <c r="AE195" i="2"/>
  <c r="AD195" i="2"/>
  <c r="AC195" i="2"/>
  <c r="AB195" i="2"/>
  <c r="AA195" i="2"/>
  <c r="Z195" i="2"/>
  <c r="X195" i="2"/>
  <c r="Y195" i="2"/>
  <c r="AE371" i="2"/>
  <c r="AD371" i="2"/>
  <c r="AC371" i="2"/>
  <c r="AB371" i="2"/>
  <c r="AA371" i="2"/>
  <c r="Z371" i="2"/>
  <c r="X371" i="2"/>
  <c r="Y371" i="2"/>
  <c r="AE339" i="2"/>
  <c r="AD339" i="2"/>
  <c r="AC339" i="2"/>
  <c r="AB339" i="2"/>
  <c r="AA339" i="2"/>
  <c r="Z339" i="2"/>
  <c r="X339" i="2"/>
  <c r="Y339" i="2"/>
  <c r="AE232" i="2"/>
  <c r="AD232" i="2"/>
  <c r="AC232" i="2"/>
  <c r="AB232" i="2"/>
  <c r="AA232" i="2"/>
  <c r="Z232" i="2"/>
  <c r="Y232" i="2"/>
  <c r="X232" i="2"/>
  <c r="AE368" i="2"/>
  <c r="AD368" i="2"/>
  <c r="AC368" i="2"/>
  <c r="AB368" i="2"/>
  <c r="AA368" i="2"/>
  <c r="Z368" i="2"/>
  <c r="Y368" i="2"/>
  <c r="X368" i="2"/>
  <c r="AE389" i="2"/>
  <c r="AD389" i="2"/>
  <c r="AC389" i="2"/>
  <c r="AB389" i="2"/>
  <c r="AA389" i="2"/>
  <c r="Z389" i="2"/>
  <c r="X389" i="2"/>
  <c r="Y389" i="2"/>
  <c r="AE408" i="2"/>
  <c r="AD408" i="2"/>
  <c r="AC408" i="2"/>
  <c r="AB408" i="2"/>
  <c r="AA408" i="2"/>
  <c r="Z408" i="2"/>
  <c r="Y408" i="2"/>
  <c r="X408" i="2"/>
  <c r="AE700" i="2"/>
  <c r="AD700" i="2"/>
  <c r="AC700" i="2"/>
  <c r="AB700" i="2"/>
  <c r="AA700" i="2"/>
  <c r="Z700" i="2"/>
  <c r="Y700" i="2"/>
  <c r="X700" i="2"/>
  <c r="AE218" i="2"/>
  <c r="AD218" i="2"/>
  <c r="AC218" i="2"/>
  <c r="AB218" i="2"/>
  <c r="AA218" i="2"/>
  <c r="Z218" i="2"/>
  <c r="Y218" i="2"/>
  <c r="X218" i="2"/>
  <c r="AE454" i="2"/>
  <c r="AD454" i="2"/>
  <c r="AC454" i="2"/>
  <c r="AB454" i="2"/>
  <c r="AA454" i="2"/>
  <c r="Z454" i="2"/>
  <c r="Y454" i="2"/>
  <c r="X454" i="2"/>
  <c r="AE488" i="2"/>
  <c r="AD488" i="2"/>
  <c r="AC488" i="2"/>
  <c r="AB488" i="2"/>
  <c r="AA488" i="2"/>
  <c r="Z488" i="2"/>
  <c r="Y488" i="2"/>
  <c r="X488" i="2"/>
  <c r="AE527" i="2"/>
  <c r="AD527" i="2"/>
  <c r="AC527" i="2"/>
  <c r="AB527" i="2"/>
  <c r="AA527" i="2"/>
  <c r="Z527" i="2"/>
  <c r="X527" i="2"/>
  <c r="Y527" i="2"/>
  <c r="AE319" i="2"/>
  <c r="AD319" i="2"/>
  <c r="AC319" i="2"/>
  <c r="AB319" i="2"/>
  <c r="AA319" i="2"/>
  <c r="Z319" i="2"/>
  <c r="X319" i="2"/>
  <c r="Y319" i="2"/>
  <c r="AE323" i="2"/>
  <c r="AD323" i="2"/>
  <c r="AC323" i="2"/>
  <c r="AB323" i="2"/>
  <c r="AA323" i="2"/>
  <c r="Z323" i="2"/>
  <c r="X323" i="2"/>
  <c r="Y323" i="2"/>
  <c r="AE346" i="2"/>
  <c r="AD346" i="2"/>
  <c r="AC346" i="2"/>
  <c r="AB346" i="2"/>
  <c r="AA346" i="2"/>
  <c r="Z346" i="2"/>
  <c r="Y346" i="2"/>
  <c r="X346" i="2"/>
  <c r="AE207" i="2"/>
  <c r="AD207" i="2"/>
  <c r="AC207" i="2"/>
  <c r="AB207" i="2"/>
  <c r="AA207" i="2"/>
  <c r="Z207" i="2"/>
  <c r="X207" i="2"/>
  <c r="Y207" i="2"/>
  <c r="AE299" i="2"/>
  <c r="AD299" i="2"/>
  <c r="AC299" i="2"/>
  <c r="AB299" i="2"/>
  <c r="AA299" i="2"/>
  <c r="Z299" i="2"/>
  <c r="X299" i="2"/>
  <c r="Y299" i="2"/>
  <c r="AE234" i="2"/>
  <c r="AD234" i="2"/>
  <c r="AC234" i="2"/>
  <c r="AB234" i="2"/>
  <c r="AA234" i="2"/>
  <c r="Z234" i="2"/>
  <c r="Y234" i="2"/>
  <c r="X234" i="2"/>
  <c r="AE36" i="2"/>
  <c r="AD36" i="2"/>
  <c r="AC36" i="2"/>
  <c r="AB36" i="2"/>
  <c r="AA36" i="2"/>
  <c r="Z36" i="2"/>
  <c r="Y36" i="2"/>
  <c r="X36" i="2"/>
  <c r="AE222" i="2"/>
  <c r="AD222" i="2"/>
  <c r="AC222" i="2"/>
  <c r="AB222" i="2"/>
  <c r="AA222" i="2"/>
  <c r="Z222" i="2"/>
  <c r="Y222" i="2"/>
  <c r="X222" i="2"/>
  <c r="AE277" i="2"/>
  <c r="AD277" i="2"/>
  <c r="AC277" i="2"/>
  <c r="AB277" i="2"/>
  <c r="AA277" i="2"/>
  <c r="Z277" i="2"/>
  <c r="X277" i="2"/>
  <c r="Y277" i="2"/>
  <c r="AE469" i="2"/>
  <c r="AD469" i="2"/>
  <c r="AC469" i="2"/>
  <c r="AB469" i="2"/>
  <c r="AA469" i="2"/>
  <c r="Z469" i="2"/>
  <c r="X469" i="2"/>
  <c r="Y469" i="2"/>
  <c r="AE293" i="2"/>
  <c r="AD293" i="2"/>
  <c r="AC293" i="2"/>
  <c r="AB293" i="2"/>
  <c r="AA293" i="2"/>
  <c r="Z293" i="2"/>
  <c r="X293" i="2"/>
  <c r="Y293" i="2"/>
  <c r="AE524" i="2"/>
  <c r="AD524" i="2"/>
  <c r="AC524" i="2"/>
  <c r="AB524" i="2"/>
  <c r="AA524" i="2"/>
  <c r="Z524" i="2"/>
  <c r="Y524" i="2"/>
  <c r="X524" i="2"/>
  <c r="AE261" i="2"/>
  <c r="AD261" i="2"/>
  <c r="AC261" i="2"/>
  <c r="AB261" i="2"/>
  <c r="AA261" i="2"/>
  <c r="Z261" i="2"/>
  <c r="X261" i="2"/>
  <c r="Y261" i="2"/>
  <c r="AE254" i="2"/>
  <c r="AD254" i="2"/>
  <c r="AC254" i="2"/>
  <c r="AB254" i="2"/>
  <c r="AA254" i="2"/>
  <c r="Z254" i="2"/>
  <c r="Y254" i="2"/>
  <c r="X254" i="2"/>
  <c r="AE435" i="2"/>
  <c r="AD435" i="2"/>
  <c r="AC435" i="2"/>
  <c r="AB435" i="2"/>
  <c r="AA435" i="2"/>
  <c r="Z435" i="2"/>
  <c r="X435" i="2"/>
  <c r="Y435" i="2"/>
  <c r="AE342" i="2"/>
  <c r="AD342" i="2"/>
  <c r="AC342" i="2"/>
  <c r="AB342" i="2"/>
  <c r="AA342" i="2"/>
  <c r="Z342" i="2"/>
  <c r="Y342" i="2"/>
  <c r="X342" i="2"/>
  <c r="AE451" i="2"/>
  <c r="AD451" i="2"/>
  <c r="AC451" i="2"/>
  <c r="AB451" i="2"/>
  <c r="AA451" i="2"/>
  <c r="Z451" i="2"/>
  <c r="X451" i="2"/>
  <c r="Y451" i="2"/>
  <c r="AE374" i="2"/>
  <c r="AD374" i="2"/>
  <c r="AC374" i="2"/>
  <c r="AB374" i="2"/>
  <c r="AA374" i="2"/>
  <c r="Z374" i="2"/>
  <c r="Y374" i="2"/>
  <c r="X374" i="2"/>
  <c r="AE308" i="2"/>
  <c r="AD308" i="2"/>
  <c r="AC308" i="2"/>
  <c r="AB308" i="2"/>
  <c r="AA308" i="2"/>
  <c r="Z308" i="2"/>
  <c r="Y308" i="2"/>
  <c r="X308" i="2"/>
  <c r="AE1408" i="2"/>
  <c r="AD1408" i="2"/>
  <c r="AC1408" i="2"/>
  <c r="AB1408" i="2"/>
  <c r="AA1408" i="2"/>
  <c r="Z1408" i="2"/>
  <c r="Y1408" i="2"/>
  <c r="X1408" i="2"/>
  <c r="AE1624" i="2"/>
  <c r="AD1624" i="2"/>
  <c r="AC1624" i="2"/>
  <c r="AB1624" i="2"/>
  <c r="Z1624" i="2"/>
  <c r="AA1624" i="2"/>
  <c r="Y1624" i="2"/>
  <c r="X1624" i="2"/>
  <c r="AE1688" i="2"/>
  <c r="AD1688" i="2"/>
  <c r="AC1688" i="2"/>
  <c r="AB1688" i="2"/>
  <c r="Z1688" i="2"/>
  <c r="AA1688" i="2"/>
  <c r="Y1688" i="2"/>
  <c r="X1688" i="2"/>
  <c r="AE1752" i="2"/>
  <c r="AD1752" i="2"/>
  <c r="AC1752" i="2"/>
  <c r="AB1752" i="2"/>
  <c r="Z1752" i="2"/>
  <c r="AA1752" i="2"/>
  <c r="Y1752" i="2"/>
  <c r="X1752" i="2"/>
  <c r="AE1816" i="2"/>
  <c r="AD1816" i="2"/>
  <c r="AC1816" i="2"/>
  <c r="AB1816" i="2"/>
  <c r="Z1816" i="2"/>
  <c r="AA1816" i="2"/>
  <c r="Y1816" i="2"/>
  <c r="X1816" i="2"/>
  <c r="AE1880" i="2"/>
  <c r="AD1880" i="2"/>
  <c r="AC1880" i="2"/>
  <c r="AB1880" i="2"/>
  <c r="Z1880" i="2"/>
  <c r="AA1880" i="2"/>
  <c r="Y1880" i="2"/>
  <c r="X1880" i="2"/>
  <c r="AE1944" i="2"/>
  <c r="AD1944" i="2"/>
  <c r="AC1944" i="2"/>
  <c r="AB1944" i="2"/>
  <c r="Z1944" i="2"/>
  <c r="AA1944" i="2"/>
  <c r="Y1944" i="2"/>
  <c r="X1944" i="2"/>
  <c r="AE1705" i="2"/>
  <c r="AD1705" i="2"/>
  <c r="AC1705" i="2"/>
  <c r="AB1705" i="2"/>
  <c r="AA1705" i="2"/>
  <c r="Z1705" i="2"/>
  <c r="Y1705" i="2"/>
  <c r="X1705" i="2"/>
  <c r="AE1961" i="2"/>
  <c r="AD1961" i="2"/>
  <c r="AC1961" i="2"/>
  <c r="AB1961" i="2"/>
  <c r="AA1961" i="2"/>
  <c r="Z1961" i="2"/>
  <c r="Y1961" i="2"/>
  <c r="X1961" i="2"/>
  <c r="AE1741" i="2"/>
  <c r="AD1741" i="2"/>
  <c r="AC1741" i="2"/>
  <c r="AB1741" i="2"/>
  <c r="AA1741" i="2"/>
  <c r="Z1741" i="2"/>
  <c r="Y1741" i="2"/>
  <c r="X1741" i="2"/>
  <c r="AE1204" i="2"/>
  <c r="AD1204" i="2"/>
  <c r="AC1204" i="2"/>
  <c r="AB1204" i="2"/>
  <c r="AA1204" i="2"/>
  <c r="Z1204" i="2"/>
  <c r="Y1204" i="2"/>
  <c r="X1204" i="2"/>
  <c r="AE1793" i="2"/>
  <c r="AD1793" i="2"/>
  <c r="AC1793" i="2"/>
  <c r="AB1793" i="2"/>
  <c r="AA1793" i="2"/>
  <c r="Z1793" i="2"/>
  <c r="Y1793" i="2"/>
  <c r="X1793" i="2"/>
  <c r="AE1765" i="2"/>
  <c r="AD1765" i="2"/>
  <c r="AC1765" i="2"/>
  <c r="AB1765" i="2"/>
  <c r="AA1765" i="2"/>
  <c r="Z1765" i="2"/>
  <c r="Y1765" i="2"/>
  <c r="X1765" i="2"/>
  <c r="AE683" i="2"/>
  <c r="AD683" i="2"/>
  <c r="AC683" i="2"/>
  <c r="AB683" i="2"/>
  <c r="AA683" i="2"/>
  <c r="Z683" i="2"/>
  <c r="X683" i="2"/>
  <c r="Y683" i="2"/>
  <c r="AE533" i="2"/>
  <c r="AD533" i="2"/>
  <c r="AC533" i="2"/>
  <c r="AB533" i="2"/>
  <c r="AA533" i="2"/>
  <c r="Z533" i="2"/>
  <c r="Y533" i="2"/>
  <c r="X533" i="2"/>
  <c r="AE482" i="2"/>
  <c r="AD482" i="2"/>
  <c r="AC482" i="2"/>
  <c r="AB482" i="2"/>
  <c r="AA482" i="2"/>
  <c r="Z482" i="2"/>
  <c r="Y482" i="2"/>
  <c r="X482" i="2"/>
  <c r="AE651" i="2"/>
  <c r="AD651" i="2"/>
  <c r="AC651" i="2"/>
  <c r="AB651" i="2"/>
  <c r="AA651" i="2"/>
  <c r="Z651" i="2"/>
  <c r="X651" i="2"/>
  <c r="Y651" i="2"/>
  <c r="AE724" i="2"/>
  <c r="AD724" i="2"/>
  <c r="AC724" i="2"/>
  <c r="AB724" i="2"/>
  <c r="AA724" i="2"/>
  <c r="Z724" i="2"/>
  <c r="Y724" i="2"/>
  <c r="X724" i="2"/>
  <c r="AE548" i="2"/>
  <c r="AD548" i="2"/>
  <c r="AC548" i="2"/>
  <c r="AB548" i="2"/>
  <c r="AA548" i="2"/>
  <c r="Z548" i="2"/>
  <c r="Y548" i="2"/>
  <c r="X548" i="2"/>
  <c r="AE503" i="2"/>
  <c r="AD503" i="2"/>
  <c r="AC503" i="2"/>
  <c r="AB503" i="2"/>
  <c r="AA503" i="2"/>
  <c r="Z503" i="2"/>
  <c r="X503" i="2"/>
  <c r="Y503" i="2"/>
  <c r="AE431" i="2"/>
  <c r="AD431" i="2"/>
  <c r="AC431" i="2"/>
  <c r="AB431" i="2"/>
  <c r="AA431" i="2"/>
  <c r="Z431" i="2"/>
  <c r="X431" i="2"/>
  <c r="Y431" i="2"/>
  <c r="AE370" i="2"/>
  <c r="AD370" i="2"/>
  <c r="AC370" i="2"/>
  <c r="AB370" i="2"/>
  <c r="AA370" i="2"/>
  <c r="Z370" i="2"/>
  <c r="Y370" i="2"/>
  <c r="X370" i="2"/>
  <c r="AE780" i="2"/>
  <c r="AD780" i="2"/>
  <c r="AC780" i="2"/>
  <c r="AB780" i="2"/>
  <c r="AA780" i="2"/>
  <c r="Z780" i="2"/>
  <c r="Y780" i="2"/>
  <c r="X780" i="2"/>
  <c r="AE809" i="2"/>
  <c r="AD809" i="2"/>
  <c r="AC809" i="2"/>
  <c r="AB809" i="2"/>
  <c r="AA809" i="2"/>
  <c r="Z809" i="2"/>
  <c r="Y809" i="2"/>
  <c r="X809" i="2"/>
  <c r="AE1992" i="2"/>
  <c r="AD1992" i="2"/>
  <c r="AC1992" i="2"/>
  <c r="AB1992" i="2"/>
  <c r="Z1992" i="2"/>
  <c r="AA1992" i="2"/>
  <c r="Y1992" i="2"/>
  <c r="X1992" i="2"/>
  <c r="AE558" i="2"/>
  <c r="AD558" i="2"/>
  <c r="AC558" i="2"/>
  <c r="AB558" i="2"/>
  <c r="AA558" i="2"/>
  <c r="Z558" i="2"/>
  <c r="Y558" i="2"/>
  <c r="X558" i="2"/>
  <c r="AE777" i="2"/>
  <c r="AD777" i="2"/>
  <c r="AC777" i="2"/>
  <c r="AB777" i="2"/>
  <c r="AA777" i="2"/>
  <c r="Z777" i="2"/>
  <c r="Y777" i="2"/>
  <c r="X777" i="2"/>
  <c r="AE464" i="2"/>
  <c r="AD464" i="2"/>
  <c r="AC464" i="2"/>
  <c r="AB464" i="2"/>
  <c r="AA464" i="2"/>
  <c r="Z464" i="2"/>
  <c r="Y464" i="2"/>
  <c r="X464" i="2"/>
  <c r="AE716" i="2"/>
  <c r="AD716" i="2"/>
  <c r="AC716" i="2"/>
  <c r="AB716" i="2"/>
  <c r="AA716" i="2"/>
  <c r="Z716" i="2"/>
  <c r="Y716" i="2"/>
  <c r="X716" i="2"/>
  <c r="AE249" i="2"/>
  <c r="AD249" i="2"/>
  <c r="AC249" i="2"/>
  <c r="AB249" i="2"/>
  <c r="AA249" i="2"/>
  <c r="Z249" i="2"/>
  <c r="X249" i="2"/>
  <c r="Y249" i="2"/>
  <c r="AE340" i="2"/>
  <c r="AD340" i="2"/>
  <c r="AC340" i="2"/>
  <c r="AB340" i="2"/>
  <c r="AA340" i="2"/>
  <c r="Z340" i="2"/>
  <c r="Y340" i="2"/>
  <c r="X340" i="2"/>
  <c r="AE243" i="2"/>
  <c r="AD243" i="2"/>
  <c r="AC243" i="2"/>
  <c r="AB243" i="2"/>
  <c r="AA243" i="2"/>
  <c r="Z243" i="2"/>
  <c r="X243" i="2"/>
  <c r="Y243" i="2"/>
  <c r="AE279" i="2"/>
  <c r="AD279" i="2"/>
  <c r="AC279" i="2"/>
  <c r="AB279" i="2"/>
  <c r="AA279" i="2"/>
  <c r="Z279" i="2"/>
  <c r="X279" i="2"/>
  <c r="Y279" i="2"/>
  <c r="AE259" i="2"/>
  <c r="AD259" i="2"/>
  <c r="AC259" i="2"/>
  <c r="AB259" i="2"/>
  <c r="AA259" i="2"/>
  <c r="Z259" i="2"/>
  <c r="X259" i="2"/>
  <c r="Y259" i="2"/>
  <c r="AE191" i="2"/>
  <c r="AD191" i="2"/>
  <c r="AC191" i="2"/>
  <c r="AB191" i="2"/>
  <c r="AA191" i="2"/>
  <c r="Z191" i="2"/>
  <c r="X191" i="2"/>
  <c r="Y191" i="2"/>
  <c r="AE241" i="2"/>
  <c r="AD241" i="2"/>
  <c r="AC241" i="2"/>
  <c r="AB241" i="2"/>
  <c r="AA241" i="2"/>
  <c r="Z241" i="2"/>
  <c r="X241" i="2"/>
  <c r="Y241" i="2"/>
  <c r="AE201" i="2"/>
  <c r="AD201" i="2"/>
  <c r="AC201" i="2"/>
  <c r="AB201" i="2"/>
  <c r="AA201" i="2"/>
  <c r="Z201" i="2"/>
  <c r="X201" i="2"/>
  <c r="Y201" i="2"/>
  <c r="AE170" i="2"/>
  <c r="AD170" i="2"/>
  <c r="AC170" i="2"/>
  <c r="AB170" i="2"/>
  <c r="AA170" i="2"/>
  <c r="Z170" i="2"/>
  <c r="Y170" i="2"/>
  <c r="X170" i="2"/>
  <c r="AE185" i="2"/>
  <c r="AD185" i="2"/>
  <c r="AC185" i="2"/>
  <c r="AB185" i="2"/>
  <c r="AA185" i="2"/>
  <c r="Z185" i="2"/>
  <c r="X185" i="2"/>
  <c r="Y185" i="2"/>
  <c r="AE270" i="2"/>
  <c r="AD270" i="2"/>
  <c r="AC270" i="2"/>
  <c r="AB270" i="2"/>
  <c r="AA270" i="2"/>
  <c r="Z270" i="2"/>
  <c r="Y270" i="2"/>
  <c r="X270" i="2"/>
  <c r="AE282" i="2"/>
  <c r="AD282" i="2"/>
  <c r="AC282" i="2"/>
  <c r="AB282" i="2"/>
  <c r="AA282" i="2"/>
  <c r="Z282" i="2"/>
  <c r="Y282" i="2"/>
  <c r="X282" i="2"/>
  <c r="AE252" i="2"/>
  <c r="AD252" i="2"/>
  <c r="AC252" i="2"/>
  <c r="AB252" i="2"/>
  <c r="AA252" i="2"/>
  <c r="Z252" i="2"/>
  <c r="Y252" i="2"/>
  <c r="X252" i="2"/>
  <c r="AE240" i="2"/>
  <c r="AD240" i="2"/>
  <c r="AC240" i="2"/>
  <c r="AB240" i="2"/>
  <c r="AA240" i="2"/>
  <c r="Z240" i="2"/>
  <c r="Y240" i="2"/>
  <c r="X240" i="2"/>
  <c r="AE247" i="2"/>
  <c r="AD247" i="2"/>
  <c r="AC247" i="2"/>
  <c r="AB247" i="2"/>
  <c r="AA247" i="2"/>
  <c r="Z247" i="2"/>
  <c r="X247" i="2"/>
  <c r="Y247" i="2"/>
  <c r="AE210" i="2"/>
  <c r="AD210" i="2"/>
  <c r="AC210" i="2"/>
  <c r="AB210" i="2"/>
  <c r="AA210" i="2"/>
  <c r="Z210" i="2"/>
  <c r="Y210" i="2"/>
  <c r="X210" i="2"/>
  <c r="AE291" i="2"/>
  <c r="AD291" i="2"/>
  <c r="AC291" i="2"/>
  <c r="AB291" i="2"/>
  <c r="AA291" i="2"/>
  <c r="Z291" i="2"/>
  <c r="X291" i="2"/>
  <c r="Y291" i="2"/>
  <c r="AE321" i="2"/>
  <c r="AD321" i="2"/>
  <c r="AC321" i="2"/>
  <c r="AB321" i="2"/>
  <c r="AA321" i="2"/>
  <c r="Z321" i="2"/>
  <c r="X321" i="2"/>
  <c r="Y321" i="2"/>
  <c r="AE313" i="2"/>
  <c r="AD313" i="2"/>
  <c r="AC313" i="2"/>
  <c r="AB313" i="2"/>
  <c r="AA313" i="2"/>
  <c r="Z313" i="2"/>
  <c r="X313" i="2"/>
  <c r="Y313" i="2"/>
  <c r="AE251" i="2"/>
  <c r="AD251" i="2"/>
  <c r="AC251" i="2"/>
  <c r="AB251" i="2"/>
  <c r="AA251" i="2"/>
  <c r="Z251" i="2"/>
  <c r="X251" i="2"/>
  <c r="Y251" i="2"/>
  <c r="AE208" i="2"/>
  <c r="AD208" i="2"/>
  <c r="AC208" i="2"/>
  <c r="AB208" i="2"/>
  <c r="AA208" i="2"/>
  <c r="Z208" i="2"/>
  <c r="Y208" i="2"/>
  <c r="X208" i="2"/>
  <c r="AE223" i="2"/>
  <c r="AD223" i="2"/>
  <c r="AC223" i="2"/>
  <c r="AB223" i="2"/>
  <c r="AA223" i="2"/>
  <c r="Z223" i="2"/>
  <c r="X223" i="2"/>
  <c r="Y223" i="2"/>
  <c r="AE307" i="2"/>
  <c r="AD307" i="2"/>
  <c r="AC307" i="2"/>
  <c r="AB307" i="2"/>
  <c r="AA307" i="2"/>
  <c r="Z307" i="2"/>
  <c r="X307" i="2"/>
  <c r="Y307" i="2"/>
  <c r="AE301" i="2"/>
  <c r="AD301" i="2"/>
  <c r="AC301" i="2"/>
  <c r="AB301" i="2"/>
  <c r="AA301" i="2"/>
  <c r="Z301" i="2"/>
  <c r="X301" i="2"/>
  <c r="Y301" i="2"/>
  <c r="AE280" i="2"/>
  <c r="AD280" i="2"/>
  <c r="AC280" i="2"/>
  <c r="AB280" i="2"/>
  <c r="AA280" i="2"/>
  <c r="Z280" i="2"/>
  <c r="Y280" i="2"/>
  <c r="X280" i="2"/>
  <c r="AE372" i="2"/>
  <c r="AD372" i="2"/>
  <c r="AC372" i="2"/>
  <c r="AB372" i="2"/>
  <c r="AA372" i="2"/>
  <c r="Z372" i="2"/>
  <c r="Y372" i="2"/>
  <c r="X372" i="2"/>
  <c r="AE341" i="2"/>
  <c r="AD341" i="2"/>
  <c r="AC341" i="2"/>
  <c r="AB341" i="2"/>
  <c r="AA341" i="2"/>
  <c r="Z341" i="2"/>
  <c r="X341" i="2"/>
  <c r="Y341" i="2"/>
  <c r="AE315" i="2"/>
  <c r="AD315" i="2"/>
  <c r="AC315" i="2"/>
  <c r="AB315" i="2"/>
  <c r="AA315" i="2"/>
  <c r="Z315" i="2"/>
  <c r="X315" i="2"/>
  <c r="Y315" i="2"/>
  <c r="AE764" i="2"/>
  <c r="AD764" i="2"/>
  <c r="AC764" i="2"/>
  <c r="AB764" i="2"/>
  <c r="AA764" i="2"/>
  <c r="Z764" i="2"/>
  <c r="Y764" i="2"/>
  <c r="X764" i="2"/>
  <c r="AE652" i="2"/>
  <c r="AD652" i="2"/>
  <c r="AC652" i="2"/>
  <c r="AB652" i="2"/>
  <c r="AA652" i="2"/>
  <c r="Z652" i="2"/>
  <c r="Y652" i="2"/>
  <c r="X652" i="2"/>
  <c r="AE598" i="2"/>
  <c r="AD598" i="2"/>
  <c r="AC598" i="2"/>
  <c r="AB598" i="2"/>
  <c r="AA598" i="2"/>
  <c r="Z598" i="2"/>
  <c r="Y598" i="2"/>
  <c r="X598" i="2"/>
  <c r="AE534" i="2"/>
  <c r="AD534" i="2"/>
  <c r="AC534" i="2"/>
  <c r="AB534" i="2"/>
  <c r="AA534" i="2"/>
  <c r="Z534" i="2"/>
  <c r="Y534" i="2"/>
  <c r="X534" i="2"/>
  <c r="AE620" i="2"/>
  <c r="AD620" i="2"/>
  <c r="AC620" i="2"/>
  <c r="AB620" i="2"/>
  <c r="AA620" i="2"/>
  <c r="Z620" i="2"/>
  <c r="Y620" i="2"/>
  <c r="X620" i="2"/>
  <c r="AE572" i="2"/>
  <c r="AD572" i="2"/>
  <c r="AC572" i="2"/>
  <c r="AB572" i="2"/>
  <c r="AA572" i="2"/>
  <c r="Z572" i="2"/>
  <c r="Y572" i="2"/>
  <c r="X572" i="2"/>
  <c r="AE497" i="2"/>
  <c r="AD497" i="2"/>
  <c r="AC497" i="2"/>
  <c r="AB497" i="2"/>
  <c r="AA497" i="2"/>
  <c r="Z497" i="2"/>
  <c r="X497" i="2"/>
  <c r="Y497" i="2"/>
  <c r="AE504" i="2"/>
  <c r="AD504" i="2"/>
  <c r="AC504" i="2"/>
  <c r="AB504" i="2"/>
  <c r="AA504" i="2"/>
  <c r="Z504" i="2"/>
  <c r="Y504" i="2"/>
  <c r="X504" i="2"/>
  <c r="AE438" i="2"/>
  <c r="AD438" i="2"/>
  <c r="AC438" i="2"/>
  <c r="AB438" i="2"/>
  <c r="AA438" i="2"/>
  <c r="Z438" i="2"/>
  <c r="Y438" i="2"/>
  <c r="X438" i="2"/>
  <c r="AE402" i="2"/>
  <c r="AD402" i="2"/>
  <c r="AC402" i="2"/>
  <c r="AB402" i="2"/>
  <c r="AA402" i="2"/>
  <c r="Z402" i="2"/>
  <c r="Y402" i="2"/>
  <c r="X402" i="2"/>
  <c r="AE495" i="2"/>
  <c r="AD495" i="2"/>
  <c r="AC495" i="2"/>
  <c r="AB495" i="2"/>
  <c r="AA495" i="2"/>
  <c r="Z495" i="2"/>
  <c r="X495" i="2"/>
  <c r="Y495" i="2"/>
  <c r="AE331" i="2"/>
  <c r="AD331" i="2"/>
  <c r="AC331" i="2"/>
  <c r="AB331" i="2"/>
  <c r="AA331" i="2"/>
  <c r="Z331" i="2"/>
  <c r="X331" i="2"/>
  <c r="Y331" i="2"/>
  <c r="AE455" i="2"/>
  <c r="AD455" i="2"/>
  <c r="AC455" i="2"/>
  <c r="AB455" i="2"/>
  <c r="AA455" i="2"/>
  <c r="Z455" i="2"/>
  <c r="X455" i="2"/>
  <c r="Y455" i="2"/>
  <c r="AE395" i="2"/>
  <c r="AD395" i="2"/>
  <c r="AC395" i="2"/>
  <c r="AB395" i="2"/>
  <c r="AA395" i="2"/>
  <c r="Z395" i="2"/>
  <c r="X395" i="2"/>
  <c r="Y395" i="2"/>
  <c r="AE298" i="2"/>
  <c r="AD298" i="2"/>
  <c r="AC298" i="2"/>
  <c r="AB298" i="2"/>
  <c r="AA298" i="2"/>
  <c r="Z298" i="2"/>
  <c r="Y298" i="2"/>
  <c r="X298" i="2"/>
  <c r="AE397" i="2"/>
  <c r="AD397" i="2"/>
  <c r="AC397" i="2"/>
  <c r="AB397" i="2"/>
  <c r="AA397" i="2"/>
  <c r="Z397" i="2"/>
  <c r="X397" i="2"/>
  <c r="Y397" i="2"/>
  <c r="AE361" i="2"/>
  <c r="AD361" i="2"/>
  <c r="AC361" i="2"/>
  <c r="AB361" i="2"/>
  <c r="AA361" i="2"/>
  <c r="Z361" i="2"/>
  <c r="X361" i="2"/>
  <c r="Y361" i="2"/>
  <c r="AE365" i="2"/>
  <c r="AD365" i="2"/>
  <c r="AC365" i="2"/>
  <c r="AB365" i="2"/>
  <c r="AA365" i="2"/>
  <c r="Z365" i="2"/>
  <c r="X365" i="2"/>
  <c r="Y365" i="2"/>
  <c r="AE305" i="2"/>
  <c r="AD305" i="2"/>
  <c r="AC305" i="2"/>
  <c r="AB305" i="2"/>
  <c r="AA305" i="2"/>
  <c r="Z305" i="2"/>
  <c r="X305" i="2"/>
  <c r="Y305" i="2"/>
  <c r="AE325" i="2"/>
  <c r="AD325" i="2"/>
  <c r="AC325" i="2"/>
  <c r="AB325" i="2"/>
  <c r="AA325" i="2"/>
  <c r="Z325" i="2"/>
  <c r="X325" i="2"/>
  <c r="Y325" i="2"/>
  <c r="AE275" i="2"/>
  <c r="AD275" i="2"/>
  <c r="AC275" i="2"/>
  <c r="AB275" i="2"/>
  <c r="AA275" i="2"/>
  <c r="Z275" i="2"/>
  <c r="X275" i="2"/>
  <c r="Y275" i="2"/>
  <c r="AE272" i="2"/>
  <c r="AD272" i="2"/>
  <c r="AC272" i="2"/>
  <c r="AB272" i="2"/>
  <c r="AA272" i="2"/>
  <c r="Z272" i="2"/>
  <c r="Y272" i="2"/>
  <c r="X272" i="2"/>
  <c r="AE357" i="2"/>
  <c r="AD357" i="2"/>
  <c r="AC357" i="2"/>
  <c r="AB357" i="2"/>
  <c r="AA357" i="2"/>
  <c r="Z357" i="2"/>
  <c r="X357" i="2"/>
  <c r="Y357" i="2"/>
  <c r="AE226" i="2"/>
  <c r="AD226" i="2"/>
  <c r="AC226" i="2"/>
  <c r="AB226" i="2"/>
  <c r="AA226" i="2"/>
  <c r="Z226" i="2"/>
  <c r="Y226" i="2"/>
  <c r="X226" i="2"/>
  <c r="AE360" i="2"/>
  <c r="AD360" i="2"/>
  <c r="AC360" i="2"/>
  <c r="AB360" i="2"/>
  <c r="AA360" i="2"/>
  <c r="Z360" i="2"/>
  <c r="Y360" i="2"/>
  <c r="X360" i="2"/>
  <c r="AE306" i="2"/>
  <c r="AD306" i="2"/>
  <c r="AC306" i="2"/>
  <c r="AB306" i="2"/>
  <c r="AA306" i="2"/>
  <c r="Z306" i="2"/>
  <c r="Y306" i="2"/>
  <c r="X306" i="2"/>
  <c r="AE228" i="2"/>
  <c r="AD228" i="2"/>
  <c r="AC228" i="2"/>
  <c r="AB228" i="2"/>
  <c r="AA228" i="2"/>
  <c r="Z228" i="2"/>
  <c r="Y228" i="2"/>
  <c r="X228" i="2"/>
  <c r="AE314" i="2"/>
  <c r="AD314" i="2"/>
  <c r="AC314" i="2"/>
  <c r="AB314" i="2"/>
  <c r="AA314" i="2"/>
  <c r="Z314" i="2"/>
  <c r="Y314" i="2"/>
  <c r="X314" i="2"/>
  <c r="AE358" i="2"/>
  <c r="AD358" i="2"/>
  <c r="AC358" i="2"/>
  <c r="AB358" i="2"/>
  <c r="AA358" i="2"/>
  <c r="Z358" i="2"/>
  <c r="Y358" i="2"/>
  <c r="X358" i="2"/>
  <c r="AE592" i="2"/>
  <c r="AD592" i="2"/>
  <c r="AC592" i="2"/>
  <c r="AB592" i="2"/>
  <c r="AA592" i="2"/>
  <c r="Z592" i="2"/>
  <c r="Y592" i="2"/>
  <c r="X592" i="2"/>
  <c r="AE442" i="2"/>
  <c r="AD442" i="2"/>
  <c r="AC442" i="2"/>
  <c r="AB442" i="2"/>
  <c r="AA442" i="2"/>
  <c r="Z442" i="2"/>
  <c r="Y442" i="2"/>
  <c r="X442" i="2"/>
  <c r="AE383" i="2"/>
  <c r="AD383" i="2"/>
  <c r="AC383" i="2"/>
  <c r="AB383" i="2"/>
  <c r="AA383" i="2"/>
  <c r="Z383" i="2"/>
  <c r="X383" i="2"/>
  <c r="Y383" i="2"/>
  <c r="AE491" i="2"/>
  <c r="AD491" i="2"/>
  <c r="AC491" i="2"/>
  <c r="AB491" i="2"/>
  <c r="AA491" i="2"/>
  <c r="Z491" i="2"/>
  <c r="X491" i="2"/>
  <c r="Y491" i="2"/>
  <c r="AE515" i="2"/>
  <c r="AD515" i="2"/>
  <c r="AC515" i="2"/>
  <c r="AB515" i="2"/>
  <c r="AA515" i="2"/>
  <c r="Z515" i="2"/>
  <c r="X515" i="2"/>
  <c r="Y515" i="2"/>
  <c r="AE411" i="2"/>
  <c r="AD411" i="2"/>
  <c r="AC411" i="2"/>
  <c r="AB411" i="2"/>
  <c r="AA411" i="2"/>
  <c r="Z411" i="2"/>
  <c r="X411" i="2"/>
  <c r="Y411" i="2"/>
  <c r="AE595" i="2"/>
  <c r="AD595" i="2"/>
  <c r="AC595" i="2"/>
  <c r="AB595" i="2"/>
  <c r="AA595" i="2"/>
  <c r="Z595" i="2"/>
  <c r="X595" i="2"/>
  <c r="Y595" i="2"/>
  <c r="AE633" i="2"/>
  <c r="AD633" i="2"/>
  <c r="AC633" i="2"/>
  <c r="AB633" i="2"/>
  <c r="AA633" i="2"/>
  <c r="Z633" i="2"/>
  <c r="Y633" i="2"/>
  <c r="X633" i="2"/>
  <c r="AE551" i="2"/>
  <c r="AD551" i="2"/>
  <c r="AC551" i="2"/>
  <c r="AB551" i="2"/>
  <c r="AA551" i="2"/>
  <c r="Z551" i="2"/>
  <c r="X551" i="2"/>
  <c r="Y551" i="2"/>
  <c r="AE844" i="2"/>
  <c r="AD844" i="2"/>
  <c r="AC844" i="2"/>
  <c r="AB844" i="2"/>
  <c r="AA844" i="2"/>
  <c r="Z844" i="2"/>
  <c r="Y844" i="2"/>
  <c r="X844" i="2"/>
  <c r="AE425" i="2"/>
  <c r="AD425" i="2"/>
  <c r="AC425" i="2"/>
  <c r="AB425" i="2"/>
  <c r="AA425" i="2"/>
  <c r="Z425" i="2"/>
  <c r="X425" i="2"/>
  <c r="Y425" i="2"/>
  <c r="AE300" i="2"/>
  <c r="AD300" i="2"/>
  <c r="AC300" i="2"/>
  <c r="AB300" i="2"/>
  <c r="AA300" i="2"/>
  <c r="Z300" i="2"/>
  <c r="Y300" i="2"/>
  <c r="X300" i="2"/>
  <c r="AE566" i="2"/>
  <c r="AD566" i="2"/>
  <c r="AC566" i="2"/>
  <c r="AB566" i="2"/>
  <c r="AA566" i="2"/>
  <c r="Z566" i="2"/>
  <c r="Y566" i="2"/>
  <c r="X566" i="2"/>
  <c r="AE526" i="2"/>
  <c r="AD526" i="2"/>
  <c r="AC526" i="2"/>
  <c r="AB526" i="2"/>
  <c r="AA526" i="2"/>
  <c r="Z526" i="2"/>
  <c r="Y526" i="2"/>
  <c r="X526" i="2"/>
  <c r="AE857" i="2"/>
  <c r="AD857" i="2"/>
  <c r="AC857" i="2"/>
  <c r="AB857" i="2"/>
  <c r="AA857" i="2"/>
  <c r="Z857" i="2"/>
  <c r="Y857" i="2"/>
  <c r="X857" i="2"/>
  <c r="AE289" i="2"/>
  <c r="AD289" i="2"/>
  <c r="AC289" i="2"/>
  <c r="AB289" i="2"/>
  <c r="AA289" i="2"/>
  <c r="Z289" i="2"/>
  <c r="X289" i="2"/>
  <c r="Y289" i="2"/>
  <c r="AE211" i="2"/>
  <c r="AD211" i="2"/>
  <c r="AC211" i="2"/>
  <c r="AB211" i="2"/>
  <c r="AA211" i="2"/>
  <c r="Z211" i="2"/>
  <c r="X211" i="2"/>
  <c r="Y211" i="2"/>
  <c r="AE266" i="2"/>
  <c r="AD266" i="2"/>
  <c r="AC266" i="2"/>
  <c r="AB266" i="2"/>
  <c r="AA266" i="2"/>
  <c r="Z266" i="2"/>
  <c r="Y266" i="2"/>
  <c r="X266" i="2"/>
  <c r="AE233" i="2"/>
  <c r="AD233" i="2"/>
  <c r="AC233" i="2"/>
  <c r="AB233" i="2"/>
  <c r="AA233" i="2"/>
  <c r="Z233" i="2"/>
  <c r="X233" i="2"/>
  <c r="Y233" i="2"/>
  <c r="AE290" i="2"/>
  <c r="AD290" i="2"/>
  <c r="AC290" i="2"/>
  <c r="AB290" i="2"/>
  <c r="AA290" i="2"/>
  <c r="Z290" i="2"/>
  <c r="Y290" i="2"/>
  <c r="X290" i="2"/>
  <c r="AE288" i="2"/>
  <c r="AD288" i="2"/>
  <c r="AC288" i="2"/>
  <c r="AB288" i="2"/>
  <c r="AA288" i="2"/>
  <c r="Z288" i="2"/>
  <c r="Y288" i="2"/>
  <c r="X288" i="2"/>
  <c r="AE1976" i="2"/>
  <c r="AD1976" i="2"/>
  <c r="AC1976" i="2"/>
  <c r="AB1976" i="2"/>
  <c r="Z1976" i="2"/>
  <c r="AA1976" i="2"/>
  <c r="Y1976" i="2"/>
  <c r="X1976" i="2"/>
  <c r="AE284" i="2"/>
  <c r="AD284" i="2"/>
  <c r="AC284" i="2"/>
  <c r="AB284" i="2"/>
  <c r="AA284" i="2"/>
  <c r="Z284" i="2"/>
  <c r="Y284" i="2"/>
  <c r="X284" i="2"/>
  <c r="AE176" i="2"/>
  <c r="AD176" i="2"/>
  <c r="AC176" i="2"/>
  <c r="AB176" i="2"/>
  <c r="AA176" i="2"/>
  <c r="Z176" i="2"/>
  <c r="Y176" i="2"/>
  <c r="X176" i="2"/>
  <c r="AE256" i="2"/>
  <c r="AD256" i="2"/>
  <c r="AC256" i="2"/>
  <c r="AB256" i="2"/>
  <c r="AA256" i="2"/>
  <c r="Z256" i="2"/>
  <c r="Y256" i="2"/>
  <c r="X256" i="2"/>
  <c r="AE287" i="2"/>
  <c r="AD287" i="2"/>
  <c r="AC287" i="2"/>
  <c r="AB287" i="2"/>
  <c r="AA287" i="2"/>
  <c r="Z287" i="2"/>
  <c r="X287" i="2"/>
  <c r="Y287" i="2"/>
  <c r="AE151" i="2"/>
  <c r="AD151" i="2"/>
  <c r="AC151" i="2"/>
  <c r="AB151" i="2"/>
  <c r="AA151" i="2"/>
  <c r="Z151" i="2"/>
  <c r="Y151" i="2"/>
  <c r="X151" i="2"/>
  <c r="AE214" i="2"/>
  <c r="AD214" i="2"/>
  <c r="AC214" i="2"/>
  <c r="AB214" i="2"/>
  <c r="AA214" i="2"/>
  <c r="Z214" i="2"/>
  <c r="Y214" i="2"/>
  <c r="X214" i="2"/>
  <c r="AE193" i="2"/>
  <c r="AD193" i="2"/>
  <c r="AC193" i="2"/>
  <c r="AB193" i="2"/>
  <c r="AA193" i="2"/>
  <c r="Z193" i="2"/>
  <c r="X193" i="2"/>
  <c r="Y193" i="2"/>
  <c r="AE286" i="2"/>
  <c r="AD286" i="2"/>
  <c r="AC286" i="2"/>
  <c r="AB286" i="2"/>
  <c r="AA286" i="2"/>
  <c r="Z286" i="2"/>
  <c r="Y286" i="2"/>
  <c r="X286" i="2"/>
  <c r="AE163" i="2"/>
  <c r="AD163" i="2"/>
  <c r="AC163" i="2"/>
  <c r="AB163" i="2"/>
  <c r="AA163" i="2"/>
  <c r="Z163" i="2"/>
  <c r="X163" i="2"/>
  <c r="Y163" i="2"/>
  <c r="AE144" i="2"/>
  <c r="AD144" i="2"/>
  <c r="AC144" i="2"/>
  <c r="AB144" i="2"/>
  <c r="AA144" i="2"/>
  <c r="Z144" i="2"/>
  <c r="Y144" i="2"/>
  <c r="X144" i="2"/>
  <c r="AE204" i="2"/>
  <c r="AD204" i="2"/>
  <c r="AC204" i="2"/>
  <c r="AB204" i="2"/>
  <c r="AA204" i="2"/>
  <c r="Z204" i="2"/>
  <c r="Y204" i="2"/>
  <c r="X204" i="2"/>
  <c r="AE216" i="2"/>
  <c r="AD216" i="2"/>
  <c r="AC216" i="2"/>
  <c r="AB216" i="2"/>
  <c r="AA216" i="2"/>
  <c r="Z216" i="2"/>
  <c r="Y216" i="2"/>
  <c r="X216" i="2"/>
  <c r="AE385" i="2"/>
  <c r="AD385" i="2"/>
  <c r="AC385" i="2"/>
  <c r="AB385" i="2"/>
  <c r="AA385" i="2"/>
  <c r="Z385" i="2"/>
  <c r="X385" i="2"/>
  <c r="Y385" i="2"/>
  <c r="AE348" i="2"/>
  <c r="AD348" i="2"/>
  <c r="AC348" i="2"/>
  <c r="AB348" i="2"/>
  <c r="AA348" i="2"/>
  <c r="Z348" i="2"/>
  <c r="Y348" i="2"/>
  <c r="X348" i="2"/>
  <c r="AE203" i="2"/>
  <c r="AD203" i="2"/>
  <c r="AC203" i="2"/>
  <c r="AB203" i="2"/>
  <c r="AA203" i="2"/>
  <c r="Z203" i="2"/>
  <c r="X203" i="2"/>
  <c r="Y203" i="2"/>
  <c r="AE188" i="2"/>
  <c r="AD188" i="2"/>
  <c r="AC188" i="2"/>
  <c r="AB188" i="2"/>
  <c r="AA188" i="2"/>
  <c r="Z188" i="2"/>
  <c r="Y188" i="2"/>
  <c r="X188" i="2"/>
  <c r="AE336" i="2"/>
  <c r="AD336" i="2"/>
  <c r="AC336" i="2"/>
  <c r="AB336" i="2"/>
  <c r="AA336" i="2"/>
  <c r="Z336" i="2"/>
  <c r="Y336" i="2"/>
  <c r="X336" i="2"/>
  <c r="AE405" i="2"/>
  <c r="AD405" i="2"/>
  <c r="AC405" i="2"/>
  <c r="AB405" i="2"/>
  <c r="AA405" i="2"/>
  <c r="Z405" i="2"/>
  <c r="X405" i="2"/>
  <c r="Y405" i="2"/>
  <c r="AE274" i="2"/>
  <c r="AD274" i="2"/>
  <c r="AC274" i="2"/>
  <c r="AB274" i="2"/>
  <c r="AA274" i="2"/>
  <c r="Z274" i="2"/>
  <c r="Y274" i="2"/>
  <c r="X274" i="2"/>
  <c r="AE332" i="2"/>
  <c r="AD332" i="2"/>
  <c r="AC332" i="2"/>
  <c r="AB332" i="2"/>
  <c r="AA332" i="2"/>
  <c r="Z332" i="2"/>
  <c r="Y332" i="2"/>
  <c r="X332" i="2"/>
  <c r="AE684" i="2"/>
  <c r="AD684" i="2"/>
  <c r="AC684" i="2"/>
  <c r="AB684" i="2"/>
  <c r="AA684" i="2"/>
  <c r="Z684" i="2"/>
  <c r="Y684" i="2"/>
  <c r="X684" i="2"/>
  <c r="AE364" i="2"/>
  <c r="AD364" i="2"/>
  <c r="AC364" i="2"/>
  <c r="AB364" i="2"/>
  <c r="AA364" i="2"/>
  <c r="Z364" i="2"/>
  <c r="Y364" i="2"/>
  <c r="X364" i="2"/>
  <c r="AE450" i="2"/>
  <c r="AD450" i="2"/>
  <c r="AC450" i="2"/>
  <c r="AB450" i="2"/>
  <c r="AA450" i="2"/>
  <c r="Z450" i="2"/>
  <c r="Y450" i="2"/>
  <c r="X450" i="2"/>
  <c r="AE352" i="2"/>
  <c r="AD352" i="2"/>
  <c r="AC352" i="2"/>
  <c r="AB352" i="2"/>
  <c r="AA352" i="2"/>
  <c r="Z352" i="2"/>
  <c r="Y352" i="2"/>
  <c r="X352" i="2"/>
  <c r="AE297" i="2"/>
  <c r="AD297" i="2"/>
  <c r="AC297" i="2"/>
  <c r="AB297" i="2"/>
  <c r="AA297" i="2"/>
  <c r="Z297" i="2"/>
  <c r="X297" i="2"/>
  <c r="Y297" i="2"/>
  <c r="AE359" i="2"/>
  <c r="AD359" i="2"/>
  <c r="AC359" i="2"/>
  <c r="AB359" i="2"/>
  <c r="AA359" i="2"/>
  <c r="Z359" i="2"/>
  <c r="X359" i="2"/>
  <c r="Y359" i="2"/>
  <c r="AE197" i="2"/>
  <c r="AD197" i="2"/>
  <c r="AC197" i="2"/>
  <c r="AB197" i="2"/>
  <c r="AA197" i="2"/>
  <c r="Z197" i="2"/>
  <c r="X197" i="2"/>
  <c r="Y197" i="2"/>
  <c r="AE355" i="2"/>
  <c r="AD355" i="2"/>
  <c r="AC355" i="2"/>
  <c r="AB355" i="2"/>
  <c r="AA355" i="2"/>
  <c r="Z355" i="2"/>
  <c r="X355" i="2"/>
  <c r="Y355" i="2"/>
  <c r="AE262" i="2"/>
  <c r="AD262" i="2"/>
  <c r="AC262" i="2"/>
  <c r="AB262" i="2"/>
  <c r="AA262" i="2"/>
  <c r="Z262" i="2"/>
  <c r="Y262" i="2"/>
  <c r="X262" i="2"/>
  <c r="AE399" i="2"/>
  <c r="AD399" i="2"/>
  <c r="AC399" i="2"/>
  <c r="AB399" i="2"/>
  <c r="AA399" i="2"/>
  <c r="Z399" i="2"/>
  <c r="X399" i="2"/>
  <c r="Y399" i="2"/>
  <c r="AE415" i="2"/>
  <c r="AD415" i="2"/>
  <c r="AC415" i="2"/>
  <c r="AB415" i="2"/>
  <c r="AA415" i="2"/>
  <c r="Z415" i="2"/>
  <c r="X415" i="2"/>
  <c r="Y415" i="2"/>
  <c r="AE382" i="2"/>
  <c r="AD382" i="2"/>
  <c r="AC382" i="2"/>
  <c r="AB382" i="2"/>
  <c r="AA382" i="2"/>
  <c r="Z382" i="2"/>
  <c r="Y382" i="2"/>
  <c r="X382" i="2"/>
  <c r="AE344" i="2"/>
  <c r="AD344" i="2"/>
  <c r="AC344" i="2"/>
  <c r="AB344" i="2"/>
  <c r="AA344" i="2"/>
  <c r="Z344" i="2"/>
  <c r="Y344" i="2"/>
  <c r="X344" i="2"/>
  <c r="AE544" i="2"/>
  <c r="AD544" i="2"/>
  <c r="AC544" i="2"/>
  <c r="AB544" i="2"/>
  <c r="AA544" i="2"/>
  <c r="Z544" i="2"/>
  <c r="Y544" i="2"/>
  <c r="X544" i="2"/>
  <c r="AE387" i="2"/>
  <c r="AD387" i="2"/>
  <c r="AC387" i="2"/>
  <c r="AB387" i="2"/>
  <c r="AA387" i="2"/>
  <c r="Z387" i="2"/>
  <c r="X387" i="2"/>
  <c r="Y387" i="2"/>
  <c r="AE356" i="2"/>
  <c r="AD356" i="2"/>
  <c r="AC356" i="2"/>
  <c r="AB356" i="2"/>
  <c r="AA356" i="2"/>
  <c r="Z356" i="2"/>
  <c r="Y356" i="2"/>
  <c r="X356" i="2"/>
  <c r="AE302" i="2"/>
  <c r="AD302" i="2"/>
  <c r="AC302" i="2"/>
  <c r="AB302" i="2"/>
  <c r="AA302" i="2"/>
  <c r="Z302" i="2"/>
  <c r="Y302" i="2"/>
  <c r="X302" i="2"/>
  <c r="AE294" i="2"/>
  <c r="AD294" i="2"/>
  <c r="AC294" i="2"/>
  <c r="AB294" i="2"/>
  <c r="AA294" i="2"/>
  <c r="Z294" i="2"/>
  <c r="Y294" i="2"/>
  <c r="X294" i="2"/>
  <c r="AE257" i="2"/>
  <c r="AD257" i="2"/>
  <c r="AC257" i="2"/>
  <c r="AB257" i="2"/>
  <c r="AA257" i="2"/>
  <c r="Z257" i="2"/>
  <c r="X257" i="2"/>
  <c r="Y257" i="2"/>
  <c r="AE481" i="2"/>
  <c r="AD481" i="2"/>
  <c r="AC481" i="2"/>
  <c r="AB481" i="2"/>
  <c r="AA481" i="2"/>
  <c r="Z481" i="2"/>
  <c r="X481" i="2"/>
  <c r="Y481" i="2"/>
  <c r="AE392" i="2"/>
  <c r="AD392" i="2"/>
  <c r="AC392" i="2"/>
  <c r="AB392" i="2"/>
  <c r="AA392" i="2"/>
  <c r="Z392" i="2"/>
  <c r="Y392" i="2"/>
  <c r="X392" i="2"/>
  <c r="AE447" i="2"/>
  <c r="AD447" i="2"/>
  <c r="AC447" i="2"/>
  <c r="AB447" i="2"/>
  <c r="AA447" i="2"/>
  <c r="Z447" i="2"/>
  <c r="X447" i="2"/>
  <c r="Y447" i="2"/>
  <c r="AE295" i="2"/>
  <c r="AD295" i="2"/>
  <c r="AC295" i="2"/>
  <c r="AB295" i="2"/>
  <c r="AA295" i="2"/>
  <c r="Z295" i="2"/>
  <c r="X295" i="2"/>
  <c r="Y295" i="2"/>
  <c r="AE949" i="2"/>
  <c r="AD949" i="2"/>
  <c r="AC949" i="2"/>
  <c r="AB949" i="2"/>
  <c r="AA949" i="2"/>
  <c r="Z949" i="2"/>
  <c r="Y949" i="2"/>
  <c r="X949" i="2"/>
  <c r="AE1536" i="2"/>
  <c r="AD1536" i="2"/>
  <c r="AC1536" i="2"/>
  <c r="AB1536" i="2"/>
  <c r="Z1536" i="2"/>
  <c r="AA1536" i="2"/>
  <c r="Y1536" i="2"/>
  <c r="X1536" i="2"/>
  <c r="AE1656" i="2"/>
  <c r="AD1656" i="2"/>
  <c r="AC1656" i="2"/>
  <c r="AB1656" i="2"/>
  <c r="Z1656" i="2"/>
  <c r="AA1656" i="2"/>
  <c r="Y1656" i="2"/>
  <c r="X1656" i="2"/>
  <c r="AE1720" i="2"/>
  <c r="AD1720" i="2"/>
  <c r="AC1720" i="2"/>
  <c r="AB1720" i="2"/>
  <c r="Z1720" i="2"/>
  <c r="AA1720" i="2"/>
  <c r="Y1720" i="2"/>
  <c r="X1720" i="2"/>
  <c r="AE1784" i="2"/>
  <c r="AD1784" i="2"/>
  <c r="AC1784" i="2"/>
  <c r="AB1784" i="2"/>
  <c r="Z1784" i="2"/>
  <c r="AA1784" i="2"/>
  <c r="Y1784" i="2"/>
  <c r="X1784" i="2"/>
  <c r="AE1848" i="2"/>
  <c r="AD1848" i="2"/>
  <c r="AC1848" i="2"/>
  <c r="AB1848" i="2"/>
  <c r="Z1848" i="2"/>
  <c r="AA1848" i="2"/>
  <c r="Y1848" i="2"/>
  <c r="X1848" i="2"/>
  <c r="AE1912" i="2"/>
  <c r="AD1912" i="2"/>
  <c r="AC1912" i="2"/>
  <c r="AB1912" i="2"/>
  <c r="Z1912" i="2"/>
  <c r="AA1912" i="2"/>
  <c r="Y1912" i="2"/>
  <c r="X1912" i="2"/>
  <c r="AE1476" i="2"/>
  <c r="AD1476" i="2"/>
  <c r="AC1476" i="2"/>
  <c r="AB1476" i="2"/>
  <c r="AA1476" i="2"/>
  <c r="Z1476" i="2"/>
  <c r="Y1476" i="2"/>
  <c r="X1476" i="2"/>
  <c r="AE1833" i="2"/>
  <c r="AD1833" i="2"/>
  <c r="AC1833" i="2"/>
  <c r="AB1833" i="2"/>
  <c r="AA1833" i="2"/>
  <c r="Z1833" i="2"/>
  <c r="Y1833" i="2"/>
  <c r="X1833" i="2"/>
  <c r="AE1613" i="2"/>
  <c r="AD1613" i="2"/>
  <c r="AC1613" i="2"/>
  <c r="AB1613" i="2"/>
  <c r="AA1613" i="2"/>
  <c r="Z1613" i="2"/>
  <c r="Y1613" i="2"/>
  <c r="X1613" i="2"/>
  <c r="AE1869" i="2"/>
  <c r="AD1869" i="2"/>
  <c r="AC1869" i="2"/>
  <c r="AB1869" i="2"/>
  <c r="AA1869" i="2"/>
  <c r="Z1869" i="2"/>
  <c r="Y1869" i="2"/>
  <c r="X1869" i="2"/>
  <c r="AE1665" i="2"/>
  <c r="AD1665" i="2"/>
  <c r="AC1665" i="2"/>
  <c r="AB1665" i="2"/>
  <c r="AA1665" i="2"/>
  <c r="Z1665" i="2"/>
  <c r="Y1665" i="2"/>
  <c r="X1665" i="2"/>
  <c r="AE1921" i="2"/>
  <c r="AD1921" i="2"/>
  <c r="AC1921" i="2"/>
  <c r="AB1921" i="2"/>
  <c r="AA1921" i="2"/>
  <c r="Z1921" i="2"/>
  <c r="Y1921" i="2"/>
  <c r="X1921" i="2"/>
  <c r="AE1685" i="2"/>
  <c r="AD1685" i="2"/>
  <c r="AC1685" i="2"/>
  <c r="AB1685" i="2"/>
  <c r="AA1685" i="2"/>
  <c r="Z1685" i="2"/>
  <c r="Y1685" i="2"/>
  <c r="X1685" i="2"/>
  <c r="AE549" i="2"/>
  <c r="AD549" i="2"/>
  <c r="AC549" i="2"/>
  <c r="AB549" i="2"/>
  <c r="AA549" i="2"/>
  <c r="Z549" i="2"/>
  <c r="Y549" i="2"/>
  <c r="X549" i="2"/>
  <c r="AE636" i="2"/>
  <c r="AD636" i="2"/>
  <c r="AC636" i="2"/>
  <c r="AB636" i="2"/>
  <c r="AA636" i="2"/>
  <c r="Z636" i="2"/>
  <c r="Y636" i="2"/>
  <c r="X636" i="2"/>
  <c r="AE296" i="2"/>
  <c r="AD296" i="2"/>
  <c r="AC296" i="2"/>
  <c r="AB296" i="2"/>
  <c r="AA296" i="2"/>
  <c r="Z296" i="2"/>
  <c r="Y296" i="2"/>
  <c r="X296" i="2"/>
  <c r="AE692" i="2"/>
  <c r="AD692" i="2"/>
  <c r="AC692" i="2"/>
  <c r="AB692" i="2"/>
  <c r="AA692" i="2"/>
  <c r="Z692" i="2"/>
  <c r="Y692" i="2"/>
  <c r="X692" i="2"/>
  <c r="AE681" i="2"/>
  <c r="AD681" i="2"/>
  <c r="AC681" i="2"/>
  <c r="AB681" i="2"/>
  <c r="AA681" i="2"/>
  <c r="Z681" i="2"/>
  <c r="Y681" i="2"/>
  <c r="X681" i="2"/>
  <c r="AE363" i="2"/>
  <c r="AD363" i="2"/>
  <c r="AC363" i="2"/>
  <c r="AB363" i="2"/>
  <c r="AA363" i="2"/>
  <c r="Z363" i="2"/>
  <c r="X363" i="2"/>
  <c r="Y363" i="2"/>
  <c r="AE398" i="2"/>
  <c r="AD398" i="2"/>
  <c r="AC398" i="2"/>
  <c r="AB398" i="2"/>
  <c r="AA398" i="2"/>
  <c r="Z398" i="2"/>
  <c r="Y398" i="2"/>
  <c r="X398" i="2"/>
  <c r="AE553" i="2"/>
  <c r="AD553" i="2"/>
  <c r="AC553" i="2"/>
  <c r="AB553" i="2"/>
  <c r="AA553" i="2"/>
  <c r="Z553" i="2"/>
  <c r="Y553" i="2"/>
  <c r="X553" i="2"/>
  <c r="AE615" i="2"/>
  <c r="AD615" i="2"/>
  <c r="AC615" i="2"/>
  <c r="AB615" i="2"/>
  <c r="AA615" i="2"/>
  <c r="Z615" i="2"/>
  <c r="X615" i="2"/>
  <c r="Y615" i="2"/>
  <c r="AE457" i="2"/>
  <c r="AD457" i="2"/>
  <c r="AC457" i="2"/>
  <c r="AB457" i="2"/>
  <c r="AA457" i="2"/>
  <c r="Z457" i="2"/>
  <c r="X457" i="2"/>
  <c r="Y457" i="2"/>
  <c r="AE1925" i="2"/>
  <c r="AD1925" i="2"/>
  <c r="AC1925" i="2"/>
  <c r="AB1925" i="2"/>
  <c r="AA1925" i="2"/>
  <c r="Z1925" i="2"/>
  <c r="Y1925" i="2"/>
  <c r="X1925" i="2"/>
  <c r="AE841" i="2"/>
  <c r="AD841" i="2"/>
  <c r="AC841" i="2"/>
  <c r="AB841" i="2"/>
  <c r="AA841" i="2"/>
  <c r="Z841" i="2"/>
  <c r="Y841" i="2"/>
  <c r="X841" i="2"/>
  <c r="AE713" i="2"/>
  <c r="AD713" i="2"/>
  <c r="AC713" i="2"/>
  <c r="AB713" i="2"/>
  <c r="AA713" i="2"/>
  <c r="Z713" i="2"/>
  <c r="Y713" i="2"/>
  <c r="X713" i="2"/>
  <c r="AE812" i="2"/>
  <c r="AD812" i="2"/>
  <c r="AC812" i="2"/>
  <c r="AB812" i="2"/>
  <c r="AA812" i="2"/>
  <c r="Z812" i="2"/>
  <c r="Y812" i="2"/>
  <c r="X812" i="2"/>
  <c r="AE353" i="2"/>
  <c r="AD353" i="2"/>
  <c r="AC353" i="2"/>
  <c r="AB353" i="2"/>
  <c r="AA353" i="2"/>
  <c r="Z353" i="2"/>
  <c r="X353" i="2"/>
  <c r="Y353" i="2"/>
  <c r="AE225" i="2"/>
  <c r="AD225" i="2"/>
  <c r="AC225" i="2"/>
  <c r="AB225" i="2"/>
  <c r="AA225" i="2"/>
  <c r="Z225" i="2"/>
  <c r="X225" i="2"/>
  <c r="Y225" i="2"/>
  <c r="AU233" i="2"/>
  <c r="AT233" i="2"/>
  <c r="AS233" i="2"/>
  <c r="AR233" i="2"/>
  <c r="AQ233" i="2"/>
  <c r="AP233" i="2"/>
  <c r="AN233" i="2"/>
  <c r="AO233" i="2"/>
  <c r="AM233" i="2"/>
  <c r="AL233" i="2"/>
  <c r="AH233" i="2"/>
  <c r="AI233" i="2"/>
  <c r="AJ233" i="2"/>
  <c r="AF233" i="2"/>
  <c r="AK233" i="2"/>
  <c r="AG233" i="2"/>
  <c r="AU264" i="2"/>
  <c r="AT264" i="2"/>
  <c r="AS264" i="2"/>
  <c r="AR264" i="2"/>
  <c r="AQ264" i="2"/>
  <c r="AP264" i="2"/>
  <c r="AN264" i="2"/>
  <c r="AO264" i="2"/>
  <c r="AL264" i="2"/>
  <c r="AM264" i="2"/>
  <c r="AJ264" i="2"/>
  <c r="AI264" i="2"/>
  <c r="AK264" i="2"/>
  <c r="AG264" i="2"/>
  <c r="AF264" i="2"/>
  <c r="AH264" i="2"/>
  <c r="AU230" i="2"/>
  <c r="AT230" i="2"/>
  <c r="AS230" i="2"/>
  <c r="AR230" i="2"/>
  <c r="AQ230" i="2"/>
  <c r="AN230" i="2"/>
  <c r="AP230" i="2"/>
  <c r="AO230" i="2"/>
  <c r="AL230" i="2"/>
  <c r="AK230" i="2"/>
  <c r="AG230" i="2"/>
  <c r="AJ230" i="2"/>
  <c r="AH230" i="2"/>
  <c r="AI230" i="2"/>
  <c r="AF230" i="2"/>
  <c r="AM230" i="2"/>
  <c r="AU164" i="2"/>
  <c r="AT164" i="2"/>
  <c r="AS164" i="2"/>
  <c r="AR164" i="2"/>
  <c r="AQ164" i="2"/>
  <c r="AP164" i="2"/>
  <c r="AN164" i="2"/>
  <c r="AO164" i="2"/>
  <c r="AL164" i="2"/>
  <c r="AJ164" i="2"/>
  <c r="AK164" i="2"/>
  <c r="AI164" i="2"/>
  <c r="AM164" i="2"/>
  <c r="AG164" i="2"/>
  <c r="AF164" i="2"/>
  <c r="AH164" i="2"/>
  <c r="AU248" i="2"/>
  <c r="AT248" i="2"/>
  <c r="AS248" i="2"/>
  <c r="AR248" i="2"/>
  <c r="AQ248" i="2"/>
  <c r="AP248" i="2"/>
  <c r="AN248" i="2"/>
  <c r="AO248" i="2"/>
  <c r="AL248" i="2"/>
  <c r="AM248" i="2"/>
  <c r="AJ248" i="2"/>
  <c r="AI248" i="2"/>
  <c r="AK248" i="2"/>
  <c r="AG248" i="2"/>
  <c r="AF248" i="2"/>
  <c r="AH248" i="2"/>
  <c r="AU196" i="2"/>
  <c r="AT196" i="2"/>
  <c r="AS196" i="2"/>
  <c r="AR196" i="2"/>
  <c r="AQ196" i="2"/>
  <c r="AP196" i="2"/>
  <c r="AN196" i="2"/>
  <c r="AO196" i="2"/>
  <c r="AL196" i="2"/>
  <c r="AJ196" i="2"/>
  <c r="AK196" i="2"/>
  <c r="AI196" i="2"/>
  <c r="AM196" i="2"/>
  <c r="AG196" i="2"/>
  <c r="AF196" i="2"/>
  <c r="AH196" i="2"/>
  <c r="AU245" i="2"/>
  <c r="AT245" i="2"/>
  <c r="AS245" i="2"/>
  <c r="AQ245" i="2"/>
  <c r="AR245" i="2"/>
  <c r="AP245" i="2"/>
  <c r="AN245" i="2"/>
  <c r="AO245" i="2"/>
  <c r="AM245" i="2"/>
  <c r="AJ245" i="2"/>
  <c r="AH245" i="2"/>
  <c r="AK245" i="2"/>
  <c r="AI245" i="2"/>
  <c r="AL245" i="2"/>
  <c r="AG245" i="2"/>
  <c r="AF245" i="2"/>
  <c r="AU206" i="2"/>
  <c r="AT206" i="2"/>
  <c r="AS206" i="2"/>
  <c r="AR206" i="2"/>
  <c r="AQ206" i="2"/>
  <c r="AP206" i="2"/>
  <c r="AN206" i="2"/>
  <c r="AO206" i="2"/>
  <c r="AL206" i="2"/>
  <c r="AK206" i="2"/>
  <c r="AG206" i="2"/>
  <c r="AM206" i="2"/>
  <c r="AJ206" i="2"/>
  <c r="AH206" i="2"/>
  <c r="AI206" i="2"/>
  <c r="AF206" i="2"/>
  <c r="AU239" i="2"/>
  <c r="AT239" i="2"/>
  <c r="AR239" i="2"/>
  <c r="AS239" i="2"/>
  <c r="AQ239" i="2"/>
  <c r="AP239" i="2"/>
  <c r="AO239" i="2"/>
  <c r="AN239" i="2"/>
  <c r="AM239" i="2"/>
  <c r="AJ239" i="2"/>
  <c r="AK239" i="2"/>
  <c r="AF239" i="2"/>
  <c r="AL239" i="2"/>
  <c r="AG239" i="2"/>
  <c r="AH239" i="2"/>
  <c r="AI239" i="2"/>
  <c r="AU217" i="2"/>
  <c r="AT217" i="2"/>
  <c r="AS217" i="2"/>
  <c r="AR217" i="2"/>
  <c r="AQ217" i="2"/>
  <c r="AP217" i="2"/>
  <c r="AN217" i="2"/>
  <c r="AO217" i="2"/>
  <c r="AM217" i="2"/>
  <c r="AL217" i="2"/>
  <c r="AH217" i="2"/>
  <c r="AI217" i="2"/>
  <c r="AJ217" i="2"/>
  <c r="AK217" i="2"/>
  <c r="AF217" i="2"/>
  <c r="AG217" i="2"/>
  <c r="AU244" i="2"/>
  <c r="AT244" i="2"/>
  <c r="AS244" i="2"/>
  <c r="AR244" i="2"/>
  <c r="AQ244" i="2"/>
  <c r="AP244" i="2"/>
  <c r="AN244" i="2"/>
  <c r="AO244" i="2"/>
  <c r="AL244" i="2"/>
  <c r="AJ244" i="2"/>
  <c r="AK244" i="2"/>
  <c r="AI244" i="2"/>
  <c r="AM244" i="2"/>
  <c r="AG244" i="2"/>
  <c r="AF244" i="2"/>
  <c r="AH244" i="2"/>
  <c r="AU269" i="2"/>
  <c r="AT269" i="2"/>
  <c r="AS269" i="2"/>
  <c r="AQ269" i="2"/>
  <c r="AR269" i="2"/>
  <c r="AP269" i="2"/>
  <c r="AN269" i="2"/>
  <c r="AO269" i="2"/>
  <c r="AM269" i="2"/>
  <c r="AL269" i="2"/>
  <c r="AJ269" i="2"/>
  <c r="AH269" i="2"/>
  <c r="AK269" i="2"/>
  <c r="AI269" i="2"/>
  <c r="AG269" i="2"/>
  <c r="AF269" i="2"/>
  <c r="AU304" i="2"/>
  <c r="AT304" i="2"/>
  <c r="AS304" i="2"/>
  <c r="AR304" i="2"/>
  <c r="AQ304" i="2"/>
  <c r="AP304" i="2"/>
  <c r="AN304" i="2"/>
  <c r="AO304" i="2"/>
  <c r="AL304" i="2"/>
  <c r="AM304" i="2"/>
  <c r="AJ304" i="2"/>
  <c r="AI304" i="2"/>
  <c r="AK304" i="2"/>
  <c r="AG304" i="2"/>
  <c r="AH304" i="2"/>
  <c r="AF304" i="2"/>
  <c r="AU229" i="2"/>
  <c r="AT229" i="2"/>
  <c r="AS229" i="2"/>
  <c r="AQ229" i="2"/>
  <c r="AP229" i="2"/>
  <c r="AN229" i="2"/>
  <c r="AO229" i="2"/>
  <c r="AM229" i="2"/>
  <c r="AR229" i="2"/>
  <c r="AJ229" i="2"/>
  <c r="AH229" i="2"/>
  <c r="AK229" i="2"/>
  <c r="AI229" i="2"/>
  <c r="AL229" i="2"/>
  <c r="AG229" i="2"/>
  <c r="AF229" i="2"/>
  <c r="AU186" i="2"/>
  <c r="AT186" i="2"/>
  <c r="AS186" i="2"/>
  <c r="AR186" i="2"/>
  <c r="AQ186" i="2"/>
  <c r="AP186" i="2"/>
  <c r="AN186" i="2"/>
  <c r="AL186" i="2"/>
  <c r="AK186" i="2"/>
  <c r="AO186" i="2"/>
  <c r="AM186" i="2"/>
  <c r="AG186" i="2"/>
  <c r="AH186" i="2"/>
  <c r="AI186" i="2"/>
  <c r="AJ186" i="2"/>
  <c r="AF186" i="2"/>
  <c r="AU236" i="2"/>
  <c r="AT236" i="2"/>
  <c r="AS236" i="2"/>
  <c r="AR236" i="2"/>
  <c r="AQ236" i="2"/>
  <c r="AP236" i="2"/>
  <c r="AN236" i="2"/>
  <c r="AO236" i="2"/>
  <c r="AL236" i="2"/>
  <c r="AJ236" i="2"/>
  <c r="AM236" i="2"/>
  <c r="AK236" i="2"/>
  <c r="AI236" i="2"/>
  <c r="AG236" i="2"/>
  <c r="AH236" i="2"/>
  <c r="AF236" i="2"/>
  <c r="AU154" i="2"/>
  <c r="AT154" i="2"/>
  <c r="AS154" i="2"/>
  <c r="AR154" i="2"/>
  <c r="AQ154" i="2"/>
  <c r="AP154" i="2"/>
  <c r="AN154" i="2"/>
  <c r="AL154" i="2"/>
  <c r="AK154" i="2"/>
  <c r="AO154" i="2"/>
  <c r="AM154" i="2"/>
  <c r="AG154" i="2"/>
  <c r="AH154" i="2"/>
  <c r="AI154" i="2"/>
  <c r="AJ154" i="2"/>
  <c r="AF154" i="2"/>
  <c r="AU334" i="2"/>
  <c r="AT334" i="2"/>
  <c r="AS334" i="2"/>
  <c r="AR334" i="2"/>
  <c r="AQ334" i="2"/>
  <c r="AP334" i="2"/>
  <c r="AN334" i="2"/>
  <c r="AO334" i="2"/>
  <c r="AL334" i="2"/>
  <c r="AK334" i="2"/>
  <c r="AG334" i="2"/>
  <c r="AM334" i="2"/>
  <c r="AJ334" i="2"/>
  <c r="AH334" i="2"/>
  <c r="AI334" i="2"/>
  <c r="AF334" i="2"/>
  <c r="AU271" i="2"/>
  <c r="AT271" i="2"/>
  <c r="AR271" i="2"/>
  <c r="AS271" i="2"/>
  <c r="AQ271" i="2"/>
  <c r="AP271" i="2"/>
  <c r="AO271" i="2"/>
  <c r="AN271" i="2"/>
  <c r="AM271" i="2"/>
  <c r="AJ271" i="2"/>
  <c r="AK271" i="2"/>
  <c r="AF271" i="2"/>
  <c r="AL271" i="2"/>
  <c r="AG271" i="2"/>
  <c r="AH271" i="2"/>
  <c r="AI271" i="2"/>
  <c r="AU350" i="2"/>
  <c r="AT350" i="2"/>
  <c r="AS350" i="2"/>
  <c r="AR350" i="2"/>
  <c r="AQ350" i="2"/>
  <c r="AP350" i="2"/>
  <c r="AN350" i="2"/>
  <c r="AO350" i="2"/>
  <c r="AL350" i="2"/>
  <c r="AK350" i="2"/>
  <c r="AG350" i="2"/>
  <c r="AM350" i="2"/>
  <c r="AJ350" i="2"/>
  <c r="AH350" i="2"/>
  <c r="AI350" i="2"/>
  <c r="AF350" i="2"/>
  <c r="AU221" i="2"/>
  <c r="AT221" i="2"/>
  <c r="AS221" i="2"/>
  <c r="AQ221" i="2"/>
  <c r="AR221" i="2"/>
  <c r="AP221" i="2"/>
  <c r="AN221" i="2"/>
  <c r="AO221" i="2"/>
  <c r="AM221" i="2"/>
  <c r="AL221" i="2"/>
  <c r="AJ221" i="2"/>
  <c r="AH221" i="2"/>
  <c r="AK221" i="2"/>
  <c r="AI221" i="2"/>
  <c r="AG221" i="2"/>
  <c r="AF221" i="2"/>
  <c r="AU354" i="2"/>
  <c r="AT354" i="2"/>
  <c r="AS354" i="2"/>
  <c r="AR354" i="2"/>
  <c r="AQ354" i="2"/>
  <c r="AP354" i="2"/>
  <c r="AN354" i="2"/>
  <c r="AL354" i="2"/>
  <c r="AK354" i="2"/>
  <c r="AM354" i="2"/>
  <c r="AO354" i="2"/>
  <c r="AG354" i="2"/>
  <c r="AH354" i="2"/>
  <c r="AI354" i="2"/>
  <c r="AF354" i="2"/>
  <c r="AJ354" i="2"/>
  <c r="AU471" i="2"/>
  <c r="AT471" i="2"/>
  <c r="AS471" i="2"/>
  <c r="AR471" i="2"/>
  <c r="AQ471" i="2"/>
  <c r="AP471" i="2"/>
  <c r="AO471" i="2"/>
  <c r="AM471" i="2"/>
  <c r="AN471" i="2"/>
  <c r="AJ471" i="2"/>
  <c r="AK471" i="2"/>
  <c r="AF471" i="2"/>
  <c r="AG471" i="2"/>
  <c r="AH471" i="2"/>
  <c r="AL471" i="2"/>
  <c r="AI471" i="2"/>
  <c r="AU292" i="2"/>
  <c r="AT292" i="2"/>
  <c r="AS292" i="2"/>
  <c r="AR292" i="2"/>
  <c r="AQ292" i="2"/>
  <c r="AP292" i="2"/>
  <c r="AN292" i="2"/>
  <c r="AO292" i="2"/>
  <c r="AL292" i="2"/>
  <c r="AJ292" i="2"/>
  <c r="AK292" i="2"/>
  <c r="AI292" i="2"/>
  <c r="AM292" i="2"/>
  <c r="AG292" i="2"/>
  <c r="AF292" i="2"/>
  <c r="AH292" i="2"/>
  <c r="AU315" i="2"/>
  <c r="AS315" i="2"/>
  <c r="AT315" i="2"/>
  <c r="AR315" i="2"/>
  <c r="AQ315" i="2"/>
  <c r="AP315" i="2"/>
  <c r="AO315" i="2"/>
  <c r="AM315" i="2"/>
  <c r="AJ315" i="2"/>
  <c r="AN315" i="2"/>
  <c r="AL315" i="2"/>
  <c r="AK315" i="2"/>
  <c r="AF315" i="2"/>
  <c r="AG315" i="2"/>
  <c r="AH315" i="2"/>
  <c r="AI315" i="2"/>
  <c r="AU764" i="2"/>
  <c r="AT764" i="2"/>
  <c r="AR764" i="2"/>
  <c r="AS764" i="2"/>
  <c r="AQ764" i="2"/>
  <c r="AP764" i="2"/>
  <c r="AN764" i="2"/>
  <c r="AO764" i="2"/>
  <c r="AL764" i="2"/>
  <c r="AJ764" i="2"/>
  <c r="AM764" i="2"/>
  <c r="AK764" i="2"/>
  <c r="AI764" i="2"/>
  <c r="AG764" i="2"/>
  <c r="AH764" i="2"/>
  <c r="AF764" i="2"/>
  <c r="AU652" i="2"/>
  <c r="AT652" i="2"/>
  <c r="AR652" i="2"/>
  <c r="AS652" i="2"/>
  <c r="AQ652" i="2"/>
  <c r="AP652" i="2"/>
  <c r="AN652" i="2"/>
  <c r="AO652" i="2"/>
  <c r="AL652" i="2"/>
  <c r="AJ652" i="2"/>
  <c r="AM652" i="2"/>
  <c r="AK652" i="2"/>
  <c r="AI652" i="2"/>
  <c r="AG652" i="2"/>
  <c r="AH652" i="2"/>
  <c r="AF652" i="2"/>
  <c r="AU598" i="2"/>
  <c r="AT598" i="2"/>
  <c r="AS598" i="2"/>
  <c r="AR598" i="2"/>
  <c r="AQ598" i="2"/>
  <c r="AN598" i="2"/>
  <c r="AP598" i="2"/>
  <c r="AO598" i="2"/>
  <c r="AL598" i="2"/>
  <c r="AK598" i="2"/>
  <c r="AG598" i="2"/>
  <c r="AJ598" i="2"/>
  <c r="AH598" i="2"/>
  <c r="AI598" i="2"/>
  <c r="AF598" i="2"/>
  <c r="AM598" i="2"/>
  <c r="AU534" i="2"/>
  <c r="AT534" i="2"/>
  <c r="AS534" i="2"/>
  <c r="AR534" i="2"/>
  <c r="AQ534" i="2"/>
  <c r="AN534" i="2"/>
  <c r="AP534" i="2"/>
  <c r="AO534" i="2"/>
  <c r="AL534" i="2"/>
  <c r="AK534" i="2"/>
  <c r="AG534" i="2"/>
  <c r="AJ534" i="2"/>
  <c r="AH534" i="2"/>
  <c r="AI534" i="2"/>
  <c r="AF534" i="2"/>
  <c r="AM534" i="2"/>
  <c r="AU620" i="2"/>
  <c r="AT620" i="2"/>
  <c r="AR620" i="2"/>
  <c r="AS620" i="2"/>
  <c r="AQ620" i="2"/>
  <c r="AP620" i="2"/>
  <c r="AN620" i="2"/>
  <c r="AO620" i="2"/>
  <c r="AL620" i="2"/>
  <c r="AJ620" i="2"/>
  <c r="AM620" i="2"/>
  <c r="AK620" i="2"/>
  <c r="AI620" i="2"/>
  <c r="AG620" i="2"/>
  <c r="AH620" i="2"/>
  <c r="AF620" i="2"/>
  <c r="AU572" i="2"/>
  <c r="AT572" i="2"/>
  <c r="AR572" i="2"/>
  <c r="AS572" i="2"/>
  <c r="AQ572" i="2"/>
  <c r="AP572" i="2"/>
  <c r="AN572" i="2"/>
  <c r="AO572" i="2"/>
  <c r="AL572" i="2"/>
  <c r="AJ572" i="2"/>
  <c r="AM572" i="2"/>
  <c r="AK572" i="2"/>
  <c r="AI572" i="2"/>
  <c r="AG572" i="2"/>
  <c r="AH572" i="2"/>
  <c r="AF572" i="2"/>
  <c r="AU497" i="2"/>
  <c r="AT497" i="2"/>
  <c r="AS497" i="2"/>
  <c r="AR497" i="2"/>
  <c r="AQ497" i="2"/>
  <c r="AP497" i="2"/>
  <c r="AN497" i="2"/>
  <c r="AO497" i="2"/>
  <c r="AM497" i="2"/>
  <c r="AL497" i="2"/>
  <c r="AH497" i="2"/>
  <c r="AI497" i="2"/>
  <c r="AJ497" i="2"/>
  <c r="AG497" i="2"/>
  <c r="AK497" i="2"/>
  <c r="AF497" i="2"/>
  <c r="AU454" i="2"/>
  <c r="AT454" i="2"/>
  <c r="AS454" i="2"/>
  <c r="AR454" i="2"/>
  <c r="AQ454" i="2"/>
  <c r="AN454" i="2"/>
  <c r="AP454" i="2"/>
  <c r="AO454" i="2"/>
  <c r="AL454" i="2"/>
  <c r="AK454" i="2"/>
  <c r="AG454" i="2"/>
  <c r="AJ454" i="2"/>
  <c r="AH454" i="2"/>
  <c r="AI454" i="2"/>
  <c r="AM454" i="2"/>
  <c r="AF454" i="2"/>
  <c r="AU488" i="2"/>
  <c r="AT488" i="2"/>
  <c r="AS488" i="2"/>
  <c r="AR488" i="2"/>
  <c r="AQ488" i="2"/>
  <c r="AP488" i="2"/>
  <c r="AN488" i="2"/>
  <c r="AO488" i="2"/>
  <c r="AL488" i="2"/>
  <c r="AM488" i="2"/>
  <c r="AJ488" i="2"/>
  <c r="AI488" i="2"/>
  <c r="AK488" i="2"/>
  <c r="AG488" i="2"/>
  <c r="AF488" i="2"/>
  <c r="AH488" i="2"/>
  <c r="AU527" i="2"/>
  <c r="AT527" i="2"/>
  <c r="AS527" i="2"/>
  <c r="AR527" i="2"/>
  <c r="AQ527" i="2"/>
  <c r="AP527" i="2"/>
  <c r="AO527" i="2"/>
  <c r="AN527" i="2"/>
  <c r="AM527" i="2"/>
  <c r="AJ527" i="2"/>
  <c r="AK527" i="2"/>
  <c r="AF527" i="2"/>
  <c r="AL527" i="2"/>
  <c r="AG527" i="2"/>
  <c r="AH527" i="2"/>
  <c r="AI527" i="2"/>
  <c r="AU319" i="2"/>
  <c r="AT319" i="2"/>
  <c r="AR319" i="2"/>
  <c r="AS319" i="2"/>
  <c r="AQ319" i="2"/>
  <c r="AP319" i="2"/>
  <c r="AO319" i="2"/>
  <c r="AN319" i="2"/>
  <c r="AM319" i="2"/>
  <c r="AJ319" i="2"/>
  <c r="AK319" i="2"/>
  <c r="AF319" i="2"/>
  <c r="AL319" i="2"/>
  <c r="AG319" i="2"/>
  <c r="AH319" i="2"/>
  <c r="AI319" i="2"/>
  <c r="AU323" i="2"/>
  <c r="AT323" i="2"/>
  <c r="AS323" i="2"/>
  <c r="AR323" i="2"/>
  <c r="AQ323" i="2"/>
  <c r="AP323" i="2"/>
  <c r="AO323" i="2"/>
  <c r="AM323" i="2"/>
  <c r="AJ323" i="2"/>
  <c r="AL323" i="2"/>
  <c r="AK323" i="2"/>
  <c r="AN323" i="2"/>
  <c r="AF323" i="2"/>
  <c r="AG323" i="2"/>
  <c r="AH323" i="2"/>
  <c r="AI323" i="2"/>
  <c r="AU359" i="2"/>
  <c r="AT359" i="2"/>
  <c r="AS359" i="2"/>
  <c r="AR359" i="2"/>
  <c r="AQ359" i="2"/>
  <c r="AP359" i="2"/>
  <c r="AO359" i="2"/>
  <c r="AM359" i="2"/>
  <c r="AN359" i="2"/>
  <c r="AJ359" i="2"/>
  <c r="AK359" i="2"/>
  <c r="AF359" i="2"/>
  <c r="AG359" i="2"/>
  <c r="AH359" i="2"/>
  <c r="AL359" i="2"/>
  <c r="AI359" i="2"/>
  <c r="AU197" i="2"/>
  <c r="AT197" i="2"/>
  <c r="AS197" i="2"/>
  <c r="AQ197" i="2"/>
  <c r="AP197" i="2"/>
  <c r="AN197" i="2"/>
  <c r="AR197" i="2"/>
  <c r="AO197" i="2"/>
  <c r="AM197" i="2"/>
  <c r="AJ197" i="2"/>
  <c r="AH197" i="2"/>
  <c r="AK197" i="2"/>
  <c r="AI197" i="2"/>
  <c r="AL197" i="2"/>
  <c r="AG197" i="2"/>
  <c r="AF197" i="2"/>
  <c r="AU360" i="2"/>
  <c r="AT360" i="2"/>
  <c r="AS360" i="2"/>
  <c r="AR360" i="2"/>
  <c r="AQ360" i="2"/>
  <c r="AP360" i="2"/>
  <c r="AN360" i="2"/>
  <c r="AO360" i="2"/>
  <c r="AL360" i="2"/>
  <c r="AM360" i="2"/>
  <c r="AJ360" i="2"/>
  <c r="AI360" i="2"/>
  <c r="AK360" i="2"/>
  <c r="AG360" i="2"/>
  <c r="AF360" i="2"/>
  <c r="AH360" i="2"/>
  <c r="AU262" i="2"/>
  <c r="AT262" i="2"/>
  <c r="AS262" i="2"/>
  <c r="AR262" i="2"/>
  <c r="AQ262" i="2"/>
  <c r="AN262" i="2"/>
  <c r="AP262" i="2"/>
  <c r="AO262" i="2"/>
  <c r="AL262" i="2"/>
  <c r="AK262" i="2"/>
  <c r="AG262" i="2"/>
  <c r="AJ262" i="2"/>
  <c r="AH262" i="2"/>
  <c r="AI262" i="2"/>
  <c r="AF262" i="2"/>
  <c r="AM262" i="2"/>
  <c r="AU531" i="2"/>
  <c r="AT531" i="2"/>
  <c r="AS531" i="2"/>
  <c r="AR531" i="2"/>
  <c r="AQ531" i="2"/>
  <c r="AP531" i="2"/>
  <c r="AO531" i="2"/>
  <c r="AM531" i="2"/>
  <c r="AN531" i="2"/>
  <c r="AJ531" i="2"/>
  <c r="AL531" i="2"/>
  <c r="AK531" i="2"/>
  <c r="AF531" i="2"/>
  <c r="AG531" i="2"/>
  <c r="AH531" i="2"/>
  <c r="AI531" i="2"/>
  <c r="AU376" i="2"/>
  <c r="AT376" i="2"/>
  <c r="AS376" i="2"/>
  <c r="AR376" i="2"/>
  <c r="AQ376" i="2"/>
  <c r="AP376" i="2"/>
  <c r="AN376" i="2"/>
  <c r="AO376" i="2"/>
  <c r="AL376" i="2"/>
  <c r="AM376" i="2"/>
  <c r="AJ376" i="2"/>
  <c r="AI376" i="2"/>
  <c r="AK376" i="2"/>
  <c r="AG376" i="2"/>
  <c r="AF376" i="2"/>
  <c r="AH376" i="2"/>
  <c r="AU544" i="2"/>
  <c r="AT544" i="2"/>
  <c r="AR544" i="2"/>
  <c r="AQ544" i="2"/>
  <c r="AP544" i="2"/>
  <c r="AN544" i="2"/>
  <c r="AO544" i="2"/>
  <c r="AS544" i="2"/>
  <c r="AL544" i="2"/>
  <c r="AM544" i="2"/>
  <c r="AJ544" i="2"/>
  <c r="AI544" i="2"/>
  <c r="AK544" i="2"/>
  <c r="AG544" i="2"/>
  <c r="AH544" i="2"/>
  <c r="AF544" i="2"/>
  <c r="AU387" i="2"/>
  <c r="AT387" i="2"/>
  <c r="AS387" i="2"/>
  <c r="AR387" i="2"/>
  <c r="AQ387" i="2"/>
  <c r="AP387" i="2"/>
  <c r="AO387" i="2"/>
  <c r="AM387" i="2"/>
  <c r="AJ387" i="2"/>
  <c r="AL387" i="2"/>
  <c r="AK387" i="2"/>
  <c r="AN387" i="2"/>
  <c r="AF387" i="2"/>
  <c r="AG387" i="2"/>
  <c r="AH387" i="2"/>
  <c r="AI387" i="2"/>
  <c r="AU356" i="2"/>
  <c r="AT356" i="2"/>
  <c r="AS356" i="2"/>
  <c r="AR356" i="2"/>
  <c r="AQ356" i="2"/>
  <c r="AP356" i="2"/>
  <c r="AN356" i="2"/>
  <c r="AO356" i="2"/>
  <c r="AL356" i="2"/>
  <c r="AJ356" i="2"/>
  <c r="AK356" i="2"/>
  <c r="AI356" i="2"/>
  <c r="AM356" i="2"/>
  <c r="AG356" i="2"/>
  <c r="AF356" i="2"/>
  <c r="AH356" i="2"/>
  <c r="AU302" i="2"/>
  <c r="AT302" i="2"/>
  <c r="AS302" i="2"/>
  <c r="AR302" i="2"/>
  <c r="AQ302" i="2"/>
  <c r="AP302" i="2"/>
  <c r="AN302" i="2"/>
  <c r="AO302" i="2"/>
  <c r="AL302" i="2"/>
  <c r="AK302" i="2"/>
  <c r="AG302" i="2"/>
  <c r="AM302" i="2"/>
  <c r="AJ302" i="2"/>
  <c r="AH302" i="2"/>
  <c r="AI302" i="2"/>
  <c r="AF302" i="2"/>
  <c r="AU294" i="2"/>
  <c r="AT294" i="2"/>
  <c r="AS294" i="2"/>
  <c r="AR294" i="2"/>
  <c r="AQ294" i="2"/>
  <c r="AN294" i="2"/>
  <c r="AP294" i="2"/>
  <c r="AO294" i="2"/>
  <c r="AL294" i="2"/>
  <c r="AK294" i="2"/>
  <c r="AG294" i="2"/>
  <c r="AJ294" i="2"/>
  <c r="AH294" i="2"/>
  <c r="AI294" i="2"/>
  <c r="AF294" i="2"/>
  <c r="AM294" i="2"/>
  <c r="AU257" i="2"/>
  <c r="AT257" i="2"/>
  <c r="AS257" i="2"/>
  <c r="AR257" i="2"/>
  <c r="AQ257" i="2"/>
  <c r="AP257" i="2"/>
  <c r="AN257" i="2"/>
  <c r="AO257" i="2"/>
  <c r="AM257" i="2"/>
  <c r="AL257" i="2"/>
  <c r="AH257" i="2"/>
  <c r="AI257" i="2"/>
  <c r="AJ257" i="2"/>
  <c r="AK257" i="2"/>
  <c r="AG257" i="2"/>
  <c r="AF257" i="2"/>
  <c r="AU481" i="2"/>
  <c r="AT481" i="2"/>
  <c r="AS481" i="2"/>
  <c r="AR481" i="2"/>
  <c r="AQ481" i="2"/>
  <c r="AP481" i="2"/>
  <c r="AN481" i="2"/>
  <c r="AO481" i="2"/>
  <c r="AM481" i="2"/>
  <c r="AL481" i="2"/>
  <c r="AH481" i="2"/>
  <c r="AI481" i="2"/>
  <c r="AJ481" i="2"/>
  <c r="AG481" i="2"/>
  <c r="AK481" i="2"/>
  <c r="AF481" i="2"/>
  <c r="AU392" i="2"/>
  <c r="AT392" i="2"/>
  <c r="AS392" i="2"/>
  <c r="AR392" i="2"/>
  <c r="AQ392" i="2"/>
  <c r="AP392" i="2"/>
  <c r="AN392" i="2"/>
  <c r="AO392" i="2"/>
  <c r="AL392" i="2"/>
  <c r="AM392" i="2"/>
  <c r="AJ392" i="2"/>
  <c r="AI392" i="2"/>
  <c r="AK392" i="2"/>
  <c r="AG392" i="2"/>
  <c r="AF392" i="2"/>
  <c r="AH392" i="2"/>
  <c r="AU447" i="2"/>
  <c r="AT447" i="2"/>
  <c r="AS447" i="2"/>
  <c r="AR447" i="2"/>
  <c r="AQ447" i="2"/>
  <c r="AP447" i="2"/>
  <c r="AO447" i="2"/>
  <c r="AN447" i="2"/>
  <c r="AM447" i="2"/>
  <c r="AJ447" i="2"/>
  <c r="AK447" i="2"/>
  <c r="AF447" i="2"/>
  <c r="AL447" i="2"/>
  <c r="AG447" i="2"/>
  <c r="AH447" i="2"/>
  <c r="AI447" i="2"/>
  <c r="AU295" i="2"/>
  <c r="AT295" i="2"/>
  <c r="AS295" i="2"/>
  <c r="AR295" i="2"/>
  <c r="AQ295" i="2"/>
  <c r="AP295" i="2"/>
  <c r="AO295" i="2"/>
  <c r="AM295" i="2"/>
  <c r="AN295" i="2"/>
  <c r="AJ295" i="2"/>
  <c r="AK295" i="2"/>
  <c r="AF295" i="2"/>
  <c r="AG295" i="2"/>
  <c r="AH295" i="2"/>
  <c r="AL295" i="2"/>
  <c r="AI295" i="2"/>
  <c r="AU949" i="2"/>
  <c r="AT949" i="2"/>
  <c r="AS949" i="2"/>
  <c r="AQ949" i="2"/>
  <c r="AR949" i="2"/>
  <c r="AP949" i="2"/>
  <c r="AN949" i="2"/>
  <c r="AO949" i="2"/>
  <c r="AM949" i="2"/>
  <c r="AH949" i="2"/>
  <c r="AK949" i="2"/>
  <c r="AJ949" i="2"/>
  <c r="AI949" i="2"/>
  <c r="AL949" i="2"/>
  <c r="AG949" i="2"/>
  <c r="AF949" i="2"/>
  <c r="AU1536" i="2"/>
  <c r="AT1536" i="2"/>
  <c r="AR1536" i="2"/>
  <c r="AS1536" i="2"/>
  <c r="AQ1536" i="2"/>
  <c r="AO1536" i="2"/>
  <c r="AP1536" i="2"/>
  <c r="AL1536" i="2"/>
  <c r="AN1536" i="2"/>
  <c r="AM1536" i="2"/>
  <c r="AI1536" i="2"/>
  <c r="AJ1536" i="2"/>
  <c r="AK1536" i="2"/>
  <c r="AG1536" i="2"/>
  <c r="AH1536" i="2"/>
  <c r="AF1536" i="2"/>
  <c r="AU1656" i="2"/>
  <c r="AT1656" i="2"/>
  <c r="AS1656" i="2"/>
  <c r="AR1656" i="2"/>
  <c r="AQ1656" i="2"/>
  <c r="AO1656" i="2"/>
  <c r="AP1656" i="2"/>
  <c r="AL1656" i="2"/>
  <c r="AN1656" i="2"/>
  <c r="AM1656" i="2"/>
  <c r="AI1656" i="2"/>
  <c r="AJ1656" i="2"/>
  <c r="AK1656" i="2"/>
  <c r="AG1656" i="2"/>
  <c r="AF1656" i="2"/>
  <c r="AH1656" i="2"/>
  <c r="AU1720" i="2"/>
  <c r="AT1720" i="2"/>
  <c r="AS1720" i="2"/>
  <c r="AR1720" i="2"/>
  <c r="AQ1720" i="2"/>
  <c r="AO1720" i="2"/>
  <c r="AP1720" i="2"/>
  <c r="AN1720" i="2"/>
  <c r="AM1720" i="2"/>
  <c r="AL1720" i="2"/>
  <c r="AI1720" i="2"/>
  <c r="AJ1720" i="2"/>
  <c r="AK1720" i="2"/>
  <c r="AG1720" i="2"/>
  <c r="AF1720" i="2"/>
  <c r="AH1720" i="2"/>
  <c r="AU1784" i="2"/>
  <c r="AT1784" i="2"/>
  <c r="AS1784" i="2"/>
  <c r="AR1784" i="2"/>
  <c r="AQ1784" i="2"/>
  <c r="AO1784" i="2"/>
  <c r="AP1784" i="2"/>
  <c r="AN1784" i="2"/>
  <c r="AM1784" i="2"/>
  <c r="AL1784" i="2"/>
  <c r="AI1784" i="2"/>
  <c r="AJ1784" i="2"/>
  <c r="AK1784" i="2"/>
  <c r="AG1784" i="2"/>
  <c r="AF1784" i="2"/>
  <c r="AH1784" i="2"/>
  <c r="AU1848" i="2"/>
  <c r="AT1848" i="2"/>
  <c r="AS1848" i="2"/>
  <c r="AR1848" i="2"/>
  <c r="AQ1848" i="2"/>
  <c r="AO1848" i="2"/>
  <c r="AP1848" i="2"/>
  <c r="AN1848" i="2"/>
  <c r="AM1848" i="2"/>
  <c r="AL1848" i="2"/>
  <c r="AI1848" i="2"/>
  <c r="AJ1848" i="2"/>
  <c r="AK1848" i="2"/>
  <c r="AG1848" i="2"/>
  <c r="AF1848" i="2"/>
  <c r="AH1848" i="2"/>
  <c r="AU1912" i="2"/>
  <c r="AT1912" i="2"/>
  <c r="AS1912" i="2"/>
  <c r="AR1912" i="2"/>
  <c r="AQ1912" i="2"/>
  <c r="AO1912" i="2"/>
  <c r="AP1912" i="2"/>
  <c r="AN1912" i="2"/>
  <c r="AM1912" i="2"/>
  <c r="AL1912" i="2"/>
  <c r="AI1912" i="2"/>
  <c r="AJ1912" i="2"/>
  <c r="AK1912" i="2"/>
  <c r="AG1912" i="2"/>
  <c r="AF1912" i="2"/>
  <c r="AH1912" i="2"/>
  <c r="AU1476" i="2"/>
  <c r="AT1476" i="2"/>
  <c r="AR1476" i="2"/>
  <c r="AS1476" i="2"/>
  <c r="AQ1476" i="2"/>
  <c r="AN1476" i="2"/>
  <c r="AO1476" i="2"/>
  <c r="AP1476" i="2"/>
  <c r="AL1476" i="2"/>
  <c r="AK1476" i="2"/>
  <c r="AI1476" i="2"/>
  <c r="AJ1476" i="2"/>
  <c r="AM1476" i="2"/>
  <c r="AG1476" i="2"/>
  <c r="AH1476" i="2"/>
  <c r="AF1476" i="2"/>
  <c r="AU1833" i="2"/>
  <c r="AT1833" i="2"/>
  <c r="AS1833" i="2"/>
  <c r="AR1833" i="2"/>
  <c r="AQ1833" i="2"/>
  <c r="AN1833" i="2"/>
  <c r="AO1833" i="2"/>
  <c r="AM1833" i="2"/>
  <c r="AP1833" i="2"/>
  <c r="AH1833" i="2"/>
  <c r="AI1833" i="2"/>
  <c r="AL1833" i="2"/>
  <c r="AJ1833" i="2"/>
  <c r="AF1833" i="2"/>
  <c r="AG1833" i="2"/>
  <c r="AK1833" i="2"/>
  <c r="AU1613" i="2"/>
  <c r="AT1613" i="2"/>
  <c r="AS1613" i="2"/>
  <c r="AR1613" i="2"/>
  <c r="AQ1613" i="2"/>
  <c r="AN1613" i="2"/>
  <c r="AO1613" i="2"/>
  <c r="AP1613" i="2"/>
  <c r="AM1613" i="2"/>
  <c r="AL1613" i="2"/>
  <c r="AH1613" i="2"/>
  <c r="AK1613" i="2"/>
  <c r="AI1613" i="2"/>
  <c r="AJ1613" i="2"/>
  <c r="AF1613" i="2"/>
  <c r="AG1613" i="2"/>
  <c r="AU1869" i="2"/>
  <c r="AT1869" i="2"/>
  <c r="AS1869" i="2"/>
  <c r="AR1869" i="2"/>
  <c r="AQ1869" i="2"/>
  <c r="AN1869" i="2"/>
  <c r="AO1869" i="2"/>
  <c r="AP1869" i="2"/>
  <c r="AM1869" i="2"/>
  <c r="AL1869" i="2"/>
  <c r="AH1869" i="2"/>
  <c r="AK1869" i="2"/>
  <c r="AI1869" i="2"/>
  <c r="AJ1869" i="2"/>
  <c r="AF1869" i="2"/>
  <c r="AG1869" i="2"/>
  <c r="AU1665" i="2"/>
  <c r="AT1665" i="2"/>
  <c r="AS1665" i="2"/>
  <c r="AR1665" i="2"/>
  <c r="AN1665" i="2"/>
  <c r="AQ1665" i="2"/>
  <c r="AO1665" i="2"/>
  <c r="AP1665" i="2"/>
  <c r="AM1665" i="2"/>
  <c r="AL1665" i="2"/>
  <c r="AH1665" i="2"/>
  <c r="AI1665" i="2"/>
  <c r="AJ1665" i="2"/>
  <c r="AK1665" i="2"/>
  <c r="AG1665" i="2"/>
  <c r="AF1665" i="2"/>
  <c r="AU1921" i="2"/>
  <c r="AT1921" i="2"/>
  <c r="AS1921" i="2"/>
  <c r="AR1921" i="2"/>
  <c r="AN1921" i="2"/>
  <c r="AQ1921" i="2"/>
  <c r="AO1921" i="2"/>
  <c r="AM1921" i="2"/>
  <c r="AL1921" i="2"/>
  <c r="AP1921" i="2"/>
  <c r="AH1921" i="2"/>
  <c r="AI1921" i="2"/>
  <c r="AJ1921" i="2"/>
  <c r="AG1921" i="2"/>
  <c r="AF1921" i="2"/>
  <c r="AK1921" i="2"/>
  <c r="AU1685" i="2"/>
  <c r="AT1685" i="2"/>
  <c r="AS1685" i="2"/>
  <c r="AR1685" i="2"/>
  <c r="AN1685" i="2"/>
  <c r="AO1685" i="2"/>
  <c r="AQ1685" i="2"/>
  <c r="AP1685" i="2"/>
  <c r="AM1685" i="2"/>
  <c r="AH1685" i="2"/>
  <c r="AK1685" i="2"/>
  <c r="AI1685" i="2"/>
  <c r="AL1685" i="2"/>
  <c r="AJ1685" i="2"/>
  <c r="AF1685" i="2"/>
  <c r="AG1685" i="2"/>
  <c r="AU549" i="2"/>
  <c r="AT549" i="2"/>
  <c r="AS549" i="2"/>
  <c r="AQ549" i="2"/>
  <c r="AP549" i="2"/>
  <c r="AR549" i="2"/>
  <c r="AN549" i="2"/>
  <c r="AO549" i="2"/>
  <c r="AM549" i="2"/>
  <c r="AJ549" i="2"/>
  <c r="AH549" i="2"/>
  <c r="AK549" i="2"/>
  <c r="AI549" i="2"/>
  <c r="AL549" i="2"/>
  <c r="AG549" i="2"/>
  <c r="AF549" i="2"/>
  <c r="AU636" i="2"/>
  <c r="AT636" i="2"/>
  <c r="AR636" i="2"/>
  <c r="AS636" i="2"/>
  <c r="AQ636" i="2"/>
  <c r="AP636" i="2"/>
  <c r="AN636" i="2"/>
  <c r="AO636" i="2"/>
  <c r="AL636" i="2"/>
  <c r="AJ636" i="2"/>
  <c r="AM636" i="2"/>
  <c r="AK636" i="2"/>
  <c r="AI636" i="2"/>
  <c r="AG636" i="2"/>
  <c r="AH636" i="2"/>
  <c r="AF636" i="2"/>
  <c r="AU296" i="2"/>
  <c r="AT296" i="2"/>
  <c r="AS296" i="2"/>
  <c r="AR296" i="2"/>
  <c r="AQ296" i="2"/>
  <c r="AP296" i="2"/>
  <c r="AN296" i="2"/>
  <c r="AO296" i="2"/>
  <c r="AL296" i="2"/>
  <c r="AM296" i="2"/>
  <c r="AJ296" i="2"/>
  <c r="AI296" i="2"/>
  <c r="AK296" i="2"/>
  <c r="AG296" i="2"/>
  <c r="AF296" i="2"/>
  <c r="AH296" i="2"/>
  <c r="AU692" i="2"/>
  <c r="AT692" i="2"/>
  <c r="AS692" i="2"/>
  <c r="AR692" i="2"/>
  <c r="AQ692" i="2"/>
  <c r="AP692" i="2"/>
  <c r="AN692" i="2"/>
  <c r="AO692" i="2"/>
  <c r="AL692" i="2"/>
  <c r="AJ692" i="2"/>
  <c r="AK692" i="2"/>
  <c r="AI692" i="2"/>
  <c r="AM692" i="2"/>
  <c r="AG692" i="2"/>
  <c r="AF692" i="2"/>
  <c r="AH692" i="2"/>
  <c r="AU681" i="2"/>
  <c r="AT681" i="2"/>
  <c r="AS681" i="2"/>
  <c r="AR681" i="2"/>
  <c r="AQ681" i="2"/>
  <c r="AP681" i="2"/>
  <c r="AN681" i="2"/>
  <c r="AO681" i="2"/>
  <c r="AM681" i="2"/>
  <c r="AL681" i="2"/>
  <c r="AH681" i="2"/>
  <c r="AI681" i="2"/>
  <c r="AJ681" i="2"/>
  <c r="AF681" i="2"/>
  <c r="AK681" i="2"/>
  <c r="AG681" i="2"/>
  <c r="AU363" i="2"/>
  <c r="AT363" i="2"/>
  <c r="AS363" i="2"/>
  <c r="AR363" i="2"/>
  <c r="AQ363" i="2"/>
  <c r="AP363" i="2"/>
  <c r="AO363" i="2"/>
  <c r="AM363" i="2"/>
  <c r="AJ363" i="2"/>
  <c r="AL363" i="2"/>
  <c r="AK363" i="2"/>
  <c r="AF363" i="2"/>
  <c r="AN363" i="2"/>
  <c r="AG363" i="2"/>
  <c r="AH363" i="2"/>
  <c r="AI363" i="2"/>
  <c r="AU398" i="2"/>
  <c r="AT398" i="2"/>
  <c r="AS398" i="2"/>
  <c r="AR398" i="2"/>
  <c r="AQ398" i="2"/>
  <c r="AP398" i="2"/>
  <c r="AN398" i="2"/>
  <c r="AO398" i="2"/>
  <c r="AL398" i="2"/>
  <c r="AK398" i="2"/>
  <c r="AG398" i="2"/>
  <c r="AM398" i="2"/>
  <c r="AJ398" i="2"/>
  <c r="AH398" i="2"/>
  <c r="AI398" i="2"/>
  <c r="AF398" i="2"/>
  <c r="AU553" i="2"/>
  <c r="AT553" i="2"/>
  <c r="AS553" i="2"/>
  <c r="AR553" i="2"/>
  <c r="AQ553" i="2"/>
  <c r="AP553" i="2"/>
  <c r="AN553" i="2"/>
  <c r="AO553" i="2"/>
  <c r="AM553" i="2"/>
  <c r="AL553" i="2"/>
  <c r="AH553" i="2"/>
  <c r="AI553" i="2"/>
  <c r="AJ553" i="2"/>
  <c r="AF553" i="2"/>
  <c r="AK553" i="2"/>
  <c r="AG553" i="2"/>
  <c r="AU615" i="2"/>
  <c r="AT615" i="2"/>
  <c r="AS615" i="2"/>
  <c r="AR615" i="2"/>
  <c r="AQ615" i="2"/>
  <c r="AP615" i="2"/>
  <c r="AO615" i="2"/>
  <c r="AM615" i="2"/>
  <c r="AN615" i="2"/>
  <c r="AJ615" i="2"/>
  <c r="AK615" i="2"/>
  <c r="AF615" i="2"/>
  <c r="AG615" i="2"/>
  <c r="AH615" i="2"/>
  <c r="AL615" i="2"/>
  <c r="AI615" i="2"/>
  <c r="AU457" i="2"/>
  <c r="AT457" i="2"/>
  <c r="AS457" i="2"/>
  <c r="AR457" i="2"/>
  <c r="AQ457" i="2"/>
  <c r="AP457" i="2"/>
  <c r="AN457" i="2"/>
  <c r="AO457" i="2"/>
  <c r="AM457" i="2"/>
  <c r="AL457" i="2"/>
  <c r="AH457" i="2"/>
  <c r="AI457" i="2"/>
  <c r="AJ457" i="2"/>
  <c r="AF457" i="2"/>
  <c r="AK457" i="2"/>
  <c r="AG457" i="2"/>
  <c r="AU1925" i="2"/>
  <c r="AT1925" i="2"/>
  <c r="AS1925" i="2"/>
  <c r="AR1925" i="2"/>
  <c r="AN1925" i="2"/>
  <c r="AO1925" i="2"/>
  <c r="AQ1925" i="2"/>
  <c r="AP1925" i="2"/>
  <c r="AM1925" i="2"/>
  <c r="AH1925" i="2"/>
  <c r="AL1925" i="2"/>
  <c r="AK1925" i="2"/>
  <c r="AI1925" i="2"/>
  <c r="AJ1925" i="2"/>
  <c r="AG1925" i="2"/>
  <c r="AF1925" i="2"/>
  <c r="AU841" i="2"/>
  <c r="AT841" i="2"/>
  <c r="AS841" i="2"/>
  <c r="AR841" i="2"/>
  <c r="AQ841" i="2"/>
  <c r="AP841" i="2"/>
  <c r="AN841" i="2"/>
  <c r="AO841" i="2"/>
  <c r="AM841" i="2"/>
  <c r="AL841" i="2"/>
  <c r="AJ841" i="2"/>
  <c r="AH841" i="2"/>
  <c r="AI841" i="2"/>
  <c r="AF841" i="2"/>
  <c r="AK841" i="2"/>
  <c r="AG841" i="2"/>
  <c r="AU713" i="2"/>
  <c r="AT713" i="2"/>
  <c r="AS713" i="2"/>
  <c r="AR713" i="2"/>
  <c r="AQ713" i="2"/>
  <c r="AP713" i="2"/>
  <c r="AN713" i="2"/>
  <c r="AO713" i="2"/>
  <c r="AM713" i="2"/>
  <c r="AL713" i="2"/>
  <c r="AH713" i="2"/>
  <c r="AI713" i="2"/>
  <c r="AJ713" i="2"/>
  <c r="AF713" i="2"/>
  <c r="AK713" i="2"/>
  <c r="AG713" i="2"/>
  <c r="AU812" i="2"/>
  <c r="AT812" i="2"/>
  <c r="AR812" i="2"/>
  <c r="AS812" i="2"/>
  <c r="AQ812" i="2"/>
  <c r="AP812" i="2"/>
  <c r="AN812" i="2"/>
  <c r="AO812" i="2"/>
  <c r="AL812" i="2"/>
  <c r="AJ812" i="2"/>
  <c r="AM812" i="2"/>
  <c r="AK812" i="2"/>
  <c r="AI812" i="2"/>
  <c r="AG812" i="2"/>
  <c r="AH812" i="2"/>
  <c r="AF812" i="2"/>
  <c r="AU243" i="2"/>
  <c r="AT243" i="2"/>
  <c r="AS243" i="2"/>
  <c r="AR243" i="2"/>
  <c r="AQ243" i="2"/>
  <c r="AP243" i="2"/>
  <c r="AO243" i="2"/>
  <c r="AM243" i="2"/>
  <c r="AN243" i="2"/>
  <c r="AJ243" i="2"/>
  <c r="AL243" i="2"/>
  <c r="AK243" i="2"/>
  <c r="AF243" i="2"/>
  <c r="AG243" i="2"/>
  <c r="AH243" i="2"/>
  <c r="AI243" i="2"/>
  <c r="AU279" i="2"/>
  <c r="AT279" i="2"/>
  <c r="AR279" i="2"/>
  <c r="AS279" i="2"/>
  <c r="AQ279" i="2"/>
  <c r="AP279" i="2"/>
  <c r="AO279" i="2"/>
  <c r="AM279" i="2"/>
  <c r="AN279" i="2"/>
  <c r="AJ279" i="2"/>
  <c r="AK279" i="2"/>
  <c r="AF279" i="2"/>
  <c r="AG279" i="2"/>
  <c r="AH279" i="2"/>
  <c r="AL279" i="2"/>
  <c r="AI279" i="2"/>
  <c r="AU94" i="2"/>
  <c r="AT94" i="2"/>
  <c r="AS94" i="2"/>
  <c r="AR94" i="2"/>
  <c r="AQ94" i="2"/>
  <c r="AP94" i="2"/>
  <c r="AN94" i="2"/>
  <c r="AO94" i="2"/>
  <c r="AL94" i="2"/>
  <c r="AK94" i="2"/>
  <c r="AG94" i="2"/>
  <c r="AM94" i="2"/>
  <c r="AJ94" i="2"/>
  <c r="AH94" i="2"/>
  <c r="AI94" i="2"/>
  <c r="AF94" i="2"/>
  <c r="AU255" i="2"/>
  <c r="AT255" i="2"/>
  <c r="AR255" i="2"/>
  <c r="AQ255" i="2"/>
  <c r="AS255" i="2"/>
  <c r="AP255" i="2"/>
  <c r="AO255" i="2"/>
  <c r="AN255" i="2"/>
  <c r="AM255" i="2"/>
  <c r="AJ255" i="2"/>
  <c r="AK255" i="2"/>
  <c r="AF255" i="2"/>
  <c r="AL255" i="2"/>
  <c r="AG255" i="2"/>
  <c r="AH255" i="2"/>
  <c r="AI255" i="2"/>
  <c r="AU311" i="2"/>
  <c r="AT311" i="2"/>
  <c r="AR311" i="2"/>
  <c r="AS311" i="2"/>
  <c r="AQ311" i="2"/>
  <c r="AP311" i="2"/>
  <c r="AO311" i="2"/>
  <c r="AM311" i="2"/>
  <c r="AN311" i="2"/>
  <c r="AJ311" i="2"/>
  <c r="AK311" i="2"/>
  <c r="AF311" i="2"/>
  <c r="AG311" i="2"/>
  <c r="AH311" i="2"/>
  <c r="AL311" i="2"/>
  <c r="AI311" i="2"/>
  <c r="AU265" i="2"/>
  <c r="AT265" i="2"/>
  <c r="AS265" i="2"/>
  <c r="AR265" i="2"/>
  <c r="AQ265" i="2"/>
  <c r="AP265" i="2"/>
  <c r="AN265" i="2"/>
  <c r="AO265" i="2"/>
  <c r="AM265" i="2"/>
  <c r="AL265" i="2"/>
  <c r="AH265" i="2"/>
  <c r="AI265" i="2"/>
  <c r="AJ265" i="2"/>
  <c r="AF265" i="2"/>
  <c r="AK265" i="2"/>
  <c r="AG265" i="2"/>
  <c r="AU309" i="2"/>
  <c r="AT309" i="2"/>
  <c r="AS309" i="2"/>
  <c r="AQ309" i="2"/>
  <c r="AR309" i="2"/>
  <c r="AP309" i="2"/>
  <c r="AN309" i="2"/>
  <c r="AO309" i="2"/>
  <c r="AM309" i="2"/>
  <c r="AJ309" i="2"/>
  <c r="AH309" i="2"/>
  <c r="AK309" i="2"/>
  <c r="AI309" i="2"/>
  <c r="AL309" i="2"/>
  <c r="AG309" i="2"/>
  <c r="AF309" i="2"/>
  <c r="AU260" i="2"/>
  <c r="AT260" i="2"/>
  <c r="AS260" i="2"/>
  <c r="AR260" i="2"/>
  <c r="AQ260" i="2"/>
  <c r="AP260" i="2"/>
  <c r="AN260" i="2"/>
  <c r="AO260" i="2"/>
  <c r="AL260" i="2"/>
  <c r="AJ260" i="2"/>
  <c r="AK260" i="2"/>
  <c r="AI260" i="2"/>
  <c r="AM260" i="2"/>
  <c r="AG260" i="2"/>
  <c r="AF260" i="2"/>
  <c r="AH260" i="2"/>
  <c r="AU158" i="2"/>
  <c r="AT158" i="2"/>
  <c r="AS158" i="2"/>
  <c r="AR158" i="2"/>
  <c r="AQ158" i="2"/>
  <c r="AP158" i="2"/>
  <c r="AN158" i="2"/>
  <c r="AO158" i="2"/>
  <c r="AL158" i="2"/>
  <c r="AK158" i="2"/>
  <c r="AG158" i="2"/>
  <c r="AM158" i="2"/>
  <c r="AJ158" i="2"/>
  <c r="AH158" i="2"/>
  <c r="AI158" i="2"/>
  <c r="AF158" i="2"/>
  <c r="AU192" i="2"/>
  <c r="AT192" i="2"/>
  <c r="AS192" i="2"/>
  <c r="AR192" i="2"/>
  <c r="AQ192" i="2"/>
  <c r="AP192" i="2"/>
  <c r="AN192" i="2"/>
  <c r="AO192" i="2"/>
  <c r="AL192" i="2"/>
  <c r="AM192" i="2"/>
  <c r="AJ192" i="2"/>
  <c r="AI192" i="2"/>
  <c r="AK192" i="2"/>
  <c r="AG192" i="2"/>
  <c r="AH192" i="2"/>
  <c r="AF192" i="2"/>
  <c r="AU235" i="2"/>
  <c r="AT235" i="2"/>
  <c r="AS235" i="2"/>
  <c r="AR235" i="2"/>
  <c r="AQ235" i="2"/>
  <c r="AP235" i="2"/>
  <c r="AO235" i="2"/>
  <c r="AM235" i="2"/>
  <c r="AJ235" i="2"/>
  <c r="AL235" i="2"/>
  <c r="AK235" i="2"/>
  <c r="AF235" i="2"/>
  <c r="AN235" i="2"/>
  <c r="AG235" i="2"/>
  <c r="AH235" i="2"/>
  <c r="AI235" i="2"/>
  <c r="AU285" i="2"/>
  <c r="AT285" i="2"/>
  <c r="AS285" i="2"/>
  <c r="AQ285" i="2"/>
  <c r="AR285" i="2"/>
  <c r="AP285" i="2"/>
  <c r="AN285" i="2"/>
  <c r="AO285" i="2"/>
  <c r="AM285" i="2"/>
  <c r="AL285" i="2"/>
  <c r="AJ285" i="2"/>
  <c r="AH285" i="2"/>
  <c r="AK285" i="2"/>
  <c r="AI285" i="2"/>
  <c r="AG285" i="2"/>
  <c r="AF285" i="2"/>
  <c r="AU237" i="2"/>
  <c r="AT237" i="2"/>
  <c r="AS237" i="2"/>
  <c r="AQ237" i="2"/>
  <c r="AR237" i="2"/>
  <c r="AP237" i="2"/>
  <c r="AN237" i="2"/>
  <c r="AO237" i="2"/>
  <c r="AM237" i="2"/>
  <c r="AL237" i="2"/>
  <c r="AJ237" i="2"/>
  <c r="AH237" i="2"/>
  <c r="AK237" i="2"/>
  <c r="AI237" i="2"/>
  <c r="AG237" i="2"/>
  <c r="AF237" i="2"/>
  <c r="AU200" i="2"/>
  <c r="AT200" i="2"/>
  <c r="AS200" i="2"/>
  <c r="AR200" i="2"/>
  <c r="AQ200" i="2"/>
  <c r="AP200" i="2"/>
  <c r="AN200" i="2"/>
  <c r="AO200" i="2"/>
  <c r="AL200" i="2"/>
  <c r="AM200" i="2"/>
  <c r="AJ200" i="2"/>
  <c r="AI200" i="2"/>
  <c r="AK200" i="2"/>
  <c r="AG200" i="2"/>
  <c r="AF200" i="2"/>
  <c r="AH200" i="2"/>
  <c r="AU337" i="2"/>
  <c r="AT337" i="2"/>
  <c r="AS337" i="2"/>
  <c r="AR337" i="2"/>
  <c r="AQ337" i="2"/>
  <c r="AP337" i="2"/>
  <c r="AN337" i="2"/>
  <c r="AO337" i="2"/>
  <c r="AM337" i="2"/>
  <c r="AL337" i="2"/>
  <c r="AH337" i="2"/>
  <c r="AI337" i="2"/>
  <c r="AJ337" i="2"/>
  <c r="AG337" i="2"/>
  <c r="AF337" i="2"/>
  <c r="AK337" i="2"/>
  <c r="AU276" i="2"/>
  <c r="AT276" i="2"/>
  <c r="AS276" i="2"/>
  <c r="AR276" i="2"/>
  <c r="AQ276" i="2"/>
  <c r="AP276" i="2"/>
  <c r="AN276" i="2"/>
  <c r="AO276" i="2"/>
  <c r="AL276" i="2"/>
  <c r="AJ276" i="2"/>
  <c r="AK276" i="2"/>
  <c r="AI276" i="2"/>
  <c r="AM276" i="2"/>
  <c r="AG276" i="2"/>
  <c r="AF276" i="2"/>
  <c r="AH276" i="2"/>
  <c r="AU328" i="2"/>
  <c r="AT328" i="2"/>
  <c r="AS328" i="2"/>
  <c r="AR328" i="2"/>
  <c r="AQ328" i="2"/>
  <c r="AP328" i="2"/>
  <c r="AN328" i="2"/>
  <c r="AO328" i="2"/>
  <c r="AL328" i="2"/>
  <c r="AM328" i="2"/>
  <c r="AJ328" i="2"/>
  <c r="AI328" i="2"/>
  <c r="AK328" i="2"/>
  <c r="AG328" i="2"/>
  <c r="AF328" i="2"/>
  <c r="AH328" i="2"/>
  <c r="AU253" i="2"/>
  <c r="AT253" i="2"/>
  <c r="AS253" i="2"/>
  <c r="AQ253" i="2"/>
  <c r="AR253" i="2"/>
  <c r="AP253" i="2"/>
  <c r="AN253" i="2"/>
  <c r="AO253" i="2"/>
  <c r="AM253" i="2"/>
  <c r="AL253" i="2"/>
  <c r="AJ253" i="2"/>
  <c r="AH253" i="2"/>
  <c r="AK253" i="2"/>
  <c r="AI253" i="2"/>
  <c r="AG253" i="2"/>
  <c r="AF253" i="2"/>
  <c r="AU317" i="2"/>
  <c r="AT317" i="2"/>
  <c r="AS317" i="2"/>
  <c r="AQ317" i="2"/>
  <c r="AR317" i="2"/>
  <c r="AP317" i="2"/>
  <c r="AN317" i="2"/>
  <c r="AO317" i="2"/>
  <c r="AM317" i="2"/>
  <c r="AL317" i="2"/>
  <c r="AJ317" i="2"/>
  <c r="AH317" i="2"/>
  <c r="AK317" i="2"/>
  <c r="AI317" i="2"/>
  <c r="AG317" i="2"/>
  <c r="AF317" i="2"/>
  <c r="AU281" i="2"/>
  <c r="AT281" i="2"/>
  <c r="AS281" i="2"/>
  <c r="AR281" i="2"/>
  <c r="AQ281" i="2"/>
  <c r="AP281" i="2"/>
  <c r="AN281" i="2"/>
  <c r="AO281" i="2"/>
  <c r="AM281" i="2"/>
  <c r="AL281" i="2"/>
  <c r="AH281" i="2"/>
  <c r="AI281" i="2"/>
  <c r="AJ281" i="2"/>
  <c r="AK281" i="2"/>
  <c r="AF281" i="2"/>
  <c r="AG281" i="2"/>
  <c r="AU220" i="2"/>
  <c r="AT220" i="2"/>
  <c r="AS220" i="2"/>
  <c r="AR220" i="2"/>
  <c r="AQ220" i="2"/>
  <c r="AP220" i="2"/>
  <c r="AN220" i="2"/>
  <c r="AO220" i="2"/>
  <c r="AL220" i="2"/>
  <c r="AJ220" i="2"/>
  <c r="AM220" i="2"/>
  <c r="AK220" i="2"/>
  <c r="AI220" i="2"/>
  <c r="AG220" i="2"/>
  <c r="AH220" i="2"/>
  <c r="AF220" i="2"/>
  <c r="AU283" i="2"/>
  <c r="AT283" i="2"/>
  <c r="AS283" i="2"/>
  <c r="AR283" i="2"/>
  <c r="AQ283" i="2"/>
  <c r="AP283" i="2"/>
  <c r="AO283" i="2"/>
  <c r="AM283" i="2"/>
  <c r="AJ283" i="2"/>
  <c r="AN283" i="2"/>
  <c r="AL283" i="2"/>
  <c r="AK283" i="2"/>
  <c r="AF283" i="2"/>
  <c r="AG283" i="2"/>
  <c r="AH283" i="2"/>
  <c r="AI283" i="2"/>
  <c r="AU159" i="2"/>
  <c r="AT159" i="2"/>
  <c r="AR159" i="2"/>
  <c r="AQ159" i="2"/>
  <c r="AP159" i="2"/>
  <c r="AO159" i="2"/>
  <c r="AS159" i="2"/>
  <c r="AN159" i="2"/>
  <c r="AM159" i="2"/>
  <c r="AJ159" i="2"/>
  <c r="AK159" i="2"/>
  <c r="AF159" i="2"/>
  <c r="AL159" i="2"/>
  <c r="AG159" i="2"/>
  <c r="AH159" i="2"/>
  <c r="AI159" i="2"/>
  <c r="AU250" i="2"/>
  <c r="AT250" i="2"/>
  <c r="AS250" i="2"/>
  <c r="AR250" i="2"/>
  <c r="AQ250" i="2"/>
  <c r="AP250" i="2"/>
  <c r="AN250" i="2"/>
  <c r="AL250" i="2"/>
  <c r="AK250" i="2"/>
  <c r="AO250" i="2"/>
  <c r="AM250" i="2"/>
  <c r="AG250" i="2"/>
  <c r="AH250" i="2"/>
  <c r="AI250" i="2"/>
  <c r="AJ250" i="2"/>
  <c r="AF250" i="2"/>
  <c r="AU198" i="2"/>
  <c r="AT198" i="2"/>
  <c r="AS198" i="2"/>
  <c r="AR198" i="2"/>
  <c r="AQ198" i="2"/>
  <c r="AN198" i="2"/>
  <c r="AP198" i="2"/>
  <c r="AO198" i="2"/>
  <c r="AL198" i="2"/>
  <c r="AK198" i="2"/>
  <c r="AG198" i="2"/>
  <c r="AJ198" i="2"/>
  <c r="AH198" i="2"/>
  <c r="AI198" i="2"/>
  <c r="AF198" i="2"/>
  <c r="AM198" i="2"/>
  <c r="AU268" i="2"/>
  <c r="AT268" i="2"/>
  <c r="AS268" i="2"/>
  <c r="AR268" i="2"/>
  <c r="AQ268" i="2"/>
  <c r="AP268" i="2"/>
  <c r="AN268" i="2"/>
  <c r="AO268" i="2"/>
  <c r="AL268" i="2"/>
  <c r="AJ268" i="2"/>
  <c r="AM268" i="2"/>
  <c r="AK268" i="2"/>
  <c r="AI268" i="2"/>
  <c r="AG268" i="2"/>
  <c r="AH268" i="2"/>
  <c r="AF268" i="2"/>
  <c r="AU189" i="2"/>
  <c r="AT189" i="2"/>
  <c r="AS189" i="2"/>
  <c r="AQ189" i="2"/>
  <c r="AR189" i="2"/>
  <c r="AP189" i="2"/>
  <c r="AN189" i="2"/>
  <c r="AO189" i="2"/>
  <c r="AM189" i="2"/>
  <c r="AL189" i="2"/>
  <c r="AJ189" i="2"/>
  <c r="AH189" i="2"/>
  <c r="AK189" i="2"/>
  <c r="AI189" i="2"/>
  <c r="AG189" i="2"/>
  <c r="AF189" i="2"/>
  <c r="AU195" i="2"/>
  <c r="AT195" i="2"/>
  <c r="AS195" i="2"/>
  <c r="AR195" i="2"/>
  <c r="AQ195" i="2"/>
  <c r="AP195" i="2"/>
  <c r="AO195" i="2"/>
  <c r="AM195" i="2"/>
  <c r="AJ195" i="2"/>
  <c r="AL195" i="2"/>
  <c r="AK195" i="2"/>
  <c r="AN195" i="2"/>
  <c r="AF195" i="2"/>
  <c r="AG195" i="2"/>
  <c r="AH195" i="2"/>
  <c r="AI195" i="2"/>
  <c r="AU371" i="2"/>
  <c r="AT371" i="2"/>
  <c r="AS371" i="2"/>
  <c r="AR371" i="2"/>
  <c r="AQ371" i="2"/>
  <c r="AP371" i="2"/>
  <c r="AO371" i="2"/>
  <c r="AM371" i="2"/>
  <c r="AN371" i="2"/>
  <c r="AJ371" i="2"/>
  <c r="AL371" i="2"/>
  <c r="AK371" i="2"/>
  <c r="AF371" i="2"/>
  <c r="AG371" i="2"/>
  <c r="AH371" i="2"/>
  <c r="AI371" i="2"/>
  <c r="AU339" i="2"/>
  <c r="AT339" i="2"/>
  <c r="AS339" i="2"/>
  <c r="AR339" i="2"/>
  <c r="AQ339" i="2"/>
  <c r="AP339" i="2"/>
  <c r="AO339" i="2"/>
  <c r="AM339" i="2"/>
  <c r="AN339" i="2"/>
  <c r="AJ339" i="2"/>
  <c r="AL339" i="2"/>
  <c r="AK339" i="2"/>
  <c r="AF339" i="2"/>
  <c r="AG339" i="2"/>
  <c r="AH339" i="2"/>
  <c r="AI339" i="2"/>
  <c r="AU232" i="2"/>
  <c r="AT232" i="2"/>
  <c r="AS232" i="2"/>
  <c r="AR232" i="2"/>
  <c r="AQ232" i="2"/>
  <c r="AP232" i="2"/>
  <c r="AN232" i="2"/>
  <c r="AO232" i="2"/>
  <c r="AL232" i="2"/>
  <c r="AM232" i="2"/>
  <c r="AJ232" i="2"/>
  <c r="AI232" i="2"/>
  <c r="AK232" i="2"/>
  <c r="AG232" i="2"/>
  <c r="AF232" i="2"/>
  <c r="AH232" i="2"/>
  <c r="AU368" i="2"/>
  <c r="AT368" i="2"/>
  <c r="AS368" i="2"/>
  <c r="AR368" i="2"/>
  <c r="AQ368" i="2"/>
  <c r="AP368" i="2"/>
  <c r="AN368" i="2"/>
  <c r="AO368" i="2"/>
  <c r="AL368" i="2"/>
  <c r="AM368" i="2"/>
  <c r="AJ368" i="2"/>
  <c r="AI368" i="2"/>
  <c r="AK368" i="2"/>
  <c r="AG368" i="2"/>
  <c r="AH368" i="2"/>
  <c r="AF368" i="2"/>
  <c r="AU389" i="2"/>
  <c r="AT389" i="2"/>
  <c r="AS389" i="2"/>
  <c r="AQ389" i="2"/>
  <c r="AP389" i="2"/>
  <c r="AR389" i="2"/>
  <c r="AN389" i="2"/>
  <c r="AO389" i="2"/>
  <c r="AM389" i="2"/>
  <c r="AJ389" i="2"/>
  <c r="AH389" i="2"/>
  <c r="AK389" i="2"/>
  <c r="AI389" i="2"/>
  <c r="AL389" i="2"/>
  <c r="AG389" i="2"/>
  <c r="AF389" i="2"/>
  <c r="AU408" i="2"/>
  <c r="AT408" i="2"/>
  <c r="AS408" i="2"/>
  <c r="AR408" i="2"/>
  <c r="AQ408" i="2"/>
  <c r="AP408" i="2"/>
  <c r="AN408" i="2"/>
  <c r="AO408" i="2"/>
  <c r="AL408" i="2"/>
  <c r="AM408" i="2"/>
  <c r="AJ408" i="2"/>
  <c r="AI408" i="2"/>
  <c r="AK408" i="2"/>
  <c r="AG408" i="2"/>
  <c r="AF408" i="2"/>
  <c r="AH408" i="2"/>
  <c r="AU332" i="2"/>
  <c r="AS332" i="2"/>
  <c r="AT332" i="2"/>
  <c r="AR332" i="2"/>
  <c r="AQ332" i="2"/>
  <c r="AP332" i="2"/>
  <c r="AN332" i="2"/>
  <c r="AO332" i="2"/>
  <c r="AL332" i="2"/>
  <c r="AJ332" i="2"/>
  <c r="AM332" i="2"/>
  <c r="AK332" i="2"/>
  <c r="AI332" i="2"/>
  <c r="AG332" i="2"/>
  <c r="AH332" i="2"/>
  <c r="AF332" i="2"/>
  <c r="AU684" i="2"/>
  <c r="AT684" i="2"/>
  <c r="AR684" i="2"/>
  <c r="AS684" i="2"/>
  <c r="AQ684" i="2"/>
  <c r="AP684" i="2"/>
  <c r="AN684" i="2"/>
  <c r="AO684" i="2"/>
  <c r="AL684" i="2"/>
  <c r="AJ684" i="2"/>
  <c r="AM684" i="2"/>
  <c r="AK684" i="2"/>
  <c r="AI684" i="2"/>
  <c r="AG684" i="2"/>
  <c r="AH684" i="2"/>
  <c r="AF684" i="2"/>
  <c r="AU504" i="2"/>
  <c r="AT504" i="2"/>
  <c r="AS504" i="2"/>
  <c r="AR504" i="2"/>
  <c r="AQ504" i="2"/>
  <c r="AP504" i="2"/>
  <c r="AN504" i="2"/>
  <c r="AO504" i="2"/>
  <c r="AL504" i="2"/>
  <c r="AM504" i="2"/>
  <c r="AJ504" i="2"/>
  <c r="AI504" i="2"/>
  <c r="AK504" i="2"/>
  <c r="AG504" i="2"/>
  <c r="AF504" i="2"/>
  <c r="AH504" i="2"/>
  <c r="AU438" i="2"/>
  <c r="AT438" i="2"/>
  <c r="AS438" i="2"/>
  <c r="AR438" i="2"/>
  <c r="AN438" i="2"/>
  <c r="AO438" i="2"/>
  <c r="AL438" i="2"/>
  <c r="AK438" i="2"/>
  <c r="AP438" i="2"/>
  <c r="AG438" i="2"/>
  <c r="AQ438" i="2"/>
  <c r="AJ438" i="2"/>
  <c r="AH438" i="2"/>
  <c r="AI438" i="2"/>
  <c r="AM438" i="2"/>
  <c r="AF438" i="2"/>
  <c r="AU402" i="2"/>
  <c r="AT402" i="2"/>
  <c r="AS402" i="2"/>
  <c r="AR402" i="2"/>
  <c r="AQ402" i="2"/>
  <c r="AP402" i="2"/>
  <c r="AN402" i="2"/>
  <c r="AL402" i="2"/>
  <c r="AO402" i="2"/>
  <c r="AK402" i="2"/>
  <c r="AM402" i="2"/>
  <c r="AG402" i="2"/>
  <c r="AH402" i="2"/>
  <c r="AI402" i="2"/>
  <c r="AF402" i="2"/>
  <c r="AJ402" i="2"/>
  <c r="AU495" i="2"/>
  <c r="AT495" i="2"/>
  <c r="AS495" i="2"/>
  <c r="AR495" i="2"/>
  <c r="AQ495" i="2"/>
  <c r="AP495" i="2"/>
  <c r="AO495" i="2"/>
  <c r="AN495" i="2"/>
  <c r="AM495" i="2"/>
  <c r="AJ495" i="2"/>
  <c r="AK495" i="2"/>
  <c r="AF495" i="2"/>
  <c r="AL495" i="2"/>
  <c r="AG495" i="2"/>
  <c r="AH495" i="2"/>
  <c r="AI495" i="2"/>
  <c r="AU331" i="2"/>
  <c r="AT331" i="2"/>
  <c r="AS331" i="2"/>
  <c r="AR331" i="2"/>
  <c r="AQ331" i="2"/>
  <c r="AP331" i="2"/>
  <c r="AO331" i="2"/>
  <c r="AM331" i="2"/>
  <c r="AJ331" i="2"/>
  <c r="AL331" i="2"/>
  <c r="AK331" i="2"/>
  <c r="AN331" i="2"/>
  <c r="AF331" i="2"/>
  <c r="AG331" i="2"/>
  <c r="AH331" i="2"/>
  <c r="AI331" i="2"/>
  <c r="AU455" i="2"/>
  <c r="AT455" i="2"/>
  <c r="AS455" i="2"/>
  <c r="AR455" i="2"/>
  <c r="AQ455" i="2"/>
  <c r="AP455" i="2"/>
  <c r="AO455" i="2"/>
  <c r="AM455" i="2"/>
  <c r="AN455" i="2"/>
  <c r="AJ455" i="2"/>
  <c r="AK455" i="2"/>
  <c r="AF455" i="2"/>
  <c r="AG455" i="2"/>
  <c r="AH455" i="2"/>
  <c r="AL455" i="2"/>
  <c r="AI455" i="2"/>
  <c r="AU395" i="2"/>
  <c r="AT395" i="2"/>
  <c r="AS395" i="2"/>
  <c r="AR395" i="2"/>
  <c r="AQ395" i="2"/>
  <c r="AP395" i="2"/>
  <c r="AO395" i="2"/>
  <c r="AM395" i="2"/>
  <c r="AJ395" i="2"/>
  <c r="AL395" i="2"/>
  <c r="AK395" i="2"/>
  <c r="AF395" i="2"/>
  <c r="AG395" i="2"/>
  <c r="AN395" i="2"/>
  <c r="AH395" i="2"/>
  <c r="AI395" i="2"/>
  <c r="AU298" i="2"/>
  <c r="AT298" i="2"/>
  <c r="AS298" i="2"/>
  <c r="AR298" i="2"/>
  <c r="AQ298" i="2"/>
  <c r="AP298" i="2"/>
  <c r="AN298" i="2"/>
  <c r="AL298" i="2"/>
  <c r="AK298" i="2"/>
  <c r="AM298" i="2"/>
  <c r="AG298" i="2"/>
  <c r="AO298" i="2"/>
  <c r="AH298" i="2"/>
  <c r="AI298" i="2"/>
  <c r="AJ298" i="2"/>
  <c r="AF298" i="2"/>
  <c r="AU397" i="2"/>
  <c r="AT397" i="2"/>
  <c r="AS397" i="2"/>
  <c r="AQ397" i="2"/>
  <c r="AR397" i="2"/>
  <c r="AP397" i="2"/>
  <c r="AN397" i="2"/>
  <c r="AO397" i="2"/>
  <c r="AM397" i="2"/>
  <c r="AL397" i="2"/>
  <c r="AJ397" i="2"/>
  <c r="AH397" i="2"/>
  <c r="AK397" i="2"/>
  <c r="AI397" i="2"/>
  <c r="AG397" i="2"/>
  <c r="AF397" i="2"/>
  <c r="AU361" i="2"/>
  <c r="AT361" i="2"/>
  <c r="AS361" i="2"/>
  <c r="AR361" i="2"/>
  <c r="AQ361" i="2"/>
  <c r="AP361" i="2"/>
  <c r="AN361" i="2"/>
  <c r="AO361" i="2"/>
  <c r="AM361" i="2"/>
  <c r="AL361" i="2"/>
  <c r="AH361" i="2"/>
  <c r="AI361" i="2"/>
  <c r="AJ361" i="2"/>
  <c r="AF361" i="2"/>
  <c r="AK361" i="2"/>
  <c r="AG361" i="2"/>
  <c r="AU365" i="2"/>
  <c r="AT365" i="2"/>
  <c r="AS365" i="2"/>
  <c r="AQ365" i="2"/>
  <c r="AR365" i="2"/>
  <c r="AP365" i="2"/>
  <c r="AN365" i="2"/>
  <c r="AO365" i="2"/>
  <c r="AM365" i="2"/>
  <c r="AL365" i="2"/>
  <c r="AJ365" i="2"/>
  <c r="AH365" i="2"/>
  <c r="AK365" i="2"/>
  <c r="AI365" i="2"/>
  <c r="AG365" i="2"/>
  <c r="AF365" i="2"/>
  <c r="AU305" i="2"/>
  <c r="AT305" i="2"/>
  <c r="AS305" i="2"/>
  <c r="AR305" i="2"/>
  <c r="AQ305" i="2"/>
  <c r="AP305" i="2"/>
  <c r="AN305" i="2"/>
  <c r="AO305" i="2"/>
  <c r="AM305" i="2"/>
  <c r="AL305" i="2"/>
  <c r="AH305" i="2"/>
  <c r="AI305" i="2"/>
  <c r="AJ305" i="2"/>
  <c r="AG305" i="2"/>
  <c r="AK305" i="2"/>
  <c r="AF305" i="2"/>
  <c r="AU325" i="2"/>
  <c r="AT325" i="2"/>
  <c r="AS325" i="2"/>
  <c r="AQ325" i="2"/>
  <c r="AP325" i="2"/>
  <c r="AN325" i="2"/>
  <c r="AR325" i="2"/>
  <c r="AO325" i="2"/>
  <c r="AM325" i="2"/>
  <c r="AJ325" i="2"/>
  <c r="AH325" i="2"/>
  <c r="AK325" i="2"/>
  <c r="AI325" i="2"/>
  <c r="AL325" i="2"/>
  <c r="AG325" i="2"/>
  <c r="AF325" i="2"/>
  <c r="AU145" i="2"/>
  <c r="AT145" i="2"/>
  <c r="AS145" i="2"/>
  <c r="AR145" i="2"/>
  <c r="AQ145" i="2"/>
  <c r="AP145" i="2"/>
  <c r="AN145" i="2"/>
  <c r="AO145" i="2"/>
  <c r="AM145" i="2"/>
  <c r="AL145" i="2"/>
  <c r="AH145" i="2"/>
  <c r="AI145" i="2"/>
  <c r="AJ145" i="2"/>
  <c r="AG145" i="2"/>
  <c r="AF145" i="2"/>
  <c r="AK145" i="2"/>
  <c r="AU416" i="2"/>
  <c r="AT416" i="2"/>
  <c r="AS416" i="2"/>
  <c r="AR416" i="2"/>
  <c r="AQ416" i="2"/>
  <c r="AP416" i="2"/>
  <c r="AN416" i="2"/>
  <c r="AO416" i="2"/>
  <c r="AL416" i="2"/>
  <c r="AM416" i="2"/>
  <c r="AJ416" i="2"/>
  <c r="AI416" i="2"/>
  <c r="AK416" i="2"/>
  <c r="AG416" i="2"/>
  <c r="AH416" i="2"/>
  <c r="AF416" i="2"/>
  <c r="AU179" i="2"/>
  <c r="AT179" i="2"/>
  <c r="AS179" i="2"/>
  <c r="AR179" i="2"/>
  <c r="AQ179" i="2"/>
  <c r="AP179" i="2"/>
  <c r="AO179" i="2"/>
  <c r="AM179" i="2"/>
  <c r="AN179" i="2"/>
  <c r="AJ179" i="2"/>
  <c r="AL179" i="2"/>
  <c r="AK179" i="2"/>
  <c r="AF179" i="2"/>
  <c r="AG179" i="2"/>
  <c r="AH179" i="2"/>
  <c r="AI179" i="2"/>
  <c r="AU246" i="2"/>
  <c r="AT246" i="2"/>
  <c r="AS246" i="2"/>
  <c r="AR246" i="2"/>
  <c r="AN246" i="2"/>
  <c r="AQ246" i="2"/>
  <c r="AO246" i="2"/>
  <c r="AL246" i="2"/>
  <c r="AK246" i="2"/>
  <c r="AG246" i="2"/>
  <c r="AJ246" i="2"/>
  <c r="AH246" i="2"/>
  <c r="AP246" i="2"/>
  <c r="AI246" i="2"/>
  <c r="AM246" i="2"/>
  <c r="AF246" i="2"/>
  <c r="AU36" i="2"/>
  <c r="AT36" i="2"/>
  <c r="AS36" i="2"/>
  <c r="AR36" i="2"/>
  <c r="AQ36" i="2"/>
  <c r="AP36" i="2"/>
  <c r="AN36" i="2"/>
  <c r="AO36" i="2"/>
  <c r="AL36" i="2"/>
  <c r="AJ36" i="2"/>
  <c r="AK36" i="2"/>
  <c r="AI36" i="2"/>
  <c r="AM36" i="2"/>
  <c r="AG36" i="2"/>
  <c r="AF36" i="2"/>
  <c r="AH36" i="2"/>
  <c r="AU366" i="2"/>
  <c r="AT366" i="2"/>
  <c r="AS366" i="2"/>
  <c r="AR366" i="2"/>
  <c r="AQ366" i="2"/>
  <c r="AP366" i="2"/>
  <c r="AN366" i="2"/>
  <c r="AO366" i="2"/>
  <c r="AL366" i="2"/>
  <c r="AK366" i="2"/>
  <c r="AG366" i="2"/>
  <c r="AM366" i="2"/>
  <c r="AJ366" i="2"/>
  <c r="AH366" i="2"/>
  <c r="AI366" i="2"/>
  <c r="AF366" i="2"/>
  <c r="AU222" i="2"/>
  <c r="AT222" i="2"/>
  <c r="AS222" i="2"/>
  <c r="AR222" i="2"/>
  <c r="AQ222" i="2"/>
  <c r="AP222" i="2"/>
  <c r="AN222" i="2"/>
  <c r="AO222" i="2"/>
  <c r="AL222" i="2"/>
  <c r="AK222" i="2"/>
  <c r="AG222" i="2"/>
  <c r="AM222" i="2"/>
  <c r="AJ222" i="2"/>
  <c r="AH222" i="2"/>
  <c r="AI222" i="2"/>
  <c r="AF222" i="2"/>
  <c r="AU469" i="2"/>
  <c r="AT469" i="2"/>
  <c r="AS469" i="2"/>
  <c r="AQ469" i="2"/>
  <c r="AR469" i="2"/>
  <c r="AP469" i="2"/>
  <c r="AN469" i="2"/>
  <c r="AO469" i="2"/>
  <c r="AM469" i="2"/>
  <c r="AJ469" i="2"/>
  <c r="AH469" i="2"/>
  <c r="AK469" i="2"/>
  <c r="AI469" i="2"/>
  <c r="AL469" i="2"/>
  <c r="AG469" i="2"/>
  <c r="AF469" i="2"/>
  <c r="AU293" i="2"/>
  <c r="AT293" i="2"/>
  <c r="AS293" i="2"/>
  <c r="AQ293" i="2"/>
  <c r="AP293" i="2"/>
  <c r="AR293" i="2"/>
  <c r="AN293" i="2"/>
  <c r="AO293" i="2"/>
  <c r="AM293" i="2"/>
  <c r="AJ293" i="2"/>
  <c r="AH293" i="2"/>
  <c r="AK293" i="2"/>
  <c r="AI293" i="2"/>
  <c r="AL293" i="2"/>
  <c r="AG293" i="2"/>
  <c r="AF293" i="2"/>
  <c r="AU501" i="2"/>
  <c r="AT501" i="2"/>
  <c r="AS501" i="2"/>
  <c r="AQ501" i="2"/>
  <c r="AR501" i="2"/>
  <c r="AP501" i="2"/>
  <c r="AN501" i="2"/>
  <c r="AO501" i="2"/>
  <c r="AM501" i="2"/>
  <c r="AJ501" i="2"/>
  <c r="AH501" i="2"/>
  <c r="AK501" i="2"/>
  <c r="AI501" i="2"/>
  <c r="AL501" i="2"/>
  <c r="AG501" i="2"/>
  <c r="AF501" i="2"/>
  <c r="AU406" i="2"/>
  <c r="AT406" i="2"/>
  <c r="AS406" i="2"/>
  <c r="AR406" i="2"/>
  <c r="AQ406" i="2"/>
  <c r="AN406" i="2"/>
  <c r="AP406" i="2"/>
  <c r="AO406" i="2"/>
  <c r="AL406" i="2"/>
  <c r="AK406" i="2"/>
  <c r="AG406" i="2"/>
  <c r="AJ406" i="2"/>
  <c r="AH406" i="2"/>
  <c r="AI406" i="2"/>
  <c r="AF406" i="2"/>
  <c r="AM406" i="2"/>
  <c r="AU322" i="2"/>
  <c r="AT322" i="2"/>
  <c r="AS322" i="2"/>
  <c r="AR322" i="2"/>
  <c r="AQ322" i="2"/>
  <c r="AP322" i="2"/>
  <c r="AN322" i="2"/>
  <c r="AL322" i="2"/>
  <c r="AK322" i="2"/>
  <c r="AM322" i="2"/>
  <c r="AO322" i="2"/>
  <c r="AG322" i="2"/>
  <c r="AH322" i="2"/>
  <c r="AI322" i="2"/>
  <c r="AF322" i="2"/>
  <c r="AJ322" i="2"/>
  <c r="AU483" i="2"/>
  <c r="AT483" i="2"/>
  <c r="AS483" i="2"/>
  <c r="AR483" i="2"/>
  <c r="AQ483" i="2"/>
  <c r="AP483" i="2"/>
  <c r="AO483" i="2"/>
  <c r="AM483" i="2"/>
  <c r="AJ483" i="2"/>
  <c r="AL483" i="2"/>
  <c r="AK483" i="2"/>
  <c r="AN483" i="2"/>
  <c r="AF483" i="2"/>
  <c r="AG483" i="2"/>
  <c r="AH483" i="2"/>
  <c r="AI483" i="2"/>
  <c r="AU327" i="2"/>
  <c r="AT327" i="2"/>
  <c r="AS327" i="2"/>
  <c r="AR327" i="2"/>
  <c r="AQ327" i="2"/>
  <c r="AP327" i="2"/>
  <c r="AO327" i="2"/>
  <c r="AM327" i="2"/>
  <c r="AN327" i="2"/>
  <c r="AJ327" i="2"/>
  <c r="AK327" i="2"/>
  <c r="AF327" i="2"/>
  <c r="AG327" i="2"/>
  <c r="AH327" i="2"/>
  <c r="AL327" i="2"/>
  <c r="AI327" i="2"/>
  <c r="AU523" i="2"/>
  <c r="AT523" i="2"/>
  <c r="AS523" i="2"/>
  <c r="AR523" i="2"/>
  <c r="AQ523" i="2"/>
  <c r="AP523" i="2"/>
  <c r="AO523" i="2"/>
  <c r="AM523" i="2"/>
  <c r="AJ523" i="2"/>
  <c r="AL523" i="2"/>
  <c r="AK523" i="2"/>
  <c r="AF523" i="2"/>
  <c r="AG523" i="2"/>
  <c r="AN523" i="2"/>
  <c r="AH523" i="2"/>
  <c r="AI523" i="2"/>
  <c r="AU393" i="2"/>
  <c r="AT393" i="2"/>
  <c r="AS393" i="2"/>
  <c r="AR393" i="2"/>
  <c r="AQ393" i="2"/>
  <c r="AP393" i="2"/>
  <c r="AN393" i="2"/>
  <c r="AO393" i="2"/>
  <c r="AM393" i="2"/>
  <c r="AL393" i="2"/>
  <c r="AH393" i="2"/>
  <c r="AI393" i="2"/>
  <c r="AJ393" i="2"/>
  <c r="AF393" i="2"/>
  <c r="AK393" i="2"/>
  <c r="AG393" i="2"/>
  <c r="AU462" i="2"/>
  <c r="AT462" i="2"/>
  <c r="AS462" i="2"/>
  <c r="AR462" i="2"/>
  <c r="AQ462" i="2"/>
  <c r="AP462" i="2"/>
  <c r="AN462" i="2"/>
  <c r="AO462" i="2"/>
  <c r="AL462" i="2"/>
  <c r="AK462" i="2"/>
  <c r="AG462" i="2"/>
  <c r="AM462" i="2"/>
  <c r="AJ462" i="2"/>
  <c r="AH462" i="2"/>
  <c r="AI462" i="2"/>
  <c r="AF462" i="2"/>
  <c r="AU436" i="2"/>
  <c r="AT436" i="2"/>
  <c r="AS436" i="2"/>
  <c r="AR436" i="2"/>
  <c r="AQ436" i="2"/>
  <c r="AP436" i="2"/>
  <c r="AN436" i="2"/>
  <c r="AO436" i="2"/>
  <c r="AL436" i="2"/>
  <c r="AJ436" i="2"/>
  <c r="AK436" i="2"/>
  <c r="AI436" i="2"/>
  <c r="AM436" i="2"/>
  <c r="AG436" i="2"/>
  <c r="AF436" i="2"/>
  <c r="AH436" i="2"/>
  <c r="AU1983" i="2"/>
  <c r="AT1983" i="2"/>
  <c r="AS1983" i="2"/>
  <c r="AR1983" i="2"/>
  <c r="AQ1983" i="2"/>
  <c r="AO1983" i="2"/>
  <c r="AP1983" i="2"/>
  <c r="AM1983" i="2"/>
  <c r="AN1983" i="2"/>
  <c r="AK1983" i="2"/>
  <c r="AJ1983" i="2"/>
  <c r="AL1983" i="2"/>
  <c r="AH1983" i="2"/>
  <c r="AG1983" i="2"/>
  <c r="AI1983" i="2"/>
  <c r="AF1983" i="2"/>
  <c r="AU665" i="2"/>
  <c r="AT665" i="2"/>
  <c r="AS665" i="2"/>
  <c r="AR665" i="2"/>
  <c r="AQ665" i="2"/>
  <c r="AP665" i="2"/>
  <c r="AN665" i="2"/>
  <c r="AO665" i="2"/>
  <c r="AM665" i="2"/>
  <c r="AL665" i="2"/>
  <c r="AH665" i="2"/>
  <c r="AI665" i="2"/>
  <c r="AJ665" i="2"/>
  <c r="AK665" i="2"/>
  <c r="AF665" i="2"/>
  <c r="AG665" i="2"/>
  <c r="AU594" i="2"/>
  <c r="AT594" i="2"/>
  <c r="AS594" i="2"/>
  <c r="AR594" i="2"/>
  <c r="AQ594" i="2"/>
  <c r="AP594" i="2"/>
  <c r="AN594" i="2"/>
  <c r="AL594" i="2"/>
  <c r="AO594" i="2"/>
  <c r="AK594" i="2"/>
  <c r="AM594" i="2"/>
  <c r="AG594" i="2"/>
  <c r="AH594" i="2"/>
  <c r="AI594" i="2"/>
  <c r="AF594" i="2"/>
  <c r="AJ594" i="2"/>
  <c r="AU828" i="2"/>
  <c r="AT828" i="2"/>
  <c r="AR828" i="2"/>
  <c r="AS828" i="2"/>
  <c r="AQ828" i="2"/>
  <c r="AP828" i="2"/>
  <c r="AN828" i="2"/>
  <c r="AO828" i="2"/>
  <c r="AL828" i="2"/>
  <c r="AJ828" i="2"/>
  <c r="AM828" i="2"/>
  <c r="AK828" i="2"/>
  <c r="AI828" i="2"/>
  <c r="AG828" i="2"/>
  <c r="AH828" i="2"/>
  <c r="AF828" i="2"/>
  <c r="AU729" i="2"/>
  <c r="AT729" i="2"/>
  <c r="AS729" i="2"/>
  <c r="AR729" i="2"/>
  <c r="AQ729" i="2"/>
  <c r="AP729" i="2"/>
  <c r="AN729" i="2"/>
  <c r="AO729" i="2"/>
  <c r="AM729" i="2"/>
  <c r="AL729" i="2"/>
  <c r="AH729" i="2"/>
  <c r="AI729" i="2"/>
  <c r="AJ729" i="2"/>
  <c r="AK729" i="2"/>
  <c r="AF729" i="2"/>
  <c r="AG729" i="2"/>
  <c r="AU330" i="2"/>
  <c r="AT330" i="2"/>
  <c r="AS330" i="2"/>
  <c r="AR330" i="2"/>
  <c r="AQ330" i="2"/>
  <c r="AP330" i="2"/>
  <c r="AN330" i="2"/>
  <c r="AL330" i="2"/>
  <c r="AK330" i="2"/>
  <c r="AM330" i="2"/>
  <c r="AG330" i="2"/>
  <c r="AH330" i="2"/>
  <c r="AO330" i="2"/>
  <c r="AI330" i="2"/>
  <c r="AJ330" i="2"/>
  <c r="AF330" i="2"/>
  <c r="AU424" i="2"/>
  <c r="AT424" i="2"/>
  <c r="AS424" i="2"/>
  <c r="AR424" i="2"/>
  <c r="AQ424" i="2"/>
  <c r="AP424" i="2"/>
  <c r="AN424" i="2"/>
  <c r="AO424" i="2"/>
  <c r="AL424" i="2"/>
  <c r="AM424" i="2"/>
  <c r="AJ424" i="2"/>
  <c r="AI424" i="2"/>
  <c r="AK424" i="2"/>
  <c r="AG424" i="2"/>
  <c r="AF424" i="2"/>
  <c r="AH424" i="2"/>
  <c r="AU410" i="2"/>
  <c r="AT410" i="2"/>
  <c r="AS410" i="2"/>
  <c r="AR410" i="2"/>
  <c r="AQ410" i="2"/>
  <c r="AP410" i="2"/>
  <c r="AN410" i="2"/>
  <c r="AL410" i="2"/>
  <c r="AK410" i="2"/>
  <c r="AO410" i="2"/>
  <c r="AM410" i="2"/>
  <c r="AG410" i="2"/>
  <c r="AH410" i="2"/>
  <c r="AI410" i="2"/>
  <c r="AJ410" i="2"/>
  <c r="AF410" i="2"/>
  <c r="AU575" i="2"/>
  <c r="AT575" i="2"/>
  <c r="AS575" i="2"/>
  <c r="AR575" i="2"/>
  <c r="AQ575" i="2"/>
  <c r="AP575" i="2"/>
  <c r="AO575" i="2"/>
  <c r="AN575" i="2"/>
  <c r="AM575" i="2"/>
  <c r="AJ575" i="2"/>
  <c r="AK575" i="2"/>
  <c r="AF575" i="2"/>
  <c r="AL575" i="2"/>
  <c r="AG575" i="2"/>
  <c r="AH575" i="2"/>
  <c r="AI575" i="2"/>
  <c r="AU748" i="2"/>
  <c r="AT748" i="2"/>
  <c r="AR748" i="2"/>
  <c r="AS748" i="2"/>
  <c r="AQ748" i="2"/>
  <c r="AP748" i="2"/>
  <c r="AN748" i="2"/>
  <c r="AO748" i="2"/>
  <c r="AL748" i="2"/>
  <c r="AJ748" i="2"/>
  <c r="AM748" i="2"/>
  <c r="AK748" i="2"/>
  <c r="AI748" i="2"/>
  <c r="AG748" i="2"/>
  <c r="AH748" i="2"/>
  <c r="AF748" i="2"/>
  <c r="AU761" i="2"/>
  <c r="AT761" i="2"/>
  <c r="AS761" i="2"/>
  <c r="AR761" i="2"/>
  <c r="AQ761" i="2"/>
  <c r="AP761" i="2"/>
  <c r="AN761" i="2"/>
  <c r="AO761" i="2"/>
  <c r="AM761" i="2"/>
  <c r="AL761" i="2"/>
  <c r="AH761" i="2"/>
  <c r="AI761" i="2"/>
  <c r="AJ761" i="2"/>
  <c r="AK761" i="2"/>
  <c r="AF761" i="2"/>
  <c r="AG761" i="2"/>
  <c r="AU259" i="2"/>
  <c r="AT259" i="2"/>
  <c r="AS259" i="2"/>
  <c r="AR259" i="2"/>
  <c r="AQ259" i="2"/>
  <c r="AP259" i="2"/>
  <c r="AO259" i="2"/>
  <c r="AM259" i="2"/>
  <c r="AJ259" i="2"/>
  <c r="AL259" i="2"/>
  <c r="AK259" i="2"/>
  <c r="AN259" i="2"/>
  <c r="AF259" i="2"/>
  <c r="AG259" i="2"/>
  <c r="AH259" i="2"/>
  <c r="AI259" i="2"/>
  <c r="AU191" i="2"/>
  <c r="AT191" i="2"/>
  <c r="AR191" i="2"/>
  <c r="AS191" i="2"/>
  <c r="AQ191" i="2"/>
  <c r="AP191" i="2"/>
  <c r="AO191" i="2"/>
  <c r="AN191" i="2"/>
  <c r="AM191" i="2"/>
  <c r="AJ191" i="2"/>
  <c r="AK191" i="2"/>
  <c r="AF191" i="2"/>
  <c r="AL191" i="2"/>
  <c r="AG191" i="2"/>
  <c r="AH191" i="2"/>
  <c r="AI191" i="2"/>
  <c r="AU241" i="2"/>
  <c r="AT241" i="2"/>
  <c r="AS241" i="2"/>
  <c r="AR241" i="2"/>
  <c r="AQ241" i="2"/>
  <c r="AP241" i="2"/>
  <c r="AN241" i="2"/>
  <c r="AO241" i="2"/>
  <c r="AM241" i="2"/>
  <c r="AL241" i="2"/>
  <c r="AH241" i="2"/>
  <c r="AI241" i="2"/>
  <c r="AJ241" i="2"/>
  <c r="AG241" i="2"/>
  <c r="AF241" i="2"/>
  <c r="AK241" i="2"/>
  <c r="AU201" i="2"/>
  <c r="AT201" i="2"/>
  <c r="AS201" i="2"/>
  <c r="AR201" i="2"/>
  <c r="AQ201" i="2"/>
  <c r="AP201" i="2"/>
  <c r="AN201" i="2"/>
  <c r="AO201" i="2"/>
  <c r="AM201" i="2"/>
  <c r="AL201" i="2"/>
  <c r="AH201" i="2"/>
  <c r="AI201" i="2"/>
  <c r="AJ201" i="2"/>
  <c r="AF201" i="2"/>
  <c r="AK201" i="2"/>
  <c r="AG201" i="2"/>
  <c r="AU170" i="2"/>
  <c r="AT170" i="2"/>
  <c r="AS170" i="2"/>
  <c r="AR170" i="2"/>
  <c r="AQ170" i="2"/>
  <c r="AP170" i="2"/>
  <c r="AN170" i="2"/>
  <c r="AL170" i="2"/>
  <c r="AK170" i="2"/>
  <c r="AM170" i="2"/>
  <c r="AG170" i="2"/>
  <c r="AO170" i="2"/>
  <c r="AH170" i="2"/>
  <c r="AI170" i="2"/>
  <c r="AJ170" i="2"/>
  <c r="AF170" i="2"/>
  <c r="AU185" i="2"/>
  <c r="AT185" i="2"/>
  <c r="AS185" i="2"/>
  <c r="AR185" i="2"/>
  <c r="AQ185" i="2"/>
  <c r="AP185" i="2"/>
  <c r="AN185" i="2"/>
  <c r="AO185" i="2"/>
  <c r="AM185" i="2"/>
  <c r="AL185" i="2"/>
  <c r="AH185" i="2"/>
  <c r="AI185" i="2"/>
  <c r="AJ185" i="2"/>
  <c r="AK185" i="2"/>
  <c r="AF185" i="2"/>
  <c r="AG185" i="2"/>
  <c r="AU270" i="2"/>
  <c r="AT270" i="2"/>
  <c r="AS270" i="2"/>
  <c r="AR270" i="2"/>
  <c r="AQ270" i="2"/>
  <c r="AP270" i="2"/>
  <c r="AN270" i="2"/>
  <c r="AO270" i="2"/>
  <c r="AL270" i="2"/>
  <c r="AK270" i="2"/>
  <c r="AG270" i="2"/>
  <c r="AM270" i="2"/>
  <c r="AJ270" i="2"/>
  <c r="AH270" i="2"/>
  <c r="AI270" i="2"/>
  <c r="AF270" i="2"/>
  <c r="AU282" i="2"/>
  <c r="AT282" i="2"/>
  <c r="AS282" i="2"/>
  <c r="AR282" i="2"/>
  <c r="AQ282" i="2"/>
  <c r="AP282" i="2"/>
  <c r="AN282" i="2"/>
  <c r="AL282" i="2"/>
  <c r="AK282" i="2"/>
  <c r="AO282" i="2"/>
  <c r="AM282" i="2"/>
  <c r="AG282" i="2"/>
  <c r="AH282" i="2"/>
  <c r="AI282" i="2"/>
  <c r="AJ282" i="2"/>
  <c r="AF282" i="2"/>
  <c r="AU252" i="2"/>
  <c r="AT252" i="2"/>
  <c r="AS252" i="2"/>
  <c r="AR252" i="2"/>
  <c r="AQ252" i="2"/>
  <c r="AP252" i="2"/>
  <c r="AN252" i="2"/>
  <c r="AO252" i="2"/>
  <c r="AL252" i="2"/>
  <c r="AJ252" i="2"/>
  <c r="AM252" i="2"/>
  <c r="AK252" i="2"/>
  <c r="AI252" i="2"/>
  <c r="AG252" i="2"/>
  <c r="AH252" i="2"/>
  <c r="AF252" i="2"/>
  <c r="AU240" i="2"/>
  <c r="AT240" i="2"/>
  <c r="AS240" i="2"/>
  <c r="AR240" i="2"/>
  <c r="AQ240" i="2"/>
  <c r="AP240" i="2"/>
  <c r="AN240" i="2"/>
  <c r="AO240" i="2"/>
  <c r="AL240" i="2"/>
  <c r="AM240" i="2"/>
  <c r="AJ240" i="2"/>
  <c r="AI240" i="2"/>
  <c r="AK240" i="2"/>
  <c r="AG240" i="2"/>
  <c r="AH240" i="2"/>
  <c r="AF240" i="2"/>
  <c r="AU247" i="2"/>
  <c r="AT247" i="2"/>
  <c r="AR247" i="2"/>
  <c r="AS247" i="2"/>
  <c r="AQ247" i="2"/>
  <c r="AP247" i="2"/>
  <c r="AO247" i="2"/>
  <c r="AM247" i="2"/>
  <c r="AN247" i="2"/>
  <c r="AJ247" i="2"/>
  <c r="AK247" i="2"/>
  <c r="AF247" i="2"/>
  <c r="AG247" i="2"/>
  <c r="AH247" i="2"/>
  <c r="AL247" i="2"/>
  <c r="AI247" i="2"/>
  <c r="AU210" i="2"/>
  <c r="AT210" i="2"/>
  <c r="AS210" i="2"/>
  <c r="AR210" i="2"/>
  <c r="AQ210" i="2"/>
  <c r="AP210" i="2"/>
  <c r="AN210" i="2"/>
  <c r="AL210" i="2"/>
  <c r="AO210" i="2"/>
  <c r="AK210" i="2"/>
  <c r="AM210" i="2"/>
  <c r="AG210" i="2"/>
  <c r="AH210" i="2"/>
  <c r="AI210" i="2"/>
  <c r="AF210" i="2"/>
  <c r="AJ210" i="2"/>
  <c r="AU291" i="2"/>
  <c r="AT291" i="2"/>
  <c r="AS291" i="2"/>
  <c r="AR291" i="2"/>
  <c r="AQ291" i="2"/>
  <c r="AP291" i="2"/>
  <c r="AO291" i="2"/>
  <c r="AM291" i="2"/>
  <c r="AJ291" i="2"/>
  <c r="AL291" i="2"/>
  <c r="AK291" i="2"/>
  <c r="AN291" i="2"/>
  <c r="AF291" i="2"/>
  <c r="AG291" i="2"/>
  <c r="AH291" i="2"/>
  <c r="AI291" i="2"/>
  <c r="AU321" i="2"/>
  <c r="AT321" i="2"/>
  <c r="AS321" i="2"/>
  <c r="AR321" i="2"/>
  <c r="AQ321" i="2"/>
  <c r="AP321" i="2"/>
  <c r="AN321" i="2"/>
  <c r="AO321" i="2"/>
  <c r="AM321" i="2"/>
  <c r="AL321" i="2"/>
  <c r="AH321" i="2"/>
  <c r="AI321" i="2"/>
  <c r="AJ321" i="2"/>
  <c r="AK321" i="2"/>
  <c r="AG321" i="2"/>
  <c r="AF321" i="2"/>
  <c r="AU313" i="2"/>
  <c r="AT313" i="2"/>
  <c r="AS313" i="2"/>
  <c r="AR313" i="2"/>
  <c r="AQ313" i="2"/>
  <c r="AP313" i="2"/>
  <c r="AN313" i="2"/>
  <c r="AO313" i="2"/>
  <c r="AM313" i="2"/>
  <c r="AL313" i="2"/>
  <c r="AH313" i="2"/>
  <c r="AI313" i="2"/>
  <c r="AJ313" i="2"/>
  <c r="AK313" i="2"/>
  <c r="AF313" i="2"/>
  <c r="AG313" i="2"/>
  <c r="AU251" i="2"/>
  <c r="AT251" i="2"/>
  <c r="AS251" i="2"/>
  <c r="AR251" i="2"/>
  <c r="AQ251" i="2"/>
  <c r="AP251" i="2"/>
  <c r="AO251" i="2"/>
  <c r="AM251" i="2"/>
  <c r="AJ251" i="2"/>
  <c r="AN251" i="2"/>
  <c r="AL251" i="2"/>
  <c r="AK251" i="2"/>
  <c r="AF251" i="2"/>
  <c r="AG251" i="2"/>
  <c r="AH251" i="2"/>
  <c r="AI251" i="2"/>
  <c r="AU208" i="2"/>
  <c r="AT208" i="2"/>
  <c r="AS208" i="2"/>
  <c r="AR208" i="2"/>
  <c r="AQ208" i="2"/>
  <c r="AP208" i="2"/>
  <c r="AN208" i="2"/>
  <c r="AO208" i="2"/>
  <c r="AL208" i="2"/>
  <c r="AM208" i="2"/>
  <c r="AJ208" i="2"/>
  <c r="AI208" i="2"/>
  <c r="AK208" i="2"/>
  <c r="AG208" i="2"/>
  <c r="AH208" i="2"/>
  <c r="AF208" i="2"/>
  <c r="AU223" i="2"/>
  <c r="AT223" i="2"/>
  <c r="AR223" i="2"/>
  <c r="AQ223" i="2"/>
  <c r="AS223" i="2"/>
  <c r="AP223" i="2"/>
  <c r="AO223" i="2"/>
  <c r="AN223" i="2"/>
  <c r="AM223" i="2"/>
  <c r="AJ223" i="2"/>
  <c r="AK223" i="2"/>
  <c r="AF223" i="2"/>
  <c r="AL223" i="2"/>
  <c r="AG223" i="2"/>
  <c r="AH223" i="2"/>
  <c r="AI223" i="2"/>
  <c r="AU307" i="2"/>
  <c r="AT307" i="2"/>
  <c r="AS307" i="2"/>
  <c r="AR307" i="2"/>
  <c r="AQ307" i="2"/>
  <c r="AP307" i="2"/>
  <c r="AO307" i="2"/>
  <c r="AM307" i="2"/>
  <c r="AN307" i="2"/>
  <c r="AJ307" i="2"/>
  <c r="AL307" i="2"/>
  <c r="AK307" i="2"/>
  <c r="AF307" i="2"/>
  <c r="AG307" i="2"/>
  <c r="AH307" i="2"/>
  <c r="AI307" i="2"/>
  <c r="AU301" i="2"/>
  <c r="AT301" i="2"/>
  <c r="AS301" i="2"/>
  <c r="AQ301" i="2"/>
  <c r="AR301" i="2"/>
  <c r="AP301" i="2"/>
  <c r="AN301" i="2"/>
  <c r="AO301" i="2"/>
  <c r="AM301" i="2"/>
  <c r="AL301" i="2"/>
  <c r="AJ301" i="2"/>
  <c r="AH301" i="2"/>
  <c r="AK301" i="2"/>
  <c r="AI301" i="2"/>
  <c r="AG301" i="2"/>
  <c r="AF301" i="2"/>
  <c r="AU280" i="2"/>
  <c r="AT280" i="2"/>
  <c r="AS280" i="2"/>
  <c r="AR280" i="2"/>
  <c r="AQ280" i="2"/>
  <c r="AP280" i="2"/>
  <c r="AN280" i="2"/>
  <c r="AO280" i="2"/>
  <c r="AL280" i="2"/>
  <c r="AM280" i="2"/>
  <c r="AJ280" i="2"/>
  <c r="AI280" i="2"/>
  <c r="AK280" i="2"/>
  <c r="AG280" i="2"/>
  <c r="AF280" i="2"/>
  <c r="AH280" i="2"/>
  <c r="AU372" i="2"/>
  <c r="AT372" i="2"/>
  <c r="AS372" i="2"/>
  <c r="AR372" i="2"/>
  <c r="AQ372" i="2"/>
  <c r="AP372" i="2"/>
  <c r="AN372" i="2"/>
  <c r="AO372" i="2"/>
  <c r="AL372" i="2"/>
  <c r="AJ372" i="2"/>
  <c r="AK372" i="2"/>
  <c r="AI372" i="2"/>
  <c r="AM372" i="2"/>
  <c r="AG372" i="2"/>
  <c r="AF372" i="2"/>
  <c r="AH372" i="2"/>
  <c r="AU341" i="2"/>
  <c r="AT341" i="2"/>
  <c r="AS341" i="2"/>
  <c r="AQ341" i="2"/>
  <c r="AR341" i="2"/>
  <c r="AP341" i="2"/>
  <c r="AN341" i="2"/>
  <c r="AO341" i="2"/>
  <c r="AM341" i="2"/>
  <c r="AJ341" i="2"/>
  <c r="AH341" i="2"/>
  <c r="AK341" i="2"/>
  <c r="AI341" i="2"/>
  <c r="AL341" i="2"/>
  <c r="AG341" i="2"/>
  <c r="AF341" i="2"/>
  <c r="AU303" i="2"/>
  <c r="AT303" i="2"/>
  <c r="AR303" i="2"/>
  <c r="AS303" i="2"/>
  <c r="AQ303" i="2"/>
  <c r="AP303" i="2"/>
  <c r="AO303" i="2"/>
  <c r="AN303" i="2"/>
  <c r="AM303" i="2"/>
  <c r="AJ303" i="2"/>
  <c r="AK303" i="2"/>
  <c r="AF303" i="2"/>
  <c r="AL303" i="2"/>
  <c r="AG303" i="2"/>
  <c r="AH303" i="2"/>
  <c r="AI303" i="2"/>
  <c r="AU668" i="2"/>
  <c r="AT668" i="2"/>
  <c r="AR668" i="2"/>
  <c r="AS668" i="2"/>
  <c r="AQ668" i="2"/>
  <c r="AP668" i="2"/>
  <c r="AN668" i="2"/>
  <c r="AO668" i="2"/>
  <c r="AL668" i="2"/>
  <c r="AJ668" i="2"/>
  <c r="AM668" i="2"/>
  <c r="AK668" i="2"/>
  <c r="AI668" i="2"/>
  <c r="AG668" i="2"/>
  <c r="AH668" i="2"/>
  <c r="AF668" i="2"/>
  <c r="AU619" i="2"/>
  <c r="AT619" i="2"/>
  <c r="AS619" i="2"/>
  <c r="AR619" i="2"/>
  <c r="AQ619" i="2"/>
  <c r="AP619" i="2"/>
  <c r="AO619" i="2"/>
  <c r="AM619" i="2"/>
  <c r="AJ619" i="2"/>
  <c r="AL619" i="2"/>
  <c r="AK619" i="2"/>
  <c r="AF619" i="2"/>
  <c r="AN619" i="2"/>
  <c r="AG619" i="2"/>
  <c r="AH619" i="2"/>
  <c r="AI619" i="2"/>
  <c r="AU577" i="2"/>
  <c r="AT577" i="2"/>
  <c r="AS577" i="2"/>
  <c r="AR577" i="2"/>
  <c r="AQ577" i="2"/>
  <c r="AP577" i="2"/>
  <c r="AN577" i="2"/>
  <c r="AO577" i="2"/>
  <c r="AM577" i="2"/>
  <c r="AL577" i="2"/>
  <c r="AH577" i="2"/>
  <c r="AI577" i="2"/>
  <c r="AJ577" i="2"/>
  <c r="AG577" i="2"/>
  <c r="AK577" i="2"/>
  <c r="AF577" i="2"/>
  <c r="AU485" i="2"/>
  <c r="AT485" i="2"/>
  <c r="AS485" i="2"/>
  <c r="AQ485" i="2"/>
  <c r="AP485" i="2"/>
  <c r="AN485" i="2"/>
  <c r="AO485" i="2"/>
  <c r="AR485" i="2"/>
  <c r="AM485" i="2"/>
  <c r="AJ485" i="2"/>
  <c r="AH485" i="2"/>
  <c r="AK485" i="2"/>
  <c r="AI485" i="2"/>
  <c r="AL485" i="2"/>
  <c r="AG485" i="2"/>
  <c r="AF485" i="2"/>
  <c r="AU588" i="2"/>
  <c r="AT588" i="2"/>
  <c r="AR588" i="2"/>
  <c r="AS588" i="2"/>
  <c r="AQ588" i="2"/>
  <c r="AP588" i="2"/>
  <c r="AN588" i="2"/>
  <c r="AO588" i="2"/>
  <c r="AL588" i="2"/>
  <c r="AJ588" i="2"/>
  <c r="AM588" i="2"/>
  <c r="AK588" i="2"/>
  <c r="AI588" i="2"/>
  <c r="AG588" i="2"/>
  <c r="AH588" i="2"/>
  <c r="AF588" i="2"/>
  <c r="AU514" i="2"/>
  <c r="AT514" i="2"/>
  <c r="AS514" i="2"/>
  <c r="AR514" i="2"/>
  <c r="AQ514" i="2"/>
  <c r="AP514" i="2"/>
  <c r="AN514" i="2"/>
  <c r="AL514" i="2"/>
  <c r="AK514" i="2"/>
  <c r="AM514" i="2"/>
  <c r="AO514" i="2"/>
  <c r="AG514" i="2"/>
  <c r="AH514" i="2"/>
  <c r="AI514" i="2"/>
  <c r="AF514" i="2"/>
  <c r="AJ514" i="2"/>
  <c r="AU364" i="2"/>
  <c r="AT364" i="2"/>
  <c r="AS364" i="2"/>
  <c r="AR364" i="2"/>
  <c r="AQ364" i="2"/>
  <c r="AP364" i="2"/>
  <c r="AN364" i="2"/>
  <c r="AO364" i="2"/>
  <c r="AL364" i="2"/>
  <c r="AJ364" i="2"/>
  <c r="AM364" i="2"/>
  <c r="AK364" i="2"/>
  <c r="AI364" i="2"/>
  <c r="AG364" i="2"/>
  <c r="AH364" i="2"/>
  <c r="AF364" i="2"/>
  <c r="AU450" i="2"/>
  <c r="AT450" i="2"/>
  <c r="AS450" i="2"/>
  <c r="AR450" i="2"/>
  <c r="AQ450" i="2"/>
  <c r="AP450" i="2"/>
  <c r="AN450" i="2"/>
  <c r="AL450" i="2"/>
  <c r="AK450" i="2"/>
  <c r="AM450" i="2"/>
  <c r="AO450" i="2"/>
  <c r="AG450" i="2"/>
  <c r="AH450" i="2"/>
  <c r="AI450" i="2"/>
  <c r="AF450" i="2"/>
  <c r="AJ450" i="2"/>
  <c r="AU352" i="2"/>
  <c r="AT352" i="2"/>
  <c r="AS352" i="2"/>
  <c r="AR352" i="2"/>
  <c r="AQ352" i="2"/>
  <c r="AP352" i="2"/>
  <c r="AN352" i="2"/>
  <c r="AO352" i="2"/>
  <c r="AL352" i="2"/>
  <c r="AM352" i="2"/>
  <c r="AJ352" i="2"/>
  <c r="AI352" i="2"/>
  <c r="AK352" i="2"/>
  <c r="AG352" i="2"/>
  <c r="AH352" i="2"/>
  <c r="AF352" i="2"/>
  <c r="AU297" i="2"/>
  <c r="AT297" i="2"/>
  <c r="AS297" i="2"/>
  <c r="AR297" i="2"/>
  <c r="AQ297" i="2"/>
  <c r="AP297" i="2"/>
  <c r="AN297" i="2"/>
  <c r="AO297" i="2"/>
  <c r="AM297" i="2"/>
  <c r="AL297" i="2"/>
  <c r="AH297" i="2"/>
  <c r="AI297" i="2"/>
  <c r="AJ297" i="2"/>
  <c r="AF297" i="2"/>
  <c r="AK297" i="2"/>
  <c r="AG297" i="2"/>
  <c r="AU346" i="2"/>
  <c r="AT346" i="2"/>
  <c r="AS346" i="2"/>
  <c r="AR346" i="2"/>
  <c r="AQ346" i="2"/>
  <c r="AP346" i="2"/>
  <c r="AN346" i="2"/>
  <c r="AL346" i="2"/>
  <c r="AK346" i="2"/>
  <c r="AO346" i="2"/>
  <c r="AM346" i="2"/>
  <c r="AG346" i="2"/>
  <c r="AH346" i="2"/>
  <c r="AI346" i="2"/>
  <c r="AJ346" i="2"/>
  <c r="AF346" i="2"/>
  <c r="AU207" i="2"/>
  <c r="AT207" i="2"/>
  <c r="AR207" i="2"/>
  <c r="AS207" i="2"/>
  <c r="AQ207" i="2"/>
  <c r="AP207" i="2"/>
  <c r="AO207" i="2"/>
  <c r="AN207" i="2"/>
  <c r="AM207" i="2"/>
  <c r="AJ207" i="2"/>
  <c r="AK207" i="2"/>
  <c r="AF207" i="2"/>
  <c r="AL207" i="2"/>
  <c r="AG207" i="2"/>
  <c r="AH207" i="2"/>
  <c r="AI207" i="2"/>
  <c r="AU299" i="2"/>
  <c r="AT299" i="2"/>
  <c r="AS299" i="2"/>
  <c r="AR299" i="2"/>
  <c r="AQ299" i="2"/>
  <c r="AP299" i="2"/>
  <c r="AO299" i="2"/>
  <c r="AM299" i="2"/>
  <c r="AJ299" i="2"/>
  <c r="AL299" i="2"/>
  <c r="AK299" i="2"/>
  <c r="AF299" i="2"/>
  <c r="AG299" i="2"/>
  <c r="AH299" i="2"/>
  <c r="AI299" i="2"/>
  <c r="AN299" i="2"/>
  <c r="AU228" i="2"/>
  <c r="AT228" i="2"/>
  <c r="AS228" i="2"/>
  <c r="AR228" i="2"/>
  <c r="AQ228" i="2"/>
  <c r="AP228" i="2"/>
  <c r="AN228" i="2"/>
  <c r="AO228" i="2"/>
  <c r="AL228" i="2"/>
  <c r="AJ228" i="2"/>
  <c r="AK228" i="2"/>
  <c r="AI228" i="2"/>
  <c r="AM228" i="2"/>
  <c r="AG228" i="2"/>
  <c r="AF228" i="2"/>
  <c r="AH228" i="2"/>
  <c r="AU277" i="2"/>
  <c r="AT277" i="2"/>
  <c r="AS277" i="2"/>
  <c r="AQ277" i="2"/>
  <c r="AR277" i="2"/>
  <c r="AP277" i="2"/>
  <c r="AN277" i="2"/>
  <c r="AO277" i="2"/>
  <c r="AM277" i="2"/>
  <c r="AJ277" i="2"/>
  <c r="AH277" i="2"/>
  <c r="AK277" i="2"/>
  <c r="AI277" i="2"/>
  <c r="AL277" i="2"/>
  <c r="AG277" i="2"/>
  <c r="AF277" i="2"/>
  <c r="AU314" i="2"/>
  <c r="AT314" i="2"/>
  <c r="AS314" i="2"/>
  <c r="AR314" i="2"/>
  <c r="AQ314" i="2"/>
  <c r="AP314" i="2"/>
  <c r="AN314" i="2"/>
  <c r="AL314" i="2"/>
  <c r="AK314" i="2"/>
  <c r="AO314" i="2"/>
  <c r="AM314" i="2"/>
  <c r="AG314" i="2"/>
  <c r="AH314" i="2"/>
  <c r="AI314" i="2"/>
  <c r="AJ314" i="2"/>
  <c r="AF314" i="2"/>
  <c r="AU358" i="2"/>
  <c r="AT358" i="2"/>
  <c r="AS358" i="2"/>
  <c r="AR358" i="2"/>
  <c r="AQ358" i="2"/>
  <c r="AN358" i="2"/>
  <c r="AP358" i="2"/>
  <c r="AO358" i="2"/>
  <c r="AL358" i="2"/>
  <c r="AK358" i="2"/>
  <c r="AG358" i="2"/>
  <c r="AJ358" i="2"/>
  <c r="AH358" i="2"/>
  <c r="AI358" i="2"/>
  <c r="AF358" i="2"/>
  <c r="AM358" i="2"/>
  <c r="AU524" i="2"/>
  <c r="AR524" i="2"/>
  <c r="AS524" i="2"/>
  <c r="AT524" i="2"/>
  <c r="AQ524" i="2"/>
  <c r="AP524" i="2"/>
  <c r="AN524" i="2"/>
  <c r="AO524" i="2"/>
  <c r="AL524" i="2"/>
  <c r="AJ524" i="2"/>
  <c r="AM524" i="2"/>
  <c r="AK524" i="2"/>
  <c r="AI524" i="2"/>
  <c r="AG524" i="2"/>
  <c r="AH524" i="2"/>
  <c r="AF524" i="2"/>
  <c r="AU261" i="2"/>
  <c r="AT261" i="2"/>
  <c r="AS261" i="2"/>
  <c r="AQ261" i="2"/>
  <c r="AP261" i="2"/>
  <c r="AR261" i="2"/>
  <c r="AN261" i="2"/>
  <c r="AO261" i="2"/>
  <c r="AM261" i="2"/>
  <c r="AJ261" i="2"/>
  <c r="AH261" i="2"/>
  <c r="AK261" i="2"/>
  <c r="AI261" i="2"/>
  <c r="AL261" i="2"/>
  <c r="AG261" i="2"/>
  <c r="AF261" i="2"/>
  <c r="AU254" i="2"/>
  <c r="AT254" i="2"/>
  <c r="AS254" i="2"/>
  <c r="AR254" i="2"/>
  <c r="AQ254" i="2"/>
  <c r="AP254" i="2"/>
  <c r="AN254" i="2"/>
  <c r="AO254" i="2"/>
  <c r="AL254" i="2"/>
  <c r="AK254" i="2"/>
  <c r="AG254" i="2"/>
  <c r="AM254" i="2"/>
  <c r="AJ254" i="2"/>
  <c r="AH254" i="2"/>
  <c r="AI254" i="2"/>
  <c r="AF254" i="2"/>
  <c r="AU435" i="2"/>
  <c r="AT435" i="2"/>
  <c r="AS435" i="2"/>
  <c r="AR435" i="2"/>
  <c r="AQ435" i="2"/>
  <c r="AP435" i="2"/>
  <c r="AO435" i="2"/>
  <c r="AM435" i="2"/>
  <c r="AN435" i="2"/>
  <c r="AJ435" i="2"/>
  <c r="AL435" i="2"/>
  <c r="AK435" i="2"/>
  <c r="AF435" i="2"/>
  <c r="AG435" i="2"/>
  <c r="AH435" i="2"/>
  <c r="AI435" i="2"/>
  <c r="AU342" i="2"/>
  <c r="AT342" i="2"/>
  <c r="AS342" i="2"/>
  <c r="AR342" i="2"/>
  <c r="AQ342" i="2"/>
  <c r="AN342" i="2"/>
  <c r="AP342" i="2"/>
  <c r="AO342" i="2"/>
  <c r="AL342" i="2"/>
  <c r="AK342" i="2"/>
  <c r="AG342" i="2"/>
  <c r="AJ342" i="2"/>
  <c r="AH342" i="2"/>
  <c r="AI342" i="2"/>
  <c r="AF342" i="2"/>
  <c r="AM342" i="2"/>
  <c r="AU451" i="2"/>
  <c r="AT451" i="2"/>
  <c r="AS451" i="2"/>
  <c r="AR451" i="2"/>
  <c r="AQ451" i="2"/>
  <c r="AP451" i="2"/>
  <c r="AO451" i="2"/>
  <c r="AM451" i="2"/>
  <c r="AJ451" i="2"/>
  <c r="AL451" i="2"/>
  <c r="AK451" i="2"/>
  <c r="AN451" i="2"/>
  <c r="AF451" i="2"/>
  <c r="AG451" i="2"/>
  <c r="AH451" i="2"/>
  <c r="AI451" i="2"/>
  <c r="AU374" i="2"/>
  <c r="AT374" i="2"/>
  <c r="AS374" i="2"/>
  <c r="AR374" i="2"/>
  <c r="AN374" i="2"/>
  <c r="AQ374" i="2"/>
  <c r="AO374" i="2"/>
  <c r="AL374" i="2"/>
  <c r="AK374" i="2"/>
  <c r="AP374" i="2"/>
  <c r="AG374" i="2"/>
  <c r="AJ374" i="2"/>
  <c r="AH374" i="2"/>
  <c r="AI374" i="2"/>
  <c r="AM374" i="2"/>
  <c r="AF374" i="2"/>
  <c r="AU308" i="2"/>
  <c r="AT308" i="2"/>
  <c r="AS308" i="2"/>
  <c r="AR308" i="2"/>
  <c r="AQ308" i="2"/>
  <c r="AP308" i="2"/>
  <c r="AN308" i="2"/>
  <c r="AO308" i="2"/>
  <c r="AL308" i="2"/>
  <c r="AJ308" i="2"/>
  <c r="AK308" i="2"/>
  <c r="AI308" i="2"/>
  <c r="AM308" i="2"/>
  <c r="AG308" i="2"/>
  <c r="AF308" i="2"/>
  <c r="AH308" i="2"/>
  <c r="AU1408" i="2"/>
  <c r="AT1408" i="2"/>
  <c r="AR1408" i="2"/>
  <c r="AS1408" i="2"/>
  <c r="AQ1408" i="2"/>
  <c r="AN1408" i="2"/>
  <c r="AO1408" i="2"/>
  <c r="AP1408" i="2"/>
  <c r="AL1408" i="2"/>
  <c r="AM1408" i="2"/>
  <c r="AI1408" i="2"/>
  <c r="AJ1408" i="2"/>
  <c r="AK1408" i="2"/>
  <c r="AG1408" i="2"/>
  <c r="AH1408" i="2"/>
  <c r="AF1408" i="2"/>
  <c r="AU1624" i="2"/>
  <c r="AT1624" i="2"/>
  <c r="AS1624" i="2"/>
  <c r="AR1624" i="2"/>
  <c r="AQ1624" i="2"/>
  <c r="AO1624" i="2"/>
  <c r="AP1624" i="2"/>
  <c r="AL1624" i="2"/>
  <c r="AN1624" i="2"/>
  <c r="AM1624" i="2"/>
  <c r="AI1624" i="2"/>
  <c r="AJ1624" i="2"/>
  <c r="AK1624" i="2"/>
  <c r="AG1624" i="2"/>
  <c r="AF1624" i="2"/>
  <c r="AH1624" i="2"/>
  <c r="AU1688" i="2"/>
  <c r="AT1688" i="2"/>
  <c r="AS1688" i="2"/>
  <c r="AR1688" i="2"/>
  <c r="AQ1688" i="2"/>
  <c r="AO1688" i="2"/>
  <c r="AP1688" i="2"/>
  <c r="AL1688" i="2"/>
  <c r="AN1688" i="2"/>
  <c r="AM1688" i="2"/>
  <c r="AI1688" i="2"/>
  <c r="AJ1688" i="2"/>
  <c r="AK1688" i="2"/>
  <c r="AG1688" i="2"/>
  <c r="AF1688" i="2"/>
  <c r="AH1688" i="2"/>
  <c r="AT1752" i="2"/>
  <c r="AU1752" i="2"/>
  <c r="AS1752" i="2"/>
  <c r="AR1752" i="2"/>
  <c r="AQ1752" i="2"/>
  <c r="AO1752" i="2"/>
  <c r="AP1752" i="2"/>
  <c r="AN1752" i="2"/>
  <c r="AM1752" i="2"/>
  <c r="AL1752" i="2"/>
  <c r="AI1752" i="2"/>
  <c r="AJ1752" i="2"/>
  <c r="AK1752" i="2"/>
  <c r="AG1752" i="2"/>
  <c r="AF1752" i="2"/>
  <c r="AH1752" i="2"/>
  <c r="AU1816" i="2"/>
  <c r="AT1816" i="2"/>
  <c r="AS1816" i="2"/>
  <c r="AR1816" i="2"/>
  <c r="AQ1816" i="2"/>
  <c r="AO1816" i="2"/>
  <c r="AP1816" i="2"/>
  <c r="AN1816" i="2"/>
  <c r="AM1816" i="2"/>
  <c r="AL1816" i="2"/>
  <c r="AI1816" i="2"/>
  <c r="AJ1816" i="2"/>
  <c r="AK1816" i="2"/>
  <c r="AG1816" i="2"/>
  <c r="AF1816" i="2"/>
  <c r="AH1816" i="2"/>
  <c r="AU1880" i="2"/>
  <c r="AT1880" i="2"/>
  <c r="AS1880" i="2"/>
  <c r="AR1880" i="2"/>
  <c r="AQ1880" i="2"/>
  <c r="AO1880" i="2"/>
  <c r="AP1880" i="2"/>
  <c r="AN1880" i="2"/>
  <c r="AM1880" i="2"/>
  <c r="AL1880" i="2"/>
  <c r="AI1880" i="2"/>
  <c r="AJ1880" i="2"/>
  <c r="AK1880" i="2"/>
  <c r="AG1880" i="2"/>
  <c r="AF1880" i="2"/>
  <c r="AH1880" i="2"/>
  <c r="AU1944" i="2"/>
  <c r="AT1944" i="2"/>
  <c r="AS1944" i="2"/>
  <c r="AR1944" i="2"/>
  <c r="AQ1944" i="2"/>
  <c r="AO1944" i="2"/>
  <c r="AP1944" i="2"/>
  <c r="AN1944" i="2"/>
  <c r="AM1944" i="2"/>
  <c r="AL1944" i="2"/>
  <c r="AI1944" i="2"/>
  <c r="AJ1944" i="2"/>
  <c r="AK1944" i="2"/>
  <c r="AG1944" i="2"/>
  <c r="AF1944" i="2"/>
  <c r="AH1944" i="2"/>
  <c r="AU1705" i="2"/>
  <c r="AT1705" i="2"/>
  <c r="AS1705" i="2"/>
  <c r="AR1705" i="2"/>
  <c r="AQ1705" i="2"/>
  <c r="AN1705" i="2"/>
  <c r="AO1705" i="2"/>
  <c r="AM1705" i="2"/>
  <c r="AP1705" i="2"/>
  <c r="AL1705" i="2"/>
  <c r="AH1705" i="2"/>
  <c r="AI1705" i="2"/>
  <c r="AJ1705" i="2"/>
  <c r="AG1705" i="2"/>
  <c r="AF1705" i="2"/>
  <c r="AK1705" i="2"/>
  <c r="AU1961" i="2"/>
  <c r="AT1961" i="2"/>
  <c r="AS1961" i="2"/>
  <c r="AR1961" i="2"/>
  <c r="AQ1961" i="2"/>
  <c r="AN1961" i="2"/>
  <c r="AO1961" i="2"/>
  <c r="AM1961" i="2"/>
  <c r="AH1961" i="2"/>
  <c r="AI1961" i="2"/>
  <c r="AL1961" i="2"/>
  <c r="AJ1961" i="2"/>
  <c r="AG1961" i="2"/>
  <c r="AP1961" i="2"/>
  <c r="AF1961" i="2"/>
  <c r="AK1961" i="2"/>
  <c r="AU1741" i="2"/>
  <c r="AT1741" i="2"/>
  <c r="AS1741" i="2"/>
  <c r="AR1741" i="2"/>
  <c r="AQ1741" i="2"/>
  <c r="AN1741" i="2"/>
  <c r="AO1741" i="2"/>
  <c r="AP1741" i="2"/>
  <c r="AM1741" i="2"/>
  <c r="AL1741" i="2"/>
  <c r="AH1741" i="2"/>
  <c r="AK1741" i="2"/>
  <c r="AI1741" i="2"/>
  <c r="AJ1741" i="2"/>
  <c r="AG1741" i="2"/>
  <c r="AF1741" i="2"/>
  <c r="AU1204" i="2"/>
  <c r="AT1204" i="2"/>
  <c r="AR1204" i="2"/>
  <c r="AS1204" i="2"/>
  <c r="AQ1204" i="2"/>
  <c r="AN1204" i="2"/>
  <c r="AO1204" i="2"/>
  <c r="AP1204" i="2"/>
  <c r="AL1204" i="2"/>
  <c r="AK1204" i="2"/>
  <c r="AI1204" i="2"/>
  <c r="AJ1204" i="2"/>
  <c r="AM1204" i="2"/>
  <c r="AG1204" i="2"/>
  <c r="AF1204" i="2"/>
  <c r="AH1204" i="2"/>
  <c r="AU1793" i="2"/>
  <c r="AT1793" i="2"/>
  <c r="AS1793" i="2"/>
  <c r="AR1793" i="2"/>
  <c r="AN1793" i="2"/>
  <c r="AQ1793" i="2"/>
  <c r="AO1793" i="2"/>
  <c r="AP1793" i="2"/>
  <c r="AM1793" i="2"/>
  <c r="AL1793" i="2"/>
  <c r="AH1793" i="2"/>
  <c r="AI1793" i="2"/>
  <c r="AJ1793" i="2"/>
  <c r="AK1793" i="2"/>
  <c r="AG1793" i="2"/>
  <c r="AF1793" i="2"/>
  <c r="AU1765" i="2"/>
  <c r="AT1765" i="2"/>
  <c r="AS1765" i="2"/>
  <c r="AN1765" i="2"/>
  <c r="AR1765" i="2"/>
  <c r="AO1765" i="2"/>
  <c r="AQ1765" i="2"/>
  <c r="AP1765" i="2"/>
  <c r="AM1765" i="2"/>
  <c r="AH1765" i="2"/>
  <c r="AL1765" i="2"/>
  <c r="AK1765" i="2"/>
  <c r="AI1765" i="2"/>
  <c r="AJ1765" i="2"/>
  <c r="AF1765" i="2"/>
  <c r="AG1765" i="2"/>
  <c r="AU683" i="2"/>
  <c r="AT683" i="2"/>
  <c r="AS683" i="2"/>
  <c r="AR683" i="2"/>
  <c r="AQ683" i="2"/>
  <c r="AP683" i="2"/>
  <c r="AO683" i="2"/>
  <c r="AM683" i="2"/>
  <c r="AJ683" i="2"/>
  <c r="AL683" i="2"/>
  <c r="AK683" i="2"/>
  <c r="AF683" i="2"/>
  <c r="AG683" i="2"/>
  <c r="AH683" i="2"/>
  <c r="AI683" i="2"/>
  <c r="AN683" i="2"/>
  <c r="AU533" i="2"/>
  <c r="AT533" i="2"/>
  <c r="AS533" i="2"/>
  <c r="AQ533" i="2"/>
  <c r="AR533" i="2"/>
  <c r="AP533" i="2"/>
  <c r="AN533" i="2"/>
  <c r="AO533" i="2"/>
  <c r="AM533" i="2"/>
  <c r="AJ533" i="2"/>
  <c r="AH533" i="2"/>
  <c r="AK533" i="2"/>
  <c r="AI533" i="2"/>
  <c r="AL533" i="2"/>
  <c r="AG533" i="2"/>
  <c r="AF533" i="2"/>
  <c r="AU482" i="2"/>
  <c r="AT482" i="2"/>
  <c r="AS482" i="2"/>
  <c r="AR482" i="2"/>
  <c r="AQ482" i="2"/>
  <c r="AP482" i="2"/>
  <c r="AN482" i="2"/>
  <c r="AL482" i="2"/>
  <c r="AK482" i="2"/>
  <c r="AM482" i="2"/>
  <c r="AO482" i="2"/>
  <c r="AG482" i="2"/>
  <c r="AH482" i="2"/>
  <c r="AI482" i="2"/>
  <c r="AF482" i="2"/>
  <c r="AJ482" i="2"/>
  <c r="AU651" i="2"/>
  <c r="AT651" i="2"/>
  <c r="AS651" i="2"/>
  <c r="AR651" i="2"/>
  <c r="AQ651" i="2"/>
  <c r="AP651" i="2"/>
  <c r="AO651" i="2"/>
  <c r="AM651" i="2"/>
  <c r="AJ651" i="2"/>
  <c r="AL651" i="2"/>
  <c r="AK651" i="2"/>
  <c r="AF651" i="2"/>
  <c r="AG651" i="2"/>
  <c r="AN651" i="2"/>
  <c r="AH651" i="2"/>
  <c r="AI651" i="2"/>
  <c r="AU724" i="2"/>
  <c r="AT724" i="2"/>
  <c r="AS724" i="2"/>
  <c r="AR724" i="2"/>
  <c r="AQ724" i="2"/>
  <c r="AP724" i="2"/>
  <c r="AN724" i="2"/>
  <c r="AO724" i="2"/>
  <c r="AL724" i="2"/>
  <c r="AJ724" i="2"/>
  <c r="AK724" i="2"/>
  <c r="AI724" i="2"/>
  <c r="AM724" i="2"/>
  <c r="AG724" i="2"/>
  <c r="AF724" i="2"/>
  <c r="AH724" i="2"/>
  <c r="AU548" i="2"/>
  <c r="AT548" i="2"/>
  <c r="AS548" i="2"/>
  <c r="AR548" i="2"/>
  <c r="AQ548" i="2"/>
  <c r="AP548" i="2"/>
  <c r="AN548" i="2"/>
  <c r="AO548" i="2"/>
  <c r="AL548" i="2"/>
  <c r="AJ548" i="2"/>
  <c r="AK548" i="2"/>
  <c r="AI548" i="2"/>
  <c r="AM548" i="2"/>
  <c r="AG548" i="2"/>
  <c r="AF548" i="2"/>
  <c r="AH548" i="2"/>
  <c r="AU503" i="2"/>
  <c r="AT503" i="2"/>
  <c r="AS503" i="2"/>
  <c r="AR503" i="2"/>
  <c r="AQ503" i="2"/>
  <c r="AP503" i="2"/>
  <c r="AO503" i="2"/>
  <c r="AM503" i="2"/>
  <c r="AN503" i="2"/>
  <c r="AJ503" i="2"/>
  <c r="AK503" i="2"/>
  <c r="AF503" i="2"/>
  <c r="AG503" i="2"/>
  <c r="AH503" i="2"/>
  <c r="AL503" i="2"/>
  <c r="AI503" i="2"/>
  <c r="AU431" i="2"/>
  <c r="AT431" i="2"/>
  <c r="AS431" i="2"/>
  <c r="AR431" i="2"/>
  <c r="AQ431" i="2"/>
  <c r="AP431" i="2"/>
  <c r="AO431" i="2"/>
  <c r="AN431" i="2"/>
  <c r="AM431" i="2"/>
  <c r="AJ431" i="2"/>
  <c r="AK431" i="2"/>
  <c r="AF431" i="2"/>
  <c r="AL431" i="2"/>
  <c r="AG431" i="2"/>
  <c r="AH431" i="2"/>
  <c r="AI431" i="2"/>
  <c r="AU370" i="2"/>
  <c r="AT370" i="2"/>
  <c r="AS370" i="2"/>
  <c r="AR370" i="2"/>
  <c r="AQ370" i="2"/>
  <c r="AP370" i="2"/>
  <c r="AN370" i="2"/>
  <c r="AL370" i="2"/>
  <c r="AO370" i="2"/>
  <c r="AK370" i="2"/>
  <c r="AM370" i="2"/>
  <c r="AG370" i="2"/>
  <c r="AH370" i="2"/>
  <c r="AI370" i="2"/>
  <c r="AF370" i="2"/>
  <c r="AJ370" i="2"/>
  <c r="AU780" i="2"/>
  <c r="AT780" i="2"/>
  <c r="AR780" i="2"/>
  <c r="AS780" i="2"/>
  <c r="AQ780" i="2"/>
  <c r="AP780" i="2"/>
  <c r="AN780" i="2"/>
  <c r="AO780" i="2"/>
  <c r="AL780" i="2"/>
  <c r="AJ780" i="2"/>
  <c r="AM780" i="2"/>
  <c r="AK780" i="2"/>
  <c r="AI780" i="2"/>
  <c r="AG780" i="2"/>
  <c r="AH780" i="2"/>
  <c r="AF780" i="2"/>
  <c r="AU809" i="2"/>
  <c r="AT809" i="2"/>
  <c r="AS809" i="2"/>
  <c r="AR809" i="2"/>
  <c r="AQ809" i="2"/>
  <c r="AP809" i="2"/>
  <c r="AN809" i="2"/>
  <c r="AO809" i="2"/>
  <c r="AM809" i="2"/>
  <c r="AL809" i="2"/>
  <c r="AJ809" i="2"/>
  <c r="AH809" i="2"/>
  <c r="AI809" i="2"/>
  <c r="AF809" i="2"/>
  <c r="AK809" i="2"/>
  <c r="AG809" i="2"/>
  <c r="AU1992" i="2"/>
  <c r="AT1992" i="2"/>
  <c r="AS1992" i="2"/>
  <c r="AR1992" i="2"/>
  <c r="AQ1992" i="2"/>
  <c r="AO1992" i="2"/>
  <c r="AP1992" i="2"/>
  <c r="AN1992" i="2"/>
  <c r="AM1992" i="2"/>
  <c r="AI1992" i="2"/>
  <c r="AJ1992" i="2"/>
  <c r="AK1992" i="2"/>
  <c r="AG1992" i="2"/>
  <c r="AL1992" i="2"/>
  <c r="AF1992" i="2"/>
  <c r="AH1992" i="2"/>
  <c r="AU558" i="2"/>
  <c r="AT558" i="2"/>
  <c r="AS558" i="2"/>
  <c r="AR558" i="2"/>
  <c r="AQ558" i="2"/>
  <c r="AP558" i="2"/>
  <c r="AN558" i="2"/>
  <c r="AO558" i="2"/>
  <c r="AL558" i="2"/>
  <c r="AK558" i="2"/>
  <c r="AG558" i="2"/>
  <c r="AM558" i="2"/>
  <c r="AJ558" i="2"/>
  <c r="AH558" i="2"/>
  <c r="AI558" i="2"/>
  <c r="AF558" i="2"/>
  <c r="AU777" i="2"/>
  <c r="AT777" i="2"/>
  <c r="AS777" i="2"/>
  <c r="AR777" i="2"/>
  <c r="AQ777" i="2"/>
  <c r="AP777" i="2"/>
  <c r="AN777" i="2"/>
  <c r="AO777" i="2"/>
  <c r="AM777" i="2"/>
  <c r="AL777" i="2"/>
  <c r="AJ777" i="2"/>
  <c r="AH777" i="2"/>
  <c r="AI777" i="2"/>
  <c r="AF777" i="2"/>
  <c r="AK777" i="2"/>
  <c r="AG777" i="2"/>
  <c r="AU464" i="2"/>
  <c r="AT464" i="2"/>
  <c r="AR464" i="2"/>
  <c r="AQ464" i="2"/>
  <c r="AS464" i="2"/>
  <c r="AP464" i="2"/>
  <c r="AN464" i="2"/>
  <c r="AO464" i="2"/>
  <c r="AL464" i="2"/>
  <c r="AM464" i="2"/>
  <c r="AJ464" i="2"/>
  <c r="AI464" i="2"/>
  <c r="AK464" i="2"/>
  <c r="AG464" i="2"/>
  <c r="AH464" i="2"/>
  <c r="AF464" i="2"/>
  <c r="AU716" i="2"/>
  <c r="AT716" i="2"/>
  <c r="AR716" i="2"/>
  <c r="AS716" i="2"/>
  <c r="AQ716" i="2"/>
  <c r="AP716" i="2"/>
  <c r="AN716" i="2"/>
  <c r="AO716" i="2"/>
  <c r="AL716" i="2"/>
  <c r="AJ716" i="2"/>
  <c r="AM716" i="2"/>
  <c r="AK716" i="2"/>
  <c r="AI716" i="2"/>
  <c r="AG716" i="2"/>
  <c r="AH716" i="2"/>
  <c r="AF716" i="2"/>
  <c r="AU249" i="2"/>
  <c r="AT249" i="2"/>
  <c r="AS249" i="2"/>
  <c r="AR249" i="2"/>
  <c r="AQ249" i="2"/>
  <c r="AP249" i="2"/>
  <c r="AN249" i="2"/>
  <c r="AO249" i="2"/>
  <c r="AM249" i="2"/>
  <c r="AL249" i="2"/>
  <c r="AH249" i="2"/>
  <c r="AI249" i="2"/>
  <c r="AJ249" i="2"/>
  <c r="AK249" i="2"/>
  <c r="AF249" i="2"/>
  <c r="AG249" i="2"/>
  <c r="AU1989" i="2"/>
  <c r="AT1989" i="2"/>
  <c r="AS1989" i="2"/>
  <c r="AR1989" i="2"/>
  <c r="AO1989" i="2"/>
  <c r="AQ1989" i="2"/>
  <c r="AP1989" i="2"/>
  <c r="AM1989" i="2"/>
  <c r="AL1989" i="2"/>
  <c r="AH1989" i="2"/>
  <c r="AK1989" i="2"/>
  <c r="AI1989" i="2"/>
  <c r="AJ1989" i="2"/>
  <c r="AG1989" i="2"/>
  <c r="AN1989" i="2"/>
  <c r="AF1989" i="2"/>
  <c r="AU289" i="2"/>
  <c r="AT289" i="2"/>
  <c r="AS289" i="2"/>
  <c r="AR289" i="2"/>
  <c r="AQ289" i="2"/>
  <c r="AP289" i="2"/>
  <c r="AN289" i="2"/>
  <c r="AO289" i="2"/>
  <c r="AM289" i="2"/>
  <c r="AL289" i="2"/>
  <c r="AH289" i="2"/>
  <c r="AI289" i="2"/>
  <c r="AJ289" i="2"/>
  <c r="AF289" i="2"/>
  <c r="AK289" i="2"/>
  <c r="AG289" i="2"/>
  <c r="AU211" i="2"/>
  <c r="AT211" i="2"/>
  <c r="AS211" i="2"/>
  <c r="AR211" i="2"/>
  <c r="AQ211" i="2"/>
  <c r="AP211" i="2"/>
  <c r="AO211" i="2"/>
  <c r="AM211" i="2"/>
  <c r="AN211" i="2"/>
  <c r="AJ211" i="2"/>
  <c r="AL211" i="2"/>
  <c r="AK211" i="2"/>
  <c r="AF211" i="2"/>
  <c r="AG211" i="2"/>
  <c r="AH211" i="2"/>
  <c r="AI211" i="2"/>
  <c r="AU266" i="2"/>
  <c r="AT266" i="2"/>
  <c r="AS266" i="2"/>
  <c r="AR266" i="2"/>
  <c r="AQ266" i="2"/>
  <c r="AP266" i="2"/>
  <c r="AN266" i="2"/>
  <c r="AL266" i="2"/>
  <c r="AK266" i="2"/>
  <c r="AM266" i="2"/>
  <c r="AO266" i="2"/>
  <c r="AG266" i="2"/>
  <c r="AH266" i="2"/>
  <c r="AI266" i="2"/>
  <c r="AJ266" i="2"/>
  <c r="AF266" i="2"/>
  <c r="AU290" i="2"/>
  <c r="AT290" i="2"/>
  <c r="AS290" i="2"/>
  <c r="AR290" i="2"/>
  <c r="AQ290" i="2"/>
  <c r="AP290" i="2"/>
  <c r="AN290" i="2"/>
  <c r="AL290" i="2"/>
  <c r="AK290" i="2"/>
  <c r="AM290" i="2"/>
  <c r="AO290" i="2"/>
  <c r="AG290" i="2"/>
  <c r="AH290" i="2"/>
  <c r="AI290" i="2"/>
  <c r="AF290" i="2"/>
  <c r="AJ290" i="2"/>
  <c r="AU288" i="2"/>
  <c r="AT288" i="2"/>
  <c r="AS288" i="2"/>
  <c r="AR288" i="2"/>
  <c r="AQ288" i="2"/>
  <c r="AP288" i="2"/>
  <c r="AN288" i="2"/>
  <c r="AO288" i="2"/>
  <c r="AL288" i="2"/>
  <c r="AM288" i="2"/>
  <c r="AJ288" i="2"/>
  <c r="AI288" i="2"/>
  <c r="AK288" i="2"/>
  <c r="AG288" i="2"/>
  <c r="AH288" i="2"/>
  <c r="AF288" i="2"/>
  <c r="AU1976" i="2"/>
  <c r="AT1976" i="2"/>
  <c r="AS1976" i="2"/>
  <c r="AR1976" i="2"/>
  <c r="AQ1976" i="2"/>
  <c r="AO1976" i="2"/>
  <c r="AP1976" i="2"/>
  <c r="AN1976" i="2"/>
  <c r="AM1976" i="2"/>
  <c r="AL1976" i="2"/>
  <c r="AI1976" i="2"/>
  <c r="AJ1976" i="2"/>
  <c r="AK1976" i="2"/>
  <c r="AG1976" i="2"/>
  <c r="AF1976" i="2"/>
  <c r="AH1976" i="2"/>
  <c r="AU284" i="2"/>
  <c r="AT284" i="2"/>
  <c r="AS284" i="2"/>
  <c r="AR284" i="2"/>
  <c r="AQ284" i="2"/>
  <c r="AP284" i="2"/>
  <c r="AN284" i="2"/>
  <c r="AO284" i="2"/>
  <c r="AL284" i="2"/>
  <c r="AJ284" i="2"/>
  <c r="AM284" i="2"/>
  <c r="AK284" i="2"/>
  <c r="AI284" i="2"/>
  <c r="AG284" i="2"/>
  <c r="AH284" i="2"/>
  <c r="AF284" i="2"/>
  <c r="AU176" i="2"/>
  <c r="AT176" i="2"/>
  <c r="AS176" i="2"/>
  <c r="AR176" i="2"/>
  <c r="AQ176" i="2"/>
  <c r="AP176" i="2"/>
  <c r="AN176" i="2"/>
  <c r="AO176" i="2"/>
  <c r="AL176" i="2"/>
  <c r="AM176" i="2"/>
  <c r="AJ176" i="2"/>
  <c r="AI176" i="2"/>
  <c r="AK176" i="2"/>
  <c r="AG176" i="2"/>
  <c r="AH176" i="2"/>
  <c r="AF176" i="2"/>
  <c r="AU256" i="2"/>
  <c r="AT256" i="2"/>
  <c r="AS256" i="2"/>
  <c r="AR256" i="2"/>
  <c r="AQ256" i="2"/>
  <c r="AP256" i="2"/>
  <c r="AN256" i="2"/>
  <c r="AO256" i="2"/>
  <c r="AL256" i="2"/>
  <c r="AM256" i="2"/>
  <c r="AJ256" i="2"/>
  <c r="AI256" i="2"/>
  <c r="AK256" i="2"/>
  <c r="AG256" i="2"/>
  <c r="AH256" i="2"/>
  <c r="AF256" i="2"/>
  <c r="AU287" i="2"/>
  <c r="AT287" i="2"/>
  <c r="AR287" i="2"/>
  <c r="AQ287" i="2"/>
  <c r="AS287" i="2"/>
  <c r="AP287" i="2"/>
  <c r="AO287" i="2"/>
  <c r="AN287" i="2"/>
  <c r="AM287" i="2"/>
  <c r="AJ287" i="2"/>
  <c r="AK287" i="2"/>
  <c r="AF287" i="2"/>
  <c r="AL287" i="2"/>
  <c r="AG287" i="2"/>
  <c r="AH287" i="2"/>
  <c r="AI287" i="2"/>
  <c r="AU151" i="2"/>
  <c r="AT151" i="2"/>
  <c r="AR151" i="2"/>
  <c r="AS151" i="2"/>
  <c r="AQ151" i="2"/>
  <c r="AP151" i="2"/>
  <c r="AO151" i="2"/>
  <c r="AM151" i="2"/>
  <c r="AN151" i="2"/>
  <c r="AJ151" i="2"/>
  <c r="AK151" i="2"/>
  <c r="AF151" i="2"/>
  <c r="AG151" i="2"/>
  <c r="AH151" i="2"/>
  <c r="AL151" i="2"/>
  <c r="AI151" i="2"/>
  <c r="AU214" i="2"/>
  <c r="AT214" i="2"/>
  <c r="AS214" i="2"/>
  <c r="AR214" i="2"/>
  <c r="AQ214" i="2"/>
  <c r="AN214" i="2"/>
  <c r="AP214" i="2"/>
  <c r="AO214" i="2"/>
  <c r="AL214" i="2"/>
  <c r="AK214" i="2"/>
  <c r="AG214" i="2"/>
  <c r="AJ214" i="2"/>
  <c r="AH214" i="2"/>
  <c r="AI214" i="2"/>
  <c r="AF214" i="2"/>
  <c r="AM214" i="2"/>
  <c r="AU193" i="2"/>
  <c r="AT193" i="2"/>
  <c r="AS193" i="2"/>
  <c r="AR193" i="2"/>
  <c r="AQ193" i="2"/>
  <c r="AP193" i="2"/>
  <c r="AN193" i="2"/>
  <c r="AO193" i="2"/>
  <c r="AM193" i="2"/>
  <c r="AL193" i="2"/>
  <c r="AH193" i="2"/>
  <c r="AI193" i="2"/>
  <c r="AJ193" i="2"/>
  <c r="AK193" i="2"/>
  <c r="AG193" i="2"/>
  <c r="AF193" i="2"/>
  <c r="AU286" i="2"/>
  <c r="AT286" i="2"/>
  <c r="AS286" i="2"/>
  <c r="AR286" i="2"/>
  <c r="AQ286" i="2"/>
  <c r="AP286" i="2"/>
  <c r="AN286" i="2"/>
  <c r="AO286" i="2"/>
  <c r="AL286" i="2"/>
  <c r="AK286" i="2"/>
  <c r="AG286" i="2"/>
  <c r="AM286" i="2"/>
  <c r="AJ286" i="2"/>
  <c r="AH286" i="2"/>
  <c r="AI286" i="2"/>
  <c r="AF286" i="2"/>
  <c r="AU163" i="2"/>
  <c r="AT163" i="2"/>
  <c r="AS163" i="2"/>
  <c r="AR163" i="2"/>
  <c r="AQ163" i="2"/>
  <c r="AP163" i="2"/>
  <c r="AO163" i="2"/>
  <c r="AM163" i="2"/>
  <c r="AJ163" i="2"/>
  <c r="AL163" i="2"/>
  <c r="AK163" i="2"/>
  <c r="AN163" i="2"/>
  <c r="AF163" i="2"/>
  <c r="AG163" i="2"/>
  <c r="AH163" i="2"/>
  <c r="AI163" i="2"/>
  <c r="AU144" i="2"/>
  <c r="AT144" i="2"/>
  <c r="AS144" i="2"/>
  <c r="AR144" i="2"/>
  <c r="AQ144" i="2"/>
  <c r="AP144" i="2"/>
  <c r="AN144" i="2"/>
  <c r="AO144" i="2"/>
  <c r="AL144" i="2"/>
  <c r="AM144" i="2"/>
  <c r="AJ144" i="2"/>
  <c r="AI144" i="2"/>
  <c r="AK144" i="2"/>
  <c r="AG144" i="2"/>
  <c r="AH144" i="2"/>
  <c r="AF144" i="2"/>
  <c r="AU204" i="2"/>
  <c r="AT204" i="2"/>
  <c r="AS204" i="2"/>
  <c r="AR204" i="2"/>
  <c r="AQ204" i="2"/>
  <c r="AP204" i="2"/>
  <c r="AN204" i="2"/>
  <c r="AO204" i="2"/>
  <c r="AL204" i="2"/>
  <c r="AJ204" i="2"/>
  <c r="AM204" i="2"/>
  <c r="AK204" i="2"/>
  <c r="AI204" i="2"/>
  <c r="AG204" i="2"/>
  <c r="AH204" i="2"/>
  <c r="AF204" i="2"/>
  <c r="AU216" i="2"/>
  <c r="AT216" i="2"/>
  <c r="AS216" i="2"/>
  <c r="AR216" i="2"/>
  <c r="AQ216" i="2"/>
  <c r="AP216" i="2"/>
  <c r="AN216" i="2"/>
  <c r="AO216" i="2"/>
  <c r="AL216" i="2"/>
  <c r="AM216" i="2"/>
  <c r="AJ216" i="2"/>
  <c r="AI216" i="2"/>
  <c r="AK216" i="2"/>
  <c r="AG216" i="2"/>
  <c r="AF216" i="2"/>
  <c r="AH216" i="2"/>
  <c r="AU385" i="2"/>
  <c r="AT385" i="2"/>
  <c r="AS385" i="2"/>
  <c r="AR385" i="2"/>
  <c r="AQ385" i="2"/>
  <c r="AP385" i="2"/>
  <c r="AN385" i="2"/>
  <c r="AO385" i="2"/>
  <c r="AM385" i="2"/>
  <c r="AL385" i="2"/>
  <c r="AH385" i="2"/>
  <c r="AI385" i="2"/>
  <c r="AJ385" i="2"/>
  <c r="AG385" i="2"/>
  <c r="AK385" i="2"/>
  <c r="AF385" i="2"/>
  <c r="AU348" i="2"/>
  <c r="AT348" i="2"/>
  <c r="AS348" i="2"/>
  <c r="AR348" i="2"/>
  <c r="AQ348" i="2"/>
  <c r="AP348" i="2"/>
  <c r="AN348" i="2"/>
  <c r="AO348" i="2"/>
  <c r="AL348" i="2"/>
  <c r="AJ348" i="2"/>
  <c r="AM348" i="2"/>
  <c r="AK348" i="2"/>
  <c r="AI348" i="2"/>
  <c r="AG348" i="2"/>
  <c r="AH348" i="2"/>
  <c r="AF348" i="2"/>
  <c r="AU203" i="2"/>
  <c r="AT203" i="2"/>
  <c r="AS203" i="2"/>
  <c r="AR203" i="2"/>
  <c r="AQ203" i="2"/>
  <c r="AP203" i="2"/>
  <c r="AO203" i="2"/>
  <c r="AM203" i="2"/>
  <c r="AJ203" i="2"/>
  <c r="AL203" i="2"/>
  <c r="AK203" i="2"/>
  <c r="AN203" i="2"/>
  <c r="AF203" i="2"/>
  <c r="AG203" i="2"/>
  <c r="AH203" i="2"/>
  <c r="AI203" i="2"/>
  <c r="AU188" i="2"/>
  <c r="AT188" i="2"/>
  <c r="AS188" i="2"/>
  <c r="AR188" i="2"/>
  <c r="AQ188" i="2"/>
  <c r="AP188" i="2"/>
  <c r="AN188" i="2"/>
  <c r="AO188" i="2"/>
  <c r="AL188" i="2"/>
  <c r="AJ188" i="2"/>
  <c r="AM188" i="2"/>
  <c r="AK188" i="2"/>
  <c r="AI188" i="2"/>
  <c r="AG188" i="2"/>
  <c r="AH188" i="2"/>
  <c r="AF188" i="2"/>
  <c r="AU336" i="2"/>
  <c r="AT336" i="2"/>
  <c r="AS336" i="2"/>
  <c r="AR336" i="2"/>
  <c r="AQ336" i="2"/>
  <c r="AP336" i="2"/>
  <c r="AN336" i="2"/>
  <c r="AO336" i="2"/>
  <c r="AL336" i="2"/>
  <c r="AM336" i="2"/>
  <c r="AJ336" i="2"/>
  <c r="AI336" i="2"/>
  <c r="AK336" i="2"/>
  <c r="AG336" i="2"/>
  <c r="AH336" i="2"/>
  <c r="AF336" i="2"/>
  <c r="AU405" i="2"/>
  <c r="AT405" i="2"/>
  <c r="AS405" i="2"/>
  <c r="AQ405" i="2"/>
  <c r="AR405" i="2"/>
  <c r="AP405" i="2"/>
  <c r="AN405" i="2"/>
  <c r="AO405" i="2"/>
  <c r="AM405" i="2"/>
  <c r="AJ405" i="2"/>
  <c r="AH405" i="2"/>
  <c r="AK405" i="2"/>
  <c r="AI405" i="2"/>
  <c r="AL405" i="2"/>
  <c r="AG405" i="2"/>
  <c r="AF405" i="2"/>
  <c r="AU274" i="2"/>
  <c r="AT274" i="2"/>
  <c r="AS274" i="2"/>
  <c r="AR274" i="2"/>
  <c r="AQ274" i="2"/>
  <c r="AP274" i="2"/>
  <c r="AN274" i="2"/>
  <c r="AL274" i="2"/>
  <c r="AO274" i="2"/>
  <c r="AK274" i="2"/>
  <c r="AM274" i="2"/>
  <c r="AG274" i="2"/>
  <c r="AH274" i="2"/>
  <c r="AI274" i="2"/>
  <c r="AF274" i="2"/>
  <c r="AJ274" i="2"/>
  <c r="AU700" i="2"/>
  <c r="AT700" i="2"/>
  <c r="AR700" i="2"/>
  <c r="AS700" i="2"/>
  <c r="AQ700" i="2"/>
  <c r="AP700" i="2"/>
  <c r="AN700" i="2"/>
  <c r="AO700" i="2"/>
  <c r="AL700" i="2"/>
  <c r="AJ700" i="2"/>
  <c r="AM700" i="2"/>
  <c r="AK700" i="2"/>
  <c r="AI700" i="2"/>
  <c r="AG700" i="2"/>
  <c r="AH700" i="2"/>
  <c r="AF700" i="2"/>
  <c r="AU218" i="2"/>
  <c r="AT218" i="2"/>
  <c r="AS218" i="2"/>
  <c r="AR218" i="2"/>
  <c r="AQ218" i="2"/>
  <c r="AP218" i="2"/>
  <c r="AN218" i="2"/>
  <c r="AL218" i="2"/>
  <c r="AK218" i="2"/>
  <c r="AO218" i="2"/>
  <c r="AM218" i="2"/>
  <c r="AG218" i="2"/>
  <c r="AH218" i="2"/>
  <c r="AI218" i="2"/>
  <c r="AJ218" i="2"/>
  <c r="AF218" i="2"/>
  <c r="AU520" i="2"/>
  <c r="AT520" i="2"/>
  <c r="AS520" i="2"/>
  <c r="AR520" i="2"/>
  <c r="AQ520" i="2"/>
  <c r="AP520" i="2"/>
  <c r="AN520" i="2"/>
  <c r="AO520" i="2"/>
  <c r="AL520" i="2"/>
  <c r="AM520" i="2"/>
  <c r="AJ520" i="2"/>
  <c r="AI520" i="2"/>
  <c r="AK520" i="2"/>
  <c r="AG520" i="2"/>
  <c r="AF520" i="2"/>
  <c r="AH520" i="2"/>
  <c r="AU478" i="2"/>
  <c r="AT478" i="2"/>
  <c r="AS478" i="2"/>
  <c r="AR478" i="2"/>
  <c r="AQ478" i="2"/>
  <c r="AP478" i="2"/>
  <c r="AN478" i="2"/>
  <c r="AO478" i="2"/>
  <c r="AL478" i="2"/>
  <c r="AK478" i="2"/>
  <c r="AG478" i="2"/>
  <c r="AM478" i="2"/>
  <c r="AJ478" i="2"/>
  <c r="AH478" i="2"/>
  <c r="AI478" i="2"/>
  <c r="AF478" i="2"/>
  <c r="AU422" i="2"/>
  <c r="AT422" i="2"/>
  <c r="AS422" i="2"/>
  <c r="AR422" i="2"/>
  <c r="AQ422" i="2"/>
  <c r="AN422" i="2"/>
  <c r="AP422" i="2"/>
  <c r="AO422" i="2"/>
  <c r="AL422" i="2"/>
  <c r="AK422" i="2"/>
  <c r="AG422" i="2"/>
  <c r="AJ422" i="2"/>
  <c r="AH422" i="2"/>
  <c r="AI422" i="2"/>
  <c r="AF422" i="2"/>
  <c r="AM422" i="2"/>
  <c r="AU439" i="2"/>
  <c r="AT439" i="2"/>
  <c r="AS439" i="2"/>
  <c r="AR439" i="2"/>
  <c r="AQ439" i="2"/>
  <c r="AP439" i="2"/>
  <c r="AO439" i="2"/>
  <c r="AM439" i="2"/>
  <c r="AN439" i="2"/>
  <c r="AJ439" i="2"/>
  <c r="AK439" i="2"/>
  <c r="AF439" i="2"/>
  <c r="AG439" i="2"/>
  <c r="AH439" i="2"/>
  <c r="AL439" i="2"/>
  <c r="AI439" i="2"/>
  <c r="AU400" i="2"/>
  <c r="AT400" i="2"/>
  <c r="AS400" i="2"/>
  <c r="AR400" i="2"/>
  <c r="AQ400" i="2"/>
  <c r="AP400" i="2"/>
  <c r="AN400" i="2"/>
  <c r="AO400" i="2"/>
  <c r="AL400" i="2"/>
  <c r="AM400" i="2"/>
  <c r="AJ400" i="2"/>
  <c r="AI400" i="2"/>
  <c r="AK400" i="2"/>
  <c r="AG400" i="2"/>
  <c r="AH400" i="2"/>
  <c r="AF400" i="2"/>
  <c r="AU329" i="2"/>
  <c r="AT329" i="2"/>
  <c r="AS329" i="2"/>
  <c r="AR329" i="2"/>
  <c r="AQ329" i="2"/>
  <c r="AP329" i="2"/>
  <c r="AN329" i="2"/>
  <c r="AO329" i="2"/>
  <c r="AM329" i="2"/>
  <c r="AL329" i="2"/>
  <c r="AH329" i="2"/>
  <c r="AI329" i="2"/>
  <c r="AJ329" i="2"/>
  <c r="AF329" i="2"/>
  <c r="AK329" i="2"/>
  <c r="AG329" i="2"/>
  <c r="AU413" i="2"/>
  <c r="AT413" i="2"/>
  <c r="AS413" i="2"/>
  <c r="AQ413" i="2"/>
  <c r="AR413" i="2"/>
  <c r="AP413" i="2"/>
  <c r="AN413" i="2"/>
  <c r="AO413" i="2"/>
  <c r="AM413" i="2"/>
  <c r="AL413" i="2"/>
  <c r="AJ413" i="2"/>
  <c r="AH413" i="2"/>
  <c r="AK413" i="2"/>
  <c r="AI413" i="2"/>
  <c r="AG413" i="2"/>
  <c r="AF413" i="2"/>
  <c r="AU381" i="2"/>
  <c r="AT381" i="2"/>
  <c r="AS381" i="2"/>
  <c r="AQ381" i="2"/>
  <c r="AR381" i="2"/>
  <c r="AP381" i="2"/>
  <c r="AN381" i="2"/>
  <c r="AO381" i="2"/>
  <c r="AM381" i="2"/>
  <c r="AL381" i="2"/>
  <c r="AJ381" i="2"/>
  <c r="AH381" i="2"/>
  <c r="AK381" i="2"/>
  <c r="AI381" i="2"/>
  <c r="AG381" i="2"/>
  <c r="AF381" i="2"/>
  <c r="AU384" i="2"/>
  <c r="AT384" i="2"/>
  <c r="AS384" i="2"/>
  <c r="AR384" i="2"/>
  <c r="AQ384" i="2"/>
  <c r="AP384" i="2"/>
  <c r="AN384" i="2"/>
  <c r="AO384" i="2"/>
  <c r="AL384" i="2"/>
  <c r="AM384" i="2"/>
  <c r="AJ384" i="2"/>
  <c r="AI384" i="2"/>
  <c r="AK384" i="2"/>
  <c r="AG384" i="2"/>
  <c r="AH384" i="2"/>
  <c r="AF384" i="2"/>
  <c r="AU362" i="2"/>
  <c r="AT362" i="2"/>
  <c r="AS362" i="2"/>
  <c r="AR362" i="2"/>
  <c r="AQ362" i="2"/>
  <c r="AP362" i="2"/>
  <c r="AN362" i="2"/>
  <c r="AL362" i="2"/>
  <c r="AK362" i="2"/>
  <c r="AM362" i="2"/>
  <c r="AG362" i="2"/>
  <c r="AH362" i="2"/>
  <c r="AI362" i="2"/>
  <c r="AO362" i="2"/>
  <c r="AJ362" i="2"/>
  <c r="AF362" i="2"/>
  <c r="AU338" i="2"/>
  <c r="AT338" i="2"/>
  <c r="AS338" i="2"/>
  <c r="AR338" i="2"/>
  <c r="AQ338" i="2"/>
  <c r="AP338" i="2"/>
  <c r="AN338" i="2"/>
  <c r="AL338" i="2"/>
  <c r="AO338" i="2"/>
  <c r="AK338" i="2"/>
  <c r="AM338" i="2"/>
  <c r="AG338" i="2"/>
  <c r="AH338" i="2"/>
  <c r="AI338" i="2"/>
  <c r="AF338" i="2"/>
  <c r="AJ338" i="2"/>
  <c r="AU275" i="2"/>
  <c r="AT275" i="2"/>
  <c r="AS275" i="2"/>
  <c r="AR275" i="2"/>
  <c r="AQ275" i="2"/>
  <c r="AP275" i="2"/>
  <c r="AO275" i="2"/>
  <c r="AM275" i="2"/>
  <c r="AN275" i="2"/>
  <c r="AJ275" i="2"/>
  <c r="AL275" i="2"/>
  <c r="AK275" i="2"/>
  <c r="AF275" i="2"/>
  <c r="AG275" i="2"/>
  <c r="AH275" i="2"/>
  <c r="AI275" i="2"/>
  <c r="AU272" i="2"/>
  <c r="AT272" i="2"/>
  <c r="AS272" i="2"/>
  <c r="AR272" i="2"/>
  <c r="AQ272" i="2"/>
  <c r="AP272" i="2"/>
  <c r="AN272" i="2"/>
  <c r="AO272" i="2"/>
  <c r="AL272" i="2"/>
  <c r="AM272" i="2"/>
  <c r="AJ272" i="2"/>
  <c r="AI272" i="2"/>
  <c r="AK272" i="2"/>
  <c r="AG272" i="2"/>
  <c r="AH272" i="2"/>
  <c r="AF272" i="2"/>
  <c r="AU357" i="2"/>
  <c r="AT357" i="2"/>
  <c r="AS357" i="2"/>
  <c r="AQ357" i="2"/>
  <c r="AP357" i="2"/>
  <c r="AN357" i="2"/>
  <c r="AO357" i="2"/>
  <c r="AR357" i="2"/>
  <c r="AM357" i="2"/>
  <c r="AJ357" i="2"/>
  <c r="AH357" i="2"/>
  <c r="AK357" i="2"/>
  <c r="AI357" i="2"/>
  <c r="AL357" i="2"/>
  <c r="AG357" i="2"/>
  <c r="AF357" i="2"/>
  <c r="AU226" i="2"/>
  <c r="AT226" i="2"/>
  <c r="AS226" i="2"/>
  <c r="AR226" i="2"/>
  <c r="AQ226" i="2"/>
  <c r="AP226" i="2"/>
  <c r="AN226" i="2"/>
  <c r="AL226" i="2"/>
  <c r="AK226" i="2"/>
  <c r="AM226" i="2"/>
  <c r="AO226" i="2"/>
  <c r="AG226" i="2"/>
  <c r="AH226" i="2"/>
  <c r="AI226" i="2"/>
  <c r="AF226" i="2"/>
  <c r="AJ226" i="2"/>
  <c r="AU234" i="2"/>
  <c r="AT234" i="2"/>
  <c r="AS234" i="2"/>
  <c r="AR234" i="2"/>
  <c r="AQ234" i="2"/>
  <c r="AP234" i="2"/>
  <c r="AN234" i="2"/>
  <c r="AL234" i="2"/>
  <c r="AK234" i="2"/>
  <c r="AM234" i="2"/>
  <c r="AG234" i="2"/>
  <c r="AH234" i="2"/>
  <c r="AI234" i="2"/>
  <c r="AJ234" i="2"/>
  <c r="AF234" i="2"/>
  <c r="AO234" i="2"/>
  <c r="AU306" i="2"/>
  <c r="AT306" i="2"/>
  <c r="AS306" i="2"/>
  <c r="AR306" i="2"/>
  <c r="AQ306" i="2"/>
  <c r="AP306" i="2"/>
  <c r="AN306" i="2"/>
  <c r="AL306" i="2"/>
  <c r="AO306" i="2"/>
  <c r="AK306" i="2"/>
  <c r="AM306" i="2"/>
  <c r="AG306" i="2"/>
  <c r="AH306" i="2"/>
  <c r="AI306" i="2"/>
  <c r="AF306" i="2"/>
  <c r="AJ306" i="2"/>
  <c r="AU355" i="2"/>
  <c r="AT355" i="2"/>
  <c r="AS355" i="2"/>
  <c r="AR355" i="2"/>
  <c r="AQ355" i="2"/>
  <c r="AP355" i="2"/>
  <c r="AO355" i="2"/>
  <c r="AM355" i="2"/>
  <c r="AJ355" i="2"/>
  <c r="AL355" i="2"/>
  <c r="AK355" i="2"/>
  <c r="AN355" i="2"/>
  <c r="AF355" i="2"/>
  <c r="AG355" i="2"/>
  <c r="AH355" i="2"/>
  <c r="AI355" i="2"/>
  <c r="AU399" i="2"/>
  <c r="AT399" i="2"/>
  <c r="AR399" i="2"/>
  <c r="AS399" i="2"/>
  <c r="AQ399" i="2"/>
  <c r="AP399" i="2"/>
  <c r="AO399" i="2"/>
  <c r="AN399" i="2"/>
  <c r="AM399" i="2"/>
  <c r="AJ399" i="2"/>
  <c r="AK399" i="2"/>
  <c r="AF399" i="2"/>
  <c r="AL399" i="2"/>
  <c r="AG399" i="2"/>
  <c r="AH399" i="2"/>
  <c r="AI399" i="2"/>
  <c r="AU415" i="2"/>
  <c r="AT415" i="2"/>
  <c r="AR415" i="2"/>
  <c r="AQ415" i="2"/>
  <c r="AP415" i="2"/>
  <c r="AS415" i="2"/>
  <c r="AO415" i="2"/>
  <c r="AN415" i="2"/>
  <c r="AM415" i="2"/>
  <c r="AJ415" i="2"/>
  <c r="AK415" i="2"/>
  <c r="AF415" i="2"/>
  <c r="AL415" i="2"/>
  <c r="AG415" i="2"/>
  <c r="AH415" i="2"/>
  <c r="AI415" i="2"/>
  <c r="AU382" i="2"/>
  <c r="AT382" i="2"/>
  <c r="AS382" i="2"/>
  <c r="AR382" i="2"/>
  <c r="AQ382" i="2"/>
  <c r="AP382" i="2"/>
  <c r="AN382" i="2"/>
  <c r="AO382" i="2"/>
  <c r="AL382" i="2"/>
  <c r="AK382" i="2"/>
  <c r="AG382" i="2"/>
  <c r="AM382" i="2"/>
  <c r="AJ382" i="2"/>
  <c r="AH382" i="2"/>
  <c r="AI382" i="2"/>
  <c r="AF382" i="2"/>
  <c r="AU344" i="2"/>
  <c r="AT344" i="2"/>
  <c r="AS344" i="2"/>
  <c r="AR344" i="2"/>
  <c r="AQ344" i="2"/>
  <c r="AP344" i="2"/>
  <c r="AN344" i="2"/>
  <c r="AO344" i="2"/>
  <c r="AL344" i="2"/>
  <c r="AM344" i="2"/>
  <c r="AJ344" i="2"/>
  <c r="AI344" i="2"/>
  <c r="AK344" i="2"/>
  <c r="AG344" i="2"/>
  <c r="AF344" i="2"/>
  <c r="AH344" i="2"/>
  <c r="AU592" i="2"/>
  <c r="AT592" i="2"/>
  <c r="AR592" i="2"/>
  <c r="AQ592" i="2"/>
  <c r="AS592" i="2"/>
  <c r="AP592" i="2"/>
  <c r="AN592" i="2"/>
  <c r="AO592" i="2"/>
  <c r="AL592" i="2"/>
  <c r="AM592" i="2"/>
  <c r="AJ592" i="2"/>
  <c r="AI592" i="2"/>
  <c r="AK592" i="2"/>
  <c r="AG592" i="2"/>
  <c r="AH592" i="2"/>
  <c r="AF592" i="2"/>
  <c r="AU442" i="2"/>
  <c r="AT442" i="2"/>
  <c r="AS442" i="2"/>
  <c r="AR442" i="2"/>
  <c r="AQ442" i="2"/>
  <c r="AP442" i="2"/>
  <c r="AN442" i="2"/>
  <c r="AL442" i="2"/>
  <c r="AK442" i="2"/>
  <c r="AO442" i="2"/>
  <c r="AM442" i="2"/>
  <c r="AG442" i="2"/>
  <c r="AH442" i="2"/>
  <c r="AI442" i="2"/>
  <c r="AJ442" i="2"/>
  <c r="AF442" i="2"/>
  <c r="AU383" i="2"/>
  <c r="AT383" i="2"/>
  <c r="AR383" i="2"/>
  <c r="AQ383" i="2"/>
  <c r="AS383" i="2"/>
  <c r="AP383" i="2"/>
  <c r="AO383" i="2"/>
  <c r="AN383" i="2"/>
  <c r="AM383" i="2"/>
  <c r="AJ383" i="2"/>
  <c r="AK383" i="2"/>
  <c r="AF383" i="2"/>
  <c r="AL383" i="2"/>
  <c r="AG383" i="2"/>
  <c r="AH383" i="2"/>
  <c r="AI383" i="2"/>
  <c r="AU491" i="2"/>
  <c r="AT491" i="2"/>
  <c r="AS491" i="2"/>
  <c r="AR491" i="2"/>
  <c r="AQ491" i="2"/>
  <c r="AP491" i="2"/>
  <c r="AO491" i="2"/>
  <c r="AM491" i="2"/>
  <c r="AJ491" i="2"/>
  <c r="AL491" i="2"/>
  <c r="AK491" i="2"/>
  <c r="AF491" i="2"/>
  <c r="AN491" i="2"/>
  <c r="AG491" i="2"/>
  <c r="AH491" i="2"/>
  <c r="AI491" i="2"/>
  <c r="AU515" i="2"/>
  <c r="AT515" i="2"/>
  <c r="AS515" i="2"/>
  <c r="AR515" i="2"/>
  <c r="AQ515" i="2"/>
  <c r="AP515" i="2"/>
  <c r="AO515" i="2"/>
  <c r="AM515" i="2"/>
  <c r="AJ515" i="2"/>
  <c r="AL515" i="2"/>
  <c r="AK515" i="2"/>
  <c r="AN515" i="2"/>
  <c r="AF515" i="2"/>
  <c r="AG515" i="2"/>
  <c r="AH515" i="2"/>
  <c r="AI515" i="2"/>
  <c r="AU411" i="2"/>
  <c r="AT411" i="2"/>
  <c r="AS411" i="2"/>
  <c r="AR411" i="2"/>
  <c r="AQ411" i="2"/>
  <c r="AP411" i="2"/>
  <c r="AO411" i="2"/>
  <c r="AM411" i="2"/>
  <c r="AJ411" i="2"/>
  <c r="AN411" i="2"/>
  <c r="AL411" i="2"/>
  <c r="AK411" i="2"/>
  <c r="AF411" i="2"/>
  <c r="AG411" i="2"/>
  <c r="AH411" i="2"/>
  <c r="AI411" i="2"/>
  <c r="AU595" i="2"/>
  <c r="AT595" i="2"/>
  <c r="AS595" i="2"/>
  <c r="AR595" i="2"/>
  <c r="AQ595" i="2"/>
  <c r="AP595" i="2"/>
  <c r="AO595" i="2"/>
  <c r="AM595" i="2"/>
  <c r="AN595" i="2"/>
  <c r="AJ595" i="2"/>
  <c r="AL595" i="2"/>
  <c r="AK595" i="2"/>
  <c r="AF595" i="2"/>
  <c r="AG595" i="2"/>
  <c r="AH595" i="2"/>
  <c r="AI595" i="2"/>
  <c r="AU633" i="2"/>
  <c r="AT633" i="2"/>
  <c r="AS633" i="2"/>
  <c r="AR633" i="2"/>
  <c r="AQ633" i="2"/>
  <c r="AP633" i="2"/>
  <c r="AN633" i="2"/>
  <c r="AO633" i="2"/>
  <c r="AM633" i="2"/>
  <c r="AL633" i="2"/>
  <c r="AH633" i="2"/>
  <c r="AI633" i="2"/>
  <c r="AJ633" i="2"/>
  <c r="AK633" i="2"/>
  <c r="AF633" i="2"/>
  <c r="AG633" i="2"/>
  <c r="AU551" i="2"/>
  <c r="AT551" i="2"/>
  <c r="AS551" i="2"/>
  <c r="AR551" i="2"/>
  <c r="AQ551" i="2"/>
  <c r="AP551" i="2"/>
  <c r="AO551" i="2"/>
  <c r="AM551" i="2"/>
  <c r="AN551" i="2"/>
  <c r="AJ551" i="2"/>
  <c r="AK551" i="2"/>
  <c r="AF551" i="2"/>
  <c r="AG551" i="2"/>
  <c r="AH551" i="2"/>
  <c r="AL551" i="2"/>
  <c r="AI551" i="2"/>
  <c r="AU844" i="2"/>
  <c r="AT844" i="2"/>
  <c r="AR844" i="2"/>
  <c r="AS844" i="2"/>
  <c r="AQ844" i="2"/>
  <c r="AP844" i="2"/>
  <c r="AN844" i="2"/>
  <c r="AO844" i="2"/>
  <c r="AL844" i="2"/>
  <c r="AJ844" i="2"/>
  <c r="AM844" i="2"/>
  <c r="AK844" i="2"/>
  <c r="AI844" i="2"/>
  <c r="AG844" i="2"/>
  <c r="AH844" i="2"/>
  <c r="AF844" i="2"/>
  <c r="AU425" i="2"/>
  <c r="AT425" i="2"/>
  <c r="AS425" i="2"/>
  <c r="AR425" i="2"/>
  <c r="AQ425" i="2"/>
  <c r="AP425" i="2"/>
  <c r="AN425" i="2"/>
  <c r="AO425" i="2"/>
  <c r="AM425" i="2"/>
  <c r="AL425" i="2"/>
  <c r="AH425" i="2"/>
  <c r="AI425" i="2"/>
  <c r="AJ425" i="2"/>
  <c r="AF425" i="2"/>
  <c r="AK425" i="2"/>
  <c r="AG425" i="2"/>
  <c r="AU300" i="2"/>
  <c r="AT300" i="2"/>
  <c r="AS300" i="2"/>
  <c r="AR300" i="2"/>
  <c r="AQ300" i="2"/>
  <c r="AP300" i="2"/>
  <c r="AN300" i="2"/>
  <c r="AO300" i="2"/>
  <c r="AL300" i="2"/>
  <c r="AJ300" i="2"/>
  <c r="AM300" i="2"/>
  <c r="AK300" i="2"/>
  <c r="AI300" i="2"/>
  <c r="AG300" i="2"/>
  <c r="AH300" i="2"/>
  <c r="AF300" i="2"/>
  <c r="AU566" i="2"/>
  <c r="AT566" i="2"/>
  <c r="AS566" i="2"/>
  <c r="AR566" i="2"/>
  <c r="AN566" i="2"/>
  <c r="AQ566" i="2"/>
  <c r="AO566" i="2"/>
  <c r="AL566" i="2"/>
  <c r="AP566" i="2"/>
  <c r="AK566" i="2"/>
  <c r="AG566" i="2"/>
  <c r="AJ566" i="2"/>
  <c r="AH566" i="2"/>
  <c r="AI566" i="2"/>
  <c r="AM566" i="2"/>
  <c r="AF566" i="2"/>
  <c r="AU526" i="2"/>
  <c r="AT526" i="2"/>
  <c r="AS526" i="2"/>
  <c r="AR526" i="2"/>
  <c r="AQ526" i="2"/>
  <c r="AP526" i="2"/>
  <c r="AN526" i="2"/>
  <c r="AO526" i="2"/>
  <c r="AL526" i="2"/>
  <c r="AK526" i="2"/>
  <c r="AG526" i="2"/>
  <c r="AM526" i="2"/>
  <c r="AJ526" i="2"/>
  <c r="AH526" i="2"/>
  <c r="AI526" i="2"/>
  <c r="AF526" i="2"/>
  <c r="AU857" i="2"/>
  <c r="AT857" i="2"/>
  <c r="AS857" i="2"/>
  <c r="AR857" i="2"/>
  <c r="AQ857" i="2"/>
  <c r="AP857" i="2"/>
  <c r="AN857" i="2"/>
  <c r="AO857" i="2"/>
  <c r="AM857" i="2"/>
  <c r="AL857" i="2"/>
  <c r="AJ857" i="2"/>
  <c r="AH857" i="2"/>
  <c r="AI857" i="2"/>
  <c r="AK857" i="2"/>
  <c r="AF857" i="2"/>
  <c r="AG857" i="2"/>
  <c r="AB50" i="2" l="1"/>
  <c r="X50" i="2"/>
  <c r="AU50" i="2"/>
  <c r="AQ50" i="2"/>
  <c r="AO50" i="2"/>
  <c r="AH50" i="2"/>
  <c r="AE50" i="2"/>
  <c r="AA50" i="2"/>
  <c r="AT50" i="2"/>
  <c r="AP50" i="2"/>
  <c r="AK50" i="2"/>
  <c r="AI50" i="2"/>
  <c r="AD50" i="2"/>
  <c r="Z50" i="2"/>
  <c r="AS50" i="2"/>
  <c r="AN50" i="2"/>
  <c r="AM50" i="2"/>
  <c r="AF50" i="2"/>
  <c r="AC50" i="2"/>
  <c r="Y50" i="2"/>
  <c r="AR50" i="2"/>
  <c r="AL50" i="2"/>
  <c r="AG50" i="2"/>
  <c r="AJ50" i="2"/>
  <c r="AB39" i="2"/>
  <c r="X39" i="2"/>
  <c r="AE39" i="2"/>
  <c r="AA39" i="2"/>
  <c r="AD39" i="2"/>
  <c r="Z39" i="2"/>
  <c r="AU39" i="2"/>
  <c r="AQ39" i="2"/>
  <c r="AN39" i="2"/>
  <c r="AG39" i="2"/>
  <c r="AC39" i="2"/>
  <c r="Y39" i="2"/>
  <c r="AT39" i="2"/>
  <c r="AP39" i="2"/>
  <c r="AJ39" i="2"/>
  <c r="AH39" i="2"/>
  <c r="AS39" i="2"/>
  <c r="AK39" i="2"/>
  <c r="AR39" i="2"/>
  <c r="AF39" i="2"/>
  <c r="AO39" i="2"/>
  <c r="AL39" i="2"/>
  <c r="AM39" i="2"/>
  <c r="AI39" i="2"/>
  <c r="AD18" i="2"/>
  <c r="Z18" i="2"/>
  <c r="AC18" i="2"/>
  <c r="Y18" i="2"/>
  <c r="AB18" i="2"/>
  <c r="X18" i="2"/>
  <c r="AE18" i="2"/>
  <c r="AA18" i="2"/>
  <c r="AU18" i="2"/>
  <c r="AQ18" i="2"/>
  <c r="AO18" i="2"/>
  <c r="AH18" i="2"/>
  <c r="AT18" i="2"/>
  <c r="AP18" i="2"/>
  <c r="AK18" i="2"/>
  <c r="AI18" i="2"/>
  <c r="AS18" i="2"/>
  <c r="AN18" i="2"/>
  <c r="AM18" i="2"/>
  <c r="AF18" i="2"/>
  <c r="AR18" i="2"/>
  <c r="AL18" i="2"/>
  <c r="AG18" i="2"/>
  <c r="AJ18" i="2"/>
  <c r="AD184" i="2"/>
  <c r="Z184" i="2"/>
  <c r="AC184" i="2"/>
  <c r="Y184" i="2"/>
  <c r="AB184" i="2"/>
  <c r="X184" i="2"/>
  <c r="AE184" i="2"/>
  <c r="AA184" i="2"/>
  <c r="AT184" i="2"/>
  <c r="AP184" i="2"/>
  <c r="AM184" i="2"/>
  <c r="AG184" i="2"/>
  <c r="AS184" i="2"/>
  <c r="AN184" i="2"/>
  <c r="AJ184" i="2"/>
  <c r="AF184" i="2"/>
  <c r="AR184" i="2"/>
  <c r="AO184" i="2"/>
  <c r="AI184" i="2"/>
  <c r="AH184" i="2"/>
  <c r="AU184" i="2"/>
  <c r="AQ184" i="2"/>
  <c r="AL184" i="2"/>
  <c r="AK184" i="2"/>
  <c r="AB155" i="2"/>
  <c r="X155" i="2"/>
  <c r="AE155" i="2"/>
  <c r="AA155" i="2"/>
  <c r="AD155" i="2"/>
  <c r="Z155" i="2"/>
  <c r="AU155" i="2"/>
  <c r="AQ155" i="2"/>
  <c r="AJ155" i="2"/>
  <c r="AF155" i="2"/>
  <c r="AC155" i="2"/>
  <c r="Y155" i="2"/>
  <c r="AT155" i="2"/>
  <c r="AP155" i="2"/>
  <c r="AN155" i="2"/>
  <c r="AG155" i="2"/>
  <c r="AS155" i="2"/>
  <c r="AL155" i="2"/>
  <c r="AR155" i="2"/>
  <c r="AK155" i="2"/>
  <c r="AO155" i="2"/>
  <c r="AH155" i="2"/>
  <c r="AM155" i="2"/>
  <c r="AI155" i="2"/>
  <c r="AD54" i="2"/>
  <c r="Z54" i="2"/>
  <c r="AC54" i="2"/>
  <c r="Y54" i="2"/>
  <c r="AB54" i="2"/>
  <c r="X54" i="2"/>
  <c r="AE54" i="2"/>
  <c r="AA54" i="2"/>
  <c r="AS54" i="2"/>
  <c r="AO54" i="2"/>
  <c r="AG54" i="2"/>
  <c r="AM54" i="2"/>
  <c r="AR54" i="2"/>
  <c r="AL54" i="2"/>
  <c r="AJ54" i="2"/>
  <c r="AF54" i="2"/>
  <c r="AU54" i="2"/>
  <c r="AN54" i="2"/>
  <c r="AP54" i="2"/>
  <c r="AH54" i="2"/>
  <c r="AT54" i="2"/>
  <c r="AQ54" i="2"/>
  <c r="AK54" i="2"/>
  <c r="AI54" i="2"/>
  <c r="AB95" i="2"/>
  <c r="Y95" i="2"/>
  <c r="AE95" i="2"/>
  <c r="AA95" i="2"/>
  <c r="AD95" i="2"/>
  <c r="Z95" i="2"/>
  <c r="AU95" i="2"/>
  <c r="AS95" i="2"/>
  <c r="AM95" i="2"/>
  <c r="AL95" i="2"/>
  <c r="AC95" i="2"/>
  <c r="X95" i="2"/>
  <c r="AT95" i="2"/>
  <c r="AP95" i="2"/>
  <c r="AJ95" i="2"/>
  <c r="AG95" i="2"/>
  <c r="AR95" i="2"/>
  <c r="AK95" i="2"/>
  <c r="AQ95" i="2"/>
  <c r="AF95" i="2"/>
  <c r="AO95" i="2"/>
  <c r="AH95" i="2"/>
  <c r="AN95" i="2"/>
  <c r="AI95" i="2"/>
  <c r="AD41" i="2"/>
  <c r="Y41" i="2"/>
  <c r="AC41" i="2"/>
  <c r="Z41" i="2"/>
  <c r="AB41" i="2"/>
  <c r="X41" i="2"/>
  <c r="AU41" i="2"/>
  <c r="AQ41" i="2"/>
  <c r="AM41" i="2"/>
  <c r="AJ41" i="2"/>
  <c r="AE41" i="2"/>
  <c r="AA41" i="2"/>
  <c r="AT41" i="2"/>
  <c r="AP41" i="2"/>
  <c r="AL41" i="2"/>
  <c r="AF41" i="2"/>
  <c r="AS41" i="2"/>
  <c r="AH41" i="2"/>
  <c r="AR41" i="2"/>
  <c r="AI41" i="2"/>
  <c r="AN41" i="2"/>
  <c r="AK41" i="2"/>
  <c r="AO41" i="2"/>
  <c r="AG41" i="2"/>
  <c r="AB190" i="2"/>
  <c r="X190" i="2"/>
  <c r="AE190" i="2"/>
  <c r="AA190" i="2"/>
  <c r="AD190" i="2"/>
  <c r="Z190" i="2"/>
  <c r="AU190" i="2"/>
  <c r="AQ190" i="2"/>
  <c r="AL190" i="2"/>
  <c r="AJ190" i="2"/>
  <c r="AC190" i="2"/>
  <c r="Y190" i="2"/>
  <c r="AT190" i="2"/>
  <c r="AP190" i="2"/>
  <c r="AK190" i="2"/>
  <c r="AH190" i="2"/>
  <c r="AS190" i="2"/>
  <c r="AG190" i="2"/>
  <c r="AR190" i="2"/>
  <c r="AM190" i="2"/>
  <c r="AN190" i="2"/>
  <c r="AI190" i="2"/>
  <c r="AO190" i="2"/>
  <c r="AF190" i="2"/>
  <c r="AB103" i="2"/>
  <c r="X103" i="2"/>
  <c r="AE103" i="2"/>
  <c r="AA103" i="2"/>
  <c r="AD103" i="2"/>
  <c r="Z103" i="2"/>
  <c r="AU103" i="2"/>
  <c r="AQ103" i="2"/>
  <c r="AN103" i="2"/>
  <c r="AG103" i="2"/>
  <c r="AC103" i="2"/>
  <c r="Y103" i="2"/>
  <c r="AT103" i="2"/>
  <c r="AP103" i="2"/>
  <c r="AJ103" i="2"/>
  <c r="AH103" i="2"/>
  <c r="AS103" i="2"/>
  <c r="AK103" i="2"/>
  <c r="AR103" i="2"/>
  <c r="AF103" i="2"/>
  <c r="AO103" i="2"/>
  <c r="AL103" i="2"/>
  <c r="AM103" i="2"/>
  <c r="AI103" i="2"/>
  <c r="AB22" i="2"/>
  <c r="X22" i="2"/>
  <c r="AE22" i="2"/>
  <c r="AA22" i="2"/>
  <c r="AD22" i="2"/>
  <c r="Z22" i="2"/>
  <c r="AU22" i="2"/>
  <c r="AQ22" i="2"/>
  <c r="AL22" i="2"/>
  <c r="AH22" i="2"/>
  <c r="AC22" i="2"/>
  <c r="Y22" i="2"/>
  <c r="AT22" i="2"/>
  <c r="AN22" i="2"/>
  <c r="AK22" i="2"/>
  <c r="AI22" i="2"/>
  <c r="AS22" i="2"/>
  <c r="AG22" i="2"/>
  <c r="AR22" i="2"/>
  <c r="AJ22" i="2"/>
  <c r="AP22" i="2"/>
  <c r="AM22" i="2"/>
  <c r="AO22" i="2"/>
  <c r="AF22" i="2"/>
  <c r="AB112" i="2"/>
  <c r="X112" i="2"/>
  <c r="AE112" i="2"/>
  <c r="AA112" i="2"/>
  <c r="AD112" i="2"/>
  <c r="Z112" i="2"/>
  <c r="AU112" i="2"/>
  <c r="AQ112" i="2"/>
  <c r="AL112" i="2"/>
  <c r="AK112" i="2"/>
  <c r="AC112" i="2"/>
  <c r="Y112" i="2"/>
  <c r="AT112" i="2"/>
  <c r="AP112" i="2"/>
  <c r="AM112" i="2"/>
  <c r="AG112" i="2"/>
  <c r="AS112" i="2"/>
  <c r="AJ112" i="2"/>
  <c r="AR112" i="2"/>
  <c r="AI112" i="2"/>
  <c r="AN112" i="2"/>
  <c r="AH112" i="2"/>
  <c r="AO112" i="2"/>
  <c r="AF112" i="2"/>
  <c r="AE56" i="2"/>
  <c r="AA56" i="2"/>
  <c r="AR56" i="2"/>
  <c r="AO56" i="2"/>
  <c r="AI56" i="2"/>
  <c r="AH56" i="2"/>
  <c r="AD56" i="2"/>
  <c r="Z56" i="2"/>
  <c r="AU56" i="2"/>
  <c r="AQ56" i="2"/>
  <c r="AL56" i="2"/>
  <c r="AK56" i="2"/>
  <c r="AC56" i="2"/>
  <c r="Y56" i="2"/>
  <c r="AT56" i="2"/>
  <c r="AP56" i="2"/>
  <c r="AM56" i="2"/>
  <c r="AG56" i="2"/>
  <c r="AB56" i="2"/>
  <c r="X56" i="2"/>
  <c r="AS56" i="2"/>
  <c r="AN56" i="2"/>
  <c r="AJ56" i="2"/>
  <c r="AF56" i="2"/>
  <c r="AB128" i="2"/>
  <c r="X128" i="2"/>
  <c r="AE128" i="2"/>
  <c r="AA128" i="2"/>
  <c r="AD128" i="2"/>
  <c r="Z128" i="2"/>
  <c r="AU128" i="2"/>
  <c r="AQ128" i="2"/>
  <c r="AL128" i="2"/>
  <c r="AK128" i="2"/>
  <c r="AC128" i="2"/>
  <c r="Y128" i="2"/>
  <c r="AT128" i="2"/>
  <c r="AP128" i="2"/>
  <c r="AM128" i="2"/>
  <c r="AG128" i="2"/>
  <c r="AS128" i="2"/>
  <c r="AJ128" i="2"/>
  <c r="AR128" i="2"/>
  <c r="AI128" i="2"/>
  <c r="AN128" i="2"/>
  <c r="AH128" i="2"/>
  <c r="AO128" i="2"/>
  <c r="AF128" i="2"/>
  <c r="AD174" i="2"/>
  <c r="Z174" i="2"/>
  <c r="AC174" i="2"/>
  <c r="Y174" i="2"/>
  <c r="AB174" i="2"/>
  <c r="X174" i="2"/>
  <c r="AU174" i="2"/>
  <c r="AQ174" i="2"/>
  <c r="AL174" i="2"/>
  <c r="AJ174" i="2"/>
  <c r="AE174" i="2"/>
  <c r="AA174" i="2"/>
  <c r="AT174" i="2"/>
  <c r="AP174" i="2"/>
  <c r="AK174" i="2"/>
  <c r="AH174" i="2"/>
  <c r="AS174" i="2"/>
  <c r="AG174" i="2"/>
  <c r="AR174" i="2"/>
  <c r="AM174" i="2"/>
  <c r="AN174" i="2"/>
  <c r="AI174" i="2"/>
  <c r="AO174" i="2"/>
  <c r="AF174" i="2"/>
  <c r="AE19" i="2"/>
  <c r="AD19" i="2"/>
  <c r="AC19" i="2"/>
  <c r="AB19" i="2"/>
  <c r="AA19" i="2"/>
  <c r="Z19" i="2"/>
  <c r="Y19" i="2"/>
  <c r="X19" i="2"/>
  <c r="AE17" i="2"/>
  <c r="AD17" i="2"/>
  <c r="AC17" i="2"/>
  <c r="AB17" i="2"/>
  <c r="AA17" i="2"/>
  <c r="Y17" i="2"/>
  <c r="Z17" i="2"/>
  <c r="X17" i="2"/>
  <c r="AE139" i="2"/>
  <c r="AD139" i="2"/>
  <c r="AC139" i="2"/>
  <c r="AB139" i="2"/>
  <c r="AA139" i="2"/>
  <c r="Z139" i="2"/>
  <c r="Y139" i="2"/>
  <c r="X139" i="2"/>
  <c r="AE183" i="2"/>
  <c r="AD183" i="2"/>
  <c r="AC183" i="2"/>
  <c r="AB183" i="2"/>
  <c r="AA183" i="2"/>
  <c r="Z183" i="2"/>
  <c r="X183" i="2"/>
  <c r="Y183" i="2"/>
  <c r="AE169" i="2"/>
  <c r="AD169" i="2"/>
  <c r="AC169" i="2"/>
  <c r="AB169" i="2"/>
  <c r="AA169" i="2"/>
  <c r="Z169" i="2"/>
  <c r="X169" i="2"/>
  <c r="Y169" i="2"/>
  <c r="AE111" i="2"/>
  <c r="AD111" i="2"/>
  <c r="AC111" i="2"/>
  <c r="AB111" i="2"/>
  <c r="AA111" i="2"/>
  <c r="Z111" i="2"/>
  <c r="X111" i="2"/>
  <c r="Y111" i="2"/>
  <c r="AE115" i="2"/>
  <c r="AD115" i="2"/>
  <c r="AC115" i="2"/>
  <c r="AB115" i="2"/>
  <c r="AA115" i="2"/>
  <c r="Z115" i="2"/>
  <c r="Y115" i="2"/>
  <c r="X115" i="2"/>
  <c r="AE49" i="2"/>
  <c r="AD49" i="2"/>
  <c r="AC49" i="2"/>
  <c r="AB49" i="2"/>
  <c r="AA49" i="2"/>
  <c r="Y49" i="2"/>
  <c r="Z49" i="2"/>
  <c r="X49" i="2"/>
  <c r="AE45" i="2"/>
  <c r="AD45" i="2"/>
  <c r="AC45" i="2"/>
  <c r="AB45" i="2"/>
  <c r="AA45" i="2"/>
  <c r="Y45" i="2"/>
  <c r="Z45" i="2"/>
  <c r="X45" i="2"/>
  <c r="AE67" i="2"/>
  <c r="AD67" i="2"/>
  <c r="AC67" i="2"/>
  <c r="AB67" i="2"/>
  <c r="AA67" i="2"/>
  <c r="Z67" i="2"/>
  <c r="Y67" i="2"/>
  <c r="X67" i="2"/>
  <c r="AE127" i="2"/>
  <c r="AD127" i="2"/>
  <c r="AC127" i="2"/>
  <c r="AB127" i="2"/>
  <c r="AA127" i="2"/>
  <c r="Z127" i="2"/>
  <c r="X127" i="2"/>
  <c r="Y127" i="2"/>
  <c r="AE131" i="2"/>
  <c r="AD131" i="2"/>
  <c r="AC131" i="2"/>
  <c r="AB131" i="2"/>
  <c r="AA131" i="2"/>
  <c r="Z131" i="2"/>
  <c r="Y131" i="2"/>
  <c r="X131" i="2"/>
  <c r="AE68" i="2"/>
  <c r="AD68" i="2"/>
  <c r="AC68" i="2"/>
  <c r="AB68" i="2"/>
  <c r="AA68" i="2"/>
  <c r="Z68" i="2"/>
  <c r="Y68" i="2"/>
  <c r="X68" i="2"/>
  <c r="AE148" i="2"/>
  <c r="AD148" i="2"/>
  <c r="AC148" i="2"/>
  <c r="AB148" i="2"/>
  <c r="AA148" i="2"/>
  <c r="Z148" i="2"/>
  <c r="Y148" i="2"/>
  <c r="X148" i="2"/>
  <c r="AE123" i="2"/>
  <c r="AD123" i="2"/>
  <c r="AC123" i="2"/>
  <c r="AB123" i="2"/>
  <c r="AA123" i="2"/>
  <c r="Z123" i="2"/>
  <c r="Y123" i="2"/>
  <c r="X123" i="2"/>
  <c r="AE26" i="2"/>
  <c r="AD26" i="2"/>
  <c r="AC26" i="2"/>
  <c r="AB26" i="2"/>
  <c r="AA26" i="2"/>
  <c r="Z26" i="2"/>
  <c r="Y26" i="2"/>
  <c r="X26" i="2"/>
  <c r="AE82" i="2"/>
  <c r="AD82" i="2"/>
  <c r="AC82" i="2"/>
  <c r="AB82" i="2"/>
  <c r="AA82" i="2"/>
  <c r="Z82" i="2"/>
  <c r="Y82" i="2"/>
  <c r="X82" i="2"/>
  <c r="AE107" i="2"/>
  <c r="AD107" i="2"/>
  <c r="AC107" i="2"/>
  <c r="AB107" i="2"/>
  <c r="AA107" i="2"/>
  <c r="Z107" i="2"/>
  <c r="Y107" i="2"/>
  <c r="X107" i="2"/>
  <c r="AE152" i="2"/>
  <c r="AD152" i="2"/>
  <c r="AC152" i="2"/>
  <c r="AB152" i="2"/>
  <c r="AA152" i="2"/>
  <c r="Z152" i="2"/>
  <c r="Y152" i="2"/>
  <c r="X152" i="2"/>
  <c r="AE205" i="2"/>
  <c r="AD205" i="2"/>
  <c r="AC205" i="2"/>
  <c r="AB205" i="2"/>
  <c r="AA205" i="2"/>
  <c r="Z205" i="2"/>
  <c r="X205" i="2"/>
  <c r="Y205" i="2"/>
  <c r="AE59" i="2"/>
  <c r="AD59" i="2"/>
  <c r="AC59" i="2"/>
  <c r="AB59" i="2"/>
  <c r="AA59" i="2"/>
  <c r="Z59" i="2"/>
  <c r="Y59" i="2"/>
  <c r="X59" i="2"/>
  <c r="AE156" i="2"/>
  <c r="AD156" i="2"/>
  <c r="AC156" i="2"/>
  <c r="AB156" i="2"/>
  <c r="AA156" i="2"/>
  <c r="Z156" i="2"/>
  <c r="Y156" i="2"/>
  <c r="X156" i="2"/>
  <c r="AE14" i="2"/>
  <c r="AD14" i="2"/>
  <c r="AC14" i="2"/>
  <c r="AB14" i="2"/>
  <c r="AA14" i="2"/>
  <c r="Z14" i="2"/>
  <c r="Y14" i="2"/>
  <c r="X14" i="2"/>
  <c r="AE62" i="2"/>
  <c r="AD62" i="2"/>
  <c r="AC62" i="2"/>
  <c r="AB62" i="2"/>
  <c r="AA62" i="2"/>
  <c r="Z62" i="2"/>
  <c r="Y62" i="2"/>
  <c r="X62" i="2"/>
  <c r="AU156" i="2"/>
  <c r="AT156" i="2"/>
  <c r="AS156" i="2"/>
  <c r="AR156" i="2"/>
  <c r="AQ156" i="2"/>
  <c r="AP156" i="2"/>
  <c r="AN156" i="2"/>
  <c r="AO156" i="2"/>
  <c r="AL156" i="2"/>
  <c r="AJ156" i="2"/>
  <c r="AM156" i="2"/>
  <c r="AK156" i="2"/>
  <c r="AI156" i="2"/>
  <c r="AG156" i="2"/>
  <c r="AH156" i="2"/>
  <c r="AF156" i="2"/>
  <c r="AU14" i="2"/>
  <c r="AT14" i="2"/>
  <c r="AS14" i="2"/>
  <c r="AR14" i="2"/>
  <c r="AQ14" i="2"/>
  <c r="AP14" i="2"/>
  <c r="AN14" i="2"/>
  <c r="AO14" i="2"/>
  <c r="AL14" i="2"/>
  <c r="AK14" i="2"/>
  <c r="AG14" i="2"/>
  <c r="AM14" i="2"/>
  <c r="AJ14" i="2"/>
  <c r="AH14" i="2"/>
  <c r="AI14" i="2"/>
  <c r="AF14" i="2"/>
  <c r="AU62" i="2"/>
  <c r="AT62" i="2"/>
  <c r="AS62" i="2"/>
  <c r="AR62" i="2"/>
  <c r="AQ62" i="2"/>
  <c r="AP62" i="2"/>
  <c r="AN62" i="2"/>
  <c r="AO62" i="2"/>
  <c r="AL62" i="2"/>
  <c r="AK62" i="2"/>
  <c r="AG62" i="2"/>
  <c r="AM62" i="2"/>
  <c r="AJ62" i="2"/>
  <c r="AH62" i="2"/>
  <c r="AI62" i="2"/>
  <c r="AF62" i="2"/>
  <c r="AU19" i="2"/>
  <c r="AT19" i="2"/>
  <c r="AS19" i="2"/>
  <c r="AR19" i="2"/>
  <c r="AQ19" i="2"/>
  <c r="AP19" i="2"/>
  <c r="AO19" i="2"/>
  <c r="AM19" i="2"/>
  <c r="AN19" i="2"/>
  <c r="AJ19" i="2"/>
  <c r="AL19" i="2"/>
  <c r="AK19" i="2"/>
  <c r="AF19" i="2"/>
  <c r="AG19" i="2"/>
  <c r="AH19" i="2"/>
  <c r="AI19" i="2"/>
  <c r="AU17" i="2"/>
  <c r="AT17" i="2"/>
  <c r="AS17" i="2"/>
  <c r="AR17" i="2"/>
  <c r="AQ17" i="2"/>
  <c r="AP17" i="2"/>
  <c r="AN17" i="2"/>
  <c r="AO17" i="2"/>
  <c r="AM17" i="2"/>
  <c r="AL17" i="2"/>
  <c r="AH17" i="2"/>
  <c r="AI17" i="2"/>
  <c r="AJ17" i="2"/>
  <c r="AF17" i="2"/>
  <c r="AG17" i="2"/>
  <c r="AK17" i="2"/>
  <c r="AU139" i="2"/>
  <c r="AT139" i="2"/>
  <c r="AS139" i="2"/>
  <c r="AR139" i="2"/>
  <c r="AQ139" i="2"/>
  <c r="AP139" i="2"/>
  <c r="AO139" i="2"/>
  <c r="AM139" i="2"/>
  <c r="AJ139" i="2"/>
  <c r="AL139" i="2"/>
  <c r="AK139" i="2"/>
  <c r="AF139" i="2"/>
  <c r="AG139" i="2"/>
  <c r="AN139" i="2"/>
  <c r="AH139" i="2"/>
  <c r="AI139" i="2"/>
  <c r="AU183" i="2"/>
  <c r="AT183" i="2"/>
  <c r="AR183" i="2"/>
  <c r="AS183" i="2"/>
  <c r="AQ183" i="2"/>
  <c r="AP183" i="2"/>
  <c r="AO183" i="2"/>
  <c r="AM183" i="2"/>
  <c r="AN183" i="2"/>
  <c r="AJ183" i="2"/>
  <c r="AK183" i="2"/>
  <c r="AF183" i="2"/>
  <c r="AG183" i="2"/>
  <c r="AH183" i="2"/>
  <c r="AL183" i="2"/>
  <c r="AI183" i="2"/>
  <c r="AU169" i="2"/>
  <c r="AT169" i="2"/>
  <c r="AS169" i="2"/>
  <c r="AR169" i="2"/>
  <c r="AQ169" i="2"/>
  <c r="AP169" i="2"/>
  <c r="AN169" i="2"/>
  <c r="AO169" i="2"/>
  <c r="AM169" i="2"/>
  <c r="AL169" i="2"/>
  <c r="AH169" i="2"/>
  <c r="AI169" i="2"/>
  <c r="AJ169" i="2"/>
  <c r="AF169" i="2"/>
  <c r="AK169" i="2"/>
  <c r="AG169" i="2"/>
  <c r="AU111" i="2"/>
  <c r="AT111" i="2"/>
  <c r="AR111" i="2"/>
  <c r="AS111" i="2"/>
  <c r="AQ111" i="2"/>
  <c r="AP111" i="2"/>
  <c r="AO111" i="2"/>
  <c r="AN111" i="2"/>
  <c r="AM111" i="2"/>
  <c r="AJ111" i="2"/>
  <c r="AK111" i="2"/>
  <c r="AF111" i="2"/>
  <c r="AL111" i="2"/>
  <c r="AG111" i="2"/>
  <c r="AH111" i="2"/>
  <c r="AI111" i="2"/>
  <c r="AU115" i="2"/>
  <c r="AT115" i="2"/>
  <c r="AS115" i="2"/>
  <c r="AR115" i="2"/>
  <c r="AQ115" i="2"/>
  <c r="AP115" i="2"/>
  <c r="AO115" i="2"/>
  <c r="AM115" i="2"/>
  <c r="AN115" i="2"/>
  <c r="AJ115" i="2"/>
  <c r="AL115" i="2"/>
  <c r="AK115" i="2"/>
  <c r="AF115" i="2"/>
  <c r="AG115" i="2"/>
  <c r="AH115" i="2"/>
  <c r="AI115" i="2"/>
  <c r="AU49" i="2"/>
  <c r="AT49" i="2"/>
  <c r="AS49" i="2"/>
  <c r="AR49" i="2"/>
  <c r="AQ49" i="2"/>
  <c r="AP49" i="2"/>
  <c r="AN49" i="2"/>
  <c r="AO49" i="2"/>
  <c r="AM49" i="2"/>
  <c r="AL49" i="2"/>
  <c r="AH49" i="2"/>
  <c r="AI49" i="2"/>
  <c r="AJ49" i="2"/>
  <c r="AG49" i="2"/>
  <c r="AF49" i="2"/>
  <c r="AK49" i="2"/>
  <c r="AU67" i="2"/>
  <c r="AT67" i="2"/>
  <c r="AS67" i="2"/>
  <c r="AR67" i="2"/>
  <c r="AQ67" i="2"/>
  <c r="AP67" i="2"/>
  <c r="AO67" i="2"/>
  <c r="AM67" i="2"/>
  <c r="AJ67" i="2"/>
  <c r="AL67" i="2"/>
  <c r="AK67" i="2"/>
  <c r="AN67" i="2"/>
  <c r="AF67" i="2"/>
  <c r="AG67" i="2"/>
  <c r="AH67" i="2"/>
  <c r="AI67" i="2"/>
  <c r="AU127" i="2"/>
  <c r="AT127" i="2"/>
  <c r="AR127" i="2"/>
  <c r="AQ127" i="2"/>
  <c r="AS127" i="2"/>
  <c r="AP127" i="2"/>
  <c r="AO127" i="2"/>
  <c r="AN127" i="2"/>
  <c r="AM127" i="2"/>
  <c r="AJ127" i="2"/>
  <c r="AK127" i="2"/>
  <c r="AF127" i="2"/>
  <c r="AL127" i="2"/>
  <c r="AG127" i="2"/>
  <c r="AH127" i="2"/>
  <c r="AI127" i="2"/>
  <c r="AU131" i="2"/>
  <c r="AT131" i="2"/>
  <c r="AS131" i="2"/>
  <c r="AR131" i="2"/>
  <c r="AQ131" i="2"/>
  <c r="AP131" i="2"/>
  <c r="AO131" i="2"/>
  <c r="AM131" i="2"/>
  <c r="AJ131" i="2"/>
  <c r="AL131" i="2"/>
  <c r="AK131" i="2"/>
  <c r="AN131" i="2"/>
  <c r="AF131" i="2"/>
  <c r="AG131" i="2"/>
  <c r="AH131" i="2"/>
  <c r="AI131" i="2"/>
  <c r="AU68" i="2"/>
  <c r="AT68" i="2"/>
  <c r="AS68" i="2"/>
  <c r="AR68" i="2"/>
  <c r="AQ68" i="2"/>
  <c r="AP68" i="2"/>
  <c r="AN68" i="2"/>
  <c r="AO68" i="2"/>
  <c r="AL68" i="2"/>
  <c r="AJ68" i="2"/>
  <c r="AK68" i="2"/>
  <c r="AI68" i="2"/>
  <c r="AM68" i="2"/>
  <c r="AG68" i="2"/>
  <c r="AF68" i="2"/>
  <c r="AH68" i="2"/>
  <c r="AU148" i="2"/>
  <c r="AT148" i="2"/>
  <c r="AS148" i="2"/>
  <c r="AR148" i="2"/>
  <c r="AQ148" i="2"/>
  <c r="AP148" i="2"/>
  <c r="AN148" i="2"/>
  <c r="AO148" i="2"/>
  <c r="AL148" i="2"/>
  <c r="AJ148" i="2"/>
  <c r="AK148" i="2"/>
  <c r="AI148" i="2"/>
  <c r="AM148" i="2"/>
  <c r="AG148" i="2"/>
  <c r="AF148" i="2"/>
  <c r="AH148" i="2"/>
  <c r="AU45" i="2"/>
  <c r="AT45" i="2"/>
  <c r="AS45" i="2"/>
  <c r="AQ45" i="2"/>
  <c r="AR45" i="2"/>
  <c r="AP45" i="2"/>
  <c r="AN45" i="2"/>
  <c r="AO45" i="2"/>
  <c r="AM45" i="2"/>
  <c r="AL45" i="2"/>
  <c r="AJ45" i="2"/>
  <c r="AH45" i="2"/>
  <c r="AK45" i="2"/>
  <c r="AI45" i="2"/>
  <c r="AG45" i="2"/>
  <c r="AF45" i="2"/>
  <c r="AU123" i="2"/>
  <c r="AT123" i="2"/>
  <c r="AS123" i="2"/>
  <c r="AR123" i="2"/>
  <c r="AQ123" i="2"/>
  <c r="AP123" i="2"/>
  <c r="AO123" i="2"/>
  <c r="AM123" i="2"/>
  <c r="AJ123" i="2"/>
  <c r="AN123" i="2"/>
  <c r="AL123" i="2"/>
  <c r="AK123" i="2"/>
  <c r="AF123" i="2"/>
  <c r="AG123" i="2"/>
  <c r="AH123" i="2"/>
  <c r="AI123" i="2"/>
  <c r="AU26" i="2"/>
  <c r="AT26" i="2"/>
  <c r="AS26" i="2"/>
  <c r="AR26" i="2"/>
  <c r="AQ26" i="2"/>
  <c r="AP26" i="2"/>
  <c r="AN26" i="2"/>
  <c r="AL26" i="2"/>
  <c r="AK26" i="2"/>
  <c r="AO26" i="2"/>
  <c r="AM26" i="2"/>
  <c r="AG26" i="2"/>
  <c r="AH26" i="2"/>
  <c r="AI26" i="2"/>
  <c r="AJ26" i="2"/>
  <c r="AF26" i="2"/>
  <c r="AU82" i="2"/>
  <c r="AT82" i="2"/>
  <c r="AS82" i="2"/>
  <c r="AR82" i="2"/>
  <c r="AQ82" i="2"/>
  <c r="AP82" i="2"/>
  <c r="AN82" i="2"/>
  <c r="AL82" i="2"/>
  <c r="AO82" i="2"/>
  <c r="AK82" i="2"/>
  <c r="AM82" i="2"/>
  <c r="AG82" i="2"/>
  <c r="AH82" i="2"/>
  <c r="AI82" i="2"/>
  <c r="AF82" i="2"/>
  <c r="AJ82" i="2"/>
  <c r="AU107" i="2"/>
  <c r="AT107" i="2"/>
  <c r="AS107" i="2"/>
  <c r="AR107" i="2"/>
  <c r="AQ107" i="2"/>
  <c r="AP107" i="2"/>
  <c r="AO107" i="2"/>
  <c r="AM107" i="2"/>
  <c r="AJ107" i="2"/>
  <c r="AL107" i="2"/>
  <c r="AK107" i="2"/>
  <c r="AF107" i="2"/>
  <c r="AN107" i="2"/>
  <c r="AG107" i="2"/>
  <c r="AH107" i="2"/>
  <c r="AI107" i="2"/>
  <c r="AU152" i="2"/>
  <c r="AT152" i="2"/>
  <c r="AS152" i="2"/>
  <c r="AR152" i="2"/>
  <c r="AQ152" i="2"/>
  <c r="AP152" i="2"/>
  <c r="AN152" i="2"/>
  <c r="AO152" i="2"/>
  <c r="AL152" i="2"/>
  <c r="AM152" i="2"/>
  <c r="AJ152" i="2"/>
  <c r="AI152" i="2"/>
  <c r="AK152" i="2"/>
  <c r="AG152" i="2"/>
  <c r="AF152" i="2"/>
  <c r="AH152" i="2"/>
  <c r="AU205" i="2"/>
  <c r="AT205" i="2"/>
  <c r="AS205" i="2"/>
  <c r="AQ205" i="2"/>
  <c r="AR205" i="2"/>
  <c r="AP205" i="2"/>
  <c r="AN205" i="2"/>
  <c r="AO205" i="2"/>
  <c r="AM205" i="2"/>
  <c r="AL205" i="2"/>
  <c r="AJ205" i="2"/>
  <c r="AH205" i="2"/>
  <c r="AK205" i="2"/>
  <c r="AI205" i="2"/>
  <c r="AG205" i="2"/>
  <c r="AF205" i="2"/>
  <c r="AU59" i="2"/>
  <c r="AS59" i="2"/>
  <c r="AT59" i="2"/>
  <c r="AR59" i="2"/>
  <c r="AQ59" i="2"/>
  <c r="AP59" i="2"/>
  <c r="AO59" i="2"/>
  <c r="AM59" i="2"/>
  <c r="AJ59" i="2"/>
  <c r="AN59" i="2"/>
  <c r="AL59" i="2"/>
  <c r="AK59" i="2"/>
  <c r="AF59" i="2"/>
  <c r="AG59" i="2"/>
  <c r="AH59" i="2"/>
  <c r="AI59" i="2"/>
  <c r="AV4" i="2" l="1"/>
  <c r="E7" i="2" s="1"/>
  <c r="L5" i="2"/>
  <c r="M5" i="2"/>
  <c r="N5" i="2"/>
  <c r="O5" i="2"/>
  <c r="E5" i="2"/>
  <c r="F5" i="2"/>
  <c r="G5" i="2"/>
  <c r="H5" i="2"/>
  <c r="BC4" i="2"/>
  <c r="O7" i="2" s="1"/>
  <c r="AY4" i="2"/>
  <c r="H7" i="2" s="1"/>
  <c r="AW4" i="2"/>
  <c r="F7" i="2" s="1"/>
  <c r="AX4" i="2"/>
  <c r="G7" i="2" s="1"/>
  <c r="BA4" i="2"/>
  <c r="M7" i="2" s="1"/>
  <c r="AZ4" i="2"/>
  <c r="L7" i="2" s="1"/>
  <c r="BB4" i="2"/>
  <c r="N7" i="2" s="1"/>
  <c r="H6" i="2" l="1"/>
  <c r="G6" i="2"/>
  <c r="N6" i="2"/>
  <c r="F6" i="2"/>
  <c r="M6" i="2"/>
  <c r="E6" i="2"/>
  <c r="L6" i="2"/>
  <c r="O6" i="2"/>
</calcChain>
</file>

<file path=xl/sharedStrings.xml><?xml version="1.0" encoding="utf-8"?>
<sst xmlns="http://schemas.openxmlformats.org/spreadsheetml/2006/main" count="71156" uniqueCount="27915">
  <si>
    <t>SAINT-CYRILLE-DE-LESSARD</t>
  </si>
  <si>
    <t>SAINT-DAMASE-DE-L'ISLET</t>
  </si>
  <si>
    <t>SAINTE-ANNE-DE-LA-ROCHELLE</t>
  </si>
  <si>
    <t>SAINTE-ANNE-DES-LACS</t>
  </si>
  <si>
    <t>SAINTE-APOLLINE-DE-PATTON</t>
  </si>
  <si>
    <t>SAINTE-BARBE</t>
  </si>
  <si>
    <t>SAINTE-CATHERINE-DE-HATLEY</t>
  </si>
  <si>
    <t>SAINTE-CÉCILE-DE-MILTON</t>
  </si>
  <si>
    <t>SAINTE-CHRISTINE</t>
  </si>
  <si>
    <t>SAINTE-CHRISTINE-D'AUVERGNE</t>
  </si>
  <si>
    <t>SAINTE-CLOTILDE</t>
  </si>
  <si>
    <t>SAINTE-CLOTILDE-DE-BEAUCE</t>
  </si>
  <si>
    <t>SAINT-EDMOND-DE-GRANTHAM</t>
  </si>
  <si>
    <t>SAINT-ÉDOUARD</t>
  </si>
  <si>
    <t>SAINTE-ÉLISABETH-DE-WARWICK</t>
  </si>
  <si>
    <t>SAINTE-FÉLICITÉ (12)</t>
  </si>
  <si>
    <t>SAINTE-FLORENCE</t>
  </si>
  <si>
    <t>07010</t>
  </si>
  <si>
    <t>SAINTE-FRANÇOISE (17)</t>
  </si>
  <si>
    <t>SAINTE-GERMAINE-BOULÉ</t>
  </si>
  <si>
    <t>SAINTE-GERTRUDE-MANNEVILLE</t>
  </si>
  <si>
    <t>SAINTE-HÉLÈNE-DE-CHESTER</t>
  </si>
  <si>
    <t>SAINTE-HÉLÈNE-DE-MANCEBOURG</t>
  </si>
  <si>
    <t>SAINTE-JEANNE-D'ARC (01)</t>
  </si>
  <si>
    <t>09020</t>
  </si>
  <si>
    <t>SAINTE-JUSTINE-DE-NEWTON</t>
  </si>
  <si>
    <t>SAINT-ÉLOI</t>
  </si>
  <si>
    <t>SAINTE-LUCIE-DE-BEAUREGARD</t>
  </si>
  <si>
    <t>SAINT-ELZÉAR-DE-TÉMISCOUATA</t>
  </si>
  <si>
    <t>SAINTE-MARGUERITE-MARIE</t>
  </si>
  <si>
    <t>07005</t>
  </si>
  <si>
    <t>SAINTE-MARIE-SALOMÉ</t>
  </si>
  <si>
    <t>SAINT-ÉMILE-DE-SUFFOLK</t>
  </si>
  <si>
    <t>SAINTE-PAULE</t>
  </si>
  <si>
    <t>08040</t>
  </si>
  <si>
    <t>SAINTE-PÉTRONILLE</t>
  </si>
  <si>
    <t>SAINTE-PRAXÈDE</t>
  </si>
  <si>
    <t>SAINTE-RITA</t>
  </si>
  <si>
    <t>SAINTE-ROSE-DE-WATFORD</t>
  </si>
  <si>
    <t>SAINTE-SABINE (16)</t>
  </si>
  <si>
    <t>SAINTE-SÉRAPHINE</t>
  </si>
  <si>
    <t>SAINTE-THÉRÈSE-DE-LA-GATINEAU</t>
  </si>
  <si>
    <t>SAINT-ÉTIENNE-DE-BEAUHARNOIS</t>
  </si>
  <si>
    <t>SAINT-ÉTIENNE-DE-BOLTON</t>
  </si>
  <si>
    <t>SAINT-EUGÈNE</t>
  </si>
  <si>
    <t>SAINT-EUGÈNE-DE-LADRIÈRE</t>
  </si>
  <si>
    <t>SAINT-EUSÈBE</t>
  </si>
  <si>
    <t>SAINT-ÉVARISTE-DE-FORSYTH</t>
  </si>
  <si>
    <t>SAINT-FÉLIX-DE-KINGSEY</t>
  </si>
  <si>
    <t>SAINT-FRANÇOIS-DE-L'ÎLE-D'ORLÉANS</t>
  </si>
  <si>
    <t>SAINT-FRANÇOIS-XAVIER-DE-BROMPTON</t>
  </si>
  <si>
    <t>SAINT-FRANÇOIS-XAVIER-DE-VIGER</t>
  </si>
  <si>
    <t>SAINT-GABRIEL-LALEMANT</t>
  </si>
  <si>
    <t>SAINT-GEORGES-DE-WINDSOR</t>
  </si>
  <si>
    <t>SAINT-GODEFROI</t>
  </si>
  <si>
    <t>05015</t>
  </si>
  <si>
    <t>SAINT-GUY</t>
  </si>
  <si>
    <t>SAINT-HILAIRE-DE-DORSET</t>
  </si>
  <si>
    <t>SAINT-HONORÉ-DE-TÉMISCOUATA</t>
  </si>
  <si>
    <t>SAINT-IGNACE-DE-STANBRIDGE</t>
  </si>
  <si>
    <t>SAINT-ISIDORE (12)</t>
  </si>
  <si>
    <t>SAINT-JACQUES-DE-LEEDS</t>
  </si>
  <si>
    <t>SAINT-JACQUES-LE-MAJEUR-DE-WOLFESTOWN</t>
  </si>
  <si>
    <t>SAINT-JACQUES-LE-MINEUR</t>
  </si>
  <si>
    <t>SAINT-JANVIER-DE-JOLY</t>
  </si>
  <si>
    <t>SAINT-JEAN-DE-BRÉBEUF</t>
  </si>
  <si>
    <t>SAINT-JEAN-DE-CHERBOURG</t>
  </si>
  <si>
    <t>08010</t>
  </si>
  <si>
    <t>SAINT-JEAN-DE-LA-LANDE</t>
  </si>
  <si>
    <t>SAINT-JEAN-DE-L'ÎLE-D'ORLÉANS</t>
  </si>
  <si>
    <t>SAINT-JOACHIM-DE-SHEFFORD</t>
  </si>
  <si>
    <t>BAIE-TRINITÉ</t>
  </si>
  <si>
    <t>BARRAUTE</t>
  </si>
  <si>
    <t>BATISCAN</t>
  </si>
  <si>
    <t>BEACONSFIELD</t>
  </si>
  <si>
    <t>BÉARN</t>
  </si>
  <si>
    <t>BEAUCEVILLE</t>
  </si>
  <si>
    <t>BEAUHARNOIS</t>
  </si>
  <si>
    <t>BEAULAC-GARTHBY</t>
  </si>
  <si>
    <t>BEAUMONT</t>
  </si>
  <si>
    <t>BEAUPRÉ</t>
  </si>
  <si>
    <t>BÉCANCOUR</t>
  </si>
  <si>
    <t>BEDFORD (V)</t>
  </si>
  <si>
    <t>BÉGIN</t>
  </si>
  <si>
    <t>BELLETERRE</t>
  </si>
  <si>
    <t>BELOEIL</t>
  </si>
  <si>
    <t>BERTHIER-SUR-MER</t>
  </si>
  <si>
    <t>BERTHIERVILLE</t>
  </si>
  <si>
    <t>BIENCOURT</t>
  </si>
  <si>
    <t>BLAINVILLE</t>
  </si>
  <si>
    <t>BLANC-SABLON</t>
  </si>
  <si>
    <t>BOISBRIAND</t>
  </si>
  <si>
    <t>BOIS-DES-FILION</t>
  </si>
  <si>
    <t>BONAVENTURE</t>
  </si>
  <si>
    <t>05045</t>
  </si>
  <si>
    <t>BONNE-ESPÉRANCE</t>
  </si>
  <si>
    <t>BONSECOURS</t>
  </si>
  <si>
    <t>BOUCHERVILLE</t>
  </si>
  <si>
    <t>BOUCHETTE</t>
  </si>
  <si>
    <t>BRÉBEUF</t>
  </si>
  <si>
    <t>BROMONT</t>
  </si>
  <si>
    <t>BROSSARD</t>
  </si>
  <si>
    <t>BROWNSBURG-CHATHAM</t>
  </si>
  <si>
    <t>BRYSON</t>
  </si>
  <si>
    <t>BURY</t>
  </si>
  <si>
    <t>CACOUNA</t>
  </si>
  <si>
    <t>CALIXA-LAVALLÉE</t>
  </si>
  <si>
    <t>SAINT-PAUL-DE-MONTMINY</t>
  </si>
  <si>
    <t>SAINT-PAULIN</t>
  </si>
  <si>
    <t>SAINT-PHILÉMON</t>
  </si>
  <si>
    <t>SAINT-PHILIBERT</t>
  </si>
  <si>
    <t>SAINT-PHILIPPE</t>
  </si>
  <si>
    <t>SAINT-PHILIPPE-DE-NÉRI</t>
  </si>
  <si>
    <t>SAINT-PIE</t>
  </si>
  <si>
    <t>SAINT-PIE-DE-GUIRE</t>
  </si>
  <si>
    <t>SAINT-PIERRE-BAPTISTE</t>
  </si>
  <si>
    <t>SAINT-PIERRE-DE-BROUGHTON</t>
  </si>
  <si>
    <t>SAINT-PIERRE-DE-LA-RIVIÈRE-DU-SUD</t>
  </si>
  <si>
    <t>SAINT-PIERRE-LES-BECQUETS</t>
  </si>
  <si>
    <t>SAINT-PLACIDE</t>
  </si>
  <si>
    <t>SAINT-POLYCARPE</t>
  </si>
  <si>
    <t>SAINT-PRIME</t>
  </si>
  <si>
    <t>SAINT-PROSPER</t>
  </si>
  <si>
    <t>SAINT-PROSPER-DE-CHAMPLAIN</t>
  </si>
  <si>
    <t>SAINT-RAPHAËL</t>
  </si>
  <si>
    <t>SAINT-RAYMOND</t>
  </si>
  <si>
    <t>SAINT-RÉMI</t>
  </si>
  <si>
    <t>SAINT-RENÉ-DE-MATANE</t>
  </si>
  <si>
    <t>08035</t>
  </si>
  <si>
    <t>SAINT-ROBERT</t>
  </si>
  <si>
    <t>SAINT-ROCH-DE-L'ACHIGAN</t>
  </si>
  <si>
    <t>SAINT-ROCH-DE-MÉKINAC</t>
  </si>
  <si>
    <t>SAINT-ROCH-DE-RICHELIEU</t>
  </si>
  <si>
    <t>SAINT-ROMAIN</t>
  </si>
  <si>
    <t>SAINT-ROSAIRE</t>
  </si>
  <si>
    <t>SAINT-SAUVEUR</t>
  </si>
  <si>
    <t>SAINT-SÉBASTIEN (05)</t>
  </si>
  <si>
    <t>SAINT-SÉBASTIEN (16)</t>
  </si>
  <si>
    <t>SAINT-SÉVÈRE</t>
  </si>
  <si>
    <t>SAINT-SÉVERIN (04)</t>
  </si>
  <si>
    <t>SAINT-SIMÉON (03)</t>
  </si>
  <si>
    <t>SAINT-SIMÉON (11)</t>
  </si>
  <si>
    <t>05055</t>
  </si>
  <si>
    <t>SAINT-SIMON (01)</t>
  </si>
  <si>
    <t>SAINT-SIMON (16)</t>
  </si>
  <si>
    <t>SAINT-SIXTE</t>
  </si>
  <si>
    <t>SAINTS-MARTYRS-CANADIENS</t>
  </si>
  <si>
    <t>SAINT-STANISLAS (02)</t>
  </si>
  <si>
    <t>SAINT-STANISLAS (04)</t>
  </si>
  <si>
    <t>SAINT-SULPICE</t>
  </si>
  <si>
    <t>SAINT-SYLVÈRE</t>
  </si>
  <si>
    <t>SAINT-THARCISIUS</t>
  </si>
  <si>
    <t>07070</t>
  </si>
  <si>
    <t>SAINT-THÉOPHILE</t>
  </si>
  <si>
    <t>SAINT-THOMAS</t>
  </si>
  <si>
    <t>SAINT-THOMAS-DIDYME</t>
  </si>
  <si>
    <t>SAINT-THURIBE</t>
  </si>
  <si>
    <t>SAINT-TITE</t>
  </si>
  <si>
    <t>SAINT-TITE-DES-CAPS</t>
  </si>
  <si>
    <t>SAINT-UBALDE</t>
  </si>
  <si>
    <t>SAINT-ULRIC</t>
  </si>
  <si>
    <t>08073</t>
  </si>
  <si>
    <t>SAINT-URBAIN</t>
  </si>
  <si>
    <t xml:space="preserve">Liste des immobilisations ponctuelles </t>
  </si>
  <si>
    <t>Nom de la municipalité:</t>
  </si>
  <si>
    <t>SECTION 2- IDENTIFICATION DU RÉPONDANT PRINCIPAL</t>
  </si>
  <si>
    <t>Code géographique :</t>
  </si>
  <si>
    <t>Région administrative :</t>
  </si>
  <si>
    <t>Nom du répondant:</t>
  </si>
  <si>
    <t>Courriel :</t>
  </si>
  <si>
    <t>Téléphone :</t>
  </si>
  <si>
    <t>Commentaires de la Municipalité :</t>
  </si>
  <si>
    <t>Réservoirs d'eau potable</t>
  </si>
  <si>
    <t>Valeur actuelle de remplacement ($ estimé)</t>
  </si>
  <si>
    <t>Civil</t>
  </si>
  <si>
    <t>Mécanique</t>
  </si>
  <si>
    <t>Approvisionnement et production d’eau potable</t>
  </si>
  <si>
    <t>Réservoir d’eau potable</t>
  </si>
  <si>
    <t>Installation de traitement des eaux usées (usine et étang)</t>
  </si>
  <si>
    <t>Eau potable/ Eaux usées et pluviales</t>
  </si>
  <si>
    <t>Eaux usées et pluviales</t>
  </si>
  <si>
    <t>¨</t>
  </si>
  <si>
    <t>Ne pas copier/coller les données à partir d'autres fichiers.</t>
  </si>
  <si>
    <t>Selon la configuration de l'ordinateur, marquer les nombres décimaux en employant la virgule ou le point.</t>
  </si>
  <si>
    <t>EAUtrement@MAMOT.gouv.qc.ca.</t>
  </si>
  <si>
    <t>Mode d'emploi pour compléter la feuille Immobilisations ponctuelles</t>
  </si>
  <si>
    <t>Poste de pompage et de régulation de pression</t>
  </si>
  <si>
    <t>Poste de rechloration - Civil</t>
  </si>
  <si>
    <t>Chambre de vannes - Civil</t>
  </si>
  <si>
    <t>Chambre de vannes - Mécanique, Électricité, Contrôle</t>
  </si>
  <si>
    <t>Réservoir et bassin de rétention</t>
  </si>
  <si>
    <t>Poste de pompage</t>
  </si>
  <si>
    <t>Ouvrage de surverse - Civil</t>
  </si>
  <si>
    <t>Ouvrage de surverse - Mécanique, Électricité, Contrôle</t>
  </si>
  <si>
    <t>Chambre de mesure - Civil</t>
  </si>
  <si>
    <t>Chambre de mesure - Mécanique, Électricité, Contrôle</t>
  </si>
  <si>
    <t>Chambre d'échantillonnage - Civil</t>
  </si>
  <si>
    <t>Chambre d'échantillonnage - Mécanique, Électricité, Contrôle</t>
  </si>
  <si>
    <t>Poste de pré-traitement industriel - Civil</t>
  </si>
  <si>
    <t>Poste de pré-traitement industriel - Mécanique, Électricité, Contrôle</t>
  </si>
  <si>
    <t>Mise en contexte</t>
  </si>
  <si>
    <t>ALBERTVILLE</t>
  </si>
  <si>
    <t>07025</t>
  </si>
  <si>
    <t>ALLEYN-ET-CAWOOD</t>
  </si>
  <si>
    <t>ARUNDEL</t>
  </si>
  <si>
    <t>ASTON-JONCTION</t>
  </si>
  <si>
    <t>AUMOND</t>
  </si>
  <si>
    <t>AUSTIN</t>
  </si>
  <si>
    <t>AUTHIER</t>
  </si>
  <si>
    <t>AUTHIER-NORD</t>
  </si>
  <si>
    <t>BARKMERE</t>
  </si>
  <si>
    <t>BARNSTON-OUEST</t>
  </si>
  <si>
    <t>BEDFORD (CT)</t>
  </si>
  <si>
    <t>BELCOURT</t>
  </si>
  <si>
    <t>BERRY</t>
  </si>
  <si>
    <t>BÉTHANIE</t>
  </si>
  <si>
    <t>BLUE SEA</t>
  </si>
  <si>
    <t>BOILEAU</t>
  </si>
  <si>
    <t>BOIS-FRANC</t>
  </si>
  <si>
    <t>BOLTON-EST</t>
  </si>
  <si>
    <t>BOLTON-OUEST</t>
  </si>
  <si>
    <t>BOWMAN</t>
  </si>
  <si>
    <t>BRIGHAM</t>
  </si>
  <si>
    <t>BRISTOL</t>
  </si>
  <si>
    <t>BROME</t>
  </si>
  <si>
    <t>CANTLEY</t>
  </si>
  <si>
    <t>CASCAPÉDIA-SAINT-JULES</t>
  </si>
  <si>
    <t>05077</t>
  </si>
  <si>
    <t>CAYAMANT</t>
  </si>
  <si>
    <t>CHARTIERVILLE</t>
  </si>
  <si>
    <t>CHELSEA</t>
  </si>
  <si>
    <t>CHICHESTER</t>
  </si>
  <si>
    <t>CHUTE-SAINT-PHILIPPE</t>
  </si>
  <si>
    <t>CLERMONT (08)</t>
  </si>
  <si>
    <t>CLERVAL</t>
  </si>
  <si>
    <t>CLEVELAND</t>
  </si>
  <si>
    <t>DENHOLM</t>
  </si>
  <si>
    <t>DISRAELI (P)</t>
  </si>
  <si>
    <t>DOSQUET</t>
  </si>
  <si>
    <t>DUHAMEL-OUEST</t>
  </si>
  <si>
    <t>DUNDEE</t>
  </si>
  <si>
    <t>DUNHAM</t>
  </si>
  <si>
    <t>EAST FARNHAM</t>
  </si>
  <si>
    <t>EGAN-SUD</t>
  </si>
  <si>
    <t>ELGIN</t>
  </si>
  <si>
    <t>ESCUMINAC</t>
  </si>
  <si>
    <t>06025</t>
  </si>
  <si>
    <t>ESPRIT-SAINT</t>
  </si>
  <si>
    <t>FUGÈREVILLE</t>
  </si>
  <si>
    <t>GODBOUT</t>
  </si>
  <si>
    <t>GODMANCHESTER</t>
  </si>
  <si>
    <t>GORE</t>
  </si>
  <si>
    <t>GRAND-REMOUS</t>
  </si>
  <si>
    <t>GROSSE-ÎLE</t>
  </si>
  <si>
    <t>01042</t>
  </si>
  <si>
    <t>HAMPDEN</t>
  </si>
  <si>
    <t>HAM-SUD</t>
  </si>
  <si>
    <t>HARRINGTON</t>
  </si>
  <si>
    <t>HAVELOCK</t>
  </si>
  <si>
    <t>HEMMINGFORD (CT)</t>
  </si>
  <si>
    <t>HOPE</t>
  </si>
  <si>
    <t>05025</t>
  </si>
  <si>
    <t>HOPE TOWN</t>
  </si>
  <si>
    <t>05020</t>
  </si>
  <si>
    <t>INVERNESS</t>
  </si>
  <si>
    <t>IRLANDE</t>
  </si>
  <si>
    <t>Tableau 3: Caractéristiques des immobilisations ponctuelles de la municipalité</t>
  </si>
  <si>
    <t>Tableaux 1 et 2:</t>
  </si>
  <si>
    <t>Tableau 3:</t>
  </si>
  <si>
    <t>ID_PRAMID</t>
  </si>
  <si>
    <t>Boulevard  RENARD Est</t>
  </si>
  <si>
    <t>298 A</t>
  </si>
  <si>
    <t>2 A</t>
  </si>
  <si>
    <t>7 A</t>
  </si>
  <si>
    <t>14 A</t>
  </si>
  <si>
    <t>21 A</t>
  </si>
  <si>
    <t>Boulevard de YORK Ouest</t>
  </si>
  <si>
    <t>462 A</t>
  </si>
  <si>
    <t>Route  ST-FRANCOIS-XAVIER Est</t>
  </si>
  <si>
    <t>58 A</t>
  </si>
  <si>
    <t>Boulevard  PERRON Ouest</t>
  </si>
  <si>
    <t>2893 E</t>
  </si>
  <si>
    <t>Rang  3E Est</t>
  </si>
  <si>
    <t>Rue  PRINCIPALE Est</t>
  </si>
  <si>
    <t>Rang  4 Ouest</t>
  </si>
  <si>
    <t>Rang  3 Ouest</t>
  </si>
  <si>
    <t>Chemin du SOMMET Est</t>
  </si>
  <si>
    <t>Rue de la FRONTIÈRE Ouest</t>
  </si>
  <si>
    <t>Rue de la FRONTIÈRE Est</t>
  </si>
  <si>
    <t>Rue du RIVAGE Sud</t>
  </si>
  <si>
    <t>Chemin du RANG XII Nord</t>
  </si>
  <si>
    <t>Route  295 Nord</t>
  </si>
  <si>
    <t>Rue  COMMERCIALE Nord</t>
  </si>
  <si>
    <t>Rue  COMMERCIALE Sud</t>
  </si>
  <si>
    <t>SAINT-AIMÉ-DES-LACS</t>
  </si>
  <si>
    <t>SAINT-AIMÉ-DU-LAC-DES-ÎLES</t>
  </si>
  <si>
    <t>SAINT-ALBAN</t>
  </si>
  <si>
    <t>SAINT-ALEXANDRE</t>
  </si>
  <si>
    <t>SAINT-ALEXANDRE-DE-KAMOURASKA</t>
  </si>
  <si>
    <t>SAINT-ALEXANDRE-DES-LACS</t>
  </si>
  <si>
    <t>07065</t>
  </si>
  <si>
    <t>SAINT-ALEXIS-DE-MATAPÉDIA</t>
  </si>
  <si>
    <t>06050</t>
  </si>
  <si>
    <t>SAINT-ALEXIS-DES-MONTS</t>
  </si>
  <si>
    <t>SAINT-ALPHONSE</t>
  </si>
  <si>
    <t>05065</t>
  </si>
  <si>
    <t>SAINT-ALPHONSE-RODRIGUEZ</t>
  </si>
  <si>
    <t>SAINT-AMABLE</t>
  </si>
  <si>
    <t>SAINT-AMBROISE</t>
  </si>
  <si>
    <t>SAINT-AMBROISE-DE-KILDARE</t>
  </si>
  <si>
    <t>SAINT-ANACLET-DE-LESSARD</t>
  </si>
  <si>
    <t>SAINT-ANDRÉ</t>
  </si>
  <si>
    <t>SAINT-ANDRÉ-AVELLIN</t>
  </si>
  <si>
    <t>SAINT-ANDRÉ-D'ARGENTEUIL</t>
  </si>
  <si>
    <t>SAINT-ANDRÉ-DU-LAC-SAINT-JEAN</t>
  </si>
  <si>
    <t>SAINT-ANSELME</t>
  </si>
  <si>
    <t>SAINT-ANTOINE-DE-TILLY</t>
  </si>
  <si>
    <t>SAINT-ANTOINE-SUR-RICHELIEU</t>
  </si>
  <si>
    <t>SAINT-ANTONIN</t>
  </si>
  <si>
    <t>SAINT-APOLLINAIRE</t>
  </si>
  <si>
    <t>SAINT-ARMAND</t>
  </si>
  <si>
    <t>SAINT-ARSÈNE</t>
  </si>
  <si>
    <t>SAINT-AUBERT</t>
  </si>
  <si>
    <t>SAINT-AUGUSTIN (02)</t>
  </si>
  <si>
    <t>SAINT-AUGUSTIN (09)</t>
  </si>
  <si>
    <t>SAINT-AUGUSTIN-DE-DESMAURES</t>
  </si>
  <si>
    <t>SAINT-BARNABÉ</t>
  </si>
  <si>
    <t>SAINT-BARNABÉ-SUD</t>
  </si>
  <si>
    <t>SAINT-BARTHÉLEMY</t>
  </si>
  <si>
    <t>SAINT-BASILE</t>
  </si>
  <si>
    <t>SAINT-BASILE-LE-GRAND</t>
  </si>
  <si>
    <t>SAINT-BENOÎT-DU-LAC</t>
  </si>
  <si>
    <t>SAINT-BENOÎT-LABRE</t>
  </si>
  <si>
    <t>SAINT-BERNARD</t>
  </si>
  <si>
    <t>SAINT-BERNARD-DE-MICHAUDVILLE</t>
  </si>
  <si>
    <t>SAINT-BONIFACE</t>
  </si>
  <si>
    <t>SAINT-BRUNO</t>
  </si>
  <si>
    <t>SAINT-BRUNO-DE-GUIGUES</t>
  </si>
  <si>
    <t>SAINT-BRUNO-DE-MONTARVILLE</t>
  </si>
  <si>
    <t>SAINT-CALIXTE</t>
  </si>
  <si>
    <t>SAINT-CAMILLE-DE-LELLIS</t>
  </si>
  <si>
    <t>SAINT-CASIMIR</t>
  </si>
  <si>
    <t>SAINT-CÉLESTIN (VL)</t>
  </si>
  <si>
    <t>SAINT-CÉSAIRE</t>
  </si>
  <si>
    <t>SAINT-CHARLES-BORROMÉE</t>
  </si>
  <si>
    <t>SAINT-CHARLES-DE-BELLECHASSE</t>
  </si>
  <si>
    <t>SAINT-CHARLES-DE-BOURGET</t>
  </si>
  <si>
    <t>SAINT-CHARLES-SUR-RICHELIEU</t>
  </si>
  <si>
    <t>SAINT-CHRISTOPHE-D'ARTHABASKA</t>
  </si>
  <si>
    <t>Validation EP</t>
  </si>
  <si>
    <t>Validation EU</t>
  </si>
  <si>
    <t>Réservoirs et bassins de rétention</t>
  </si>
  <si>
    <t>Postes de pompage</t>
  </si>
  <si>
    <t>La catégorie Autres équipements majeurs d'eaux usées et pluviales peut inclure les ouvrages de surverse, chambres de mesure sur le réseau, chambres d'échantillonnage, poste de prétraitement industriel et tous les équipements que vous jugez pertinents et qui ne sont pas inclus dans les autres catégories. Précisez ces équipements à la section Commentaires.</t>
  </si>
  <si>
    <t xml:space="preserve">Ces tableaux permettent de compléter la section sur les besoins annuels d'investissement des immobilisations ponctuelles (articles 1.2.6 à 1.2.10 de l'onglet Coûts) du Formulaire de l'usage de l'eau potable. 
</t>
  </si>
  <si>
    <t>La catégorie Autres équipements majeurs d'eau potable peut inclure les postes de chloration, chambres de compteurs, chambres de vannes, chambres de mesure sur le réseau, parcs de compteurs d'eau et tous les équipements que vous jugez pertinents et qui ne sont pas inclus dans les autres catégories. Précisez ces équipements à la section Commentaires.</t>
  </si>
  <si>
    <t>Inscrire le nom associé à l'immobilisation ponctuelle décrite.</t>
  </si>
  <si>
    <t>Inscrire le nom de rue associé à l'immobilisation ponctuelle décrite.</t>
  </si>
  <si>
    <t>Inscrire l'année de construction de l'immobilisation ponctuelle.</t>
  </si>
  <si>
    <t>Le terme «mécanique» inclut ici la mécanique, l'électricité et le contrôle.</t>
  </si>
  <si>
    <t>La cellule devient orange lorsque la catégorie choisie ne correspond pas à la catégorie de l'immobilisation.</t>
  </si>
  <si>
    <t>3. Nom commun</t>
  </si>
  <si>
    <t>Nom commun</t>
  </si>
  <si>
    <t>SAINT-URBAIN-PREMIER</t>
  </si>
  <si>
    <t>SAINT-VENANT-DE-PAQUETTE</t>
  </si>
  <si>
    <t>SAINT-VIANNEY</t>
  </si>
  <si>
    <t>07075</t>
  </si>
  <si>
    <t>SAINT-VICTOR</t>
  </si>
  <si>
    <t>SAINT-WENCESLAS</t>
  </si>
  <si>
    <t>SAINT-ZÉNON</t>
  </si>
  <si>
    <t>SAINT-ZÉPHIRIN-DE-COURVAL</t>
  </si>
  <si>
    <t>SAINT-ZOTIQUE</t>
  </si>
  <si>
    <t>SALABERRY-DE-VALLEYFIELD</t>
  </si>
  <si>
    <t>SAYABEC</t>
  </si>
  <si>
    <t>07085</t>
  </si>
  <si>
    <t>SCHEFFERVILLE</t>
  </si>
  <si>
    <t>SCOTSTOWN</t>
  </si>
  <si>
    <t>SCOTT</t>
  </si>
  <si>
    <t>SENNETERRE (V)</t>
  </si>
  <si>
    <t>SENNEVILLE</t>
  </si>
  <si>
    <t>SEPT-ÎLES</t>
  </si>
  <si>
    <t>SHANNON</t>
  </si>
  <si>
    <t>SHAWINIGAN</t>
  </si>
  <si>
    <t>SHAWVILLE</t>
  </si>
  <si>
    <t>SHEFFORD</t>
  </si>
  <si>
    <t>SHERBROOKE</t>
  </si>
  <si>
    <t>SOREL-TRACY</t>
  </si>
  <si>
    <t>STANSTEAD (CT)</t>
  </si>
  <si>
    <t>STANSTEAD (V)</t>
  </si>
  <si>
    <t>STOKE</t>
  </si>
  <si>
    <t>STONEHAM-ET-TEWKESBURY</t>
  </si>
  <si>
    <t>STRATFORD</t>
  </si>
  <si>
    <t>STUKELY-SUD</t>
  </si>
  <si>
    <t>SUTTON</t>
  </si>
  <si>
    <t>TADOUSSAC</t>
  </si>
  <si>
    <t>TASCHEREAU</t>
  </si>
  <si>
    <t>TÉMISCAMING</t>
  </si>
  <si>
    <t>TÉMISCOUATA-SUR-LE-LAC</t>
  </si>
  <si>
    <t>TERRASSE-VAUDREUIL</t>
  </si>
  <si>
    <t>TERREBONNE</t>
  </si>
  <si>
    <t>THETFORD MINES</t>
  </si>
  <si>
    <t>THURSO</t>
  </si>
  <si>
    <t>TINGWICK</t>
  </si>
  <si>
    <t>TOURVILLE</t>
  </si>
  <si>
    <t>TRING-JONCTION</t>
  </si>
  <si>
    <t>TROIS-PISTOLES</t>
  </si>
  <si>
    <t>TROIS-RIVIÈRES</t>
  </si>
  <si>
    <t>UPTON</t>
  </si>
  <si>
    <t>VAL-BRILLANT</t>
  </si>
  <si>
    <t>07080</t>
  </si>
  <si>
    <t>VALCOURT (CT)</t>
  </si>
  <si>
    <t>VALCOURT (V)</t>
  </si>
  <si>
    <t>VAL-DAVID</t>
  </si>
  <si>
    <t>VAL-DES-BOIS</t>
  </si>
  <si>
    <t>VAL-D'OR</t>
  </si>
  <si>
    <t>VALLÉE-JONCTION</t>
  </si>
  <si>
    <t>VAL-MORIN</t>
  </si>
  <si>
    <t>VARENNES</t>
  </si>
  <si>
    <t>VAUDREUIL-DORION</t>
  </si>
  <si>
    <t>VAUDREUIL-SUR-LE-LAC</t>
  </si>
  <si>
    <t>VENISE-EN-QUÉBEC</t>
  </si>
  <si>
    <t>VERCHÈRES</t>
  </si>
  <si>
    <t>VICTORIAVILLE</t>
  </si>
  <si>
    <t>VILLE-MARIE</t>
  </si>
  <si>
    <t>VILLEROY</t>
  </si>
  <si>
    <t>WARDEN</t>
  </si>
  <si>
    <t>WARWICK</t>
  </si>
  <si>
    <t>WATERLOO</t>
  </si>
  <si>
    <t>WATERVILLE</t>
  </si>
  <si>
    <t>WEEDON</t>
  </si>
  <si>
    <t>WESTBURY</t>
  </si>
  <si>
    <t>WESTMOUNT</t>
  </si>
  <si>
    <t>WICKHAM</t>
  </si>
  <si>
    <t>WINDSOR</t>
  </si>
  <si>
    <t>WOTTON</t>
  </si>
  <si>
    <t>YAMACHICHE</t>
  </si>
  <si>
    <t>YAMASKA</t>
  </si>
  <si>
    <t>Chambres de mesure - Civil</t>
  </si>
  <si>
    <t>Postes de rechloration - Mécanique, Électricité, Contrôle</t>
  </si>
  <si>
    <t>Chambres de mesure - Mécanique, Électricité, Contrôle</t>
  </si>
  <si>
    <t>ID</t>
  </si>
  <si>
    <t>Commentaires</t>
  </si>
  <si>
    <t>No</t>
  </si>
  <si>
    <t>RÉGION</t>
  </si>
  <si>
    <t>01</t>
  </si>
  <si>
    <t>BAS-ST-LAURENT</t>
  </si>
  <si>
    <t>02</t>
  </si>
  <si>
    <t>SAGUENAY-LAC-ST-JEAN</t>
  </si>
  <si>
    <t>03</t>
  </si>
  <si>
    <t>CAPITALE NATIONALE</t>
  </si>
  <si>
    <t>04</t>
  </si>
  <si>
    <t>MAURICIE</t>
  </si>
  <si>
    <t>05</t>
  </si>
  <si>
    <t>ESTRIE</t>
  </si>
  <si>
    <t>06</t>
  </si>
  <si>
    <t>07</t>
  </si>
  <si>
    <t>OUTAOUAIS</t>
  </si>
  <si>
    <t>08</t>
  </si>
  <si>
    <t>ABITIBI-TÉMISCAMINGUE</t>
  </si>
  <si>
    <t>09</t>
  </si>
  <si>
    <t>CÔTE-NORD</t>
  </si>
  <si>
    <t>10</t>
  </si>
  <si>
    <t>NORD-DU-QUÉBEC</t>
  </si>
  <si>
    <t>11</t>
  </si>
  <si>
    <t>12</t>
  </si>
  <si>
    <t>CHAUDIÈRE-APPALACHES</t>
  </si>
  <si>
    <t>13</t>
  </si>
  <si>
    <t>14</t>
  </si>
  <si>
    <t>15</t>
  </si>
  <si>
    <t>LAURENTIDES</t>
  </si>
  <si>
    <t>16</t>
  </si>
  <si>
    <t>MONTÉRÉGIE</t>
  </si>
  <si>
    <t>17</t>
  </si>
  <si>
    <t>CENTRE-DU-QUÉBEC</t>
  </si>
  <si>
    <t>Liste_ID</t>
  </si>
  <si>
    <t>Immobilisations ponctuelles</t>
  </si>
  <si>
    <t>Identification de l'immobilisation ponctuelle</t>
  </si>
  <si>
    <t>Liste_EP/EU</t>
  </si>
  <si>
    <t>Eau potable</t>
  </si>
  <si>
    <t>Nom de rue</t>
  </si>
  <si>
    <t>Station de contrôle de la pression de l’eau</t>
  </si>
  <si>
    <t>Autres services d’aqueduc et d’irrigation</t>
  </si>
  <si>
    <t>Usine de traitement des eaux</t>
  </si>
  <si>
    <t>Station de contrôle de la pression des eaux usées</t>
  </si>
  <si>
    <t>Usine de traitement des eaux usées</t>
  </si>
  <si>
    <t>Réservoir d’eau</t>
  </si>
  <si>
    <t>Espace pour le séchage des boues provenant de l’usine d’épuration</t>
  </si>
  <si>
    <t>Autres systèmes d’égouts</t>
  </si>
  <si>
    <t>Boulevard  SALABERRY Nord</t>
  </si>
  <si>
    <t>Rue  ROBERT Ouest</t>
  </si>
  <si>
    <t>150 A</t>
  </si>
  <si>
    <t>IVRY-SUR-LE-LAC</t>
  </si>
  <si>
    <t>KAZABAZUA</t>
  </si>
  <si>
    <t>KINNEAR'S MILLS</t>
  </si>
  <si>
    <t>LA BOSTONNAIS</t>
  </si>
  <si>
    <t>LA CORNE</t>
  </si>
  <si>
    <t>LA MORANDIÈRE</t>
  </si>
  <si>
    <t>LA MOTTE</t>
  </si>
  <si>
    <t>LA PÊCHE</t>
  </si>
  <si>
    <t>LA TRINITÉ-DES-MONTS</t>
  </si>
  <si>
    <t>LAC-DES-PLAGES</t>
  </si>
  <si>
    <t>LAC-DES-SEIZE-ÎLES</t>
  </si>
  <si>
    <t>LAC-DU-CERF</t>
  </si>
  <si>
    <t>LAC-ÉDOUARD</t>
  </si>
  <si>
    <t>LAC-POULIN</t>
  </si>
  <si>
    <t>LAC-SAGUAY</t>
  </si>
  <si>
    <t>LAC-SAINT-JOSEPH</t>
  </si>
  <si>
    <t>LAC-SERGENT</t>
  </si>
  <si>
    <t>LAC-SIMON</t>
  </si>
  <si>
    <t>LAC-TREMBLANT-NORD</t>
  </si>
  <si>
    <t>LAFORCE</t>
  </si>
  <si>
    <t>LANTIER</t>
  </si>
  <si>
    <t>L'ASCENSION-DE-PATAPÉDIA</t>
  </si>
  <si>
    <t>06060</t>
  </si>
  <si>
    <t>LAUNAY</t>
  </si>
  <si>
    <t>L'AVENIR</t>
  </si>
  <si>
    <t>LEFEBVRE</t>
  </si>
  <si>
    <t>LEMIEUX</t>
  </si>
  <si>
    <t>LES HAUTEURS</t>
  </si>
  <si>
    <t>09015</t>
  </si>
  <si>
    <t>LINGWICK</t>
  </si>
  <si>
    <t>LITCHFIELD</t>
  </si>
  <si>
    <t>LOCHABER</t>
  </si>
  <si>
    <t>LOCHABER-PARTIE-OUEST</t>
  </si>
  <si>
    <t>MADDINGTON</t>
  </si>
  <si>
    <t>MARICOURT</t>
  </si>
  <si>
    <t>MARSTON</t>
  </si>
  <si>
    <t>MAYO</t>
  </si>
  <si>
    <t>MELBOURNE</t>
  </si>
  <si>
    <t>MESSINES</t>
  </si>
  <si>
    <t>MILAN</t>
  </si>
  <si>
    <t>MILLE-ISLES</t>
  </si>
  <si>
    <t>MOFFET</t>
  </si>
  <si>
    <t>MONTCALM</t>
  </si>
  <si>
    <t>MONT-SAINT-GRÉGOIRE</t>
  </si>
  <si>
    <t>MULGRAVE-ET-DERRY</t>
  </si>
  <si>
    <t>NAMUR</t>
  </si>
  <si>
    <t>NEWPORT</t>
  </si>
  <si>
    <t>NOTRE-DAME-DE-LA-MERCI</t>
  </si>
  <si>
    <t>NOTRE-DAME-DE-LOURDES (17)</t>
  </si>
  <si>
    <t>NOTRE-DAME-DES-ANGES</t>
  </si>
  <si>
    <t>NOTRE-DAME-DES-SEPT-DOULEURS</t>
  </si>
  <si>
    <t>NOTRE-DAME-DE-STANBRIDGE</t>
  </si>
  <si>
    <t>NOTRE-DAME-DU-BON-CONSEIL (P)</t>
  </si>
  <si>
    <t>NOTRE-DAME-DU-LAUS</t>
  </si>
  <si>
    <t>NOTRE-DAME-DU-SACRÉ-COEUR-D'ISSOUDUN</t>
  </si>
  <si>
    <t>NOYAN</t>
  </si>
  <si>
    <t>OGDEN</t>
  </si>
  <si>
    <t>PACKINGTON</t>
  </si>
  <si>
    <t>PADOUE</t>
  </si>
  <si>
    <t>09040</t>
  </si>
  <si>
    <t>PIKE RIVER</t>
  </si>
  <si>
    <t>POINTE-FORTUNE</t>
  </si>
  <si>
    <t>POULARIES</t>
  </si>
  <si>
    <t>PREISSAC</t>
  </si>
  <si>
    <t>RAPIDE-DANSEUR</t>
  </si>
  <si>
    <t>RAPIDES-DES-JOACHIMS</t>
  </si>
  <si>
    <t>RÉMIGNY</t>
  </si>
  <si>
    <t>RISTIGOUCHE-PARTIE-SUD-EST</t>
  </si>
  <si>
    <t>06035</t>
  </si>
  <si>
    <t>RIVIÈRE-À-CLAUDE</t>
  </si>
  <si>
    <t>04020</t>
  </si>
  <si>
    <t>RIVIÈRE-BEAUDETTE</t>
  </si>
  <si>
    <t>RIVIÈRE-ÉTERNITÉ</t>
  </si>
  <si>
    <t>ROCHEBAUCOURT</t>
  </si>
  <si>
    <t>ROQUEMAURE</t>
  </si>
  <si>
    <t>ROXTON</t>
  </si>
  <si>
    <t>ROXTON FALLS</t>
  </si>
  <si>
    <t>SACRÉ-COEUR-DE-JÉSUS</t>
  </si>
  <si>
    <t>SAINT-ADALBERT</t>
  </si>
  <si>
    <t>SAINT-ADRIEN</t>
  </si>
  <si>
    <t>SAINT-ALBERT</t>
  </si>
  <si>
    <t>SAINT-ALEXIS</t>
  </si>
  <si>
    <t>SAINT-ALFRED</t>
  </si>
  <si>
    <t>SAINT-ALPHONSE-DE-GRANBY</t>
  </si>
  <si>
    <t>SAINT-ANDRÉ-DE-RESTIGOUCHE</t>
  </si>
  <si>
    <t>06040</t>
  </si>
  <si>
    <t>SAINT-ANICET</t>
  </si>
  <si>
    <t>SAINT-ANTOINE-DE-L'ISLE-AUX-GRUES</t>
  </si>
  <si>
    <t>SAINT-ATHANASE</t>
  </si>
  <si>
    <t>SAINT-AUGUSTIN-DE-WOBURN</t>
  </si>
  <si>
    <t>SAINT-BENJAMIN</t>
  </si>
  <si>
    <t>SAINT-BERNARD-DE-LACOLLE</t>
  </si>
  <si>
    <t>SAINT-BLAISE-SUR-RICHELIEU</t>
  </si>
  <si>
    <t>SAINT-BONAVENTURE</t>
  </si>
  <si>
    <t>SAINT-BRUNO-DE-KAMOURASKA</t>
  </si>
  <si>
    <t>SAINT-CAMILLE</t>
  </si>
  <si>
    <t>SAINT-CÉLESTIN (M)</t>
  </si>
  <si>
    <t>SAINT-CHARLES-GARNIER</t>
  </si>
  <si>
    <t>09010</t>
  </si>
  <si>
    <t>SAINT-CLAUDE</t>
  </si>
  <si>
    <t>SAINT-CLÉOPHAS-DE-BRANDON</t>
  </si>
  <si>
    <t>SAINT-CYPRIEN (12)</t>
  </si>
  <si>
    <t>49 A</t>
  </si>
  <si>
    <t xml:space="preserve"> Valeur calculée automatiquement.</t>
  </si>
  <si>
    <t>SAINT-JOSEPH-DE-KAMOURASKA</t>
  </si>
  <si>
    <t>SAINT-JOSEPH-DE-LEPAGE</t>
  </si>
  <si>
    <t>09070</t>
  </si>
  <si>
    <t>SAINT-JOSEPH-DES-ÉRABLES</t>
  </si>
  <si>
    <t>SAINT-JULIEN</t>
  </si>
  <si>
    <t>SAINT-LAURENT-DE-L'ÎLE-D'ORLÉANS</t>
  </si>
  <si>
    <t>SAINT-LÉANDRE</t>
  </si>
  <si>
    <t>08065</t>
  </si>
  <si>
    <t>SAINT-LÉON-LE-GRAND (01)</t>
  </si>
  <si>
    <t>07030</t>
  </si>
  <si>
    <t>SAINT-LOUIS-DE-BLANDFORD</t>
  </si>
  <si>
    <t>SAINT-LOUIS-DE-GONZAGUE (M)</t>
  </si>
  <si>
    <t>SAINT-LOUIS-DE-GONZAGUE (P)</t>
  </si>
  <si>
    <t>SAINT-LOUIS-DE-GONZAGUE-DU-CAP-TOURMENTE</t>
  </si>
  <si>
    <t>SAINT-LOUIS-DU-HA! HA!</t>
  </si>
  <si>
    <t>SAINT-LUCIEN</t>
  </si>
  <si>
    <t>SAINT-MALO</t>
  </si>
  <si>
    <t>SAINT-MARC-DE-FIGUERY</t>
  </si>
  <si>
    <t>SAINT-MARCEL</t>
  </si>
  <si>
    <t>SAINT-MATHIEU-D'HARRICANA</t>
  </si>
  <si>
    <t>SAINT-MÉDARD</t>
  </si>
  <si>
    <t>SAINT-MICHEL</t>
  </si>
  <si>
    <t>SAINT-NAZAIRE-D'ACTON</t>
  </si>
  <si>
    <t>SAINT-NAZAIRE-DE-DORCHESTER</t>
  </si>
  <si>
    <t>SAINT-NORBERT</t>
  </si>
  <si>
    <t>SAINT-OMER</t>
  </si>
  <si>
    <t>SAINT-ONÉSIME-D'IXWORTH</t>
  </si>
  <si>
    <t>SAINT-PATRICE-DE-SHERRINGTON</t>
  </si>
  <si>
    <t>SAINT-PAUL-DE-LA-CROIX</t>
  </si>
  <si>
    <t>SAINT-PAUL-DE-L'ÎLE-AUX-NOIX</t>
  </si>
  <si>
    <t>SAINT-PIERRE</t>
  </si>
  <si>
    <t>SAINT-PIERRE-DE-LAMY</t>
  </si>
  <si>
    <t>SAINT-PIERRE-DE-L'ÎLE-D'ORLÉANS</t>
  </si>
  <si>
    <t>SAINT-RÉMI-DE-TINGWICK</t>
  </si>
  <si>
    <t>SAINT-RENÉ</t>
  </si>
  <si>
    <t>SAINT-ROBERT-BELLARMIN</t>
  </si>
  <si>
    <t>SAINT-ROCH-DES-AULNAIES</t>
  </si>
  <si>
    <t>SAINT-ROCH-OUEST</t>
  </si>
  <si>
    <t>SAINT-SAMUEL</t>
  </si>
  <si>
    <t>SAINTS-ANGES</t>
  </si>
  <si>
    <t>SAINT-SÉVERIN (12)</t>
  </si>
  <si>
    <t>SAINT-SIMON-LES-MINES</t>
  </si>
  <si>
    <t>SAINT-STANISLAS-DE-KOSTKA</t>
  </si>
  <si>
    <t>SAINT-SYLVESTRE</t>
  </si>
  <si>
    <t>SAINT-TÉLESPHORE</t>
  </si>
  <si>
    <t>SAINT-THÉODORE-D'ACTON</t>
  </si>
  <si>
    <t>SAINT-VALENTIN</t>
  </si>
  <si>
    <t>SAINT-VALÈRE</t>
  </si>
  <si>
    <t>SAINT-VALÉRIEN</t>
  </si>
  <si>
    <t>SAINT-VALÉRIEN-DE-MILTON</t>
  </si>
  <si>
    <t>SAINT-VALLIER</t>
  </si>
  <si>
    <t>SAINT-ZACHARIE</t>
  </si>
  <si>
    <t>SAINT-ZÉNON-DU-LAC-HUMQUI</t>
  </si>
  <si>
    <t>07035</t>
  </si>
  <si>
    <t>SENNETERRE (P)</t>
  </si>
  <si>
    <t>SHEENBORO</t>
  </si>
  <si>
    <t>SHIGAWAKE</t>
  </si>
  <si>
    <t>05010</t>
  </si>
  <si>
    <t>STANBRIDGE EAST</t>
  </si>
  <si>
    <t>STANBRIDGE STATION</t>
  </si>
  <si>
    <t>STANSTEAD-EST</t>
  </si>
  <si>
    <t>STORNOWAY</t>
  </si>
  <si>
    <t>THORNE</t>
  </si>
  <si>
    <t>TRÉCESSON</t>
  </si>
  <si>
    <t>TRÈS-SAINT-RÉDEMPTEUR</t>
  </si>
  <si>
    <t>TRÈS-SAINT-SACREMENT</t>
  </si>
  <si>
    <t>TROIS-RIVES</t>
  </si>
  <si>
    <t>ULVERTON</t>
  </si>
  <si>
    <t>VAL-ALAIN</t>
  </si>
  <si>
    <t>VAL-DES-LACS</t>
  </si>
  <si>
    <t>VAL-DES-MONTS</t>
  </si>
  <si>
    <t>VAL-JOLI</t>
  </si>
  <si>
    <t>VAL-RACINE</t>
  </si>
  <si>
    <t>VAL-SAINT-GILLES</t>
  </si>
  <si>
    <t>WALTHAM</t>
  </si>
  <si>
    <t>WENTWORTH</t>
  </si>
  <si>
    <t>WENTWORTH-NORD</t>
  </si>
  <si>
    <t>Choisir une municipalité</t>
  </si>
  <si>
    <t>ABERCORN</t>
  </si>
  <si>
    <t>ACTON VALE</t>
  </si>
  <si>
    <t>ADSTOCK</t>
  </si>
  <si>
    <t>AGUANISH</t>
  </si>
  <si>
    <t>ALBANEL</t>
  </si>
  <si>
    <t>ALMA</t>
  </si>
  <si>
    <t>MONTRÉAL</t>
  </si>
  <si>
    <t>AMHERST</t>
  </si>
  <si>
    <t>AMQUI</t>
  </si>
  <si>
    <t>07047</t>
  </si>
  <si>
    <t>BAIE-SAINT-PAUL</t>
  </si>
  <si>
    <t>Rue du FOYER Nord</t>
  </si>
  <si>
    <t>Rue  PRINCIPALE Sud</t>
  </si>
  <si>
    <t>Chemin des PIONNIERS Est</t>
  </si>
  <si>
    <t>Rue  Principale Est</t>
  </si>
  <si>
    <t>Rue  Principale Ouest</t>
  </si>
  <si>
    <t>Chemin des Pionniers Est</t>
  </si>
  <si>
    <t>Chemin des Erables Ouest</t>
  </si>
  <si>
    <t>Boulevard  Taché Ouest</t>
  </si>
  <si>
    <t>Chemin  Saint-Francois Est</t>
  </si>
  <si>
    <t>Chemin  Saint-Francois Ouest</t>
  </si>
  <si>
    <t>Chemin  Les Prairies Ouest</t>
  </si>
  <si>
    <t>Boulevard  Blais Ouest</t>
  </si>
  <si>
    <t>Route du Massif du Sud</t>
  </si>
  <si>
    <t>138 V</t>
  </si>
  <si>
    <t>139 V</t>
  </si>
  <si>
    <t>Rue  NOTRE-DAME Est</t>
  </si>
  <si>
    <t>Types de case</t>
  </si>
  <si>
    <t>Une section Commentaires de la Municipalité est disponible à la fin de chaque ligne du tableau.</t>
  </si>
  <si>
    <t>SAINT-CHRYSOSTOME</t>
  </si>
  <si>
    <t>SAINT-CLÉMENT</t>
  </si>
  <si>
    <t>SAINT-CLÉOPHAS</t>
  </si>
  <si>
    <t>07090</t>
  </si>
  <si>
    <t>SAINT-CLET</t>
  </si>
  <si>
    <t>SAINT-COLOMBAN</t>
  </si>
  <si>
    <t>SAINT-CÔME</t>
  </si>
  <si>
    <t>SAINT-CÔME-LINIÈRE</t>
  </si>
  <si>
    <t>SAINT-CONSTANT</t>
  </si>
  <si>
    <t>Boulevard  PIERRE-ROUX Est</t>
  </si>
  <si>
    <t>Boulevard  JUTRAS Ouest</t>
  </si>
  <si>
    <t>47 A</t>
  </si>
  <si>
    <t>Route  257 Sud</t>
  </si>
  <si>
    <t>Chemin  VICTORIA Est</t>
  </si>
  <si>
    <t>Route  112 Ouest</t>
  </si>
  <si>
    <t xml:space="preserve">4. Numéro </t>
  </si>
  <si>
    <t>Inscrire le numéro d'adresse associé à l'immobilisation ponctuelle décrite.</t>
  </si>
  <si>
    <t>SAINT-LÉONARD-D'ASTON</t>
  </si>
  <si>
    <t>SAINT-LÉONARD-DE-PORTNEUF</t>
  </si>
  <si>
    <t>SAINT-LÉON-DE-STANDON</t>
  </si>
  <si>
    <t>SAINT-LÉON-LE-GRAND (04)</t>
  </si>
  <si>
    <t>SAINT-LIBOIRE</t>
  </si>
  <si>
    <t>SAINT-LIGUORI</t>
  </si>
  <si>
    <t>SAINT-LIN-LAURENTIDES</t>
  </si>
  <si>
    <t>SAINT-LOUIS</t>
  </si>
  <si>
    <t>SAINT-LUC-DE-BELLECHASSE</t>
  </si>
  <si>
    <t>SAINT-LUC-DE-VINCENNES</t>
  </si>
  <si>
    <t>SAINT-LUDGER</t>
  </si>
  <si>
    <t>SAINT-LUDGER-DE-MILOT</t>
  </si>
  <si>
    <t>SAINT-MAGLOIRE</t>
  </si>
  <si>
    <t>SAINT-MAJORIQUE-DE-GRANTHAM</t>
  </si>
  <si>
    <t>SAINT-MALACHIE</t>
  </si>
  <si>
    <t>SAINT-MARC-DES-CARRIÈRES</t>
  </si>
  <si>
    <t>SAINT-MARC-DU-LAC-LONG</t>
  </si>
  <si>
    <t>SAINT-MARCEL-DE-RICHELIEU</t>
  </si>
  <si>
    <t>SAINT-MARCELLIN</t>
  </si>
  <si>
    <t>SAINT-MARC-SUR-RICHELIEU</t>
  </si>
  <si>
    <t>SAINT-MARTIN</t>
  </si>
  <si>
    <t>SAINT-MATHIAS-SUR-RICHELIEU</t>
  </si>
  <si>
    <t>SAINT-MATHIEU</t>
  </si>
  <si>
    <t>SAINT-MATHIEU-DE-BELOEIL</t>
  </si>
  <si>
    <t>SAINT-MATHIEU-DE-RIOUX</t>
  </si>
  <si>
    <t>SAINT-MATHIEU-DU-PARC</t>
  </si>
  <si>
    <t>SAINT-MAURICE</t>
  </si>
  <si>
    <t>SAINT-MAXIME-DU-MONT-LOUIS</t>
  </si>
  <si>
    <t>04010</t>
  </si>
  <si>
    <t>SAINT-MICHEL-DE-BELLECHASSE</t>
  </si>
  <si>
    <t>SAINT-MICHEL-DES-SAINTS</t>
  </si>
  <si>
    <t>SAINT-MICHEL-DU-SQUATEC</t>
  </si>
  <si>
    <t>SAINT-MODESTE</t>
  </si>
  <si>
    <t>SAINT-MOÏSE</t>
  </si>
  <si>
    <t>07095</t>
  </si>
  <si>
    <t>SAINT-NARCISSE</t>
  </si>
  <si>
    <t>SAINT-NARCISSE-DE-BEAURIVAGE</t>
  </si>
  <si>
    <t>SAINT-NARCISSE-DE-RIMOUSKI</t>
  </si>
  <si>
    <t>SAINT-NAZAIRE</t>
  </si>
  <si>
    <t>SAINT-NOËL</t>
  </si>
  <si>
    <t>07100</t>
  </si>
  <si>
    <t>SAINT-NORBERT-D'ARTHABASKA</t>
  </si>
  <si>
    <t>SAINT-OCTAVE-DE-MÉTIS</t>
  </si>
  <si>
    <t>09055</t>
  </si>
  <si>
    <t>SAINT-ODILON-DE-CRANBOURNE</t>
  </si>
  <si>
    <t>SAINT-OURS</t>
  </si>
  <si>
    <t>SAINT-PACÔME</t>
  </si>
  <si>
    <t>SAINT-PAMPHILE</t>
  </si>
  <si>
    <t>SAINT-PASCAL</t>
  </si>
  <si>
    <t>SAINT-PATRICE-DE-BEAURIVAGE</t>
  </si>
  <si>
    <t>SAINT-PAUL</t>
  </si>
  <si>
    <t>SAINT-PAUL-D'ABBOTSFORD</t>
  </si>
  <si>
    <t>Rang  7 Ouest</t>
  </si>
  <si>
    <t>Boulevard du SAGUENAY Ouest</t>
  </si>
  <si>
    <t>Boulevard du ROYAUME Ouest</t>
  </si>
  <si>
    <t>Boulevard de la GRANDE-BAIE Nord</t>
  </si>
  <si>
    <t>18 A</t>
  </si>
  <si>
    <t>Boulevard  VACHON Nord</t>
  </si>
  <si>
    <t>Rue  NOTRE-DAME Nord</t>
  </si>
  <si>
    <t>Rue  NOTRE-DAME Sud</t>
  </si>
  <si>
    <t>251 C</t>
  </si>
  <si>
    <t>Numéro</t>
  </si>
  <si>
    <t>Coordonnées GPS du centroïde</t>
  </si>
  <si>
    <t>6. Coordonnées GPS du centroïde</t>
  </si>
  <si>
    <t xml:space="preserve">Inscrire les coordonnées GPS du centroïde de l'immobilisation ponctuelle.
</t>
  </si>
  <si>
    <t>La latitude doit se situer entre 45.00000 et 58.00000 degrés.</t>
  </si>
  <si>
    <t xml:space="preserve">La longitude doit se situer entre -80.00000 et -56.00000 degrés. </t>
  </si>
  <si>
    <t xml:space="preserve">7. Année de construction </t>
  </si>
  <si>
    <t>8. Durée de vie restante</t>
  </si>
  <si>
    <t>9. Valeur actuelle de remplacement</t>
  </si>
  <si>
    <t>Agglomérations</t>
  </si>
  <si>
    <t>Latitude</t>
  </si>
  <si>
    <t>Longitude</t>
  </si>
  <si>
    <t>Spécifications pour les régies et agglomérations</t>
  </si>
  <si>
    <t>Boulevard  PERRON Est</t>
  </si>
  <si>
    <t>Rue  PRINCIPALE Ouest</t>
  </si>
  <si>
    <t>Route  132 Est</t>
  </si>
  <si>
    <t>Rue  RUSTICO Nord</t>
  </si>
  <si>
    <t>Rue  SAINT-JACQUES Sud</t>
  </si>
  <si>
    <t>Rue  SAINT-JACQUES Nord</t>
  </si>
  <si>
    <t>Rue  PRINCIPALE Nord</t>
  </si>
  <si>
    <t>Ligne de l’aqueduc</t>
  </si>
  <si>
    <t>Avenue du PHARE Est</t>
  </si>
  <si>
    <t>Rang  16 Est</t>
  </si>
  <si>
    <t>1084 A</t>
  </si>
  <si>
    <t>ANGE-GARDIEN</t>
  </si>
  <si>
    <t>ARMAGH</t>
  </si>
  <si>
    <t>ASBESTOS</t>
  </si>
  <si>
    <t>LAVAL</t>
  </si>
  <si>
    <t>ASCOT CORNER</t>
  </si>
  <si>
    <t>AUCLAIR</t>
  </si>
  <si>
    <t>AUDET</t>
  </si>
  <si>
    <t>AYER'S CLIFF</t>
  </si>
  <si>
    <t>BAIE-COMEAU</t>
  </si>
  <si>
    <t>BAIE-DES-SABLES</t>
  </si>
  <si>
    <t>08080</t>
  </si>
  <si>
    <t>BAIE-DU-FEBVRE</t>
  </si>
  <si>
    <t>BAIE-D'URFÉ</t>
  </si>
  <si>
    <t>BAIE-JOHAN-BEETZ</t>
  </si>
  <si>
    <t>BAIE-SAINTE-CATHERINE</t>
  </si>
  <si>
    <t>CAMPBELL'S BAY</t>
  </si>
  <si>
    <t>CANDIAC</t>
  </si>
  <si>
    <t>CAP-CHAT</t>
  </si>
  <si>
    <t>04047</t>
  </si>
  <si>
    <t>CAPLAN</t>
  </si>
  <si>
    <t>05060</t>
  </si>
  <si>
    <t>CAP-SAINT-IGNACE</t>
  </si>
  <si>
    <t>CAP-SANTÉ</t>
  </si>
  <si>
    <t>CARIGNAN</t>
  </si>
  <si>
    <t>CARLETON-SUR-MER</t>
  </si>
  <si>
    <t>06013</t>
  </si>
  <si>
    <t>CAUSAPSCAL</t>
  </si>
  <si>
    <t>07018</t>
  </si>
  <si>
    <t>CHAMBLY</t>
  </si>
  <si>
    <t>CHAMBORD</t>
  </si>
  <si>
    <t>CHAMPLAIN</t>
  </si>
  <si>
    <t>CHAMPNEUF</t>
  </si>
  <si>
    <t>CHANDLER</t>
  </si>
  <si>
    <t>02028</t>
  </si>
  <si>
    <t>CHAPAIS</t>
  </si>
  <si>
    <t>CHARETTE</t>
  </si>
  <si>
    <t>CHARLEMAGNE</t>
  </si>
  <si>
    <t>CHÂTEAUGUAY</t>
  </si>
  <si>
    <t>CHÂTEAU-RICHER</t>
  </si>
  <si>
    <t>CHAZEL</t>
  </si>
  <si>
    <t>CHÉNÉVILLE</t>
  </si>
  <si>
    <t>CHERTSEY</t>
  </si>
  <si>
    <t>CHESTERVILLE</t>
  </si>
  <si>
    <t>CHIBOUGAMAU</t>
  </si>
  <si>
    <t>CHUTE-AUX-OUTARDES</t>
  </si>
  <si>
    <t>CLARENDON</t>
  </si>
  <si>
    <t>CLERMONT (03)</t>
  </si>
  <si>
    <t>CLORIDORME</t>
  </si>
  <si>
    <t>03010</t>
  </si>
  <si>
    <t>COATICOOK</t>
  </si>
  <si>
    <t>COLOMBIER</t>
  </si>
  <si>
    <t>COMPTON</t>
  </si>
  <si>
    <t>CONTRECOEUR</t>
  </si>
  <si>
    <t>COOKSHIRE-EATON</t>
  </si>
  <si>
    <t>COTEAU-DU-LAC</t>
  </si>
  <si>
    <t>CÔTE-NORD-DU-GOLFE-DU-SAINT-LAURENT</t>
  </si>
  <si>
    <t>CÔTE-SAINT-LUC</t>
  </si>
  <si>
    <t>COURCELLES</t>
  </si>
  <si>
    <t>COWANSVILLE</t>
  </si>
  <si>
    <t>CRABTREE</t>
  </si>
  <si>
    <t>DANVILLE</t>
  </si>
  <si>
    <t>DAVELUYVILLE</t>
  </si>
  <si>
    <t>DÉGELIS</t>
  </si>
  <si>
    <t>DÉLÉAGE</t>
  </si>
  <si>
    <t>DELSON</t>
  </si>
  <si>
    <t>DESBIENS</t>
  </si>
  <si>
    <t>DESCHAILLONS-SUR-SAINT-LAURENT</t>
  </si>
  <si>
    <t>DESCHAMBAULT-GRONDINES</t>
  </si>
  <si>
    <t>DEUX-MONTAGNES</t>
  </si>
  <si>
    <t>DISRAELI (V)</t>
  </si>
  <si>
    <t>DIXVILLE</t>
  </si>
  <si>
    <t>DOLBEAU-MISTASSINI</t>
  </si>
  <si>
    <t>DONNACONA</t>
  </si>
  <si>
    <t>DORVAL</t>
  </si>
  <si>
    <t>DRUMMONDVILLE</t>
  </si>
  <si>
    <t>DUDSWELL</t>
  </si>
  <si>
    <t>DUHAMEL</t>
  </si>
  <si>
    <t>DUPARQUET</t>
  </si>
  <si>
    <t>DUPUY</t>
  </si>
  <si>
    <t>DURHAM-SUD</t>
  </si>
  <si>
    <t>EAST ANGUS</t>
  </si>
  <si>
    <t>EAST BROUGHTON</t>
  </si>
  <si>
    <t>EAST HEREFORD</t>
  </si>
  <si>
    <t>EASTMAN</t>
  </si>
  <si>
    <t>ENTRELACS</t>
  </si>
  <si>
    <t>ESTÉREL</t>
  </si>
  <si>
    <t>FARNHAM</t>
  </si>
  <si>
    <t>FASSETT</t>
  </si>
  <si>
    <t>FERLAND-ET-BOILLEAU</t>
  </si>
  <si>
    <t>FERME-NEUVE</t>
  </si>
  <si>
    <t>FERMONT</t>
  </si>
  <si>
    <t>FORESTVILLE</t>
  </si>
  <si>
    <t>FORT-COULONGE</t>
  </si>
  <si>
    <t>FORTIERVILLE</t>
  </si>
  <si>
    <t>FOSSAMBAULT-SUR-LE-LAC</t>
  </si>
  <si>
    <t>FRAMPTON</t>
  </si>
  <si>
    <t>FRANKLIN</t>
  </si>
  <si>
    <t>FRANQUELIN</t>
  </si>
  <si>
    <t>FRELIGHSBURG</t>
  </si>
  <si>
    <t>FRONTENAC</t>
  </si>
  <si>
    <t>GALLICHAN</t>
  </si>
  <si>
    <t>GASPÉ</t>
  </si>
  <si>
    <t>03005</t>
  </si>
  <si>
    <t>GATINEAU</t>
  </si>
  <si>
    <t>GIRARDVILLE</t>
  </si>
  <si>
    <t>GRACEFIELD</t>
  </si>
  <si>
    <t>GRANBY</t>
  </si>
  <si>
    <t>GRANDE-RIVIÈRE</t>
  </si>
  <si>
    <t>02015</t>
  </si>
  <si>
    <t>GRANDES-PILES</t>
  </si>
  <si>
    <t>GRANDE-VALLÉE</t>
  </si>
  <si>
    <t>03020</t>
  </si>
  <si>
    <t>GRAND-MÉTIS</t>
  </si>
  <si>
    <t>09060</t>
  </si>
  <si>
    <t>GRAND-SAINT-ESPRIT</t>
  </si>
  <si>
    <t>GRENVILLE</t>
  </si>
  <si>
    <t>GRENVILLE-SUR-LA-ROUGE</t>
  </si>
  <si>
    <t>GROS-MÉCATINA</t>
  </si>
  <si>
    <t>GROSSES-ROCHES</t>
  </si>
  <si>
    <t>08015</t>
  </si>
  <si>
    <t>GUÉRIN</t>
  </si>
  <si>
    <t>HAM-NORD</t>
  </si>
  <si>
    <t>HAMPSTEAD</t>
  </si>
  <si>
    <t>HATLEY (CT)</t>
  </si>
  <si>
    <t>HATLEY (M)</t>
  </si>
  <si>
    <t>HAVRE-SAINT-PIERRE</t>
  </si>
  <si>
    <t>HÉBERTVILLE</t>
  </si>
  <si>
    <t>HÉBERTVILLE-STATION</t>
  </si>
  <si>
    <t>HEMMINGFORD (VL)</t>
  </si>
  <si>
    <t>HENRYVILLE</t>
  </si>
  <si>
    <t>HÉROUXVILLE</t>
  </si>
  <si>
    <t>HINCHINBROOKE</t>
  </si>
  <si>
    <t>Autres équipements majeurs:</t>
  </si>
  <si>
    <t>Autres équipements majeurs</t>
  </si>
  <si>
    <t>HONFLEUR</t>
  </si>
  <si>
    <t>HOWICK</t>
  </si>
  <si>
    <t>HUBERDEAU</t>
  </si>
  <si>
    <t>HUDSON</t>
  </si>
  <si>
    <t>HUNTINGDON</t>
  </si>
  <si>
    <t>JOLIETTE</t>
  </si>
  <si>
    <t>KAMOURASKA</t>
  </si>
  <si>
    <t>KIAMIKA</t>
  </si>
  <si>
    <t>KINGSBURY</t>
  </si>
  <si>
    <t>KINGSEY FALLS</t>
  </si>
  <si>
    <t>KIPAWA</t>
  </si>
  <si>
    <t>KIRKLAND</t>
  </si>
  <si>
    <t>LA CONCEPTION</t>
  </si>
  <si>
    <t>LA DORÉ</t>
  </si>
  <si>
    <t>LA DURANTAYE</t>
  </si>
  <si>
    <t>LA GUADELOUPE</t>
  </si>
  <si>
    <t>LA MACAZA</t>
  </si>
  <si>
    <t>LA MALBAIE</t>
  </si>
  <si>
    <t>LA MARTRE</t>
  </si>
  <si>
    <t>04030</t>
  </si>
  <si>
    <t>LA MINERVE</t>
  </si>
  <si>
    <t>LA PATRIE</t>
  </si>
  <si>
    <t>LA POCATIÈRE</t>
  </si>
  <si>
    <t>LA PRAIRIE</t>
  </si>
  <si>
    <t>LA PRÉSENTATION</t>
  </si>
  <si>
    <t>LA RÉDEMPTION</t>
  </si>
  <si>
    <t>09005</t>
  </si>
  <si>
    <t>LA REINE</t>
  </si>
  <si>
    <t>LA SARRE</t>
  </si>
  <si>
    <t>LA TUQUE</t>
  </si>
  <si>
    <t>LA VISITATION-DE-L'ÎLE-DUPAS</t>
  </si>
  <si>
    <t>LA VISITATION-DE-YAMASKA</t>
  </si>
  <si>
    <t>LABELLE</t>
  </si>
  <si>
    <t>LABRECQUE</t>
  </si>
  <si>
    <t>LAC-AU-SAUMON</t>
  </si>
  <si>
    <t>07057</t>
  </si>
  <si>
    <t>LAC-AUX-SABLES</t>
  </si>
  <si>
    <t>LAC-BEAUPORT</t>
  </si>
  <si>
    <t>LAC-BOUCHETTE</t>
  </si>
  <si>
    <t>LAC-BROME</t>
  </si>
  <si>
    <t>LAC-DELAGE</t>
  </si>
  <si>
    <t>LAC-DES-AIGLES</t>
  </si>
  <si>
    <t>LAC-DES-ÉCORCES</t>
  </si>
  <si>
    <t>LAC-DROLET</t>
  </si>
  <si>
    <t>LAC-ETCHEMIN</t>
  </si>
  <si>
    <t>LAC-FRONTIÈRE</t>
  </si>
  <si>
    <t>LACHUTE</t>
  </si>
  <si>
    <t>LAC-MÉGANTIC</t>
  </si>
  <si>
    <t>LACOLLE</t>
  </si>
  <si>
    <t>LAC-SAINTE-MARIE</t>
  </si>
  <si>
    <t>LAC-SAINT-PAUL</t>
  </si>
  <si>
    <t>LAC-SUPÉRIEUR</t>
  </si>
  <si>
    <t>LAMARCHE</t>
  </si>
  <si>
    <t>LAMBTON</t>
  </si>
  <si>
    <t>L'ANCIENNE-LORETTE</t>
  </si>
  <si>
    <t>LANDRIENNE</t>
  </si>
  <si>
    <t>L'ANGE-GARDIEN (03)</t>
  </si>
  <si>
    <t>LANORAIE</t>
  </si>
  <si>
    <t>L'ANSE-SAINT-JEAN</t>
  </si>
  <si>
    <t>LAROUCHE</t>
  </si>
  <si>
    <t>L'ASCENSION</t>
  </si>
  <si>
    <t>L'ASCENSION-DE-NOTRE-SEIGNEUR</t>
  </si>
  <si>
    <t>L'ASSOMPTION</t>
  </si>
  <si>
    <t>LATULIPE-ET-GABOURY</t>
  </si>
  <si>
    <t>LAURIER-STATION</t>
  </si>
  <si>
    <t>LAURIERVILLE</t>
  </si>
  <si>
    <t>LAVALTRIE</t>
  </si>
  <si>
    <t>LAWRENCEVILLE</t>
  </si>
  <si>
    <t>LEBEL-SUR-QUÉVILLON</t>
  </si>
  <si>
    <t>LECLERCVILLE</t>
  </si>
  <si>
    <t>LEJEUNE</t>
  </si>
  <si>
    <t>L'ÉPIPHANIE (P)</t>
  </si>
  <si>
    <t>L'ÉPIPHANIE (V)</t>
  </si>
  <si>
    <t>LÉRY</t>
  </si>
  <si>
    <t>LES BERGERONNES</t>
  </si>
  <si>
    <t>LES CÈDRES</t>
  </si>
  <si>
    <t>LES COTEAUX</t>
  </si>
  <si>
    <t>LES ÉBOULEMENTS</t>
  </si>
  <si>
    <t>LES ESCOUMINS</t>
  </si>
  <si>
    <t>LES ÎLES-DE-LA-MADELEINE</t>
  </si>
  <si>
    <t>01023</t>
  </si>
  <si>
    <t>LES MÉCHINS</t>
  </si>
  <si>
    <t>08005</t>
  </si>
  <si>
    <t>LÉVIS</t>
  </si>
  <si>
    <t>L'ÎLE-CADIEUX</t>
  </si>
  <si>
    <t>L'ÎLE-D'ANTICOSTI</t>
  </si>
  <si>
    <t>L'ÎLE-DORVAL</t>
  </si>
  <si>
    <t>L'ÎLE-PERROT</t>
  </si>
  <si>
    <t>L'ISLE-AUX-ALLUMETTES</t>
  </si>
  <si>
    <t>L'ISLE-AUX-COUDRES</t>
  </si>
  <si>
    <t>L'ISLET</t>
  </si>
  <si>
    <t>L'ISLE-VERTE</t>
  </si>
  <si>
    <t>LONGUE-POINTE-DE-MINGAN</t>
  </si>
  <si>
    <t>LONGUE-RIVE</t>
  </si>
  <si>
    <t>LONGUEUIL</t>
  </si>
  <si>
    <t>LORRAINE</t>
  </si>
  <si>
    <t>LORRAINVILLE</t>
  </si>
  <si>
    <t>LOTBINIÈRE</t>
  </si>
  <si>
    <t>LOUISEVILLE</t>
  </si>
  <si>
    <t>LOW</t>
  </si>
  <si>
    <t>LYSTER</t>
  </si>
  <si>
    <t>MACAMIC</t>
  </si>
  <si>
    <t>MAGOG</t>
  </si>
  <si>
    <t>MALARTIC</t>
  </si>
  <si>
    <t>MANDEVILLE</t>
  </si>
  <si>
    <t>MANIWAKI</t>
  </si>
  <si>
    <t>MANSEAU</t>
  </si>
  <si>
    <t>MANSFIELD-ET-PONTEFRACT</t>
  </si>
  <si>
    <t>MARIA</t>
  </si>
  <si>
    <t>06005</t>
  </si>
  <si>
    <t>MARIEVILLE</t>
  </si>
  <si>
    <t>MARSOUI</t>
  </si>
  <si>
    <t>04025</t>
  </si>
  <si>
    <t>MARTINVILLE</t>
  </si>
  <si>
    <t>MASCOUCHE</t>
  </si>
  <si>
    <t>MASKINONGÉ</t>
  </si>
  <si>
    <t>MASSUEVILLE</t>
  </si>
  <si>
    <t>MATAGAMI</t>
  </si>
  <si>
    <t>MATANE</t>
  </si>
  <si>
    <t>08053</t>
  </si>
  <si>
    <t>MATAPÉDIA</t>
  </si>
  <si>
    <t>06045</t>
  </si>
  <si>
    <t>MCMASTERVILLE</t>
  </si>
  <si>
    <t>MERCIER</t>
  </si>
  <si>
    <t>MÉTABETCHOUAN-LAC-À-LA-CROIX</t>
  </si>
  <si>
    <t>MÉTIS-SUR-MER</t>
  </si>
  <si>
    <t>09048</t>
  </si>
  <si>
    <t>MIRABEL</t>
  </si>
  <si>
    <t>MONT-CARMEL</t>
  </si>
  <si>
    <t>MONTCERF-LYTTON</t>
  </si>
  <si>
    <t>MONTEBELLO</t>
  </si>
  <si>
    <t>MONT-JOLI</t>
  </si>
  <si>
    <t>09077</t>
  </si>
  <si>
    <t>MONT-LAURIER</t>
  </si>
  <si>
    <t>MONTMAGNY</t>
  </si>
  <si>
    <t>25 B</t>
  </si>
  <si>
    <t>Boulevard de la SEIGNEURIE Ouest</t>
  </si>
  <si>
    <t>MONTPELLIER</t>
  </si>
  <si>
    <t>MONTRÉAL-EST</t>
  </si>
  <si>
    <t>MONTRÉAL-OUEST</t>
  </si>
  <si>
    <t>MONT-ROYAL</t>
  </si>
  <si>
    <t>MONT-SAINT-HILAIRE</t>
  </si>
  <si>
    <t>MONT-SAINT-MICHEL</t>
  </si>
  <si>
    <t>MONT-SAINT-PIERRE</t>
  </si>
  <si>
    <t>04015</t>
  </si>
  <si>
    <t>MONT-TREMBLANT</t>
  </si>
  <si>
    <t>MORIN-HEIGHTS</t>
  </si>
  <si>
    <t>MURDOCHVILLE</t>
  </si>
  <si>
    <t>03025</t>
  </si>
  <si>
    <t>NANTES</t>
  </si>
  <si>
    <t>NAPIERVILLE</t>
  </si>
  <si>
    <t>NATASHQUAN</t>
  </si>
  <si>
    <t>NÉDÉLEC</t>
  </si>
  <si>
    <t>NEUVILLE</t>
  </si>
  <si>
    <t>NEW CARLISLE</t>
  </si>
  <si>
    <t>05040</t>
  </si>
  <si>
    <t>NEW RICHMOND</t>
  </si>
  <si>
    <t>05070</t>
  </si>
  <si>
    <t>NICOLET</t>
  </si>
  <si>
    <t>NOMININGUE</t>
  </si>
  <si>
    <t>NORMANDIN</t>
  </si>
  <si>
    <t>NORMÉTAL</t>
  </si>
  <si>
    <t>NORTH HATLEY</t>
  </si>
  <si>
    <t>NOTRE-DAME-AUXILIATRICE-DE-BUCKLAND</t>
  </si>
  <si>
    <t>NOTRE-DAME-DE-BONSECOURS</t>
  </si>
  <si>
    <t>NOTRE-DAME-DE-HAM</t>
  </si>
  <si>
    <t>NOTRE-DAME-DE-LA-PAIX</t>
  </si>
  <si>
    <t>NOTRE-DAME-DE-LA-SALETTE</t>
  </si>
  <si>
    <t>NOTRE-DAME-DE-L'ÎLE-PERROT</t>
  </si>
  <si>
    <t>NOTRE-DAME-DE-LORETTE</t>
  </si>
  <si>
    <t>NOTRE-DAME-DE-LOURDES (14)</t>
  </si>
  <si>
    <t>NOTRE-DAME-DE-MONTAUBAN</t>
  </si>
  <si>
    <t>NOTRE-DAME-DE-PONTMAIN</t>
  </si>
  <si>
    <t>NOTRE-DAME-DES-BOIS</t>
  </si>
  <si>
    <t>NOTRE-DAME-DES-MONTS</t>
  </si>
  <si>
    <t>NOTRE-DAME-DES-NEIGES</t>
  </si>
  <si>
    <t>NOTRE-DAME-DES-PINS</t>
  </si>
  <si>
    <t>NOTRE-DAME-DES-PRAIRIES</t>
  </si>
  <si>
    <t>NOTRE-DAME-DU-BON-CONSEIL (VL)</t>
  </si>
  <si>
    <t>NOTRE-DAME-DU-MONT-CARMEL</t>
  </si>
  <si>
    <t>NOTRE-DAME-DU-NORD</t>
  </si>
  <si>
    <t>NOTRE-DAME-DU-PORTAGE</t>
  </si>
  <si>
    <t>NOTRE-DAME-DU-ROSAIRE</t>
  </si>
  <si>
    <t>NOUVELLE</t>
  </si>
  <si>
    <t>06020</t>
  </si>
  <si>
    <t>OKA</t>
  </si>
  <si>
    <t>ORFORD</t>
  </si>
  <si>
    <t>ORMSTOWN</t>
  </si>
  <si>
    <t>OTTER LAKE</t>
  </si>
  <si>
    <t>OTTERBURN PARK</t>
  </si>
  <si>
    <t>PALMAROLLE</t>
  </si>
  <si>
    <t>PAPINEAUVILLE</t>
  </si>
  <si>
    <t>PARISVILLE</t>
  </si>
  <si>
    <t>PASPÉBIAC</t>
  </si>
  <si>
    <t>05032</t>
  </si>
  <si>
    <t>PERCÉ</t>
  </si>
  <si>
    <t>02005</t>
  </si>
  <si>
    <t>PÉRIBONKA</t>
  </si>
  <si>
    <t>PETITE-RIVIÈRE-SAINT-FRANÇOIS</t>
  </si>
  <si>
    <t>PETITE-VALLÉE</t>
  </si>
  <si>
    <t>03015</t>
  </si>
  <si>
    <t>PETIT-SAGUENAY</t>
  </si>
  <si>
    <t>PIEDMONT</t>
  </si>
  <si>
    <t>PIERREVILLE</t>
  </si>
  <si>
    <t>PINCOURT</t>
  </si>
  <si>
    <t>PIOPOLIS</t>
  </si>
  <si>
    <t>PLAISANCE</t>
  </si>
  <si>
    <t>PLESSISVILLE (P)</t>
  </si>
  <si>
    <t>PLESSISVILLE (V)</t>
  </si>
  <si>
    <t>POHÉNÉGAMOOK</t>
  </si>
  <si>
    <t>POINTE-À-LA-CROIX</t>
  </si>
  <si>
    <t>06030</t>
  </si>
  <si>
    <t>POINTE-AUX-OUTARDES</t>
  </si>
  <si>
    <t>POINTE-CALUMET</t>
  </si>
  <si>
    <t>POINTE-CLAIRE</t>
  </si>
  <si>
    <t>POINTE-DES-CASCADES</t>
  </si>
  <si>
    <t>POINTE-LEBEL</t>
  </si>
  <si>
    <t>PONTIAC</t>
  </si>
  <si>
    <t>PONT-ROUGE</t>
  </si>
  <si>
    <t>PORTAGE-DU-FORT</t>
  </si>
  <si>
    <t>PORT-CARTIER</t>
  </si>
  <si>
    <t>PORT-DANIEL-GASCONS</t>
  </si>
  <si>
    <t>02047</t>
  </si>
  <si>
    <t>PORTNEUF</t>
  </si>
  <si>
    <t>PORTNEUF-SUR-MER</t>
  </si>
  <si>
    <t>POTTON</t>
  </si>
  <si>
    <t>PRÉVOST</t>
  </si>
  <si>
    <t>PRICE</t>
  </si>
  <si>
    <t>09065</t>
  </si>
  <si>
    <t>PRINCEVILLE</t>
  </si>
  <si>
    <t>QUÉBEC</t>
  </si>
  <si>
    <t>RACINE</t>
  </si>
  <si>
    <t>RAGUENEAU</t>
  </si>
  <si>
    <t>RAWDON</t>
  </si>
  <si>
    <t>REPENTIGNY</t>
  </si>
  <si>
    <t>RICHELIEU</t>
  </si>
  <si>
    <t>RICHMOND</t>
  </si>
  <si>
    <t>RIGAUD</t>
  </si>
  <si>
    <t>RIMOUSKI</t>
  </si>
  <si>
    <t>RIPON</t>
  </si>
  <si>
    <t>RIVIÈRE-À-PIERRE</t>
  </si>
  <si>
    <t>RIVIÈRE-AU-TONNERRE</t>
  </si>
  <si>
    <t>RIVIÈRE-BLEUE</t>
  </si>
  <si>
    <t>RIVIÈRE-DU-LOUP</t>
  </si>
  <si>
    <t>RIVIÈRE-HÉVA</t>
  </si>
  <si>
    <t>RIVIÈRE-OUELLE</t>
  </si>
  <si>
    <t>RIVIÈRE-ROUGE</t>
  </si>
  <si>
    <t>RIVIÈRE-SAINT-JEAN</t>
  </si>
  <si>
    <t>ROBERVAL</t>
  </si>
  <si>
    <t>ROSEMÈRE</t>
  </si>
  <si>
    <t>ROUGEMONT</t>
  </si>
  <si>
    <t>ROUYN-NORANDA</t>
  </si>
  <si>
    <t>ROXTON POND</t>
  </si>
  <si>
    <t>SACRÉ-COEUR</t>
  </si>
  <si>
    <t>SAGUENAY</t>
  </si>
  <si>
    <t>SAINT-ADELME</t>
  </si>
  <si>
    <t>08030</t>
  </si>
  <si>
    <t>SAINT-ADELPHE</t>
  </si>
  <si>
    <t>SAINT-ADOLPHE-D'HOWARD</t>
  </si>
  <si>
    <t>SAINT-ADRIEN-D'IRLANDE</t>
  </si>
  <si>
    <t>SAINT-AGAPIT</t>
  </si>
  <si>
    <t>SAINT-AIMÉ</t>
  </si>
  <si>
    <t>16 B</t>
  </si>
  <si>
    <r>
      <t>Les tableaux 1 et 2 de l'onglet Immobilisations ponctuelles permettent de compléter la section sur les besoins annuels d'investissement des immobilisations ponctuelles (artic</t>
    </r>
    <r>
      <rPr>
        <sz val="11"/>
        <rFont val="Arial"/>
        <family val="2"/>
      </rPr>
      <t>les</t>
    </r>
    <r>
      <rPr>
        <sz val="11"/>
        <color indexed="8"/>
        <rFont val="Arial"/>
        <family val="2"/>
      </rPr>
      <t xml:space="preserve"> 1.2.6 à 1.2.10 de l'onglet Coûts) du Formulaire de l'usage de l'eau potable du MAMOT.</t>
    </r>
  </si>
  <si>
    <t>Rang du Haut-de-la-Rivière Nord</t>
  </si>
  <si>
    <t>110 A</t>
  </si>
  <si>
    <t>Rang de la RIVIERE Nord</t>
  </si>
  <si>
    <t>533 A</t>
  </si>
  <si>
    <t>856 B</t>
  </si>
  <si>
    <t>107 A</t>
  </si>
  <si>
    <t>Avenue du PONT Sud</t>
  </si>
  <si>
    <t>Avenue du PONT Nord</t>
  </si>
  <si>
    <t>Rue  MELANCON Ouest</t>
  </si>
  <si>
    <t>Route  132 Ouest</t>
  </si>
  <si>
    <t>Barrage</t>
  </si>
  <si>
    <t>Boulevard  RENARD Ouest</t>
  </si>
  <si>
    <t>Rue  NOTRE-DAME Ouest</t>
  </si>
  <si>
    <t>Chemin  TACHE Est</t>
  </si>
  <si>
    <t>28 A</t>
  </si>
  <si>
    <t>91 A</t>
  </si>
  <si>
    <t>12 A</t>
  </si>
  <si>
    <t>190 B</t>
  </si>
  <si>
    <t>190 A</t>
  </si>
  <si>
    <t>Boulevard de la GRANDE-BAIE Sud</t>
  </si>
  <si>
    <t>Rue  PRICE Ouest</t>
  </si>
  <si>
    <t>Route  138 Est</t>
  </si>
  <si>
    <t>Inscrire en commentaires les informations que vous jugez pertinentes concernant l'immobilisation ponctuelle décrite.</t>
  </si>
  <si>
    <t>Rue  TESSIER Est</t>
  </si>
  <si>
    <t>Rue  TESSIER Ouest</t>
  </si>
  <si>
    <t>Rang de l’ EGLISE Nord</t>
  </si>
  <si>
    <t>Rang  SAINT-PIERRE Nord</t>
  </si>
  <si>
    <t>Chemin  SAINT-PIERRE Nord</t>
  </si>
  <si>
    <t>Rang  BAS DE L'EGLISE Sud</t>
  </si>
  <si>
    <t>Route  212 Ouest</t>
  </si>
  <si>
    <t>Boulevard  JEAN-BAPTISTE-ROLLAND Ouest</t>
  </si>
  <si>
    <t>Chemin de l’ ACHIGAN Sud</t>
  </si>
  <si>
    <t>Rang du LAC SAINT-PIERRE Ouest</t>
  </si>
  <si>
    <t>Rang  SAINT-JOSEPH Nord</t>
  </si>
  <si>
    <t>116 A</t>
  </si>
  <si>
    <t>Rang  RIVIERE BAYONNE Sud</t>
  </si>
  <si>
    <t>Valeurs de remplacement</t>
  </si>
  <si>
    <t>EP1</t>
  </si>
  <si>
    <t>EP2</t>
  </si>
  <si>
    <t>EP3</t>
  </si>
  <si>
    <t>EP4</t>
  </si>
  <si>
    <t>EU1</t>
  </si>
  <si>
    <t>EU2</t>
  </si>
  <si>
    <t>EU3</t>
  </si>
  <si>
    <t>EU4</t>
  </si>
  <si>
    <t>Légende</t>
  </si>
  <si>
    <t>AIDE DU FORMULAIRE</t>
  </si>
  <si>
    <t>(514) 873-3335 ou par courriel à</t>
  </si>
  <si>
    <t>1. Eau potable/ Eaux usées et pluviales</t>
  </si>
  <si>
    <t>2. Identification de l'immobilisation ponctuelle</t>
  </si>
  <si>
    <t>5. Nom de rue</t>
  </si>
  <si>
    <t xml:space="preserve">Choisir la catégorie appropriée dans la liste déroulante. </t>
  </si>
  <si>
    <t>Instructions:</t>
  </si>
  <si>
    <t>À propos</t>
  </si>
  <si>
    <t>1. Nom de la municipalité:</t>
  </si>
  <si>
    <t>2. Nom du répondant:</t>
  </si>
  <si>
    <t>3. Courriel :</t>
  </si>
  <si>
    <t>4. Téléphone :</t>
  </si>
  <si>
    <t>Instructions</t>
  </si>
  <si>
    <t xml:space="preserve">Choisir le nom de la Municipalité dans la liste déroulante des municipalités ou écrire directement le nom complet de la Municipalité. </t>
  </si>
  <si>
    <t>Inscrire les coordonnées du répondant principal.</t>
  </si>
  <si>
    <t>Inscrire le numéro de téléphone valide sans espaces (CCCCCCCCCC).</t>
  </si>
  <si>
    <t>Inscrire le courriel du répondant principal.</t>
  </si>
  <si>
    <t>Choisir l'identification dans la liste déroulante. Il est recommandé de mettre l'accent sur les installations de production d'eau potable, les réservoirs d'eau potable, les postes de pompage et de régulation de pression, les installations de traitement des eaux usées, les réservoirs et bassins de rétention et les postes de pompage des eaux usées puisque leurs valeurs de remplacement sont importantes. Au besoin, d'autres équipements majeurs peuvent être inscrits.</t>
  </si>
  <si>
    <t>Il est recommandé de mettre l'accent sur les installations de production d'eau potable, les réservoirs d'eau potable, les postes de pompage et de régulation de pression, les installations de traitement des eaux usées, les réservoirs et bassins de rétention et les postes de pompage des eaux usées puisque leurs valeurs de remplacement sont importantes.</t>
  </si>
  <si>
    <t>Note: Les valeurs des Tableaux 1 et 2 sont calculées automatiquement à partir des données entrées dans le Tableau 3.</t>
  </si>
  <si>
    <t>Autres équipements majeurs (eau potable)</t>
  </si>
  <si>
    <t>Autres équipements majeurs (eaux usées)</t>
  </si>
  <si>
    <t>Régies :</t>
  </si>
  <si>
    <t>777 A</t>
  </si>
  <si>
    <t>92 A</t>
  </si>
  <si>
    <t>Avenue  CENTRALE Sud</t>
  </si>
  <si>
    <t>Boulevard  FRONTENAC Est</t>
  </si>
  <si>
    <t>Route  263 Sud</t>
  </si>
  <si>
    <t>400 B</t>
  </si>
  <si>
    <t>SAINT-CUTHBERT</t>
  </si>
  <si>
    <t>SAINT-CYPRIEN (01)</t>
  </si>
  <si>
    <t>SAINT-CYPRIEN-DE-NAPIERVILLE</t>
  </si>
  <si>
    <t>SAINT-CYRILLE-DE-WENDOVER</t>
  </si>
  <si>
    <t>SAINT-DAMASE (01)</t>
  </si>
  <si>
    <t>07105</t>
  </si>
  <si>
    <t>SAINT-DAMASE (16)</t>
  </si>
  <si>
    <t>SAINT-DAMIEN</t>
  </si>
  <si>
    <t>SAINT-DAMIEN-DE-BUCKLAND</t>
  </si>
  <si>
    <t>SAINT-DAVID</t>
  </si>
  <si>
    <t>SAINT-DAVID-DE-FALARDEAU</t>
  </si>
  <si>
    <t>SAINT-DENIS-DE-BROMPTON</t>
  </si>
  <si>
    <t>SAINT-DENIS-SUR-RICHELIEU</t>
  </si>
  <si>
    <t>SAINT-DIDACE</t>
  </si>
  <si>
    <t>SAINT-DOMINIQUE</t>
  </si>
  <si>
    <t>SAINT-DOMINIQUE-DU-ROSAIRE</t>
  </si>
  <si>
    <t>SAINT-DONAT (01)</t>
  </si>
  <si>
    <t>09030</t>
  </si>
  <si>
    <t>SAINT-DONAT (14)</t>
  </si>
  <si>
    <t>SAINTE-ADÈLE</t>
  </si>
  <si>
    <t>SAINTE-AGATHE-DE-LOTBINIÈRE</t>
  </si>
  <si>
    <t>SAINTE-AGATHE-DES-MONTS</t>
  </si>
  <si>
    <t>SAINTE-ANGÈLE-DE-MÉRICI</t>
  </si>
  <si>
    <t>09035</t>
  </si>
  <si>
    <t>SAINTE-ANGÈLE-DE-MONNOIR</t>
  </si>
  <si>
    <t>SAINTE-ANGÈLE-DE-PRÉMONT</t>
  </si>
  <si>
    <t>SAINTE-ANNE-DE-BEAUPRÉ</t>
  </si>
  <si>
    <t>SAINTE-ANNE-DE-BELLEVUE</t>
  </si>
  <si>
    <t>SAINTE-ANNE-DE-LA-PÉRADE</t>
  </si>
  <si>
    <t>SAINTE-ANNE-DE-LA-POCATIÈRE</t>
  </si>
  <si>
    <t>SAINTE-ANNE-DE-SABREVOIS</t>
  </si>
  <si>
    <t>SAINTE-ANNE-DES-MONTS</t>
  </si>
  <si>
    <t>04037</t>
  </si>
  <si>
    <t>SAINTE-ANNE-DE-SOREL</t>
  </si>
  <si>
    <t>SAINTE-ANNE-DES-PLAINES</t>
  </si>
  <si>
    <t>SAINTE-ANNE-DU-LAC</t>
  </si>
  <si>
    <t>SAINTE-AURÉLIE</t>
  </si>
  <si>
    <t>SAINTE-BÉATRIX</t>
  </si>
  <si>
    <t xml:space="preserve"> La bordure rouge indique une case à remplir.</t>
  </si>
  <si>
    <t xml:space="preserve"> Remplir cette case si possible.</t>
  </si>
  <si>
    <t>SAINTE-BRIGIDE-D'IBERVILLE</t>
  </si>
  <si>
    <t>SAINTE-BRIGITTE-DE-LAVAL</t>
  </si>
  <si>
    <t>SAINTE-BRIGITTE-DES-SAULTS</t>
  </si>
  <si>
    <t>SAINTE-CATHERINE</t>
  </si>
  <si>
    <t>SAINTE-CATHERINE-DE-LA-JACQUES-CARTIER</t>
  </si>
  <si>
    <t>SAINTE-CÉCILE-DE-LÉVRARD</t>
  </si>
  <si>
    <t>SAINTE-CÉCILE-DE-WHITTON</t>
  </si>
  <si>
    <t>SAINTE-CLAIRE</t>
  </si>
  <si>
    <t>SAINTE-CLOTILDE-DE-HORTON</t>
  </si>
  <si>
    <t>SAINTE-CROIX</t>
  </si>
  <si>
    <t>SAINT-EDMOND-LES-PLAINES</t>
  </si>
  <si>
    <t>SAINT-ÉDOUARD-DE-FABRE</t>
  </si>
  <si>
    <t>SAINT-ÉDOUARD-DE-LOTBINIÈRE</t>
  </si>
  <si>
    <t>SAINT-ÉDOUARD-DE-MASKINONGÉ</t>
  </si>
  <si>
    <t>SAINTE-EDWIDGE-DE-CLIFTON</t>
  </si>
  <si>
    <t>SAINTE-ÉLISABETH</t>
  </si>
  <si>
    <t>SAINTE-ÉMÉLIE-DE-L'ÉNERGIE</t>
  </si>
  <si>
    <t>SAINTE-EULALIE</t>
  </si>
  <si>
    <t>SAINTE-EUPHÉMIE-SUR-RIVIÈRE-DU-SUD</t>
  </si>
  <si>
    <t>SAINTE-FAMILLE</t>
  </si>
  <si>
    <t>SAINTE-FÉLICITÉ (01)</t>
  </si>
  <si>
    <t>08023</t>
  </si>
  <si>
    <t>SAINTE-FLAVIE</t>
  </si>
  <si>
    <t>09085</t>
  </si>
  <si>
    <t>SAINTE-FRANÇOISE (01)</t>
  </si>
  <si>
    <t>SAINTE-GENEVIÈVE-DE-BATISCAN</t>
  </si>
  <si>
    <t>SAINTE-GENEVIÈVE-DE-BERTHIER</t>
  </si>
  <si>
    <t>SAINTE-HEDWIDGE</t>
  </si>
  <si>
    <t>SAINTE-HÉLÈNE</t>
  </si>
  <si>
    <t>SAINTE-HÉLÈNE-DE-BAGOT</t>
  </si>
  <si>
    <t>SAINTE-HÉNÉDINE</t>
  </si>
  <si>
    <t>SAINTE-IRÈNE</t>
  </si>
  <si>
    <t>07040</t>
  </si>
  <si>
    <t>SAINTE-JEANNE-D'ARC (02)</t>
  </si>
  <si>
    <t>SAINTE-JULIE</t>
  </si>
  <si>
    <t>SAINTE-JULIENNE</t>
  </si>
  <si>
    <t>SAINTE-JUSTINE</t>
  </si>
  <si>
    <t>SAINT-ÉLIE-DE-CAXTON</t>
  </si>
  <si>
    <t>SAINTE-LOUISE</t>
  </si>
  <si>
    <t>SAINT-ELPHÈGE</t>
  </si>
  <si>
    <t>SAINTE-LUCE</t>
  </si>
  <si>
    <t>09092</t>
  </si>
  <si>
    <t>SAINTE-LUCIE-DES-LAURENTIDES</t>
  </si>
  <si>
    <t>SAINT-ELZÉAR (11)</t>
  </si>
  <si>
    <t>05050</t>
  </si>
  <si>
    <t>SAINT-ELZÉAR (12)</t>
  </si>
  <si>
    <t>SAINTE-MADELEINE</t>
  </si>
  <si>
    <t>SAINTE-MADELEINE-DE-LA-RIVIÈRE-MADELEINE</t>
  </si>
  <si>
    <t>04005</t>
  </si>
  <si>
    <t>SAINTE-MARCELLINE-DE-KILDARE</t>
  </si>
  <si>
    <t>SAINTE-MARGUERITE</t>
  </si>
  <si>
    <t>SAINTE-MARGUERITE-DU-LAC-MASSON</t>
  </si>
  <si>
    <t>SAINTE-MARIE</t>
  </si>
  <si>
    <t>SAINTE-MARIE-DE-BLANDFORD</t>
  </si>
  <si>
    <t>SAINTE-MARIE-MADELEINE</t>
  </si>
  <si>
    <t>SAINTE-MARTHE</t>
  </si>
  <si>
    <t>SAINTE-MARTHE-SUR-LE-LAC</t>
  </si>
  <si>
    <t>SAINTE-MARTINE</t>
  </si>
  <si>
    <t>SAINTE-MÉLANIE</t>
  </si>
  <si>
    <t>SAINTE-MONIQUE (02)</t>
  </si>
  <si>
    <t>SAINTE-MONIQUE (17)</t>
  </si>
  <si>
    <t>SAINTE-PERPÉTUE (12)</t>
  </si>
  <si>
    <t>SAINTE-PERPÉTUE (17)</t>
  </si>
  <si>
    <t>SAINT-ÉPHREM-DE-BEAUCE</t>
  </si>
  <si>
    <t>SAINT-ÉPIPHANE</t>
  </si>
  <si>
    <t>SAINTE-ROSE-DU-NORD</t>
  </si>
  <si>
    <t>SAINTE-SABINE (12)</t>
  </si>
  <si>
    <t>SAINTE-SOPHIE</t>
  </si>
  <si>
    <t>SAINTE-SOPHIE-DE-LÉVRARD</t>
  </si>
  <si>
    <t>SAINTE-SOPHIE-D'HALIFAX</t>
  </si>
  <si>
    <t>SAINT-ESPRIT</t>
  </si>
  <si>
    <t>SAINTE-THÈCLE</t>
  </si>
  <si>
    <t>SAINTE-THÉRÈSE</t>
  </si>
  <si>
    <t>SAINTE-THÉRÈSE-DE-GASPÉ</t>
  </si>
  <si>
    <t>02010</t>
  </si>
  <si>
    <t>SAINT-ÉTIENNE-DES-GRÈS</t>
  </si>
  <si>
    <t>SAINT-EUGÈNE-D'ARGENTENAY</t>
  </si>
  <si>
    <t>SAINT-EUGÈNE-DE-GUIGUES</t>
  </si>
  <si>
    <t>SAINTE-URSULE</t>
  </si>
  <si>
    <t>SAINT-EUSTACHE</t>
  </si>
  <si>
    <t>SAINTE-VICTOIRE-DE-SOREL</t>
  </si>
  <si>
    <t>SAINT-FABIEN</t>
  </si>
  <si>
    <t>SAINT-FABIEN-DE-PANET</t>
  </si>
  <si>
    <t>SAINT-FAUSTIN-LAC-CARRÉ</t>
  </si>
  <si>
    <t>SAINT-FÉLICIEN</t>
  </si>
  <si>
    <t>SAINT-FÉLIX-DE-DALQUIER</t>
  </si>
  <si>
    <t>SAINT-FÉLIX-DE-VALOIS</t>
  </si>
  <si>
    <t>SAINT-FÉLIX-D'OTIS</t>
  </si>
  <si>
    <t>SAINT-FERDINAND</t>
  </si>
  <si>
    <t>SAINT-FERRÉOL-LES-NEIGES</t>
  </si>
  <si>
    <t>SAINT-FLAVIEN</t>
  </si>
  <si>
    <t>SAINT-FORTUNAT</t>
  </si>
  <si>
    <t>SAINT-FRANÇOIS-D'ASSISE</t>
  </si>
  <si>
    <t>06055</t>
  </si>
  <si>
    <t>SAINT-FRANÇOIS-DE-LA-RIVIÈRE-DU-SUD</t>
  </si>
  <si>
    <t>SAINT-FRANÇOIS-DE-SALES</t>
  </si>
  <si>
    <t>SAINT-FRANÇOIS-DU-LAC</t>
  </si>
  <si>
    <t>SAINT-FRÉDÉRIC</t>
  </si>
  <si>
    <t>SAINT-FULGENCE</t>
  </si>
  <si>
    <t>SAINT-GABRIEL</t>
  </si>
  <si>
    <t>SAINT-GABRIEL-DE-BRANDON</t>
  </si>
  <si>
    <t>SAINT-GABRIEL-DE-RIMOUSKI</t>
  </si>
  <si>
    <t>09025</t>
  </si>
  <si>
    <t>SAINT-GABRIEL-DE-VALCARTIER</t>
  </si>
  <si>
    <t>SAINT-GÉDÉON</t>
  </si>
  <si>
    <t>SAINT-GÉDÉON-DE-BEAUCE</t>
  </si>
  <si>
    <t>SAINT-GEORGES</t>
  </si>
  <si>
    <t>SAINT-GEORGES-DE-CLARENCEVILLE</t>
  </si>
  <si>
    <t>SAINT-GÉRARD-MAJELLA</t>
  </si>
  <si>
    <t>SAINT-GERMAIN</t>
  </si>
  <si>
    <t>SAINT-GERMAIN-DE-GRANTHAM</t>
  </si>
  <si>
    <t>SAINT-GERVAIS</t>
  </si>
  <si>
    <t>SAINT-GILBERT</t>
  </si>
  <si>
    <t>SAINT-GILLES</t>
  </si>
  <si>
    <t>SAINT-GUILLAUME</t>
  </si>
  <si>
    <t>SAINT-HENRI</t>
  </si>
  <si>
    <t>SAINT-HENRI-DE-TAILLON</t>
  </si>
  <si>
    <t>SAINT-HERMÉNÉGILDE</t>
  </si>
  <si>
    <t>SAINT-HILARION</t>
  </si>
  <si>
    <t>SAINT-HIPPOLYTE</t>
  </si>
  <si>
    <t>SAINT-HONORÉ</t>
  </si>
  <si>
    <t>SAINT-HONORÉ-DE-SHENLEY</t>
  </si>
  <si>
    <t>SAINT-HUBERT-DE-RIVIÈRE-DU-LOUP</t>
  </si>
  <si>
    <t>SAINT-HUGUES</t>
  </si>
  <si>
    <t>SAINT-HYACINTHE</t>
  </si>
  <si>
    <t>SAINT-IGNACE-DE-LOYOLA</t>
  </si>
  <si>
    <t>SAINT-IRÉNÉE</t>
  </si>
  <si>
    <t>SAINT-ISIDORE (16)</t>
  </si>
  <si>
    <t>SAINT-ISIDORE-DE-CLIFTON</t>
  </si>
  <si>
    <t>SAINT-JACQUES</t>
  </si>
  <si>
    <t>SAINT-JEAN-BAPTISTE</t>
  </si>
  <si>
    <t>SAINT-JEAN-DE-DIEU</t>
  </si>
  <si>
    <t>SAINT-JEAN-DE-MATHA</t>
  </si>
  <si>
    <t>SAINT-JEAN-PORT-JOLI</t>
  </si>
  <si>
    <t>SAINT-JEAN-SUR-RICHELIEU</t>
  </si>
  <si>
    <t>SAINT-JÉRÔME</t>
  </si>
  <si>
    <t>SAINT-JOACHIM</t>
  </si>
  <si>
    <t>SAINT-JOSEPH-DE-BEAUCE</t>
  </si>
  <si>
    <t>SAINT-JOSEPH-DE-COLERAINE</t>
  </si>
  <si>
    <t>SAINT-JOSEPH-DE-SOREL</t>
  </si>
  <si>
    <t>SAINT-JOSEPH-DU-LAC</t>
  </si>
  <si>
    <t>SAINT-JUDE</t>
  </si>
  <si>
    <t>SAINT-JULES</t>
  </si>
  <si>
    <t>SAINT-JUST-DE-BRETENIÈRES</t>
  </si>
  <si>
    <t>SAINT-JUSTE-DU-LAC</t>
  </si>
  <si>
    <t>SAINT-JUSTIN</t>
  </si>
  <si>
    <t>SAINT-LAMBERT (08)</t>
  </si>
  <si>
    <t>SAINT-LAMBERT (16)</t>
  </si>
  <si>
    <t>SAINT-LAMBERT-DE-LAUZON</t>
  </si>
  <si>
    <t>SAINT-LAZARE</t>
  </si>
  <si>
    <t>SAINT-LAZARE-DE-BELLECHASSE</t>
  </si>
  <si>
    <t>Rue  VICTORIA Est</t>
  </si>
  <si>
    <t>Boulevard  AUGER Est</t>
  </si>
  <si>
    <t>Rue  SCOTT Est</t>
  </si>
  <si>
    <t>Rang  7 Est</t>
  </si>
  <si>
    <t>Rang  5 Est</t>
  </si>
  <si>
    <t>Chemin du LAC LIPPE Nord</t>
  </si>
  <si>
    <t>Rue  Denison Est</t>
  </si>
  <si>
    <t>Rue  ALLEN Est</t>
  </si>
  <si>
    <t>Chemin du GOLF Ouest</t>
  </si>
  <si>
    <t>Rue  SAINT-ROCH Sud</t>
  </si>
  <si>
    <t>Route  281 Nord</t>
  </si>
  <si>
    <t>Route  281 Sud</t>
  </si>
  <si>
    <t>20 A</t>
  </si>
  <si>
    <t>1 A</t>
  </si>
  <si>
    <t>Rue de FATIMA Est</t>
  </si>
  <si>
    <t>961 B</t>
  </si>
  <si>
    <t>Rue  GIROUARD Est</t>
  </si>
  <si>
    <t>Rue  GIROUARD Ouest</t>
  </si>
  <si>
    <t>Boulevard  CASAVANT Ouest</t>
  </si>
  <si>
    <t>Avenue  BOURDAGES Nord</t>
  </si>
  <si>
    <t>Rang  BOURCHEMIN Est</t>
  </si>
  <si>
    <t>Chemin du RUISSEAU-SAINT-LOUIS Est</t>
  </si>
  <si>
    <t>Poste:</t>
  </si>
  <si>
    <t>Installations de traitements</t>
  </si>
  <si>
    <t>Installations d'approvisionnement et de production</t>
  </si>
  <si>
    <t>Inscrire la durée de vie restante de l'immobilisation ponctuelle du point de vue civil et mécanique. La valeur de la durée de vie restante doit tenir compte des travaux de réhabilitation effectués au courant de la vie de l'immobilisation.</t>
  </si>
  <si>
    <t>10. Commentaires</t>
  </si>
  <si>
    <t xml:space="preserve">Il est possible de trouver certaines valeurs de remplacement en se basant sur les montants inscrits dans votre police d'assurance. En effet, ces valeurs peuvent se retrouver dans votre document d’assurance répertoriant les différentes infrastructures d'eau potable et d'eaux usées de votre municipalité. 
Il est important de rappeler qu’il s’agit ici d’une piste de solution et qu’il est possible que les valeurs répertoriées dans ce type de document ne représentent pas la réalité. Il est donc recommandé d’utiliser cette source avec parcimonie. </t>
  </si>
  <si>
    <t>Il est donc fortement recommandé, de contacter l'analyste du MAMOT-CERIU assigné à votre région ou un employé de la régie afin de connaître les valeurs de remplacement totales des immobilisations appartenant à la régie.</t>
  </si>
  <si>
    <t xml:space="preserve">Les municipalités membres d'une régie doivent compléter le Formulaire en incluant l'ensemble des immobilisations dont elles sont propriétaire. De plus, les municipalités détenant une quote-part de la régie doivent inclure les immobilisations appartenant à la régie. Cependant, les valeurs de remplacement de ces immobilisations doivent être pondérées en fonction de la quote-part de la municipalité dans la régie.
</t>
  </si>
  <si>
    <t>Il est donc fortement recommandé, de contacter l'analyste du MAMOT-CERIU assigné à votre région ou un employé de la ville centre de votre agglomération afin de connaître les valeurs de remplacement totales des immobilisations appartenant à l'agglomération.</t>
  </si>
  <si>
    <t>Les villes membres d'une agglomération doivent compléter le Formulaire en incluant l'ensemble des immobilisations dont elles sont propriétaire et l'ensemble des immobilisations appartenant à l'agglomération. Cependant, les valeurs de remplacement de ces immobilisations doivent être pondérées en fonction de la quote-part de la municipalité dans les installations de l'agglomération.</t>
  </si>
  <si>
    <t>LANAUDIÈRE</t>
  </si>
  <si>
    <t>La valeur de remplacement doit être comprise entre 0$ et 5 000 000 000$. Si la valeur de remplacement inscrite est de 0$, la cellule s'affiche en orange et il faut justifier cette valeur nulle en commentaire.</t>
  </si>
  <si>
    <t>AMOS</t>
  </si>
  <si>
    <t>GASPÉSIE-ÎLES-DE-LA-MADELEINE</t>
  </si>
  <si>
    <t>Durée de vie restante théorique (années estimées)</t>
  </si>
  <si>
    <t>Besoins annuels d'investissement bruts par catégorie ($ estimé)</t>
  </si>
  <si>
    <t>Besoin en investissement mécanique par  immobilisation</t>
  </si>
  <si>
    <t>Besoin en investissement civil par immobilisation</t>
  </si>
  <si>
    <t>Besoin en investissement total</t>
  </si>
  <si>
    <t>La valeur de remplacement et la durée de vie restante théorique de chaque catégorie d'équipement liée à l'eau potable et aux eaux usées et pluviales sont calculées automatiquement en fonction des données inscrites au Tableau 3.</t>
  </si>
  <si>
    <t>Lien pour télécharger le Formulaire de l'usage de l'eau potable, MAMOT</t>
  </si>
  <si>
    <t>Indice de qualité</t>
  </si>
  <si>
    <t>La durée de vie restante doit être supérieure à 0 et inférieure à 200 ans.</t>
  </si>
  <si>
    <t>Lorsque les cellules s'affichent en orange, il est nécessaire de justifier les valeurs à la section «Commentaires».</t>
  </si>
  <si>
    <t>Année de construction</t>
  </si>
  <si>
    <t>19025-6</t>
  </si>
  <si>
    <t>Poste de réduction</t>
  </si>
  <si>
    <t>782</t>
  </si>
  <si>
    <t>Avenue Principale</t>
  </si>
  <si>
    <t>19025-7</t>
  </si>
  <si>
    <t>908</t>
  </si>
  <si>
    <t>19025-8</t>
  </si>
  <si>
    <t>694</t>
  </si>
  <si>
    <t>Route Henderson</t>
  </si>
  <si>
    <t>19025-9</t>
  </si>
  <si>
    <t>146</t>
  </si>
  <si>
    <t>19025-10</t>
  </si>
  <si>
    <t>737</t>
  </si>
  <si>
    <t>19025-11</t>
  </si>
  <si>
    <t>462</t>
  </si>
  <si>
    <t>11e Rue</t>
  </si>
  <si>
    <t>19025-12</t>
  </si>
  <si>
    <t>426</t>
  </si>
  <si>
    <t>19025-13</t>
  </si>
  <si>
    <t>407</t>
  </si>
  <si>
    <t>19025-14</t>
  </si>
  <si>
    <t>PP-2</t>
  </si>
  <si>
    <t>36</t>
  </si>
  <si>
    <t>Avenue des Placements</t>
  </si>
  <si>
    <t>PP-1</t>
  </si>
  <si>
    <t>19045-1</t>
  </si>
  <si>
    <t>Puits Village</t>
  </si>
  <si>
    <t>924</t>
  </si>
  <si>
    <t>5e Rang Est</t>
  </si>
  <si>
    <t>19045-2</t>
  </si>
  <si>
    <t>Puits lac Vert</t>
  </si>
  <si>
    <t>540</t>
  </si>
  <si>
    <t>Grande Rue Du Lac</t>
  </si>
  <si>
    <t>19045-3</t>
  </si>
  <si>
    <t>Bâtiment de service</t>
  </si>
  <si>
    <t>1015</t>
  </si>
  <si>
    <t>4e Rang Est</t>
  </si>
  <si>
    <t>16023-1</t>
  </si>
  <si>
    <t>Usine de filtration</t>
  </si>
  <si>
    <t>1811</t>
  </si>
  <si>
    <t>Chemin des COUDRIERS</t>
  </si>
  <si>
    <t>16023-2</t>
  </si>
  <si>
    <t>Poste de relèvement d'eau brute</t>
  </si>
  <si>
    <t>16023-3</t>
  </si>
  <si>
    <t>51</t>
  </si>
  <si>
    <t>Chemin de la TRAVERSE</t>
  </si>
  <si>
    <t>16023-4</t>
  </si>
  <si>
    <t>Poste de surpression</t>
  </si>
  <si>
    <t>1641</t>
  </si>
  <si>
    <t>16023-5</t>
  </si>
  <si>
    <t>Poste de chloration</t>
  </si>
  <si>
    <t>16023-6</t>
  </si>
  <si>
    <t>R-1</t>
  </si>
  <si>
    <t>16023-7</t>
  </si>
  <si>
    <t>R-2</t>
  </si>
  <si>
    <t>16023-8</t>
  </si>
  <si>
    <t>R-3</t>
  </si>
  <si>
    <t>18065-1</t>
  </si>
  <si>
    <t>Usine</t>
  </si>
  <si>
    <t>104</t>
  </si>
  <si>
    <t>18065-2</t>
  </si>
  <si>
    <t>Poste Principal</t>
  </si>
  <si>
    <t>144</t>
  </si>
  <si>
    <t>Rue des Peupliers</t>
  </si>
  <si>
    <t>18065-3</t>
  </si>
  <si>
    <t>Étangs</t>
  </si>
  <si>
    <t>100</t>
  </si>
  <si>
    <t>Chemin des étangs</t>
  </si>
  <si>
    <t>19015-1</t>
  </si>
  <si>
    <t>SN-1</t>
  </si>
  <si>
    <t>103</t>
  </si>
  <si>
    <t>Rue  Principale</t>
  </si>
  <si>
    <t>22040-1</t>
  </si>
  <si>
    <t>Puits</t>
  </si>
  <si>
    <t>1010</t>
  </si>
  <si>
    <t>Boul. du Lac</t>
  </si>
  <si>
    <t>22040-2</t>
  </si>
  <si>
    <t>Puits des Mélèzes (ancien puits)</t>
  </si>
  <si>
    <t>77</t>
  </si>
  <si>
    <t>Ch. des Mélèzes</t>
  </si>
  <si>
    <t>22040-3</t>
  </si>
  <si>
    <t>Poste de surpression des Mélèzes</t>
  </si>
  <si>
    <t>132</t>
  </si>
  <si>
    <t>Bassin de retention</t>
  </si>
  <si>
    <t>244</t>
  </si>
  <si>
    <t>Chemin de la Montagne</t>
  </si>
  <si>
    <t>19037-1</t>
  </si>
  <si>
    <t>120</t>
  </si>
  <si>
    <t>Rue du Couvent</t>
  </si>
  <si>
    <t>19020-1</t>
  </si>
  <si>
    <t>608</t>
  </si>
  <si>
    <t>Route  277</t>
  </si>
  <si>
    <t>19020-2</t>
  </si>
  <si>
    <t>Route du 7e Rang au 10e Rang</t>
  </si>
  <si>
    <t>19020-3</t>
  </si>
  <si>
    <t>Route de l’ Église</t>
  </si>
  <si>
    <t>19020-4</t>
  </si>
  <si>
    <t>Rang  Saint-François</t>
  </si>
  <si>
    <t>19020-5</t>
  </si>
  <si>
    <t>Station #1</t>
  </si>
  <si>
    <t>552</t>
  </si>
  <si>
    <t>Rue Principale</t>
  </si>
  <si>
    <t>19020-6</t>
  </si>
  <si>
    <t>Station #2</t>
  </si>
  <si>
    <t>32</t>
  </si>
  <si>
    <t>Rue St-Louis</t>
  </si>
  <si>
    <t>19015-2</t>
  </si>
  <si>
    <t>97</t>
  </si>
  <si>
    <t>Route  Émile-Lachance</t>
  </si>
  <si>
    <t>22040-4</t>
  </si>
  <si>
    <t>Poste de surpression des Boisés</t>
  </si>
  <si>
    <t>78</t>
  </si>
  <si>
    <t>Ch. du Boisé</t>
  </si>
  <si>
    <t>23027-333</t>
  </si>
  <si>
    <t>du Grand-Pré</t>
  </si>
  <si>
    <t>P215</t>
  </si>
  <si>
    <t>Rue du Jardin</t>
  </si>
  <si>
    <t>23027-334</t>
  </si>
  <si>
    <t>P222</t>
  </si>
  <si>
    <t>Boulevard des Gradins</t>
  </si>
  <si>
    <t>23027-335</t>
  </si>
  <si>
    <t>CV-091</t>
  </si>
  <si>
    <t>P223</t>
  </si>
  <si>
    <t>23027-336</t>
  </si>
  <si>
    <t>Vie Sportive (CV-093)</t>
  </si>
  <si>
    <t>P224</t>
  </si>
  <si>
    <t>Rue Bouvier</t>
  </si>
  <si>
    <t>23027-337</t>
  </si>
  <si>
    <t>Hôtel Normandin (CV-095)</t>
  </si>
  <si>
    <t>P225</t>
  </si>
  <si>
    <t>23027-338</t>
  </si>
  <si>
    <t>CV-096</t>
  </si>
  <si>
    <t>P226</t>
  </si>
  <si>
    <t>Boulevard Lebourgneuf</t>
  </si>
  <si>
    <t>23027-339</t>
  </si>
  <si>
    <t>CV-097</t>
  </si>
  <si>
    <t>P227</t>
  </si>
  <si>
    <t>29030-1</t>
  </si>
  <si>
    <t>Puits Aréna</t>
  </si>
  <si>
    <t>4</t>
  </si>
  <si>
    <t>8e Rue Ouest</t>
  </si>
  <si>
    <t>29030-2</t>
  </si>
  <si>
    <t>puits #6</t>
  </si>
  <si>
    <t>6</t>
  </si>
  <si>
    <t>8e rue Ouest</t>
  </si>
  <si>
    <t>29030-3</t>
  </si>
  <si>
    <t>Puits caisse</t>
  </si>
  <si>
    <t>8</t>
  </si>
  <si>
    <t>10060-2</t>
  </si>
  <si>
    <t>250</t>
  </si>
  <si>
    <t>rue Principale</t>
  </si>
  <si>
    <t>29030-4</t>
  </si>
  <si>
    <t>Puits Poulin</t>
  </si>
  <si>
    <t>Rte 269</t>
  </si>
  <si>
    <t>29030-5</t>
  </si>
  <si>
    <t>Puits St-Hilaire</t>
  </si>
  <si>
    <t>263</t>
  </si>
  <si>
    <t>23e AVENUE</t>
  </si>
  <si>
    <t>29030-6</t>
  </si>
  <si>
    <t>Puits faucher</t>
  </si>
  <si>
    <t>--</t>
  </si>
  <si>
    <t>15e avenue</t>
  </si>
  <si>
    <t>29030-7</t>
  </si>
  <si>
    <t>St Hilaire</t>
  </si>
  <si>
    <t>159</t>
  </si>
  <si>
    <t>Chemin de Dorset</t>
  </si>
  <si>
    <t>29030-8</t>
  </si>
  <si>
    <t>172</t>
  </si>
  <si>
    <t>29030-9</t>
  </si>
  <si>
    <t>Industries de Ciment</t>
  </si>
  <si>
    <t>29030-10</t>
  </si>
  <si>
    <t>Étangs aérés</t>
  </si>
  <si>
    <t>863</t>
  </si>
  <si>
    <t>24e avenue</t>
  </si>
  <si>
    <t>29030-11</t>
  </si>
  <si>
    <t>Principal</t>
  </si>
  <si>
    <t>29030-12</t>
  </si>
  <si>
    <t>Du Domaine</t>
  </si>
  <si>
    <t>971</t>
  </si>
  <si>
    <t>29057-1</t>
  </si>
  <si>
    <t>1241</t>
  </si>
  <si>
    <t>20e Avenue</t>
  </si>
  <si>
    <t>29057-2</t>
  </si>
  <si>
    <t>1150</t>
  </si>
  <si>
    <t>rang Jersey Nord</t>
  </si>
  <si>
    <t>11015-1</t>
  </si>
  <si>
    <t>Route 295</t>
  </si>
  <si>
    <t>11015-2</t>
  </si>
  <si>
    <t>rue Principal Sud</t>
  </si>
  <si>
    <t>10075-1</t>
  </si>
  <si>
    <t>Rue du BOSQUET</t>
  </si>
  <si>
    <t>11050-1</t>
  </si>
  <si>
    <t>11050-2</t>
  </si>
  <si>
    <t>1</t>
  </si>
  <si>
    <t>Route du 5E-RANG</t>
  </si>
  <si>
    <t>11050-3</t>
  </si>
  <si>
    <t>Rue de la BEURRERIE</t>
  </si>
  <si>
    <t>23027-340</t>
  </si>
  <si>
    <t>CV-098</t>
  </si>
  <si>
    <t>P228</t>
  </si>
  <si>
    <t>23027-341</t>
  </si>
  <si>
    <t>Lebourgneuf (CV-099)</t>
  </si>
  <si>
    <t>P229</t>
  </si>
  <si>
    <t>23027-342</t>
  </si>
  <si>
    <t>St-Benoît (CV-123)</t>
  </si>
  <si>
    <t>P230</t>
  </si>
  <si>
    <t>Rue du Caire</t>
  </si>
  <si>
    <t>18015-1</t>
  </si>
  <si>
    <t>Chemin avant le 72, Rue Principale Est</t>
  </si>
  <si>
    <t>18015-2</t>
  </si>
  <si>
    <t>Rue Principale Ouest</t>
  </si>
  <si>
    <t>18015-3</t>
  </si>
  <si>
    <t>Station de pompage</t>
  </si>
  <si>
    <t>17035-1</t>
  </si>
  <si>
    <t>21</t>
  </si>
  <si>
    <t>Rue des Chutes</t>
  </si>
  <si>
    <t>17035-2</t>
  </si>
  <si>
    <t>145</t>
  </si>
  <si>
    <t>Rang  JOHN</t>
  </si>
  <si>
    <t>17035-3</t>
  </si>
  <si>
    <t>220</t>
  </si>
  <si>
    <t>17035-4</t>
  </si>
  <si>
    <t>46</t>
  </si>
  <si>
    <t>17035-5</t>
  </si>
  <si>
    <t>P-1</t>
  </si>
  <si>
    <t>814 -A</t>
  </si>
  <si>
    <t>17035-6</t>
  </si>
  <si>
    <t>P-2</t>
  </si>
  <si>
    <t>1103</t>
  </si>
  <si>
    <t>23027-343</t>
  </si>
  <si>
    <t>Duberger Nord (CV-128)</t>
  </si>
  <si>
    <t>P231</t>
  </si>
  <si>
    <t>23027-344</t>
  </si>
  <si>
    <t>Duberger Sud (CV-130)</t>
  </si>
  <si>
    <t>P232</t>
  </si>
  <si>
    <t>Rue Duberger</t>
  </si>
  <si>
    <t>23027-345</t>
  </si>
  <si>
    <t>Morille (CV-135)</t>
  </si>
  <si>
    <t>P233</t>
  </si>
  <si>
    <t>Rue Guillaume-Renaud</t>
  </si>
  <si>
    <t>23027-346</t>
  </si>
  <si>
    <t>Verdun Nord (Poste de pompage)</t>
  </si>
  <si>
    <t>P239</t>
  </si>
  <si>
    <t>Boulevard Wilfrid-Hamel</t>
  </si>
  <si>
    <t>23027-347</t>
  </si>
  <si>
    <t>CV-211</t>
  </si>
  <si>
    <t>P242</t>
  </si>
  <si>
    <t>Rue Létourneau</t>
  </si>
  <si>
    <t>23027-348</t>
  </si>
  <si>
    <t>CV-227</t>
  </si>
  <si>
    <t>P246</t>
  </si>
  <si>
    <t>Rue Chevalier</t>
  </si>
  <si>
    <t>23027-349</t>
  </si>
  <si>
    <t>CV-231</t>
  </si>
  <si>
    <t>P248</t>
  </si>
  <si>
    <t>Boulevard Masson</t>
  </si>
  <si>
    <t>19050-1</t>
  </si>
  <si>
    <t>234</t>
  </si>
  <si>
    <t>Route  279</t>
  </si>
  <si>
    <t>19050-2</t>
  </si>
  <si>
    <t>Réservoir/distribution</t>
  </si>
  <si>
    <t>136</t>
  </si>
  <si>
    <t>Rue de la Fabrique</t>
  </si>
  <si>
    <t>19075-1</t>
  </si>
  <si>
    <t>27</t>
  </si>
  <si>
    <t>Rue  Leclerc</t>
  </si>
  <si>
    <t>19075-2</t>
  </si>
  <si>
    <t>Deuxième Rang Est</t>
  </si>
  <si>
    <t>22025-1</t>
  </si>
  <si>
    <t>36-B</t>
  </si>
  <si>
    <t>Rue  JOHN-NEILSON</t>
  </si>
  <si>
    <t>22040-5</t>
  </si>
  <si>
    <t>Poste de surpression des Passereaux</t>
  </si>
  <si>
    <t>23</t>
  </si>
  <si>
    <t>Ch. des Passereaux</t>
  </si>
  <si>
    <t>10060-1</t>
  </si>
  <si>
    <t>215</t>
  </si>
  <si>
    <t>route Centrale</t>
  </si>
  <si>
    <t>09005-1</t>
  </si>
  <si>
    <t>29</t>
  </si>
  <si>
    <t>Rang  4E</t>
  </si>
  <si>
    <t>09005-2</t>
  </si>
  <si>
    <t>3</t>
  </si>
  <si>
    <t>route Rochefort</t>
  </si>
  <si>
    <t>06055-1</t>
  </si>
  <si>
    <t>503</t>
  </si>
  <si>
    <t>Chemin  CENTRAL</t>
  </si>
  <si>
    <t>19025-1</t>
  </si>
  <si>
    <t>Route  Saint-Damien</t>
  </si>
  <si>
    <t>19025-2</t>
  </si>
  <si>
    <t>351</t>
  </si>
  <si>
    <t>19025-3</t>
  </si>
  <si>
    <t>Réservoir</t>
  </si>
  <si>
    <t>Avenue  Principale</t>
  </si>
  <si>
    <t>19025-4</t>
  </si>
  <si>
    <t>111</t>
  </si>
  <si>
    <t>Rang  Longue Pointe</t>
  </si>
  <si>
    <t>19025-5</t>
  </si>
  <si>
    <t>22040-6</t>
  </si>
  <si>
    <t>Poste de surpression des Bois-Francs</t>
  </si>
  <si>
    <t>44</t>
  </si>
  <si>
    <t>Ch. des Bois-Francs</t>
  </si>
  <si>
    <t>22040-7</t>
  </si>
  <si>
    <t>91</t>
  </si>
  <si>
    <t>Ch. du Godendard</t>
  </si>
  <si>
    <t>22040-8</t>
  </si>
  <si>
    <t>Poste de surpression du Pied-de-Roi</t>
  </si>
  <si>
    <t>Ch. du Pied-de-Roi</t>
  </si>
  <si>
    <t>22040-9</t>
  </si>
  <si>
    <t>Traitement du ch. des Brumes</t>
  </si>
  <si>
    <t>5</t>
  </si>
  <si>
    <t>Ch. des Brumes</t>
  </si>
  <si>
    <t>22040-10</t>
  </si>
  <si>
    <t>Station du club Nautique</t>
  </si>
  <si>
    <t>219</t>
  </si>
  <si>
    <t>Ch. du Tour-du-Lac Sud</t>
  </si>
  <si>
    <t>22040-11</t>
  </si>
  <si>
    <t>Station nu. 1</t>
  </si>
  <si>
    <t>109</t>
  </si>
  <si>
    <t>22040-12</t>
  </si>
  <si>
    <t>Station nu. 2</t>
  </si>
  <si>
    <t>153</t>
  </si>
  <si>
    <t>19075-3</t>
  </si>
  <si>
    <t>9395</t>
  </si>
  <si>
    <t>Route 279</t>
  </si>
  <si>
    <t>19075-4</t>
  </si>
  <si>
    <t>22040-13</t>
  </si>
  <si>
    <t>Station nu. 3</t>
  </si>
  <si>
    <t>181</t>
  </si>
  <si>
    <t>22040-14</t>
  </si>
  <si>
    <t>Station nu. 4</t>
  </si>
  <si>
    <t>203</t>
  </si>
  <si>
    <t>22040-15</t>
  </si>
  <si>
    <t>Stormceptor Mélèze</t>
  </si>
  <si>
    <t>Chemin des Mélèzes</t>
  </si>
  <si>
    <t>22040-16</t>
  </si>
  <si>
    <t>Stormceptor Brûlé</t>
  </si>
  <si>
    <t>Chemin des Pignons</t>
  </si>
  <si>
    <t>22040-17</t>
  </si>
  <si>
    <t>Stormceptor Boisé</t>
  </si>
  <si>
    <t>Chemin du Boisé</t>
  </si>
  <si>
    <t>22040-18</t>
  </si>
  <si>
    <t>Stormceptor Épinette</t>
  </si>
  <si>
    <t>22040-19</t>
  </si>
  <si>
    <t>Stormceptor Grillons</t>
  </si>
  <si>
    <t>Chemin des Grillons</t>
  </si>
  <si>
    <t>22040-20</t>
  </si>
  <si>
    <t>Stormceptor Bois-Franc</t>
  </si>
  <si>
    <t>Chemin des Passereaux</t>
  </si>
  <si>
    <t>22040-21</t>
  </si>
  <si>
    <t>Jellyfish Boisé</t>
  </si>
  <si>
    <t>Chemin du Lac-Fortier</t>
  </si>
  <si>
    <t>23027-350</t>
  </si>
  <si>
    <t>CV-233</t>
  </si>
  <si>
    <t>P250</t>
  </si>
  <si>
    <t>Rue Michelet</t>
  </si>
  <si>
    <t>23027-351</t>
  </si>
  <si>
    <t>John-Molson (CV-239)</t>
  </si>
  <si>
    <t>P253</t>
  </si>
  <si>
    <t>Rue Einstein</t>
  </si>
  <si>
    <t>13090-1</t>
  </si>
  <si>
    <t>75</t>
  </si>
  <si>
    <t>rue de la Gare</t>
  </si>
  <si>
    <t>13090-2</t>
  </si>
  <si>
    <t>180</t>
  </si>
  <si>
    <t>23027-352</t>
  </si>
  <si>
    <t>CV-241</t>
  </si>
  <si>
    <t>P254</t>
  </si>
  <si>
    <t>23027-353</t>
  </si>
  <si>
    <t>CV-243</t>
  </si>
  <si>
    <t>P255</t>
  </si>
  <si>
    <t>Boulevard du Parc-Technologique</t>
  </si>
  <si>
    <t>23027-354</t>
  </si>
  <si>
    <t>CV-245</t>
  </si>
  <si>
    <t>P256</t>
  </si>
  <si>
    <t>23027-355</t>
  </si>
  <si>
    <t>CV-247</t>
  </si>
  <si>
    <t>P257</t>
  </si>
  <si>
    <t>23027-356</t>
  </si>
  <si>
    <t>CV-262</t>
  </si>
  <si>
    <t>P262</t>
  </si>
  <si>
    <t>23027-357</t>
  </si>
  <si>
    <t>CV-264</t>
  </si>
  <si>
    <t>P263</t>
  </si>
  <si>
    <t>23027-358</t>
  </si>
  <si>
    <t>Adella-Lessard (CV-134)</t>
  </si>
  <si>
    <t>P265</t>
  </si>
  <si>
    <t>Boulevard La Morille</t>
  </si>
  <si>
    <t>13090-3</t>
  </si>
  <si>
    <t>14010-1</t>
  </si>
  <si>
    <t>9</t>
  </si>
  <si>
    <t>rue Dionne</t>
  </si>
  <si>
    <t>14010-2</t>
  </si>
  <si>
    <t>16023-9</t>
  </si>
  <si>
    <t>R-4</t>
  </si>
  <si>
    <t>16023-10</t>
  </si>
  <si>
    <t>Usine de traiterment des eaux usées avec étang aéré</t>
  </si>
  <si>
    <t>1643</t>
  </si>
  <si>
    <t>16023-11</t>
  </si>
  <si>
    <t>2011</t>
  </si>
  <si>
    <t>16023-12</t>
  </si>
  <si>
    <t>1853</t>
  </si>
  <si>
    <t>16023-13</t>
  </si>
  <si>
    <t>PP-3</t>
  </si>
  <si>
    <t>1712</t>
  </si>
  <si>
    <t>16023-14</t>
  </si>
  <si>
    <t>PP-3A</t>
  </si>
  <si>
    <t>18065-4</t>
  </si>
  <si>
    <t>18065-5</t>
  </si>
  <si>
    <t>Poste rue Principale</t>
  </si>
  <si>
    <t>voisin du 133</t>
  </si>
  <si>
    <t>23027-359</t>
  </si>
  <si>
    <t>CV-136</t>
  </si>
  <si>
    <t>P266</t>
  </si>
  <si>
    <t>Rue Adéla-Lessard</t>
  </si>
  <si>
    <t>18040-1</t>
  </si>
  <si>
    <t>160</t>
  </si>
  <si>
    <t>Rue  Cloutier</t>
  </si>
  <si>
    <t>18040-2</t>
  </si>
  <si>
    <t>70</t>
  </si>
  <si>
    <t>18040-3</t>
  </si>
  <si>
    <t>45</t>
  </si>
  <si>
    <t>Rue Jolicoeur</t>
  </si>
  <si>
    <t>18040-4</t>
  </si>
  <si>
    <t>18040-5</t>
  </si>
  <si>
    <t>18050-1</t>
  </si>
  <si>
    <t>réservoir</t>
  </si>
  <si>
    <t>187</t>
  </si>
  <si>
    <t>Chemin des Poirier</t>
  </si>
  <si>
    <t>18065-6</t>
  </si>
  <si>
    <t>Poste de l'Anse</t>
  </si>
  <si>
    <t>rue Paquet</t>
  </si>
  <si>
    <t>18065-7</t>
  </si>
  <si>
    <t>18025-1</t>
  </si>
  <si>
    <t>Rang 5 Route Station</t>
  </si>
  <si>
    <t>18025-2</t>
  </si>
  <si>
    <t>Rang  6 Principale</t>
  </si>
  <si>
    <t>18015-4</t>
  </si>
  <si>
    <t>Rue Principale Est</t>
  </si>
  <si>
    <t>23027-360</t>
  </si>
  <si>
    <t>CV-138</t>
  </si>
  <si>
    <t>P267</t>
  </si>
  <si>
    <t>Rue Anne-Barbel</t>
  </si>
  <si>
    <t>23027-361</t>
  </si>
  <si>
    <t>CV-158</t>
  </si>
  <si>
    <t>P275</t>
  </si>
  <si>
    <t>Avenue Béchard</t>
  </si>
  <si>
    <t>23027-362</t>
  </si>
  <si>
    <t>CV-160</t>
  </si>
  <si>
    <t>P276</t>
  </si>
  <si>
    <t>Boulevard Pierre-Bertrand</t>
  </si>
  <si>
    <t>23027-1</t>
  </si>
  <si>
    <t>Prise d'eau Ouvrage A</t>
  </si>
  <si>
    <t>P502</t>
  </si>
  <si>
    <t>Chemin du Silex</t>
  </si>
  <si>
    <t>23027-2</t>
  </si>
  <si>
    <t>Prise d'eau Lac des Roches</t>
  </si>
  <si>
    <t>P507</t>
  </si>
  <si>
    <t>Concession Sainte-Marie</t>
  </si>
  <si>
    <t>25213-1</t>
  </si>
  <si>
    <t>Usine Gilmour</t>
  </si>
  <si>
    <t>125</t>
  </si>
  <si>
    <t>Rue de la Grève-Gilmour</t>
  </si>
  <si>
    <t>25213-2</t>
  </si>
  <si>
    <t>Usine Desjardins</t>
  </si>
  <si>
    <t>600</t>
  </si>
  <si>
    <t>Rue Dorimène-Desjardins</t>
  </si>
  <si>
    <t>25213-3</t>
  </si>
  <si>
    <t>Usine St-Romuald</t>
  </si>
  <si>
    <t>1885</t>
  </si>
  <si>
    <t>Chemin du Fleuve</t>
  </si>
  <si>
    <t>25213-4</t>
  </si>
  <si>
    <t>Usine Charny</t>
  </si>
  <si>
    <t>2000</t>
  </si>
  <si>
    <t>Avenue de la Rotonde</t>
  </si>
  <si>
    <t>25213-5</t>
  </si>
  <si>
    <t>Source Val des Bois</t>
  </si>
  <si>
    <t>115</t>
  </si>
  <si>
    <t>Rue Radisson</t>
  </si>
  <si>
    <t>25213-6</t>
  </si>
  <si>
    <t>Desjardins (réservoir des anciens combattants)</t>
  </si>
  <si>
    <t>59-A</t>
  </si>
  <si>
    <t>Rue des Anciens-Combattants</t>
  </si>
  <si>
    <t>23027-3</t>
  </si>
  <si>
    <t>Poste de pompage des Ïlets</t>
  </si>
  <si>
    <t>P509</t>
  </si>
  <si>
    <t>Rue des Trois-Saults</t>
  </si>
  <si>
    <t>23027-4</t>
  </si>
  <si>
    <t>Prise d'eau Cap-Rouge</t>
  </si>
  <si>
    <t>23027-5</t>
  </si>
  <si>
    <t>Boulevard Henri-Bourassa</t>
  </si>
  <si>
    <t>23027-6</t>
  </si>
  <si>
    <t>Poste de pompage Ouvrage A</t>
  </si>
  <si>
    <t>23027-7</t>
  </si>
  <si>
    <t>Prise d'eau des Ïlets</t>
  </si>
  <si>
    <t>23027-8</t>
  </si>
  <si>
    <t>Rivière Jacques-Cartier</t>
  </si>
  <si>
    <t>P751</t>
  </si>
  <si>
    <t>23027-9</t>
  </si>
  <si>
    <t>Poste Cap-Rouge</t>
  </si>
  <si>
    <t>P801</t>
  </si>
  <si>
    <t>Ilot Chemin de la Plage-Saint-Laurent</t>
  </si>
  <si>
    <t>23027-10</t>
  </si>
  <si>
    <t>Surpresseur des Érables</t>
  </si>
  <si>
    <t>P4A6</t>
  </si>
  <si>
    <t>Rue Lacroix</t>
  </si>
  <si>
    <t>23027-11</t>
  </si>
  <si>
    <t>Ouvrage C</t>
  </si>
  <si>
    <t>P543</t>
  </si>
  <si>
    <t>25213-7</t>
  </si>
  <si>
    <t>Desjardins (réservoir Pintendre)</t>
  </si>
  <si>
    <t>340</t>
  </si>
  <si>
    <t>10e Avenue</t>
  </si>
  <si>
    <t>25213-8</t>
  </si>
  <si>
    <t>Desjardins (réservoir St-Omer)</t>
  </si>
  <si>
    <t>223</t>
  </si>
  <si>
    <t>Rue Saint-Omer</t>
  </si>
  <si>
    <t>25213-9</t>
  </si>
  <si>
    <t>Desjardins (surpresseur du Domaine des Seigneurs</t>
  </si>
  <si>
    <t>5465</t>
  </si>
  <si>
    <t>Rue de Provence</t>
  </si>
  <si>
    <t>25213-10</t>
  </si>
  <si>
    <t>Desjardins (surpresseur de la Marine)</t>
  </si>
  <si>
    <t>Chemin de la Marine</t>
  </si>
  <si>
    <t>25213-11</t>
  </si>
  <si>
    <t>Desjardins (surpresseur du Faubourg-du-Golf)</t>
  </si>
  <si>
    <t>5994</t>
  </si>
  <si>
    <t>Rue du Massenet</t>
  </si>
  <si>
    <t>25213-12</t>
  </si>
  <si>
    <t>St-Romuald (Réservoir St-Jean)</t>
  </si>
  <si>
    <t>626</t>
  </si>
  <si>
    <t>Rue du Rucher</t>
  </si>
  <si>
    <t>28065-1</t>
  </si>
  <si>
    <t>135</t>
  </si>
  <si>
    <t>27070-1</t>
  </si>
  <si>
    <t>800</t>
  </si>
  <si>
    <t>Rang  SAINT-ALEXANDRE</t>
  </si>
  <si>
    <t>27035-1</t>
  </si>
  <si>
    <t>Rue du CENTENAIRE</t>
  </si>
  <si>
    <t>27035-2</t>
  </si>
  <si>
    <t>391-A</t>
  </si>
  <si>
    <t>Rue  LANGEVIN</t>
  </si>
  <si>
    <t>27035-3</t>
  </si>
  <si>
    <t>300-A</t>
  </si>
  <si>
    <t>27035-4</t>
  </si>
  <si>
    <t>118</t>
  </si>
  <si>
    <t>46010-1</t>
  </si>
  <si>
    <t>87</t>
  </si>
  <si>
    <t>Rue  PRINCIPALE</t>
  </si>
  <si>
    <t>46100-1</t>
  </si>
  <si>
    <t>site de traitement</t>
  </si>
  <si>
    <t>46100-2</t>
  </si>
  <si>
    <t>poste de pompage 1</t>
  </si>
  <si>
    <t>rue principale</t>
  </si>
  <si>
    <t>46085-1</t>
  </si>
  <si>
    <t>SP1</t>
  </si>
  <si>
    <t>134A</t>
  </si>
  <si>
    <t>Rue Hall</t>
  </si>
  <si>
    <t>46085-2</t>
  </si>
  <si>
    <t>SP2</t>
  </si>
  <si>
    <t>227A</t>
  </si>
  <si>
    <t>46085-3</t>
  </si>
  <si>
    <t>29030-13</t>
  </si>
  <si>
    <t>Poste de traitament</t>
  </si>
  <si>
    <t>23e avenue</t>
  </si>
  <si>
    <t>29030-14</t>
  </si>
  <si>
    <t>Puits du Relais</t>
  </si>
  <si>
    <t>2</t>
  </si>
  <si>
    <t>Rte 108</t>
  </si>
  <si>
    <t>29100-1</t>
  </si>
  <si>
    <t>29100-2</t>
  </si>
  <si>
    <t>SP-1</t>
  </si>
  <si>
    <t>29100-3</t>
  </si>
  <si>
    <t>SP-2</t>
  </si>
  <si>
    <t>174</t>
  </si>
  <si>
    <t>Rue Principale Sud</t>
  </si>
  <si>
    <t>29057-3</t>
  </si>
  <si>
    <t>1220</t>
  </si>
  <si>
    <t>29057-4</t>
  </si>
  <si>
    <t>Réservoir Dumas</t>
  </si>
  <si>
    <t>1449</t>
  </si>
  <si>
    <t>17e Rue</t>
  </si>
  <si>
    <t>29057-5</t>
  </si>
  <si>
    <t>Puits Dumas</t>
  </si>
  <si>
    <t>1750</t>
  </si>
  <si>
    <t>rue Dumas</t>
  </si>
  <si>
    <t>29057-6</t>
  </si>
  <si>
    <t>Puits Paquet</t>
  </si>
  <si>
    <t>1381</t>
  </si>
  <si>
    <t>rang Jersey Sud</t>
  </si>
  <si>
    <t>29057-7</t>
  </si>
  <si>
    <t>Puits des Sœurs</t>
  </si>
  <si>
    <t>18e Rue et 10e Avenue</t>
  </si>
  <si>
    <t>29057-8</t>
  </si>
  <si>
    <t>28065-2</t>
  </si>
  <si>
    <t>Usine de Filtration</t>
  </si>
  <si>
    <t>28065-3</t>
  </si>
  <si>
    <t>Rue des Erables</t>
  </si>
  <si>
    <t>34135-1</t>
  </si>
  <si>
    <t>Puits P1-P2</t>
  </si>
  <si>
    <t>830</t>
  </si>
  <si>
    <t>34135-2</t>
  </si>
  <si>
    <t>Usine de pompage et de chlore</t>
  </si>
  <si>
    <t>35020-1</t>
  </si>
  <si>
    <t>Reservoir</t>
  </si>
  <si>
    <t>720</t>
  </si>
  <si>
    <t>Chemin des MOULINS</t>
  </si>
  <si>
    <t>35020-2</t>
  </si>
  <si>
    <t>Poste de rechloration</t>
  </si>
  <si>
    <t>Route 159</t>
  </si>
  <si>
    <t>30020-1</t>
  </si>
  <si>
    <t>33025-1</t>
  </si>
  <si>
    <t>Station d'eau potable</t>
  </si>
  <si>
    <t>113</t>
  </si>
  <si>
    <t>rue de la Fabrique</t>
  </si>
  <si>
    <t>33025-2</t>
  </si>
  <si>
    <t>33025-3</t>
  </si>
  <si>
    <t>Station e pompage St-Charles</t>
  </si>
  <si>
    <t>128-b</t>
  </si>
  <si>
    <t>rang St-Charles</t>
  </si>
  <si>
    <t>29100-4</t>
  </si>
  <si>
    <t>SP-3</t>
  </si>
  <si>
    <t>114</t>
  </si>
  <si>
    <t>29100-5</t>
  </si>
  <si>
    <t>SP-4</t>
  </si>
  <si>
    <t>48</t>
  </si>
  <si>
    <t>29100-6</t>
  </si>
  <si>
    <t>Rue du Parc</t>
  </si>
  <si>
    <t>29100-7</t>
  </si>
  <si>
    <t>312</t>
  </si>
  <si>
    <t>29100-8</t>
  </si>
  <si>
    <t>35020-3</t>
  </si>
  <si>
    <t>Étang</t>
  </si>
  <si>
    <t>61</t>
  </si>
  <si>
    <t>Boulevard  SAINT-LOUIS</t>
  </si>
  <si>
    <t>35020-4</t>
  </si>
  <si>
    <t>poste de pompage Moulin</t>
  </si>
  <si>
    <t>361</t>
  </si>
  <si>
    <t>35020-5</t>
  </si>
  <si>
    <t>poste de pompage St-Louis</t>
  </si>
  <si>
    <t>35020-6</t>
  </si>
  <si>
    <t>Poste de pompage St-Georges</t>
  </si>
  <si>
    <t>Rue  SAINT-GEORGES</t>
  </si>
  <si>
    <t>35020-7</t>
  </si>
  <si>
    <t>Barrage du Lac Éric</t>
  </si>
  <si>
    <t>0</t>
  </si>
  <si>
    <t>Chemin du LAC-ERIC</t>
  </si>
  <si>
    <t>58227-1</t>
  </si>
  <si>
    <t>Roland-Therrien</t>
  </si>
  <si>
    <t>901</t>
  </si>
  <si>
    <t>Marie-Victorin</t>
  </si>
  <si>
    <t>58227-2</t>
  </si>
  <si>
    <t>Lafrance</t>
  </si>
  <si>
    <t>33</t>
  </si>
  <si>
    <t>58227-3</t>
  </si>
  <si>
    <t>VMSL</t>
  </si>
  <si>
    <t>1255</t>
  </si>
  <si>
    <t>38010-1</t>
  </si>
  <si>
    <t>Centrale de traitement d'eau</t>
  </si>
  <si>
    <t>155</t>
  </si>
  <si>
    <t>Godefroy</t>
  </si>
  <si>
    <t>38010-2</t>
  </si>
  <si>
    <t>Poste de pompage et chambre de vannes</t>
  </si>
  <si>
    <t>11305</t>
  </si>
  <si>
    <t>rue des Immortelles</t>
  </si>
  <si>
    <t>38010-3</t>
  </si>
  <si>
    <t>2005</t>
  </si>
  <si>
    <t>Chemin des Verdiers</t>
  </si>
  <si>
    <t>38010-4</t>
  </si>
  <si>
    <t>7740</t>
  </si>
  <si>
    <t>Boulevard du Parc-Industriel</t>
  </si>
  <si>
    <t>38010-5</t>
  </si>
  <si>
    <t>6185</t>
  </si>
  <si>
    <t>rue Missouri</t>
  </si>
  <si>
    <t>38010-6</t>
  </si>
  <si>
    <t>38010-7</t>
  </si>
  <si>
    <t>2255</t>
  </si>
  <si>
    <t>49125-1</t>
  </si>
  <si>
    <t>rue des Étangs</t>
  </si>
  <si>
    <t>49125-2</t>
  </si>
  <si>
    <t>1 (École)</t>
  </si>
  <si>
    <t>Rue principale Ouest</t>
  </si>
  <si>
    <t>49125-3</t>
  </si>
  <si>
    <t>2 (Casiers postaux)</t>
  </si>
  <si>
    <t>Rue principale</t>
  </si>
  <si>
    <t>49125-4</t>
  </si>
  <si>
    <t>3 (Route 143 nord)</t>
  </si>
  <si>
    <t>805</t>
  </si>
  <si>
    <t>Rue 143 nord</t>
  </si>
  <si>
    <t>35020-8</t>
  </si>
  <si>
    <t>prise d'eau</t>
  </si>
  <si>
    <t>35020-9</t>
  </si>
  <si>
    <t>poste de chloration</t>
  </si>
  <si>
    <t>500</t>
  </si>
  <si>
    <t>Chemin du RUISSEAU-ERIC</t>
  </si>
  <si>
    <t>54105-1</t>
  </si>
  <si>
    <t>Route Amyot</t>
  </si>
  <si>
    <t>54105-2</t>
  </si>
  <si>
    <t>1371</t>
  </si>
  <si>
    <t>Route Michaudville Saint-Jude</t>
  </si>
  <si>
    <t>54105-3</t>
  </si>
  <si>
    <t>95</t>
  </si>
  <si>
    <t>Rang Vivian     Saint-David</t>
  </si>
  <si>
    <t>54105-4</t>
  </si>
  <si>
    <t>Pompe &amp; Drive</t>
  </si>
  <si>
    <t>Chemin des Patriotes</t>
  </si>
  <si>
    <t>54090-1</t>
  </si>
  <si>
    <t>Poste de pompage principal</t>
  </si>
  <si>
    <t>139</t>
  </si>
  <si>
    <t>Rue  ST EDOUARD</t>
  </si>
  <si>
    <t>38010-8</t>
  </si>
  <si>
    <t>4885</t>
  </si>
  <si>
    <t>rue Nicolat-Perrot</t>
  </si>
  <si>
    <t>38010-9</t>
  </si>
  <si>
    <t>5550</t>
  </si>
  <si>
    <t>Boul. dE Port-Royal</t>
  </si>
  <si>
    <t>38010-10</t>
  </si>
  <si>
    <t>Station de pompage - eau potable</t>
  </si>
  <si>
    <t>995</t>
  </si>
  <si>
    <t>rue Georges-E. Ling</t>
  </si>
  <si>
    <t>38010-11</t>
  </si>
  <si>
    <t>38040-1</t>
  </si>
  <si>
    <t>241</t>
  </si>
  <si>
    <t>Rang  SAINT-ANTOINE</t>
  </si>
  <si>
    <t>65005-1</t>
  </si>
  <si>
    <t>Chomedey</t>
  </si>
  <si>
    <t>3810</t>
  </si>
  <si>
    <t>Boulevard  LEVESQUE OUEST</t>
  </si>
  <si>
    <t>65005-2</t>
  </si>
  <si>
    <t>Sainte-Rose</t>
  </si>
  <si>
    <t>Rue  HOTTE</t>
  </si>
  <si>
    <t>65005-3</t>
  </si>
  <si>
    <t>Pont-Viau</t>
  </si>
  <si>
    <t>Rue  SAINT-HUBERT</t>
  </si>
  <si>
    <t>65005-4</t>
  </si>
  <si>
    <t>STATION DE CHLORATION CONCORDE</t>
  </si>
  <si>
    <t>30020-2</t>
  </si>
  <si>
    <t>445</t>
  </si>
  <si>
    <t>30020-3</t>
  </si>
  <si>
    <t>PP2</t>
  </si>
  <si>
    <t>Rue du VIEUX MOULIN</t>
  </si>
  <si>
    <t>30020-4</t>
  </si>
  <si>
    <t>PP1</t>
  </si>
  <si>
    <t>30020-5</t>
  </si>
  <si>
    <t>PP3</t>
  </si>
  <si>
    <t>30020-6</t>
  </si>
  <si>
    <t>65005-5</t>
  </si>
  <si>
    <t>STATION DE CHLORATION DAGENAIS</t>
  </si>
  <si>
    <t>65005-6</t>
  </si>
  <si>
    <t>STATION DE CHLORATION DURANLEAU</t>
  </si>
  <si>
    <t>65005-7</t>
  </si>
  <si>
    <t>STATION DE CHLORATION ST-MARTIN</t>
  </si>
  <si>
    <t>34058-1</t>
  </si>
  <si>
    <t>Puits Ste-Christine</t>
  </si>
  <si>
    <t>route des Bois-Francs, Ste-Christine</t>
  </si>
  <si>
    <t>34058-2</t>
  </si>
  <si>
    <t>Puits PE-4</t>
  </si>
  <si>
    <t>60</t>
  </si>
  <si>
    <t>route Létourneau</t>
  </si>
  <si>
    <t>34058-3</t>
  </si>
  <si>
    <t>Puits PE-5</t>
  </si>
  <si>
    <t>34058-4</t>
  </si>
  <si>
    <t>Réservoir L.-St-Amant</t>
  </si>
  <si>
    <t>99</t>
  </si>
  <si>
    <t>boul. des Sources</t>
  </si>
  <si>
    <t>34058-5</t>
  </si>
  <si>
    <t>étangs p.i.</t>
  </si>
  <si>
    <t>25</t>
  </si>
  <si>
    <t>34058-6</t>
  </si>
  <si>
    <t>PP 1. Principal</t>
  </si>
  <si>
    <t>rue Mathieu</t>
  </si>
  <si>
    <t>30085-1</t>
  </si>
  <si>
    <t>Champs d'épuration</t>
  </si>
  <si>
    <t>230</t>
  </si>
  <si>
    <t>Rue du PARC INDUSTRIEL</t>
  </si>
  <si>
    <t>30085-2</t>
  </si>
  <si>
    <t>P-1 Puits non raccordé</t>
  </si>
  <si>
    <t>Route  263</t>
  </si>
  <si>
    <t>30085-3</t>
  </si>
  <si>
    <t>P-4 Puits raccordé à l'usine de traitement (P3)</t>
  </si>
  <si>
    <t>30085-4</t>
  </si>
  <si>
    <t>Roland Gosselin (p3)</t>
  </si>
  <si>
    <t>795</t>
  </si>
  <si>
    <t>30085-5</t>
  </si>
  <si>
    <t>Réservoir 185,000 gallons (80p diam X 22 pi Prof.)</t>
  </si>
  <si>
    <t>713</t>
  </si>
  <si>
    <t>30070-1</t>
  </si>
  <si>
    <t>336</t>
  </si>
  <si>
    <t>Rang  9</t>
  </si>
  <si>
    <t>34058-7</t>
  </si>
  <si>
    <t>route Proulx</t>
  </si>
  <si>
    <t>34085-1</t>
  </si>
  <si>
    <t>178</t>
  </si>
  <si>
    <t>Rue de l'Église</t>
  </si>
  <si>
    <t>58227-4</t>
  </si>
  <si>
    <t>BOU - Bachand</t>
  </si>
  <si>
    <t>265</t>
  </si>
  <si>
    <t>58227-5</t>
  </si>
  <si>
    <t>BOU - Varennes</t>
  </si>
  <si>
    <t>775</t>
  </si>
  <si>
    <t>58227-6</t>
  </si>
  <si>
    <t>BOU - Jodoin</t>
  </si>
  <si>
    <t>58227-7</t>
  </si>
  <si>
    <t>BOU - Viau</t>
  </si>
  <si>
    <t>491</t>
  </si>
  <si>
    <t>Jeanne-Crevier</t>
  </si>
  <si>
    <t>58227-8</t>
  </si>
  <si>
    <t>BOU - Mésy</t>
  </si>
  <si>
    <t>945</t>
  </si>
  <si>
    <t>58227-9</t>
  </si>
  <si>
    <t>BOU - de la Barre</t>
  </si>
  <si>
    <t>58227-10</t>
  </si>
  <si>
    <t>8464</t>
  </si>
  <si>
    <t>58227-11</t>
  </si>
  <si>
    <t>Station de pompage Chambly SP-1</t>
  </si>
  <si>
    <t>5750</t>
  </si>
  <si>
    <t>Chemin de CHAMBLY</t>
  </si>
  <si>
    <t>58227-12</t>
  </si>
  <si>
    <t>Station de pompage Paradis SP-2</t>
  </si>
  <si>
    <t>1840</t>
  </si>
  <si>
    <t>Rue  PARADIS</t>
  </si>
  <si>
    <t>58227-13</t>
  </si>
  <si>
    <t>Staiton de pompage Kimber SP-3</t>
  </si>
  <si>
    <t>8150</t>
  </si>
  <si>
    <t>Boulevard  KIMBER</t>
  </si>
  <si>
    <t>39077-1</t>
  </si>
  <si>
    <t>Puits #1</t>
  </si>
  <si>
    <t>20</t>
  </si>
  <si>
    <t>rue Du Lac</t>
  </si>
  <si>
    <t>39077-2</t>
  </si>
  <si>
    <t>Puits #2</t>
  </si>
  <si>
    <t>Route  SAINT-ALBERT</t>
  </si>
  <si>
    <t>39077-3</t>
  </si>
  <si>
    <t>Rue  DESFOSSES</t>
  </si>
  <si>
    <t>39077-4</t>
  </si>
  <si>
    <t>PP Aramis</t>
  </si>
  <si>
    <t>Boul. Ouellet</t>
  </si>
  <si>
    <t>39077-5</t>
  </si>
  <si>
    <t>PP des Pins</t>
  </si>
  <si>
    <t>274</t>
  </si>
  <si>
    <t>Rue Saint-Louis</t>
  </si>
  <si>
    <t>39077-6</t>
  </si>
  <si>
    <t>385</t>
  </si>
  <si>
    <t>39097-1</t>
  </si>
  <si>
    <t>Rue de la Tanière</t>
  </si>
  <si>
    <t>58227-14</t>
  </si>
  <si>
    <t>Station de pompage Vauquelin SP-4</t>
  </si>
  <si>
    <t>5700</t>
  </si>
  <si>
    <t>Boulevard  VAUQUELIN</t>
  </si>
  <si>
    <t>58227-15</t>
  </si>
  <si>
    <t>Station de pompage Gaetan-Boucher SP-5</t>
  </si>
  <si>
    <t>3400</t>
  </si>
  <si>
    <t>Boulevard  GAETAN-BOUCHER</t>
  </si>
  <si>
    <t>58227-16</t>
  </si>
  <si>
    <t>Station de pompage Pinard SP-6</t>
  </si>
  <si>
    <t>8120</t>
  </si>
  <si>
    <t>58227-17</t>
  </si>
  <si>
    <t>Station de pompage Clairevue SP-7</t>
  </si>
  <si>
    <t>1701</t>
  </si>
  <si>
    <t>Clairevue</t>
  </si>
  <si>
    <t>38040-2</t>
  </si>
  <si>
    <t>140</t>
  </si>
  <si>
    <t>Saint-Antoine (route 218)</t>
  </si>
  <si>
    <t>39030-1</t>
  </si>
  <si>
    <t>615</t>
  </si>
  <si>
    <t>Rue de l’ ACCUEIL</t>
  </si>
  <si>
    <t>39030-2</t>
  </si>
  <si>
    <t>39030-3</t>
  </si>
  <si>
    <t>616</t>
  </si>
  <si>
    <t>41020-1</t>
  </si>
  <si>
    <t>Rue Saint-Paul</t>
  </si>
  <si>
    <t>39043-1</t>
  </si>
  <si>
    <t>39060-1</t>
  </si>
  <si>
    <t>Chambre de Compteurs n°1</t>
  </si>
  <si>
    <t>371</t>
  </si>
  <si>
    <t>Avenue Pie X</t>
  </si>
  <si>
    <t>39060-2</t>
  </si>
  <si>
    <t>Chambre de Compteurs n°2</t>
  </si>
  <si>
    <t>381</t>
  </si>
  <si>
    <t>42100-1</t>
  </si>
  <si>
    <t>Disques biologiques RBR</t>
  </si>
  <si>
    <t>590</t>
  </si>
  <si>
    <t>Rang  7</t>
  </si>
  <si>
    <t>42070-1</t>
  </si>
  <si>
    <t>Chemin  CENTENAIRE</t>
  </si>
  <si>
    <t>41020-2</t>
  </si>
  <si>
    <t>Saint-Hyacinthe</t>
  </si>
  <si>
    <t>Rue Saint-Hyacinthe</t>
  </si>
  <si>
    <t>41020-3</t>
  </si>
  <si>
    <t>Du Couvent</t>
  </si>
  <si>
    <t>61025-1</t>
  </si>
  <si>
    <t>Usine d'épuration</t>
  </si>
  <si>
    <t>3050</t>
  </si>
  <si>
    <t>chemin Base de Roc</t>
  </si>
  <si>
    <t>58227-18</t>
  </si>
  <si>
    <t>Station de pompage de la Savane SP-8</t>
  </si>
  <si>
    <t>4520</t>
  </si>
  <si>
    <t>Chemin de la Savane</t>
  </si>
  <si>
    <t>58227-19</t>
  </si>
  <si>
    <t>Station de pompage des Promenades SP-9</t>
  </si>
  <si>
    <t>1990</t>
  </si>
  <si>
    <t>des Promenades</t>
  </si>
  <si>
    <t>58227-20</t>
  </si>
  <si>
    <t>Station de pompage Pacific SP-10</t>
  </si>
  <si>
    <t>3799</t>
  </si>
  <si>
    <t>Pacifique</t>
  </si>
  <si>
    <t>58227-21</t>
  </si>
  <si>
    <t>Réservoir Rome</t>
  </si>
  <si>
    <t>4000</t>
  </si>
  <si>
    <t>Boulevard  ROME</t>
  </si>
  <si>
    <t>44015-1</t>
  </si>
  <si>
    <t>882</t>
  </si>
  <si>
    <t>Chemin  PHILIPPE OGEZ</t>
  </si>
  <si>
    <t>44015-2</t>
  </si>
  <si>
    <t>1116</t>
  </si>
  <si>
    <t>45105-1</t>
  </si>
  <si>
    <t>662</t>
  </si>
  <si>
    <t>Chemin des CARRIERES</t>
  </si>
  <si>
    <t>45060-1</t>
  </si>
  <si>
    <t>Chemin d'Ayer's Cliff</t>
  </si>
  <si>
    <t>61025-2</t>
  </si>
  <si>
    <t>Vieux Moulin</t>
  </si>
  <si>
    <t>1870</t>
  </si>
  <si>
    <t>St-Pierre-Sud</t>
  </si>
  <si>
    <t>45105-2</t>
  </si>
  <si>
    <t>63023-1</t>
  </si>
  <si>
    <t>Puits d'adduction</t>
  </si>
  <si>
    <t>148</t>
  </si>
  <si>
    <t>63023-2</t>
  </si>
  <si>
    <t>Rang  PETITE LIGNE</t>
  </si>
  <si>
    <t>64015-1</t>
  </si>
  <si>
    <t>Réservoir Masson</t>
  </si>
  <si>
    <t>55</t>
  </si>
  <si>
    <t>Station Masson</t>
  </si>
  <si>
    <t>64015-2</t>
  </si>
  <si>
    <t>RAEUTM</t>
  </si>
  <si>
    <t>Chemin de la CABANE-RONDE</t>
  </si>
  <si>
    <t>30095-1</t>
  </si>
  <si>
    <t>Station d'épuration - 2 étangs aéré</t>
  </si>
  <si>
    <t>30095-2</t>
  </si>
  <si>
    <t>Poste de pompage 5e Avenue</t>
  </si>
  <si>
    <t>5 IEME AVENUE</t>
  </si>
  <si>
    <t>30095-3</t>
  </si>
  <si>
    <t>Puits P-4</t>
  </si>
  <si>
    <t>2 IEME RANG</t>
  </si>
  <si>
    <t>30095-4</t>
  </si>
  <si>
    <t>30095-5</t>
  </si>
  <si>
    <t>Puits P-1</t>
  </si>
  <si>
    <t>64015-3</t>
  </si>
  <si>
    <t>Usine de production</t>
  </si>
  <si>
    <t>4445</t>
  </si>
  <si>
    <t>Côte Terrebonne</t>
  </si>
  <si>
    <t>64015-4</t>
  </si>
  <si>
    <t>Station Angora</t>
  </si>
  <si>
    <t>399</t>
  </si>
  <si>
    <t>Avenue de l’ ESPLANADE</t>
  </si>
  <si>
    <t>64015-5</t>
  </si>
  <si>
    <t>Station de pompage Lemire</t>
  </si>
  <si>
    <t>3106</t>
  </si>
  <si>
    <t>Rue  LEMIRE</t>
  </si>
  <si>
    <t>64015-6</t>
  </si>
  <si>
    <t>Station de pompage Crépeau</t>
  </si>
  <si>
    <t>Face entrée latérale 465 Masson</t>
  </si>
  <si>
    <t>Avenue  CREPEAU</t>
  </si>
  <si>
    <t>30095-6</t>
  </si>
  <si>
    <t>Puits P-2</t>
  </si>
  <si>
    <t>30095-7</t>
  </si>
  <si>
    <t>Puits P-9</t>
  </si>
  <si>
    <t>2IEME RANG</t>
  </si>
  <si>
    <t>30095-8</t>
  </si>
  <si>
    <t>Puits P-8</t>
  </si>
  <si>
    <t>30095-9</t>
  </si>
  <si>
    <t>Puits P-13</t>
  </si>
  <si>
    <t>30095-10</t>
  </si>
  <si>
    <t>Puits P-12</t>
  </si>
  <si>
    <t>65005-8</t>
  </si>
  <si>
    <t>2 Stations de chloration dont l'adresse est inconnue</t>
  </si>
  <si>
    <t>65005-9</t>
  </si>
  <si>
    <t>Lapinière</t>
  </si>
  <si>
    <t>1133</t>
  </si>
  <si>
    <t>Montée  MASSON</t>
  </si>
  <si>
    <t>65005-10</t>
  </si>
  <si>
    <t>Fabreville</t>
  </si>
  <si>
    <t>3985</t>
  </si>
  <si>
    <t>Rue  SEGUIN</t>
  </si>
  <si>
    <t>Auteuil</t>
  </si>
  <si>
    <t>300</t>
  </si>
  <si>
    <t>Terrasse  BRISSETTE</t>
  </si>
  <si>
    <t>Station de pompage Laurendeau</t>
  </si>
  <si>
    <t>4615</t>
  </si>
  <si>
    <t>Boulevard  SAINTE-ROSE</t>
  </si>
  <si>
    <t>Station de pompage Sainte-Rose</t>
  </si>
  <si>
    <t>Avenue  DES TERRASSES</t>
  </si>
  <si>
    <t>Station de pompage Bellerive</t>
  </si>
  <si>
    <t>3120</t>
  </si>
  <si>
    <t>Station de pompage 100e Avenue</t>
  </si>
  <si>
    <t>2450</t>
  </si>
  <si>
    <t>Avenue  100E</t>
  </si>
  <si>
    <t>61025-3</t>
  </si>
  <si>
    <t>-</t>
  </si>
  <si>
    <t>2144</t>
  </si>
  <si>
    <t>Basse de Roc</t>
  </si>
  <si>
    <t>61025-4</t>
  </si>
  <si>
    <t>pompage eau brute</t>
  </si>
  <si>
    <t>de Lanaudière</t>
  </si>
  <si>
    <t>Station de pompage Sainte-Dorothée</t>
  </si>
  <si>
    <t>666</t>
  </si>
  <si>
    <t>Rue  DES JARDINS-SAINTE-DO</t>
  </si>
  <si>
    <t>Station de pompage Hôtel-de-Ville</t>
  </si>
  <si>
    <t>1081</t>
  </si>
  <si>
    <t>Boulevard  DE L' HOTEL-DE-VILLE</t>
  </si>
  <si>
    <t>Station de pompage Laval-Ouest</t>
  </si>
  <si>
    <t>3435</t>
  </si>
  <si>
    <t>Rue  RIVIERA</t>
  </si>
  <si>
    <t>61025-5</t>
  </si>
  <si>
    <t>mélangeurs</t>
  </si>
  <si>
    <t>61025-6</t>
  </si>
  <si>
    <t>dessableur</t>
  </si>
  <si>
    <t>61025-7</t>
  </si>
  <si>
    <t>décanteurs</t>
  </si>
  <si>
    <t>61025-8</t>
  </si>
  <si>
    <t>ozonation</t>
  </si>
  <si>
    <t>Station de pompage des Rossignols</t>
  </si>
  <si>
    <t>5950</t>
  </si>
  <si>
    <t>Boulevard  DES ROSSIGNOLS</t>
  </si>
  <si>
    <t>Station de pompage de Grand-Pré</t>
  </si>
  <si>
    <t>1040</t>
  </si>
  <si>
    <t>Rue  DE GRAND-PRE</t>
  </si>
  <si>
    <t>Station de pompage Rondeau</t>
  </si>
  <si>
    <t>4985</t>
  </si>
  <si>
    <t>Rue  RONDEAU</t>
  </si>
  <si>
    <t>Station de pompage des Prairies Ouest</t>
  </si>
  <si>
    <t>168</t>
  </si>
  <si>
    <t>Boulevard  DES PRAIRIES</t>
  </si>
  <si>
    <t>Station de pompage Renaud</t>
  </si>
  <si>
    <t>1600</t>
  </si>
  <si>
    <t>Rue  DE GRENOBLE</t>
  </si>
  <si>
    <t>Station de pompage de l'Élysée</t>
  </si>
  <si>
    <t>4595</t>
  </si>
  <si>
    <t>Chemin  DES CAGEUX</t>
  </si>
  <si>
    <t>64015-7</t>
  </si>
  <si>
    <t>Station des Ancètres</t>
  </si>
  <si>
    <t>1018</t>
  </si>
  <si>
    <t>Rue  LE GARDEUR</t>
  </si>
  <si>
    <t>64015-8</t>
  </si>
  <si>
    <t>Poste de pompage Saint-Jean</t>
  </si>
  <si>
    <t>1217</t>
  </si>
  <si>
    <t>Avenue  SAINT-JEAN</t>
  </si>
  <si>
    <t>64015-9</t>
  </si>
  <si>
    <t>Station industrielle</t>
  </si>
  <si>
    <t>574</t>
  </si>
  <si>
    <t>avenue de la Gare</t>
  </si>
  <si>
    <t>Station de pompage des Rapides-du-Cheval-Blanc</t>
  </si>
  <si>
    <t>947</t>
  </si>
  <si>
    <t>Chemin  DU BORD-DE-L'EAU</t>
  </si>
  <si>
    <t>73020-1</t>
  </si>
  <si>
    <t>Bernaches</t>
  </si>
  <si>
    <t>Rue des BERNACHES</t>
  </si>
  <si>
    <t>73020-2</t>
  </si>
  <si>
    <t>Charbonneau</t>
  </si>
  <si>
    <t>196</t>
  </si>
  <si>
    <t>Rue Charbonneau</t>
  </si>
  <si>
    <t>73020-3</t>
  </si>
  <si>
    <t>Carolyn Owens</t>
  </si>
  <si>
    <t>Carolyn-Owens</t>
  </si>
  <si>
    <t>73020-4</t>
  </si>
  <si>
    <t>Corona</t>
  </si>
  <si>
    <t>197</t>
  </si>
  <si>
    <t>73020-5</t>
  </si>
  <si>
    <t>Tylee</t>
  </si>
  <si>
    <t>198</t>
  </si>
  <si>
    <t>Station de pompage Parc-des-Érables</t>
  </si>
  <si>
    <t>260</t>
  </si>
  <si>
    <t>Rue  DU PARC-DES-ERABLES</t>
  </si>
  <si>
    <t>Station de pompage Charbonneau</t>
  </si>
  <si>
    <t>4325</t>
  </si>
  <si>
    <t>Rue  CHARBONNEAU</t>
  </si>
  <si>
    <t>Station de pompage Stella</t>
  </si>
  <si>
    <t>330</t>
  </si>
  <si>
    <t>Rue  STELLA</t>
  </si>
  <si>
    <t>Station de pompage Val-Brillant</t>
  </si>
  <si>
    <t>1365</t>
  </si>
  <si>
    <t>Station de pompage Claude</t>
  </si>
  <si>
    <t>Rue  CLAUDE</t>
  </si>
  <si>
    <t>Station de pompage Notre-Dame</t>
  </si>
  <si>
    <t>Boulevard  DE LA CONCORDE OUEST</t>
  </si>
  <si>
    <t>Station de pompage Bertrand</t>
  </si>
  <si>
    <t>26</t>
  </si>
  <si>
    <t>Rue  BERTRAND</t>
  </si>
  <si>
    <t>Station de pompage Saint-Martin</t>
  </si>
  <si>
    <t>760</t>
  </si>
  <si>
    <t>Boulevard  SAINT-MARTIN OUEST</t>
  </si>
  <si>
    <t>61025-9</t>
  </si>
  <si>
    <t>dosage chimiques</t>
  </si>
  <si>
    <t>61025-10</t>
  </si>
  <si>
    <t>canal d'eau sédimentée</t>
  </si>
  <si>
    <t>61025-11</t>
  </si>
  <si>
    <t>filtres</t>
  </si>
  <si>
    <t>61025-12</t>
  </si>
  <si>
    <t>réserves</t>
  </si>
  <si>
    <t>63023-3</t>
  </si>
  <si>
    <t>Station de pompage Dessureaux</t>
  </si>
  <si>
    <t>6275</t>
  </si>
  <si>
    <t>Rue  DESSUREAUX</t>
  </si>
  <si>
    <t>Station de pompage des Prairies Est</t>
  </si>
  <si>
    <t>47</t>
  </si>
  <si>
    <t>Station de pompage des Oiseaux</t>
  </si>
  <si>
    <t>1984</t>
  </si>
  <si>
    <t>boulevard des Oiseaux</t>
  </si>
  <si>
    <t>Station de pompage Saint-Théophile</t>
  </si>
  <si>
    <t>6885</t>
  </si>
  <si>
    <t>31e Avenue</t>
  </si>
  <si>
    <t>Station de pompage des Mille-Îles</t>
  </si>
  <si>
    <t>7090</t>
  </si>
  <si>
    <t>des Mille-Iles</t>
  </si>
  <si>
    <t>73020-6</t>
  </si>
  <si>
    <t>Thorncliffe</t>
  </si>
  <si>
    <t>73020-7</t>
  </si>
  <si>
    <t>Ïle Bélair</t>
  </si>
  <si>
    <t>Boul. Labelle</t>
  </si>
  <si>
    <t>Station de pompage 59e Avenue / Dagenais</t>
  </si>
  <si>
    <t>5200</t>
  </si>
  <si>
    <t>boulevard Dagenais Ouest</t>
  </si>
  <si>
    <t>73020-8</t>
  </si>
  <si>
    <t>Westgate</t>
  </si>
  <si>
    <t>233</t>
  </si>
  <si>
    <t>73020-9</t>
  </si>
  <si>
    <t>Val Chenaie</t>
  </si>
  <si>
    <t>Val-Chênaie</t>
  </si>
  <si>
    <t>73020-10</t>
  </si>
  <si>
    <t>ïle Ducharme</t>
  </si>
  <si>
    <t>169</t>
  </si>
  <si>
    <t>Place Ducharme</t>
  </si>
  <si>
    <t>73020-11</t>
  </si>
  <si>
    <t>395</t>
  </si>
  <si>
    <t>73020-12</t>
  </si>
  <si>
    <t>Roland-Durand</t>
  </si>
  <si>
    <t>382</t>
  </si>
  <si>
    <t>du Bosquet</t>
  </si>
  <si>
    <t>66087-1</t>
  </si>
  <si>
    <t>Station 3 : McConnel</t>
  </si>
  <si>
    <t>1075</t>
  </si>
  <si>
    <t>Chemin Bord-du-Lac</t>
  </si>
  <si>
    <t>66087-2</t>
  </si>
  <si>
    <t>Station 5 : SLYC</t>
  </si>
  <si>
    <t>1305</t>
  </si>
  <si>
    <t>66087-3</t>
  </si>
  <si>
    <t>Station 6 : Malvern</t>
  </si>
  <si>
    <t>1795</t>
  </si>
  <si>
    <t>Avenue  MALVERN</t>
  </si>
  <si>
    <t>66087-4</t>
  </si>
  <si>
    <t>Station 8 : Transcanadienne</t>
  </si>
  <si>
    <t>1330</t>
  </si>
  <si>
    <t>Autoroute  TRANSCANADIENNE</t>
  </si>
  <si>
    <t>66087-5</t>
  </si>
  <si>
    <t>Station 9 : St-Lawrence</t>
  </si>
  <si>
    <t>Cours St-Lawrence</t>
  </si>
  <si>
    <t>66087-6</t>
  </si>
  <si>
    <t>Station 10 : Côte-Vertu</t>
  </si>
  <si>
    <t>50</t>
  </si>
  <si>
    <t>Côte-Vertu</t>
  </si>
  <si>
    <t>66097-1</t>
  </si>
  <si>
    <t>Bassin Hermitage</t>
  </si>
  <si>
    <t>237</t>
  </si>
  <si>
    <t>Avenue HERMITAGE</t>
  </si>
  <si>
    <t>66097-2</t>
  </si>
  <si>
    <t>Réservoir Holiday</t>
  </si>
  <si>
    <t>Boulevard HYMUS</t>
  </si>
  <si>
    <t>66097-3</t>
  </si>
  <si>
    <t>Poste Brunswick-Saint-Jean</t>
  </si>
  <si>
    <t>313</t>
  </si>
  <si>
    <t>Boulevard BRUNSWICK</t>
  </si>
  <si>
    <t>66097-4</t>
  </si>
  <si>
    <t>Poste Killarney</t>
  </si>
  <si>
    <t>Avenue LAKEVIEW</t>
  </si>
  <si>
    <t>73020-13</t>
  </si>
  <si>
    <t>Des Vignobles</t>
  </si>
  <si>
    <t>639</t>
  </si>
  <si>
    <t>des Vignobles</t>
  </si>
  <si>
    <t>83020-1</t>
  </si>
  <si>
    <t>Chemin de LAC-SAINTE-MARIE</t>
  </si>
  <si>
    <t>83020-2</t>
  </si>
  <si>
    <t>Rue de ZERMATT</t>
  </si>
  <si>
    <t>83020-3</t>
  </si>
  <si>
    <t>Rue de l'usine</t>
  </si>
  <si>
    <t>75028-1</t>
  </si>
  <si>
    <t>75028-2</t>
  </si>
  <si>
    <t>Nouvelle usine de filtration</t>
  </si>
  <si>
    <t>Boulevard  SAINTE SOPHIE</t>
  </si>
  <si>
    <t>75028-3</t>
  </si>
  <si>
    <t>Excluant les bassins</t>
  </si>
  <si>
    <t>129</t>
  </si>
  <si>
    <t>rue Clément</t>
  </si>
  <si>
    <t>75028-4</t>
  </si>
  <si>
    <t>Bassins</t>
  </si>
  <si>
    <t>75028-5</t>
  </si>
  <si>
    <t>Domaine Pinneault
(puits sans traitement)</t>
  </si>
  <si>
    <t>1550</t>
  </si>
  <si>
    <t>chemin Val-des-Lacs</t>
  </si>
  <si>
    <t>75028-6</t>
  </si>
  <si>
    <t>École Jean-Moreau poste de pompage sanitaire</t>
  </si>
  <si>
    <t>2334</t>
  </si>
  <si>
    <t>rue saint-Joseph</t>
  </si>
  <si>
    <t>73020-14</t>
  </si>
  <si>
    <t>Bellerive</t>
  </si>
  <si>
    <t>176</t>
  </si>
  <si>
    <t>73020-15</t>
  </si>
  <si>
    <t>80</t>
  </si>
  <si>
    <t>73020-16</t>
  </si>
  <si>
    <t>182</t>
  </si>
  <si>
    <t>66102-1</t>
  </si>
  <si>
    <t>Station de pompage Hymus</t>
  </si>
  <si>
    <t>16659</t>
  </si>
  <si>
    <t>hymus</t>
  </si>
  <si>
    <t>66102-2</t>
  </si>
  <si>
    <t>Station de pompage Monsadel</t>
  </si>
  <si>
    <t>Grace-shantz</t>
  </si>
  <si>
    <t>66102-3</t>
  </si>
  <si>
    <t>Bassin de rétention JEAN-YVES</t>
  </si>
  <si>
    <t>18180</t>
  </si>
  <si>
    <t>Elkas</t>
  </si>
  <si>
    <t>73020-17</t>
  </si>
  <si>
    <t>William</t>
  </si>
  <si>
    <t>161</t>
  </si>
  <si>
    <t>rue William</t>
  </si>
  <si>
    <t>73020-18</t>
  </si>
  <si>
    <t>Lauréanne</t>
  </si>
  <si>
    <t>Rue Lauréanne</t>
  </si>
  <si>
    <t>73020-19</t>
  </si>
  <si>
    <t>Étang Charbonneau</t>
  </si>
  <si>
    <t>67010-1</t>
  </si>
  <si>
    <t>Poste Monette</t>
  </si>
  <si>
    <t>Montée  MONETTE</t>
  </si>
  <si>
    <t>67010-2</t>
  </si>
  <si>
    <t>Poste Jean</t>
  </si>
  <si>
    <t>Rue  JEAN</t>
  </si>
  <si>
    <t>67010-3</t>
  </si>
  <si>
    <t>Poste José</t>
  </si>
  <si>
    <t>Rue José</t>
  </si>
  <si>
    <t>69010-1</t>
  </si>
  <si>
    <t>Puits d'eau potable</t>
  </si>
  <si>
    <t>1649</t>
  </si>
  <si>
    <t>Route 209</t>
  </si>
  <si>
    <t>69010-2</t>
  </si>
  <si>
    <t>2381A</t>
  </si>
  <si>
    <t>69010-3</t>
  </si>
  <si>
    <t>Génératrice Puits</t>
  </si>
  <si>
    <t>69010-4</t>
  </si>
  <si>
    <t>Génératrice Réservoir</t>
  </si>
  <si>
    <t>69010-5</t>
  </si>
  <si>
    <t>2727</t>
  </si>
  <si>
    <t>69010-6</t>
  </si>
  <si>
    <t>4045</t>
  </si>
  <si>
    <t>69010-7</t>
  </si>
  <si>
    <t>Station d'épuration</t>
  </si>
  <si>
    <t>67035-1</t>
  </si>
  <si>
    <t>5000</t>
  </si>
  <si>
    <t>67035-2</t>
  </si>
  <si>
    <t>67035-3</t>
  </si>
  <si>
    <t>Vannes</t>
  </si>
  <si>
    <t>67035-4</t>
  </si>
  <si>
    <t>Centrifuges</t>
  </si>
  <si>
    <t>67035-5</t>
  </si>
  <si>
    <t>Intercepteurs</t>
  </si>
  <si>
    <t>94250-1</t>
  </si>
  <si>
    <t>210</t>
  </si>
  <si>
    <t>4 IEME. RANG</t>
  </si>
  <si>
    <t>94250-2</t>
  </si>
  <si>
    <t>5 IEME. RANG</t>
  </si>
  <si>
    <t>94250-3</t>
  </si>
  <si>
    <t>P- 1</t>
  </si>
  <si>
    <t>Sud-Ouest de 280</t>
  </si>
  <si>
    <t>Route Principale</t>
  </si>
  <si>
    <t>94250-4</t>
  </si>
  <si>
    <t>P - 2</t>
  </si>
  <si>
    <t>Rue Brassard</t>
  </si>
  <si>
    <t>94255-12</t>
  </si>
  <si>
    <t>Compteur Camping rang Est</t>
  </si>
  <si>
    <t>Rang Est</t>
  </si>
  <si>
    <t>71025-1</t>
  </si>
  <si>
    <t>1256</t>
  </si>
  <si>
    <t>Principale</t>
  </si>
  <si>
    <t>70030-1</t>
  </si>
  <si>
    <t>ERR</t>
  </si>
  <si>
    <t>Chemin de la Rivière</t>
  </si>
  <si>
    <t>70030-2</t>
  </si>
  <si>
    <t>Principal (PP-1)</t>
  </si>
  <si>
    <t>70030-3</t>
  </si>
  <si>
    <t>Rang du Dix (PP-2)</t>
  </si>
  <si>
    <t>432</t>
  </si>
  <si>
    <t>Rang du Dix</t>
  </si>
  <si>
    <t>70030-4</t>
  </si>
  <si>
    <t>Cazelais (PP-3)</t>
  </si>
  <si>
    <t>Rue Cazelais</t>
  </si>
  <si>
    <t>70030-5</t>
  </si>
  <si>
    <t>Girouard (PP-4)</t>
  </si>
  <si>
    <t>Rue Girouard</t>
  </si>
  <si>
    <t>94255-13</t>
  </si>
  <si>
    <t>Étangs rang Ouest</t>
  </si>
  <si>
    <t>370</t>
  </si>
  <si>
    <t>Rang  OUEST</t>
  </si>
  <si>
    <t>94255-14</t>
  </si>
  <si>
    <t>Station de pompage eaux usées</t>
  </si>
  <si>
    <t>Rue de la RIVIERE</t>
  </si>
  <si>
    <t>94255-15</t>
  </si>
  <si>
    <t>Station de pompage des Cerisiers</t>
  </si>
  <si>
    <t>Rue des CERISIERS</t>
  </si>
  <si>
    <t>94255-16</t>
  </si>
  <si>
    <t>Station de pompage des Producteurs</t>
  </si>
  <si>
    <t>329</t>
  </si>
  <si>
    <t>Rue de la FABRICATION</t>
  </si>
  <si>
    <t>94255-1</t>
  </si>
  <si>
    <t>Station de pompage principale</t>
  </si>
  <si>
    <t>30</t>
  </si>
  <si>
    <t>94255-2</t>
  </si>
  <si>
    <t>Réservoir - Station de pompage principale</t>
  </si>
  <si>
    <t>94255-3</t>
  </si>
  <si>
    <t>Station de pomppage des Chutes</t>
  </si>
  <si>
    <t>1020</t>
  </si>
  <si>
    <t>Rue  SIMARD</t>
  </si>
  <si>
    <t>80135-1</t>
  </si>
  <si>
    <t>1890</t>
  </si>
  <si>
    <t>82015-1</t>
  </si>
  <si>
    <t>Filtre intermittent à recirculation</t>
  </si>
  <si>
    <t>Chemin du Manoir</t>
  </si>
  <si>
    <t>94255-4</t>
  </si>
  <si>
    <t>Puit #1</t>
  </si>
  <si>
    <t>94255-5</t>
  </si>
  <si>
    <t>Puit #2</t>
  </si>
  <si>
    <t>94255-6</t>
  </si>
  <si>
    <t>Puit #4</t>
  </si>
  <si>
    <t>94255-7</t>
  </si>
  <si>
    <t>Puit #5</t>
  </si>
  <si>
    <t>82020-1</t>
  </si>
  <si>
    <t>Lafortune</t>
  </si>
  <si>
    <t>Rue du Sizerin</t>
  </si>
  <si>
    <t>82035-1</t>
  </si>
  <si>
    <t>Secteur Wakerfield</t>
  </si>
  <si>
    <t>Chemin Valley, proche de l'autoroute de la Gatineau</t>
  </si>
  <si>
    <t>82035-2</t>
  </si>
  <si>
    <t>PP - Ancien Hôpital</t>
  </si>
  <si>
    <t>Chemin Riverside</t>
  </si>
  <si>
    <t>82035-3</t>
  </si>
  <si>
    <t>PP - Burn Side</t>
  </si>
  <si>
    <t>82035-4</t>
  </si>
  <si>
    <t>PP - Valley Drive</t>
  </si>
  <si>
    <t>Chemin Valley</t>
  </si>
  <si>
    <t>82035-5</t>
  </si>
  <si>
    <t>PP-Centre d'achat</t>
  </si>
  <si>
    <t>Route 105</t>
  </si>
  <si>
    <t>83020-4</t>
  </si>
  <si>
    <t>Secteur des condominiums "Les retraités sur le Lac"</t>
  </si>
  <si>
    <t>94255-8</t>
  </si>
  <si>
    <t>Puit #6</t>
  </si>
  <si>
    <t>94255-9</t>
  </si>
  <si>
    <t>Compteur St-Léonard</t>
  </si>
  <si>
    <t>Rue HALLEY</t>
  </si>
  <si>
    <t>94255-10</t>
  </si>
  <si>
    <t>Compteur rang Est</t>
  </si>
  <si>
    <t>Rang EST</t>
  </si>
  <si>
    <t>94255-11</t>
  </si>
  <si>
    <t>Compteur Camping route 172</t>
  </si>
  <si>
    <t>Route 172</t>
  </si>
  <si>
    <t>94260-1</t>
  </si>
  <si>
    <t>316</t>
  </si>
  <si>
    <t>Chemin de VAL-MENAUD</t>
  </si>
  <si>
    <t>98030-1</t>
  </si>
  <si>
    <t>Usine traitement des eaux</t>
  </si>
  <si>
    <t>255</t>
  </si>
  <si>
    <t>Route  JACQUES CARTIER</t>
  </si>
  <si>
    <t>98055-1</t>
  </si>
  <si>
    <t>98055-2</t>
  </si>
  <si>
    <t>Rue du VIEUX QUAI</t>
  </si>
  <si>
    <t>98055-3</t>
  </si>
  <si>
    <t>Rue de l’ EGLISE</t>
  </si>
  <si>
    <t>98055-4</t>
  </si>
  <si>
    <t>rue de la source</t>
  </si>
  <si>
    <t>98055-5</t>
  </si>
  <si>
    <t>402</t>
  </si>
  <si>
    <t>rue jacques cartier</t>
  </si>
  <si>
    <t>98055-6</t>
  </si>
  <si>
    <t>356</t>
  </si>
  <si>
    <t>93065-1</t>
  </si>
  <si>
    <t>1253</t>
  </si>
  <si>
    <t>93065-2</t>
  </si>
  <si>
    <t>71</t>
  </si>
  <si>
    <t>93065-3</t>
  </si>
  <si>
    <t>93065-4</t>
  </si>
  <si>
    <t>Route de l'Église / Rang 7 Est</t>
  </si>
  <si>
    <t>93065-5</t>
  </si>
  <si>
    <t>93065-6</t>
  </si>
  <si>
    <t>94220-1</t>
  </si>
  <si>
    <t>1226</t>
  </si>
  <si>
    <t>Route  381</t>
  </si>
  <si>
    <t>87120-1</t>
  </si>
  <si>
    <t>711</t>
  </si>
  <si>
    <t>Route du 5e au 8e rang</t>
  </si>
  <si>
    <t>87120-2</t>
  </si>
  <si>
    <t>Marais</t>
  </si>
  <si>
    <t>Chemin des marais</t>
  </si>
  <si>
    <t>98055-7</t>
  </si>
  <si>
    <t>usine eau potable</t>
  </si>
  <si>
    <t>de la source</t>
  </si>
  <si>
    <t>98055-8</t>
  </si>
  <si>
    <t>98055-9</t>
  </si>
  <si>
    <t>1400</t>
  </si>
  <si>
    <t>94220-2</t>
  </si>
  <si>
    <t>Route  381 (SECTEUR)</t>
  </si>
  <si>
    <t>39062-1</t>
  </si>
  <si>
    <t>Usine de filtration et de traitement</t>
  </si>
  <si>
    <t>39062-2</t>
  </si>
  <si>
    <t>Réservoir - Réseau Arthabaska</t>
  </si>
  <si>
    <t>450</t>
  </si>
  <si>
    <t>Rue  GIROUARD</t>
  </si>
  <si>
    <t>39062-3</t>
  </si>
  <si>
    <t>Puits Arthabaska</t>
  </si>
  <si>
    <t>69</t>
  </si>
  <si>
    <t>Rue Poisson</t>
  </si>
  <si>
    <t>39062-4</t>
  </si>
  <si>
    <t>Puits Victoriaville</t>
  </si>
  <si>
    <t>Arrière du 470</t>
  </si>
  <si>
    <t>Avenue Pie X - St-Christophe d'Arthabaska</t>
  </si>
  <si>
    <t>39062-5</t>
  </si>
  <si>
    <t>Réservoir Beaudet - Barrage</t>
  </si>
  <si>
    <t>Rue  GARAND</t>
  </si>
  <si>
    <t>39062-6</t>
  </si>
  <si>
    <t>Rue Dumoulin</t>
  </si>
  <si>
    <t>39062-7</t>
  </si>
  <si>
    <t>Laurier Ouest</t>
  </si>
  <si>
    <t>Route 161</t>
  </si>
  <si>
    <t>39062-8</t>
  </si>
  <si>
    <t>Sacré-Cœur</t>
  </si>
  <si>
    <t>Collège des Frères du Sacré-Cœur</t>
  </si>
  <si>
    <t>Boulevard Bois-Francs Sud</t>
  </si>
  <si>
    <t>05025-1</t>
  </si>
  <si>
    <t>266</t>
  </si>
  <si>
    <t>Rang  2 BUGEAUD</t>
  </si>
  <si>
    <t>05025-2</t>
  </si>
  <si>
    <t>354</t>
  </si>
  <si>
    <t>04025-1</t>
  </si>
  <si>
    <t>Rue des PIONNIERS</t>
  </si>
  <si>
    <t>64015-10</t>
  </si>
  <si>
    <t>Station Saint-Henri</t>
  </si>
  <si>
    <t>110</t>
  </si>
  <si>
    <t>chemin Saint-Henri</t>
  </si>
  <si>
    <t>64015-11</t>
  </si>
  <si>
    <t>Station Lemire</t>
  </si>
  <si>
    <t>rue Lemire</t>
  </si>
  <si>
    <t>64015-12</t>
  </si>
  <si>
    <t>Station Dupuis</t>
  </si>
  <si>
    <t>958</t>
  </si>
  <si>
    <t>rue Dupuis</t>
  </si>
  <si>
    <t>53032-</t>
  </si>
  <si>
    <t>4011</t>
  </si>
  <si>
    <t>marie-victorin</t>
  </si>
  <si>
    <t>1595a</t>
  </si>
  <si>
    <t>chemin des patriotes</t>
  </si>
  <si>
    <t>39062-9</t>
  </si>
  <si>
    <t>Lapierre</t>
  </si>
  <si>
    <t>Rue  TROTTIER</t>
  </si>
  <si>
    <t>39062-10</t>
  </si>
  <si>
    <t>Cloutier</t>
  </si>
  <si>
    <t>39062-11</t>
  </si>
  <si>
    <t>Beaulieu</t>
  </si>
  <si>
    <t>Intersections des rues Beaulieu et Lafontaine</t>
  </si>
  <si>
    <t>66023-38</t>
  </si>
  <si>
    <t>Chambre de régulation de pression McMahon</t>
  </si>
  <si>
    <t>7152</t>
  </si>
  <si>
    <t>Côte Saint-Luc</t>
  </si>
  <si>
    <t>66023-43</t>
  </si>
  <si>
    <t>Chambre de régulation de pression  Elmurst</t>
  </si>
  <si>
    <t>Trenhoime</t>
  </si>
  <si>
    <t>66023-171</t>
  </si>
  <si>
    <t>STATION DE POMPAGE BELVÉDÈRE (3988) reconstruction planifiée</t>
  </si>
  <si>
    <t>66023-46</t>
  </si>
  <si>
    <t>Chambre de régulation de pression RFR-1-R3 14e rue</t>
  </si>
  <si>
    <t>4761</t>
  </si>
  <si>
    <t>Des Sources</t>
  </si>
  <si>
    <t>66023-39</t>
  </si>
  <si>
    <t>Chambre de régulation de pression Alpine</t>
  </si>
  <si>
    <t>6362</t>
  </si>
  <si>
    <t>64015-13</t>
  </si>
  <si>
    <t>Station Marie-Victorin</t>
  </si>
  <si>
    <t>Face à 2828 Marie-Victorin</t>
  </si>
  <si>
    <t>64015-14</t>
  </si>
  <si>
    <t>Station Mathieu</t>
  </si>
  <si>
    <t>1405</t>
  </si>
  <si>
    <t>64015-15</t>
  </si>
  <si>
    <t>Station Lauzon</t>
  </si>
  <si>
    <t>1532</t>
  </si>
  <si>
    <t>rue Lauzon</t>
  </si>
  <si>
    <t>64015-16</t>
  </si>
  <si>
    <t>Station de Galles</t>
  </si>
  <si>
    <t>130</t>
  </si>
  <si>
    <t>rue de Galles</t>
  </si>
  <si>
    <t>64015-17</t>
  </si>
  <si>
    <t>Station Labelle</t>
  </si>
  <si>
    <t>1539</t>
  </si>
  <si>
    <t>rue Labelle</t>
  </si>
  <si>
    <t>64015-18</t>
  </si>
  <si>
    <t>Station Gascon</t>
  </si>
  <si>
    <t>A-2985</t>
  </si>
  <si>
    <t>Chemin Gascon</t>
  </si>
  <si>
    <t>66023-41</t>
  </si>
  <si>
    <t>Chambre de régulation de pression Mariette</t>
  </si>
  <si>
    <t>Sherbrooke Ouest</t>
  </si>
  <si>
    <t>66023-40</t>
  </si>
  <si>
    <t>Chambre de régulation de pression O'bryan/Fielding</t>
  </si>
  <si>
    <t>O'Bryan</t>
  </si>
  <si>
    <t>66023-161</t>
  </si>
  <si>
    <t>STATION DE POMPAGE #3742  CH. DE LA PLAGE</t>
  </si>
  <si>
    <t>66023-159</t>
  </si>
  <si>
    <t>STATION DE POMPAGE DU # 3382 CHEMIN DU CAP-ST-JACQUES #1</t>
  </si>
  <si>
    <t>66023-130</t>
  </si>
  <si>
    <t>21285</t>
  </si>
  <si>
    <t>Boulevard Gouin Ouest</t>
  </si>
  <si>
    <t>66023-65</t>
  </si>
  <si>
    <t>Bassin Rodolphe-Forget (3930) / 860 m³</t>
  </si>
  <si>
    <t>Boul. Rodolphe- Forget, au sud du Boul. Perras</t>
  </si>
  <si>
    <t>64015-19</t>
  </si>
  <si>
    <t>Station Napoléon</t>
  </si>
  <si>
    <t>Face au 135</t>
  </si>
  <si>
    <t>Napoléon</t>
  </si>
  <si>
    <t>64015-20</t>
  </si>
  <si>
    <t>Station Gauvreau</t>
  </si>
  <si>
    <t>3774</t>
  </si>
  <si>
    <t>rue Gauvreau</t>
  </si>
  <si>
    <t>64015-21</t>
  </si>
  <si>
    <t>Station Sainte-Marie</t>
  </si>
  <si>
    <t>3200</t>
  </si>
  <si>
    <t>Sainte-Marie</t>
  </si>
  <si>
    <t>64015-22</t>
  </si>
  <si>
    <t>Station Blériot</t>
  </si>
  <si>
    <t>3602</t>
  </si>
  <si>
    <t>12065-1</t>
  </si>
  <si>
    <t>Puits # 1</t>
  </si>
  <si>
    <t>13095-9</t>
  </si>
  <si>
    <t>512</t>
  </si>
  <si>
    <t>Rue de l’ ÉGLISE</t>
  </si>
  <si>
    <t>13095-10</t>
  </si>
  <si>
    <t>Station #3</t>
  </si>
  <si>
    <t>718</t>
  </si>
  <si>
    <t>13095-11</t>
  </si>
  <si>
    <t>Station #9</t>
  </si>
  <si>
    <t>1579</t>
  </si>
  <si>
    <t>13095-12</t>
  </si>
  <si>
    <t>473</t>
  </si>
  <si>
    <t>Rue LABRECQUE</t>
  </si>
  <si>
    <t>13095-13</t>
  </si>
  <si>
    <t>497</t>
  </si>
  <si>
    <t>Rue PRINCIPALE</t>
  </si>
  <si>
    <t>13095-14</t>
  </si>
  <si>
    <t>Station #5</t>
  </si>
  <si>
    <t>1135</t>
  </si>
  <si>
    <t>Rue de la FRONTIERE (côté US)</t>
  </si>
  <si>
    <t>13095-15</t>
  </si>
  <si>
    <t>Station #6</t>
  </si>
  <si>
    <t>1307</t>
  </si>
  <si>
    <t>13095-16</t>
  </si>
  <si>
    <t>Station #7</t>
  </si>
  <si>
    <t>13095-17</t>
  </si>
  <si>
    <t>Station #11</t>
  </si>
  <si>
    <t>1954</t>
  </si>
  <si>
    <t>Rue ST-LAURENT</t>
  </si>
  <si>
    <t>13095-18</t>
  </si>
  <si>
    <t>Station #13</t>
  </si>
  <si>
    <t>Face au 1475 Chemin Guérette</t>
  </si>
  <si>
    <t>13095-19</t>
  </si>
  <si>
    <t>Station #14</t>
  </si>
  <si>
    <t>Face au camping, chemin Guérette</t>
  </si>
  <si>
    <t>13095-20</t>
  </si>
  <si>
    <t>Station #15</t>
  </si>
  <si>
    <t>Face au 1677 Chemin Guérette</t>
  </si>
  <si>
    <t>13095-21</t>
  </si>
  <si>
    <t>1214</t>
  </si>
  <si>
    <t>13095-22</t>
  </si>
  <si>
    <t>Traitement des eaux</t>
  </si>
  <si>
    <t>917</t>
  </si>
  <si>
    <t>12065-2</t>
  </si>
  <si>
    <t>Puits # 3</t>
  </si>
  <si>
    <t>Rue de l’ AQUEDUC</t>
  </si>
  <si>
    <t>12065-3</t>
  </si>
  <si>
    <t>12065-4</t>
  </si>
  <si>
    <t>Étang non aérés</t>
  </si>
  <si>
    <t>Rue Durocher</t>
  </si>
  <si>
    <t>14045-1</t>
  </si>
  <si>
    <t>425</t>
  </si>
  <si>
    <t>rue Principal</t>
  </si>
  <si>
    <t>13080-1</t>
  </si>
  <si>
    <t>Étang aéré et Station de pompage</t>
  </si>
  <si>
    <t>188</t>
  </si>
  <si>
    <t>Rue raymond</t>
  </si>
  <si>
    <t>13005-1</t>
  </si>
  <si>
    <t>Station SP.2</t>
  </si>
  <si>
    <t>1129</t>
  </si>
  <si>
    <t>Avenue  FOUGÈRES</t>
  </si>
  <si>
    <t>13005-2</t>
  </si>
  <si>
    <t>76-A</t>
  </si>
  <si>
    <t>Chemin du Barrage</t>
  </si>
  <si>
    <t>13005-3</t>
  </si>
  <si>
    <t>Route  LAPOINTE</t>
  </si>
  <si>
    <t>11010-1</t>
  </si>
  <si>
    <t>22</t>
  </si>
  <si>
    <t>Rue de la RIVIÈRE</t>
  </si>
  <si>
    <t>11010-2</t>
  </si>
  <si>
    <t>415</t>
  </si>
  <si>
    <t>11010-3</t>
  </si>
  <si>
    <t>11010-4</t>
  </si>
  <si>
    <t>Route  MAGLOIRE-APRIL</t>
  </si>
  <si>
    <t>08053-1</t>
  </si>
  <si>
    <t>P1</t>
  </si>
  <si>
    <t>695</t>
  </si>
  <si>
    <t>route 195</t>
  </si>
  <si>
    <t>08053-2</t>
  </si>
  <si>
    <t>85</t>
  </si>
  <si>
    <t>Savard</t>
  </si>
  <si>
    <t>08053-3</t>
  </si>
  <si>
    <t>08053-4</t>
  </si>
  <si>
    <t>SP3</t>
  </si>
  <si>
    <t>Avenue  SAINT-JÉRÔME</t>
  </si>
  <si>
    <t>08053-5</t>
  </si>
  <si>
    <t>SP6</t>
  </si>
  <si>
    <t>658</t>
  </si>
  <si>
    <t>08053-6</t>
  </si>
  <si>
    <t>SP7</t>
  </si>
  <si>
    <t>1662</t>
  </si>
  <si>
    <t>Rue de MATANE-SUR-MER</t>
  </si>
  <si>
    <t>08053-7</t>
  </si>
  <si>
    <t>SP8</t>
  </si>
  <si>
    <t>1864</t>
  </si>
  <si>
    <t>08053-8</t>
  </si>
  <si>
    <t>SP10</t>
  </si>
  <si>
    <t>1474</t>
  </si>
  <si>
    <t>08053-9</t>
  </si>
  <si>
    <t>R3</t>
  </si>
  <si>
    <t>1180</t>
  </si>
  <si>
    <t>Route du GRAND-DÉTOUR</t>
  </si>
  <si>
    <t>08053-10</t>
  </si>
  <si>
    <t>P2 et P3</t>
  </si>
  <si>
    <t>1389</t>
  </si>
  <si>
    <t>12072-2</t>
  </si>
  <si>
    <t>lit de drainage</t>
  </si>
  <si>
    <t>280</t>
  </si>
  <si>
    <t>Rue  Bellevue</t>
  </si>
  <si>
    <t>12072-3</t>
  </si>
  <si>
    <t>Station relevement St-Jacques</t>
  </si>
  <si>
    <t>Côte  Saint-Jacques</t>
  </si>
  <si>
    <t>12072-4</t>
  </si>
  <si>
    <t>station de relevement Cartier</t>
  </si>
  <si>
    <t>Boulevard  Cartier</t>
  </si>
  <si>
    <t>12072-5</t>
  </si>
  <si>
    <t>Station Mailloux</t>
  </si>
  <si>
    <t>Rue des Aulnes</t>
  </si>
  <si>
    <t>12072-6</t>
  </si>
  <si>
    <t>Poste de surpression no 2</t>
  </si>
  <si>
    <t>Chemin des Raymond</t>
  </si>
  <si>
    <t>12072-7</t>
  </si>
  <si>
    <t>Station Frontenac</t>
  </si>
  <si>
    <t>Frontenac</t>
  </si>
  <si>
    <t>12072-8</t>
  </si>
  <si>
    <t>Poste de surpression no 1</t>
  </si>
  <si>
    <t>40</t>
  </si>
  <si>
    <t>Rue des Trembles</t>
  </si>
  <si>
    <t>12072-9</t>
  </si>
  <si>
    <t>Station de relevement Lafontaine</t>
  </si>
  <si>
    <t>213</t>
  </si>
  <si>
    <t>Rue  Lafontaine</t>
  </si>
  <si>
    <t>12072-10</t>
  </si>
  <si>
    <t>poste pluvial Goscobec</t>
  </si>
  <si>
    <t>Rue  Goscobec</t>
  </si>
  <si>
    <t>12072-11</t>
  </si>
  <si>
    <t>12072-12</t>
  </si>
  <si>
    <t>Station de relevement Bruno</t>
  </si>
  <si>
    <t>Bruno</t>
  </si>
  <si>
    <t>12072-13</t>
  </si>
  <si>
    <t>200</t>
  </si>
  <si>
    <t>Delage</t>
  </si>
  <si>
    <t>12072-14</t>
  </si>
  <si>
    <t>Station de relevement Hotel de Ville</t>
  </si>
  <si>
    <t>Roland Roussel</t>
  </si>
  <si>
    <t>12072-15</t>
  </si>
  <si>
    <t>Station de relevement Taché</t>
  </si>
  <si>
    <t>Taché</t>
  </si>
  <si>
    <t>12072-16</t>
  </si>
  <si>
    <t>rechloration Cartier</t>
  </si>
  <si>
    <t>4A</t>
  </si>
  <si>
    <t>12072-17</t>
  </si>
  <si>
    <t>Station témis sud</t>
  </si>
  <si>
    <t>397</t>
  </si>
  <si>
    <t>Témiscouata</t>
  </si>
  <si>
    <t>12072-18</t>
  </si>
  <si>
    <t>Station de relevement Soucy</t>
  </si>
  <si>
    <t>301</t>
  </si>
  <si>
    <t>12072-19</t>
  </si>
  <si>
    <t>Station de relevement Nadeau</t>
  </si>
  <si>
    <t>Nadeau</t>
  </si>
  <si>
    <t>12072-20</t>
  </si>
  <si>
    <t>Station de pompage riviere</t>
  </si>
  <si>
    <t>200 A</t>
  </si>
  <si>
    <t>12072-21</t>
  </si>
  <si>
    <t>Puits de St-Modeste</t>
  </si>
  <si>
    <t>2A</t>
  </si>
  <si>
    <t>Rang 2 St-Modeste</t>
  </si>
  <si>
    <t>12010-3</t>
  </si>
  <si>
    <t>65</t>
  </si>
  <si>
    <t>12010-4</t>
  </si>
  <si>
    <t>239</t>
  </si>
  <si>
    <t>Chemin  TACHÉ Ouest</t>
  </si>
  <si>
    <t>12010-5</t>
  </si>
  <si>
    <t>route 291 Sud</t>
  </si>
  <si>
    <t>12010-6</t>
  </si>
  <si>
    <t>rue Massé</t>
  </si>
  <si>
    <t>07085-1</t>
  </si>
  <si>
    <t>route 132 ouest</t>
  </si>
  <si>
    <t>07085-2</t>
  </si>
  <si>
    <t>64</t>
  </si>
  <si>
    <t>rue Boulay</t>
  </si>
  <si>
    <t>07085-3</t>
  </si>
  <si>
    <t>08053-11</t>
  </si>
  <si>
    <t>R4</t>
  </si>
  <si>
    <t>532</t>
  </si>
  <si>
    <t>Chemin de la Grêve</t>
  </si>
  <si>
    <t>08053-12</t>
  </si>
  <si>
    <t>Chemin de la GRÈVE</t>
  </si>
  <si>
    <t>08053-13</t>
  </si>
  <si>
    <t>Chemin des Bassins</t>
  </si>
  <si>
    <t>08053-14</t>
  </si>
  <si>
    <t>R5</t>
  </si>
  <si>
    <t>Chemin St-Paul</t>
  </si>
  <si>
    <t>08053-15</t>
  </si>
  <si>
    <t>SP11</t>
  </si>
  <si>
    <t>Rang du Lac</t>
  </si>
  <si>
    <t>08053-16</t>
  </si>
  <si>
    <t>SP12</t>
  </si>
  <si>
    <t>Avenue du Nord</t>
  </si>
  <si>
    <t>08053-17</t>
  </si>
  <si>
    <t>P4</t>
  </si>
  <si>
    <t>1383</t>
  </si>
  <si>
    <t>08053-18</t>
  </si>
  <si>
    <t>R1</t>
  </si>
  <si>
    <t>831</t>
  </si>
  <si>
    <t>Route 195</t>
  </si>
  <si>
    <t>08053-19</t>
  </si>
  <si>
    <t>R2</t>
  </si>
  <si>
    <t>613</t>
  </si>
  <si>
    <t>Avenue St-Rédempteur</t>
  </si>
  <si>
    <t>08053-20</t>
  </si>
  <si>
    <t>240</t>
  </si>
  <si>
    <t>Avenue  DESJARDINS</t>
  </si>
  <si>
    <t>08053-21</t>
  </si>
  <si>
    <t>SP4</t>
  </si>
  <si>
    <t>2082</t>
  </si>
  <si>
    <t>Matane-sur-Mer</t>
  </si>
  <si>
    <t>08053-22</t>
  </si>
  <si>
    <t>SP5</t>
  </si>
  <si>
    <t>2178</t>
  </si>
  <si>
    <t>08053-23</t>
  </si>
  <si>
    <t>SP9</t>
  </si>
  <si>
    <t>08053-24</t>
  </si>
  <si>
    <t>218</t>
  </si>
  <si>
    <t>Avenue St-Jérôme</t>
  </si>
  <si>
    <t>08053-25</t>
  </si>
  <si>
    <t>SP14</t>
  </si>
  <si>
    <t>39</t>
  </si>
  <si>
    <t>Chemin de la FORGE</t>
  </si>
  <si>
    <t>08053-26</t>
  </si>
  <si>
    <t>SP13</t>
  </si>
  <si>
    <t>517</t>
  </si>
  <si>
    <t>08053-27</t>
  </si>
  <si>
    <t>SP16</t>
  </si>
  <si>
    <t>729</t>
  </si>
  <si>
    <t>08053-28</t>
  </si>
  <si>
    <t>SP21</t>
  </si>
  <si>
    <t>Yves-Bérubé</t>
  </si>
  <si>
    <t>08053-29</t>
  </si>
  <si>
    <t>SP22</t>
  </si>
  <si>
    <t>08053-30</t>
  </si>
  <si>
    <t>SP23</t>
  </si>
  <si>
    <t>Deschênes</t>
  </si>
  <si>
    <t>12015-1</t>
  </si>
  <si>
    <t>Route de l’ EGLISE</t>
  </si>
  <si>
    <t>12015-2</t>
  </si>
  <si>
    <t>12015-3</t>
  </si>
  <si>
    <t>12015-4</t>
  </si>
  <si>
    <t>248</t>
  </si>
  <si>
    <t>Chemin de RIVIERE-VERTE</t>
  </si>
  <si>
    <t>13005-4</t>
  </si>
  <si>
    <t>Poste de traitement</t>
  </si>
  <si>
    <t>Rue Industrielle</t>
  </si>
  <si>
    <t>13005-5</t>
  </si>
  <si>
    <t>Station SP.1</t>
  </si>
  <si>
    <t>Route  295</t>
  </si>
  <si>
    <t>13005-6</t>
  </si>
  <si>
    <t>Station PP.3 (parc industriel)</t>
  </si>
  <si>
    <t>13005-7</t>
  </si>
  <si>
    <t>PP.4 (Sauvagine)</t>
  </si>
  <si>
    <t>1117</t>
  </si>
  <si>
    <t>11e Rue Est</t>
  </si>
  <si>
    <t>13005-8</t>
  </si>
  <si>
    <t>Station SP.5</t>
  </si>
  <si>
    <t>242-B</t>
  </si>
  <si>
    <t>13005-9</t>
  </si>
  <si>
    <t>Usine de filtration d'eau potable</t>
  </si>
  <si>
    <t>Rue de la Briquette</t>
  </si>
  <si>
    <t>08005-1</t>
  </si>
  <si>
    <t>122</t>
  </si>
  <si>
    <t>Rue de l’ ANSE</t>
  </si>
  <si>
    <t>08005-2</t>
  </si>
  <si>
    <t>Rue du CENTRE-SPORTIF</t>
  </si>
  <si>
    <t>08005-3</t>
  </si>
  <si>
    <t>175</t>
  </si>
  <si>
    <t>Rue de la MER</t>
  </si>
  <si>
    <t>12005-1</t>
  </si>
  <si>
    <t>Chemin du RANG 4 ET 5</t>
  </si>
  <si>
    <t>12005-2</t>
  </si>
  <si>
    <t>Rue  TREMBLAY</t>
  </si>
  <si>
    <t>12005-3</t>
  </si>
  <si>
    <t>Chemin du RESERVOIR</t>
  </si>
  <si>
    <t>12005-4</t>
  </si>
  <si>
    <t>12010-1</t>
  </si>
  <si>
    <t>24</t>
  </si>
  <si>
    <t>rue Principale Sud</t>
  </si>
  <si>
    <t>12010-2</t>
  </si>
  <si>
    <t>Poste Gripeau</t>
  </si>
  <si>
    <t>12015-5</t>
  </si>
  <si>
    <t>598</t>
  </si>
  <si>
    <t>12015-6</t>
  </si>
  <si>
    <t>12015-7</t>
  </si>
  <si>
    <t>32-33</t>
  </si>
  <si>
    <t>Route du Réservoir</t>
  </si>
  <si>
    <t>12015-8</t>
  </si>
  <si>
    <t>12015-9</t>
  </si>
  <si>
    <t>Rue du COUVENT</t>
  </si>
  <si>
    <t>12072-1</t>
  </si>
  <si>
    <t>Station St Ludger</t>
  </si>
  <si>
    <t>Rue  Témiscouata</t>
  </si>
  <si>
    <t>08005-4</t>
  </si>
  <si>
    <t>Rue du QUAI</t>
  </si>
  <si>
    <t>08005-5</t>
  </si>
  <si>
    <t>Route du MOULIN</t>
  </si>
  <si>
    <t>13073-1</t>
  </si>
  <si>
    <t>Rue de la PLAGE</t>
  </si>
  <si>
    <t>13073-2</t>
  </si>
  <si>
    <t>285</t>
  </si>
  <si>
    <t>Boulevard  INDUSTRIEL</t>
  </si>
  <si>
    <t>13073-3</t>
  </si>
  <si>
    <t>35</t>
  </si>
  <si>
    <t>Rue  MÉNARD</t>
  </si>
  <si>
    <t>13073-4</t>
  </si>
  <si>
    <t>13073-5</t>
  </si>
  <si>
    <t>13073-6</t>
  </si>
  <si>
    <t>93</t>
  </si>
  <si>
    <t>13073-7</t>
  </si>
  <si>
    <t>2619</t>
  </si>
  <si>
    <t>13073-8</t>
  </si>
  <si>
    <t>13073-9</t>
  </si>
  <si>
    <t>1420</t>
  </si>
  <si>
    <t>Chemin du lac</t>
  </si>
  <si>
    <t>13073-10</t>
  </si>
  <si>
    <t>1518</t>
  </si>
  <si>
    <t>13073-11</t>
  </si>
  <si>
    <t>318</t>
  </si>
  <si>
    <t>Rue  LeBel</t>
  </si>
  <si>
    <t>13073-12</t>
  </si>
  <si>
    <t>Rue  VIEL</t>
  </si>
  <si>
    <t>13073-13</t>
  </si>
  <si>
    <t>13073-14</t>
  </si>
  <si>
    <t>13095-1</t>
  </si>
  <si>
    <t>421</t>
  </si>
  <si>
    <t>Rang  NOTRE-DAME-DES-CHAMPS</t>
  </si>
  <si>
    <t>13095-2</t>
  </si>
  <si>
    <t>578</t>
  </si>
  <si>
    <t>13095-3</t>
  </si>
  <si>
    <t>Station #8</t>
  </si>
  <si>
    <t>1471</t>
  </si>
  <si>
    <t>13095-4</t>
  </si>
  <si>
    <t>Station #12</t>
  </si>
  <si>
    <t>2065</t>
  </si>
  <si>
    <t>Rue  SAINT-LAURENT</t>
  </si>
  <si>
    <t>13095-5</t>
  </si>
  <si>
    <t>Station #10</t>
  </si>
  <si>
    <t>465</t>
  </si>
  <si>
    <t>Rue  SAINT-JEAN</t>
  </si>
  <si>
    <t>13095-6</t>
  </si>
  <si>
    <t>580</t>
  </si>
  <si>
    <t>Route de la PROVIDENCE</t>
  </si>
  <si>
    <t>13095-7</t>
  </si>
  <si>
    <t>Station #4</t>
  </si>
  <si>
    <t>1119</t>
  </si>
  <si>
    <t>13095-8</t>
  </si>
  <si>
    <t>1375</t>
  </si>
  <si>
    <t>12072-22</t>
  </si>
  <si>
    <t>Bassin de rétention</t>
  </si>
  <si>
    <t>320</t>
  </si>
  <si>
    <t>St-Pierre</t>
  </si>
  <si>
    <t>12072-23</t>
  </si>
  <si>
    <t>régulateur Bellevue</t>
  </si>
  <si>
    <t>Bellevue</t>
  </si>
  <si>
    <t>12072-24</t>
  </si>
  <si>
    <t>régulateur des Saules</t>
  </si>
  <si>
    <t>Saules</t>
  </si>
  <si>
    <t>12072-25</t>
  </si>
  <si>
    <t>régulateur Desjardins-Landry</t>
  </si>
  <si>
    <t>Desjardins/Landry</t>
  </si>
  <si>
    <t>12072-26</t>
  </si>
  <si>
    <t>régulateur Gilles</t>
  </si>
  <si>
    <t>rue Gilles</t>
  </si>
  <si>
    <t>12072-27</t>
  </si>
  <si>
    <t>régulateur Lafontaine-Fraserville</t>
  </si>
  <si>
    <t>coin Lafontaine/Fraserville</t>
  </si>
  <si>
    <t>12072-28</t>
  </si>
  <si>
    <t>régulateur St-Pierre-Ste-Anne</t>
  </si>
  <si>
    <t>Coin St-Pierre/Ste-Anne</t>
  </si>
  <si>
    <t>12072-29</t>
  </si>
  <si>
    <t>régulateur Ste-Anne- Landry</t>
  </si>
  <si>
    <t>Coin Ste-Anne/Landry</t>
  </si>
  <si>
    <t>12072-30</t>
  </si>
  <si>
    <t>régulateur St-André- Ste-Anne</t>
  </si>
  <si>
    <t>Coin St-André/Ste-Anne</t>
  </si>
  <si>
    <t>12072-31</t>
  </si>
  <si>
    <t>régulateur  Marguerites</t>
  </si>
  <si>
    <t>coin Marguerite/boul thériault</t>
  </si>
  <si>
    <t>14060-6</t>
  </si>
  <si>
    <t>Chemin du Tirant</t>
  </si>
  <si>
    <t>14060-7</t>
  </si>
  <si>
    <t>route 287</t>
  </si>
  <si>
    <t>13025-1</t>
  </si>
  <si>
    <t>13025-2</t>
  </si>
  <si>
    <t>13025-3</t>
  </si>
  <si>
    <t>13025-4</t>
  </si>
  <si>
    <t>Rue de la Frontière Ouest</t>
  </si>
  <si>
    <t>13025-5</t>
  </si>
  <si>
    <t>13030-1</t>
  </si>
  <si>
    <t>13030-2</t>
  </si>
  <si>
    <t>Route des Beaux Lieux</t>
  </si>
  <si>
    <t>13040-1</t>
  </si>
  <si>
    <t>65-A</t>
  </si>
  <si>
    <t>route du Moulin</t>
  </si>
  <si>
    <t>07085-4</t>
  </si>
  <si>
    <t>route Rioux</t>
  </si>
  <si>
    <t>07085-5</t>
  </si>
  <si>
    <t>1A</t>
  </si>
  <si>
    <t>boulevard Joubert Ouest</t>
  </si>
  <si>
    <t>07085-6</t>
  </si>
  <si>
    <t>108</t>
  </si>
  <si>
    <t>rue Pierre Brochu</t>
  </si>
  <si>
    <t>07085-7</t>
  </si>
  <si>
    <t>rue Bossé</t>
  </si>
  <si>
    <t>07085-8</t>
  </si>
  <si>
    <t>PP4</t>
  </si>
  <si>
    <t>route Pouliot</t>
  </si>
  <si>
    <t>09085-1</t>
  </si>
  <si>
    <t>no7</t>
  </si>
  <si>
    <t>Route de la MER</t>
  </si>
  <si>
    <t>09085-2</t>
  </si>
  <si>
    <t>no5</t>
  </si>
  <si>
    <t>09085-3</t>
  </si>
  <si>
    <t>no4</t>
  </si>
  <si>
    <t>204</t>
  </si>
  <si>
    <t>09085-4</t>
  </si>
  <si>
    <t>no3</t>
  </si>
  <si>
    <t>310</t>
  </si>
  <si>
    <t>09085-5</t>
  </si>
  <si>
    <t>no2</t>
  </si>
  <si>
    <t>430</t>
  </si>
  <si>
    <t>09085-6</t>
  </si>
  <si>
    <t>no1</t>
  </si>
  <si>
    <t>530</t>
  </si>
  <si>
    <t>09085-7</t>
  </si>
  <si>
    <t>886</t>
  </si>
  <si>
    <t>Route de l’ AÉROPORT</t>
  </si>
  <si>
    <t>09085-8</t>
  </si>
  <si>
    <t>boul. Gaboury</t>
  </si>
  <si>
    <t>09085-9</t>
  </si>
  <si>
    <t>Chambre de mesure</t>
  </si>
  <si>
    <t>09085-10</t>
  </si>
  <si>
    <t>rue de L'Expansion</t>
  </si>
  <si>
    <t>09085-11</t>
  </si>
  <si>
    <t>Déversoir</t>
  </si>
  <si>
    <t>09085-12</t>
  </si>
  <si>
    <t>Chambre de vanne</t>
  </si>
  <si>
    <t>G0J2L0</t>
  </si>
  <si>
    <t>10043-57</t>
  </si>
  <si>
    <t>Poste de pompage Lavoie</t>
  </si>
  <si>
    <t>Près du 200</t>
  </si>
  <si>
    <t>Rue St-Germain</t>
  </si>
  <si>
    <t>10043-58</t>
  </si>
  <si>
    <t>Poste de pompage Julien-Réhel</t>
  </si>
  <si>
    <t>96</t>
  </si>
  <si>
    <t>Rue Julien-Réhel</t>
  </si>
  <si>
    <t>10043-59</t>
  </si>
  <si>
    <t>Poste de pompage Tessier</t>
  </si>
  <si>
    <t>Boulevard de la Rivière</t>
  </si>
  <si>
    <t>10043-60</t>
  </si>
  <si>
    <t>Poste de pompage St-Antoine</t>
  </si>
  <si>
    <t>De la Rivière/St-Antoine</t>
  </si>
  <si>
    <t>10043-61</t>
  </si>
  <si>
    <t>Poste de pompage - eaux usées (Bic)</t>
  </si>
  <si>
    <t>Route du Golf</t>
  </si>
  <si>
    <t>10043-62</t>
  </si>
  <si>
    <t>Poste de pompage Val-Neigette</t>
  </si>
  <si>
    <t>Rue du Bois-Brûlé</t>
  </si>
  <si>
    <t>10043-63</t>
  </si>
  <si>
    <t>Compteur d'eau Pointe-au-Père</t>
  </si>
  <si>
    <t>Boulevard Ste-Anne</t>
  </si>
  <si>
    <t>10043-64</t>
  </si>
  <si>
    <t>Compteur d'eau Rimouski-Est</t>
  </si>
  <si>
    <t>Rue de l'Expansion</t>
  </si>
  <si>
    <t>10043-65</t>
  </si>
  <si>
    <t>Chambre purgeur d'air, câble chauffant</t>
  </si>
  <si>
    <t>Près du 2516</t>
  </si>
  <si>
    <t>Route 132 Ouest</t>
  </si>
  <si>
    <t>14090-1</t>
  </si>
  <si>
    <t>Rue des ARPENTS-VERTS</t>
  </si>
  <si>
    <t>14018-1</t>
  </si>
  <si>
    <t>Rue  ROCHETTE</t>
  </si>
  <si>
    <t>14018-2</t>
  </si>
  <si>
    <t>643</t>
  </si>
  <si>
    <t>14018-3</t>
  </si>
  <si>
    <t>502</t>
  </si>
  <si>
    <t>14018-4</t>
  </si>
  <si>
    <t>14018-5</t>
  </si>
  <si>
    <t>935</t>
  </si>
  <si>
    <t>Route  CENTRALE</t>
  </si>
  <si>
    <t>14025-1</t>
  </si>
  <si>
    <t>Soufflantes et étangs municipaux</t>
  </si>
  <si>
    <t>321</t>
  </si>
  <si>
    <t>Route 230 Est</t>
  </si>
  <si>
    <t>14025-2</t>
  </si>
  <si>
    <t>Station de pompage des eaux usées</t>
  </si>
  <si>
    <t>511</t>
  </si>
  <si>
    <t>rue de l'Église Nord</t>
  </si>
  <si>
    <t>10043-66</t>
  </si>
  <si>
    <t>Chambre purgeur d,air, câble chauffant</t>
  </si>
  <si>
    <t>Près du 2365</t>
  </si>
  <si>
    <t>route 132 Ouest</t>
  </si>
  <si>
    <t>10043-67</t>
  </si>
  <si>
    <t>Détenteur de pression (Du Havre)</t>
  </si>
  <si>
    <t>Près de l'antenne Telus</t>
  </si>
  <si>
    <t>Avenue du Havre</t>
  </si>
  <si>
    <t>10043-70</t>
  </si>
  <si>
    <t>Détenteur de pression (voyer) #3</t>
  </si>
  <si>
    <t>Inter. Gérard-Roussel/Voyer</t>
  </si>
  <si>
    <t>10043-3</t>
  </si>
  <si>
    <t>Puits Village (Station pompage Ste-B)</t>
  </si>
  <si>
    <t>Chemin SAINT-JOSEPH</t>
  </si>
  <si>
    <t>10043-4</t>
  </si>
  <si>
    <t>Réservoir secteur Village (Ste-Blandine)</t>
  </si>
  <si>
    <t>102</t>
  </si>
  <si>
    <t>10043-5</t>
  </si>
  <si>
    <t>Usine de chloration et réservoir Sacré-Cœur</t>
  </si>
  <si>
    <t>270</t>
  </si>
  <si>
    <t>Montée des SAULES</t>
  </si>
  <si>
    <t>10043-6</t>
  </si>
  <si>
    <t>Puits Val-Neigette (Station de pompage#4)</t>
  </si>
  <si>
    <t>Rue du GIVRE</t>
  </si>
  <si>
    <t>10043-7</t>
  </si>
  <si>
    <t>Réservoir municipal Le Bic</t>
  </si>
  <si>
    <t>66</t>
  </si>
  <si>
    <t>Avenue  VOYER</t>
  </si>
  <si>
    <t>10043-8</t>
  </si>
  <si>
    <t>Station de pompage (Barrage Neigette)</t>
  </si>
  <si>
    <t>Rang 3 ouest</t>
  </si>
  <si>
    <t>10043-9</t>
  </si>
  <si>
    <t>Chambre de vannes</t>
  </si>
  <si>
    <t>4e rang Ouest, Lac à l'Anguille</t>
  </si>
  <si>
    <t>10043-10</t>
  </si>
  <si>
    <t>Rang 4 ouest</t>
  </si>
  <si>
    <t>10043-18</t>
  </si>
  <si>
    <t>Chambre purgeur d'air</t>
  </si>
  <si>
    <t>Chambre Lac Anguille à jonction St-Anaclet</t>
  </si>
  <si>
    <t>10043-21</t>
  </si>
  <si>
    <t>Réservoir, chlorination et chambre de vannes #1</t>
  </si>
  <si>
    <t>422</t>
  </si>
  <si>
    <t>10043-22</t>
  </si>
  <si>
    <t>Réservoir,chlorination et chambre de vannes</t>
  </si>
  <si>
    <t>10043-24</t>
  </si>
  <si>
    <t>Bâtiment pour pompe - Puit #1</t>
  </si>
  <si>
    <t>Rang 1 Neigette Est</t>
  </si>
  <si>
    <t>10043-25</t>
  </si>
  <si>
    <t>Bâtiment pour pompe - Puit #2</t>
  </si>
  <si>
    <t>10043-26</t>
  </si>
  <si>
    <t>Bâtiment pour pompe - Puit #3</t>
  </si>
  <si>
    <t>10043-27</t>
  </si>
  <si>
    <t>Bâtiment pour pompe - Puit #4</t>
  </si>
  <si>
    <t>38</t>
  </si>
  <si>
    <t>2e Rang Est, Chemin du Fourneau-à-chaux</t>
  </si>
  <si>
    <t>10043-28</t>
  </si>
  <si>
    <t>Bâtiment pour pompe - Puit #5</t>
  </si>
  <si>
    <t>10043-29</t>
  </si>
  <si>
    <t>Bâtiment pour pompe - Puit #6</t>
  </si>
  <si>
    <t>10043-30</t>
  </si>
  <si>
    <t>Poste Lajeunesse (réservoir, chlorination et pompage)</t>
  </si>
  <si>
    <t>Rue des Vétérans</t>
  </si>
  <si>
    <t>10043-31</t>
  </si>
  <si>
    <t>Étang aérés Rimouski-Est</t>
  </si>
  <si>
    <t>Rue Lebrun</t>
  </si>
  <si>
    <t>10043-32</t>
  </si>
  <si>
    <t>Étang aérés Rimouski-Est (bâtiment)</t>
  </si>
  <si>
    <t>10043-33</t>
  </si>
  <si>
    <t>Étangs aérés Ste-Blandine (incluant PP)</t>
  </si>
  <si>
    <t>427</t>
  </si>
  <si>
    <t>Rue des Pionniers</t>
  </si>
  <si>
    <t>10043-71</t>
  </si>
  <si>
    <t>Détenteur de pression St-Elzéar #4</t>
  </si>
  <si>
    <t>Avenue St-Elzéar/Paul-Brière</t>
  </si>
  <si>
    <t>10043-72</t>
  </si>
  <si>
    <t>Détenteur de pression St-Elzéar #1</t>
  </si>
  <si>
    <t>Près du 134</t>
  </si>
  <si>
    <t>Avenue St-Elzéar</t>
  </si>
  <si>
    <t>10043-73</t>
  </si>
  <si>
    <t>Détenteur de pression VRP-12</t>
  </si>
  <si>
    <t>Inter. Rue de la Gare/Route 132</t>
  </si>
  <si>
    <t>10043-74</t>
  </si>
  <si>
    <t>Détenteur de pression VRP-7</t>
  </si>
  <si>
    <t>Intersection Victor-Régis/Potager</t>
  </si>
  <si>
    <t>10043-75</t>
  </si>
  <si>
    <t>Détenteur de pression VRP-8</t>
  </si>
  <si>
    <t>Rue de l'Étangs</t>
  </si>
  <si>
    <t>10043-76</t>
  </si>
  <si>
    <t>Détenteur de pression VRP-9</t>
  </si>
  <si>
    <t>Inter. Du Potager/St-Germain</t>
  </si>
  <si>
    <t>10043-79</t>
  </si>
  <si>
    <t>349</t>
  </si>
  <si>
    <t>au sud de la Rivière (Parc Beauséjour)</t>
  </si>
  <si>
    <t>10043-80</t>
  </si>
  <si>
    <t>348</t>
  </si>
  <si>
    <t>au nord de la Rivière</t>
  </si>
  <si>
    <t>10043-81</t>
  </si>
  <si>
    <t>Avenue Ross</t>
  </si>
  <si>
    <t>10043-82</t>
  </si>
  <si>
    <t>Inter. Normandie/Sirois</t>
  </si>
  <si>
    <t>10043-84</t>
  </si>
  <si>
    <t>Inter. Pierre-Laporte/Normandie</t>
  </si>
  <si>
    <t>10043-85</t>
  </si>
  <si>
    <t>Rue du Poitou</t>
  </si>
  <si>
    <t>10043-86</t>
  </si>
  <si>
    <t>Henri-Bourrassa/Coteau</t>
  </si>
  <si>
    <t>10043-87</t>
  </si>
  <si>
    <t>Détenteur de pression#10 (Ross)</t>
  </si>
  <si>
    <t>face au #379</t>
  </si>
  <si>
    <t>10043-88</t>
  </si>
  <si>
    <t>Détenteur de pression#11(Rocher-Blanc)</t>
  </si>
  <si>
    <t>Rue du Rocher-Blanc</t>
  </si>
  <si>
    <t>10043-89</t>
  </si>
  <si>
    <t>Détenteur de pression#13 (Sœur du St-Rosaire)</t>
  </si>
  <si>
    <t>Ancien réservoir (futur phase 19)</t>
  </si>
  <si>
    <t>10043-90</t>
  </si>
  <si>
    <t>Détenteur de pression #15 (St-Odile)</t>
  </si>
  <si>
    <t>Inter. Rue des Chardonnerets/Montée St-Odile</t>
  </si>
  <si>
    <t>10043-92</t>
  </si>
  <si>
    <t>Détenteur de pression #17 (Des Bouleaux)</t>
  </si>
  <si>
    <t>Inter. Des Bouleaux/Des Chataigniers</t>
  </si>
  <si>
    <t>10043-93</t>
  </si>
  <si>
    <t>Détenteur de pression #19</t>
  </si>
  <si>
    <t>Face au 505</t>
  </si>
  <si>
    <t>Rue Marquis-de-Vaudreuil</t>
  </si>
  <si>
    <t>10043-94</t>
  </si>
  <si>
    <t>Détenteur de pression #2 (Cathédrale)</t>
  </si>
  <si>
    <t>Coin nord de la Cathédrale/7e rue</t>
  </si>
  <si>
    <t>10043-96</t>
  </si>
  <si>
    <t>Détenteur de pression #21 (Léonidas)</t>
  </si>
  <si>
    <t>Inter. Léonidas Sud/2e rue</t>
  </si>
  <si>
    <t>10043-97</t>
  </si>
  <si>
    <t>Détenteur de pression #22</t>
  </si>
  <si>
    <t>Inter. Arthur-Buies/Bonne-Entente</t>
  </si>
  <si>
    <t>10043-34</t>
  </si>
  <si>
    <t>Poste d'épuration des Berges (Bic)</t>
  </si>
  <si>
    <t>52</t>
  </si>
  <si>
    <t>Avenue des Berges</t>
  </si>
  <si>
    <t>10043-35</t>
  </si>
  <si>
    <t>Bassin d'épuration</t>
  </si>
  <si>
    <t>10043-36</t>
  </si>
  <si>
    <t>Étangs aérés route 132</t>
  </si>
  <si>
    <t>2790</t>
  </si>
  <si>
    <t>Route 132 Est</t>
  </si>
  <si>
    <t>10043-37</t>
  </si>
  <si>
    <t>Station de pompage Lausanne</t>
  </si>
  <si>
    <t>Rue Lausanne</t>
  </si>
  <si>
    <t>10043-38</t>
  </si>
  <si>
    <t>Station de surpression du Sommet</t>
  </si>
  <si>
    <t>De la Cathédrale/Du Sommet</t>
  </si>
  <si>
    <t>10043-39</t>
  </si>
  <si>
    <t>Station de surpression Sacré-Cœur</t>
  </si>
  <si>
    <t>1051</t>
  </si>
  <si>
    <t>Boulevard St-Germain</t>
  </si>
  <si>
    <t>10043-40</t>
  </si>
  <si>
    <t>Station de surpression Aréna Le Bic</t>
  </si>
  <si>
    <t>2651</t>
  </si>
  <si>
    <t>10043-41</t>
  </si>
  <si>
    <t>Station de surpression Lazare-Marceau</t>
  </si>
  <si>
    <t>Rue Lazare-Marceau</t>
  </si>
  <si>
    <t>10043-42</t>
  </si>
  <si>
    <t>Poste de pompage Bois-Brûlé</t>
  </si>
  <si>
    <t>57A</t>
  </si>
  <si>
    <t>Rue des NOMADES</t>
  </si>
  <si>
    <t>10043-43</t>
  </si>
  <si>
    <t>Poste de pompage Rimouski-Est</t>
  </si>
  <si>
    <t>596</t>
  </si>
  <si>
    <t>Rue St-Germain Est</t>
  </si>
  <si>
    <t>10043-44</t>
  </si>
  <si>
    <t>Poste Pointe-Pouliot</t>
  </si>
  <si>
    <t>170</t>
  </si>
  <si>
    <t>Rue du Fleuve</t>
  </si>
  <si>
    <t>10043-45</t>
  </si>
  <si>
    <t>Poste de pompage Monseigneur-Bolduc</t>
  </si>
  <si>
    <t>655</t>
  </si>
  <si>
    <t>10043-46</t>
  </si>
  <si>
    <t>Poste de pompage Père-Nouvel</t>
  </si>
  <si>
    <t>près du 221</t>
  </si>
  <si>
    <t>Rue du Père-Nouvel Nord</t>
  </si>
  <si>
    <t>10043-47</t>
  </si>
  <si>
    <t>Poste de pompage du Parc</t>
  </si>
  <si>
    <t>Près du 1104</t>
  </si>
  <si>
    <t>10043-48</t>
  </si>
  <si>
    <t>Poste de pompage du Phare</t>
  </si>
  <si>
    <t>Rue du Phare</t>
  </si>
  <si>
    <t>10043-49</t>
  </si>
  <si>
    <t>Poste de pompage Beaudin</t>
  </si>
  <si>
    <t>Face au 1383</t>
  </si>
  <si>
    <t>10043-50</t>
  </si>
  <si>
    <t>Poste de pompage Villageois</t>
  </si>
  <si>
    <t>face à la rue Louis-Hébert</t>
  </si>
  <si>
    <t>10043-51</t>
  </si>
  <si>
    <t>Poste de pompage Jean-Marie Leblanc</t>
  </si>
  <si>
    <t>Rue Jean-Marie Leblanc</t>
  </si>
  <si>
    <t>10043-52</t>
  </si>
  <si>
    <t>Poste de pompage Rocher-Blanc</t>
  </si>
  <si>
    <t>846</t>
  </si>
  <si>
    <t>Rue de la Plage</t>
  </si>
  <si>
    <t>10043-53</t>
  </si>
  <si>
    <t>Poste de pompage Dieppe</t>
  </si>
  <si>
    <t>605</t>
  </si>
  <si>
    <t>Rue de Cherbourg</t>
  </si>
  <si>
    <t>10043-54</t>
  </si>
  <si>
    <t>Poste de pompage Laurier</t>
  </si>
  <si>
    <t>Rue Laurier</t>
  </si>
  <si>
    <t>10043-55</t>
  </si>
  <si>
    <t>Poste de Pompage Rouer</t>
  </si>
  <si>
    <t>Face au 455</t>
  </si>
  <si>
    <t>Rue Rouer</t>
  </si>
  <si>
    <t>10043-56</t>
  </si>
  <si>
    <t>Poste de pompage St-Germain Ouest</t>
  </si>
  <si>
    <t>près du pont Nazareth/St-Germain</t>
  </si>
  <si>
    <t>10043-69</t>
  </si>
  <si>
    <t>Détenteur de pression (Réservoir)</t>
  </si>
  <si>
    <t>Ancien Poste Bocage (rue Marie-Laure-Beaupré)</t>
  </si>
  <si>
    <t>10043-83</t>
  </si>
  <si>
    <t>Rue Sirois</t>
  </si>
  <si>
    <t>10043-91</t>
  </si>
  <si>
    <t>Détenteur de pression #16 (Sirois)</t>
  </si>
  <si>
    <t>10043-95</t>
  </si>
  <si>
    <t>Détenteur de pression #20 (L'Empress)</t>
  </si>
  <si>
    <t>Montée Industrielle et Commerciale</t>
  </si>
  <si>
    <t>10043-104</t>
  </si>
  <si>
    <t>Détenteur de pression 1-A (devant BI #927)</t>
  </si>
  <si>
    <t>10043-107</t>
  </si>
  <si>
    <t>Régulateur de débit - Égout Cathédrale</t>
  </si>
  <si>
    <t>2e Rue Ouest</t>
  </si>
  <si>
    <t>10043-108</t>
  </si>
  <si>
    <t>Régulateur de débit - Égout Ste-Marie</t>
  </si>
  <si>
    <t>10043-109</t>
  </si>
  <si>
    <t>Régulateur de débit - Égout St-Louis</t>
  </si>
  <si>
    <t>10043-110</t>
  </si>
  <si>
    <t>Régulateur de débit - Égout Léonidas</t>
  </si>
  <si>
    <t>10043-1</t>
  </si>
  <si>
    <t>Réservoir, chlorination et chambre de vannes</t>
  </si>
  <si>
    <t>10043-2</t>
  </si>
  <si>
    <t>Puits Bois-Brûlé</t>
  </si>
  <si>
    <t>57</t>
  </si>
  <si>
    <t>10043-98</t>
  </si>
  <si>
    <t>Détenteur de pression #4 (Seven-up)</t>
  </si>
  <si>
    <t>Près de chez Pepsi</t>
  </si>
  <si>
    <t>10043-99</t>
  </si>
  <si>
    <t>Détenteur de pression #5 (Égide Jean)</t>
  </si>
  <si>
    <t>À l'est du #446</t>
  </si>
  <si>
    <t>Rue Beauharnois</t>
  </si>
  <si>
    <t>10043-100</t>
  </si>
  <si>
    <t>Détenteur de pression #6 (Des commandeurs)</t>
  </si>
  <si>
    <t>Face au #214</t>
  </si>
  <si>
    <t>Rue des Commandeurs</t>
  </si>
  <si>
    <t>10043-101</t>
  </si>
  <si>
    <t>Détenteur de pression #7 (St-Arsène)</t>
  </si>
  <si>
    <t>Rue des Saules</t>
  </si>
  <si>
    <t>10043-102</t>
  </si>
  <si>
    <t>Détenteur de pression #8 (Hupé)</t>
  </si>
  <si>
    <t>Face au #396</t>
  </si>
  <si>
    <t>Rue Hupé</t>
  </si>
  <si>
    <t>10043-103</t>
  </si>
  <si>
    <t>Détenteur de pression #9 (Des Flandres)</t>
  </si>
  <si>
    <t>Avenue de la Cathédrale/Rue des Flandres vers le sud</t>
  </si>
  <si>
    <t>10043-105</t>
  </si>
  <si>
    <t>Détenteur de pression et débitmètre</t>
  </si>
  <si>
    <t>Rues Parents et Dumoulin</t>
  </si>
  <si>
    <t>10043-106</t>
  </si>
  <si>
    <t>Régulateur 2e rue Ouest (pas PP)</t>
  </si>
  <si>
    <t>10043-68</t>
  </si>
  <si>
    <t>Détenteur de pression (Plateau)</t>
  </si>
  <si>
    <t>10043-19</t>
  </si>
  <si>
    <t>Chambre détenteur de pression</t>
  </si>
  <si>
    <t>Jonction St-Anaclet à réservoir Lamontagne</t>
  </si>
  <si>
    <t>10043-11</t>
  </si>
  <si>
    <t>Chute à barrage Neigette</t>
  </si>
  <si>
    <t>10043-12</t>
  </si>
  <si>
    <t>Unité de vidange(drain)</t>
  </si>
  <si>
    <t>10043-13</t>
  </si>
  <si>
    <t>Barrage à Neigette à Chambre Lac Desrosiers</t>
  </si>
  <si>
    <t>10043-14</t>
  </si>
  <si>
    <t>10043-15</t>
  </si>
  <si>
    <t>10043-16</t>
  </si>
  <si>
    <t>10043-17</t>
  </si>
  <si>
    <t>Chambre Lac Desrosiers à Chambre Lac Anguille</t>
  </si>
  <si>
    <t>10043-23</t>
  </si>
  <si>
    <t>Conduite d'amenée</t>
  </si>
  <si>
    <t>Chute à barrage Neigette au réservoir Lamontagne</t>
  </si>
  <si>
    <t>10043-77</t>
  </si>
  <si>
    <t>Poste Le Bocage - Puits profond</t>
  </si>
  <si>
    <t>Rue Marie-Laure-Beaupré</t>
  </si>
  <si>
    <t>10043-78</t>
  </si>
  <si>
    <t>Poste de désinfection - Pompage annulé</t>
  </si>
  <si>
    <t>106</t>
  </si>
  <si>
    <t>11055-1</t>
  </si>
  <si>
    <t>rue d'anjou</t>
  </si>
  <si>
    <t>11055-2</t>
  </si>
  <si>
    <t>Route  132</t>
  </si>
  <si>
    <t>11055-3</t>
  </si>
  <si>
    <t>11055-4</t>
  </si>
  <si>
    <t>11055-5</t>
  </si>
  <si>
    <t>13020-1</t>
  </si>
  <si>
    <t>Saint Marc du Lac Long</t>
  </si>
  <si>
    <t>24, rue des Merisiers</t>
  </si>
  <si>
    <t>13020-2</t>
  </si>
  <si>
    <t>48, rue de l'église</t>
  </si>
  <si>
    <t>13020-3</t>
  </si>
  <si>
    <t>13020-4</t>
  </si>
  <si>
    <t>3, rue des pins et 2 rue de la Marina</t>
  </si>
  <si>
    <t>13020-5</t>
  </si>
  <si>
    <t>09077-1</t>
  </si>
  <si>
    <t>Chemin de PRICE</t>
  </si>
  <si>
    <t>07105-2</t>
  </si>
  <si>
    <t>435</t>
  </si>
  <si>
    <t>7e rang Est</t>
  </si>
  <si>
    <t>07105-3</t>
  </si>
  <si>
    <t>07095-1</t>
  </si>
  <si>
    <t>Route  297</t>
  </si>
  <si>
    <t>07095-2</t>
  </si>
  <si>
    <t>Route de la MONTAGNE</t>
  </si>
  <si>
    <t>07095-3</t>
  </si>
  <si>
    <t>54</t>
  </si>
  <si>
    <t>Chemin de KEMPT</t>
  </si>
  <si>
    <t>07057-1</t>
  </si>
  <si>
    <t>Rue du NOVICIAT</t>
  </si>
  <si>
    <t>07057-2</t>
  </si>
  <si>
    <t>Rue  SAINT-EDMOND</t>
  </si>
  <si>
    <t>07057-3</t>
  </si>
  <si>
    <t>12030-1</t>
  </si>
  <si>
    <t>Rue  VIGER</t>
  </si>
  <si>
    <t>12030-2</t>
  </si>
  <si>
    <t>Rue  BERNIER</t>
  </si>
  <si>
    <t>12030-3</t>
  </si>
  <si>
    <t>Rue du PUITS</t>
  </si>
  <si>
    <t>12030-4</t>
  </si>
  <si>
    <t>Rue du Puit</t>
  </si>
  <si>
    <t>12057-1</t>
  </si>
  <si>
    <t>du Quai</t>
  </si>
  <si>
    <t>12057-2</t>
  </si>
  <si>
    <t>258</t>
  </si>
  <si>
    <t>rue Pelletier</t>
  </si>
  <si>
    <t>12057-3</t>
  </si>
  <si>
    <t>rue de l'église</t>
  </si>
  <si>
    <t>12057-4</t>
  </si>
  <si>
    <t>Route du PATRIMOINE</t>
  </si>
  <si>
    <t>12057-5</t>
  </si>
  <si>
    <t>12057-6</t>
  </si>
  <si>
    <t>12057-7</t>
  </si>
  <si>
    <t>12057-8</t>
  </si>
  <si>
    <t>12057-9</t>
  </si>
  <si>
    <t>12057-10</t>
  </si>
  <si>
    <t>347</t>
  </si>
  <si>
    <t>14040-4</t>
  </si>
  <si>
    <t>chemin de la Madone</t>
  </si>
  <si>
    <t>14040-5</t>
  </si>
  <si>
    <t>14040-6</t>
  </si>
  <si>
    <t>14040-7</t>
  </si>
  <si>
    <t>14050-1</t>
  </si>
  <si>
    <t>165</t>
  </si>
  <si>
    <t>Route de KAMOURASKA</t>
  </si>
  <si>
    <t>14050-2</t>
  </si>
  <si>
    <t>Rue  SAINT-LOUIS</t>
  </si>
  <si>
    <t>09077-2</t>
  </si>
  <si>
    <t>679</t>
  </si>
  <si>
    <t>09077-3</t>
  </si>
  <si>
    <t>Avenue du SANATORIUM</t>
  </si>
  <si>
    <t>09077-4</t>
  </si>
  <si>
    <t>09077-5</t>
  </si>
  <si>
    <t>09077-6</t>
  </si>
  <si>
    <t>09077-7</t>
  </si>
  <si>
    <t>1936</t>
  </si>
  <si>
    <t>Boul. Jacques Cartier</t>
  </si>
  <si>
    <t>09077-8</t>
  </si>
  <si>
    <t>Rang 3 Est</t>
  </si>
  <si>
    <t>St-Joseph de Lepage</t>
  </si>
  <si>
    <t>14075-1</t>
  </si>
  <si>
    <t>14080-1</t>
  </si>
  <si>
    <t>10A</t>
  </si>
  <si>
    <t>chemin du Village</t>
  </si>
  <si>
    <t>14050-3</t>
  </si>
  <si>
    <t>42</t>
  </si>
  <si>
    <t>Avenue  LEBLANC</t>
  </si>
  <si>
    <t>14050-4</t>
  </si>
  <si>
    <t>Avenue  MOREL</t>
  </si>
  <si>
    <t>14050-5</t>
  </si>
  <si>
    <t>14060-1</t>
  </si>
  <si>
    <t>56</t>
  </si>
  <si>
    <t>14060-2</t>
  </si>
  <si>
    <t>14060-3</t>
  </si>
  <si>
    <t>14060-4</t>
  </si>
  <si>
    <t>214</t>
  </si>
  <si>
    <t>route 230</t>
  </si>
  <si>
    <t>14060-5</t>
  </si>
  <si>
    <t>09065-1</t>
  </si>
  <si>
    <t>102 rue William-Evan-Price</t>
  </si>
  <si>
    <t>09065-2</t>
  </si>
  <si>
    <t>23 rue Sainte-Angèle</t>
  </si>
  <si>
    <t>09065-3</t>
  </si>
  <si>
    <t>84 rue Saint-Rémi</t>
  </si>
  <si>
    <t>09065-4</t>
  </si>
  <si>
    <t>Rue  SAINT-RÉMI</t>
  </si>
  <si>
    <t>09065-5</t>
  </si>
  <si>
    <t>89 William-Evan-Price</t>
  </si>
  <si>
    <t>09065-6</t>
  </si>
  <si>
    <t>92, rue Oscar-Fournier</t>
  </si>
  <si>
    <t>09065-7</t>
  </si>
  <si>
    <t>132, rue Philippe-Bérubé</t>
  </si>
  <si>
    <t>09065-8</t>
  </si>
  <si>
    <t>3ième rang ouest Saint-Ocatve-de-Métis</t>
  </si>
  <si>
    <t>08080-1</t>
  </si>
  <si>
    <t>150</t>
  </si>
  <si>
    <t>Route  DION</t>
  </si>
  <si>
    <t>08080-2</t>
  </si>
  <si>
    <t>355</t>
  </si>
  <si>
    <t>3E RANG</t>
  </si>
  <si>
    <t>08080-3</t>
  </si>
  <si>
    <t>08080-4</t>
  </si>
  <si>
    <t>08080-5</t>
  </si>
  <si>
    <t>173</t>
  </si>
  <si>
    <t>08073-1</t>
  </si>
  <si>
    <t>08073-2</t>
  </si>
  <si>
    <t>390</t>
  </si>
  <si>
    <t>08073-3</t>
  </si>
  <si>
    <t>Avenue  ULRIC-TESSIER</t>
  </si>
  <si>
    <t>12020-1</t>
  </si>
  <si>
    <t>19</t>
  </si>
  <si>
    <t>12020-2</t>
  </si>
  <si>
    <t>Rue Jalbert</t>
  </si>
  <si>
    <t>12020-3</t>
  </si>
  <si>
    <t>12020-4</t>
  </si>
  <si>
    <t>3e RANG</t>
  </si>
  <si>
    <t>12020-6</t>
  </si>
  <si>
    <t>387</t>
  </si>
  <si>
    <t>Rue Principal</t>
  </si>
  <si>
    <t>14080-2</t>
  </si>
  <si>
    <t>14085-1</t>
  </si>
  <si>
    <t>Poste de pompage num3</t>
  </si>
  <si>
    <t>Route 132</t>
  </si>
  <si>
    <t>14085-2</t>
  </si>
  <si>
    <t>14085-3</t>
  </si>
  <si>
    <t>num1</t>
  </si>
  <si>
    <t>1ère rue Poiré</t>
  </si>
  <si>
    <t>14085-4</t>
  </si>
  <si>
    <t>num2</t>
  </si>
  <si>
    <t>14ième avenue Gagné</t>
  </si>
  <si>
    <t>14085-5</t>
  </si>
  <si>
    <t>Route de Sainte-Anne–Saint-Onésime</t>
  </si>
  <si>
    <t>14085-6</t>
  </si>
  <si>
    <t>14085-7</t>
  </si>
  <si>
    <t>Lac Bourgelas</t>
  </si>
  <si>
    <t>14085-8</t>
  </si>
  <si>
    <t>Lac des Italiens, Saint-Louise</t>
  </si>
  <si>
    <t>14085-9</t>
  </si>
  <si>
    <t>Route Jeffrey, St-Onésime</t>
  </si>
  <si>
    <t>14025-3</t>
  </si>
  <si>
    <t>Station de pompage eau potable</t>
  </si>
  <si>
    <t>499</t>
  </si>
  <si>
    <t>route de l'Église Nord</t>
  </si>
  <si>
    <t>14025-4</t>
  </si>
  <si>
    <t>Réservoir d'eau potable</t>
  </si>
  <si>
    <t>4147</t>
  </si>
  <si>
    <t>4e rang Ouest</t>
  </si>
  <si>
    <t>14035-1</t>
  </si>
  <si>
    <t>481</t>
  </si>
  <si>
    <t>Route  289</t>
  </si>
  <si>
    <t>14035-2</t>
  </si>
  <si>
    <t>510</t>
  </si>
  <si>
    <t>14035-3</t>
  </si>
  <si>
    <t>Rang St-Stanislas</t>
  </si>
  <si>
    <t>14040-1</t>
  </si>
  <si>
    <t>84</t>
  </si>
  <si>
    <t>14040-2</t>
  </si>
  <si>
    <t>14040-3</t>
  </si>
  <si>
    <t>12057-11</t>
  </si>
  <si>
    <t>12057-12</t>
  </si>
  <si>
    <t>498</t>
  </si>
  <si>
    <t>11045-1</t>
  </si>
  <si>
    <t>Compteur d'eau</t>
  </si>
  <si>
    <t>Route à COEUR</t>
  </si>
  <si>
    <t>11045-2</t>
  </si>
  <si>
    <t>Rue de la GRÈVE</t>
  </si>
  <si>
    <t>11045-3</t>
  </si>
  <si>
    <t>Nil</t>
  </si>
  <si>
    <t>11045-4</t>
  </si>
  <si>
    <t>Valve régulatrice</t>
  </si>
  <si>
    <t>11045-5</t>
  </si>
  <si>
    <t>476</t>
  </si>
  <si>
    <t>rue Notre-Dame Ouest</t>
  </si>
  <si>
    <t>11040-1</t>
  </si>
  <si>
    <t>11040-2</t>
  </si>
  <si>
    <t>Chemin du ROY</t>
  </si>
  <si>
    <t>11040-3</t>
  </si>
  <si>
    <t>11040-4</t>
  </si>
  <si>
    <t>Route à coeur</t>
  </si>
  <si>
    <t>11040-5</t>
  </si>
  <si>
    <t>13040-2</t>
  </si>
  <si>
    <t>route des Lots</t>
  </si>
  <si>
    <t>13040-3</t>
  </si>
  <si>
    <t>13045-1</t>
  </si>
  <si>
    <t>13045-2</t>
  </si>
  <si>
    <t>13045-3</t>
  </si>
  <si>
    <t>76</t>
  </si>
  <si>
    <t>rue du Vieux Moulin</t>
  </si>
  <si>
    <t>13050-1</t>
  </si>
  <si>
    <t>88</t>
  </si>
  <si>
    <t>de la Grande Coulée</t>
  </si>
  <si>
    <t>13055-1</t>
  </si>
  <si>
    <t>route du 8e Rang</t>
  </si>
  <si>
    <t>13055-2</t>
  </si>
  <si>
    <t>rue Berger</t>
  </si>
  <si>
    <t>13055-3</t>
  </si>
  <si>
    <t>rue Principal Est</t>
  </si>
  <si>
    <t>07018-2</t>
  </si>
  <si>
    <t>Rue des PINS</t>
  </si>
  <si>
    <t>07018-3</t>
  </si>
  <si>
    <t>route 132</t>
  </si>
  <si>
    <t>07018-4</t>
  </si>
  <si>
    <t>Rue  BLANCHARD</t>
  </si>
  <si>
    <t>07018-5</t>
  </si>
  <si>
    <t>07018-6</t>
  </si>
  <si>
    <t>Rue  SAINT-JEAN-BAPTISTE</t>
  </si>
  <si>
    <t>07018-7</t>
  </si>
  <si>
    <t>07018-8</t>
  </si>
  <si>
    <t>Rue  LEPAGE</t>
  </si>
  <si>
    <t>11040-6</t>
  </si>
  <si>
    <t>10030-1</t>
  </si>
  <si>
    <t>357</t>
  </si>
  <si>
    <t>Rue de la GARE</t>
  </si>
  <si>
    <t>10030-2</t>
  </si>
  <si>
    <t>509</t>
  </si>
  <si>
    <t>09092-1</t>
  </si>
  <si>
    <t>Réservoir #1            100 00 gallons</t>
  </si>
  <si>
    <t>147 sud</t>
  </si>
  <si>
    <t>route 298</t>
  </si>
  <si>
    <t>09092-2</t>
  </si>
  <si>
    <t>Réservoir #2            300 000 gallons</t>
  </si>
  <si>
    <t>313 en face</t>
  </si>
  <si>
    <t>3ième Rang Est</t>
  </si>
  <si>
    <t>09092-3</t>
  </si>
  <si>
    <t>Réservoir #3            100 000 gallons</t>
  </si>
  <si>
    <t>09092-4</t>
  </si>
  <si>
    <t>Poste de chloration    secteur Luceville</t>
  </si>
  <si>
    <t>Rue St-Alphonse</t>
  </si>
  <si>
    <t>09092-5</t>
  </si>
  <si>
    <t>Poste de chloration     secteur Sainte-Luce</t>
  </si>
  <si>
    <t>81</t>
  </si>
  <si>
    <t>Rue Des Érables</t>
  </si>
  <si>
    <t>07018-9</t>
  </si>
  <si>
    <t>Rue Desbiens</t>
  </si>
  <si>
    <t>07018-10</t>
  </si>
  <si>
    <t>Num1</t>
  </si>
  <si>
    <t>route  132 ouest</t>
  </si>
  <si>
    <t>07018-11</t>
  </si>
  <si>
    <t>Num2</t>
  </si>
  <si>
    <t>12043-1</t>
  </si>
  <si>
    <t>Notre-Dame</t>
  </si>
  <si>
    <t>12043-2</t>
  </si>
  <si>
    <t>12043-3</t>
  </si>
  <si>
    <t>Rue du SEIGNEUR-COTE</t>
  </si>
  <si>
    <t>12043-4</t>
  </si>
  <si>
    <t>rue Saint-Jean-Baptiste</t>
  </si>
  <si>
    <t>12043-5</t>
  </si>
  <si>
    <t>12043-6</t>
  </si>
  <si>
    <t>Rue  VILLERAY</t>
  </si>
  <si>
    <t>07080-1</t>
  </si>
  <si>
    <t>DEUXIÈME RANG Est</t>
  </si>
  <si>
    <t>08073-4</t>
  </si>
  <si>
    <t>08030-1</t>
  </si>
  <si>
    <t>134</t>
  </si>
  <si>
    <t>08030-2</t>
  </si>
  <si>
    <t>Étang non aéré</t>
  </si>
  <si>
    <t>6ème Rang Ouest</t>
  </si>
  <si>
    <t>08015-1</t>
  </si>
  <si>
    <t>Route des Grosses-Roches</t>
  </si>
  <si>
    <t>08015-2</t>
  </si>
  <si>
    <t>98</t>
  </si>
  <si>
    <t>Rue de la Falaise</t>
  </si>
  <si>
    <t>08015-3</t>
  </si>
  <si>
    <t>Côte</t>
  </si>
  <si>
    <t>Rue de la Mer</t>
  </si>
  <si>
    <t>08015-4</t>
  </si>
  <si>
    <t>201</t>
  </si>
  <si>
    <t>Rue Mgr Ross</t>
  </si>
  <si>
    <t>08015-5</t>
  </si>
  <si>
    <t>126</t>
  </si>
  <si>
    <t>07105-1</t>
  </si>
  <si>
    <t>09092-6</t>
  </si>
  <si>
    <t>Lot 3 689 321</t>
  </si>
  <si>
    <t>Route du fleuve ouest</t>
  </si>
  <si>
    <t>09092-7</t>
  </si>
  <si>
    <t>Lot 3 689 223</t>
  </si>
  <si>
    <t>09092-8</t>
  </si>
  <si>
    <t>Lot 3 389 190</t>
  </si>
  <si>
    <t>09092-9</t>
  </si>
  <si>
    <t>Lot 3 464 424</t>
  </si>
  <si>
    <t>Route du fleuve est</t>
  </si>
  <si>
    <t>09092-10</t>
  </si>
  <si>
    <t>PP5</t>
  </si>
  <si>
    <t>Lot 3 464 312</t>
  </si>
  <si>
    <t>09092-11</t>
  </si>
  <si>
    <t>PP Luc Babin</t>
  </si>
  <si>
    <t>Lot 3 465 528</t>
  </si>
  <si>
    <t>Route 132 ouest</t>
  </si>
  <si>
    <t>09092-12</t>
  </si>
  <si>
    <t>PP des Étangs Luceville</t>
  </si>
  <si>
    <t>09092-13</t>
  </si>
  <si>
    <t>Étangs aérées de Sainte-Luce</t>
  </si>
  <si>
    <t>265C</t>
  </si>
  <si>
    <t>09092-14</t>
  </si>
  <si>
    <t>Étangs aérées de Luceville</t>
  </si>
  <si>
    <t>09092-15</t>
  </si>
  <si>
    <t>Poste de déphosphatation</t>
  </si>
  <si>
    <t>07057-4</t>
  </si>
  <si>
    <t>334</t>
  </si>
  <si>
    <t>07057-5</t>
  </si>
  <si>
    <t>386</t>
  </si>
  <si>
    <t>07057-6</t>
  </si>
  <si>
    <t>07057-7</t>
  </si>
  <si>
    <t>7</t>
  </si>
  <si>
    <t>Turbide</t>
  </si>
  <si>
    <t>07065-1</t>
  </si>
  <si>
    <t>Station de captage et de distribution d'eau potable</t>
  </si>
  <si>
    <t>07047-1</t>
  </si>
  <si>
    <t>Station num1</t>
  </si>
  <si>
    <t>Rue Thomas Frechettte</t>
  </si>
  <si>
    <t>07047-2</t>
  </si>
  <si>
    <t>Station num2</t>
  </si>
  <si>
    <t>07047-3</t>
  </si>
  <si>
    <t>Station num3</t>
  </si>
  <si>
    <t>Rue Audet</t>
  </si>
  <si>
    <t>07047-4</t>
  </si>
  <si>
    <t>Station num4</t>
  </si>
  <si>
    <t>18</t>
  </si>
  <si>
    <t>07047-5</t>
  </si>
  <si>
    <t>Avenue de la FABRIQUE</t>
  </si>
  <si>
    <t>07047-6</t>
  </si>
  <si>
    <t>Rue d'Auteuil</t>
  </si>
  <si>
    <t>07047-7</t>
  </si>
  <si>
    <t>Rue Bellevue</t>
  </si>
  <si>
    <t>07047-8</t>
  </si>
  <si>
    <t>Rue du PONT</t>
  </si>
  <si>
    <t>07047-9</t>
  </si>
  <si>
    <t>116</t>
  </si>
  <si>
    <t>Rue des FORGES</t>
  </si>
  <si>
    <t>07047-10</t>
  </si>
  <si>
    <t>Québec 132</t>
  </si>
  <si>
    <t>07047-11</t>
  </si>
  <si>
    <t>Boul. Saint-Benoît Est</t>
  </si>
  <si>
    <t>07047-12</t>
  </si>
  <si>
    <t>224</t>
  </si>
  <si>
    <t>rang Saint-Jean-Baptiste</t>
  </si>
  <si>
    <t>07047-13</t>
  </si>
  <si>
    <t>128</t>
  </si>
  <si>
    <t>Avenue du Parc</t>
  </si>
  <si>
    <t>07047-14</t>
  </si>
  <si>
    <t>Chemin des ETANGS-D'EPURATION</t>
  </si>
  <si>
    <t>07047-15</t>
  </si>
  <si>
    <t>07047-16</t>
  </si>
  <si>
    <t>494</t>
  </si>
  <si>
    <t>07025-1</t>
  </si>
  <si>
    <t>Saint-Raphael Nord</t>
  </si>
  <si>
    <t>07025-2</t>
  </si>
  <si>
    <t>ECOFLO</t>
  </si>
  <si>
    <t>07018-1</t>
  </si>
  <si>
    <t>rue Desbiens</t>
  </si>
  <si>
    <t>14065-8</t>
  </si>
  <si>
    <t>chemin du Sud-de-la-Rivière</t>
  </si>
  <si>
    <t>08035-1</t>
  </si>
  <si>
    <t>Chemin du RÉSERVOIR</t>
  </si>
  <si>
    <t>08035-2</t>
  </si>
  <si>
    <t>08035-3</t>
  </si>
  <si>
    <t>331</t>
  </si>
  <si>
    <t>Route  195</t>
  </si>
  <si>
    <t>08035-4</t>
  </si>
  <si>
    <t>Rue  GAGNON</t>
  </si>
  <si>
    <t>08035-5</t>
  </si>
  <si>
    <t>Avenue  SAINT-RENÉ</t>
  </si>
  <si>
    <t>08035-6</t>
  </si>
  <si>
    <t>route du Ruisseau-Gagnon</t>
  </si>
  <si>
    <t>14005-1</t>
  </si>
  <si>
    <t>193</t>
  </si>
  <si>
    <t>Côte  BLAIS</t>
  </si>
  <si>
    <t>14005-2</t>
  </si>
  <si>
    <t>Rang  4</t>
  </si>
  <si>
    <t>14005-3</t>
  </si>
  <si>
    <t>07080-2</t>
  </si>
  <si>
    <t>de la Fabrique</t>
  </si>
  <si>
    <t>07080-3</t>
  </si>
  <si>
    <t>rue des Cèdres</t>
  </si>
  <si>
    <t>07080-4</t>
  </si>
  <si>
    <t>07080-5</t>
  </si>
  <si>
    <t>rue St-Pierre Ouest</t>
  </si>
  <si>
    <t>07080-6</t>
  </si>
  <si>
    <t>72</t>
  </si>
  <si>
    <t>13060-1</t>
  </si>
  <si>
    <t>Rue  SIROIS</t>
  </si>
  <si>
    <t>13060-2</t>
  </si>
  <si>
    <t>13060-3</t>
  </si>
  <si>
    <t>13060-4</t>
  </si>
  <si>
    <t>Rue  BÉLANGER</t>
  </si>
  <si>
    <t>13060-5</t>
  </si>
  <si>
    <t>13060-6</t>
  </si>
  <si>
    <t>rue du Quai</t>
  </si>
  <si>
    <t>07090-1</t>
  </si>
  <si>
    <t>452</t>
  </si>
  <si>
    <t>91035-6</t>
  </si>
  <si>
    <t>PE-1</t>
  </si>
  <si>
    <t>Avenue  ALBERT-PERRON</t>
  </si>
  <si>
    <t>91035-7</t>
  </si>
  <si>
    <t>PE-5</t>
  </si>
  <si>
    <t>Rue du Quai</t>
  </si>
  <si>
    <t>91035-8</t>
  </si>
  <si>
    <t>PE-4</t>
  </si>
  <si>
    <t>90</t>
  </si>
  <si>
    <t>Rue du PARC-INDUSTRIEL</t>
  </si>
  <si>
    <t>91035-9</t>
  </si>
  <si>
    <t>91035-10</t>
  </si>
  <si>
    <t>poste principal</t>
  </si>
  <si>
    <t>91035-11</t>
  </si>
  <si>
    <t>poste P-1 et P-2</t>
  </si>
  <si>
    <t>91042-1</t>
  </si>
  <si>
    <t>PP-2 (St-Méth.)</t>
  </si>
  <si>
    <t>3360</t>
  </si>
  <si>
    <t>Route  373</t>
  </si>
  <si>
    <t>91042-2</t>
  </si>
  <si>
    <t>PETIT RANG</t>
  </si>
  <si>
    <t>91042-3</t>
  </si>
  <si>
    <t>PP-8</t>
  </si>
  <si>
    <t>646</t>
  </si>
  <si>
    <t>Boulevard  SACRE-COEUR</t>
  </si>
  <si>
    <t>91042-4</t>
  </si>
  <si>
    <t>Chambre de contrôle et bassins d'infiltration</t>
  </si>
  <si>
    <t>Petit Rang</t>
  </si>
  <si>
    <t>91042-5</t>
  </si>
  <si>
    <t>Réservoir Lévesque</t>
  </si>
  <si>
    <t>990</t>
  </si>
  <si>
    <t>Rue  LEVESQUE</t>
  </si>
  <si>
    <t>91042-6</t>
  </si>
  <si>
    <t>PP-7</t>
  </si>
  <si>
    <t>1079</t>
  </si>
  <si>
    <t>Boulevard  GAGNON</t>
  </si>
  <si>
    <t>91025-5</t>
  </si>
  <si>
    <t>Station de surpression du cimetière</t>
  </si>
  <si>
    <t>1522</t>
  </si>
  <si>
    <t>Boulevard  MARCOTTE</t>
  </si>
  <si>
    <t>91025-6</t>
  </si>
  <si>
    <t>Station de pompage #2</t>
  </si>
  <si>
    <t>Avenue du QUAI</t>
  </si>
  <si>
    <t>91025-7</t>
  </si>
  <si>
    <t>Surpresseur Incendie</t>
  </si>
  <si>
    <t>267</t>
  </si>
  <si>
    <t>Boulevard de la JEUNESSE</t>
  </si>
  <si>
    <t>91025-8</t>
  </si>
  <si>
    <t>Station de pompage #6</t>
  </si>
  <si>
    <t>845</t>
  </si>
  <si>
    <t>Boulevard de l’ ANSE</t>
  </si>
  <si>
    <t>91025-9</t>
  </si>
  <si>
    <t>Réservoir du Rang 1</t>
  </si>
  <si>
    <t>Rang  1</t>
  </si>
  <si>
    <t>91025-10</t>
  </si>
  <si>
    <t>91025-11</t>
  </si>
  <si>
    <t>Station de pompage #1</t>
  </si>
  <si>
    <t>Rue COTE</t>
  </si>
  <si>
    <t>91025-12</t>
  </si>
  <si>
    <t>Station de pompage #3</t>
  </si>
  <si>
    <t>888</t>
  </si>
  <si>
    <t>ue Arthur</t>
  </si>
  <si>
    <t>91025-13</t>
  </si>
  <si>
    <t>Station de pompage Curling</t>
  </si>
  <si>
    <t>boulevard de la Traversée</t>
  </si>
  <si>
    <t>91025-14</t>
  </si>
  <si>
    <t>Station de pompage #7</t>
  </si>
  <si>
    <t>domaine Lévesque</t>
  </si>
  <si>
    <t>07090-2</t>
  </si>
  <si>
    <t>07090-3</t>
  </si>
  <si>
    <t>14065-1</t>
  </si>
  <si>
    <t>103A</t>
  </si>
  <si>
    <t>rang de l'Éventail</t>
  </si>
  <si>
    <t>14065-2</t>
  </si>
  <si>
    <t>100A</t>
  </si>
  <si>
    <t>chemin du Haut-de-la-Rivière</t>
  </si>
  <si>
    <t>14065-3</t>
  </si>
  <si>
    <t>149A</t>
  </si>
  <si>
    <t>14065-4</t>
  </si>
  <si>
    <t>route de la Plaine</t>
  </si>
  <si>
    <t>14065-5</t>
  </si>
  <si>
    <t>231A</t>
  </si>
  <si>
    <t>14065-6</t>
  </si>
  <si>
    <t>19A</t>
  </si>
  <si>
    <t>chemin du Nord-du-Rocher (St-Pacôme)</t>
  </si>
  <si>
    <t>14065-7</t>
  </si>
  <si>
    <t>117A</t>
  </si>
  <si>
    <t>14005-4</t>
  </si>
  <si>
    <t>Rue  BOIS-FRANCS</t>
  </si>
  <si>
    <t>14005-5</t>
  </si>
  <si>
    <t>Rue  NOTRE-DAME</t>
  </si>
  <si>
    <t>14005-6</t>
  </si>
  <si>
    <t>Rue des BOIS-FRANCS</t>
  </si>
  <si>
    <t>09048-1</t>
  </si>
  <si>
    <t>Puits et traitement</t>
  </si>
  <si>
    <t>4e Rang Ouest</t>
  </si>
  <si>
    <t>09048-2</t>
  </si>
  <si>
    <t>Chemin de l'aqueduc</t>
  </si>
  <si>
    <t>09048-3</t>
  </si>
  <si>
    <t>Surpresseur Les Boules</t>
  </si>
  <si>
    <t>206</t>
  </si>
  <si>
    <t>Chemin Principal</t>
  </si>
  <si>
    <t>09048-4</t>
  </si>
  <si>
    <t>Réservoir Les Boules</t>
  </si>
  <si>
    <t>212</t>
  </si>
  <si>
    <t>2e Rang Est</t>
  </si>
  <si>
    <t>09048-5</t>
  </si>
  <si>
    <t>Bassins, bâtiment et mécanique</t>
  </si>
  <si>
    <t>221</t>
  </si>
  <si>
    <t>09048-6</t>
  </si>
  <si>
    <t>Poste de pompage de l'Église</t>
  </si>
  <si>
    <t>143</t>
  </si>
  <si>
    <t>07100-1</t>
  </si>
  <si>
    <t>Chemin  PRIVE</t>
  </si>
  <si>
    <t>07100-2</t>
  </si>
  <si>
    <t>07100-3</t>
  </si>
  <si>
    <t>91005-1</t>
  </si>
  <si>
    <t>P.P.5</t>
  </si>
  <si>
    <t>Chemin de la RIVE</t>
  </si>
  <si>
    <t>91005-2</t>
  </si>
  <si>
    <t>Rue  DELAUNIERE</t>
  </si>
  <si>
    <t>91005-3</t>
  </si>
  <si>
    <t>Traitement des eaux usées</t>
  </si>
  <si>
    <t>Chemin des ETANGS</t>
  </si>
  <si>
    <t>91005-4</t>
  </si>
  <si>
    <t>P.P.2</t>
  </si>
  <si>
    <t>314</t>
  </si>
  <si>
    <t>Chemin  GAUDREAULT</t>
  </si>
  <si>
    <t>91005-5</t>
  </si>
  <si>
    <t>147</t>
  </si>
  <si>
    <t>Route Victor-Delamarre</t>
  </si>
  <si>
    <t>91005-6</t>
  </si>
  <si>
    <t>P.P.3</t>
  </si>
  <si>
    <t>91005-7</t>
  </si>
  <si>
    <t>Prise d'eau</t>
  </si>
  <si>
    <t>Rue du PARC</t>
  </si>
  <si>
    <t>91010-1</t>
  </si>
  <si>
    <t>59</t>
  </si>
  <si>
    <t>Chemin du LAC L'ABBE</t>
  </si>
  <si>
    <t>91010-2</t>
  </si>
  <si>
    <t>Rue  MARTEL</t>
  </si>
  <si>
    <t>91010-3</t>
  </si>
  <si>
    <t>Rue Martel</t>
  </si>
  <si>
    <t>91010-4</t>
  </si>
  <si>
    <t>91020-1</t>
  </si>
  <si>
    <t>91020-2</t>
  </si>
  <si>
    <t>Rang 2</t>
  </si>
  <si>
    <t>91020-3</t>
  </si>
  <si>
    <t>91020-4</t>
  </si>
  <si>
    <t>Route  169</t>
  </si>
  <si>
    <t>91020-5</t>
  </si>
  <si>
    <t>91020-6</t>
  </si>
  <si>
    <t>Puits réseau urbain</t>
  </si>
  <si>
    <t>Chemin du Lac-Brûlé</t>
  </si>
  <si>
    <t>91020-7</t>
  </si>
  <si>
    <t>Puits réseau Rocher-Percé</t>
  </si>
  <si>
    <t>91020-8</t>
  </si>
  <si>
    <t>91025-1</t>
  </si>
  <si>
    <t>Station de pompage #5</t>
  </si>
  <si>
    <t>91025-2</t>
  </si>
  <si>
    <t>Usine d'eau potable</t>
  </si>
  <si>
    <t>770</t>
  </si>
  <si>
    <t>Boulevard de la TRAVERSEE</t>
  </si>
  <si>
    <t>91025-3</t>
  </si>
  <si>
    <t>Usine de prétraitement</t>
  </si>
  <si>
    <t>Rue  COTE</t>
  </si>
  <si>
    <t>91025-4</t>
  </si>
  <si>
    <t>Station de pompage #4</t>
  </si>
  <si>
    <t>594</t>
  </si>
  <si>
    <t>91030-1</t>
  </si>
  <si>
    <t>28</t>
  </si>
  <si>
    <t>Chemin de la LIEVRE</t>
  </si>
  <si>
    <t>91030-2</t>
  </si>
  <si>
    <t>Tourterelles</t>
  </si>
  <si>
    <t>91030-3</t>
  </si>
  <si>
    <t>Poste de pompage #2</t>
  </si>
  <si>
    <t>91030-4</t>
  </si>
  <si>
    <t>91030-5</t>
  </si>
  <si>
    <t>Poste de pompage #1</t>
  </si>
  <si>
    <t>852</t>
  </si>
  <si>
    <t>Rang  6</t>
  </si>
  <si>
    <t>91035-1</t>
  </si>
  <si>
    <t>protection incendie</t>
  </si>
  <si>
    <t>91035-2</t>
  </si>
  <si>
    <t>bassin et PE-3</t>
  </si>
  <si>
    <t>rue de la tourbière</t>
  </si>
  <si>
    <t>91035-3</t>
  </si>
  <si>
    <t>P-3</t>
  </si>
  <si>
    <t>799</t>
  </si>
  <si>
    <t>Route  GIGUERE</t>
  </si>
  <si>
    <t>91035-4</t>
  </si>
  <si>
    <t>91035-5</t>
  </si>
  <si>
    <t>PE-2</t>
  </si>
  <si>
    <t>724</t>
  </si>
  <si>
    <t>92010-5</t>
  </si>
  <si>
    <t>Route  LOUIS-HEMON</t>
  </si>
  <si>
    <t>92015-1</t>
  </si>
  <si>
    <t>Poste P-1</t>
  </si>
  <si>
    <t>463</t>
  </si>
  <si>
    <t>Chemin de la CHUTE-BLANCHE</t>
  </si>
  <si>
    <t>92015-2</t>
  </si>
  <si>
    <t>Prise d'eau brute</t>
  </si>
  <si>
    <t>526</t>
  </si>
  <si>
    <t>92015-3</t>
  </si>
  <si>
    <t>Rue VEREAULT</t>
  </si>
  <si>
    <t>92015-4</t>
  </si>
  <si>
    <t>Poste P-2</t>
  </si>
  <si>
    <t>92015-5</t>
  </si>
  <si>
    <t>525</t>
  </si>
  <si>
    <t>92015-6</t>
  </si>
  <si>
    <t>92022-1</t>
  </si>
  <si>
    <t>Bassins d'épuration Secteur Dolbeau</t>
  </si>
  <si>
    <t>584</t>
  </si>
  <si>
    <t>Route de la Friche</t>
  </si>
  <si>
    <t>92022-2</t>
  </si>
  <si>
    <t>Bassins d'épuration Secteur Mistassini</t>
  </si>
  <si>
    <t>Rue des Bassins</t>
  </si>
  <si>
    <t>92022-3</t>
  </si>
  <si>
    <t>Station de pompage Belle-Rive</t>
  </si>
  <si>
    <t>364</t>
  </si>
  <si>
    <t>Rue Belle-Rive</t>
  </si>
  <si>
    <t>92022-4</t>
  </si>
  <si>
    <t>Station de pompage Bordeleau</t>
  </si>
  <si>
    <t>Rue Bordeleau</t>
  </si>
  <si>
    <t>92022-5</t>
  </si>
  <si>
    <t>Station de pompage Camping</t>
  </si>
  <si>
    <t>44-A</t>
  </si>
  <si>
    <t>Boul.Panoramique</t>
  </si>
  <si>
    <t>92022-6</t>
  </si>
  <si>
    <t>Station de pompage Châteauguay</t>
  </si>
  <si>
    <t>Rue Châteauguay</t>
  </si>
  <si>
    <t>92022-7</t>
  </si>
  <si>
    <t>Station de pompage Cousineau</t>
  </si>
  <si>
    <t>137</t>
  </si>
  <si>
    <t>Rue Cousineau</t>
  </si>
  <si>
    <t>92022-8</t>
  </si>
  <si>
    <t>Station de pompage des Chênes</t>
  </si>
  <si>
    <t>1270</t>
  </si>
  <si>
    <t>rue des Chênes</t>
  </si>
  <si>
    <t>92022-9</t>
  </si>
  <si>
    <t>Station de pompage Datsun</t>
  </si>
  <si>
    <t>185</t>
  </si>
  <si>
    <t>Rue Dequen</t>
  </si>
  <si>
    <t>92022-10</t>
  </si>
  <si>
    <t>Poste de pompage Domtar</t>
  </si>
  <si>
    <t>Rue du Moulin</t>
  </si>
  <si>
    <t>92022-11</t>
  </si>
  <si>
    <t>Station de pompage du Pont</t>
  </si>
  <si>
    <t>8ième Avenue</t>
  </si>
  <si>
    <t>92022-12</t>
  </si>
  <si>
    <t>Station de pompage Lemieux</t>
  </si>
  <si>
    <t>424</t>
  </si>
  <si>
    <t>Rue Lemieux</t>
  </si>
  <si>
    <t>92022-13</t>
  </si>
  <si>
    <t>Station de pompage Louis-Hémon</t>
  </si>
  <si>
    <t>107</t>
  </si>
  <si>
    <t>Rue Louis-Hémon</t>
  </si>
  <si>
    <t>92022-14</t>
  </si>
  <si>
    <t>Station de pompage Panoramique</t>
  </si>
  <si>
    <t>95-A</t>
  </si>
  <si>
    <t>Boul. Pananoramique</t>
  </si>
  <si>
    <t>92022-15</t>
  </si>
  <si>
    <t>Station de pompage Roberge</t>
  </si>
  <si>
    <t>Rue Roberge</t>
  </si>
  <si>
    <t>92022-16</t>
  </si>
  <si>
    <t>Réservoir Rousseau</t>
  </si>
  <si>
    <t>Rue Rousseau</t>
  </si>
  <si>
    <t>92022-17</t>
  </si>
  <si>
    <t>Station de pompage St-Michel</t>
  </si>
  <si>
    <t>281</t>
  </si>
  <si>
    <t>Boul.St-Michel</t>
  </si>
  <si>
    <t>92022-18</t>
  </si>
  <si>
    <t>Station de pompage Wallberg</t>
  </si>
  <si>
    <t>2088</t>
  </si>
  <si>
    <t>Boul.Wallberg</t>
  </si>
  <si>
    <t>92022-19</t>
  </si>
  <si>
    <t>Station de pompage Western</t>
  </si>
  <si>
    <t>Rue Frère-Jude</t>
  </si>
  <si>
    <t>92022-20</t>
  </si>
  <si>
    <t>Usine de filtration Hamel</t>
  </si>
  <si>
    <t>Rue Hamel</t>
  </si>
  <si>
    <t>92022-21</t>
  </si>
  <si>
    <t>Usine de filtration Ste-Marie</t>
  </si>
  <si>
    <t>86</t>
  </si>
  <si>
    <t>Rang Ste-Marie</t>
  </si>
  <si>
    <t>92022-22</t>
  </si>
  <si>
    <t>Régulateur 2ième Avenue</t>
  </si>
  <si>
    <t>2ième Avenue</t>
  </si>
  <si>
    <t>92022-23</t>
  </si>
  <si>
    <t>Régulateur St-Michel</t>
  </si>
  <si>
    <t>92030-1</t>
  </si>
  <si>
    <t>268</t>
  </si>
  <si>
    <t>92030-2</t>
  </si>
  <si>
    <t>Lac des esux brutes</t>
  </si>
  <si>
    <t>En arrière du 86A</t>
  </si>
  <si>
    <t>GRAND RANG Sud</t>
  </si>
  <si>
    <t>92030-3</t>
  </si>
  <si>
    <t>92030-4</t>
  </si>
  <si>
    <t>86 A</t>
  </si>
  <si>
    <t>92030-5</t>
  </si>
  <si>
    <t>Poste de surpression des étangs</t>
  </si>
  <si>
    <t>92030-6</t>
  </si>
  <si>
    <t>283</t>
  </si>
  <si>
    <t>De l'église</t>
  </si>
  <si>
    <t>91042-7</t>
  </si>
  <si>
    <t>PP-6</t>
  </si>
  <si>
    <t>802</t>
  </si>
  <si>
    <t>91042-8</t>
  </si>
  <si>
    <t>1512</t>
  </si>
  <si>
    <t>91042-9</t>
  </si>
  <si>
    <t>PP-4</t>
  </si>
  <si>
    <t>1209</t>
  </si>
  <si>
    <t>91042-10</t>
  </si>
  <si>
    <t>Station (SM)</t>
  </si>
  <si>
    <t>3540</t>
  </si>
  <si>
    <t>91042-11</t>
  </si>
  <si>
    <t>Poste (St-Méth.)</t>
  </si>
  <si>
    <t>2940</t>
  </si>
  <si>
    <t>91042-12</t>
  </si>
  <si>
    <t>PP-1 (St-Méth.)</t>
  </si>
  <si>
    <t>3144</t>
  </si>
  <si>
    <t>Rue de SAINT-METHODE</t>
  </si>
  <si>
    <t>91042-13</t>
  </si>
  <si>
    <t>Puits P-3</t>
  </si>
  <si>
    <t>Boulevard  HAMEL</t>
  </si>
  <si>
    <t>91042-14</t>
  </si>
  <si>
    <t>Station (St-Fél)</t>
  </si>
  <si>
    <t>1033</t>
  </si>
  <si>
    <t>Rue  POLIQUIN</t>
  </si>
  <si>
    <t>91042-15</t>
  </si>
  <si>
    <t>91050-1</t>
  </si>
  <si>
    <t>2130</t>
  </si>
  <si>
    <t>Chemin du PUITS</t>
  </si>
  <si>
    <t>91050-2</t>
  </si>
  <si>
    <t>Usine épuration</t>
  </si>
  <si>
    <t>5430</t>
  </si>
  <si>
    <t>Avenue des JARDINS</t>
  </si>
  <si>
    <t>92050-1</t>
  </si>
  <si>
    <t>471</t>
  </si>
  <si>
    <t>92050-2</t>
  </si>
  <si>
    <t>236</t>
  </si>
  <si>
    <t>Avenue Savard</t>
  </si>
  <si>
    <t>92050-3</t>
  </si>
  <si>
    <t>92055-1</t>
  </si>
  <si>
    <t>92055-2</t>
  </si>
  <si>
    <t>1140</t>
  </si>
  <si>
    <t>Rang  NOTRE-DAME</t>
  </si>
  <si>
    <t>92055-3</t>
  </si>
  <si>
    <t>617</t>
  </si>
  <si>
    <t>Avenue de la Fabrique</t>
  </si>
  <si>
    <t>92055-4</t>
  </si>
  <si>
    <t>92060-1</t>
  </si>
  <si>
    <t>Rang  SAINT-PIERRE</t>
  </si>
  <si>
    <t>92060-2</t>
  </si>
  <si>
    <t>92060-3</t>
  </si>
  <si>
    <t>92065-1</t>
  </si>
  <si>
    <t>925</t>
  </si>
  <si>
    <t>92065-2</t>
  </si>
  <si>
    <t>929</t>
  </si>
  <si>
    <t>92070-1</t>
  </si>
  <si>
    <t>92030-7</t>
  </si>
  <si>
    <t>Poste de pompage du Parc Pagé</t>
  </si>
  <si>
    <t>Charles Albanel</t>
  </si>
  <si>
    <t>92040-1</t>
  </si>
  <si>
    <t>BASSINS</t>
  </si>
  <si>
    <t>1455</t>
  </si>
  <si>
    <t>Avenue des BASSINS</t>
  </si>
  <si>
    <t>92040-2</t>
  </si>
  <si>
    <t>STATION DE POMPAGE</t>
  </si>
  <si>
    <t>92040-3</t>
  </si>
  <si>
    <t>Station Ticouapé #1</t>
  </si>
  <si>
    <t>601</t>
  </si>
  <si>
    <t>Rang de la Ticouapé</t>
  </si>
  <si>
    <t>92040-4</t>
  </si>
  <si>
    <t>Station Rte Doucet</t>
  </si>
  <si>
    <t>Rte Doucet</t>
  </si>
  <si>
    <t>92040-5</t>
  </si>
  <si>
    <t>Station Ticouapé #2</t>
  </si>
  <si>
    <t>92040-6</t>
  </si>
  <si>
    <t>Avenue de-la-Gare</t>
  </si>
  <si>
    <t>92040-7</t>
  </si>
  <si>
    <t>1048</t>
  </si>
  <si>
    <t>Rue Saint-Cyrille</t>
  </si>
  <si>
    <t>92045-1</t>
  </si>
  <si>
    <t>Avenue du MOULIN</t>
  </si>
  <si>
    <t>92045-2</t>
  </si>
  <si>
    <t>92045-3</t>
  </si>
  <si>
    <t>Chemin de la DONOHUE</t>
  </si>
  <si>
    <t>92045-4</t>
  </si>
  <si>
    <t>303</t>
  </si>
  <si>
    <t>Alfred Potvin</t>
  </si>
  <si>
    <t>91050-3</t>
  </si>
  <si>
    <t>Usine Filtration</t>
  </si>
  <si>
    <t>4780</t>
  </si>
  <si>
    <t>91050-4</t>
  </si>
  <si>
    <t>Station pompage</t>
  </si>
  <si>
    <t>5445</t>
  </si>
  <si>
    <t>91050-5</t>
  </si>
  <si>
    <t>92005-1</t>
  </si>
  <si>
    <t>228</t>
  </si>
  <si>
    <t>92005-2</t>
  </si>
  <si>
    <t>Crurée Fleury</t>
  </si>
  <si>
    <t>92005-3</t>
  </si>
  <si>
    <t>PP-1 (Brassard)</t>
  </si>
  <si>
    <t>665</t>
  </si>
  <si>
    <t>92005-4</t>
  </si>
  <si>
    <t>PP-2 (Pedneault)</t>
  </si>
  <si>
    <t>821</t>
  </si>
  <si>
    <t>92005-5</t>
  </si>
  <si>
    <t>Route du 5e Rang</t>
  </si>
  <si>
    <t>92005-6</t>
  </si>
  <si>
    <t>92010-1</t>
  </si>
  <si>
    <t>Rue  EDOUARD-NIQUET</t>
  </si>
  <si>
    <t>92010-2</t>
  </si>
  <si>
    <t>92010-3</t>
  </si>
  <si>
    <t>92010-4</t>
  </si>
  <si>
    <t>93042-13</t>
  </si>
  <si>
    <t>Réservoir Delisle</t>
  </si>
  <si>
    <t>Rue Bruyères</t>
  </si>
  <si>
    <t>93042-14</t>
  </si>
  <si>
    <t>Ste-Anne</t>
  </si>
  <si>
    <t>Rue  ST-JOSEPH</t>
  </si>
  <si>
    <t>93042-15</t>
  </si>
  <si>
    <t>Prise d'eau S.C.M.</t>
  </si>
  <si>
    <t>5996</t>
  </si>
  <si>
    <t>93042-16</t>
  </si>
  <si>
    <t>Scott</t>
  </si>
  <si>
    <t>2726</t>
  </si>
  <si>
    <t>93042-17</t>
  </si>
  <si>
    <t>Delisle</t>
  </si>
  <si>
    <t>Rue  BELLEVUE</t>
  </si>
  <si>
    <t>93042-18</t>
  </si>
  <si>
    <t>St-Henri</t>
  </si>
  <si>
    <t>Rue  LAURENT</t>
  </si>
  <si>
    <t>93042-19</t>
  </si>
  <si>
    <t>Du Quai</t>
  </si>
  <si>
    <t>Rue SACRÉ-CŒUR</t>
  </si>
  <si>
    <t>93042-20</t>
  </si>
  <si>
    <t>Auger</t>
  </si>
  <si>
    <t>Coin AUGER/du PONT</t>
  </si>
  <si>
    <t>93042-21</t>
  </si>
  <si>
    <t>Pélicans</t>
  </si>
  <si>
    <t>5742</t>
  </si>
  <si>
    <t>Rue des PÉLICANS</t>
  </si>
  <si>
    <t>93042-22</t>
  </si>
  <si>
    <t>Étangs S.C.M.</t>
  </si>
  <si>
    <t>5172</t>
  </si>
  <si>
    <t>Avenue du PONT nord</t>
  </si>
  <si>
    <t>93042-23</t>
  </si>
  <si>
    <t>Étangs Nord</t>
  </si>
  <si>
    <t>93042-24</t>
  </si>
  <si>
    <t>Du Vallon</t>
  </si>
  <si>
    <t>3801</t>
  </si>
  <si>
    <t>Avenue Du PONT nord</t>
  </si>
  <si>
    <t>93042-25</t>
  </si>
  <si>
    <t>Bâtisseurs</t>
  </si>
  <si>
    <t>1667</t>
  </si>
  <si>
    <t>93042-26</t>
  </si>
  <si>
    <t>Agates</t>
  </si>
  <si>
    <t>2131</t>
  </si>
  <si>
    <t>Avenue Du Pont nord</t>
  </si>
  <si>
    <t>93042-27</t>
  </si>
  <si>
    <t>Ingénieurs</t>
  </si>
  <si>
    <t>Rue des Ingénieurs</t>
  </si>
  <si>
    <t>93042-28</t>
  </si>
  <si>
    <t>5472</t>
  </si>
  <si>
    <t>Avenue des Bernaches</t>
  </si>
  <si>
    <t>93042-29</t>
  </si>
  <si>
    <t>Marina</t>
  </si>
  <si>
    <t>4998</t>
  </si>
  <si>
    <t>93042-30</t>
  </si>
  <si>
    <t>Falaise</t>
  </si>
  <si>
    <t>Rue de la FALAISE</t>
  </si>
  <si>
    <t>93042-31</t>
  </si>
  <si>
    <t>Guérite</t>
  </si>
  <si>
    <t>Chemin de la MARINA</t>
  </si>
  <si>
    <t>93042-32</t>
  </si>
  <si>
    <t>Théatre</t>
  </si>
  <si>
    <t>93042-33</t>
  </si>
  <si>
    <t>Aéroport</t>
  </si>
  <si>
    <t>Chemin de l' AÉROPORT</t>
  </si>
  <si>
    <t>93055-1</t>
  </si>
  <si>
    <t>Puits PZ 1 &amp; Pz2</t>
  </si>
  <si>
    <t>2425</t>
  </si>
  <si>
    <t>93055-2</t>
  </si>
  <si>
    <t>Station de traitement</t>
  </si>
  <si>
    <t>2270</t>
  </si>
  <si>
    <t>93055-3</t>
  </si>
  <si>
    <t>Puits Principal</t>
  </si>
  <si>
    <t>RUE PRINCIPALE</t>
  </si>
  <si>
    <t>93060-1</t>
  </si>
  <si>
    <t>93060-2</t>
  </si>
  <si>
    <t>rang caron</t>
  </si>
  <si>
    <t>93060-3</t>
  </si>
  <si>
    <t>10e Rang</t>
  </si>
  <si>
    <t>93060-4</t>
  </si>
  <si>
    <t>Rue des ILES</t>
  </si>
  <si>
    <t>93060-5</t>
  </si>
  <si>
    <t>Batiment de traitement</t>
  </si>
  <si>
    <t>92070-2</t>
  </si>
  <si>
    <t>953</t>
  </si>
  <si>
    <t>92070-3</t>
  </si>
  <si>
    <t>750</t>
  </si>
  <si>
    <t>93005-1</t>
  </si>
  <si>
    <t>589</t>
  </si>
  <si>
    <t>7E AVENUE</t>
  </si>
  <si>
    <t>93005-2</t>
  </si>
  <si>
    <t>93005-3</t>
  </si>
  <si>
    <t>345</t>
  </si>
  <si>
    <t>93005-4</t>
  </si>
  <si>
    <t>S-1</t>
  </si>
  <si>
    <t>593</t>
  </si>
  <si>
    <t>Rue Néron</t>
  </si>
  <si>
    <t>93005-5</t>
  </si>
  <si>
    <t>S-2</t>
  </si>
  <si>
    <t>93005-6</t>
  </si>
  <si>
    <t>93005-7</t>
  </si>
  <si>
    <t>573</t>
  </si>
  <si>
    <t>Rue Hébert</t>
  </si>
  <si>
    <t>93020-1</t>
  </si>
  <si>
    <t>Système d'enneigement du centre de ski</t>
  </si>
  <si>
    <t>93020-2</t>
  </si>
  <si>
    <t>Approvisionnement et poste de chloration</t>
  </si>
  <si>
    <t>93020-3</t>
  </si>
  <si>
    <t>Rang  LAC VERT</t>
  </si>
  <si>
    <t>93030-7</t>
  </si>
  <si>
    <t>PP des Érables</t>
  </si>
  <si>
    <t>Avenue des Érables</t>
  </si>
  <si>
    <t>93030-8</t>
  </si>
  <si>
    <t>123</t>
  </si>
  <si>
    <t>Rang Saint Isidore (Hébertville)</t>
  </si>
  <si>
    <t>93042-1</t>
  </si>
  <si>
    <t>Château d'eau</t>
  </si>
  <si>
    <t>93042-2</t>
  </si>
  <si>
    <t>1025</t>
  </si>
  <si>
    <t>Chemin du PONT-TACHE</t>
  </si>
  <si>
    <t>93042-3</t>
  </si>
  <si>
    <t>Dupont Nord</t>
  </si>
  <si>
    <t>3232</t>
  </si>
  <si>
    <t>93042-4</t>
  </si>
  <si>
    <t>Melaçon</t>
  </si>
  <si>
    <t>1955</t>
  </si>
  <si>
    <t>93042-5</t>
  </si>
  <si>
    <t>Réservoir S.C.M.</t>
  </si>
  <si>
    <t>5002</t>
  </si>
  <si>
    <t>93042-6</t>
  </si>
  <si>
    <t>Prise d'eau ALMA</t>
  </si>
  <si>
    <t>1300</t>
  </si>
  <si>
    <t>Chemin de la DAM-EN-TERRE</t>
  </si>
  <si>
    <t>93042-7</t>
  </si>
  <si>
    <t>J.-W. Fleury</t>
  </si>
  <si>
    <t>801</t>
  </si>
  <si>
    <t>Rue  JOSEPH-W.-FLEURY</t>
  </si>
  <si>
    <t>93042-8</t>
  </si>
  <si>
    <t>Cascades</t>
  </si>
  <si>
    <t>315</t>
  </si>
  <si>
    <t>Boulevard des CASCADES</t>
  </si>
  <si>
    <t>93042-9</t>
  </si>
  <si>
    <t>1000</t>
  </si>
  <si>
    <t>93042-10</t>
  </si>
  <si>
    <t>St-Louis</t>
  </si>
  <si>
    <t>1350</t>
  </si>
  <si>
    <t>Chemin de la GRANDE-DECHARGE</t>
  </si>
  <si>
    <t>93042-11</t>
  </si>
  <si>
    <t>Étangs Sud</t>
  </si>
  <si>
    <t>916</t>
  </si>
  <si>
    <t>93042-12</t>
  </si>
  <si>
    <t>Auger/Sacré-Cœur</t>
  </si>
  <si>
    <t>Boulevard AUGER Est</t>
  </si>
  <si>
    <t>93020-4</t>
  </si>
  <si>
    <t>Route 169</t>
  </si>
  <si>
    <t>93020-5</t>
  </si>
  <si>
    <t>93020-6</t>
  </si>
  <si>
    <t>Rang Caron (Route 169)</t>
  </si>
  <si>
    <t>93020-7</t>
  </si>
  <si>
    <t>Rue Turgeon</t>
  </si>
  <si>
    <t>93025-1</t>
  </si>
  <si>
    <t>Rue  SAINT-PIERRE</t>
  </si>
  <si>
    <t>93025-2</t>
  </si>
  <si>
    <t>1791</t>
  </si>
  <si>
    <t>Rue  SAINT-PAUL</t>
  </si>
  <si>
    <t>93025-3</t>
  </si>
  <si>
    <t>PP #1</t>
  </si>
  <si>
    <t>Rue Saint-Pierre</t>
  </si>
  <si>
    <t>93030-1</t>
  </si>
  <si>
    <t>965</t>
  </si>
  <si>
    <t>Avenue  ST-ALPHONSE</t>
  </si>
  <si>
    <t>93030-2</t>
  </si>
  <si>
    <t>NEUVIEME RANG Nord</t>
  </si>
  <si>
    <t>93030-3</t>
  </si>
  <si>
    <t>515</t>
  </si>
  <si>
    <t>Rang 6 Sud</t>
  </si>
  <si>
    <t>93030-4</t>
  </si>
  <si>
    <t>Route  170</t>
  </si>
  <si>
    <t>93030-5</t>
  </si>
  <si>
    <t>850</t>
  </si>
  <si>
    <t>Avenue  INDUSTRIELLE</t>
  </si>
  <si>
    <t>93030-6</t>
  </si>
  <si>
    <t>PP Beaumont</t>
  </si>
  <si>
    <t>Plateau Beaumont</t>
  </si>
  <si>
    <t>93070-1</t>
  </si>
  <si>
    <t>451</t>
  </si>
  <si>
    <t>93070-2</t>
  </si>
  <si>
    <t>Roseaux</t>
  </si>
  <si>
    <t>93070-3</t>
  </si>
  <si>
    <t>Poste de régulation de la pression</t>
  </si>
  <si>
    <t>Rang 7</t>
  </si>
  <si>
    <t>93075-1</t>
  </si>
  <si>
    <t>9e RANG</t>
  </si>
  <si>
    <t>93075-2</t>
  </si>
  <si>
    <t>Surpression #1</t>
  </si>
  <si>
    <t>93075-3</t>
  </si>
  <si>
    <t>Surpression #2</t>
  </si>
  <si>
    <t>Rue  ST-JEAN</t>
  </si>
  <si>
    <t>93075-4</t>
  </si>
  <si>
    <t>93080-1</t>
  </si>
  <si>
    <t>648</t>
  </si>
  <si>
    <t>Avenue  GAGNON</t>
  </si>
  <si>
    <t>93080-2</t>
  </si>
  <si>
    <t>Chemin de la PRISE-D'EAU</t>
  </si>
  <si>
    <t>93080-3</t>
  </si>
  <si>
    <t>93080-4</t>
  </si>
  <si>
    <t>94068-1</t>
  </si>
  <si>
    <t>Puits S-70</t>
  </si>
  <si>
    <t>5612</t>
  </si>
  <si>
    <t>Chemin  SAINT-LOUIS</t>
  </si>
  <si>
    <t>94230-2</t>
  </si>
  <si>
    <t>clayton</t>
  </si>
  <si>
    <t>Route de TADOUSSAC</t>
  </si>
  <si>
    <t>94235-1</t>
  </si>
  <si>
    <t>Batiment des Puits</t>
  </si>
  <si>
    <t>Rang  SAINTE-ANNE</t>
  </si>
  <si>
    <t>94235-2</t>
  </si>
  <si>
    <t>Batiment du Réservoir</t>
  </si>
  <si>
    <t>Rue  MICHEL-SIMARD</t>
  </si>
  <si>
    <t>94235-3</t>
  </si>
  <si>
    <t>Chambre de l'analyseur de chlore</t>
  </si>
  <si>
    <t>Rang SAINTE-ANNE</t>
  </si>
  <si>
    <t>94235-4</t>
  </si>
  <si>
    <t>Poste de surpresseur Tourelle</t>
  </si>
  <si>
    <t>Route Tadoussac</t>
  </si>
  <si>
    <t>94235-5</t>
  </si>
  <si>
    <t>Chambre de réduction 1</t>
  </si>
  <si>
    <t>Rang  SAINT-JOSEPH</t>
  </si>
  <si>
    <t>94235-6</t>
  </si>
  <si>
    <t>Chambre de réduction 2</t>
  </si>
  <si>
    <t>Rang SAINT-JOSEPH</t>
  </si>
  <si>
    <t>94235-7</t>
  </si>
  <si>
    <t>DEG</t>
  </si>
  <si>
    <t>94235-8</t>
  </si>
  <si>
    <t>Rue SAGUENAY</t>
  </si>
  <si>
    <t>94235-9</t>
  </si>
  <si>
    <t>94235-10</t>
  </si>
  <si>
    <t>Poste P-3</t>
  </si>
  <si>
    <t>94240-11</t>
  </si>
  <si>
    <t>Bassin des Grands jardins</t>
  </si>
  <si>
    <t>Rue des Grands jardins</t>
  </si>
  <si>
    <t>94240-12</t>
  </si>
  <si>
    <t>Rue de l'Alizé</t>
  </si>
  <si>
    <t>94240-13</t>
  </si>
  <si>
    <t>Rue Blizzard</t>
  </si>
  <si>
    <t>94240-14</t>
  </si>
  <si>
    <t>142</t>
  </si>
  <si>
    <t>Rue Lapointe</t>
  </si>
  <si>
    <t>94240-15</t>
  </si>
  <si>
    <t>Bassin Desbiens</t>
  </si>
  <si>
    <t>520</t>
  </si>
  <si>
    <t>94240-16</t>
  </si>
  <si>
    <t>Débordement principale Canton-Tremblay</t>
  </si>
  <si>
    <t>94240-17</t>
  </si>
  <si>
    <t>Chemin du CAP</t>
  </si>
  <si>
    <t>94240-1</t>
  </si>
  <si>
    <t>Étang Saint-Honoré</t>
  </si>
  <si>
    <t>2891</t>
  </si>
  <si>
    <t>Boulevard  MARTEL</t>
  </si>
  <si>
    <t>94240-2</t>
  </si>
  <si>
    <t>94240-3</t>
  </si>
  <si>
    <t>Puits # 2</t>
  </si>
  <si>
    <t>94240-4</t>
  </si>
  <si>
    <t>Station Bergeron</t>
  </si>
  <si>
    <t>94068-2</t>
  </si>
  <si>
    <t>Puits S-71</t>
  </si>
  <si>
    <t>5852</t>
  </si>
  <si>
    <t>94068-3</t>
  </si>
  <si>
    <t>Puits S-72</t>
  </si>
  <si>
    <t>5654</t>
  </si>
  <si>
    <t>94068-4</t>
  </si>
  <si>
    <t>Puits S-73</t>
  </si>
  <si>
    <t>94068-5</t>
  </si>
  <si>
    <t>Puits S-74</t>
  </si>
  <si>
    <t>5895</t>
  </si>
  <si>
    <t>Chemin des CHUTES</t>
  </si>
  <si>
    <t>94068-6</t>
  </si>
  <si>
    <t>Puits S-75</t>
  </si>
  <si>
    <t>6473</t>
  </si>
  <si>
    <t>94068-7</t>
  </si>
  <si>
    <t>Puits S-76</t>
  </si>
  <si>
    <t>5513</t>
  </si>
  <si>
    <t>94068-8</t>
  </si>
  <si>
    <t>S-60, Port-Alfred</t>
  </si>
  <si>
    <t>405</t>
  </si>
  <si>
    <t>Rue de NIMES</t>
  </si>
  <si>
    <t>94068-9</t>
  </si>
  <si>
    <t>S-61, Bagot</t>
  </si>
  <si>
    <t>1678</t>
  </si>
  <si>
    <t>Rue des FRENES</t>
  </si>
  <si>
    <t>94068-10</t>
  </si>
  <si>
    <t>S-62, St-Anicet</t>
  </si>
  <si>
    <t>5322</t>
  </si>
  <si>
    <t>Chemin  SAINT-ANICET</t>
  </si>
  <si>
    <t>94068-11</t>
  </si>
  <si>
    <t>S-63, de la Batture</t>
  </si>
  <si>
    <t>7730</t>
  </si>
  <si>
    <t>Chemin de la BATTURE</t>
  </si>
  <si>
    <t>94068-12</t>
  </si>
  <si>
    <t>S-64, de l'Aéroport</t>
  </si>
  <si>
    <t>6840</t>
  </si>
  <si>
    <t>Chemin de L'AEROPORT</t>
  </si>
  <si>
    <t>94068-13</t>
  </si>
  <si>
    <t>S-80, St-Louis</t>
  </si>
  <si>
    <t>3253</t>
  </si>
  <si>
    <t>94068-14</t>
  </si>
  <si>
    <t>S-81, St-Anicet</t>
  </si>
  <si>
    <t>3823</t>
  </si>
  <si>
    <t>94068-15</t>
  </si>
  <si>
    <t>S-82, des Érables</t>
  </si>
  <si>
    <t>581</t>
  </si>
  <si>
    <t>Rue des ERABLES</t>
  </si>
  <si>
    <t>94068-16</t>
  </si>
  <si>
    <t>S-83, des Mélèzes</t>
  </si>
  <si>
    <t>1322</t>
  </si>
  <si>
    <t>Rue des MELEZES</t>
  </si>
  <si>
    <t>94068-17</t>
  </si>
  <si>
    <t>S-84, des Pivoines</t>
  </si>
  <si>
    <t>1843</t>
  </si>
  <si>
    <t>Rue des PIVOINES</t>
  </si>
  <si>
    <t>94068-18</t>
  </si>
  <si>
    <t>S-85, Grande-Baie Nord</t>
  </si>
  <si>
    <t>1490</t>
  </si>
  <si>
    <t>94068-19</t>
  </si>
  <si>
    <t>S-86, St-Jean</t>
  </si>
  <si>
    <t>2503</t>
  </si>
  <si>
    <t>Chemin  SAINT-JEAN</t>
  </si>
  <si>
    <t>94068-20</t>
  </si>
  <si>
    <t>S-87, Frémillon</t>
  </si>
  <si>
    <t>599</t>
  </si>
  <si>
    <t>Chemin  FREMILLON</t>
  </si>
  <si>
    <t>94068-21</t>
  </si>
  <si>
    <t>Usine d'épuration La Baie</t>
  </si>
  <si>
    <t>Rue  6E</t>
  </si>
  <si>
    <t>94068-22</t>
  </si>
  <si>
    <t># S-1, Parc Mars</t>
  </si>
  <si>
    <t>671</t>
  </si>
  <si>
    <t>rue du CAP</t>
  </si>
  <si>
    <t>94068-33</t>
  </si>
  <si>
    <t># S-12, Chemin Saint-Anicet</t>
  </si>
  <si>
    <t>4402</t>
  </si>
  <si>
    <t>94068-34</t>
  </si>
  <si>
    <t># S-13, Bagot</t>
  </si>
  <si>
    <t>1999</t>
  </si>
  <si>
    <t>Rue  BAGOT</t>
  </si>
  <si>
    <t>94068-35</t>
  </si>
  <si>
    <t>Usine de filtration Chicoutimi</t>
  </si>
  <si>
    <t>1785</t>
  </si>
  <si>
    <t>Rue de la MANIC</t>
  </si>
  <si>
    <t>94068-36</t>
  </si>
  <si>
    <t>Prise d'eau usine de filtration Chicoutimi</t>
  </si>
  <si>
    <t>1788</t>
  </si>
  <si>
    <t>94068-37</t>
  </si>
  <si>
    <t>Usine filtration St-Honoré</t>
  </si>
  <si>
    <t>1800</t>
  </si>
  <si>
    <t>Chemin des RUISSEAUX</t>
  </si>
  <si>
    <t>94068-38</t>
  </si>
  <si>
    <t>Poste d'analyses de chlore St-Honoré</t>
  </si>
  <si>
    <t>rue WHITE</t>
  </si>
  <si>
    <t>94068-39</t>
  </si>
  <si>
    <t>Puits Laterrière</t>
  </si>
  <si>
    <t>7320</t>
  </si>
  <si>
    <t>Chemin de la CHAINE</t>
  </si>
  <si>
    <t>94068-40</t>
  </si>
  <si>
    <t>Saint-Paul</t>
  </si>
  <si>
    <t>1918</t>
  </si>
  <si>
    <t>Rue des OUTARDES</t>
  </si>
  <si>
    <t>94068-41</t>
  </si>
  <si>
    <t>de l'Est</t>
  </si>
  <si>
    <t>2411</t>
  </si>
  <si>
    <t>Rue des ROITELETS</t>
  </si>
  <si>
    <t>94068-42</t>
  </si>
  <si>
    <t>du Royaume</t>
  </si>
  <si>
    <t>680</t>
  </si>
  <si>
    <t>94068-43</t>
  </si>
  <si>
    <t>Cap-à-l'Orignal</t>
  </si>
  <si>
    <t>3000</t>
  </si>
  <si>
    <t>Rue de VIMY</t>
  </si>
  <si>
    <t>94068-44</t>
  </si>
  <si>
    <t>Chlorateur Anna</t>
  </si>
  <si>
    <t>101</t>
  </si>
  <si>
    <t>Rue ANNA</t>
  </si>
  <si>
    <t>94068-45</t>
  </si>
  <si>
    <t>Blériot</t>
  </si>
  <si>
    <t>1280</t>
  </si>
  <si>
    <t>Rue BLÉRIOT</t>
  </si>
  <si>
    <t>94068-46</t>
  </si>
  <si>
    <t>Saint-Jean-Baptiste</t>
  </si>
  <si>
    <t>1520</t>
  </si>
  <si>
    <t>Boulevard SAINT-JEAN-BAPTISTE</t>
  </si>
  <si>
    <t>94068-47</t>
  </si>
  <si>
    <t>Saint-Martin</t>
  </si>
  <si>
    <t>3546</t>
  </si>
  <si>
    <t>Rang  SAINT-MARTIN</t>
  </si>
  <si>
    <t>94068-48</t>
  </si>
  <si>
    <t>CJPM</t>
  </si>
  <si>
    <t>1356</t>
  </si>
  <si>
    <t>Rue  JOLLIET</t>
  </si>
  <si>
    <t>94068-49</t>
  </si>
  <si>
    <t>Roussel</t>
  </si>
  <si>
    <t>2448</t>
  </si>
  <si>
    <t>Rue  ROUSSEL</t>
  </si>
  <si>
    <t>94068-50</t>
  </si>
  <si>
    <t>Villeneuve</t>
  </si>
  <si>
    <t>Route  VILLENEUVE</t>
  </si>
  <si>
    <t>94068-51</t>
  </si>
  <si>
    <t>Usine d'épuration Chicoutimi</t>
  </si>
  <si>
    <t>1740</t>
  </si>
  <si>
    <t>94068-52</t>
  </si>
  <si>
    <t>Étangs aérées Saint-Jean-Baptiste</t>
  </si>
  <si>
    <t>1700</t>
  </si>
  <si>
    <t>Rue LAVOIE</t>
  </si>
  <si>
    <t>94068-53</t>
  </si>
  <si>
    <t>Étangs aérées Laterrière</t>
  </si>
  <si>
    <t>6191</t>
  </si>
  <si>
    <t>94068-54</t>
  </si>
  <si>
    <t># 1, Saguenay Ouest</t>
  </si>
  <si>
    <t>1752</t>
  </si>
  <si>
    <t>94068-66</t>
  </si>
  <si>
    <t># 13, Roussel Ouest</t>
  </si>
  <si>
    <t>2875</t>
  </si>
  <si>
    <t>94068-67</t>
  </si>
  <si>
    <t># 14, Saint-Jean- Baptiste</t>
  </si>
  <si>
    <t>2828</t>
  </si>
  <si>
    <t>Boulevard  SAINT-JEAN-BAPTISTE</t>
  </si>
  <si>
    <t>94068-68</t>
  </si>
  <si>
    <t># 15, De la Fabrique</t>
  </si>
  <si>
    <t>Rue de la FABRIQUE</t>
  </si>
  <si>
    <t>94068-69</t>
  </si>
  <si>
    <t># 16, Du Rosaire</t>
  </si>
  <si>
    <t>2222</t>
  </si>
  <si>
    <t>Boulevard de TADOUSSAC</t>
  </si>
  <si>
    <t>94068-70</t>
  </si>
  <si>
    <t># 17, Richmond</t>
  </si>
  <si>
    <t>307</t>
  </si>
  <si>
    <t>Rue  RICHMOND</t>
  </si>
  <si>
    <t>94068-71</t>
  </si>
  <si>
    <t># 18, Potvin</t>
  </si>
  <si>
    <t>191</t>
  </si>
  <si>
    <t>94068-72</t>
  </si>
  <si>
    <t># 19, Roussel Est</t>
  </si>
  <si>
    <t>1475</t>
  </si>
  <si>
    <t>94068-73</t>
  </si>
  <si>
    <t># 20, Tadoussac</t>
  </si>
  <si>
    <t>967</t>
  </si>
  <si>
    <t>94068-74</t>
  </si>
  <si>
    <t># 21, De la Paix</t>
  </si>
  <si>
    <t>2415</t>
  </si>
  <si>
    <t>94068-75</t>
  </si>
  <si>
    <t># 22, Petit Price</t>
  </si>
  <si>
    <t>287</t>
  </si>
  <si>
    <t>Rue PRICE OUEST</t>
  </si>
  <si>
    <t>94068-76</t>
  </si>
  <si>
    <t># 23, Sainte-Geneviève</t>
  </si>
  <si>
    <t>1951</t>
  </si>
  <si>
    <t>Route  SAINTE-GENEVIEVE</t>
  </si>
  <si>
    <t>94068-23</t>
  </si>
  <si>
    <t># S-2, 6ième avenue</t>
  </si>
  <si>
    <t>1031</t>
  </si>
  <si>
    <t>Avenue  6E</t>
  </si>
  <si>
    <t>94068-24</t>
  </si>
  <si>
    <t># S-3, Grande-baie Sud</t>
  </si>
  <si>
    <t>1970</t>
  </si>
  <si>
    <t>94068-25</t>
  </si>
  <si>
    <t># S-4, Mgr Dufour</t>
  </si>
  <si>
    <t>Rue  MONSEIGNEUR-DUFOUR</t>
  </si>
  <si>
    <t>94068-26</t>
  </si>
  <si>
    <t># S-5, Barachois</t>
  </si>
  <si>
    <t>3771</t>
  </si>
  <si>
    <t>94068-27</t>
  </si>
  <si>
    <t># S-6, Centre Jean-Claude Tremblay</t>
  </si>
  <si>
    <t>988</t>
  </si>
  <si>
    <t>Rue  AIME-GRAVEL</t>
  </si>
  <si>
    <t>94068-28</t>
  </si>
  <si>
    <t># S-7, Mont-Bélu</t>
  </si>
  <si>
    <t>4991</t>
  </si>
  <si>
    <t>94068-29</t>
  </si>
  <si>
    <t># S-8, Jardin de mon Père</t>
  </si>
  <si>
    <t>3588</t>
  </si>
  <si>
    <t>94068-30</t>
  </si>
  <si>
    <t>#S-9, Chemin des Chutes</t>
  </si>
  <si>
    <t>3292</t>
  </si>
  <si>
    <t>94068-31</t>
  </si>
  <si>
    <t># S-10, Des Génévriers</t>
  </si>
  <si>
    <t>rue des GENEVRIERS</t>
  </si>
  <si>
    <t>94068-32</t>
  </si>
  <si>
    <t># S-11, Joseph Gagné Nord</t>
  </si>
  <si>
    <t>141</t>
  </si>
  <si>
    <t>rue JOSEPH GAGNE Sud</t>
  </si>
  <si>
    <t>94068-77</t>
  </si>
  <si>
    <t># 24, Du Cap</t>
  </si>
  <si>
    <t>Rue du CAP</t>
  </si>
  <si>
    <t>94068-78</t>
  </si>
  <si>
    <t># 25, Chemin de la Réserve</t>
  </si>
  <si>
    <t>1647</t>
  </si>
  <si>
    <t>Chemin de la RESERVE</t>
  </si>
  <si>
    <t>94068-79</t>
  </si>
  <si>
    <t># 26, Saint-Alexis</t>
  </si>
  <si>
    <t>2467</t>
  </si>
  <si>
    <t>94068-80</t>
  </si>
  <si>
    <t># 27, Du Golf</t>
  </si>
  <si>
    <t>533</t>
  </si>
  <si>
    <t>Rue du CHEMIN-DU-GOLF</t>
  </si>
  <si>
    <t>94068-81</t>
  </si>
  <si>
    <t># 28, Boul. Renaud</t>
  </si>
  <si>
    <t>1580</t>
  </si>
  <si>
    <t>Boulevard  RENAUD</t>
  </si>
  <si>
    <t>94068-82</t>
  </si>
  <si>
    <t># 29, Chemin de la Réserve</t>
  </si>
  <si>
    <t>2300</t>
  </si>
  <si>
    <t>94068-83</t>
  </si>
  <si>
    <t># 30 Club Nautique</t>
  </si>
  <si>
    <t>745</t>
  </si>
  <si>
    <t>94068-84</t>
  </si>
  <si>
    <t># 31 Caribou</t>
  </si>
  <si>
    <t>444</t>
  </si>
  <si>
    <t>94068-85</t>
  </si>
  <si>
    <t># 32 Piché</t>
  </si>
  <si>
    <t>Rue  PICHE</t>
  </si>
  <si>
    <t>94068-86</t>
  </si>
  <si>
    <t># 33 Saint-Jean-Baptiste</t>
  </si>
  <si>
    <t>94068-87</t>
  </si>
  <si>
    <t># 34 Des Augustines</t>
  </si>
  <si>
    <t>Rue des AUGUSTINES</t>
  </si>
  <si>
    <t>94068-55</t>
  </si>
  <si>
    <t># 2, Saguenay Ouest</t>
  </si>
  <si>
    <t>1036</t>
  </si>
  <si>
    <t>94068-56</t>
  </si>
  <si>
    <t># 3, Saguenay Ouest</t>
  </si>
  <si>
    <t>490</t>
  </si>
  <si>
    <t>94068-57</t>
  </si>
  <si>
    <t># 4, Hôtel de ville</t>
  </si>
  <si>
    <t>Rue de l’ HOTEL-DE-VILLE</t>
  </si>
  <si>
    <t>94068-58</t>
  </si>
  <si>
    <t># 5, Bacon</t>
  </si>
  <si>
    <t>Rue  JACQUES-BACON</t>
  </si>
  <si>
    <t>94068-59</t>
  </si>
  <si>
    <t># 6, Pierre-Laure</t>
  </si>
  <si>
    <t>833</t>
  </si>
  <si>
    <t>94068-60</t>
  </si>
  <si>
    <t># 7, Price Ouest</t>
  </si>
  <si>
    <t>94068-61</t>
  </si>
  <si>
    <t># 8, Dréan</t>
  </si>
  <si>
    <t>Rue  DREAN</t>
  </si>
  <si>
    <t>94068-62</t>
  </si>
  <si>
    <t># 9, Usine de filtration</t>
  </si>
  <si>
    <t>1783</t>
  </si>
  <si>
    <t>94068-63</t>
  </si>
  <si>
    <t># 10 Parc industriel</t>
  </si>
  <si>
    <t>1668</t>
  </si>
  <si>
    <t>Boulevard  SAINT-PAUL</t>
  </si>
  <si>
    <t>94068-64</t>
  </si>
  <si>
    <t># 11, Lavoie</t>
  </si>
  <si>
    <t>1814</t>
  </si>
  <si>
    <t>Rue  LAVOIE</t>
  </si>
  <si>
    <t>94068-65</t>
  </si>
  <si>
    <t># 12, Giffard</t>
  </si>
  <si>
    <t>Rue  VALLIERES</t>
  </si>
  <si>
    <t>94068-88</t>
  </si>
  <si>
    <t># 1L, Du boulevard</t>
  </si>
  <si>
    <t>955</t>
  </si>
  <si>
    <t>Rue du BOULEVARD</t>
  </si>
  <si>
    <t>94068-89</t>
  </si>
  <si>
    <t># 2L, Parc Nazaire</t>
  </si>
  <si>
    <t>6203</t>
  </si>
  <si>
    <t>Rue NOTRE-DAME</t>
  </si>
  <si>
    <t>94068-90</t>
  </si>
  <si>
    <t># 3L, Talbot</t>
  </si>
  <si>
    <t>5783</t>
  </si>
  <si>
    <t>Boulevard TALBOT</t>
  </si>
  <si>
    <t>94068-91</t>
  </si>
  <si>
    <t># 4L, Maisons mobiles</t>
  </si>
  <si>
    <t>127</t>
  </si>
  <si>
    <t>Rue SAINT-GELAIS</t>
  </si>
  <si>
    <t>94068-92</t>
  </si>
  <si>
    <t>Usine de filtration Jonquière</t>
  </si>
  <si>
    <t>2384</t>
  </si>
  <si>
    <t>Rue de la RIVIERE-AUX-SABLES</t>
  </si>
  <si>
    <t>94068-93</t>
  </si>
  <si>
    <t>Usine de filtration Arvida</t>
  </si>
  <si>
    <t>2699</t>
  </si>
  <si>
    <t>Rue de la SALLE</t>
  </si>
  <si>
    <t>94068-94</t>
  </si>
  <si>
    <t>Prise d'eau usine de filtration Arvida</t>
  </si>
  <si>
    <t>2441</t>
  </si>
  <si>
    <t>94068-95</t>
  </si>
  <si>
    <t>Puits Shipshaw Sud</t>
  </si>
  <si>
    <t>Chemin de la SABLIERE</t>
  </si>
  <si>
    <t>94068-96</t>
  </si>
  <si>
    <t>Puits Lac Kénogami</t>
  </si>
  <si>
    <t>8980</t>
  </si>
  <si>
    <t>Route de KENOGAMI</t>
  </si>
  <si>
    <t>94068-97</t>
  </si>
  <si>
    <t>Nil-Jean</t>
  </si>
  <si>
    <t>Chemin NIL-JEAN</t>
  </si>
  <si>
    <t>94068-98</t>
  </si>
  <si>
    <t>Shipshaw Nord</t>
  </si>
  <si>
    <t>3090</t>
  </si>
  <si>
    <t>Route  MATHIAS</t>
  </si>
  <si>
    <t>94068-99</t>
  </si>
  <si>
    <t>Shipshaw Sud</t>
  </si>
  <si>
    <t>3730</t>
  </si>
  <si>
    <t>route SAINT-LEONARD</t>
  </si>
  <si>
    <t>94068-100</t>
  </si>
  <si>
    <t>Saint-François</t>
  </si>
  <si>
    <t>2252</t>
  </si>
  <si>
    <t>Boulevard  RENE-LEVESQUE</t>
  </si>
  <si>
    <t>94068-101</t>
  </si>
  <si>
    <t>Coulombe</t>
  </si>
  <si>
    <t>1861</t>
  </si>
  <si>
    <t>Route  COULOMBE</t>
  </si>
  <si>
    <t>94068-102</t>
  </si>
  <si>
    <t>Mathias</t>
  </si>
  <si>
    <t>4050</t>
  </si>
  <si>
    <t>94068-103</t>
  </si>
  <si>
    <t>Usine d'épuration Jonquière</t>
  </si>
  <si>
    <t>2710</t>
  </si>
  <si>
    <t>Boulevard du SAGUENAY</t>
  </si>
  <si>
    <t>94068-104</t>
  </si>
  <si>
    <t>Plateforme Jonquière</t>
  </si>
  <si>
    <t>2800</t>
  </si>
  <si>
    <t>Chemin SAINT-DAMIEN</t>
  </si>
  <si>
    <t>94068-105</t>
  </si>
  <si>
    <t>Étangs aérées Shipshaw Nord</t>
  </si>
  <si>
    <t>3780</t>
  </si>
  <si>
    <t>Chemin du BOISÉ</t>
  </si>
  <si>
    <t>94068-106</t>
  </si>
  <si>
    <t>Étangs aérées Shipshaw Sud</t>
  </si>
  <si>
    <t>Rue de la FONTAINE</t>
  </si>
  <si>
    <t>94068-107</t>
  </si>
  <si>
    <t>Système Bionest Le Norvégien</t>
  </si>
  <si>
    <t>Chemin SAINT-BENOIT</t>
  </si>
  <si>
    <t>94068-108</t>
  </si>
  <si>
    <t>#1, Saint-Dominique</t>
  </si>
  <si>
    <t>2860</t>
  </si>
  <si>
    <t>Rue  SAINT-DOMINIQUE</t>
  </si>
  <si>
    <t>94068-109</t>
  </si>
  <si>
    <t>#2, Saint-Dominique</t>
  </si>
  <si>
    <t>3037</t>
  </si>
  <si>
    <t>94068-110</t>
  </si>
  <si>
    <t>#3, Saint-Dominique</t>
  </si>
  <si>
    <t>3190</t>
  </si>
  <si>
    <t>94068-111</t>
  </si>
  <si>
    <t># 4, D'Youville</t>
  </si>
  <si>
    <t>3625</t>
  </si>
  <si>
    <t>Rue  D'YOUVILLE</t>
  </si>
  <si>
    <t>94068-112</t>
  </si>
  <si>
    <t>#5, Saint-Émilie</t>
  </si>
  <si>
    <t>2191</t>
  </si>
  <si>
    <t>Rue  des COUDRIERS</t>
  </si>
  <si>
    <t>94068-113</t>
  </si>
  <si>
    <t>#6, Soucy</t>
  </si>
  <si>
    <t>3940</t>
  </si>
  <si>
    <t>Rue  SOUCY</t>
  </si>
  <si>
    <t>94068-114</t>
  </si>
  <si>
    <t># 7, Saint-Jean-Baptiste</t>
  </si>
  <si>
    <t>1793</t>
  </si>
  <si>
    <t>94068-115</t>
  </si>
  <si>
    <t># 8, Des Cyprès</t>
  </si>
  <si>
    <t>2395</t>
  </si>
  <si>
    <t>Rue des CYPRES</t>
  </si>
  <si>
    <t>94068-116</t>
  </si>
  <si>
    <t>#9, De la Vérendrye</t>
  </si>
  <si>
    <t>2350</t>
  </si>
  <si>
    <t>Rue  de la VERENDRYE</t>
  </si>
  <si>
    <t>94068-117</t>
  </si>
  <si>
    <t># 10, Du Vieux-Pont</t>
  </si>
  <si>
    <t>3983</t>
  </si>
  <si>
    <t>Rue du VIEUX-PONT</t>
  </si>
  <si>
    <t>94068-118</t>
  </si>
  <si>
    <t>#11, Saint-Maurice</t>
  </si>
  <si>
    <t>2181</t>
  </si>
  <si>
    <t>Rue SAINT-MAURICE</t>
  </si>
  <si>
    <t>94068-119</t>
  </si>
  <si>
    <t># 12, Legendre</t>
  </si>
  <si>
    <t>3604</t>
  </si>
  <si>
    <t>Rue LEGENDRE</t>
  </si>
  <si>
    <t>94068-120</t>
  </si>
  <si>
    <t># 13, Saint-Dominique</t>
  </si>
  <si>
    <t>3263</t>
  </si>
  <si>
    <t>94068-121</t>
  </si>
  <si>
    <t>#14, Radin</t>
  </si>
  <si>
    <t>3490</t>
  </si>
  <si>
    <t>Rue RADIN</t>
  </si>
  <si>
    <t>94068-122</t>
  </si>
  <si>
    <t># 15, Du Royaume</t>
  </si>
  <si>
    <t>4365</t>
  </si>
  <si>
    <t>Boulevard du ROYAUME</t>
  </si>
  <si>
    <t>94068-123</t>
  </si>
  <si>
    <t># 16, Boul. Saguenay</t>
  </si>
  <si>
    <t>2033</t>
  </si>
  <si>
    <t>94068-124</t>
  </si>
  <si>
    <t>#17, Tourangeau</t>
  </si>
  <si>
    <t>2179</t>
  </si>
  <si>
    <t>Rue TOURANGEAU</t>
  </si>
  <si>
    <t>94068-125</t>
  </si>
  <si>
    <t># 18, Boul. Saguenay</t>
  </si>
  <si>
    <t>2390</t>
  </si>
  <si>
    <t>94068-126</t>
  </si>
  <si>
    <t># 19, Turbide</t>
  </si>
  <si>
    <t>1631</t>
  </si>
  <si>
    <t>Rue  TURBIDE</t>
  </si>
  <si>
    <t>94068-127</t>
  </si>
  <si>
    <t>#20, Dubose</t>
  </si>
  <si>
    <t>2432</t>
  </si>
  <si>
    <t>Rue DUBOSE</t>
  </si>
  <si>
    <t>94068-128</t>
  </si>
  <si>
    <t>#21, Hébert</t>
  </si>
  <si>
    <t>2342</t>
  </si>
  <si>
    <t>Rue HEBERT</t>
  </si>
  <si>
    <t>94068-129</t>
  </si>
  <si>
    <t># 22, Chemin de la Réserve</t>
  </si>
  <si>
    <t>2400</t>
  </si>
  <si>
    <t>94068-130</t>
  </si>
  <si>
    <t>#23, Mercier</t>
  </si>
  <si>
    <t>2500</t>
  </si>
  <si>
    <t>Rue MERCIER</t>
  </si>
  <si>
    <t>94068-131</t>
  </si>
  <si>
    <t># 24, des Mouettes</t>
  </si>
  <si>
    <t>2593</t>
  </si>
  <si>
    <t>Rue des MERLES</t>
  </si>
  <si>
    <t>94068-132</t>
  </si>
  <si>
    <t>#25, Gaston Tremblay</t>
  </si>
  <si>
    <t>1901</t>
  </si>
  <si>
    <t>Rue GASTON-L TREMBLAY</t>
  </si>
  <si>
    <t>94068-133</t>
  </si>
  <si>
    <t># 1S, Savard</t>
  </si>
  <si>
    <t>3433</t>
  </si>
  <si>
    <t>Rue  SAVARD</t>
  </si>
  <si>
    <t>94068-134</t>
  </si>
  <si>
    <t>#2S, Saint-Léonard</t>
  </si>
  <si>
    <t>3830</t>
  </si>
  <si>
    <t>Route SAINT-LEONARD</t>
  </si>
  <si>
    <t>94068-135</t>
  </si>
  <si>
    <t>#3S, Mathias</t>
  </si>
  <si>
    <t>4421</t>
  </si>
  <si>
    <t>Route MATHIAS</t>
  </si>
  <si>
    <t>94068-136</t>
  </si>
  <si>
    <t>#4S, Mathias</t>
  </si>
  <si>
    <t>94068-137</t>
  </si>
  <si>
    <t>Siphon Vieux Pont</t>
  </si>
  <si>
    <t>4007</t>
  </si>
  <si>
    <t>94230-1</t>
  </si>
  <si>
    <t>usine d'eau</t>
  </si>
  <si>
    <t>796</t>
  </si>
  <si>
    <t>94240-5</t>
  </si>
  <si>
    <t>Étang Canton-Tremblay</t>
  </si>
  <si>
    <t>94240-6</t>
  </si>
  <si>
    <t>94240-7</t>
  </si>
  <si>
    <t>Puits # 4</t>
  </si>
  <si>
    <t>94240-8</t>
  </si>
  <si>
    <t>Chambre de régulation</t>
  </si>
  <si>
    <t>981</t>
  </si>
  <si>
    <t>Rue Hotel de Ville</t>
  </si>
  <si>
    <t>94240-9</t>
  </si>
  <si>
    <t>Bassin Flamand</t>
  </si>
  <si>
    <t>Rue Flamand</t>
  </si>
  <si>
    <t>94240-10</t>
  </si>
  <si>
    <t>Bassin Duperré</t>
  </si>
  <si>
    <t>Rue Duperré</t>
  </si>
  <si>
    <t>94245-1</t>
  </si>
  <si>
    <t>Réserve d'eau  secteur alpin</t>
  </si>
  <si>
    <t>Rue de Verbier</t>
  </si>
  <si>
    <t>94245-2</t>
  </si>
  <si>
    <t>Étangs aérés - Village</t>
  </si>
  <si>
    <t>Rang # 4</t>
  </si>
  <si>
    <t>94245-3</t>
  </si>
  <si>
    <t>station de pompage -égout-village</t>
  </si>
  <si>
    <t>Boulevard  DESGAGNE</t>
  </si>
  <si>
    <t>94245-4</t>
  </si>
  <si>
    <t>Station de pompage aqueduc village</t>
  </si>
  <si>
    <t>94245-5</t>
  </si>
  <si>
    <t>Étang aérés - secteur alpin</t>
  </si>
  <si>
    <t>Route du VALINOUET</t>
  </si>
  <si>
    <t>94245-6</t>
  </si>
  <si>
    <t>Usine de filtration eau potable secteur alpin</t>
  </si>
  <si>
    <t>94245-7</t>
  </si>
  <si>
    <t>Puits aqueduc</t>
  </si>
  <si>
    <t>Lac Sébastien # 1</t>
  </si>
  <si>
    <t>94245-8</t>
  </si>
  <si>
    <t>Nouvelle réserve eau potable secteur alpin</t>
  </si>
  <si>
    <t>94260-2</t>
  </si>
  <si>
    <t>Chemin du Quai</t>
  </si>
  <si>
    <t>94260-3</t>
  </si>
  <si>
    <t>Chemin Val Menaud</t>
  </si>
  <si>
    <t>94260-4</t>
  </si>
  <si>
    <t>Chemin Val-Menaud</t>
  </si>
  <si>
    <t>94260-5</t>
  </si>
  <si>
    <t>94265-1</t>
  </si>
  <si>
    <t>Vortex - Régulation de débits d'eaux usées</t>
  </si>
  <si>
    <t>785</t>
  </si>
  <si>
    <t>Rue  GAUTHIER</t>
  </si>
  <si>
    <t>94265-2</t>
  </si>
  <si>
    <t>Régulateur de pression</t>
  </si>
  <si>
    <t>Route des FONDATEURS</t>
  </si>
  <si>
    <t>94265-3</t>
  </si>
  <si>
    <t>PP Principal</t>
  </si>
  <si>
    <t>94265-4</t>
  </si>
  <si>
    <t>550</t>
  </si>
  <si>
    <t>94265-5</t>
  </si>
  <si>
    <t>Hébertville-Station</t>
  </si>
  <si>
    <t>94265-6</t>
  </si>
  <si>
    <t>15005-1</t>
  </si>
  <si>
    <t>Chemin des BAINS</t>
  </si>
  <si>
    <t>15005-2</t>
  </si>
  <si>
    <t>242</t>
  </si>
  <si>
    <t>15005-3</t>
  </si>
  <si>
    <t>Station de dégrillage</t>
  </si>
  <si>
    <t>208</t>
  </si>
  <si>
    <t>15005-4</t>
  </si>
  <si>
    <t>Usine d'eau potable incluant le réservoir d'eau potable</t>
  </si>
  <si>
    <t>15005-5</t>
  </si>
  <si>
    <t>Poste de réduction de pression</t>
  </si>
  <si>
    <t>475</t>
  </si>
  <si>
    <t>15005-6</t>
  </si>
  <si>
    <t>Poste de supression</t>
  </si>
  <si>
    <t>Rang St-Antoine</t>
  </si>
  <si>
    <t>15013-1</t>
  </si>
  <si>
    <t>Rivière Malbaie RR-1 existant</t>
  </si>
  <si>
    <t>496</t>
  </si>
  <si>
    <t>chemin de la Vallée</t>
  </si>
  <si>
    <t>15013-2</t>
  </si>
  <si>
    <t>Sainte-Agnès</t>
  </si>
  <si>
    <t>rue du Patrimoine</t>
  </si>
  <si>
    <t>15013-3</t>
  </si>
  <si>
    <t>Saint-Fidèle</t>
  </si>
  <si>
    <t>rue Saint-Fidèle</t>
  </si>
  <si>
    <t>15013-4</t>
  </si>
  <si>
    <t>Réservoirs sources joyeuses RJ-1</t>
  </si>
  <si>
    <t>15013-5</t>
  </si>
  <si>
    <t>Réservoir Asselin RP-1</t>
  </si>
  <si>
    <t>1090</t>
  </si>
  <si>
    <t>15013-6</t>
  </si>
  <si>
    <t>Réservoir RA-1 (Dassylva)</t>
  </si>
  <si>
    <t>Route Dassylva</t>
  </si>
  <si>
    <t>15013-7</t>
  </si>
  <si>
    <t>Réservoir Kane et poste de chloration</t>
  </si>
  <si>
    <t>1505</t>
  </si>
  <si>
    <t>boulevard kane</t>
  </si>
  <si>
    <t>16013-2</t>
  </si>
  <si>
    <t>RAA</t>
  </si>
  <si>
    <t>Rang  SAINT-JEROME</t>
  </si>
  <si>
    <t>16013-3</t>
  </si>
  <si>
    <t>105</t>
  </si>
  <si>
    <t>Chemin  SAINT-LAURENT</t>
  </si>
  <si>
    <t>16013-4</t>
  </si>
  <si>
    <t>16013-5</t>
  </si>
  <si>
    <t>211</t>
  </si>
  <si>
    <t>Rue  SAINT-JOSEPH</t>
  </si>
  <si>
    <t>16013-6</t>
  </si>
  <si>
    <t>RCC</t>
  </si>
  <si>
    <t>Côte du BALCON-VERT</t>
  </si>
  <si>
    <t>16013-7</t>
  </si>
  <si>
    <t>CV-2</t>
  </si>
  <si>
    <t>Chemin de la Pointe</t>
  </si>
  <si>
    <t>16013-8</t>
  </si>
  <si>
    <t>RDD</t>
  </si>
  <si>
    <t>Rue de la FERME</t>
  </si>
  <si>
    <t>16013-9</t>
  </si>
  <si>
    <t>RBB</t>
  </si>
  <si>
    <t>16013-10</t>
  </si>
  <si>
    <t>CV-1</t>
  </si>
  <si>
    <t>288</t>
  </si>
  <si>
    <t>Rue Saint-Jean-Baptiste</t>
  </si>
  <si>
    <t>16013-11</t>
  </si>
  <si>
    <t>CV-3</t>
  </si>
  <si>
    <t>De la Chapelle</t>
  </si>
  <si>
    <t>16013-12</t>
  </si>
  <si>
    <t>16023-15</t>
  </si>
  <si>
    <t>1292</t>
  </si>
  <si>
    <t>15013-8</t>
  </si>
  <si>
    <t>Puits Sainte-Mathilde Est</t>
  </si>
  <si>
    <t>1965</t>
  </si>
  <si>
    <t>rang Sainte-Mathilde Est</t>
  </si>
  <si>
    <t>15013-9</t>
  </si>
  <si>
    <t>Puits Sainte-Mathilde Est (2)</t>
  </si>
  <si>
    <t>15013-10</t>
  </si>
  <si>
    <t>Puits PJ-6</t>
  </si>
  <si>
    <t>15013-11</t>
  </si>
  <si>
    <t>Puits PJ-7</t>
  </si>
  <si>
    <t>15013-12</t>
  </si>
  <si>
    <t>Puits PJ-8</t>
  </si>
  <si>
    <t>15013-13</t>
  </si>
  <si>
    <t>Puits PG-4</t>
  </si>
  <si>
    <t>15013-14</t>
  </si>
  <si>
    <t>Puits PG-5</t>
  </si>
  <si>
    <t>15013-15</t>
  </si>
  <si>
    <t>Puits PP-1</t>
  </si>
  <si>
    <t>15013-16</t>
  </si>
  <si>
    <t>Puits PP-2</t>
  </si>
  <si>
    <t>15013-17</t>
  </si>
  <si>
    <t>Puits PP-3</t>
  </si>
  <si>
    <t>15013-18</t>
  </si>
  <si>
    <t>Puits PP-4</t>
  </si>
  <si>
    <t>15013-19</t>
  </si>
  <si>
    <t>Puits PK-3</t>
  </si>
  <si>
    <t>15013-20</t>
  </si>
  <si>
    <t>Puits PK-8</t>
  </si>
  <si>
    <t>15013-21</t>
  </si>
  <si>
    <t>Station de pompage RR-1</t>
  </si>
  <si>
    <t>15013-22</t>
  </si>
  <si>
    <t>Poste de pompage rue Marie-Rose</t>
  </si>
  <si>
    <t>rue Marie-Rose</t>
  </si>
  <si>
    <t>15013-23</t>
  </si>
  <si>
    <t>15013-24</t>
  </si>
  <si>
    <t>Chambre de contrôle CC-1</t>
  </si>
  <si>
    <t>860</t>
  </si>
  <si>
    <t>15013-25</t>
  </si>
  <si>
    <t>Chambre de contrôle CC-2</t>
  </si>
  <si>
    <t>2610</t>
  </si>
  <si>
    <t>boulevard de Comporté</t>
  </si>
  <si>
    <t>15013-26</t>
  </si>
  <si>
    <t>Malcolm-Fraser</t>
  </si>
  <si>
    <t>15013-27</t>
  </si>
  <si>
    <t>Poste de pompage CP-1</t>
  </si>
  <si>
    <t>rue de la Grève</t>
  </si>
  <si>
    <t>15013-28</t>
  </si>
  <si>
    <t>Poste de pompage CP-2</t>
  </si>
  <si>
    <t>34</t>
  </si>
  <si>
    <t>15013-29</t>
  </si>
  <si>
    <t>Poste de pompage CP-3</t>
  </si>
  <si>
    <t>rue de la grève</t>
  </si>
  <si>
    <t>15013-30</t>
  </si>
  <si>
    <t>poste de pompage CP-4</t>
  </si>
  <si>
    <t>1285</t>
  </si>
  <si>
    <t>boulevard Malcolm-Fraser</t>
  </si>
  <si>
    <t>15013-31</t>
  </si>
  <si>
    <t>Poste de pompage RM-1</t>
  </si>
  <si>
    <t>1815</t>
  </si>
  <si>
    <t>15013-32</t>
  </si>
  <si>
    <t>Poste de pompage RM-2</t>
  </si>
  <si>
    <t>15013-33</t>
  </si>
  <si>
    <t>Poste de pompage RM-3</t>
  </si>
  <si>
    <t>rue Cimon</t>
  </si>
  <si>
    <t>15013-34</t>
  </si>
  <si>
    <t>Poste de pompage RM-4</t>
  </si>
  <si>
    <t>15013-35</t>
  </si>
  <si>
    <t>Poste de pompage RM-5</t>
  </si>
  <si>
    <t>2590</t>
  </si>
  <si>
    <t>boulevard de comporté</t>
  </si>
  <si>
    <t>15013-36</t>
  </si>
  <si>
    <t>Poste de pompage PP-1</t>
  </si>
  <si>
    <t>chemin du Havre</t>
  </si>
  <si>
    <t>15013-37</t>
  </si>
  <si>
    <t>Poste de pompage PP-2</t>
  </si>
  <si>
    <t>15013-38</t>
  </si>
  <si>
    <t>Poste de pompage LM-1</t>
  </si>
  <si>
    <t>725</t>
  </si>
  <si>
    <t>chemin du Golf</t>
  </si>
  <si>
    <t>15013-39</t>
  </si>
  <si>
    <t>Poste de pompage LM-2</t>
  </si>
  <si>
    <t>15013-40</t>
  </si>
  <si>
    <t>Poste de pompage St-Fidèle</t>
  </si>
  <si>
    <t>2925</t>
  </si>
  <si>
    <t>15025-1</t>
  </si>
  <si>
    <t>Rang Saint-Thomas</t>
  </si>
  <si>
    <t>15025-2</t>
  </si>
  <si>
    <t>Rue Notre-Dame</t>
  </si>
  <si>
    <t>15025-3</t>
  </si>
  <si>
    <t>chambre de vannes et batiment de chloration</t>
  </si>
  <si>
    <t>Rue de l'Horizon</t>
  </si>
  <si>
    <t>15025-4</t>
  </si>
  <si>
    <t>poste de régulation de pression</t>
  </si>
  <si>
    <t>15030-1</t>
  </si>
  <si>
    <t>Puit avec pompes</t>
  </si>
  <si>
    <t>15030-2</t>
  </si>
  <si>
    <t>souterrain</t>
  </si>
  <si>
    <t>Route 138</t>
  </si>
  <si>
    <t>16023-16</t>
  </si>
  <si>
    <t>PP-5</t>
  </si>
  <si>
    <t>Chemin Cartier</t>
  </si>
  <si>
    <t>16023-17</t>
  </si>
  <si>
    <t>3286</t>
  </si>
  <si>
    <t>16023-18</t>
  </si>
  <si>
    <t>16048-1</t>
  </si>
  <si>
    <t>Rang  ST-JOSEPH</t>
  </si>
  <si>
    <t>16048-2</t>
  </si>
  <si>
    <t>Rang  SAINT-MARC</t>
  </si>
  <si>
    <t>16048-3</t>
  </si>
  <si>
    <t>2 Étang aéré</t>
  </si>
  <si>
    <t>Rue du VILLAGE</t>
  </si>
  <si>
    <t>16048-4</t>
  </si>
  <si>
    <t>2 RÉSERVOIRS</t>
  </si>
  <si>
    <t>Rang  SAINT-GODEFROY</t>
  </si>
  <si>
    <t>16048-5</t>
  </si>
  <si>
    <t>chambre de réduction de pression -1</t>
  </si>
  <si>
    <t>16048-6</t>
  </si>
  <si>
    <t>chambre de réduction de pression -2</t>
  </si>
  <si>
    <t>16048-7</t>
  </si>
  <si>
    <t>chambre de réduction de pression -2A</t>
  </si>
  <si>
    <t>16048-8</t>
  </si>
  <si>
    <t>chambre de réduction de pression -3</t>
  </si>
  <si>
    <t>21025-7</t>
  </si>
  <si>
    <t>21025-8</t>
  </si>
  <si>
    <t>Rue de l’ AVALANCHE</t>
  </si>
  <si>
    <t>21025-9</t>
  </si>
  <si>
    <t>Rue de l’ ESPLANADE</t>
  </si>
  <si>
    <t>21025-10</t>
  </si>
  <si>
    <t>Rue des COTEAUX</t>
  </si>
  <si>
    <t>21025-11</t>
  </si>
  <si>
    <t>21025-12</t>
  </si>
  <si>
    <t>21025-13</t>
  </si>
  <si>
    <t>Rue  ST-MAURICE</t>
  </si>
  <si>
    <t>21025-14</t>
  </si>
  <si>
    <t>Rue  VALMONT</t>
  </si>
  <si>
    <t>21025-15</t>
  </si>
  <si>
    <t>21025-16</t>
  </si>
  <si>
    <t>notre dame</t>
  </si>
  <si>
    <t>10800</t>
  </si>
  <si>
    <t>Rue des Montagnards</t>
  </si>
  <si>
    <t>21030-1</t>
  </si>
  <si>
    <t>Approvisionnement et réservoir Turcotte</t>
  </si>
  <si>
    <t>9141</t>
  </si>
  <si>
    <t>Avenue  ROYALE</t>
  </si>
  <si>
    <t>21030-2</t>
  </si>
  <si>
    <t>SAB 2</t>
  </si>
  <si>
    <t>9492</t>
  </si>
  <si>
    <t>Boulevard  STE-ANNE</t>
  </si>
  <si>
    <t>15030-3</t>
  </si>
  <si>
    <t>15030-4</t>
  </si>
  <si>
    <t>Bâtiment de service - 2 étangs</t>
  </si>
  <si>
    <t>Larouche</t>
  </si>
  <si>
    <t>15030-5</t>
  </si>
  <si>
    <t>165A</t>
  </si>
  <si>
    <t>15030-6</t>
  </si>
  <si>
    <t>15035-1</t>
  </si>
  <si>
    <t>P2-P3-P4</t>
  </si>
  <si>
    <t>15035-2</t>
  </si>
  <si>
    <t>Chemin des LACS</t>
  </si>
  <si>
    <t>15035-3</t>
  </si>
  <si>
    <t>rue de ÉTANGS</t>
  </si>
  <si>
    <t>15035-4</t>
  </si>
  <si>
    <t>chemin des VIEUX-MOULINS</t>
  </si>
  <si>
    <t>15035-5</t>
  </si>
  <si>
    <t>rue MAISONNEUVE</t>
  </si>
  <si>
    <t>15035-6</t>
  </si>
  <si>
    <t>rue DONOHUE</t>
  </si>
  <si>
    <t>15035-7</t>
  </si>
  <si>
    <t>rue de la RIVIERE</t>
  </si>
  <si>
    <t>16048-9</t>
  </si>
  <si>
    <t>chambre de réduction de pression -4</t>
  </si>
  <si>
    <t>16048-10</t>
  </si>
  <si>
    <t>2389</t>
  </si>
  <si>
    <t>Route du fleuve</t>
  </si>
  <si>
    <t>16048-11</t>
  </si>
  <si>
    <t>Dégrilleur combiné au poste de pompage</t>
  </si>
  <si>
    <t>rue des marguerites</t>
  </si>
  <si>
    <t>16048-12</t>
  </si>
  <si>
    <t>16048-13</t>
  </si>
  <si>
    <t>730</t>
  </si>
  <si>
    <t>chemin du quai</t>
  </si>
  <si>
    <t>16048-14</t>
  </si>
  <si>
    <t>Chambre de raccordement</t>
  </si>
  <si>
    <t>16050-1</t>
  </si>
  <si>
    <t>Chemin  PRINCIPAL</t>
  </si>
  <si>
    <t>16050-2</t>
  </si>
  <si>
    <t>Rang  3</t>
  </si>
  <si>
    <t>16050-3</t>
  </si>
  <si>
    <t>Rang 3</t>
  </si>
  <si>
    <t>16050-4</t>
  </si>
  <si>
    <t>Route  138</t>
  </si>
  <si>
    <t>21020-6</t>
  </si>
  <si>
    <t>Poste de pompage : Surpresseur petit cap</t>
  </si>
  <si>
    <t>Ch du Cap-Tourmente</t>
  </si>
  <si>
    <t>21020-7</t>
  </si>
  <si>
    <t>Réservoir de la Miche</t>
  </si>
  <si>
    <t>458</t>
  </si>
  <si>
    <t>Rte 138</t>
  </si>
  <si>
    <t>21020-8</t>
  </si>
  <si>
    <t>Rue  INDUSTRIELLE</t>
  </si>
  <si>
    <t>21025-1</t>
  </si>
  <si>
    <t>21025-2</t>
  </si>
  <si>
    <t>Rue des MONTAGNARDS</t>
  </si>
  <si>
    <t>21025-3</t>
  </si>
  <si>
    <t>Rue  ST-LAURENT</t>
  </si>
  <si>
    <t>21025-4</t>
  </si>
  <si>
    <t>21025-5</t>
  </si>
  <si>
    <t>Chemin de la RIVIERE</t>
  </si>
  <si>
    <t>21025-6</t>
  </si>
  <si>
    <t>15058-1</t>
  </si>
  <si>
    <t>Côte-de-la-Jetée</t>
  </si>
  <si>
    <t>15058-2</t>
  </si>
  <si>
    <t>15058-3</t>
  </si>
  <si>
    <t>L141</t>
  </si>
  <si>
    <t>Rang Sainte-Marguerite</t>
  </si>
  <si>
    <t>15058-4</t>
  </si>
  <si>
    <t>L142</t>
  </si>
  <si>
    <t>15058-5</t>
  </si>
  <si>
    <t>683</t>
  </si>
  <si>
    <t>St-Laurent</t>
  </si>
  <si>
    <t>15058-6</t>
  </si>
  <si>
    <t>de l'Aqueduc</t>
  </si>
  <si>
    <t>15058-7</t>
  </si>
  <si>
    <t>15058-8</t>
  </si>
  <si>
    <t>Poste de pompage #/1</t>
  </si>
  <si>
    <t>du Festival</t>
  </si>
  <si>
    <t>15058-9</t>
  </si>
  <si>
    <t>249</t>
  </si>
  <si>
    <t>15065-1</t>
  </si>
  <si>
    <t>Puits artésiens et poste de chloration</t>
  </si>
  <si>
    <t>N/A</t>
  </si>
  <si>
    <t>Chemin des Loisirs</t>
  </si>
  <si>
    <t>15065-2</t>
  </si>
  <si>
    <t>Grande-Alliance</t>
  </si>
  <si>
    <t>16013-13</t>
  </si>
  <si>
    <t>Rue Ambroise-Fafard</t>
  </si>
  <si>
    <t>16013-14</t>
  </si>
  <si>
    <t>Rue du Trèfle</t>
  </si>
  <si>
    <t>16013-15</t>
  </si>
  <si>
    <t>SP-5</t>
  </si>
  <si>
    <t>Rue de l'Usine</t>
  </si>
  <si>
    <t>16013-16</t>
  </si>
  <si>
    <t>Poste de surpression Bas-de-la-Baie</t>
  </si>
  <si>
    <t>Chemin du Bas-de-la-Baie</t>
  </si>
  <si>
    <t>16013-17</t>
  </si>
  <si>
    <t>Poste de surpression Ermitage</t>
  </si>
  <si>
    <t>rue de la Lumière</t>
  </si>
  <si>
    <t>16013-18</t>
  </si>
  <si>
    <t>Rue du Nordet</t>
  </si>
  <si>
    <t>16013-19</t>
  </si>
  <si>
    <t>REG1</t>
  </si>
  <si>
    <t>Rue Gaudreault</t>
  </si>
  <si>
    <t>16013-1</t>
  </si>
  <si>
    <t>20015-3</t>
  </si>
  <si>
    <t>20025-1</t>
  </si>
  <si>
    <t>21005-1</t>
  </si>
  <si>
    <t>2 Etangs aérés</t>
  </si>
  <si>
    <t>Avenue  Royale</t>
  </si>
  <si>
    <t>21005-2</t>
  </si>
  <si>
    <t>Réservoir de distribution et poste de chloration</t>
  </si>
  <si>
    <t>374</t>
  </si>
  <si>
    <t>21005-3</t>
  </si>
  <si>
    <t>Bâtiment avec puit</t>
  </si>
  <si>
    <t>342</t>
  </si>
  <si>
    <t>rang St-Elzéar</t>
  </si>
  <si>
    <t>21005-4</t>
  </si>
  <si>
    <t>rue du Pont</t>
  </si>
  <si>
    <t>21005-5</t>
  </si>
  <si>
    <t>246</t>
  </si>
  <si>
    <t>21005-6</t>
  </si>
  <si>
    <t>21005-7</t>
  </si>
  <si>
    <t>21010-1</t>
  </si>
  <si>
    <t>21010-2</t>
  </si>
  <si>
    <t>Rue des Carouges</t>
  </si>
  <si>
    <t>16055-1</t>
  </si>
  <si>
    <t>Installation de surface et puits Julia</t>
  </si>
  <si>
    <t>16055-2</t>
  </si>
  <si>
    <t>Installation de surface et puits Rouge</t>
  </si>
  <si>
    <t>16055-3</t>
  </si>
  <si>
    <t>Réservoir à eau et station de chloration</t>
  </si>
  <si>
    <t>16055-4</t>
  </si>
  <si>
    <t>Rue STE-ANNE</t>
  </si>
  <si>
    <t>16055-5</t>
  </si>
  <si>
    <t>Rue ST-ÉDOUARD</t>
  </si>
  <si>
    <t>20005-1</t>
  </si>
  <si>
    <t>Chemin Royal</t>
  </si>
  <si>
    <t>20005-2</t>
  </si>
  <si>
    <t>20010-1</t>
  </si>
  <si>
    <t>3993</t>
  </si>
  <si>
    <t>20010-2</t>
  </si>
  <si>
    <t>3912</t>
  </si>
  <si>
    <t>20015-1</t>
  </si>
  <si>
    <t>Chemin  ROYAL</t>
  </si>
  <si>
    <t>20015-2</t>
  </si>
  <si>
    <t>Chemin de l'Église</t>
  </si>
  <si>
    <t>21010-3</t>
  </si>
  <si>
    <t>Rue de la Reine</t>
  </si>
  <si>
    <t>21010-4</t>
  </si>
  <si>
    <t>Rang  St-Nicolas</t>
  </si>
  <si>
    <t>21010-5</t>
  </si>
  <si>
    <t>365</t>
  </si>
  <si>
    <t>21010-6</t>
  </si>
  <si>
    <t>21010-7</t>
  </si>
  <si>
    <t>21020-1</t>
  </si>
  <si>
    <t>Crépines</t>
  </si>
  <si>
    <t>Rue  Blondelle</t>
  </si>
  <si>
    <t>21020-2</t>
  </si>
  <si>
    <t>21020-3</t>
  </si>
  <si>
    <t>Puits de la Miche</t>
  </si>
  <si>
    <t>21020-4</t>
  </si>
  <si>
    <t>Réservoir principal</t>
  </si>
  <si>
    <t>440</t>
  </si>
  <si>
    <t>Av Royale</t>
  </si>
  <si>
    <t>21020-5</t>
  </si>
  <si>
    <t>Réservoir Petit-Cap</t>
  </si>
  <si>
    <t>21030-3</t>
  </si>
  <si>
    <t>SAB 3</t>
  </si>
  <si>
    <t>9795</t>
  </si>
  <si>
    <t>21030-4</t>
  </si>
  <si>
    <t>Côte  STE-ANNE</t>
  </si>
  <si>
    <t>21030-5</t>
  </si>
  <si>
    <t>Approvisionnement et réservoir Racine</t>
  </si>
  <si>
    <t>555</t>
  </si>
  <si>
    <t>21030-6</t>
  </si>
  <si>
    <t>SAB 1</t>
  </si>
  <si>
    <t>9260</t>
  </si>
  <si>
    <t>21030-7</t>
  </si>
  <si>
    <t>SAB 5</t>
  </si>
  <si>
    <t>10676</t>
  </si>
  <si>
    <t>21030-8</t>
  </si>
  <si>
    <t>SAB 4</t>
  </si>
  <si>
    <t>10398</t>
  </si>
  <si>
    <t>21030-9</t>
  </si>
  <si>
    <t>21035-13</t>
  </si>
  <si>
    <t>PPCR-1</t>
  </si>
  <si>
    <t>8038</t>
  </si>
  <si>
    <t>Boul. STE-ANNE, Château-Richer</t>
  </si>
  <si>
    <t>21035-14</t>
  </si>
  <si>
    <t>PPCR-2</t>
  </si>
  <si>
    <t>7650</t>
  </si>
  <si>
    <t>21035-15</t>
  </si>
  <si>
    <t>PPCR-3</t>
  </si>
  <si>
    <t>7397</t>
  </si>
  <si>
    <t>21035-16</t>
  </si>
  <si>
    <t>PPCR-4</t>
  </si>
  <si>
    <t>Entre le 32 et le 34</t>
  </si>
  <si>
    <t>Parc de la Maison Mobile, Château-Richer</t>
  </si>
  <si>
    <t>21035-17</t>
  </si>
  <si>
    <t>PPCR-5</t>
  </si>
  <si>
    <t>8392</t>
  </si>
  <si>
    <t>21035-18</t>
  </si>
  <si>
    <t>PPCR-6</t>
  </si>
  <si>
    <t>207</t>
  </si>
  <si>
    <t>Huot, Château-Richer</t>
  </si>
  <si>
    <t>21035-19</t>
  </si>
  <si>
    <t>PPCR-7</t>
  </si>
  <si>
    <t>8884</t>
  </si>
  <si>
    <t>21035-1</t>
  </si>
  <si>
    <t>190</t>
  </si>
  <si>
    <t>Route de Saint-Achillée</t>
  </si>
  <si>
    <t>21035-2</t>
  </si>
  <si>
    <t>Chambre de réduction</t>
  </si>
  <si>
    <t>21035-3</t>
  </si>
  <si>
    <t>Centre de prise d'eau</t>
  </si>
  <si>
    <t>21035-4</t>
  </si>
  <si>
    <t>Montée des CHÊNES</t>
  </si>
  <si>
    <t>21035-5</t>
  </si>
  <si>
    <t>Côte de la chapelle</t>
  </si>
  <si>
    <t>21035-6</t>
  </si>
  <si>
    <t>Usine d'assainissement des eaux usées</t>
  </si>
  <si>
    <t>6010</t>
  </si>
  <si>
    <t>Boul. STE-ANNE, L'Ange-Gardien</t>
  </si>
  <si>
    <t>21035-7</t>
  </si>
  <si>
    <t>PPM-1</t>
  </si>
  <si>
    <t>Montmorency, Boischatel</t>
  </si>
  <si>
    <t>21035-8</t>
  </si>
  <si>
    <t>PPB-1</t>
  </si>
  <si>
    <t>5459</t>
  </si>
  <si>
    <t>Dugal, Boischatel</t>
  </si>
  <si>
    <t>21035-9</t>
  </si>
  <si>
    <t>PPB-2</t>
  </si>
  <si>
    <t>5989</t>
  </si>
  <si>
    <t>21035-10</t>
  </si>
  <si>
    <t>PPA-1</t>
  </si>
  <si>
    <t>Denis, L'Ange-Gardien</t>
  </si>
  <si>
    <t>21035-11</t>
  </si>
  <si>
    <t>PRA-1</t>
  </si>
  <si>
    <t>6502</t>
  </si>
  <si>
    <t>21035-12</t>
  </si>
  <si>
    <t>PRA-2</t>
  </si>
  <si>
    <t>6812</t>
  </si>
  <si>
    <t>21040-1</t>
  </si>
  <si>
    <t>surpreseur Lépine</t>
  </si>
  <si>
    <t>Lépine</t>
  </si>
  <si>
    <t>21040-2</t>
  </si>
  <si>
    <t>chambre Côterie</t>
  </si>
  <si>
    <t>6200</t>
  </si>
  <si>
    <t>ave Royale</t>
  </si>
  <si>
    <t>21040-3</t>
  </si>
  <si>
    <t>chambre de l'Église</t>
  </si>
  <si>
    <t>de L'Égllise</t>
  </si>
  <si>
    <t>21040-4</t>
  </si>
  <si>
    <t>chambre Gariépy</t>
  </si>
  <si>
    <t>Gariépy / Royale</t>
  </si>
  <si>
    <t>21040-5</t>
  </si>
  <si>
    <t>chambre Dugal</t>
  </si>
  <si>
    <t>6011</t>
  </si>
  <si>
    <t>Dugal</t>
  </si>
  <si>
    <t>21040-6</t>
  </si>
  <si>
    <t>Leroux</t>
  </si>
  <si>
    <t>21040-7</t>
  </si>
  <si>
    <t>Petit-Pré</t>
  </si>
  <si>
    <t>Petit-pré</t>
  </si>
  <si>
    <t>21040-8</t>
  </si>
  <si>
    <t>Mgr Leclerc</t>
  </si>
  <si>
    <t>21040-9</t>
  </si>
  <si>
    <t>Station d'épuration (Régie)</t>
  </si>
  <si>
    <t>Boulevard Saint-Anne</t>
  </si>
  <si>
    <t>21040-10</t>
  </si>
  <si>
    <t>Chemin des Mas</t>
  </si>
  <si>
    <t>21045-1</t>
  </si>
  <si>
    <t>PPM1</t>
  </si>
  <si>
    <t>Rue  Montmorency</t>
  </si>
  <si>
    <t>21045-2</t>
  </si>
  <si>
    <t>Poste de pompage des Émeraudes</t>
  </si>
  <si>
    <t>Rue des Émeraudes</t>
  </si>
  <si>
    <t>21045-3</t>
  </si>
  <si>
    <t>Poste de pompage Notre-Dame</t>
  </si>
  <si>
    <t>Rue  Notre-Dame</t>
  </si>
  <si>
    <t>21045-4</t>
  </si>
  <si>
    <t>PPB1</t>
  </si>
  <si>
    <t>Rue  Dugal</t>
  </si>
  <si>
    <t>21045-5</t>
  </si>
  <si>
    <t>Poste de pompage des Rochers</t>
  </si>
  <si>
    <t>des Rochers</t>
  </si>
  <si>
    <t>21045-6</t>
  </si>
  <si>
    <t>Péridot</t>
  </si>
  <si>
    <t>21045-7</t>
  </si>
  <si>
    <t>Poste de pompage de l'Infanterie</t>
  </si>
  <si>
    <t>rue de l'Infanterie</t>
  </si>
  <si>
    <t>21045-8</t>
  </si>
  <si>
    <t>Poste de pompage du Faubourg</t>
  </si>
  <si>
    <t>21045-9</t>
  </si>
  <si>
    <t>21045-10</t>
  </si>
  <si>
    <t>Poste de surpression des Saphirs</t>
  </si>
  <si>
    <t>des Saphirs</t>
  </si>
  <si>
    <t>21045-11</t>
  </si>
  <si>
    <t>Poste de régulation Royale</t>
  </si>
  <si>
    <t>Avenue Royale</t>
  </si>
  <si>
    <t>21045-12</t>
  </si>
  <si>
    <t>Poste de Régulation Côte de l'Église</t>
  </si>
  <si>
    <t>Côte de l'Église</t>
  </si>
  <si>
    <t>21045-13</t>
  </si>
  <si>
    <t>Poste de Régulation Dugal est</t>
  </si>
  <si>
    <t>21045-14</t>
  </si>
  <si>
    <t>Poste de régulation Dugal ouest</t>
  </si>
  <si>
    <t>21045-15</t>
  </si>
  <si>
    <t>Réservoir et poste de surpression</t>
  </si>
  <si>
    <t>21045-16</t>
  </si>
  <si>
    <t>22010-1</t>
  </si>
  <si>
    <t>162</t>
  </si>
  <si>
    <t>Rue du CARREFOUR</t>
  </si>
  <si>
    <t>22010-2</t>
  </si>
  <si>
    <t>Surpresseurs</t>
  </si>
  <si>
    <t>73</t>
  </si>
  <si>
    <t>Rue  BOILARD</t>
  </si>
  <si>
    <t>22010-3</t>
  </si>
  <si>
    <t>22010-4</t>
  </si>
  <si>
    <t>Réducteur de pression</t>
  </si>
  <si>
    <t>22010-5</t>
  </si>
  <si>
    <t>Rue des ETANGS</t>
  </si>
  <si>
    <t>22010-6</t>
  </si>
  <si>
    <t>Poste des Mélèzes</t>
  </si>
  <si>
    <t>22045-17</t>
  </si>
  <si>
    <t>Analyseur de chlore SBL 5</t>
  </si>
  <si>
    <t>Rue SAINT-GEORGES</t>
  </si>
  <si>
    <t>22045-18</t>
  </si>
  <si>
    <t>Azalée</t>
  </si>
  <si>
    <t>Rue de l'AZALÉE</t>
  </si>
  <si>
    <t>22045-19</t>
  </si>
  <si>
    <t>Solidago</t>
  </si>
  <si>
    <t>37</t>
  </si>
  <si>
    <t>Rue SOLIDAGO</t>
  </si>
  <si>
    <t>22045-20</t>
  </si>
  <si>
    <t>PP1 Kildare</t>
  </si>
  <si>
    <t>Rue KILDARE</t>
  </si>
  <si>
    <t>22045-21</t>
  </si>
  <si>
    <t>PP2 Sainte-Brigitte</t>
  </si>
  <si>
    <t>22045-1</t>
  </si>
  <si>
    <t>Puit SBL 4</t>
  </si>
  <si>
    <t>Rue  LAPOINTE</t>
  </si>
  <si>
    <t>22045-2</t>
  </si>
  <si>
    <t>Étangs avec membrane</t>
  </si>
  <si>
    <t>Rue des SAPHIRS</t>
  </si>
  <si>
    <t>22045-3</t>
  </si>
  <si>
    <t>Aqueduc - poste traitement au chlore</t>
  </si>
  <si>
    <t>22045-4</t>
  </si>
  <si>
    <t>Puit - SBL 3</t>
  </si>
  <si>
    <t>22045-5</t>
  </si>
  <si>
    <t>Goudreault</t>
  </si>
  <si>
    <t>Rue  GOUDREAULT</t>
  </si>
  <si>
    <t>22010-7</t>
  </si>
  <si>
    <t>Poste Gauvin</t>
  </si>
  <si>
    <t>Rue  GAUVIN</t>
  </si>
  <si>
    <t>22010-8</t>
  </si>
  <si>
    <t>Poste Principale</t>
  </si>
  <si>
    <t>Rue GINGRAS</t>
  </si>
  <si>
    <t>22010-9</t>
  </si>
  <si>
    <t>Poste Saint-Joseph</t>
  </si>
  <si>
    <t>7001</t>
  </si>
  <si>
    <t>Route Fossambault</t>
  </si>
  <si>
    <t>22020-1</t>
  </si>
  <si>
    <t>163</t>
  </si>
  <si>
    <t>Rue  MILLER</t>
  </si>
  <si>
    <t>22020-2</t>
  </si>
  <si>
    <t>Poste 29</t>
  </si>
  <si>
    <t>22020-3</t>
  </si>
  <si>
    <t>Poste d'échantillonnage</t>
  </si>
  <si>
    <t>Boulevard  JACQUES-CARTIER</t>
  </si>
  <si>
    <t>22020-4</t>
  </si>
  <si>
    <t>Rue  MAPLE</t>
  </si>
  <si>
    <t>22020-5</t>
  </si>
  <si>
    <t>1001</t>
  </si>
  <si>
    <t>Rue de GALWAY</t>
  </si>
  <si>
    <t>22020-6</t>
  </si>
  <si>
    <t>Rue  DOMAINE DE SHERWOOD</t>
  </si>
  <si>
    <t>22020-7</t>
  </si>
  <si>
    <t>22020-8</t>
  </si>
  <si>
    <t>Poste 25</t>
  </si>
  <si>
    <t>Rue Garceau</t>
  </si>
  <si>
    <t>22045-6</t>
  </si>
  <si>
    <t>SBL 5 - poste traitement au chlore</t>
  </si>
  <si>
    <t>22045-7</t>
  </si>
  <si>
    <t>Puit - Du puits</t>
  </si>
  <si>
    <t>22045-8</t>
  </si>
  <si>
    <t>Rue  BELLE-VUE</t>
  </si>
  <si>
    <t>22045-9</t>
  </si>
  <si>
    <t>Réservoir du Golf</t>
  </si>
  <si>
    <t>Rue des MONARDES</t>
  </si>
  <si>
    <t>22045-10</t>
  </si>
  <si>
    <t>Surpresseur Zurich</t>
  </si>
  <si>
    <t>Rue de ZURICH</t>
  </si>
  <si>
    <t>23027-12</t>
  </si>
  <si>
    <t>UTE de Sainte-Foy</t>
  </si>
  <si>
    <t>P301</t>
  </si>
  <si>
    <t>Chemin Sainte-Foy</t>
  </si>
  <si>
    <t>23027-13</t>
  </si>
  <si>
    <t>UTE de Charlesbourg</t>
  </si>
  <si>
    <t>P400</t>
  </si>
  <si>
    <t>Boulevard du Loiret</t>
  </si>
  <si>
    <t>23027-14</t>
  </si>
  <si>
    <t>UTE de Beauport</t>
  </si>
  <si>
    <t>P500</t>
  </si>
  <si>
    <t>Rue du Torrent</t>
  </si>
  <si>
    <t>23027-15</t>
  </si>
  <si>
    <t>UTE de Québec</t>
  </si>
  <si>
    <t>P701</t>
  </si>
  <si>
    <t>Rue de la Faune</t>
  </si>
  <si>
    <t>23027-16</t>
  </si>
  <si>
    <t>825 boul. du Lac</t>
  </si>
  <si>
    <t>P402</t>
  </si>
  <si>
    <t>Bretelle Boul. du Lac, Sortie 157</t>
  </si>
  <si>
    <t>22030-1</t>
  </si>
  <si>
    <t>Étang aéré</t>
  </si>
  <si>
    <t>Avenue du LAC</t>
  </si>
  <si>
    <t>22030-2</t>
  </si>
  <si>
    <t>Rue pied-des-pentes</t>
  </si>
  <si>
    <t>22030-3</t>
  </si>
  <si>
    <t>Puits, station de pompage et de chloration</t>
  </si>
  <si>
    <t>815</t>
  </si>
  <si>
    <t>chemin de la grande ligne</t>
  </si>
  <si>
    <t>22030-4</t>
  </si>
  <si>
    <t>rue des flancs</t>
  </si>
  <si>
    <t>22030-5</t>
  </si>
  <si>
    <t>Surpressur</t>
  </si>
  <si>
    <t>rue des crans</t>
  </si>
  <si>
    <t>22035-1</t>
  </si>
  <si>
    <t>205 A</t>
  </si>
  <si>
    <t>Chemin de la GRANDE-LIGNE</t>
  </si>
  <si>
    <t>22035-2</t>
  </si>
  <si>
    <t>Poste de pompage SP-1</t>
  </si>
  <si>
    <t>22035-3</t>
  </si>
  <si>
    <t>Puits de la Montagne</t>
  </si>
  <si>
    <t>650</t>
  </si>
  <si>
    <t>Chemin du HIBOU</t>
  </si>
  <si>
    <t>22035-4</t>
  </si>
  <si>
    <t>Puits Grands-ducs</t>
  </si>
  <si>
    <t>31</t>
  </si>
  <si>
    <t>Chemin du HARFANG-DES-NEIGES</t>
  </si>
  <si>
    <t>22035-5</t>
  </si>
  <si>
    <t>Puits Piemont</t>
  </si>
  <si>
    <t>508</t>
  </si>
  <si>
    <t>22035-6</t>
  </si>
  <si>
    <t>poste de surpression Faucons</t>
  </si>
  <si>
    <t>Chemin des FAUCONS</t>
  </si>
  <si>
    <t>22035-7</t>
  </si>
  <si>
    <t>Poste de surpression du Hameau</t>
  </si>
  <si>
    <t>Chemin du HAMEAU</t>
  </si>
  <si>
    <t>22045-11</t>
  </si>
  <si>
    <t>Surpresseur Lucerne</t>
  </si>
  <si>
    <t>94</t>
  </si>
  <si>
    <t>Rue de LUCERNE</t>
  </si>
  <si>
    <t>22045-12</t>
  </si>
  <si>
    <t>Surpresseur Triade</t>
  </si>
  <si>
    <t>Rue de la TRIADE</t>
  </si>
  <si>
    <t>22045-13</t>
  </si>
  <si>
    <t>Surpresseur Bellevue</t>
  </si>
  <si>
    <t>Rue BELLEVUE</t>
  </si>
  <si>
    <t>22045-14</t>
  </si>
  <si>
    <t>Surpresseur des Trilles</t>
  </si>
  <si>
    <t>Rue des TRILLES</t>
  </si>
  <si>
    <t>22045-15</t>
  </si>
  <si>
    <t>Régulateur Ste-Brigitte</t>
  </si>
  <si>
    <t>311</t>
  </si>
  <si>
    <t>Avenue SAINTE-BRIGITTE</t>
  </si>
  <si>
    <t>22045-16</t>
  </si>
  <si>
    <t>souce souterraine avec influence d'eau de surface - Ligouri</t>
  </si>
  <si>
    <t>Rue SAINT-LIGOURI</t>
  </si>
  <si>
    <t>34017-9</t>
  </si>
  <si>
    <t>Ste-Hélène</t>
  </si>
  <si>
    <t>34017-10</t>
  </si>
  <si>
    <t>PP2 (De la Rive)</t>
  </si>
  <si>
    <t>de la Rive</t>
  </si>
  <si>
    <t>34017-11</t>
  </si>
  <si>
    <t>PP3 (Racine)</t>
  </si>
  <si>
    <t>Racine</t>
  </si>
  <si>
    <t>34017-12</t>
  </si>
  <si>
    <t>PP4 (Terrasse Dansereau)</t>
  </si>
  <si>
    <t>rue de la Frayère</t>
  </si>
  <si>
    <t>34017-13</t>
  </si>
  <si>
    <t>PP5 (Du jardin)</t>
  </si>
  <si>
    <t>rue du liseron</t>
  </si>
  <si>
    <t>34025-1</t>
  </si>
  <si>
    <t>Donnacona 29280-1</t>
  </si>
  <si>
    <t>225</t>
  </si>
  <si>
    <t>Avenue  MARCOUX</t>
  </si>
  <si>
    <t>34025-2</t>
  </si>
  <si>
    <t>P.P.Principal</t>
  </si>
  <si>
    <t>292</t>
  </si>
  <si>
    <t>Avenue  GODIN</t>
  </si>
  <si>
    <t>34025-3</t>
  </si>
  <si>
    <t>Chemin de l’AQUEDUC</t>
  </si>
  <si>
    <t>34025-4</t>
  </si>
  <si>
    <t>Poste de pompage Jacques-Cartier</t>
  </si>
  <si>
    <t>23027-17</t>
  </si>
  <si>
    <t>Puits Smith #1 (Puits 31)</t>
  </si>
  <si>
    <t>P731</t>
  </si>
  <si>
    <t>Boulevard Valcartier</t>
  </si>
  <si>
    <t>23027-18</t>
  </si>
  <si>
    <t>Puits Honfleur</t>
  </si>
  <si>
    <t>P810</t>
  </si>
  <si>
    <t>Rue de Honfleur</t>
  </si>
  <si>
    <t>23027-19</t>
  </si>
  <si>
    <t>Réservoir des Plaines (CV-190</t>
  </si>
  <si>
    <t>P101</t>
  </si>
  <si>
    <t>Avenue George-VI</t>
  </si>
  <si>
    <t>23027-20</t>
  </si>
  <si>
    <t>23027-21</t>
  </si>
  <si>
    <t>Réservoir du Plateau</t>
  </si>
  <si>
    <t>P302</t>
  </si>
  <si>
    <t>Avenue Roland-Beaudin</t>
  </si>
  <si>
    <t>23027-22</t>
  </si>
  <si>
    <t>Réservoir des Lacs</t>
  </si>
  <si>
    <t>P404</t>
  </si>
  <si>
    <t>Chemin de la Sagamité</t>
  </si>
  <si>
    <t>23027-23</t>
  </si>
  <si>
    <t>Réservoir Dorval</t>
  </si>
  <si>
    <t>P405</t>
  </si>
  <si>
    <t>Rue Dorval</t>
  </si>
  <si>
    <t>23027-24</t>
  </si>
  <si>
    <t>Réservoir Garneau</t>
  </si>
  <si>
    <t>P406</t>
  </si>
  <si>
    <t>Chemin du Réservoir-Garneau</t>
  </si>
  <si>
    <t>23027-25</t>
  </si>
  <si>
    <t>P440</t>
  </si>
  <si>
    <t>23027-26</t>
  </si>
  <si>
    <t>Des Bouleaux</t>
  </si>
  <si>
    <t>P452</t>
  </si>
  <si>
    <t>Chemin du Réservoir-des-Bouleaux</t>
  </si>
  <si>
    <t>23027-27</t>
  </si>
  <si>
    <t>Vaillancourt</t>
  </si>
  <si>
    <t>P503</t>
  </si>
  <si>
    <t>Avenue du Rang-Saint-Ignace</t>
  </si>
  <si>
    <t>23027-28</t>
  </si>
  <si>
    <t>Réservoir Montmorency</t>
  </si>
  <si>
    <t>P504</t>
  </si>
  <si>
    <t>Rue du Prince-George</t>
  </si>
  <si>
    <t>23027-29</t>
  </si>
  <si>
    <t>P510</t>
  </si>
  <si>
    <t>23027-30</t>
  </si>
  <si>
    <t>23027-31</t>
  </si>
  <si>
    <t>Réservoir Vézina (VN-11)</t>
  </si>
  <si>
    <t>P703</t>
  </si>
  <si>
    <t>Rue Vézina</t>
  </si>
  <si>
    <t>23027-32</t>
  </si>
  <si>
    <t>Réservoir Montchatel (CV-033)</t>
  </si>
  <si>
    <t>P704</t>
  </si>
  <si>
    <t>Rue Duhamel</t>
  </si>
  <si>
    <t>23027-33</t>
  </si>
  <si>
    <t>Réservoir Valcartier (CV-007)</t>
  </si>
  <si>
    <t>P710</t>
  </si>
  <si>
    <t>23027-34</t>
  </si>
  <si>
    <t>Réservoir Prom.-des-Soeurs</t>
  </si>
  <si>
    <t>P805</t>
  </si>
  <si>
    <t>Rue de la Promenade-des-Soeurs</t>
  </si>
  <si>
    <t>23027-35</t>
  </si>
  <si>
    <t>Réservoir Jouvence</t>
  </si>
  <si>
    <t>P806</t>
  </si>
  <si>
    <t>23027-36</t>
  </si>
  <si>
    <t>Réservoir St-Augustin Village</t>
  </si>
  <si>
    <t>P807</t>
  </si>
  <si>
    <t>Rue de Rotterdam</t>
  </si>
  <si>
    <t>23027-37</t>
  </si>
  <si>
    <t>Réservoir Duplessis</t>
  </si>
  <si>
    <t>P808</t>
  </si>
  <si>
    <t>Autoroute Duplessis</t>
  </si>
  <si>
    <t>23027-38</t>
  </si>
  <si>
    <t>Réservoir Bélair</t>
  </si>
  <si>
    <t>P815</t>
  </si>
  <si>
    <t>Route de l'Aéroport</t>
  </si>
  <si>
    <t>23027-39</t>
  </si>
  <si>
    <t>Rés. St-Augustin Bocage</t>
  </si>
  <si>
    <t>P882</t>
  </si>
  <si>
    <t>Rue Pierre-Georges-Roy</t>
  </si>
  <si>
    <t>23027-40</t>
  </si>
  <si>
    <t>Poste de pompage des Plaines (CV-190</t>
  </si>
  <si>
    <t>23027-41</t>
  </si>
  <si>
    <t>Poste de pompage du Plateau</t>
  </si>
  <si>
    <t>23027-42</t>
  </si>
  <si>
    <t>Poste de pompage Vézina (VN-11)</t>
  </si>
  <si>
    <t>23027-43</t>
  </si>
  <si>
    <t>Poste de pompage Montchatel (CV-033)</t>
  </si>
  <si>
    <t>23027-44</t>
  </si>
  <si>
    <t>Poste de pompage réservoir Montchatel</t>
  </si>
  <si>
    <t>P770</t>
  </si>
  <si>
    <t>23027-45</t>
  </si>
  <si>
    <t>Poste de pompage des Cheminots</t>
  </si>
  <si>
    <t>P796</t>
  </si>
  <si>
    <t>Rue de la Prise-d'Eau</t>
  </si>
  <si>
    <t>23027-46</t>
  </si>
  <si>
    <t>Poste de pompage Prom.-des-Soeurs</t>
  </si>
  <si>
    <t>23027-47</t>
  </si>
  <si>
    <t>Poste pompage Jouvence</t>
  </si>
  <si>
    <t>23027-48</t>
  </si>
  <si>
    <t>Poste de pompage St-Augustin Village</t>
  </si>
  <si>
    <t>23027-49</t>
  </si>
  <si>
    <t>Poste pompage Duplessis</t>
  </si>
  <si>
    <t>23027-50</t>
  </si>
  <si>
    <t>Poste de pompage St-Augustin Bocage</t>
  </si>
  <si>
    <t>23027-51</t>
  </si>
  <si>
    <t>Surp.Jean-Talon (CV-087)</t>
  </si>
  <si>
    <t>P201</t>
  </si>
  <si>
    <t>Boulevard Louis-XIV</t>
  </si>
  <si>
    <t>23027-52</t>
  </si>
  <si>
    <t>Poste Multi-Fonctionnel</t>
  </si>
  <si>
    <t>P313</t>
  </si>
  <si>
    <t>Autoroute Robert-Bourassa</t>
  </si>
  <si>
    <t>23027-53</t>
  </si>
  <si>
    <t>1750 Notre-Dame</t>
  </si>
  <si>
    <t>P401</t>
  </si>
  <si>
    <t>Avenue de la Rivière-Jaune</t>
  </si>
  <si>
    <t>23027-54</t>
  </si>
  <si>
    <t>Surpresseur Côte Bédard</t>
  </si>
  <si>
    <t>P403</t>
  </si>
  <si>
    <t>Côte Bédard</t>
  </si>
  <si>
    <t>23027-55</t>
  </si>
  <si>
    <t>Surpresseur Courville</t>
  </si>
  <si>
    <t>P545</t>
  </si>
  <si>
    <t>23027-56</t>
  </si>
  <si>
    <t>Surpresseur Alexandra</t>
  </si>
  <si>
    <t>P602</t>
  </si>
  <si>
    <t>Rue Alexandra</t>
  </si>
  <si>
    <t>23027-57</t>
  </si>
  <si>
    <t>Bastien (CV-066)</t>
  </si>
  <si>
    <t>P702</t>
  </si>
  <si>
    <t>Boulevard de la Colline</t>
  </si>
  <si>
    <t>23027-58</t>
  </si>
  <si>
    <t>Quatre-Chemins (VN-12)</t>
  </si>
  <si>
    <t>P705</t>
  </si>
  <si>
    <t>23027-59</t>
  </si>
  <si>
    <t>Supresseur Colline (CV-057)</t>
  </si>
  <si>
    <t>P729</t>
  </si>
  <si>
    <t>23027-60</t>
  </si>
  <si>
    <t>Surpresseur Beau-Site</t>
  </si>
  <si>
    <t>P748</t>
  </si>
  <si>
    <t>Rue du Beau-Site</t>
  </si>
  <si>
    <t>23027-61</t>
  </si>
  <si>
    <t>Valcartier (CV-023) Sous-sol</t>
  </si>
  <si>
    <t>P764</t>
  </si>
  <si>
    <t>23027-62</t>
  </si>
  <si>
    <t>Surpresseur St-Félix</t>
  </si>
  <si>
    <t>P804</t>
  </si>
  <si>
    <t>Rue Saint-Félix</t>
  </si>
  <si>
    <t>23027-63</t>
  </si>
  <si>
    <t>Surpresseur Golf de Val-Bélai</t>
  </si>
  <si>
    <t>P814</t>
  </si>
  <si>
    <t>Avenue du Golf-de-Bélair</t>
  </si>
  <si>
    <t>23027-64</t>
  </si>
  <si>
    <t>Saint-Maurice</t>
  </si>
  <si>
    <t>P838</t>
  </si>
  <si>
    <t>23027-65</t>
  </si>
  <si>
    <t>Surpresseur Jean-Gauvin</t>
  </si>
  <si>
    <t>P881</t>
  </si>
  <si>
    <t>Route Jean-Gauvin</t>
  </si>
  <si>
    <t>23027-66</t>
  </si>
  <si>
    <t>Rang des Mines</t>
  </si>
  <si>
    <t>P8A0</t>
  </si>
  <si>
    <t>23027-67</t>
  </si>
  <si>
    <t>HotBox Saint-Jean-Baptiste</t>
  </si>
  <si>
    <t>P296</t>
  </si>
  <si>
    <t>Avenue Saint-Jean-Baptiste</t>
  </si>
  <si>
    <t>23027-68</t>
  </si>
  <si>
    <t>HotBox Fonderie</t>
  </si>
  <si>
    <t>P2B8</t>
  </si>
  <si>
    <t>Rue de la Fonderie</t>
  </si>
  <si>
    <t>23027-69</t>
  </si>
  <si>
    <t>HotBox Brossier</t>
  </si>
  <si>
    <t>P4B5</t>
  </si>
  <si>
    <t>Rue Brossier</t>
  </si>
  <si>
    <t>23027-70</t>
  </si>
  <si>
    <t>HotBox L'Odyssée</t>
  </si>
  <si>
    <t>P4B6</t>
  </si>
  <si>
    <t>Rue de l'Odyssée</t>
  </si>
  <si>
    <t>23027-71</t>
  </si>
  <si>
    <t>HotBox Trudelle</t>
  </si>
  <si>
    <t>P4B7</t>
  </si>
  <si>
    <t>Avenue Trudelle</t>
  </si>
  <si>
    <t>23027-72</t>
  </si>
  <si>
    <t>HotBox Mathieu</t>
  </si>
  <si>
    <t>P4B8</t>
  </si>
  <si>
    <t>Boulevard Mathieu</t>
  </si>
  <si>
    <t>23027-73</t>
  </si>
  <si>
    <t>HotBox des Autochtones</t>
  </si>
  <si>
    <t>P4B9</t>
  </si>
  <si>
    <t>Rue des Autochtones</t>
  </si>
  <si>
    <t>23027-74</t>
  </si>
  <si>
    <t>Hot-Box du Léman</t>
  </si>
  <si>
    <t>P4C3</t>
  </si>
  <si>
    <t>Rue du Léman</t>
  </si>
  <si>
    <t>23027-75</t>
  </si>
  <si>
    <t>HotBox Cassiopée</t>
  </si>
  <si>
    <t>P7B2</t>
  </si>
  <si>
    <t>23027-76</t>
  </si>
  <si>
    <t>HotBox Réducteur Vézina</t>
  </si>
  <si>
    <t>P7B3</t>
  </si>
  <si>
    <t>Rue du Gabare</t>
  </si>
  <si>
    <t>23027-77</t>
  </si>
  <si>
    <t>HotBox Alouette</t>
  </si>
  <si>
    <t>P887</t>
  </si>
  <si>
    <t>Rue de l'Alouette</t>
  </si>
  <si>
    <t>23027-78</t>
  </si>
  <si>
    <t>HotBox Aladin</t>
  </si>
  <si>
    <t>P888</t>
  </si>
  <si>
    <t>Rue de l'Ambre</t>
  </si>
  <si>
    <t>23027-79</t>
  </si>
  <si>
    <t>HotBox Adam</t>
  </si>
  <si>
    <t>P889</t>
  </si>
  <si>
    <t>Rue Adam</t>
  </si>
  <si>
    <t>23027-80</t>
  </si>
  <si>
    <t>HotBox L'Aéroport/Amiral</t>
  </si>
  <si>
    <t>P8A1</t>
  </si>
  <si>
    <t>Avenue de l'Amiral</t>
  </si>
  <si>
    <t>23027-81</t>
  </si>
  <si>
    <t>HotBox du Chef</t>
  </si>
  <si>
    <t>P8A2</t>
  </si>
  <si>
    <t>Rue du Chef</t>
  </si>
  <si>
    <t>23027-82</t>
  </si>
  <si>
    <t>HotBox Claire-de-Lune</t>
  </si>
  <si>
    <t>P8A3</t>
  </si>
  <si>
    <t>Rue du Cabestan</t>
  </si>
  <si>
    <t>23027-83</t>
  </si>
  <si>
    <t>HotBox de l'Aéroport</t>
  </si>
  <si>
    <t>P8A4</t>
  </si>
  <si>
    <t>23027-84</t>
  </si>
  <si>
    <t>HotBox Castor</t>
  </si>
  <si>
    <t>P8A5</t>
  </si>
  <si>
    <t>Rue des Comptines</t>
  </si>
  <si>
    <t>23027-85</t>
  </si>
  <si>
    <t>HotBox Chagall/Comptines</t>
  </si>
  <si>
    <t>P8A6</t>
  </si>
  <si>
    <t>23027-86</t>
  </si>
  <si>
    <t>HotBox Charmilles</t>
  </si>
  <si>
    <t>P8A7</t>
  </si>
  <si>
    <t>23027-87</t>
  </si>
  <si>
    <t>HotBox Pie-XI Sud/Amiral</t>
  </si>
  <si>
    <t>P8A8</t>
  </si>
  <si>
    <t>23027-88</t>
  </si>
  <si>
    <t>Escalier St-Vallier (CV-284)</t>
  </si>
  <si>
    <t>P107</t>
  </si>
  <si>
    <t>Rue De Saint-Vallier Est</t>
  </si>
  <si>
    <t>23027-89</t>
  </si>
  <si>
    <t>CV-303</t>
  </si>
  <si>
    <t>P110</t>
  </si>
  <si>
    <t>Rue De La Chevrotière</t>
  </si>
  <si>
    <t>23027-90</t>
  </si>
  <si>
    <t>Dufferin (CV-308)</t>
  </si>
  <si>
    <t>P111</t>
  </si>
  <si>
    <t>Avenue Honoré</t>
  </si>
  <si>
    <t>23027-91</t>
  </si>
  <si>
    <t>René-Levesque (CV-310)</t>
  </si>
  <si>
    <t>P112</t>
  </si>
  <si>
    <t>Boulevard René-Lévesque Est</t>
  </si>
  <si>
    <t>23027-92</t>
  </si>
  <si>
    <t>CV-112</t>
  </si>
  <si>
    <t>P113</t>
  </si>
  <si>
    <t>Grande Allée Est</t>
  </si>
  <si>
    <t>23027-93</t>
  </si>
  <si>
    <t>Champlain (CV-324)</t>
  </si>
  <si>
    <t>P114</t>
  </si>
  <si>
    <t>Rue Champlain</t>
  </si>
  <si>
    <t>23027-94</t>
  </si>
  <si>
    <t>Dollard (CV-350)</t>
  </si>
  <si>
    <t>P116</t>
  </si>
  <si>
    <t>Parc Dollard-Des Ormeaux</t>
  </si>
  <si>
    <t>23027-95</t>
  </si>
  <si>
    <t>St-Vallier / Marie (CV-174)</t>
  </si>
  <si>
    <t>P122</t>
  </si>
  <si>
    <t>Rue Saint-Vallier Ouest</t>
  </si>
  <si>
    <t>23027-96</t>
  </si>
  <si>
    <t>Bégin (VN-04)</t>
  </si>
  <si>
    <t>P152</t>
  </si>
  <si>
    <t>Boulevard René-Lévesque Ouest</t>
  </si>
  <si>
    <t>23027-97</t>
  </si>
  <si>
    <t>des Oblats</t>
  </si>
  <si>
    <t>P165</t>
  </si>
  <si>
    <t>Avenue des Oblats</t>
  </si>
  <si>
    <t>23027-98</t>
  </si>
  <si>
    <t>Verdun Distribution</t>
  </si>
  <si>
    <t>P177</t>
  </si>
  <si>
    <t>Rue Marie-de-l'Incarnation</t>
  </si>
  <si>
    <t>23027-99</t>
  </si>
  <si>
    <t>CV-044</t>
  </si>
  <si>
    <t>P202</t>
  </si>
  <si>
    <t>Avenue Chauveau</t>
  </si>
  <si>
    <t>23027-100</t>
  </si>
  <si>
    <t>Costebelle (CV-046)</t>
  </si>
  <si>
    <t>P204</t>
  </si>
  <si>
    <t>Boulevard de l'Ormière</t>
  </si>
  <si>
    <t>23027-101</t>
  </si>
  <si>
    <t>Fontenelle (CV-47)</t>
  </si>
  <si>
    <t>P205</t>
  </si>
  <si>
    <t>23027-102</t>
  </si>
  <si>
    <t>Boisé de la Colline</t>
  </si>
  <si>
    <t>P206</t>
  </si>
  <si>
    <t>23027-103</t>
  </si>
  <si>
    <t>Roitelets (CV-063)</t>
  </si>
  <si>
    <t>P207</t>
  </si>
  <si>
    <t>Rue du Roitelet</t>
  </si>
  <si>
    <t>23027-104</t>
  </si>
  <si>
    <t>Renoir (CV-069)</t>
  </si>
  <si>
    <t>P211</t>
  </si>
  <si>
    <t>Rue Auguste-Renoir</t>
  </si>
  <si>
    <t>23027-105</t>
  </si>
  <si>
    <t>Savard (CV-071)</t>
  </si>
  <si>
    <t>P212</t>
  </si>
  <si>
    <t>Boulevard Bastien</t>
  </si>
  <si>
    <t>23027-106</t>
  </si>
  <si>
    <t>Saint-Charles (CV-073)</t>
  </si>
  <si>
    <t>P213</t>
  </si>
  <si>
    <t>Rue Saint-Charles</t>
  </si>
  <si>
    <t>23027-107</t>
  </si>
  <si>
    <t>Parent (CV-075)</t>
  </si>
  <si>
    <t>P214</t>
  </si>
  <si>
    <t>Boulevard Saint-Jacques</t>
  </si>
  <si>
    <t>23027-108</t>
  </si>
  <si>
    <t>St-Jacques (CV-77)</t>
  </si>
  <si>
    <t>P216</t>
  </si>
  <si>
    <t>23027-109</t>
  </si>
  <si>
    <t>de Celles (CV-79)</t>
  </si>
  <si>
    <t>P217</t>
  </si>
  <si>
    <t>23027-110</t>
  </si>
  <si>
    <t>Élisabeth II (CV-081)</t>
  </si>
  <si>
    <t>P218</t>
  </si>
  <si>
    <t>23027-111</t>
  </si>
  <si>
    <t>Chauveau (CV-083)</t>
  </si>
  <si>
    <t>P219</t>
  </si>
  <si>
    <t>23027-112</t>
  </si>
  <si>
    <t>CV-085</t>
  </si>
  <si>
    <t>P220</t>
  </si>
  <si>
    <t>Rue Latreille</t>
  </si>
  <si>
    <t>23027-113</t>
  </si>
  <si>
    <t>Coligny (CV-086)</t>
  </si>
  <si>
    <t>P221</t>
  </si>
  <si>
    <t>Rue de Coligny</t>
  </si>
  <si>
    <t>23027-114</t>
  </si>
  <si>
    <t>Létourneau 2 (CV-213)</t>
  </si>
  <si>
    <t>P243</t>
  </si>
  <si>
    <t>23027-115</t>
  </si>
  <si>
    <t>Neuvial (CV-219)</t>
  </si>
  <si>
    <t>P244</t>
  </si>
  <si>
    <t>Boulevard Neuvialle</t>
  </si>
  <si>
    <t>23027-116</t>
  </si>
  <si>
    <t>Marivaux (CV-225)</t>
  </si>
  <si>
    <t>P245</t>
  </si>
  <si>
    <t>Avenue Marivaux</t>
  </si>
  <si>
    <t>23027-117</t>
  </si>
  <si>
    <t>Chevalier (CV-229)</t>
  </si>
  <si>
    <t>P247</t>
  </si>
  <si>
    <t>23027-118</t>
  </si>
  <si>
    <t>Parc Masson-Michelet (CV-232)</t>
  </si>
  <si>
    <t>P249</t>
  </si>
  <si>
    <t>23027-119</t>
  </si>
  <si>
    <t>Michelet (CV-235)</t>
  </si>
  <si>
    <t>P251</t>
  </si>
  <si>
    <t>23027-120</t>
  </si>
  <si>
    <t>CV-237</t>
  </si>
  <si>
    <t>P252</t>
  </si>
  <si>
    <t>23027-121</t>
  </si>
  <si>
    <t>Proulx (VN-02)</t>
  </si>
  <si>
    <t>P264</t>
  </si>
  <si>
    <t>Avenue Proulx</t>
  </si>
  <si>
    <t>23027-122</t>
  </si>
  <si>
    <t>Desrochers (CV-151)</t>
  </si>
  <si>
    <t>P271</t>
  </si>
  <si>
    <t>Rue Desrochers</t>
  </si>
  <si>
    <t>23027-123</t>
  </si>
  <si>
    <t>Girandole (CV-084)</t>
  </si>
  <si>
    <t>P292</t>
  </si>
  <si>
    <t>Rue de la Girandole</t>
  </si>
  <si>
    <t>23027-124</t>
  </si>
  <si>
    <t>CV-132</t>
  </si>
  <si>
    <t>P295</t>
  </si>
  <si>
    <t>23027-125</t>
  </si>
  <si>
    <t>Plante (VN-03)</t>
  </si>
  <si>
    <t>P2A2</t>
  </si>
  <si>
    <t>23027-126</t>
  </si>
  <si>
    <t>Brousaille</t>
  </si>
  <si>
    <t>P2A3</t>
  </si>
  <si>
    <t>Rue de la Broussaille</t>
  </si>
  <si>
    <t>23027-127</t>
  </si>
  <si>
    <t>des Galeries</t>
  </si>
  <si>
    <t>P2A6</t>
  </si>
  <si>
    <t>Boulevard des Galeries</t>
  </si>
  <si>
    <t>23027-128</t>
  </si>
  <si>
    <t>Auclair</t>
  </si>
  <si>
    <t>P2A7</t>
  </si>
  <si>
    <t>23027-129</t>
  </si>
  <si>
    <t>Beaurevoir</t>
  </si>
  <si>
    <t>P2A8</t>
  </si>
  <si>
    <t>Rue Beaurevoir</t>
  </si>
  <si>
    <t>23027-130</t>
  </si>
  <si>
    <t>Johnny-Parent</t>
  </si>
  <si>
    <t>P2A9</t>
  </si>
  <si>
    <t>Boulevard Johnny-Parent</t>
  </si>
  <si>
    <t>23027-131</t>
  </si>
  <si>
    <t>P2B3</t>
  </si>
  <si>
    <t>Rue du Marais</t>
  </si>
  <si>
    <t>23027-132</t>
  </si>
  <si>
    <t>Mes Aïeux</t>
  </si>
  <si>
    <t>P2B5</t>
  </si>
  <si>
    <t>23027-133</t>
  </si>
  <si>
    <t>Émile-Côté</t>
  </si>
  <si>
    <t>P304</t>
  </si>
  <si>
    <t>Avenue Chapdelaine</t>
  </si>
  <si>
    <t>23027-134</t>
  </si>
  <si>
    <t>Régulateur de l'Église(CV-05</t>
  </si>
  <si>
    <t>P305</t>
  </si>
  <si>
    <t>Route de l'Église</t>
  </si>
  <si>
    <t>23027-135</t>
  </si>
  <si>
    <t>Beauvoir</t>
  </si>
  <si>
    <t>P316</t>
  </si>
  <si>
    <t>Avenue du Parc-Beauvoir</t>
  </si>
  <si>
    <t>23027-136</t>
  </si>
  <si>
    <t>Régulateur Côte du Verger</t>
  </si>
  <si>
    <t>P317</t>
  </si>
  <si>
    <t>Côte du Verger</t>
  </si>
  <si>
    <t>23027-137</t>
  </si>
  <si>
    <t>P319</t>
  </si>
  <si>
    <t>Côte de Sillery</t>
  </si>
  <si>
    <t>23027-138</t>
  </si>
  <si>
    <t>Ravin</t>
  </si>
  <si>
    <t>P320</t>
  </si>
  <si>
    <t>Avenue du Ravin</t>
  </si>
  <si>
    <t>23027-139</t>
  </si>
  <si>
    <t>Côte Gignac #6</t>
  </si>
  <si>
    <t>P321</t>
  </si>
  <si>
    <t>Côte à Gignac</t>
  </si>
  <si>
    <t>23027-140</t>
  </si>
  <si>
    <t>de L'Aulne (CV-005)</t>
  </si>
  <si>
    <t>P324</t>
  </si>
  <si>
    <t>Grande Allée Ouest</t>
  </si>
  <si>
    <t>23027-141</t>
  </si>
  <si>
    <t>Painchaud (CV-346)</t>
  </si>
  <si>
    <t>P326</t>
  </si>
  <si>
    <t>23027-142</t>
  </si>
  <si>
    <t>Régulation Chemin Ste-Foy</t>
  </si>
  <si>
    <t>P327</t>
  </si>
  <si>
    <t>23027-143</t>
  </si>
  <si>
    <t>P330</t>
  </si>
  <si>
    <t>23027-144</t>
  </si>
  <si>
    <t>Charles-Albanel</t>
  </si>
  <si>
    <t>P332</t>
  </si>
  <si>
    <t>Rue Charles-Albanel</t>
  </si>
  <si>
    <t>23027-145</t>
  </si>
  <si>
    <t>Chanoine-Scott</t>
  </si>
  <si>
    <t>P333</t>
  </si>
  <si>
    <t>Avenue Watt</t>
  </si>
  <si>
    <t>23027-146</t>
  </si>
  <si>
    <t>Dalton-Watt</t>
  </si>
  <si>
    <t>P334</t>
  </si>
  <si>
    <t>Avenue Dalton</t>
  </si>
  <si>
    <t>23027-147</t>
  </si>
  <si>
    <t>P347</t>
  </si>
  <si>
    <t>23027-148</t>
  </si>
  <si>
    <t>Régulateur Côte Gignac Nord</t>
  </si>
  <si>
    <t>P351</t>
  </si>
  <si>
    <t>23027-149</t>
  </si>
  <si>
    <t>Belmont / Ste-Foy</t>
  </si>
  <si>
    <t>P375</t>
  </si>
  <si>
    <t>23027-150</t>
  </si>
  <si>
    <t>Bois de Chêne</t>
  </si>
  <si>
    <t>P382</t>
  </si>
  <si>
    <t>Rue du Bois-de-Chêne</t>
  </si>
  <si>
    <t>23027-151</t>
  </si>
  <si>
    <t>Paul Comtois</t>
  </si>
  <si>
    <t>P410</t>
  </si>
  <si>
    <t>Avenue Paul-Comtois</t>
  </si>
  <si>
    <t>23027-152</t>
  </si>
  <si>
    <t>Trudelle</t>
  </si>
  <si>
    <t>P411</t>
  </si>
  <si>
    <t>23027-153</t>
  </si>
  <si>
    <t>Doucet Nord</t>
  </si>
  <si>
    <t>P412</t>
  </si>
  <si>
    <t>Avenue Doucet</t>
  </si>
  <si>
    <t>23027-154</t>
  </si>
  <si>
    <t>3e Avenue Ouest</t>
  </si>
  <si>
    <t>P413</t>
  </si>
  <si>
    <t>23027-155</t>
  </si>
  <si>
    <t>9e avenue Est</t>
  </si>
  <si>
    <t>P414</t>
  </si>
  <si>
    <t>9e Avenue Est</t>
  </si>
  <si>
    <t>23027-156</t>
  </si>
  <si>
    <t>10e avenue Est</t>
  </si>
  <si>
    <t>P416</t>
  </si>
  <si>
    <t>10e Avenue Est</t>
  </si>
  <si>
    <t>23027-157</t>
  </si>
  <si>
    <t>3e Avenue Est</t>
  </si>
  <si>
    <t>P417</t>
  </si>
  <si>
    <t>23027-158</t>
  </si>
  <si>
    <t>Henri-Bourassa 2</t>
  </si>
  <si>
    <t>P419</t>
  </si>
  <si>
    <t>67e Rue Est</t>
  </si>
  <si>
    <t>23027-159</t>
  </si>
  <si>
    <t>Clairbone</t>
  </si>
  <si>
    <t>P422</t>
  </si>
  <si>
    <t>Rue Clairbonne</t>
  </si>
  <si>
    <t>23027-160</t>
  </si>
  <si>
    <t>Doucet Sud</t>
  </si>
  <si>
    <t>P423</t>
  </si>
  <si>
    <t>23027-161</t>
  </si>
  <si>
    <t>Henri-Bourasse 3e</t>
  </si>
  <si>
    <t>P424</t>
  </si>
  <si>
    <t>23027-162</t>
  </si>
  <si>
    <t>De Gaule</t>
  </si>
  <si>
    <t>P426</t>
  </si>
  <si>
    <t>Avenue De Gaulle</t>
  </si>
  <si>
    <t>23027-163</t>
  </si>
  <si>
    <t>de l'Église</t>
  </si>
  <si>
    <t>P433</t>
  </si>
  <si>
    <t>Rue Jacques-Bédard</t>
  </si>
  <si>
    <t>23027-164</t>
  </si>
  <si>
    <t>Dion</t>
  </si>
  <si>
    <t>P434</t>
  </si>
  <si>
    <t>23027-165</t>
  </si>
  <si>
    <t>Hector Laferté</t>
  </si>
  <si>
    <t>P438</t>
  </si>
  <si>
    <t>Rue Hector-Laferté</t>
  </si>
  <si>
    <t>23027-166</t>
  </si>
  <si>
    <t>du Monarque</t>
  </si>
  <si>
    <t>P439</t>
  </si>
  <si>
    <t>23027-167</t>
  </si>
  <si>
    <t>du Coyottes</t>
  </si>
  <si>
    <t>P441</t>
  </si>
  <si>
    <t>Avenue des Coyotes</t>
  </si>
  <si>
    <t>23027-168</t>
  </si>
  <si>
    <t>Colmar Ouest</t>
  </si>
  <si>
    <t>P442</t>
  </si>
  <si>
    <t>23027-169</t>
  </si>
  <si>
    <t>Frank-Arseneault</t>
  </si>
  <si>
    <t>P447</t>
  </si>
  <si>
    <t>23027-170</t>
  </si>
  <si>
    <t>Platanes</t>
  </si>
  <si>
    <t>P464</t>
  </si>
  <si>
    <t>Avenue des Platanes</t>
  </si>
  <si>
    <t>23027-171</t>
  </si>
  <si>
    <t>Château-Bigot 1</t>
  </si>
  <si>
    <t>P467</t>
  </si>
  <si>
    <t>23027-172</t>
  </si>
  <si>
    <t>Souveraine</t>
  </si>
  <si>
    <t>P484</t>
  </si>
  <si>
    <t>Rue de la Souveraine</t>
  </si>
  <si>
    <t>23027-173</t>
  </si>
  <si>
    <t>Loiret</t>
  </si>
  <si>
    <t>P485</t>
  </si>
  <si>
    <t>23027-174</t>
  </si>
  <si>
    <t>Colmar</t>
  </si>
  <si>
    <t>P487</t>
  </si>
  <si>
    <t>23027-175</t>
  </si>
  <si>
    <t>Verreault</t>
  </si>
  <si>
    <t>P490</t>
  </si>
  <si>
    <t>23027-176</t>
  </si>
  <si>
    <t>Philippe-Brais</t>
  </si>
  <si>
    <t>P491</t>
  </si>
  <si>
    <t>Rue Philippe-Brais</t>
  </si>
  <si>
    <t>23027-177</t>
  </si>
  <si>
    <t>Carré Tracy</t>
  </si>
  <si>
    <t>P492</t>
  </si>
  <si>
    <t>Avenue du Bourg-Royal</t>
  </si>
  <si>
    <t>23027-178</t>
  </si>
  <si>
    <t>des Acadiens</t>
  </si>
  <si>
    <t>P4A9</t>
  </si>
  <si>
    <t>Rue des Acadiens</t>
  </si>
  <si>
    <t>23027-179</t>
  </si>
  <si>
    <t>du Zoo</t>
  </si>
  <si>
    <t>P4B1</t>
  </si>
  <si>
    <t>23027-180</t>
  </si>
  <si>
    <t>des Loutres</t>
  </si>
  <si>
    <t>P4B4</t>
  </si>
  <si>
    <t>Rue des Loutres</t>
  </si>
  <si>
    <t>23027-181</t>
  </si>
  <si>
    <t>Des Érables</t>
  </si>
  <si>
    <t>P523</t>
  </si>
  <si>
    <t>Rue du Vignoble</t>
  </si>
  <si>
    <t>23027-182</t>
  </si>
  <si>
    <t>Saint-Samuel</t>
  </si>
  <si>
    <t>P524</t>
  </si>
  <si>
    <t>23027-183</t>
  </si>
  <si>
    <t>Cambert</t>
  </si>
  <si>
    <t>P526</t>
  </si>
  <si>
    <t>Rue du Villonet</t>
  </si>
  <si>
    <t>23027-184</t>
  </si>
  <si>
    <t>Raymond</t>
  </si>
  <si>
    <t>P527</t>
  </si>
  <si>
    <t>Boulevard Raymond</t>
  </si>
  <si>
    <t>23027-185</t>
  </si>
  <si>
    <t>Isabelle</t>
  </si>
  <si>
    <t>P528</t>
  </si>
  <si>
    <t>Rue Isabelle</t>
  </si>
  <si>
    <t>23027-186</t>
  </si>
  <si>
    <t>Seigneuriale</t>
  </si>
  <si>
    <t>P529</t>
  </si>
  <si>
    <t>Rue Seigneuriale</t>
  </si>
  <si>
    <t>23027-187</t>
  </si>
  <si>
    <t>Kent</t>
  </si>
  <si>
    <t>P530</t>
  </si>
  <si>
    <t>23027-188</t>
  </si>
  <si>
    <t>Tunis</t>
  </si>
  <si>
    <t>P531</t>
  </si>
  <si>
    <t>Rue de Tunis</t>
  </si>
  <si>
    <t>23027-189</t>
  </si>
  <si>
    <t>Sauvageau</t>
  </si>
  <si>
    <t>P532</t>
  </si>
  <si>
    <t>Rue Sauvageau</t>
  </si>
  <si>
    <t>23027-190</t>
  </si>
  <si>
    <t>P533</t>
  </si>
  <si>
    <t>23027-191</t>
  </si>
  <si>
    <t>Nordiques</t>
  </si>
  <si>
    <t>P534</t>
  </si>
  <si>
    <t>Avenue Nordique</t>
  </si>
  <si>
    <t>23027-192</t>
  </si>
  <si>
    <t>Montpellier</t>
  </si>
  <si>
    <t>P535</t>
  </si>
  <si>
    <t>Rue Montpellier</t>
  </si>
  <si>
    <t>23027-193</t>
  </si>
  <si>
    <t>Clémenceau</t>
  </si>
  <si>
    <t>P536</t>
  </si>
  <si>
    <t>Rue Clemenceau</t>
  </si>
  <si>
    <t>23027-194</t>
  </si>
  <si>
    <t>Yves Prévost</t>
  </si>
  <si>
    <t>P537</t>
  </si>
  <si>
    <t>Rue Yves-Prévost</t>
  </si>
  <si>
    <t>23027-195</t>
  </si>
  <si>
    <t>Pie XII</t>
  </si>
  <si>
    <t>P538</t>
  </si>
  <si>
    <t>Rue Odette-Pinard</t>
  </si>
  <si>
    <t>23027-196</t>
  </si>
  <si>
    <t>Des Cascades</t>
  </si>
  <si>
    <t>P539</t>
  </si>
  <si>
    <t>Avenue des Cascades</t>
  </si>
  <si>
    <t>23027-197</t>
  </si>
  <si>
    <t>Hawey</t>
  </si>
  <si>
    <t>P540</t>
  </si>
  <si>
    <t>Boulevard Hawey</t>
  </si>
  <si>
    <t>23027-198</t>
  </si>
  <si>
    <t>Roitelet</t>
  </si>
  <si>
    <t>P541</t>
  </si>
  <si>
    <t>23027-199</t>
  </si>
  <si>
    <t>Félix</t>
  </si>
  <si>
    <t>P542</t>
  </si>
  <si>
    <t>Avenue Saint-Samuel</t>
  </si>
  <si>
    <t>23027-200</t>
  </si>
  <si>
    <t>Anna-Audet</t>
  </si>
  <si>
    <t>P547</t>
  </si>
  <si>
    <t>Rue Anne-Audet</t>
  </si>
  <si>
    <t>23027-201</t>
  </si>
  <si>
    <t>Travaux publics</t>
  </si>
  <si>
    <t>P550</t>
  </si>
  <si>
    <t>23027-202</t>
  </si>
  <si>
    <t>Châteaubriand</t>
  </si>
  <si>
    <t>P551</t>
  </si>
  <si>
    <t>23027-203</t>
  </si>
  <si>
    <t>Ouvrage B</t>
  </si>
  <si>
    <t>P554</t>
  </si>
  <si>
    <t>Lac du Chemin de l'Aqueduc</t>
  </si>
  <si>
    <t>23027-204</t>
  </si>
  <si>
    <t>Évangéline</t>
  </si>
  <si>
    <t>P557</t>
  </si>
  <si>
    <t>Rue Évangéline</t>
  </si>
  <si>
    <t>23027-205</t>
  </si>
  <si>
    <t>D'Estimauville</t>
  </si>
  <si>
    <t>P558</t>
  </si>
  <si>
    <t>23027-206</t>
  </si>
  <si>
    <t>CHRG</t>
  </si>
  <si>
    <t>P559</t>
  </si>
  <si>
    <t>Avenue D'Estimauville</t>
  </si>
  <si>
    <t>23027-207</t>
  </si>
  <si>
    <t>Contrôle Réservoir Courville</t>
  </si>
  <si>
    <t>P562</t>
  </si>
  <si>
    <t>Rue Blancardin</t>
  </si>
  <si>
    <t>23027-208</t>
  </si>
  <si>
    <t>des Cordillères</t>
  </si>
  <si>
    <t>P5A7</t>
  </si>
  <si>
    <t>23027-209</t>
  </si>
  <si>
    <t>des Pionnières</t>
  </si>
  <si>
    <t>P5B1</t>
  </si>
  <si>
    <t>Rue des Pionnières-de-Beauport</t>
  </si>
  <si>
    <t>23027-210</t>
  </si>
  <si>
    <t>des Lucioles</t>
  </si>
  <si>
    <t>P5B7</t>
  </si>
  <si>
    <t>Rue des Lucioles</t>
  </si>
  <si>
    <t>23027-211</t>
  </si>
  <si>
    <t>du Colisée</t>
  </si>
  <si>
    <t>P601</t>
  </si>
  <si>
    <t>23027-212</t>
  </si>
  <si>
    <t>Golf Loretteville</t>
  </si>
  <si>
    <t>P707</t>
  </si>
  <si>
    <t>Rue du Golf</t>
  </si>
  <si>
    <t>23027-213</t>
  </si>
  <si>
    <t>Valvue</t>
  </si>
  <si>
    <t>P712</t>
  </si>
  <si>
    <t>Rue Valvue</t>
  </si>
  <si>
    <t>23027-662</t>
  </si>
  <si>
    <t>Temporaire_104</t>
  </si>
  <si>
    <t>Boulevard Champlain</t>
  </si>
  <si>
    <t>23027-663</t>
  </si>
  <si>
    <t>Temporaire_106</t>
  </si>
  <si>
    <t>Rue Lavigueur</t>
  </si>
  <si>
    <t>23027-664</t>
  </si>
  <si>
    <t>Temporaire_107</t>
  </si>
  <si>
    <t>Rue Arago Est</t>
  </si>
  <si>
    <t>23027-665</t>
  </si>
  <si>
    <t>Temporaire_108</t>
  </si>
  <si>
    <t>23027-666</t>
  </si>
  <si>
    <t>Temporaire_11</t>
  </si>
  <si>
    <t>23027-667</t>
  </si>
  <si>
    <t>Temporaire_110</t>
  </si>
  <si>
    <t>Rue du Marquis-De Vaudreuil</t>
  </si>
  <si>
    <t>23027-668</t>
  </si>
  <si>
    <t>Temporaire_111</t>
  </si>
  <si>
    <t>Rue Victoria</t>
  </si>
  <si>
    <t>23027-669</t>
  </si>
  <si>
    <t>Temporaire_113</t>
  </si>
  <si>
    <t>Avenue Monk</t>
  </si>
  <si>
    <t>23027-670</t>
  </si>
  <si>
    <t>Temporaire_114</t>
  </si>
  <si>
    <t>Avenue Joffre</t>
  </si>
  <si>
    <t>23027-671</t>
  </si>
  <si>
    <t>Temporaire_115</t>
  </si>
  <si>
    <t>Boulevard Charest Est</t>
  </si>
  <si>
    <t>23027-672</t>
  </si>
  <si>
    <t>Temporaire_117</t>
  </si>
  <si>
    <t>Avenue Belvédère</t>
  </si>
  <si>
    <t>23027-673</t>
  </si>
  <si>
    <t>Temporaire_118</t>
  </si>
  <si>
    <t>Avenue Désy</t>
  </si>
  <si>
    <t>23027-674</t>
  </si>
  <si>
    <t>Temporaire_119</t>
  </si>
  <si>
    <t>Rue Saint-Sauveur</t>
  </si>
  <si>
    <t>23027-675</t>
  </si>
  <si>
    <t>Temporaire_121</t>
  </si>
  <si>
    <t>Rue du Père-Hiral</t>
  </si>
  <si>
    <t>23027-676</t>
  </si>
  <si>
    <t>Temporaire_122</t>
  </si>
  <si>
    <t>Chemin du Foulon</t>
  </si>
  <si>
    <t>23027-677</t>
  </si>
  <si>
    <t>Temporaire_124</t>
  </si>
  <si>
    <t>Rue Saint-Mathias</t>
  </si>
  <si>
    <t>23027-678</t>
  </si>
  <si>
    <t>Temporaire_126</t>
  </si>
  <si>
    <t>23027-679</t>
  </si>
  <si>
    <t>Temporaire_127</t>
  </si>
  <si>
    <t>23027-680</t>
  </si>
  <si>
    <t>Temporaire_128</t>
  </si>
  <si>
    <t>Rue Philippe-Pasquier</t>
  </si>
  <si>
    <t>23027-681</t>
  </si>
  <si>
    <t>Temporaire_130</t>
  </si>
  <si>
    <t>23027-682</t>
  </si>
  <si>
    <t>Temporaire_134</t>
  </si>
  <si>
    <t>Autoroute Laurentienne</t>
  </si>
  <si>
    <t>23027-683</t>
  </si>
  <si>
    <t>Temporaire_135</t>
  </si>
  <si>
    <t>23027-684</t>
  </si>
  <si>
    <t>Temporaire_142</t>
  </si>
  <si>
    <t>Avenue Saint-Sacrement</t>
  </si>
  <si>
    <t>23027-685</t>
  </si>
  <si>
    <t>Temporaire_143</t>
  </si>
  <si>
    <t>Rue Provinciale</t>
  </si>
  <si>
    <t>23027-686</t>
  </si>
  <si>
    <t>Temporaire_144</t>
  </si>
  <si>
    <t>23027-687</t>
  </si>
  <si>
    <t>Temporaire_145</t>
  </si>
  <si>
    <t>Rue Monseigneur-Cooke</t>
  </si>
  <si>
    <t>23027-688</t>
  </si>
  <si>
    <t>Temporaire_148</t>
  </si>
  <si>
    <t>Boulevard Pie-XI Nord</t>
  </si>
  <si>
    <t>23027-689</t>
  </si>
  <si>
    <t>Temporaire_151</t>
  </si>
  <si>
    <t>23027-690</t>
  </si>
  <si>
    <t>Temporaire_152</t>
  </si>
  <si>
    <t>23027-691</t>
  </si>
  <si>
    <t>Temporaire_154</t>
  </si>
  <si>
    <t>23027-692</t>
  </si>
  <si>
    <t>Temporaire_155</t>
  </si>
  <si>
    <t>23027-693</t>
  </si>
  <si>
    <t>Temporaire_157</t>
  </si>
  <si>
    <t>Rue Aqueduc</t>
  </si>
  <si>
    <t>23027-694</t>
  </si>
  <si>
    <t>Temporaire_158</t>
  </si>
  <si>
    <t>Avenue Notre-Dame</t>
  </si>
  <si>
    <t>23027-695</t>
  </si>
  <si>
    <t>Temporaire_162</t>
  </si>
  <si>
    <t>23027-696</t>
  </si>
  <si>
    <t>Temporaire_163</t>
  </si>
  <si>
    <t>Bretelle Aut. 40 Ouest, Montréal, S 3-O</t>
  </si>
  <si>
    <t>23027-697</t>
  </si>
  <si>
    <t>Temporaire_165</t>
  </si>
  <si>
    <t>Rang Saint-Denis</t>
  </si>
  <si>
    <t>23027-698</t>
  </si>
  <si>
    <t>Temporaire_166</t>
  </si>
  <si>
    <t>23027-699</t>
  </si>
  <si>
    <t>UL-1</t>
  </si>
  <si>
    <t>Temporaire_171</t>
  </si>
  <si>
    <t>Rue de l'Université</t>
  </si>
  <si>
    <t>23027-700</t>
  </si>
  <si>
    <t>UL-10</t>
  </si>
  <si>
    <t>Temporaire_172</t>
  </si>
  <si>
    <t>Avenue des Sciences-Humaines</t>
  </si>
  <si>
    <t>23027-701</t>
  </si>
  <si>
    <t>UL-2</t>
  </si>
  <si>
    <t>Temporaire_173</t>
  </si>
  <si>
    <t>Avenue du Séminaire</t>
  </si>
  <si>
    <t>23027-214</t>
  </si>
  <si>
    <t>P713</t>
  </si>
  <si>
    <t>Rue Racine</t>
  </si>
  <si>
    <t>23027-215</t>
  </si>
  <si>
    <t>Caron</t>
  </si>
  <si>
    <t>P714</t>
  </si>
  <si>
    <t>Rue Wilfrid-Caron</t>
  </si>
  <si>
    <t>23027-216</t>
  </si>
  <si>
    <t>Hôpital</t>
  </si>
  <si>
    <t>P715</t>
  </si>
  <si>
    <t>23027-217</t>
  </si>
  <si>
    <t>Régulateur Passerelle</t>
  </si>
  <si>
    <t>P726</t>
  </si>
  <si>
    <t>Rue des Écoliers</t>
  </si>
  <si>
    <t>23027-218</t>
  </si>
  <si>
    <t>Lepire</t>
  </si>
  <si>
    <t>P727</t>
  </si>
  <si>
    <t>Rue Lepire</t>
  </si>
  <si>
    <t>23027-219</t>
  </si>
  <si>
    <t>Eaux Fraîches</t>
  </si>
  <si>
    <t>P728</t>
  </si>
  <si>
    <t>23027-220</t>
  </si>
  <si>
    <t>St-Luc</t>
  </si>
  <si>
    <t>P735</t>
  </si>
  <si>
    <t>Boulevard des Étudiants</t>
  </si>
  <si>
    <t>23027-221</t>
  </si>
  <si>
    <t>Gagnon</t>
  </si>
  <si>
    <t>P749</t>
  </si>
  <si>
    <t>23027-222</t>
  </si>
  <si>
    <t>Lac St-Charles (CV-022)</t>
  </si>
  <si>
    <t>P763</t>
  </si>
  <si>
    <t>23027-223</t>
  </si>
  <si>
    <t>Valcartier Lorette (CV-025)</t>
  </si>
  <si>
    <t>P766</t>
  </si>
  <si>
    <t>23027-224</t>
  </si>
  <si>
    <t>CV-025A</t>
  </si>
  <si>
    <t>P767</t>
  </si>
  <si>
    <t>23027-225</t>
  </si>
  <si>
    <t>Des Cimes (CV-036)</t>
  </si>
  <si>
    <t>P771</t>
  </si>
  <si>
    <t>Boulevard des Cimes</t>
  </si>
  <si>
    <t>23027-226</t>
  </si>
  <si>
    <t>Côte Penney (CV-037)</t>
  </si>
  <si>
    <t>P772</t>
  </si>
  <si>
    <t>Boulevard Saint-Claude</t>
  </si>
  <si>
    <t>23027-227</t>
  </si>
  <si>
    <t>Bernard (CV-073)</t>
  </si>
  <si>
    <t>P773</t>
  </si>
  <si>
    <t>Rue Bernard</t>
  </si>
  <si>
    <t>23027-228</t>
  </si>
  <si>
    <t>Côte Verret (CV-039)</t>
  </si>
  <si>
    <t>P774</t>
  </si>
  <si>
    <t>23027-229</t>
  </si>
  <si>
    <t>Wendake (CV-059)</t>
  </si>
  <si>
    <t>P776</t>
  </si>
  <si>
    <t>Chemin Saint-Barthélemy</t>
  </si>
  <si>
    <t>23027-230</t>
  </si>
  <si>
    <t>Saint-Émile (CV-061)</t>
  </si>
  <si>
    <t>P777</t>
  </si>
  <si>
    <t>23027-231</t>
  </si>
  <si>
    <t>Mgr Cooke</t>
  </si>
  <si>
    <t>P791</t>
  </si>
  <si>
    <t>Avenue Vernet</t>
  </si>
  <si>
    <t>23027-232</t>
  </si>
  <si>
    <t>Industrielle</t>
  </si>
  <si>
    <t>P797</t>
  </si>
  <si>
    <t>Rue du Petit-Vallon</t>
  </si>
  <si>
    <t>23027-233</t>
  </si>
  <si>
    <t>Durand</t>
  </si>
  <si>
    <t>P7B1</t>
  </si>
  <si>
    <t>Rue Saint-Maurice</t>
  </si>
  <si>
    <t>23027-234</t>
  </si>
  <si>
    <t>de la Volière</t>
  </si>
  <si>
    <t>P7B5</t>
  </si>
  <si>
    <t>Avenue de la Volière</t>
  </si>
  <si>
    <t>23027-235</t>
  </si>
  <si>
    <t>Puits Méduse</t>
  </si>
  <si>
    <t>P812</t>
  </si>
  <si>
    <t>Rue de la Méduse</t>
  </si>
  <si>
    <t>23027-236</t>
  </si>
  <si>
    <t>Versant-Nord (CV-006)</t>
  </si>
  <si>
    <t>P817</t>
  </si>
  <si>
    <t>Rue de Port-Royal</t>
  </si>
  <si>
    <t>34030-9</t>
  </si>
  <si>
    <t>34030-10</t>
  </si>
  <si>
    <t>Rue Mercier</t>
  </si>
  <si>
    <t>34038-1</t>
  </si>
  <si>
    <t>328</t>
  </si>
  <si>
    <t>rue HARDY</t>
  </si>
  <si>
    <t>34038-2</t>
  </si>
  <si>
    <t>Boulevard du CENTENAIRE</t>
  </si>
  <si>
    <t>34038-3</t>
  </si>
  <si>
    <t>Source # 2</t>
  </si>
  <si>
    <t>34038-4</t>
  </si>
  <si>
    <t>Source # 1</t>
  </si>
  <si>
    <t>34038-5</t>
  </si>
  <si>
    <t>Raccordement</t>
  </si>
  <si>
    <t>256</t>
  </si>
  <si>
    <t>34038-6</t>
  </si>
  <si>
    <t>SP-2 - souterrain</t>
  </si>
  <si>
    <t>34038-7</t>
  </si>
  <si>
    <t>34025-5</t>
  </si>
  <si>
    <t>PP Dussault</t>
  </si>
  <si>
    <t>152</t>
  </si>
  <si>
    <t>Rue  DUSSAULT</t>
  </si>
  <si>
    <t>34025-6</t>
  </si>
  <si>
    <t>poste de purge et d'échantillonnage</t>
  </si>
  <si>
    <t>1767</t>
  </si>
  <si>
    <t>34025-7</t>
  </si>
  <si>
    <t>PP Marcoux</t>
  </si>
  <si>
    <t>217</t>
  </si>
  <si>
    <t>Avenue
 MARCOUX</t>
  </si>
  <si>
    <t>34025-8</t>
  </si>
  <si>
    <t>Poste de surpression du Manoir</t>
  </si>
  <si>
    <t>Rue
NOTRE-DAME</t>
  </si>
  <si>
    <t>34025-9</t>
  </si>
  <si>
    <t>Poste de régulation de pression Marcoux</t>
  </si>
  <si>
    <t>651</t>
  </si>
  <si>
    <t>34025-10</t>
  </si>
  <si>
    <t>Poste de régulation de pression Victorin</t>
  </si>
  <si>
    <t>Rue 
NOTRE-DAME</t>
  </si>
  <si>
    <t>34025-11</t>
  </si>
  <si>
    <t>Poste de régulation de pression chemin Doré</t>
  </si>
  <si>
    <t>Chemin DORÉ</t>
  </si>
  <si>
    <t>34025-12</t>
  </si>
  <si>
    <t>PP Savard</t>
  </si>
  <si>
    <t>Rue SAVARD</t>
  </si>
  <si>
    <t>23027-237</t>
  </si>
  <si>
    <t>Blaise-Pascal 2</t>
  </si>
  <si>
    <t>P818</t>
  </si>
  <si>
    <t>Autoroute Félix-Leclerc</t>
  </si>
  <si>
    <t>23027-238</t>
  </si>
  <si>
    <t>Promenade-des-Soeurs Nord</t>
  </si>
  <si>
    <t>P819</t>
  </si>
  <si>
    <t>23027-239</t>
  </si>
  <si>
    <t>Promeandes-des-Soeurs Sud</t>
  </si>
  <si>
    <t>P820</t>
  </si>
  <si>
    <t>23027-240</t>
  </si>
  <si>
    <t>Côte de Cap-Rouge</t>
  </si>
  <si>
    <t>P821</t>
  </si>
  <si>
    <t>Rue du Faubourg</t>
  </si>
  <si>
    <t>23027-241</t>
  </si>
  <si>
    <t>De Grandmont</t>
  </si>
  <si>
    <t>P822</t>
  </si>
  <si>
    <t>Rue De Grandmont</t>
  </si>
  <si>
    <t>23027-242</t>
  </si>
  <si>
    <t>De la Corniche</t>
  </si>
  <si>
    <t>P823</t>
  </si>
  <si>
    <t>Rue de la Corniche</t>
  </si>
  <si>
    <t>23027-243</t>
  </si>
  <si>
    <t>Plage Saint-Laurent</t>
  </si>
  <si>
    <t>P824</t>
  </si>
  <si>
    <t>Chemin de la Plage-Saint-Laurent</t>
  </si>
  <si>
    <t>23027-244</t>
  </si>
  <si>
    <t>Clément-Lockwell</t>
  </si>
  <si>
    <t>P825</t>
  </si>
  <si>
    <t>Rue Clément-Lockquell</t>
  </si>
  <si>
    <t>23027-245</t>
  </si>
  <si>
    <t>Beaupré</t>
  </si>
  <si>
    <t>P826</t>
  </si>
  <si>
    <t>Avenue Beaupré</t>
  </si>
  <si>
    <t>23027-246</t>
  </si>
  <si>
    <t>Delisle Est</t>
  </si>
  <si>
    <t>P827</t>
  </si>
  <si>
    <t>Rue Delisle</t>
  </si>
  <si>
    <t>23027-247</t>
  </si>
  <si>
    <t>Du Verger - Delisle</t>
  </si>
  <si>
    <t>P828</t>
  </si>
  <si>
    <t>Rue du Verger</t>
  </si>
  <si>
    <t>23027-248</t>
  </si>
  <si>
    <t>Chemin du Roy Est</t>
  </si>
  <si>
    <t>P829</t>
  </si>
  <si>
    <t>Chemin du Roy</t>
  </si>
  <si>
    <t>23027-249</t>
  </si>
  <si>
    <t>Chemin du Roy Ouest</t>
  </si>
  <si>
    <t>P830</t>
  </si>
  <si>
    <t>23027-250</t>
  </si>
  <si>
    <t>Eurêka</t>
  </si>
  <si>
    <t>P831</t>
  </si>
  <si>
    <t>Rue Eurêka</t>
  </si>
  <si>
    <t>23027-251</t>
  </si>
  <si>
    <t>Esplanade</t>
  </si>
  <si>
    <t>P832</t>
  </si>
  <si>
    <t>Rue de l'Esplanade</t>
  </si>
  <si>
    <t>23027-252</t>
  </si>
  <si>
    <t>Émérillon</t>
  </si>
  <si>
    <t>P833</t>
  </si>
  <si>
    <t>Rue de l'Etna</t>
  </si>
  <si>
    <t>23027-253</t>
  </si>
  <si>
    <t>Amiral</t>
  </si>
  <si>
    <t>P834</t>
  </si>
  <si>
    <t>23027-254</t>
  </si>
  <si>
    <t>Église Sud</t>
  </si>
  <si>
    <t>P835</t>
  </si>
  <si>
    <t>23027-255</t>
  </si>
  <si>
    <t>Des Coteaux</t>
  </si>
  <si>
    <t>P837</t>
  </si>
  <si>
    <t>Rue des Coteaux</t>
  </si>
  <si>
    <t>23027-256</t>
  </si>
  <si>
    <t>Benjamin-Sulte</t>
  </si>
  <si>
    <t>P839</t>
  </si>
  <si>
    <t>Avenue Benjamin-Sulte</t>
  </si>
  <si>
    <t>23027-257</t>
  </si>
  <si>
    <t>Borduas</t>
  </si>
  <si>
    <t>P840</t>
  </si>
  <si>
    <t>Rue des Armoiries</t>
  </si>
  <si>
    <t>23027-258</t>
  </si>
  <si>
    <t>Des Grands-Lacs</t>
  </si>
  <si>
    <t>P844</t>
  </si>
  <si>
    <t>Rue des Grands-Lacs</t>
  </si>
  <si>
    <t>23027-259</t>
  </si>
  <si>
    <t>Escarpement (VN-14)</t>
  </si>
  <si>
    <t>P846</t>
  </si>
  <si>
    <t>Boulevard Pie-XI Sud</t>
  </si>
  <si>
    <t>23027-260</t>
  </si>
  <si>
    <t>Saint-Félix</t>
  </si>
  <si>
    <t>P850</t>
  </si>
  <si>
    <t>23027-261</t>
  </si>
  <si>
    <t>Hétrière</t>
  </si>
  <si>
    <t>P855</t>
  </si>
  <si>
    <t>Rue de l'Hêtrière</t>
  </si>
  <si>
    <t>23027-262</t>
  </si>
  <si>
    <t>Gatineau</t>
  </si>
  <si>
    <t>P857</t>
  </si>
  <si>
    <t>23027-263</t>
  </si>
  <si>
    <t>Clément Lockwell 2</t>
  </si>
  <si>
    <t>P866</t>
  </si>
  <si>
    <t>23027-264</t>
  </si>
  <si>
    <t>Eurêka2</t>
  </si>
  <si>
    <t>P868</t>
  </si>
  <si>
    <t>23027-265</t>
  </si>
  <si>
    <t>Esplanade2</t>
  </si>
  <si>
    <t>P869</t>
  </si>
  <si>
    <t>23027-266</t>
  </si>
  <si>
    <t>Émérillon2</t>
  </si>
  <si>
    <t>P870</t>
  </si>
  <si>
    <t>23027-267</t>
  </si>
  <si>
    <t>Calais2</t>
  </si>
  <si>
    <t>P880</t>
  </si>
  <si>
    <t>Rue de Calais</t>
  </si>
  <si>
    <t>23027-268</t>
  </si>
  <si>
    <t>Innovation</t>
  </si>
  <si>
    <t>P898</t>
  </si>
  <si>
    <t>Rue de l'Innovation</t>
  </si>
  <si>
    <t>23027-269</t>
  </si>
  <si>
    <t>Chaudière #5</t>
  </si>
  <si>
    <t>P8A9</t>
  </si>
  <si>
    <t>Boulevard de la Chaudière</t>
  </si>
  <si>
    <t>23027-270</t>
  </si>
  <si>
    <t>Beau-Milieu</t>
  </si>
  <si>
    <t>P8B3</t>
  </si>
  <si>
    <t>Rue du Beau-Milieu</t>
  </si>
  <si>
    <t>23027-271</t>
  </si>
  <si>
    <t>Blaise-Pascal</t>
  </si>
  <si>
    <t>P8B4</t>
  </si>
  <si>
    <t>23027-272</t>
  </si>
  <si>
    <t>Verdun Sud (CV-172)</t>
  </si>
  <si>
    <t>P104</t>
  </si>
  <si>
    <t>23027-273</t>
  </si>
  <si>
    <t>Côte de l'Aqueduc (CV-178)</t>
  </si>
  <si>
    <t>P105</t>
  </si>
  <si>
    <t>Rue Sherbrooke</t>
  </si>
  <si>
    <t>23027-274</t>
  </si>
  <si>
    <t>Sherbrooke (CV-180)</t>
  </si>
  <si>
    <t>P106</t>
  </si>
  <si>
    <t>23027-275</t>
  </si>
  <si>
    <t>Sherbrooke (CV-288)</t>
  </si>
  <si>
    <t>P108</t>
  </si>
  <si>
    <t>Rue des Franciscains</t>
  </si>
  <si>
    <t>23027-276</t>
  </si>
  <si>
    <t>CV-327</t>
  </si>
  <si>
    <t>P115</t>
  </si>
  <si>
    <t>23027-277</t>
  </si>
  <si>
    <t>Cartier (CV-354)</t>
  </si>
  <si>
    <t>P117</t>
  </si>
  <si>
    <t>Avenue De Salaberry</t>
  </si>
  <si>
    <t>23027-278</t>
  </si>
  <si>
    <t>CV-328 (chambre vide)</t>
  </si>
  <si>
    <t>P118</t>
  </si>
  <si>
    <t>23027-279</t>
  </si>
  <si>
    <t>Galipeault (CV-188)</t>
  </si>
  <si>
    <t>P120</t>
  </si>
  <si>
    <t>Avenue Galipeault</t>
  </si>
  <si>
    <t>23027-280</t>
  </si>
  <si>
    <t>Grande-Allée (CV-326)</t>
  </si>
  <si>
    <t>P121</t>
  </si>
  <si>
    <t>23027-281</t>
  </si>
  <si>
    <t>CV-272</t>
  </si>
  <si>
    <t>P124</t>
  </si>
  <si>
    <t>4e Avenue</t>
  </si>
  <si>
    <t>23027-282</t>
  </si>
  <si>
    <t>CV-274</t>
  </si>
  <si>
    <t>P125</t>
  </si>
  <si>
    <t>23027-283</t>
  </si>
  <si>
    <t>CV-276</t>
  </si>
  <si>
    <t>P126</t>
  </si>
  <si>
    <t>Rue du Prince-Édouard</t>
  </si>
  <si>
    <t>23027-284</t>
  </si>
  <si>
    <t>CV-280</t>
  </si>
  <si>
    <t>P127</t>
  </si>
  <si>
    <t>Rue Saint-Dominique</t>
  </si>
  <si>
    <t>23027-285</t>
  </si>
  <si>
    <t>Langelier/Charest</t>
  </si>
  <si>
    <t>P128</t>
  </si>
  <si>
    <t>23027-286</t>
  </si>
  <si>
    <t>CV-292</t>
  </si>
  <si>
    <t>P129</t>
  </si>
  <si>
    <t>23027-287</t>
  </si>
  <si>
    <t>CV-294</t>
  </si>
  <si>
    <t>P130</t>
  </si>
  <si>
    <t>23027-288</t>
  </si>
  <si>
    <t>CV-296</t>
  </si>
  <si>
    <t>P131</t>
  </si>
  <si>
    <t>23027-289</t>
  </si>
  <si>
    <t>CV-309</t>
  </si>
  <si>
    <t>P132</t>
  </si>
  <si>
    <t>Rue Crémazie Ouest</t>
  </si>
  <si>
    <t>23027-290</t>
  </si>
  <si>
    <t>CV-320</t>
  </si>
  <si>
    <t>P133</t>
  </si>
  <si>
    <t>Rue De Buade</t>
  </si>
  <si>
    <t>23027-291</t>
  </si>
  <si>
    <t>CV-322</t>
  </si>
  <si>
    <t>P134</t>
  </si>
  <si>
    <t>Escalier Casse-Cou</t>
  </si>
  <si>
    <t>23027-292</t>
  </si>
  <si>
    <t>CV-323</t>
  </si>
  <si>
    <t>P135</t>
  </si>
  <si>
    <t>23027-293</t>
  </si>
  <si>
    <t>Saunders (CV-330)</t>
  </si>
  <si>
    <t>P136</t>
  </si>
  <si>
    <t>Avenue Cartier</t>
  </si>
  <si>
    <t>23027-294</t>
  </si>
  <si>
    <t>CV-336</t>
  </si>
  <si>
    <t>P138</t>
  </si>
  <si>
    <t>23027-295</t>
  </si>
  <si>
    <t>Belvédère #2(CV-340)</t>
  </si>
  <si>
    <t>P139</t>
  </si>
  <si>
    <t>23027-296</t>
  </si>
  <si>
    <t>Belvédère #3(CV-344)</t>
  </si>
  <si>
    <t>P140</t>
  </si>
  <si>
    <t>23027-297</t>
  </si>
  <si>
    <t>CV-378</t>
  </si>
  <si>
    <t>P141</t>
  </si>
  <si>
    <t>Rue de l'Arsenal</t>
  </si>
  <si>
    <t>23027-298</t>
  </si>
  <si>
    <t>CV-401</t>
  </si>
  <si>
    <t>P142</t>
  </si>
  <si>
    <t>23027-299</t>
  </si>
  <si>
    <t>Bougainville</t>
  </si>
  <si>
    <t>P143</t>
  </si>
  <si>
    <t>23027-300</t>
  </si>
  <si>
    <t>Bougainville 2</t>
  </si>
  <si>
    <t>P144</t>
  </si>
  <si>
    <t>23027-301</t>
  </si>
  <si>
    <t>Casot</t>
  </si>
  <si>
    <t>P145</t>
  </si>
  <si>
    <t>23027-302</t>
  </si>
  <si>
    <t>Des Laurentides</t>
  </si>
  <si>
    <t>P146</t>
  </si>
  <si>
    <t>23027-303</t>
  </si>
  <si>
    <t>De Bienville</t>
  </si>
  <si>
    <t>P147</t>
  </si>
  <si>
    <t>Avenue De Bienville</t>
  </si>
  <si>
    <t>23027-304</t>
  </si>
  <si>
    <t>Belvédère #1</t>
  </si>
  <si>
    <t>P149</t>
  </si>
  <si>
    <t>23027-305</t>
  </si>
  <si>
    <t>Père Marquette</t>
  </si>
  <si>
    <t>P150</t>
  </si>
  <si>
    <t>23027-306</t>
  </si>
  <si>
    <t>Raymond Casgrin 2</t>
  </si>
  <si>
    <t>P151</t>
  </si>
  <si>
    <t>Rue Raymond-Casgrain</t>
  </si>
  <si>
    <t>23027-307</t>
  </si>
  <si>
    <t>Marguerite-Bourgeois</t>
  </si>
  <si>
    <t>P153</t>
  </si>
  <si>
    <t>Avenue Marguerite-Bourgeoys</t>
  </si>
  <si>
    <t>23027-308</t>
  </si>
  <si>
    <t>De Caillières</t>
  </si>
  <si>
    <t>P154</t>
  </si>
  <si>
    <t>23027-309</t>
  </si>
  <si>
    <t>Maréchal Foch</t>
  </si>
  <si>
    <t>P155</t>
  </si>
  <si>
    <t>23027-310</t>
  </si>
  <si>
    <t>Marguerite-Bourgeois 2</t>
  </si>
  <si>
    <t>P156</t>
  </si>
  <si>
    <t>23027-311</t>
  </si>
  <si>
    <t>Murray 2</t>
  </si>
  <si>
    <t>P159</t>
  </si>
  <si>
    <t>Avenue Murray</t>
  </si>
  <si>
    <t>23027-312</t>
  </si>
  <si>
    <t>Fraser</t>
  </si>
  <si>
    <t>P160</t>
  </si>
  <si>
    <t>Rue Fraser</t>
  </si>
  <si>
    <t>23027-313</t>
  </si>
  <si>
    <t>Belleau</t>
  </si>
  <si>
    <t>P161</t>
  </si>
  <si>
    <t>Rue Narcisse-Belleau</t>
  </si>
  <si>
    <t>23027-314</t>
  </si>
  <si>
    <t>St-Ambroise</t>
  </si>
  <si>
    <t>P162</t>
  </si>
  <si>
    <t>Rue Saint-Ambroise</t>
  </si>
  <si>
    <t>23027-315</t>
  </si>
  <si>
    <t>St-François</t>
  </si>
  <si>
    <t>P163</t>
  </si>
  <si>
    <t>23027-316</t>
  </si>
  <si>
    <t>Dieppe</t>
  </si>
  <si>
    <t>P164</t>
  </si>
  <si>
    <t>Boulevard Charest Ouest</t>
  </si>
  <si>
    <t>23027-317</t>
  </si>
  <si>
    <t>Oblats 1</t>
  </si>
  <si>
    <t>P166</t>
  </si>
  <si>
    <t>Rue Saint-Germain</t>
  </si>
  <si>
    <t>23027-318</t>
  </si>
  <si>
    <t>Oblats 2</t>
  </si>
  <si>
    <t>P167</t>
  </si>
  <si>
    <t>23027-319</t>
  </si>
  <si>
    <t>Ste-Anastasie</t>
  </si>
  <si>
    <t>P170</t>
  </si>
  <si>
    <t>Rue de Montmartre</t>
  </si>
  <si>
    <t>23027-320</t>
  </si>
  <si>
    <t>Monk</t>
  </si>
  <si>
    <t>P171</t>
  </si>
  <si>
    <t>23027-321</t>
  </si>
  <si>
    <t>Cartier (CV-182)</t>
  </si>
  <si>
    <t>P174</t>
  </si>
  <si>
    <t>23027-322</t>
  </si>
  <si>
    <t>Briand (CV-184)</t>
  </si>
  <si>
    <t>P175</t>
  </si>
  <si>
    <t>Avenue Briand</t>
  </si>
  <si>
    <t>23027-323</t>
  </si>
  <si>
    <t>CV-192</t>
  </si>
  <si>
    <t>P176</t>
  </si>
  <si>
    <t>23027-324</t>
  </si>
  <si>
    <t>Charest Ouest</t>
  </si>
  <si>
    <t>P181</t>
  </si>
  <si>
    <t>23027-325</t>
  </si>
  <si>
    <t>Purgeur d'air Charest Ouest</t>
  </si>
  <si>
    <t>P182</t>
  </si>
  <si>
    <t>23027-326</t>
  </si>
  <si>
    <t>Compteur d'eau Pont Samson</t>
  </si>
  <si>
    <t>P183</t>
  </si>
  <si>
    <t>Pont Samson</t>
  </si>
  <si>
    <t>23027-327</t>
  </si>
  <si>
    <t>Compteur d'eau Lavigueur</t>
  </si>
  <si>
    <t>P184</t>
  </si>
  <si>
    <t>Rue de la Pointe-aux-Lièvres</t>
  </si>
  <si>
    <t>23027-328</t>
  </si>
  <si>
    <t>Chambre de Régulation Ressac</t>
  </si>
  <si>
    <t>P185</t>
  </si>
  <si>
    <t>Rue du Ressac</t>
  </si>
  <si>
    <t>23027-329</t>
  </si>
  <si>
    <t>Compteur d'eau Port de Québec</t>
  </si>
  <si>
    <t>P186</t>
  </si>
  <si>
    <t>23027-330</t>
  </si>
  <si>
    <t>de la gare du Palais</t>
  </si>
  <si>
    <t>P187</t>
  </si>
  <si>
    <t>Rue de la Gare-du-Palais</t>
  </si>
  <si>
    <t>23027-331</t>
  </si>
  <si>
    <t>Ruisseau (CV-045)</t>
  </si>
  <si>
    <t>P203</t>
  </si>
  <si>
    <t>23027-332</t>
  </si>
  <si>
    <t>CV-065</t>
  </si>
  <si>
    <t>P209</t>
  </si>
  <si>
    <t>23027-363</t>
  </si>
  <si>
    <t>CV-168</t>
  </si>
  <si>
    <t>P278</t>
  </si>
  <si>
    <t>23027-364</t>
  </si>
  <si>
    <t>CV-170</t>
  </si>
  <si>
    <t>P279</t>
  </si>
  <si>
    <t>Rue de Verdun</t>
  </si>
  <si>
    <t>23027-365</t>
  </si>
  <si>
    <t>CV-203</t>
  </si>
  <si>
    <t>P280</t>
  </si>
  <si>
    <t>23027-366</t>
  </si>
  <si>
    <t>CV-205</t>
  </si>
  <si>
    <t>P281</t>
  </si>
  <si>
    <t>Bretelle Aut. Robert-Bourassa</t>
  </si>
  <si>
    <t>23027-367</t>
  </si>
  <si>
    <t>Traverse Vallon Ouest (CV-207)</t>
  </si>
  <si>
    <t>P282</t>
  </si>
  <si>
    <t>Bretelle Aut. 740, Robert-Bourassa S.</t>
  </si>
  <si>
    <t>23027-368</t>
  </si>
  <si>
    <t>CV-209</t>
  </si>
  <si>
    <t>P283</t>
  </si>
  <si>
    <t>Rue Archambault</t>
  </si>
  <si>
    <t>23027-369</t>
  </si>
  <si>
    <t>CV-215</t>
  </si>
  <si>
    <t>P284</t>
  </si>
  <si>
    <t>23027-370</t>
  </si>
  <si>
    <t>CV-217</t>
  </si>
  <si>
    <t>P285</t>
  </si>
  <si>
    <t>23027-371</t>
  </si>
  <si>
    <t>CV-221</t>
  </si>
  <si>
    <t>P286</t>
  </si>
  <si>
    <t>Avenue Grandbois</t>
  </si>
  <si>
    <t>23027-372</t>
  </si>
  <si>
    <t>CV-223</t>
  </si>
  <si>
    <t>P287</t>
  </si>
  <si>
    <t>23027-373</t>
  </si>
  <si>
    <t>CV-068</t>
  </si>
  <si>
    <t>P288</t>
  </si>
  <si>
    <t>23027-374</t>
  </si>
  <si>
    <t>76A</t>
  </si>
  <si>
    <t>P289</t>
  </si>
  <si>
    <t>23027-375</t>
  </si>
  <si>
    <t>76B</t>
  </si>
  <si>
    <t>P290</t>
  </si>
  <si>
    <t>Rue de la Belle-Arrivée</t>
  </si>
  <si>
    <t>23027-376</t>
  </si>
  <si>
    <t>CV-126</t>
  </si>
  <si>
    <t>P293</t>
  </si>
  <si>
    <t>Rue de Boulogne</t>
  </si>
  <si>
    <t>23027-377</t>
  </si>
  <si>
    <t>CV-124</t>
  </si>
  <si>
    <t>P294</t>
  </si>
  <si>
    <t>Rue des Convives</t>
  </si>
  <si>
    <t>23027-378</t>
  </si>
  <si>
    <t>CV-260</t>
  </si>
  <si>
    <t>P297</t>
  </si>
  <si>
    <t>Bretelle Rue Soumande, Sortie 5</t>
  </si>
  <si>
    <t>23027-379</t>
  </si>
  <si>
    <t>Rive-Boisée</t>
  </si>
  <si>
    <t>P299</t>
  </si>
  <si>
    <t>Rue de la Rive-Boisée Nord</t>
  </si>
  <si>
    <t>23027-380</t>
  </si>
  <si>
    <t>de la Boussole</t>
  </si>
  <si>
    <t>P2A0</t>
  </si>
  <si>
    <t>Rue de la Boussole</t>
  </si>
  <si>
    <t>23027-381</t>
  </si>
  <si>
    <t>Tête vanne Chauveau/StCharles</t>
  </si>
  <si>
    <t>P2B7</t>
  </si>
  <si>
    <t>23027-382</t>
  </si>
  <si>
    <t>Chloration Frank-Carrel</t>
  </si>
  <si>
    <t>P303</t>
  </si>
  <si>
    <t>Rue Frank-Carrel</t>
  </si>
  <si>
    <t>23027-383</t>
  </si>
  <si>
    <t>René-Lévesque</t>
  </si>
  <si>
    <t>P306</t>
  </si>
  <si>
    <t>23027-384</t>
  </si>
  <si>
    <t>Laurier</t>
  </si>
  <si>
    <t>P307</t>
  </si>
  <si>
    <t>Boulevard Laurier</t>
  </si>
  <si>
    <t>23027-385</t>
  </si>
  <si>
    <t>Saint-Louis</t>
  </si>
  <si>
    <t>P308</t>
  </si>
  <si>
    <t>Chemin Saint-Louis</t>
  </si>
  <si>
    <t>23027-386</t>
  </si>
  <si>
    <t>Cap-Rouge Médian (CV-017)</t>
  </si>
  <si>
    <t>P309</t>
  </si>
  <si>
    <t>Bretelle Chemin Ste-Foy, Sortie 5</t>
  </si>
  <si>
    <t>23027-387</t>
  </si>
  <si>
    <t>Cap-Rouge Saint-Louis</t>
  </si>
  <si>
    <t>P310</t>
  </si>
  <si>
    <t>23027-388</t>
  </si>
  <si>
    <t>Saint-Thomas(CV-49)</t>
  </si>
  <si>
    <t>P311</t>
  </si>
  <si>
    <t>Chemin des Quatre-Bourgeois</t>
  </si>
  <si>
    <t>23027-389</t>
  </si>
  <si>
    <t>CV-329</t>
  </si>
  <si>
    <t>P312</t>
  </si>
  <si>
    <t>23027-390</t>
  </si>
  <si>
    <t>Henderson</t>
  </si>
  <si>
    <t>P314</t>
  </si>
  <si>
    <t>Rue de l'Estuaire</t>
  </si>
  <si>
    <t>23027-391</t>
  </si>
  <si>
    <t>Sillery</t>
  </si>
  <si>
    <t>P315</t>
  </si>
  <si>
    <t>23027-392</t>
  </si>
  <si>
    <t>michel sarrazin</t>
  </si>
  <si>
    <t>P318</t>
  </si>
  <si>
    <t>23027-393</t>
  </si>
  <si>
    <t>P322</t>
  </si>
  <si>
    <t>23027-394</t>
  </si>
  <si>
    <t>Père-Vaultier</t>
  </si>
  <si>
    <t>P323</t>
  </si>
  <si>
    <t>23027-395</t>
  </si>
  <si>
    <t>Chemin Ste-Foy</t>
  </si>
  <si>
    <t>P325</t>
  </si>
  <si>
    <t>23027-396</t>
  </si>
  <si>
    <t>De la Falaise</t>
  </si>
  <si>
    <t>P328</t>
  </si>
  <si>
    <t>Avenue de Parc-Falaise</t>
  </si>
  <si>
    <t>23027-397</t>
  </si>
  <si>
    <t>Tours H-Q/Quatre-Bourgeois</t>
  </si>
  <si>
    <t>P329</t>
  </si>
  <si>
    <t>23027-398</t>
  </si>
  <si>
    <t>Raccordement Quatre-Bourgeois</t>
  </si>
  <si>
    <t>P335</t>
  </si>
  <si>
    <t>23027-399</t>
  </si>
  <si>
    <t>Chambre du CN</t>
  </si>
  <si>
    <t>P336</t>
  </si>
  <si>
    <t>Piste cyclable Versant-Nord</t>
  </si>
  <si>
    <t>23027-400</t>
  </si>
  <si>
    <t>Purgeur d'air Versant Nord</t>
  </si>
  <si>
    <t>P337</t>
  </si>
  <si>
    <t>23027-401</t>
  </si>
  <si>
    <t>Vidange Watt/Charest</t>
  </si>
  <si>
    <t>P338</t>
  </si>
  <si>
    <t>23027-402</t>
  </si>
  <si>
    <t>Watt-Charest</t>
  </si>
  <si>
    <t>P339</t>
  </si>
  <si>
    <t>23027-403</t>
  </si>
  <si>
    <t>Rond-point Robert-Bourassa</t>
  </si>
  <si>
    <t>P340</t>
  </si>
  <si>
    <t>Bretelle Aut. 740 Nord, Robert-Bourassa</t>
  </si>
  <si>
    <t>23027-404</t>
  </si>
  <si>
    <t>Purgeur d'air Frank-Carrel</t>
  </si>
  <si>
    <t>P341</t>
  </si>
  <si>
    <t>23027-405</t>
  </si>
  <si>
    <t>Frank-Carrel</t>
  </si>
  <si>
    <t>P342</t>
  </si>
  <si>
    <t>23027-406</t>
  </si>
  <si>
    <t>Robert-Bourassa #1</t>
  </si>
  <si>
    <t>P343</t>
  </si>
  <si>
    <t>23027-407</t>
  </si>
  <si>
    <t>De l'Église #2</t>
  </si>
  <si>
    <t>P344</t>
  </si>
  <si>
    <t>23027-408</t>
  </si>
  <si>
    <t>Purgeur d'air Isidore-Garon</t>
  </si>
  <si>
    <t>P345</t>
  </si>
  <si>
    <t>23027-409</t>
  </si>
  <si>
    <t>Purgeur d'air De Lorimier</t>
  </si>
  <si>
    <t>P346</t>
  </si>
  <si>
    <t>Rue De Lorimier</t>
  </si>
  <si>
    <t>23027-410</t>
  </si>
  <si>
    <t>Étienne-Dumetz</t>
  </si>
  <si>
    <t>P348</t>
  </si>
  <si>
    <t>Rue Étienne-Dumetz</t>
  </si>
  <si>
    <t>23027-411</t>
  </si>
  <si>
    <t>UL-9</t>
  </si>
  <si>
    <t>P349</t>
  </si>
  <si>
    <t>Rue du PEPS</t>
  </si>
  <si>
    <t>23027-412</t>
  </si>
  <si>
    <t>DuBuisson</t>
  </si>
  <si>
    <t>P350</t>
  </si>
  <si>
    <t>23027-413</t>
  </si>
  <si>
    <t>Clapet pluvial du Plateau</t>
  </si>
  <si>
    <t>P352</t>
  </si>
  <si>
    <t>23027-414</t>
  </si>
  <si>
    <t>Regard injection Frank-Carrel</t>
  </si>
  <si>
    <t>P353</t>
  </si>
  <si>
    <t>23027-415</t>
  </si>
  <si>
    <t>Sortie chloration Frank-Carrel</t>
  </si>
  <si>
    <t>P354</t>
  </si>
  <si>
    <t>23027-416</t>
  </si>
  <si>
    <t>Maison du 3055 du Foulon</t>
  </si>
  <si>
    <t>P355</t>
  </si>
  <si>
    <t>Rue de la Promenade</t>
  </si>
  <si>
    <t>23027-417</t>
  </si>
  <si>
    <t>Purgeur d'air Motel Colibri</t>
  </si>
  <si>
    <t>P356</t>
  </si>
  <si>
    <t>23027-418</t>
  </si>
  <si>
    <t>Purgeur d'air Sortie 298</t>
  </si>
  <si>
    <t>P357</t>
  </si>
  <si>
    <t>Bretelle Aut. 40 Ouest</t>
  </si>
  <si>
    <t>23027-419</t>
  </si>
  <si>
    <t>Ste-Foy 46</t>
  </si>
  <si>
    <t>P359</t>
  </si>
  <si>
    <t>Bretelle Aut.540 Sud, Duplessis Sud</t>
  </si>
  <si>
    <t>23027-420</t>
  </si>
  <si>
    <t>Ste-Foy 13</t>
  </si>
  <si>
    <t>P360</t>
  </si>
  <si>
    <t>23027-421</t>
  </si>
  <si>
    <t>Wilfrid-Pelletier</t>
  </si>
  <si>
    <t>P361</t>
  </si>
  <si>
    <t>23027-422</t>
  </si>
  <si>
    <t>Compteur de l'Aquarium</t>
  </si>
  <si>
    <t>P363</t>
  </si>
  <si>
    <t>Avenue des Hôtels</t>
  </si>
  <si>
    <t>23027-423</t>
  </si>
  <si>
    <t>Ancien réservoir hors terre S</t>
  </si>
  <si>
    <t>P364</t>
  </si>
  <si>
    <t>23027-424</t>
  </si>
  <si>
    <t>Ste-Foy 65</t>
  </si>
  <si>
    <t>P365</t>
  </si>
  <si>
    <t>23027-425</t>
  </si>
  <si>
    <t>Neilson</t>
  </si>
  <si>
    <t>P366</t>
  </si>
  <si>
    <t>23027-426</t>
  </si>
  <si>
    <t>Des Compagnons #1</t>
  </si>
  <si>
    <t>P367</t>
  </si>
  <si>
    <t>23027-427</t>
  </si>
  <si>
    <t>Laudance</t>
  </si>
  <si>
    <t>P368</t>
  </si>
  <si>
    <t>Avenue des Compagnons</t>
  </si>
  <si>
    <t>23027-428</t>
  </si>
  <si>
    <t>Des Compagnons #2</t>
  </si>
  <si>
    <t>P369</t>
  </si>
  <si>
    <t>23027-429</t>
  </si>
  <si>
    <t>CLSC Ste-Foy</t>
  </si>
  <si>
    <t>P370</t>
  </si>
  <si>
    <t>23027-430</t>
  </si>
  <si>
    <t>De l'Église #1</t>
  </si>
  <si>
    <t>P371</t>
  </si>
  <si>
    <t>23027-431</t>
  </si>
  <si>
    <t>De l'Église #3</t>
  </si>
  <si>
    <t>P372</t>
  </si>
  <si>
    <t>23027-432</t>
  </si>
  <si>
    <t>Sationnement Hôpital Laval</t>
  </si>
  <si>
    <t>P373</t>
  </si>
  <si>
    <t>23027-433</t>
  </si>
  <si>
    <t>Moreau</t>
  </si>
  <si>
    <t>P374</t>
  </si>
  <si>
    <t>23027-434</t>
  </si>
  <si>
    <t>Versant-Nord 763</t>
  </si>
  <si>
    <t>P376</t>
  </si>
  <si>
    <t>Boulevard du Versant-Nord</t>
  </si>
  <si>
    <t>23027-435</t>
  </si>
  <si>
    <t>Versant-Nord / Pie XII</t>
  </si>
  <si>
    <t>P377</t>
  </si>
  <si>
    <t>23027-436</t>
  </si>
  <si>
    <t>Des Sapins</t>
  </si>
  <si>
    <t>P378</t>
  </si>
  <si>
    <t>Rue des Sapins</t>
  </si>
  <si>
    <t>23027-437</t>
  </si>
  <si>
    <t>Place Quatre-Bourgeois</t>
  </si>
  <si>
    <t>P379</t>
  </si>
  <si>
    <t>23027-438</t>
  </si>
  <si>
    <t>Matapédia</t>
  </si>
  <si>
    <t>P380</t>
  </si>
  <si>
    <t>Rue de la Matapédia</t>
  </si>
  <si>
    <t>23027-439</t>
  </si>
  <si>
    <t>Arthur-Rousseau</t>
  </si>
  <si>
    <t>P383</t>
  </si>
  <si>
    <t>Rue Arthur-Rousseau</t>
  </si>
  <si>
    <t>23027-440</t>
  </si>
  <si>
    <t>Fournier</t>
  </si>
  <si>
    <t>P384</t>
  </si>
  <si>
    <t>23027-441</t>
  </si>
  <si>
    <t>Place Ste-Foy</t>
  </si>
  <si>
    <t>P385</t>
  </si>
  <si>
    <t>23027-442</t>
  </si>
  <si>
    <t>Bernardin-Morin</t>
  </si>
  <si>
    <t>P386</t>
  </si>
  <si>
    <t>Rue Bernardin-Morin</t>
  </si>
  <si>
    <t>23027-443</t>
  </si>
  <si>
    <t>Charest #5</t>
  </si>
  <si>
    <t>P387</t>
  </si>
  <si>
    <t>Bretelle Aut. 40 O, Charest O, S. 139-O</t>
  </si>
  <si>
    <t>23027-444</t>
  </si>
  <si>
    <t>Charest #6</t>
  </si>
  <si>
    <t>P388</t>
  </si>
  <si>
    <t>23027-445</t>
  </si>
  <si>
    <t>Ch. Ste-Foy / R-B</t>
  </si>
  <si>
    <t>P389</t>
  </si>
  <si>
    <t>Bretelle Ch. Ste-Foy, Ch. 4-Bougeois, S.3</t>
  </si>
  <si>
    <t>23027-446</t>
  </si>
  <si>
    <t>400 Notre-Dame</t>
  </si>
  <si>
    <t>P408</t>
  </si>
  <si>
    <t>Chemin d'accès à l'usine de chloration</t>
  </si>
  <si>
    <t>23027-447</t>
  </si>
  <si>
    <t>Beaumont</t>
  </si>
  <si>
    <t>P415</t>
  </si>
  <si>
    <t>23027-448</t>
  </si>
  <si>
    <t>4e avenue Est</t>
  </si>
  <si>
    <t>P427</t>
  </si>
  <si>
    <t>4e Avenue Est</t>
  </si>
  <si>
    <t>23027-449</t>
  </si>
  <si>
    <t>41e rue Est</t>
  </si>
  <si>
    <t>P428</t>
  </si>
  <si>
    <t>41e Rue Est</t>
  </si>
  <si>
    <t>23027-450</t>
  </si>
  <si>
    <t>Durance</t>
  </si>
  <si>
    <t>P429</t>
  </si>
  <si>
    <t>Rue de la Durance</t>
  </si>
  <si>
    <t>23027-451</t>
  </si>
  <si>
    <t>Polyvalente</t>
  </si>
  <si>
    <t>P430</t>
  </si>
  <si>
    <t>23027-452</t>
  </si>
  <si>
    <t>Dorval 1</t>
  </si>
  <si>
    <t>P431</t>
  </si>
  <si>
    <t>23027-453</t>
  </si>
  <si>
    <t>Dorval 2</t>
  </si>
  <si>
    <t>P432</t>
  </si>
  <si>
    <t>23027-454</t>
  </si>
  <si>
    <t>P435</t>
  </si>
  <si>
    <t>Rue Lafrance</t>
  </si>
  <si>
    <t>23027-455</t>
  </si>
  <si>
    <t>de la Corse</t>
  </si>
  <si>
    <t>P436</t>
  </si>
  <si>
    <t>Rue du Calvados</t>
  </si>
  <si>
    <t>23027-456</t>
  </si>
  <si>
    <t>L'Ardèche</t>
  </si>
  <si>
    <t>P437</t>
  </si>
  <si>
    <t>23027-457</t>
  </si>
  <si>
    <t>Sherwoode</t>
  </si>
  <si>
    <t>P445</t>
  </si>
  <si>
    <t>Rue de Sherwood</t>
  </si>
  <si>
    <t>23027-458</t>
  </si>
  <si>
    <t>Sherwoode 1</t>
  </si>
  <si>
    <t>P446</t>
  </si>
  <si>
    <t>Rue George-Muir</t>
  </si>
  <si>
    <t>23027-459</t>
  </si>
  <si>
    <t>Du Carbonne</t>
  </si>
  <si>
    <t>P448</t>
  </si>
  <si>
    <t>Rue de l'Argon</t>
  </si>
  <si>
    <t>23027-460</t>
  </si>
  <si>
    <t>Nickel</t>
  </si>
  <si>
    <t>P449</t>
  </si>
  <si>
    <t>23027-461</t>
  </si>
  <si>
    <t>Surpresseur Périgord</t>
  </si>
  <si>
    <t>P451</t>
  </si>
  <si>
    <t>Rue du Périgord</t>
  </si>
  <si>
    <t>23027-462</t>
  </si>
  <si>
    <t>Platine</t>
  </si>
  <si>
    <t>P453</t>
  </si>
  <si>
    <t>23027-463</t>
  </si>
  <si>
    <t>Dublin</t>
  </si>
  <si>
    <t>P454</t>
  </si>
  <si>
    <t>Rue de Dublin</t>
  </si>
  <si>
    <t>23027-464</t>
  </si>
  <si>
    <t>Bon Pasteur</t>
  </si>
  <si>
    <t>P455</t>
  </si>
  <si>
    <t>23027-465</t>
  </si>
  <si>
    <t>Amélia-Fillion</t>
  </si>
  <si>
    <t>P456</t>
  </si>
  <si>
    <t>Rue Amélia-Fillion</t>
  </si>
  <si>
    <t>23027-466</t>
  </si>
  <si>
    <t>Jardin zoologique</t>
  </si>
  <si>
    <t>P457</t>
  </si>
  <si>
    <t>23027-467</t>
  </si>
  <si>
    <t>Des Verdiers</t>
  </si>
  <si>
    <t>P460</t>
  </si>
  <si>
    <t>Rue des Verdiers</t>
  </si>
  <si>
    <t>23027-468</t>
  </si>
  <si>
    <t>Périgord</t>
  </si>
  <si>
    <t>P461</t>
  </si>
  <si>
    <t>Boulevard Jean-Talon Ouest</t>
  </si>
  <si>
    <t>23027-469</t>
  </si>
  <si>
    <t>Jean-Talon Ouest / Laval</t>
  </si>
  <si>
    <t>P462</t>
  </si>
  <si>
    <t>23027-470</t>
  </si>
  <si>
    <t>Jean-Talon Est</t>
  </si>
  <si>
    <t>P463</t>
  </si>
  <si>
    <t>Boulevard Jean-Talon Est</t>
  </si>
  <si>
    <t>23027-471</t>
  </si>
  <si>
    <t>Du Marsan</t>
  </si>
  <si>
    <t>P465</t>
  </si>
  <si>
    <t>23027-472</t>
  </si>
  <si>
    <t>Du Comte</t>
  </si>
  <si>
    <t>P468</t>
  </si>
  <si>
    <t>Rue du Comte</t>
  </si>
  <si>
    <t>23027-473</t>
  </si>
  <si>
    <t>Chamonix</t>
  </si>
  <si>
    <t>P470</t>
  </si>
  <si>
    <t>Rue de Chamonix</t>
  </si>
  <si>
    <t>23027-474</t>
  </si>
  <si>
    <t>De Nemours</t>
  </si>
  <si>
    <t>P471</t>
  </si>
  <si>
    <t>Rue de Nemours</t>
  </si>
  <si>
    <t>23027-475</t>
  </si>
  <si>
    <t>des Tourne-Pierres</t>
  </si>
  <si>
    <t>P474</t>
  </si>
  <si>
    <t>Rue des Tourne-Pierres</t>
  </si>
  <si>
    <t>23027-476</t>
  </si>
  <si>
    <t>Du Jardn</t>
  </si>
  <si>
    <t>P475</t>
  </si>
  <si>
    <t>23027-477</t>
  </si>
  <si>
    <t>Bourret</t>
  </si>
  <si>
    <t>P476</t>
  </si>
  <si>
    <t>23027-478</t>
  </si>
  <si>
    <t>Des Diamants-1</t>
  </si>
  <si>
    <t>P477</t>
  </si>
  <si>
    <t>23027-479</t>
  </si>
  <si>
    <t>Des Diamants 2</t>
  </si>
  <si>
    <t>P478</t>
  </si>
  <si>
    <t>Avenue des Diamants</t>
  </si>
  <si>
    <t>23027-480</t>
  </si>
  <si>
    <t>Tamaris</t>
  </si>
  <si>
    <t>P479</t>
  </si>
  <si>
    <t>23027-481</t>
  </si>
  <si>
    <t>Ouvrage E</t>
  </si>
  <si>
    <t>P480</t>
  </si>
  <si>
    <t>23027-482</t>
  </si>
  <si>
    <t>Ouvrage F</t>
  </si>
  <si>
    <t>P481</t>
  </si>
  <si>
    <t>23027-483</t>
  </si>
  <si>
    <t>Purgeur d'air Loiret</t>
  </si>
  <si>
    <t>P486</t>
  </si>
  <si>
    <t>23027-484</t>
  </si>
  <si>
    <t>Bourg-Royal Nord</t>
  </si>
  <si>
    <t>P488</t>
  </si>
  <si>
    <t>23027-485</t>
  </si>
  <si>
    <t>Bourg-Royal Sud</t>
  </si>
  <si>
    <t>P489</t>
  </si>
  <si>
    <t>23027-486</t>
  </si>
  <si>
    <t>Compteur des Castors</t>
  </si>
  <si>
    <t>P494</t>
  </si>
  <si>
    <t>23027-487</t>
  </si>
  <si>
    <t>Contrôle des Bouleaux</t>
  </si>
  <si>
    <t>P497</t>
  </si>
  <si>
    <t>23027-488</t>
  </si>
  <si>
    <t>Purgeur d'air Henri-Bourassa</t>
  </si>
  <si>
    <t>P4A0</t>
  </si>
  <si>
    <t>23027-489</t>
  </si>
  <si>
    <t>Des Érables Contrôle 1</t>
  </si>
  <si>
    <t>P4A1</t>
  </si>
  <si>
    <t>23027-490</t>
  </si>
  <si>
    <t>des Lynx</t>
  </si>
  <si>
    <t>P4A3</t>
  </si>
  <si>
    <t>Avenue des Faisans</t>
  </si>
  <si>
    <t>23027-491</t>
  </si>
  <si>
    <t>Soissons</t>
  </si>
  <si>
    <t>P4A4</t>
  </si>
  <si>
    <t>23027-492</t>
  </si>
  <si>
    <t>Fauvette</t>
  </si>
  <si>
    <t>P4A5</t>
  </si>
  <si>
    <t>Avenue des Fauvettes</t>
  </si>
  <si>
    <t>23027-493</t>
  </si>
  <si>
    <t>Purgeur des Érables</t>
  </si>
  <si>
    <t>P4A7</t>
  </si>
  <si>
    <t>23027-494</t>
  </si>
  <si>
    <t>Ch de débimètre Chrg</t>
  </si>
  <si>
    <t>P4B0</t>
  </si>
  <si>
    <t>23027-495</t>
  </si>
  <si>
    <t>Tunnel autoroute 175 Garneau</t>
  </si>
  <si>
    <t>P4B2</t>
  </si>
  <si>
    <t>23027-496</t>
  </si>
  <si>
    <t>Calvados</t>
  </si>
  <si>
    <t>P4C1</t>
  </si>
  <si>
    <t>23027-497</t>
  </si>
  <si>
    <t>Trudelle / Jean-Talon</t>
  </si>
  <si>
    <t>P4C2</t>
  </si>
  <si>
    <t>Avenue de Laval</t>
  </si>
  <si>
    <t>23027-498</t>
  </si>
  <si>
    <t>Lac Flamand</t>
  </si>
  <si>
    <t>P4C4</t>
  </si>
  <si>
    <t>23027-499</t>
  </si>
  <si>
    <t>Dunham</t>
  </si>
  <si>
    <t>P4C5</t>
  </si>
  <si>
    <t>Rue des Nations Ouest</t>
  </si>
  <si>
    <t>23027-500</t>
  </si>
  <si>
    <t>Sucrerie</t>
  </si>
  <si>
    <t>P4C6</t>
  </si>
  <si>
    <t>23027-501</t>
  </si>
  <si>
    <t>Purgeur d'air Saint-Ignace</t>
  </si>
  <si>
    <t>P511</t>
  </si>
  <si>
    <t>23027-502</t>
  </si>
  <si>
    <t>Du Moulin</t>
  </si>
  <si>
    <t>P512</t>
  </si>
  <si>
    <t>Côte Benson-Hall</t>
  </si>
  <si>
    <t>23027-503</t>
  </si>
  <si>
    <t>Chloration St-Ignace</t>
  </si>
  <si>
    <t>P513</t>
  </si>
  <si>
    <t>23027-504</t>
  </si>
  <si>
    <t>Voûte 3</t>
  </si>
  <si>
    <t>P514</t>
  </si>
  <si>
    <t>Boulevard Lloyd-Welch</t>
  </si>
  <si>
    <t>23027-505</t>
  </si>
  <si>
    <t>Camping Beauport</t>
  </si>
  <si>
    <t>P515</t>
  </si>
  <si>
    <t>Rue de la Sérénité</t>
  </si>
  <si>
    <t>23027-506</t>
  </si>
  <si>
    <t>CHRG #1</t>
  </si>
  <si>
    <t>P516</t>
  </si>
  <si>
    <t>23027-507</t>
  </si>
  <si>
    <t>CHRG #2</t>
  </si>
  <si>
    <t>P517</t>
  </si>
  <si>
    <t>23027-508</t>
  </si>
  <si>
    <t>Clapet Ste-Thérèse</t>
  </si>
  <si>
    <t>P518</t>
  </si>
  <si>
    <t>Avenue Sainte-Thérèse</t>
  </si>
  <si>
    <t>23027-509</t>
  </si>
  <si>
    <t>Clapet Rochette</t>
  </si>
  <si>
    <t>P519</t>
  </si>
  <si>
    <t>23027-510</t>
  </si>
  <si>
    <t>Clapet St-Michel</t>
  </si>
  <si>
    <t>P520</t>
  </si>
  <si>
    <t>Avenue Saint-Michel</t>
  </si>
  <si>
    <t>23027-511</t>
  </si>
  <si>
    <t>Clapet Raymond</t>
  </si>
  <si>
    <t>P521</t>
  </si>
  <si>
    <t>Rue Anick</t>
  </si>
  <si>
    <t>23027-512</t>
  </si>
  <si>
    <t>P522</t>
  </si>
  <si>
    <t>23027-513</t>
  </si>
  <si>
    <t>Purgeur d'air Cambert</t>
  </si>
  <si>
    <t>P525</t>
  </si>
  <si>
    <t>23027-514</t>
  </si>
  <si>
    <t>Clapet Armand Paris</t>
  </si>
  <si>
    <t>P544</t>
  </si>
  <si>
    <t>23027-515</t>
  </si>
  <si>
    <t>Compteur Rochette</t>
  </si>
  <si>
    <t>P546</t>
  </si>
  <si>
    <t>23027-516</t>
  </si>
  <si>
    <t>Ciment St-Laurent 1</t>
  </si>
  <si>
    <t>P548</t>
  </si>
  <si>
    <t>23027-517</t>
  </si>
  <si>
    <t>Ciment St-Laurent 2</t>
  </si>
  <si>
    <t>P549</t>
  </si>
  <si>
    <t>Avenue Ruel</t>
  </si>
  <si>
    <t>23027-518</t>
  </si>
  <si>
    <t>Vanne C</t>
  </si>
  <si>
    <t>P553</t>
  </si>
  <si>
    <t>Chemin du Lac-des-Roches</t>
  </si>
  <si>
    <t>23027-519</t>
  </si>
  <si>
    <t>Contrôle Basse Pression</t>
  </si>
  <si>
    <t>P555</t>
  </si>
  <si>
    <t>23027-520</t>
  </si>
  <si>
    <t>Contrôle Montmorency</t>
  </si>
  <si>
    <t>P560</t>
  </si>
  <si>
    <t>23027-521</t>
  </si>
  <si>
    <t>P561</t>
  </si>
  <si>
    <t>23027-522</t>
  </si>
  <si>
    <t>Calandre</t>
  </si>
  <si>
    <t>P563</t>
  </si>
  <si>
    <t>Rue de la Calandre</t>
  </si>
  <si>
    <t>23027-523</t>
  </si>
  <si>
    <t>Bertrand</t>
  </si>
  <si>
    <t>P564</t>
  </si>
  <si>
    <t>Rue Bertrand</t>
  </si>
  <si>
    <t>23027-524</t>
  </si>
  <si>
    <t>Tremblay</t>
  </si>
  <si>
    <t>P566</t>
  </si>
  <si>
    <t>23027-525</t>
  </si>
  <si>
    <t>Avenue Royal</t>
  </si>
  <si>
    <t>P567</t>
  </si>
  <si>
    <t>23027-526</t>
  </si>
  <si>
    <t>Paris</t>
  </si>
  <si>
    <t>P568</t>
  </si>
  <si>
    <t>23027-527</t>
  </si>
  <si>
    <t>Chemin Royal 2</t>
  </si>
  <si>
    <t>P569</t>
  </si>
  <si>
    <t>Rue Chabanel</t>
  </si>
  <si>
    <t>23027-528</t>
  </si>
  <si>
    <t>Chemin Royal 3</t>
  </si>
  <si>
    <t>P570</t>
  </si>
  <si>
    <t>23027-529</t>
  </si>
  <si>
    <t>Chemin Royal 4</t>
  </si>
  <si>
    <t>P571</t>
  </si>
  <si>
    <t>23027-530</t>
  </si>
  <si>
    <t>Clémenceau 2</t>
  </si>
  <si>
    <t>P572</t>
  </si>
  <si>
    <t>23027-531</t>
  </si>
  <si>
    <t>Clémenceau 3</t>
  </si>
  <si>
    <t>P573</t>
  </si>
  <si>
    <t>23027-532</t>
  </si>
  <si>
    <t>Clémenceau 4</t>
  </si>
  <si>
    <t>P574</t>
  </si>
  <si>
    <t>23027-533</t>
  </si>
  <si>
    <t>François-de-Laval 1</t>
  </si>
  <si>
    <t>P575</t>
  </si>
  <si>
    <t>23027-534</t>
  </si>
  <si>
    <t>François-de-Laval 2</t>
  </si>
  <si>
    <t>P576</t>
  </si>
  <si>
    <t>Boulevard des Chutes</t>
  </si>
  <si>
    <t>23027-535</t>
  </si>
  <si>
    <t>François-de-Laval 3</t>
  </si>
  <si>
    <t>P577</t>
  </si>
  <si>
    <t>Boulevard Sainte-Anne</t>
  </si>
  <si>
    <t>23027-536</t>
  </si>
  <si>
    <t>Bourg-Royal 2</t>
  </si>
  <si>
    <t>P578</t>
  </si>
  <si>
    <t>23027-537</t>
  </si>
  <si>
    <t>Vanne A</t>
  </si>
  <si>
    <t>P579</t>
  </si>
  <si>
    <t>23027-538</t>
  </si>
  <si>
    <t>Vanne 1 AR</t>
  </si>
  <si>
    <t>P580</t>
  </si>
  <si>
    <t>23027-539</t>
  </si>
  <si>
    <t>Purgeur 1 AR</t>
  </si>
  <si>
    <t>P581</t>
  </si>
  <si>
    <t>23027-540</t>
  </si>
  <si>
    <t>Purgeur 2 AR</t>
  </si>
  <si>
    <t>P582</t>
  </si>
  <si>
    <t>23027-541</t>
  </si>
  <si>
    <t>Purgeur 3 AR</t>
  </si>
  <si>
    <t>P583</t>
  </si>
  <si>
    <t>23027-542</t>
  </si>
  <si>
    <t>Purgeur 4 AR</t>
  </si>
  <si>
    <t>P584</t>
  </si>
  <si>
    <t>23027-543</t>
  </si>
  <si>
    <t>Purgeur 5 AR</t>
  </si>
  <si>
    <t>P585</t>
  </si>
  <si>
    <t>23027-544</t>
  </si>
  <si>
    <t>Purgeur 6 AR</t>
  </si>
  <si>
    <t>P586</t>
  </si>
  <si>
    <t>23027-545</t>
  </si>
  <si>
    <t>Purgeur 7 AR</t>
  </si>
  <si>
    <t>P587</t>
  </si>
  <si>
    <t>23027-546</t>
  </si>
  <si>
    <t>Purgeur 8</t>
  </si>
  <si>
    <t>P588</t>
  </si>
  <si>
    <t>23027-547</t>
  </si>
  <si>
    <t>Purgeur 9</t>
  </si>
  <si>
    <t>P589</t>
  </si>
  <si>
    <t>23027-548</t>
  </si>
  <si>
    <t>Prise d'Urgence</t>
  </si>
  <si>
    <t>P594</t>
  </si>
  <si>
    <t>23027-549</t>
  </si>
  <si>
    <t>Béton Orléans</t>
  </si>
  <si>
    <t>P596</t>
  </si>
  <si>
    <t>23027-550</t>
  </si>
  <si>
    <t>Purgeur d'air Calandre</t>
  </si>
  <si>
    <t>P599</t>
  </si>
  <si>
    <t>23027-551</t>
  </si>
  <si>
    <t>Trois-Sault Contrôle</t>
  </si>
  <si>
    <t>P5A1</t>
  </si>
  <si>
    <t>23027-552</t>
  </si>
  <si>
    <t>Trois-Sault Débitmètre</t>
  </si>
  <si>
    <t>P5A2</t>
  </si>
  <si>
    <t>23027-553</t>
  </si>
  <si>
    <t>du Sous-Bois</t>
  </si>
  <si>
    <t>P5A3</t>
  </si>
  <si>
    <t>Avenue du Sous-Bois</t>
  </si>
  <si>
    <t>23027-554</t>
  </si>
  <si>
    <t>CHRG(3)</t>
  </si>
  <si>
    <t>P5A4</t>
  </si>
  <si>
    <t>23027-555</t>
  </si>
  <si>
    <t>CHRG(4)</t>
  </si>
  <si>
    <t>P5A5</t>
  </si>
  <si>
    <t>23027-556</t>
  </si>
  <si>
    <t>Trois-Sault Dérivation</t>
  </si>
  <si>
    <t>P5A6</t>
  </si>
  <si>
    <t>23027-557</t>
  </si>
  <si>
    <t>Regard Trois-Sault Drainage</t>
  </si>
  <si>
    <t>P5A8</t>
  </si>
  <si>
    <t>23027-558</t>
  </si>
  <si>
    <t>Bourg-Royal 3</t>
  </si>
  <si>
    <t>P5A9</t>
  </si>
  <si>
    <t>23027-559</t>
  </si>
  <si>
    <t>Clapet Stéris</t>
  </si>
  <si>
    <t>P5B0</t>
  </si>
  <si>
    <t>Rue Arthur-Dupéré</t>
  </si>
  <si>
    <t>23027-560</t>
  </si>
  <si>
    <t>Purgeur d'air Terrasse-Cadieux</t>
  </si>
  <si>
    <t>P5B3</t>
  </si>
  <si>
    <t>Rue de la Terrasse-Cadieux</t>
  </si>
  <si>
    <t>23027-561</t>
  </si>
  <si>
    <t>Purgeur d'air des Chutes</t>
  </si>
  <si>
    <t>P5B4</t>
  </si>
  <si>
    <t>23027-562</t>
  </si>
  <si>
    <t>Saint-Clément</t>
  </si>
  <si>
    <t>P5B5</t>
  </si>
  <si>
    <t>Avenue Saint-Clément</t>
  </si>
  <si>
    <t>23027-563</t>
  </si>
  <si>
    <t>Purgeur d'air Étourneaux</t>
  </si>
  <si>
    <t>P5B6</t>
  </si>
  <si>
    <t>23027-564</t>
  </si>
  <si>
    <t>Vaubert</t>
  </si>
  <si>
    <t>P5B8</t>
  </si>
  <si>
    <t>Rue Vaubert</t>
  </si>
  <si>
    <t>23027-565</t>
  </si>
  <si>
    <t>Dépôt Sérénité CV-1</t>
  </si>
  <si>
    <t>P5B9</t>
  </si>
  <si>
    <t>23027-566</t>
  </si>
  <si>
    <t>Kabir Kouba (VN-13)</t>
  </si>
  <si>
    <t>P716</t>
  </si>
  <si>
    <t>23027-567</t>
  </si>
  <si>
    <t>Pageau</t>
  </si>
  <si>
    <t>P717</t>
  </si>
  <si>
    <t>23027-568</t>
  </si>
  <si>
    <t>Valcartier-Nelson</t>
  </si>
  <si>
    <t>P718</t>
  </si>
  <si>
    <t>23027-569</t>
  </si>
  <si>
    <t>Albatros</t>
  </si>
  <si>
    <t>P719</t>
  </si>
  <si>
    <t>Rue de l'Albatros</t>
  </si>
  <si>
    <t>23027-570</t>
  </si>
  <si>
    <t>P720</t>
  </si>
  <si>
    <t>Rue des Faux-Trembles</t>
  </si>
  <si>
    <t>23027-571</t>
  </si>
  <si>
    <t>Du Golf</t>
  </si>
  <si>
    <t>P722</t>
  </si>
  <si>
    <t>23027-572</t>
  </si>
  <si>
    <t>Valcartier</t>
  </si>
  <si>
    <t>P723</t>
  </si>
  <si>
    <t>23027-573</t>
  </si>
  <si>
    <t>Légaré</t>
  </si>
  <si>
    <t>P724</t>
  </si>
  <si>
    <t>23027-574</t>
  </si>
  <si>
    <t>Purgeur d'Air Colline</t>
  </si>
  <si>
    <t>P725</t>
  </si>
  <si>
    <t>23027-575</t>
  </si>
  <si>
    <t>CV-005</t>
  </si>
  <si>
    <t>P753</t>
  </si>
  <si>
    <t>23027-576</t>
  </si>
  <si>
    <t>CV-008</t>
  </si>
  <si>
    <t>P755</t>
  </si>
  <si>
    <t>23027-577</t>
  </si>
  <si>
    <t>CV-009</t>
  </si>
  <si>
    <t>P756</t>
  </si>
  <si>
    <t>23027-578</t>
  </si>
  <si>
    <t>Débimètre St-Gabriel</t>
  </si>
  <si>
    <t>P759</t>
  </si>
  <si>
    <t>23027-579</t>
  </si>
  <si>
    <t>Valcartier/Martineau</t>
  </si>
  <si>
    <t>P762</t>
  </si>
  <si>
    <t>23027-580</t>
  </si>
  <si>
    <t>23A Face au 23</t>
  </si>
  <si>
    <t>P765</t>
  </si>
  <si>
    <t>23027-581</t>
  </si>
  <si>
    <t>CV-027</t>
  </si>
  <si>
    <t>P768</t>
  </si>
  <si>
    <t>Rue Roland-Saint-Laurent</t>
  </si>
  <si>
    <t>23027-582</t>
  </si>
  <si>
    <t>CV-029</t>
  </si>
  <si>
    <t>P769</t>
  </si>
  <si>
    <t>Avenue Industrielle</t>
  </si>
  <si>
    <t>23027-583</t>
  </si>
  <si>
    <t>CV-102</t>
  </si>
  <si>
    <t>P779</t>
  </si>
  <si>
    <t>23027-584</t>
  </si>
  <si>
    <t>CV-108</t>
  </si>
  <si>
    <t>P780</t>
  </si>
  <si>
    <t>Rue Maurice-Barthe</t>
  </si>
  <si>
    <t>23027-585</t>
  </si>
  <si>
    <t>CV-110</t>
  </si>
  <si>
    <t>P781</t>
  </si>
  <si>
    <t>23027-586</t>
  </si>
  <si>
    <t>P782</t>
  </si>
  <si>
    <t>Piste cyclable Corridor des Cheminots</t>
  </si>
  <si>
    <t>23027-587</t>
  </si>
  <si>
    <t>CV-114</t>
  </si>
  <si>
    <t>P783</t>
  </si>
  <si>
    <t>23027-588</t>
  </si>
  <si>
    <t>CV-116</t>
  </si>
  <si>
    <t>P784</t>
  </si>
  <si>
    <t>Rue du Boisé-des-Chutes</t>
  </si>
  <si>
    <t>23027-589</t>
  </si>
  <si>
    <t>CV-118</t>
  </si>
  <si>
    <t>P785</t>
  </si>
  <si>
    <t>23027-590</t>
  </si>
  <si>
    <t>CV-120</t>
  </si>
  <si>
    <t>P786</t>
  </si>
  <si>
    <t>23027-591</t>
  </si>
  <si>
    <t>CV-122</t>
  </si>
  <si>
    <t>P787</t>
  </si>
  <si>
    <t>23027-592</t>
  </si>
  <si>
    <t>Clapet de la Faune</t>
  </si>
  <si>
    <t>P789</t>
  </si>
  <si>
    <t>23027-593</t>
  </si>
  <si>
    <t>CV-106</t>
  </si>
  <si>
    <t>P790</t>
  </si>
  <si>
    <t>23027-594</t>
  </si>
  <si>
    <t>CV-051</t>
  </si>
  <si>
    <t>P792</t>
  </si>
  <si>
    <t>23027-595</t>
  </si>
  <si>
    <t>CV-053</t>
  </si>
  <si>
    <t>P793</t>
  </si>
  <si>
    <t>23027-596</t>
  </si>
  <si>
    <t>CV-055</t>
  </si>
  <si>
    <t>P794</t>
  </si>
  <si>
    <t>23027-597</t>
  </si>
  <si>
    <t>Répartition des Cheminots</t>
  </si>
  <si>
    <t>P798</t>
  </si>
  <si>
    <t>23027-598</t>
  </si>
  <si>
    <t>Chambre de vidange du Golf</t>
  </si>
  <si>
    <t>P7A4</t>
  </si>
  <si>
    <t>23027-599</t>
  </si>
  <si>
    <t>Vidange Montchatel #2</t>
  </si>
  <si>
    <t>P7A7</t>
  </si>
  <si>
    <t>Rue Julienne</t>
  </si>
  <si>
    <t>23027-600</t>
  </si>
  <si>
    <t>Purgeur d'air Montchatel</t>
  </si>
  <si>
    <t>P7A8</t>
  </si>
  <si>
    <t>23027-601</t>
  </si>
  <si>
    <t>Vidange Montchatel #1</t>
  </si>
  <si>
    <t>P7A9</t>
  </si>
  <si>
    <t>23027-602</t>
  </si>
  <si>
    <t>du Joncs</t>
  </si>
  <si>
    <t>P7B4</t>
  </si>
  <si>
    <t>Rue des Joncs</t>
  </si>
  <si>
    <t>23027-603</t>
  </si>
  <si>
    <t>Cap-Rouge Gravitaire</t>
  </si>
  <si>
    <t>P841</t>
  </si>
  <si>
    <t>23027-604</t>
  </si>
  <si>
    <t>P842</t>
  </si>
  <si>
    <t>23027-605</t>
  </si>
  <si>
    <t>Jean-Charles-Cantin</t>
  </si>
  <si>
    <t>P843</t>
  </si>
  <si>
    <t>Rue des Bosquets</t>
  </si>
  <si>
    <t>23027-606</t>
  </si>
  <si>
    <t>De Rotterdam</t>
  </si>
  <si>
    <t>P845</t>
  </si>
  <si>
    <t>23027-607</t>
  </si>
  <si>
    <t>P847</t>
  </si>
  <si>
    <t>23027-608</t>
  </si>
  <si>
    <t>Charest 2</t>
  </si>
  <si>
    <t>P852</t>
  </si>
  <si>
    <t>Bretelle Av. Blaise-Pascal, Sortie 306</t>
  </si>
  <si>
    <t>23027-609</t>
  </si>
  <si>
    <t>Charest 3</t>
  </si>
  <si>
    <t>P853</t>
  </si>
  <si>
    <t>Avenue Jules-Verne</t>
  </si>
  <si>
    <t>23027-610</t>
  </si>
  <si>
    <t>Charest 4</t>
  </si>
  <si>
    <t>P854</t>
  </si>
  <si>
    <t>Bretelle Aut. 73 Sud, Henri IV Sud</t>
  </si>
  <si>
    <t>23027-611</t>
  </si>
  <si>
    <t>Nordet</t>
  </si>
  <si>
    <t>P856</t>
  </si>
  <si>
    <t>Boulevard Auclair</t>
  </si>
  <si>
    <t>23027-612</t>
  </si>
  <si>
    <t>Maricourt</t>
  </si>
  <si>
    <t>P859</t>
  </si>
  <si>
    <t>Avenue Maricourt</t>
  </si>
  <si>
    <t>23027-613</t>
  </si>
  <si>
    <t>Boucherville</t>
  </si>
  <si>
    <t>P860</t>
  </si>
  <si>
    <t>Rue de Boucherville</t>
  </si>
  <si>
    <t>23027-614</t>
  </si>
  <si>
    <t>Chaudière #1</t>
  </si>
  <si>
    <t>P861</t>
  </si>
  <si>
    <t>23027-615</t>
  </si>
  <si>
    <t>Chaudière #2</t>
  </si>
  <si>
    <t>P862</t>
  </si>
  <si>
    <t>23027-616</t>
  </si>
  <si>
    <t>Chaudière #3</t>
  </si>
  <si>
    <t>P863</t>
  </si>
  <si>
    <t>23027-617</t>
  </si>
  <si>
    <t>Chaudière #4</t>
  </si>
  <si>
    <t>P864</t>
  </si>
  <si>
    <t>23027-618</t>
  </si>
  <si>
    <t>Compteur Bélair</t>
  </si>
  <si>
    <t>P867</t>
  </si>
  <si>
    <t>23027-619</t>
  </si>
  <si>
    <t>Wilfrid-Hamel #1</t>
  </si>
  <si>
    <t>P871</t>
  </si>
  <si>
    <t>Ilot Rte de l'Aéroport /Wilfrid-Hamel</t>
  </si>
  <si>
    <t>23027-620</t>
  </si>
  <si>
    <t>Wilfrid-Hamel #2</t>
  </si>
  <si>
    <t>P872</t>
  </si>
  <si>
    <t>23027-621</t>
  </si>
  <si>
    <t>Wilfrid-Hamel #3</t>
  </si>
  <si>
    <t>P873</t>
  </si>
  <si>
    <t>23027-622</t>
  </si>
  <si>
    <t>Wilfrid-Hamel #5</t>
  </si>
  <si>
    <t>P875</t>
  </si>
  <si>
    <t>23027-623</t>
  </si>
  <si>
    <t>Wilfrid-Hamel #6</t>
  </si>
  <si>
    <t>P876</t>
  </si>
  <si>
    <t>23027-624</t>
  </si>
  <si>
    <t>Wilfrid-Hamel #7</t>
  </si>
  <si>
    <t>P877</t>
  </si>
  <si>
    <t>23027-625</t>
  </si>
  <si>
    <t>Wilfrid-Hamel #8</t>
  </si>
  <si>
    <t>P878</t>
  </si>
  <si>
    <t>23027-626</t>
  </si>
  <si>
    <t>P879</t>
  </si>
  <si>
    <t>23027-627</t>
  </si>
  <si>
    <t>Purgeur d'air Éloges</t>
  </si>
  <si>
    <t>P883</t>
  </si>
  <si>
    <t>Rue des Éloges</t>
  </si>
  <si>
    <t>23027-628</t>
  </si>
  <si>
    <t>Atelier d'usinage</t>
  </si>
  <si>
    <t>P884</t>
  </si>
  <si>
    <t>Avenue Blaise-Pascal</t>
  </si>
  <si>
    <t>23027-629</t>
  </si>
  <si>
    <t>Purgeur d'air 13 St-Félix</t>
  </si>
  <si>
    <t>P886</t>
  </si>
  <si>
    <t>23027-630</t>
  </si>
  <si>
    <t>Chambre de vanne #10</t>
  </si>
  <si>
    <t>P890</t>
  </si>
  <si>
    <t>23027-631</t>
  </si>
  <si>
    <t>Regard d'inspection #37</t>
  </si>
  <si>
    <t>P891</t>
  </si>
  <si>
    <t>23027-632</t>
  </si>
  <si>
    <t>Chambre #2</t>
  </si>
  <si>
    <t>P892</t>
  </si>
  <si>
    <t>23027-633</t>
  </si>
  <si>
    <t>P893</t>
  </si>
  <si>
    <t>23027-634</t>
  </si>
  <si>
    <t>Purgeur d'air Eau brute</t>
  </si>
  <si>
    <t>P894</t>
  </si>
  <si>
    <t>23027-635</t>
  </si>
  <si>
    <t>Chambre #5</t>
  </si>
  <si>
    <t>P895</t>
  </si>
  <si>
    <t>23027-636</t>
  </si>
  <si>
    <t>Chambre #6</t>
  </si>
  <si>
    <t>P896</t>
  </si>
  <si>
    <t>Rue Augustin-Bourbeau</t>
  </si>
  <si>
    <t>23027-637</t>
  </si>
  <si>
    <t>P897</t>
  </si>
  <si>
    <t>Rue de France-Roy</t>
  </si>
  <si>
    <t>23027-638</t>
  </si>
  <si>
    <t>Chambre de raccordement #12</t>
  </si>
  <si>
    <t>P8B1</t>
  </si>
  <si>
    <t>Chemin de la Plage-Jacques-Cartier</t>
  </si>
  <si>
    <t>23027-639</t>
  </si>
  <si>
    <t>Vidange Chaudière</t>
  </si>
  <si>
    <t>P8B2</t>
  </si>
  <si>
    <t>23027-640</t>
  </si>
  <si>
    <t>Lac-Côté</t>
  </si>
  <si>
    <t>P8B5</t>
  </si>
  <si>
    <t>Chemin du Lac-Côté</t>
  </si>
  <si>
    <t>23027-641</t>
  </si>
  <si>
    <t>Henri IV Est</t>
  </si>
  <si>
    <t>P8C7</t>
  </si>
  <si>
    <t>23027-642</t>
  </si>
  <si>
    <t>Henri IV Ouest</t>
  </si>
  <si>
    <t>P8C8</t>
  </si>
  <si>
    <t>Autoroute Henri-IV</t>
  </si>
  <si>
    <t>23027-643</t>
  </si>
  <si>
    <t>Des Affaires 1</t>
  </si>
  <si>
    <t>P8C9</t>
  </si>
  <si>
    <t>23027-644</t>
  </si>
  <si>
    <t>Innovation 1</t>
  </si>
  <si>
    <t>P8D1</t>
  </si>
  <si>
    <t>23027-645</t>
  </si>
  <si>
    <t>Purgeur d'air Pie-XI Nord</t>
  </si>
  <si>
    <t>P8D6</t>
  </si>
  <si>
    <t>23027-646</t>
  </si>
  <si>
    <t>Cheminots-Méduse</t>
  </si>
  <si>
    <t>P8D7</t>
  </si>
  <si>
    <t>23027-647</t>
  </si>
  <si>
    <t>Robert-L.-Séguin</t>
  </si>
  <si>
    <t>P8D8</t>
  </si>
  <si>
    <t>Avenue Robert-L.-Séguin</t>
  </si>
  <si>
    <t>23027-648</t>
  </si>
  <si>
    <t>Lenoir</t>
  </si>
  <si>
    <t>P8E1</t>
  </si>
  <si>
    <t>23027-649</t>
  </si>
  <si>
    <t>Watt-Duplessis</t>
  </si>
  <si>
    <t>P8E3</t>
  </si>
  <si>
    <t>23027-650</t>
  </si>
  <si>
    <t>Watt-Réno-Dépôt</t>
  </si>
  <si>
    <t>P8E4</t>
  </si>
  <si>
    <t>23027-651</t>
  </si>
  <si>
    <t>Purgeur d'air Watt-Réno-Dép</t>
  </si>
  <si>
    <t>P8E5</t>
  </si>
  <si>
    <t>23027-652</t>
  </si>
  <si>
    <t>Kepler</t>
  </si>
  <si>
    <t>P8E6</t>
  </si>
  <si>
    <t>23027-653</t>
  </si>
  <si>
    <t>Collin</t>
  </si>
  <si>
    <t>P8E7</t>
  </si>
  <si>
    <t>23027-654</t>
  </si>
  <si>
    <t>de la Désserte</t>
  </si>
  <si>
    <t>P8E8</t>
  </si>
  <si>
    <t>Rue des Sauterelles</t>
  </si>
  <si>
    <t>23027-655</t>
  </si>
  <si>
    <t>Ancien compteur Saint-Félix</t>
  </si>
  <si>
    <t>P8E9</t>
  </si>
  <si>
    <t>23027-656</t>
  </si>
  <si>
    <t>Purgeur d'air Pierre-Drolet</t>
  </si>
  <si>
    <t>P8F1</t>
  </si>
  <si>
    <t>23027-657</t>
  </si>
  <si>
    <t>Purgeur d'air Chemin du Lac</t>
  </si>
  <si>
    <t>P8F2</t>
  </si>
  <si>
    <t>Bretelle Chemin du Lac, Sortie 300</t>
  </si>
  <si>
    <t>23027-658</t>
  </si>
  <si>
    <t>Temporaire_1</t>
  </si>
  <si>
    <t>Piste cyclable Corridor des Beauportois</t>
  </si>
  <si>
    <t>23027-659</t>
  </si>
  <si>
    <t>Temporaire_100</t>
  </si>
  <si>
    <t>Rue Saint-Jean</t>
  </si>
  <si>
    <t>23027-660</t>
  </si>
  <si>
    <t>Temporaire_101</t>
  </si>
  <si>
    <t>23027-661</t>
  </si>
  <si>
    <t>Temporaire_103</t>
  </si>
  <si>
    <t>Rue du Roi</t>
  </si>
  <si>
    <t>23027-702</t>
  </si>
  <si>
    <t>Lacerte</t>
  </si>
  <si>
    <t>Temporaire_174</t>
  </si>
  <si>
    <t>Stationnement Allée de l'Université</t>
  </si>
  <si>
    <t>23027-703</t>
  </si>
  <si>
    <t>UL-4</t>
  </si>
  <si>
    <t>Temporaire_175</t>
  </si>
  <si>
    <t>Avenue de la Médecine</t>
  </si>
  <si>
    <t>23027-704</t>
  </si>
  <si>
    <t>UL-5</t>
  </si>
  <si>
    <t>Temporaire_176</t>
  </si>
  <si>
    <t>Rue de l'Agriculture</t>
  </si>
  <si>
    <t>23027-705</t>
  </si>
  <si>
    <t>UL-6</t>
  </si>
  <si>
    <t>Temporaire_177</t>
  </si>
  <si>
    <t>23027-706</t>
  </si>
  <si>
    <t>UL-7</t>
  </si>
  <si>
    <t>Temporaire_178</t>
  </si>
  <si>
    <t>23027-707</t>
  </si>
  <si>
    <t>UL-8</t>
  </si>
  <si>
    <t>Temporaire_179</t>
  </si>
  <si>
    <t>23027-708</t>
  </si>
  <si>
    <t>Temporaire_181</t>
  </si>
  <si>
    <t>23027-709</t>
  </si>
  <si>
    <t>Temporaire_182</t>
  </si>
  <si>
    <t>23027-710</t>
  </si>
  <si>
    <t>Temporaire_183</t>
  </si>
  <si>
    <t>23027-711</t>
  </si>
  <si>
    <t>Temporaire_184</t>
  </si>
  <si>
    <t>23027-712</t>
  </si>
  <si>
    <t>Temporaire_190</t>
  </si>
  <si>
    <t>23027-713</t>
  </si>
  <si>
    <t>Temporaire_191</t>
  </si>
  <si>
    <t>23027-714</t>
  </si>
  <si>
    <t>Temporaire_200</t>
  </si>
  <si>
    <t>Chemin de la Canardière</t>
  </si>
  <si>
    <t>23027-715</t>
  </si>
  <si>
    <t>Temporaire_211</t>
  </si>
  <si>
    <t>23027-716</t>
  </si>
  <si>
    <t>Temporaire_212</t>
  </si>
  <si>
    <t>23027-717</t>
  </si>
  <si>
    <t>Temporaire_213</t>
  </si>
  <si>
    <t>23027-718</t>
  </si>
  <si>
    <t>Temporaire_218</t>
  </si>
  <si>
    <t>Avenue Galilée</t>
  </si>
  <si>
    <t>23027-719</t>
  </si>
  <si>
    <t>Wendade</t>
  </si>
  <si>
    <t>Temporaire_219</t>
  </si>
  <si>
    <t>Chef Alphonse-T.-Picard</t>
  </si>
  <si>
    <t>23027-720</t>
  </si>
  <si>
    <t>Temporaire_221</t>
  </si>
  <si>
    <t>23027-721</t>
  </si>
  <si>
    <t>Temporaire_222</t>
  </si>
  <si>
    <t>23027-722</t>
  </si>
  <si>
    <t>Temporaire_223</t>
  </si>
  <si>
    <t>23027-723</t>
  </si>
  <si>
    <t>Temporaire_224</t>
  </si>
  <si>
    <t>23027-724</t>
  </si>
  <si>
    <t>Temporaire_226</t>
  </si>
  <si>
    <t>Pont Johnny-Parent</t>
  </si>
  <si>
    <t>23027-725</t>
  </si>
  <si>
    <t>Temporaire_230</t>
  </si>
  <si>
    <t>23027-726</t>
  </si>
  <si>
    <t>Purgeur d'air Maxime</t>
  </si>
  <si>
    <t>Temporaire_231</t>
  </si>
  <si>
    <t>Rue Maxime</t>
  </si>
  <si>
    <t>23027-727</t>
  </si>
  <si>
    <t>Temporaire_232</t>
  </si>
  <si>
    <t>23027-728</t>
  </si>
  <si>
    <t>Sortie Duplessis Barrage mm</t>
  </si>
  <si>
    <t>Temporaire_233</t>
  </si>
  <si>
    <t>Rue Laberge</t>
  </si>
  <si>
    <t>23027-729</t>
  </si>
  <si>
    <t>Purgeur d'air du Golf 1</t>
  </si>
  <si>
    <t>Temporaire_236</t>
  </si>
  <si>
    <t>23027-730</t>
  </si>
  <si>
    <t>Purgeur d'air du Golf 2</t>
  </si>
  <si>
    <t>Temporaire_237</t>
  </si>
  <si>
    <t>23027-731</t>
  </si>
  <si>
    <t>Purgeur d'air Caroline</t>
  </si>
  <si>
    <t>Temporaire_238</t>
  </si>
  <si>
    <t>23027-732</t>
  </si>
  <si>
    <t>Poste relève Riv. Montmorency</t>
  </si>
  <si>
    <t>Temporaire_239</t>
  </si>
  <si>
    <t>23027-733</t>
  </si>
  <si>
    <t>Temporaire_3</t>
  </si>
  <si>
    <t>23027-734</t>
  </si>
  <si>
    <t>Temporaire_50</t>
  </si>
  <si>
    <t>23027-735</t>
  </si>
  <si>
    <t>Temporaire_51</t>
  </si>
  <si>
    <t>23027-736</t>
  </si>
  <si>
    <t>Temporaire_52</t>
  </si>
  <si>
    <t>23027-737</t>
  </si>
  <si>
    <t>Temporaire_53</t>
  </si>
  <si>
    <t>23027-738</t>
  </si>
  <si>
    <t>Temporaire_54</t>
  </si>
  <si>
    <t>6e avenue de l'Aéroport</t>
  </si>
  <si>
    <t>23027-739</t>
  </si>
  <si>
    <t>Temporaire_55</t>
  </si>
  <si>
    <t>3e avenue de l'Aéroport</t>
  </si>
  <si>
    <t>23027-740</t>
  </si>
  <si>
    <t>Temporaire_56</t>
  </si>
  <si>
    <t>23027-741</t>
  </si>
  <si>
    <t>Temporaire_57</t>
  </si>
  <si>
    <t>Rue Pellan</t>
  </si>
  <si>
    <t>23027-742</t>
  </si>
  <si>
    <t>Temporaire_58</t>
  </si>
  <si>
    <t>23027-743</t>
  </si>
  <si>
    <t>Temporaire_59</t>
  </si>
  <si>
    <t>23027-744</t>
  </si>
  <si>
    <t>Temporaire_61</t>
  </si>
  <si>
    <t>Boulevard Chauveau Ouest</t>
  </si>
  <si>
    <t>23027-745</t>
  </si>
  <si>
    <t>Temporaire_62</t>
  </si>
  <si>
    <t>23027-746</t>
  </si>
  <si>
    <t>Temporaire_63</t>
  </si>
  <si>
    <t>23027-747</t>
  </si>
  <si>
    <t>Temporaire_64</t>
  </si>
  <si>
    <t>23027-748</t>
  </si>
  <si>
    <t>Temporaire_65</t>
  </si>
  <si>
    <t>23027-749</t>
  </si>
  <si>
    <t>Temporaire_66</t>
  </si>
  <si>
    <t>Avenue de la Famille</t>
  </si>
  <si>
    <t>23027-750</t>
  </si>
  <si>
    <t>Temporaire_68</t>
  </si>
  <si>
    <t>Rue Pincourt</t>
  </si>
  <si>
    <t>23027-751</t>
  </si>
  <si>
    <t>Temporaire_71</t>
  </si>
  <si>
    <t>23027-752</t>
  </si>
  <si>
    <t>Temporaire_74</t>
  </si>
  <si>
    <t>23027-753</t>
  </si>
  <si>
    <t>Temporaire_8</t>
  </si>
  <si>
    <t>23027-754</t>
  </si>
  <si>
    <t>Temporaire_82</t>
  </si>
  <si>
    <t>23027-755</t>
  </si>
  <si>
    <t>Temporaire_83</t>
  </si>
  <si>
    <t>23027-756</t>
  </si>
  <si>
    <t>Temporaire_85</t>
  </si>
  <si>
    <t>23027-757</t>
  </si>
  <si>
    <t>Temporaire_86</t>
  </si>
  <si>
    <t>23027-758</t>
  </si>
  <si>
    <t>Temporaire_89</t>
  </si>
  <si>
    <t>23027-759</t>
  </si>
  <si>
    <t>Temporaire_9</t>
  </si>
  <si>
    <t>23027-760</t>
  </si>
  <si>
    <t>Temporaire_90</t>
  </si>
  <si>
    <t>23027-761</t>
  </si>
  <si>
    <t>Temporaire_91</t>
  </si>
  <si>
    <t>23027-762</t>
  </si>
  <si>
    <t>Temporaire_92</t>
  </si>
  <si>
    <t>23027-763</t>
  </si>
  <si>
    <t>Temporaire_93</t>
  </si>
  <si>
    <t>18e Rue</t>
  </si>
  <si>
    <t>23027-764</t>
  </si>
  <si>
    <t>Temporaire_94</t>
  </si>
  <si>
    <t>23027-765</t>
  </si>
  <si>
    <t>Temporaire_96</t>
  </si>
  <si>
    <t>Rue Dalhousie</t>
  </si>
  <si>
    <t>23027-766</t>
  </si>
  <si>
    <t>Temporaire_97</t>
  </si>
  <si>
    <t>Rue du Marché-Champlain</t>
  </si>
  <si>
    <t>23027-767</t>
  </si>
  <si>
    <t>Temporaire_98</t>
  </si>
  <si>
    <t>Avenue Wilfrid-Laurier</t>
  </si>
  <si>
    <t>23027-768</t>
  </si>
  <si>
    <t>Temporaire_99</t>
  </si>
  <si>
    <t>23027-769</t>
  </si>
  <si>
    <t>S.T.E.U. secteur Est</t>
  </si>
  <si>
    <t>STEU EST</t>
  </si>
  <si>
    <t>23027-770</t>
  </si>
  <si>
    <t>S.T.E.U. secteur Ouest U105</t>
  </si>
  <si>
    <t>U105</t>
  </si>
  <si>
    <t>23027-771</t>
  </si>
  <si>
    <t>Saint-André</t>
  </si>
  <si>
    <t>U001</t>
  </si>
  <si>
    <t>23027-772</t>
  </si>
  <si>
    <t>Limoilou</t>
  </si>
  <si>
    <t>U002</t>
  </si>
  <si>
    <t>23027-773</t>
  </si>
  <si>
    <t>Nord-Ouest</t>
  </si>
  <si>
    <t>U003</t>
  </si>
  <si>
    <t>23027-774</t>
  </si>
  <si>
    <t>Saint-Pascal</t>
  </si>
  <si>
    <t>U004</t>
  </si>
  <si>
    <t>23027-775</t>
  </si>
  <si>
    <t>U010</t>
  </si>
  <si>
    <t>23027-776</t>
  </si>
  <si>
    <t>Du Foulon</t>
  </si>
  <si>
    <t>U011</t>
  </si>
  <si>
    <t>23027-777</t>
  </si>
  <si>
    <t>Ross</t>
  </si>
  <si>
    <t>U012</t>
  </si>
  <si>
    <t>23027-778</t>
  </si>
  <si>
    <t>L'Ancienne-Lorette</t>
  </si>
  <si>
    <t>U015</t>
  </si>
  <si>
    <t>23027-779</t>
  </si>
  <si>
    <t>Beauport</t>
  </si>
  <si>
    <t>U016</t>
  </si>
  <si>
    <t>23027-780</t>
  </si>
  <si>
    <t>Courville</t>
  </si>
  <si>
    <t>U017</t>
  </si>
  <si>
    <t>23027-781</t>
  </si>
  <si>
    <t>Montmorency</t>
  </si>
  <si>
    <t>U018</t>
  </si>
  <si>
    <t>23027-782</t>
  </si>
  <si>
    <t>L'Ormière</t>
  </si>
  <si>
    <t>U019</t>
  </si>
  <si>
    <t>23027-783</t>
  </si>
  <si>
    <t>Val-Bélair</t>
  </si>
  <si>
    <t>U023</t>
  </si>
  <si>
    <t>23027-784</t>
  </si>
  <si>
    <t>Lac Saint-Charles</t>
  </si>
  <si>
    <t>U024</t>
  </si>
  <si>
    <t>23027-785</t>
  </si>
  <si>
    <t>Vanier</t>
  </si>
  <si>
    <t>U025</t>
  </si>
  <si>
    <t>23027-786</t>
  </si>
  <si>
    <t>Notre-Dame-Des-Laurentides</t>
  </si>
  <si>
    <t>U027</t>
  </si>
  <si>
    <t>23027-787</t>
  </si>
  <si>
    <t>Cap-Rouge</t>
  </si>
  <si>
    <t>U030</t>
  </si>
  <si>
    <t>23027-788</t>
  </si>
  <si>
    <t>Saint-Augustin</t>
  </si>
  <si>
    <t>U031</t>
  </si>
  <si>
    <t>23027-789</t>
  </si>
  <si>
    <t>Colbert</t>
  </si>
  <si>
    <t>U14B</t>
  </si>
  <si>
    <t>23027-790</t>
  </si>
  <si>
    <t>Jules-Verne</t>
  </si>
  <si>
    <t>U300</t>
  </si>
  <si>
    <t>23027-791</t>
  </si>
  <si>
    <t>De la Rivière</t>
  </si>
  <si>
    <t>U301</t>
  </si>
  <si>
    <t>23027-792</t>
  </si>
  <si>
    <t>Lucerne</t>
  </si>
  <si>
    <t>U302</t>
  </si>
  <si>
    <t>23027-793</t>
  </si>
  <si>
    <t>Frenette</t>
  </si>
  <si>
    <t>U303</t>
  </si>
  <si>
    <t>23027-794</t>
  </si>
  <si>
    <t>Chauveau</t>
  </si>
  <si>
    <t>U304</t>
  </si>
  <si>
    <t>23027-795</t>
  </si>
  <si>
    <t>Notre-Dame Est</t>
  </si>
  <si>
    <t>U305</t>
  </si>
  <si>
    <t>23027-796</t>
  </si>
  <si>
    <t>Notre-Dame Ouest</t>
  </si>
  <si>
    <t>U306</t>
  </si>
  <si>
    <t>23027-797</t>
  </si>
  <si>
    <t>Josie-Quart</t>
  </si>
  <si>
    <t>U307</t>
  </si>
  <si>
    <t>23027-798</t>
  </si>
  <si>
    <t>J.E. Bédard</t>
  </si>
  <si>
    <t>U308</t>
  </si>
  <si>
    <t>23027-799</t>
  </si>
  <si>
    <t>Marconi</t>
  </si>
  <si>
    <t>U309</t>
  </si>
  <si>
    <t>23027-800</t>
  </si>
  <si>
    <t>Jules Vernes II</t>
  </si>
  <si>
    <t>U325</t>
  </si>
  <si>
    <t>23027-801</t>
  </si>
  <si>
    <t>Drolet</t>
  </si>
  <si>
    <t>U326</t>
  </si>
  <si>
    <t>23027-802</t>
  </si>
  <si>
    <t>Saint-Olivier</t>
  </si>
  <si>
    <t>U327</t>
  </si>
  <si>
    <t>23027-803</t>
  </si>
  <si>
    <t>Des Patriotes</t>
  </si>
  <si>
    <t>U328</t>
  </si>
  <si>
    <t>23027-804</t>
  </si>
  <si>
    <t>Ravissement</t>
  </si>
  <si>
    <t>U329</t>
  </si>
  <si>
    <t>23027-805</t>
  </si>
  <si>
    <t>John Molson</t>
  </si>
  <si>
    <t>U330</t>
  </si>
  <si>
    <t>23027-806</t>
  </si>
  <si>
    <t>Parc technologique</t>
  </si>
  <si>
    <t>U331</t>
  </si>
  <si>
    <t>23027-807</t>
  </si>
  <si>
    <t>St-Jean-Baptiste Sud</t>
  </si>
  <si>
    <t>U332</t>
  </si>
  <si>
    <t>23027-808</t>
  </si>
  <si>
    <t>Des Ronces</t>
  </si>
  <si>
    <t>U335</t>
  </si>
  <si>
    <t>23027-809</t>
  </si>
  <si>
    <t>Saint-Léandre</t>
  </si>
  <si>
    <t>U337</t>
  </si>
  <si>
    <t>23027-810</t>
  </si>
  <si>
    <t>U.T.E. Québec</t>
  </si>
  <si>
    <t>U339</t>
  </si>
  <si>
    <t>23027-811</t>
  </si>
  <si>
    <t>Glorieux</t>
  </si>
  <si>
    <t>U340</t>
  </si>
  <si>
    <t>23027-812</t>
  </si>
  <si>
    <t>Ernest-Fortier</t>
  </si>
  <si>
    <t>U350</t>
  </si>
  <si>
    <t>23027-813</t>
  </si>
  <si>
    <t>Antoine-Martin</t>
  </si>
  <si>
    <t>U351</t>
  </si>
  <si>
    <t>23027-814</t>
  </si>
  <si>
    <t>Bourg-Royal</t>
  </si>
  <si>
    <t>U352</t>
  </si>
  <si>
    <t>23027-815</t>
  </si>
  <si>
    <t>Anodor</t>
  </si>
  <si>
    <t>U353</t>
  </si>
  <si>
    <t>23027-816</t>
  </si>
  <si>
    <t>Gallion</t>
  </si>
  <si>
    <t>U354</t>
  </si>
  <si>
    <t>23027-817</t>
  </si>
  <si>
    <t>Plage Jacques-Cartier</t>
  </si>
  <si>
    <t>U355</t>
  </si>
  <si>
    <t>23027-818</t>
  </si>
  <si>
    <t>Doré</t>
  </si>
  <si>
    <t>U356</t>
  </si>
  <si>
    <t>23027-819</t>
  </si>
  <si>
    <t>Centre municipal</t>
  </si>
  <si>
    <t>U357</t>
  </si>
  <si>
    <t>23027-820</t>
  </si>
  <si>
    <t>Pierre-Pinel (puits)</t>
  </si>
  <si>
    <t>U358</t>
  </si>
  <si>
    <t>23027-821</t>
  </si>
  <si>
    <t>Marie-Guyart</t>
  </si>
  <si>
    <t>U365</t>
  </si>
  <si>
    <t>23027-822</t>
  </si>
  <si>
    <t>De la Coupe</t>
  </si>
  <si>
    <t>U366</t>
  </si>
  <si>
    <t>23027-823</t>
  </si>
  <si>
    <t>Estiembre</t>
  </si>
  <si>
    <t>U370</t>
  </si>
  <si>
    <t>23027-824</t>
  </si>
  <si>
    <t>Blaireaux</t>
  </si>
  <si>
    <t>U372</t>
  </si>
  <si>
    <t>23027-825</t>
  </si>
  <si>
    <t>Verret</t>
  </si>
  <si>
    <t>U373</t>
  </si>
  <si>
    <t>23027-826</t>
  </si>
  <si>
    <t>Épilobe</t>
  </si>
  <si>
    <t>U374</t>
  </si>
  <si>
    <t>23027-827</t>
  </si>
  <si>
    <t>Roussin</t>
  </si>
  <si>
    <t>U375</t>
  </si>
  <si>
    <t>23027-828</t>
  </si>
  <si>
    <t>Chemin de la Passe</t>
  </si>
  <si>
    <t>U376</t>
  </si>
  <si>
    <t>23027-829</t>
  </si>
  <si>
    <t>Gallions</t>
  </si>
  <si>
    <t>U377</t>
  </si>
  <si>
    <t>23027-830</t>
  </si>
  <si>
    <t>Épinettes Rouges</t>
  </si>
  <si>
    <t>U378</t>
  </si>
  <si>
    <t>23027-831</t>
  </si>
  <si>
    <t>Riviera</t>
  </si>
  <si>
    <t>U380</t>
  </si>
  <si>
    <t>23027-832</t>
  </si>
  <si>
    <t>Marguerite-Rouvray</t>
  </si>
  <si>
    <t>U381</t>
  </si>
  <si>
    <t>23027-833</t>
  </si>
  <si>
    <t>U383</t>
  </si>
  <si>
    <t>23027-834</t>
  </si>
  <si>
    <t>Cantonnier</t>
  </si>
  <si>
    <t>U384</t>
  </si>
  <si>
    <t>23027-835</t>
  </si>
  <si>
    <t>Trèfle</t>
  </si>
  <si>
    <t>U385</t>
  </si>
  <si>
    <t>23027-836</t>
  </si>
  <si>
    <t>Du Lin</t>
  </si>
  <si>
    <t>U386</t>
  </si>
  <si>
    <t>23027-837</t>
  </si>
  <si>
    <t>Jean-Juneau</t>
  </si>
  <si>
    <t>U38A</t>
  </si>
  <si>
    <t>23027-838</t>
  </si>
  <si>
    <t>Castel</t>
  </si>
  <si>
    <t>U390</t>
  </si>
  <si>
    <t>23027-839</t>
  </si>
  <si>
    <t>Irlande</t>
  </si>
  <si>
    <t>U392</t>
  </si>
  <si>
    <t>23027-840</t>
  </si>
  <si>
    <t>Bélisle</t>
  </si>
  <si>
    <t>U393</t>
  </si>
  <si>
    <t>23027-841</t>
  </si>
  <si>
    <t>de la Montagne Ouest #1</t>
  </si>
  <si>
    <t>U394</t>
  </si>
  <si>
    <t>23027-842</t>
  </si>
  <si>
    <t>de la Montagne Ouest #2</t>
  </si>
  <si>
    <t>U395</t>
  </si>
  <si>
    <t>23027-843</t>
  </si>
  <si>
    <t>Hamon</t>
  </si>
  <si>
    <t>U396</t>
  </si>
  <si>
    <t>23027-844</t>
  </si>
  <si>
    <t>Hibernia</t>
  </si>
  <si>
    <t>U397</t>
  </si>
  <si>
    <t>23027-845</t>
  </si>
  <si>
    <t>Monarque</t>
  </si>
  <si>
    <t>U398</t>
  </si>
  <si>
    <t>23027-846</t>
  </si>
  <si>
    <t>Poste 12-2 (Ross)</t>
  </si>
  <si>
    <t>U3A3</t>
  </si>
  <si>
    <t>23027-847</t>
  </si>
  <si>
    <t>Pierre-Couture</t>
  </si>
  <si>
    <t>U3A5</t>
  </si>
  <si>
    <t>23027-848</t>
  </si>
  <si>
    <t>Grande-Ligne</t>
  </si>
  <si>
    <t>U3A8</t>
  </si>
  <si>
    <t>23027-849</t>
  </si>
  <si>
    <t>U3A9</t>
  </si>
  <si>
    <t>23027-850</t>
  </si>
  <si>
    <t>24ième avenue (PP-1)</t>
  </si>
  <si>
    <t>U3B1</t>
  </si>
  <si>
    <t>23027-851</t>
  </si>
  <si>
    <t>20ième avenue (PP-2)</t>
  </si>
  <si>
    <t>U3B2</t>
  </si>
  <si>
    <t>23027-852</t>
  </si>
  <si>
    <t>13ième avenue (PP-3)</t>
  </si>
  <si>
    <t>U3B3</t>
  </si>
  <si>
    <t>23027-853</t>
  </si>
  <si>
    <t>Route 138 (PP-4)</t>
  </si>
  <si>
    <t>U3B4</t>
  </si>
  <si>
    <t>23027-854</t>
  </si>
  <si>
    <t>Parc des Battures</t>
  </si>
  <si>
    <t>U400</t>
  </si>
  <si>
    <t>23027-855</t>
  </si>
  <si>
    <t>U401</t>
  </si>
  <si>
    <t>23027-856</t>
  </si>
  <si>
    <t>Du Havre</t>
  </si>
  <si>
    <t>U402</t>
  </si>
  <si>
    <t>23027-857</t>
  </si>
  <si>
    <t>Côte des Pères</t>
  </si>
  <si>
    <t>U403</t>
  </si>
  <si>
    <t>23027-858</t>
  </si>
  <si>
    <t>des Coquilles</t>
  </si>
  <si>
    <t>U404</t>
  </si>
  <si>
    <t>23027-859</t>
  </si>
  <si>
    <t>Ciment Saint-Laurent</t>
  </si>
  <si>
    <t>U405</t>
  </si>
  <si>
    <t>23027-860</t>
  </si>
  <si>
    <t>Camping municipal</t>
  </si>
  <si>
    <t>U406</t>
  </si>
  <si>
    <t>23027-861</t>
  </si>
  <si>
    <t>U407</t>
  </si>
  <si>
    <t>23027-862</t>
  </si>
  <si>
    <t>Colibris</t>
  </si>
  <si>
    <t>U420</t>
  </si>
  <si>
    <t>23027-863</t>
  </si>
  <si>
    <t>Canardière</t>
  </si>
  <si>
    <t>U430</t>
  </si>
  <si>
    <t>23027-864</t>
  </si>
  <si>
    <t>Turcotte</t>
  </si>
  <si>
    <t>U431</t>
  </si>
  <si>
    <t>23027-865</t>
  </si>
  <si>
    <t>Careau</t>
  </si>
  <si>
    <t>U432</t>
  </si>
  <si>
    <t>23027-866</t>
  </si>
  <si>
    <t>Pépin</t>
  </si>
  <si>
    <t>U433</t>
  </si>
  <si>
    <t>23027-867</t>
  </si>
  <si>
    <t>Duberger</t>
  </si>
  <si>
    <t>U434</t>
  </si>
  <si>
    <t>23027-868</t>
  </si>
  <si>
    <t>U435</t>
  </si>
  <si>
    <t>23027-869</t>
  </si>
  <si>
    <t>Place Côté</t>
  </si>
  <si>
    <t>U436</t>
  </si>
  <si>
    <t>23027-870</t>
  </si>
  <si>
    <t>Parc du Domaine</t>
  </si>
  <si>
    <t>U438</t>
  </si>
  <si>
    <t>23027-871</t>
  </si>
  <si>
    <t>U439</t>
  </si>
  <si>
    <t>23027-872</t>
  </si>
  <si>
    <t>Chauveau-Rivière Saint-Charle</t>
  </si>
  <si>
    <t>U440</t>
  </si>
  <si>
    <t>23027-873</t>
  </si>
  <si>
    <t>Parc Victoria</t>
  </si>
  <si>
    <t>U441</t>
  </si>
  <si>
    <t>23027-874</t>
  </si>
  <si>
    <t>Notre-Dame-de-la-Garde</t>
  </si>
  <si>
    <t>U442</t>
  </si>
  <si>
    <t>23027-875</t>
  </si>
  <si>
    <t>Desrochers</t>
  </si>
  <si>
    <t>U495</t>
  </si>
  <si>
    <t>23027-876</t>
  </si>
  <si>
    <t>De la Capitale</t>
  </si>
  <si>
    <t>U4A0</t>
  </si>
  <si>
    <t>23027-877</t>
  </si>
  <si>
    <t>Viaduc 4e Avenue</t>
  </si>
  <si>
    <t>PV04</t>
  </si>
  <si>
    <t>23027-878</t>
  </si>
  <si>
    <t>Viaduc 18e Rue</t>
  </si>
  <si>
    <t>PV18</t>
  </si>
  <si>
    <t>23027-879</t>
  </si>
  <si>
    <t>Viaduc 22e Rue</t>
  </si>
  <si>
    <t>PV22</t>
  </si>
  <si>
    <t>23027-880</t>
  </si>
  <si>
    <t>Viaduc Vanier</t>
  </si>
  <si>
    <t>PV25</t>
  </si>
  <si>
    <t>23027-881</t>
  </si>
  <si>
    <t>Viaduc Canardière</t>
  </si>
  <si>
    <t>PV43</t>
  </si>
  <si>
    <t>23027-882</t>
  </si>
  <si>
    <t>Tunnel Pont Samson</t>
  </si>
  <si>
    <t>PV45</t>
  </si>
  <si>
    <t>23027-883</t>
  </si>
  <si>
    <t>Viaduc Saint-Sacrement</t>
  </si>
  <si>
    <t>PV47</t>
  </si>
  <si>
    <t>23027-884</t>
  </si>
  <si>
    <t>Viaduc Avenue du Colisée</t>
  </si>
  <si>
    <t>PV49</t>
  </si>
  <si>
    <t>23027-885</t>
  </si>
  <si>
    <t>PP no. 1, piste cyclable</t>
  </si>
  <si>
    <t>PV51</t>
  </si>
  <si>
    <t>23027-886</t>
  </si>
  <si>
    <t>PP no. 2, piste cyclable</t>
  </si>
  <si>
    <t>PV52</t>
  </si>
  <si>
    <t>23027-887</t>
  </si>
  <si>
    <t>PP no. 3, piste cyclable</t>
  </si>
  <si>
    <t>PV53</t>
  </si>
  <si>
    <t>23027-888</t>
  </si>
  <si>
    <t>PP no. 4, piste cyclable</t>
  </si>
  <si>
    <t>PV54</t>
  </si>
  <si>
    <t>23027-889</t>
  </si>
  <si>
    <t>PP no. 5, piste cyclable</t>
  </si>
  <si>
    <t>PV55</t>
  </si>
  <si>
    <t>23027-890</t>
  </si>
  <si>
    <t>PV92</t>
  </si>
  <si>
    <t>23027-891</t>
  </si>
  <si>
    <t>Rideau</t>
  </si>
  <si>
    <t>SP01</t>
  </si>
  <si>
    <t>23027-892</t>
  </si>
  <si>
    <t>Flaubert</t>
  </si>
  <si>
    <t>SP02</t>
  </si>
  <si>
    <t>23027-893</t>
  </si>
  <si>
    <t>Michel-Fragasso</t>
  </si>
  <si>
    <t>SP03</t>
  </si>
  <si>
    <t>23027-894</t>
  </si>
  <si>
    <t>U02A</t>
  </si>
  <si>
    <t>23027-895</t>
  </si>
  <si>
    <t>U03A</t>
  </si>
  <si>
    <t>23027-896</t>
  </si>
  <si>
    <t>Jones</t>
  </si>
  <si>
    <t>U101</t>
  </si>
  <si>
    <t>23027-897</t>
  </si>
  <si>
    <t>Suète</t>
  </si>
  <si>
    <t>U102</t>
  </si>
  <si>
    <t>23027-898</t>
  </si>
  <si>
    <t>Talus</t>
  </si>
  <si>
    <t>U104</t>
  </si>
  <si>
    <t>23027-899</t>
  </si>
  <si>
    <t>Myrand</t>
  </si>
  <si>
    <t>U106</t>
  </si>
  <si>
    <t>23027-900</t>
  </si>
  <si>
    <t>Les Saules</t>
  </si>
  <si>
    <t>U14A</t>
  </si>
  <si>
    <t>23027-901</t>
  </si>
  <si>
    <t>Anse-à-Cartier</t>
  </si>
  <si>
    <t>U208</t>
  </si>
  <si>
    <t>23027-1249</t>
  </si>
  <si>
    <t>Chambre des anciennes grilles</t>
  </si>
  <si>
    <t>U80C</t>
  </si>
  <si>
    <t>23027-1250</t>
  </si>
  <si>
    <t>Raccordement STEU Est</t>
  </si>
  <si>
    <t>U89A</t>
  </si>
  <si>
    <t>23027-1251</t>
  </si>
  <si>
    <t>Chambre mise en charge Est</t>
  </si>
  <si>
    <t>U89B</t>
  </si>
  <si>
    <t>23027-1252</t>
  </si>
  <si>
    <t>U89C</t>
  </si>
  <si>
    <t>23027-1253</t>
  </si>
  <si>
    <t>E-01</t>
  </si>
  <si>
    <t>23027-1254</t>
  </si>
  <si>
    <t>E-03</t>
  </si>
  <si>
    <t>23027-1255</t>
  </si>
  <si>
    <t>PG-05</t>
  </si>
  <si>
    <t>23027-1256</t>
  </si>
  <si>
    <t>PG-07</t>
  </si>
  <si>
    <t>23027-1257</t>
  </si>
  <si>
    <t>PG-08</t>
  </si>
  <si>
    <t>23027-1258</t>
  </si>
  <si>
    <t>PP-01</t>
  </si>
  <si>
    <t>23027-1259</t>
  </si>
  <si>
    <t>PP-02</t>
  </si>
  <si>
    <t>23027-1260</t>
  </si>
  <si>
    <t>PP-03</t>
  </si>
  <si>
    <t>23027-1261</t>
  </si>
  <si>
    <t>PP-04</t>
  </si>
  <si>
    <t>23027-1262</t>
  </si>
  <si>
    <t>PP-06</t>
  </si>
  <si>
    <t>23027-1263</t>
  </si>
  <si>
    <t>PP-09</t>
  </si>
  <si>
    <t>23027-1264</t>
  </si>
  <si>
    <t>PP-10</t>
  </si>
  <si>
    <t>23027-1265</t>
  </si>
  <si>
    <t>PP-11</t>
  </si>
  <si>
    <t>23027-1266</t>
  </si>
  <si>
    <t>PP-12</t>
  </si>
  <si>
    <t>23027-1267</t>
  </si>
  <si>
    <t>PP-13</t>
  </si>
  <si>
    <t>23027-1268</t>
  </si>
  <si>
    <t>PP-14</t>
  </si>
  <si>
    <t>23027-1269</t>
  </si>
  <si>
    <t>PP-15</t>
  </si>
  <si>
    <t>23027-1270</t>
  </si>
  <si>
    <t>PPT-01</t>
  </si>
  <si>
    <t>23027-1271</t>
  </si>
  <si>
    <t>VP-01</t>
  </si>
  <si>
    <t>23027-1272</t>
  </si>
  <si>
    <t>VP-02</t>
  </si>
  <si>
    <t>23027-1273</t>
  </si>
  <si>
    <t>VP-03</t>
  </si>
  <si>
    <t>23027-1274</t>
  </si>
  <si>
    <t>VP-04</t>
  </si>
  <si>
    <t>23027-1275</t>
  </si>
  <si>
    <t>VP-05</t>
  </si>
  <si>
    <t>23027-1276</t>
  </si>
  <si>
    <t>VP-06</t>
  </si>
  <si>
    <t>23027-1277</t>
  </si>
  <si>
    <t>VP-07</t>
  </si>
  <si>
    <t>23027-1278</t>
  </si>
  <si>
    <t>VP-08</t>
  </si>
  <si>
    <t>23027-1279</t>
  </si>
  <si>
    <t>VP-09</t>
  </si>
  <si>
    <t>23027-1280</t>
  </si>
  <si>
    <t>VP-10</t>
  </si>
  <si>
    <t>23027-1281</t>
  </si>
  <si>
    <t>VP-11</t>
  </si>
  <si>
    <t>23027-1282</t>
  </si>
  <si>
    <t>VP-12</t>
  </si>
  <si>
    <t>23027-1283</t>
  </si>
  <si>
    <t>VP-13</t>
  </si>
  <si>
    <t>23027-1284</t>
  </si>
  <si>
    <t>VP-14</t>
  </si>
  <si>
    <t>23027-1285</t>
  </si>
  <si>
    <t>VP-15</t>
  </si>
  <si>
    <t>23027-1286</t>
  </si>
  <si>
    <t>VP-16</t>
  </si>
  <si>
    <t>23027-1287</t>
  </si>
  <si>
    <t>VPD-01</t>
  </si>
  <si>
    <t>23027-1288</t>
  </si>
  <si>
    <t>VPT-01</t>
  </si>
  <si>
    <t>23027-902</t>
  </si>
  <si>
    <t>Lairet</t>
  </si>
  <si>
    <t>U211</t>
  </si>
  <si>
    <t>23027-903</t>
  </si>
  <si>
    <t>Roc Amadour</t>
  </si>
  <si>
    <t>U213</t>
  </si>
  <si>
    <t>23027-904</t>
  </si>
  <si>
    <t>Laurentien</t>
  </si>
  <si>
    <t>U215</t>
  </si>
  <si>
    <t>23027-905</t>
  </si>
  <si>
    <t>Victoria</t>
  </si>
  <si>
    <t>U218</t>
  </si>
  <si>
    <t>23027-906</t>
  </si>
  <si>
    <t>Sacré-Coeur</t>
  </si>
  <si>
    <t>U221</t>
  </si>
  <si>
    <t>23027-907</t>
  </si>
  <si>
    <t>Saint-Sacrement</t>
  </si>
  <si>
    <t>U226</t>
  </si>
  <si>
    <t>23027-908</t>
  </si>
  <si>
    <t>Maizerets</t>
  </si>
  <si>
    <t>U228</t>
  </si>
  <si>
    <t>23027-909</t>
  </si>
  <si>
    <t>Pierre-Bertrand</t>
  </si>
  <si>
    <t>U241</t>
  </si>
  <si>
    <t>23027-910</t>
  </si>
  <si>
    <t>Labelle</t>
  </si>
  <si>
    <t>S002</t>
  </si>
  <si>
    <t>23027-911</t>
  </si>
  <si>
    <t>Nordique</t>
  </si>
  <si>
    <t>S003</t>
  </si>
  <si>
    <t>23027-912</t>
  </si>
  <si>
    <t>du Balkan</t>
  </si>
  <si>
    <t>S007</t>
  </si>
  <si>
    <t>23027-913</t>
  </si>
  <si>
    <t>Beauchesne</t>
  </si>
  <si>
    <t>S008</t>
  </si>
  <si>
    <t>23027-914</t>
  </si>
  <si>
    <t>des Aboiteaux</t>
  </si>
  <si>
    <t>S015</t>
  </si>
  <si>
    <t>23027-915</t>
  </si>
  <si>
    <t>des Récoltes</t>
  </si>
  <si>
    <t>S016</t>
  </si>
  <si>
    <t>23027-916</t>
  </si>
  <si>
    <t>de la Parmentière</t>
  </si>
  <si>
    <t>S017</t>
  </si>
  <si>
    <t>23027-917</t>
  </si>
  <si>
    <t>Adrien-Dufresne</t>
  </si>
  <si>
    <t>S018</t>
  </si>
  <si>
    <t>23027-918</t>
  </si>
  <si>
    <t>du Harfang</t>
  </si>
  <si>
    <t>S019</t>
  </si>
  <si>
    <t>23027-919</t>
  </si>
  <si>
    <t>du Golf-Beauport</t>
  </si>
  <si>
    <t>S020</t>
  </si>
  <si>
    <t>23027-920</t>
  </si>
  <si>
    <t>Lionel-Audet</t>
  </si>
  <si>
    <t>S021</t>
  </si>
  <si>
    <t>23027-921</t>
  </si>
  <si>
    <t>Mélanie</t>
  </si>
  <si>
    <t>S022</t>
  </si>
  <si>
    <t>23027-922</t>
  </si>
  <si>
    <t>du Loiret</t>
  </si>
  <si>
    <t>S025</t>
  </si>
  <si>
    <t>23027-923</t>
  </si>
  <si>
    <t>Gattebois</t>
  </si>
  <si>
    <t>S026</t>
  </si>
  <si>
    <t>23027-924</t>
  </si>
  <si>
    <t>des Topazes</t>
  </si>
  <si>
    <t>S027</t>
  </si>
  <si>
    <t>23027-925</t>
  </si>
  <si>
    <t>du Prince-Albert</t>
  </si>
  <si>
    <t>S028</t>
  </si>
  <si>
    <t>23027-926</t>
  </si>
  <si>
    <t>Sully</t>
  </si>
  <si>
    <t>S029</t>
  </si>
  <si>
    <t>23027-927</t>
  </si>
  <si>
    <t>de l'Opale</t>
  </si>
  <si>
    <t>S030</t>
  </si>
  <si>
    <t>23027-928</t>
  </si>
  <si>
    <t>Saint-Viateur</t>
  </si>
  <si>
    <t>S031</t>
  </si>
  <si>
    <t>23027-929</t>
  </si>
  <si>
    <t>Lyonnais</t>
  </si>
  <si>
    <t>S032</t>
  </si>
  <si>
    <t>23027-930</t>
  </si>
  <si>
    <t>des Émeraudes</t>
  </si>
  <si>
    <t>S033</t>
  </si>
  <si>
    <t>23027-931</t>
  </si>
  <si>
    <t>du Daim</t>
  </si>
  <si>
    <t>S036</t>
  </si>
  <si>
    <t>23027-932</t>
  </si>
  <si>
    <t>de l'Orignal</t>
  </si>
  <si>
    <t>S037</t>
  </si>
  <si>
    <t>23027-933</t>
  </si>
  <si>
    <t>du Marigot</t>
  </si>
  <si>
    <t>S038</t>
  </si>
  <si>
    <t>23027-934</t>
  </si>
  <si>
    <t>Prénoveau</t>
  </si>
  <si>
    <t>S039</t>
  </si>
  <si>
    <t>23027-935</t>
  </si>
  <si>
    <t>Saint-Amour</t>
  </si>
  <si>
    <t>S040</t>
  </si>
  <si>
    <t>23027-936</t>
  </si>
  <si>
    <t>Ovila-Rhéaume</t>
  </si>
  <si>
    <t>S041</t>
  </si>
  <si>
    <t>23027-937</t>
  </si>
  <si>
    <t>du Vulcain</t>
  </si>
  <si>
    <t>S042</t>
  </si>
  <si>
    <t>23027-938</t>
  </si>
  <si>
    <t>du Platine</t>
  </si>
  <si>
    <t>S043</t>
  </si>
  <si>
    <t>23027-939</t>
  </si>
  <si>
    <t>des Basses-Terres</t>
  </si>
  <si>
    <t>S049</t>
  </si>
  <si>
    <t>23027-940</t>
  </si>
  <si>
    <t>Roland-Bédard</t>
  </si>
  <si>
    <t>S052</t>
  </si>
  <si>
    <t>23027-941</t>
  </si>
  <si>
    <t>Michelet</t>
  </si>
  <si>
    <t>S056</t>
  </si>
  <si>
    <t>23027-942</t>
  </si>
  <si>
    <t>Pie-XI</t>
  </si>
  <si>
    <t>S059</t>
  </si>
  <si>
    <t>23027-943</t>
  </si>
  <si>
    <t>de l'Alouette</t>
  </si>
  <si>
    <t>S060</t>
  </si>
  <si>
    <t>23027-944</t>
  </si>
  <si>
    <t>Emerson</t>
  </si>
  <si>
    <t>S063</t>
  </si>
  <si>
    <t>23027-945</t>
  </si>
  <si>
    <t>de l'Iliade</t>
  </si>
  <si>
    <t>S065</t>
  </si>
  <si>
    <t>23027-946</t>
  </si>
  <si>
    <t>Émond</t>
  </si>
  <si>
    <t>S072</t>
  </si>
  <si>
    <t>23027-947</t>
  </si>
  <si>
    <t>de l'Acropole</t>
  </si>
  <si>
    <t>S074</t>
  </si>
  <si>
    <t>23027-948</t>
  </si>
  <si>
    <t>de Vénus</t>
  </si>
  <si>
    <t>S075</t>
  </si>
  <si>
    <t>23027-949</t>
  </si>
  <si>
    <t>de Cassiopée-1</t>
  </si>
  <si>
    <t>S077</t>
  </si>
  <si>
    <t>23027-950</t>
  </si>
  <si>
    <t>Vézina</t>
  </si>
  <si>
    <t>S078</t>
  </si>
  <si>
    <t>23027-951</t>
  </si>
  <si>
    <t>Houde</t>
  </si>
  <si>
    <t>S080</t>
  </si>
  <si>
    <t>23027-952</t>
  </si>
  <si>
    <t>Laberge</t>
  </si>
  <si>
    <t>S081</t>
  </si>
  <si>
    <t>23027-953</t>
  </si>
  <si>
    <t>de Gaudarville</t>
  </si>
  <si>
    <t>S082</t>
  </si>
  <si>
    <t>23027-954</t>
  </si>
  <si>
    <t>Grandes-Marées</t>
  </si>
  <si>
    <t>S084</t>
  </si>
  <si>
    <t>23027-955</t>
  </si>
  <si>
    <t>Des Pionniers</t>
  </si>
  <si>
    <t>S085</t>
  </si>
  <si>
    <t>23027-956</t>
  </si>
  <si>
    <t>Estoc</t>
  </si>
  <si>
    <t>S086</t>
  </si>
  <si>
    <t>23027-957</t>
  </si>
  <si>
    <t>Laurentienne</t>
  </si>
  <si>
    <t>S087</t>
  </si>
  <si>
    <t>23027-958</t>
  </si>
  <si>
    <t>de Chavannes</t>
  </si>
  <si>
    <t>S088</t>
  </si>
  <si>
    <t>23027-959</t>
  </si>
  <si>
    <t>du Semoir</t>
  </si>
  <si>
    <t>S089</t>
  </si>
  <si>
    <t>23027-960</t>
  </si>
  <si>
    <t>de l'Alaska</t>
  </si>
  <si>
    <t>S090</t>
  </si>
  <si>
    <t>23027-961</t>
  </si>
  <si>
    <t>S091</t>
  </si>
  <si>
    <t>23027-962</t>
  </si>
  <si>
    <t>Sabourin</t>
  </si>
  <si>
    <t>S092</t>
  </si>
  <si>
    <t>23027-963</t>
  </si>
  <si>
    <t>du Ruisseau</t>
  </si>
  <si>
    <t>S093</t>
  </si>
  <si>
    <t>23027-964</t>
  </si>
  <si>
    <t>de Broqueville</t>
  </si>
  <si>
    <t>S096</t>
  </si>
  <si>
    <t>23027-965</t>
  </si>
  <si>
    <t>Artimon</t>
  </si>
  <si>
    <t>S097</t>
  </si>
  <si>
    <t>23027-966</t>
  </si>
  <si>
    <t>Verger</t>
  </si>
  <si>
    <t>S098</t>
  </si>
  <si>
    <t>23027-967</t>
  </si>
  <si>
    <t>S099</t>
  </si>
  <si>
    <t>23027-968</t>
  </si>
  <si>
    <t>de Barcelone Ouest</t>
  </si>
  <si>
    <t>S100</t>
  </si>
  <si>
    <t>23027-969</t>
  </si>
  <si>
    <t>de la Comtoise</t>
  </si>
  <si>
    <t>S101</t>
  </si>
  <si>
    <t>23027-970</t>
  </si>
  <si>
    <t>de la Rive-Boisée-Nord-2</t>
  </si>
  <si>
    <t>S102</t>
  </si>
  <si>
    <t>23027-971</t>
  </si>
  <si>
    <t>de la Belle-Arrivée</t>
  </si>
  <si>
    <t>S103</t>
  </si>
  <si>
    <t>23027-972</t>
  </si>
  <si>
    <t>de l'Escarpement Ouest</t>
  </si>
  <si>
    <t>S104</t>
  </si>
  <si>
    <t>23027-973</t>
  </si>
  <si>
    <t>de l'Escarpement Est</t>
  </si>
  <si>
    <t>S105</t>
  </si>
  <si>
    <t>23027-974</t>
  </si>
  <si>
    <t>de l'Élégance</t>
  </si>
  <si>
    <t>S106</t>
  </si>
  <si>
    <t>23027-975</t>
  </si>
  <si>
    <t>Provençal</t>
  </si>
  <si>
    <t>S107</t>
  </si>
  <si>
    <t>23027-976</t>
  </si>
  <si>
    <t>de l'Épilobe</t>
  </si>
  <si>
    <t>S109</t>
  </si>
  <si>
    <t>23027-977</t>
  </si>
  <si>
    <t>du Parc-Technologique</t>
  </si>
  <si>
    <t>S111</t>
  </si>
  <si>
    <t>23027-978</t>
  </si>
  <si>
    <t>du Centenaire</t>
  </si>
  <si>
    <t>S113</t>
  </si>
  <si>
    <t>23027-979</t>
  </si>
  <si>
    <t>Gaudias-Villeneuve</t>
  </si>
  <si>
    <t>S117</t>
  </si>
  <si>
    <t>23027-980</t>
  </si>
  <si>
    <t>Duplessis</t>
  </si>
  <si>
    <t>S118</t>
  </si>
  <si>
    <t>23027-981</t>
  </si>
  <si>
    <t>S126</t>
  </si>
  <si>
    <t>23027-982</t>
  </si>
  <si>
    <t>des Pionnières-de-Beauport</t>
  </si>
  <si>
    <t>S127</t>
  </si>
  <si>
    <t>23027-983</t>
  </si>
  <si>
    <t>Latouche</t>
  </si>
  <si>
    <t>S128</t>
  </si>
  <si>
    <t>23027-984</t>
  </si>
  <si>
    <t>du Panorama</t>
  </si>
  <si>
    <t>S129</t>
  </si>
  <si>
    <t>23027-985</t>
  </si>
  <si>
    <t>d'Érié</t>
  </si>
  <si>
    <t>S130</t>
  </si>
  <si>
    <t>23027-986</t>
  </si>
  <si>
    <t>du Mélézin</t>
  </si>
  <si>
    <t>S132</t>
  </si>
  <si>
    <t>23027-987</t>
  </si>
  <si>
    <t>Astrid</t>
  </si>
  <si>
    <t>S133</t>
  </si>
  <si>
    <t>23027-988</t>
  </si>
  <si>
    <t>Jean-Gauvin</t>
  </si>
  <si>
    <t>S148</t>
  </si>
  <si>
    <t>23027-989</t>
  </si>
  <si>
    <t>de l'Amiral</t>
  </si>
  <si>
    <t>S150</t>
  </si>
  <si>
    <t>23027-990</t>
  </si>
  <si>
    <t>de l'Éclair</t>
  </si>
  <si>
    <t>S151</t>
  </si>
  <si>
    <t>23027-991</t>
  </si>
  <si>
    <t>S153</t>
  </si>
  <si>
    <t>23027-992</t>
  </si>
  <si>
    <t>de Vérone</t>
  </si>
  <si>
    <t>S161</t>
  </si>
  <si>
    <t>23027-993</t>
  </si>
  <si>
    <t>du Cabestan</t>
  </si>
  <si>
    <t>S162</t>
  </si>
  <si>
    <t>23027-994</t>
  </si>
  <si>
    <t>Simone-Routier</t>
  </si>
  <si>
    <t>S163</t>
  </si>
  <si>
    <t>23027-995</t>
  </si>
  <si>
    <t>de Champigny</t>
  </si>
  <si>
    <t>S165</t>
  </si>
  <si>
    <t>23027-996</t>
  </si>
  <si>
    <t>du Yukon</t>
  </si>
  <si>
    <t>S168</t>
  </si>
  <si>
    <t>23027-997</t>
  </si>
  <si>
    <t>Tardif</t>
  </si>
  <si>
    <t>S169</t>
  </si>
  <si>
    <t>23027-998</t>
  </si>
  <si>
    <t>Jade</t>
  </si>
  <si>
    <t>S171</t>
  </si>
  <si>
    <t>23027-999</t>
  </si>
  <si>
    <t>de Cassiopée-2</t>
  </si>
  <si>
    <t>S172</t>
  </si>
  <si>
    <t>23027-1000</t>
  </si>
  <si>
    <t>Apollon</t>
  </si>
  <si>
    <t>S173</t>
  </si>
  <si>
    <t>23027-1001</t>
  </si>
  <si>
    <t>Corbier</t>
  </si>
  <si>
    <t>S174</t>
  </si>
  <si>
    <t>23027-1002</t>
  </si>
  <si>
    <t>Gabriel-Lajeunesse</t>
  </si>
  <si>
    <t>S180</t>
  </si>
  <si>
    <t>23027-1003</t>
  </si>
  <si>
    <t>des Cormiers</t>
  </si>
  <si>
    <t>S201</t>
  </si>
  <si>
    <t>23027-1004</t>
  </si>
  <si>
    <t>des Lièvres</t>
  </si>
  <si>
    <t>S205</t>
  </si>
  <si>
    <t>23027-1005</t>
  </si>
  <si>
    <t>des Pigamons</t>
  </si>
  <si>
    <t>S206</t>
  </si>
  <si>
    <t>23027-1006</t>
  </si>
  <si>
    <t>S210</t>
  </si>
  <si>
    <t>23027-1007</t>
  </si>
  <si>
    <t>des Yvelines</t>
  </si>
  <si>
    <t>S212</t>
  </si>
  <si>
    <t>23027-1008</t>
  </si>
  <si>
    <t>des Affaires</t>
  </si>
  <si>
    <t>S213</t>
  </si>
  <si>
    <t>23027-1009</t>
  </si>
  <si>
    <t>S214</t>
  </si>
  <si>
    <t>23027-1010</t>
  </si>
  <si>
    <t>des Framboisiers</t>
  </si>
  <si>
    <t>S221</t>
  </si>
  <si>
    <t>23027-1011</t>
  </si>
  <si>
    <t>de Venise</t>
  </si>
  <si>
    <t>S222</t>
  </si>
  <si>
    <t>23027-1012</t>
  </si>
  <si>
    <t>de la Rive-Boisée-Nord-1</t>
  </si>
  <si>
    <t>S235</t>
  </si>
  <si>
    <t>23027-1013</t>
  </si>
  <si>
    <t>S237</t>
  </si>
  <si>
    <t>23027-1014</t>
  </si>
  <si>
    <t>du Piémont</t>
  </si>
  <si>
    <t>S238</t>
  </si>
  <si>
    <t>23027-1015</t>
  </si>
  <si>
    <t>Claire-Bonenfant</t>
  </si>
  <si>
    <t>S239</t>
  </si>
  <si>
    <t>23027-1016</t>
  </si>
  <si>
    <t>Virginia-Woolf</t>
  </si>
  <si>
    <t>S241</t>
  </si>
  <si>
    <t>23027-1017</t>
  </si>
  <si>
    <t>Colette-Samson</t>
  </si>
  <si>
    <t>S242</t>
  </si>
  <si>
    <t>23027-1018</t>
  </si>
  <si>
    <t>Coursol</t>
  </si>
  <si>
    <t>S243</t>
  </si>
  <si>
    <t>23027-1019</t>
  </si>
  <si>
    <t>des Affaires Sud</t>
  </si>
  <si>
    <t>S244</t>
  </si>
  <si>
    <t>23027-1020</t>
  </si>
  <si>
    <t>du Bastingage</t>
  </si>
  <si>
    <t>S245</t>
  </si>
  <si>
    <t>23027-1021</t>
  </si>
  <si>
    <t>de Porto</t>
  </si>
  <si>
    <t>S250</t>
  </si>
  <si>
    <t>23027-1022</t>
  </si>
  <si>
    <t>de Tolède</t>
  </si>
  <si>
    <t>S251</t>
  </si>
  <si>
    <t>23027-1023</t>
  </si>
  <si>
    <t>de Chevreuse</t>
  </si>
  <si>
    <t>S252</t>
  </si>
  <si>
    <t>23027-1024</t>
  </si>
  <si>
    <t>S254</t>
  </si>
  <si>
    <t>23027-1025</t>
  </si>
  <si>
    <t>Maurice-Barthe</t>
  </si>
  <si>
    <t>S260</t>
  </si>
  <si>
    <t>23027-1026</t>
  </si>
  <si>
    <t>de la Gerboise</t>
  </si>
  <si>
    <t>S281</t>
  </si>
  <si>
    <t>23027-1027</t>
  </si>
  <si>
    <t>Louise-Fiset</t>
  </si>
  <si>
    <t>S287</t>
  </si>
  <si>
    <t>23027-1028</t>
  </si>
  <si>
    <t>de la Havane</t>
  </si>
  <si>
    <t>S293</t>
  </si>
  <si>
    <t>23027-1029</t>
  </si>
  <si>
    <t>d'Oviedo</t>
  </si>
  <si>
    <t>S294</t>
  </si>
  <si>
    <t>23027-1030</t>
  </si>
  <si>
    <t>de Budapest</t>
  </si>
  <si>
    <t>S295</t>
  </si>
  <si>
    <t>23027-1031</t>
  </si>
  <si>
    <t>de Compostelle</t>
  </si>
  <si>
    <t>S296</t>
  </si>
  <si>
    <t>23027-1032</t>
  </si>
  <si>
    <t>de la Sultane</t>
  </si>
  <si>
    <t>S297</t>
  </si>
  <si>
    <t>23027-1033</t>
  </si>
  <si>
    <t>de l'Élysée</t>
  </si>
  <si>
    <t>S304</t>
  </si>
  <si>
    <t>23027-1034</t>
  </si>
  <si>
    <t>Élans</t>
  </si>
  <si>
    <t>S305</t>
  </si>
  <si>
    <t>23027-1035</t>
  </si>
  <si>
    <t>des Comptines</t>
  </si>
  <si>
    <t>S307</t>
  </si>
  <si>
    <t>23027-1036</t>
  </si>
  <si>
    <t>du Domaine-de-la-Pente-Douce</t>
  </si>
  <si>
    <t>S308</t>
  </si>
  <si>
    <t>23027-1037</t>
  </si>
  <si>
    <t>des Charmilles</t>
  </si>
  <si>
    <t>S311</t>
  </si>
  <si>
    <t>23027-1038</t>
  </si>
  <si>
    <t>des Abatis</t>
  </si>
  <si>
    <t>S314</t>
  </si>
  <si>
    <t>23027-1039</t>
  </si>
  <si>
    <t>des Ombrettes</t>
  </si>
  <si>
    <t>S321</t>
  </si>
  <si>
    <t>23027-1040</t>
  </si>
  <si>
    <t>de l'Escarpement</t>
  </si>
  <si>
    <t>S325</t>
  </si>
  <si>
    <t>23027-1041</t>
  </si>
  <si>
    <t>Louise-Carrier</t>
  </si>
  <si>
    <t>S327</t>
  </si>
  <si>
    <t>23027-1042</t>
  </si>
  <si>
    <t>de la Java</t>
  </si>
  <si>
    <t>S328</t>
  </si>
  <si>
    <t>23027-1043</t>
  </si>
  <si>
    <t>Bassin du ruisseau des Friches</t>
  </si>
  <si>
    <t>S335</t>
  </si>
  <si>
    <t>23027-1044</t>
  </si>
  <si>
    <t>Joviale</t>
  </si>
  <si>
    <t>S351</t>
  </si>
  <si>
    <t>23027-1045</t>
  </si>
  <si>
    <t>Frédéric-Légaré</t>
  </si>
  <si>
    <t>S353</t>
  </si>
  <si>
    <t>23027-1046</t>
  </si>
  <si>
    <t>Grimaldi</t>
  </si>
  <si>
    <t>S363</t>
  </si>
  <si>
    <t>23027-1047</t>
  </si>
  <si>
    <t>Impératrices</t>
  </si>
  <si>
    <t>S366</t>
  </si>
  <si>
    <t>23027-1048</t>
  </si>
  <si>
    <t>des Santolines</t>
  </si>
  <si>
    <t>S373</t>
  </si>
  <si>
    <t>23027-1049</t>
  </si>
  <si>
    <t>Alice-Trépanier</t>
  </si>
  <si>
    <t>S374</t>
  </si>
  <si>
    <t>23027-1050</t>
  </si>
  <si>
    <t>Versant-Nord</t>
  </si>
  <si>
    <t>S377</t>
  </si>
  <si>
    <t>23027-1051</t>
  </si>
  <si>
    <t>Charest</t>
  </si>
  <si>
    <t>S378</t>
  </si>
  <si>
    <t>23027-1052</t>
  </si>
  <si>
    <t>Jacquard</t>
  </si>
  <si>
    <t>S379</t>
  </si>
  <si>
    <t>23027-1053</t>
  </si>
  <si>
    <t>Einstein</t>
  </si>
  <si>
    <t>S380</t>
  </si>
  <si>
    <t>23027-1054</t>
  </si>
  <si>
    <t>Boyte</t>
  </si>
  <si>
    <t>S381</t>
  </si>
  <si>
    <t>23027-1055</t>
  </si>
  <si>
    <t>des Autochtones</t>
  </si>
  <si>
    <t>S382</t>
  </si>
  <si>
    <t>23027-1056</t>
  </si>
  <si>
    <t>Alfred</t>
  </si>
  <si>
    <t>S383</t>
  </si>
  <si>
    <t>23027-1057</t>
  </si>
  <si>
    <t>Cliche</t>
  </si>
  <si>
    <t>S384</t>
  </si>
  <si>
    <t>23027-1058</t>
  </si>
  <si>
    <t>de la Pinède</t>
  </si>
  <si>
    <t>S385</t>
  </si>
  <si>
    <t>23027-1059</t>
  </si>
  <si>
    <t>de l'Étrave</t>
  </si>
  <si>
    <t>S386</t>
  </si>
  <si>
    <t>23027-1060</t>
  </si>
  <si>
    <t>Canac-Marquis</t>
  </si>
  <si>
    <t>S393</t>
  </si>
  <si>
    <t>23027-1061</t>
  </si>
  <si>
    <t>des Harpes</t>
  </si>
  <si>
    <t>S395</t>
  </si>
  <si>
    <t>23027-1062</t>
  </si>
  <si>
    <t>de Barcelone Est</t>
  </si>
  <si>
    <t>S396</t>
  </si>
  <si>
    <t>23027-1063</t>
  </si>
  <si>
    <t>S398</t>
  </si>
  <si>
    <t>23027-1064</t>
  </si>
  <si>
    <t>des Manitobains</t>
  </si>
  <si>
    <t>S399</t>
  </si>
  <si>
    <t>23027-1065</t>
  </si>
  <si>
    <t>Blanche-Lamontagne</t>
  </si>
  <si>
    <t>S417</t>
  </si>
  <si>
    <t>23027-1066</t>
  </si>
  <si>
    <t>Ernest-Gagnon</t>
  </si>
  <si>
    <t>S419</t>
  </si>
  <si>
    <t>23027-1067</t>
  </si>
  <si>
    <t>des Jouvenceaux</t>
  </si>
  <si>
    <t>S421</t>
  </si>
  <si>
    <t>23027-1068</t>
  </si>
  <si>
    <t>du Blizzard</t>
  </si>
  <si>
    <t>S422</t>
  </si>
  <si>
    <t>23027-1069</t>
  </si>
  <si>
    <t>S424</t>
  </si>
  <si>
    <t>23027-1070</t>
  </si>
  <si>
    <t>Calumet</t>
  </si>
  <si>
    <t>S426</t>
  </si>
  <si>
    <t>23027-1071</t>
  </si>
  <si>
    <t>de l'Aquarelle</t>
  </si>
  <si>
    <t>S427</t>
  </si>
  <si>
    <t>23027-1072</t>
  </si>
  <si>
    <t>des Jésuites</t>
  </si>
  <si>
    <t>S428</t>
  </si>
  <si>
    <t>23027-1073</t>
  </si>
  <si>
    <t>de l'Interlude</t>
  </si>
  <si>
    <t>S430</t>
  </si>
  <si>
    <t>23027-1074</t>
  </si>
  <si>
    <t>des Hautes-Terres</t>
  </si>
  <si>
    <t>S433</t>
  </si>
  <si>
    <t>23027-1075</t>
  </si>
  <si>
    <t>de Montolieu</t>
  </si>
  <si>
    <t>S434</t>
  </si>
  <si>
    <t>23027-1076</t>
  </si>
  <si>
    <t>Arthur-Langevin</t>
  </si>
  <si>
    <t>S436</t>
  </si>
  <si>
    <t>23027-1077</t>
  </si>
  <si>
    <t>Ambroise</t>
  </si>
  <si>
    <t>S438</t>
  </si>
  <si>
    <t>23027-1078</t>
  </si>
  <si>
    <t>Adrien-Sanfaçon</t>
  </si>
  <si>
    <t>S442</t>
  </si>
  <si>
    <t>23027-1079</t>
  </si>
  <si>
    <t>Église Saint-Rodrigue</t>
  </si>
  <si>
    <t>S376</t>
  </si>
  <si>
    <t>23027-1080</t>
  </si>
  <si>
    <t>Symphorine</t>
  </si>
  <si>
    <t>S390</t>
  </si>
  <si>
    <t>23027-1081</t>
  </si>
  <si>
    <t>Mathieu-Da Costa</t>
  </si>
  <si>
    <t>S391</t>
  </si>
  <si>
    <t>23027-1082</t>
  </si>
  <si>
    <t>Thomas-Baillargé</t>
  </si>
  <si>
    <t>S392</t>
  </si>
  <si>
    <t>23027-1083</t>
  </si>
  <si>
    <t>S397</t>
  </si>
  <si>
    <t>23027-1084</t>
  </si>
  <si>
    <t>Jacqueline-Auriol</t>
  </si>
  <si>
    <t>S400</t>
  </si>
  <si>
    <t>23027-1085</t>
  </si>
  <si>
    <t>de Vimy</t>
  </si>
  <si>
    <t>S401</t>
  </si>
  <si>
    <t>23027-1086</t>
  </si>
  <si>
    <t>de l'Ambre</t>
  </si>
  <si>
    <t>S420</t>
  </si>
  <si>
    <t>23027-1087</t>
  </si>
  <si>
    <t>de la Belle-Dame</t>
  </si>
  <si>
    <t>S429</t>
  </si>
  <si>
    <t>23027-1088</t>
  </si>
  <si>
    <t>du Gabare</t>
  </si>
  <si>
    <t>S431</t>
  </si>
  <si>
    <t>23027-1089</t>
  </si>
  <si>
    <t>Léon-Dion</t>
  </si>
  <si>
    <t>S437</t>
  </si>
  <si>
    <t>23027-1090</t>
  </si>
  <si>
    <t>Genève</t>
  </si>
  <si>
    <t>S444</t>
  </si>
  <si>
    <t>23027-1091</t>
  </si>
  <si>
    <t>23027-1092</t>
  </si>
  <si>
    <t>U014</t>
  </si>
  <si>
    <t>23027-1093</t>
  </si>
  <si>
    <t>U02B</t>
  </si>
  <si>
    <t>23027-1094</t>
  </si>
  <si>
    <t>U03B</t>
  </si>
  <si>
    <t>23027-1095</t>
  </si>
  <si>
    <t>Chanoine Côté</t>
  </si>
  <si>
    <t>U040</t>
  </si>
  <si>
    <t>23027-1096</t>
  </si>
  <si>
    <t>du Verger</t>
  </si>
  <si>
    <t>U042</t>
  </si>
  <si>
    <t>23027-1097</t>
  </si>
  <si>
    <t>Gignac</t>
  </si>
  <si>
    <t>U043</t>
  </si>
  <si>
    <t>23027-1098</t>
  </si>
  <si>
    <t>Martel / Durand</t>
  </si>
  <si>
    <t>U046</t>
  </si>
  <si>
    <t>23027-1099</t>
  </si>
  <si>
    <t>L'Hôpital</t>
  </si>
  <si>
    <t>U047</t>
  </si>
  <si>
    <t>23027-1100</t>
  </si>
  <si>
    <t>de l'Anse SF</t>
  </si>
  <si>
    <t>U048</t>
  </si>
  <si>
    <t>23027-1101</t>
  </si>
  <si>
    <t>Giffard</t>
  </si>
  <si>
    <t>U050</t>
  </si>
  <si>
    <t>23027-1102</t>
  </si>
  <si>
    <t>Déry</t>
  </si>
  <si>
    <t>U051</t>
  </si>
  <si>
    <t>23027-1103</t>
  </si>
  <si>
    <t>Belle Rive</t>
  </si>
  <si>
    <t>U052</t>
  </si>
  <si>
    <t>23027-1104</t>
  </si>
  <si>
    <t>Prince-Édouard</t>
  </si>
  <si>
    <t>U055</t>
  </si>
  <si>
    <t>23027-1105</t>
  </si>
  <si>
    <t>Saint-Roch</t>
  </si>
  <si>
    <t>U056</t>
  </si>
  <si>
    <t>23027-1106</t>
  </si>
  <si>
    <t>De la Station</t>
  </si>
  <si>
    <t>U057</t>
  </si>
  <si>
    <t>23027-1107</t>
  </si>
  <si>
    <t>Dijon</t>
  </si>
  <si>
    <t>U060</t>
  </si>
  <si>
    <t>23027-1108</t>
  </si>
  <si>
    <t>Longchamps</t>
  </si>
  <si>
    <t>U061</t>
  </si>
  <si>
    <t>23027-1109</t>
  </si>
  <si>
    <t>U062</t>
  </si>
  <si>
    <t>23027-1110</t>
  </si>
  <si>
    <t>Des Augustines</t>
  </si>
  <si>
    <t>U063</t>
  </si>
  <si>
    <t>23027-1111</t>
  </si>
  <si>
    <t>De L'Église</t>
  </si>
  <si>
    <t>U064</t>
  </si>
  <si>
    <t>23027-1112</t>
  </si>
  <si>
    <t>U065</t>
  </si>
  <si>
    <t>23027-1113</t>
  </si>
  <si>
    <t>Lemoine</t>
  </si>
  <si>
    <t>U066</t>
  </si>
  <si>
    <t>23027-1114</t>
  </si>
  <si>
    <t>Coulonge</t>
  </si>
  <si>
    <t>U067</t>
  </si>
  <si>
    <t>23027-1115</t>
  </si>
  <si>
    <t>Du Ravin</t>
  </si>
  <si>
    <t>U068</t>
  </si>
  <si>
    <t>23027-1116</t>
  </si>
  <si>
    <t>Gilmour</t>
  </si>
  <si>
    <t>U069</t>
  </si>
  <si>
    <t>23027-1117</t>
  </si>
  <si>
    <t>Chambre de vidange no. 2</t>
  </si>
  <si>
    <t>U081</t>
  </si>
  <si>
    <t>23027-1118</t>
  </si>
  <si>
    <t>Pont de Québec</t>
  </si>
  <si>
    <t>U082</t>
  </si>
  <si>
    <t>23027-1119</t>
  </si>
  <si>
    <t>Summerside</t>
  </si>
  <si>
    <t>U083</t>
  </si>
  <si>
    <t>23027-1120</t>
  </si>
  <si>
    <t>U084</t>
  </si>
  <si>
    <t>23027-1121</t>
  </si>
  <si>
    <t>Chambre de vidange no. 1</t>
  </si>
  <si>
    <t>U085</t>
  </si>
  <si>
    <t>23027-1122</t>
  </si>
  <si>
    <t>Accès tunnel (pompe puisard)</t>
  </si>
  <si>
    <t>U086</t>
  </si>
  <si>
    <t>23027-1123</t>
  </si>
  <si>
    <t>Tunnel Versant Sud</t>
  </si>
  <si>
    <t>U100</t>
  </si>
  <si>
    <t>23027-1124</t>
  </si>
  <si>
    <t>U107</t>
  </si>
  <si>
    <t>23027-1125</t>
  </si>
  <si>
    <t>du Foulon</t>
  </si>
  <si>
    <t>U11A</t>
  </si>
  <si>
    <t>23027-1126</t>
  </si>
  <si>
    <t>U12A</t>
  </si>
  <si>
    <t>23027-1127</t>
  </si>
  <si>
    <t>U12B</t>
  </si>
  <si>
    <t>23027-1128</t>
  </si>
  <si>
    <t>Anse-à Cartier</t>
  </si>
  <si>
    <t>U207</t>
  </si>
  <si>
    <t>23027-1129</t>
  </si>
  <si>
    <t>Renaud / Père-Lacombe</t>
  </si>
  <si>
    <t>U209</t>
  </si>
  <si>
    <t>23027-1130</t>
  </si>
  <si>
    <t>L'Espinay</t>
  </si>
  <si>
    <t>U210</t>
  </si>
  <si>
    <t>23027-1131</t>
  </si>
  <si>
    <t>Jeanne-Mance</t>
  </si>
  <si>
    <t>U212</t>
  </si>
  <si>
    <t>23027-1132</t>
  </si>
  <si>
    <t>Des Alliés</t>
  </si>
  <si>
    <t>U214</t>
  </si>
  <si>
    <t>23027-1133</t>
  </si>
  <si>
    <t>U217</t>
  </si>
  <si>
    <t>23027-1134</t>
  </si>
  <si>
    <t>Saint-Ambroise</t>
  </si>
  <si>
    <t>U220</t>
  </si>
  <si>
    <t>23027-1135</t>
  </si>
  <si>
    <t>Marie-de-L'Incarnation</t>
  </si>
  <si>
    <t>U222</t>
  </si>
  <si>
    <t>23027-1136</t>
  </si>
  <si>
    <t>Guyard</t>
  </si>
  <si>
    <t>U223</t>
  </si>
  <si>
    <t>23027-1137</t>
  </si>
  <si>
    <t>Cour de L'Hôpital Sacré-Coeu</t>
  </si>
  <si>
    <t>U224</t>
  </si>
  <si>
    <t>23027-1138</t>
  </si>
  <si>
    <t>U225</t>
  </si>
  <si>
    <t>23027-1139</t>
  </si>
  <si>
    <t>U227</t>
  </si>
  <si>
    <t>23027-1140</t>
  </si>
  <si>
    <t>U229</t>
  </si>
  <si>
    <t>23027-1141</t>
  </si>
  <si>
    <t>Jacques Berthiame/Lamberville</t>
  </si>
  <si>
    <t>U311</t>
  </si>
  <si>
    <t>23027-1142</t>
  </si>
  <si>
    <t>Branly / Jean-Talon Sud</t>
  </si>
  <si>
    <t>U314</t>
  </si>
  <si>
    <t>23027-1143</t>
  </si>
  <si>
    <t>Lavoisier / Faraday</t>
  </si>
  <si>
    <t>U315</t>
  </si>
  <si>
    <t>23027-1144</t>
  </si>
  <si>
    <t>2623 Des Forges</t>
  </si>
  <si>
    <t>U317</t>
  </si>
  <si>
    <t>23027-1145</t>
  </si>
  <si>
    <t>2631 Des Forges</t>
  </si>
  <si>
    <t>U318</t>
  </si>
  <si>
    <t>23027-1146</t>
  </si>
  <si>
    <t>De la Crête</t>
  </si>
  <si>
    <t>U319</t>
  </si>
  <si>
    <t>23027-1147</t>
  </si>
  <si>
    <t>U320</t>
  </si>
  <si>
    <t>23027-1148</t>
  </si>
  <si>
    <t>Huot / Saint-Vincent</t>
  </si>
  <si>
    <t>U321</t>
  </si>
  <si>
    <t>23027-1149</t>
  </si>
  <si>
    <t>Saint-Jean-Baptiste Centre</t>
  </si>
  <si>
    <t>U333</t>
  </si>
  <si>
    <t>23027-1150</t>
  </si>
  <si>
    <t>Saint-Jean-Baptiste Nord</t>
  </si>
  <si>
    <t>U334</t>
  </si>
  <si>
    <t>23027-1151</t>
  </si>
  <si>
    <t>Fillon</t>
  </si>
  <si>
    <t>U336</t>
  </si>
  <si>
    <t>23027-1152</t>
  </si>
  <si>
    <t>Marivaux</t>
  </si>
  <si>
    <t>U344</t>
  </si>
  <si>
    <t>23027-1153</t>
  </si>
  <si>
    <t>Carré Duclaux</t>
  </si>
  <si>
    <t>U347</t>
  </si>
  <si>
    <t>23027-1154</t>
  </si>
  <si>
    <t>Bavière</t>
  </si>
  <si>
    <t>U348</t>
  </si>
  <si>
    <t>23027-1155</t>
  </si>
  <si>
    <t>U.T.E.</t>
  </si>
  <si>
    <t>U349</t>
  </si>
  <si>
    <t>23027-1156</t>
  </si>
  <si>
    <t>U359</t>
  </si>
  <si>
    <t>23027-1157</t>
  </si>
  <si>
    <t>Promenade-des-Soeurs</t>
  </si>
  <si>
    <t>U360</t>
  </si>
  <si>
    <t>23027-1158</t>
  </si>
  <si>
    <t>de la Rivière</t>
  </si>
  <si>
    <t>U361</t>
  </si>
  <si>
    <t>23027-1159</t>
  </si>
  <si>
    <t>Provencher</t>
  </si>
  <si>
    <t>U362</t>
  </si>
  <si>
    <t>23027-1160</t>
  </si>
  <si>
    <t>U363</t>
  </si>
  <si>
    <t>23027-1161</t>
  </si>
  <si>
    <t>Mgr Dumas</t>
  </si>
  <si>
    <t>U367</t>
  </si>
  <si>
    <t>23027-1162</t>
  </si>
  <si>
    <t>Durand / Saint-Maurice</t>
  </si>
  <si>
    <t>U368</t>
  </si>
  <si>
    <t>23027-1163</t>
  </si>
  <si>
    <t>Boucher / Durand</t>
  </si>
  <si>
    <t>U369</t>
  </si>
  <si>
    <t>23027-1164</t>
  </si>
  <si>
    <t>U371</t>
  </si>
  <si>
    <t>23027-1165</t>
  </si>
  <si>
    <t>Jacques Bédard</t>
  </si>
  <si>
    <t>U379</t>
  </si>
  <si>
    <t>23027-1166</t>
  </si>
  <si>
    <t>L'Oseille</t>
  </si>
  <si>
    <t>U387</t>
  </si>
  <si>
    <t>23027-1167</t>
  </si>
  <si>
    <t>des Artisans</t>
  </si>
  <si>
    <t>U388</t>
  </si>
  <si>
    <t>23027-1168</t>
  </si>
  <si>
    <t>Du Bocages</t>
  </si>
  <si>
    <t>U389</t>
  </si>
  <si>
    <t>23027-1169</t>
  </si>
  <si>
    <t>Chanoine-Delisle</t>
  </si>
  <si>
    <t>U3A0</t>
  </si>
  <si>
    <t>23027-1170</t>
  </si>
  <si>
    <t>de la Belle-Vue/des  Clercs</t>
  </si>
  <si>
    <t>U3A1</t>
  </si>
  <si>
    <t>23027-1171</t>
  </si>
  <si>
    <t>Louis-Hébert</t>
  </si>
  <si>
    <t>U3A2</t>
  </si>
  <si>
    <t>23027-1172</t>
  </si>
  <si>
    <t>Costebelle</t>
  </si>
  <si>
    <t>U3A6</t>
  </si>
  <si>
    <t>23027-1173</t>
  </si>
  <si>
    <t>De la Colline</t>
  </si>
  <si>
    <t>U3B6</t>
  </si>
  <si>
    <t>23027-1174</t>
  </si>
  <si>
    <t>Merisiers</t>
  </si>
  <si>
    <t>U3B7</t>
  </si>
  <si>
    <t>23027-1175</t>
  </si>
  <si>
    <t>U3B9</t>
  </si>
  <si>
    <t>23027-1176</t>
  </si>
  <si>
    <t>UTE Ste-Foy</t>
  </si>
  <si>
    <t>U3P3</t>
  </si>
  <si>
    <t>23027-1177</t>
  </si>
  <si>
    <t>Randonnée/Marée-Haute</t>
  </si>
  <si>
    <t>U408</t>
  </si>
  <si>
    <t>23027-1178</t>
  </si>
  <si>
    <t>Randonnée/Grands-Vents</t>
  </si>
  <si>
    <t>U409</t>
  </si>
  <si>
    <t>23027-1179</t>
  </si>
  <si>
    <t>U410</t>
  </si>
  <si>
    <t>23027-1180</t>
  </si>
  <si>
    <t>106e Rue</t>
  </si>
  <si>
    <t>U411</t>
  </si>
  <si>
    <t>23027-1181</t>
  </si>
  <si>
    <t>121e Rue</t>
  </si>
  <si>
    <t>U412</t>
  </si>
  <si>
    <t>23027-1182</t>
  </si>
  <si>
    <t>Massabielle</t>
  </si>
  <si>
    <t>U413</t>
  </si>
  <si>
    <t>23027-1183</t>
  </si>
  <si>
    <t>Champagne</t>
  </si>
  <si>
    <t>U414</t>
  </si>
  <si>
    <t>23027-1184</t>
  </si>
  <si>
    <t>U415</t>
  </si>
  <si>
    <t>23027-1185</t>
  </si>
  <si>
    <t>Pères Eudistes</t>
  </si>
  <si>
    <t>U421</t>
  </si>
  <si>
    <t>23027-1186</t>
  </si>
  <si>
    <t>Lucien-Paquet -Cloutier</t>
  </si>
  <si>
    <t>U422</t>
  </si>
  <si>
    <t>23027-1187</t>
  </si>
  <si>
    <t>Longchamps-Cloutier</t>
  </si>
  <si>
    <t>U423</t>
  </si>
  <si>
    <t>23027-1188</t>
  </si>
  <si>
    <t>des Platanes/des Pâquerettes</t>
  </si>
  <si>
    <t>U424</t>
  </si>
  <si>
    <t>23027-1189</t>
  </si>
  <si>
    <t>Des Colibris</t>
  </si>
  <si>
    <t>U425</t>
  </si>
  <si>
    <t>23027-1190</t>
  </si>
  <si>
    <t>Trudelle / Perpignan</t>
  </si>
  <si>
    <t>U426</t>
  </si>
  <si>
    <t>23027-1191</t>
  </si>
  <si>
    <t>Henri-Bourassa</t>
  </si>
  <si>
    <t>U427</t>
  </si>
  <si>
    <t>23027-1192</t>
  </si>
  <si>
    <t>7e Avenue / 67e Rue Est</t>
  </si>
  <si>
    <t>U428</t>
  </si>
  <si>
    <t>23027-1193</t>
  </si>
  <si>
    <t>5e Avenue / 70e Rue Est</t>
  </si>
  <si>
    <t>U429</t>
  </si>
  <si>
    <t>23027-1194</t>
  </si>
  <si>
    <t>Bastien / Saint-Charles</t>
  </si>
  <si>
    <t>U445</t>
  </si>
  <si>
    <t>23027-1195</t>
  </si>
  <si>
    <t>Carré du Berger Ouest</t>
  </si>
  <si>
    <t>U446</t>
  </si>
  <si>
    <t>23027-1196</t>
  </si>
  <si>
    <t>Carré du Berger Est</t>
  </si>
  <si>
    <t>U447</t>
  </si>
  <si>
    <t>23027-1197</t>
  </si>
  <si>
    <t>Élisabeth II</t>
  </si>
  <si>
    <t>U448</t>
  </si>
  <si>
    <t>23027-1198</t>
  </si>
  <si>
    <t>Champfleury</t>
  </si>
  <si>
    <t>U450</t>
  </si>
  <si>
    <t>23027-1199</t>
  </si>
  <si>
    <t>U451</t>
  </si>
  <si>
    <t>23027-1200</t>
  </si>
  <si>
    <t>1ère Avenue/9eRue</t>
  </si>
  <si>
    <t>U452</t>
  </si>
  <si>
    <t>23027-1201</t>
  </si>
  <si>
    <t>De l'Espinay</t>
  </si>
  <si>
    <t>U453</t>
  </si>
  <si>
    <t>23027-1202</t>
  </si>
  <si>
    <t>U454</t>
  </si>
  <si>
    <t>23027-1203</t>
  </si>
  <si>
    <t>S.S.T. Pont Samson</t>
  </si>
  <si>
    <t>U456</t>
  </si>
  <si>
    <t>23027-1204</t>
  </si>
  <si>
    <t>Saint-Roch/Saint-Vallier</t>
  </si>
  <si>
    <t>U457</t>
  </si>
  <si>
    <t>23027-1205</t>
  </si>
  <si>
    <t>Côte du Palais - Dinan</t>
  </si>
  <si>
    <t>U458</t>
  </si>
  <si>
    <t>23027-1206</t>
  </si>
  <si>
    <t>Garagonthié</t>
  </si>
  <si>
    <t>U459</t>
  </si>
  <si>
    <t>23027-1207</t>
  </si>
  <si>
    <t>Côte Dinan</t>
  </si>
  <si>
    <t>U460</t>
  </si>
  <si>
    <t>23027-1208</t>
  </si>
  <si>
    <t>Côte Dambourges</t>
  </si>
  <si>
    <t>U461</t>
  </si>
  <si>
    <t>23027-1209</t>
  </si>
  <si>
    <t>Port Dauphin</t>
  </si>
  <si>
    <t>U462</t>
  </si>
  <si>
    <t>23027-1210</t>
  </si>
  <si>
    <t>Côte de la Montagne</t>
  </si>
  <si>
    <t>U463</t>
  </si>
  <si>
    <t>23027-1211</t>
  </si>
  <si>
    <t>Dalhousie</t>
  </si>
  <si>
    <t>U464</t>
  </si>
  <si>
    <t>23027-1212</t>
  </si>
  <si>
    <t>Dorchester</t>
  </si>
  <si>
    <t>U466</t>
  </si>
  <si>
    <t>23027-1213</t>
  </si>
  <si>
    <t>U467</t>
  </si>
  <si>
    <t>23027-1214</t>
  </si>
  <si>
    <t>Saint-Anselme</t>
  </si>
  <si>
    <t>U468</t>
  </si>
  <si>
    <t>23027-1215</t>
  </si>
  <si>
    <t>Parent</t>
  </si>
  <si>
    <t>U469</t>
  </si>
  <si>
    <t>23027-1216</t>
  </si>
  <si>
    <t>Saint-Amboise</t>
  </si>
  <si>
    <t>U470</t>
  </si>
  <si>
    <t>23027-1217</t>
  </si>
  <si>
    <t>Renaud / Père Lacombe</t>
  </si>
  <si>
    <t>U471</t>
  </si>
  <si>
    <t>23027-1218</t>
  </si>
  <si>
    <t>Cour Hôpital S.C.</t>
  </si>
  <si>
    <t>U472</t>
  </si>
  <si>
    <t>23027-1219</t>
  </si>
  <si>
    <t>Marie-de-l'Incarnation</t>
  </si>
  <si>
    <t>U473</t>
  </si>
  <si>
    <t>23027-1220</t>
  </si>
  <si>
    <t>Verdun</t>
  </si>
  <si>
    <t>U474</t>
  </si>
  <si>
    <t>23027-1221</t>
  </si>
  <si>
    <t>Pont Scott / de la Victoire</t>
  </si>
  <si>
    <t>U475</t>
  </si>
  <si>
    <t>23027-1222</t>
  </si>
  <si>
    <t>Bassin Bown</t>
  </si>
  <si>
    <t>U477</t>
  </si>
  <si>
    <t>23027-1223</t>
  </si>
  <si>
    <t>Champlain / Général Tremblay</t>
  </si>
  <si>
    <t>U479</t>
  </si>
  <si>
    <t>23027-1224</t>
  </si>
  <si>
    <t>Général Vanier</t>
  </si>
  <si>
    <t>U480</t>
  </si>
  <si>
    <t>23027-1225</t>
  </si>
  <si>
    <t>U481</t>
  </si>
  <si>
    <t>23027-1226</t>
  </si>
  <si>
    <t>Saint-Vallier / Jonquière</t>
  </si>
  <si>
    <t>U483</t>
  </si>
  <si>
    <t>23027-1227</t>
  </si>
  <si>
    <t>Des Glacis</t>
  </si>
  <si>
    <t>U484</t>
  </si>
  <si>
    <t>23027-1228</t>
  </si>
  <si>
    <t>Hubert / Fleur de Lys</t>
  </si>
  <si>
    <t>U485</t>
  </si>
  <si>
    <t>23027-1229</t>
  </si>
  <si>
    <t>1ère Avenue / des Ormes</t>
  </si>
  <si>
    <t>U487</t>
  </si>
  <si>
    <t>23027-1230</t>
  </si>
  <si>
    <t>2e Avenue / 22e Rue</t>
  </si>
  <si>
    <t>U488</t>
  </si>
  <si>
    <t>23027-1231</t>
  </si>
  <si>
    <t>4e Avenue / 22e Rue</t>
  </si>
  <si>
    <t>U489</t>
  </si>
  <si>
    <t>23027-1232</t>
  </si>
  <si>
    <t>de la Bastille</t>
  </si>
  <si>
    <t>U490</t>
  </si>
  <si>
    <t>23027-1233</t>
  </si>
  <si>
    <t>Du Colisée</t>
  </si>
  <si>
    <t>U491</t>
  </si>
  <si>
    <t>23027-1234</t>
  </si>
  <si>
    <t>Carillon / des Oblats</t>
  </si>
  <si>
    <t>U492</t>
  </si>
  <si>
    <t>23027-1235</t>
  </si>
  <si>
    <t>Dufferin</t>
  </si>
  <si>
    <t>U493</t>
  </si>
  <si>
    <t>23027-1236</t>
  </si>
  <si>
    <t>Champlain</t>
  </si>
  <si>
    <t>U494</t>
  </si>
  <si>
    <t>23027-1237</t>
  </si>
  <si>
    <t>Bernatchez</t>
  </si>
  <si>
    <t>U498</t>
  </si>
  <si>
    <t>23027-1238</t>
  </si>
  <si>
    <t>U499</t>
  </si>
  <si>
    <t>23027-1239</t>
  </si>
  <si>
    <t>U4A1</t>
  </si>
  <si>
    <t>23027-1240</t>
  </si>
  <si>
    <t>Trudelle / Louis XIV</t>
  </si>
  <si>
    <t>U4A2</t>
  </si>
  <si>
    <t>23027-1241</t>
  </si>
  <si>
    <t>UTE  Charlesbourg</t>
  </si>
  <si>
    <t>U4P4</t>
  </si>
  <si>
    <t>23027-1242</t>
  </si>
  <si>
    <t>UTE Beauport</t>
  </si>
  <si>
    <t>U4P5</t>
  </si>
  <si>
    <t>23027-1243</t>
  </si>
  <si>
    <t>U61A</t>
  </si>
  <si>
    <t>23027-1244</t>
  </si>
  <si>
    <t>U61B</t>
  </si>
  <si>
    <t>23027-1245</t>
  </si>
  <si>
    <t>de L'Église</t>
  </si>
  <si>
    <t>U64A</t>
  </si>
  <si>
    <t>23027-1246</t>
  </si>
  <si>
    <t>U64B</t>
  </si>
  <si>
    <t>23027-1247</t>
  </si>
  <si>
    <t>Chambre  raccordement ouest</t>
  </si>
  <si>
    <t>U80A</t>
  </si>
  <si>
    <t>23027-1248</t>
  </si>
  <si>
    <t>U80B</t>
  </si>
  <si>
    <t>34007-1</t>
  </si>
  <si>
    <t>Site de la génératrice</t>
  </si>
  <si>
    <t>Rue  DELISLE</t>
  </si>
  <si>
    <t>34007-2</t>
  </si>
  <si>
    <t>Station de pompage no 2</t>
  </si>
  <si>
    <t>744</t>
  </si>
  <si>
    <t>Rue  VAUQUELIN</t>
  </si>
  <si>
    <t>34007-3</t>
  </si>
  <si>
    <t>Panneaux de contrôle - acqueduc</t>
  </si>
  <si>
    <t>460</t>
  </si>
  <si>
    <t>34007-4</t>
  </si>
  <si>
    <t>2 étangs aérés à paroi vertical</t>
  </si>
  <si>
    <t>379</t>
  </si>
  <si>
    <t>34007-5</t>
  </si>
  <si>
    <t>Rue de la STATION</t>
  </si>
  <si>
    <t>34007-6</t>
  </si>
  <si>
    <t>Site des sources d'eau</t>
  </si>
  <si>
    <t>petit capsa</t>
  </si>
  <si>
    <t>34007-7</t>
  </si>
  <si>
    <t>Station de pompage no 1</t>
  </si>
  <si>
    <t>34007-8</t>
  </si>
  <si>
    <t>Station de pompage no 3</t>
  </si>
  <si>
    <t>597</t>
  </si>
  <si>
    <t>34007-9</t>
  </si>
  <si>
    <t>Bâtiment et Réservoir d'acqueduc et poste de choration</t>
  </si>
  <si>
    <t>34007-10</t>
  </si>
  <si>
    <t>Chambre de réduction de pression</t>
  </si>
  <si>
    <t>Rue du Cap/ de la promenade</t>
  </si>
  <si>
    <t>34007-11</t>
  </si>
  <si>
    <t>Rue des Ilets/ du cap</t>
  </si>
  <si>
    <t>34007-12</t>
  </si>
  <si>
    <t>34007-13</t>
  </si>
  <si>
    <t>411</t>
  </si>
  <si>
    <t>34007-14</t>
  </si>
  <si>
    <t>392</t>
  </si>
  <si>
    <t>34007-15</t>
  </si>
  <si>
    <t>Usine de filtration d'eau usée rotofixe</t>
  </si>
  <si>
    <t>247</t>
  </si>
  <si>
    <t>Rue du Cap</t>
  </si>
  <si>
    <t>34017-1</t>
  </si>
  <si>
    <t>Colline</t>
  </si>
  <si>
    <t>Rue colline</t>
  </si>
  <si>
    <t>34017-2</t>
  </si>
  <si>
    <t>Paquet</t>
  </si>
  <si>
    <t>Route  GRAND-CAPSA</t>
  </si>
  <si>
    <t>34017-3</t>
  </si>
  <si>
    <t>Dansereau</t>
  </si>
  <si>
    <t>34017-4</t>
  </si>
  <si>
    <t>chloration P1/P2</t>
  </si>
  <si>
    <t>notre-dame</t>
  </si>
  <si>
    <t>34017-5</t>
  </si>
  <si>
    <t>Rue  SAINT-CHRISTOPHE</t>
  </si>
  <si>
    <t>34017-6</t>
  </si>
  <si>
    <t>surpression #1</t>
  </si>
  <si>
    <t>Rue  ALYWIN</t>
  </si>
  <si>
    <t>34017-7</t>
  </si>
  <si>
    <t>surpression #2</t>
  </si>
  <si>
    <t>rang du Brûlé</t>
  </si>
  <si>
    <t>34017-8</t>
  </si>
  <si>
    <t>Rue  PLEAU</t>
  </si>
  <si>
    <t>34025-13</t>
  </si>
  <si>
    <t>PP Lortie</t>
  </si>
  <si>
    <t>341</t>
  </si>
  <si>
    <t>Rue LORTIE</t>
  </si>
  <si>
    <t>34025-14</t>
  </si>
  <si>
    <t>PP Les Ecureuils</t>
  </si>
  <si>
    <t>Boul.
LES ÉCUREUILS</t>
  </si>
  <si>
    <t>34025-15</t>
  </si>
  <si>
    <t>Réservoir no 5</t>
  </si>
  <si>
    <t>Chemin de 
l'AQUEDUC</t>
  </si>
  <si>
    <t>34030-1</t>
  </si>
  <si>
    <t>Chemin de la VERDURE</t>
  </si>
  <si>
    <t>34030-2</t>
  </si>
  <si>
    <t>Réservoir d'eau</t>
  </si>
  <si>
    <t>Rue Perron</t>
  </si>
  <si>
    <t>34030-3</t>
  </si>
  <si>
    <t>Puits Bertrand</t>
  </si>
  <si>
    <t>34030-4</t>
  </si>
  <si>
    <t>UTEP</t>
  </si>
  <si>
    <t>34030-5</t>
  </si>
  <si>
    <t>Rue Noreau</t>
  </si>
  <si>
    <t>34030-6</t>
  </si>
  <si>
    <t>34030-7</t>
  </si>
  <si>
    <t>34030-8</t>
  </si>
  <si>
    <t>Rue Leclerc</t>
  </si>
  <si>
    <t>37067-44</t>
  </si>
  <si>
    <t>Puits #28</t>
  </si>
  <si>
    <t>Place  DESBIENS</t>
  </si>
  <si>
    <t>37067-45</t>
  </si>
  <si>
    <t>Launier</t>
  </si>
  <si>
    <t>431</t>
  </si>
  <si>
    <t>Rue  LAUNIER</t>
  </si>
  <si>
    <t>37067-46</t>
  </si>
  <si>
    <t>Puits #16</t>
  </si>
  <si>
    <t>Rue des COMMANDANTS</t>
  </si>
  <si>
    <t>37067-47</t>
  </si>
  <si>
    <t>Réservoir CATRO</t>
  </si>
  <si>
    <t>480</t>
  </si>
  <si>
    <t>Côte  RICHELIEU</t>
  </si>
  <si>
    <t>37067-48</t>
  </si>
  <si>
    <t>Pricipal SLF</t>
  </si>
  <si>
    <t>1415</t>
  </si>
  <si>
    <t>Rue  SAINT-ALEXIS</t>
  </si>
  <si>
    <t>37067-49</t>
  </si>
  <si>
    <t>Puits #35</t>
  </si>
  <si>
    <t>235</t>
  </si>
  <si>
    <t>Rue  DUMONT</t>
  </si>
  <si>
    <t>37067-50</t>
  </si>
  <si>
    <t>Demontigny</t>
  </si>
  <si>
    <t>7806</t>
  </si>
  <si>
    <t>Rue des TERRASSES-DU-FLEUVE</t>
  </si>
  <si>
    <t>37067-51</t>
  </si>
  <si>
    <t>Réservoir Larivière</t>
  </si>
  <si>
    <t>900</t>
  </si>
  <si>
    <t>Rue des PUITS</t>
  </si>
  <si>
    <t>37067-52</t>
  </si>
  <si>
    <t>Puits #22</t>
  </si>
  <si>
    <t>Rue  D'ARGENSON</t>
  </si>
  <si>
    <t>37067-53</t>
  </si>
  <si>
    <t>Puits #25</t>
  </si>
  <si>
    <t>1635</t>
  </si>
  <si>
    <t>Rue des PRAIRIES</t>
  </si>
  <si>
    <t>37067-54</t>
  </si>
  <si>
    <t>Réservoir Saint-Malo</t>
  </si>
  <si>
    <t>895</t>
  </si>
  <si>
    <t>Rang  SAINT-MALO</t>
  </si>
  <si>
    <t>37067-55</t>
  </si>
  <si>
    <t>Stoybroumont</t>
  </si>
  <si>
    <t>Rue  SAINT-MAURICE</t>
  </si>
  <si>
    <t>37067-56</t>
  </si>
  <si>
    <t>De Sienne</t>
  </si>
  <si>
    <t>Rue de SIENNE</t>
  </si>
  <si>
    <t>37067-57</t>
  </si>
  <si>
    <t>Des Cormiers</t>
  </si>
  <si>
    <t>Rue des CORMIERS</t>
  </si>
  <si>
    <t>37067-58</t>
  </si>
  <si>
    <t>Chambre de vanne de Normanville</t>
  </si>
  <si>
    <t>Rue  LAJOIE</t>
  </si>
  <si>
    <t>34128-4</t>
  </si>
  <si>
    <t>Surpresseur Guyon</t>
  </si>
  <si>
    <t>rue Jean-Marie Turgeon</t>
  </si>
  <si>
    <t>34128-5</t>
  </si>
  <si>
    <t>SR-7</t>
  </si>
  <si>
    <t>Rue  ALBERT-EDOUARD</t>
  </si>
  <si>
    <t>34128-6</t>
  </si>
  <si>
    <t>SR-2</t>
  </si>
  <si>
    <t>Avenue de l’ HOTEL-DE-VILLE</t>
  </si>
  <si>
    <t>34128-7</t>
  </si>
  <si>
    <t>SR-4</t>
  </si>
  <si>
    <t>Rue des ORMES</t>
  </si>
  <si>
    <t>34128-8</t>
  </si>
  <si>
    <t>SR-3</t>
  </si>
  <si>
    <t>34128-9</t>
  </si>
  <si>
    <t>SR-1</t>
  </si>
  <si>
    <t>Rue  ALEXIS-CAYER</t>
  </si>
  <si>
    <t>34128-10</t>
  </si>
  <si>
    <t>SR-5</t>
  </si>
  <si>
    <t>83</t>
  </si>
  <si>
    <t>ave Saint-Jacques</t>
  </si>
  <si>
    <t>34128-11</t>
  </si>
  <si>
    <t>SR-8</t>
  </si>
  <si>
    <t>des Pionniers</t>
  </si>
  <si>
    <t>34128-12</t>
  </si>
  <si>
    <t>SR-9</t>
  </si>
  <si>
    <t>488</t>
  </si>
  <si>
    <t>rue Saint-Pierre</t>
  </si>
  <si>
    <t>34128-13</t>
  </si>
  <si>
    <t>SR-10</t>
  </si>
  <si>
    <t>ave Saint-Louis</t>
  </si>
  <si>
    <t>34128-14</t>
  </si>
  <si>
    <t>Clapet Saint-Jacques</t>
  </si>
  <si>
    <t>des Ormes</t>
  </si>
  <si>
    <t>34128-15</t>
  </si>
  <si>
    <t>Clapet Saint-Hubert</t>
  </si>
  <si>
    <t>410</t>
  </si>
  <si>
    <t>rue Saint-Hubert</t>
  </si>
  <si>
    <t>34128-16</t>
  </si>
  <si>
    <t>Clapet Saint-Louis</t>
  </si>
  <si>
    <t>34128-17</t>
  </si>
  <si>
    <t>Clapet Mgr d'Youville</t>
  </si>
  <si>
    <t>ave Hôtel de ville</t>
  </si>
  <si>
    <t>34128-18</t>
  </si>
  <si>
    <t>Régulateur - Saputo</t>
  </si>
  <si>
    <t>34128-19</t>
  </si>
  <si>
    <t>Puits 1, 2, 3 &amp; 6 (et poste de chloration situé au parc industriel avec le surpresseur)</t>
  </si>
  <si>
    <t>34128-20</t>
  </si>
  <si>
    <t>Puits 4</t>
  </si>
  <si>
    <t>Arrière 101</t>
  </si>
  <si>
    <t>rue des Cyprès</t>
  </si>
  <si>
    <t>34128-21</t>
  </si>
  <si>
    <t>Puits 5 et poste de chloration</t>
  </si>
  <si>
    <t>1024</t>
  </si>
  <si>
    <t>Grand Rang</t>
  </si>
  <si>
    <t>34128-22</t>
  </si>
  <si>
    <t>Surpression - côte Joyeuse</t>
  </si>
  <si>
    <t>177</t>
  </si>
  <si>
    <t>rue Savary</t>
  </si>
  <si>
    <t>34128-23</t>
  </si>
  <si>
    <t>34128-24</t>
  </si>
  <si>
    <t>Réservoir secondaire</t>
  </si>
  <si>
    <t>35005-1</t>
  </si>
  <si>
    <t>Rue du PUIT</t>
  </si>
  <si>
    <t>35005-2</t>
  </si>
  <si>
    <t>35005-3</t>
  </si>
  <si>
    <t>1407</t>
  </si>
  <si>
    <t>35005-4</t>
  </si>
  <si>
    <t>34038-8</t>
  </si>
  <si>
    <t>Rue CENTRE NATURE</t>
  </si>
  <si>
    <t>34038-9</t>
  </si>
  <si>
    <t>SP-6</t>
  </si>
  <si>
    <t>34038-10</t>
  </si>
  <si>
    <t>209</t>
  </si>
  <si>
    <t>34038-11</t>
  </si>
  <si>
    <t>VORTEX #1</t>
  </si>
  <si>
    <t>34038-12</t>
  </si>
  <si>
    <t>3 étangs aérés</t>
  </si>
  <si>
    <t>34038-13</t>
  </si>
  <si>
    <t>Source St-Joseph</t>
  </si>
  <si>
    <t>34038-14</t>
  </si>
  <si>
    <t>SP-St-Joseph</t>
  </si>
  <si>
    <t>34038-15</t>
  </si>
  <si>
    <t>VORTEX #2</t>
  </si>
  <si>
    <t>Rue DURAND</t>
  </si>
  <si>
    <t>34038-16</t>
  </si>
  <si>
    <t>SIPHON</t>
  </si>
  <si>
    <t>Rue D'AUTEUIL</t>
  </si>
  <si>
    <t>34038-17</t>
  </si>
  <si>
    <t>Purgeur ouest</t>
  </si>
  <si>
    <t>628</t>
  </si>
  <si>
    <t>Rue DE LA STATION</t>
  </si>
  <si>
    <t>34038-18</t>
  </si>
  <si>
    <t>Purgeur est</t>
  </si>
  <si>
    <t>894</t>
  </si>
  <si>
    <t>34038-19</t>
  </si>
  <si>
    <t>Compteur CQ</t>
  </si>
  <si>
    <t>34038-20</t>
  </si>
  <si>
    <t>BASSIN Rue Pagé</t>
  </si>
  <si>
    <t>Rue PAGÉ</t>
  </si>
  <si>
    <t>34048-1</t>
  </si>
  <si>
    <t>Puits St-Charles</t>
  </si>
  <si>
    <t>1470</t>
  </si>
  <si>
    <t>Rue  SAINT-CHARLES</t>
  </si>
  <si>
    <t>34048-2</t>
  </si>
  <si>
    <t>Réservoir souterrain St-Charles avec poste de pompage</t>
  </si>
  <si>
    <t>1555</t>
  </si>
  <si>
    <t>34048-3</t>
  </si>
  <si>
    <t>Regard de vannes</t>
  </si>
  <si>
    <t>Rue St-Charles</t>
  </si>
  <si>
    <t>34048-4</t>
  </si>
  <si>
    <t>Puits St-Louis
No.1</t>
  </si>
  <si>
    <t>960</t>
  </si>
  <si>
    <t>Chemin du Transcontinental Ouest</t>
  </si>
  <si>
    <t>34048-5</t>
  </si>
  <si>
    <t>Puits St-Louis
No.2</t>
  </si>
  <si>
    <t>1050</t>
  </si>
  <si>
    <t>Chemin du Transcontinental Est</t>
  </si>
  <si>
    <t>34048-6</t>
  </si>
  <si>
    <t>Puits St-Louis
No.3</t>
  </si>
  <si>
    <t>34048-7</t>
  </si>
  <si>
    <t>Réservoir souterrain St-Louis</t>
  </si>
  <si>
    <t>1094</t>
  </si>
  <si>
    <t>34048-8</t>
  </si>
  <si>
    <t>Puits Thibodeau</t>
  </si>
  <si>
    <t>Rue  LUCIEN-THIBODEAU</t>
  </si>
  <si>
    <t>34078-1</t>
  </si>
  <si>
    <t>Étangs #1 et #2</t>
  </si>
  <si>
    <t>Route Guilbault</t>
  </si>
  <si>
    <t>34078-2</t>
  </si>
  <si>
    <t>560</t>
  </si>
  <si>
    <t>Boulevard de la MONTAGNE</t>
  </si>
  <si>
    <t>34078-3</t>
  </si>
  <si>
    <t>419</t>
  </si>
  <si>
    <t>34078-4</t>
  </si>
  <si>
    <t>34078-5</t>
  </si>
  <si>
    <t>34078-6</t>
  </si>
  <si>
    <t>970</t>
  </si>
  <si>
    <t>34078-7</t>
  </si>
  <si>
    <t>Aqueduc Pied de la Montagne</t>
  </si>
  <si>
    <t>1343</t>
  </si>
  <si>
    <t>34078-8</t>
  </si>
  <si>
    <t>681</t>
  </si>
  <si>
    <t>Rg St-Léon St-Thuribe</t>
  </si>
  <si>
    <t>34078-9</t>
  </si>
  <si>
    <t>34090-1</t>
  </si>
  <si>
    <t>Boulevard  CHABOT</t>
  </si>
  <si>
    <t>34048-9</t>
  </si>
  <si>
    <t>Rue  PROVENCHER</t>
  </si>
  <si>
    <t>34048-10</t>
  </si>
  <si>
    <t>Puits Provencher</t>
  </si>
  <si>
    <t>34048-11</t>
  </si>
  <si>
    <t>Puits Les Sources</t>
  </si>
  <si>
    <t>Chemin  NEUF</t>
  </si>
  <si>
    <t>34048-12</t>
  </si>
  <si>
    <t>Réservoir souterrain Hardy</t>
  </si>
  <si>
    <t>Rue  HARDY</t>
  </si>
  <si>
    <t>34048-13</t>
  </si>
  <si>
    <t>Poste de pompage 
St-Charles No.1</t>
  </si>
  <si>
    <t>2045</t>
  </si>
  <si>
    <t>34048-14</t>
  </si>
  <si>
    <t>Poste de pompage 
St-Charles No.2</t>
  </si>
  <si>
    <t>34048-15</t>
  </si>
  <si>
    <t>Poste de pompage
Bishop No.1</t>
  </si>
  <si>
    <t>Rue  BISHOP</t>
  </si>
  <si>
    <t>34048-16</t>
  </si>
  <si>
    <t>Poste de pompage
Bishop No.2</t>
  </si>
  <si>
    <t>34048-17</t>
  </si>
  <si>
    <t>Poste de pompage No.3 (Principal)</t>
  </si>
  <si>
    <t>199</t>
  </si>
  <si>
    <t>34048-18</t>
  </si>
  <si>
    <t>Poste de pompage No.2</t>
  </si>
  <si>
    <t>34048-19</t>
  </si>
  <si>
    <t>Poste de pompage
No.1</t>
  </si>
  <si>
    <t>Rue Lemay</t>
  </si>
  <si>
    <t>34048-20</t>
  </si>
  <si>
    <t>Poste de pompage
No.4</t>
  </si>
  <si>
    <t>400</t>
  </si>
  <si>
    <t>2e avenue</t>
  </si>
  <si>
    <t>34048-21</t>
  </si>
  <si>
    <t>Poste de pompage
Marina</t>
  </si>
  <si>
    <t>Route du Quai</t>
  </si>
  <si>
    <t>34048-22</t>
  </si>
  <si>
    <t>34065-1</t>
  </si>
  <si>
    <t>Route 354 (St-Gilbert)</t>
  </si>
  <si>
    <t>34065-2</t>
  </si>
  <si>
    <t>1876</t>
  </si>
  <si>
    <t>Avenue  PRINCIPALE</t>
  </si>
  <si>
    <t>34065-3</t>
  </si>
  <si>
    <t>Parc Industriel</t>
  </si>
  <si>
    <t>34065-4</t>
  </si>
  <si>
    <t>Rue BOURQUE</t>
  </si>
  <si>
    <t>34065-5</t>
  </si>
  <si>
    <t>Rue SAINT-ALPHONSE</t>
  </si>
  <si>
    <t>34065-6</t>
  </si>
  <si>
    <t>Boulevard  BONA-DUSSAULT SUD</t>
  </si>
  <si>
    <t>34065-7</t>
  </si>
  <si>
    <t>poste de relevement PR-1</t>
  </si>
  <si>
    <t>34065-8</t>
  </si>
  <si>
    <t>poste de relevement PR-2 (hôtel de ville)</t>
  </si>
  <si>
    <t>Boulevard BONA-DUSSAULT</t>
  </si>
  <si>
    <t>35050-1</t>
  </si>
  <si>
    <t>Rue  MAGNAN</t>
  </si>
  <si>
    <t>35050-2</t>
  </si>
  <si>
    <t>1911</t>
  </si>
  <si>
    <t>Rue MAGNAN</t>
  </si>
  <si>
    <t>37067-59</t>
  </si>
  <si>
    <t>Bassin de rétention 3 Hydro-Québec</t>
  </si>
  <si>
    <t>37067-60</t>
  </si>
  <si>
    <t>Bassin de rétention 2 Gilles-Lupien</t>
  </si>
  <si>
    <t>Parc GILLES-LUPIEN</t>
  </si>
  <si>
    <t>37067-61</t>
  </si>
  <si>
    <t>Bassin de rétention 1 P.V.Ayotte</t>
  </si>
  <si>
    <t>Parc YVON-FOUNIER</t>
  </si>
  <si>
    <t>37067-62</t>
  </si>
  <si>
    <t>Bassin de rétention 4 Boisé du Château</t>
  </si>
  <si>
    <t>Aire écologique HENRI-BETTEZ</t>
  </si>
  <si>
    <t>37067-63</t>
  </si>
  <si>
    <t>Bassin de rétention 5 René-Gagnier</t>
  </si>
  <si>
    <t>Aire écologique RENÉ-GAGNIER</t>
  </si>
  <si>
    <t>37067-64</t>
  </si>
  <si>
    <t>Bassin de rétention 7 Lac-Milette</t>
  </si>
  <si>
    <t>Espace vert DES RÉCOLLETS</t>
  </si>
  <si>
    <t>37067-65</t>
  </si>
  <si>
    <t>Basin de rétention 6 de Soulanges</t>
  </si>
  <si>
    <t>Parc de LA COULÉE</t>
  </si>
  <si>
    <t>37067-66</t>
  </si>
  <si>
    <t>Bassin de rétention 8 Richelieu/St-Jean</t>
  </si>
  <si>
    <t>Parc ARMAND-CHARBONNEAU</t>
  </si>
  <si>
    <t>37067-67</t>
  </si>
  <si>
    <t>Bassin de rétention 9 Des Bostonnais</t>
  </si>
  <si>
    <t>Aire écologique des CHAMPS-ÉLYSÉES</t>
  </si>
  <si>
    <t>37067-68</t>
  </si>
  <si>
    <t>Bassin de rétention 10 Girard</t>
  </si>
  <si>
    <t>Parc GIRARD</t>
  </si>
  <si>
    <t>34090-2</t>
  </si>
  <si>
    <t>346</t>
  </si>
  <si>
    <t>34090-3</t>
  </si>
  <si>
    <t>732</t>
  </si>
  <si>
    <t>Rang  SAINT-ACHILLE</t>
  </si>
  <si>
    <t>34090-4</t>
  </si>
  <si>
    <t>Poste de surpession</t>
  </si>
  <si>
    <t>34090-5</t>
  </si>
  <si>
    <t>34090-6</t>
  </si>
  <si>
    <t>34090-7</t>
  </si>
  <si>
    <t>Rue Saint-Denis</t>
  </si>
  <si>
    <t>34090-8</t>
  </si>
  <si>
    <t>34090-9</t>
  </si>
  <si>
    <t>34097-1</t>
  </si>
  <si>
    <t>Aqueduc du village</t>
  </si>
  <si>
    <t>34097-2</t>
  </si>
  <si>
    <t>Aqueduc Rivière-Blanche</t>
  </si>
  <si>
    <t>Rang de la RIVIERE-BLANCHE</t>
  </si>
  <si>
    <t>34097-3</t>
  </si>
  <si>
    <t>Épuration</t>
  </si>
  <si>
    <t>Rue des CHUTES</t>
  </si>
  <si>
    <t>34105-1</t>
  </si>
  <si>
    <t>34115-1</t>
  </si>
  <si>
    <t>Rue Pettigrew</t>
  </si>
  <si>
    <t>34115-2</t>
  </si>
  <si>
    <t>34115-3</t>
  </si>
  <si>
    <t>Reservoirs</t>
  </si>
  <si>
    <t>34115-4</t>
  </si>
  <si>
    <t>Poste principal</t>
  </si>
  <si>
    <t>34115-5</t>
  </si>
  <si>
    <t>Poste secondaire</t>
  </si>
  <si>
    <t>Rue Girard</t>
  </si>
  <si>
    <t>34128-1</t>
  </si>
  <si>
    <t>Poste de surpression - parc industriel</t>
  </si>
  <si>
    <t>92</t>
  </si>
  <si>
    <t>Rue  DELANEY</t>
  </si>
  <si>
    <t>34128-2</t>
  </si>
  <si>
    <t>Site de traitement avec 3 étangs aérées</t>
  </si>
  <si>
    <t>Avenue  SAINT-JACQUES</t>
  </si>
  <si>
    <t>34128-3</t>
  </si>
  <si>
    <t>SR-6</t>
  </si>
  <si>
    <t>GRAND RANG</t>
  </si>
  <si>
    <t>35027-1</t>
  </si>
  <si>
    <t>35005-5</t>
  </si>
  <si>
    <t>35005-6</t>
  </si>
  <si>
    <t>35010-1</t>
  </si>
  <si>
    <t>501</t>
  </si>
  <si>
    <t>Rue  SAINT-ALPHONSE</t>
  </si>
  <si>
    <t>35010-2</t>
  </si>
  <si>
    <t>975</t>
  </si>
  <si>
    <t>35010-3</t>
  </si>
  <si>
    <t>35010-4</t>
  </si>
  <si>
    <t>Pompe + Chloration+UV</t>
  </si>
  <si>
    <t>980</t>
  </si>
  <si>
    <t>35010-5</t>
  </si>
  <si>
    <t>Réservoir + Chloration</t>
  </si>
  <si>
    <t>35027-2</t>
  </si>
  <si>
    <t>35027-3</t>
  </si>
  <si>
    <t>37220-1</t>
  </si>
  <si>
    <t>37220-2</t>
  </si>
  <si>
    <t>Boulevard de la VISITATION</t>
  </si>
  <si>
    <t>37220-3</t>
  </si>
  <si>
    <t>37220-4</t>
  </si>
  <si>
    <t>37220-5</t>
  </si>
  <si>
    <t>Rue Jacob</t>
  </si>
  <si>
    <t>37220-6</t>
  </si>
  <si>
    <t>290</t>
  </si>
  <si>
    <t>37220-7</t>
  </si>
  <si>
    <t>37230-1</t>
  </si>
  <si>
    <t>2561</t>
  </si>
  <si>
    <t>Rang  SAINTE-MARGUERITE</t>
  </si>
  <si>
    <t>37230-2</t>
  </si>
  <si>
    <t>1351</t>
  </si>
  <si>
    <t>37230-3</t>
  </si>
  <si>
    <t>Notre-Dame (PP-1)</t>
  </si>
  <si>
    <t>1361</t>
  </si>
  <si>
    <t>37230-4</t>
  </si>
  <si>
    <t>37235-1</t>
  </si>
  <si>
    <t>1620</t>
  </si>
  <si>
    <t>Rang  SAINT-FLAVIEN</t>
  </si>
  <si>
    <t>37205-1</t>
  </si>
  <si>
    <t>Poste de pompage # 1 (Rive Est)</t>
  </si>
  <si>
    <t>30-42</t>
  </si>
  <si>
    <t>Rang 4 E</t>
  </si>
  <si>
    <t>37205-2</t>
  </si>
  <si>
    <t>Poste de pompage Principal</t>
  </si>
  <si>
    <t>37210-1</t>
  </si>
  <si>
    <t>Inclus poste de chloration</t>
  </si>
  <si>
    <t>325</t>
  </si>
  <si>
    <t>Route  GENDRON</t>
  </si>
  <si>
    <t>37210-2</t>
  </si>
  <si>
    <t>37215-1</t>
  </si>
  <si>
    <t>Génératrice électricité entré hydro</t>
  </si>
  <si>
    <t>Rang les FORGES</t>
  </si>
  <si>
    <t>37215-2</t>
  </si>
  <si>
    <t>Réserve et traitement d'eau</t>
  </si>
  <si>
    <t>37215-3</t>
  </si>
  <si>
    <t>Puits P4</t>
  </si>
  <si>
    <t>37215-4</t>
  </si>
  <si>
    <t>Bord de l'Eau</t>
  </si>
  <si>
    <t>37215-5</t>
  </si>
  <si>
    <t>37215-6</t>
  </si>
  <si>
    <t>360</t>
  </si>
  <si>
    <t>37215-7</t>
  </si>
  <si>
    <t>Bassin</t>
  </si>
  <si>
    <t>Village Jacob</t>
  </si>
  <si>
    <t>37215-8</t>
  </si>
  <si>
    <t>Puits P1</t>
  </si>
  <si>
    <t>37215-9</t>
  </si>
  <si>
    <t>Puits P3</t>
  </si>
  <si>
    <t>37220-8</t>
  </si>
  <si>
    <t>Rang Saint-Pierre</t>
  </si>
  <si>
    <t>51008-1</t>
  </si>
  <si>
    <t>51008-2</t>
  </si>
  <si>
    <t>51008-3</t>
  </si>
  <si>
    <t>36A</t>
  </si>
  <si>
    <t>Saint-Denis</t>
  </si>
  <si>
    <t>51008-4</t>
  </si>
  <si>
    <t>Batiment de traitement des eaux</t>
  </si>
  <si>
    <t>Rang des Chutes</t>
  </si>
  <si>
    <t>51008-5</t>
  </si>
  <si>
    <t>Génératrice d'urgence</t>
  </si>
  <si>
    <t>51008-6</t>
  </si>
  <si>
    <t>Réserves de béton dédiées</t>
  </si>
  <si>
    <t>51008-7</t>
  </si>
  <si>
    <t>Bâtiment de traitement des eaux</t>
  </si>
  <si>
    <t>2580</t>
  </si>
  <si>
    <t>Rang Waterloo</t>
  </si>
  <si>
    <t>51008-8</t>
  </si>
  <si>
    <t>51008-9</t>
  </si>
  <si>
    <t>51015-42</t>
  </si>
  <si>
    <t>Chambre de Vannes 204</t>
  </si>
  <si>
    <t>51015-43</t>
  </si>
  <si>
    <t>Chambre de Vannes 205</t>
  </si>
  <si>
    <t>51020-1</t>
  </si>
  <si>
    <t>Rue  SAINTE-ANNE</t>
  </si>
  <si>
    <t>51020-2</t>
  </si>
  <si>
    <t>Rue  JEAN-BAPTISTE-GELINEAULT</t>
  </si>
  <si>
    <t>51020-3</t>
  </si>
  <si>
    <t>82</t>
  </si>
  <si>
    <t>SAINTE-ANNE Ouest</t>
  </si>
  <si>
    <t>51020-4</t>
  </si>
  <si>
    <t>CANTON Sud</t>
  </si>
  <si>
    <t>51020-5</t>
  </si>
  <si>
    <t>51020-6</t>
  </si>
  <si>
    <t>717</t>
  </si>
  <si>
    <t>Sainte-Victoire</t>
  </si>
  <si>
    <t>51020-7</t>
  </si>
  <si>
    <t>51020-8</t>
  </si>
  <si>
    <t>51020-9</t>
  </si>
  <si>
    <t>51090-1</t>
  </si>
  <si>
    <t>51090-2</t>
  </si>
  <si>
    <t>Route des PINS</t>
  </si>
  <si>
    <t>51090-3</t>
  </si>
  <si>
    <t>Rue  BELLEMARE</t>
  </si>
  <si>
    <t>51090-4</t>
  </si>
  <si>
    <t>51090-5</t>
  </si>
  <si>
    <t>51090-6</t>
  </si>
  <si>
    <t>Puits #6</t>
  </si>
  <si>
    <t>51090-7</t>
  </si>
  <si>
    <t>Puits #4</t>
  </si>
  <si>
    <t>Bellemare</t>
  </si>
  <si>
    <t>51090-8</t>
  </si>
  <si>
    <t>puits 5</t>
  </si>
  <si>
    <t>90012-1</t>
  </si>
  <si>
    <t>Contrôle - Chloramine</t>
  </si>
  <si>
    <t>Boulevard  DUCHARME</t>
  </si>
  <si>
    <t>90012-2</t>
  </si>
  <si>
    <t>Usine secondaire - Traitement eau potable</t>
  </si>
  <si>
    <t>ch. Wayagamac</t>
  </si>
  <si>
    <t>90012-3</t>
  </si>
  <si>
    <t>Usine principale - Traitement eau potable</t>
  </si>
  <si>
    <t>Chemin du LAC-PANNETON</t>
  </si>
  <si>
    <t>51035-1</t>
  </si>
  <si>
    <t>51035-2</t>
  </si>
  <si>
    <t>51035-3</t>
  </si>
  <si>
    <t>51035-4</t>
  </si>
  <si>
    <t>51035-5</t>
  </si>
  <si>
    <t>51040-1</t>
  </si>
  <si>
    <t>secteur "Village"</t>
  </si>
  <si>
    <t>51040-2</t>
  </si>
  <si>
    <t>secteur "F/B/P"</t>
  </si>
  <si>
    <t>3341</t>
  </si>
  <si>
    <t>Rang  FONTARABIE</t>
  </si>
  <si>
    <t>51040-3</t>
  </si>
  <si>
    <t>1340</t>
  </si>
  <si>
    <t>Chemin de la PETITE-CARRIERE</t>
  </si>
  <si>
    <t>51040-4</t>
  </si>
  <si>
    <t>secteur "Petit Poste"</t>
  </si>
  <si>
    <t>2691</t>
  </si>
  <si>
    <t>51040-5</t>
  </si>
  <si>
    <t>51040-6</t>
  </si>
  <si>
    <t>51040-7</t>
  </si>
  <si>
    <t>51040-8</t>
  </si>
  <si>
    <t>51040-9</t>
  </si>
  <si>
    <t>51045-1</t>
  </si>
  <si>
    <t>Route  GAGNE</t>
  </si>
  <si>
    <t>51045-2</t>
  </si>
  <si>
    <t>Rue  DUCHESNAY</t>
  </si>
  <si>
    <t>51045-3</t>
  </si>
  <si>
    <t>1531</t>
  </si>
  <si>
    <t>51045-4</t>
  </si>
  <si>
    <t>561</t>
  </si>
  <si>
    <t>Route  DUCHESNAY</t>
  </si>
  <si>
    <t>51050-1</t>
  </si>
  <si>
    <t>Route du Ruisseau</t>
  </si>
  <si>
    <t>51050-2</t>
  </si>
  <si>
    <t>3605</t>
  </si>
  <si>
    <t>51050-3</t>
  </si>
  <si>
    <t>Poste de Chloration</t>
  </si>
  <si>
    <t>3500</t>
  </si>
  <si>
    <t>51050-4</t>
  </si>
  <si>
    <t>51065-1</t>
  </si>
  <si>
    <t>Mini Poste Ste-Anne</t>
  </si>
  <si>
    <t>Ste Anne</t>
  </si>
  <si>
    <t>51065-2</t>
  </si>
  <si>
    <t>St-Joseph</t>
  </si>
  <si>
    <t>51065-3</t>
  </si>
  <si>
    <t>51065-4</t>
  </si>
  <si>
    <t>Des Chalets</t>
  </si>
  <si>
    <t>rue des chalets</t>
  </si>
  <si>
    <t>51065-5</t>
  </si>
  <si>
    <t>Mini-Postes</t>
  </si>
  <si>
    <t>rue St-Bernardin</t>
  </si>
  <si>
    <t>51065-6</t>
  </si>
  <si>
    <t>Sainte-Anne</t>
  </si>
  <si>
    <t>51065-7</t>
  </si>
  <si>
    <t>Roxanne</t>
  </si>
  <si>
    <t>51065-8</t>
  </si>
  <si>
    <t>Ste-Marguerite</t>
  </si>
  <si>
    <t>Sainte-Marguerite</t>
  </si>
  <si>
    <t>51075-1</t>
  </si>
  <si>
    <t>1891</t>
  </si>
  <si>
    <t>51080-1</t>
  </si>
  <si>
    <t>1ER RANG Nord</t>
  </si>
  <si>
    <t>51080-2</t>
  </si>
  <si>
    <t>35027-4</t>
  </si>
  <si>
    <t>Réservoir St-Jean</t>
  </si>
  <si>
    <t>Rue ST-JEAN</t>
  </si>
  <si>
    <t>35027-5</t>
  </si>
  <si>
    <t>Vanne régulatrice de pression St-Jean</t>
  </si>
  <si>
    <t>35027-6</t>
  </si>
  <si>
    <t>Réservoir incendie Parc industriel</t>
  </si>
  <si>
    <t>rue du Parc industriel régional</t>
  </si>
  <si>
    <t>51055-1</t>
  </si>
  <si>
    <t>Rang  PAUL-LEMAY</t>
  </si>
  <si>
    <t>51055-2</t>
  </si>
  <si>
    <t>Chloration</t>
  </si>
  <si>
    <t>2401</t>
  </si>
  <si>
    <t>Route Lupien</t>
  </si>
  <si>
    <t>51060-1</t>
  </si>
  <si>
    <t>2081</t>
  </si>
  <si>
    <t>Rue  BRODEUR</t>
  </si>
  <si>
    <t>51060-2</t>
  </si>
  <si>
    <t>3051</t>
  </si>
  <si>
    <t>Chemin des PIONNIERS</t>
  </si>
  <si>
    <t>51060-3</t>
  </si>
  <si>
    <t>Laferté</t>
  </si>
  <si>
    <t>3557</t>
  </si>
  <si>
    <t>GRANDE-LIGNE</t>
  </si>
  <si>
    <t>51060-4</t>
  </si>
  <si>
    <t>Williams</t>
  </si>
  <si>
    <t>3656</t>
  </si>
  <si>
    <t>WILLIAM</t>
  </si>
  <si>
    <t>51060-5</t>
  </si>
  <si>
    <t>Surpression</t>
  </si>
  <si>
    <t>3248</t>
  </si>
  <si>
    <t>51060-6</t>
  </si>
  <si>
    <t>Cèdres</t>
  </si>
  <si>
    <t>3630</t>
  </si>
  <si>
    <t>CÈDRES</t>
  </si>
  <si>
    <t>51060-7</t>
  </si>
  <si>
    <t>51060-8</t>
  </si>
  <si>
    <t>2067</t>
  </si>
  <si>
    <t>Rue Brodeur</t>
  </si>
  <si>
    <t>51065-9</t>
  </si>
  <si>
    <t>rue St-Louis</t>
  </si>
  <si>
    <t>51065-10</t>
  </si>
  <si>
    <t>51065-11</t>
  </si>
  <si>
    <t>Usine et bassins</t>
  </si>
  <si>
    <t>515 Notre-Dame</t>
  </si>
  <si>
    <t>51080-3</t>
  </si>
  <si>
    <t>Saint-Joseph</t>
  </si>
  <si>
    <t>51080-4</t>
  </si>
  <si>
    <t>Chambre de Vannes</t>
  </si>
  <si>
    <t>Route Bellechasse</t>
  </si>
  <si>
    <t>51080-5</t>
  </si>
  <si>
    <t>Saint-Yves Gélinas</t>
  </si>
  <si>
    <t>51080-6</t>
  </si>
  <si>
    <t>51080-7</t>
  </si>
  <si>
    <t>261</t>
  </si>
  <si>
    <t>51080-8</t>
  </si>
  <si>
    <t>Rang 1</t>
  </si>
  <si>
    <t>51080-9</t>
  </si>
  <si>
    <t>51085-1</t>
  </si>
  <si>
    <t>Chemin de la STATION</t>
  </si>
  <si>
    <t>51085-2</t>
  </si>
  <si>
    <t>1374</t>
  </si>
  <si>
    <t>51085-3</t>
  </si>
  <si>
    <t>51085-4</t>
  </si>
  <si>
    <t>51085-5</t>
  </si>
  <si>
    <t>rue de la Paix</t>
  </si>
  <si>
    <t>51085-6</t>
  </si>
  <si>
    <t>rue  Désaulnier</t>
  </si>
  <si>
    <t>51085-7</t>
  </si>
  <si>
    <t>Rue Garage Municipale</t>
  </si>
  <si>
    <t>35027-7</t>
  </si>
  <si>
    <t>Compteur d'eau intermunicipal Hérouxville Saint-Tite</t>
  </si>
  <si>
    <t>Rang Sud</t>
  </si>
  <si>
    <t>35027-8</t>
  </si>
  <si>
    <t>Poste de pompage Bourdais</t>
  </si>
  <si>
    <t>670</t>
  </si>
  <si>
    <t>Route 153</t>
  </si>
  <si>
    <t>35027-9</t>
  </si>
  <si>
    <t>Poste de pompage Doucet</t>
  </si>
  <si>
    <t>rue Doucet</t>
  </si>
  <si>
    <t>35027-10</t>
  </si>
  <si>
    <t>522</t>
  </si>
  <si>
    <t>35027-11</t>
  </si>
  <si>
    <t>Étangs aérées</t>
  </si>
  <si>
    <t>Rue St-Gabriel</t>
  </si>
  <si>
    <t>35027-12</t>
  </si>
  <si>
    <t>trop plein du moulin</t>
  </si>
  <si>
    <t>rue du Moulin</t>
  </si>
  <si>
    <t>35027-13</t>
  </si>
  <si>
    <t>Trop plein Bourdais</t>
  </si>
  <si>
    <t>35027-14</t>
  </si>
  <si>
    <t>Trop plein St-Louis</t>
  </si>
  <si>
    <t>Rue Notre Dame</t>
  </si>
  <si>
    <t>35027-15</t>
  </si>
  <si>
    <t>Trop plein St-Charles</t>
  </si>
  <si>
    <t>Chevigny</t>
  </si>
  <si>
    <t>35045-1</t>
  </si>
  <si>
    <t>Puit # 2</t>
  </si>
  <si>
    <t>1588</t>
  </si>
  <si>
    <t>Route  DUCHARME</t>
  </si>
  <si>
    <t>35045-2</t>
  </si>
  <si>
    <t>Puit # 1</t>
  </si>
  <si>
    <t>35045-3</t>
  </si>
  <si>
    <t>FIR (1)</t>
  </si>
  <si>
    <t>Route Ducharme</t>
  </si>
  <si>
    <t>35050-3</t>
  </si>
  <si>
    <t>Rue  PIERRE-AYOTTE</t>
  </si>
  <si>
    <t>35050-4</t>
  </si>
  <si>
    <t>35050-5</t>
  </si>
  <si>
    <t>2604</t>
  </si>
  <si>
    <t>35050-6</t>
  </si>
  <si>
    <t>6 Puits</t>
  </si>
  <si>
    <t>37067-69</t>
  </si>
  <si>
    <t>Bassin de rétention 11 Sainte-Marguerite</t>
  </si>
  <si>
    <t>Parc de RAMEZAY</t>
  </si>
  <si>
    <t>37067-70</t>
  </si>
  <si>
    <t>Bassin de rétention 15 Escalier Sainte-Marguerite</t>
  </si>
  <si>
    <t>Parc de la PISTE CYCLABLE</t>
  </si>
  <si>
    <t>37067-71</t>
  </si>
  <si>
    <t>Bassin de rétention 14 Côte Plouffe</t>
  </si>
  <si>
    <t>Rue PLOUFFE</t>
  </si>
  <si>
    <t>37067-72</t>
  </si>
  <si>
    <t>Bassin de rétention 12 Autoroute 40</t>
  </si>
  <si>
    <t>37067-73</t>
  </si>
  <si>
    <t>Chambre de déversement Saint-Louis</t>
  </si>
  <si>
    <t>Boulevard des CHENAUX</t>
  </si>
  <si>
    <t>37067-74</t>
  </si>
  <si>
    <t>Déversement Demontigny</t>
  </si>
  <si>
    <t>37067-75</t>
  </si>
  <si>
    <t>Puits #31</t>
  </si>
  <si>
    <t>Rue des ÉRABLES</t>
  </si>
  <si>
    <t>37067-76</t>
  </si>
  <si>
    <t>Puits #34</t>
  </si>
  <si>
    <t>37067-77</t>
  </si>
  <si>
    <t>Puits #41</t>
  </si>
  <si>
    <t>37067-78</t>
  </si>
  <si>
    <t>Puits #14</t>
  </si>
  <si>
    <t>Rue MONTMAGNY</t>
  </si>
  <si>
    <t>37067-79</t>
  </si>
  <si>
    <t>Puits #19</t>
  </si>
  <si>
    <t>Rue de GRANDMONT</t>
  </si>
  <si>
    <t>37067-80</t>
  </si>
  <si>
    <t>Puits #30 (station Champoux)</t>
  </si>
  <si>
    <t>Rue WILFRID_LAURIER</t>
  </si>
  <si>
    <t>37067-81</t>
  </si>
  <si>
    <t>Puits #36</t>
  </si>
  <si>
    <t>Rue PATRY</t>
  </si>
  <si>
    <t>37067-82</t>
  </si>
  <si>
    <t>Puits #42</t>
  </si>
  <si>
    <t>Rue DES ÉRABLES</t>
  </si>
  <si>
    <t>37067-83</t>
  </si>
  <si>
    <t>Puits #43</t>
  </si>
  <si>
    <t>37067-84</t>
  </si>
  <si>
    <t>Puits #44</t>
  </si>
  <si>
    <t>37067-85</t>
  </si>
  <si>
    <t>Puits #45</t>
  </si>
  <si>
    <t>37067-86</t>
  </si>
  <si>
    <t>Tebbutt</t>
  </si>
  <si>
    <t>2345</t>
  </si>
  <si>
    <t>Rue  TEBBUTT</t>
  </si>
  <si>
    <t>37067-87</t>
  </si>
  <si>
    <t>Mauricien</t>
  </si>
  <si>
    <t>Boulevard  MAURICIEN</t>
  </si>
  <si>
    <t>37067-88</t>
  </si>
  <si>
    <t>Puits #26</t>
  </si>
  <si>
    <t>Rue  NORMAND</t>
  </si>
  <si>
    <t>37067-89</t>
  </si>
  <si>
    <t>Puits #20</t>
  </si>
  <si>
    <t>Rue  RADNOR</t>
  </si>
  <si>
    <t>37067-90</t>
  </si>
  <si>
    <t>Le Fief</t>
  </si>
  <si>
    <t>Rue de la GRANDE-MAISON</t>
  </si>
  <si>
    <t>37067-91</t>
  </si>
  <si>
    <t>Station des Pins</t>
  </si>
  <si>
    <t>Rue  LOUIS-DE-FRANCE</t>
  </si>
  <si>
    <t>37067-92</t>
  </si>
  <si>
    <t>Réservoir Saint-Jean</t>
  </si>
  <si>
    <t>4071</t>
  </si>
  <si>
    <t>Boulevard  SAINT-JEAN</t>
  </si>
  <si>
    <t>37067-93</t>
  </si>
  <si>
    <t>Puits #8</t>
  </si>
  <si>
    <t>2575</t>
  </si>
  <si>
    <t>Rue de l’ AEROPORT</t>
  </si>
  <si>
    <t>37067-94</t>
  </si>
  <si>
    <t>Bassin de rétention 13 J. A. Barette</t>
  </si>
  <si>
    <t>Rue  J.-A.-BARRETTE</t>
  </si>
  <si>
    <t>37067-95</t>
  </si>
  <si>
    <t>CATRO</t>
  </si>
  <si>
    <t>4600</t>
  </si>
  <si>
    <t>Boulevard  GENE-H.-KRUGER</t>
  </si>
  <si>
    <t>37067-96</t>
  </si>
  <si>
    <t>De l'aéroport</t>
  </si>
  <si>
    <t>2600</t>
  </si>
  <si>
    <t>Rue  LINDBERGH</t>
  </si>
  <si>
    <t>37067-97</t>
  </si>
  <si>
    <t>10691</t>
  </si>
  <si>
    <t>Chemin  SAINTE-MARGUERITE</t>
  </si>
  <si>
    <t>37067-98</t>
  </si>
  <si>
    <t>Étangs aérés SMC</t>
  </si>
  <si>
    <t>1401</t>
  </si>
  <si>
    <t>Route  BRADLEY</t>
  </si>
  <si>
    <t>37067-99</t>
  </si>
  <si>
    <t>Déversement Hertel</t>
  </si>
  <si>
    <t>Rue  HERTEL</t>
  </si>
  <si>
    <t>37067-100</t>
  </si>
  <si>
    <t>37067-101</t>
  </si>
  <si>
    <t>Sanctuaire</t>
  </si>
  <si>
    <t>Rue des OBLATS</t>
  </si>
  <si>
    <t>37067-102</t>
  </si>
  <si>
    <t>J.-P. Lavergne</t>
  </si>
  <si>
    <t>5540</t>
  </si>
  <si>
    <t>Rue  JEAN-PAUL-LAVERGNE</t>
  </si>
  <si>
    <t>37067-103</t>
  </si>
  <si>
    <t>1100</t>
  </si>
  <si>
    <t>Rue de L'USINE DE FILTRATION</t>
  </si>
  <si>
    <t>37067-104</t>
  </si>
  <si>
    <t>Île Saint-Quentin</t>
  </si>
  <si>
    <t>Chemin de la PLAGE</t>
  </si>
  <si>
    <t>37067-105</t>
  </si>
  <si>
    <t>des Érables</t>
  </si>
  <si>
    <t>37067-106</t>
  </si>
  <si>
    <t>de la Mairie</t>
  </si>
  <si>
    <t>Rue de la MAIRIE</t>
  </si>
  <si>
    <t>37067-107</t>
  </si>
  <si>
    <t>Vachon</t>
  </si>
  <si>
    <t>37067-108</t>
  </si>
  <si>
    <t>Des Chenaux</t>
  </si>
  <si>
    <t>1265</t>
  </si>
  <si>
    <t>37067-109</t>
  </si>
  <si>
    <t>Régulateur Rochefort</t>
  </si>
  <si>
    <t>37067-110</t>
  </si>
  <si>
    <t>Denoue</t>
  </si>
  <si>
    <t>Rue  DE NOUE</t>
  </si>
  <si>
    <t>37067-111</t>
  </si>
  <si>
    <t>Épuration Valley Inn</t>
  </si>
  <si>
    <t>Rue du VALLEY INN</t>
  </si>
  <si>
    <t>37067-112</t>
  </si>
  <si>
    <t>Cardinal-Roy</t>
  </si>
  <si>
    <t>851</t>
  </si>
  <si>
    <t>Rue du CARDINAL-ROY</t>
  </si>
  <si>
    <t>37067-1</t>
  </si>
  <si>
    <t>Père-Daniel</t>
  </si>
  <si>
    <t>3215</t>
  </si>
  <si>
    <t>Rue  NOTRE-DAME CENTRE</t>
  </si>
  <si>
    <t>37067-2</t>
  </si>
  <si>
    <t>Du Fleuve</t>
  </si>
  <si>
    <t>2874</t>
  </si>
  <si>
    <t>Chemin du LAC-SAINT-PIERRE</t>
  </si>
  <si>
    <t>37067-3</t>
  </si>
  <si>
    <t>Puits #17</t>
  </si>
  <si>
    <t>Rue  DESSUREAULT</t>
  </si>
  <si>
    <t>37067-4</t>
  </si>
  <si>
    <t>Puits #3</t>
  </si>
  <si>
    <t>9280</t>
  </si>
  <si>
    <t>37067-5</t>
  </si>
  <si>
    <t>Matton</t>
  </si>
  <si>
    <t>Rue  BURELLE</t>
  </si>
  <si>
    <t>37067-6</t>
  </si>
  <si>
    <t>Étangs aérés SLF</t>
  </si>
  <si>
    <t>Rue NAPOLEON</t>
  </si>
  <si>
    <t>37067-7</t>
  </si>
  <si>
    <t>9140</t>
  </si>
  <si>
    <t>Boulevard Saint-Jean</t>
  </si>
  <si>
    <t>37067-8</t>
  </si>
  <si>
    <t>Jean-Pierre</t>
  </si>
  <si>
    <t>Rue  JEAN-PIERRE</t>
  </si>
  <si>
    <t>37067-9</t>
  </si>
  <si>
    <t>551</t>
  </si>
  <si>
    <t>37067-10</t>
  </si>
  <si>
    <t>Technoparc</t>
  </si>
  <si>
    <t>1055</t>
  </si>
  <si>
    <t>Avenue des DRAVEURS</t>
  </si>
  <si>
    <t>37067-11</t>
  </si>
  <si>
    <t>Lasnier</t>
  </si>
  <si>
    <t>1575</t>
  </si>
  <si>
    <t>Rue du FLEUVE</t>
  </si>
  <si>
    <t>37067-12</t>
  </si>
  <si>
    <t>Puits 40</t>
  </si>
  <si>
    <t>1250</t>
  </si>
  <si>
    <t>Boulevard THIBEAU</t>
  </si>
  <si>
    <t>37067-13</t>
  </si>
  <si>
    <t>40-55</t>
  </si>
  <si>
    <t>5705</t>
  </si>
  <si>
    <t>37067-14</t>
  </si>
  <si>
    <t>Principal CAP</t>
  </si>
  <si>
    <t>Rue NOTRE-DAME Est</t>
  </si>
  <si>
    <t>37067-15</t>
  </si>
  <si>
    <t>Rue  MONTMAGNY</t>
  </si>
  <si>
    <t>37067-16</t>
  </si>
  <si>
    <t>Puits #5</t>
  </si>
  <si>
    <t>37067-17</t>
  </si>
  <si>
    <t>Puits #5 CAP</t>
  </si>
  <si>
    <t>404</t>
  </si>
  <si>
    <t>37067-18</t>
  </si>
  <si>
    <t>Sainte-Marthe</t>
  </si>
  <si>
    <t>Montée  SAINTE-MARTHE</t>
  </si>
  <si>
    <t>37067-19</t>
  </si>
  <si>
    <t>Puits #39</t>
  </si>
  <si>
    <t>37067-20</t>
  </si>
  <si>
    <t>Puits #33</t>
  </si>
  <si>
    <t>37067-21</t>
  </si>
  <si>
    <t>Rue de L'USINE-DE-FILTRATION</t>
  </si>
  <si>
    <t>37067-22</t>
  </si>
  <si>
    <t>Saint-Charles</t>
  </si>
  <si>
    <t>3880</t>
  </si>
  <si>
    <t>Rang  SAINT-CHARLES</t>
  </si>
  <si>
    <t>37067-23</t>
  </si>
  <si>
    <t>De Soulanges</t>
  </si>
  <si>
    <t>4105</t>
  </si>
  <si>
    <t>Rue  DE SOULANGES</t>
  </si>
  <si>
    <t>37067-24</t>
  </si>
  <si>
    <t>Usine enlèvement Fer-Manganèse</t>
  </si>
  <si>
    <t>9705</t>
  </si>
  <si>
    <t>37067-25</t>
  </si>
  <si>
    <t>Puits #38</t>
  </si>
  <si>
    <t>37067-26</t>
  </si>
  <si>
    <t>Puits #37</t>
  </si>
  <si>
    <t>Rue  WILFRID-LAURIER</t>
  </si>
  <si>
    <t>37067-27</t>
  </si>
  <si>
    <t>Barkoff</t>
  </si>
  <si>
    <t>Boulevard des ESTACADES</t>
  </si>
  <si>
    <t>37067-28</t>
  </si>
  <si>
    <t>Puits #/10</t>
  </si>
  <si>
    <t>456</t>
  </si>
  <si>
    <t>Rue  BEAUDRY</t>
  </si>
  <si>
    <t>37067-29</t>
  </si>
  <si>
    <t>Masse</t>
  </si>
  <si>
    <t>Chemin  MASSE</t>
  </si>
  <si>
    <t>37067-30</t>
  </si>
  <si>
    <t>Puits #7</t>
  </si>
  <si>
    <t>37067-31</t>
  </si>
  <si>
    <t>Puits #18</t>
  </si>
  <si>
    <t>1595</t>
  </si>
  <si>
    <t>37067-32</t>
  </si>
  <si>
    <t>Farmer</t>
  </si>
  <si>
    <t>2150</t>
  </si>
  <si>
    <t>37067-33</t>
  </si>
  <si>
    <t>Goulet</t>
  </si>
  <si>
    <t>Rue  ANDRE-GOULET</t>
  </si>
  <si>
    <t>37067-34</t>
  </si>
  <si>
    <t>Saint-Nicolas</t>
  </si>
  <si>
    <t>Rang  SAINT-NICOLAS</t>
  </si>
  <si>
    <t>37067-35</t>
  </si>
  <si>
    <t>2595</t>
  </si>
  <si>
    <t>37067-36</t>
  </si>
  <si>
    <t>Déversement Thurney</t>
  </si>
  <si>
    <t>Boulevard  THIBEAU</t>
  </si>
  <si>
    <t>37067-37</t>
  </si>
  <si>
    <t>531</t>
  </si>
  <si>
    <t>37067-38</t>
  </si>
  <si>
    <t>Des Forges</t>
  </si>
  <si>
    <t>10150</t>
  </si>
  <si>
    <t>Boulevard des FORGES</t>
  </si>
  <si>
    <t>37067-39</t>
  </si>
  <si>
    <t>Puits #13</t>
  </si>
  <si>
    <t>37067-40</t>
  </si>
  <si>
    <t>Puits #27</t>
  </si>
  <si>
    <t>37067-41</t>
  </si>
  <si>
    <t>Étangs aérés PDL</t>
  </si>
  <si>
    <t>350</t>
  </si>
  <si>
    <t>Rue de l’ EMISSAIRE</t>
  </si>
  <si>
    <t>37067-42</t>
  </si>
  <si>
    <t>Déversement Fusey</t>
  </si>
  <si>
    <t>Rue  FUSEY</t>
  </si>
  <si>
    <t>37067-43</t>
  </si>
  <si>
    <t>Sainte-Ursule</t>
  </si>
  <si>
    <t>2900</t>
  </si>
  <si>
    <t>Rue  PAPINEAU</t>
  </si>
  <si>
    <t>37067-113</t>
  </si>
  <si>
    <t>Déversement des Mélèzes</t>
  </si>
  <si>
    <t>470</t>
  </si>
  <si>
    <t>Rue  LE CORBUSIER</t>
  </si>
  <si>
    <t>37067-114</t>
  </si>
  <si>
    <t>905</t>
  </si>
  <si>
    <t>Rang SAINT-MALO</t>
  </si>
  <si>
    <t>37067-115</t>
  </si>
  <si>
    <t>37067-116</t>
  </si>
  <si>
    <t>37067-117</t>
  </si>
  <si>
    <t>37067-118</t>
  </si>
  <si>
    <t>37067-119</t>
  </si>
  <si>
    <t>Puits #9 TRO</t>
  </si>
  <si>
    <t>9755</t>
  </si>
  <si>
    <t>Boul SAINT-JEAN</t>
  </si>
  <si>
    <t>37067-120</t>
  </si>
  <si>
    <t>Puits #10 TRO</t>
  </si>
  <si>
    <t>37067-121</t>
  </si>
  <si>
    <t>Puits #3 PDL</t>
  </si>
  <si>
    <t>Rue DES COLVERTS</t>
  </si>
  <si>
    <t>37067-122</t>
  </si>
  <si>
    <t>Puits #5 PDL</t>
  </si>
  <si>
    <t>37067-123</t>
  </si>
  <si>
    <t>Puits #7 PDL</t>
  </si>
  <si>
    <t>37067-124</t>
  </si>
  <si>
    <t>Puits #9 PDL</t>
  </si>
  <si>
    <t>37067-125</t>
  </si>
  <si>
    <t>Chambre de vanne Fortin</t>
  </si>
  <si>
    <t>Rue FORTIN</t>
  </si>
  <si>
    <t>37067-126</t>
  </si>
  <si>
    <t>Chambre de vanne Du Carmel</t>
  </si>
  <si>
    <t>Boulevard DU CARMEL</t>
  </si>
  <si>
    <t>37067-127</t>
  </si>
  <si>
    <t>Chambre de vanne Laviolette</t>
  </si>
  <si>
    <t>Boulevard LAVIOLETTE</t>
  </si>
  <si>
    <t>37067-128</t>
  </si>
  <si>
    <t>Chambre de vanne des Récollets</t>
  </si>
  <si>
    <t>Boulevard DES RÉCOLETS</t>
  </si>
  <si>
    <t>37067-129</t>
  </si>
  <si>
    <t>Chambre de vanne de Boucherville</t>
  </si>
  <si>
    <t>Rue DES BERGES</t>
  </si>
  <si>
    <t>37067-130</t>
  </si>
  <si>
    <t>Chambre de vanne Du Corbusier</t>
  </si>
  <si>
    <t>TERASSE SEIGNEURIALE</t>
  </si>
  <si>
    <t>37067-131</t>
  </si>
  <si>
    <t>Chambre de vanne du Carmel en face du stade</t>
  </si>
  <si>
    <t>37067-132</t>
  </si>
  <si>
    <t>Chambre de régulation Amyot</t>
  </si>
  <si>
    <t>Rue AMYOT</t>
  </si>
  <si>
    <t>37067-133</t>
  </si>
  <si>
    <t>Chambre de régulation Pontoise</t>
  </si>
  <si>
    <t>Rue de PONTOISE</t>
  </si>
  <si>
    <t>37067-134</t>
  </si>
  <si>
    <t>Chambre de régulation Côte Rosemont</t>
  </si>
  <si>
    <t>Côte ROSEMONT</t>
  </si>
  <si>
    <t>37067-135</t>
  </si>
  <si>
    <t>Chambre de réduction Jules-Montour</t>
  </si>
  <si>
    <t>Rue JULES-MONTOUR</t>
  </si>
  <si>
    <t>37067-136</t>
  </si>
  <si>
    <t>Chambre de réduction Plaisance</t>
  </si>
  <si>
    <t>Rue PLAISANCE</t>
  </si>
  <si>
    <t>37067-137</t>
  </si>
  <si>
    <t>Chambre de réduction Sunny</t>
  </si>
  <si>
    <t>Rue SUNNY</t>
  </si>
  <si>
    <t>37067-138</t>
  </si>
  <si>
    <t>Chambre de réduction des Vacanciers</t>
  </si>
  <si>
    <t>Rue des VACANCIERS</t>
  </si>
  <si>
    <t>37067-139</t>
  </si>
  <si>
    <t>Chambre de régulation des Chariots</t>
  </si>
  <si>
    <t>Rue des CHARIOTS</t>
  </si>
  <si>
    <t>37067-140</t>
  </si>
  <si>
    <t>Chambre de régulation Lévéco</t>
  </si>
  <si>
    <t>Rue LEVÉCO</t>
  </si>
  <si>
    <t>37067-141</t>
  </si>
  <si>
    <t>Chambre de régulation du Ruisselet</t>
  </si>
  <si>
    <t>Rue du RUISSELET</t>
  </si>
  <si>
    <t>37067-142</t>
  </si>
  <si>
    <t>Chambre de régulation Sainte-Marguerite</t>
  </si>
  <si>
    <t>Chemin SAINTE-MARGURITE</t>
  </si>
  <si>
    <t>37067-143</t>
  </si>
  <si>
    <t>Chambre de régulation Pie-XII</t>
  </si>
  <si>
    <t>Rue PIE-XII</t>
  </si>
  <si>
    <t>37067-144</t>
  </si>
  <si>
    <t>Chambre de vanne Thibeau</t>
  </si>
  <si>
    <t>37067-145</t>
  </si>
  <si>
    <t>Chambre de vanne des Érables</t>
  </si>
  <si>
    <t>37067-146</t>
  </si>
  <si>
    <t>Chambre de régulation Barkoff</t>
  </si>
  <si>
    <t>Rue des ORMEAUX</t>
  </si>
  <si>
    <t>37067-147</t>
  </si>
  <si>
    <t>Chambre de vanne Chemin Masse</t>
  </si>
  <si>
    <t>Chemin MASSE</t>
  </si>
  <si>
    <t>37067-148</t>
  </si>
  <si>
    <t>Chambre de vanne Saint-Laurent</t>
  </si>
  <si>
    <t>Rue SAINT-LAURENT</t>
  </si>
  <si>
    <t>37067-149</t>
  </si>
  <si>
    <t>Chambre de vanne Berlinguet</t>
  </si>
  <si>
    <t>Rue BERLINGUET</t>
  </si>
  <si>
    <t>37067-150</t>
  </si>
  <si>
    <t>Chambre de vanne Vachon</t>
  </si>
  <si>
    <t>Rue VACHON</t>
  </si>
  <si>
    <t>37067-151</t>
  </si>
  <si>
    <t>Chambre de vanne de Grandmont</t>
  </si>
  <si>
    <t>37067-152</t>
  </si>
  <si>
    <t>Chambre de vanne montée Sainte-Marthe</t>
  </si>
  <si>
    <t>37067-153</t>
  </si>
  <si>
    <t>Chambre de vanne du Minerai</t>
  </si>
  <si>
    <t>Rue du MINERAI</t>
  </si>
  <si>
    <t>37067-154</t>
  </si>
  <si>
    <t>Chambre de vanne Saint-Malo</t>
  </si>
  <si>
    <t>37067-155</t>
  </si>
  <si>
    <t>Pointe #1</t>
  </si>
  <si>
    <t>37067-156</t>
  </si>
  <si>
    <t>Pointe #2</t>
  </si>
  <si>
    <t>37067-157</t>
  </si>
  <si>
    <t>Surpresseur #1</t>
  </si>
  <si>
    <t>Rue NOTRE-DAME-OUEST</t>
  </si>
  <si>
    <t>37067-158</t>
  </si>
  <si>
    <t>Surpresseur #2</t>
  </si>
  <si>
    <t>37067-159</t>
  </si>
  <si>
    <t>37067-160</t>
  </si>
  <si>
    <t>37067-161</t>
  </si>
  <si>
    <t>Rue DE LA MAIRIE</t>
  </si>
  <si>
    <t>37067-162</t>
  </si>
  <si>
    <t>Puits #3A</t>
  </si>
  <si>
    <t>37067-163</t>
  </si>
  <si>
    <t>De la Sentinelle</t>
  </si>
  <si>
    <t>1715</t>
  </si>
  <si>
    <t>Rue de la SENTINELLE</t>
  </si>
  <si>
    <t>37067-164</t>
  </si>
  <si>
    <t>de l'Usine de filtration</t>
  </si>
  <si>
    <t>37067-165</t>
  </si>
  <si>
    <t>P.V.Ayotte</t>
  </si>
  <si>
    <t>1985</t>
  </si>
  <si>
    <t>Rue P.-V.-AYOTTE</t>
  </si>
  <si>
    <t>37067-166</t>
  </si>
  <si>
    <t>Tunnel Père-Daniel</t>
  </si>
  <si>
    <t>Rue du PÈRE-DANIEL</t>
  </si>
  <si>
    <t>37067-167</t>
  </si>
  <si>
    <t>Tunnel Laviolette</t>
  </si>
  <si>
    <t>Rue LAVIOLETTE</t>
  </si>
  <si>
    <t>37067-168</t>
  </si>
  <si>
    <t>Bédard</t>
  </si>
  <si>
    <t>Rue du COTEAU</t>
  </si>
  <si>
    <t>37067-169</t>
  </si>
  <si>
    <t>Tunnel Saint-Maurice</t>
  </si>
  <si>
    <t>Rue de la POTHERIE</t>
  </si>
  <si>
    <t>37067-170</t>
  </si>
  <si>
    <t>Tunnel Lavérendry</t>
  </si>
  <si>
    <t>Rue DE LA VÉRENDRY</t>
  </si>
  <si>
    <t>37067-171</t>
  </si>
  <si>
    <t>Le Corbusier</t>
  </si>
  <si>
    <t>Rue de LA SAVANNE</t>
  </si>
  <si>
    <t>37067-172</t>
  </si>
  <si>
    <t>Rue DES BOULEAUX</t>
  </si>
  <si>
    <t>37067-173</t>
  </si>
  <si>
    <t>De Boucherville</t>
  </si>
  <si>
    <t>Rue des BERGES</t>
  </si>
  <si>
    <t>37067-174</t>
  </si>
  <si>
    <t>Des Bateliers</t>
  </si>
  <si>
    <t>Rue des BATELIERS</t>
  </si>
  <si>
    <t>37067-175</t>
  </si>
  <si>
    <t>Doucet</t>
  </si>
  <si>
    <t>7300</t>
  </si>
  <si>
    <t>37067-176</t>
  </si>
  <si>
    <t>Parc Laviolette</t>
  </si>
  <si>
    <t>6415</t>
  </si>
  <si>
    <t>37067-177</t>
  </si>
  <si>
    <t>Rue LACERTE</t>
  </si>
  <si>
    <t>37067-178</t>
  </si>
  <si>
    <t>Garceau</t>
  </si>
  <si>
    <t>Rue PHILIPPE-GARCEAU</t>
  </si>
  <si>
    <t>37067-179</t>
  </si>
  <si>
    <t>Des Près</t>
  </si>
  <si>
    <t>Rue de CORTONE</t>
  </si>
  <si>
    <t>37067-180</t>
  </si>
  <si>
    <t>Des Pins</t>
  </si>
  <si>
    <t>Rue GEORGE-DUFRESNE</t>
  </si>
  <si>
    <t>37067-181</t>
  </si>
  <si>
    <t>Principal PDL</t>
  </si>
  <si>
    <t>Rue de l'ÉMISSAIRE</t>
  </si>
  <si>
    <t>37067-182</t>
  </si>
  <si>
    <t>7365</t>
  </si>
  <si>
    <t>Rue DU PONT</t>
  </si>
  <si>
    <t>37067-183</t>
  </si>
  <si>
    <t>37067-184</t>
  </si>
  <si>
    <t>Boucher</t>
  </si>
  <si>
    <t>37067-185</t>
  </si>
  <si>
    <t>Aubuchon</t>
  </si>
  <si>
    <t>Chemin du PASSAGE</t>
  </si>
  <si>
    <t>37067-186</t>
  </si>
  <si>
    <t>Duguay</t>
  </si>
  <si>
    <t>Rue NOTRE-DAME-EST</t>
  </si>
  <si>
    <t>37067-187</t>
  </si>
  <si>
    <t>Fafard</t>
  </si>
  <si>
    <t>Rue FAFARD</t>
  </si>
  <si>
    <t>37067-188</t>
  </si>
  <si>
    <t>Des Éclaireurs</t>
  </si>
  <si>
    <t>Rue des ÉCLAIREURS</t>
  </si>
  <si>
    <t>37067-189</t>
  </si>
  <si>
    <t>L.P.Brodeur</t>
  </si>
  <si>
    <t>Rue L.-P.-BRODEUR</t>
  </si>
  <si>
    <t>37067-190</t>
  </si>
  <si>
    <t>De l'Épervier</t>
  </si>
  <si>
    <t>1670</t>
  </si>
  <si>
    <t>Rue Léo-Ayotte</t>
  </si>
  <si>
    <t>37067-191</t>
  </si>
  <si>
    <t>Terrasse Saint-Maurice</t>
  </si>
  <si>
    <t>37067-192</t>
  </si>
  <si>
    <t>Rue MAURICE-PAQUIN</t>
  </si>
  <si>
    <t>37067-193</t>
  </si>
  <si>
    <t>Saint-Laurent</t>
  </si>
  <si>
    <t>1441</t>
  </si>
  <si>
    <t>37067-194</t>
  </si>
  <si>
    <t>Hayes</t>
  </si>
  <si>
    <t>37067-195</t>
  </si>
  <si>
    <t>51e Rue</t>
  </si>
  <si>
    <t>Rue BON-AIR</t>
  </si>
  <si>
    <t>37067-196</t>
  </si>
  <si>
    <t>Site d'épuration Normandin</t>
  </si>
  <si>
    <t>Parc NORBERT</t>
  </si>
  <si>
    <t>37067-197</t>
  </si>
  <si>
    <t>Site d'épuration Red Mill</t>
  </si>
  <si>
    <t>Route RED MILL SUD</t>
  </si>
  <si>
    <t>37067-198</t>
  </si>
  <si>
    <t>Recirculation Boulevard Marchand</t>
  </si>
  <si>
    <t>Rue MARCHAND</t>
  </si>
  <si>
    <t>37067-199</t>
  </si>
  <si>
    <t>Recirculation Père-Daniel</t>
  </si>
  <si>
    <t>Rue NOTRE-DAME-CENTRE</t>
  </si>
  <si>
    <t>37205-3</t>
  </si>
  <si>
    <t>Chambre de débordement - PP1</t>
  </si>
  <si>
    <t>37205-4</t>
  </si>
  <si>
    <t>Chambre régulateur de débit</t>
  </si>
  <si>
    <t>37205-5</t>
  </si>
  <si>
    <t>Site de traitement des eaux usées</t>
  </si>
  <si>
    <t>37205-6</t>
  </si>
  <si>
    <t>Puits, réservoirs et équipement de pompage St-Prosper</t>
  </si>
  <si>
    <t>De la station</t>
  </si>
  <si>
    <t>37205-7</t>
  </si>
  <si>
    <t>Réservoir et équipements de pompage - Village</t>
  </si>
  <si>
    <t>37245-4</t>
  </si>
  <si>
    <t>Route de la station</t>
  </si>
  <si>
    <t>37245-5</t>
  </si>
  <si>
    <t>Site de traitement des eaux</t>
  </si>
  <si>
    <t>Boulevard Industriel</t>
  </si>
  <si>
    <t>37245-6</t>
  </si>
  <si>
    <t>station principale</t>
  </si>
  <si>
    <t>37245-7</t>
  </si>
  <si>
    <t>Station secondaire</t>
  </si>
  <si>
    <t>1950</t>
  </si>
  <si>
    <t>Rue Prinpale</t>
  </si>
  <si>
    <t>37245-8</t>
  </si>
  <si>
    <t>51008-10</t>
  </si>
  <si>
    <t>Puits SA-21</t>
  </si>
  <si>
    <t>51008-11</t>
  </si>
  <si>
    <t>Puits SA-22</t>
  </si>
  <si>
    <t>51008-12</t>
  </si>
  <si>
    <t>Puits SA-23</t>
  </si>
  <si>
    <t>37235-2</t>
  </si>
  <si>
    <t>Bâtiment télémétrie et fibre optique</t>
  </si>
  <si>
    <t>37235-3</t>
  </si>
  <si>
    <t>Réservoir 2</t>
  </si>
  <si>
    <t>37235-4</t>
  </si>
  <si>
    <t>Réservoir 1</t>
  </si>
  <si>
    <t>37235-5</t>
  </si>
  <si>
    <t>Puits Bélisle 1</t>
  </si>
  <si>
    <t>401</t>
  </si>
  <si>
    <t>37235-6</t>
  </si>
  <si>
    <t>Puits Bellevue</t>
  </si>
  <si>
    <t>418</t>
  </si>
  <si>
    <t>Rang  SAINT-LOUIS</t>
  </si>
  <si>
    <t>37235-7</t>
  </si>
  <si>
    <t>Puits Bélisle 2</t>
  </si>
  <si>
    <t>37235-8</t>
  </si>
  <si>
    <t>Régulateur rue Principale 1</t>
  </si>
  <si>
    <t>37235-9</t>
  </si>
  <si>
    <t>Régulateur rang St-Flavien</t>
  </si>
  <si>
    <t>Rang ST-FLAVIEN</t>
  </si>
  <si>
    <t>37235-10</t>
  </si>
  <si>
    <t>Régulateur rang St-Louis</t>
  </si>
  <si>
    <t>Rang ST-LOUIS</t>
  </si>
  <si>
    <t>37235-11</t>
  </si>
  <si>
    <t>Régulateur rue Principale 2</t>
  </si>
  <si>
    <t>37235-12</t>
  </si>
  <si>
    <t>Régulateur Lac Bélisle</t>
  </si>
  <si>
    <t>37235-13</t>
  </si>
  <si>
    <t>Régulateur Lac St-Cyr</t>
  </si>
  <si>
    <t>Rue des MERISIERS</t>
  </si>
  <si>
    <t>37235-14</t>
  </si>
  <si>
    <t>Régulateur route Landry</t>
  </si>
  <si>
    <t>Route LANDRY</t>
  </si>
  <si>
    <t>37240-1</t>
  </si>
  <si>
    <t>Place du CENTRE</t>
  </si>
  <si>
    <t>37240-2</t>
  </si>
  <si>
    <t>Notre Dame</t>
  </si>
  <si>
    <t>37240-3</t>
  </si>
  <si>
    <t>Puits #11</t>
  </si>
  <si>
    <t>Rang des chutes Nord</t>
  </si>
  <si>
    <t>37240-4</t>
  </si>
  <si>
    <t>359</t>
  </si>
  <si>
    <t>Du collège</t>
  </si>
  <si>
    <t>37240-5</t>
  </si>
  <si>
    <t>37240-6</t>
  </si>
  <si>
    <t>8 puits</t>
  </si>
  <si>
    <t>bas de la grand-ligne</t>
  </si>
  <si>
    <t>37245-1</t>
  </si>
  <si>
    <t>Saint-prosper</t>
  </si>
  <si>
    <t>route 159</t>
  </si>
  <si>
    <t>37245-2</t>
  </si>
  <si>
    <t>Rang de la RIVIERE-BATISCAN N-E</t>
  </si>
  <si>
    <t>37245-3</t>
  </si>
  <si>
    <t>poste surpression</t>
  </si>
  <si>
    <t>Rue  GOULET</t>
  </si>
  <si>
    <t>51008-13</t>
  </si>
  <si>
    <t>Puits SE-11</t>
  </si>
  <si>
    <t>51008-14</t>
  </si>
  <si>
    <t>Puits SE-13</t>
  </si>
  <si>
    <t>51008-15</t>
  </si>
  <si>
    <t>Puits SU-01</t>
  </si>
  <si>
    <t>51008-16</t>
  </si>
  <si>
    <t>Puits SU-02</t>
  </si>
  <si>
    <t>51008-17</t>
  </si>
  <si>
    <t>Puits SU-03</t>
  </si>
  <si>
    <t>51008-18</t>
  </si>
  <si>
    <t>Puits SU-04</t>
  </si>
  <si>
    <t>51008-19</t>
  </si>
  <si>
    <t>Chambre de Vannes 101</t>
  </si>
  <si>
    <t>51008-20</t>
  </si>
  <si>
    <t>Chambre de Vannes 102</t>
  </si>
  <si>
    <t>51008-21</t>
  </si>
  <si>
    <t>Chambre de Vannes 103</t>
  </si>
  <si>
    <t>51008-22</t>
  </si>
  <si>
    <t>Chambre de Vannes 104</t>
  </si>
  <si>
    <t>51008-23</t>
  </si>
  <si>
    <t>Chambre de Vannes 105</t>
  </si>
  <si>
    <t>51008-24</t>
  </si>
  <si>
    <t>Chambre de Vannes 201</t>
  </si>
  <si>
    <t>51008-25</t>
  </si>
  <si>
    <t>Chambre de Vannes 202</t>
  </si>
  <si>
    <t>51008-26</t>
  </si>
  <si>
    <t>Chambre de Vannes 203</t>
  </si>
  <si>
    <t>51008-27</t>
  </si>
  <si>
    <t>51008-28</t>
  </si>
  <si>
    <t>51008-29</t>
  </si>
  <si>
    <t>Chambre de Vannes 206</t>
  </si>
  <si>
    <t>51008-30</t>
  </si>
  <si>
    <t>Chambre de Vannes 207</t>
  </si>
  <si>
    <t>51008-31</t>
  </si>
  <si>
    <t>Chambre de Vannes 208</t>
  </si>
  <si>
    <t>51008-32</t>
  </si>
  <si>
    <t>Chambre de Vannes 209</t>
  </si>
  <si>
    <t>51015-44</t>
  </si>
  <si>
    <t>51015-45</t>
  </si>
  <si>
    <t>51015-46</t>
  </si>
  <si>
    <t>51015-47</t>
  </si>
  <si>
    <t>51015-48</t>
  </si>
  <si>
    <t>Mini poste de pompage 1</t>
  </si>
  <si>
    <t>Rang lac Saint-Pierre Ouest</t>
  </si>
  <si>
    <t>51015-49</t>
  </si>
  <si>
    <t>Mini poste de pompage 2</t>
  </si>
  <si>
    <t>291</t>
  </si>
  <si>
    <t>51015-50</t>
  </si>
  <si>
    <t>Mini poste de pompage 3</t>
  </si>
  <si>
    <t>271</t>
  </si>
  <si>
    <t>51015-51</t>
  </si>
  <si>
    <t>Mini poste de pompage 4</t>
  </si>
  <si>
    <t>51015-52</t>
  </si>
  <si>
    <t>Mini poste de pompage 5</t>
  </si>
  <si>
    <t>51015-53</t>
  </si>
  <si>
    <t>Mini poste de pompage 6</t>
  </si>
  <si>
    <t>51015-54</t>
  </si>
  <si>
    <t>Mini poste de pompage 7</t>
  </si>
  <si>
    <t>151</t>
  </si>
  <si>
    <t>51015-55</t>
  </si>
  <si>
    <t>Mini poste de pompage 8</t>
  </si>
  <si>
    <t>189</t>
  </si>
  <si>
    <t>51015-56</t>
  </si>
  <si>
    <t>Mini poste de pompage 9</t>
  </si>
  <si>
    <t>51015-57</t>
  </si>
  <si>
    <t>Mini poste de pompage 10</t>
  </si>
  <si>
    <t>51015-58</t>
  </si>
  <si>
    <t>Mini poste de pompage 11</t>
  </si>
  <si>
    <t>51015-59</t>
  </si>
  <si>
    <t>Mini poste de pompage 12</t>
  </si>
  <si>
    <t>51015-60</t>
  </si>
  <si>
    <t>Mini poste de pompage 13</t>
  </si>
  <si>
    <t>51015-61</t>
  </si>
  <si>
    <t>Mini poste de pompage 14</t>
  </si>
  <si>
    <t>229</t>
  </si>
  <si>
    <t>Rang lac Saint-Pierre Est</t>
  </si>
  <si>
    <t>51015-62</t>
  </si>
  <si>
    <t>Mini poste de pompage 15</t>
  </si>
  <si>
    <t>51015-63</t>
  </si>
  <si>
    <t>Mini poste de pompage 16</t>
  </si>
  <si>
    <t>51015-64</t>
  </si>
  <si>
    <t>Mini poste de pompage 17</t>
  </si>
  <si>
    <t>171</t>
  </si>
  <si>
    <t>51015-65</t>
  </si>
  <si>
    <t>Mini poste de pompage 18</t>
  </si>
  <si>
    <t>51015-66</t>
  </si>
  <si>
    <t>Mini poste de pompage 19</t>
  </si>
  <si>
    <t>131</t>
  </si>
  <si>
    <t>51015-67</t>
  </si>
  <si>
    <t>Mini poste de pompage 20</t>
  </si>
  <si>
    <t>51015-68</t>
  </si>
  <si>
    <t>Mini poste de pompage 21</t>
  </si>
  <si>
    <t>119</t>
  </si>
  <si>
    <t>51015-69</t>
  </si>
  <si>
    <t>Mini poste de pompage 22</t>
  </si>
  <si>
    <t>51015-70</t>
  </si>
  <si>
    <t>Mini poste de pompage 23</t>
  </si>
  <si>
    <t>51015-71</t>
  </si>
  <si>
    <t>Mini poste de pompage 24</t>
  </si>
  <si>
    <t>51015-72</t>
  </si>
  <si>
    <t>Mini poste de pompage 25</t>
  </si>
  <si>
    <t>Chemin des Communes</t>
  </si>
  <si>
    <t>51015-1</t>
  </si>
  <si>
    <t>51015-2</t>
  </si>
  <si>
    <t>Rue de l’ INDUSTRIE</t>
  </si>
  <si>
    <t>51015-3</t>
  </si>
  <si>
    <t>51015-4</t>
  </si>
  <si>
    <t>CD-20</t>
  </si>
  <si>
    <t>Chemin de la GRANDE-CARRIERE</t>
  </si>
  <si>
    <t>51015-5</t>
  </si>
  <si>
    <t>Poste de pompage de l'eau potable</t>
  </si>
  <si>
    <t>251</t>
  </si>
  <si>
    <t>rang Lamy, Saint-Léon</t>
  </si>
  <si>
    <t>51015-6</t>
  </si>
  <si>
    <t>51015-7</t>
  </si>
  <si>
    <t>Rue  MANEREUIL</t>
  </si>
  <si>
    <t>51015-8</t>
  </si>
  <si>
    <t>420</t>
  </si>
  <si>
    <t>Avenue du PARC</t>
  </si>
  <si>
    <t>51015-9</t>
  </si>
  <si>
    <t>890</t>
  </si>
  <si>
    <t>51015-10</t>
  </si>
  <si>
    <t>51015-11</t>
  </si>
  <si>
    <t>CD-13</t>
  </si>
  <si>
    <t>Avenue  SAINTE-DOROTHEE</t>
  </si>
  <si>
    <t>51015-12</t>
  </si>
  <si>
    <t>51015-13</t>
  </si>
  <si>
    <t>3e rue</t>
  </si>
  <si>
    <t>51015-14</t>
  </si>
  <si>
    <t>1480</t>
  </si>
  <si>
    <t>Saint-Laurent Est</t>
  </si>
  <si>
    <t>51015-15</t>
  </si>
  <si>
    <t>CD-33</t>
  </si>
  <si>
    <t>306</t>
  </si>
  <si>
    <t>Notre-Dame Sud</t>
  </si>
  <si>
    <t>51015-16</t>
  </si>
  <si>
    <t>Pompe agricole</t>
  </si>
  <si>
    <t>Chemin de la Commune</t>
  </si>
  <si>
    <t>51015-17</t>
  </si>
  <si>
    <t>entre rue Baril et rue des Ursulines</t>
  </si>
  <si>
    <t>avenue du Sieur</t>
  </si>
  <si>
    <t>51015-18</t>
  </si>
  <si>
    <t>entre le 40-56 et 70 Chemin de la Grande-Carrière</t>
  </si>
  <si>
    <t>chemin de la Grande-Carrière</t>
  </si>
  <si>
    <t>51015-19</t>
  </si>
  <si>
    <t>51015-20</t>
  </si>
  <si>
    <t>51015-21</t>
  </si>
  <si>
    <t>51015-22</t>
  </si>
  <si>
    <t>51015-23</t>
  </si>
  <si>
    <t>51015-24</t>
  </si>
  <si>
    <t>51015-25</t>
  </si>
  <si>
    <t>51015-26</t>
  </si>
  <si>
    <t>51015-27</t>
  </si>
  <si>
    <t>51015-28</t>
  </si>
  <si>
    <t>51015-29</t>
  </si>
  <si>
    <t>51015-30</t>
  </si>
  <si>
    <t>51015-31</t>
  </si>
  <si>
    <t>51015-32</t>
  </si>
  <si>
    <t>51015-33</t>
  </si>
  <si>
    <t>51015-34</t>
  </si>
  <si>
    <t>51015-35</t>
  </si>
  <si>
    <t>51015-36</t>
  </si>
  <si>
    <t>51015-37</t>
  </si>
  <si>
    <t>51015-38</t>
  </si>
  <si>
    <t>51015-39</t>
  </si>
  <si>
    <t>51015-40</t>
  </si>
  <si>
    <t>51015-41</t>
  </si>
  <si>
    <t>51020-10</t>
  </si>
  <si>
    <t>51020-11</t>
  </si>
  <si>
    <t>51020-12</t>
  </si>
  <si>
    <t>51020-13</t>
  </si>
  <si>
    <t>51020-14</t>
  </si>
  <si>
    <t>51020-15</t>
  </si>
  <si>
    <t>51020-16</t>
  </si>
  <si>
    <t>51020-17</t>
  </si>
  <si>
    <t>51020-18</t>
  </si>
  <si>
    <t>51020-19</t>
  </si>
  <si>
    <t>51020-20</t>
  </si>
  <si>
    <t>51020-21</t>
  </si>
  <si>
    <t>51020-22</t>
  </si>
  <si>
    <t>51020-23</t>
  </si>
  <si>
    <t>51020-24</t>
  </si>
  <si>
    <t>51020-25</t>
  </si>
  <si>
    <t>51020-26</t>
  </si>
  <si>
    <t>51020-27</t>
  </si>
  <si>
    <t>51020-28</t>
  </si>
  <si>
    <t>51020-29</t>
  </si>
  <si>
    <t>51020-30</t>
  </si>
  <si>
    <t>51020-31</t>
  </si>
  <si>
    <t>51020-32</t>
  </si>
  <si>
    <t>51020-33</t>
  </si>
  <si>
    <t>51020-34</t>
  </si>
  <si>
    <t>51020-35</t>
  </si>
  <si>
    <t>51025-1</t>
  </si>
  <si>
    <t>Rang du BAS-SAINT-JOSEPH</t>
  </si>
  <si>
    <t>51025-2</t>
  </si>
  <si>
    <t>Princpale Saint-Élie-de-Caxton</t>
  </si>
  <si>
    <t>51025-3</t>
  </si>
  <si>
    <t>51025-4</t>
  </si>
  <si>
    <t>Réservoir 250 000GI</t>
  </si>
  <si>
    <t>51025-5</t>
  </si>
  <si>
    <t>Chambre et débitmètre - tête de réseau</t>
  </si>
  <si>
    <t>51035-6</t>
  </si>
  <si>
    <t>51035-7</t>
  </si>
  <si>
    <t>51035-8</t>
  </si>
  <si>
    <t>51055-5</t>
  </si>
  <si>
    <t>51055-6</t>
  </si>
  <si>
    <t>51055-7</t>
  </si>
  <si>
    <t>51055-8</t>
  </si>
  <si>
    <t>51055-9</t>
  </si>
  <si>
    <t>51055-10</t>
  </si>
  <si>
    <t>51055-11</t>
  </si>
  <si>
    <t>51055-12</t>
  </si>
  <si>
    <t>51055-13</t>
  </si>
  <si>
    <t>51055-14</t>
  </si>
  <si>
    <t>51055-15</t>
  </si>
  <si>
    <t>51055-16</t>
  </si>
  <si>
    <t>51055-17</t>
  </si>
  <si>
    <t>51055-18</t>
  </si>
  <si>
    <t>51055-19</t>
  </si>
  <si>
    <t>51035-9</t>
  </si>
  <si>
    <t>51035-10</t>
  </si>
  <si>
    <t>51035-11</t>
  </si>
  <si>
    <t>51035-12</t>
  </si>
  <si>
    <t>51035-13</t>
  </si>
  <si>
    <t>51035-14</t>
  </si>
  <si>
    <t>51035-15</t>
  </si>
  <si>
    <t>51035-16</t>
  </si>
  <si>
    <t>51035-17</t>
  </si>
  <si>
    <t>51035-18</t>
  </si>
  <si>
    <t>51035-19</t>
  </si>
  <si>
    <t>51035-20</t>
  </si>
  <si>
    <t>51035-21</t>
  </si>
  <si>
    <t>51035-22</t>
  </si>
  <si>
    <t>51035-23</t>
  </si>
  <si>
    <t>51035-24</t>
  </si>
  <si>
    <t>51035-25</t>
  </si>
  <si>
    <t>51035-26</t>
  </si>
  <si>
    <t>51035-27</t>
  </si>
  <si>
    <t>51035-28</t>
  </si>
  <si>
    <t>51035-29</t>
  </si>
  <si>
    <t>51035-30</t>
  </si>
  <si>
    <t>121</t>
  </si>
  <si>
    <t>51035-31</t>
  </si>
  <si>
    <t>51035-32</t>
  </si>
  <si>
    <t>51035-33</t>
  </si>
  <si>
    <t>51035-34</t>
  </si>
  <si>
    <t>2001</t>
  </si>
  <si>
    <t>Rang Isle</t>
  </si>
  <si>
    <t>51040-10</t>
  </si>
  <si>
    <t>51040-11</t>
  </si>
  <si>
    <t>51055-20</t>
  </si>
  <si>
    <t>51055-21</t>
  </si>
  <si>
    <t>51055-22</t>
  </si>
  <si>
    <t>51055-23</t>
  </si>
  <si>
    <t>51055-24</t>
  </si>
  <si>
    <t>51055-25</t>
  </si>
  <si>
    <t>51055-26</t>
  </si>
  <si>
    <t>51055-27</t>
  </si>
  <si>
    <t>51055-28</t>
  </si>
  <si>
    <t>51055-29</t>
  </si>
  <si>
    <t>51055-30</t>
  </si>
  <si>
    <t>51055-31</t>
  </si>
  <si>
    <t>90012-4</t>
  </si>
  <si>
    <t>Puits et usine eau potable La Croche</t>
  </si>
  <si>
    <t>90012-5</t>
  </si>
  <si>
    <t>Usine eau potable Parent</t>
  </si>
  <si>
    <t>90012-6</t>
  </si>
  <si>
    <t>Station pompage Bostonnais</t>
  </si>
  <si>
    <t>rue Bostonnais</t>
  </si>
  <si>
    <t>90012-7</t>
  </si>
  <si>
    <t>Station pompage Du Golf</t>
  </si>
  <si>
    <t>Rue  BEAUMONT</t>
  </si>
  <si>
    <t>90012-8</t>
  </si>
  <si>
    <t>Station pompage St-Joseph</t>
  </si>
  <si>
    <t>90012-9</t>
  </si>
  <si>
    <t>Station pompage Laviolette</t>
  </si>
  <si>
    <t>Rue  MONTCALM</t>
  </si>
  <si>
    <t>90012-10</t>
  </si>
  <si>
    <t>Prise d'eau brute - lac Wayagamack</t>
  </si>
  <si>
    <t>3005</t>
  </si>
  <si>
    <t>Chemin du LAC-WAYAGAMAC</t>
  </si>
  <si>
    <t>90012-11</t>
  </si>
  <si>
    <t>Station de pompage Aéroport</t>
  </si>
  <si>
    <t>Boul. Industriel</t>
  </si>
  <si>
    <t>51040-12</t>
  </si>
  <si>
    <t>51040-13</t>
  </si>
  <si>
    <t>51040-14</t>
  </si>
  <si>
    <t>51040-15</t>
  </si>
  <si>
    <t>51040-16</t>
  </si>
  <si>
    <t>51040-17</t>
  </si>
  <si>
    <t>51040-18</t>
  </si>
  <si>
    <t>51040-19</t>
  </si>
  <si>
    <t>51040-20</t>
  </si>
  <si>
    <t>51040-21</t>
  </si>
  <si>
    <t>51040-22</t>
  </si>
  <si>
    <t>51040-23</t>
  </si>
  <si>
    <t>51040-24</t>
  </si>
  <si>
    <t>51040-25</t>
  </si>
  <si>
    <t>51040-26</t>
  </si>
  <si>
    <t>51040-27</t>
  </si>
  <si>
    <t>51040-28</t>
  </si>
  <si>
    <t>51040-29</t>
  </si>
  <si>
    <t>51040-30</t>
  </si>
  <si>
    <t>51040-31</t>
  </si>
  <si>
    <t>51040-32</t>
  </si>
  <si>
    <t>51040-33</t>
  </si>
  <si>
    <t>51040-34</t>
  </si>
  <si>
    <t>51055-3</t>
  </si>
  <si>
    <t>51055-4</t>
  </si>
  <si>
    <t>42040-4</t>
  </si>
  <si>
    <t>Télémétrie et compteurs</t>
  </si>
  <si>
    <t>7662</t>
  </si>
  <si>
    <t>Route 220, Canton de Orford</t>
  </si>
  <si>
    <t>42040-5</t>
  </si>
  <si>
    <t>45055-1</t>
  </si>
  <si>
    <t>PP des Cèdres</t>
  </si>
  <si>
    <t>haskell hill</t>
  </si>
  <si>
    <t>45055-2</t>
  </si>
  <si>
    <t>Usine de filtration comprenant le réservoir</t>
  </si>
  <si>
    <t>Rue Gardner</t>
  </si>
  <si>
    <t>45055-3</t>
  </si>
  <si>
    <t>Prise d'eau alimentant l'usine</t>
  </si>
  <si>
    <t>2010</t>
  </si>
  <si>
    <t>Ch du Lac</t>
  </si>
  <si>
    <t>45055-4</t>
  </si>
  <si>
    <t>Chemin Cardinal</t>
  </si>
  <si>
    <t>40032-1</t>
  </si>
  <si>
    <t>Usine d'épuration avec étangs aérés</t>
  </si>
  <si>
    <t>Chemin  ROY</t>
  </si>
  <si>
    <t>45072-1</t>
  </si>
  <si>
    <t>Usine de treatment de l'eau des Pins</t>
  </si>
  <si>
    <t>1011</t>
  </si>
  <si>
    <t>45072-2</t>
  </si>
  <si>
    <t>Réservoir (Sortie 600mm)</t>
  </si>
  <si>
    <t>45072-3</t>
  </si>
  <si>
    <t>Réservoir (sortie 500mm)</t>
  </si>
  <si>
    <t>45072-4</t>
  </si>
  <si>
    <t>Réservoir (sortie 450mm)</t>
  </si>
  <si>
    <t>45072-5</t>
  </si>
  <si>
    <t>Réservoir 4</t>
  </si>
  <si>
    <t>45072-6</t>
  </si>
  <si>
    <t>Théroux</t>
  </si>
  <si>
    <t>Rue THÉROUX</t>
  </si>
  <si>
    <t>45072-7</t>
  </si>
  <si>
    <t>Poste de pompage Théroux</t>
  </si>
  <si>
    <t>45072-25</t>
  </si>
  <si>
    <t>Station de pompage THÉROUX</t>
  </si>
  <si>
    <t>45072-40</t>
  </si>
  <si>
    <t>Régulateur Bellevue</t>
  </si>
  <si>
    <t>Rue de HATLEY</t>
  </si>
  <si>
    <t>45072-41</t>
  </si>
  <si>
    <t>Régulateur Hatley</t>
  </si>
  <si>
    <t>45072-8</t>
  </si>
  <si>
    <t>Poste de pompage Langlois</t>
  </si>
  <si>
    <t>Rue LANGLOIS</t>
  </si>
  <si>
    <t>45072-9</t>
  </si>
  <si>
    <t>Poste Nicolas-Viel (Michigan)</t>
  </si>
  <si>
    <t>Rue PRINCIPALE EST</t>
  </si>
  <si>
    <t>45072-10</t>
  </si>
  <si>
    <t>Station de pompage surpression Omerville</t>
  </si>
  <si>
    <t>2209</t>
  </si>
  <si>
    <t>Rue SHERBROOKE</t>
  </si>
  <si>
    <t>45072-11</t>
  </si>
  <si>
    <t>Réservoir Omerville</t>
  </si>
  <si>
    <t>4300</t>
  </si>
  <si>
    <t>45072-12</t>
  </si>
  <si>
    <t>Vanne EZ (Rue Sherbrooke)</t>
  </si>
  <si>
    <t>Int. rue SHERBROOKE - CALIXTA L</t>
  </si>
  <si>
    <t>45072-13</t>
  </si>
  <si>
    <t>Station de pompage Cabana</t>
  </si>
  <si>
    <t>Rue CABANA</t>
  </si>
  <si>
    <t>45072-14</t>
  </si>
  <si>
    <t>Station de pompage Francois-Hertel</t>
  </si>
  <si>
    <t>2098</t>
  </si>
  <si>
    <t>Rue FRANCOIS-HERTEL</t>
  </si>
  <si>
    <t>45072-15</t>
  </si>
  <si>
    <t>Station de pompage Desjardins</t>
  </si>
  <si>
    <t>Rue DESJARDINS</t>
  </si>
  <si>
    <t>45072-16</t>
  </si>
  <si>
    <t>Station de pompage du Moulin</t>
  </si>
  <si>
    <t>950</t>
  </si>
  <si>
    <t>Rue CARDINAL-LÉGER</t>
  </si>
  <si>
    <t>45072-17</t>
  </si>
  <si>
    <t>Station de pompage de La Serpentine</t>
  </si>
  <si>
    <t>1297</t>
  </si>
  <si>
    <t>Rue DE LA SERPENTINE</t>
  </si>
  <si>
    <t>45072-18</t>
  </si>
  <si>
    <t>Station de pompage Plage des Cantons</t>
  </si>
  <si>
    <t>Chemin de la PLAGE DES CANTONS</t>
  </si>
  <si>
    <t>45072-19</t>
  </si>
  <si>
    <t>Station de pompage Pierre Hamel</t>
  </si>
  <si>
    <t>2120</t>
  </si>
  <si>
    <t>Rue PIERRE HAMEL</t>
  </si>
  <si>
    <t>45072-20</t>
  </si>
  <si>
    <t>Station de pompage des Ormes</t>
  </si>
  <si>
    <t>Avenue des ORMES</t>
  </si>
  <si>
    <t>45072-21</t>
  </si>
  <si>
    <t>Station de pompage Versant</t>
  </si>
  <si>
    <t>2284</t>
  </si>
  <si>
    <t>Rue du VERSANT</t>
  </si>
  <si>
    <t>45072-22</t>
  </si>
  <si>
    <t>Station de pompage des Nymphes</t>
  </si>
  <si>
    <t>604</t>
  </si>
  <si>
    <t>Avenue des NYMPHES</t>
  </si>
  <si>
    <t>45072-23</t>
  </si>
  <si>
    <t>Station de pompage Marielle</t>
  </si>
  <si>
    <t>403</t>
  </si>
  <si>
    <t>Rue MARIELLE</t>
  </si>
  <si>
    <t>45072-24</t>
  </si>
  <si>
    <t>Station de pompage Dupuis</t>
  </si>
  <si>
    <t>Rue MERRY-SUD</t>
  </si>
  <si>
    <t>45072-26</t>
  </si>
  <si>
    <t>Station de pompage Hatley</t>
  </si>
  <si>
    <t>Rue de l'ARCHVÊQUE</t>
  </si>
  <si>
    <t>45072-27</t>
  </si>
  <si>
    <t>Station de pompage Pointe Merry</t>
  </si>
  <si>
    <t>Rue PRINCIPALE OUEST</t>
  </si>
  <si>
    <t>45072-28</t>
  </si>
  <si>
    <t>Station pompage Ouest (CPR) du Lac</t>
  </si>
  <si>
    <t>45072-29</t>
  </si>
  <si>
    <t>Station de pompage Shell</t>
  </si>
  <si>
    <t>45072-30</t>
  </si>
  <si>
    <t>Station de pompage Quai Mac Pherson</t>
  </si>
  <si>
    <t>45072-31</t>
  </si>
  <si>
    <t>Station de pompage des Aunes</t>
  </si>
  <si>
    <t>398</t>
  </si>
  <si>
    <t>Avenus DES AUNES</t>
  </si>
  <si>
    <t>45072-32</t>
  </si>
  <si>
    <t>Station de pompage Boulevard Poirier</t>
  </si>
  <si>
    <t>Boulevard POIRIER</t>
  </si>
  <si>
    <t>45072-33</t>
  </si>
  <si>
    <t>Station de pompage Poirier-Omerville</t>
  </si>
  <si>
    <t>45072-34</t>
  </si>
  <si>
    <t>Station de pompage Saint-Jacques Est</t>
  </si>
  <si>
    <t>Rue ST-JACQUES EST</t>
  </si>
  <si>
    <t>45072-35</t>
  </si>
  <si>
    <t>Station de pompage du Domaine</t>
  </si>
  <si>
    <t>Rue du DOMAINE</t>
  </si>
  <si>
    <t>45072-36</t>
  </si>
  <si>
    <t>Station de pompage Quenard</t>
  </si>
  <si>
    <t>45072-37</t>
  </si>
  <si>
    <t>Station de pompage du Ruisseau Rouge</t>
  </si>
  <si>
    <t>1504</t>
  </si>
  <si>
    <t>Rue ST-PATRICE EST</t>
  </si>
  <si>
    <t>45072-38</t>
  </si>
  <si>
    <t>Station de pompage BELVEDERE</t>
  </si>
  <si>
    <t>Rue PROSPECT</t>
  </si>
  <si>
    <t>45072-39</t>
  </si>
  <si>
    <t>Régulateur Merry-Sud</t>
  </si>
  <si>
    <t>45072-42</t>
  </si>
  <si>
    <t>Régulateur rivièra</t>
  </si>
  <si>
    <t>45072-43</t>
  </si>
  <si>
    <t>Régulateur Mac-Pherson</t>
  </si>
  <si>
    <t>Secteur Boulevard Industriel</t>
  </si>
  <si>
    <t>45072-44</t>
  </si>
  <si>
    <t>Régulateur Edouard</t>
  </si>
  <si>
    <t>Rue St-Jean Bosco-voie ferrée</t>
  </si>
  <si>
    <t>45072-45</t>
  </si>
  <si>
    <t>Régulateur Michigan</t>
  </si>
  <si>
    <t>Secteur rue Michigan</t>
  </si>
  <si>
    <t>45072-46</t>
  </si>
  <si>
    <t>Régulateur Saint-charles et Michigan</t>
  </si>
  <si>
    <t>Intersection St-Charles et Belvédère</t>
  </si>
  <si>
    <t>45072-47</t>
  </si>
  <si>
    <t>Rue Hatley</t>
  </si>
  <si>
    <t>45072-48</t>
  </si>
  <si>
    <t>Régulateur St-Patrice est</t>
  </si>
  <si>
    <t>Rue St-Patrice est</t>
  </si>
  <si>
    <t>45072-49</t>
  </si>
  <si>
    <t>Régulateur Prospect</t>
  </si>
  <si>
    <t>45072-50</t>
  </si>
  <si>
    <t>Régulateur Principale est (Belvédère)</t>
  </si>
  <si>
    <t>Intersection rues Belvédère et Principale</t>
  </si>
  <si>
    <t>45072-51</t>
  </si>
  <si>
    <t>45072-52</t>
  </si>
  <si>
    <t>Bassins d'épuration</t>
  </si>
  <si>
    <t>Rue du Domaine</t>
  </si>
  <si>
    <t>44055-1</t>
  </si>
  <si>
    <t>1878</t>
  </si>
  <si>
    <t>Chemin  TREMBLAY</t>
  </si>
  <si>
    <t>44055-2</t>
  </si>
  <si>
    <t>chemin favreau</t>
  </si>
  <si>
    <t>44055-3</t>
  </si>
  <si>
    <t>Chemin Tremblay</t>
  </si>
  <si>
    <t>44055-4</t>
  </si>
  <si>
    <t>45008-1</t>
  </si>
  <si>
    <t>PUIT 1</t>
  </si>
  <si>
    <t>Chemin de FAIRFAX</t>
  </si>
  <si>
    <t>45008-2</t>
  </si>
  <si>
    <t>PUIT 2</t>
  </si>
  <si>
    <t>Route  MAPLE</t>
  </si>
  <si>
    <t>45008-3</t>
  </si>
  <si>
    <t>Usine d'épuration - 3 étangs  - Stanstead Plain</t>
  </si>
  <si>
    <t>43</t>
  </si>
  <si>
    <t>45008-4</t>
  </si>
  <si>
    <t>Rue  CANUSA</t>
  </si>
  <si>
    <t>42088-7</t>
  </si>
  <si>
    <t>PP Saint-Georges</t>
  </si>
  <si>
    <t>Rue Saint-Georges</t>
  </si>
  <si>
    <t>42088-8</t>
  </si>
  <si>
    <t>PP Greenlay</t>
  </si>
  <si>
    <t>42088-9</t>
  </si>
  <si>
    <t>Poste de surpression ST-Georges</t>
  </si>
  <si>
    <t>42088-10</t>
  </si>
  <si>
    <t>Bassins de décantation</t>
  </si>
  <si>
    <t>Des Prés</t>
  </si>
  <si>
    <t>44071-1</t>
  </si>
  <si>
    <t>Chemin de HATLEY</t>
  </si>
  <si>
    <t>44071-2</t>
  </si>
  <si>
    <t>Chemin de MOE'S RIVER</t>
  </si>
  <si>
    <t>44071-3</t>
  </si>
  <si>
    <t>Chemin Hyatt's Mills</t>
  </si>
  <si>
    <t>44071-4</t>
  </si>
  <si>
    <t>Rue Du Hameau</t>
  </si>
  <si>
    <t>44071-5</t>
  </si>
  <si>
    <t>Rue Massé</t>
  </si>
  <si>
    <t>44071-6</t>
  </si>
  <si>
    <t>Rue Paul</t>
  </si>
  <si>
    <t>30050-4</t>
  </si>
  <si>
    <t>4534</t>
  </si>
  <si>
    <t>30050-5</t>
  </si>
  <si>
    <t>rte 263</t>
  </si>
  <si>
    <t>30050-6</t>
  </si>
  <si>
    <t>1120</t>
  </si>
  <si>
    <t>rte263</t>
  </si>
  <si>
    <t>30050-7</t>
  </si>
  <si>
    <t>1173</t>
  </si>
  <si>
    <t>30050-8</t>
  </si>
  <si>
    <t>5Erang</t>
  </si>
  <si>
    <t>30050-9</t>
  </si>
  <si>
    <t>5 E rang</t>
  </si>
  <si>
    <t>42040-1</t>
  </si>
  <si>
    <t>Usine d'eau potable - Équipement UV - Prise d'eau Bowker</t>
  </si>
  <si>
    <t>42040-2</t>
  </si>
  <si>
    <t>Bonsecours</t>
  </si>
  <si>
    <t>1056</t>
  </si>
  <si>
    <t>Route 220, Bonsecours</t>
  </si>
  <si>
    <t>42040-3</t>
  </si>
  <si>
    <t>Barrage du Lac Bowker</t>
  </si>
  <si>
    <t>Chemin de l'Ondatra</t>
  </si>
  <si>
    <t>90012-12</t>
  </si>
  <si>
    <t>Usine et étangs aérés</t>
  </si>
  <si>
    <t>4001</t>
  </si>
  <si>
    <t>Boulevard du PARC-INDUSTRIEL</t>
  </si>
  <si>
    <t>90012-13</t>
  </si>
  <si>
    <t>Station de pompage Des Rosiers</t>
  </si>
  <si>
    <t>3618</t>
  </si>
  <si>
    <t>Rue des ROSIERS</t>
  </si>
  <si>
    <t>90012-14</t>
  </si>
  <si>
    <t>PPC1 - camping</t>
  </si>
  <si>
    <t>Camping La Tuque</t>
  </si>
  <si>
    <t>90012-15</t>
  </si>
  <si>
    <t>PPC2 - camping</t>
  </si>
  <si>
    <t>90012-16</t>
  </si>
  <si>
    <t>PPC3 - camping</t>
  </si>
  <si>
    <t>90012-17</t>
  </si>
  <si>
    <t>PPC4 - camping</t>
  </si>
  <si>
    <t>90012-18</t>
  </si>
  <si>
    <t>PPC5 - camping</t>
  </si>
  <si>
    <t>90027-1</t>
  </si>
  <si>
    <t>Damasse</t>
  </si>
  <si>
    <t>41117-1</t>
  </si>
  <si>
    <t>Rue  MAIN</t>
  </si>
  <si>
    <t>41117-2</t>
  </si>
  <si>
    <t>Rue  ST-ALPHONSE</t>
  </si>
  <si>
    <t>41117-3</t>
  </si>
  <si>
    <t>41117-4</t>
  </si>
  <si>
    <t>PP des forges</t>
  </si>
  <si>
    <t>Rue des Forges</t>
  </si>
  <si>
    <t>45008-5</t>
  </si>
  <si>
    <t>BEEBE-PLAIN</t>
  </si>
  <si>
    <t>Rue  JUNCTION</t>
  </si>
  <si>
    <t>45008-6</t>
  </si>
  <si>
    <t>Usine de traitetment - Rock Island - Boue activé</t>
  </si>
  <si>
    <t>Tilton</t>
  </si>
  <si>
    <t>45008-7</t>
  </si>
  <si>
    <t>Usine d'épuration - 3 étangs aérés - BEBE PLAIN</t>
  </si>
  <si>
    <t>112C</t>
  </si>
  <si>
    <t>45008-8</t>
  </si>
  <si>
    <t>RIVERSIDE</t>
  </si>
  <si>
    <t>45008-9</t>
  </si>
  <si>
    <t>derrière le restaurant la vieille douane</t>
  </si>
  <si>
    <t>DUFFERIN</t>
  </si>
  <si>
    <t>45008-10</t>
  </si>
  <si>
    <t>MAPLE</t>
  </si>
  <si>
    <t>45008-11</t>
  </si>
  <si>
    <t>WOODSIDE</t>
  </si>
  <si>
    <t>45008-12</t>
  </si>
  <si>
    <t>Rue NOTRE DAME</t>
  </si>
  <si>
    <t>45025-1</t>
  </si>
  <si>
    <t>Usine avec étangs aérés</t>
  </si>
  <si>
    <t>Chemin  NARROW ROUTE 247</t>
  </si>
  <si>
    <t>45025-2</t>
  </si>
  <si>
    <t>Chemin Heath, Georgesville</t>
  </si>
  <si>
    <t>45025-3</t>
  </si>
  <si>
    <t>poste de pompage  fitchbay</t>
  </si>
  <si>
    <t>Chemin de Fitch Bay</t>
  </si>
  <si>
    <t>45025-4</t>
  </si>
  <si>
    <t>Puit à gravité avec petit réservoir d'eau potable et poste de chloration</t>
  </si>
  <si>
    <t>Ch. Sheldon</t>
  </si>
  <si>
    <t>45025-5</t>
  </si>
  <si>
    <t>postre de pompage georgeville</t>
  </si>
  <si>
    <t>carré copp et chemin magoons point</t>
  </si>
  <si>
    <t>45030-1</t>
  </si>
  <si>
    <t>Station de pompage  Girl's Camp - Secteur Owls Head</t>
  </si>
  <si>
    <t>125C</t>
  </si>
  <si>
    <t>Girls Camp, Mansonville</t>
  </si>
  <si>
    <t>45030-2</t>
  </si>
  <si>
    <t>Station de pompage Bélair - Village de Mansonville</t>
  </si>
  <si>
    <t>Intersection des rues Mansonville et Bélair</t>
  </si>
  <si>
    <t>45030-3</t>
  </si>
  <si>
    <t>Puit - Village de Mansonville</t>
  </si>
  <si>
    <t>467</t>
  </si>
  <si>
    <t>Route de Mansonville, Mansonville</t>
  </si>
  <si>
    <t>45030-4</t>
  </si>
  <si>
    <t>Usine d'épuration - Secteur Owls Head -  Deux étangs aérés</t>
  </si>
  <si>
    <t>Chemin Owls Head, Mansonville</t>
  </si>
  <si>
    <t>45030-5</t>
  </si>
  <si>
    <t>Usine de filtration - Secteur Owls Head</t>
  </si>
  <si>
    <t>68</t>
  </si>
  <si>
    <t>Chemin Panorama, Mansonville</t>
  </si>
  <si>
    <t>41080-1</t>
  </si>
  <si>
    <t>Rue de DITTON</t>
  </si>
  <si>
    <t>41080-2</t>
  </si>
  <si>
    <t>41080-3</t>
  </si>
  <si>
    <t>41080-4</t>
  </si>
  <si>
    <t>Puits 1</t>
  </si>
  <si>
    <t>Territoire de la Municipalité de Hampden</t>
  </si>
  <si>
    <t>41080-5</t>
  </si>
  <si>
    <t>Puits 2</t>
  </si>
  <si>
    <t>41080-6</t>
  </si>
  <si>
    <t>423</t>
  </si>
  <si>
    <t>ROUTE 257 SUD (HAMPDEN)</t>
  </si>
  <si>
    <t>41080-7</t>
  </si>
  <si>
    <t>principal</t>
  </si>
  <si>
    <t>41080-8</t>
  </si>
  <si>
    <t>Victoria Ouest</t>
  </si>
  <si>
    <t>157</t>
  </si>
  <si>
    <t>Chemin VICTORIA OUEST</t>
  </si>
  <si>
    <t>41080-9</t>
  </si>
  <si>
    <t>Des Peupliers</t>
  </si>
  <si>
    <t>30050-1</t>
  </si>
  <si>
    <t>4618</t>
  </si>
  <si>
    <t>30050-2</t>
  </si>
  <si>
    <t>158</t>
  </si>
  <si>
    <t>rue Rancourt</t>
  </si>
  <si>
    <t>30050-3</t>
  </si>
  <si>
    <t>5E RANG</t>
  </si>
  <si>
    <t>45050-6</t>
  </si>
  <si>
    <t>3122</t>
  </si>
  <si>
    <t>Ch Capelton</t>
  </si>
  <si>
    <t>45050-7</t>
  </si>
  <si>
    <t>4195</t>
  </si>
  <si>
    <t>Ch Magog</t>
  </si>
  <si>
    <t>45050-8</t>
  </si>
  <si>
    <t>Ch Hovey</t>
  </si>
  <si>
    <t>45050-9</t>
  </si>
  <si>
    <t>2145</t>
  </si>
  <si>
    <t>45050-10</t>
  </si>
  <si>
    <t>45050-11</t>
  </si>
  <si>
    <t>Ch Sherbrooke</t>
  </si>
  <si>
    <t>42060-1</t>
  </si>
  <si>
    <t>Rue  CARPENTIER</t>
  </si>
  <si>
    <t>42060-2</t>
  </si>
  <si>
    <t>40010-1</t>
  </si>
  <si>
    <t>2 étangs</t>
  </si>
  <si>
    <t>Chemin  ST-REMI</t>
  </si>
  <si>
    <t>40010-2</t>
  </si>
  <si>
    <t>Route 216 est</t>
  </si>
  <si>
    <t>40010-3</t>
  </si>
  <si>
    <t>Route 216 ouest</t>
  </si>
  <si>
    <t>30040-1</t>
  </si>
  <si>
    <t>Route 214</t>
  </si>
  <si>
    <t>42088-1</t>
  </si>
  <si>
    <t>Usine de traitement des eaux avec le réservoir d'eau potable</t>
  </si>
  <si>
    <t>42088-2</t>
  </si>
  <si>
    <t>Poste Charles</t>
  </si>
  <si>
    <t>42088-3</t>
  </si>
  <si>
    <t>Usine de traitement avec étang</t>
  </si>
  <si>
    <t>42088-4</t>
  </si>
  <si>
    <t>PP Bruneau</t>
  </si>
  <si>
    <t>42088-5</t>
  </si>
  <si>
    <t>PP Sainte-Marie</t>
  </si>
  <si>
    <t>42088-6</t>
  </si>
  <si>
    <t>PP Saint-Gabriel</t>
  </si>
  <si>
    <t>45030-6</t>
  </si>
  <si>
    <t>Village de Mansonville - 2 Étangs non aérés</t>
  </si>
  <si>
    <t>Chemin du Traitement des eaux</t>
  </si>
  <si>
    <t>45030-7</t>
  </si>
  <si>
    <t>Station de pompage Panorama - Secteur Owls Head</t>
  </si>
  <si>
    <t>Chemin Panorama, Mansonville (Au nord de l'intersection des rues Panorama et Sarcelles)</t>
  </si>
  <si>
    <t>45030-8</t>
  </si>
  <si>
    <t>Station de pompage Mills - Village de Mansonville</t>
  </si>
  <si>
    <t>Rue Mills (Intersection des rues Mills et Vale Perkins)</t>
  </si>
  <si>
    <t>45030-9</t>
  </si>
  <si>
    <t>Réservoir - Village de Mansonville</t>
  </si>
  <si>
    <t>Rue Jacques-Cartier</t>
  </si>
  <si>
    <t>45030-10</t>
  </si>
  <si>
    <t>Réservoir  - Secteur Owls Head</t>
  </si>
  <si>
    <t>Dans la montagne de ski</t>
  </si>
  <si>
    <t>45035-1</t>
  </si>
  <si>
    <t>Chemin de BROWN'S HILL</t>
  </si>
  <si>
    <t>45035-2</t>
  </si>
  <si>
    <t>Eau Potable</t>
  </si>
  <si>
    <t>Puits, poste de pompage et station de chloration</t>
  </si>
  <si>
    <t>1545</t>
  </si>
  <si>
    <t>Chemin BOYNTON</t>
  </si>
  <si>
    <t>45035-3</t>
  </si>
  <si>
    <t>Rue  TYLER</t>
  </si>
  <si>
    <t>45035-4</t>
  </si>
  <si>
    <t>940</t>
  </si>
  <si>
    <t>Thompson</t>
  </si>
  <si>
    <t>45035-5</t>
  </si>
  <si>
    <t>Chemin Brown's Hill</t>
  </si>
  <si>
    <t>45035-6</t>
  </si>
  <si>
    <t>Bay Drive</t>
  </si>
  <si>
    <t>45035-7</t>
  </si>
  <si>
    <t>595</t>
  </si>
  <si>
    <t>Chemin Ripplecove</t>
  </si>
  <si>
    <t>45035-8</t>
  </si>
  <si>
    <t>784</t>
  </si>
  <si>
    <t>45035-9</t>
  </si>
  <si>
    <t>45035-10</t>
  </si>
  <si>
    <t>3035</t>
  </si>
  <si>
    <t>45035-11</t>
  </si>
  <si>
    <t>3089</t>
  </si>
  <si>
    <t>Ch. Round Bay</t>
  </si>
  <si>
    <t>45035-12</t>
  </si>
  <si>
    <t>3141</t>
  </si>
  <si>
    <t>Round Bay</t>
  </si>
  <si>
    <t>45035-13</t>
  </si>
  <si>
    <t>513</t>
  </si>
  <si>
    <t>Main</t>
  </si>
  <si>
    <t>45035-14</t>
  </si>
  <si>
    <t>931</t>
  </si>
  <si>
    <t>Chemin Bacon's Bay</t>
  </si>
  <si>
    <t>45035-15</t>
  </si>
  <si>
    <t>1327</t>
  </si>
  <si>
    <t>45035-16</t>
  </si>
  <si>
    <t>457</t>
  </si>
  <si>
    <t>45050-1</t>
  </si>
  <si>
    <t>45050-2</t>
  </si>
  <si>
    <t>45050-3</t>
  </si>
  <si>
    <t>4 Étang aérés</t>
  </si>
  <si>
    <t>Rue Laprise</t>
  </si>
  <si>
    <t>45050-4</t>
  </si>
  <si>
    <t>Ch de la rivière</t>
  </si>
  <si>
    <t>45050-5</t>
  </si>
  <si>
    <t>Rue Main</t>
  </si>
  <si>
    <t>42060-3</t>
  </si>
  <si>
    <t>42060-4</t>
  </si>
  <si>
    <t>42060-5</t>
  </si>
  <si>
    <t>42060-6</t>
  </si>
  <si>
    <t>42060-7</t>
  </si>
  <si>
    <t>Réservoir Carpentier</t>
  </si>
  <si>
    <t>Rue Carpentier</t>
  </si>
  <si>
    <t>42098-1</t>
  </si>
  <si>
    <t>42098-2</t>
  </si>
  <si>
    <t>Craig</t>
  </si>
  <si>
    <t>Rue  CRAIG</t>
  </si>
  <si>
    <t>42098-3</t>
  </si>
  <si>
    <t>Adams</t>
  </si>
  <si>
    <t>Rue  ADAMS</t>
  </si>
  <si>
    <t>42098-4</t>
  </si>
  <si>
    <t>42098-5</t>
  </si>
  <si>
    <t>Du Pont</t>
  </si>
  <si>
    <t>Ave de Melbourne Nord</t>
  </si>
  <si>
    <t>42098-6</t>
  </si>
  <si>
    <t>Donnite</t>
  </si>
  <si>
    <t>Rue Bridge</t>
  </si>
  <si>
    <t>42098-7</t>
  </si>
  <si>
    <t>Bâtiment Usine d'épuration</t>
  </si>
  <si>
    <t>Route 243 au Canton de Cleveland</t>
  </si>
  <si>
    <t>42098-8</t>
  </si>
  <si>
    <t>Génératrice</t>
  </si>
  <si>
    <t>Rue PRINCIPALE Sud</t>
  </si>
  <si>
    <t>42098-9</t>
  </si>
  <si>
    <t>2 étangs aérés de capacité de 3 012 m^3/d</t>
  </si>
  <si>
    <t>42098-10</t>
  </si>
  <si>
    <t>2 puits</t>
  </si>
  <si>
    <t>Route 143 au Canton de Cleveland</t>
  </si>
  <si>
    <t>42098-11</t>
  </si>
  <si>
    <t>réservoir d'eau potable de 5 600 m^3</t>
  </si>
  <si>
    <t>368</t>
  </si>
  <si>
    <t>42098-12</t>
  </si>
  <si>
    <t>Usine de traitement et poste de chloration</t>
  </si>
  <si>
    <t>183A</t>
  </si>
  <si>
    <t>30010-4</t>
  </si>
  <si>
    <t>30010-5</t>
  </si>
  <si>
    <t>30010-6</t>
  </si>
  <si>
    <t>puits de l'aréna</t>
  </si>
  <si>
    <t>30010-7</t>
  </si>
  <si>
    <t>raccordement du puits de l'aréna</t>
  </si>
  <si>
    <t>30025-1</t>
  </si>
  <si>
    <t>3 ième rang</t>
  </si>
  <si>
    <t>30025-2</t>
  </si>
  <si>
    <t>30025-3</t>
  </si>
  <si>
    <t>Dodier</t>
  </si>
  <si>
    <t>1978</t>
  </si>
  <si>
    <t>Ch.Motel sur le Lac</t>
  </si>
  <si>
    <t>30025-4</t>
  </si>
  <si>
    <t>Roy Busque 1</t>
  </si>
  <si>
    <t>932</t>
  </si>
  <si>
    <t>rte 161</t>
  </si>
  <si>
    <t>30025-5</t>
  </si>
  <si>
    <t>Fillion</t>
  </si>
  <si>
    <t>30025-6</t>
  </si>
  <si>
    <t>808</t>
  </si>
  <si>
    <t>30025-7</t>
  </si>
  <si>
    <t>Beaulé</t>
  </si>
  <si>
    <t>728</t>
  </si>
  <si>
    <t>43027-49</t>
  </si>
  <si>
    <t>Réservoir d'eau Brompton</t>
  </si>
  <si>
    <t>3335</t>
  </si>
  <si>
    <t>Rue du Fer-Droit</t>
  </si>
  <si>
    <t>43027-50</t>
  </si>
  <si>
    <t>Poste de pompage Saint-Élie et réservoir</t>
  </si>
  <si>
    <t>4525</t>
  </si>
  <si>
    <t>Chemin St-Roch Nord</t>
  </si>
  <si>
    <t>43027-51</t>
  </si>
  <si>
    <t>Poste de pompage Molson</t>
  </si>
  <si>
    <t>4670</t>
  </si>
  <si>
    <t>Bertrand-Fabi</t>
  </si>
  <si>
    <t>43027-52</t>
  </si>
  <si>
    <t>Poste de pompage Memphrémagog</t>
  </si>
  <si>
    <t>1083</t>
  </si>
  <si>
    <t>Chemin Georgeville</t>
  </si>
  <si>
    <t>43027-53</t>
  </si>
  <si>
    <t>43027-54</t>
  </si>
  <si>
    <t>Poste de pompage Raby</t>
  </si>
  <si>
    <t>Raby</t>
  </si>
  <si>
    <t>43027-55</t>
  </si>
  <si>
    <t>Poste de pompage Varennes</t>
  </si>
  <si>
    <t>4220</t>
  </si>
  <si>
    <t>Varennes</t>
  </si>
  <si>
    <t>43027-56</t>
  </si>
  <si>
    <t>Poste de pompage Arsenault</t>
  </si>
  <si>
    <t>1680</t>
  </si>
  <si>
    <t>Dunant</t>
  </si>
  <si>
    <t>43027-25</t>
  </si>
  <si>
    <t>Rue de l’ ALLEE</t>
  </si>
  <si>
    <t>43027-26</t>
  </si>
  <si>
    <t>Rue  HEMOND</t>
  </si>
  <si>
    <t>43027-27</t>
  </si>
  <si>
    <t>Poste de pompage Queen</t>
  </si>
  <si>
    <t>Boulevard  QUEEN VICTORIA</t>
  </si>
  <si>
    <t>43027-28</t>
  </si>
  <si>
    <t>Poste de pompage Hertel</t>
  </si>
  <si>
    <t>2305</t>
  </si>
  <si>
    <t>43027-29</t>
  </si>
  <si>
    <t>Station d'épuration Saint-Élie</t>
  </si>
  <si>
    <t>43027-30</t>
  </si>
  <si>
    <t>Poste de pompage Saint-François</t>
  </si>
  <si>
    <t>195</t>
  </si>
  <si>
    <t>Rue  SAINT-FRANCOIS N</t>
  </si>
  <si>
    <t>43027-31</t>
  </si>
  <si>
    <t>2104</t>
  </si>
  <si>
    <t>Rue de la RIVIERE-MAGOG</t>
  </si>
  <si>
    <t>43027-32</t>
  </si>
  <si>
    <t>Chloration St Francis</t>
  </si>
  <si>
    <t>Rue  ST-FRANCIS</t>
  </si>
  <si>
    <t>43027-57</t>
  </si>
  <si>
    <t>Chloration Brompton</t>
  </si>
  <si>
    <t>2095</t>
  </si>
  <si>
    <t>Claude-Greffard</t>
  </si>
  <si>
    <t>43027-58</t>
  </si>
  <si>
    <t>Poste de pompage Béliveau</t>
  </si>
  <si>
    <t>Galt ouest</t>
  </si>
  <si>
    <t>43027-59</t>
  </si>
  <si>
    <t>Poste de pompage Du Chalumeau</t>
  </si>
  <si>
    <t>3205</t>
  </si>
  <si>
    <t>Du Chalumeau</t>
  </si>
  <si>
    <t>43027-60</t>
  </si>
  <si>
    <t>Poste de pompage Ernest-Bergeron</t>
  </si>
  <si>
    <t>Alfred Paradis</t>
  </si>
  <si>
    <t>43027-61</t>
  </si>
  <si>
    <t>Poste de pompage Montante</t>
  </si>
  <si>
    <t>2491</t>
  </si>
  <si>
    <t>Montante</t>
  </si>
  <si>
    <t>43027-62</t>
  </si>
  <si>
    <t>Poste de pompage Surpression</t>
  </si>
  <si>
    <t>Rue Macdale, Magog</t>
  </si>
  <si>
    <t>43027-63</t>
  </si>
  <si>
    <t>Poste de pompage Intermédiaire</t>
  </si>
  <si>
    <t>Route 108, Ste-Catheirne de Hatley</t>
  </si>
  <si>
    <t>43027-64</t>
  </si>
  <si>
    <t>Poste de pompage View point</t>
  </si>
  <si>
    <t>2613</t>
  </si>
  <si>
    <t>Delta</t>
  </si>
  <si>
    <t>43027-65</t>
  </si>
  <si>
    <t>Poste de pompage St-Jean Baptiste</t>
  </si>
  <si>
    <t>St-Jean Baptiste</t>
  </si>
  <si>
    <t>43027-33</t>
  </si>
  <si>
    <t>Rue  PAUL-DESRUISSEAUX</t>
  </si>
  <si>
    <t>43027-34</t>
  </si>
  <si>
    <t>Poste de pompage Deauville</t>
  </si>
  <si>
    <t>8285</t>
  </si>
  <si>
    <t>Boulevard  BOURQUE</t>
  </si>
  <si>
    <t>43027-35</t>
  </si>
  <si>
    <t>Rue  MORIN</t>
  </si>
  <si>
    <t>43027-36</t>
  </si>
  <si>
    <t>Rue  COLBERT</t>
  </si>
  <si>
    <t>43027-37</t>
  </si>
  <si>
    <t>Poste de chloration Ascot et réservoir de Chambly</t>
  </si>
  <si>
    <t>Rue du FORT-CHAMBLY</t>
  </si>
  <si>
    <t>43027-38</t>
  </si>
  <si>
    <t>Station d'épuration de Rock Forest</t>
  </si>
  <si>
    <t>Chemin  SAINT-ROCH S</t>
  </si>
  <si>
    <t>43027-39</t>
  </si>
  <si>
    <t>Poste de pompage Lesage</t>
  </si>
  <si>
    <t>4040</t>
  </si>
  <si>
    <t>Rue  LESAGE</t>
  </si>
  <si>
    <t>43027-40</t>
  </si>
  <si>
    <t>Rue  GALT O</t>
  </si>
  <si>
    <t>43027-41</t>
  </si>
  <si>
    <t>Poste de pompage St-Joseph</t>
  </si>
  <si>
    <t>Rue  CLAIRE-JOLICOEUR</t>
  </si>
  <si>
    <t>43027-42</t>
  </si>
  <si>
    <t>Rue du RUISSEAU-NOIR</t>
  </si>
  <si>
    <t>43027-43</t>
  </si>
  <si>
    <t>Poste de pompage Paré</t>
  </si>
  <si>
    <t>3575</t>
  </si>
  <si>
    <t>Rue  FREDERIC-PARE</t>
  </si>
  <si>
    <t>43027-44</t>
  </si>
  <si>
    <t>Poste de pompage Beattie</t>
  </si>
  <si>
    <t>282</t>
  </si>
  <si>
    <t>43027-45</t>
  </si>
  <si>
    <t>Poste de pompage Bourque</t>
  </si>
  <si>
    <t>Rue  JOHN-S.-BOURQUE</t>
  </si>
  <si>
    <t>43027-46</t>
  </si>
  <si>
    <t>Poste de pompage Delorme</t>
  </si>
  <si>
    <t>Rue  DELORME</t>
  </si>
  <si>
    <t>43027-47</t>
  </si>
  <si>
    <t>Poste de pompage Léger</t>
  </si>
  <si>
    <t>275</t>
  </si>
  <si>
    <t>Rue  LEGER</t>
  </si>
  <si>
    <t>43027-48</t>
  </si>
  <si>
    <t>Poste de pompage Chapleau</t>
  </si>
  <si>
    <t>1080</t>
  </si>
  <si>
    <t>Rue  JOSEPH-LABRECQUE</t>
  </si>
  <si>
    <t>43027-1</t>
  </si>
  <si>
    <t>4197</t>
  </si>
  <si>
    <t>Rue de VARENNES</t>
  </si>
  <si>
    <t>43027-2</t>
  </si>
  <si>
    <t>Station d'épuration de Deauville</t>
  </si>
  <si>
    <t>Rue  MARRAS</t>
  </si>
  <si>
    <t>43027-3</t>
  </si>
  <si>
    <t>Réservoir Rock Forest</t>
  </si>
  <si>
    <t>5124</t>
  </si>
  <si>
    <t>43027-4</t>
  </si>
  <si>
    <t>Station d'épuration de Bromptonville</t>
  </si>
  <si>
    <t>43027-5</t>
  </si>
  <si>
    <t>Poste de pompage Dorman</t>
  </si>
  <si>
    <t>2750</t>
  </si>
  <si>
    <t>43027-6</t>
  </si>
  <si>
    <t>Poste de pompage Beckett et réservoir</t>
  </si>
  <si>
    <t>2315 - 2435</t>
  </si>
  <si>
    <t>Rue  BECKETT</t>
  </si>
  <si>
    <t>43027-7</t>
  </si>
  <si>
    <t>Poste de pompage 18ème Avenue et réservoir</t>
  </si>
  <si>
    <t>18E AVENUE N</t>
  </si>
  <si>
    <t>43027-8</t>
  </si>
  <si>
    <t>Station d'épuration de Sherbrooke (5 bâtiments attachés)</t>
  </si>
  <si>
    <t>2275</t>
  </si>
  <si>
    <t>Rue  CLAUDE-GREFFARD</t>
  </si>
  <si>
    <t>43027-9</t>
  </si>
  <si>
    <t>Voie  FERREE C.N.R.</t>
  </si>
  <si>
    <t>43027-10</t>
  </si>
  <si>
    <t>Rue  WILSON</t>
  </si>
  <si>
    <t>43027-11</t>
  </si>
  <si>
    <t>Rue  MEZY</t>
  </si>
  <si>
    <t>43027-12</t>
  </si>
  <si>
    <t>43027-13</t>
  </si>
  <si>
    <t>Poste de pompage Val-du -lac</t>
  </si>
  <si>
    <t>6920</t>
  </si>
  <si>
    <t>Chemin de VAL-DU-LAC</t>
  </si>
  <si>
    <t>43027-14</t>
  </si>
  <si>
    <t>2451</t>
  </si>
  <si>
    <t>Rue de l’ IVOIRE</t>
  </si>
  <si>
    <t>43027-15</t>
  </si>
  <si>
    <t>Rue  QUEEN</t>
  </si>
  <si>
    <t>43027-16</t>
  </si>
  <si>
    <t>Réservoir des Fusains</t>
  </si>
  <si>
    <t>Rue des FUSAINS</t>
  </si>
  <si>
    <t>43027-17</t>
  </si>
  <si>
    <t>Chemin  HASKELL HILL</t>
  </si>
  <si>
    <t>43027-18</t>
  </si>
  <si>
    <t>Rue  PROJETEE</t>
  </si>
  <si>
    <t>43027-19</t>
  </si>
  <si>
    <t>1714</t>
  </si>
  <si>
    <t>Rue  JEANNE-MANCE</t>
  </si>
  <si>
    <t>43027-20</t>
  </si>
  <si>
    <t>Rue  THIBAULT</t>
  </si>
  <si>
    <t>43027-21</t>
  </si>
  <si>
    <t>Usine traitement eau Jeanson</t>
  </si>
  <si>
    <t>Chemin de SAINTE-CATHERINE</t>
  </si>
  <si>
    <t>43027-22</t>
  </si>
  <si>
    <t>Poste de pompage Mi-Vallon</t>
  </si>
  <si>
    <t>4440</t>
  </si>
  <si>
    <t>43027-23</t>
  </si>
  <si>
    <t>Poste de pompage Plateau St-Joseph</t>
  </si>
  <si>
    <t>Boulevard du PLATEAU SAINT-JOSEPH</t>
  </si>
  <si>
    <t>43027-24</t>
  </si>
  <si>
    <t>2315</t>
  </si>
  <si>
    <t>41038-1</t>
  </si>
  <si>
    <t>PC-103,réservoir Marquis</t>
  </si>
  <si>
    <t>Chemin de CLIFTON</t>
  </si>
  <si>
    <t>41038-2</t>
  </si>
  <si>
    <t>PC-102,réservoir Cleary</t>
  </si>
  <si>
    <t>Chemin de HIGH FOREST</t>
  </si>
  <si>
    <t>41038-3</t>
  </si>
  <si>
    <t>PC-101, station de pompage</t>
  </si>
  <si>
    <t>41038-4</t>
  </si>
  <si>
    <t>PC-151,étangs aérés</t>
  </si>
  <si>
    <t>41038-5</t>
  </si>
  <si>
    <t>PC-004, réservoir de Cookshire</t>
  </si>
  <si>
    <t>Rue  POPE</t>
  </si>
  <si>
    <t>41038-6</t>
  </si>
  <si>
    <t>PC-153,poste de pompage secondaire</t>
  </si>
  <si>
    <t>Rue  FAULKNER</t>
  </si>
  <si>
    <t>41038-7</t>
  </si>
  <si>
    <t>PC-152, poste de pompage principal</t>
  </si>
  <si>
    <t>Rue PRINCIPALE NORD</t>
  </si>
  <si>
    <t>41038-8</t>
  </si>
  <si>
    <t>PC-001, station de pompage</t>
  </si>
  <si>
    <t>675</t>
  </si>
  <si>
    <t>Chemin du BASSIN</t>
  </si>
  <si>
    <t>41038-9</t>
  </si>
  <si>
    <t>PC-051, étangs aérés</t>
  </si>
  <si>
    <t>41038-10</t>
  </si>
  <si>
    <t>PC-052, poste de pompage principal</t>
  </si>
  <si>
    <t>700</t>
  </si>
  <si>
    <t>Rue CRAIG NORD</t>
  </si>
  <si>
    <t>41038-11</t>
  </si>
  <si>
    <t>PC-053, poste de pompage secondaire</t>
  </si>
  <si>
    <t>entre le 505 et le 605</t>
  </si>
  <si>
    <t>41038-12</t>
  </si>
  <si>
    <t>PC-201,station de pompage</t>
  </si>
  <si>
    <t>face au no civique  136</t>
  </si>
  <si>
    <t>Rue CAMIRÉ</t>
  </si>
  <si>
    <t>41038-13</t>
  </si>
  <si>
    <t>PC-202, station de pompage,protection incendie</t>
  </si>
  <si>
    <t>3100</t>
  </si>
  <si>
    <t>Route 108</t>
  </si>
  <si>
    <t>41055-1</t>
  </si>
  <si>
    <t>Chemin  BOUCHER</t>
  </si>
  <si>
    <t>41055-2</t>
  </si>
  <si>
    <t>Rue Contour</t>
  </si>
  <si>
    <t>41055-3</t>
  </si>
  <si>
    <t>41055-4</t>
  </si>
  <si>
    <t>Chemin  SPRING</t>
  </si>
  <si>
    <t>41055-5</t>
  </si>
  <si>
    <t>Rue  DESRUISSEAUX</t>
  </si>
  <si>
    <t>41055-6</t>
  </si>
  <si>
    <t>5699</t>
  </si>
  <si>
    <t>42032-4</t>
  </si>
  <si>
    <t>42032-5</t>
  </si>
  <si>
    <t>42045-1</t>
  </si>
  <si>
    <t>Station d'épuration avec deux étangs aérés</t>
  </si>
  <si>
    <t>1645</t>
  </si>
  <si>
    <t>42045-2</t>
  </si>
  <si>
    <t>Regard avec pompe</t>
  </si>
  <si>
    <t>1565</t>
  </si>
  <si>
    <t>42045-3</t>
  </si>
  <si>
    <t>Contrôle et surpresseur</t>
  </si>
  <si>
    <t>42045-4</t>
  </si>
  <si>
    <t>41055-7</t>
  </si>
  <si>
    <t>20A</t>
  </si>
  <si>
    <t>Chemin SPRING</t>
  </si>
  <si>
    <t>41055-8</t>
  </si>
  <si>
    <t>5615</t>
  </si>
  <si>
    <t>rue Blouin</t>
  </si>
  <si>
    <t>41060-1</t>
  </si>
  <si>
    <t>2 étangs en opération sur trois</t>
  </si>
  <si>
    <t>Rue  WILLARD</t>
  </si>
  <si>
    <t>41060-2</t>
  </si>
  <si>
    <t>puit2 et poste de chloration</t>
  </si>
  <si>
    <t>Chemin Gasford Est</t>
  </si>
  <si>
    <t>41060-3</t>
  </si>
  <si>
    <t>puit3 et poste de chloration</t>
  </si>
  <si>
    <t>41060-4</t>
  </si>
  <si>
    <t>222</t>
  </si>
  <si>
    <t>Rue ANGUS NORD</t>
  </si>
  <si>
    <t>41060-5</t>
  </si>
  <si>
    <t>ANGUS</t>
  </si>
  <si>
    <t>Rue ANGUS SUD</t>
  </si>
  <si>
    <t>41060-6</t>
  </si>
  <si>
    <t>CASCADES</t>
  </si>
  <si>
    <t>Avenie AUBIN</t>
  </si>
  <si>
    <t>41060-7</t>
  </si>
  <si>
    <t>LISIEUX</t>
  </si>
  <si>
    <t>Rue DAVID SWAN</t>
  </si>
  <si>
    <t>41060-8</t>
  </si>
  <si>
    <t>MALTAIS</t>
  </si>
  <si>
    <t>Rue COOPER</t>
  </si>
  <si>
    <t>41060-9</t>
  </si>
  <si>
    <t>WARNER</t>
  </si>
  <si>
    <t>Avenue WARNER</t>
  </si>
  <si>
    <t>41070-1</t>
  </si>
  <si>
    <t>Route  214</t>
  </si>
  <si>
    <t>41070-2</t>
  </si>
  <si>
    <t>41070-3</t>
  </si>
  <si>
    <t>Route  108</t>
  </si>
  <si>
    <t>41070-4</t>
  </si>
  <si>
    <t>Rue  STOKES</t>
  </si>
  <si>
    <t>41070-5</t>
  </si>
  <si>
    <t>Surpresseur</t>
  </si>
  <si>
    <t>Rue McIver</t>
  </si>
  <si>
    <t>41070-6</t>
  </si>
  <si>
    <t>Rue Stokes</t>
  </si>
  <si>
    <t>42005-1</t>
  </si>
  <si>
    <t>8e Rang Ouest</t>
  </si>
  <si>
    <t>42045-5</t>
  </si>
  <si>
    <t>42045-6</t>
  </si>
  <si>
    <t>42045-7</t>
  </si>
  <si>
    <t>42055-1</t>
  </si>
  <si>
    <t>1097</t>
  </si>
  <si>
    <t>Rue  CARTIER</t>
  </si>
  <si>
    <t>42055-2</t>
  </si>
  <si>
    <t>Rue  BELLERIVE</t>
  </si>
  <si>
    <t>42055-3</t>
  </si>
  <si>
    <t>42055-4</t>
  </si>
  <si>
    <t>Poste de Surpression</t>
  </si>
  <si>
    <t>780</t>
  </si>
  <si>
    <t>boulevard des erables</t>
  </si>
  <si>
    <t>42055-5</t>
  </si>
  <si>
    <t>Rue bissonnette</t>
  </si>
  <si>
    <t>42055-6</t>
  </si>
  <si>
    <t>42055-7</t>
  </si>
  <si>
    <t>42055-8</t>
  </si>
  <si>
    <t>42055-9</t>
  </si>
  <si>
    <t>42055-10</t>
  </si>
  <si>
    <t>41027-1</t>
  </si>
  <si>
    <t>Route 257</t>
  </si>
  <si>
    <t>41027-2</t>
  </si>
  <si>
    <t>41027-3</t>
  </si>
  <si>
    <t>41027-4</t>
  </si>
  <si>
    <t>41027-5</t>
  </si>
  <si>
    <t>Route 212 Ouest</t>
  </si>
  <si>
    <t>30010-1</t>
  </si>
  <si>
    <t>30010-2</t>
  </si>
  <si>
    <t>bassin d'épuration</t>
  </si>
  <si>
    <t>30010-3</t>
  </si>
  <si>
    <t>29A</t>
  </si>
  <si>
    <t>30072-3</t>
  </si>
  <si>
    <t>Rue  GRENIER</t>
  </si>
  <si>
    <t>30072-4</t>
  </si>
  <si>
    <t>PPS</t>
  </si>
  <si>
    <t>30072-5</t>
  </si>
  <si>
    <t>PPP</t>
  </si>
  <si>
    <t>Rue DALLAIRE</t>
  </si>
  <si>
    <t>30080-1</t>
  </si>
  <si>
    <t>Étangs non aérés</t>
  </si>
  <si>
    <t>30080-2</t>
  </si>
  <si>
    <t>30080-3</t>
  </si>
  <si>
    <t>571</t>
  </si>
  <si>
    <t>30080-4</t>
  </si>
  <si>
    <t>30095-11</t>
  </si>
  <si>
    <t>2IEME AVENUE</t>
  </si>
  <si>
    <t>30090-1</t>
  </si>
  <si>
    <t>6e RANG</t>
  </si>
  <si>
    <t>30090-2</t>
  </si>
  <si>
    <t>3 puits</t>
  </si>
  <si>
    <t>30090-3</t>
  </si>
  <si>
    <t>usine de chloration</t>
  </si>
  <si>
    <t>42005-2</t>
  </si>
  <si>
    <t>412</t>
  </si>
  <si>
    <t>42005-3</t>
  </si>
  <si>
    <t>7e Rang</t>
  </si>
  <si>
    <t>42005-4</t>
  </si>
  <si>
    <t>231</t>
  </si>
  <si>
    <t>8e Rang Est</t>
  </si>
  <si>
    <t>42005-5</t>
  </si>
  <si>
    <t>42005-6</t>
  </si>
  <si>
    <t>Route  216</t>
  </si>
  <si>
    <t>42020-1</t>
  </si>
  <si>
    <t>Chemin  ROBERT</t>
  </si>
  <si>
    <t>42020-2</t>
  </si>
  <si>
    <t>42020-3</t>
  </si>
  <si>
    <t>42020-4</t>
  </si>
  <si>
    <t>Chemin  CHABOT</t>
  </si>
  <si>
    <t>42020-5</t>
  </si>
  <si>
    <t>42020-6</t>
  </si>
  <si>
    <t>42032-6</t>
  </si>
  <si>
    <t>42032-1</t>
  </si>
  <si>
    <t>Réservoir Racine</t>
  </si>
  <si>
    <t>262</t>
  </si>
  <si>
    <t>Route  243</t>
  </si>
  <si>
    <t>42032-2</t>
  </si>
  <si>
    <t>Usine avec Étang aéré</t>
  </si>
  <si>
    <t>Rue  ISRAEL-HEBERT</t>
  </si>
  <si>
    <t>42032-3</t>
  </si>
  <si>
    <t>30025-8</t>
  </si>
  <si>
    <t>Village</t>
  </si>
  <si>
    <t>rang 3</t>
  </si>
  <si>
    <t>30025-9</t>
  </si>
  <si>
    <t>Jean-Louis Bilodeau</t>
  </si>
  <si>
    <t>2497</t>
  </si>
  <si>
    <t>St-Jean</t>
  </si>
  <si>
    <t>30025-10</t>
  </si>
  <si>
    <t>Roy Busque 2</t>
  </si>
  <si>
    <t>30025-11</t>
  </si>
  <si>
    <t>étangs Mercier</t>
  </si>
  <si>
    <t>30030-1</t>
  </si>
  <si>
    <t>Usine d'épuration des eaux usées Lac-Mégantic</t>
  </si>
  <si>
    <t>6594</t>
  </si>
  <si>
    <t>Wolfe</t>
  </si>
  <si>
    <t>30030-8</t>
  </si>
  <si>
    <t>Réservoir Laval</t>
  </si>
  <si>
    <t>3772</t>
  </si>
  <si>
    <t>Laval</t>
  </si>
  <si>
    <t>30030-9</t>
  </si>
  <si>
    <t>Poste de surpression Nord</t>
  </si>
  <si>
    <t>30030-16</t>
  </si>
  <si>
    <t>30030-2</t>
  </si>
  <si>
    <t>Usine de filtration de l'eau potable</t>
  </si>
  <si>
    <t>5341</t>
  </si>
  <si>
    <t>Tessier</t>
  </si>
  <si>
    <t>30030-3</t>
  </si>
  <si>
    <t>Batiment analyseur</t>
  </si>
  <si>
    <t>4930</t>
  </si>
  <si>
    <t>J.M. Tardif</t>
  </si>
  <si>
    <t>30030-4</t>
  </si>
  <si>
    <t>Contrôle de pression PCV 501/502</t>
  </si>
  <si>
    <t>4928</t>
  </si>
  <si>
    <t>30090-4</t>
  </si>
  <si>
    <t>30090-5</t>
  </si>
  <si>
    <t>Avenue de la RIVIERE</t>
  </si>
  <si>
    <t>30110-1</t>
  </si>
  <si>
    <t>Incendie</t>
  </si>
  <si>
    <t>coin des Cèdres et 195 Centrale nord</t>
  </si>
  <si>
    <t>30110-2</t>
  </si>
  <si>
    <t>secteur 1</t>
  </si>
  <si>
    <t>30110-3</t>
  </si>
  <si>
    <t>30110-4</t>
  </si>
  <si>
    <t>secteur 2</t>
  </si>
  <si>
    <t>302</t>
  </si>
  <si>
    <t>Rang des ERABLES</t>
  </si>
  <si>
    <t>30110-5</t>
  </si>
  <si>
    <t>30110-6</t>
  </si>
  <si>
    <t>étang aéré</t>
  </si>
  <si>
    <t>30110-7</t>
  </si>
  <si>
    <t>poste de pompage</t>
  </si>
  <si>
    <t>40047-1</t>
  </si>
  <si>
    <t>usine d'épuration</t>
  </si>
  <si>
    <t>Rue  ROUX</t>
  </si>
  <si>
    <t>40047-2</t>
  </si>
  <si>
    <t>Rue  LODGE</t>
  </si>
  <si>
    <t>30030-5</t>
  </si>
  <si>
    <t>Contrôle de pression PCV 400</t>
  </si>
  <si>
    <t>n/a</t>
  </si>
  <si>
    <t>30030-6</t>
  </si>
  <si>
    <t>Réservoir industriel</t>
  </si>
  <si>
    <t>4800</t>
  </si>
  <si>
    <t>Pie XI</t>
  </si>
  <si>
    <t>30030-7</t>
  </si>
  <si>
    <t>Réservoir Lafontaine</t>
  </si>
  <si>
    <t>2947</t>
  </si>
  <si>
    <t>Lafontaine</t>
  </si>
  <si>
    <t>30030-10</t>
  </si>
  <si>
    <t>Site des puits municipaux</t>
  </si>
  <si>
    <t>Chemin du barrage, Frontenac</t>
  </si>
  <si>
    <t>30030-11</t>
  </si>
  <si>
    <t>Poste de surpression Énergex</t>
  </si>
  <si>
    <t>Président-Kennedy</t>
  </si>
  <si>
    <t>30030-12</t>
  </si>
  <si>
    <t>Milette</t>
  </si>
  <si>
    <t>3416</t>
  </si>
  <si>
    <t>30030-13</t>
  </si>
  <si>
    <t>Pierre Bédard</t>
  </si>
  <si>
    <t>2680</t>
  </si>
  <si>
    <t>Baie-des-Sables</t>
  </si>
  <si>
    <t>30030-14</t>
  </si>
  <si>
    <t>Lucien Roy</t>
  </si>
  <si>
    <t>4234</t>
  </si>
  <si>
    <t>30030-15</t>
  </si>
  <si>
    <t>D'orsennens</t>
  </si>
  <si>
    <t>2917</t>
  </si>
  <si>
    <t>30030-17</t>
  </si>
  <si>
    <t>Régulateur Laval-Dollard</t>
  </si>
  <si>
    <t>Dollard</t>
  </si>
  <si>
    <t>30030-18</t>
  </si>
  <si>
    <t>Régulateur Crémazie</t>
  </si>
  <si>
    <t>Crémazie</t>
  </si>
  <si>
    <t>30030-19</t>
  </si>
  <si>
    <t>Régulateur Chaudière</t>
  </si>
  <si>
    <t>Parc Chaudière</t>
  </si>
  <si>
    <t>30045-1</t>
  </si>
  <si>
    <t>30045-2</t>
  </si>
  <si>
    <t>Puits2-4 station de chloration</t>
  </si>
  <si>
    <t>3094</t>
  </si>
  <si>
    <t>30045-3</t>
  </si>
  <si>
    <t>Réservoir Saint-Joseph</t>
  </si>
  <si>
    <t>Rang St-Joseph</t>
  </si>
  <si>
    <t>30045-4</t>
  </si>
  <si>
    <t>Réservoir Hôtel de Ville</t>
  </si>
  <si>
    <t>1244</t>
  </si>
  <si>
    <t>30055-1</t>
  </si>
  <si>
    <t>30055-2</t>
  </si>
  <si>
    <t>63</t>
  </si>
  <si>
    <t>30055-3</t>
  </si>
  <si>
    <t>Étangs aérés Parois verticales</t>
  </si>
  <si>
    <t>Route  204</t>
  </si>
  <si>
    <t>30055-4</t>
  </si>
  <si>
    <t>30072-1</t>
  </si>
  <si>
    <t>Réservoir souterrain</t>
  </si>
  <si>
    <t>Route du PONT</t>
  </si>
  <si>
    <t>30072-2</t>
  </si>
  <si>
    <t>Puit et bâtiment de service</t>
  </si>
  <si>
    <t>45115-3</t>
  </si>
  <si>
    <t>Poste de pompage du Golf</t>
  </si>
  <si>
    <t>3057</t>
  </si>
  <si>
    <t>Chemin du Parc</t>
  </si>
  <si>
    <t>45115-4</t>
  </si>
  <si>
    <t>Poste Chéribourg</t>
  </si>
  <si>
    <t>45115-5</t>
  </si>
  <si>
    <t>Poste Courtemanche</t>
  </si>
  <si>
    <t>Chemin Coutemanche</t>
  </si>
  <si>
    <t>45115-6</t>
  </si>
  <si>
    <t>Poste Quatre-Vents</t>
  </si>
  <si>
    <t>Chemin de la MONTAGNE</t>
  </si>
  <si>
    <t>45115-7</t>
  </si>
  <si>
    <t>Poste Estrimont</t>
  </si>
  <si>
    <t>Avenue de l'Auberge</t>
  </si>
  <si>
    <t>45115-8</t>
  </si>
  <si>
    <t>Poste Castle</t>
  </si>
  <si>
    <t>Rue de la Grande-Coulée</t>
  </si>
  <si>
    <t>45115-9</t>
  </si>
  <si>
    <t>Poste Pompage Solière</t>
  </si>
  <si>
    <t>Rue de la Crête</t>
  </si>
  <si>
    <t>45115-10</t>
  </si>
  <si>
    <t>Interval</t>
  </si>
  <si>
    <t>2712</t>
  </si>
  <si>
    <t>Route 141</t>
  </si>
  <si>
    <t>45115-11</t>
  </si>
  <si>
    <t>deux puits combinés avec un réservoir - Poste Village Orford</t>
  </si>
  <si>
    <t>4681</t>
  </si>
  <si>
    <t>45115-12</t>
  </si>
  <si>
    <t>Puits combiné avec un réservoir - Poste Montagnac</t>
  </si>
  <si>
    <t>89</t>
  </si>
  <si>
    <t>Rue du Montagnac</t>
  </si>
  <si>
    <t>45115-13</t>
  </si>
  <si>
    <t>Puit avec petit bâtiment - Poste Chéribourg #4</t>
  </si>
  <si>
    <t>2831</t>
  </si>
  <si>
    <t>45115-14</t>
  </si>
  <si>
    <t>Puits qui ne sont plus en opération - Poste Chéribourg #1,2,3</t>
  </si>
  <si>
    <t>Rue des Pruniers</t>
  </si>
  <si>
    <t>45115-15</t>
  </si>
  <si>
    <t>Puit - Poste Pluviers</t>
  </si>
  <si>
    <t>Rue des Pluviers</t>
  </si>
  <si>
    <t>45115-16</t>
  </si>
  <si>
    <t>Puits des Villas</t>
  </si>
  <si>
    <t>Avenue des Villas</t>
  </si>
  <si>
    <t>45115-17</t>
  </si>
  <si>
    <t>Réservoir en réseau - Poste Chéribourg</t>
  </si>
  <si>
    <t>Rue des Hêtres</t>
  </si>
  <si>
    <t>45115-18</t>
  </si>
  <si>
    <t>Puit - geais-Bleus</t>
  </si>
  <si>
    <t>Rue des Geais-Bleus</t>
  </si>
  <si>
    <t>45115-19</t>
  </si>
  <si>
    <t>Réservoir incluant un poste de surpression- La Brise</t>
  </si>
  <si>
    <t>Rue de la Brise</t>
  </si>
  <si>
    <t>45115-20</t>
  </si>
  <si>
    <t>Poste de surpression Roitelet</t>
  </si>
  <si>
    <t>Rue du Héron</t>
  </si>
  <si>
    <t>45115-21</t>
  </si>
  <si>
    <t>Puit et bâtiment d'acqueduc - Rivière-aux-cerises</t>
  </si>
  <si>
    <t>1651</t>
  </si>
  <si>
    <t>Chemin de la Rivière-aux-cerises</t>
  </si>
  <si>
    <t>45115-22</t>
  </si>
  <si>
    <t>Réservoir - geais-Bleus</t>
  </si>
  <si>
    <t>44037-1</t>
  </si>
  <si>
    <t>Usine d'épuration Coaticook</t>
  </si>
  <si>
    <t>Rue Michaud</t>
  </si>
  <si>
    <t>44037-2</t>
  </si>
  <si>
    <t>Pompe Yves</t>
  </si>
  <si>
    <t>Rue Yves</t>
  </si>
  <si>
    <t>44037-3</t>
  </si>
  <si>
    <t>Pompe Gilmour</t>
  </si>
  <si>
    <t>Rue Gilmour</t>
  </si>
  <si>
    <t>44037-4</t>
  </si>
  <si>
    <t>Pompe Baldwin</t>
  </si>
  <si>
    <t>Rue Baldwin</t>
  </si>
  <si>
    <t>44037-5</t>
  </si>
  <si>
    <t>Pompe Laurence</t>
  </si>
  <si>
    <t>Rue Jean-D'avignon</t>
  </si>
  <si>
    <t>44037-6</t>
  </si>
  <si>
    <t>Pompe Main-Est</t>
  </si>
  <si>
    <t>Rue Main-Est</t>
  </si>
  <si>
    <t>44037-7</t>
  </si>
  <si>
    <t>Pompe Dionne</t>
  </si>
  <si>
    <t>Rue Dionne</t>
  </si>
  <si>
    <t>40047-3</t>
  </si>
  <si>
    <t>eaux usée</t>
  </si>
  <si>
    <t>Route  116</t>
  </si>
  <si>
    <t>40047-4</t>
  </si>
  <si>
    <t>Rue  WATER</t>
  </si>
  <si>
    <t>40047-5</t>
  </si>
  <si>
    <t>usine d'eau potable</t>
  </si>
  <si>
    <t>Chemin du FILTRE</t>
  </si>
  <si>
    <t>40047-6</t>
  </si>
  <si>
    <t>40047-7</t>
  </si>
  <si>
    <t>15b</t>
  </si>
  <si>
    <t>Rue Water</t>
  </si>
  <si>
    <t>40047-8</t>
  </si>
  <si>
    <t>Rue lodge</t>
  </si>
  <si>
    <t>40047-9</t>
  </si>
  <si>
    <t>Batiment de services</t>
  </si>
  <si>
    <t>40047-10</t>
  </si>
  <si>
    <t>Rue Roy</t>
  </si>
  <si>
    <t>40047-11</t>
  </si>
  <si>
    <t>Bâtiment avec génératrice</t>
  </si>
  <si>
    <t>45115-1</t>
  </si>
  <si>
    <t>Usine d'épuration des eaux usées</t>
  </si>
  <si>
    <t>45115-2</t>
  </si>
  <si>
    <t>Poste Centre d'Arts</t>
  </si>
  <si>
    <t>3169</t>
  </si>
  <si>
    <t>44037-8</t>
  </si>
  <si>
    <t>Pompe St-Marc</t>
  </si>
  <si>
    <t>Rue Carillon</t>
  </si>
  <si>
    <t>44037-9</t>
  </si>
  <si>
    <t>Pompe 141</t>
  </si>
  <si>
    <t>44037-10</t>
  </si>
  <si>
    <t>puits no. 2</t>
  </si>
  <si>
    <t>44037-11</t>
  </si>
  <si>
    <t>puits no. 3</t>
  </si>
  <si>
    <t>Rue Bolduc</t>
  </si>
  <si>
    <t>44037-12</t>
  </si>
  <si>
    <t>puits no. 4</t>
  </si>
  <si>
    <t>Route 147</t>
  </si>
  <si>
    <t>44037-13</t>
  </si>
  <si>
    <t>Station de traitement Marcel-Benoit</t>
  </si>
  <si>
    <t>Rue Cutting</t>
  </si>
  <si>
    <t>44037-14</t>
  </si>
  <si>
    <t>Réservoir Court</t>
  </si>
  <si>
    <t>Rue Court</t>
  </si>
  <si>
    <t>44037-15</t>
  </si>
  <si>
    <t>Réservoir McDuffee</t>
  </si>
  <si>
    <t>Rue McDuffee</t>
  </si>
  <si>
    <t>44037-16</t>
  </si>
  <si>
    <t>Poste de surpression McAuley</t>
  </si>
  <si>
    <t>Rue McAuley</t>
  </si>
  <si>
    <t>44037-17</t>
  </si>
  <si>
    <t>Puits Barnston</t>
  </si>
  <si>
    <t>Chemin Pelletier</t>
  </si>
  <si>
    <t>44037-18</t>
  </si>
  <si>
    <t>Usine d'épuration Baldwin</t>
  </si>
  <si>
    <t>2154</t>
  </si>
  <si>
    <t>Chemin Lyon</t>
  </si>
  <si>
    <t>44037-19</t>
  </si>
  <si>
    <t>Poste chemin May</t>
  </si>
  <si>
    <t>Chemin May</t>
  </si>
  <si>
    <t>44037-20</t>
  </si>
  <si>
    <t>Poste chemin De La Vallée</t>
  </si>
  <si>
    <t>Chemin De La Vallée</t>
  </si>
  <si>
    <t>44037-21</t>
  </si>
  <si>
    <t>ensemble des 125 postes basse pression</t>
  </si>
  <si>
    <t>Autour du Lac Lyster à Baldwin</t>
  </si>
  <si>
    <t>44037-22</t>
  </si>
  <si>
    <t>Bassin de rétention Rang 9</t>
  </si>
  <si>
    <t>Rang 9</t>
  </si>
  <si>
    <t>44037-23</t>
  </si>
  <si>
    <t>Bassin de rétention Ernest-Lafaille</t>
  </si>
  <si>
    <t>Ernest-lafaille</t>
  </si>
  <si>
    <t>44037-24</t>
  </si>
  <si>
    <t>Bassin de rétentionrue Des Prés</t>
  </si>
  <si>
    <t>des prés</t>
  </si>
  <si>
    <t>44037-25</t>
  </si>
  <si>
    <t>Bassin de rétention Edouard-Lavoie</t>
  </si>
  <si>
    <t>Edouard-Lavoie</t>
  </si>
  <si>
    <t>42025-1</t>
  </si>
  <si>
    <t>Usine de filtration incluant les deux réservoirs</t>
  </si>
  <si>
    <t>Chemin du DOMAINE</t>
  </si>
  <si>
    <t>42025-2</t>
  </si>
  <si>
    <t>Village - Étang aéré</t>
  </si>
  <si>
    <t>1845</t>
  </si>
  <si>
    <t>Route  222</t>
  </si>
  <si>
    <t>42025-3</t>
  </si>
  <si>
    <t>Brompton - Étang aéré à paroi vertical</t>
  </si>
  <si>
    <t>42025-4</t>
  </si>
  <si>
    <t>Montjoie - Étang aéré</t>
  </si>
  <si>
    <t>Route 249</t>
  </si>
  <si>
    <t>42025-5</t>
  </si>
  <si>
    <t>Route 222</t>
  </si>
  <si>
    <t>42025-6</t>
  </si>
  <si>
    <t>Montjoie-1</t>
  </si>
  <si>
    <t>1203</t>
  </si>
  <si>
    <t>Rue du Mont-Girard</t>
  </si>
  <si>
    <t>42025-7</t>
  </si>
  <si>
    <t>Montjoie-2</t>
  </si>
  <si>
    <t>693</t>
  </si>
  <si>
    <t>42025-8</t>
  </si>
  <si>
    <t>Montjoie-3</t>
  </si>
  <si>
    <t>883</t>
  </si>
  <si>
    <t>42025-9</t>
  </si>
  <si>
    <t>Montjoie-4</t>
  </si>
  <si>
    <t>373</t>
  </si>
  <si>
    <t>40043-1</t>
  </si>
  <si>
    <t>poste de pompage d'eau brut</t>
  </si>
  <si>
    <t>Boulevard du CONSEIL</t>
  </si>
  <si>
    <t>40043-2</t>
  </si>
  <si>
    <t>Rue  NICOLET</t>
  </si>
  <si>
    <t>40043-3</t>
  </si>
  <si>
    <t>usine de filtration</t>
  </si>
  <si>
    <t>633</t>
  </si>
  <si>
    <t>Boulevard  SIMONEAU</t>
  </si>
  <si>
    <t>40043-4</t>
  </si>
  <si>
    <t>Poste de pompage Saint-Luc</t>
  </si>
  <si>
    <t>375</t>
  </si>
  <si>
    <t>Boulevard INDUSTRIEL</t>
  </si>
  <si>
    <t>40043-5</t>
  </si>
  <si>
    <t>Réservoir Laurier</t>
  </si>
  <si>
    <t>Rue LAURIER</t>
  </si>
  <si>
    <t>40043-6</t>
  </si>
  <si>
    <t>Poste de pompage l'Oiseau-bleu</t>
  </si>
  <si>
    <t>Rue DUSSEAULT</t>
  </si>
  <si>
    <t>40043-7</t>
  </si>
  <si>
    <t>Poste de pompage Larochelle</t>
  </si>
  <si>
    <t>167</t>
  </si>
  <si>
    <t>Rue LAROCHELLE</t>
  </si>
  <si>
    <t>40043-8</t>
  </si>
  <si>
    <t>Surpresseur Filion</t>
  </si>
  <si>
    <t>Rue FILION</t>
  </si>
  <si>
    <t>42070-2</t>
  </si>
  <si>
    <t>Chemin Vallée</t>
  </si>
  <si>
    <t>42070-3</t>
  </si>
  <si>
    <t>Chemin Oak Hill</t>
  </si>
  <si>
    <t>42050-1</t>
  </si>
  <si>
    <t>Station épuration avec étangs aérés</t>
  </si>
  <si>
    <t>Sainte-Anne nord</t>
  </si>
  <si>
    <t>41098-1</t>
  </si>
  <si>
    <t>Puit</t>
  </si>
  <si>
    <t>2755</t>
  </si>
  <si>
    <t>41098-2</t>
  </si>
  <si>
    <t>Rue du BARRAGE</t>
  </si>
  <si>
    <t>41098-3</t>
  </si>
  <si>
    <t>Bâtisse - puit</t>
  </si>
  <si>
    <t>58</t>
  </si>
  <si>
    <t>Chemin de la MINE</t>
  </si>
  <si>
    <t>41098-4</t>
  </si>
  <si>
    <t>1881</t>
  </si>
  <si>
    <t>41098-5</t>
  </si>
  <si>
    <t>Puit - réservoir</t>
  </si>
  <si>
    <t>Chemin  BIBEAU</t>
  </si>
  <si>
    <t>41098-6</t>
  </si>
  <si>
    <t>Assainissement des eaux usées</t>
  </si>
  <si>
    <t>9e AVENUE</t>
  </si>
  <si>
    <t>41098-7</t>
  </si>
  <si>
    <t>Réservoir d'eau potable - Secteur Saint-Gérard</t>
  </si>
  <si>
    <t>Route 112</t>
  </si>
  <si>
    <t>41098-8</t>
  </si>
  <si>
    <t>Usine d'épuration avec étang aéré</t>
  </si>
  <si>
    <t>383</t>
  </si>
  <si>
    <t>41098-9</t>
  </si>
  <si>
    <t>Station de Pompage</t>
  </si>
  <si>
    <t>570</t>
  </si>
  <si>
    <t>Rue Saint-Janvier</t>
  </si>
  <si>
    <t>41098-10</t>
  </si>
  <si>
    <t>3e Avenue</t>
  </si>
  <si>
    <t>41098-11</t>
  </si>
  <si>
    <t>Usine d'eau potable avec les traitements et les deux puits</t>
  </si>
  <si>
    <t>518</t>
  </si>
  <si>
    <t>De la Carrière</t>
  </si>
  <si>
    <t>40017-1</t>
  </si>
  <si>
    <t>466</t>
  </si>
  <si>
    <t>Rue  GOSSELIN</t>
  </si>
  <si>
    <t>40017-2</t>
  </si>
  <si>
    <t>Réservoir d'eau potable souterrain</t>
  </si>
  <si>
    <t>Rue GOSSELIN</t>
  </si>
  <si>
    <t>40017-3</t>
  </si>
  <si>
    <t>poste de pompage d'eau brute Launier</t>
  </si>
  <si>
    <t>308</t>
  </si>
  <si>
    <t>40017-4</t>
  </si>
  <si>
    <t>Poste de pompage d'eau brute Durocher</t>
  </si>
  <si>
    <t>469</t>
  </si>
  <si>
    <t>40017-5</t>
  </si>
  <si>
    <t>1091A</t>
  </si>
  <si>
    <t>40017-6</t>
  </si>
  <si>
    <t>Poste Gosselin</t>
  </si>
  <si>
    <t>592</t>
  </si>
  <si>
    <t>40017-7</t>
  </si>
  <si>
    <t>Poste Saint-Jean</t>
  </si>
  <si>
    <t>343</t>
  </si>
  <si>
    <t>40017-8</t>
  </si>
  <si>
    <t>Poste Industriel</t>
  </si>
  <si>
    <t>640</t>
  </si>
  <si>
    <t>30100-1</t>
  </si>
  <si>
    <t>1 ER RANG</t>
  </si>
  <si>
    <t>30100-2</t>
  </si>
  <si>
    <t>Puits (PE-1)</t>
  </si>
  <si>
    <t>30100-3</t>
  </si>
  <si>
    <t>(PE-2-02) Puits</t>
  </si>
  <si>
    <t>30100-4</t>
  </si>
  <si>
    <t>Canal Parshall</t>
  </si>
  <si>
    <t>CP-1</t>
  </si>
  <si>
    <t>30100-5</t>
  </si>
  <si>
    <t>41012-1</t>
  </si>
  <si>
    <t>41012-2</t>
  </si>
  <si>
    <t>Rue  BUREAU</t>
  </si>
  <si>
    <t>45080-3</t>
  </si>
  <si>
    <t>45080-4</t>
  </si>
  <si>
    <t>45080-5</t>
  </si>
  <si>
    <t>réservoir de neutralisation et bassin de béton</t>
  </si>
  <si>
    <t>45080-6</t>
  </si>
  <si>
    <t>44060-1</t>
  </si>
  <si>
    <t>Puits et Pompes</t>
  </si>
  <si>
    <t>Chemin des Sables</t>
  </si>
  <si>
    <t>44060-2</t>
  </si>
  <si>
    <t>Batiment avec station de chloration</t>
  </si>
  <si>
    <t>44060-3</t>
  </si>
  <si>
    <t>44060-4</t>
  </si>
  <si>
    <t>Étangs eaux usées</t>
  </si>
  <si>
    <t>304</t>
  </si>
  <si>
    <t>44023-1</t>
  </si>
  <si>
    <t>Chemin  PARKER</t>
  </si>
  <si>
    <t>44023-2</t>
  </si>
  <si>
    <t>Poste de pompage Major</t>
  </si>
  <si>
    <t>44023-3</t>
  </si>
  <si>
    <t>Poste de pompage Cushing</t>
  </si>
  <si>
    <t>Chemin Chamberlain</t>
  </si>
  <si>
    <t>44023-4</t>
  </si>
  <si>
    <t>44023-5</t>
  </si>
  <si>
    <t>44010-1</t>
  </si>
  <si>
    <t>44010-2</t>
  </si>
  <si>
    <t>44003-1</t>
  </si>
  <si>
    <t>Chemin  AUCKLAND</t>
  </si>
  <si>
    <t>30105-1</t>
  </si>
  <si>
    <t>30105-2</t>
  </si>
  <si>
    <t>Centre communautaire</t>
  </si>
  <si>
    <t>507</t>
  </si>
  <si>
    <t>30105-3</t>
  </si>
  <si>
    <t>Halte municipale</t>
  </si>
  <si>
    <t>585</t>
  </si>
  <si>
    <t>66023-18</t>
  </si>
  <si>
    <t>Réservoir de la Montagne</t>
  </si>
  <si>
    <t>Voie Camilien-Houde</t>
  </si>
  <si>
    <t>41012-3</t>
  </si>
  <si>
    <t>chemin auckland</t>
  </si>
  <si>
    <t>41012-4</t>
  </si>
  <si>
    <t>rang 8</t>
  </si>
  <si>
    <t>45093-1</t>
  </si>
  <si>
    <t>Chemin d’ ORFORD-SUR-LE-LAC</t>
  </si>
  <si>
    <t>45093-2</t>
  </si>
  <si>
    <t>45093-3</t>
  </si>
  <si>
    <t>usine de traitement incluant reservoir et poste de chloration</t>
  </si>
  <si>
    <t>787</t>
  </si>
  <si>
    <t>45093-4</t>
  </si>
  <si>
    <t>45093-5</t>
  </si>
  <si>
    <t>62</t>
  </si>
  <si>
    <t>rue Martin</t>
  </si>
  <si>
    <t>45093-6</t>
  </si>
  <si>
    <t>rue Missisquoi</t>
  </si>
  <si>
    <t>45093-7</t>
  </si>
  <si>
    <t>rue Chagnon</t>
  </si>
  <si>
    <t>45080-1</t>
  </si>
  <si>
    <t>45080-2</t>
  </si>
  <si>
    <t>66023-164</t>
  </si>
  <si>
    <t>STATION DE POMPAGE DES VINAIGRIERS  (1046)</t>
  </si>
  <si>
    <t>Chemin Dutour (IBZ)</t>
  </si>
  <si>
    <t>66023-23</t>
  </si>
  <si>
    <t>Poste de pompage Île bizarre</t>
  </si>
  <si>
    <t>Boulevard Chèvremont</t>
  </si>
  <si>
    <t>66023-31</t>
  </si>
  <si>
    <t>Poste de pompage - Beaconsfield</t>
  </si>
  <si>
    <t>66023-24</t>
  </si>
  <si>
    <t>Poste de pompage  Lachine - Avenue Michel Jasmin</t>
  </si>
  <si>
    <t>495</t>
  </si>
  <si>
    <t>michel jasmin</t>
  </si>
  <si>
    <t>66023-27</t>
  </si>
  <si>
    <t>Poste de pompage rue Côte-Vertu</t>
  </si>
  <si>
    <t>Côte vertu</t>
  </si>
  <si>
    <t>66023-26</t>
  </si>
  <si>
    <t>Poste de pompage Henri-Bourassa / Marcel Laurin</t>
  </si>
  <si>
    <t>2555</t>
  </si>
  <si>
    <t>boulevard Marcel-Laurin</t>
  </si>
  <si>
    <t>66023-32</t>
  </si>
  <si>
    <t>Réducteur de pression - DÉCARIE</t>
  </si>
  <si>
    <t>Boulevard Décarie</t>
  </si>
  <si>
    <t>66023-25</t>
  </si>
  <si>
    <t>Poste de pompage Lasalle - Clément</t>
  </si>
  <si>
    <t>9725</t>
  </si>
  <si>
    <t>Saint-Patrick</t>
  </si>
  <si>
    <t>66023-33</t>
  </si>
  <si>
    <t>Réducteur de pression -  Beauharnois/Cremazie</t>
  </si>
  <si>
    <t>boul. crémazie ouest (À proximité)</t>
  </si>
  <si>
    <t>66023-34</t>
  </si>
  <si>
    <t>Réducteur de pression - avenue Papineau</t>
  </si>
  <si>
    <t>Jacques-Casault/Papineau</t>
  </si>
  <si>
    <t>66023-35</t>
  </si>
  <si>
    <t>Réducteur de pression - Maurice Duplessis/Marie-Victorin</t>
  </si>
  <si>
    <t>Boulevard Maurice-Duplessis</t>
  </si>
  <si>
    <t>66023-28</t>
  </si>
  <si>
    <t>Station de pompage d'urgence Summit Circle</t>
  </si>
  <si>
    <t>summit circle</t>
  </si>
  <si>
    <t>66023-29</t>
  </si>
  <si>
    <t>Stations de pompage des-cèdres-en-haut</t>
  </si>
  <si>
    <t>Avenue Cedar</t>
  </si>
  <si>
    <t>66023-30</t>
  </si>
  <si>
    <t>Stations de pompage des-cèdres-en-bas</t>
  </si>
  <si>
    <t>1492</t>
  </si>
  <si>
    <t>avenue Cedar</t>
  </si>
  <si>
    <t>66023-22</t>
  </si>
  <si>
    <t>Station Closse</t>
  </si>
  <si>
    <t>Lambert-Closse</t>
  </si>
  <si>
    <t>66023-36</t>
  </si>
  <si>
    <t>Réducteur de pression - Rivière-des-prairies/Maurice Duplessis</t>
  </si>
  <si>
    <t>9597</t>
  </si>
  <si>
    <t>66023-37</t>
  </si>
  <si>
    <t>Réducteur de pression - Sherbrooke Est / 52e avenue</t>
  </si>
  <si>
    <t>3450</t>
  </si>
  <si>
    <t>52e Av</t>
  </si>
  <si>
    <t>66023-45</t>
  </si>
  <si>
    <t>Chambre de régulation de pression RFR-1-R1 Boul. Gouin</t>
  </si>
  <si>
    <t>11406</t>
  </si>
  <si>
    <t>Gouin Ouest</t>
  </si>
  <si>
    <t>66023-47</t>
  </si>
  <si>
    <t>Chambre de régulation de pression RFR-1-R2 Boul. Hyman/basswood</t>
  </si>
  <si>
    <t>Basswood</t>
  </si>
  <si>
    <t>66023-42</t>
  </si>
  <si>
    <t>Chambre de régulation de pression Cavendish/Somerled</t>
  </si>
  <si>
    <t>Somerled</t>
  </si>
  <si>
    <t>66023-157</t>
  </si>
  <si>
    <t>STATION DE POMPAGE CHEMIN DE SERVICE/CAP-ST-JACQUES #1</t>
  </si>
  <si>
    <t>66023-158</t>
  </si>
  <si>
    <t>STATION DE POMPAGE CHEMIN DE SERVICE/CAP-ST-JACQUES #2</t>
  </si>
  <si>
    <t>66023-165</t>
  </si>
  <si>
    <t>66023-166</t>
  </si>
  <si>
    <t>STATION DE POMPAGE DU # 3793 CHEMIN DU CAP-ST-JACQUES</t>
  </si>
  <si>
    <t>66023-191</t>
  </si>
  <si>
    <t>STATION DE POMPAGE PAUL (1044)</t>
  </si>
  <si>
    <t>Rue Louis-Roch (IBZ)</t>
  </si>
  <si>
    <t>66023-168</t>
  </si>
  <si>
    <t>STATION DE POMPAGE ST-JEAN-BAPTISTE</t>
  </si>
  <si>
    <t>Rue St-Jean-Baptiste</t>
  </si>
  <si>
    <t>66023-77</t>
  </si>
  <si>
    <t>STATION DE POMPAGE BEAULIEU</t>
  </si>
  <si>
    <t>66023-163</t>
  </si>
  <si>
    <t>STATION DE POMPAGE DU 5 RUE BIHOREAU (3215)</t>
  </si>
  <si>
    <t>Rue Bihoreau</t>
  </si>
  <si>
    <t>66023-87</t>
  </si>
  <si>
    <t>STATION DE POMPAGE BLVD JACQUES-BIZARD COTÉ RUE PAIEMENT/MARTEL</t>
  </si>
  <si>
    <t>66023-76</t>
  </si>
  <si>
    <t>STATION DE POMPAGE DU PONT</t>
  </si>
  <si>
    <t>Rue du Pont</t>
  </si>
  <si>
    <t>66023-169</t>
  </si>
  <si>
    <t>STATION DE POMPAGE #2548-2550 CHEMIN DUTOUR</t>
  </si>
  <si>
    <t>66023-192</t>
  </si>
  <si>
    <t>STATION DE POMPAGE DUTOUR   (1045)</t>
  </si>
  <si>
    <t>66023-86</t>
  </si>
  <si>
    <t>STATION DE POMPAGE (IBZ) (3351)</t>
  </si>
  <si>
    <t>Boulevard Chevremont (IBZ)</t>
  </si>
  <si>
    <t>66023-81</t>
  </si>
  <si>
    <t>STATION DE POMPAGE MARCEAU AQ-EG (LOT 36)</t>
  </si>
  <si>
    <t>6015</t>
  </si>
  <si>
    <t>Rue Marceau</t>
  </si>
  <si>
    <t>66023-83</t>
  </si>
  <si>
    <t>STATION DE POMPAGE DESJARDINS (3989)</t>
  </si>
  <si>
    <t>13284</t>
  </si>
  <si>
    <t>Rue Desjardins</t>
  </si>
  <si>
    <t>66023-82</t>
  </si>
  <si>
    <t>STATION DE POMPAGE PIERREFONDS/ST-JEAN</t>
  </si>
  <si>
    <t>13280</t>
  </si>
  <si>
    <t>boulevard de Pierrefonds</t>
  </si>
  <si>
    <t>66023-173</t>
  </si>
  <si>
    <t>STATION PLUVIALE ROXBORO (4468)</t>
  </si>
  <si>
    <t>5è Avenue Nord</t>
  </si>
  <si>
    <t>66023-170</t>
  </si>
  <si>
    <t>STATION DE POMPAGE MEIGHEN (LOT 46)  ÉG-AQ</t>
  </si>
  <si>
    <t>66023-175</t>
  </si>
  <si>
    <t>STATION DE POMPAGE SARAGUAY (LOT P-37) (3995)   ÉG-AQ</t>
  </si>
  <si>
    <t>66023-84</t>
  </si>
  <si>
    <t>STATION DE POMPAGE DU PORT DE PLAISANCE DE PIERREFONDS</t>
  </si>
  <si>
    <t>Blvd LALANDE</t>
  </si>
  <si>
    <t>66023-153</t>
  </si>
  <si>
    <t>STATION DE POMPAGE RUE ETINGIN/RUE DOUGLAS-B.-FLOREANI</t>
  </si>
  <si>
    <t>66023-147</t>
  </si>
  <si>
    <t>STATION DE POMPAGE DU #22 AVENUE DE L'ALLIANCE</t>
  </si>
  <si>
    <t>66023-131</t>
  </si>
  <si>
    <t>STATION DE POMPAGE BEAUSÉJOUR/MÉTIVIER</t>
  </si>
  <si>
    <t>66023-108</t>
  </si>
  <si>
    <t>STATION DE POMPAGE #12 400 Blvd Cousineau</t>
  </si>
  <si>
    <t>12400</t>
  </si>
  <si>
    <t>66023-196</t>
  </si>
  <si>
    <t>STATION DE POMPAGE EAUX USÉES SLR   (4488)</t>
  </si>
  <si>
    <t>6001</t>
  </si>
  <si>
    <t>6001 Boulevard de la Côte-Vertu (SLR)</t>
  </si>
  <si>
    <t>66023-133</t>
  </si>
  <si>
    <t>STATION DE POMPAGE TRANSCANADIENNE/COTE-VERTU</t>
  </si>
  <si>
    <t>66023-134</t>
  </si>
  <si>
    <t>STATION DE POMPAGE McCAFFREY/GOUGEON</t>
  </si>
  <si>
    <t>66023-106</t>
  </si>
  <si>
    <t>STATION DE POMPAGE GRENET (VIADUC) (818)</t>
  </si>
  <si>
    <t>5780</t>
  </si>
  <si>
    <t>Rue Dudemaine</t>
  </si>
  <si>
    <t>66023-110</t>
  </si>
  <si>
    <t>STATION DE POMPAGE SALABERRY / AUTOROUTE 15 NORD  (825)  (5410)</t>
  </si>
  <si>
    <t>1450</t>
  </si>
  <si>
    <t>Rue de Salaberry (Sous Autoroute 15)</t>
  </si>
  <si>
    <t>66023-195</t>
  </si>
  <si>
    <t>STATION DE POMPAGE BOIS-DE-BOULOGNE</t>
  </si>
  <si>
    <t>12403</t>
  </si>
  <si>
    <t>66023-114</t>
  </si>
  <si>
    <t>STATION DE POMPAGE ST-RÉAL</t>
  </si>
  <si>
    <t>Rue de Saint-Réal</t>
  </si>
  <si>
    <t>66023-113</t>
  </si>
  <si>
    <t>STATION DE POMPAGE BOIS-DE-BOULOGNE /GOUIN OUEST</t>
  </si>
  <si>
    <t>1525</t>
  </si>
  <si>
    <t>Avenue du bois-de-Boulogne</t>
  </si>
  <si>
    <t>66023-80</t>
  </si>
  <si>
    <t>STATION DE POMPAGE DU PARC DE DEAUVILLE (Gouin/Coursol)</t>
  </si>
  <si>
    <t>996</t>
  </si>
  <si>
    <t>boulevard Gouin Ouest</t>
  </si>
  <si>
    <t>66058-3</t>
  </si>
  <si>
    <t>Poste de pompage Cavendish</t>
  </si>
  <si>
    <t>5621</t>
  </si>
  <si>
    <t>Cavendish</t>
  </si>
  <si>
    <t>66058-4</t>
  </si>
  <si>
    <t>Retention tank The Avenue</t>
  </si>
  <si>
    <t>5791</t>
  </si>
  <si>
    <t>Park Place</t>
  </si>
  <si>
    <t>66058-5</t>
  </si>
  <si>
    <t>Retention Tank Kellert</t>
  </si>
  <si>
    <t>5848</t>
  </si>
  <si>
    <t>Kellert</t>
  </si>
  <si>
    <t>66058-6</t>
  </si>
  <si>
    <t>Retention Tank Ilan Ramon 1</t>
  </si>
  <si>
    <t>Ilan Ramon</t>
  </si>
  <si>
    <t>66058-7</t>
  </si>
  <si>
    <t>Retention Tank Ilan Ramon 2</t>
  </si>
  <si>
    <t>5798</t>
  </si>
  <si>
    <t>80010-1</t>
  </si>
  <si>
    <t>Rivière au saumon</t>
  </si>
  <si>
    <t>80010-2</t>
  </si>
  <si>
    <t>Côte Angèle</t>
  </si>
  <si>
    <t>80010-3</t>
  </si>
  <si>
    <t>Chemin de la BOUCLE</t>
  </si>
  <si>
    <t>80010-4</t>
  </si>
  <si>
    <t>Chemin des Neiges</t>
  </si>
  <si>
    <t>80010-5</t>
  </si>
  <si>
    <t>Rue  HENRI-BOURASSA</t>
  </si>
  <si>
    <t>80010-6</t>
  </si>
  <si>
    <t>Rue Dollard</t>
  </si>
  <si>
    <t>66023-112</t>
  </si>
  <si>
    <t>STATION DE POMPAGE SALABERRY/BOIS-DE-BOULOGNE (VIADUC) (5406)</t>
  </si>
  <si>
    <t>66023-129</t>
  </si>
  <si>
    <t>66023-141</t>
  </si>
  <si>
    <t>STATION DE POMPAGE TOLHURST 2 (CUM) # 235 GOUIN-OUEST</t>
  </si>
  <si>
    <t>66023-140</t>
  </si>
  <si>
    <t>STATION DE POMPAGE TOLHURST 1 (CUM) # 275 GOUIN-OUEST</t>
  </si>
  <si>
    <t>66023-176</t>
  </si>
  <si>
    <t>STATION DE POMPAGE SAUVÉ (VIADUC) (5402)</t>
  </si>
  <si>
    <t>66023-115</t>
  </si>
  <si>
    <t>STATION DE POMPAGE ILE-DE-LA-VISITATION</t>
  </si>
  <si>
    <t>2211</t>
  </si>
  <si>
    <t>66023-180</t>
  </si>
  <si>
    <t>STATION DE POMPAGE MEILLEUR (VIADUC) (3400)</t>
  </si>
  <si>
    <t>MEILLEUR</t>
  </si>
  <si>
    <t>66023-118</t>
  </si>
  <si>
    <t>STATION DE POMPAGE AVENUE ROYALMOUNT/RUE DE LA SAVANE</t>
  </si>
  <si>
    <t>66023-111</t>
  </si>
  <si>
    <t>STATION DE POMPAGE CHABANEL OUEST / MEILLEUR</t>
  </si>
  <si>
    <t>66023-55</t>
  </si>
  <si>
    <t>Usine d'épuration J.R. Marcotte</t>
  </si>
  <si>
    <t>66023-56</t>
  </si>
  <si>
    <t>Intercepteur Nord</t>
  </si>
  <si>
    <t>S.O.</t>
  </si>
  <si>
    <t>66023-57</t>
  </si>
  <si>
    <t>Intercepteur Sud-Est</t>
  </si>
  <si>
    <t>66023-1</t>
  </si>
  <si>
    <t>Usine Atwater</t>
  </si>
  <si>
    <t>999</t>
  </si>
  <si>
    <t>66023-3</t>
  </si>
  <si>
    <t>Usine Desbaillets</t>
  </si>
  <si>
    <t>8585</t>
  </si>
  <si>
    <t>boulevard De La Vérendrye</t>
  </si>
  <si>
    <t>66023-58</t>
  </si>
  <si>
    <t>Intercepteur Sud-Ouest</t>
  </si>
  <si>
    <t>66023-20</t>
  </si>
  <si>
    <t>Réservoir/Station de pompage  Rosemont</t>
  </si>
  <si>
    <t>6405</t>
  </si>
  <si>
    <t>16e avenue</t>
  </si>
  <si>
    <t>66023-14</t>
  </si>
  <si>
    <t>Réservoir/Station de pompage Châteaufort</t>
  </si>
  <si>
    <t>6300</t>
  </si>
  <si>
    <t>avenue de Darlington (parc Mahatma-Gandhi)</t>
  </si>
  <si>
    <t>66023-19</t>
  </si>
  <si>
    <t>Réservoir/Station de pompage Vincent d'Indy</t>
  </si>
  <si>
    <t>Avenue Vincent-D'Indy</t>
  </si>
  <si>
    <t>66023-16</t>
  </si>
  <si>
    <t>Réservoir/Station de pompage McTavish</t>
  </si>
  <si>
    <t>rue McTavish</t>
  </si>
  <si>
    <t>66023-2</t>
  </si>
  <si>
    <t>Usine Pointe-Claire</t>
  </si>
  <si>
    <t>243</t>
  </si>
  <si>
    <t>chemin du Bord-du-Lac--Lakeshore</t>
  </si>
  <si>
    <t>66023-4</t>
  </si>
  <si>
    <t>Usine Lachine</t>
  </si>
  <si>
    <t>rue Victoria</t>
  </si>
  <si>
    <t>66023-5</t>
  </si>
  <si>
    <t>Usine Pierrefonds</t>
  </si>
  <si>
    <t>18025</t>
  </si>
  <si>
    <t>66023-15</t>
  </si>
  <si>
    <t>Réservoir Côte-des-Neiges</t>
  </si>
  <si>
    <t>4097</t>
  </si>
  <si>
    <t>avenue highland</t>
  </si>
  <si>
    <t>66023-6</t>
  </si>
  <si>
    <t>Usine Dorval</t>
  </si>
  <si>
    <t>avenue Lilas</t>
  </si>
  <si>
    <t>66023-66</t>
  </si>
  <si>
    <t>Bassin Charles-Renard (3940) / 24 500 m³</t>
  </si>
  <si>
    <t>8107</t>
  </si>
  <si>
    <t>Boul. Perras (est et ouest de 25e avenue)</t>
  </si>
  <si>
    <t>66023-11</t>
  </si>
  <si>
    <t>Réservoir Poirier</t>
  </si>
  <si>
    <t>4034</t>
  </si>
  <si>
    <t>boulevard Poirier</t>
  </si>
  <si>
    <t>66023-139</t>
  </si>
  <si>
    <t>STATION DE POMPAGE # 2 (3414) LISTÉE AQ MAIS RÉELLEM ÉG</t>
  </si>
  <si>
    <t>4530</t>
  </si>
  <si>
    <t>66023-17</t>
  </si>
  <si>
    <t>Réservoir du Sommet</t>
  </si>
  <si>
    <t>Chemin Remembrance</t>
  </si>
  <si>
    <t>66023-10</t>
  </si>
  <si>
    <t>Réservoir Dollar-des-Ormeaux (Sunnybrooke)</t>
  </si>
  <si>
    <t>boulevard Sunnybrooke</t>
  </si>
  <si>
    <t>66023-8</t>
  </si>
  <si>
    <t>Réservoir Pointe-Claire</t>
  </si>
  <si>
    <t>16751</t>
  </si>
  <si>
    <t>Chemin de service nord</t>
  </si>
  <si>
    <t>66023-9</t>
  </si>
  <si>
    <t>Réservoir des Sources</t>
  </si>
  <si>
    <t>avenue Avro</t>
  </si>
  <si>
    <t>66023-13</t>
  </si>
  <si>
    <t>Réservoir Fort Rolland</t>
  </si>
  <si>
    <t>3485</t>
  </si>
  <si>
    <t>Rue Fort-Rolland</t>
  </si>
  <si>
    <t>66023-59</t>
  </si>
  <si>
    <t>Usine d'épuration Île Notre-Dame</t>
  </si>
  <si>
    <t>Chemin du Chenal le Moyne</t>
  </si>
  <si>
    <t>66023-70</t>
  </si>
  <si>
    <t>Bassin Georges Étienne Cartier (4971) / 6000 m³</t>
  </si>
  <si>
    <t>66023-71</t>
  </si>
  <si>
    <t>Bassin Ste-Marie (4970) / 6000 m³</t>
  </si>
  <si>
    <t>66023-7</t>
  </si>
  <si>
    <t>Réservoir Saint-Charles</t>
  </si>
  <si>
    <t>16856</t>
  </si>
  <si>
    <t>rue Oakwood</t>
  </si>
  <si>
    <t>66023-67</t>
  </si>
  <si>
    <t>Bassin Mont-Royal (4950) / 5000 m³</t>
  </si>
  <si>
    <t>Intersection de Mont-Royal et St-Michel</t>
  </si>
  <si>
    <t>66023-21</t>
  </si>
  <si>
    <t>Réservoir Duke of Kent</t>
  </si>
  <si>
    <t>avenue Duke of Kent</t>
  </si>
  <si>
    <t>66023-69</t>
  </si>
  <si>
    <t>Bassin Chester (4950) / 33 400 m³</t>
  </si>
  <si>
    <t>6985</t>
  </si>
  <si>
    <t>avenue de Chester</t>
  </si>
  <si>
    <t>66023-68</t>
  </si>
  <si>
    <t>Bassin du trop-plein Mercier et station de pompage (4930)</t>
  </si>
  <si>
    <t>8700</t>
  </si>
  <si>
    <t>Bellerive (sud de la rue Notre-Dame, dasn le prolongement de la rue Pierre-Tétreault)</t>
  </si>
  <si>
    <t>66023-12</t>
  </si>
  <si>
    <t>Réservoir Côte-Vertu</t>
  </si>
  <si>
    <t>Boulevard Roméo-Vachon Nord (MTQ)</t>
  </si>
  <si>
    <t>66023-74</t>
  </si>
  <si>
    <t>Bassin Amherst (4960) / 3200 m³</t>
  </si>
  <si>
    <t>rue Amherst, entre Notre Dame et St-Antoine</t>
  </si>
  <si>
    <t>66023-72</t>
  </si>
  <si>
    <t>Bassin Carillon (4970) / 215 m³</t>
  </si>
  <si>
    <t>66023-64</t>
  </si>
  <si>
    <t>Bassin 89e Avenue (3910) / 870 m³</t>
  </si>
  <si>
    <t>11190</t>
  </si>
  <si>
    <t>Boul. Gouin est, RDP</t>
  </si>
  <si>
    <t>66023-73</t>
  </si>
  <si>
    <t>Bassin Stinson (3950) / 2000 m³</t>
  </si>
  <si>
    <t>Stinson</t>
  </si>
  <si>
    <t>66023-117</t>
  </si>
  <si>
    <t>STATION DE POMPAGE PLAMONDON/DECARIE</t>
  </si>
  <si>
    <t>66023-116</t>
  </si>
  <si>
    <t>STATION DE POMPAGE # 7085 Cote des Neiges entre Courtrai et Frobisher</t>
  </si>
  <si>
    <t>66023-179</t>
  </si>
  <si>
    <t>STATION DE POMPAGE JEAN-TALON/AVE DU PARC (VIADUC) (5355)</t>
  </si>
  <si>
    <t>66023-104</t>
  </si>
  <si>
    <t>66023-155</t>
  </si>
  <si>
    <t>STATION DE POMPAGE ST-RÉMI (TUNNEL) (5391) (ou 518)</t>
  </si>
  <si>
    <t>5001</t>
  </si>
  <si>
    <t>Rue Saint-Patrick</t>
  </si>
  <si>
    <t>66023-160</t>
  </si>
  <si>
    <t>STATION DE POMPAGE HENRI-BOURASSA OU LACORDAIRE ÉG-AQ  (3358)</t>
  </si>
  <si>
    <t>10700</t>
  </si>
  <si>
    <t>boulevard Lacordaire</t>
  </si>
  <si>
    <t>66023-97</t>
  </si>
  <si>
    <t>STATION DE POMPAGE DU 6306 AVE DU PARC</t>
  </si>
  <si>
    <t>66023-93</t>
  </si>
  <si>
    <t>STATION DE POMPAGE PERRAS/LOUIS-HIPPOLYTE-LAFONTAINE</t>
  </si>
  <si>
    <t>66023-94</t>
  </si>
  <si>
    <t>STATION DE POMPAGE PERRAS/MARC-AURÈLE-FORTIN</t>
  </si>
  <si>
    <t>66023-194</t>
  </si>
  <si>
    <t>STATION DE POMPAGE DU PARC ANGRIGNON</t>
  </si>
  <si>
    <t>66023-105</t>
  </si>
  <si>
    <t>STATION DE POMPAGE   PIE IX/CRÉMAZIE-EST</t>
  </si>
  <si>
    <t>66023-92</t>
  </si>
  <si>
    <t>STATION DE POMPAGE HENRI-BOURASSA/RENAUDE-LAPOINTE</t>
  </si>
  <si>
    <t>Boulevard Henri-Bourassa Est</t>
  </si>
  <si>
    <t>66023-177</t>
  </si>
  <si>
    <t>STATION DE POMPAGE ST-DENIS (VIADUC) (5345)</t>
  </si>
  <si>
    <t>5723</t>
  </si>
  <si>
    <t>Rue Saint-Denis (sud du boul. Rosemont)</t>
  </si>
  <si>
    <t>66023-100</t>
  </si>
  <si>
    <t>66023-187</t>
  </si>
  <si>
    <t>STATION DE POMPAGE ST-HENRI (5401)</t>
  </si>
  <si>
    <t>5205</t>
  </si>
  <si>
    <t>RUE NOTRE-DAME-OUEST</t>
  </si>
  <si>
    <t>66023-178</t>
  </si>
  <si>
    <t>STATION DE POMPAGE CARILLON (VIADUC) (5407)</t>
  </si>
  <si>
    <t>66023-189</t>
  </si>
  <si>
    <t>STATION DE POMPAGE HENRI-BOURASSA/6ÈME AVENUE</t>
  </si>
  <si>
    <t>66023-99</t>
  </si>
  <si>
    <t>STATION DE POMPAGE ST-RÉMI (VIADUC) (5397)</t>
  </si>
  <si>
    <t>678</t>
  </si>
  <si>
    <t>Rue St-Rémi</t>
  </si>
  <si>
    <t>66023-137</t>
  </si>
  <si>
    <t>STATION DE POMPAGE STE-ÉMILIE  (VIADUC) (5393)</t>
  </si>
  <si>
    <t>66023-101</t>
  </si>
  <si>
    <t>STATION DE POMPAGE ATWATER (TUNNEL) (794)</t>
  </si>
  <si>
    <t>3075</t>
  </si>
  <si>
    <t>Avenue Atwater</t>
  </si>
  <si>
    <t>66023-102</t>
  </si>
  <si>
    <t>STATION DE POMPAGE STE-MARGUERITE (VIADUC) (5381)  (ou 828)</t>
  </si>
  <si>
    <t>545</t>
  </si>
  <si>
    <t>66023-78</t>
  </si>
  <si>
    <t>STATION DE POMPAGE DU LAC DE RETENUE (3824)</t>
  </si>
  <si>
    <t>7111</t>
  </si>
  <si>
    <t>66023-145</t>
  </si>
  <si>
    <t>STATION DE POMPAGE ST-PAUL  (261)</t>
  </si>
  <si>
    <t>66023-154</t>
  </si>
  <si>
    <t>STATION DE POMPAGE DE BELFROY  AQ-EG</t>
  </si>
  <si>
    <t>7000</t>
  </si>
  <si>
    <t>Avenue Champchevrier</t>
  </si>
  <si>
    <t>66023-135</t>
  </si>
  <si>
    <t>STATION DU DRAIN DES FILTRES,COMP.VERDUN (793)</t>
  </si>
  <si>
    <t>66023-167</t>
  </si>
  <si>
    <t>STATION DE POMPAGE ST-PAUL (VIADUC) (5377)</t>
  </si>
  <si>
    <t>66023-143</t>
  </si>
  <si>
    <t>STATION DE POMPAGE BLVD LASALLE/MOFFAT</t>
  </si>
  <si>
    <t>66023-79</t>
  </si>
  <si>
    <t>STATION DE POMPAGE RAY-LAWSON AQ-EG (3825)</t>
  </si>
  <si>
    <t>8675</t>
  </si>
  <si>
    <t>boulevard Ray-Lawson</t>
  </si>
  <si>
    <t>66023-98</t>
  </si>
  <si>
    <t>STATION DE POMPAGE WELLINGTON/ SEBASTOPOL  (viaduc)   (5373)</t>
  </si>
  <si>
    <t>66023-193</t>
  </si>
  <si>
    <t>STATION DE POMPAGE DU JARDIN DE CHINE  (2447)</t>
  </si>
  <si>
    <t>4101</t>
  </si>
  <si>
    <t>66023-188</t>
  </si>
  <si>
    <t>STATION DE POMPAGE VAUQUELIN</t>
  </si>
  <si>
    <t>66023-152</t>
  </si>
  <si>
    <t>STATION DE POMPAGE #300 CHEMIN DE LA POINTE-SUD</t>
  </si>
  <si>
    <t>66023-124</t>
  </si>
  <si>
    <t>STATION DE POMPAGE RUE QUAI-KING-EDWARD/DE LA COMMUNE OUEST</t>
  </si>
  <si>
    <t>66023-122</t>
  </si>
  <si>
    <t>STATION DE POMPAGE RUE ST-ANTOINE EST /SAINT-TIMOTHÉE</t>
  </si>
  <si>
    <t>66023-151</t>
  </si>
  <si>
    <t>STATION DE POMPAGE DU CHEMIN DU GOLF, PROCHE DE LA RUE SAVOYANE</t>
  </si>
  <si>
    <t>66023-103</t>
  </si>
  <si>
    <t>STATION DE POMPAGE CITÉ DU HAVRE (ÉG.) (226)</t>
  </si>
  <si>
    <t>66023-150</t>
  </si>
  <si>
    <t>STATION DE POMPAGE LAC DES DAUPHINS (REMPLISSAGE) (854)</t>
  </si>
  <si>
    <t>66023-184</t>
  </si>
  <si>
    <t>STATION DE POMPAGE LAC DES CYGNES (REMPLISSAGE) (853)</t>
  </si>
  <si>
    <t>66023-185</t>
  </si>
  <si>
    <t>STATION DE POMPAGE LAC DES CYGNES (CASCADES ET FONTAINES) (852)</t>
  </si>
  <si>
    <t>66023-186</t>
  </si>
  <si>
    <t>STATION DE POMPAGE LA POUDRIÈRE (851)</t>
  </si>
  <si>
    <t>66023-95</t>
  </si>
  <si>
    <t>STATION DE POMPAGE BLVD MAURICE-DUPLESSIS , PUITS DE VANNES 3709</t>
  </si>
  <si>
    <t>66023-123</t>
  </si>
  <si>
    <t>STATION DE POMPAGE #3 (LIFT 3) (804)</t>
  </si>
  <si>
    <t>66023-183</t>
  </si>
  <si>
    <t>STATION DE POMPAGE PAVILLON DU CANADA (809) (Éliminé Maximo)</t>
  </si>
  <si>
    <t>66023-119</t>
  </si>
  <si>
    <t>STATION DE POMPAGE LAC DES RÉGATES (VIDANGE) (855)</t>
  </si>
  <si>
    <t>66023-120</t>
  </si>
  <si>
    <t>STATION DE POMPAGE LAC DES RÉGATES (REMPLISSAGE) (857)</t>
  </si>
  <si>
    <t>66023-149</t>
  </si>
  <si>
    <t>STATION DE POMPAGE #4 (LIFT 4) (805) à l'usine d'épuration de l'ile N-D (1493)</t>
  </si>
  <si>
    <t>66023-127</t>
  </si>
  <si>
    <t>STATION DE POMPAGE HAIG (VIADUC) (567)</t>
  </si>
  <si>
    <t>66023-126</t>
  </si>
  <si>
    <t>STATION DE POMPAGE #2 (LIFT 2) (803)</t>
  </si>
  <si>
    <t>66023-121</t>
  </si>
  <si>
    <t>STATION POMPAGE/FILTRAT., PLAGE DES ILES (1404) OU  #5 (LIFT 5) (806)</t>
  </si>
  <si>
    <t>66023-125</t>
  </si>
  <si>
    <t>STATION DE POMPAGE #6 (LIFT 6) (807)</t>
  </si>
  <si>
    <t>66023-181</t>
  </si>
  <si>
    <t>STATION DE POMPAGE #7 (LIFT 7) (Toilettes Parc-plage) (808)</t>
  </si>
  <si>
    <t>66023-182</t>
  </si>
  <si>
    <t>STATION DE POMPAGE LAC DES RÉGATES (CHLORATION) (856)</t>
  </si>
  <si>
    <t>66023-162</t>
  </si>
  <si>
    <t>66023-156</t>
  </si>
  <si>
    <t>STATION DE POMPAGE RUE NODRE DAME EST/BOUCHERVILLE</t>
  </si>
  <si>
    <t>66023-96</t>
  </si>
  <si>
    <t>STATION DE POMPAGE RDP GOLF (5750)</t>
  </si>
  <si>
    <t>13470</t>
  </si>
  <si>
    <t>66023-90</t>
  </si>
  <si>
    <t>STATION DE POMPAGE 134E AVENUE (ÉGOUTS) (467)</t>
  </si>
  <si>
    <t>15555</t>
  </si>
  <si>
    <t>Boulevard Gouin Est</t>
  </si>
  <si>
    <t>66023-88</t>
  </si>
  <si>
    <t>STATION DE POMPAGE 42e AVENUE/RUE BELLERIVE</t>
  </si>
  <si>
    <t>66023-128</t>
  </si>
  <si>
    <t>STATION DE POMPAGE 35E AVENUE/RUE BUREAU (P-A-T)</t>
  </si>
  <si>
    <t>66023-91</t>
  </si>
  <si>
    <t>STATION DE POMPAGE EN FACE DU 16420 RUE DELPHIS-DELORME</t>
  </si>
  <si>
    <t>66023-89</t>
  </si>
  <si>
    <t>STATION DE POMPAGE 81e AVENUE/RUE BELLERIVE</t>
  </si>
  <si>
    <t>66023-144</t>
  </si>
  <si>
    <t>STATION DE POMPAGE SANITAIRE IDS #4</t>
  </si>
  <si>
    <t>Chemin du golf</t>
  </si>
  <si>
    <t>66023-190</t>
  </si>
  <si>
    <t>STATION DE POMPAGE SAINT-FRANÇOIS  (847) reconstruction plannifiée</t>
  </si>
  <si>
    <t>66023-148</t>
  </si>
  <si>
    <t>STATION DE POMPAGE DU #22   -  96E AVENUE reconstruction planifiée</t>
  </si>
  <si>
    <t>66023-172</t>
  </si>
  <si>
    <t>STATION DE POMPAGE DdO-(Rox)</t>
  </si>
  <si>
    <t>66023-85</t>
  </si>
  <si>
    <t>STATION DE POMPAGE ROSE (LOT 28)(3991)</t>
  </si>
  <si>
    <t>Rue Rose (PFD)</t>
  </si>
  <si>
    <t>66023-49</t>
  </si>
  <si>
    <t>Chambre de mesure de pression RCG-1-Q1 (Northview)</t>
  </si>
  <si>
    <t>7515</t>
  </si>
  <si>
    <t>Chestner</t>
  </si>
  <si>
    <t>66023-132</t>
  </si>
  <si>
    <t>STATION DE POMPAGE DÉCARIE (3596)</t>
  </si>
  <si>
    <t>66023-48</t>
  </si>
  <si>
    <t>Chambre de régulation - Site d'urgence Sherbrooke/Benny</t>
  </si>
  <si>
    <t>Sherbrooke O, près de l'av. Benny</t>
  </si>
  <si>
    <t>66023-75</t>
  </si>
  <si>
    <t>STATION DE POMPAGE DU BLV ST-JOSEPH (3853)</t>
  </si>
  <si>
    <t>4810</t>
  </si>
  <si>
    <t>Boulevard Saint-Joseph</t>
  </si>
  <si>
    <t>66023-107</t>
  </si>
  <si>
    <t>STATION DE POMPAGE BEAUSÉJOUR (ÉGOUTS) (35)</t>
  </si>
  <si>
    <t>7455</t>
  </si>
  <si>
    <t>66023-136</t>
  </si>
  <si>
    <t>STATION DE POMPAGE RIVERDALE (LOT 67) (3993)</t>
  </si>
  <si>
    <t>11917</t>
  </si>
  <si>
    <t>Boulevard Riverdale</t>
  </si>
  <si>
    <t>66023-109</t>
  </si>
  <si>
    <t>STATION DE POMPAGE LAVIGNE (ÉGOUTS) (34)</t>
  </si>
  <si>
    <t>4799</t>
  </si>
  <si>
    <t>Boulevard Gouin O</t>
  </si>
  <si>
    <t>66023-54</t>
  </si>
  <si>
    <t>Chambre de mesure de pression Mackle/Armstrong</t>
  </si>
  <si>
    <t>6624</t>
  </si>
  <si>
    <t>Mackle</t>
  </si>
  <si>
    <t>66023-52</t>
  </si>
  <si>
    <t>Chambre de mesure de pression RCG-1-P2 (Holland)</t>
  </si>
  <si>
    <t>5598</t>
  </si>
  <si>
    <t>Redwood</t>
  </si>
  <si>
    <t>66023-53</t>
  </si>
  <si>
    <t>Chambre de mesure de pression RCG-1-P1 (Rosedale)</t>
  </si>
  <si>
    <t>Fielding</t>
  </si>
  <si>
    <t>66023-44</t>
  </si>
  <si>
    <t>Chambre de mesure de pression De Terrebonne</t>
  </si>
  <si>
    <t>De Terrebonne</t>
  </si>
  <si>
    <t>66023-51</t>
  </si>
  <si>
    <t>Chambre de mesure de pression RFR-1-P1  - Rue Champlain</t>
  </si>
  <si>
    <t>66023-142</t>
  </si>
  <si>
    <t>STATION DE POMPAGE LYETTE AQ-EG</t>
  </si>
  <si>
    <t>Rue Lyette</t>
  </si>
  <si>
    <t>66023-50</t>
  </si>
  <si>
    <t>Chambre de mesure de pression RFR-1-P2 - 10e rue</t>
  </si>
  <si>
    <t>66023-174</t>
  </si>
  <si>
    <t>STATION DE POMPAGE PARC LOUISE-DESCHENES (3397)</t>
  </si>
  <si>
    <t>1e (ROX) Avenue N</t>
  </si>
  <si>
    <t>66023-146</t>
  </si>
  <si>
    <t>STATION DE POMPAGE 14E AVENUE (ÉGOUTS) (491)</t>
  </si>
  <si>
    <t>7565</t>
  </si>
  <si>
    <t>66023-138</t>
  </si>
  <si>
    <t>STATION DE POMPAGE DES ÉRABLES (836)</t>
  </si>
  <si>
    <t>66058-1</t>
  </si>
  <si>
    <t>Poste de pompage Côte Saint-Luc</t>
  </si>
  <si>
    <t>7201</t>
  </si>
  <si>
    <t>66058-2</t>
  </si>
  <si>
    <t>Poste de pompage Westminster</t>
  </si>
  <si>
    <t>5569</t>
  </si>
  <si>
    <t>Westminster</t>
  </si>
  <si>
    <t>80045-5</t>
  </si>
  <si>
    <t>Poste Martin</t>
  </si>
  <si>
    <t>Rue Martin</t>
  </si>
  <si>
    <t>80045-6</t>
  </si>
  <si>
    <t>80050-1</t>
  </si>
  <si>
    <t>Rue  GALIPEAU</t>
  </si>
  <si>
    <t>80050-2</t>
  </si>
  <si>
    <t>80050-3</t>
  </si>
  <si>
    <t>Poste de Pompage du Parc</t>
  </si>
  <si>
    <t>80050-4</t>
  </si>
  <si>
    <t>Poste de Pompage Principal</t>
  </si>
  <si>
    <t>80070-1</t>
  </si>
  <si>
    <t>4 Puits</t>
  </si>
  <si>
    <t>Terrain privé</t>
  </si>
  <si>
    <t>80070-2</t>
  </si>
  <si>
    <t>80078-1</t>
  </si>
  <si>
    <t>Rue  RANGER</t>
  </si>
  <si>
    <t>80078-2</t>
  </si>
  <si>
    <t>80090-1</t>
  </si>
  <si>
    <t>Route 315 Sud</t>
  </si>
  <si>
    <t>80140-1</t>
  </si>
  <si>
    <t>Chemin du PONT-DE-BOIS</t>
  </si>
  <si>
    <t>80140-2</t>
  </si>
  <si>
    <t>81017-1</t>
  </si>
  <si>
    <t>Eau Potable Aylmer</t>
  </si>
  <si>
    <t>Rue Raoul-Roy</t>
  </si>
  <si>
    <t>81017-2</t>
  </si>
  <si>
    <t>Eau Potable Hull</t>
  </si>
  <si>
    <t>Boulevard de Lucerne</t>
  </si>
  <si>
    <t>80020-1</t>
  </si>
  <si>
    <t>80027-1</t>
  </si>
  <si>
    <t>Rue du RUISSEAU</t>
  </si>
  <si>
    <t>80027-2</t>
  </si>
  <si>
    <t>80027-3</t>
  </si>
  <si>
    <t>Rang  SAINT-ANDRÉ</t>
  </si>
  <si>
    <t>80027-4</t>
  </si>
  <si>
    <t>93-93A</t>
  </si>
  <si>
    <t>80027-5</t>
  </si>
  <si>
    <t>Modérateur de débit</t>
  </si>
  <si>
    <t>Rue St-Paul</t>
  </si>
  <si>
    <t>80037-1</t>
  </si>
  <si>
    <t>Rue  MAJOR</t>
  </si>
  <si>
    <t>80037-2</t>
  </si>
  <si>
    <t>820</t>
  </si>
  <si>
    <t>Route  321</t>
  </si>
  <si>
    <t>80037-3</t>
  </si>
  <si>
    <t>PP Major</t>
  </si>
  <si>
    <t>124</t>
  </si>
  <si>
    <t>80037-4</t>
  </si>
  <si>
    <t>PP de la Montagne</t>
  </si>
  <si>
    <t>Rue  de la  Montagne</t>
  </si>
  <si>
    <t>80037-5</t>
  </si>
  <si>
    <t>Rue St-Denis</t>
  </si>
  <si>
    <t>80037-6</t>
  </si>
  <si>
    <t>PP Colle</t>
  </si>
  <si>
    <t>rue Colle</t>
  </si>
  <si>
    <t>80037-7</t>
  </si>
  <si>
    <t>PP David</t>
  </si>
  <si>
    <t>rue David</t>
  </si>
  <si>
    <t>80037-8</t>
  </si>
  <si>
    <t>PP Henri-Bourassa</t>
  </si>
  <si>
    <t>rue  Henri-Bourassa</t>
  </si>
  <si>
    <t>80037-9</t>
  </si>
  <si>
    <t>chemin Salomon-Dicaire</t>
  </si>
  <si>
    <t>80037-10</t>
  </si>
  <si>
    <t>rue Papineau</t>
  </si>
  <si>
    <t>80037-11</t>
  </si>
  <si>
    <t>rue Duquette</t>
  </si>
  <si>
    <t>80037-12</t>
  </si>
  <si>
    <t>route 321</t>
  </si>
  <si>
    <t>80045-1</t>
  </si>
  <si>
    <t>Rue  LEGAULT</t>
  </si>
  <si>
    <t>80045-2</t>
  </si>
  <si>
    <t>Poste de distribution Fahey</t>
  </si>
  <si>
    <t>Chemin des cascades</t>
  </si>
  <si>
    <t>80045-3</t>
  </si>
  <si>
    <t>Réservoir Cascade</t>
  </si>
  <si>
    <t>80045-4</t>
  </si>
  <si>
    <t>Réservoir Papineau</t>
  </si>
  <si>
    <t>138</t>
  </si>
  <si>
    <t>Montée Papineau</t>
  </si>
  <si>
    <t>81017-3</t>
  </si>
  <si>
    <t>Eau Potable Buckingham</t>
  </si>
  <si>
    <t>Avenue de Buckingham</t>
  </si>
  <si>
    <t>81017-4</t>
  </si>
  <si>
    <t>Eau Potable Gatineau</t>
  </si>
  <si>
    <t>437</t>
  </si>
  <si>
    <t>81017-5</t>
  </si>
  <si>
    <t>Réservoir du Ch. de la Montagne (Parc de la Gatineau)</t>
  </si>
  <si>
    <t>Rue des Conifères</t>
  </si>
  <si>
    <t>81017-6</t>
  </si>
  <si>
    <t>Réservoir Côte d'Azur</t>
  </si>
  <si>
    <t>459 (A)</t>
  </si>
  <si>
    <t>Rue de Cannes</t>
  </si>
  <si>
    <t>81017-7</t>
  </si>
  <si>
    <t>Réservoir McConnell</t>
  </si>
  <si>
    <t>Chemin McConnell</t>
  </si>
  <si>
    <t>81017-8</t>
  </si>
  <si>
    <t>Réservoir et poste de chloration de Masson-Angers</t>
  </si>
  <si>
    <t>1027</t>
  </si>
  <si>
    <t>Chemin de Masson</t>
  </si>
  <si>
    <t>81017-9</t>
  </si>
  <si>
    <t>Réservoir Main</t>
  </si>
  <si>
    <t>611</t>
  </si>
  <si>
    <t>81017-10</t>
  </si>
  <si>
    <t>Réservoir Dalton</t>
  </si>
  <si>
    <t>Montée Dalton</t>
  </si>
  <si>
    <t>81017-11</t>
  </si>
  <si>
    <t>Gamelin</t>
  </si>
  <si>
    <t>Rue Gamelin</t>
  </si>
  <si>
    <t>81017-12</t>
  </si>
  <si>
    <t>Cité-des Jeunes</t>
  </si>
  <si>
    <t>Boulevard de la Cité-des-Jeunes</t>
  </si>
  <si>
    <t>81017-13</t>
  </si>
  <si>
    <t>Des Frênes</t>
  </si>
  <si>
    <t>Boulevard Saint-Raymond</t>
  </si>
  <si>
    <t>81017-14</t>
  </si>
  <si>
    <t>Millar</t>
  </si>
  <si>
    <t>81017-15</t>
  </si>
  <si>
    <t>D'Auvergne</t>
  </si>
  <si>
    <t>Rue de Rouen</t>
  </si>
  <si>
    <t>81017-16</t>
  </si>
  <si>
    <t>Front</t>
  </si>
  <si>
    <t>Rue Édouard-Gagnon</t>
  </si>
  <si>
    <t>81017-17</t>
  </si>
  <si>
    <t>Broad</t>
  </si>
  <si>
    <t>Rue Broad</t>
  </si>
  <si>
    <t>81017-18</t>
  </si>
  <si>
    <t>Costello</t>
  </si>
  <si>
    <t>Rue Maclaren Ouest</t>
  </si>
  <si>
    <t>81017-19</t>
  </si>
  <si>
    <t>Alonzo-Carrière</t>
  </si>
  <si>
    <t>559</t>
  </si>
  <si>
    <t>Boulevard Maloney Est</t>
  </si>
  <si>
    <t>81017-20</t>
  </si>
  <si>
    <t>Escarpement Limbour</t>
  </si>
  <si>
    <t>2887</t>
  </si>
  <si>
    <t>81017-21</t>
  </si>
  <si>
    <t>USINE D'ÉPURATION SECTEUR GATINEAU</t>
  </si>
  <si>
    <t>858(A)</t>
  </si>
  <si>
    <t>81017-22</t>
  </si>
  <si>
    <t>USINE D'ÉPURATION SECTEUR MASSON (CHEMIN DE LA RIVE)</t>
  </si>
  <si>
    <t>Chemin de la Rive</t>
  </si>
  <si>
    <t>81017-23</t>
  </si>
  <si>
    <t>Bassin Grand-Hunier</t>
  </si>
  <si>
    <t>156</t>
  </si>
  <si>
    <t>Rue du Grand-Hunier</t>
  </si>
  <si>
    <t>81017-24</t>
  </si>
  <si>
    <t>Bassin collecteur Paiement 3</t>
  </si>
  <si>
    <t>Rue du Pinot</t>
  </si>
  <si>
    <t>81017-25</t>
  </si>
  <si>
    <t>Bassin Parc de la Rosée</t>
  </si>
  <si>
    <t>Rue de la Rosée</t>
  </si>
  <si>
    <t>81017-26</t>
  </si>
  <si>
    <t>Bassin du Plateau - Ganymède 2</t>
  </si>
  <si>
    <t>216</t>
  </si>
  <si>
    <t>Rue de Ganymède</t>
  </si>
  <si>
    <t>81017-27</t>
  </si>
  <si>
    <t>Bassin Parc l'Oiseau Bleu</t>
  </si>
  <si>
    <t>Rue de Beloeil</t>
  </si>
  <si>
    <t>81017-28</t>
  </si>
  <si>
    <t>Bassin Jardins McConnell</t>
  </si>
  <si>
    <t>Chemin d'Aylmer</t>
  </si>
  <si>
    <t>81017-29</t>
  </si>
  <si>
    <t>Bassin Symmes 2</t>
  </si>
  <si>
    <t>Rue des Louveteaux</t>
  </si>
  <si>
    <t>81017-30</t>
  </si>
  <si>
    <t>Bassin Symmes 1</t>
  </si>
  <si>
    <t>81017-31</t>
  </si>
  <si>
    <t>Bassin du Golf</t>
  </si>
  <si>
    <t>81017-32</t>
  </si>
  <si>
    <t>Bassin Moreau 1</t>
  </si>
  <si>
    <t>252</t>
  </si>
  <si>
    <t>Rue de Morency</t>
  </si>
  <si>
    <t>81017-33</t>
  </si>
  <si>
    <t>Bassin Place du Musée 1</t>
  </si>
  <si>
    <t>Rue du Louvre</t>
  </si>
  <si>
    <t>81017-34</t>
  </si>
  <si>
    <t>Bassin du Plateau - Ganymède 1</t>
  </si>
  <si>
    <t>81017-35</t>
  </si>
  <si>
    <t>Bassin Framboisiers</t>
  </si>
  <si>
    <t>Rue des Framboisiers</t>
  </si>
  <si>
    <t>81017-36</t>
  </si>
  <si>
    <t>Bassin Manoir Champlain Sud 2</t>
  </si>
  <si>
    <t>Rue des Manoirs</t>
  </si>
  <si>
    <t>81017-37</t>
  </si>
  <si>
    <t>Bassin Curé André-Préseault</t>
  </si>
  <si>
    <t>Rue du Curé-André-Préseault</t>
  </si>
  <si>
    <t>81017-38</t>
  </si>
  <si>
    <t>Bassin 1 Caserne #5</t>
  </si>
  <si>
    <t>535</t>
  </si>
  <si>
    <t>Boulevard Gréber</t>
  </si>
  <si>
    <t>81017-39</t>
  </si>
  <si>
    <t>Bassin 2 Caserne #5</t>
  </si>
  <si>
    <t>81017-40</t>
  </si>
  <si>
    <t>Bassin des Deux Ravins</t>
  </si>
  <si>
    <t>Rue Nobert</t>
  </si>
  <si>
    <t>81017-41</t>
  </si>
  <si>
    <t>Bassin Petite-Nation</t>
  </si>
  <si>
    <t>547</t>
  </si>
  <si>
    <t>81017-42</t>
  </si>
  <si>
    <t>Bassin Moore</t>
  </si>
  <si>
    <t>Rue des Noisetiers</t>
  </si>
  <si>
    <t>81017-43</t>
  </si>
  <si>
    <t>Bassin Ferme Ferris 1</t>
  </si>
  <si>
    <t>Rue de l'Oie-Blanche</t>
  </si>
  <si>
    <t>81017-44</t>
  </si>
  <si>
    <t>Bassin Oasis</t>
  </si>
  <si>
    <t>Impasse des Vents</t>
  </si>
  <si>
    <t>81017-45</t>
  </si>
  <si>
    <t>Bassin Moreau 2</t>
  </si>
  <si>
    <t>Rue Ernest-Gaboury</t>
  </si>
  <si>
    <t>81017-46</t>
  </si>
  <si>
    <t>Bassin Ruisseau Laviolette</t>
  </si>
  <si>
    <t>Rue Beauvais</t>
  </si>
  <si>
    <t>81017-47</t>
  </si>
  <si>
    <t>Bassin Beauvais</t>
  </si>
  <si>
    <t>81017-48</t>
  </si>
  <si>
    <t>Barrage ruisseau de la Brasserie</t>
  </si>
  <si>
    <t>Boulevard Alexandre-Taché</t>
  </si>
  <si>
    <t>81017-49</t>
  </si>
  <si>
    <t>Bassin Buckingham</t>
  </si>
  <si>
    <t>83020-5</t>
  </si>
  <si>
    <t>Secteur Chalet de Ski - Motel Alpine</t>
  </si>
  <si>
    <t>83032-1</t>
  </si>
  <si>
    <t>(Eau de surface)</t>
  </si>
  <si>
    <t>Rue  GEORGES</t>
  </si>
  <si>
    <t>83032-2</t>
  </si>
  <si>
    <t>Puits artésien - Eau sousterraine</t>
  </si>
  <si>
    <t>83032-3</t>
  </si>
  <si>
    <t>Rue du Foyer</t>
  </si>
  <si>
    <t>83032-4</t>
  </si>
  <si>
    <t>Bassin de traitement aéré</t>
  </si>
  <si>
    <t>83032-5</t>
  </si>
  <si>
    <t>Rue GEORGES</t>
  </si>
  <si>
    <t>83065-1</t>
  </si>
  <si>
    <t>Rue Henri</t>
  </si>
  <si>
    <t>83065-2</t>
  </si>
  <si>
    <t>83065-3</t>
  </si>
  <si>
    <t>Rue de la Ferme</t>
  </si>
  <si>
    <t>83065-4</t>
  </si>
  <si>
    <t>PP - Des Oblats</t>
  </si>
  <si>
    <t>Rue des Oblats</t>
  </si>
  <si>
    <t>81017-50</t>
  </si>
  <si>
    <t>Bassin des Trembles</t>
  </si>
  <si>
    <t>Rue des Perdrix</t>
  </si>
  <si>
    <t>81017-51</t>
  </si>
  <si>
    <t>Bassin Parc Jardins Lavigne 1</t>
  </si>
  <si>
    <t>Avenue du Bois-Franc</t>
  </si>
  <si>
    <t>81017-52</t>
  </si>
  <si>
    <t>Bassin Quatre-Saisons 1</t>
  </si>
  <si>
    <t>Rue de l'Été</t>
  </si>
  <si>
    <t>81017-53</t>
  </si>
  <si>
    <t>Bassin Manoir Champlain Sud 3</t>
  </si>
  <si>
    <t>81017-54</t>
  </si>
  <si>
    <t>Bassin de l'Hopital</t>
  </si>
  <si>
    <t>Rue de la Côte-des-Neiges</t>
  </si>
  <si>
    <t>81017-55</t>
  </si>
  <si>
    <t>Bassin Galène</t>
  </si>
  <si>
    <t>Rue de la Galène</t>
  </si>
  <si>
    <t>81017-56</t>
  </si>
  <si>
    <t>Bassin Larose -11</t>
  </si>
  <si>
    <t>245</t>
  </si>
  <si>
    <t>Chemin Klock</t>
  </si>
  <si>
    <t>81017-57</t>
  </si>
  <si>
    <t>Bassin des Vieux-Moulins</t>
  </si>
  <si>
    <t>202</t>
  </si>
  <si>
    <t>Chemin Eardley</t>
  </si>
  <si>
    <t>81017-58</t>
  </si>
  <si>
    <t>Bassin Place du Musée 2</t>
  </si>
  <si>
    <t>79</t>
  </si>
  <si>
    <t>Rue du Carnavalet</t>
  </si>
  <si>
    <t>81017-59</t>
  </si>
  <si>
    <t>Bassin Atmosphere 3</t>
  </si>
  <si>
    <t>Rue de l'Atmosphère</t>
  </si>
  <si>
    <t>81017-60</t>
  </si>
  <si>
    <t>Bassin Lépine</t>
  </si>
  <si>
    <t>Avenue Lépine</t>
  </si>
  <si>
    <t>81017-61</t>
  </si>
  <si>
    <t>Bassin Limbour 2</t>
  </si>
  <si>
    <t>81017-62</t>
  </si>
  <si>
    <t>Bassin des Tilleuls</t>
  </si>
  <si>
    <t>556</t>
  </si>
  <si>
    <t>Avenue des Tilleuls</t>
  </si>
  <si>
    <t>81017-63</t>
  </si>
  <si>
    <t>Bassin de Condé</t>
  </si>
  <si>
    <t>183</t>
  </si>
  <si>
    <t>Rue de Condé</t>
  </si>
  <si>
    <t>81017-64</t>
  </si>
  <si>
    <t>BASSIN DU VISON</t>
  </si>
  <si>
    <t>Rue du Vison</t>
  </si>
  <si>
    <t>81017-65</t>
  </si>
  <si>
    <t>Bassin la Gappe</t>
  </si>
  <si>
    <t>Boulevard de la Gappe</t>
  </si>
  <si>
    <t>81017-66</t>
  </si>
  <si>
    <t>Bassin Francfort</t>
  </si>
  <si>
    <t>Rue de Francfort</t>
  </si>
  <si>
    <t>81017-67</t>
  </si>
  <si>
    <t>Bassin 19e Trou</t>
  </si>
  <si>
    <t>81017-68</t>
  </si>
  <si>
    <t>Bassin de RétentionTOURAINE 1 (NORD)</t>
  </si>
  <si>
    <t>Rue de Montfort</t>
  </si>
  <si>
    <t>81017-69</t>
  </si>
  <si>
    <t>Bassin Carrefour de l'Aviation</t>
  </si>
  <si>
    <t>1610</t>
  </si>
  <si>
    <t>Boulevard Saint-René Est</t>
  </si>
  <si>
    <t>81017-70</t>
  </si>
  <si>
    <t>Bassin Thérien 1</t>
  </si>
  <si>
    <t>Rue Thérien</t>
  </si>
  <si>
    <t>81017-71</t>
  </si>
  <si>
    <t>Bassin de Rétention TOURAINE 2 (SUD)</t>
  </si>
  <si>
    <t>81017-72</t>
  </si>
  <si>
    <t>BASSIN VAUDAIRE - (EN CONSTRUCTION)</t>
  </si>
  <si>
    <t>Rue de la Vaudaire</t>
  </si>
  <si>
    <t>81017-73</t>
  </si>
  <si>
    <t>Bassin Nébuleuse 1</t>
  </si>
  <si>
    <t>Rue du Tropique</t>
  </si>
  <si>
    <t>81017-74</t>
  </si>
  <si>
    <t>Bassin Parc Jardins Lavigne 2</t>
  </si>
  <si>
    <t>Rue des Pinacées</t>
  </si>
  <si>
    <t>81017-75</t>
  </si>
  <si>
    <t>Bassin Manoir Champlain Sud 1</t>
  </si>
  <si>
    <t>Rue de Beaumarchais</t>
  </si>
  <si>
    <t>81017-76</t>
  </si>
  <si>
    <t>Bassin Parc Rivermead Nord</t>
  </si>
  <si>
    <t>81017-77</t>
  </si>
  <si>
    <t>Bassin Vanier</t>
  </si>
  <si>
    <t>81017-78</t>
  </si>
  <si>
    <t>Bassin Terrasse Lynn</t>
  </si>
  <si>
    <t>Chemin Robert-Stewart</t>
  </si>
  <si>
    <t>81017-79</t>
  </si>
  <si>
    <t>Bassin Domaine du Lac</t>
  </si>
  <si>
    <t>Rue Marcelle-Ferron</t>
  </si>
  <si>
    <t>81017-80</t>
  </si>
  <si>
    <t>Bassin Caserne #8</t>
  </si>
  <si>
    <t>81017-81</t>
  </si>
  <si>
    <t>Bassin Parc Ernest-Gaboury</t>
  </si>
  <si>
    <t>81017-82</t>
  </si>
  <si>
    <t>Bassin collecteur Paiement 2</t>
  </si>
  <si>
    <t>Rue du Coteau</t>
  </si>
  <si>
    <t>81017-83</t>
  </si>
  <si>
    <t>Bassin du Blizzard   -   ( EN CONSTRUCTION )</t>
  </si>
  <si>
    <t>Rue du Blizzard</t>
  </si>
  <si>
    <t>81017-84</t>
  </si>
  <si>
    <t>Bassin CAMPAGNARD 2</t>
  </si>
  <si>
    <t>Rue du Campagnard</t>
  </si>
  <si>
    <t>81017-85</t>
  </si>
  <si>
    <t>BASSIN DE L'ÉRABLIÈRE 2</t>
  </si>
  <si>
    <t>Rue de la Sève</t>
  </si>
  <si>
    <t>81017-86</t>
  </si>
  <si>
    <t>BASSIN DE L'ÉRABLIÈRE 1</t>
  </si>
  <si>
    <t>81017-87</t>
  </si>
  <si>
    <t>Bassin Quatre-Saisons 2</t>
  </si>
  <si>
    <t>Rue de l'Automne</t>
  </si>
  <si>
    <t>81017-88</t>
  </si>
  <si>
    <t>Bassin Nobert</t>
  </si>
  <si>
    <t>449</t>
  </si>
  <si>
    <t>81017-89</t>
  </si>
  <si>
    <t>Bassin Leamy</t>
  </si>
  <si>
    <t>81017-90</t>
  </si>
  <si>
    <t>Barrage Château-d'eau</t>
  </si>
  <si>
    <t>Rue Montcalm</t>
  </si>
  <si>
    <t>81017-91</t>
  </si>
  <si>
    <t>Bassin Gallichan</t>
  </si>
  <si>
    <t>Rue de Gallichan</t>
  </si>
  <si>
    <t>81017-92</t>
  </si>
  <si>
    <t>Bassin Jardins Lorrain</t>
  </si>
  <si>
    <t>184</t>
  </si>
  <si>
    <t>Rue Edgar-Degas</t>
  </si>
  <si>
    <t>81017-93</t>
  </si>
  <si>
    <t>Bassin Domaine de la Baie (En construction)</t>
  </si>
  <si>
    <t>Rue Jeannine-Grégoire-Ross</t>
  </si>
  <si>
    <t>81017-94</t>
  </si>
  <si>
    <t>Bassin Guadeloupe H-9</t>
  </si>
  <si>
    <t>Rue Froment</t>
  </si>
  <si>
    <t>81017-95</t>
  </si>
  <si>
    <t>Bassin CAMPAGNARD 1</t>
  </si>
  <si>
    <t>194</t>
  </si>
  <si>
    <t>81017-96</t>
  </si>
  <si>
    <t>Bassin Cheval Blanc</t>
  </si>
  <si>
    <t>81017-97</t>
  </si>
  <si>
    <t>Bassin MacLAREN Est</t>
  </si>
  <si>
    <t>766</t>
  </si>
  <si>
    <t>Rue Maclaren Est</t>
  </si>
  <si>
    <t>81017-98</t>
  </si>
  <si>
    <t>Bassin de l'Aéroparc 2 EN CONSTRUCTION</t>
  </si>
  <si>
    <t>Rue Hervé-Simoneau</t>
  </si>
  <si>
    <t>81017-99</t>
  </si>
  <si>
    <t>Bassin de l'Aéroparc 1 EN CONSTRUCTION</t>
  </si>
  <si>
    <t>Rue Louis-Bisson</t>
  </si>
  <si>
    <t>81017-100</t>
  </si>
  <si>
    <t>Bassin Coleman</t>
  </si>
  <si>
    <t>Rue Coleman</t>
  </si>
  <si>
    <t>81017-101</t>
  </si>
  <si>
    <t>Bassin Dalton-Bergeron</t>
  </si>
  <si>
    <t>67</t>
  </si>
  <si>
    <t>Rue Le Marquis</t>
  </si>
  <si>
    <t>81017-102</t>
  </si>
  <si>
    <t>Bassin du Hameau EN CONSTRUCTION</t>
  </si>
  <si>
    <t>Impasse Osias-Daoust</t>
  </si>
  <si>
    <t>81017-103</t>
  </si>
  <si>
    <t>Bassin Edgar-Degas</t>
  </si>
  <si>
    <t>81017-104</t>
  </si>
  <si>
    <t>Bassin Paul-Gauguin</t>
  </si>
  <si>
    <t>Rue Paul-Gauguin</t>
  </si>
  <si>
    <t>81017-105</t>
  </si>
  <si>
    <t>Bassin Bombardier</t>
  </si>
  <si>
    <t>Boulevard de l'Aéroport</t>
  </si>
  <si>
    <t>81017-106</t>
  </si>
  <si>
    <t>Bassin Plateau du Parc</t>
  </si>
  <si>
    <t>Rue du Sirocco</t>
  </si>
  <si>
    <t>81017-107</t>
  </si>
  <si>
    <t>Bassin Alice-Parizeau EN CONSTRUCTION</t>
  </si>
  <si>
    <t>Rue Alice-Parizeau</t>
  </si>
  <si>
    <t>81017-108</t>
  </si>
  <si>
    <t>Bassin Parc Wood</t>
  </si>
  <si>
    <t>Rue Lord-Aylmer</t>
  </si>
  <si>
    <t>81017-109</t>
  </si>
  <si>
    <t>Bassin Rivermead</t>
  </si>
  <si>
    <t>Rue Voltaire</t>
  </si>
  <si>
    <t>81017-110</t>
  </si>
  <si>
    <t>Barrage boul. Taché</t>
  </si>
  <si>
    <t>81017-111</t>
  </si>
  <si>
    <t>Bassin Isabelle</t>
  </si>
  <si>
    <t>81017-112</t>
  </si>
  <si>
    <t>Bassin Manoir Champlain Nord</t>
  </si>
  <si>
    <t>Rue Robert-Pilon</t>
  </si>
  <si>
    <t>81017-113</t>
  </si>
  <si>
    <t>Bassin Anticosti</t>
  </si>
  <si>
    <t>154</t>
  </si>
  <si>
    <t>Impasse d'Anticosti</t>
  </si>
  <si>
    <t>81017-114</t>
  </si>
  <si>
    <t>Bassin Thérien 3</t>
  </si>
  <si>
    <t>81017-115</t>
  </si>
  <si>
    <t>Bassin Thérien 2</t>
  </si>
  <si>
    <t>81017-116</t>
  </si>
  <si>
    <t>Bassin Connaught</t>
  </si>
  <si>
    <t>Rue Félix-Leclerc</t>
  </si>
  <si>
    <t>81017-117</t>
  </si>
  <si>
    <t>Bassin Limbour 1</t>
  </si>
  <si>
    <t>81017-118</t>
  </si>
  <si>
    <t>Bassin Lafrance</t>
  </si>
  <si>
    <t>567</t>
  </si>
  <si>
    <t>81017-119</t>
  </si>
  <si>
    <t>Bassin Vernon</t>
  </si>
  <si>
    <t>Rue de Vernon</t>
  </si>
  <si>
    <t>81017-120</t>
  </si>
  <si>
    <t>Bassin Nébuleuse 2</t>
  </si>
  <si>
    <t>1037</t>
  </si>
  <si>
    <t>Rue de la Nébuleuse</t>
  </si>
  <si>
    <t>81017-121</t>
  </si>
  <si>
    <t>Bassin Parc Émile-Zola</t>
  </si>
  <si>
    <t>Rue Émile-Zola</t>
  </si>
  <si>
    <t>81017-122</t>
  </si>
  <si>
    <t>Bassin Moreau 3</t>
  </si>
  <si>
    <t>178 Rue Ernest-Gaboury</t>
  </si>
  <si>
    <t>81017-123</t>
  </si>
  <si>
    <t>Bassin Clarence</t>
  </si>
  <si>
    <t>Chemin Morley-Walters</t>
  </si>
  <si>
    <t>81017-124</t>
  </si>
  <si>
    <t>Bassin collecteur Paiement 1</t>
  </si>
  <si>
    <t>Rue Lacombe</t>
  </si>
  <si>
    <t>81017-125</t>
  </si>
  <si>
    <t>Bassin Parc Grands-Ravins</t>
  </si>
  <si>
    <t>81017-126</t>
  </si>
  <si>
    <t>Angers</t>
  </si>
  <si>
    <t>Rue Lasalle</t>
  </si>
  <si>
    <t>81017-127</t>
  </si>
  <si>
    <t>Masson</t>
  </si>
  <si>
    <t>Chemin de Montréal Ouest</t>
  </si>
  <si>
    <t>81017-128</t>
  </si>
  <si>
    <t>Lac Leamy</t>
  </si>
  <si>
    <t>Rue Atawe</t>
  </si>
  <si>
    <t>81017-129</t>
  </si>
  <si>
    <t>Croteau</t>
  </si>
  <si>
    <t>Rue Croteau</t>
  </si>
  <si>
    <t>81017-130</t>
  </si>
  <si>
    <t>Percé</t>
  </si>
  <si>
    <t>Rue de Percé</t>
  </si>
  <si>
    <t>81017-131</t>
  </si>
  <si>
    <t>Georges</t>
  </si>
  <si>
    <t>Rue Georges</t>
  </si>
  <si>
    <t>81017-132</t>
  </si>
  <si>
    <t>186</t>
  </si>
  <si>
    <t>81017-133</t>
  </si>
  <si>
    <t>Principal (Du Quai)</t>
  </si>
  <si>
    <t>81017-134</t>
  </si>
  <si>
    <t>Nelligan</t>
  </si>
  <si>
    <t>Rue Nelligan</t>
  </si>
  <si>
    <t>81017-135</t>
  </si>
  <si>
    <t>MacMillan</t>
  </si>
  <si>
    <t>Rue Raymond-MacMillan</t>
  </si>
  <si>
    <t>81017-136</t>
  </si>
  <si>
    <t>La Vérendrye</t>
  </si>
  <si>
    <t>81017-137</t>
  </si>
  <si>
    <t>Larose (Desjardins)</t>
  </si>
  <si>
    <t>Rue Marcotte</t>
  </si>
  <si>
    <t>81017-138</t>
  </si>
  <si>
    <t>Guadeloupe</t>
  </si>
  <si>
    <t>81017-139</t>
  </si>
  <si>
    <t>Berthel</t>
  </si>
  <si>
    <t>Rue Berthel</t>
  </si>
  <si>
    <t>81017-140</t>
  </si>
  <si>
    <t>Fortin</t>
  </si>
  <si>
    <t>Rue Trudel</t>
  </si>
  <si>
    <t>81017-141</t>
  </si>
  <si>
    <t>Jacques-Cartier</t>
  </si>
  <si>
    <t>81017-142</t>
  </si>
  <si>
    <t>Vieux-Port</t>
  </si>
  <si>
    <t>Rue de l'Anse-aux-Bateaux</t>
  </si>
  <si>
    <t>81017-143</t>
  </si>
  <si>
    <t>119(A)</t>
  </si>
  <si>
    <t>Rue de la Baie</t>
  </si>
  <si>
    <t>81017-144</t>
  </si>
  <si>
    <t>Schryer (Mitchell)</t>
  </si>
  <si>
    <t>1758</t>
  </si>
  <si>
    <t>Rue Schryer</t>
  </si>
  <si>
    <t>81017-145</t>
  </si>
  <si>
    <t>Touraine</t>
  </si>
  <si>
    <t>Rue Jean-Proulx</t>
  </si>
  <si>
    <t>81017-146</t>
  </si>
  <si>
    <t>Saint-Étienne</t>
  </si>
  <si>
    <t>81017-147</t>
  </si>
  <si>
    <t>Dôme</t>
  </si>
  <si>
    <t>Avenue de la Citadelle</t>
  </si>
  <si>
    <t>81017-148</t>
  </si>
  <si>
    <t>Saint-René-Est / La Blanche</t>
  </si>
  <si>
    <t>81017-149</t>
  </si>
  <si>
    <t>Chemin des Érables</t>
  </si>
  <si>
    <t>81017-150</t>
  </si>
  <si>
    <t>Des Busards (Éperviers)</t>
  </si>
  <si>
    <t>521</t>
  </si>
  <si>
    <t>Rue de la Blanche</t>
  </si>
  <si>
    <t>81017-151</t>
  </si>
  <si>
    <t>Du Phare (Voilier)</t>
  </si>
  <si>
    <t>81017-152</t>
  </si>
  <si>
    <t>Rue Front</t>
  </si>
  <si>
    <t>81017-153</t>
  </si>
  <si>
    <t>Beaulac (Des Cèdres)</t>
  </si>
  <si>
    <t>Rue Beaulac</t>
  </si>
  <si>
    <t>81017-154</t>
  </si>
  <si>
    <t>Berthiaume</t>
  </si>
  <si>
    <t>Rue Mitchell</t>
  </si>
  <si>
    <t>81017-155</t>
  </si>
  <si>
    <t>Hamel</t>
  </si>
  <si>
    <t>81017-156</t>
  </si>
  <si>
    <t>Viaduc Main (Raymond) (Pluvial)</t>
  </si>
  <si>
    <t>305</t>
  </si>
  <si>
    <t>Rue Raymond</t>
  </si>
  <si>
    <t>81017-157</t>
  </si>
  <si>
    <t>Cartier</t>
  </si>
  <si>
    <t>41</t>
  </si>
  <si>
    <t>Rue Cartier</t>
  </si>
  <si>
    <t>81017-158</t>
  </si>
  <si>
    <t>Leclerc</t>
  </si>
  <si>
    <t>81017-159</t>
  </si>
  <si>
    <t>Cheval-Blanc</t>
  </si>
  <si>
    <t>479</t>
  </si>
  <si>
    <t>Avenue du Cheval-Blanc</t>
  </si>
  <si>
    <t>81017-160</t>
  </si>
  <si>
    <t>Casino</t>
  </si>
  <si>
    <t>Boulevard du Casino</t>
  </si>
  <si>
    <t>81017-161</t>
  </si>
  <si>
    <t>Filtration</t>
  </si>
  <si>
    <t>276</t>
  </si>
  <si>
    <t>81017-162</t>
  </si>
  <si>
    <t>Louis-Riel</t>
  </si>
  <si>
    <t>Rue Louis-Riel</t>
  </si>
  <si>
    <t>81017-163</t>
  </si>
  <si>
    <t>Sanscartier</t>
  </si>
  <si>
    <t>Rue Sanscartier</t>
  </si>
  <si>
    <t>81017-164</t>
  </si>
  <si>
    <t>LaGappe/Saint-Louis (Robert/307)</t>
  </si>
  <si>
    <t>1627</t>
  </si>
  <si>
    <t>81017-165</t>
  </si>
  <si>
    <t>81017-166</t>
  </si>
  <si>
    <t>Dépôt à neige Saint-René (Pluvial)</t>
  </si>
  <si>
    <t>81017-167</t>
  </si>
  <si>
    <t>Granby</t>
  </si>
  <si>
    <t>1827</t>
  </si>
  <si>
    <t>81017-168</t>
  </si>
  <si>
    <t>Drakkar</t>
  </si>
  <si>
    <t>Rue du Drakkar</t>
  </si>
  <si>
    <t>81017-169</t>
  </si>
  <si>
    <t>Grand-Ruisseau</t>
  </si>
  <si>
    <t>Rue du Grand-Ruisseau</t>
  </si>
  <si>
    <t>81017-170</t>
  </si>
  <si>
    <t>SITE COOK</t>
  </si>
  <si>
    <t>Chemin Cook</t>
  </si>
  <si>
    <t>81017-171</t>
  </si>
  <si>
    <t>Industriel (EN CONSTRUCTION)</t>
  </si>
  <si>
    <t>1961</t>
  </si>
  <si>
    <t>Industriel</t>
  </si>
  <si>
    <t>81017-172</t>
  </si>
  <si>
    <t>TUNNEL GRÉBER (RAPIBUS) (PLUVIAL)</t>
  </si>
  <si>
    <t>81017-173</t>
  </si>
  <si>
    <t>Station Noel</t>
  </si>
  <si>
    <t>Rue Noël</t>
  </si>
  <si>
    <t>83005-1</t>
  </si>
  <si>
    <t>Puit Tubulaire - Salle municipale</t>
  </si>
  <si>
    <t>Ch. Du Poisson Blanc</t>
  </si>
  <si>
    <t>85060-2</t>
  </si>
  <si>
    <t>Usine de traitement</t>
  </si>
  <si>
    <t>85065-1</t>
  </si>
  <si>
    <t>Première Avenue</t>
  </si>
  <si>
    <t>85065-2</t>
  </si>
  <si>
    <t>Fosse septique et bassin</t>
  </si>
  <si>
    <t>Poste de chloration + Pompage</t>
  </si>
  <si>
    <t>Rue du Draveur</t>
  </si>
  <si>
    <t>Dégrilleur</t>
  </si>
  <si>
    <t>Rue de la Baie miller</t>
  </si>
  <si>
    <t>85085-1</t>
  </si>
  <si>
    <t>649</t>
  </si>
  <si>
    <t>Chemin du LAC-CAMERON</t>
  </si>
  <si>
    <t>85085-2</t>
  </si>
  <si>
    <t>Notre-Dame-Ouest</t>
  </si>
  <si>
    <t>85085-3</t>
  </si>
  <si>
    <t>Lot 36</t>
  </si>
  <si>
    <t>Chemin montée Bédard (Rang 8)</t>
  </si>
  <si>
    <t>85015-3</t>
  </si>
  <si>
    <t>Chemin du Quai Public</t>
  </si>
  <si>
    <t>85015-4</t>
  </si>
  <si>
    <t>Côté Ouest - Entre 1347 et 1357</t>
  </si>
  <si>
    <t>85020-1</t>
  </si>
  <si>
    <t>Rue  LACHAPELLE</t>
  </si>
  <si>
    <t>85020-2</t>
  </si>
  <si>
    <t>Chemin de la source</t>
  </si>
  <si>
    <t>85020-3</t>
  </si>
  <si>
    <t>PP - 1</t>
  </si>
  <si>
    <t>74</t>
  </si>
  <si>
    <t>Rue Principale Nord</t>
  </si>
  <si>
    <t>85025-1</t>
  </si>
  <si>
    <t>Rue  BOIVIN</t>
  </si>
  <si>
    <t>85025-2</t>
  </si>
  <si>
    <t>85025-3</t>
  </si>
  <si>
    <t>85025-4</t>
  </si>
  <si>
    <t>PP - Principal</t>
  </si>
  <si>
    <t>85025-5</t>
  </si>
  <si>
    <t>PP - Notre-Dame</t>
  </si>
  <si>
    <t>85037-1</t>
  </si>
  <si>
    <t>133</t>
  </si>
  <si>
    <t>Rue Notre-Dame Ouest</t>
  </si>
  <si>
    <t>85037-2</t>
  </si>
  <si>
    <t>Rue de l'Église Sud</t>
  </si>
  <si>
    <t>83065-5</t>
  </si>
  <si>
    <t>PP - Brisson</t>
  </si>
  <si>
    <t>Rue Brisson</t>
  </si>
  <si>
    <t>83065-6</t>
  </si>
  <si>
    <t>PP- King</t>
  </si>
  <si>
    <t>Rue King</t>
  </si>
  <si>
    <t>83065-7</t>
  </si>
  <si>
    <t>PP - Montcerf</t>
  </si>
  <si>
    <t>Chemin de Montcerf</t>
  </si>
  <si>
    <t>83065-8</t>
  </si>
  <si>
    <t>PP - Gatineau</t>
  </si>
  <si>
    <t>Croisement rue Gatineau et Ste Cécile</t>
  </si>
  <si>
    <t>83065-9</t>
  </si>
  <si>
    <t>PP-Comeau</t>
  </si>
  <si>
    <t>Dans la cour du Château Logue</t>
  </si>
  <si>
    <t>83088-1</t>
  </si>
  <si>
    <t>83088-2</t>
  </si>
  <si>
    <t>83088-3</t>
  </si>
  <si>
    <t>84025-1</t>
  </si>
  <si>
    <t>630</t>
  </si>
  <si>
    <t>84025-2</t>
  </si>
  <si>
    <t>353</t>
  </si>
  <si>
    <t>84025-3</t>
  </si>
  <si>
    <t>PP Georges</t>
  </si>
  <si>
    <t>84025-4</t>
  </si>
  <si>
    <t>PP Vieux Moulin</t>
  </si>
  <si>
    <t>Ch. Du Vieux moulin</t>
  </si>
  <si>
    <t>84025-5</t>
  </si>
  <si>
    <t>PP Lance</t>
  </si>
  <si>
    <t>Rrue Lance</t>
  </si>
  <si>
    <t>84082-1</t>
  </si>
  <si>
    <t>Chemin  PEMBROKE</t>
  </si>
  <si>
    <t>84082-2</t>
  </si>
  <si>
    <t>84082-3</t>
  </si>
  <si>
    <t>Usine d'épuration des eaux</t>
  </si>
  <si>
    <t>rue St-Jacques</t>
  </si>
  <si>
    <t>84082-4</t>
  </si>
  <si>
    <t>PP Chichester</t>
  </si>
  <si>
    <t>rue King</t>
  </si>
  <si>
    <t>85005-1</t>
  </si>
  <si>
    <t>408</t>
  </si>
  <si>
    <t>Montée Letang</t>
  </si>
  <si>
    <t>85005-2</t>
  </si>
  <si>
    <t>Poste de surpression Lafaille</t>
  </si>
  <si>
    <t>2ième avenue</t>
  </si>
  <si>
    <t>85005-3</t>
  </si>
  <si>
    <t>Poste d'aqueduc</t>
  </si>
  <si>
    <t>Chemin Kipawa</t>
  </si>
  <si>
    <t>85005-4</t>
  </si>
  <si>
    <t>Rue Lafort</t>
  </si>
  <si>
    <t>85005-5</t>
  </si>
  <si>
    <t>85037-3</t>
  </si>
  <si>
    <t>PP Dumais</t>
  </si>
  <si>
    <t>Rue Barrette</t>
  </si>
  <si>
    <t>85037-4</t>
  </si>
  <si>
    <t>572</t>
  </si>
  <si>
    <t>Route  382</t>
  </si>
  <si>
    <t>St-Isodore Ouest</t>
  </si>
  <si>
    <t>Principale Sud</t>
  </si>
  <si>
    <t>St isodore</t>
  </si>
  <si>
    <t>85060-1</t>
  </si>
  <si>
    <t>914</t>
  </si>
  <si>
    <t>87058-3</t>
  </si>
  <si>
    <t>1719</t>
  </si>
  <si>
    <t>2e-et-3e Rang Est</t>
  </si>
  <si>
    <t>87058-4</t>
  </si>
  <si>
    <t>SP - Centre hospitalier</t>
  </si>
  <si>
    <t>7e avenue</t>
  </si>
  <si>
    <t>87058-5</t>
  </si>
  <si>
    <t>SP - 1</t>
  </si>
  <si>
    <t>8e avenue</t>
  </si>
  <si>
    <t>87058-6</t>
  </si>
  <si>
    <t>SP - 2</t>
  </si>
  <si>
    <t>3e avenue</t>
  </si>
  <si>
    <t>87058-7</t>
  </si>
  <si>
    <t>1re Avenue Est</t>
  </si>
  <si>
    <t>87090-1</t>
  </si>
  <si>
    <t>Puits n°1</t>
  </si>
  <si>
    <t>6e et 7e Rang</t>
  </si>
  <si>
    <t>87090-2</t>
  </si>
  <si>
    <t>Puits n°2</t>
  </si>
  <si>
    <t>87090-3</t>
  </si>
  <si>
    <t>Puits n°3</t>
  </si>
  <si>
    <t>87090-4</t>
  </si>
  <si>
    <t>Poste Nord</t>
  </si>
  <si>
    <t>87090-5</t>
  </si>
  <si>
    <t>Poste Sud</t>
  </si>
  <si>
    <t>87090-6</t>
  </si>
  <si>
    <t>85005-6</t>
  </si>
  <si>
    <t>Poste Gordon</t>
  </si>
  <si>
    <t>85010-1</t>
  </si>
  <si>
    <t>Lot #3658864</t>
  </si>
  <si>
    <t>85010-2</t>
  </si>
  <si>
    <t>Lot #3660070</t>
  </si>
  <si>
    <t>1ère avenue</t>
  </si>
  <si>
    <t>85010-3</t>
  </si>
  <si>
    <t>85015-1</t>
  </si>
  <si>
    <t>Chemin des sources</t>
  </si>
  <si>
    <t>85015-2</t>
  </si>
  <si>
    <t>87005-2</t>
  </si>
  <si>
    <t>Chemin du Moulin</t>
  </si>
  <si>
    <t>87005-3</t>
  </si>
  <si>
    <t>Hotel de ville</t>
  </si>
  <si>
    <t>87005-4</t>
  </si>
  <si>
    <t>Réservoir et puits</t>
  </si>
  <si>
    <t>Chemin du camping</t>
  </si>
  <si>
    <t>87025-1</t>
  </si>
  <si>
    <t>Vieux moulin SP-1</t>
  </si>
  <si>
    <t>87025-2</t>
  </si>
  <si>
    <t>Principale SP-2</t>
  </si>
  <si>
    <t>3e avenue Ouest</t>
  </si>
  <si>
    <t>87025-3</t>
  </si>
  <si>
    <t>4e avenue SP-3</t>
  </si>
  <si>
    <t>87025-4</t>
  </si>
  <si>
    <t>rang 6 et 7 Ouest</t>
  </si>
  <si>
    <t>85090-1</t>
  </si>
  <si>
    <t>Route 101 Sud</t>
  </si>
  <si>
    <t>85090-2</t>
  </si>
  <si>
    <t>85090-3</t>
  </si>
  <si>
    <t>Station d'aqueduc</t>
  </si>
  <si>
    <t>Rue du Lac</t>
  </si>
  <si>
    <t>85090-4</t>
  </si>
  <si>
    <t>Proche du poste de pompage SP4</t>
  </si>
  <si>
    <t>85090-5</t>
  </si>
  <si>
    <t>SP2-Témisko</t>
  </si>
  <si>
    <t>Rue Ontario</t>
  </si>
  <si>
    <t>85090-6</t>
  </si>
  <si>
    <t>Route 101</t>
  </si>
  <si>
    <t>85095-1</t>
  </si>
  <si>
    <t>797</t>
  </si>
  <si>
    <t>85100-1</t>
  </si>
  <si>
    <t>86042-1</t>
  </si>
  <si>
    <t>Usine de Filtration, Puits #1</t>
  </si>
  <si>
    <t>Rue Clément</t>
  </si>
  <si>
    <t>86042-22</t>
  </si>
  <si>
    <t>P1 - B</t>
  </si>
  <si>
    <t>86042-42</t>
  </si>
  <si>
    <t>P18 - N</t>
  </si>
  <si>
    <t>chemin des Étangs</t>
  </si>
  <si>
    <t>86042-64</t>
  </si>
  <si>
    <t>Secteur Noranda - Nord</t>
  </si>
  <si>
    <t>86042-2</t>
  </si>
  <si>
    <t>Réservoir d'Évain</t>
  </si>
  <si>
    <t>Avenue Payeur</t>
  </si>
  <si>
    <t>86042-3</t>
  </si>
  <si>
    <t>Puits #1 - Secteur Évain</t>
  </si>
  <si>
    <t>rue Bourassa (anciennement chemin des puits)</t>
  </si>
  <si>
    <t>86042-4</t>
  </si>
  <si>
    <t>Puits #3 - Secteur Évain</t>
  </si>
  <si>
    <t>avenue des Capucines</t>
  </si>
  <si>
    <t>86042-5</t>
  </si>
  <si>
    <t>Puits #6 - Secteur Évain</t>
  </si>
  <si>
    <t>227</t>
  </si>
  <si>
    <t>rue Bourassa</t>
  </si>
  <si>
    <t>86042-6</t>
  </si>
  <si>
    <t>Puits #7 - Secteur Évain</t>
  </si>
  <si>
    <t>86042-7</t>
  </si>
  <si>
    <t>Puits #8 - Secteur Évain</t>
  </si>
  <si>
    <t>86042-8</t>
  </si>
  <si>
    <t>Réservoir aéroport</t>
  </si>
  <si>
    <t>rue Pronovost</t>
  </si>
  <si>
    <t>86042-9</t>
  </si>
  <si>
    <t>Puits #1 - Secteur Aéroport</t>
  </si>
  <si>
    <t>86042-10</t>
  </si>
  <si>
    <t>Puits #3 - Secteur Aéroport</t>
  </si>
  <si>
    <t>À l'est de la voie de circulation Alpha</t>
  </si>
  <si>
    <t>86042-11</t>
  </si>
  <si>
    <t>Puits #1 - Secteur Cadillac</t>
  </si>
  <si>
    <t>1re avenue Ouest</t>
  </si>
  <si>
    <t>86042-12</t>
  </si>
  <si>
    <t>Réservoir Cadillac</t>
  </si>
  <si>
    <t>86042-13</t>
  </si>
  <si>
    <t>Puits #2 - Secteur Cadillac</t>
  </si>
  <si>
    <t>86042-14</t>
  </si>
  <si>
    <t>Puits #1 - Secteur Destor</t>
  </si>
  <si>
    <t>7180</t>
  </si>
  <si>
    <t>rang du Parc</t>
  </si>
  <si>
    <t>86042-15</t>
  </si>
  <si>
    <t>Puits #1 - Secteur Mont- Brun</t>
  </si>
  <si>
    <t>10777</t>
  </si>
  <si>
    <t>Route d'Aiguebelle</t>
  </si>
  <si>
    <t>86042-16</t>
  </si>
  <si>
    <t>Secteur Granada</t>
  </si>
  <si>
    <t>Rang Hull</t>
  </si>
  <si>
    <t>86042-17</t>
  </si>
  <si>
    <t>Usine de Filtration - Secteur Rouyn-Noranda (Centre)</t>
  </si>
  <si>
    <t>9e rue</t>
  </si>
  <si>
    <t>86042-18</t>
  </si>
  <si>
    <t>P1 - A</t>
  </si>
  <si>
    <t>Rue Brazeau</t>
  </si>
  <si>
    <t>86042-19</t>
  </si>
  <si>
    <t>P1 - AR</t>
  </si>
  <si>
    <t>Rue d'Arntfield</t>
  </si>
  <si>
    <t>86042-20</t>
  </si>
  <si>
    <t>P2 - AR</t>
  </si>
  <si>
    <t>86042-21</t>
  </si>
  <si>
    <t>P3 - AR</t>
  </si>
  <si>
    <t>Avenue Sam-Laporte</t>
  </si>
  <si>
    <t>86042-23</t>
  </si>
  <si>
    <t>P1 - C</t>
  </si>
  <si>
    <t>Rue Mgr-Chagnon</t>
  </si>
  <si>
    <t>86042-24</t>
  </si>
  <si>
    <t>P1 - É</t>
  </si>
  <si>
    <t>49</t>
  </si>
  <si>
    <t>86042-25</t>
  </si>
  <si>
    <t>P2 - É</t>
  </si>
  <si>
    <t>Avenue Lafontaine</t>
  </si>
  <si>
    <t>86042-26</t>
  </si>
  <si>
    <t>P3 - É</t>
  </si>
  <si>
    <t>Avenue Renaud</t>
  </si>
  <si>
    <t>86042-27</t>
  </si>
  <si>
    <t>P4 - É</t>
  </si>
  <si>
    <t>Rue Mathieu</t>
  </si>
  <si>
    <t>86042-28</t>
  </si>
  <si>
    <t>P1 - G</t>
  </si>
  <si>
    <t>avenue Corbeil</t>
  </si>
  <si>
    <t>86042-29</t>
  </si>
  <si>
    <t>P2 - G</t>
  </si>
  <si>
    <t>avenue Pierre-Larivière</t>
  </si>
  <si>
    <t>86042-30</t>
  </si>
  <si>
    <t>P1 - LD</t>
  </si>
  <si>
    <t>rue Réal-Caouette</t>
  </si>
  <si>
    <t>86042-31</t>
  </si>
  <si>
    <t>P2 - LD</t>
  </si>
  <si>
    <t>Avenue Gagnon</t>
  </si>
  <si>
    <t>86042-32</t>
  </si>
  <si>
    <t>P3 - LD</t>
  </si>
  <si>
    <t>3082</t>
  </si>
  <si>
    <t>rue du Nickel</t>
  </si>
  <si>
    <t>86042-33</t>
  </si>
  <si>
    <t>P11 - N</t>
  </si>
  <si>
    <t>boul. Rideau</t>
  </si>
  <si>
    <t>86042-34</t>
  </si>
  <si>
    <t>P12 - N</t>
  </si>
  <si>
    <t>avenue Murdoch</t>
  </si>
  <si>
    <t>86042-35</t>
  </si>
  <si>
    <t>P13 - N</t>
  </si>
  <si>
    <t>avenue Laurier</t>
  </si>
  <si>
    <t>86042-36</t>
  </si>
  <si>
    <t>P14 - N</t>
  </si>
  <si>
    <t>86042-37</t>
  </si>
  <si>
    <t>P15 - N</t>
  </si>
  <si>
    <t>avenue Saguenay</t>
  </si>
  <si>
    <t>86042-38</t>
  </si>
  <si>
    <t>P17-1 - N</t>
  </si>
  <si>
    <t>avenue Marcel-Baril</t>
  </si>
  <si>
    <t>86042-39</t>
  </si>
  <si>
    <t>P17-2 - N</t>
  </si>
  <si>
    <t>166</t>
  </si>
  <si>
    <t>86042-40</t>
  </si>
  <si>
    <t>P20 - N</t>
  </si>
  <si>
    <t>avenue du Lac</t>
  </si>
  <si>
    <t>86042-41</t>
  </si>
  <si>
    <t>P16 - N</t>
  </si>
  <si>
    <t>2866</t>
  </si>
  <si>
    <t>rue Mgr-Pelchat</t>
  </si>
  <si>
    <t>86042-43</t>
  </si>
  <si>
    <t>P1 - R</t>
  </si>
  <si>
    <t>rue Mgr Tessier Est</t>
  </si>
  <si>
    <t>86042-44</t>
  </si>
  <si>
    <t>P2 - R</t>
  </si>
  <si>
    <t>avenue Ste-Bernadette</t>
  </si>
  <si>
    <t>86042-45</t>
  </si>
  <si>
    <t>P3 - R</t>
  </si>
  <si>
    <t>avenue Rémi-Jodoin</t>
  </si>
  <si>
    <t>86042-46</t>
  </si>
  <si>
    <t>P4 - R</t>
  </si>
  <si>
    <t>avenue Lord</t>
  </si>
  <si>
    <t>86042-47</t>
  </si>
  <si>
    <t>P5 - R</t>
  </si>
  <si>
    <t>rue Hélène</t>
  </si>
  <si>
    <t>86042-48</t>
  </si>
  <si>
    <t>P6 - R</t>
  </si>
  <si>
    <t>536</t>
  </si>
  <si>
    <t>Place des Érables</t>
  </si>
  <si>
    <t>86042-49</t>
  </si>
  <si>
    <t>P7 - R</t>
  </si>
  <si>
    <t>493</t>
  </si>
  <si>
    <t>Place Camirand</t>
  </si>
  <si>
    <t>86042-50</t>
  </si>
  <si>
    <t>P8 - R</t>
  </si>
  <si>
    <t>rue Iberville Ouest</t>
  </si>
  <si>
    <t>86042-51</t>
  </si>
  <si>
    <t>P9 - R</t>
  </si>
  <si>
    <t>1264</t>
  </si>
  <si>
    <t>avenue Larivière</t>
  </si>
  <si>
    <t>86042-52</t>
  </si>
  <si>
    <t>P10 - R</t>
  </si>
  <si>
    <t>avenue Gilles-Ricard</t>
  </si>
  <si>
    <t>86042-53</t>
  </si>
  <si>
    <t>P19 - R</t>
  </si>
  <si>
    <t>1012</t>
  </si>
  <si>
    <t>86042-54</t>
  </si>
  <si>
    <t>P21 - G</t>
  </si>
  <si>
    <t>rue Jacques-Bibeau</t>
  </si>
  <si>
    <t>86042-55</t>
  </si>
  <si>
    <t>P22 - R</t>
  </si>
  <si>
    <t>86042-56</t>
  </si>
  <si>
    <t>P23 - R</t>
  </si>
  <si>
    <t>chemin senator</t>
  </si>
  <si>
    <t>86042-57</t>
  </si>
  <si>
    <t>Secteur Aéroport</t>
  </si>
  <si>
    <t>86042-58</t>
  </si>
  <si>
    <t>Secteur A</t>
  </si>
  <si>
    <t>86042-59</t>
  </si>
  <si>
    <t>Secteur B</t>
  </si>
  <si>
    <t>86042-60</t>
  </si>
  <si>
    <t>Secteur Beaudry</t>
  </si>
  <si>
    <t>86042-61</t>
  </si>
  <si>
    <t>Secteur Cadillac</t>
  </si>
  <si>
    <t>6e avenue Est</t>
  </si>
  <si>
    <t>86042-62</t>
  </si>
  <si>
    <t>Secteur Évain</t>
  </si>
  <si>
    <t>86042-63</t>
  </si>
  <si>
    <t>86042-65</t>
  </si>
  <si>
    <t>Secteur Rouyn</t>
  </si>
  <si>
    <t>1850</t>
  </si>
  <si>
    <t>rue Perreault Est</t>
  </si>
  <si>
    <t>87005-1</t>
  </si>
  <si>
    <t>87025-5</t>
  </si>
  <si>
    <t>Poste de traitement et Puits</t>
  </si>
  <si>
    <t>9ème avenue</t>
  </si>
  <si>
    <t>87042-1</t>
  </si>
  <si>
    <t>87042-2</t>
  </si>
  <si>
    <t>87042-3</t>
  </si>
  <si>
    <t>Rue Montreuil</t>
  </si>
  <si>
    <t>87042-4</t>
  </si>
  <si>
    <t>1211</t>
  </si>
  <si>
    <t>Chemin des pionniers</t>
  </si>
  <si>
    <t>87042-5</t>
  </si>
  <si>
    <t>Puit - Eau souterraine</t>
  </si>
  <si>
    <t>Chemin Lac Chevigny</t>
  </si>
  <si>
    <t>87058-1</t>
  </si>
  <si>
    <t>Station de pompage d'eau brute</t>
  </si>
  <si>
    <t>87058-2</t>
  </si>
  <si>
    <t>88022-4</t>
  </si>
  <si>
    <t>Poste distribution</t>
  </si>
  <si>
    <t>Chemin du Mont-Video</t>
  </si>
  <si>
    <t>88022-5</t>
  </si>
  <si>
    <t>Secondaire # 1</t>
  </si>
  <si>
    <t>5e  Avenue</t>
  </si>
  <si>
    <t>88022-6</t>
  </si>
  <si>
    <t>Secondaire # 2</t>
  </si>
  <si>
    <t>461</t>
  </si>
  <si>
    <t>88035-1</t>
  </si>
  <si>
    <t>Landrienne</t>
  </si>
  <si>
    <t>Boulevard  Gervais</t>
  </si>
  <si>
    <t>88035-2</t>
  </si>
  <si>
    <t>88035-3</t>
  </si>
  <si>
    <t>Rue Trépanier</t>
  </si>
  <si>
    <t>88035-4</t>
  </si>
  <si>
    <t>Route 386 Est</t>
  </si>
  <si>
    <t>88050-1</t>
  </si>
  <si>
    <t>Route 109</t>
  </si>
  <si>
    <t>88055-14</t>
  </si>
  <si>
    <t>Station I</t>
  </si>
  <si>
    <t>792</t>
  </si>
  <si>
    <t>AVENUE DES FORESTIERS</t>
  </si>
  <si>
    <t>87090-7</t>
  </si>
  <si>
    <t>Place 500</t>
  </si>
  <si>
    <t>87090-8</t>
  </si>
  <si>
    <t>PP Blais</t>
  </si>
  <si>
    <t>rue Blais</t>
  </si>
  <si>
    <t>87090-9</t>
  </si>
  <si>
    <t>7e avenue Est</t>
  </si>
  <si>
    <t>87090-10</t>
  </si>
  <si>
    <t>PP 5</t>
  </si>
  <si>
    <t>2e avenue Ouest</t>
  </si>
  <si>
    <t>87090-11</t>
  </si>
  <si>
    <t>PP 1</t>
  </si>
  <si>
    <t>Est de l'hôpital et Sud de la rue Banville</t>
  </si>
  <si>
    <t>87090-12</t>
  </si>
  <si>
    <t>PP 2</t>
  </si>
  <si>
    <t>12e avenue Est</t>
  </si>
  <si>
    <t>87095-1</t>
  </si>
  <si>
    <t>Station de pompage &amp; Distribution</t>
  </si>
  <si>
    <t>Rang  10</t>
  </si>
  <si>
    <t>88005-1</t>
  </si>
  <si>
    <t>1re Rue</t>
  </si>
  <si>
    <t>88005-2</t>
  </si>
  <si>
    <t>7ème avenue</t>
  </si>
  <si>
    <t>88022-1</t>
  </si>
  <si>
    <t>Usine traitement</t>
  </si>
  <si>
    <t>1 Rue des Bassins</t>
  </si>
  <si>
    <t>Rang 1 - Barraute</t>
  </si>
  <si>
    <t>88022-2</t>
  </si>
  <si>
    <t>Puits Aqueduc</t>
  </si>
  <si>
    <t>88022-3</t>
  </si>
  <si>
    <t>89008-15</t>
  </si>
  <si>
    <t>Station de pompage eaux usées SR-04</t>
  </si>
  <si>
    <t>1801</t>
  </si>
  <si>
    <t>89008-16</t>
  </si>
  <si>
    <t>Station de pompage eaux usées SR-13</t>
  </si>
  <si>
    <t>807</t>
  </si>
  <si>
    <t>Rue Boivin</t>
  </si>
  <si>
    <t>89008-17</t>
  </si>
  <si>
    <t>Station de pompage eaux usées SR-02</t>
  </si>
  <si>
    <t>Rue Charland</t>
  </si>
  <si>
    <t>89008-18</t>
  </si>
  <si>
    <t>Station de pompage eaux usées SR-15</t>
  </si>
  <si>
    <t>89008-19</t>
  </si>
  <si>
    <t>Station de pompage eaux usées SR-17</t>
  </si>
  <si>
    <t>89008-20</t>
  </si>
  <si>
    <t>Station de pompage eaux usées SR-01</t>
  </si>
  <si>
    <t>1425</t>
  </si>
  <si>
    <t>89008-21</t>
  </si>
  <si>
    <t>Station de pompage eaux usées SR-09</t>
  </si>
  <si>
    <t>89008-22</t>
  </si>
  <si>
    <t>Station de pompage eaux usées SR-08</t>
  </si>
  <si>
    <t>3033</t>
  </si>
  <si>
    <t>89008-1</t>
  </si>
  <si>
    <t>89008-2</t>
  </si>
  <si>
    <t>Puits auxiliaire et secondaire</t>
  </si>
  <si>
    <t>89008-3</t>
  </si>
  <si>
    <t>PP 06 - Puits Val-Senneville</t>
  </si>
  <si>
    <t>707</t>
  </si>
  <si>
    <t>Route des Campagnards</t>
  </si>
  <si>
    <t>89008-4</t>
  </si>
  <si>
    <t>1380</t>
  </si>
  <si>
    <t>Boulevard Forest</t>
  </si>
  <si>
    <t>89008-5</t>
  </si>
  <si>
    <t>Puits Vassan</t>
  </si>
  <si>
    <t>504</t>
  </si>
  <si>
    <t>Route 111</t>
  </si>
  <si>
    <t>89008-6</t>
  </si>
  <si>
    <t>89008-7</t>
  </si>
  <si>
    <t>89008-8</t>
  </si>
  <si>
    <t>Chemin Gabriel-Commanda</t>
  </si>
  <si>
    <t>89008-9</t>
  </si>
  <si>
    <t>PP 05 - Puits Val-Senneville</t>
  </si>
  <si>
    <t>Chemin Paré</t>
  </si>
  <si>
    <t>89008-23</t>
  </si>
  <si>
    <t>Station de pompage eaux usées SR-05</t>
  </si>
  <si>
    <t>89008-24</t>
  </si>
  <si>
    <t>Station de pompage eaux usées SR-14</t>
  </si>
  <si>
    <t>3295</t>
  </si>
  <si>
    <t>89008-25</t>
  </si>
  <si>
    <t>Station de pompage eaux usées SR-10</t>
  </si>
  <si>
    <t>89008-26</t>
  </si>
  <si>
    <t>Station de pompage eaux usées SR-16</t>
  </si>
  <si>
    <t>89008-27</t>
  </si>
  <si>
    <t>1500</t>
  </si>
  <si>
    <t>89008-28</t>
  </si>
  <si>
    <t>Rue Lorette-Siscoe</t>
  </si>
  <si>
    <t>89008-29</t>
  </si>
  <si>
    <t>Chemin Sleepy</t>
  </si>
  <si>
    <t>89008-30</t>
  </si>
  <si>
    <t>Station de pompage eaux usées SR-18</t>
  </si>
  <si>
    <t>89008-31</t>
  </si>
  <si>
    <t>89008-32</t>
  </si>
  <si>
    <t>89015-1</t>
  </si>
  <si>
    <t>Réservoirs</t>
  </si>
  <si>
    <t>Rue  LASALLE</t>
  </si>
  <si>
    <t>89015-2</t>
  </si>
  <si>
    <t>Chemin des ÉTANGS</t>
  </si>
  <si>
    <t>89015-3</t>
  </si>
  <si>
    <t>961</t>
  </si>
  <si>
    <t>Rue HARRICANA</t>
  </si>
  <si>
    <t>89015-4</t>
  </si>
  <si>
    <t>PP - Parc Industriel</t>
  </si>
  <si>
    <t>333</t>
  </si>
  <si>
    <t>CHEMIN LAC MOURIER</t>
  </si>
  <si>
    <t>88055-15</t>
  </si>
  <si>
    <t>Station PR-4</t>
  </si>
  <si>
    <t>ROUTE DE L'AÉROPORT</t>
  </si>
  <si>
    <t>88055-16</t>
  </si>
  <si>
    <t>Station F</t>
  </si>
  <si>
    <t>04E RUE EST</t>
  </si>
  <si>
    <t>88055-17</t>
  </si>
  <si>
    <t>Bassin #1 PMU</t>
  </si>
  <si>
    <t>RUE J-P-HOUDE</t>
  </si>
  <si>
    <t>88055-1</t>
  </si>
  <si>
    <t>Nouveau puits</t>
  </si>
  <si>
    <t>Chemin du LAC DES SOURCES</t>
  </si>
  <si>
    <t>88055-2</t>
  </si>
  <si>
    <t>Vieux puits</t>
  </si>
  <si>
    <t>3791</t>
  </si>
  <si>
    <t>88055-3</t>
  </si>
  <si>
    <t>Station C</t>
  </si>
  <si>
    <t>04E AVENUE OUEST</t>
  </si>
  <si>
    <t>88055-4</t>
  </si>
  <si>
    <t>712</t>
  </si>
  <si>
    <t>01E AVENUE OUEST</t>
  </si>
  <si>
    <t>88055-5</t>
  </si>
  <si>
    <t>Station B</t>
  </si>
  <si>
    <t>Rue  PRINCIPALE SUD</t>
  </si>
  <si>
    <t>88055-6</t>
  </si>
  <si>
    <t>Station AS</t>
  </si>
  <si>
    <t>982</t>
  </si>
  <si>
    <t>Route  111 EST</t>
  </si>
  <si>
    <t>88055-7</t>
  </si>
  <si>
    <t>Station D</t>
  </si>
  <si>
    <t>08E AVENUE EST</t>
  </si>
  <si>
    <t>88055-8</t>
  </si>
  <si>
    <t>Station route 111E</t>
  </si>
  <si>
    <t>1111</t>
  </si>
  <si>
    <t>88055-9</t>
  </si>
  <si>
    <t>482</t>
  </si>
  <si>
    <t>Rue des HIRONDELLES</t>
  </si>
  <si>
    <t>88055-10</t>
  </si>
  <si>
    <t>Pompes réservoir</t>
  </si>
  <si>
    <t>88055-11</t>
  </si>
  <si>
    <t>Poste surpression ÉDA</t>
  </si>
  <si>
    <t>232</t>
  </si>
  <si>
    <t>RUE CARIGNAN</t>
  </si>
  <si>
    <t>88055-12</t>
  </si>
  <si>
    <t>Station E</t>
  </si>
  <si>
    <t>832</t>
  </si>
  <si>
    <t>RUE HARRICANA</t>
  </si>
  <si>
    <t>88055-13</t>
  </si>
  <si>
    <t>Station G</t>
  </si>
  <si>
    <t>88060-1</t>
  </si>
  <si>
    <t>Rue de l’ Aqueduc</t>
  </si>
  <si>
    <t>88060-2</t>
  </si>
  <si>
    <t>7e-et-8e Rang Est</t>
  </si>
  <si>
    <t>88060-3</t>
  </si>
  <si>
    <t>Rue de l'Église Est</t>
  </si>
  <si>
    <t>89008-10</t>
  </si>
  <si>
    <t>89008-11</t>
  </si>
  <si>
    <t>Route 117</t>
  </si>
  <si>
    <t>89008-12</t>
  </si>
  <si>
    <t>Station de pompage eaux usées SR-03</t>
  </si>
  <si>
    <t>1904</t>
  </si>
  <si>
    <t>89008-13</t>
  </si>
  <si>
    <t>Station de pompage eaux usées SR-06</t>
  </si>
  <si>
    <t>89008-14</t>
  </si>
  <si>
    <t>Station de pompage eaux usées SR-07</t>
  </si>
  <si>
    <t>289</t>
  </si>
  <si>
    <t>89015-5</t>
  </si>
  <si>
    <t>PP - St Louis</t>
  </si>
  <si>
    <t>Ruelles entre les rues Royales et de la Paix</t>
  </si>
  <si>
    <t>89015-6</t>
  </si>
  <si>
    <t>PP - du Golf</t>
  </si>
  <si>
    <t>Rue HARRICANA (extrémité)</t>
  </si>
  <si>
    <t>89015-7</t>
  </si>
  <si>
    <t>89015-8</t>
  </si>
  <si>
    <t>PP - Authier</t>
  </si>
  <si>
    <t>472</t>
  </si>
  <si>
    <t>RUE AUTHIER</t>
  </si>
  <si>
    <t>89015-9</t>
  </si>
  <si>
    <t>1201</t>
  </si>
  <si>
    <t>chemin des Pompiers</t>
  </si>
  <si>
    <t>89015-10</t>
  </si>
  <si>
    <t>89015-11</t>
  </si>
  <si>
    <t>95005-1</t>
  </si>
  <si>
    <t>Rue de la CALE SÈCHE</t>
  </si>
  <si>
    <t>95005-2</t>
  </si>
  <si>
    <t>Joseph-Hovington</t>
  </si>
  <si>
    <t>95005-3</t>
  </si>
  <si>
    <t>95010-1</t>
  </si>
  <si>
    <t>95010-2</t>
  </si>
  <si>
    <t>95010-3</t>
  </si>
  <si>
    <t>95010-4</t>
  </si>
  <si>
    <t>95010-5</t>
  </si>
  <si>
    <t>95010-6</t>
  </si>
  <si>
    <t>95010-7</t>
  </si>
  <si>
    <t>Station de pompage d'égout</t>
  </si>
  <si>
    <t>95010-8</t>
  </si>
  <si>
    <t>Station de traitement des eaux usées</t>
  </si>
  <si>
    <t>95010-9</t>
  </si>
  <si>
    <t>99015-1</t>
  </si>
  <si>
    <t>Rue du PORTAGE</t>
  </si>
  <si>
    <t>99015-2</t>
  </si>
  <si>
    <t>Rue  BELL</t>
  </si>
  <si>
    <t>99015-3</t>
  </si>
  <si>
    <t>rue Nottaway</t>
  </si>
  <si>
    <t>99015-4</t>
  </si>
  <si>
    <t>Rue des TREMBLES</t>
  </si>
  <si>
    <t>99020-1</t>
  </si>
  <si>
    <t>Lac Presqu'île</t>
  </si>
  <si>
    <t>99020-2</t>
  </si>
  <si>
    <t>Boulevard  SPRINGER</t>
  </si>
  <si>
    <t>99020-3</t>
  </si>
  <si>
    <t>96020-4</t>
  </si>
  <si>
    <t>Station McCormick</t>
  </si>
  <si>
    <t>4030</t>
  </si>
  <si>
    <t>Rue  MCCORMICK</t>
  </si>
  <si>
    <t>96020-5</t>
  </si>
  <si>
    <t>Station Morel</t>
  </si>
  <si>
    <t>Rue  MOREL</t>
  </si>
  <si>
    <t>96020-6</t>
  </si>
  <si>
    <t>1939</t>
  </si>
  <si>
    <t>Boulevard  MANICOUAGAN</t>
  </si>
  <si>
    <t>96020-7</t>
  </si>
  <si>
    <t>Rue  ROULEAU</t>
  </si>
  <si>
    <t>96020-8</t>
  </si>
  <si>
    <t>Avenue  ARTHUR-A.-SCHMON</t>
  </si>
  <si>
    <t>96020-9</t>
  </si>
  <si>
    <t>Station Lachasse</t>
  </si>
  <si>
    <t>Boulevard  COMEAU</t>
  </si>
  <si>
    <t>96020-10</t>
  </si>
  <si>
    <t>Avenue  CARTIER</t>
  </si>
  <si>
    <t>96020-11</t>
  </si>
  <si>
    <t>Station Manicouagan</t>
  </si>
  <si>
    <t>Chemin  DALLAIRE</t>
  </si>
  <si>
    <t>96020-12</t>
  </si>
  <si>
    <t>Station Fafard</t>
  </si>
  <si>
    <t>Rue  FAFARD</t>
  </si>
  <si>
    <t>96020-13</t>
  </si>
  <si>
    <t>Étangs Mingan</t>
  </si>
  <si>
    <t>Route de l’ AQUEDUC</t>
  </si>
  <si>
    <t>96020-14</t>
  </si>
  <si>
    <t>Station Blanche</t>
  </si>
  <si>
    <t>Boul. BLANCHE</t>
  </si>
  <si>
    <t>96020-15</t>
  </si>
  <si>
    <t>Station des hémérocalles</t>
  </si>
  <si>
    <t>Rue des hémérocalles</t>
  </si>
  <si>
    <t>95010-10</t>
  </si>
  <si>
    <t>95018-1</t>
  </si>
  <si>
    <t>Station de chloration</t>
  </si>
  <si>
    <t>95018-2</t>
  </si>
  <si>
    <t>95025-1</t>
  </si>
  <si>
    <t>Pompage + Poste de chloration</t>
  </si>
  <si>
    <t>26-A</t>
  </si>
  <si>
    <t>Route Forestière</t>
  </si>
  <si>
    <t>95025-2</t>
  </si>
  <si>
    <t>Saint-Marcellin Ouest</t>
  </si>
  <si>
    <t>95025-3</t>
  </si>
  <si>
    <t>route 138</t>
  </si>
  <si>
    <t>95025-4</t>
  </si>
  <si>
    <t>431-A</t>
  </si>
  <si>
    <t>95025-5</t>
  </si>
  <si>
    <t>rue du Fleuve</t>
  </si>
  <si>
    <t>95025-6</t>
  </si>
  <si>
    <t>rue Mashkuss</t>
  </si>
  <si>
    <t>96020-1</t>
  </si>
  <si>
    <t>Étang Marquette</t>
  </si>
  <si>
    <t>Boulevard  PIERRE-OUELLET</t>
  </si>
  <si>
    <t>96020-2</t>
  </si>
  <si>
    <t>Station St-Georges</t>
  </si>
  <si>
    <t>96020-3</t>
  </si>
  <si>
    <t>Poste de surpression Le Gardeur</t>
  </si>
  <si>
    <t>Avenue  LE GARDEUR</t>
  </si>
  <si>
    <t>96020-16</t>
  </si>
  <si>
    <t>Station Mont Ti-Basse</t>
  </si>
  <si>
    <t>Chemin Munger</t>
  </si>
  <si>
    <t>96020-17</t>
  </si>
  <si>
    <t>Nouvelle vocation station manicouagan</t>
  </si>
  <si>
    <t>Chemin Dallaire</t>
  </si>
  <si>
    <t>96030-1</t>
  </si>
  <si>
    <t>Puit+chloration</t>
  </si>
  <si>
    <t>96030-2</t>
  </si>
  <si>
    <t>Rue de la SOURCE</t>
  </si>
  <si>
    <t>96030-3</t>
  </si>
  <si>
    <t>96030-4</t>
  </si>
  <si>
    <t>18-20</t>
  </si>
  <si>
    <t>Rue David</t>
  </si>
  <si>
    <t>97007-1</t>
  </si>
  <si>
    <t>Rue Smith</t>
  </si>
  <si>
    <t>97007-2</t>
  </si>
  <si>
    <t>avenue Arnaud</t>
  </si>
  <si>
    <t>97007-3</t>
  </si>
  <si>
    <t>Boul. des Montagnais</t>
  </si>
  <si>
    <t>97007-4</t>
  </si>
  <si>
    <t>1577</t>
  </si>
  <si>
    <t>Boul.Laure</t>
  </si>
  <si>
    <t>97007-5</t>
  </si>
  <si>
    <t>Secteur Ferland</t>
  </si>
  <si>
    <t>Rue Grands-Ducs</t>
  </si>
  <si>
    <t>98040-7</t>
  </si>
  <si>
    <t>1540</t>
  </si>
  <si>
    <t>Route de l’ AEROPORT</t>
  </si>
  <si>
    <t>98040-8</t>
  </si>
  <si>
    <t>Rue de l’ ESCALE</t>
  </si>
  <si>
    <t>98040-9</t>
  </si>
  <si>
    <t>98040-10</t>
  </si>
  <si>
    <t>1187</t>
  </si>
  <si>
    <t>Rue du FER</t>
  </si>
  <si>
    <t>98045-1</t>
  </si>
  <si>
    <t>98045-2</t>
  </si>
  <si>
    <t>583</t>
  </si>
  <si>
    <t>Rue du CENTRE</t>
  </si>
  <si>
    <t>98045-3</t>
  </si>
  <si>
    <t>98045-4</t>
  </si>
  <si>
    <t>Avenue des ILES</t>
  </si>
  <si>
    <t>98045-5</t>
  </si>
  <si>
    <t>98045-6</t>
  </si>
  <si>
    <t>1602</t>
  </si>
  <si>
    <t>98045-7</t>
  </si>
  <si>
    <t>98045-8</t>
  </si>
  <si>
    <t>1993</t>
  </si>
  <si>
    <t>Rue Burgess</t>
  </si>
  <si>
    <t>97022-1</t>
  </si>
  <si>
    <t>Usine de filtration et station de pompage</t>
  </si>
  <si>
    <t>rue Luc-Mayrand</t>
  </si>
  <si>
    <t>97022-2</t>
  </si>
  <si>
    <t>Surpression Maisonneuve</t>
  </si>
  <si>
    <t>rue Maisonneuve</t>
  </si>
  <si>
    <t>97022-3</t>
  </si>
  <si>
    <t>Surpression pénitencier</t>
  </si>
  <si>
    <t>Rue de l'Aéroport</t>
  </si>
  <si>
    <t>97022-4</t>
  </si>
  <si>
    <t>Chambre de drain #1 Arbec</t>
  </si>
  <si>
    <t>Coin Portage des-Mousses/1ère entrée Arbec</t>
  </si>
  <si>
    <t>97022-5</t>
  </si>
  <si>
    <t>Chambre de purgeur #1</t>
  </si>
  <si>
    <t>Portage des-Mousses (entre les 2 entrées d'Arbec)</t>
  </si>
  <si>
    <t>97022-6</t>
  </si>
  <si>
    <t>Chambre de drain #2 Arbec</t>
  </si>
  <si>
    <t>Coin Portage des-Mousses/2ème entrée Arbec</t>
  </si>
  <si>
    <t>97022-7</t>
  </si>
  <si>
    <t>Chambre de drain #3 Arbec</t>
  </si>
  <si>
    <t>Chemin d'Arbec vers le quai</t>
  </si>
  <si>
    <t>97022-8</t>
  </si>
  <si>
    <t>Chambre de compteur</t>
  </si>
  <si>
    <t>97022-9</t>
  </si>
  <si>
    <t>Chambre de vannes à air #8</t>
  </si>
  <si>
    <t>Portage des Mousses près du tracel rivière Dominique</t>
  </si>
  <si>
    <t>97022-10</t>
  </si>
  <si>
    <t>Chambre de drain #8</t>
  </si>
  <si>
    <t>97022-11</t>
  </si>
  <si>
    <t>Usine de filtration du côté du barrage</t>
  </si>
  <si>
    <t>97022-12</t>
  </si>
  <si>
    <t>Station de chlorination Pentecôte</t>
  </si>
  <si>
    <t>97022-13</t>
  </si>
  <si>
    <t>Surpression Pentecôte</t>
  </si>
  <si>
    <t>rue des Pionniers</t>
  </si>
  <si>
    <t>97022-14</t>
  </si>
  <si>
    <t>Fosse septique/épuration Camping Pentecôte</t>
  </si>
  <si>
    <t>3052</t>
  </si>
  <si>
    <t>97022-15</t>
  </si>
  <si>
    <t>97022-16</t>
  </si>
  <si>
    <t>Station des Cascades</t>
  </si>
  <si>
    <t>Rue des CASCADES</t>
  </si>
  <si>
    <t>97022-17</t>
  </si>
  <si>
    <t>Station des Îles</t>
  </si>
  <si>
    <t>Boulevard des ILES</t>
  </si>
  <si>
    <t>97022-18</t>
  </si>
  <si>
    <t>Place  MCCORMICK</t>
  </si>
  <si>
    <t>97022-19</t>
  </si>
  <si>
    <t>rue des PINS</t>
  </si>
  <si>
    <t>97022-20</t>
  </si>
  <si>
    <t>Station du pénitencier</t>
  </si>
  <si>
    <t>97022-21</t>
  </si>
  <si>
    <t>Chambre de jonction</t>
  </si>
  <si>
    <t>Coin route 138/chemin d'accès aux étangs aérés</t>
  </si>
  <si>
    <t>97022-22</t>
  </si>
  <si>
    <t>Chambre de purgeurs #1</t>
  </si>
  <si>
    <t>97022-23</t>
  </si>
  <si>
    <t>Chambre de purgeurs #2</t>
  </si>
  <si>
    <t>Rue de la Rivière</t>
  </si>
  <si>
    <t>97022-24</t>
  </si>
  <si>
    <t>Chambre de purgeurs #3</t>
  </si>
  <si>
    <t>Rue Parent</t>
  </si>
  <si>
    <t>97007-6</t>
  </si>
  <si>
    <t>Rue Gustave-Gauvreau</t>
  </si>
  <si>
    <t>97007-7</t>
  </si>
  <si>
    <t>_</t>
  </si>
  <si>
    <t>Propriété de l'aéroport</t>
  </si>
  <si>
    <t>97007-8</t>
  </si>
  <si>
    <t>464</t>
  </si>
  <si>
    <t>Rue de la Rive</t>
  </si>
  <si>
    <t>97007-9</t>
  </si>
  <si>
    <t>rue Père-Divet</t>
  </si>
  <si>
    <t>97007-10</t>
  </si>
  <si>
    <t>Boul.Laure Est</t>
  </si>
  <si>
    <t>97007-11</t>
  </si>
  <si>
    <t>97007-12</t>
  </si>
  <si>
    <t>Chemin des Forges</t>
  </si>
  <si>
    <t>97007-13</t>
  </si>
  <si>
    <t>Secteur Moisie</t>
  </si>
  <si>
    <t>Rue des Explorateur-Cartier</t>
  </si>
  <si>
    <t>97007-14</t>
  </si>
  <si>
    <t>SP15</t>
  </si>
  <si>
    <t>Secteur Gallix</t>
  </si>
  <si>
    <t>Rue Lapierre</t>
  </si>
  <si>
    <t>97007-15</t>
  </si>
  <si>
    <t>Rue Thériault</t>
  </si>
  <si>
    <t>97007-16</t>
  </si>
  <si>
    <t>SP17</t>
  </si>
  <si>
    <t>Rue Belle</t>
  </si>
  <si>
    <t>97007-17</t>
  </si>
  <si>
    <t>SP18</t>
  </si>
  <si>
    <t>97007-18</t>
  </si>
  <si>
    <t>S1</t>
  </si>
  <si>
    <t>Boul. Vigneault</t>
  </si>
  <si>
    <t>97007-19</t>
  </si>
  <si>
    <t>S2</t>
  </si>
  <si>
    <t>Chemin de pointe-noire</t>
  </si>
  <si>
    <t>97007-20</t>
  </si>
  <si>
    <t>S3</t>
  </si>
  <si>
    <t>97007-21</t>
  </si>
  <si>
    <t>S4</t>
  </si>
  <si>
    <t>97007-22</t>
  </si>
  <si>
    <t>Parc industriel</t>
  </si>
  <si>
    <t>Rue Fortin</t>
  </si>
  <si>
    <t>97007-23</t>
  </si>
  <si>
    <t>97007-24</t>
  </si>
  <si>
    <t>97007-25</t>
  </si>
  <si>
    <t>Rue Décoste</t>
  </si>
  <si>
    <t>97007-26</t>
  </si>
  <si>
    <t>B1</t>
  </si>
  <si>
    <t>Boul. Laure Est</t>
  </si>
  <si>
    <t>97007-27</t>
  </si>
  <si>
    <t>B2</t>
  </si>
  <si>
    <t>97007-28</t>
  </si>
  <si>
    <t>B3</t>
  </si>
  <si>
    <t>97007-29</t>
  </si>
  <si>
    <t>B4</t>
  </si>
  <si>
    <t>Rue Marguerite</t>
  </si>
  <si>
    <t>97007-30</t>
  </si>
  <si>
    <t>3702</t>
  </si>
  <si>
    <t>97007-31</t>
  </si>
  <si>
    <t>D1</t>
  </si>
  <si>
    <t>97007-32</t>
  </si>
  <si>
    <t>Rue commercial</t>
  </si>
  <si>
    <t>97022-25</t>
  </si>
  <si>
    <t>Chambre de purgeurs #4</t>
  </si>
  <si>
    <t>Rue McCormick</t>
  </si>
  <si>
    <t>97022-26</t>
  </si>
  <si>
    <t>Chambre de purgeurs #5</t>
  </si>
  <si>
    <t>Rue Luc-Mayrand</t>
  </si>
  <si>
    <t>97022-27</t>
  </si>
  <si>
    <t>Chambre de purgeurs #6</t>
  </si>
  <si>
    <t>Entre usine de filtration et Portage-des Mousses</t>
  </si>
  <si>
    <t>97022-28</t>
  </si>
  <si>
    <t>Chambre de purgeurs #7</t>
  </si>
  <si>
    <t>Rue Portage-des-Mousses</t>
  </si>
  <si>
    <t>97022-29</t>
  </si>
  <si>
    <t>Émissaire étangs aérés</t>
  </si>
  <si>
    <t>Des étangs aérés jusqu'au fleuve</t>
  </si>
  <si>
    <t>97022-30</t>
  </si>
  <si>
    <t>Fosse septique/épuration Graffiti</t>
  </si>
  <si>
    <t>chemin des Îles</t>
  </si>
  <si>
    <t>97022-31</t>
  </si>
  <si>
    <t>Fosse septique/épuration Camping Port-Cartier</t>
  </si>
  <si>
    <t>Boulevard Portage-des-Mousses</t>
  </si>
  <si>
    <t>97022-32</t>
  </si>
  <si>
    <t>Fosse septique/épuration Plomberie du Portage</t>
  </si>
  <si>
    <t>97022-33</t>
  </si>
  <si>
    <t>Réservoir AMMC</t>
  </si>
  <si>
    <t>97022-34</t>
  </si>
  <si>
    <t>Salle des compteurs</t>
  </si>
  <si>
    <t>boulevard Portage-des-Mousses</t>
  </si>
  <si>
    <t>97022-35</t>
  </si>
  <si>
    <t>Chambre de drain #3</t>
  </si>
  <si>
    <t>Coin Maisonneuve/Portage-des-Mousses</t>
  </si>
  <si>
    <t>97022-36</t>
  </si>
  <si>
    <t>Chambre de vannes à air #2</t>
  </si>
  <si>
    <t>Portage-des-Mousses (entre Maisonneuve et Épinettes)</t>
  </si>
  <si>
    <t>97022-37</t>
  </si>
  <si>
    <t>Chambre de drain #2</t>
  </si>
  <si>
    <t>Coin des Épinettes/Portage-des-Mousses</t>
  </si>
  <si>
    <t>97022-38</t>
  </si>
  <si>
    <t>Chambre de vannes à air #1</t>
  </si>
  <si>
    <t>Portage-des-Mousses (entre des Épinettes et du Viaduc)</t>
  </si>
  <si>
    <t>97022-39</t>
  </si>
  <si>
    <t>Chambre de drain #1</t>
  </si>
  <si>
    <t>Coin du Ruisseau/Portage-des-Mousses</t>
  </si>
  <si>
    <t>97022-40</t>
  </si>
  <si>
    <t>Chambre de drain #4</t>
  </si>
  <si>
    <t>Coin Camping/Portage-des-Mousses</t>
  </si>
  <si>
    <t>97022-41</t>
  </si>
  <si>
    <t>Chambre de vannes à air #3</t>
  </si>
  <si>
    <t>Coin Maisonneuve/Portage-des-Mousses (côté camping)</t>
  </si>
  <si>
    <t>97022-42</t>
  </si>
  <si>
    <t>Chambre de drain #5</t>
  </si>
  <si>
    <t>Entre l'usine de filtration et la rivière Dominique</t>
  </si>
  <si>
    <t>97022-43</t>
  </si>
  <si>
    <t>Chambre de vannes à air #4</t>
  </si>
  <si>
    <t>Entre Portage-des Mousses et les terrains de camping</t>
  </si>
  <si>
    <t>97022-44</t>
  </si>
  <si>
    <t>Chambre de vannes à air #5</t>
  </si>
  <si>
    <t>97022-45</t>
  </si>
  <si>
    <t>Chambre de vannes #1</t>
  </si>
  <si>
    <t>Ligne entre le réservoir et Portage-des Mousses</t>
  </si>
  <si>
    <t>97022-46</t>
  </si>
  <si>
    <t>Chambre de vannes #2</t>
  </si>
  <si>
    <t>97040-1</t>
  </si>
  <si>
    <t>STAR CREEK</t>
  </si>
  <si>
    <t>97040-2</t>
  </si>
  <si>
    <t>97040-3</t>
  </si>
  <si>
    <t>97040-4</t>
  </si>
  <si>
    <t>LAURENTIDE</t>
  </si>
  <si>
    <t>97040-5</t>
  </si>
  <si>
    <t>97040-6</t>
  </si>
  <si>
    <t>Rue Laurraine</t>
  </si>
  <si>
    <t>97040-7</t>
  </si>
  <si>
    <t>Rue Pearce Lake</t>
  </si>
  <si>
    <t>98015-1</t>
  </si>
  <si>
    <t>Kegaska</t>
  </si>
  <si>
    <t>98015-2</t>
  </si>
  <si>
    <t>Harrington Harbour</t>
  </si>
  <si>
    <t>98015-3</t>
  </si>
  <si>
    <t>Chevery</t>
  </si>
  <si>
    <t>98015-4</t>
  </si>
  <si>
    <t>Tete-a-la-Baleine</t>
  </si>
  <si>
    <t>98025-1</t>
  </si>
  <si>
    <t>Chemin de l'aéroport</t>
  </si>
  <si>
    <t>98025-2</t>
  </si>
  <si>
    <t>Poste de pompage avec puits</t>
  </si>
  <si>
    <t>98040-1</t>
  </si>
  <si>
    <t>Émissaire K</t>
  </si>
  <si>
    <t>1072</t>
  </si>
  <si>
    <t>PROMENADE DES ANCIENS</t>
  </si>
  <si>
    <t>98040-2</t>
  </si>
  <si>
    <t>1510</t>
  </si>
  <si>
    <t>98040-3</t>
  </si>
  <si>
    <t>1530</t>
  </si>
  <si>
    <t>98040-4</t>
  </si>
  <si>
    <t>98040-5</t>
  </si>
  <si>
    <t>98040-6</t>
  </si>
  <si>
    <t>99020-4</t>
  </si>
  <si>
    <t>8e et 9e avenue</t>
  </si>
  <si>
    <t>99020-5</t>
  </si>
  <si>
    <t>chemin du parc industriel</t>
  </si>
  <si>
    <t>99025-1</t>
  </si>
  <si>
    <t>UTE GILMAN</t>
  </si>
  <si>
    <t>3e RUE</t>
  </si>
  <si>
    <t>99025-2</t>
  </si>
  <si>
    <t>STATION DE POMPAGE GILMAN</t>
  </si>
  <si>
    <t>99025-3</t>
  </si>
  <si>
    <t>SURPRESSEUR DUFRESNE</t>
  </si>
  <si>
    <t>Rue Dufresne</t>
  </si>
  <si>
    <t>99025-4</t>
  </si>
  <si>
    <t>POSTE DE CHLORATION JOURDAIN</t>
  </si>
  <si>
    <t>Rue  JOURDAIN</t>
  </si>
  <si>
    <t>99025-5</t>
  </si>
  <si>
    <t>POSTE DE CHLORATION 3e RUE</t>
  </si>
  <si>
    <t>853</t>
  </si>
  <si>
    <t>3 IEME RUE</t>
  </si>
  <si>
    <t>99025-6</t>
  </si>
  <si>
    <t>STEP BOULEVARD HAMEL</t>
  </si>
  <si>
    <t>1034</t>
  </si>
  <si>
    <t>99025-7</t>
  </si>
  <si>
    <t>Arrière 7e Rue Est</t>
  </si>
  <si>
    <t>99025-8</t>
  </si>
  <si>
    <t>P2</t>
  </si>
  <si>
    <t>993</t>
  </si>
  <si>
    <t>03005-26</t>
  </si>
  <si>
    <t>Poste de chloration - Lac d'amour</t>
  </si>
  <si>
    <t>du vieux moulin</t>
  </si>
  <si>
    <t>03005-27</t>
  </si>
  <si>
    <t>Maintien de pression Sandy-Beach</t>
  </si>
  <si>
    <t>2b</t>
  </si>
  <si>
    <t>Rue du CHANTIER-MARITIME</t>
  </si>
  <si>
    <t>03005-28</t>
  </si>
  <si>
    <t>Station de pompage égout</t>
  </si>
  <si>
    <t>262 A</t>
  </si>
  <si>
    <t>03005-29</t>
  </si>
  <si>
    <t>SP-5 Coté</t>
  </si>
  <si>
    <t>11A</t>
  </si>
  <si>
    <t>Rue Dupuis</t>
  </si>
  <si>
    <t>03005-30</t>
  </si>
  <si>
    <t>SP-7 Petit-cap</t>
  </si>
  <si>
    <t>334 A</t>
  </si>
  <si>
    <t>BLVD du PETIT CAP</t>
  </si>
  <si>
    <t>03005-31</t>
  </si>
  <si>
    <t>Assainissement des eaux - secteur petit-cap</t>
  </si>
  <si>
    <t>Rue de la côte</t>
  </si>
  <si>
    <t>03005-32</t>
  </si>
  <si>
    <t>Réduction de pression Petit-Cap</t>
  </si>
  <si>
    <t>03005-33</t>
  </si>
  <si>
    <t>Reduction de pression intermédiaire Petit-Cap</t>
  </si>
  <si>
    <t>03005-34</t>
  </si>
  <si>
    <t>Reduction de pression Petite-Rivière</t>
  </si>
  <si>
    <t>03005-35</t>
  </si>
  <si>
    <t>Surpresseur rechloration Mtée Morris</t>
  </si>
  <si>
    <t>Mtée Morris</t>
  </si>
  <si>
    <t>03005-36</t>
  </si>
  <si>
    <t>Surpresseur St-Narcisse</t>
  </si>
  <si>
    <t>Renard est</t>
  </si>
  <si>
    <t>03005-37</t>
  </si>
  <si>
    <t>Débitmètre de sectorisation Mtée Morris</t>
  </si>
  <si>
    <t>03005-38</t>
  </si>
  <si>
    <t>Débitmètre de sectorisation Renard est</t>
  </si>
  <si>
    <t>03005-39</t>
  </si>
  <si>
    <t>Reduction de pression Reval ouest</t>
  </si>
  <si>
    <t>Reval ouest</t>
  </si>
  <si>
    <t>03005-40</t>
  </si>
  <si>
    <t>Débitmètre de sectorisation Sandy-Beach</t>
  </si>
  <si>
    <t>Rue de L'Hôtel de ville</t>
  </si>
  <si>
    <t>03005-41</t>
  </si>
  <si>
    <t>Débitmètre de sectorisation Wakeham</t>
  </si>
  <si>
    <t>Montée Wakeham</t>
  </si>
  <si>
    <t>03005-42</t>
  </si>
  <si>
    <t>2 débitmètres sectorisation resservoir 1,5</t>
  </si>
  <si>
    <t>Rue des POMMIERS</t>
  </si>
  <si>
    <t>03005-43</t>
  </si>
  <si>
    <t>SP-9 A Mtée Morris</t>
  </si>
  <si>
    <t>03005-44</t>
  </si>
  <si>
    <t>SP-9 B Mtée Morris</t>
  </si>
  <si>
    <t>251 A</t>
  </si>
  <si>
    <t>03005-45</t>
  </si>
  <si>
    <t>SP principal Petit-Cap</t>
  </si>
  <si>
    <t>02010-4</t>
  </si>
  <si>
    <t>02010-5</t>
  </si>
  <si>
    <t>Route Cyr</t>
  </si>
  <si>
    <t>02010-6</t>
  </si>
  <si>
    <t>SP-1A</t>
  </si>
  <si>
    <t>02010-7</t>
  </si>
  <si>
    <t>Rue des Vigneaux</t>
  </si>
  <si>
    <t>02010-8</t>
  </si>
  <si>
    <t>Bassins d'assainissement</t>
  </si>
  <si>
    <t>02010-9</t>
  </si>
  <si>
    <t>Batiment assainissement</t>
  </si>
  <si>
    <t>02028-1</t>
  </si>
  <si>
    <t>02028-2</t>
  </si>
  <si>
    <t>Réservoir eau potable Chandler</t>
  </si>
  <si>
    <t>02028-3</t>
  </si>
  <si>
    <t>02028-4</t>
  </si>
  <si>
    <t>5-A</t>
  </si>
  <si>
    <t>rue Mcgrath Pabos-Mills</t>
  </si>
  <si>
    <t>99060-3</t>
  </si>
  <si>
    <t>Radisson - étangs aérées</t>
  </si>
  <si>
    <t>Chemin des Étangs</t>
  </si>
  <si>
    <t>99060-4</t>
  </si>
  <si>
    <t>Miquelon</t>
  </si>
  <si>
    <t>Chemin de la Station</t>
  </si>
  <si>
    <t>99060-5</t>
  </si>
  <si>
    <t>Desmaraisville</t>
  </si>
  <si>
    <t>Chemin du Poste</t>
  </si>
  <si>
    <t>99060-6</t>
  </si>
  <si>
    <t>Villebois</t>
  </si>
  <si>
    <t>99060-7</t>
  </si>
  <si>
    <t>99060-8</t>
  </si>
  <si>
    <t>99060-9</t>
  </si>
  <si>
    <t>99060-10</t>
  </si>
  <si>
    <t>Rue des Pins Gris</t>
  </si>
  <si>
    <t>99060-11</t>
  </si>
  <si>
    <t>99060-12</t>
  </si>
  <si>
    <t>Beaucanton</t>
  </si>
  <si>
    <t>99060-13</t>
  </si>
  <si>
    <t>99060-14</t>
  </si>
  <si>
    <t>99060-15</t>
  </si>
  <si>
    <t>Val-Paradis</t>
  </si>
  <si>
    <t>99060-16</t>
  </si>
  <si>
    <t>04015-1</t>
  </si>
  <si>
    <t>Puits avec bâtiment</t>
  </si>
  <si>
    <t>Rue Ouellet</t>
  </si>
  <si>
    <t>04015-2</t>
  </si>
  <si>
    <t>Étang aéré à rétention réduite - paroi verticale</t>
  </si>
  <si>
    <t>22A</t>
  </si>
  <si>
    <t>RTE Pierre-Mercier</t>
  </si>
  <si>
    <t>04015-3</t>
  </si>
  <si>
    <t>PP-1
Coulombe/Cloutier</t>
  </si>
  <si>
    <t>Intersection  RTE 132 et RTE Pierre-Godefroi-Coulombe</t>
  </si>
  <si>
    <t>03005-46</t>
  </si>
  <si>
    <t>Dégrilleur #1 et #5 RAR</t>
  </si>
  <si>
    <t>Rue de l'entrepôt</t>
  </si>
  <si>
    <t>03005-47</t>
  </si>
  <si>
    <t>Station de pompage Industriel</t>
  </si>
  <si>
    <t>03005-48</t>
  </si>
  <si>
    <t>Station de pompage eau salée avec réservoir</t>
  </si>
  <si>
    <t>De l'entrepôt</t>
  </si>
  <si>
    <t>03005-1</t>
  </si>
  <si>
    <t>03005-2</t>
  </si>
  <si>
    <t>Surpresseur - Rue Forest</t>
  </si>
  <si>
    <t>Montée de SANDY BEACH</t>
  </si>
  <si>
    <t>03005-3</t>
  </si>
  <si>
    <t>Station de pompage - Robin</t>
  </si>
  <si>
    <t>48 A</t>
  </si>
  <si>
    <t>Rue du BANC</t>
  </si>
  <si>
    <t>03005-4</t>
  </si>
  <si>
    <t>SP # 6 Reeves</t>
  </si>
  <si>
    <t>262A</t>
  </si>
  <si>
    <t>03005-5</t>
  </si>
  <si>
    <t>SP-16 Wakeham</t>
  </si>
  <si>
    <t>Montée de WAKEHAM</t>
  </si>
  <si>
    <t>03005-6</t>
  </si>
  <si>
    <t>Station d'épuration des eaux usées</t>
  </si>
  <si>
    <t>03005-7</t>
  </si>
  <si>
    <t>Station de pompage 8</t>
  </si>
  <si>
    <t>03005-8</t>
  </si>
  <si>
    <t>SP-3 Bernier</t>
  </si>
  <si>
    <t>43 A</t>
  </si>
  <si>
    <t>03005-9</t>
  </si>
  <si>
    <t>SP-22</t>
  </si>
  <si>
    <t>03005-10</t>
  </si>
  <si>
    <t>SP#4 Marinard</t>
  </si>
  <si>
    <t>Rue de l’ ENTREPOT</t>
  </si>
  <si>
    <t>03005-11</t>
  </si>
  <si>
    <t>Station de pompage et de Chloration Gaspé</t>
  </si>
  <si>
    <t>03005-12</t>
  </si>
  <si>
    <t>Surpresseurs Boul. Gaspé</t>
  </si>
  <si>
    <t>Boulevard de GASPE</t>
  </si>
  <si>
    <t>03005-13</t>
  </si>
  <si>
    <t>Reservoir Bellevue</t>
  </si>
  <si>
    <t>Côte  BELLEVUE</t>
  </si>
  <si>
    <t>03005-14</t>
  </si>
  <si>
    <t>SP-12 Harbour</t>
  </si>
  <si>
    <t>Rue  HARBOUR</t>
  </si>
  <si>
    <t>03005-15</t>
  </si>
  <si>
    <t>SP-11 Hôpital</t>
  </si>
  <si>
    <t>Boulevard York ouest</t>
  </si>
  <si>
    <t>03005-16</t>
  </si>
  <si>
    <t>Surpresseurs Parc Industriel</t>
  </si>
  <si>
    <t>03005-17</t>
  </si>
  <si>
    <t>SP-9 HLM</t>
  </si>
  <si>
    <t>14 A</t>
  </si>
  <si>
    <t>Rue  FREMONT</t>
  </si>
  <si>
    <t>03005-18</t>
  </si>
  <si>
    <t>Surpresseurs Wakeham</t>
  </si>
  <si>
    <t>Rue  WAKEHAM</t>
  </si>
  <si>
    <t>03005-19</t>
  </si>
  <si>
    <t>03005-20</t>
  </si>
  <si>
    <t>SP#2 Pétro-Canada</t>
  </si>
  <si>
    <t>Montée de RIVIERE-MORRIS</t>
  </si>
  <si>
    <t>99025-9</t>
  </si>
  <si>
    <t>STATION LAFRAMBOISE</t>
  </si>
  <si>
    <t>Arrière rue Laframboise</t>
  </si>
  <si>
    <t>99025-10</t>
  </si>
  <si>
    <t>STATION JACULET</t>
  </si>
  <si>
    <t>coin Merrill/Jaculet</t>
  </si>
  <si>
    <t>99025-11</t>
  </si>
  <si>
    <t>STATION WILKIE</t>
  </si>
  <si>
    <t>Arrière 388 rue Jourdain</t>
  </si>
  <si>
    <t>99025-12</t>
  </si>
  <si>
    <t>STATION DEBILLY</t>
  </si>
  <si>
    <t>RUE DEBILLY</t>
  </si>
  <si>
    <t>99025-13</t>
  </si>
  <si>
    <t>STATION RADAR</t>
  </si>
  <si>
    <t>RUE DES FORCES ARMÉES</t>
  </si>
  <si>
    <t>99025-14</t>
  </si>
  <si>
    <t>BASSIN PARC DES GÉNÉRATIONS</t>
  </si>
  <si>
    <t>AVENUE DU PARC</t>
  </si>
  <si>
    <t>99060-1</t>
  </si>
  <si>
    <t>Radisson - station de production</t>
  </si>
  <si>
    <t>Avenue des Groseilliers</t>
  </si>
  <si>
    <t>99060-2</t>
  </si>
  <si>
    <t>Radisson - Station de surpression et réservoirs</t>
  </si>
  <si>
    <t>04015-4</t>
  </si>
  <si>
    <t>PP-2
Bernatchez</t>
  </si>
  <si>
    <t>RUE Bernatchez</t>
  </si>
  <si>
    <t>04015-5</t>
  </si>
  <si>
    <t>PP-3
Cloutier/Kiosque</t>
  </si>
  <si>
    <t>RTE Prudent-Cloutier (132)</t>
  </si>
  <si>
    <t>04015-6</t>
  </si>
  <si>
    <t>PP-4
Pierre-Mercier</t>
  </si>
  <si>
    <t>03025-1</t>
  </si>
  <si>
    <t>Route 198</t>
  </si>
  <si>
    <t>03025-2</t>
  </si>
  <si>
    <t>Route  198</t>
  </si>
  <si>
    <t>03025-3</t>
  </si>
  <si>
    <t>03025-4</t>
  </si>
  <si>
    <t>03020-1</t>
  </si>
  <si>
    <t>03020-2</t>
  </si>
  <si>
    <t>puits souterrain</t>
  </si>
  <si>
    <t>rue de la Rivière</t>
  </si>
  <si>
    <t>03020-3</t>
  </si>
  <si>
    <t>surpresseur</t>
  </si>
  <si>
    <t>Route  ST-FRANCOIS-XAVIER Ouest</t>
  </si>
  <si>
    <t>03020-4</t>
  </si>
  <si>
    <t>PP-C1</t>
  </si>
  <si>
    <t>Route de la Rivière</t>
  </si>
  <si>
    <t>03020-5</t>
  </si>
  <si>
    <t>PP-C2</t>
  </si>
  <si>
    <t>03005-21</t>
  </si>
  <si>
    <t>SP-23 Wakeham</t>
  </si>
  <si>
    <t>03005-22</t>
  </si>
  <si>
    <t>Resservoir 1,5</t>
  </si>
  <si>
    <t>03005-23</t>
  </si>
  <si>
    <t>SP-8 Marina</t>
  </si>
  <si>
    <t>de la marina</t>
  </si>
  <si>
    <t>04047-1</t>
  </si>
  <si>
    <t>Rue des FONDS</t>
  </si>
  <si>
    <t>04047-2</t>
  </si>
  <si>
    <t>04047-3</t>
  </si>
  <si>
    <t>Puit #3</t>
  </si>
  <si>
    <t>04047-4</t>
  </si>
  <si>
    <t>#1</t>
  </si>
  <si>
    <t>Rue bellevue</t>
  </si>
  <si>
    <t>04047-5</t>
  </si>
  <si>
    <t>#2</t>
  </si>
  <si>
    <t>369</t>
  </si>
  <si>
    <t>rue Louis-Landry</t>
  </si>
  <si>
    <t>04047-6</t>
  </si>
  <si>
    <t>04047-7</t>
  </si>
  <si>
    <t>rue Côte-des-Neige</t>
  </si>
  <si>
    <t>05032-1</t>
  </si>
  <si>
    <t>7e avenue est</t>
  </si>
  <si>
    <t>05032-2</t>
  </si>
  <si>
    <t>05032-3</t>
  </si>
  <si>
    <t>02028-5</t>
  </si>
  <si>
    <t>rte 132 Pabos-Mills</t>
  </si>
  <si>
    <t>02028-6</t>
  </si>
  <si>
    <t>02028-7</t>
  </si>
  <si>
    <t>697-A</t>
  </si>
  <si>
    <t>rte 132 Newport</t>
  </si>
  <si>
    <t>02028-8</t>
  </si>
  <si>
    <t>02028-9</t>
  </si>
  <si>
    <t>7-A</t>
  </si>
  <si>
    <t>02028-10</t>
  </si>
  <si>
    <t>2-A</t>
  </si>
  <si>
    <t>02028-11</t>
  </si>
  <si>
    <t>PS1-CH</t>
  </si>
  <si>
    <t>02028-12</t>
  </si>
  <si>
    <t>PP2-CH</t>
  </si>
  <si>
    <t>Avenue  REHEL</t>
  </si>
  <si>
    <t>02028-13</t>
  </si>
  <si>
    <t>PP1-CH</t>
  </si>
  <si>
    <t>Ave Blanchard</t>
  </si>
  <si>
    <t>03020-6</t>
  </si>
  <si>
    <t>PP-C3</t>
  </si>
  <si>
    <t>03020-7</t>
  </si>
  <si>
    <t>03020-8</t>
  </si>
  <si>
    <t>PP7</t>
  </si>
  <si>
    <t>03020-9</t>
  </si>
  <si>
    <t>PP8</t>
  </si>
  <si>
    <t>03020-10</t>
  </si>
  <si>
    <t>PP principal</t>
  </si>
  <si>
    <t>02047-1</t>
  </si>
  <si>
    <t>poste de pompage Port-Daniel</t>
  </si>
  <si>
    <t>Route de la RIVIÈRE</t>
  </si>
  <si>
    <t>02047-2</t>
  </si>
  <si>
    <t>poste de pompage Gascons</t>
  </si>
  <si>
    <t>Rang  1E</t>
  </si>
  <si>
    <t>02047-3</t>
  </si>
  <si>
    <t>réservoir Port-Daniel</t>
  </si>
  <si>
    <t>route du lac</t>
  </si>
  <si>
    <t>02047-4</t>
  </si>
  <si>
    <t>réservoir Gascons</t>
  </si>
  <si>
    <t>route du capitaine</t>
  </si>
  <si>
    <t>02047-5</t>
  </si>
  <si>
    <t>poste de pompage de la Rivière</t>
  </si>
  <si>
    <t>02047-6</t>
  </si>
  <si>
    <t>route du Capitaine Fournier</t>
  </si>
  <si>
    <t>02047-7</t>
  </si>
  <si>
    <t>poste de pompage du banc</t>
  </si>
  <si>
    <t>494-A</t>
  </si>
  <si>
    <t>02047-8</t>
  </si>
  <si>
    <t>chambres de vannes (2)</t>
  </si>
  <si>
    <t>pont de la rivière Port-Daniel (132)</t>
  </si>
  <si>
    <t>02047-9</t>
  </si>
  <si>
    <t>pont de la petite rivière Port-Daniel (132)</t>
  </si>
  <si>
    <t>02047-10</t>
  </si>
  <si>
    <t>poste de pompage de Clemville</t>
  </si>
  <si>
    <t>route de Clemville</t>
  </si>
  <si>
    <t>02047-11</t>
  </si>
  <si>
    <t>06013-1</t>
  </si>
  <si>
    <t>PS-1</t>
  </si>
  <si>
    <t>Route  ST-LOUIS</t>
  </si>
  <si>
    <t>06013-2</t>
  </si>
  <si>
    <t>192</t>
  </si>
  <si>
    <t>Boulevard  PERRON</t>
  </si>
  <si>
    <t>06013-3</t>
  </si>
  <si>
    <t>06013-4</t>
  </si>
  <si>
    <t>06013-5</t>
  </si>
  <si>
    <t>Rue  CHARLES-E.-BERNARD</t>
  </si>
  <si>
    <t>02010-1</t>
  </si>
  <si>
    <t>02010-2</t>
  </si>
  <si>
    <t>02010-3</t>
  </si>
  <si>
    <t>02028-14</t>
  </si>
  <si>
    <t>PP3-CH</t>
  </si>
  <si>
    <t>575</t>
  </si>
  <si>
    <t>02028-15</t>
  </si>
  <si>
    <t>PP4-CH</t>
  </si>
  <si>
    <t>Ave du Plateau Chandler</t>
  </si>
  <si>
    <t>02028-16</t>
  </si>
  <si>
    <t>PP1-P</t>
  </si>
  <si>
    <t>Boulevard  PABOS</t>
  </si>
  <si>
    <t>02028-17</t>
  </si>
  <si>
    <t>PP1b-P</t>
  </si>
  <si>
    <t>02028-18</t>
  </si>
  <si>
    <t>PP2-P</t>
  </si>
  <si>
    <t>02028-19</t>
  </si>
  <si>
    <t>PP3-P</t>
  </si>
  <si>
    <t>02028-20</t>
  </si>
  <si>
    <t>PP4-P</t>
  </si>
  <si>
    <t>02028-21</t>
  </si>
  <si>
    <t>PP5-P</t>
  </si>
  <si>
    <t>02028-22</t>
  </si>
  <si>
    <t>PP2-SFP</t>
  </si>
  <si>
    <t>266-A</t>
  </si>
  <si>
    <t>02028-23</t>
  </si>
  <si>
    <t>PP3-SFP</t>
  </si>
  <si>
    <t>02028-24</t>
  </si>
  <si>
    <t>PP4-SFP</t>
  </si>
  <si>
    <t>121-A</t>
  </si>
  <si>
    <t>02028-25</t>
  </si>
  <si>
    <t>PP5-SFP</t>
  </si>
  <si>
    <t>45-A</t>
  </si>
  <si>
    <t>02028-26</t>
  </si>
  <si>
    <t>PP6-SFP</t>
  </si>
  <si>
    <t>184-A</t>
  </si>
  <si>
    <t>02028-27</t>
  </si>
  <si>
    <t>02028-28</t>
  </si>
  <si>
    <t>PP1-PM</t>
  </si>
  <si>
    <t>02028-29</t>
  </si>
  <si>
    <t>PP2-PM</t>
  </si>
  <si>
    <t>02028-30</t>
  </si>
  <si>
    <t>PP3-PM</t>
  </si>
  <si>
    <t>230-B</t>
  </si>
  <si>
    <t>02028-31</t>
  </si>
  <si>
    <t>PP4-PM</t>
  </si>
  <si>
    <t>395-A</t>
  </si>
  <si>
    <t>02028-32</t>
  </si>
  <si>
    <t>PPBPBF</t>
  </si>
  <si>
    <t>02028-33</t>
  </si>
  <si>
    <t>PP1-N</t>
  </si>
  <si>
    <t>805-A</t>
  </si>
  <si>
    <t>02028-34</t>
  </si>
  <si>
    <t>PP2-SPN</t>
  </si>
  <si>
    <t>3-A</t>
  </si>
  <si>
    <t>02028-35</t>
  </si>
  <si>
    <t>660</t>
  </si>
  <si>
    <t>02028-36</t>
  </si>
  <si>
    <t>PP3-N</t>
  </si>
  <si>
    <t>02028-37</t>
  </si>
  <si>
    <t>339</t>
  </si>
  <si>
    <t>02028-38</t>
  </si>
  <si>
    <t>Tamis rotatif (dégrilleur)</t>
  </si>
  <si>
    <t>02028-39</t>
  </si>
  <si>
    <t>PP5-N</t>
  </si>
  <si>
    <t>8-A</t>
  </si>
  <si>
    <t>02028-40</t>
  </si>
  <si>
    <t>PP6-N</t>
  </si>
  <si>
    <t>02028-41</t>
  </si>
  <si>
    <t>PP7-N</t>
  </si>
  <si>
    <t>02028-42</t>
  </si>
  <si>
    <t>02028-43</t>
  </si>
  <si>
    <t>02028-44</t>
  </si>
  <si>
    <t>Poste d'échantillonage</t>
  </si>
  <si>
    <t>03005-24</t>
  </si>
  <si>
    <t>SP 22</t>
  </si>
  <si>
    <t>03005-25</t>
  </si>
  <si>
    <t>Reduction de pression St-Maurice</t>
  </si>
  <si>
    <t>05032-4</t>
  </si>
  <si>
    <t>3e avenue ouest</t>
  </si>
  <si>
    <t>05032-5</t>
  </si>
  <si>
    <t>Gérard D. Lévesque</t>
  </si>
  <si>
    <t>05032-6</t>
  </si>
  <si>
    <t>05032-7</t>
  </si>
  <si>
    <t>7e avenue Ouest</t>
  </si>
  <si>
    <t>05032-8</t>
  </si>
  <si>
    <t>Saint-Pie X Nord</t>
  </si>
  <si>
    <t>05032-9</t>
  </si>
  <si>
    <t>5e avenue Est</t>
  </si>
  <si>
    <t>05032-10</t>
  </si>
  <si>
    <t>Saint-Pie X sud</t>
  </si>
  <si>
    <t>7e rue</t>
  </si>
  <si>
    <t>05032-11</t>
  </si>
  <si>
    <t>8e rue</t>
  </si>
  <si>
    <t>05032-12</t>
  </si>
  <si>
    <t>9e rue Nord</t>
  </si>
  <si>
    <t>05032-13</t>
  </si>
  <si>
    <t>05032-14</t>
  </si>
  <si>
    <t>1ere rue</t>
  </si>
  <si>
    <t>05032-15</t>
  </si>
  <si>
    <t>Boulevard  GERARD-D.-LEVESQUE</t>
  </si>
  <si>
    <t>05045-1</t>
  </si>
  <si>
    <t>Usine de pompage d'eau potable</t>
  </si>
  <si>
    <t>05045-2</t>
  </si>
  <si>
    <t>05045-3</t>
  </si>
  <si>
    <t>Poste surpression</t>
  </si>
  <si>
    <t>Port Royal</t>
  </si>
  <si>
    <t>05045-4</t>
  </si>
  <si>
    <t>Bâtiment technique et 3 étangs</t>
  </si>
  <si>
    <t>Avenue de GRAND-PRE</t>
  </si>
  <si>
    <t>05045-5</t>
  </si>
  <si>
    <t>05045-6</t>
  </si>
  <si>
    <t>05045-7</t>
  </si>
  <si>
    <t>05045-8</t>
  </si>
  <si>
    <t>Beaubassin</t>
  </si>
  <si>
    <t>05045-9</t>
  </si>
  <si>
    <t>Beauséjour</t>
  </si>
  <si>
    <t>05045-10</t>
  </si>
  <si>
    <t>05045-11</t>
  </si>
  <si>
    <t>05050-1</t>
  </si>
  <si>
    <t>05050-2</t>
  </si>
  <si>
    <t>05050-3</t>
  </si>
  <si>
    <t>06030-1</t>
  </si>
  <si>
    <t>Chemin de la PETITE-RIVIERE-DU-LOUP</t>
  </si>
  <si>
    <t>06030-2</t>
  </si>
  <si>
    <t>Poste de pompage - égoût - PP1</t>
  </si>
  <si>
    <t>06030-3</t>
  </si>
  <si>
    <t>Poste de pompage - égoût - PP2</t>
  </si>
  <si>
    <t>Boulevard  INTER-PROVINCIAL</t>
  </si>
  <si>
    <t>06030-4</t>
  </si>
  <si>
    <t>Poste de pompage souterraine -eau  puits</t>
  </si>
  <si>
    <t>06030-5</t>
  </si>
  <si>
    <t>Réservoir eau potable</t>
  </si>
  <si>
    <t>271-A</t>
  </si>
  <si>
    <t>02015-1</t>
  </si>
  <si>
    <t>Chemin St-Hilaire</t>
  </si>
  <si>
    <t>02015-2</t>
  </si>
  <si>
    <t>02015-3</t>
  </si>
  <si>
    <t>02015-4</t>
  </si>
  <si>
    <t>02015-5</t>
  </si>
  <si>
    <t>02015-6</t>
  </si>
  <si>
    <t>Usine de traitement avec étang aéré</t>
  </si>
  <si>
    <t>139B</t>
  </si>
  <si>
    <t>Rue de la Belle Vue</t>
  </si>
  <si>
    <t>02015-7</t>
  </si>
  <si>
    <t>Station Duguay</t>
  </si>
  <si>
    <t>02015-8</t>
  </si>
  <si>
    <t>Station Watt</t>
  </si>
  <si>
    <t>02015-9</t>
  </si>
  <si>
    <t>Station Bujold</t>
  </si>
  <si>
    <t>02015-10</t>
  </si>
  <si>
    <t>Station Méthot</t>
  </si>
  <si>
    <t>02015-11</t>
  </si>
  <si>
    <t>Station des Sables</t>
  </si>
  <si>
    <t>Rue des Sables</t>
  </si>
  <si>
    <t>02015-12</t>
  </si>
  <si>
    <t>Station Anses aux Loups</t>
  </si>
  <si>
    <t>363</t>
  </si>
  <si>
    <t>02015-13</t>
  </si>
  <si>
    <t>Station Manon</t>
  </si>
  <si>
    <t>447</t>
  </si>
  <si>
    <t>03010-1</t>
  </si>
  <si>
    <t>Bâtiment de service et chloration</t>
  </si>
  <si>
    <t>Route Pointe-à-la-Frégate</t>
  </si>
  <si>
    <t>03010-2</t>
  </si>
  <si>
    <t>Usine de traitement des eaux usées roto-fixe</t>
  </si>
  <si>
    <t>03010-3</t>
  </si>
  <si>
    <t>1 - Petite Anse</t>
  </si>
  <si>
    <t>Route Huet</t>
  </si>
  <si>
    <t>03010-4</t>
  </si>
  <si>
    <t>2 - Grand Cloridorme</t>
  </si>
  <si>
    <t>441-B</t>
  </si>
  <si>
    <t>03010-5</t>
  </si>
  <si>
    <t>3 - Petit Cloridorme</t>
  </si>
  <si>
    <t>568</t>
  </si>
  <si>
    <t>01023-48</t>
  </si>
  <si>
    <t>SP3-FAT</t>
  </si>
  <si>
    <t>chemin des Caps
(Héliodore)</t>
  </si>
  <si>
    <t>01023-49</t>
  </si>
  <si>
    <t>SP4-FAT</t>
  </si>
  <si>
    <t>chemin John-Aucoin</t>
  </si>
  <si>
    <t>01023-50</t>
  </si>
  <si>
    <t>SP2-FAT</t>
  </si>
  <si>
    <t>chemin du Grand-Ruisseau</t>
  </si>
  <si>
    <t>01023-51</t>
  </si>
  <si>
    <t>Réservoir CAM</t>
  </si>
  <si>
    <t>chemin de La Vernière</t>
  </si>
  <si>
    <t>05040-1</t>
  </si>
  <si>
    <t>05040-2</t>
  </si>
  <si>
    <t>Route  CHRISTIE</t>
  </si>
  <si>
    <t>05040-3</t>
  </si>
  <si>
    <t>Christie</t>
  </si>
  <si>
    <t>05040-4</t>
  </si>
  <si>
    <t>Caen</t>
  </si>
  <si>
    <t>Rue  CAEN</t>
  </si>
  <si>
    <t>05040-5</t>
  </si>
  <si>
    <t>Rue  CHURCH</t>
  </si>
  <si>
    <t>05040-6</t>
  </si>
  <si>
    <t>Approvisionnement : Pompage vers le réservoir avec chloration / comprends deux puits</t>
  </si>
  <si>
    <t>05040-7</t>
  </si>
  <si>
    <t>Puit f-6</t>
  </si>
  <si>
    <t>05040-8</t>
  </si>
  <si>
    <t>Puit f-12</t>
  </si>
  <si>
    <t>06030-6</t>
  </si>
  <si>
    <t>Poste de traitement avec 2 Étangs aérés</t>
  </si>
  <si>
    <t>LOT A-212 : Prolongement de la rue Marquis</t>
  </si>
  <si>
    <t>05055-1</t>
  </si>
  <si>
    <t>169,25</t>
  </si>
  <si>
    <t>Avenue  TROISIEME</t>
  </si>
  <si>
    <t>05055-2</t>
  </si>
  <si>
    <t>106 A</t>
  </si>
  <si>
    <t>Avenue du Viaduc</t>
  </si>
  <si>
    <t>05055-3</t>
  </si>
  <si>
    <t>Route  ARSENAULT</t>
  </si>
  <si>
    <t>05055-4</t>
  </si>
  <si>
    <t>05055-5</t>
  </si>
  <si>
    <t>Route Roussel Sud</t>
  </si>
  <si>
    <t>05055-6</t>
  </si>
  <si>
    <t>139,25</t>
  </si>
  <si>
    <t>05055-7</t>
  </si>
  <si>
    <t>05055-8</t>
  </si>
  <si>
    <t>Avenue TROISIÈME</t>
  </si>
  <si>
    <t>06005-1</t>
  </si>
  <si>
    <t>Rang 2, chemin des puits</t>
  </si>
  <si>
    <t>06005-2</t>
  </si>
  <si>
    <t>541 Boulevard  PERRON</t>
  </si>
  <si>
    <t>06005-3</t>
  </si>
  <si>
    <t>455 B, Boulevard  PERRON</t>
  </si>
  <si>
    <t>06005-4</t>
  </si>
  <si>
    <t>Rue des MESANGES</t>
  </si>
  <si>
    <t>06005-5</t>
  </si>
  <si>
    <t>Rang 2, chemin des bassins</t>
  </si>
  <si>
    <t>06020-1</t>
  </si>
  <si>
    <t>06020-2</t>
  </si>
  <si>
    <t>06020-3</t>
  </si>
  <si>
    <t>Puit, poste de chloration, et poste de pompage</t>
  </si>
  <si>
    <t>06020-4</t>
  </si>
  <si>
    <t>avec étang</t>
  </si>
  <si>
    <t>06020-5</t>
  </si>
  <si>
    <t>01023-52</t>
  </si>
  <si>
    <t>GE-09-01A</t>
  </si>
  <si>
    <t>route 199, GE</t>
  </si>
  <si>
    <t>01023-53</t>
  </si>
  <si>
    <t>GE-09-02</t>
  </si>
  <si>
    <t>01023-54</t>
  </si>
  <si>
    <t>GE-09-03</t>
  </si>
  <si>
    <t>569</t>
  </si>
  <si>
    <t>01023-55</t>
  </si>
  <si>
    <t>GE-09-04</t>
  </si>
  <si>
    <t>619</t>
  </si>
  <si>
    <t>01023-56</t>
  </si>
  <si>
    <t>GE-09-05B</t>
  </si>
  <si>
    <t>chemin du Bassin Ouest</t>
  </si>
  <si>
    <t>01023-57</t>
  </si>
  <si>
    <t>FE-06-04</t>
  </si>
  <si>
    <t>allée de Ceinture</t>
  </si>
  <si>
    <t>01023-58</t>
  </si>
  <si>
    <t>FP-06-06</t>
  </si>
  <si>
    <t>01023-59</t>
  </si>
  <si>
    <t>FE-06-05</t>
  </si>
  <si>
    <t>01023-60</t>
  </si>
  <si>
    <t>FE-06-03</t>
  </si>
  <si>
    <t>01023-61</t>
  </si>
  <si>
    <t>Puit P2 - HAM-09-02-PP</t>
  </si>
  <si>
    <t>allée des Petits-Fruits</t>
  </si>
  <si>
    <t>01023-1</t>
  </si>
  <si>
    <t>Garage</t>
  </si>
  <si>
    <t>690</t>
  </si>
  <si>
    <t>route 199, HAM</t>
  </si>
  <si>
    <t>01023-2</t>
  </si>
  <si>
    <t>Réservoir HAM</t>
  </si>
  <si>
    <t>01023-3</t>
  </si>
  <si>
    <t>Puit P1 - HAM-09-01-PP</t>
  </si>
  <si>
    <t>chemin du Sentier</t>
  </si>
  <si>
    <t>01023-4</t>
  </si>
  <si>
    <t>chemin des Bas</t>
  </si>
  <si>
    <t>01023-5</t>
  </si>
  <si>
    <t>01023-6</t>
  </si>
  <si>
    <t>841</t>
  </si>
  <si>
    <t>01023-7</t>
  </si>
  <si>
    <t>P3</t>
  </si>
  <si>
    <t>01023-8</t>
  </si>
  <si>
    <t>Étang HAM</t>
  </si>
  <si>
    <t>1155</t>
  </si>
  <si>
    <t>01023-9</t>
  </si>
  <si>
    <t>SP1-HAM</t>
  </si>
  <si>
    <t>chemin Ananie</t>
  </si>
  <si>
    <t>01023-10</t>
  </si>
  <si>
    <t>Réservoir GE</t>
  </si>
  <si>
    <t>01023-11</t>
  </si>
  <si>
    <t>CT des BFS</t>
  </si>
  <si>
    <t>Route 199
(CGMR)</t>
  </si>
  <si>
    <t>01023-12</t>
  </si>
  <si>
    <t>Réservoir IHA</t>
  </si>
  <si>
    <t>3010</t>
  </si>
  <si>
    <t>chemin de la Montagne</t>
  </si>
  <si>
    <t>01023-13</t>
  </si>
  <si>
    <t>2823</t>
  </si>
  <si>
    <t>01023-14</t>
  </si>
  <si>
    <t>2832</t>
  </si>
  <si>
    <t>01023-15</t>
  </si>
  <si>
    <t>2885</t>
  </si>
  <si>
    <t>01023-16</t>
  </si>
  <si>
    <t>01023-17</t>
  </si>
  <si>
    <t>Étang IHA</t>
  </si>
  <si>
    <t>chemin de La Grave</t>
  </si>
  <si>
    <t>01023-18</t>
  </si>
  <si>
    <t>SP1-IHA</t>
  </si>
  <si>
    <t>01023-19</t>
  </si>
  <si>
    <t>Réservoir AB</t>
  </si>
  <si>
    <t>chemin Cormier</t>
  </si>
  <si>
    <t>01023-20</t>
  </si>
  <si>
    <t>PU5</t>
  </si>
  <si>
    <t>chemin Boisville Ouest</t>
  </si>
  <si>
    <t>01023-21</t>
  </si>
  <si>
    <t>P6</t>
  </si>
  <si>
    <t>1547</t>
  </si>
  <si>
    <t>cheminde l'Étang-du-Nord</t>
  </si>
  <si>
    <t>01023-22</t>
  </si>
  <si>
    <t>PU6</t>
  </si>
  <si>
    <t>allée Conrad-Miousse</t>
  </si>
  <si>
    <t>01023-23</t>
  </si>
  <si>
    <t>PU7</t>
  </si>
  <si>
    <t>01023-24</t>
  </si>
  <si>
    <t>P5</t>
  </si>
  <si>
    <t>1355</t>
  </si>
  <si>
    <t>01023-25</t>
  </si>
  <si>
    <t>1331</t>
  </si>
  <si>
    <t>01023-26</t>
  </si>
  <si>
    <t>PU8</t>
  </si>
  <si>
    <t>01023-27</t>
  </si>
  <si>
    <t>949</t>
  </si>
  <si>
    <t>chemin du Gros-Cap</t>
  </si>
  <si>
    <t>01023-28</t>
  </si>
  <si>
    <t>chemin des Quatre-Temps</t>
  </si>
  <si>
    <t>01023-29</t>
  </si>
  <si>
    <t>01023-30</t>
  </si>
  <si>
    <t>PU9</t>
  </si>
  <si>
    <t>1019</t>
  </si>
  <si>
    <t>01023-31</t>
  </si>
  <si>
    <t>PU10</t>
  </si>
  <si>
    <t>1017</t>
  </si>
  <si>
    <t>01023-32</t>
  </si>
  <si>
    <t>PU4</t>
  </si>
  <si>
    <t>chemin Bourgeois</t>
  </si>
  <si>
    <t>01023-33</t>
  </si>
  <si>
    <t>PU2</t>
  </si>
  <si>
    <t>allée Coulombe</t>
  </si>
  <si>
    <t>01023-34</t>
  </si>
  <si>
    <t>PU3</t>
  </si>
  <si>
    <t>chemin des Caps</t>
  </si>
  <si>
    <t>01023-35</t>
  </si>
  <si>
    <t>P8</t>
  </si>
  <si>
    <t>allée des Puits</t>
  </si>
  <si>
    <t>01023-36</t>
  </si>
  <si>
    <t>P7</t>
  </si>
  <si>
    <t>01023-37</t>
  </si>
  <si>
    <t>PU1</t>
  </si>
  <si>
    <t>chemin Valentin-Cummings</t>
  </si>
  <si>
    <t>01023-38</t>
  </si>
  <si>
    <t>Étang EDN</t>
  </si>
  <si>
    <t>allée Robert-Vigneau</t>
  </si>
  <si>
    <t>01023-39</t>
  </si>
  <si>
    <t>SP3-EDN</t>
  </si>
  <si>
    <t>1395</t>
  </si>
  <si>
    <t>01023-40</t>
  </si>
  <si>
    <t>SP2-EDN</t>
  </si>
  <si>
    <t>892</t>
  </si>
  <si>
    <t>chemin du Gros- Cap</t>
  </si>
  <si>
    <t>01023-41</t>
  </si>
  <si>
    <t>SP1-EDN</t>
  </si>
  <si>
    <t>01023-42</t>
  </si>
  <si>
    <t>Étang CAM</t>
  </si>
  <si>
    <t>chemin Jean-Guy</t>
  </si>
  <si>
    <t>01023-43</t>
  </si>
  <si>
    <t>Poste Garderie</t>
  </si>
  <si>
    <t>chemin de Gros-Cap</t>
  </si>
  <si>
    <t>01023-44</t>
  </si>
  <si>
    <t>SP3-CAM</t>
  </si>
  <si>
    <t>chemin du Parc</t>
  </si>
  <si>
    <t>01023-45</t>
  </si>
  <si>
    <t>SP5-FAT</t>
  </si>
  <si>
    <t>route 199
(Château Madelinot)</t>
  </si>
  <si>
    <t>01023-46</t>
  </si>
  <si>
    <t>Étang FAT</t>
  </si>
  <si>
    <t>chemin Philippe-Thorne</t>
  </si>
  <si>
    <t>01023-47</t>
  </si>
  <si>
    <t>SP1-FAT</t>
  </si>
  <si>
    <t>chemin du Rivage</t>
  </si>
  <si>
    <t>04005-1</t>
  </si>
  <si>
    <t>Usine de traitement combiné au réservoir d'eau</t>
  </si>
  <si>
    <t>Route  PRINCIPALE MC</t>
  </si>
  <si>
    <t>04005-2</t>
  </si>
  <si>
    <t>petit secteur - manche d'épée</t>
  </si>
  <si>
    <t>Route de la RIVIÈRE-DE-MANCHE-D'ÉPÉE</t>
  </si>
  <si>
    <t>04005-3</t>
  </si>
  <si>
    <t>Route  PRINCIPALE MD</t>
  </si>
  <si>
    <t>03015-1</t>
  </si>
  <si>
    <t>Bâtiment avec puit et pompes</t>
  </si>
  <si>
    <t>Route du Jeu</t>
  </si>
  <si>
    <t>03015-2</t>
  </si>
  <si>
    <t>06050-1</t>
  </si>
  <si>
    <t>06050-2</t>
  </si>
  <si>
    <t>06045-1</t>
  </si>
  <si>
    <t>Rue des SAUMONS</t>
  </si>
  <si>
    <t>06045-2</t>
  </si>
  <si>
    <t>05065-1</t>
  </si>
  <si>
    <t>05065-2</t>
  </si>
  <si>
    <t>05065-3</t>
  </si>
  <si>
    <t>Chemin  PIONNIERS</t>
  </si>
  <si>
    <t>05065-4</t>
  </si>
  <si>
    <t>29005-1</t>
  </si>
  <si>
    <t>29005-2</t>
  </si>
  <si>
    <t>29005-3</t>
  </si>
  <si>
    <t>RANG MARLOW</t>
  </si>
  <si>
    <t>29005-4</t>
  </si>
  <si>
    <t>Puits et poste de traitement</t>
  </si>
  <si>
    <t>487</t>
  </si>
  <si>
    <t>29005-5</t>
  </si>
  <si>
    <t>28005-1</t>
  </si>
  <si>
    <t>USINE D'EAU POTABLE</t>
  </si>
  <si>
    <t>14E AVENUE</t>
  </si>
  <si>
    <t>28005-2</t>
  </si>
  <si>
    <t>RIACM</t>
  </si>
  <si>
    <t>28005-3</t>
  </si>
  <si>
    <t>Station de pompage S-5</t>
  </si>
  <si>
    <t>12e Avenue</t>
  </si>
  <si>
    <t>33030-1</t>
  </si>
  <si>
    <t>33030-2</t>
  </si>
  <si>
    <t>Rue  Saint-Louis</t>
  </si>
  <si>
    <t>33030-3</t>
  </si>
  <si>
    <t>Rang Saint-Joseph</t>
  </si>
  <si>
    <t>33030-4</t>
  </si>
  <si>
    <t>Rue Blais</t>
  </si>
  <si>
    <t>05065-5</t>
  </si>
  <si>
    <t>PSA-1</t>
  </si>
  <si>
    <t>Rue PRINCIPALE Est</t>
  </si>
  <si>
    <t>05060-1</t>
  </si>
  <si>
    <t>Chemin de la PLAGE-DU-VILLAGE</t>
  </si>
  <si>
    <t>05060-2</t>
  </si>
  <si>
    <t>505</t>
  </si>
  <si>
    <t>05060-3</t>
  </si>
  <si>
    <t>319</t>
  </si>
  <si>
    <t>05060-4</t>
  </si>
  <si>
    <t>Rue des Cerisiers</t>
  </si>
  <si>
    <t>05060-5</t>
  </si>
  <si>
    <t>05060-6</t>
  </si>
  <si>
    <t>PP6</t>
  </si>
  <si>
    <t>160A</t>
  </si>
  <si>
    <t>05060-7</t>
  </si>
  <si>
    <t>rue des Sapins</t>
  </si>
  <si>
    <t>05060-8</t>
  </si>
  <si>
    <t>Chemin des Lilas</t>
  </si>
  <si>
    <t>05060-9</t>
  </si>
  <si>
    <t>Petit 3e rang</t>
  </si>
  <si>
    <t>05060-10</t>
  </si>
  <si>
    <t>04025-2</t>
  </si>
  <si>
    <t>04025-3</t>
  </si>
  <si>
    <t>04010-1</t>
  </si>
  <si>
    <t>Puits Gros-Morne</t>
  </si>
  <si>
    <t>Chemin de la RIVIÈRE</t>
  </si>
  <si>
    <t>04010-2</t>
  </si>
  <si>
    <t>Réservoir Gros-Morne</t>
  </si>
  <si>
    <t>04010-3</t>
  </si>
  <si>
    <t>Puits Mont-Louis</t>
  </si>
  <si>
    <t>04010-4</t>
  </si>
  <si>
    <t>Réservoir Mont-Louis</t>
  </si>
  <si>
    <t>Rue du CHANOINE-RICHARD</t>
  </si>
  <si>
    <t>04010-5</t>
  </si>
  <si>
    <t>5E RUE EST</t>
  </si>
  <si>
    <t>04010-6</t>
  </si>
  <si>
    <t>04010-7</t>
  </si>
  <si>
    <t>Rue de l'ÉGLISE</t>
  </si>
  <si>
    <t>04010-8</t>
  </si>
  <si>
    <t>2E RUE EST</t>
  </si>
  <si>
    <t>04010-9</t>
  </si>
  <si>
    <t>7E RUE EST</t>
  </si>
  <si>
    <t>04010-10</t>
  </si>
  <si>
    <t>26055-1</t>
  </si>
  <si>
    <t>Puits #1 et #2</t>
  </si>
  <si>
    <t>26055-2</t>
  </si>
  <si>
    <t>Rue  HAZEN</t>
  </si>
  <si>
    <t>26055-3</t>
  </si>
  <si>
    <t>1862</t>
  </si>
  <si>
    <t>Saint-George Est</t>
  </si>
  <si>
    <t>26055-4</t>
  </si>
  <si>
    <t>875</t>
  </si>
  <si>
    <t>Rue Lefebvre</t>
  </si>
  <si>
    <t>26055-5</t>
  </si>
  <si>
    <t>Rue De-la-Vallée</t>
  </si>
  <si>
    <t>26055-6</t>
  </si>
  <si>
    <t>Rue Lamontagne</t>
  </si>
  <si>
    <t>26055-7</t>
  </si>
  <si>
    <t>Saint-Georges</t>
  </si>
  <si>
    <t>26055-8</t>
  </si>
  <si>
    <t>Saint-Luc</t>
  </si>
  <si>
    <t>26055-9</t>
  </si>
  <si>
    <t>19090-1</t>
  </si>
  <si>
    <t>609</t>
  </si>
  <si>
    <t>Rue du Piedmont</t>
  </si>
  <si>
    <t>19090-2</t>
  </si>
  <si>
    <t>Chemin d’ Azur</t>
  </si>
  <si>
    <t>19090-3</t>
  </si>
  <si>
    <t>19090-4</t>
  </si>
  <si>
    <t>33030-5</t>
  </si>
  <si>
    <t>33030-6</t>
  </si>
  <si>
    <t>33052-1</t>
  </si>
  <si>
    <t>Usine de traitement d'eau potable</t>
  </si>
  <si>
    <t>Rang  Saint-Joseph</t>
  </si>
  <si>
    <t>33052-2</t>
  </si>
  <si>
    <t>Puits de Rivière-aux-Cèdres</t>
  </si>
  <si>
    <t>33052-3</t>
  </si>
  <si>
    <t>Compteur Gingras</t>
  </si>
  <si>
    <t>179</t>
  </si>
  <si>
    <t>33052-4</t>
  </si>
  <si>
    <t>Rue du Réservoir</t>
  </si>
  <si>
    <t>29073-7</t>
  </si>
  <si>
    <t>20e rue</t>
  </si>
  <si>
    <t>29073-8</t>
  </si>
  <si>
    <t>R-5</t>
  </si>
  <si>
    <t>2427</t>
  </si>
  <si>
    <t>37e rue</t>
  </si>
  <si>
    <t>29073-9</t>
  </si>
  <si>
    <t>R-6</t>
  </si>
  <si>
    <t>Route Cloutuer</t>
  </si>
  <si>
    <t>29073-10</t>
  </si>
  <si>
    <t>R-7</t>
  </si>
  <si>
    <t>19e avenue nord</t>
  </si>
  <si>
    <t>29073-11</t>
  </si>
  <si>
    <t>13500</t>
  </si>
  <si>
    <t>1e Avenue</t>
  </si>
  <si>
    <t>29073-12</t>
  </si>
  <si>
    <t>RP-1</t>
  </si>
  <si>
    <t>107e rue</t>
  </si>
  <si>
    <t>29073-13</t>
  </si>
  <si>
    <t>RP-2</t>
  </si>
  <si>
    <t>87e rue</t>
  </si>
  <si>
    <t>29073-14</t>
  </si>
  <si>
    <t>RP-3</t>
  </si>
  <si>
    <t>18240</t>
  </si>
  <si>
    <t>10e avenue</t>
  </si>
  <si>
    <t>29073-15</t>
  </si>
  <si>
    <t>RP-4</t>
  </si>
  <si>
    <t>163e rue</t>
  </si>
  <si>
    <t>29073-16</t>
  </si>
  <si>
    <t>RP-5</t>
  </si>
  <si>
    <t>29073-17</t>
  </si>
  <si>
    <t>RP-6</t>
  </si>
  <si>
    <t>2810</t>
  </si>
  <si>
    <t>29073-18</t>
  </si>
  <si>
    <t>SEP--1</t>
  </si>
  <si>
    <t>13505</t>
  </si>
  <si>
    <t>22e avenue</t>
  </si>
  <si>
    <t>29073-19</t>
  </si>
  <si>
    <t>SEP--2</t>
  </si>
  <si>
    <t>8990</t>
  </si>
  <si>
    <t>25e avenue</t>
  </si>
  <si>
    <t>33052-5</t>
  </si>
  <si>
    <t>33052-6</t>
  </si>
  <si>
    <t>Traitement des eaux usées et étangs aérées</t>
  </si>
  <si>
    <t>6 ième rang Est</t>
  </si>
  <si>
    <t>33090-1</t>
  </si>
  <si>
    <t>Puits des Merles</t>
  </si>
  <si>
    <t>rue  Marchand</t>
  </si>
  <si>
    <t>33090-2</t>
  </si>
  <si>
    <t>298</t>
  </si>
  <si>
    <t>Rue  Laurier</t>
  </si>
  <si>
    <t>33090-3</t>
  </si>
  <si>
    <t>Réservoir des Lilas et puits</t>
  </si>
  <si>
    <t>Rue des Lilas</t>
  </si>
  <si>
    <t>33090-4</t>
  </si>
  <si>
    <t>Puits Bois-Joly</t>
  </si>
  <si>
    <t>Rang  Bois-Joly</t>
  </si>
  <si>
    <t>33090-5</t>
  </si>
  <si>
    <t>Puits Lamontagne</t>
  </si>
  <si>
    <t>Rue  Lamontagne</t>
  </si>
  <si>
    <t>33090-6</t>
  </si>
  <si>
    <t>Puits Grenier</t>
  </si>
  <si>
    <t>Rue  Industrielle</t>
  </si>
  <si>
    <t>29073-20</t>
  </si>
  <si>
    <t>SEP--3</t>
  </si>
  <si>
    <t>29073-21</t>
  </si>
  <si>
    <t>SEP--4</t>
  </si>
  <si>
    <t>29073-22</t>
  </si>
  <si>
    <t>BR-74</t>
  </si>
  <si>
    <t>74e rue</t>
  </si>
  <si>
    <t>29073-23</t>
  </si>
  <si>
    <t>BR-35</t>
  </si>
  <si>
    <t>35e avenue</t>
  </si>
  <si>
    <t>29073-24</t>
  </si>
  <si>
    <t>BR-127</t>
  </si>
  <si>
    <t>127e rue</t>
  </si>
  <si>
    <t>29073-25</t>
  </si>
  <si>
    <t>BR-133</t>
  </si>
  <si>
    <t>133e rue</t>
  </si>
  <si>
    <t>29073-26</t>
  </si>
  <si>
    <t>BR-157</t>
  </si>
  <si>
    <t>157e rue</t>
  </si>
  <si>
    <t>29073-27</t>
  </si>
  <si>
    <t>BR-24</t>
  </si>
  <si>
    <t>24e rue</t>
  </si>
  <si>
    <t>29073-28</t>
  </si>
  <si>
    <t>TEU-1</t>
  </si>
  <si>
    <t>Avenue de la Chaudière</t>
  </si>
  <si>
    <t>29073-29</t>
  </si>
  <si>
    <t>TEU-2</t>
  </si>
  <si>
    <t>Rue du Parc Industriel, S-J-D-L-L</t>
  </si>
  <si>
    <t>29073-30</t>
  </si>
  <si>
    <t>18900</t>
  </si>
  <si>
    <t>Boul. Lacroix</t>
  </si>
  <si>
    <t>29073-31</t>
  </si>
  <si>
    <t>SP-1 (ouest)</t>
  </si>
  <si>
    <t>4037</t>
  </si>
  <si>
    <t>1e avenue ouest</t>
  </si>
  <si>
    <t>29073-1</t>
  </si>
  <si>
    <t>UF-1</t>
  </si>
  <si>
    <t>14800</t>
  </si>
  <si>
    <t>29073-2</t>
  </si>
  <si>
    <t>PEB-1</t>
  </si>
  <si>
    <t>Barrage Sartigan</t>
  </si>
  <si>
    <t>29073-3</t>
  </si>
  <si>
    <t>PEB-2</t>
  </si>
  <si>
    <t>Lac Poulin</t>
  </si>
  <si>
    <t>29073-4</t>
  </si>
  <si>
    <t>22e Avenue</t>
  </si>
  <si>
    <t>29073-5</t>
  </si>
  <si>
    <t>135e rue</t>
  </si>
  <si>
    <t>29073-6</t>
  </si>
  <si>
    <t>8220</t>
  </si>
  <si>
    <t>25e ave</t>
  </si>
  <si>
    <t>33090-7</t>
  </si>
  <si>
    <t>Puits Croteau</t>
  </si>
  <si>
    <t>rang Boisjoly</t>
  </si>
  <si>
    <t>33090-8</t>
  </si>
  <si>
    <t>staion pompage Industriel</t>
  </si>
  <si>
    <t>rue Industrielle</t>
  </si>
  <si>
    <t>33090-9</t>
  </si>
  <si>
    <t>station de pompage rue Laurier</t>
  </si>
  <si>
    <t>face au 280</t>
  </si>
  <si>
    <t>rue Laurier</t>
  </si>
  <si>
    <t>33090-10</t>
  </si>
  <si>
    <t>Bassin des Érable</t>
  </si>
  <si>
    <t>rue des Érables</t>
  </si>
  <si>
    <t>33090-11</t>
  </si>
  <si>
    <t>bassin secteur Croteaux</t>
  </si>
  <si>
    <t>rue Marchant</t>
  </si>
  <si>
    <t>33090-12</t>
  </si>
  <si>
    <t>rétention rue Lamontagne</t>
  </si>
  <si>
    <t>rue Lamontagne</t>
  </si>
  <si>
    <t>33090-13</t>
  </si>
  <si>
    <t>Bassin du Grand-Duc</t>
  </si>
  <si>
    <t>rue du Grand-Duc</t>
  </si>
  <si>
    <t>33090-14</t>
  </si>
  <si>
    <t>Bassin Cormier</t>
  </si>
  <si>
    <t>rue des Cormiers</t>
  </si>
  <si>
    <t>33090-15</t>
  </si>
  <si>
    <t>traitement Terry-Fox</t>
  </si>
  <si>
    <t>rue Trry-Fox</t>
  </si>
  <si>
    <t>33090-16</t>
  </si>
  <si>
    <t>Traitement des Lupins</t>
  </si>
  <si>
    <t>rue des Lupins</t>
  </si>
  <si>
    <t>33090-17</t>
  </si>
  <si>
    <t>Bassin secteteur des Fleurs</t>
  </si>
  <si>
    <t>derrière la rue Rousseau</t>
  </si>
  <si>
    <t>33095-1</t>
  </si>
  <si>
    <t>p1 A</t>
  </si>
  <si>
    <t>Lot 3388150</t>
  </si>
  <si>
    <t>chemin des Plaines</t>
  </si>
  <si>
    <t>33095-2</t>
  </si>
  <si>
    <t>lot 3388147</t>
  </si>
  <si>
    <t>Chemin des Plaines</t>
  </si>
  <si>
    <t>33095-3</t>
  </si>
  <si>
    <t>Réservoir d`eau potable</t>
  </si>
  <si>
    <t>4115</t>
  </si>
  <si>
    <t>Route  Marie-Victorin</t>
  </si>
  <si>
    <t>33095-4</t>
  </si>
  <si>
    <t>station pompage parc les fonds</t>
  </si>
  <si>
    <t>4578</t>
  </si>
  <si>
    <t>Route Marie-Victorin</t>
  </si>
  <si>
    <t>33095-5</t>
  </si>
  <si>
    <t>station pompage des Jardins</t>
  </si>
  <si>
    <t>33095-6</t>
  </si>
  <si>
    <t>station pompage principale (Greve)</t>
  </si>
  <si>
    <t>Greve</t>
  </si>
  <si>
    <t>33095-7</t>
  </si>
  <si>
    <t>cote de l`Église</t>
  </si>
  <si>
    <t>33095-8</t>
  </si>
  <si>
    <t>33102-1</t>
  </si>
  <si>
    <t>6421</t>
  </si>
  <si>
    <t>33102-2</t>
  </si>
  <si>
    <t>PP - SC1</t>
  </si>
  <si>
    <t>6146</t>
  </si>
  <si>
    <t>Rue Lafleur</t>
  </si>
  <si>
    <t>33102-3</t>
  </si>
  <si>
    <t>PP - SC2</t>
  </si>
  <si>
    <t>33102-4</t>
  </si>
  <si>
    <t>6371</t>
  </si>
  <si>
    <t>Rue Garneau</t>
  </si>
  <si>
    <t>33102-5</t>
  </si>
  <si>
    <t>2307</t>
  </si>
  <si>
    <t>33102-6</t>
  </si>
  <si>
    <t>33102-7</t>
  </si>
  <si>
    <t>Rue Pilote</t>
  </si>
  <si>
    <t>28053-3</t>
  </si>
  <si>
    <t>Puits de la Station</t>
  </si>
  <si>
    <t>Chemin de la MÉTÉRIE</t>
  </si>
  <si>
    <t>28053-4</t>
  </si>
  <si>
    <t>Poste pompage 1ère avenue</t>
  </si>
  <si>
    <t>1re AVENUE</t>
  </si>
  <si>
    <t>28053-5</t>
  </si>
  <si>
    <t>poste de pompage du réservoir</t>
  </si>
  <si>
    <t>Route des SOMMETS</t>
  </si>
  <si>
    <t>28053-6</t>
  </si>
  <si>
    <t>usine d'épuration de la Ville</t>
  </si>
  <si>
    <t>Route du SANCTUAIRE</t>
  </si>
  <si>
    <t>28053-7</t>
  </si>
  <si>
    <t>28053-8</t>
  </si>
  <si>
    <t>Rang du Mont-Orignal</t>
  </si>
  <si>
    <t>28053-9</t>
  </si>
  <si>
    <t>usine d'épuration de la Sation</t>
  </si>
  <si>
    <t>28053-10</t>
  </si>
  <si>
    <t>Poste de pompage du lac</t>
  </si>
  <si>
    <t>103B</t>
  </si>
  <si>
    <t>Rue  DALLAIRE</t>
  </si>
  <si>
    <t>28053-11</t>
  </si>
  <si>
    <t>Poste de pomgage de la Station</t>
  </si>
  <si>
    <t>1013</t>
  </si>
  <si>
    <t>Route 277</t>
  </si>
  <si>
    <t>28053-12</t>
  </si>
  <si>
    <t>Armée de Marie</t>
  </si>
  <si>
    <t>28053-13</t>
  </si>
  <si>
    <t>PP du Boisé</t>
  </si>
  <si>
    <t>Rue du BOISÉ</t>
  </si>
  <si>
    <t>28053-14</t>
  </si>
  <si>
    <t>PP des Trembles</t>
  </si>
  <si>
    <t>33102-8</t>
  </si>
  <si>
    <t>Bâtiment technique (Traitement d'eau potable)</t>
  </si>
  <si>
    <t>33102-9</t>
  </si>
  <si>
    <t>33123-1</t>
  </si>
  <si>
    <t>7879</t>
  </si>
  <si>
    <t>33123-2</t>
  </si>
  <si>
    <t>Route de la Pinière</t>
  </si>
  <si>
    <t>33123-3</t>
  </si>
  <si>
    <t>Rue Saint-Jean Baptiste</t>
  </si>
  <si>
    <t>33123-4</t>
  </si>
  <si>
    <t>31122-1</t>
  </si>
  <si>
    <t>Bassin Épuration</t>
  </si>
  <si>
    <t>23460-1</t>
  </si>
  <si>
    <t>31122-2</t>
  </si>
  <si>
    <t>31122-3</t>
  </si>
  <si>
    <t>Réservoir principal PP-1</t>
  </si>
  <si>
    <t>Avenue  TURCOTTE</t>
  </si>
  <si>
    <t>31122-4</t>
  </si>
  <si>
    <t>Réservoir R-1</t>
  </si>
  <si>
    <t>Côte du reservoir</t>
  </si>
  <si>
    <t>31122-5</t>
  </si>
  <si>
    <t>28053-1</t>
  </si>
  <si>
    <t>Réservoir de la Station</t>
  </si>
  <si>
    <t>448</t>
  </si>
  <si>
    <t>Route du DÉTOUR</t>
  </si>
  <si>
    <t>28053-2</t>
  </si>
  <si>
    <t>Usine de filtration de la Ville</t>
  </si>
  <si>
    <t>28053-15</t>
  </si>
  <si>
    <t>PP de la Rue Principale</t>
  </si>
  <si>
    <t>524A</t>
  </si>
  <si>
    <t>28053-16</t>
  </si>
  <si>
    <t>Usine d'épuration du Mont-Orignal</t>
  </si>
  <si>
    <t>28060-1</t>
  </si>
  <si>
    <t>28060-2</t>
  </si>
  <si>
    <t>Système de pompage</t>
  </si>
  <si>
    <t>28060-3</t>
  </si>
  <si>
    <t>Rue des Étangs</t>
  </si>
  <si>
    <t>28060-4</t>
  </si>
  <si>
    <t>28075-1</t>
  </si>
  <si>
    <t>P-1 &amp; P-2</t>
  </si>
  <si>
    <t>Entre le 16 et le 18</t>
  </si>
  <si>
    <t>Rang DU LAC</t>
  </si>
  <si>
    <t>28075-2</t>
  </si>
  <si>
    <t>28075-3</t>
  </si>
  <si>
    <t>28075-4</t>
  </si>
  <si>
    <t>Route  281</t>
  </si>
  <si>
    <t>28075-5</t>
  </si>
  <si>
    <t>29120-5</t>
  </si>
  <si>
    <t>Poste de traitement de l'eau potable</t>
  </si>
  <si>
    <t>26e RUE</t>
  </si>
  <si>
    <t>29120-6</t>
  </si>
  <si>
    <t>2e Avenue</t>
  </si>
  <si>
    <t>31008-1</t>
  </si>
  <si>
    <t>Rue  VICTORIA</t>
  </si>
  <si>
    <t>31008-2</t>
  </si>
  <si>
    <t>Chemin  CHARLES-BINETTE</t>
  </si>
  <si>
    <t>31008-3</t>
  </si>
  <si>
    <t>PP-Principal</t>
  </si>
  <si>
    <t>Chemin de la LONGUE-POINTE</t>
  </si>
  <si>
    <t>31008-4</t>
  </si>
  <si>
    <t>31045-1</t>
  </si>
  <si>
    <t>Station de surpression</t>
  </si>
  <si>
    <t>Avenue  MESSEL</t>
  </si>
  <si>
    <t>31045-2</t>
  </si>
  <si>
    <t>Avenue  ROY</t>
  </si>
  <si>
    <t>31045-3</t>
  </si>
  <si>
    <t>Chemin  DROUIN</t>
  </si>
  <si>
    <t>31045-4</t>
  </si>
  <si>
    <t>Avenue Saint-Patrick</t>
  </si>
  <si>
    <t>31045-5</t>
  </si>
  <si>
    <t>Pompe résidentielle</t>
  </si>
  <si>
    <t>Avenue Roy</t>
  </si>
  <si>
    <t>29013-1</t>
  </si>
  <si>
    <t>1re AVENUE Nord</t>
  </si>
  <si>
    <t>29013-2</t>
  </si>
  <si>
    <t>Rang 8</t>
  </si>
  <si>
    <t>29013-3</t>
  </si>
  <si>
    <t>1re AVENUE Sud</t>
  </si>
  <si>
    <t>29013-4</t>
  </si>
  <si>
    <t>1er AVENUE Nord</t>
  </si>
  <si>
    <t>29013-5</t>
  </si>
  <si>
    <t>Boulevard Canam N.</t>
  </si>
  <si>
    <t>29013-6</t>
  </si>
  <si>
    <t>Puits #1 &amp; 2</t>
  </si>
  <si>
    <t>1er Rang de Shenley</t>
  </si>
  <si>
    <t>29045-1</t>
  </si>
  <si>
    <t>PUITS N° 1 Ouest</t>
  </si>
  <si>
    <t>9e RUE Ouest</t>
  </si>
  <si>
    <t>29045-2</t>
  </si>
  <si>
    <t>PUITS N° 4 Ouest</t>
  </si>
  <si>
    <t>AVENUE DU PONT Ouest</t>
  </si>
  <si>
    <t>19037-2</t>
  </si>
  <si>
    <t>19037-3</t>
  </si>
  <si>
    <t>19037-4</t>
  </si>
  <si>
    <t>Chemin des Bouleaux</t>
  </si>
  <si>
    <t>19068-1</t>
  </si>
  <si>
    <t>Route du Président-Kennedy</t>
  </si>
  <si>
    <t>19068-2</t>
  </si>
  <si>
    <t>19068-3</t>
  </si>
  <si>
    <t>1515</t>
  </si>
  <si>
    <t>Chemin du Bord-de-L'eau</t>
  </si>
  <si>
    <t>19068-4</t>
  </si>
  <si>
    <t>19068-5</t>
  </si>
  <si>
    <t>Réservoir municipal</t>
  </si>
  <si>
    <t>Rue  Commerciale</t>
  </si>
  <si>
    <t>19068-6</t>
  </si>
  <si>
    <t>Station d'eau brute</t>
  </si>
  <si>
    <t>Rue  Moreau</t>
  </si>
  <si>
    <t>19068-7</t>
  </si>
  <si>
    <t>19068-8</t>
  </si>
  <si>
    <t>19068-9</t>
  </si>
  <si>
    <t>29073-32</t>
  </si>
  <si>
    <t>151e rue</t>
  </si>
  <si>
    <t>29073-33</t>
  </si>
  <si>
    <t>529</t>
  </si>
  <si>
    <t>Avenue St-Jean, S-J-D-L-L</t>
  </si>
  <si>
    <t>29073-34</t>
  </si>
  <si>
    <t>14600</t>
  </si>
  <si>
    <t>1e avenue</t>
  </si>
  <si>
    <t>29073-35</t>
  </si>
  <si>
    <t>29073-36</t>
  </si>
  <si>
    <t>SP-7</t>
  </si>
  <si>
    <t>3422</t>
  </si>
  <si>
    <t>81e rue</t>
  </si>
  <si>
    <t>29073-37</t>
  </si>
  <si>
    <t>C-1</t>
  </si>
  <si>
    <t>1e avenue et avenue de la Chaudière</t>
  </si>
  <si>
    <t>29073-38</t>
  </si>
  <si>
    <t>D-1</t>
  </si>
  <si>
    <t>29073-39</t>
  </si>
  <si>
    <t>D-2</t>
  </si>
  <si>
    <t>Centre de Coupe de Beauce</t>
  </si>
  <si>
    <t>29073-40</t>
  </si>
  <si>
    <t>D-3</t>
  </si>
  <si>
    <t>Fernand Côté</t>
  </si>
  <si>
    <t>29120-1</t>
  </si>
  <si>
    <t>29120-2</t>
  </si>
  <si>
    <t>RANG SAINT-CHARLES</t>
  </si>
  <si>
    <t>29120-3</t>
  </si>
  <si>
    <t>2100</t>
  </si>
  <si>
    <t>ROUTE DU PRESIDENT-KENNEDY</t>
  </si>
  <si>
    <t>29120-4</t>
  </si>
  <si>
    <t>19068-10</t>
  </si>
  <si>
    <t>Rue du Bocage</t>
  </si>
  <si>
    <t>19068-11</t>
  </si>
  <si>
    <t>19082-1</t>
  </si>
  <si>
    <t>Rue  Paradis</t>
  </si>
  <si>
    <t>19082-2</t>
  </si>
  <si>
    <t>Rang  2e</t>
  </si>
  <si>
    <t>19082-3</t>
  </si>
  <si>
    <t>Rang  1e</t>
  </si>
  <si>
    <t>19082-4</t>
  </si>
  <si>
    <t>Côte du Moulin</t>
  </si>
  <si>
    <t>19082-5</t>
  </si>
  <si>
    <t>Boulevard  St-Pierre</t>
  </si>
  <si>
    <t>19082-6</t>
  </si>
  <si>
    <t>Rang du Bras</t>
  </si>
  <si>
    <t>19082-7</t>
  </si>
  <si>
    <t>Rue  Pelchat</t>
  </si>
  <si>
    <t>19082-8</t>
  </si>
  <si>
    <t>Route 281</t>
  </si>
  <si>
    <t>19082-9</t>
  </si>
  <si>
    <t>Rang  5e</t>
  </si>
  <si>
    <t>19082-10</t>
  </si>
  <si>
    <t>19082-11</t>
  </si>
  <si>
    <t>24b</t>
  </si>
  <si>
    <t>19082-12</t>
  </si>
  <si>
    <t>31045-6</t>
  </si>
  <si>
    <t>31045-7</t>
  </si>
  <si>
    <t>53</t>
  </si>
  <si>
    <t>31045-8</t>
  </si>
  <si>
    <t>31045-9</t>
  </si>
  <si>
    <t>31045-10</t>
  </si>
  <si>
    <t>31045-11</t>
  </si>
  <si>
    <t>31045-12</t>
  </si>
  <si>
    <t>35 &amp; 36</t>
  </si>
  <si>
    <t>31045-13</t>
  </si>
  <si>
    <t>Centre des loisirs</t>
  </si>
  <si>
    <t>31045-14</t>
  </si>
  <si>
    <t>Dosage et alimentation des F.I.R.</t>
  </si>
  <si>
    <t>Derrière le 5</t>
  </si>
  <si>
    <t>31045-15</t>
  </si>
  <si>
    <t>Derrière le 12</t>
  </si>
  <si>
    <t>Rousseau</t>
  </si>
  <si>
    <t>31045-16</t>
  </si>
  <si>
    <t>Chemin Turgeon</t>
  </si>
  <si>
    <t>19110-1</t>
  </si>
  <si>
    <t>Face au 129</t>
  </si>
  <si>
    <t>19110-2</t>
  </si>
  <si>
    <t>Avenue de la Grève</t>
  </si>
  <si>
    <t>19110-3</t>
  </si>
  <si>
    <t>PP-2 (Principal)</t>
  </si>
  <si>
    <t>Entre 1 et 5</t>
  </si>
  <si>
    <t>Rue des Remparts</t>
  </si>
  <si>
    <t>19110-4</t>
  </si>
  <si>
    <t>122-B</t>
  </si>
  <si>
    <t>19110-5</t>
  </si>
  <si>
    <t>Puits Gérard</t>
  </si>
  <si>
    <t>Route Saint-Vallier (Saint-Vallier)</t>
  </si>
  <si>
    <t>19110-6</t>
  </si>
  <si>
    <t>25213-13</t>
  </si>
  <si>
    <t>St-Romuald (Réservoir St-Romuald)</t>
  </si>
  <si>
    <t>25213-14</t>
  </si>
  <si>
    <t>Desjardins/St-Romuald (Surpresseur Perreault)</t>
  </si>
  <si>
    <t>2836</t>
  </si>
  <si>
    <t>Rue Gravel</t>
  </si>
  <si>
    <t>25213-15</t>
  </si>
  <si>
    <t>St-Romuald (Surpresseur Etchemin)</t>
  </si>
  <si>
    <t>Rue de l'Etchemin</t>
  </si>
  <si>
    <t>25213-16</t>
  </si>
  <si>
    <t>St-Romuald (poste de chloration St-Hilaire)</t>
  </si>
  <si>
    <t>Rue St-Hilaire</t>
  </si>
  <si>
    <t>25213-17</t>
  </si>
  <si>
    <t>Charny (poste de chloration rue de la Mission)</t>
  </si>
  <si>
    <t>Rue de la Mission</t>
  </si>
  <si>
    <t>25213-18</t>
  </si>
  <si>
    <t>Charny (réservoir Bernières)</t>
  </si>
  <si>
    <t>Chemin Olivier</t>
  </si>
  <si>
    <t>19082-13</t>
  </si>
  <si>
    <t>19082-14</t>
  </si>
  <si>
    <t>Rang Ste-Catherine</t>
  </si>
  <si>
    <t>19105-1</t>
  </si>
  <si>
    <t>Route du Fleuve</t>
  </si>
  <si>
    <t>19105-2</t>
  </si>
  <si>
    <t>Face au 69</t>
  </si>
  <si>
    <t>Chemin du Domaine</t>
  </si>
  <si>
    <t>19105-3</t>
  </si>
  <si>
    <t>19105-4</t>
  </si>
  <si>
    <t>19105-5</t>
  </si>
  <si>
    <t>Puits #3 et poste de traitement</t>
  </si>
  <si>
    <t>Rue de la Chute</t>
  </si>
  <si>
    <t>19105-6</t>
  </si>
  <si>
    <t>Puits #5 et poste de traitement</t>
  </si>
  <si>
    <t>Rue St-Étienne</t>
  </si>
  <si>
    <t>19105-7</t>
  </si>
  <si>
    <t>19105-8</t>
  </si>
  <si>
    <t>Rue de la Marelle</t>
  </si>
  <si>
    <t>19105-9</t>
  </si>
  <si>
    <t>Rue Beau Site</t>
  </si>
  <si>
    <t>19105-10</t>
  </si>
  <si>
    <t>SP-3 Camping Parc Beaumont</t>
  </si>
  <si>
    <t>19105-11</t>
  </si>
  <si>
    <t>Puits 1 &amp; 2</t>
  </si>
  <si>
    <t>27043-11</t>
  </si>
  <si>
    <t>Saint-Alexandre</t>
  </si>
  <si>
    <t>27055-1</t>
  </si>
  <si>
    <t>322</t>
  </si>
  <si>
    <t>Rue  GIGUERE</t>
  </si>
  <si>
    <t>27055-2</t>
  </si>
  <si>
    <t>Route  SAINT-JULES</t>
  </si>
  <si>
    <t>27055-3</t>
  </si>
  <si>
    <t>Rue  ALPHONSE-GAGNE</t>
  </si>
  <si>
    <t>27055-4</t>
  </si>
  <si>
    <t>393</t>
  </si>
  <si>
    <t>27055-5</t>
  </si>
  <si>
    <t>Rue Du Pont</t>
  </si>
  <si>
    <t>27055-6</t>
  </si>
  <si>
    <t>17010-1</t>
  </si>
  <si>
    <t>puits 7</t>
  </si>
  <si>
    <t>Rang des GAGNON</t>
  </si>
  <si>
    <t>17010-2</t>
  </si>
  <si>
    <t>puits 3</t>
  </si>
  <si>
    <t>Rang  SIMPLE</t>
  </si>
  <si>
    <t>17010-3</t>
  </si>
  <si>
    <t>réservoir principal</t>
  </si>
  <si>
    <t>Rue  LAJEUNESSE</t>
  </si>
  <si>
    <t>17010-4</t>
  </si>
  <si>
    <t>puits 6</t>
  </si>
  <si>
    <t>17010-5</t>
  </si>
  <si>
    <t>17010-6</t>
  </si>
  <si>
    <t>puits 4</t>
  </si>
  <si>
    <t>26030-4</t>
  </si>
  <si>
    <t>Station de pompage des Berges</t>
  </si>
  <si>
    <t>des Berges</t>
  </si>
  <si>
    <t>26030-5</t>
  </si>
  <si>
    <t>Station de pompage Baronet</t>
  </si>
  <si>
    <t>avenue Baronet</t>
  </si>
  <si>
    <t>26030-6</t>
  </si>
  <si>
    <t>1065</t>
  </si>
  <si>
    <t>26030-7</t>
  </si>
  <si>
    <t>Avenue  SAINT-JOSEPH</t>
  </si>
  <si>
    <t>26030-8</t>
  </si>
  <si>
    <t>Station de pompage
SP-6</t>
  </si>
  <si>
    <t>389</t>
  </si>
  <si>
    <t>Route  CAMERON</t>
  </si>
  <si>
    <t>26030-9</t>
  </si>
  <si>
    <t>Réservoir Bisson</t>
  </si>
  <si>
    <t>3e avenue du Parc-Industriel</t>
  </si>
  <si>
    <t>26030-10</t>
  </si>
  <si>
    <t>Route Carter/Autoroute 73</t>
  </si>
  <si>
    <t>27008-1</t>
  </si>
  <si>
    <t>Rue  COMMERCIALE</t>
  </si>
  <si>
    <t>27008-2</t>
  </si>
  <si>
    <t>27008-3</t>
  </si>
  <si>
    <t>3E RANG Nord</t>
  </si>
  <si>
    <t>27008-4</t>
  </si>
  <si>
    <t>régulateur Doyon-Commerciale</t>
  </si>
  <si>
    <t>27008-5</t>
  </si>
  <si>
    <t>Puits Veilleux</t>
  </si>
  <si>
    <t>Route Bizier</t>
  </si>
  <si>
    <t>27008-6</t>
  </si>
  <si>
    <t>poste 108</t>
  </si>
  <si>
    <t>25213-19</t>
  </si>
  <si>
    <t>Charny (réservoir Breakeyville)</t>
  </si>
  <si>
    <t>663</t>
  </si>
  <si>
    <t>Rue Saint-François</t>
  </si>
  <si>
    <t>25213-20</t>
  </si>
  <si>
    <t>Charny (poste de surpression Érablière)</t>
  </si>
  <si>
    <t>Chemin Filteau</t>
  </si>
  <si>
    <t>25213-21</t>
  </si>
  <si>
    <t>Charny (surpresseur des Frênes)</t>
  </si>
  <si>
    <t>25213-22</t>
  </si>
  <si>
    <t>Charny (surpresseur de la Halte)</t>
  </si>
  <si>
    <t>726</t>
  </si>
  <si>
    <t>Chemin Charny</t>
  </si>
  <si>
    <t>25213-23</t>
  </si>
  <si>
    <t>Charny (surpresseur St-Étienne)</t>
  </si>
  <si>
    <t>1196</t>
  </si>
  <si>
    <t>Chemin Industriel</t>
  </si>
  <si>
    <t>25213-24</t>
  </si>
  <si>
    <t>sn-A</t>
  </si>
  <si>
    <t>1362</t>
  </si>
  <si>
    <t>Rue St-Laurent</t>
  </si>
  <si>
    <t>25213-25</t>
  </si>
  <si>
    <t>sn-B</t>
  </si>
  <si>
    <t>1198</t>
  </si>
  <si>
    <t>25213-26</t>
  </si>
  <si>
    <t>Les Boisés du St Laurent</t>
  </si>
  <si>
    <t>Rue des Saisons</t>
  </si>
  <si>
    <t>25213-27</t>
  </si>
  <si>
    <t>sn-C</t>
  </si>
  <si>
    <t>941</t>
  </si>
  <si>
    <t>Rue Belvédère</t>
  </si>
  <si>
    <t>25213-28</t>
  </si>
  <si>
    <t>sn-D</t>
  </si>
  <si>
    <t>803</t>
  </si>
  <si>
    <t>25213-29</t>
  </si>
  <si>
    <t>sn-D'</t>
  </si>
  <si>
    <t>Chemin des Sarcelles</t>
  </si>
  <si>
    <t>25213-30</t>
  </si>
  <si>
    <t>sn-E</t>
  </si>
  <si>
    <t>25213-31</t>
  </si>
  <si>
    <t>sn-F</t>
  </si>
  <si>
    <t>Rue de la Chaudière</t>
  </si>
  <si>
    <t>25213-32</t>
  </si>
  <si>
    <t>sn-G</t>
  </si>
  <si>
    <t>Rue des Violettes</t>
  </si>
  <si>
    <t>25213-33</t>
  </si>
  <si>
    <t>sn-H</t>
  </si>
  <si>
    <t>25213-34</t>
  </si>
  <si>
    <t>sn-K</t>
  </si>
  <si>
    <t>25213-35</t>
  </si>
  <si>
    <t>sn-L</t>
  </si>
  <si>
    <t>1390</t>
  </si>
  <si>
    <t>25213-36</t>
  </si>
  <si>
    <t>sn-M</t>
  </si>
  <si>
    <t>25213-37</t>
  </si>
  <si>
    <t>sn-N</t>
  </si>
  <si>
    <t>Rue Craig</t>
  </si>
  <si>
    <t>25213-38</t>
  </si>
  <si>
    <t>sn-O</t>
  </si>
  <si>
    <t>Rue de la Seine</t>
  </si>
  <si>
    <t>25213-39</t>
  </si>
  <si>
    <t>SR-E</t>
  </si>
  <si>
    <t>19e rue</t>
  </si>
  <si>
    <t>25213-40</t>
  </si>
  <si>
    <t>7iem rue (SR-S)</t>
  </si>
  <si>
    <t>1216</t>
  </si>
  <si>
    <t>25213-41</t>
  </si>
  <si>
    <t>Colibris (SR-C)</t>
  </si>
  <si>
    <t>Rue colibris</t>
  </si>
  <si>
    <t>25213-42</t>
  </si>
  <si>
    <t>Paradis (sr-P)</t>
  </si>
  <si>
    <t>Rue Paradis</t>
  </si>
  <si>
    <t>25213-43</t>
  </si>
  <si>
    <t>P.P. 1</t>
  </si>
  <si>
    <t>25213-44</t>
  </si>
  <si>
    <t>P.P. 2</t>
  </si>
  <si>
    <t>25213-45</t>
  </si>
  <si>
    <t>P.P. 3</t>
  </si>
  <si>
    <t>637</t>
  </si>
  <si>
    <t>25213-46</t>
  </si>
  <si>
    <t>P.P. 4</t>
  </si>
  <si>
    <t>Route 116</t>
  </si>
  <si>
    <t>25213-47</t>
  </si>
  <si>
    <t>P.P. 5</t>
  </si>
  <si>
    <t>Route Lagueux</t>
  </si>
  <si>
    <t>25213-48</t>
  </si>
  <si>
    <t>P.P. 6</t>
  </si>
  <si>
    <t>824</t>
  </si>
  <si>
    <t>25213-49</t>
  </si>
  <si>
    <t>P.P. 7</t>
  </si>
  <si>
    <t>Place de Versailles</t>
  </si>
  <si>
    <t>25213-50</t>
  </si>
  <si>
    <t>Bégin</t>
  </si>
  <si>
    <t>Avenue St-Augustin</t>
  </si>
  <si>
    <t>25213-51</t>
  </si>
  <si>
    <t>Hallé</t>
  </si>
  <si>
    <t>Rue Donat-Hallé</t>
  </si>
  <si>
    <t>25213-52</t>
  </si>
  <si>
    <t>Du Boisé</t>
  </si>
  <si>
    <t>32 à 38, rue des Seigneurs</t>
  </si>
  <si>
    <t>25213-53</t>
  </si>
  <si>
    <t>Trois Manoirs</t>
  </si>
  <si>
    <t>rue des Trois Manoirs</t>
  </si>
  <si>
    <t>25213-54</t>
  </si>
  <si>
    <t>Ste Hélène</t>
  </si>
  <si>
    <t>25213-55</t>
  </si>
  <si>
    <t>Poste #1 secteur Boutin</t>
  </si>
  <si>
    <t>810</t>
  </si>
  <si>
    <t>25213-56</t>
  </si>
  <si>
    <t>Poste #2 secteur Boutin</t>
  </si>
  <si>
    <t>Rue Boutin Nord</t>
  </si>
  <si>
    <t>25213-57</t>
  </si>
  <si>
    <t>Poste #3 secteur Boutin</t>
  </si>
  <si>
    <t>Rue Boutin</t>
  </si>
  <si>
    <t>25213-58</t>
  </si>
  <si>
    <t>Poste #4 secteur Boutin</t>
  </si>
  <si>
    <t>Avenue Robitaille</t>
  </si>
  <si>
    <t>25213-59</t>
  </si>
  <si>
    <t>Poste #5 secteur Boutin</t>
  </si>
  <si>
    <t>Rue de la Pêche</t>
  </si>
  <si>
    <t>25213-60</t>
  </si>
  <si>
    <t>Poste #6 secteur Boutin</t>
  </si>
  <si>
    <t>205</t>
  </si>
  <si>
    <t>Rue Boutin Sud</t>
  </si>
  <si>
    <t>25213-61</t>
  </si>
  <si>
    <t>Hôtel de Ville</t>
  </si>
  <si>
    <t>2127</t>
  </si>
  <si>
    <t>25213-62</t>
  </si>
  <si>
    <t>New-Liverpool</t>
  </si>
  <si>
    <t>1596</t>
  </si>
  <si>
    <t>Rue Saint-Vincent</t>
  </si>
  <si>
    <t>25213-63</t>
  </si>
  <si>
    <t>Chaudière Bassin</t>
  </si>
  <si>
    <t>1295</t>
  </si>
  <si>
    <t>Rue de la Dalle</t>
  </si>
  <si>
    <t>25213-64</t>
  </si>
  <si>
    <t>Ruisseau Cantin</t>
  </si>
  <si>
    <t>Chemin du Sault</t>
  </si>
  <si>
    <t>25213-65</t>
  </si>
  <si>
    <t>Plante</t>
  </si>
  <si>
    <t>Rue Perreault</t>
  </si>
  <si>
    <t>25213-66</t>
  </si>
  <si>
    <t>Rivière à la Scie</t>
  </si>
  <si>
    <t>434</t>
  </si>
  <si>
    <t>Rue Dumais</t>
  </si>
  <si>
    <t>25213-67</t>
  </si>
  <si>
    <t>Rue Trudelle</t>
  </si>
  <si>
    <t>25213-68</t>
  </si>
  <si>
    <t>4e Rue</t>
  </si>
  <si>
    <t>25213-69</t>
  </si>
  <si>
    <t>Juvénat</t>
  </si>
  <si>
    <t>Rue du Juvénat</t>
  </si>
  <si>
    <t>25213-70</t>
  </si>
  <si>
    <t>1294</t>
  </si>
  <si>
    <t>25213-71</t>
  </si>
  <si>
    <t>2318</t>
  </si>
  <si>
    <t>25213-72</t>
  </si>
  <si>
    <t>25213-73</t>
  </si>
  <si>
    <t>702</t>
  </si>
  <si>
    <t>25213-74</t>
  </si>
  <si>
    <t>Renaud (parc industriel)</t>
  </si>
  <si>
    <t>1047</t>
  </si>
  <si>
    <t>Rue Renault</t>
  </si>
  <si>
    <t>25213-75</t>
  </si>
  <si>
    <t>Poste Pluvial</t>
  </si>
  <si>
    <t>937</t>
  </si>
  <si>
    <t>Rue Commerciale</t>
  </si>
  <si>
    <t>25213-76</t>
  </si>
  <si>
    <t>Charny-Sud</t>
  </si>
  <si>
    <t>Omer Poirier</t>
  </si>
  <si>
    <t>25213-77</t>
  </si>
  <si>
    <t>p.Érablière ÉTANGS AÉRÉS</t>
  </si>
  <si>
    <t>1551</t>
  </si>
  <si>
    <t>Chemin Lambert</t>
  </si>
  <si>
    <t>25213-78</t>
  </si>
  <si>
    <t>Atkinson SP-3</t>
  </si>
  <si>
    <t>3715</t>
  </si>
  <si>
    <t>Rue Saint-Laurent</t>
  </si>
  <si>
    <t>25213-79</t>
  </si>
  <si>
    <t>Ultramar SP-01</t>
  </si>
  <si>
    <t>25213-80</t>
  </si>
  <si>
    <t>St-David SP-02</t>
  </si>
  <si>
    <t>3860</t>
  </si>
  <si>
    <t>Boulevard de la Rive Sud</t>
  </si>
  <si>
    <t>25213-81</t>
  </si>
  <si>
    <t>Escalier Rouge SP-2</t>
  </si>
  <si>
    <t>6144</t>
  </si>
  <si>
    <t>25213-82</t>
  </si>
  <si>
    <t>Ste-Bernadette SP-1</t>
  </si>
  <si>
    <t>549</t>
  </si>
  <si>
    <t>Rue St-Joseph</t>
  </si>
  <si>
    <t>25213-83</t>
  </si>
  <si>
    <t>Anse Gilmour SPS-2</t>
  </si>
  <si>
    <t>25213-84</t>
  </si>
  <si>
    <t>MIL Davie</t>
  </si>
  <si>
    <t>Rue George-D.-Davie</t>
  </si>
  <si>
    <t>25213-85</t>
  </si>
  <si>
    <t>Pintendre</t>
  </si>
  <si>
    <t>Chemin Pintendre</t>
  </si>
  <si>
    <t>25213-86</t>
  </si>
  <si>
    <t>Lallemand</t>
  </si>
  <si>
    <t>865</t>
  </si>
  <si>
    <t>25213-87</t>
  </si>
  <si>
    <t>Riverain</t>
  </si>
  <si>
    <t>3123</t>
  </si>
  <si>
    <t>25213-88</t>
  </si>
  <si>
    <t>Fougères</t>
  </si>
  <si>
    <t>3845</t>
  </si>
  <si>
    <t>Rue des Fougères</t>
  </si>
  <si>
    <t>25213-89</t>
  </si>
  <si>
    <t>St-David II (des Iles)</t>
  </si>
  <si>
    <t>Chemin des Iles</t>
  </si>
  <si>
    <t>25213-90</t>
  </si>
  <si>
    <t>St-David III (Ruisseau Rouge)</t>
  </si>
  <si>
    <t>4311</t>
  </si>
  <si>
    <t>Rue St-Georges</t>
  </si>
  <si>
    <t>25213-91</t>
  </si>
  <si>
    <t>ELE-4 (SP-2)</t>
  </si>
  <si>
    <t>Escalier rouge, Grève Gilmour</t>
  </si>
  <si>
    <t>25213-92</t>
  </si>
  <si>
    <t>ELA-5N (SP-1) Chambre de Rég. Ste-Bernadette</t>
  </si>
  <si>
    <t>25213-93</t>
  </si>
  <si>
    <t>ELE-12</t>
  </si>
  <si>
    <t>25213-94</t>
  </si>
  <si>
    <t>ELE-8 Marina</t>
  </si>
  <si>
    <t>4698</t>
  </si>
  <si>
    <t>25213-95</t>
  </si>
  <si>
    <t>ELE-6 Côte Rochette</t>
  </si>
  <si>
    <t>5308</t>
  </si>
  <si>
    <t>25213-96</t>
  </si>
  <si>
    <t>ELE-16 D'Youville</t>
  </si>
  <si>
    <t>4855</t>
  </si>
  <si>
    <t>25213-97</t>
  </si>
  <si>
    <t>ELE-5 Côte du Passage</t>
  </si>
  <si>
    <t>25213-98</t>
  </si>
  <si>
    <t>ELA-8 Du Fleuve</t>
  </si>
  <si>
    <t>25213-99</t>
  </si>
  <si>
    <t>ELA-4</t>
  </si>
  <si>
    <t>25213-100</t>
  </si>
  <si>
    <t>ELA-5 (près de l'école St-Joseph)</t>
  </si>
  <si>
    <t>25213-101</t>
  </si>
  <si>
    <t>ELA-7</t>
  </si>
  <si>
    <t>25213-102</t>
  </si>
  <si>
    <t>ELA-3N</t>
  </si>
  <si>
    <t>25213-103</t>
  </si>
  <si>
    <t>Régulateur Branche Sud et Nord</t>
  </si>
  <si>
    <t>3320</t>
  </si>
  <si>
    <t>Avenue Joseph Hudon Charny</t>
  </si>
  <si>
    <t>25213-104</t>
  </si>
  <si>
    <t>Chambre de mise en charge Charny</t>
  </si>
  <si>
    <t>25213-105</t>
  </si>
  <si>
    <t>Chambre de mesure de débit SR-E 1 à 4</t>
  </si>
  <si>
    <t>Rue de l'Aréna</t>
  </si>
  <si>
    <t>25213-106</t>
  </si>
  <si>
    <t>Chambre de mesure de débit SR-E 5</t>
  </si>
  <si>
    <t>Rue Bellerive</t>
  </si>
  <si>
    <t>25213-107</t>
  </si>
  <si>
    <t>Déversoir Fraser</t>
  </si>
  <si>
    <t>25213-108</t>
  </si>
  <si>
    <t>Forestière</t>
  </si>
  <si>
    <t>Rue de la Forestière</t>
  </si>
  <si>
    <t>25213-109</t>
  </si>
  <si>
    <t>25213-110</t>
  </si>
  <si>
    <t>Maréchale</t>
  </si>
  <si>
    <t>Avenue Maréchale</t>
  </si>
  <si>
    <t>25213-111</t>
  </si>
  <si>
    <t>Kennedey</t>
  </si>
  <si>
    <t>825</t>
  </si>
  <si>
    <t>Route Kennedey</t>
  </si>
  <si>
    <t>25213-112</t>
  </si>
  <si>
    <t>Val des Bois</t>
  </si>
  <si>
    <t>Rue du Trappeur</t>
  </si>
  <si>
    <t>25213-113</t>
  </si>
  <si>
    <t>SECTEUR SAINT-NICOLAS</t>
  </si>
  <si>
    <t>Rue de l'Aquifère</t>
  </si>
  <si>
    <t>25213-114</t>
  </si>
  <si>
    <t>SECTEUR SAINT-ÉTIENNE</t>
  </si>
  <si>
    <t>25213-115</t>
  </si>
  <si>
    <t>SECTEUR BREAKEYVILLE</t>
  </si>
  <si>
    <t>Rue Hallé</t>
  </si>
  <si>
    <t>25213-116</t>
  </si>
  <si>
    <t>SECTEUR ST-ROMUALD</t>
  </si>
  <si>
    <t>25213-117</t>
  </si>
  <si>
    <t>SECTEUR ST-JEAN CHRYSOSTOME</t>
  </si>
  <si>
    <t>733</t>
  </si>
  <si>
    <t>25213-118</t>
  </si>
  <si>
    <t>SECTEUR LÉVIS</t>
  </si>
  <si>
    <t>Rue Archimède G6V 7M5</t>
  </si>
  <si>
    <t>25213-119</t>
  </si>
  <si>
    <t>Normandie coin l’Aubelle et l’Éclaircie</t>
  </si>
  <si>
    <t>25213-120</t>
  </si>
  <si>
    <t>AR</t>
  </si>
  <si>
    <t>De l’Orée</t>
  </si>
  <si>
    <t>25213-121</t>
  </si>
  <si>
    <t>De la Montagne</t>
  </si>
  <si>
    <t>25213-122</t>
  </si>
  <si>
    <t>Du Layon</t>
  </si>
  <si>
    <t>25213-123</t>
  </si>
  <si>
    <t>CSD</t>
  </si>
  <si>
    <t>25213-124</t>
  </si>
  <si>
    <t>De la Tour</t>
  </si>
  <si>
    <t>25213-125</t>
  </si>
  <si>
    <t>ER</t>
  </si>
  <si>
    <t>R. Maillet sur la rue Paquet</t>
  </si>
  <si>
    <t>25213-126</t>
  </si>
  <si>
    <t>L’Éclaircie</t>
  </si>
  <si>
    <t>25213-127</t>
  </si>
  <si>
    <t>Sommière</t>
  </si>
  <si>
    <t>25213-128</t>
  </si>
  <si>
    <t>Claude-Jutra / Gabrielle-Roy</t>
  </si>
  <si>
    <t>25213-129</t>
  </si>
  <si>
    <t>Claude Jutra / Simonne-Monet-Chartrand</t>
  </si>
  <si>
    <t>25213-130</t>
  </si>
  <si>
    <t>Sapporo</t>
  </si>
  <si>
    <t>25213-131</t>
  </si>
  <si>
    <t>rue Fontainebleau</t>
  </si>
  <si>
    <t>25213-132</t>
  </si>
  <si>
    <t>rue des Bourdaines</t>
  </si>
  <si>
    <t>25213-133</t>
  </si>
  <si>
    <t>sur la rue Forestier au coin de la rue Harfang</t>
  </si>
  <si>
    <t>25213-134</t>
  </si>
  <si>
    <t>Du Mistral (Soccer dôme)</t>
  </si>
  <si>
    <t>25213-135</t>
  </si>
  <si>
    <t>Boul. Centre Hospitalier</t>
  </si>
  <si>
    <t>25213-136</t>
  </si>
  <si>
    <t>Rue Chênes-Vert</t>
  </si>
  <si>
    <t>25213-137</t>
  </si>
  <si>
    <t>rue des Jonquilles</t>
  </si>
  <si>
    <t>25213-138</t>
  </si>
  <si>
    <t>Devant le 851, rue des Jonquilles</t>
  </si>
  <si>
    <t>25213-139</t>
  </si>
  <si>
    <t>rue Longwood</t>
  </si>
  <si>
    <t>25213-140</t>
  </si>
  <si>
    <t>Chemin des Forts</t>
  </si>
  <si>
    <t>25213-141</t>
  </si>
  <si>
    <t>Boul. Monseigneur-Bourget</t>
  </si>
  <si>
    <t>25213-142</t>
  </si>
  <si>
    <t>Aréna Lauzon</t>
  </si>
  <si>
    <t>25213-143</t>
  </si>
  <si>
    <t>Boisé du Golf</t>
  </si>
  <si>
    <t>25213-144</t>
  </si>
  <si>
    <t>Rue Gounod</t>
  </si>
  <si>
    <t>25213-145</t>
  </si>
  <si>
    <t>25213-146</t>
  </si>
  <si>
    <t>rue des Commandeurs</t>
  </si>
  <si>
    <t>25213-147</t>
  </si>
  <si>
    <t>Côte du passage</t>
  </si>
  <si>
    <t>25213-148</t>
  </si>
  <si>
    <t>sur la rue Bossuet à 40m à l’ouest de la rue Villemay</t>
  </si>
  <si>
    <t>26015-1</t>
  </si>
  <si>
    <t>PP des Plaines</t>
  </si>
  <si>
    <t>Rue Des Plaines</t>
  </si>
  <si>
    <t>26015-2</t>
  </si>
  <si>
    <t>Chemin de l'Écore Nord</t>
  </si>
  <si>
    <t>26015-3</t>
  </si>
  <si>
    <t>Puits 3</t>
  </si>
  <si>
    <t>26015-4</t>
  </si>
  <si>
    <t>26015-5</t>
  </si>
  <si>
    <t>Surpresseur rue Cloutier</t>
  </si>
  <si>
    <t>233 (voisin du)</t>
  </si>
  <si>
    <t>26015-6</t>
  </si>
  <si>
    <t>26015-7</t>
  </si>
  <si>
    <t>Étangs aérés (Saint-Joseph-de-Beauce)</t>
  </si>
  <si>
    <t>Route 173</t>
  </si>
  <si>
    <t>26015-8</t>
  </si>
  <si>
    <t>26030-1</t>
  </si>
  <si>
    <t>Station de pompage Kentucky</t>
  </si>
  <si>
    <t>Vachon Nord</t>
  </si>
  <si>
    <t>26030-2</t>
  </si>
  <si>
    <t>Étangs d'épuration</t>
  </si>
  <si>
    <t>26030-3</t>
  </si>
  <si>
    <t>Station de pompage Chassé</t>
  </si>
  <si>
    <t>27008-7</t>
  </si>
  <si>
    <t>eau potable</t>
  </si>
  <si>
    <t>puits Bizier</t>
  </si>
  <si>
    <t>27008-8</t>
  </si>
  <si>
    <t>puits Bureau</t>
  </si>
  <si>
    <t>27008-9</t>
  </si>
  <si>
    <t>régulateur Doyon-Duboisé</t>
  </si>
  <si>
    <t>rue Duboisé</t>
  </si>
  <si>
    <t>27008-10</t>
  </si>
  <si>
    <t>régulateur rue du séminaire</t>
  </si>
  <si>
    <t>rue du séminaire</t>
  </si>
  <si>
    <t>27028-1</t>
  </si>
  <si>
    <t>Réservoir 181</t>
  </si>
  <si>
    <t>183E RUE</t>
  </si>
  <si>
    <t>27028-2</t>
  </si>
  <si>
    <t>Réservoir 108</t>
  </si>
  <si>
    <t>27028-3</t>
  </si>
  <si>
    <t>Poste # 4</t>
  </si>
  <si>
    <t>Boulevard  RENAULT</t>
  </si>
  <si>
    <t>27028-4</t>
  </si>
  <si>
    <t>Réservoir 107</t>
  </si>
  <si>
    <t>107 Rue</t>
  </si>
  <si>
    <t>27028-5</t>
  </si>
  <si>
    <t>Réducteur de pression 102 rue</t>
  </si>
  <si>
    <t>102 Rue</t>
  </si>
  <si>
    <t>27028-6</t>
  </si>
  <si>
    <t>27028-7</t>
  </si>
  <si>
    <t>27028-8</t>
  </si>
  <si>
    <t>Poste d'eau brute</t>
  </si>
  <si>
    <t>90 Rue</t>
  </si>
  <si>
    <t>27028-9</t>
  </si>
  <si>
    <t>Réducteur de pression 181 rue</t>
  </si>
  <si>
    <t>181 Rue</t>
  </si>
  <si>
    <t>17010-7</t>
  </si>
  <si>
    <t>puits 1</t>
  </si>
  <si>
    <t>Rue des Puits</t>
  </si>
  <si>
    <t>17010-8</t>
  </si>
  <si>
    <t>puits 2</t>
  </si>
  <si>
    <t>17010-9</t>
  </si>
  <si>
    <t>puits 8</t>
  </si>
  <si>
    <t>17010-10</t>
  </si>
  <si>
    <t>etangs d'épuration</t>
  </si>
  <si>
    <t>17010-11</t>
  </si>
  <si>
    <t>17010-12</t>
  </si>
  <si>
    <t>17010-13</t>
  </si>
  <si>
    <t>Rue LAJEUNESSE</t>
  </si>
  <si>
    <t>17020-1</t>
  </si>
  <si>
    <t>En face du 77</t>
  </si>
  <si>
    <t>Route 216</t>
  </si>
  <si>
    <t>17020-2</t>
  </si>
  <si>
    <t>17020-3</t>
  </si>
  <si>
    <t>Route 285 Sud</t>
  </si>
  <si>
    <t>17030-1</t>
  </si>
  <si>
    <t>17030-2</t>
  </si>
  <si>
    <t>17030-3</t>
  </si>
  <si>
    <t>Rue INDUSTRIELLE</t>
  </si>
  <si>
    <t>27028-10</t>
  </si>
  <si>
    <t>Réducteur de pression 39 avenue</t>
  </si>
  <si>
    <t>39 avenue</t>
  </si>
  <si>
    <t>27028-11</t>
  </si>
  <si>
    <t>Réducteur de pression 40 avenue</t>
  </si>
  <si>
    <t>40 avenue</t>
  </si>
  <si>
    <t>27028-12</t>
  </si>
  <si>
    <t>Réducteur de pression 101 rue</t>
  </si>
  <si>
    <t>101 Rue</t>
  </si>
  <si>
    <t>27028-13</t>
  </si>
  <si>
    <t>Réducteur de pression 125 rue</t>
  </si>
  <si>
    <t>125 Rue</t>
  </si>
  <si>
    <t>27028-14</t>
  </si>
  <si>
    <t>Réducteur de pression Route Fraser</t>
  </si>
  <si>
    <t>Route Fraser</t>
  </si>
  <si>
    <t>27028-15</t>
  </si>
  <si>
    <t>Réducteur de pression arrière CHSLD</t>
  </si>
  <si>
    <t>27028-16</t>
  </si>
  <si>
    <t>Poste # 7</t>
  </si>
  <si>
    <t>92 Rue</t>
  </si>
  <si>
    <t>27028-17</t>
  </si>
  <si>
    <t>Poste # 1</t>
  </si>
  <si>
    <t>Boulevard  Renault</t>
  </si>
  <si>
    <t>27028-18</t>
  </si>
  <si>
    <t>Poste # 2</t>
  </si>
  <si>
    <t>2 avenue</t>
  </si>
  <si>
    <t>27028-19</t>
  </si>
  <si>
    <t>Poste # 3</t>
  </si>
  <si>
    <t>Boulevard Renault</t>
  </si>
  <si>
    <t>27028-20</t>
  </si>
  <si>
    <t>Poste # 5</t>
  </si>
  <si>
    <t>187 rue</t>
  </si>
  <si>
    <t>27028-21</t>
  </si>
  <si>
    <t>Poste # 6</t>
  </si>
  <si>
    <t>407A</t>
  </si>
  <si>
    <t>27028-22</t>
  </si>
  <si>
    <t>27028-23</t>
  </si>
  <si>
    <t>Rang St-Charles nord</t>
  </si>
  <si>
    <t>27028-24</t>
  </si>
  <si>
    <t>Situé à l'intersection de la 110 rue et la 68 avenue</t>
  </si>
  <si>
    <t>110 Rue</t>
  </si>
  <si>
    <t>27028-25</t>
  </si>
  <si>
    <t>Sur la 155 rue face à la 23 avenue</t>
  </si>
  <si>
    <t>155 Rue</t>
  </si>
  <si>
    <t>27043-1</t>
  </si>
  <si>
    <t>réservoir Taschereau</t>
  </si>
  <si>
    <t>27043-2</t>
  </si>
  <si>
    <t>27043-3</t>
  </si>
  <si>
    <t>poste réduction de pression</t>
  </si>
  <si>
    <t>Taschereau</t>
  </si>
  <si>
    <t>27043-4</t>
  </si>
  <si>
    <t>puits</t>
  </si>
  <si>
    <t>27043-5</t>
  </si>
  <si>
    <t>27043-6</t>
  </si>
  <si>
    <t>27043-7</t>
  </si>
  <si>
    <t>27043-8</t>
  </si>
  <si>
    <t>étangs</t>
  </si>
  <si>
    <t>route 173</t>
  </si>
  <si>
    <t>27043-9</t>
  </si>
  <si>
    <t>rue Martel</t>
  </si>
  <si>
    <t>27043-10</t>
  </si>
  <si>
    <t>1349</t>
  </si>
  <si>
    <t>Rang Assomption Sud</t>
  </si>
  <si>
    <t>29112-9</t>
  </si>
  <si>
    <t>En arriere 430</t>
  </si>
  <si>
    <t>108 Ouest</t>
  </si>
  <si>
    <t>28070-1</t>
  </si>
  <si>
    <t>Citerne incendie</t>
  </si>
  <si>
    <t>28070-2</t>
  </si>
  <si>
    <t>28070-3</t>
  </si>
  <si>
    <t>Bâtiment et étangs</t>
  </si>
  <si>
    <t>28070-4</t>
  </si>
  <si>
    <t>Rue  FOURNIER</t>
  </si>
  <si>
    <t>28070-5</t>
  </si>
  <si>
    <t>28070-6</t>
  </si>
  <si>
    <t>Rue FOURNIER</t>
  </si>
  <si>
    <t>28070-7</t>
  </si>
  <si>
    <t>28070-8</t>
  </si>
  <si>
    <t>28025-1</t>
  </si>
  <si>
    <t>Rue du LAC</t>
  </si>
  <si>
    <t>28025-2</t>
  </si>
  <si>
    <t>19050-3</t>
  </si>
  <si>
    <t>19050-4</t>
  </si>
  <si>
    <t>18055-6</t>
  </si>
  <si>
    <t>Montée des prairies</t>
  </si>
  <si>
    <t>18060-1</t>
  </si>
  <si>
    <t>Citerne pour incendie</t>
  </si>
  <si>
    <t>18060-2</t>
  </si>
  <si>
    <t>Chemin de la Riviere-Du-Sud</t>
  </si>
  <si>
    <t>18060-3</t>
  </si>
  <si>
    <t>18060-4</t>
  </si>
  <si>
    <t>18060-5</t>
  </si>
  <si>
    <t>Eaux usées</t>
  </si>
  <si>
    <t>18060-7</t>
  </si>
  <si>
    <t>18060-9</t>
  </si>
  <si>
    <t>18060-10</t>
  </si>
  <si>
    <t>18060-11</t>
  </si>
  <si>
    <t>18030-9</t>
  </si>
  <si>
    <t>Face au #443</t>
  </si>
  <si>
    <t>18030-10</t>
  </si>
  <si>
    <t>Voisin du #380</t>
  </si>
  <si>
    <t>15e Avenue</t>
  </si>
  <si>
    <t>18035-1</t>
  </si>
  <si>
    <t>Route de la Station</t>
  </si>
  <si>
    <t>18035-2</t>
  </si>
  <si>
    <t>18035-3</t>
  </si>
  <si>
    <t>Puits et poste de chloration</t>
  </si>
  <si>
    <t>18050-2</t>
  </si>
  <si>
    <t>poste pompage du Quai</t>
  </si>
  <si>
    <t>Avenue du Quai</t>
  </si>
  <si>
    <t>18050-3</t>
  </si>
  <si>
    <t>vanne de réduction</t>
  </si>
  <si>
    <t>Avenue Chanoine-Brochu</t>
  </si>
  <si>
    <t>18050-4</t>
  </si>
  <si>
    <t>poste pompage des Industries</t>
  </si>
  <si>
    <t>Rue des Industries</t>
  </si>
  <si>
    <t>18050-5</t>
  </si>
  <si>
    <t>poste pompage Chanoine-Brochu</t>
  </si>
  <si>
    <t>Avenue  Chanoine-Brochu</t>
  </si>
  <si>
    <t>18050-6</t>
  </si>
  <si>
    <t>poste pompage Després</t>
  </si>
  <si>
    <t>Avenue  Couillard-Despres</t>
  </si>
  <si>
    <t>18050-7</t>
  </si>
  <si>
    <t>Rue  Francois-Richard</t>
  </si>
  <si>
    <t>18050-8</t>
  </si>
  <si>
    <t>poste pompage Valcourt</t>
  </si>
  <si>
    <t>Avenue  Valcourt</t>
  </si>
  <si>
    <t>18050-9</t>
  </si>
  <si>
    <t>poste pompage Taché Ouest</t>
  </si>
  <si>
    <t>19050-5</t>
  </si>
  <si>
    <t>19050-6</t>
  </si>
  <si>
    <t>Puits 1,2 3</t>
  </si>
  <si>
    <t>19050-7</t>
  </si>
  <si>
    <t>17065-1</t>
  </si>
  <si>
    <t>Poste des puits</t>
  </si>
  <si>
    <t>1108</t>
  </si>
  <si>
    <t>Chemin St-Joseph, St-Louise, QC, G0R 3K0</t>
  </si>
  <si>
    <t>17065-2</t>
  </si>
  <si>
    <t>Chemin des Castonguay, St-Roch-des-Aulnaies, QC, G0R 4E0</t>
  </si>
  <si>
    <t>17065-3</t>
  </si>
  <si>
    <t>906</t>
  </si>
  <si>
    <t>Route de la Seignerie</t>
  </si>
  <si>
    <t>17065-4</t>
  </si>
  <si>
    <t>Station de Pompage #1</t>
  </si>
  <si>
    <t>962A</t>
  </si>
  <si>
    <t>17065-5</t>
  </si>
  <si>
    <t>17065-6</t>
  </si>
  <si>
    <t>527</t>
  </si>
  <si>
    <t>18045-1</t>
  </si>
  <si>
    <t>18045-2</t>
  </si>
  <si>
    <t>17078-1</t>
  </si>
  <si>
    <t>557</t>
  </si>
  <si>
    <t>boul. Nilus-Leclerc</t>
  </si>
  <si>
    <t>17078-2</t>
  </si>
  <si>
    <t>chemin des Pionniers Ouest</t>
  </si>
  <si>
    <t>17078-3</t>
  </si>
  <si>
    <t>collège</t>
  </si>
  <si>
    <t>17078-4</t>
  </si>
  <si>
    <t>5 e rue</t>
  </si>
  <si>
    <t>17078-5</t>
  </si>
  <si>
    <t>17078-6</t>
  </si>
  <si>
    <t>Chemin des Pionniers Est / Rue Bonsecours</t>
  </si>
  <si>
    <t>17078-7</t>
  </si>
  <si>
    <t>Rue des INDUSTRIES</t>
  </si>
  <si>
    <t>17078-8</t>
  </si>
  <si>
    <t>Boulevard  NILUS-LECLERC</t>
  </si>
  <si>
    <t>17078-9</t>
  </si>
  <si>
    <t>Ancien réservoir</t>
  </si>
  <si>
    <t>17078-10</t>
  </si>
  <si>
    <t>Nouveau réservoir</t>
  </si>
  <si>
    <t>19010-5</t>
  </si>
  <si>
    <t>4049</t>
  </si>
  <si>
    <t>Route 216 (rue Principale)</t>
  </si>
  <si>
    <t>19020-7</t>
  </si>
  <si>
    <t>33070-1</t>
  </si>
  <si>
    <t>33070-2</t>
  </si>
  <si>
    <t>VA - 1</t>
  </si>
  <si>
    <t>33070-3</t>
  </si>
  <si>
    <t>VA - 2</t>
  </si>
  <si>
    <t>29112-1</t>
  </si>
  <si>
    <t>8e RANG Sud</t>
  </si>
  <si>
    <t>29112-2</t>
  </si>
  <si>
    <t>RUE FAUCHER</t>
  </si>
  <si>
    <t>29112-3</t>
  </si>
  <si>
    <t>323</t>
  </si>
  <si>
    <t>10e RANG</t>
  </si>
  <si>
    <t>29112-4</t>
  </si>
  <si>
    <t>réserve incendie sous-terre</t>
  </si>
  <si>
    <t>ROUTE 108 Est</t>
  </si>
  <si>
    <t>29112-5</t>
  </si>
  <si>
    <t>nouvelle usine filtr. Eau</t>
  </si>
  <si>
    <t>29112-6</t>
  </si>
  <si>
    <t>batisse + étangs aérés</t>
  </si>
  <si>
    <t>29112-7</t>
  </si>
  <si>
    <t>Près du 129</t>
  </si>
  <si>
    <t>Rute 271 Nord</t>
  </si>
  <si>
    <t>29112-8</t>
  </si>
  <si>
    <t>Rue Bilodeau</t>
  </si>
  <si>
    <t>18005-1</t>
  </si>
  <si>
    <t>18005-2</t>
  </si>
  <si>
    <t>18005-3</t>
  </si>
  <si>
    <t>18005-4</t>
  </si>
  <si>
    <t>18005-5</t>
  </si>
  <si>
    <t>En Face du 5</t>
  </si>
  <si>
    <t>Rue Rachelle</t>
  </si>
  <si>
    <t>18030-1</t>
  </si>
  <si>
    <t>Route  283</t>
  </si>
  <si>
    <t>18030-2</t>
  </si>
  <si>
    <t>Quatrieme Avenue</t>
  </si>
  <si>
    <t>18030-3</t>
  </si>
  <si>
    <t>Cinquieme Rang</t>
  </si>
  <si>
    <t>18030-4</t>
  </si>
  <si>
    <t>Route du Sixieme-Rang</t>
  </si>
  <si>
    <t>18030-5</t>
  </si>
  <si>
    <t>Réserve incendie (non potable)</t>
  </si>
  <si>
    <t>18030-6</t>
  </si>
  <si>
    <t>18030-7</t>
  </si>
  <si>
    <t>Voisin du #29</t>
  </si>
  <si>
    <t>18030-8</t>
  </si>
  <si>
    <t>Face au #502</t>
  </si>
  <si>
    <t>18060-12</t>
  </si>
  <si>
    <t>18060-13</t>
  </si>
  <si>
    <t>18060-14</t>
  </si>
  <si>
    <t>18060-6</t>
  </si>
  <si>
    <t>Montée des Prairies</t>
  </si>
  <si>
    <t>18060-8</t>
  </si>
  <si>
    <t>Ancien poste de chloration</t>
  </si>
  <si>
    <t>269</t>
  </si>
  <si>
    <t>18060-15</t>
  </si>
  <si>
    <t>18060-16</t>
  </si>
  <si>
    <t>PP-Morigeau</t>
  </si>
  <si>
    <t>Rue de l'Étang</t>
  </si>
  <si>
    <t>18060-17</t>
  </si>
  <si>
    <t>18060-18</t>
  </si>
  <si>
    <t>Rang  Sud</t>
  </si>
  <si>
    <t>18050-10</t>
  </si>
  <si>
    <t>poste pompage Camping Pointe aux Oies</t>
  </si>
  <si>
    <t>45-57</t>
  </si>
  <si>
    <t>Avenue du Bassin Nord</t>
  </si>
  <si>
    <t>18050-11</t>
  </si>
  <si>
    <t>poste pompage Ste-Brigitte</t>
  </si>
  <si>
    <t>Boulevard Taché Est</t>
  </si>
  <si>
    <t>18050-12</t>
  </si>
  <si>
    <t>rue des Érables Cap St-Ignace</t>
  </si>
  <si>
    <t>18050-13</t>
  </si>
  <si>
    <t>surpresseur Taché Ouest</t>
  </si>
  <si>
    <t>Avenue Jacques-Pozé</t>
  </si>
  <si>
    <t>18050-14</t>
  </si>
  <si>
    <t>rue François-Richard</t>
  </si>
  <si>
    <t>18055-1</t>
  </si>
  <si>
    <t>18055-2</t>
  </si>
  <si>
    <t>18055-3</t>
  </si>
  <si>
    <t>18055-4</t>
  </si>
  <si>
    <t>18055-5</t>
  </si>
  <si>
    <t>19005-1</t>
  </si>
  <si>
    <t>Rang  Saint-Alexis</t>
  </si>
  <si>
    <t>19005-2</t>
  </si>
  <si>
    <t>Rue de la Vallée</t>
  </si>
  <si>
    <t>19005-3</t>
  </si>
  <si>
    <t>19005-4</t>
  </si>
  <si>
    <t>19005-5</t>
  </si>
  <si>
    <t>19005-6</t>
  </si>
  <si>
    <t>2070</t>
  </si>
  <si>
    <t>19005-7</t>
  </si>
  <si>
    <t>Rue  Tanguay</t>
  </si>
  <si>
    <t>19005-8</t>
  </si>
  <si>
    <t>19010-1</t>
  </si>
  <si>
    <t>4589</t>
  </si>
  <si>
    <t>Route  Principale</t>
  </si>
  <si>
    <t>19010-2</t>
  </si>
  <si>
    <t>19010-3</t>
  </si>
  <si>
    <t>Rang Saint-Roch</t>
  </si>
  <si>
    <t>19010-4</t>
  </si>
  <si>
    <t>1789</t>
  </si>
  <si>
    <t>Route 279 (Rang Saint-Roch)</t>
  </si>
  <si>
    <t>33060-2</t>
  </si>
  <si>
    <t>33060-3</t>
  </si>
  <si>
    <t>33060-4</t>
  </si>
  <si>
    <t>33060-5</t>
  </si>
  <si>
    <t>33060-6</t>
  </si>
  <si>
    <t>33060-7</t>
  </si>
  <si>
    <t>117</t>
  </si>
  <si>
    <t>Boulevard Laurier Ouest</t>
  </si>
  <si>
    <t>33060-8</t>
  </si>
  <si>
    <t>Rue Laroche</t>
  </si>
  <si>
    <t>33060-9</t>
  </si>
  <si>
    <t>Station de pompage no 4</t>
  </si>
  <si>
    <t>Rue de la Station</t>
  </si>
  <si>
    <t>33060-10</t>
  </si>
  <si>
    <t>Station de pompage no 5</t>
  </si>
  <si>
    <t>Rue Jean XXIII</t>
  </si>
  <si>
    <t>33060-11</t>
  </si>
  <si>
    <t>Station de pompage no 6</t>
  </si>
  <si>
    <t>Rue Talbot</t>
  </si>
  <si>
    <t>33060-12</t>
  </si>
  <si>
    <t>Rue Du Hêtre</t>
  </si>
  <si>
    <t>33060-13</t>
  </si>
  <si>
    <t>Rue Du Saule</t>
  </si>
  <si>
    <t>33045-1</t>
  </si>
  <si>
    <t>1176</t>
  </si>
  <si>
    <t>Avenue  Daigle</t>
  </si>
  <si>
    <t>33045-2</t>
  </si>
  <si>
    <t>1247</t>
  </si>
  <si>
    <t>33045-3</t>
  </si>
  <si>
    <t>Rue Centrale</t>
  </si>
  <si>
    <t>33045-4</t>
  </si>
  <si>
    <t>Route 273</t>
  </si>
  <si>
    <t>31084-1</t>
  </si>
  <si>
    <t>4100</t>
  </si>
  <si>
    <t>rang des campagnards</t>
  </si>
  <si>
    <t>31084-2</t>
  </si>
  <si>
    <t>réservoir Pontbriand</t>
  </si>
  <si>
    <t>5254</t>
  </si>
  <si>
    <t>31084-3</t>
  </si>
  <si>
    <t>réservoir Laliberté</t>
  </si>
  <si>
    <t>2330</t>
  </si>
  <si>
    <t>Rue  LALIBERTE</t>
  </si>
  <si>
    <t>31084-4</t>
  </si>
  <si>
    <t>poste de pompage Ouellet</t>
  </si>
  <si>
    <t>ouellet</t>
  </si>
  <si>
    <t>31084-5</t>
  </si>
  <si>
    <t>poste de surpression CIS</t>
  </si>
  <si>
    <t>2907</t>
  </si>
  <si>
    <t>31084-6</t>
  </si>
  <si>
    <t>poste de surpression Lapierre</t>
  </si>
  <si>
    <t>Rue  LAPIERRE</t>
  </si>
  <si>
    <t>31084-7</t>
  </si>
  <si>
    <t>poste de pompage Marcoux</t>
  </si>
  <si>
    <t>2698</t>
  </si>
  <si>
    <t>Boulevard Frontenac Ouest</t>
  </si>
  <si>
    <t>31084-8</t>
  </si>
  <si>
    <t>Station d'épuration de la haute Bécancour</t>
  </si>
  <si>
    <t>4381</t>
  </si>
  <si>
    <t>31084-9</t>
  </si>
  <si>
    <t>réservoir Robertsonville</t>
  </si>
  <si>
    <t>Rue  PERRON</t>
  </si>
  <si>
    <t>31084-10</t>
  </si>
  <si>
    <t>réservoir christophe Colomb</t>
  </si>
  <si>
    <t>Rue  CHRISTOPHE-COLOMB</t>
  </si>
  <si>
    <t>31084-11</t>
  </si>
  <si>
    <t>étangs aérés Pontbriand</t>
  </si>
  <si>
    <t>Route  269</t>
  </si>
  <si>
    <t>31084-12</t>
  </si>
  <si>
    <t>station de pompage Grand Lac</t>
  </si>
  <si>
    <t>645</t>
  </si>
  <si>
    <t>chemin du barrage</t>
  </si>
  <si>
    <t>31084-13</t>
  </si>
  <si>
    <t>poste de pompage Black Lake</t>
  </si>
  <si>
    <t>543</t>
  </si>
  <si>
    <t>Route 165</t>
  </si>
  <si>
    <t>31084-14</t>
  </si>
  <si>
    <t>réservoir rang des campagnards</t>
  </si>
  <si>
    <t>31084-15</t>
  </si>
  <si>
    <t>réservoir Bois Francs</t>
  </si>
  <si>
    <t>chemin des bois francs</t>
  </si>
  <si>
    <t>33065-1</t>
  </si>
  <si>
    <t>854</t>
  </si>
  <si>
    <t>3e-et-4e Rang Ouest</t>
  </si>
  <si>
    <t>33065-2</t>
  </si>
  <si>
    <t>3e et 4e rang ouest</t>
  </si>
  <si>
    <t>33065-3</t>
  </si>
  <si>
    <t>Route du Village</t>
  </si>
  <si>
    <t>33065-4</t>
  </si>
  <si>
    <t>579</t>
  </si>
  <si>
    <t>33060-1</t>
  </si>
  <si>
    <t>Rue  Saint-Joseph</t>
  </si>
  <si>
    <t>18045-3</t>
  </si>
  <si>
    <t>Route du Souvenir</t>
  </si>
  <si>
    <t>18045-4</t>
  </si>
  <si>
    <t>Chemin de la Riviere</t>
  </si>
  <si>
    <t>18045-5</t>
  </si>
  <si>
    <t>18045-6</t>
  </si>
  <si>
    <t>18045-7</t>
  </si>
  <si>
    <t>PP - Bord-de-l'eau</t>
  </si>
  <si>
    <t>31060-1</t>
  </si>
  <si>
    <t>Près du 12</t>
  </si>
  <si>
    <t>28035-1</t>
  </si>
  <si>
    <t>28035-2</t>
  </si>
  <si>
    <t>33080-1</t>
  </si>
  <si>
    <t>33080-2</t>
  </si>
  <si>
    <t>Rue Piloite</t>
  </si>
  <si>
    <t>33080-3</t>
  </si>
  <si>
    <t>SE-1</t>
  </si>
  <si>
    <t>Rue Soucy</t>
  </si>
  <si>
    <t>33080-4</t>
  </si>
  <si>
    <t>SE-2</t>
  </si>
  <si>
    <t>Rue Faucher</t>
  </si>
  <si>
    <t>33080-5</t>
  </si>
  <si>
    <t>Usine et étangs</t>
  </si>
  <si>
    <t>33035-6</t>
  </si>
  <si>
    <t>33035-7</t>
  </si>
  <si>
    <t>Rue des Aînés</t>
  </si>
  <si>
    <t>33035-8</t>
  </si>
  <si>
    <t>33035-9</t>
  </si>
  <si>
    <t>Route  273</t>
  </si>
  <si>
    <t>33025-4</t>
  </si>
  <si>
    <t>Station de pompage des Chutes</t>
  </si>
  <si>
    <t>rang des cHutes</t>
  </si>
  <si>
    <t>33025-5</t>
  </si>
  <si>
    <t>Étangs Aérés</t>
  </si>
  <si>
    <t>chemin de l'Énergie-Verte</t>
  </si>
  <si>
    <t>33017-1</t>
  </si>
  <si>
    <t>Route de Sainte-Agathe</t>
  </si>
  <si>
    <t>33017-2</t>
  </si>
  <si>
    <t>33017-3</t>
  </si>
  <si>
    <t>272</t>
  </si>
  <si>
    <t>33007-1</t>
  </si>
  <si>
    <t>Route du Moulin</t>
  </si>
  <si>
    <t>31140-1</t>
  </si>
  <si>
    <t>Route  271</t>
  </si>
  <si>
    <t>31140-2</t>
  </si>
  <si>
    <t>Bâtiments de service des puits</t>
  </si>
  <si>
    <t>Route des Chutes</t>
  </si>
  <si>
    <t>33045-5</t>
  </si>
  <si>
    <t>Route116</t>
  </si>
  <si>
    <t>33045-6</t>
  </si>
  <si>
    <t>33045-7</t>
  </si>
  <si>
    <t>33040-1</t>
  </si>
  <si>
    <t>Route Saint Joseph</t>
  </si>
  <si>
    <t>33040-2</t>
  </si>
  <si>
    <t>33040-3</t>
  </si>
  <si>
    <t>33040-4</t>
  </si>
  <si>
    <t>33035-1</t>
  </si>
  <si>
    <t>33035-2</t>
  </si>
  <si>
    <t>33035-3</t>
  </si>
  <si>
    <t>33035-4</t>
  </si>
  <si>
    <t>1761</t>
  </si>
  <si>
    <t>33035-5</t>
  </si>
  <si>
    <t>31015-3</t>
  </si>
  <si>
    <t>Station D'épuration</t>
  </si>
  <si>
    <t>rue Industriel</t>
  </si>
  <si>
    <t>31015-4</t>
  </si>
  <si>
    <t>rue S-Jean</t>
  </si>
  <si>
    <t>31015-5</t>
  </si>
  <si>
    <t>Centre - ville</t>
  </si>
  <si>
    <t>rue St-Joseph Est</t>
  </si>
  <si>
    <t>31015-6</t>
  </si>
  <si>
    <t>Champlain Sud</t>
  </si>
  <si>
    <t>rue Guertin</t>
  </si>
  <si>
    <t>31015-7</t>
  </si>
  <si>
    <t>Champagnat</t>
  </si>
  <si>
    <t>rue champagnat</t>
  </si>
  <si>
    <t>31015-8</t>
  </si>
  <si>
    <t>P.G. Laflamme</t>
  </si>
  <si>
    <t>1304</t>
  </si>
  <si>
    <t>rue Champlain</t>
  </si>
  <si>
    <t>31015-9</t>
  </si>
  <si>
    <t>Réservoir St-Joseph</t>
  </si>
  <si>
    <t>rue St-Joseph</t>
  </si>
  <si>
    <t>29065-1</t>
  </si>
  <si>
    <t>335</t>
  </si>
  <si>
    <t>29065-2</t>
  </si>
  <si>
    <t>29038-1</t>
  </si>
  <si>
    <t>29038-2</t>
  </si>
  <si>
    <t>LE GRAND-SHENLEY</t>
  </si>
  <si>
    <t>29038-3</t>
  </si>
  <si>
    <t>29038-4</t>
  </si>
  <si>
    <t>29038-5</t>
  </si>
  <si>
    <t>455</t>
  </si>
  <si>
    <t>Rue Ennis</t>
  </si>
  <si>
    <t>28015-1</t>
  </si>
  <si>
    <t>Station de pompage 512-C</t>
  </si>
  <si>
    <t>Rue des HETRES</t>
  </si>
  <si>
    <t>28015-2</t>
  </si>
  <si>
    <t>Station de pompage 514-B</t>
  </si>
  <si>
    <t>Rue des EPINETTES</t>
  </si>
  <si>
    <t>28015-3</t>
  </si>
  <si>
    <t>28015-4</t>
  </si>
  <si>
    <t>Station de pompage 514-K</t>
  </si>
  <si>
    <t>28015-5</t>
  </si>
  <si>
    <t>rue des Saules</t>
  </si>
  <si>
    <t>28015-6</t>
  </si>
  <si>
    <t>chemin des Bois-Francs</t>
  </si>
  <si>
    <t>27065-1</t>
  </si>
  <si>
    <t>DEUXIEME RANG</t>
  </si>
  <si>
    <t>27065-2</t>
  </si>
  <si>
    <t>27065-3</t>
  </si>
  <si>
    <t>SAINT-OLIVIER</t>
  </si>
  <si>
    <t>27065-4</t>
  </si>
  <si>
    <t>DU PARC</t>
  </si>
  <si>
    <t>27060-1</t>
  </si>
  <si>
    <t>31140-3</t>
  </si>
  <si>
    <t>31140-4</t>
  </si>
  <si>
    <t>31140-5</t>
  </si>
  <si>
    <t>Rue Nadeau</t>
  </si>
  <si>
    <t>31140-6</t>
  </si>
  <si>
    <t>31135-1</t>
  </si>
  <si>
    <t>Source Gagné</t>
  </si>
  <si>
    <t>8E RANG</t>
  </si>
  <si>
    <t>31135-2</t>
  </si>
  <si>
    <t>Source Vachon</t>
  </si>
  <si>
    <t>31095-1</t>
  </si>
  <si>
    <t>31095-2</t>
  </si>
  <si>
    <t>31030-1</t>
  </si>
  <si>
    <t>Route du Cap</t>
  </si>
  <si>
    <t>31030-2</t>
  </si>
  <si>
    <t>31015-1</t>
  </si>
  <si>
    <t>Champlain Nord</t>
  </si>
  <si>
    <t>1095</t>
  </si>
  <si>
    <t>avenue Champlain</t>
  </si>
  <si>
    <t>31015-2</t>
  </si>
  <si>
    <t>Puits St-François</t>
  </si>
  <si>
    <t>rue du Parc</t>
  </si>
  <si>
    <t>29038-6</t>
  </si>
  <si>
    <t>627</t>
  </si>
  <si>
    <t>route 269</t>
  </si>
  <si>
    <t>28065-4</t>
  </si>
  <si>
    <t>P-P</t>
  </si>
  <si>
    <t>28065-5</t>
  </si>
  <si>
    <t>28045-1</t>
  </si>
  <si>
    <t>198-1</t>
  </si>
  <si>
    <t>Route de la STATION</t>
  </si>
  <si>
    <t>28045-2</t>
  </si>
  <si>
    <t>Boulevard  LESSARD</t>
  </si>
  <si>
    <t>28045-3</t>
  </si>
  <si>
    <t>Rue Rotobec</t>
  </si>
  <si>
    <t>28045-4</t>
  </si>
  <si>
    <t>28040-1</t>
  </si>
  <si>
    <t>Route de la Frontière</t>
  </si>
  <si>
    <t>28040-2</t>
  </si>
  <si>
    <t>366</t>
  </si>
  <si>
    <t>28030-1</t>
  </si>
  <si>
    <t>Route 204</t>
  </si>
  <si>
    <t>28030-2</t>
  </si>
  <si>
    <t>28030-3</t>
  </si>
  <si>
    <t>27060-2</t>
  </si>
  <si>
    <t>27060-3</t>
  </si>
  <si>
    <t>27060-4</t>
  </si>
  <si>
    <t>27060-5</t>
  </si>
  <si>
    <t>27060-6</t>
  </si>
  <si>
    <t>Poste de Pompage</t>
  </si>
  <si>
    <t>Rue NOTRE- DAME</t>
  </si>
  <si>
    <t>26070-1</t>
  </si>
  <si>
    <t>Puits Bussières # 1, bâtiment mécanique et chemin d'accès</t>
  </si>
  <si>
    <t>1336</t>
  </si>
  <si>
    <t>26070-2</t>
  </si>
  <si>
    <t>Puits Bussières # 2</t>
  </si>
  <si>
    <t>26070-3</t>
  </si>
  <si>
    <t>Puits Freeman # 1, bâtiment mécanique et chemin d'accès</t>
  </si>
  <si>
    <t>1428</t>
  </si>
  <si>
    <t>26070-4</t>
  </si>
  <si>
    <t>Puits Freeman # 2</t>
  </si>
  <si>
    <t>26070-5</t>
  </si>
  <si>
    <t>Puits Freeman # 3</t>
  </si>
  <si>
    <t>26070-6</t>
  </si>
  <si>
    <t>Conduite d'amenée d'eau brute sur 2600m.l.</t>
  </si>
  <si>
    <t>26070-7</t>
  </si>
  <si>
    <t>Usine de traitement et réservoir d'eau potable</t>
  </si>
  <si>
    <t>1208</t>
  </si>
  <si>
    <t>26070-8</t>
  </si>
  <si>
    <t>Usine de distribution et réservoir d'eau potable</t>
  </si>
  <si>
    <t>1206</t>
  </si>
  <si>
    <t>26070-9</t>
  </si>
  <si>
    <t>26070-10</t>
  </si>
  <si>
    <t>rue de la Colline</t>
  </si>
  <si>
    <t>26070-11</t>
  </si>
  <si>
    <t>26070-12</t>
  </si>
  <si>
    <t>26070-13</t>
  </si>
  <si>
    <t>26070-14</t>
  </si>
  <si>
    <t>rue Léon-Vachon</t>
  </si>
  <si>
    <t>26070-15</t>
  </si>
  <si>
    <t>Rue Jogue</t>
  </si>
  <si>
    <t>26070-16</t>
  </si>
  <si>
    <t>SP-M</t>
  </si>
  <si>
    <t>rue Radisson</t>
  </si>
  <si>
    <t>26070-17</t>
  </si>
  <si>
    <t>Usine de traitement des eaux usées et étangs aérés</t>
  </si>
  <si>
    <t>1105</t>
  </si>
  <si>
    <t>rue Bellevue</t>
  </si>
  <si>
    <t>26063-1</t>
  </si>
  <si>
    <t>26063-2</t>
  </si>
  <si>
    <t>Chemins des ETANGS</t>
  </si>
  <si>
    <t>26005-1</t>
  </si>
  <si>
    <t>Route  275</t>
  </si>
  <si>
    <t>26005-2</t>
  </si>
  <si>
    <t>Route  CLICHE-GOLDEN</t>
  </si>
  <si>
    <t>26005-3</t>
  </si>
  <si>
    <t>Route REED</t>
  </si>
  <si>
    <t>19097-1</t>
  </si>
  <si>
    <t>19097-2</t>
  </si>
  <si>
    <t>Rue de l’ Église</t>
  </si>
  <si>
    <t>19097-3</t>
  </si>
  <si>
    <t>PP-Chabot</t>
  </si>
  <si>
    <t>9116</t>
  </si>
  <si>
    <t>Rue Chabot</t>
  </si>
  <si>
    <t>19097-4</t>
  </si>
  <si>
    <t>3470</t>
  </si>
  <si>
    <t>Rang  Nord-Est</t>
  </si>
  <si>
    <t>19070-1</t>
  </si>
  <si>
    <t>19070-2</t>
  </si>
  <si>
    <t>19070-3</t>
  </si>
  <si>
    <t>414</t>
  </si>
  <si>
    <t>Rue  Saint-Jean</t>
  </si>
  <si>
    <t>19070-4</t>
  </si>
  <si>
    <t>19070-5</t>
  </si>
  <si>
    <t>26063-3</t>
  </si>
  <si>
    <t>Poste de pompage Coulombe</t>
  </si>
  <si>
    <t>Rue Coulombe</t>
  </si>
  <si>
    <t>26035-1</t>
  </si>
  <si>
    <t>étangs de la municipalité</t>
  </si>
  <si>
    <t>26035-2</t>
  </si>
  <si>
    <t>bâtiment eau potable</t>
  </si>
  <si>
    <t>26035-3</t>
  </si>
  <si>
    <t>26035-4</t>
  </si>
  <si>
    <t>26035-5</t>
  </si>
  <si>
    <t>26022-1</t>
  </si>
  <si>
    <t>Rue des CEDRES</t>
  </si>
  <si>
    <t>26022-2</t>
  </si>
  <si>
    <t>790</t>
  </si>
  <si>
    <t>Rue des Loisirs</t>
  </si>
  <si>
    <t>26022-3</t>
  </si>
  <si>
    <t>571B</t>
  </si>
  <si>
    <t>26022-4</t>
  </si>
  <si>
    <t>Suppression et régulation</t>
  </si>
  <si>
    <t>Rue du Château</t>
  </si>
  <si>
    <t>26022-5</t>
  </si>
  <si>
    <t>PP</t>
  </si>
  <si>
    <t>Rue des Pins</t>
  </si>
  <si>
    <t>26010-1</t>
  </si>
  <si>
    <t>19062-1</t>
  </si>
  <si>
    <t>Station épuration Ste-Anne</t>
  </si>
  <si>
    <t>19062-2</t>
  </si>
  <si>
    <t>Station St-Marc</t>
  </si>
  <si>
    <t>Rue St-Marc</t>
  </si>
  <si>
    <t>19062-3</t>
  </si>
  <si>
    <t>Station Principale</t>
  </si>
  <si>
    <t>19062-4</t>
  </si>
  <si>
    <t>Station du Moulin</t>
  </si>
  <si>
    <t>19062-5</t>
  </si>
  <si>
    <t>19062-6</t>
  </si>
  <si>
    <t>Station du Parc</t>
  </si>
  <si>
    <t>Du Parc</t>
  </si>
  <si>
    <t>19062-7</t>
  </si>
  <si>
    <t>Station Auguste-Lavallée</t>
  </si>
  <si>
    <t>Rue Auguste-Lavallée</t>
  </si>
  <si>
    <t>19062-8</t>
  </si>
  <si>
    <t>19062-9</t>
  </si>
  <si>
    <t>Route Bégin</t>
  </si>
  <si>
    <t>19062-10</t>
  </si>
  <si>
    <t>19055-1</t>
  </si>
  <si>
    <t>Rue de l’ Érablière</t>
  </si>
  <si>
    <t>19055-2</t>
  </si>
  <si>
    <t>Boulevard  Bégin</t>
  </si>
  <si>
    <t>19055-3</t>
  </si>
  <si>
    <t>19055-4</t>
  </si>
  <si>
    <t>19055-5</t>
  </si>
  <si>
    <t>19055-6</t>
  </si>
  <si>
    <t>19055-7</t>
  </si>
  <si>
    <t>Boulevard  Gagnon</t>
  </si>
  <si>
    <t>19055-8</t>
  </si>
  <si>
    <t>Rue  Laflamme</t>
  </si>
  <si>
    <t>19055-9</t>
  </si>
  <si>
    <t>SP</t>
  </si>
  <si>
    <t>19045-4</t>
  </si>
  <si>
    <t>2282</t>
  </si>
  <si>
    <t>Rue  Dutil</t>
  </si>
  <si>
    <t>19045-5</t>
  </si>
  <si>
    <t>2015</t>
  </si>
  <si>
    <t>19045-6</t>
  </si>
  <si>
    <t>19030-1</t>
  </si>
  <si>
    <t>Régulation</t>
  </si>
  <si>
    <t>route 279</t>
  </si>
  <si>
    <t>19030-2</t>
  </si>
  <si>
    <t>route de la Fraternité</t>
  </si>
  <si>
    <t>19030-3</t>
  </si>
  <si>
    <t>19030-4</t>
  </si>
  <si>
    <t>Route de Saint-Malachie</t>
  </si>
  <si>
    <t>19030-5</t>
  </si>
  <si>
    <t>18010-1</t>
  </si>
  <si>
    <t>Rang Laverdière</t>
  </si>
  <si>
    <t>17060-1</t>
  </si>
  <si>
    <t>17060-2</t>
  </si>
  <si>
    <t>17060-3</t>
  </si>
  <si>
    <t>Chemin  SAINT-JOSEPH</t>
  </si>
  <si>
    <t>17060-4</t>
  </si>
  <si>
    <t>17060-5</t>
  </si>
  <si>
    <t>Rue des Quatre vents</t>
  </si>
  <si>
    <t>17060-6</t>
  </si>
  <si>
    <t>17060-7</t>
  </si>
  <si>
    <t>17040-1</t>
  </si>
  <si>
    <t>PP-1 (Principal)</t>
  </si>
  <si>
    <t>17040-2</t>
  </si>
  <si>
    <t>PP-2 (Pont)</t>
  </si>
  <si>
    <t>17040-3</t>
  </si>
  <si>
    <t>Chemin du Village Est</t>
  </si>
  <si>
    <t>17035-7</t>
  </si>
  <si>
    <t>Rue Saint-Clément</t>
  </si>
  <si>
    <t>17035-8</t>
  </si>
  <si>
    <t>P-4</t>
  </si>
  <si>
    <t>Rue des Merisiers</t>
  </si>
  <si>
    <t>17015-1</t>
  </si>
  <si>
    <t>Route Bélanger</t>
  </si>
  <si>
    <t>17015-2</t>
  </si>
  <si>
    <t>Rue Dumas</t>
  </si>
  <si>
    <t>17015-3</t>
  </si>
  <si>
    <t>Station de pompage Jérémie</t>
  </si>
  <si>
    <t>rue Jérémie</t>
  </si>
  <si>
    <t>Station de pompage Montgolfier</t>
  </si>
  <si>
    <t>rue John-Molson</t>
  </si>
  <si>
    <t>52007-3</t>
  </si>
  <si>
    <t>52007-4</t>
  </si>
  <si>
    <t>52007-5</t>
  </si>
  <si>
    <t>Joliboisé</t>
  </si>
  <si>
    <t>52007-6</t>
  </si>
  <si>
    <t>1941</t>
  </si>
  <si>
    <t>52007-7</t>
  </si>
  <si>
    <t>De la Petite Rivière</t>
  </si>
  <si>
    <t>52007-8</t>
  </si>
  <si>
    <t>52007-9</t>
  </si>
  <si>
    <t>lot 5012958</t>
  </si>
  <si>
    <t>Des érables</t>
  </si>
  <si>
    <t>52007-10</t>
  </si>
  <si>
    <t>lot 5012957</t>
  </si>
  <si>
    <t>52017-1</t>
  </si>
  <si>
    <t>52017-2</t>
  </si>
  <si>
    <t>Rue  MARTIN-BIRON</t>
  </si>
  <si>
    <t>52017-3</t>
  </si>
  <si>
    <t>52017-4</t>
  </si>
  <si>
    <t>Rue SAINTE-MARIE</t>
  </si>
  <si>
    <t>52030-1</t>
  </si>
  <si>
    <t>Chemin  SAINT-THOMAS</t>
  </si>
  <si>
    <t>52030-2</t>
  </si>
  <si>
    <t>réservoi + 2 puits artésion</t>
  </si>
  <si>
    <t>3438</t>
  </si>
  <si>
    <t>Rang-Saint-Pierre</t>
  </si>
  <si>
    <t>Station de pompage Île-Gagnon</t>
  </si>
  <si>
    <t>rue de l'Île-Gagnon</t>
  </si>
  <si>
    <t>Station de pompage Chemin du Tour</t>
  </si>
  <si>
    <t>chemin du Tour</t>
  </si>
  <si>
    <t>Station de pompage Bomar 1</t>
  </si>
  <si>
    <t>rue de la Station</t>
  </si>
  <si>
    <t>Station de pompage Bomar 2</t>
  </si>
  <si>
    <t>Station de pompage Fernando-Pessoa</t>
  </si>
  <si>
    <t>8184</t>
  </si>
  <si>
    <t>rue Fernando-Pessoa</t>
  </si>
  <si>
    <t>Station de pompage Bernard-Lefebvre</t>
  </si>
  <si>
    <t>rue Bernard-Lefebvre</t>
  </si>
  <si>
    <t>Station de pompage François-Mauriac</t>
  </si>
  <si>
    <t>6650</t>
  </si>
  <si>
    <t>rue François-Mauriac</t>
  </si>
  <si>
    <t>Station de pompage Michelin</t>
  </si>
  <si>
    <t>2325</t>
  </si>
  <si>
    <t>rue Michelin</t>
  </si>
  <si>
    <t>Station de pompage Valéry</t>
  </si>
  <si>
    <t>327</t>
  </si>
  <si>
    <t>boulevard Sainte-Rose</t>
  </si>
  <si>
    <t>Station de pompage du Tremblay</t>
  </si>
  <si>
    <t>90e avenue</t>
  </si>
  <si>
    <t>Station de pompage des Îles</t>
  </si>
  <si>
    <t>promenade des Îles</t>
  </si>
  <si>
    <t>Station de pompage Haïfa</t>
  </si>
  <si>
    <t>avenue Shorecrest</t>
  </si>
  <si>
    <t>Station de pompage Renaix</t>
  </si>
  <si>
    <t>2134</t>
  </si>
  <si>
    <t>rue de Renaix</t>
  </si>
  <si>
    <t>Station de pompage J.-J.-Joubert</t>
  </si>
  <si>
    <t>1810</t>
  </si>
  <si>
    <t>boulevard Cartier Est</t>
  </si>
  <si>
    <t>Station de pompage Hector-Lussier</t>
  </si>
  <si>
    <t>3066</t>
  </si>
  <si>
    <t>rue Hector-Lussier</t>
  </si>
  <si>
    <t>Station de pompage Thérèse-Casgrain</t>
  </si>
  <si>
    <t>rue Thérèse-Casgrain</t>
  </si>
  <si>
    <t>Station de pompage la Fermerie</t>
  </si>
  <si>
    <t>rue de Ronchamp</t>
  </si>
  <si>
    <t>Station de pompage Montreuil</t>
  </si>
  <si>
    <t>rue Rosario</t>
  </si>
  <si>
    <t>Station de pompage Bord-de-l'Eau</t>
  </si>
  <si>
    <t>rue de Val-Brillant</t>
  </si>
  <si>
    <t>Station de pompage la Capricieuse</t>
  </si>
  <si>
    <t>544</t>
  </si>
  <si>
    <t>terrasse de la Capricieuse</t>
  </si>
  <si>
    <t>Station de pompage Sainte-Claire</t>
  </si>
  <si>
    <t>rue de la Pointe-Langlois</t>
  </si>
  <si>
    <t>Station de pompage Lagaçé</t>
  </si>
  <si>
    <t>boulevard Saint-Martin Ouest</t>
  </si>
  <si>
    <t>Station de pompage Boudrias</t>
  </si>
  <si>
    <t>rue Dutrisac</t>
  </si>
  <si>
    <t>Station de pompage Notre-Dame-de-Laval</t>
  </si>
  <si>
    <t>rue Notre-Dame-de-Laval</t>
  </si>
  <si>
    <t>Station de pompage des Cormorans</t>
  </si>
  <si>
    <t>7035</t>
  </si>
  <si>
    <t>boulevard Lévesque Est</t>
  </si>
  <si>
    <t>Station de pompage Aubry</t>
  </si>
  <si>
    <t>terrasse Aubry</t>
  </si>
  <si>
    <t>Station de pompage Lortie</t>
  </si>
  <si>
    <t>rue Lortie</t>
  </si>
  <si>
    <t>Station de pompage le Boutillier</t>
  </si>
  <si>
    <t>1398</t>
  </si>
  <si>
    <t>rue le Boutillier</t>
  </si>
  <si>
    <t>Station de pompage Galbrand</t>
  </si>
  <si>
    <t>rue Galbrand</t>
  </si>
  <si>
    <t>Station de pompage du Barrage</t>
  </si>
  <si>
    <t>3699</t>
  </si>
  <si>
    <t>rue du Barrage</t>
  </si>
  <si>
    <t>Station de pompage Saint-Julien</t>
  </si>
  <si>
    <t>avenue Bellevue</t>
  </si>
  <si>
    <t>Station de pompage Nantel</t>
  </si>
  <si>
    <t>rue Nantel</t>
  </si>
  <si>
    <t>Station de pompage des Bocages</t>
  </si>
  <si>
    <t>4915</t>
  </si>
  <si>
    <t>rue du Tremblay</t>
  </si>
  <si>
    <t>Station de pompage du Portage</t>
  </si>
  <si>
    <t>1581</t>
  </si>
  <si>
    <t>rue du Portage</t>
  </si>
  <si>
    <t>Station de pompage Maisonneuve</t>
  </si>
  <si>
    <t>Station de pompage Berthelot</t>
  </si>
  <si>
    <t>9571</t>
  </si>
  <si>
    <t>rue Dessureaux</t>
  </si>
  <si>
    <t>Station de pompage Chomedey 440</t>
  </si>
  <si>
    <t>2611</t>
  </si>
  <si>
    <t>boulevard Chomedey</t>
  </si>
  <si>
    <t>Station de pompage Cimon</t>
  </si>
  <si>
    <t>7425</t>
  </si>
  <si>
    <t>Station de pompage Montcalm</t>
  </si>
  <si>
    <t>1435</t>
  </si>
  <si>
    <t>rue Montcalm</t>
  </si>
  <si>
    <t>Station de pompage Saint-Judes</t>
  </si>
  <si>
    <t>rue Saint-Judes</t>
  </si>
  <si>
    <t>Station de pompage de la Concorde</t>
  </si>
  <si>
    <t>1200</t>
  </si>
  <si>
    <t>boulevard de la Concorde ouest</t>
  </si>
  <si>
    <t>Station de pompage Mattawa</t>
  </si>
  <si>
    <t>boulevard Mattawa</t>
  </si>
  <si>
    <t>Station de pompage Cartier</t>
  </si>
  <si>
    <t>montée Major</t>
  </si>
  <si>
    <t>Station de pompage Mirelle</t>
  </si>
  <si>
    <t>rue Mirelle</t>
  </si>
  <si>
    <t>Station de pompage Marc</t>
  </si>
  <si>
    <t>2050</t>
  </si>
  <si>
    <t>rue Marc</t>
  </si>
  <si>
    <t>52007-1</t>
  </si>
  <si>
    <t>Saint-Antoine-Sud</t>
  </si>
  <si>
    <t>52007-2</t>
  </si>
  <si>
    <t>52035-9</t>
  </si>
  <si>
    <t>Rue de Frontnac</t>
  </si>
  <si>
    <t>52035-10</t>
  </si>
  <si>
    <t>1121</t>
  </si>
  <si>
    <t>Avenue Gilles-Villeneuve</t>
  </si>
  <si>
    <t>52035-11</t>
  </si>
  <si>
    <t>781</t>
  </si>
  <si>
    <t>52035-12</t>
  </si>
  <si>
    <t>910</t>
  </si>
  <si>
    <t>Boulevard Giroux</t>
  </si>
  <si>
    <t>52035-13</t>
  </si>
  <si>
    <t>52035-14</t>
  </si>
  <si>
    <t>1391</t>
  </si>
  <si>
    <t>Rue  DE FRONTENAC</t>
  </si>
  <si>
    <t>52035-15</t>
  </si>
  <si>
    <t>52035-16</t>
  </si>
  <si>
    <t>52040-1</t>
  </si>
  <si>
    <t>52040-2</t>
  </si>
  <si>
    <t>Rang  RIVIERE BAYONNE Nord</t>
  </si>
  <si>
    <t>52045-1</t>
  </si>
  <si>
    <t>1225</t>
  </si>
  <si>
    <t>Rang  SAINT-MICHEL</t>
  </si>
  <si>
    <t>52045-2</t>
  </si>
  <si>
    <t>60020-4</t>
  </si>
  <si>
    <t>Usine de chloration et de pompage éleectrique</t>
  </si>
  <si>
    <t>60020-5</t>
  </si>
  <si>
    <t>Chambre de compteur L'Assomption</t>
  </si>
  <si>
    <t>Montée de SAINT-SULPICE</t>
  </si>
  <si>
    <t>60020-6</t>
  </si>
  <si>
    <t>Poste de pompage no. 2</t>
  </si>
  <si>
    <t>876</t>
  </si>
  <si>
    <t>Chemin du BORD-DE-L'EAU</t>
  </si>
  <si>
    <t>60020-7</t>
  </si>
  <si>
    <t>Station d'épuration Saint-Sulpice</t>
  </si>
  <si>
    <t>60020-8</t>
  </si>
  <si>
    <t>Bassins de Lavaltrie</t>
  </si>
  <si>
    <t>Rue Notre-Dame, Lavaltrie</t>
  </si>
  <si>
    <t>60035-1</t>
  </si>
  <si>
    <t>Centrale de filtration</t>
  </si>
  <si>
    <t>Rang Haut Achigan Nord</t>
  </si>
  <si>
    <t>60035-2</t>
  </si>
  <si>
    <t>Rue des Supliciens</t>
  </si>
  <si>
    <t>60035-3</t>
  </si>
  <si>
    <t>Rue Roch</t>
  </si>
  <si>
    <t>60035-4</t>
  </si>
  <si>
    <t>Rue Richard</t>
  </si>
  <si>
    <t>60035-5</t>
  </si>
  <si>
    <t>Rue Onulphe-Peltier</t>
  </si>
  <si>
    <t>60035-6</t>
  </si>
  <si>
    <t>22B</t>
  </si>
  <si>
    <t>60035-7</t>
  </si>
  <si>
    <t>P-5</t>
  </si>
  <si>
    <t>Rue Desroches</t>
  </si>
  <si>
    <t>52030-3</t>
  </si>
  <si>
    <t>2420</t>
  </si>
  <si>
    <t>52030-4</t>
  </si>
  <si>
    <t>4580</t>
  </si>
  <si>
    <t>52030-5</t>
  </si>
  <si>
    <t>52030-6</t>
  </si>
  <si>
    <t>Rang Nord</t>
  </si>
  <si>
    <t>52030-7</t>
  </si>
  <si>
    <t>2280</t>
  </si>
  <si>
    <t>52035-1</t>
  </si>
  <si>
    <t>Station d'assainissement des eaux</t>
  </si>
  <si>
    <t>Rue  DE BIENVILLE</t>
  </si>
  <si>
    <t>52035-2</t>
  </si>
  <si>
    <t>52035-3</t>
  </si>
  <si>
    <t>1141</t>
  </si>
  <si>
    <t>Rue Frontenac</t>
  </si>
  <si>
    <t>52035-4</t>
  </si>
  <si>
    <t>52035-5</t>
  </si>
  <si>
    <t>Rue de Montcalm</t>
  </si>
  <si>
    <t>52035-6</t>
  </si>
  <si>
    <t>52035-7</t>
  </si>
  <si>
    <t>751</t>
  </si>
  <si>
    <t>Rue de Gaboury</t>
  </si>
  <si>
    <t>52035-8</t>
  </si>
  <si>
    <t>52045-3</t>
  </si>
  <si>
    <t>52045-4</t>
  </si>
  <si>
    <t>Laforest</t>
  </si>
  <si>
    <t>52045-5</t>
  </si>
  <si>
    <t>École</t>
  </si>
  <si>
    <t>52045-6</t>
  </si>
  <si>
    <t>52045-7</t>
  </si>
  <si>
    <t>Chemin Traverse</t>
  </si>
  <si>
    <t>52055-1</t>
  </si>
  <si>
    <t>Rang des VINGT</t>
  </si>
  <si>
    <t>52055-2</t>
  </si>
  <si>
    <t>Montée  SAINT-LAURENT</t>
  </si>
  <si>
    <t>52055-3</t>
  </si>
  <si>
    <t>52055-4</t>
  </si>
  <si>
    <t>52055-5</t>
  </si>
  <si>
    <t>52055-6</t>
  </si>
  <si>
    <t>52055-7</t>
  </si>
  <si>
    <t>779</t>
  </si>
  <si>
    <t>52055-8</t>
  </si>
  <si>
    <t>52055-9</t>
  </si>
  <si>
    <t>52055-10</t>
  </si>
  <si>
    <t>52062-1</t>
  </si>
  <si>
    <t>2991</t>
  </si>
  <si>
    <t>Rang  SAINT-ANDRE</t>
  </si>
  <si>
    <t>52062-2</t>
  </si>
  <si>
    <t>étangs + batisse avec surpresseur + réservoir</t>
  </si>
  <si>
    <t>52070-1</t>
  </si>
  <si>
    <t>52080-1</t>
  </si>
  <si>
    <t>Poste Comeau</t>
  </si>
  <si>
    <t>Terrasse  COMEAU</t>
  </si>
  <si>
    <t>52080-2</t>
  </si>
  <si>
    <t>Rue  PLANTE</t>
  </si>
  <si>
    <t>52080-3</t>
  </si>
  <si>
    <t>Rue  PAQUIN</t>
  </si>
  <si>
    <t>52080-4</t>
  </si>
  <si>
    <t>Poste Manoir</t>
  </si>
  <si>
    <t>Des Touristes</t>
  </si>
  <si>
    <t>52080-5</t>
  </si>
  <si>
    <t>Puits Nantel</t>
  </si>
  <si>
    <t>880</t>
  </si>
  <si>
    <t>Chemin de la pompe</t>
  </si>
  <si>
    <t>52080-6</t>
  </si>
  <si>
    <t>Puits Mont-Lanaudière</t>
  </si>
  <si>
    <t>Chemin du Mont Lanaudière</t>
  </si>
  <si>
    <t>60013-24</t>
  </si>
  <si>
    <t>Poste Basile-Routhier</t>
  </si>
  <si>
    <t>Rue BASILE-ROUTHIER</t>
  </si>
  <si>
    <t>60013-25</t>
  </si>
  <si>
    <t>Poste Masson-Pluvial</t>
  </si>
  <si>
    <t>674 A</t>
  </si>
  <si>
    <t>Rue MASSON</t>
  </si>
  <si>
    <t>60013-26</t>
  </si>
  <si>
    <t>Poste Prud'homme</t>
  </si>
  <si>
    <t>Face 730</t>
  </si>
  <si>
    <t>60013-27</t>
  </si>
  <si>
    <t>Station Franklin</t>
  </si>
  <si>
    <t>1029</t>
  </si>
  <si>
    <t>60013-28</t>
  </si>
  <si>
    <t>Poste St-Georges</t>
  </si>
  <si>
    <t>60013-29</t>
  </si>
  <si>
    <t>Station Beauchesne</t>
  </si>
  <si>
    <t>Rue BEAUCHESNE</t>
  </si>
  <si>
    <t>60013-30</t>
  </si>
  <si>
    <t>Station Félix</t>
  </si>
  <si>
    <t>1006</t>
  </si>
  <si>
    <t>60013-31</t>
  </si>
  <si>
    <t>Poste Windsor</t>
  </si>
  <si>
    <t>Face 1226</t>
  </si>
  <si>
    <t>60013-32</t>
  </si>
  <si>
    <t>Poste des Pins</t>
  </si>
  <si>
    <t>1341</t>
  </si>
  <si>
    <t>Boulevard IBERVILLE</t>
  </si>
  <si>
    <t>60013-33</t>
  </si>
  <si>
    <t>Station du Purification de l'eau (SPE)</t>
  </si>
  <si>
    <t>Rue de la TRAVERSE</t>
  </si>
  <si>
    <t>60013-34</t>
  </si>
  <si>
    <t>Réservoir eau potable SPE</t>
  </si>
  <si>
    <t>60013-1</t>
  </si>
  <si>
    <t>Poste de pompage Place Bellerive</t>
  </si>
  <si>
    <t>Place BELLERIVE</t>
  </si>
  <si>
    <t>60013-2</t>
  </si>
  <si>
    <t>Station de traitement par étangs aérés (STÉA)</t>
  </si>
  <si>
    <t>Place des ROSEAUX</t>
  </si>
  <si>
    <t>52080-7</t>
  </si>
  <si>
    <t>52090-1</t>
  </si>
  <si>
    <t>Rue Allard</t>
  </si>
  <si>
    <t>52090-2</t>
  </si>
  <si>
    <t>52095-1</t>
  </si>
  <si>
    <t>Terrasse  DESAILLIERS</t>
  </si>
  <si>
    <t>52095-2</t>
  </si>
  <si>
    <t>Chemin de l’ AQUEDUC</t>
  </si>
  <si>
    <t>52095-3</t>
  </si>
  <si>
    <t>Station de régularisation</t>
  </si>
  <si>
    <t>60005-1</t>
  </si>
  <si>
    <t>Poste Céline-Dion</t>
  </si>
  <si>
    <t>Boulevard  CELINE-DION</t>
  </si>
  <si>
    <t>60005-2</t>
  </si>
  <si>
    <t>Poste Quarante-Arpents</t>
  </si>
  <si>
    <t>Chemin des QUARANTE ARPENTS</t>
  </si>
  <si>
    <t>60005-3</t>
  </si>
  <si>
    <t>Poste parc de la Presqu'île</t>
  </si>
  <si>
    <t>60005-4</t>
  </si>
  <si>
    <t>Poste île Vaudry</t>
  </si>
  <si>
    <t>60005-5</t>
  </si>
  <si>
    <t>Poste Hamel</t>
  </si>
  <si>
    <t>60005-6</t>
  </si>
  <si>
    <t>100e avenue, PAT</t>
  </si>
  <si>
    <t>60013-3</t>
  </si>
  <si>
    <t>60013-4</t>
  </si>
  <si>
    <t>Poste de pompage DES ARSENAUX</t>
  </si>
  <si>
    <t>264</t>
  </si>
  <si>
    <t>60013-5</t>
  </si>
  <si>
    <t>Poste de pompage Pierre Le Gardeur</t>
  </si>
  <si>
    <t>Boulevard  PIERRE-LE GARDEUR</t>
  </si>
  <si>
    <t>60013-6</t>
  </si>
  <si>
    <t>60013-7</t>
  </si>
  <si>
    <t>Poste de pompage De La Seigneurie</t>
  </si>
  <si>
    <t>634 A</t>
  </si>
  <si>
    <t>Rue DE LA SEIGNEURIE</t>
  </si>
  <si>
    <t>60013-8</t>
  </si>
  <si>
    <t>Poste de pompage Lafortune</t>
  </si>
  <si>
    <t>632</t>
  </si>
  <si>
    <t>60013-9</t>
  </si>
  <si>
    <t>Station de pompage Le Bourg-Neuf</t>
  </si>
  <si>
    <t>Boulevard le BOURG-NEUF</t>
  </si>
  <si>
    <t>60013-10</t>
  </si>
  <si>
    <t>Poste Archambault</t>
  </si>
  <si>
    <t>Rue ARCHAMBAULT</t>
  </si>
  <si>
    <t>60013-11</t>
  </si>
  <si>
    <t>Station Yvon</t>
  </si>
  <si>
    <t>Rue  YVON</t>
  </si>
  <si>
    <t>60013-12</t>
  </si>
  <si>
    <t>Poste Champigny</t>
  </si>
  <si>
    <t>Face 268</t>
  </si>
  <si>
    <t>Rue CHAMPIGNY</t>
  </si>
  <si>
    <t>60020-1</t>
  </si>
  <si>
    <t>Poste de pompage Landreville, No. 3</t>
  </si>
  <si>
    <t>60020-2</t>
  </si>
  <si>
    <t>Poste de pompage no 1</t>
  </si>
  <si>
    <t>776</t>
  </si>
  <si>
    <t>60020-3</t>
  </si>
  <si>
    <t>60005-7</t>
  </si>
  <si>
    <t>Place des Roseaux</t>
  </si>
  <si>
    <t>60013-13</t>
  </si>
  <si>
    <t>Station Larochelle</t>
  </si>
  <si>
    <t>Rue  CHERRIER</t>
  </si>
  <si>
    <t>60013-14</t>
  </si>
  <si>
    <t>Station St-Laurent</t>
  </si>
  <si>
    <t>Rue DAIGLE</t>
  </si>
  <si>
    <t>60013-15</t>
  </si>
  <si>
    <t>Poste Lachance</t>
  </si>
  <si>
    <t>Rue LACHANCE</t>
  </si>
  <si>
    <t>60013-16</t>
  </si>
  <si>
    <t>Poste Marina</t>
  </si>
  <si>
    <t>60013-17</t>
  </si>
  <si>
    <t>Poste Hélène</t>
  </si>
  <si>
    <t>Rue  HELENE</t>
  </si>
  <si>
    <t>60013-18</t>
  </si>
  <si>
    <t>Rue  LEBEL</t>
  </si>
  <si>
    <t>60013-19</t>
  </si>
  <si>
    <t>Station Thiffault</t>
  </si>
  <si>
    <t>60013-20</t>
  </si>
  <si>
    <t>Poste Claude</t>
  </si>
  <si>
    <t>Rue CLAUDE</t>
  </si>
  <si>
    <t>60013-21</t>
  </si>
  <si>
    <t>Poste Providence</t>
  </si>
  <si>
    <t>648 A</t>
  </si>
  <si>
    <t>Rue de PROVIDENCE</t>
  </si>
  <si>
    <t>60013-22</t>
  </si>
  <si>
    <t>Station Jolasmont</t>
  </si>
  <si>
    <t>577</t>
  </si>
  <si>
    <t>Boulevard  IBERVILLE</t>
  </si>
  <si>
    <t>60013-23</t>
  </si>
  <si>
    <t>Poste Ritchot</t>
  </si>
  <si>
    <t>576</t>
  </si>
  <si>
    <t>60035-8</t>
  </si>
  <si>
    <t>P-6</t>
  </si>
  <si>
    <t>Croissant de la Rive</t>
  </si>
  <si>
    <t>61005-1</t>
  </si>
  <si>
    <t>Curé-Valois</t>
  </si>
  <si>
    <t>Rue de Lanaudière</t>
  </si>
  <si>
    <t>61005-2</t>
  </si>
  <si>
    <t>Royale</t>
  </si>
  <si>
    <t>103-A</t>
  </si>
  <si>
    <t>Rue Royale</t>
  </si>
  <si>
    <t>61005-3</t>
  </si>
  <si>
    <t>Curé-Dupont</t>
  </si>
  <si>
    <t>Rue Curé-Dupont</t>
  </si>
  <si>
    <t>61005-4</t>
  </si>
  <si>
    <t>Ile-Vessot</t>
  </si>
  <si>
    <t>Avenue du Littoral</t>
  </si>
  <si>
    <t>61005-5</t>
  </si>
  <si>
    <t>Place Morin</t>
  </si>
  <si>
    <t>149</t>
  </si>
  <si>
    <t>Rue Houle</t>
  </si>
  <si>
    <t>61005-6</t>
  </si>
  <si>
    <t>Boulevard Brassard</t>
  </si>
  <si>
    <t>61005-7</t>
  </si>
  <si>
    <t>61005-8</t>
  </si>
  <si>
    <t>61013-6</t>
  </si>
  <si>
    <t>D</t>
  </si>
  <si>
    <t>1RE AVENUE</t>
  </si>
  <si>
    <t>61013-7</t>
  </si>
  <si>
    <t>E</t>
  </si>
  <si>
    <t>299</t>
  </si>
  <si>
    <t>61013-8</t>
  </si>
  <si>
    <t>F</t>
  </si>
  <si>
    <t>MAJEAU</t>
  </si>
  <si>
    <t>61025-13</t>
  </si>
  <si>
    <t>dosage hypochlorite</t>
  </si>
  <si>
    <t>61025-14</t>
  </si>
  <si>
    <t>pompage distribution</t>
  </si>
  <si>
    <t>61025-15</t>
  </si>
  <si>
    <t>groupes électrogènes</t>
  </si>
  <si>
    <t>61035-5</t>
  </si>
  <si>
    <t>Rue  LOUIS-BAZINET</t>
  </si>
  <si>
    <t>61035-6</t>
  </si>
  <si>
    <t>Boulevard  SAINTE-ANNE</t>
  </si>
  <si>
    <t>61035-7</t>
  </si>
  <si>
    <t>Puits no 1</t>
  </si>
  <si>
    <t>Bd L'Assomption Est</t>
  </si>
  <si>
    <t>61035-8</t>
  </si>
  <si>
    <t>Puits no 5</t>
  </si>
  <si>
    <t>Parc du Bois-Brulé</t>
  </si>
  <si>
    <t>61035-9</t>
  </si>
  <si>
    <t>Puits no 6</t>
  </si>
  <si>
    <t>61035-10</t>
  </si>
  <si>
    <t>Puits no 7</t>
  </si>
  <si>
    <t>Rue Pierre-Mercure</t>
  </si>
  <si>
    <t>61035-11</t>
  </si>
  <si>
    <t>220 Rue Petite-Noraie</t>
  </si>
  <si>
    <t>61035-12</t>
  </si>
  <si>
    <t>Rue de la VISITATION</t>
  </si>
  <si>
    <t>61035-13</t>
  </si>
  <si>
    <t>Poste de pompage eau brute rivière</t>
  </si>
  <si>
    <t>Arrière 1020 de la Visitation</t>
  </si>
  <si>
    <t>61005-9</t>
  </si>
  <si>
    <t>61005-10</t>
  </si>
  <si>
    <t>61005-11</t>
  </si>
  <si>
    <t>61005-12</t>
  </si>
  <si>
    <t>61005-13</t>
  </si>
  <si>
    <t>61005-14</t>
  </si>
  <si>
    <t>61005-15</t>
  </si>
  <si>
    <t>61005-16</t>
  </si>
  <si>
    <t>61005-17</t>
  </si>
  <si>
    <t>61005-18</t>
  </si>
  <si>
    <t>61005-19</t>
  </si>
  <si>
    <t>61005-20</t>
  </si>
  <si>
    <t>61005-21</t>
  </si>
  <si>
    <t>61005-22</t>
  </si>
  <si>
    <t>instrumentation,contrôle</t>
  </si>
  <si>
    <t>61005-23</t>
  </si>
  <si>
    <t>laboratoire</t>
  </si>
  <si>
    <t>61005-24</t>
  </si>
  <si>
    <t>dosage polymere</t>
  </si>
  <si>
    <t>61005-25</t>
  </si>
  <si>
    <t>grillage eau brute</t>
  </si>
  <si>
    <t>61005-26</t>
  </si>
  <si>
    <t>analyseurs</t>
  </si>
  <si>
    <t>61005-27</t>
  </si>
  <si>
    <t>eaux de lavage</t>
  </si>
  <si>
    <t>61005-28</t>
  </si>
  <si>
    <t>Mgr Forbes</t>
  </si>
  <si>
    <t>61005-29</t>
  </si>
  <si>
    <t>chloration</t>
  </si>
  <si>
    <t>61005-30</t>
  </si>
  <si>
    <t>61005-31</t>
  </si>
  <si>
    <t>pompes distribution</t>
  </si>
  <si>
    <t>61005-32</t>
  </si>
  <si>
    <t>tuyauterie et vannes de contrôle</t>
  </si>
  <si>
    <t>61005-33</t>
  </si>
  <si>
    <t>architecture</t>
  </si>
  <si>
    <t>61005-34</t>
  </si>
  <si>
    <t>électricité</t>
  </si>
  <si>
    <t>61005-35</t>
  </si>
  <si>
    <t>Mécanique du bâtiment</t>
  </si>
  <si>
    <t>61005-36</t>
  </si>
  <si>
    <t>Architecture</t>
  </si>
  <si>
    <t>61005-37</t>
  </si>
  <si>
    <t>dosage de chaux</t>
  </si>
  <si>
    <t>61005-38</t>
  </si>
  <si>
    <t>pompes de lavage</t>
  </si>
  <si>
    <t>61005-39</t>
  </si>
  <si>
    <t>61005-40</t>
  </si>
  <si>
    <t>conduite amenée eau brute</t>
  </si>
  <si>
    <t>61005-41</t>
  </si>
  <si>
    <t>vanne sortie usine</t>
  </si>
  <si>
    <t>61005-42</t>
  </si>
  <si>
    <t>régulateur CR5</t>
  </si>
  <si>
    <t>Lanaudière</t>
  </si>
  <si>
    <t>61013-1</t>
  </si>
  <si>
    <t>Station d'épuration des eaux usées de Crabtree</t>
  </si>
  <si>
    <t>4E AVENUE</t>
  </si>
  <si>
    <t>61013-2</t>
  </si>
  <si>
    <t>61013-3</t>
  </si>
  <si>
    <t>A</t>
  </si>
  <si>
    <t>484</t>
  </si>
  <si>
    <t>61013-4</t>
  </si>
  <si>
    <t>B</t>
  </si>
  <si>
    <t>61013-5</t>
  </si>
  <si>
    <t>C</t>
  </si>
  <si>
    <t>8E RUE</t>
  </si>
  <si>
    <t>61025-16</t>
  </si>
  <si>
    <t>61025-17</t>
  </si>
  <si>
    <t>61025-18</t>
  </si>
  <si>
    <t>61025-19</t>
  </si>
  <si>
    <t>61025-20</t>
  </si>
  <si>
    <t>61025-21</t>
  </si>
  <si>
    <t>61025-22</t>
  </si>
  <si>
    <t>Lajoie</t>
  </si>
  <si>
    <t>566</t>
  </si>
  <si>
    <t>St-Antoine</t>
  </si>
  <si>
    <t>61025-23</t>
  </si>
  <si>
    <t>61025-24</t>
  </si>
  <si>
    <t>Godin</t>
  </si>
  <si>
    <t>1204</t>
  </si>
  <si>
    <t>61025-25</t>
  </si>
  <si>
    <t>Albert-Geoffroy</t>
  </si>
  <si>
    <t>1184</t>
  </si>
  <si>
    <t>61025-26</t>
  </si>
  <si>
    <t>Joseph-Arthur</t>
  </si>
  <si>
    <t>61025-27</t>
  </si>
  <si>
    <t>Samuel-racine</t>
  </si>
  <si>
    <t>899</t>
  </si>
  <si>
    <t>61025-28</t>
  </si>
  <si>
    <t>André-Mathieu</t>
  </si>
  <si>
    <t>andre-mathieu</t>
  </si>
  <si>
    <t>61025-29</t>
  </si>
  <si>
    <t>Ernest-Harnois</t>
  </si>
  <si>
    <t>ernest-Harnois</t>
  </si>
  <si>
    <t>61025-30</t>
  </si>
  <si>
    <t>Gai-Roc</t>
  </si>
  <si>
    <t>Emlien Lafortune</t>
  </si>
  <si>
    <t>61025-31</t>
  </si>
  <si>
    <t>Baby</t>
  </si>
  <si>
    <t>61025-32</t>
  </si>
  <si>
    <t>61025-33</t>
  </si>
  <si>
    <t>61025-34</t>
  </si>
  <si>
    <t>61025-35</t>
  </si>
  <si>
    <t>61025-36</t>
  </si>
  <si>
    <t>61025-37</t>
  </si>
  <si>
    <t>61025-38</t>
  </si>
  <si>
    <t>61025-39</t>
  </si>
  <si>
    <t>61025-40</t>
  </si>
  <si>
    <t>61025-41</t>
  </si>
  <si>
    <t>61025-42</t>
  </si>
  <si>
    <t>61025-43</t>
  </si>
  <si>
    <t>61025-44</t>
  </si>
  <si>
    <t>61025-45</t>
  </si>
  <si>
    <t>chambre de régulation</t>
  </si>
  <si>
    <t>2064</t>
  </si>
  <si>
    <t>Base-de-Roc</t>
  </si>
  <si>
    <t>61025-46</t>
  </si>
  <si>
    <t>1851</t>
  </si>
  <si>
    <t>61025-47</t>
  </si>
  <si>
    <t>61025-48</t>
  </si>
  <si>
    <t>régulateur St-Thomas</t>
  </si>
  <si>
    <t>417</t>
  </si>
  <si>
    <t>St-Thomas</t>
  </si>
  <si>
    <t>61025-49</t>
  </si>
  <si>
    <t>61025-50</t>
  </si>
  <si>
    <t>régulateur Gaspard</t>
  </si>
  <si>
    <t>gaspard sud</t>
  </si>
  <si>
    <t>61025-51</t>
  </si>
  <si>
    <t>régulateur Lajoie</t>
  </si>
  <si>
    <t>Lajoie sud</t>
  </si>
  <si>
    <t>61025-52</t>
  </si>
  <si>
    <t>régulateur Lépine</t>
  </si>
  <si>
    <t>St-Pierre sud</t>
  </si>
  <si>
    <t>61025-53</t>
  </si>
  <si>
    <t>déversoir Lavaltrie</t>
  </si>
  <si>
    <t>835</t>
  </si>
  <si>
    <t>61025-54</t>
  </si>
  <si>
    <t>bassin retenue permanente</t>
  </si>
  <si>
    <t>1604</t>
  </si>
  <si>
    <t>Père Gaston Bibeau</t>
  </si>
  <si>
    <t>61025-55</t>
  </si>
  <si>
    <t>retenue permanente</t>
  </si>
  <si>
    <t>1189</t>
  </si>
  <si>
    <t>Père Florian Bournival</t>
  </si>
  <si>
    <t>61025-56</t>
  </si>
  <si>
    <t>biorétention</t>
  </si>
  <si>
    <t>Docteur Rodolphe boulet</t>
  </si>
  <si>
    <t>1230</t>
  </si>
  <si>
    <t>Thomas Brassard</t>
  </si>
  <si>
    <t>Chambre de débitmètres</t>
  </si>
  <si>
    <t>1385</t>
  </si>
  <si>
    <t>Ch. des Prairies Joliette</t>
  </si>
  <si>
    <t>61030-1</t>
  </si>
  <si>
    <t>61030-2</t>
  </si>
  <si>
    <t>61030-3</t>
  </si>
  <si>
    <t>61035-14</t>
  </si>
  <si>
    <t>61035-15</t>
  </si>
  <si>
    <t>61035-16</t>
  </si>
  <si>
    <t>61040-1</t>
  </si>
  <si>
    <t>Route  343</t>
  </si>
  <si>
    <t>61040-2</t>
  </si>
  <si>
    <t>Puits P-6</t>
  </si>
  <si>
    <t>1281</t>
  </si>
  <si>
    <t>Route 343</t>
  </si>
  <si>
    <t>61040-3</t>
  </si>
  <si>
    <t>Compteur SCB</t>
  </si>
  <si>
    <t>3109</t>
  </si>
  <si>
    <t>Ch. De la Visitation</t>
  </si>
  <si>
    <t>61040-4</t>
  </si>
  <si>
    <t>Ouvrage de surverse rue Principale O.</t>
  </si>
  <si>
    <t>n/ap</t>
  </si>
  <si>
    <t>Rue Principale O.</t>
  </si>
  <si>
    <t>61030-4</t>
  </si>
  <si>
    <t>61030-5</t>
  </si>
  <si>
    <t>61030-6</t>
  </si>
  <si>
    <t>61030-7</t>
  </si>
  <si>
    <t>61030-8</t>
  </si>
  <si>
    <t>61030-9</t>
  </si>
  <si>
    <t>61030-10</t>
  </si>
  <si>
    <t>61030-11</t>
  </si>
  <si>
    <t>61030-12</t>
  </si>
  <si>
    <t>61030-13</t>
  </si>
  <si>
    <t>61030-14</t>
  </si>
  <si>
    <t>61030-15</t>
  </si>
  <si>
    <t>61030-16</t>
  </si>
  <si>
    <t>61030-17</t>
  </si>
  <si>
    <t>61030-18</t>
  </si>
  <si>
    <t>61030-19</t>
  </si>
  <si>
    <t>61030-20</t>
  </si>
  <si>
    <t>61030-21</t>
  </si>
  <si>
    <t>61030-22</t>
  </si>
  <si>
    <t>61030-23</t>
  </si>
  <si>
    <t>61030-24</t>
  </si>
  <si>
    <t>61030-25</t>
  </si>
  <si>
    <t>61030-26</t>
  </si>
  <si>
    <t>61030-27</t>
  </si>
  <si>
    <t>61030-28</t>
  </si>
  <si>
    <t>61030-29</t>
  </si>
  <si>
    <t>61030-30</t>
  </si>
  <si>
    <t>61030-31</t>
  </si>
  <si>
    <t>61030-32</t>
  </si>
  <si>
    <t>61030-33</t>
  </si>
  <si>
    <t>61030-34</t>
  </si>
  <si>
    <t>61030-35</t>
  </si>
  <si>
    <t>61030-36</t>
  </si>
  <si>
    <t>61035-1</t>
  </si>
  <si>
    <t>Puits no 3</t>
  </si>
  <si>
    <t>Rue Jean-Livernoche</t>
  </si>
  <si>
    <t>61035-2</t>
  </si>
  <si>
    <t>Puits no 4</t>
  </si>
  <si>
    <t>Rue  PIERRE-IMBLEAU</t>
  </si>
  <si>
    <t>61035-3</t>
  </si>
  <si>
    <t>Rue  SAINTE-ADELE</t>
  </si>
  <si>
    <t>61035-4</t>
  </si>
  <si>
    <t>Centrale d'eau potable</t>
  </si>
  <si>
    <t>61040-5</t>
  </si>
  <si>
    <t>Ouvrage de surverse 30ième Avenue</t>
  </si>
  <si>
    <t>30e Avenue</t>
  </si>
  <si>
    <t>61040-6</t>
  </si>
  <si>
    <t>Ouvrage de surverse route 343</t>
  </si>
  <si>
    <t>61040-7</t>
  </si>
  <si>
    <t>61045-1</t>
  </si>
  <si>
    <t>2361</t>
  </si>
  <si>
    <t>61050-1</t>
  </si>
  <si>
    <t>1310</t>
  </si>
  <si>
    <t>Avenue  NEVEU</t>
  </si>
  <si>
    <t>61050-2</t>
  </si>
  <si>
    <t>3850</t>
  </si>
  <si>
    <t>Route de SAINTE-BEATRIX</t>
  </si>
  <si>
    <t>61050-3</t>
  </si>
  <si>
    <t>710</t>
  </si>
  <si>
    <t>Route  PRINCIPALE</t>
  </si>
  <si>
    <t>61050-4</t>
  </si>
  <si>
    <t>61050-5</t>
  </si>
  <si>
    <t>Station des Muguets</t>
  </si>
  <si>
    <t>62007-1</t>
  </si>
  <si>
    <t>Station</t>
  </si>
  <si>
    <t>5009</t>
  </si>
  <si>
    <t>62007-2</t>
  </si>
  <si>
    <t>62020-9</t>
  </si>
  <si>
    <t>625</t>
  </si>
  <si>
    <t>62037-1</t>
  </si>
  <si>
    <t>Lac Vail</t>
  </si>
  <si>
    <t>62037-2</t>
  </si>
  <si>
    <t>62037-3</t>
  </si>
  <si>
    <t>Chambre de réduction de pression d'eau</t>
  </si>
  <si>
    <t>4161</t>
  </si>
  <si>
    <t>Woodland</t>
  </si>
  <si>
    <t>62037-4</t>
  </si>
  <si>
    <t>Puits , traitement sable vert et distribution</t>
  </si>
  <si>
    <t>2201</t>
  </si>
  <si>
    <t>Muriel</t>
  </si>
  <si>
    <t>62037-5</t>
  </si>
  <si>
    <t>2021</t>
  </si>
  <si>
    <t>Du puits</t>
  </si>
  <si>
    <t>62037-6</t>
  </si>
  <si>
    <t>2200</t>
  </si>
  <si>
    <t>Monière</t>
  </si>
  <si>
    <t>62037-7</t>
  </si>
  <si>
    <t>Puits, chloration, réserve et distribution</t>
  </si>
  <si>
    <t>62037-8</t>
  </si>
  <si>
    <t>RUE Saint-Patrick</t>
  </si>
  <si>
    <t>62037-9</t>
  </si>
  <si>
    <t>2541</t>
  </si>
  <si>
    <t>Rue Muriel</t>
  </si>
  <si>
    <t>62037-10</t>
  </si>
  <si>
    <t>Dégrilleur, dessableur et étangs aérés</t>
  </si>
  <si>
    <t>Metcalfe</t>
  </si>
  <si>
    <t>62037-11</t>
  </si>
  <si>
    <t>3310</t>
  </si>
  <si>
    <t>Manchester</t>
  </si>
  <si>
    <t>62037-12</t>
  </si>
  <si>
    <t>3640</t>
  </si>
  <si>
    <t>62037-13</t>
  </si>
  <si>
    <t>3420</t>
  </si>
  <si>
    <t>3ème avenue</t>
  </si>
  <si>
    <t>62037-14</t>
  </si>
  <si>
    <t>2950</t>
  </si>
  <si>
    <t>18ième ave</t>
  </si>
  <si>
    <t>62037-15</t>
  </si>
  <si>
    <t>Poste de pompage, fosse septique et roseaux épurateurs</t>
  </si>
  <si>
    <t>4013</t>
  </si>
  <si>
    <t>Rue des Neiges</t>
  </si>
  <si>
    <t>62047-1</t>
  </si>
  <si>
    <t>740</t>
  </si>
  <si>
    <t>Chemin de l’ EGLISE</t>
  </si>
  <si>
    <t>62047-2</t>
  </si>
  <si>
    <t>Avenue du LAC-CLERMOUSTIER</t>
  </si>
  <si>
    <t>62047-3</t>
  </si>
  <si>
    <t>7351</t>
  </si>
  <si>
    <t>62047-4</t>
  </si>
  <si>
    <t>Avenue des Jeux</t>
  </si>
  <si>
    <t>62047-5</t>
  </si>
  <si>
    <t>3092</t>
  </si>
  <si>
    <t>62047-6</t>
  </si>
  <si>
    <t>62053-1</t>
  </si>
  <si>
    <t>2351</t>
  </si>
  <si>
    <t>Chemin Entrelacs</t>
  </si>
  <si>
    <t>72015-8</t>
  </si>
  <si>
    <t>1ère Avenue</t>
  </si>
  <si>
    <t>72015-9</t>
  </si>
  <si>
    <t>29e Avenue</t>
  </si>
  <si>
    <t>72015-10</t>
  </si>
  <si>
    <t>43e Avenue</t>
  </si>
  <si>
    <t>72020-1</t>
  </si>
  <si>
    <t>60E AVENUE</t>
  </si>
  <si>
    <t>72020-2</t>
  </si>
  <si>
    <t>station Giroux</t>
  </si>
  <si>
    <t>Rue  SIMONNE</t>
  </si>
  <si>
    <t>72020-3</t>
  </si>
  <si>
    <t>32E AVENUE</t>
  </si>
  <si>
    <t>72020-4</t>
  </si>
  <si>
    <t>13E AVENUE</t>
  </si>
  <si>
    <t>72020-5</t>
  </si>
  <si>
    <t>23E AVENUE</t>
  </si>
  <si>
    <t>72020-6</t>
  </si>
  <si>
    <t>station Loiseau</t>
  </si>
  <si>
    <t>55E AVENUE</t>
  </si>
  <si>
    <t>62060-10</t>
  </si>
  <si>
    <t>Usine de traitement des  eaux</t>
  </si>
  <si>
    <t>657</t>
  </si>
  <si>
    <t>62065-1</t>
  </si>
  <si>
    <t>Chemin  VILLA-DE-LA-SAGESSE</t>
  </si>
  <si>
    <t>62065-2</t>
  </si>
  <si>
    <t>Rue des 2 LACS</t>
  </si>
  <si>
    <t>62065-3</t>
  </si>
  <si>
    <t>65e AVENUE</t>
  </si>
  <si>
    <t>62065-4</t>
  </si>
  <si>
    <t>51e AVENUE</t>
  </si>
  <si>
    <t>62065-5</t>
  </si>
  <si>
    <t>Maurice Rivest</t>
  </si>
  <si>
    <t>1820</t>
  </si>
  <si>
    <t>62065-6</t>
  </si>
  <si>
    <t>38e Rue</t>
  </si>
  <si>
    <t>62070-1</t>
  </si>
  <si>
    <t>Poste d'alimentation</t>
  </si>
  <si>
    <t>62070-2</t>
  </si>
  <si>
    <t>Rue  DESROSIERS</t>
  </si>
  <si>
    <t>62075-1</t>
  </si>
  <si>
    <t>7025</t>
  </si>
  <si>
    <t>Chemin Montauban</t>
  </si>
  <si>
    <t>62075-2</t>
  </si>
  <si>
    <t>6760</t>
  </si>
  <si>
    <t>62075-3</t>
  </si>
  <si>
    <t>2436</t>
  </si>
  <si>
    <t>Chemin  LAPORTE</t>
  </si>
  <si>
    <t>62007-3</t>
  </si>
  <si>
    <t>Chemin  NORMANDIE</t>
  </si>
  <si>
    <t>62007-4</t>
  </si>
  <si>
    <t>Chemin  SAINT-NORBERT</t>
  </si>
  <si>
    <t>62007-5</t>
  </si>
  <si>
    <t>62007-6</t>
  </si>
  <si>
    <t>Chemin Joliette</t>
  </si>
  <si>
    <t>62007-7</t>
  </si>
  <si>
    <t>62007-8</t>
  </si>
  <si>
    <t>62015-1</t>
  </si>
  <si>
    <t>Avenue des CASCADES</t>
  </si>
  <si>
    <t>62015-2</t>
  </si>
  <si>
    <t>Rue  PHILIPPE</t>
  </si>
  <si>
    <t>62015-3</t>
  </si>
  <si>
    <t>62015-4</t>
  </si>
  <si>
    <t>Rue  FERNAND-COMTOIS</t>
  </si>
  <si>
    <t>62015-5</t>
  </si>
  <si>
    <t>Rue  AMELIE</t>
  </si>
  <si>
    <t>62015-6</t>
  </si>
  <si>
    <t>Rue  EDOUARD</t>
  </si>
  <si>
    <t>62015-7</t>
  </si>
  <si>
    <t>Rue  DURAND</t>
  </si>
  <si>
    <t>62020-1</t>
  </si>
  <si>
    <t>Avenue des PINS</t>
  </si>
  <si>
    <t>62020-2</t>
  </si>
  <si>
    <t>Puits et réserve</t>
  </si>
  <si>
    <t>Rang  LAPIERRE</t>
  </si>
  <si>
    <t>62020-3</t>
  </si>
  <si>
    <t>62020-4</t>
  </si>
  <si>
    <t>1130</t>
  </si>
  <si>
    <t>Mireault est</t>
  </si>
  <si>
    <t>62020-5</t>
  </si>
  <si>
    <t>1008</t>
  </si>
  <si>
    <t>Rue de l'église</t>
  </si>
  <si>
    <t>62020-6</t>
  </si>
  <si>
    <t>puits de surface et réserve</t>
  </si>
  <si>
    <t>Rue  PANET</t>
  </si>
  <si>
    <t>62020-7</t>
  </si>
  <si>
    <t>1re AVENUE DES PINS</t>
  </si>
  <si>
    <t>62020-8</t>
  </si>
  <si>
    <t>Rang Gravel</t>
  </si>
  <si>
    <t>62055-1</t>
  </si>
  <si>
    <t>Puits tubulaire</t>
  </si>
  <si>
    <t>1900</t>
  </si>
  <si>
    <t>montée de la Réserve</t>
  </si>
  <si>
    <t>62060-1</t>
  </si>
  <si>
    <t>Pompage</t>
  </si>
  <si>
    <t>Chemin de la mine</t>
  </si>
  <si>
    <t>62060-2</t>
  </si>
  <si>
    <t>62060-3</t>
  </si>
  <si>
    <t>Chemin de la Bourgade</t>
  </si>
  <si>
    <t>62060-4</t>
  </si>
  <si>
    <t>Chemin de la Sapinière</t>
  </si>
  <si>
    <t>62060-5</t>
  </si>
  <si>
    <t>Chemin de la Pente Douce</t>
  </si>
  <si>
    <t>62060-6</t>
  </si>
  <si>
    <t>62060-7</t>
  </si>
  <si>
    <t>388</t>
  </si>
  <si>
    <t>62060-8</t>
  </si>
  <si>
    <t>Chemin Domaine Réjean</t>
  </si>
  <si>
    <t>62060-9</t>
  </si>
  <si>
    <t>Pompage au lit filtrant</t>
  </si>
  <si>
    <t>Chemin Charrette</t>
  </si>
  <si>
    <t>62075-4</t>
  </si>
  <si>
    <t>2020</t>
  </si>
  <si>
    <t>Joseph-Dubeau</t>
  </si>
  <si>
    <t>62075-5</t>
  </si>
  <si>
    <t>2160</t>
  </si>
  <si>
    <t>62075-6</t>
  </si>
  <si>
    <t>6867</t>
  </si>
  <si>
    <t>62075-7</t>
  </si>
  <si>
    <t>62075-8</t>
  </si>
  <si>
    <t>Chemin du Réservoir</t>
  </si>
  <si>
    <t>62080-1</t>
  </si>
  <si>
    <t>Rue  GUY</t>
  </si>
  <si>
    <t>62080-2</t>
  </si>
  <si>
    <t>Usine alimentation eau potable</t>
  </si>
  <si>
    <t>Rang de l'Arnouche</t>
  </si>
  <si>
    <t>62080-3</t>
  </si>
  <si>
    <t>Rue Charrette</t>
  </si>
  <si>
    <t>62080-4</t>
  </si>
  <si>
    <t>Chemin Tessier</t>
  </si>
  <si>
    <t>62085-1</t>
  </si>
  <si>
    <t>Rue  BRASSARD</t>
  </si>
  <si>
    <t>62085-2</t>
  </si>
  <si>
    <t>Rue  GRANGER</t>
  </si>
  <si>
    <t>62085-3</t>
  </si>
  <si>
    <t>Chemin  MANAWAN</t>
  </si>
  <si>
    <t>63060-5</t>
  </si>
  <si>
    <t>Route 125</t>
  </si>
  <si>
    <t>63060-6</t>
  </si>
  <si>
    <t>Déversoir D3</t>
  </si>
  <si>
    <t>1298</t>
  </si>
  <si>
    <t>63065-1</t>
  </si>
  <si>
    <t>Usine eau potable</t>
  </si>
  <si>
    <t>Rue  JETTE</t>
  </si>
  <si>
    <t>64008-41</t>
  </si>
  <si>
    <t>Costco</t>
  </si>
  <si>
    <t>montée des Pionniers</t>
  </si>
  <si>
    <t>64008-42</t>
  </si>
  <si>
    <t>des Pionniers #2</t>
  </si>
  <si>
    <t>montée des Pionnies</t>
  </si>
  <si>
    <t>64008-43</t>
  </si>
  <si>
    <t>BFI</t>
  </si>
  <si>
    <t>3383</t>
  </si>
  <si>
    <t>ch. des 40 Arpents</t>
  </si>
  <si>
    <t>64008-44</t>
  </si>
  <si>
    <t>Gauthier</t>
  </si>
  <si>
    <t>3555</t>
  </si>
  <si>
    <t>ch. Gauthier</t>
  </si>
  <si>
    <t>64008-45</t>
  </si>
  <si>
    <t>Hôtel de Ville #1</t>
  </si>
  <si>
    <t>3671</t>
  </si>
  <si>
    <t>rue Émile-Roy</t>
  </si>
  <si>
    <t>64008-46</t>
  </si>
  <si>
    <t>Hôtel de Ville #2</t>
  </si>
  <si>
    <t>3641</t>
  </si>
  <si>
    <t>64008-47</t>
  </si>
  <si>
    <t>Rodrigue</t>
  </si>
  <si>
    <t>7319</t>
  </si>
  <si>
    <t>rue Rodrigue</t>
  </si>
  <si>
    <t>64008-48</t>
  </si>
  <si>
    <t>Guérin</t>
  </si>
  <si>
    <t>7165</t>
  </si>
  <si>
    <t>rue Guérin</t>
  </si>
  <si>
    <t>64008-49</t>
  </si>
  <si>
    <t>de l'Élan</t>
  </si>
  <si>
    <t>6400</t>
  </si>
  <si>
    <t>rue de lÉlan</t>
  </si>
  <si>
    <t>64008-50</t>
  </si>
  <si>
    <t>Major</t>
  </si>
  <si>
    <t>62085-4</t>
  </si>
  <si>
    <t>62085-5</t>
  </si>
  <si>
    <t>Rue BRASSARD</t>
  </si>
  <si>
    <t>62085-6</t>
  </si>
  <si>
    <t>Rue CHAGNON</t>
  </si>
  <si>
    <t>62085-7</t>
  </si>
  <si>
    <t>Puits1</t>
  </si>
  <si>
    <t>62085-8</t>
  </si>
  <si>
    <t>Puits2</t>
  </si>
  <si>
    <t>62085-9</t>
  </si>
  <si>
    <t>62085-10</t>
  </si>
  <si>
    <t>62085-11</t>
  </si>
  <si>
    <t>Puits3</t>
  </si>
  <si>
    <t>Rue Granger</t>
  </si>
  <si>
    <t>62085-12</t>
  </si>
  <si>
    <t>Puits4</t>
  </si>
  <si>
    <t>62085-13</t>
  </si>
  <si>
    <t>Bassin1</t>
  </si>
  <si>
    <t>62085-14</t>
  </si>
  <si>
    <t>Bassin2</t>
  </si>
  <si>
    <t>63013-1</t>
  </si>
  <si>
    <t>1030</t>
  </si>
  <si>
    <t>Chemin de la CARRIERE</t>
  </si>
  <si>
    <t>72005-5</t>
  </si>
  <si>
    <t>25E AVENUE</t>
  </si>
  <si>
    <t>72005-6</t>
  </si>
  <si>
    <t>Station Duchesne</t>
  </si>
  <si>
    <t>72005-7</t>
  </si>
  <si>
    <t>Station 57e avenue</t>
  </si>
  <si>
    <t>57E AVENUE</t>
  </si>
  <si>
    <t>72005-8</t>
  </si>
  <si>
    <t>Station 45e avenue</t>
  </si>
  <si>
    <t>45E AVENUE</t>
  </si>
  <si>
    <t>72005-9</t>
  </si>
  <si>
    <t>Bassin Hotte</t>
  </si>
  <si>
    <t>226</t>
  </si>
  <si>
    <t>72005-10</t>
  </si>
  <si>
    <t>Réservoir Daoust</t>
  </si>
  <si>
    <t>Daoust</t>
  </si>
  <si>
    <t>72005-11</t>
  </si>
  <si>
    <t>Réservoir Grande-Cote</t>
  </si>
  <si>
    <t>367</t>
  </si>
  <si>
    <t>Godard</t>
  </si>
  <si>
    <t>72005-12</t>
  </si>
  <si>
    <t>Station Labrie</t>
  </si>
  <si>
    <t>Labrie</t>
  </si>
  <si>
    <t>72005-13</t>
  </si>
  <si>
    <t>72005-14</t>
  </si>
  <si>
    <t>Station Féré</t>
  </si>
  <si>
    <t>280a</t>
  </si>
  <si>
    <t>Féré</t>
  </si>
  <si>
    <t>72005-15</t>
  </si>
  <si>
    <t>Station des iles Corbeil</t>
  </si>
  <si>
    <t>ch. Des iles corbeil</t>
  </si>
  <si>
    <t>72005-16</t>
  </si>
  <si>
    <t>Station 640</t>
  </si>
  <si>
    <t>St-Eustache</t>
  </si>
  <si>
    <t>72005-17</t>
  </si>
  <si>
    <t>Station Grondin</t>
  </si>
  <si>
    <t>Grondin</t>
  </si>
  <si>
    <t>63013-2</t>
  </si>
  <si>
    <t>1711</t>
  </si>
  <si>
    <t>63013-3</t>
  </si>
  <si>
    <t>2083</t>
  </si>
  <si>
    <t>Val des Cèdres</t>
  </si>
  <si>
    <t>63013-4</t>
  </si>
  <si>
    <t>Rue du Collège</t>
  </si>
  <si>
    <t>63013-5</t>
  </si>
  <si>
    <t>63013-6</t>
  </si>
  <si>
    <t>Montée Hamilton</t>
  </si>
  <si>
    <t>63013-7</t>
  </si>
  <si>
    <t>Puit#2</t>
  </si>
  <si>
    <t>2515</t>
  </si>
  <si>
    <t>63023-4</t>
  </si>
  <si>
    <t>63030-1</t>
  </si>
  <si>
    <t>Rang de la COTE-SAINT-LOUIS</t>
  </si>
  <si>
    <t>63030-2</t>
  </si>
  <si>
    <t>Usine traitement eau</t>
  </si>
  <si>
    <t>Rang  MONTCALM</t>
  </si>
  <si>
    <t>63030-3</t>
  </si>
  <si>
    <t>63030-4</t>
  </si>
  <si>
    <t>station épuration</t>
  </si>
  <si>
    <t>Rue  HENRI</t>
  </si>
  <si>
    <t>63030-5</t>
  </si>
  <si>
    <t>Rue  VEZINA</t>
  </si>
  <si>
    <t>72005-18</t>
  </si>
  <si>
    <t>Station Hector Lanthier</t>
  </si>
  <si>
    <t>avenue Mathers</t>
  </si>
  <si>
    <t>72005-19</t>
  </si>
  <si>
    <t>Station de Tête</t>
  </si>
  <si>
    <t>72005-20</t>
  </si>
  <si>
    <t>Station 25e avenue</t>
  </si>
  <si>
    <t>26e avenue</t>
  </si>
  <si>
    <t>72010-1</t>
  </si>
  <si>
    <t>03 IÈME AVENUE</t>
  </si>
  <si>
    <t>72010-2</t>
  </si>
  <si>
    <t>Larry-Cool</t>
  </si>
  <si>
    <t>Boulevard du LAC</t>
  </si>
  <si>
    <t>72010-3</t>
  </si>
  <si>
    <t>11e Avenue</t>
  </si>
  <si>
    <t>11 IÈME AVENUE</t>
  </si>
  <si>
    <t>72010-4</t>
  </si>
  <si>
    <t>Baudoin</t>
  </si>
  <si>
    <t>Rue  BAUDOUIN</t>
  </si>
  <si>
    <t>64015-25</t>
  </si>
  <si>
    <t>PGO de l'Esplanade</t>
  </si>
  <si>
    <t>Lot 5 201520</t>
  </si>
  <si>
    <t>de l'Esplanade</t>
  </si>
  <si>
    <t>64015-26</t>
  </si>
  <si>
    <t>PGO secteur Brest</t>
  </si>
  <si>
    <t>Près du 1010 de l'Orient</t>
  </si>
  <si>
    <t>rue Brest</t>
  </si>
  <si>
    <t>64015-27</t>
  </si>
  <si>
    <t>PGO Seigneurie Du Chêne</t>
  </si>
  <si>
    <t>Arrière 682-696 de Pompadour</t>
  </si>
  <si>
    <t>de Pompadour</t>
  </si>
  <si>
    <t>64015-28</t>
  </si>
  <si>
    <t>PGO Jardin de Versaille sur le Coteau</t>
  </si>
  <si>
    <t>Lot 4 891 939</t>
  </si>
  <si>
    <t>Bourque</t>
  </si>
  <si>
    <t>64015-29</t>
  </si>
  <si>
    <t>64015-30</t>
  </si>
  <si>
    <t>Station Terrebonne Ouest</t>
  </si>
  <si>
    <t>Autoroute 640</t>
  </si>
  <si>
    <t>64015-31</t>
  </si>
  <si>
    <t>Station Hauteville</t>
  </si>
  <si>
    <t>De Hauteville</t>
  </si>
  <si>
    <t>64015-32</t>
  </si>
  <si>
    <t>Station George VI</t>
  </si>
  <si>
    <t>George VI</t>
  </si>
  <si>
    <t>64015-33</t>
  </si>
  <si>
    <t>Compteur des Escoumins</t>
  </si>
  <si>
    <t>1273</t>
  </si>
  <si>
    <t>Des Escoumins</t>
  </si>
  <si>
    <t>64015-34</t>
  </si>
  <si>
    <t>Compteur Chemin Martin</t>
  </si>
  <si>
    <t>3990</t>
  </si>
  <si>
    <t>64015-35</t>
  </si>
  <si>
    <t>Compteur St-Charles</t>
  </si>
  <si>
    <t>1541</t>
  </si>
  <si>
    <t>St-Charles</t>
  </si>
  <si>
    <t>64015-36</t>
  </si>
  <si>
    <t>Compteur Langlois</t>
  </si>
  <si>
    <t>Langlois</t>
  </si>
  <si>
    <t>72005-1</t>
  </si>
  <si>
    <t>Réservoir Dufour</t>
  </si>
  <si>
    <t>Rue  DUFOUR</t>
  </si>
  <si>
    <t>72005-2</t>
  </si>
  <si>
    <t>Station Albert-Mondoux</t>
  </si>
  <si>
    <t>Boulevard  ALBERT-MONDOU</t>
  </si>
  <si>
    <t>72005-3</t>
  </si>
  <si>
    <t>Rue  CHÉNIER</t>
  </si>
  <si>
    <t>72005-4</t>
  </si>
  <si>
    <t>Station de la caisse</t>
  </si>
  <si>
    <t>Rue  DOCTEUR-GUSTAVE-LABELLE</t>
  </si>
  <si>
    <t>63030-6</t>
  </si>
  <si>
    <t>Rang Montcalm</t>
  </si>
  <si>
    <t>63030-7</t>
  </si>
  <si>
    <t>63035-1</t>
  </si>
  <si>
    <t>Montée  REMI HENRI</t>
  </si>
  <si>
    <t>63035-2</t>
  </si>
  <si>
    <t>Chemin du RUIS ST JEAN S</t>
  </si>
  <si>
    <t>63035-3</t>
  </si>
  <si>
    <t>Rue  MASSON</t>
  </si>
  <si>
    <t>63035-4</t>
  </si>
  <si>
    <t>63035-5</t>
  </si>
  <si>
    <t>Chemin DE FRONTIÈRE</t>
  </si>
  <si>
    <t>63035-6</t>
  </si>
  <si>
    <t>Rue ARMAND-MAJEAU SUD</t>
  </si>
  <si>
    <t>63060-1</t>
  </si>
  <si>
    <t>Chemin du GOUVERNEMENT</t>
  </si>
  <si>
    <t>63060-2</t>
  </si>
  <si>
    <t>Rue  DESROCHES</t>
  </si>
  <si>
    <t>63060-3</t>
  </si>
  <si>
    <t>Puit Hélène</t>
  </si>
  <si>
    <t>1601</t>
  </si>
  <si>
    <t>63060-4</t>
  </si>
  <si>
    <t>Joséphine</t>
  </si>
  <si>
    <t>64008-51</t>
  </si>
  <si>
    <t>du Bélier</t>
  </si>
  <si>
    <t>Carré du Bélier</t>
  </si>
  <si>
    <t>64008-52</t>
  </si>
  <si>
    <t>Ouellette</t>
  </si>
  <si>
    <t>1345</t>
  </si>
  <si>
    <t>64008-53</t>
  </si>
  <si>
    <t>Adonis</t>
  </si>
  <si>
    <t>2358</t>
  </si>
  <si>
    <t>rue Adonis</t>
  </si>
  <si>
    <t>64008-54</t>
  </si>
  <si>
    <t>Symphonie du Boisé</t>
  </si>
  <si>
    <t>5650</t>
  </si>
  <si>
    <t>64008-55</t>
  </si>
  <si>
    <t>Théodore Viau(Sobey's)</t>
  </si>
  <si>
    <t>1052</t>
  </si>
  <si>
    <t>de la Pinière</t>
  </si>
  <si>
    <t>64008-56</t>
  </si>
  <si>
    <t>Carmel est</t>
  </si>
  <si>
    <t>boul. Carmel</t>
  </si>
  <si>
    <t>64008-57</t>
  </si>
  <si>
    <t>Marcel</t>
  </si>
  <si>
    <t>1151</t>
  </si>
  <si>
    <t>Marcel de la Sablonnière</t>
  </si>
  <si>
    <t>64008-58</t>
  </si>
  <si>
    <t>Mascouche</t>
  </si>
  <si>
    <t>de la Cabane- Ronde</t>
  </si>
  <si>
    <t>64008-59</t>
  </si>
  <si>
    <t>Côte de Terrebonne</t>
  </si>
  <si>
    <t>64008-60</t>
  </si>
  <si>
    <t>64008-61</t>
  </si>
  <si>
    <t>64008-62</t>
  </si>
  <si>
    <t>Gascon</t>
  </si>
  <si>
    <t>64008-63</t>
  </si>
  <si>
    <t>RAIM</t>
  </si>
  <si>
    <t>64008-64</t>
  </si>
  <si>
    <t>Usine de filtration du Village</t>
  </si>
  <si>
    <t>12591</t>
  </si>
  <si>
    <t>boul. Laurier</t>
  </si>
  <si>
    <t>64008-65</t>
  </si>
  <si>
    <t>Usine de filtration du Boisé</t>
  </si>
  <si>
    <t>2641</t>
  </si>
  <si>
    <t>rue Bénoît</t>
  </si>
  <si>
    <t>64008-66</t>
  </si>
  <si>
    <t>64008-67</t>
  </si>
  <si>
    <t>Hauteville</t>
  </si>
  <si>
    <t>64008-68</t>
  </si>
  <si>
    <t>George-VI</t>
  </si>
  <si>
    <t>64008-69</t>
  </si>
  <si>
    <t>Montée Masson</t>
  </si>
  <si>
    <t>64008-70</t>
  </si>
  <si>
    <t>64008-1</t>
  </si>
  <si>
    <t>Usine d'épuration et étangs aérés</t>
  </si>
  <si>
    <t>3901</t>
  </si>
  <si>
    <t>Émile-Roy</t>
  </si>
  <si>
    <t>64008-2</t>
  </si>
  <si>
    <t>Réacteur biologique séquentiel</t>
  </si>
  <si>
    <t>8051</t>
  </si>
  <si>
    <t>Charles-Édouard-Renaud</t>
  </si>
  <si>
    <t>64008-3</t>
  </si>
  <si>
    <t>Usine d'épuration(étang aéré)</t>
  </si>
  <si>
    <t>Boul. de la Pinière</t>
  </si>
  <si>
    <t>64008-4</t>
  </si>
  <si>
    <t>Maxime</t>
  </si>
  <si>
    <t>3230</t>
  </si>
  <si>
    <t>rue Pouliot</t>
  </si>
  <si>
    <t>64008-5</t>
  </si>
  <si>
    <t>Saint-François #1</t>
  </si>
  <si>
    <t>1070</t>
  </si>
  <si>
    <t>rang Saint-François</t>
  </si>
  <si>
    <t>64008-6</t>
  </si>
  <si>
    <t>Saint-François #2</t>
  </si>
  <si>
    <t>64008-7</t>
  </si>
  <si>
    <t>des Entreprises Ouest</t>
  </si>
  <si>
    <t>boul. des Entreprises</t>
  </si>
  <si>
    <t>64008-8</t>
  </si>
  <si>
    <t>Bergeron</t>
  </si>
  <si>
    <t>rue Bergeron</t>
  </si>
  <si>
    <t>64008-9</t>
  </si>
  <si>
    <t>Grilli</t>
  </si>
  <si>
    <t>rue Plaisance</t>
  </si>
  <si>
    <t>64008-10</t>
  </si>
  <si>
    <t>Alexandre-Cousineau</t>
  </si>
  <si>
    <t>3511</t>
  </si>
  <si>
    <t>64008-11</t>
  </si>
  <si>
    <t>Sylvain-Meunier</t>
  </si>
  <si>
    <t>4070</t>
  </si>
  <si>
    <t>64008-12</t>
  </si>
  <si>
    <t>Forget</t>
  </si>
  <si>
    <t>4648</t>
  </si>
  <si>
    <t>64008-13</t>
  </si>
  <si>
    <t>Joseph-Guay</t>
  </si>
  <si>
    <t>4598</t>
  </si>
  <si>
    <t>64008-14</t>
  </si>
  <si>
    <t>Maskinongé</t>
  </si>
  <si>
    <t>715</t>
  </si>
  <si>
    <t>rue Maskinongé</t>
  </si>
  <si>
    <t>64008-15</t>
  </si>
  <si>
    <t>Tesserie</t>
  </si>
  <si>
    <t>de la Tesserie</t>
  </si>
  <si>
    <t>64008-16</t>
  </si>
  <si>
    <t>Vilmur</t>
  </si>
  <si>
    <t>1112</t>
  </si>
  <si>
    <t>rue Vilmur</t>
  </si>
  <si>
    <t>64008-17</t>
  </si>
  <si>
    <t>du Coteau</t>
  </si>
  <si>
    <t>1110</t>
  </si>
  <si>
    <t>ch. du Coteau</t>
  </si>
  <si>
    <t>64008-18</t>
  </si>
  <si>
    <t>Moody</t>
  </si>
  <si>
    <t>1240</t>
  </si>
  <si>
    <t>rue Saint-Louis</t>
  </si>
  <si>
    <t>64008-19</t>
  </si>
  <si>
    <t>Dumais</t>
  </si>
  <si>
    <t>64008-20</t>
  </si>
  <si>
    <t>Ile Saint-Jean</t>
  </si>
  <si>
    <t>rue Thomas-Lapointe</t>
  </si>
  <si>
    <t>64008-21</t>
  </si>
  <si>
    <t>Ile des Moulins</t>
  </si>
  <si>
    <t>64008-22</t>
  </si>
  <si>
    <t>Saint-Pierre</t>
  </si>
  <si>
    <t>64008-23</t>
  </si>
  <si>
    <t>Vallée des Rois</t>
  </si>
  <si>
    <t>1320</t>
  </si>
  <si>
    <t>64008-24</t>
  </si>
  <si>
    <t>Plaisance</t>
  </si>
  <si>
    <t>1695</t>
  </si>
  <si>
    <t>64008-25</t>
  </si>
  <si>
    <t>Durocher</t>
  </si>
  <si>
    <t>4346</t>
  </si>
  <si>
    <t>rue Durocher</t>
  </si>
  <si>
    <t>64008-26</t>
  </si>
  <si>
    <t>de La Pinière</t>
  </si>
  <si>
    <t>4225</t>
  </si>
  <si>
    <t>boul. de La Pinière</t>
  </si>
  <si>
    <t>64008-27</t>
  </si>
  <si>
    <t>des Entreprises Est</t>
  </si>
  <si>
    <t>2605</t>
  </si>
  <si>
    <t>64008-28</t>
  </si>
  <si>
    <t>Comtois</t>
  </si>
  <si>
    <t>2520</t>
  </si>
  <si>
    <t>ch. Comtois</t>
  </si>
  <si>
    <t>64008-29</t>
  </si>
  <si>
    <t>ODiana</t>
  </si>
  <si>
    <t>rue ODiana</t>
  </si>
  <si>
    <t>64008-30</t>
  </si>
  <si>
    <t>Mistassini</t>
  </si>
  <si>
    <t>721</t>
  </si>
  <si>
    <t>rue Mistassini</t>
  </si>
  <si>
    <t>64008-31</t>
  </si>
  <si>
    <t>Léveillé</t>
  </si>
  <si>
    <t>rue Léveillé</t>
  </si>
  <si>
    <t>64008-32</t>
  </si>
  <si>
    <t>Rochon</t>
  </si>
  <si>
    <t>1771</t>
  </si>
  <si>
    <t>rue Rochon</t>
  </si>
  <si>
    <t>64008-33</t>
  </si>
  <si>
    <t>Charles-Aubert</t>
  </si>
  <si>
    <t>1755</t>
  </si>
  <si>
    <t>rue Charles-Aubert</t>
  </si>
  <si>
    <t>64008-34</t>
  </si>
  <si>
    <t>Soméca</t>
  </si>
  <si>
    <t>2142</t>
  </si>
  <si>
    <t>ch. Saint-Charles</t>
  </si>
  <si>
    <t>64008-35</t>
  </si>
  <si>
    <t>rue Saint-Denis</t>
  </si>
  <si>
    <t>64008-36</t>
  </si>
  <si>
    <t>rue de l'Église</t>
  </si>
  <si>
    <t>64008-37</t>
  </si>
  <si>
    <t>Pierre-Laporte</t>
  </si>
  <si>
    <t>4316</t>
  </si>
  <si>
    <t>64008-38</t>
  </si>
  <si>
    <t>PH Mathieu</t>
  </si>
  <si>
    <t>Terrasse-Mathieu</t>
  </si>
  <si>
    <t>64008-39</t>
  </si>
  <si>
    <t>des Pionniers #1</t>
  </si>
  <si>
    <t>64008-40</t>
  </si>
  <si>
    <t>des Migrateurs</t>
  </si>
  <si>
    <t>rue des Migrateurs</t>
  </si>
  <si>
    <t>64015-23</t>
  </si>
  <si>
    <t>Régulateur l'Esplanade</t>
  </si>
  <si>
    <t>Latéral au 2000 de place de l'Esplanade</t>
  </si>
  <si>
    <t>avenue de l'Esplanade</t>
  </si>
  <si>
    <t>64015-24</t>
  </si>
  <si>
    <t>Régulateur Sainte-Marie</t>
  </si>
  <si>
    <t>2424</t>
  </si>
  <si>
    <t>72010-5</t>
  </si>
  <si>
    <t>Edmond-Lefebvre</t>
  </si>
  <si>
    <t>2700</t>
  </si>
  <si>
    <t>Rue  EDMOND-LEFEBVRE</t>
  </si>
  <si>
    <t>72010-6</t>
  </si>
  <si>
    <t>26e Avenue</t>
  </si>
  <si>
    <t>26 IÈME AVENUE</t>
  </si>
  <si>
    <t>72010-7</t>
  </si>
  <si>
    <t>Grand-Moulin</t>
  </si>
  <si>
    <t>Chemin du GRAND-MOULIN</t>
  </si>
  <si>
    <t>72010-8</t>
  </si>
  <si>
    <t>Réservor élevé</t>
  </si>
  <si>
    <t>72010-9</t>
  </si>
  <si>
    <t>72010-10</t>
  </si>
  <si>
    <t>Bassin Larry-Cool</t>
  </si>
  <si>
    <t>72010-11</t>
  </si>
  <si>
    <t>Traitement</t>
  </si>
  <si>
    <t>3300</t>
  </si>
  <si>
    <t>72015-1</t>
  </si>
  <si>
    <t>72015-2</t>
  </si>
  <si>
    <t>3258</t>
  </si>
  <si>
    <t>Chemin d’ OKA</t>
  </si>
  <si>
    <t>72015-3</t>
  </si>
  <si>
    <t>3270</t>
  </si>
  <si>
    <t>Rue  LOUISE</t>
  </si>
  <si>
    <t>72015-4</t>
  </si>
  <si>
    <t>Rue de l’ ÉRABLIÈRE</t>
  </si>
  <si>
    <t>72015-5</t>
  </si>
  <si>
    <t>Rue  SAUVÉ</t>
  </si>
  <si>
    <t>72015-6</t>
  </si>
  <si>
    <t>30E AVENUE</t>
  </si>
  <si>
    <t>72015-7</t>
  </si>
  <si>
    <t>Laurin</t>
  </si>
  <si>
    <t>72025-7</t>
  </si>
  <si>
    <t>72025-8</t>
  </si>
  <si>
    <t>72025-9</t>
  </si>
  <si>
    <t>48e avenue sud</t>
  </si>
  <si>
    <t>72025-10</t>
  </si>
  <si>
    <t>Rue Paquin</t>
  </si>
  <si>
    <t>72025-11</t>
  </si>
  <si>
    <t>Rue Joseph</t>
  </si>
  <si>
    <t>72025-12</t>
  </si>
  <si>
    <t>Rue  RÉMI</t>
  </si>
  <si>
    <t>72025-13</t>
  </si>
  <si>
    <t>72032-1</t>
  </si>
  <si>
    <t>72032-2</t>
  </si>
  <si>
    <t>PAUL SAUVÉ</t>
  </si>
  <si>
    <t>72032-3</t>
  </si>
  <si>
    <t>380</t>
  </si>
  <si>
    <t>72032-4</t>
  </si>
  <si>
    <t>Rue  SAINT-SULPICE</t>
  </si>
  <si>
    <t>72032-5</t>
  </si>
  <si>
    <t>1980</t>
  </si>
  <si>
    <t>72032-6</t>
  </si>
  <si>
    <t>73035-1</t>
  </si>
  <si>
    <t>Avenue  THERRIEN</t>
  </si>
  <si>
    <t>73035-2</t>
  </si>
  <si>
    <t>Montée  BARRETTE</t>
  </si>
  <si>
    <t>73035-3</t>
  </si>
  <si>
    <t>73035-4</t>
  </si>
  <si>
    <t>Rue  CHAUMONT</t>
  </si>
  <si>
    <t>73035-5</t>
  </si>
  <si>
    <t>73035-6</t>
  </si>
  <si>
    <t>Montée  MOREL</t>
  </si>
  <si>
    <t>73035-7</t>
  </si>
  <si>
    <t>73035-8</t>
  </si>
  <si>
    <t>Rue GAUTHIER</t>
  </si>
  <si>
    <t>73035-9</t>
  </si>
  <si>
    <t>73035-10</t>
  </si>
  <si>
    <t>Place du PATRIMOINE</t>
  </si>
  <si>
    <t>73015-4</t>
  </si>
  <si>
    <t>Paul-Albert</t>
  </si>
  <si>
    <t>Rue  PAUL-ALBERT</t>
  </si>
  <si>
    <t>73015-5</t>
  </si>
  <si>
    <t>Michèle-Bohec</t>
  </si>
  <si>
    <t>Boulevard  MICHELE-BOHEC</t>
  </si>
  <si>
    <t>73015-6</t>
  </si>
  <si>
    <t>Bas-de-Ste-Thérèse</t>
  </si>
  <si>
    <t>Chemin du BAS-DE-SAINTE-THERESE</t>
  </si>
  <si>
    <t>73015-7</t>
  </si>
  <si>
    <t>Station de purification de l'eau</t>
  </si>
  <si>
    <t>Boulevard du Curé-Labelle</t>
  </si>
  <si>
    <t>73020-20</t>
  </si>
  <si>
    <t>des BERNACHES</t>
  </si>
  <si>
    <t>73005-1</t>
  </si>
  <si>
    <t>Avenue  CHAUVIN</t>
  </si>
  <si>
    <t>73005-2</t>
  </si>
  <si>
    <t>Poste Nord-Sud</t>
  </si>
  <si>
    <t>2969</t>
  </si>
  <si>
    <t>Rue  MARIUS-BARBEAU</t>
  </si>
  <si>
    <t>73005-3</t>
  </si>
  <si>
    <t>Poste Curé-Boivin</t>
  </si>
  <si>
    <t>Boulevard du CURE-BOIVIN</t>
  </si>
  <si>
    <t>73005-4</t>
  </si>
  <si>
    <t>Poste Ambroise-Lafortune</t>
  </si>
  <si>
    <t>Rue  AMBROISE-LAFORTUNE</t>
  </si>
  <si>
    <t>73005-5</t>
  </si>
  <si>
    <t>Poste Côte-Sud</t>
  </si>
  <si>
    <t>3700</t>
  </si>
  <si>
    <t>Rue  LA VERENDRYE</t>
  </si>
  <si>
    <t>73005-6</t>
  </si>
  <si>
    <t>Poste Lauzon</t>
  </si>
  <si>
    <t>Rue Lauzon</t>
  </si>
  <si>
    <t>73005-7</t>
  </si>
  <si>
    <t>Poste LaVérandrye</t>
  </si>
  <si>
    <t>La Vérandrye</t>
  </si>
  <si>
    <t>73005-8</t>
  </si>
  <si>
    <t>Poste Rivière-Cachée</t>
  </si>
  <si>
    <t>Rivière-Cachée</t>
  </si>
  <si>
    <t>73005-9</t>
  </si>
  <si>
    <t>Poste Filion</t>
  </si>
  <si>
    <t>Filion</t>
  </si>
  <si>
    <t>73005-10</t>
  </si>
  <si>
    <t>Poste Gilles</t>
  </si>
  <si>
    <t>Gilles</t>
  </si>
  <si>
    <t>73005-11</t>
  </si>
  <si>
    <t>Poste Lionel-Bertrand</t>
  </si>
  <si>
    <t>Lionel-Bertrand</t>
  </si>
  <si>
    <t>73005-12</t>
  </si>
  <si>
    <t>Poste Robert</t>
  </si>
  <si>
    <t>Terrasse Robert</t>
  </si>
  <si>
    <t>73005-13</t>
  </si>
  <si>
    <t>Poste Dorris-Lussier</t>
  </si>
  <si>
    <t>Dorris-Lussier</t>
  </si>
  <si>
    <t>73005-14</t>
  </si>
  <si>
    <t>73010-1</t>
  </si>
  <si>
    <t>73010-2</t>
  </si>
  <si>
    <t>De Rouen</t>
  </si>
  <si>
    <t>73010-3</t>
  </si>
  <si>
    <t>Filiatrault</t>
  </si>
  <si>
    <t>Rue Filiatrault</t>
  </si>
  <si>
    <t>73010-4</t>
  </si>
  <si>
    <t>73010-5</t>
  </si>
  <si>
    <t>73010-6</t>
  </si>
  <si>
    <t>Jardin Blainville</t>
  </si>
  <si>
    <t>Boulevard du Domaine</t>
  </si>
  <si>
    <t>73010-7</t>
  </si>
  <si>
    <t>Fabien-Drapeau</t>
  </si>
  <si>
    <t>Rue Fabien-Drapeau</t>
  </si>
  <si>
    <t>72020-7</t>
  </si>
  <si>
    <t>station 59e avenue</t>
  </si>
  <si>
    <t>59E AVENUE</t>
  </si>
  <si>
    <t>72020-8</t>
  </si>
  <si>
    <t>558</t>
  </si>
  <si>
    <t>BOUL. DE LA 
CHAPELLE</t>
  </si>
  <si>
    <t>72020-9</t>
  </si>
  <si>
    <t>72025-1</t>
  </si>
  <si>
    <t>72025-2</t>
  </si>
  <si>
    <t>72025-3</t>
  </si>
  <si>
    <t>735</t>
  </si>
  <si>
    <t>72025-4</t>
  </si>
  <si>
    <t>72025-5</t>
  </si>
  <si>
    <t>Chemin Close</t>
  </si>
  <si>
    <t>72025-6</t>
  </si>
  <si>
    <t>Rue Victor</t>
  </si>
  <si>
    <t>73020-21</t>
  </si>
  <si>
    <t>Val Marie</t>
  </si>
  <si>
    <t>rue du Val Marie</t>
  </si>
  <si>
    <t>73020-22</t>
  </si>
  <si>
    <t>De Gaulle</t>
  </si>
  <si>
    <t>boul. de Gaulle</t>
  </si>
  <si>
    <t>73025-1</t>
  </si>
  <si>
    <t>73025-2</t>
  </si>
  <si>
    <t>73025-3</t>
  </si>
  <si>
    <t>74005-1</t>
  </si>
  <si>
    <t>74005-2</t>
  </si>
  <si>
    <t>Richer</t>
  </si>
  <si>
    <t>16210</t>
  </si>
  <si>
    <t>rang Ste-Marguerite</t>
  </si>
  <si>
    <t>74005-3</t>
  </si>
  <si>
    <t>Mousseau</t>
  </si>
  <si>
    <t>16441</t>
  </si>
  <si>
    <t>74005-4</t>
  </si>
  <si>
    <t>Pins</t>
  </si>
  <si>
    <t>17100</t>
  </si>
  <si>
    <t>74005-5</t>
  </si>
  <si>
    <t>Usine A - B</t>
  </si>
  <si>
    <t>3461</t>
  </si>
  <si>
    <t>Chénier</t>
  </si>
  <si>
    <t>74005-6</t>
  </si>
  <si>
    <t>5005</t>
  </si>
  <si>
    <t>chemin Grand-Brulé</t>
  </si>
  <si>
    <t>74005-7</t>
  </si>
  <si>
    <t>14922</t>
  </si>
  <si>
    <t>Mackenzie</t>
  </si>
  <si>
    <t>74005-8</t>
  </si>
  <si>
    <t>9145</t>
  </si>
  <si>
    <t>boul Saint-Canut</t>
  </si>
  <si>
    <t>74005-9</t>
  </si>
  <si>
    <t>Charles-Léonard</t>
  </si>
  <si>
    <t>74005-10</t>
  </si>
  <si>
    <t>17949</t>
  </si>
  <si>
    <t>Victor</t>
  </si>
  <si>
    <t>74005-11</t>
  </si>
  <si>
    <t>17679</t>
  </si>
  <si>
    <t>Charles</t>
  </si>
  <si>
    <t>74005-12</t>
  </si>
  <si>
    <t>13810</t>
  </si>
  <si>
    <t>Denis</t>
  </si>
  <si>
    <t>74005-13</t>
  </si>
  <si>
    <t>13831</t>
  </si>
  <si>
    <t>St-jean</t>
  </si>
  <si>
    <t>74005-14</t>
  </si>
  <si>
    <t>10040</t>
  </si>
  <si>
    <t>Belle-Rivière</t>
  </si>
  <si>
    <t>74005-15</t>
  </si>
  <si>
    <t>13671</t>
  </si>
  <si>
    <t>Côte des ANGES</t>
  </si>
  <si>
    <t>74005-16</t>
  </si>
  <si>
    <t>10000</t>
  </si>
  <si>
    <t>rang Lafresnière</t>
  </si>
  <si>
    <t>74005-17</t>
  </si>
  <si>
    <t>13740</t>
  </si>
  <si>
    <t>montée Saint-Simon</t>
  </si>
  <si>
    <t>74005-18</t>
  </si>
  <si>
    <t>74005-19</t>
  </si>
  <si>
    <t>14934</t>
  </si>
  <si>
    <t>Dupuis</t>
  </si>
  <si>
    <t>74005-20</t>
  </si>
  <si>
    <t>12325</t>
  </si>
  <si>
    <t>Rivière du Nord</t>
  </si>
  <si>
    <t>74005-21</t>
  </si>
  <si>
    <t>13000</t>
  </si>
  <si>
    <t>Curé-Labelle</t>
  </si>
  <si>
    <t>74005-22</t>
  </si>
  <si>
    <t>20905</t>
  </si>
  <si>
    <t>Chemin de la Côte Nord</t>
  </si>
  <si>
    <t>74005-23</t>
  </si>
  <si>
    <t>17155</t>
  </si>
  <si>
    <t>Natation</t>
  </si>
  <si>
    <t>74005-24</t>
  </si>
  <si>
    <t>17900</t>
  </si>
  <si>
    <t>Rue des GOUVERNEURS</t>
  </si>
  <si>
    <t>74005-25</t>
  </si>
  <si>
    <t>16710</t>
  </si>
  <si>
    <t>Diamant</t>
  </si>
  <si>
    <t>74005-26</t>
  </si>
  <si>
    <t>9700</t>
  </si>
  <si>
    <t>St-Étienne</t>
  </si>
  <si>
    <t>73025-4</t>
  </si>
  <si>
    <t>pompage Rosemère</t>
  </si>
  <si>
    <t>Boulevard  DE GAULLE</t>
  </si>
  <si>
    <t>73025-5</t>
  </si>
  <si>
    <t>poste de surpression</t>
  </si>
  <si>
    <t>73025-6</t>
  </si>
  <si>
    <t>*</t>
  </si>
  <si>
    <t>73025-7</t>
  </si>
  <si>
    <t>pompage Garth</t>
  </si>
  <si>
    <t>Grande-Côte</t>
  </si>
  <si>
    <t>73025-8</t>
  </si>
  <si>
    <t>pompage Sion</t>
  </si>
  <si>
    <t>Sion</t>
  </si>
  <si>
    <t>73025-9</t>
  </si>
  <si>
    <t>pompage Aigremont</t>
  </si>
  <si>
    <t>34-A</t>
  </si>
  <si>
    <t>Aigremont</t>
  </si>
  <si>
    <t>73025-10</t>
  </si>
  <si>
    <t>pompage Hombourg</t>
  </si>
  <si>
    <t>Hombourg</t>
  </si>
  <si>
    <t>73025-11</t>
  </si>
  <si>
    <t>Génératrice Châtenay</t>
  </si>
  <si>
    <t>Châtenay</t>
  </si>
  <si>
    <t>73030-1</t>
  </si>
  <si>
    <t>Surpresseur St-Maurice</t>
  </si>
  <si>
    <t>Chemin du Souvenir</t>
  </si>
  <si>
    <t>73030-2</t>
  </si>
  <si>
    <t>Station de mesure SM-01</t>
  </si>
  <si>
    <t>Boulevard
Adolphe-Chapleau</t>
  </si>
  <si>
    <t>73010-8</t>
  </si>
  <si>
    <t>Sicard</t>
  </si>
  <si>
    <t>Rue Sicard</t>
  </si>
  <si>
    <t>73010-9</t>
  </si>
  <si>
    <t>Rue Taschereau</t>
  </si>
  <si>
    <t>73010-10</t>
  </si>
  <si>
    <t>Lonergan</t>
  </si>
  <si>
    <t>Boulevard Desjardins ouest</t>
  </si>
  <si>
    <t>73010-11</t>
  </si>
  <si>
    <t>Omer Desserres, Blainville</t>
  </si>
  <si>
    <t>73015-1</t>
  </si>
  <si>
    <t>Seigneurie ouest</t>
  </si>
  <si>
    <t>73015-2</t>
  </si>
  <si>
    <t>73015-3</t>
  </si>
  <si>
    <t>1267</t>
  </si>
  <si>
    <t>Boulevard du CURE-LABELLE</t>
  </si>
  <si>
    <t>74005-27</t>
  </si>
  <si>
    <t>13750</t>
  </si>
  <si>
    <t>montée St-Simon</t>
  </si>
  <si>
    <t>74005-28</t>
  </si>
  <si>
    <t>14273</t>
  </si>
  <si>
    <t>74005-29</t>
  </si>
  <si>
    <t>17555</t>
  </si>
  <si>
    <t>74005-30</t>
  </si>
  <si>
    <t>74005-31</t>
  </si>
  <si>
    <t>4396</t>
  </si>
  <si>
    <t>Clément-Pesant</t>
  </si>
  <si>
    <t>74005-32</t>
  </si>
  <si>
    <t>19005</t>
  </si>
  <si>
    <t>Wilfrid-Gascon</t>
  </si>
  <si>
    <t>74005-33</t>
  </si>
  <si>
    <t>13940</t>
  </si>
  <si>
    <t>rue de Noroît</t>
  </si>
  <si>
    <t>74005-34</t>
  </si>
  <si>
    <t>9420</t>
  </si>
  <si>
    <t>74005-35</t>
  </si>
  <si>
    <t>74005-36</t>
  </si>
  <si>
    <t>9360</t>
  </si>
  <si>
    <t>74005-37</t>
  </si>
  <si>
    <t>10450</t>
  </si>
  <si>
    <t>Plein-Air</t>
  </si>
  <si>
    <t>74005-38</t>
  </si>
  <si>
    <t>9205</t>
  </si>
  <si>
    <t>Grande-Allée</t>
  </si>
  <si>
    <t>74005-39</t>
  </si>
  <si>
    <t>11505</t>
  </si>
  <si>
    <t>Chambord</t>
  </si>
  <si>
    <t>74005-40</t>
  </si>
  <si>
    <t>17145</t>
  </si>
  <si>
    <t>Longueuil</t>
  </si>
  <si>
    <t>74005-41</t>
  </si>
  <si>
    <t>17305</t>
  </si>
  <si>
    <t>André-Prévost</t>
  </si>
  <si>
    <t>74005-42</t>
  </si>
  <si>
    <t>13780</t>
  </si>
  <si>
    <t>Latreille</t>
  </si>
  <si>
    <t>74005-43</t>
  </si>
  <si>
    <t>4087</t>
  </si>
  <si>
    <t>74005-44</t>
  </si>
  <si>
    <t>9805</t>
  </si>
  <si>
    <t>Outardes</t>
  </si>
  <si>
    <t>74005-45</t>
  </si>
  <si>
    <t>14555</t>
  </si>
  <si>
    <t>rue Bastien</t>
  </si>
  <si>
    <t>74005-46</t>
  </si>
  <si>
    <t>8545</t>
  </si>
  <si>
    <t>Place de Charpentier</t>
  </si>
  <si>
    <t>74005-47</t>
  </si>
  <si>
    <t>18066</t>
  </si>
  <si>
    <t>74005-48</t>
  </si>
  <si>
    <t>17780</t>
  </si>
  <si>
    <t>74005-49</t>
  </si>
  <si>
    <t>17070</t>
  </si>
  <si>
    <t>74005-50</t>
  </si>
  <si>
    <t>15875</t>
  </si>
  <si>
    <t>des Cascades</t>
  </si>
  <si>
    <t>74005-51</t>
  </si>
  <si>
    <t>Prévert</t>
  </si>
  <si>
    <t>7820</t>
  </si>
  <si>
    <t>74005-52</t>
  </si>
  <si>
    <t>7985</t>
  </si>
  <si>
    <t>74005-53</t>
  </si>
  <si>
    <t>9025</t>
  </si>
  <si>
    <t>Desvoyaux</t>
  </si>
  <si>
    <t>74005-54</t>
  </si>
  <si>
    <t>74005-55</t>
  </si>
  <si>
    <t>St-Jacques</t>
  </si>
  <si>
    <t>8750</t>
  </si>
  <si>
    <t>74005-56</t>
  </si>
  <si>
    <t>des Saules</t>
  </si>
  <si>
    <t>13925</t>
  </si>
  <si>
    <t>74005-57</t>
  </si>
  <si>
    <t>Wilfrid-Gauthier</t>
  </si>
  <si>
    <t>8945</t>
  </si>
  <si>
    <t>74005-58</t>
  </si>
  <si>
    <t>Sarrasin</t>
  </si>
  <si>
    <t>8105</t>
  </si>
  <si>
    <t>75005-1</t>
  </si>
  <si>
    <t>Rue de la TOURMALINE</t>
  </si>
  <si>
    <t>75005-2</t>
  </si>
  <si>
    <t>112</t>
  </si>
  <si>
    <t>Montée de l’ EGLISE</t>
  </si>
  <si>
    <t>75005-3</t>
  </si>
  <si>
    <t>Rue de LA ROCHELLIERE</t>
  </si>
  <si>
    <t>75005-4</t>
  </si>
  <si>
    <t>Rue de l’ ADAMAS</t>
  </si>
  <si>
    <t>75005-5</t>
  </si>
  <si>
    <t>Rue  SONIA</t>
  </si>
  <si>
    <t>75005-6</t>
  </si>
  <si>
    <t>75017-1</t>
  </si>
  <si>
    <t>75017-2</t>
  </si>
  <si>
    <t>75017-3</t>
  </si>
  <si>
    <t>Montée  SAINTE-THERESE</t>
  </si>
  <si>
    <t>75017-4</t>
  </si>
  <si>
    <t>Rue  NADINE</t>
  </si>
  <si>
    <t>73030-3</t>
  </si>
  <si>
    <t>Station de mesure SM-02</t>
  </si>
  <si>
    <t>Montée Gagnon</t>
  </si>
  <si>
    <t>73030-4</t>
  </si>
  <si>
    <t>Station de mesure SM-03</t>
  </si>
  <si>
    <t>73030-5</t>
  </si>
  <si>
    <t>Station de mesure SM-04</t>
  </si>
  <si>
    <t>73030-6</t>
  </si>
  <si>
    <t>Purge automatique</t>
  </si>
  <si>
    <t>Adrien-Éthier</t>
  </si>
  <si>
    <t>73030-7</t>
  </si>
  <si>
    <t>Station La Pinière</t>
  </si>
  <si>
    <t>Terrebonne</t>
  </si>
  <si>
    <t>73030-8</t>
  </si>
  <si>
    <t>Poste Mille-Îles</t>
  </si>
  <si>
    <t>31ème Avenue</t>
  </si>
  <si>
    <t>73030-9</t>
  </si>
  <si>
    <t>41ème Avenue</t>
  </si>
  <si>
    <t>73030-10</t>
  </si>
  <si>
    <t>Haute-Rive</t>
  </si>
  <si>
    <t>Avenue de la
Haute-Rive</t>
  </si>
  <si>
    <t>73030-11</t>
  </si>
  <si>
    <t>Sablière</t>
  </si>
  <si>
    <t>Rue de la Sablière</t>
  </si>
  <si>
    <t>73030-12</t>
  </si>
  <si>
    <t>Avenue de l'Érablière</t>
  </si>
  <si>
    <t>75017-5</t>
  </si>
  <si>
    <t>Rue de l’ ARDOISE</t>
  </si>
  <si>
    <t>75017-6</t>
  </si>
  <si>
    <t>Station Lemay</t>
  </si>
  <si>
    <t>1058</t>
  </si>
  <si>
    <t>Chemin de la RIVIERE-DU-NORD</t>
  </si>
  <si>
    <t>75017-7</t>
  </si>
  <si>
    <t>Avenue de ROCHECHOUART</t>
  </si>
  <si>
    <t>75017-8</t>
  </si>
  <si>
    <t>210-95</t>
  </si>
  <si>
    <t>75017-9</t>
  </si>
  <si>
    <t>du Boisé</t>
  </si>
  <si>
    <t>Rue du BOISE</t>
  </si>
  <si>
    <t>75017-10</t>
  </si>
  <si>
    <t>Boulevard des SEIGNEURS-DUMONT</t>
  </si>
  <si>
    <t>75017-11</t>
  </si>
  <si>
    <t>Rue du MACON</t>
  </si>
  <si>
    <t>75017-12</t>
  </si>
  <si>
    <t>Poste Bélanger</t>
  </si>
  <si>
    <t>rue Denis</t>
  </si>
  <si>
    <t>75017-13</t>
  </si>
  <si>
    <t>Puit St-Jérôme des Monts</t>
  </si>
  <si>
    <t>Rue du TOUR-DU-LAC</t>
  </si>
  <si>
    <t>75017-14</t>
  </si>
  <si>
    <t>75017-15</t>
  </si>
  <si>
    <t>Poste Quintin</t>
  </si>
  <si>
    <t>1034-A</t>
  </si>
  <si>
    <t>Quintin</t>
  </si>
  <si>
    <t>75017-16</t>
  </si>
  <si>
    <t>Poste De Martigny</t>
  </si>
  <si>
    <t>Rolland Godard</t>
  </si>
  <si>
    <t>75017-17</t>
  </si>
  <si>
    <t>Poste Eaux-Vives</t>
  </si>
  <si>
    <t>Des Eaux-Vives</t>
  </si>
  <si>
    <t>76020-2</t>
  </si>
  <si>
    <t>Ancienne usine</t>
  </si>
  <si>
    <t>Chemin  THOMAS GORE</t>
  </si>
  <si>
    <t>76020-3</t>
  </si>
  <si>
    <t>Avenue de la PROVIDENCE</t>
  </si>
  <si>
    <t>76020-4</t>
  </si>
  <si>
    <t>Chemin îles aux chats</t>
  </si>
  <si>
    <t>76020-5</t>
  </si>
  <si>
    <t>Boulevard de l’ AEROPARC</t>
  </si>
  <si>
    <t>76020-6</t>
  </si>
  <si>
    <t>Réservoir SGL</t>
  </si>
  <si>
    <t>Chemin Félix-Touchette</t>
  </si>
  <si>
    <t>76020-7</t>
  </si>
  <si>
    <t>Boulevard Cristini</t>
  </si>
  <si>
    <t>76020-8</t>
  </si>
  <si>
    <t>SP-SGL</t>
  </si>
  <si>
    <t>76020-9</t>
  </si>
  <si>
    <t>Rue des Bouleaux</t>
  </si>
  <si>
    <t>76020-10</t>
  </si>
  <si>
    <t>Chemin de Dunany</t>
  </si>
  <si>
    <t>76020-11</t>
  </si>
  <si>
    <t>76020-12</t>
  </si>
  <si>
    <t>76020-13</t>
  </si>
  <si>
    <t>SP-10</t>
  </si>
  <si>
    <t>76020-14</t>
  </si>
  <si>
    <t>rue Jones</t>
  </si>
  <si>
    <t>76020-15</t>
  </si>
  <si>
    <t>rue de la Princesse</t>
  </si>
  <si>
    <t>76020-16</t>
  </si>
  <si>
    <t>SP-9</t>
  </si>
  <si>
    <t>boul Aéroparc</t>
  </si>
  <si>
    <t>76020-17</t>
  </si>
  <si>
    <t>SP-8</t>
  </si>
  <si>
    <t>rue Paul Émile Barbeau</t>
  </si>
  <si>
    <t>76020-18</t>
  </si>
  <si>
    <t>SP-AR</t>
  </si>
  <si>
    <t>Rue Hamford</t>
  </si>
  <si>
    <t>76043-1</t>
  </si>
  <si>
    <t>76043-2</t>
  </si>
  <si>
    <t>75040-12</t>
  </si>
  <si>
    <t>699</t>
  </si>
  <si>
    <t>rue Prévost</t>
  </si>
  <si>
    <t>75040-13</t>
  </si>
  <si>
    <t>rue Maple</t>
  </si>
  <si>
    <t>75040-14</t>
  </si>
  <si>
    <t>2716</t>
  </si>
  <si>
    <t>75040-15</t>
  </si>
  <si>
    <t>rue Leblanc</t>
  </si>
  <si>
    <t>75040-16</t>
  </si>
  <si>
    <t>2554</t>
  </si>
  <si>
    <t>75040-17</t>
  </si>
  <si>
    <t>2535</t>
  </si>
  <si>
    <t>Boulevard du Lac St-François</t>
  </si>
  <si>
    <t>75040-18</t>
  </si>
  <si>
    <t>P9</t>
  </si>
  <si>
    <t>2626</t>
  </si>
  <si>
    <t>75040-19</t>
  </si>
  <si>
    <t>P10</t>
  </si>
  <si>
    <t>rue Mozart</t>
  </si>
  <si>
    <t>75045-1</t>
  </si>
  <si>
    <t>rue Brunet</t>
  </si>
  <si>
    <t>76008-1</t>
  </si>
  <si>
    <t>St-André</t>
  </si>
  <si>
    <t>Rue  LADOUCEUR</t>
  </si>
  <si>
    <t>76008-2</t>
  </si>
  <si>
    <t>Rue  SANTERRE</t>
  </si>
  <si>
    <t>77022-40</t>
  </si>
  <si>
    <t>Mont-Sauvage 3</t>
  </si>
  <si>
    <t>Mont-Sauvage</t>
  </si>
  <si>
    <t>77022-41</t>
  </si>
  <si>
    <t>Mont-Sauvage 4</t>
  </si>
  <si>
    <t>77022-44</t>
  </si>
  <si>
    <t>Perdreaux 1</t>
  </si>
  <si>
    <t>Perdreaux</t>
  </si>
  <si>
    <t>77022-45</t>
  </si>
  <si>
    <t>Perdreaux 2</t>
  </si>
  <si>
    <t>77022-48</t>
  </si>
  <si>
    <t>Pierre-Péladeau</t>
  </si>
  <si>
    <t>77022-1</t>
  </si>
  <si>
    <t>Usine Mont-Rolland</t>
  </si>
  <si>
    <t>2650</t>
  </si>
  <si>
    <t>Rue  ROLLAND</t>
  </si>
  <si>
    <t>77022-2</t>
  </si>
  <si>
    <t>Poste de pompage Grignon</t>
  </si>
  <si>
    <t>Rue  GRIGNON</t>
  </si>
  <si>
    <t>77022-3</t>
  </si>
  <si>
    <t>Puits Ronchamp</t>
  </si>
  <si>
    <t>Rue de RONCHAMP</t>
  </si>
  <si>
    <t>75017-18</t>
  </si>
  <si>
    <t>Poste Maurice</t>
  </si>
  <si>
    <t>115 ieme Av</t>
  </si>
  <si>
    <t>75017-19</t>
  </si>
  <si>
    <t>75017-20</t>
  </si>
  <si>
    <t>Puits Jolibourg</t>
  </si>
  <si>
    <t>Jolibourg</t>
  </si>
  <si>
    <t>75017-21</t>
  </si>
  <si>
    <t>Nobel</t>
  </si>
  <si>
    <t>75017-22</t>
  </si>
  <si>
    <t>116 e</t>
  </si>
  <si>
    <t>116ieme av</t>
  </si>
  <si>
    <t>75017-23</t>
  </si>
  <si>
    <t>J.C. Wilson</t>
  </si>
  <si>
    <t>J.C.Wilson</t>
  </si>
  <si>
    <t>75017-24</t>
  </si>
  <si>
    <t>Maher</t>
  </si>
  <si>
    <t>rue Maher</t>
  </si>
  <si>
    <t>75017-25</t>
  </si>
  <si>
    <t>151-155</t>
  </si>
  <si>
    <t>Lachapelle</t>
  </si>
  <si>
    <t>75017-26</t>
  </si>
  <si>
    <t>P.E. Maurice</t>
  </si>
  <si>
    <t>boul. des Laurentides</t>
  </si>
  <si>
    <t>75028-7</t>
  </si>
  <si>
    <t>Route 158 poste de pompage sanitaire</t>
  </si>
  <si>
    <t>2110</t>
  </si>
  <si>
    <t>boul. Sainte-Sophie</t>
  </si>
  <si>
    <t>75028-8</t>
  </si>
  <si>
    <t>rue des Champs</t>
  </si>
  <si>
    <t>des COURS-D'EAU</t>
  </si>
  <si>
    <t>75028-9</t>
  </si>
  <si>
    <t>rue Dupré</t>
  </si>
  <si>
    <t>rue DUPRÉ</t>
  </si>
  <si>
    <t>75028-10</t>
  </si>
  <si>
    <t>rue Ste-Marie</t>
  </si>
  <si>
    <t>2385</t>
  </si>
  <si>
    <t>75040-1</t>
  </si>
  <si>
    <t>Du Vallon (S-1)</t>
  </si>
  <si>
    <t>Rue du Vallon</t>
  </si>
  <si>
    <t>75040-2</t>
  </si>
  <si>
    <t>Louis Morin (S-2)</t>
  </si>
  <si>
    <t>rue Louis-Morin</t>
  </si>
  <si>
    <t>75040-3</t>
  </si>
  <si>
    <t>Domaine Laurentien</t>
  </si>
  <si>
    <t>75040-4</t>
  </si>
  <si>
    <t>Poste Lesage</t>
  </si>
  <si>
    <t>962</t>
  </si>
  <si>
    <t>Chemin du LAC ECHO</t>
  </si>
  <si>
    <t>75040-5</t>
  </si>
  <si>
    <t>Poste PSL</t>
  </si>
  <si>
    <t>538</t>
  </si>
  <si>
    <t>Rue  BEAULNE</t>
  </si>
  <si>
    <t>75040-6</t>
  </si>
  <si>
    <t>VR1 (S-4) VR2 (S-3)</t>
  </si>
  <si>
    <t>511 et 458</t>
  </si>
  <si>
    <t>Rue du VERSANT-DU-RUISSEAU</t>
  </si>
  <si>
    <t>75040-7</t>
  </si>
  <si>
    <t>75040-8</t>
  </si>
  <si>
    <t>Poste Lac Écho</t>
  </si>
  <si>
    <t>1549</t>
  </si>
  <si>
    <t>75040-9</t>
  </si>
  <si>
    <t>Clos-Fourtet (S-5)</t>
  </si>
  <si>
    <t>1104</t>
  </si>
  <si>
    <t>Rue Clos-Fourtet</t>
  </si>
  <si>
    <t>75040-10</t>
  </si>
  <si>
    <t>Louis-Morin - 117 (P2)</t>
  </si>
  <si>
    <t>75040-11</t>
  </si>
  <si>
    <t>705</t>
  </si>
  <si>
    <t>rue Morin</t>
  </si>
  <si>
    <t>76043-3</t>
  </si>
  <si>
    <t>76043-4</t>
  </si>
  <si>
    <t>76043-5</t>
  </si>
  <si>
    <t>Station de pompage 1 et 2</t>
  </si>
  <si>
    <t>route du Canton</t>
  </si>
  <si>
    <t>76043-6</t>
  </si>
  <si>
    <t>Parc des vétérans</t>
  </si>
  <si>
    <t>76043-7</t>
  </si>
  <si>
    <t>Poste de surchloration</t>
  </si>
  <si>
    <t>541A</t>
  </si>
  <si>
    <t>76052-1</t>
  </si>
  <si>
    <t>Rue des Érables</t>
  </si>
  <si>
    <t>76052-2</t>
  </si>
  <si>
    <t>76055-1</t>
  </si>
  <si>
    <t>Chemin INDUSTRIEL</t>
  </si>
  <si>
    <t>77022-4</t>
  </si>
  <si>
    <t>Étangs aérés Mont-Gabriel</t>
  </si>
  <si>
    <t>Boulevard de SAINTE-ADELE</t>
  </si>
  <si>
    <t>77022-5</t>
  </si>
  <si>
    <t>Poste de pompage Orée des Bois</t>
  </si>
  <si>
    <t>1186</t>
  </si>
  <si>
    <t>Rue de l'Orée des Bois</t>
  </si>
  <si>
    <t>77022-6</t>
  </si>
  <si>
    <t>Puits Mont-Rolland</t>
  </si>
  <si>
    <t>Rue Rolland</t>
  </si>
  <si>
    <t>77022-7</t>
  </si>
  <si>
    <t>Réservoir Sommet Bleu</t>
  </si>
  <si>
    <t>Chemin de la CROIX</t>
  </si>
  <si>
    <t>77022-8</t>
  </si>
  <si>
    <t>réservoir Matley</t>
  </si>
  <si>
    <t>1957</t>
  </si>
  <si>
    <t>Chemin du PAYSAN</t>
  </si>
  <si>
    <t>77022-9</t>
  </si>
  <si>
    <t>puits Riverdale</t>
  </si>
  <si>
    <t>Rue du MANEGE</t>
  </si>
  <si>
    <t>77022-10</t>
  </si>
  <si>
    <t>Réservoir Mont-Gabriel</t>
  </si>
  <si>
    <t>Chemin du MONT-GABRIEL</t>
  </si>
  <si>
    <t>77022-11</t>
  </si>
  <si>
    <t>Réservoir du lac Violon</t>
  </si>
  <si>
    <t>boul. Mont-Rolland</t>
  </si>
  <si>
    <t>77022-12</t>
  </si>
  <si>
    <t>Réservoir Mont-Sauvage 5</t>
  </si>
  <si>
    <t>Alexis</t>
  </si>
  <si>
    <t>77022-13</t>
  </si>
  <si>
    <t>Poste de surpression Mont-Gabriel</t>
  </si>
  <si>
    <t>1640</t>
  </si>
  <si>
    <t>Rivière-à-Simon</t>
  </si>
  <si>
    <t>77022-14</t>
  </si>
  <si>
    <t>Dumouchel</t>
  </si>
  <si>
    <t>du Congrès</t>
  </si>
  <si>
    <t>77022-15</t>
  </si>
  <si>
    <t>Alpine</t>
  </si>
  <si>
    <t>77022-16</t>
  </si>
  <si>
    <t>Bourg-Joli</t>
  </si>
  <si>
    <t>685</t>
  </si>
  <si>
    <t>Pierre-Péladeau/A-15</t>
  </si>
  <si>
    <t>77022-19</t>
  </si>
  <si>
    <t>Paysan</t>
  </si>
  <si>
    <t>747</t>
  </si>
  <si>
    <t>Morin</t>
  </si>
  <si>
    <t>77022-20</t>
  </si>
  <si>
    <t>77022-21</t>
  </si>
  <si>
    <t>1071</t>
  </si>
  <si>
    <t>Orée des Bois</t>
  </si>
  <si>
    <t>77022-22</t>
  </si>
  <si>
    <t>Deschambault</t>
  </si>
  <si>
    <t>Barbeau/Deschambault</t>
  </si>
  <si>
    <t>77022-23</t>
  </si>
  <si>
    <t>Des Monts</t>
  </si>
  <si>
    <t>des  Monts</t>
  </si>
  <si>
    <t>77022-24</t>
  </si>
  <si>
    <t>Habitat</t>
  </si>
  <si>
    <t>Vallée du Golf</t>
  </si>
  <si>
    <t>77022-25</t>
  </si>
  <si>
    <t>du Versant sud</t>
  </si>
  <si>
    <t>Versant-sud</t>
  </si>
  <si>
    <t>77022-26</t>
  </si>
  <si>
    <t>Étangs aérés Alpine</t>
  </si>
  <si>
    <t>77022-27</t>
  </si>
  <si>
    <t>Entremonts</t>
  </si>
  <si>
    <t>77022-29</t>
  </si>
  <si>
    <t>Bourg-du-lac</t>
  </si>
  <si>
    <t>des Cyprès</t>
  </si>
  <si>
    <t>77022-30</t>
  </si>
  <si>
    <t>Champagnac</t>
  </si>
  <si>
    <t>77022-31</t>
  </si>
  <si>
    <t>Dolnor</t>
  </si>
  <si>
    <t>76008-3</t>
  </si>
  <si>
    <t>Route du Long-Sault</t>
  </si>
  <si>
    <t>76008-4</t>
  </si>
  <si>
    <t>Chemin coteau des hêtres</t>
  </si>
  <si>
    <t>76008-5</t>
  </si>
  <si>
    <t>76008-6</t>
  </si>
  <si>
    <t>76008-7</t>
  </si>
  <si>
    <t>Route des seigneurs</t>
  </si>
  <si>
    <t>76020-1</t>
  </si>
  <si>
    <t>Avenue  HAMFORD</t>
  </si>
  <si>
    <t>77022-32</t>
  </si>
  <si>
    <t>Feux-Follets</t>
  </si>
  <si>
    <t>77022-33</t>
  </si>
  <si>
    <t>Fribourg</t>
  </si>
  <si>
    <t>77022-34</t>
  </si>
  <si>
    <t>Hameau</t>
  </si>
  <si>
    <t>77022-35</t>
  </si>
  <si>
    <t>Lac Lenore</t>
  </si>
  <si>
    <t>Girouette</t>
  </si>
  <si>
    <t>77022-37</t>
  </si>
  <si>
    <t>Mont-Hibou</t>
  </si>
  <si>
    <t>77022-38</t>
  </si>
  <si>
    <t>Mont-Sauvage 1</t>
  </si>
  <si>
    <t>Saint-Germain</t>
  </si>
  <si>
    <t>77022-42</t>
  </si>
  <si>
    <t>77022-43</t>
  </si>
  <si>
    <t>Patry</t>
  </si>
  <si>
    <t>77022-46</t>
  </si>
  <si>
    <t>Proteau</t>
  </si>
  <si>
    <t>2815</t>
  </si>
  <si>
    <t>Rolland</t>
  </si>
  <si>
    <t>77022-47</t>
  </si>
  <si>
    <t>77022-49</t>
  </si>
  <si>
    <t>Savane</t>
  </si>
  <si>
    <t>Savane/Du Moulin</t>
  </si>
  <si>
    <t>77022-50</t>
  </si>
  <si>
    <t>Skieur</t>
  </si>
  <si>
    <t>77022-51</t>
  </si>
  <si>
    <t>Souchets</t>
  </si>
  <si>
    <t>77022-52</t>
  </si>
  <si>
    <t>77030-1</t>
  </si>
  <si>
    <t>Chemin de la GARE</t>
  </si>
  <si>
    <t>77030-2</t>
  </si>
  <si>
    <t>Boulevard des LAURENTIDES</t>
  </si>
  <si>
    <t>76055-2</t>
  </si>
  <si>
    <t>Canal NORD</t>
  </si>
  <si>
    <t>76055-3</t>
  </si>
  <si>
    <t>4ième Concession</t>
  </si>
  <si>
    <t>77011-1</t>
  </si>
  <si>
    <t>39A</t>
  </si>
  <si>
    <t>Chemin  FRIDOLIN-SIMARD</t>
  </si>
  <si>
    <t>77011-2</t>
  </si>
  <si>
    <t>77012-1</t>
  </si>
  <si>
    <t>Rue du BARON-LOUIS-EMPAIN</t>
  </si>
  <si>
    <t>77012-2</t>
  </si>
  <si>
    <t>Rue du GALAIS</t>
  </si>
  <si>
    <t>77012-3</t>
  </si>
  <si>
    <t>RUE DES Trembles</t>
  </si>
  <si>
    <t>77012-4</t>
  </si>
  <si>
    <t>rue des Pins</t>
  </si>
  <si>
    <t>77043-1</t>
  </si>
  <si>
    <t>77043-2</t>
  </si>
  <si>
    <t>77043-3</t>
  </si>
  <si>
    <t>Réservoir Molson</t>
  </si>
  <si>
    <t>889</t>
  </si>
  <si>
    <t>77043-4</t>
  </si>
  <si>
    <t>Réservoir Milet</t>
  </si>
  <si>
    <t>Chemin du LAC-MILLETTE</t>
  </si>
  <si>
    <t>77043-5</t>
  </si>
  <si>
    <t>Réservoir Mont-Habitant</t>
  </si>
  <si>
    <t>Chemin des SKIEURS</t>
  </si>
  <si>
    <t>77043-6</t>
  </si>
  <si>
    <t>rue de La Gare à Piedmont</t>
  </si>
  <si>
    <t>77043-7</t>
  </si>
  <si>
    <t>77043-8</t>
  </si>
  <si>
    <t>884</t>
  </si>
  <si>
    <t>77043-9</t>
  </si>
  <si>
    <t>Station de surpression Châteaufort</t>
  </si>
  <si>
    <t>100, avenue de Châteaufort</t>
  </si>
  <si>
    <t>77043-10</t>
  </si>
  <si>
    <t>Chambre de surpression Tilleuls</t>
  </si>
  <si>
    <t>2, chemin des Tilleuls</t>
  </si>
  <si>
    <t>77043-11</t>
  </si>
  <si>
    <t>Station de surpression Lafleur</t>
  </si>
  <si>
    <t>160, avenue Lafleur Nord</t>
  </si>
  <si>
    <t>77043-16</t>
  </si>
  <si>
    <t>Station de pompage Domaine Saint-Sauveur</t>
  </si>
  <si>
    <t>101, chemin des Topazes</t>
  </si>
  <si>
    <t>77043-13</t>
  </si>
  <si>
    <t>Station de surpression Mont-Habitant</t>
  </si>
  <si>
    <t>772, rue Principale</t>
  </si>
  <si>
    <t>77043-14</t>
  </si>
  <si>
    <t>Station de surpression 532 Principale</t>
  </si>
  <si>
    <t>532, rue Principale</t>
  </si>
  <si>
    <t>77043-15</t>
  </si>
  <si>
    <t>Station de surpression Touraine</t>
  </si>
  <si>
    <t>70, chemin de Touraine</t>
  </si>
  <si>
    <t>77043-12</t>
  </si>
  <si>
    <t>Chambre égout SP1</t>
  </si>
  <si>
    <t>484, chemin du Lac-Millette</t>
  </si>
  <si>
    <t>77043-17</t>
  </si>
  <si>
    <t>Chambre égout SP2</t>
  </si>
  <si>
    <t>884 chemin du lac</t>
  </si>
  <si>
    <t>77043-18</t>
  </si>
  <si>
    <t>Station de réduction</t>
  </si>
  <si>
    <t>474, chemin du Lac-Millette</t>
  </si>
  <si>
    <t>77043-19</t>
  </si>
  <si>
    <t>Station de surpression Victor-Nymark</t>
  </si>
  <si>
    <t>221, chemin Victor-Nymark</t>
  </si>
  <si>
    <t>77043-20</t>
  </si>
  <si>
    <t>Station de surpression Mont-Saint-Sauveur</t>
  </si>
  <si>
    <t>1000, chemin du Mont-Saint-Sauveur</t>
  </si>
  <si>
    <t>77043-21</t>
  </si>
  <si>
    <t>89, chemin de la Gare (Piedmont)</t>
  </si>
  <si>
    <t>77050-1</t>
  </si>
  <si>
    <t>Station Balmoral</t>
  </si>
  <si>
    <t>Rue  AUGUSTA</t>
  </si>
  <si>
    <t>77050-2</t>
  </si>
  <si>
    <t>Station Alpino</t>
  </si>
  <si>
    <t>Rue Bermax</t>
  </si>
  <si>
    <t>77050-3</t>
  </si>
  <si>
    <t>Station Beaulieu</t>
  </si>
  <si>
    <t>Rue du Sommet</t>
  </si>
  <si>
    <t>77050-4</t>
  </si>
  <si>
    <t>Station Salzbourg</t>
  </si>
  <si>
    <t>Rue Salzbourg</t>
  </si>
  <si>
    <t>77050-5</t>
  </si>
  <si>
    <t>Station Bastien</t>
  </si>
  <si>
    <t>Rue Valleyview</t>
  </si>
  <si>
    <t>77050-6</t>
  </si>
  <si>
    <t>Station Riverview</t>
  </si>
  <si>
    <t>Rue du Midi</t>
  </si>
  <si>
    <t>77050-7</t>
  </si>
  <si>
    <t>Réservoir Bellvue</t>
  </si>
  <si>
    <t>Chemin Lac-Écho</t>
  </si>
  <si>
    <t>77050-8</t>
  </si>
  <si>
    <t>Station Sunset</t>
  </si>
  <si>
    <t>Rue Sunset</t>
  </si>
  <si>
    <t>77050-9</t>
  </si>
  <si>
    <t>Station 329</t>
  </si>
  <si>
    <t>987</t>
  </si>
  <si>
    <t>Rout 329</t>
  </si>
  <si>
    <t>78020-5</t>
  </si>
  <si>
    <t>R.-Deslauriers</t>
  </si>
  <si>
    <t>78032-1</t>
  </si>
  <si>
    <t>Chemin Lac des Sables</t>
  </si>
  <si>
    <t>78032-2</t>
  </si>
  <si>
    <t>Poste Lac des Sables</t>
  </si>
  <si>
    <t>78032-3</t>
  </si>
  <si>
    <t>Réservoirs Grignon</t>
  </si>
  <si>
    <t>78032-4</t>
  </si>
  <si>
    <t>Réservoir Paulsen</t>
  </si>
  <si>
    <t>Rue Paulsen</t>
  </si>
  <si>
    <t>78032-5</t>
  </si>
  <si>
    <t>Chambres de purges et de vidanges ( 15 )</t>
  </si>
  <si>
    <t>78032-6</t>
  </si>
  <si>
    <t>Chambres de régulation de pression (7 )</t>
  </si>
  <si>
    <t>77012-5</t>
  </si>
  <si>
    <t>chemin Sainte-Marguerite</t>
  </si>
  <si>
    <t>77012-6</t>
  </si>
  <si>
    <t>164</t>
  </si>
  <si>
    <t>77012-7</t>
  </si>
  <si>
    <t>chemin Guénette</t>
  </si>
  <si>
    <t>77012-8</t>
  </si>
  <si>
    <t>chemin Masson</t>
  </si>
  <si>
    <t>77012-9</t>
  </si>
  <si>
    <t>372</t>
  </si>
  <si>
    <t>boulevard Estérel</t>
  </si>
  <si>
    <t>77022-17</t>
  </si>
  <si>
    <t>route 117</t>
  </si>
  <si>
    <t>77022-18</t>
  </si>
  <si>
    <t>Loup-Garou</t>
  </si>
  <si>
    <t>77022-28</t>
  </si>
  <si>
    <t>77022-36</t>
  </si>
  <si>
    <t>McDuff</t>
  </si>
  <si>
    <t>77022-39</t>
  </si>
  <si>
    <t>Mont-Sauvage 2</t>
  </si>
  <si>
    <t>77030-3</t>
  </si>
  <si>
    <t>77030-4</t>
  </si>
  <si>
    <t>77030-5</t>
  </si>
  <si>
    <t>77030-6</t>
  </si>
  <si>
    <t>Chemin du puit</t>
  </si>
  <si>
    <t>77030-7</t>
  </si>
  <si>
    <t>Chemin des Saules</t>
  </si>
  <si>
    <t>77030-8</t>
  </si>
  <si>
    <t>Chemin des Hauteurs</t>
  </si>
  <si>
    <t>77030-9</t>
  </si>
  <si>
    <t>Trottier</t>
  </si>
  <si>
    <t>77030-10</t>
  </si>
  <si>
    <t>77030-11</t>
  </si>
  <si>
    <t>77030-12</t>
  </si>
  <si>
    <t>78010-1</t>
  </si>
  <si>
    <t>Puits Chicoine</t>
  </si>
  <si>
    <t>1818</t>
  </si>
  <si>
    <t>78010-2</t>
  </si>
  <si>
    <t>Puits St-Adolphe</t>
  </si>
  <si>
    <t>2355</t>
  </si>
  <si>
    <t>Rue  SAINT-ADOLPHE</t>
  </si>
  <si>
    <t>78010-3</t>
  </si>
  <si>
    <t>Usine excluant bassins</t>
  </si>
  <si>
    <t>6767</t>
  </si>
  <si>
    <t>78010-4</t>
  </si>
  <si>
    <t>78010-5</t>
  </si>
  <si>
    <t>Puits Xavier</t>
  </si>
  <si>
    <t>Xavier</t>
  </si>
  <si>
    <t>78010-6</t>
  </si>
  <si>
    <t>Puits Continental</t>
  </si>
  <si>
    <t>1315</t>
  </si>
  <si>
    <t>Continental</t>
  </si>
  <si>
    <t>78010-7</t>
  </si>
  <si>
    <t>Montée 2e Rang</t>
  </si>
  <si>
    <t>78010-8</t>
  </si>
  <si>
    <t>2244</t>
  </si>
  <si>
    <t>Val David en Haut</t>
  </si>
  <si>
    <t>78010-9</t>
  </si>
  <si>
    <t>1745</t>
  </si>
  <si>
    <t>Campeau</t>
  </si>
  <si>
    <t>78010-10</t>
  </si>
  <si>
    <t>Le Familial</t>
  </si>
  <si>
    <t>78010-11</t>
  </si>
  <si>
    <t>Air pur</t>
  </si>
  <si>
    <t>78010-12</t>
  </si>
  <si>
    <t>78010-13</t>
  </si>
  <si>
    <t>2025</t>
  </si>
  <si>
    <t>Diana</t>
  </si>
  <si>
    <t>78010-14</t>
  </si>
  <si>
    <t>du Mont Césaire</t>
  </si>
  <si>
    <t>78010-15</t>
  </si>
  <si>
    <t>des Bleuets</t>
  </si>
  <si>
    <t>78010-16</t>
  </si>
  <si>
    <t>78020-1</t>
  </si>
  <si>
    <t>2009</t>
  </si>
  <si>
    <t>78020-2</t>
  </si>
  <si>
    <t>1802</t>
  </si>
  <si>
    <t>Chemin des HAUTEURS</t>
  </si>
  <si>
    <t>78020-3</t>
  </si>
  <si>
    <t>Bernard</t>
  </si>
  <si>
    <t>78020-4</t>
  </si>
  <si>
    <t>rue L.-Limoges</t>
  </si>
  <si>
    <t>78032-7</t>
  </si>
  <si>
    <t>Chambre de répartition Camping</t>
  </si>
  <si>
    <t>78032-8</t>
  </si>
  <si>
    <t>Station Alouette</t>
  </si>
  <si>
    <t>Montée Alouette</t>
  </si>
  <si>
    <t>78032-9</t>
  </si>
  <si>
    <t>Station St-Antoine</t>
  </si>
  <si>
    <t>Rue St-Antoine</t>
  </si>
  <si>
    <t>78032-10</t>
  </si>
  <si>
    <t>Station Paulsen</t>
  </si>
  <si>
    <t>78032-11</t>
  </si>
  <si>
    <t>Station St-Moritz</t>
  </si>
  <si>
    <t>Rue St-Moritz</t>
  </si>
  <si>
    <t>78032-12</t>
  </si>
  <si>
    <t>Station du Muguet</t>
  </si>
  <si>
    <t>Rue du Muguet</t>
  </si>
  <si>
    <t>78032-13</t>
  </si>
  <si>
    <t>Station des Mésanges</t>
  </si>
  <si>
    <t>636</t>
  </si>
  <si>
    <t>Rue des Mésanges</t>
  </si>
  <si>
    <t>78032-14</t>
  </si>
  <si>
    <t>Station Vendette</t>
  </si>
  <si>
    <t>Rue Vendette</t>
  </si>
  <si>
    <t>78032-15</t>
  </si>
  <si>
    <t>Station Madeleine-1</t>
  </si>
  <si>
    <t>Rue Madeleine</t>
  </si>
  <si>
    <t>78032-16</t>
  </si>
  <si>
    <t>Station Madeleine-2</t>
  </si>
  <si>
    <t>78032-17</t>
  </si>
  <si>
    <t>Station Desjardins</t>
  </si>
  <si>
    <t>78032-18</t>
  </si>
  <si>
    <t>Station Major</t>
  </si>
  <si>
    <t>Rue Major</t>
  </si>
  <si>
    <t>78032-19</t>
  </si>
  <si>
    <t>Station Hillside</t>
  </si>
  <si>
    <t>Rue Hillside</t>
  </si>
  <si>
    <t>78032-20</t>
  </si>
  <si>
    <t>Station Des Cedres</t>
  </si>
  <si>
    <t>Rue des Cedres</t>
  </si>
  <si>
    <t>78032-21</t>
  </si>
  <si>
    <t>Station Mont-Catherine</t>
  </si>
  <si>
    <t>Rue deSamaress</t>
  </si>
  <si>
    <t>78032-22</t>
  </si>
  <si>
    <t>Rue Brissette</t>
  </si>
  <si>
    <t>78032-23</t>
  </si>
  <si>
    <t>Conduite de rétention Brissette</t>
  </si>
  <si>
    <t>78032-24</t>
  </si>
  <si>
    <t>Capteurs  de sédiments (4)</t>
  </si>
  <si>
    <t>78032-25</t>
  </si>
  <si>
    <t>Station Camping-1</t>
  </si>
  <si>
    <t>Place des Rossignol</t>
  </si>
  <si>
    <t>78032-26</t>
  </si>
  <si>
    <t>Station Camping-2</t>
  </si>
  <si>
    <t>Rue du Faucon</t>
  </si>
  <si>
    <t>78032-27</t>
  </si>
  <si>
    <t>Station St-Venant</t>
  </si>
  <si>
    <t>Rue St-Venant</t>
  </si>
  <si>
    <t>78032-28</t>
  </si>
  <si>
    <t>78032-29</t>
  </si>
  <si>
    <t>Station  Presqu'île</t>
  </si>
  <si>
    <t>Avenue Nantel</t>
  </si>
  <si>
    <t>78032-30</t>
  </si>
  <si>
    <t>Station Mont-Zelac</t>
  </si>
  <si>
    <t>Chemin Normandie</t>
  </si>
  <si>
    <t>78032-31</t>
  </si>
  <si>
    <t>Station Place Nantel</t>
  </si>
  <si>
    <t>Rue Place Nantel</t>
  </si>
  <si>
    <t>78032-32</t>
  </si>
  <si>
    <t>Station Ile du Castel</t>
  </si>
  <si>
    <t>Rue Larocque Ouest</t>
  </si>
  <si>
    <t>78032-33</t>
  </si>
  <si>
    <t>Station Touchette</t>
  </si>
  <si>
    <t>Rue Touchette</t>
  </si>
  <si>
    <t>78032-34</t>
  </si>
  <si>
    <t>Station Clovis</t>
  </si>
  <si>
    <t>78032-35</t>
  </si>
  <si>
    <t>Station Tour du Lac</t>
  </si>
  <si>
    <t>Rue Tour du Lac</t>
  </si>
  <si>
    <t>78032-36</t>
  </si>
  <si>
    <t>Station Condo Tour du Lac</t>
  </si>
  <si>
    <t>78032-37</t>
  </si>
  <si>
    <t>Rue Beaulieu</t>
  </si>
  <si>
    <t>78032-38</t>
  </si>
  <si>
    <t>Station Rivière du Nord</t>
  </si>
  <si>
    <t>Rue Pricipale</t>
  </si>
  <si>
    <t>78032-39</t>
  </si>
  <si>
    <t>Station Plage</t>
  </si>
  <si>
    <t>2091</t>
  </si>
  <si>
    <t>78032-40</t>
  </si>
  <si>
    <t>Station Bunn</t>
  </si>
  <si>
    <t>78032-41</t>
  </si>
  <si>
    <t>Station Deslauriers</t>
  </si>
  <si>
    <t>Chemin St-Jean</t>
  </si>
  <si>
    <t>78032-42</t>
  </si>
  <si>
    <t>Station Belvoir</t>
  </si>
  <si>
    <t>Intersection Mtée de la Source et Chemin Belvoir</t>
  </si>
  <si>
    <t>78032-43</t>
  </si>
  <si>
    <t>Station Beaulne</t>
  </si>
  <si>
    <t>Rue Beaulne</t>
  </si>
  <si>
    <t>78032-44</t>
  </si>
  <si>
    <t>Station Grignon</t>
  </si>
  <si>
    <t>Pres du 6 Chemin Lac des Sables</t>
  </si>
  <si>
    <t>78065-1</t>
  </si>
  <si>
    <t>78065-2</t>
  </si>
  <si>
    <t>Rue du SOMMET</t>
  </si>
  <si>
    <t>78070-1</t>
  </si>
  <si>
    <t>Réseau Amherst</t>
  </si>
  <si>
    <t>Chemin Racicot</t>
  </si>
  <si>
    <t>78075-1</t>
  </si>
  <si>
    <t>POSTE POMPAGE</t>
  </si>
  <si>
    <t>Chemin du DOMAINE-DES-CEDRES</t>
  </si>
  <si>
    <t>77050-10</t>
  </si>
  <si>
    <t>Station du base Bastien</t>
  </si>
  <si>
    <t>chemin du loup-Garou</t>
  </si>
  <si>
    <t>77065-1</t>
  </si>
  <si>
    <t>rue Verdier</t>
  </si>
  <si>
    <t>77065-2</t>
  </si>
  <si>
    <t>Rue  VIVALDI</t>
  </si>
  <si>
    <t>77065-3</t>
  </si>
  <si>
    <t>Chemin du VILLAGE</t>
  </si>
  <si>
    <t>77065-4</t>
  </si>
  <si>
    <t>chemin pente douce</t>
  </si>
  <si>
    <t>77065-5</t>
  </si>
  <si>
    <t>77065-6</t>
  </si>
  <si>
    <t>1721</t>
  </si>
  <si>
    <t>77065-7</t>
  </si>
  <si>
    <t>chemin Morgan</t>
  </si>
  <si>
    <t>77065-8</t>
  </si>
  <si>
    <t>77065-9</t>
  </si>
  <si>
    <t>78005-1</t>
  </si>
  <si>
    <t>Station P1</t>
  </si>
  <si>
    <t>1221</t>
  </si>
  <si>
    <t>19e Avenue</t>
  </si>
  <si>
    <t>78095-3</t>
  </si>
  <si>
    <t>2206</t>
  </si>
  <si>
    <t>Chemin du Lac-Supérieur</t>
  </si>
  <si>
    <t>78102-1</t>
  </si>
  <si>
    <t>Étangs de la Station</t>
  </si>
  <si>
    <t>Chemin  DUPLESSIS</t>
  </si>
  <si>
    <t>78102-2</t>
  </si>
  <si>
    <t>Poste de pompage Pied-du-Courant</t>
  </si>
  <si>
    <t>Chemin au PIED-DU-COURANT</t>
  </si>
  <si>
    <t>78102-3</t>
  </si>
  <si>
    <t>Poste de pompage Lac Mercier</t>
  </si>
  <si>
    <t>Chemin  PLOUFFE</t>
  </si>
  <si>
    <t>78102-4</t>
  </si>
  <si>
    <t>Poste de surpression du Mont-Plaisant</t>
  </si>
  <si>
    <t>lot 3 054 454</t>
  </si>
  <si>
    <t>Rue du MONT-PLAISANT</t>
  </si>
  <si>
    <t>78102-5</t>
  </si>
  <si>
    <t>Usine de filtration Tremblant</t>
  </si>
  <si>
    <t>2996</t>
  </si>
  <si>
    <t>Chemin de la CHAPELLE</t>
  </si>
  <si>
    <t>78102-6</t>
  </si>
  <si>
    <t>Poste de pompage P1</t>
  </si>
  <si>
    <t>Chemin des VOYAGEURS</t>
  </si>
  <si>
    <t>78102-7</t>
  </si>
  <si>
    <t>Usine d'épuration boues activées</t>
  </si>
  <si>
    <t>Chemin de BREBEUF</t>
  </si>
  <si>
    <t>78102-8</t>
  </si>
  <si>
    <t>Usine de filtration St-Jovite</t>
  </si>
  <si>
    <t>1301</t>
  </si>
  <si>
    <t>Rue  SAINT-ROCH</t>
  </si>
  <si>
    <t>78005-2</t>
  </si>
  <si>
    <t>78005-3</t>
  </si>
  <si>
    <t>Station P2</t>
  </si>
  <si>
    <t>78005-4</t>
  </si>
  <si>
    <t>Station P3</t>
  </si>
  <si>
    <t>Rue  MORIN intersection 4e avenue</t>
  </si>
  <si>
    <t>78005-5</t>
  </si>
  <si>
    <t>6450</t>
  </si>
  <si>
    <t>Rue du BEL-HORIZON</t>
  </si>
  <si>
    <t>78005-6</t>
  </si>
  <si>
    <t>chemin Alverna</t>
  </si>
  <si>
    <t>78005-7</t>
  </si>
  <si>
    <t>78005-8</t>
  </si>
  <si>
    <t>Rue Morin</t>
  </si>
  <si>
    <t>78120-2</t>
  </si>
  <si>
    <t>1005</t>
  </si>
  <si>
    <t>Chemin  BROUSSEAU</t>
  </si>
  <si>
    <t>78120-3</t>
  </si>
  <si>
    <t>rue Paiement</t>
  </si>
  <si>
    <t>78120-4</t>
  </si>
  <si>
    <t>chemin du Moulin</t>
  </si>
  <si>
    <t>78120-5</t>
  </si>
  <si>
    <t>78120-6</t>
  </si>
  <si>
    <t>Stationnement La Belle Époque</t>
  </si>
  <si>
    <t>78130-1</t>
  </si>
  <si>
    <t>Rue du CLUB</t>
  </si>
  <si>
    <t>79037-5</t>
  </si>
  <si>
    <t>chemin du rapide</t>
  </si>
  <si>
    <t>79037-6</t>
  </si>
  <si>
    <t>chemin rivière sud</t>
  </si>
  <si>
    <t>79037-7</t>
  </si>
  <si>
    <t>2845</t>
  </si>
  <si>
    <t>rue Landry</t>
  </si>
  <si>
    <t>79047-1</t>
  </si>
  <si>
    <t>79047-2</t>
  </si>
  <si>
    <t>79050-1</t>
  </si>
  <si>
    <t>Chemin des ILES</t>
  </si>
  <si>
    <t>79050-2</t>
  </si>
  <si>
    <t>79050-3</t>
  </si>
  <si>
    <t>79078-1</t>
  </si>
  <si>
    <t>Réserve d'eau potable Lac-des-Écorces</t>
  </si>
  <si>
    <t>Chemin du PONT</t>
  </si>
  <si>
    <t>79078-2</t>
  </si>
  <si>
    <t>Station d'eau potable Lac-des-Écorces</t>
  </si>
  <si>
    <t>78130-2</t>
  </si>
  <si>
    <t>79010-1</t>
  </si>
  <si>
    <t>79010-2</t>
  </si>
  <si>
    <t>79010-3</t>
  </si>
  <si>
    <t>79022-1</t>
  </si>
  <si>
    <t>79022-2</t>
  </si>
  <si>
    <t>79022-3</t>
  </si>
  <si>
    <t>Chemin Diotte</t>
  </si>
  <si>
    <t>79088-3</t>
  </si>
  <si>
    <t>866</t>
  </si>
  <si>
    <t>79088-4</t>
  </si>
  <si>
    <t>Poste de pompage No.3</t>
  </si>
  <si>
    <t>Rue  NEVEU</t>
  </si>
  <si>
    <t>79088-5</t>
  </si>
  <si>
    <t>Poste de pompage No.5 &amp; 5A</t>
  </si>
  <si>
    <t>Rue  BEAURIVAGE</t>
  </si>
  <si>
    <t>79088-6</t>
  </si>
  <si>
    <t>Poste de surpression Jean-Bastiste-Reid</t>
  </si>
  <si>
    <t>Rue  JEAN-BAPTISTE-REID</t>
  </si>
  <si>
    <t>79088-7</t>
  </si>
  <si>
    <t>Station de pompage No.1</t>
  </si>
  <si>
    <t>79088-8</t>
  </si>
  <si>
    <t>Station de pomage No.2</t>
  </si>
  <si>
    <t>731</t>
  </si>
  <si>
    <t>Rue Pelletier</t>
  </si>
  <si>
    <t>79088-9</t>
  </si>
  <si>
    <t>Station de pompage N0.4</t>
  </si>
  <si>
    <t>Rue Isodore-Gauthier</t>
  </si>
  <si>
    <t>79088-10</t>
  </si>
  <si>
    <t>Poste de pompage No.6</t>
  </si>
  <si>
    <t>79088-11</t>
  </si>
  <si>
    <t>Poste de pompage No.7</t>
  </si>
  <si>
    <t>Rue Lafontaine</t>
  </si>
  <si>
    <t>79088-12</t>
  </si>
  <si>
    <t>Poste de pompage No.9</t>
  </si>
  <si>
    <t>79088-13</t>
  </si>
  <si>
    <t>Poste de pompage No.10</t>
  </si>
  <si>
    <t>1764</t>
  </si>
  <si>
    <t>Boulevard Albiny-Paquette</t>
  </si>
  <si>
    <t>79088-14</t>
  </si>
  <si>
    <t>Poste de pompage No.11</t>
  </si>
  <si>
    <t>Rue Algonquins</t>
  </si>
  <si>
    <t>79088-15</t>
  </si>
  <si>
    <t>Station de pompage No.12</t>
  </si>
  <si>
    <t>3696</t>
  </si>
  <si>
    <t>Rue Bord-de-L'eau</t>
  </si>
  <si>
    <t>79078-3</t>
  </si>
  <si>
    <t>Poste de pompage Lac-des-Écorces</t>
  </si>
  <si>
    <t>79078-4</t>
  </si>
  <si>
    <t>Étangs d'épuration Lac-des-Écorces</t>
  </si>
  <si>
    <t>79078-5</t>
  </si>
  <si>
    <t>Réserve d'eau potable Val-Barrette</t>
  </si>
  <si>
    <t>Rue Hotel-de-Ville</t>
  </si>
  <si>
    <t>79078-6</t>
  </si>
  <si>
    <t>Station d'eau potable Val-Barrette</t>
  </si>
  <si>
    <t>79078-7</t>
  </si>
  <si>
    <t>Poste de pompage Val-Barrette</t>
  </si>
  <si>
    <t>Chemin Gauvin</t>
  </si>
  <si>
    <t>79078-8</t>
  </si>
  <si>
    <t>Étangs d'épuration Val-Barrette</t>
  </si>
  <si>
    <t>Rue Saint-Joseph</t>
  </si>
  <si>
    <t>79078-9</t>
  </si>
  <si>
    <t>Puits Val-Barrette</t>
  </si>
  <si>
    <t>79088-1</t>
  </si>
  <si>
    <t>Poste de pompage N0.8</t>
  </si>
  <si>
    <t>Rue  GODARD</t>
  </si>
  <si>
    <t>79088-2</t>
  </si>
  <si>
    <t>546</t>
  </si>
  <si>
    <t>LAC THIBAULT</t>
  </si>
  <si>
    <t>78075-2</t>
  </si>
  <si>
    <t>RÉSERVOIR SEPTIQUE</t>
  </si>
  <si>
    <t>78075-3</t>
  </si>
  <si>
    <t>CHAMP ÉPURATION</t>
  </si>
  <si>
    <t>78075-4</t>
  </si>
  <si>
    <t>RÉSERVOIR</t>
  </si>
  <si>
    <t>Chemin du Lac Aqueduc</t>
  </si>
  <si>
    <t>78075-5</t>
  </si>
  <si>
    <t>TRAITEMENT EAU POTABLE</t>
  </si>
  <si>
    <t>Route 323</t>
  </si>
  <si>
    <t>78075-6</t>
  </si>
  <si>
    <t>POMPAGE ET CHLORATION</t>
  </si>
  <si>
    <t>78075-7</t>
  </si>
  <si>
    <t>POSTE DE SURPRESSION</t>
  </si>
  <si>
    <t>326</t>
  </si>
  <si>
    <t>78095-1</t>
  </si>
  <si>
    <t>78095-2</t>
  </si>
  <si>
    <t>Chemin de la Genèse</t>
  </si>
  <si>
    <t>78102-9</t>
  </si>
  <si>
    <t>Réservoir d'eau potable Grignon</t>
  </si>
  <si>
    <t>620</t>
  </si>
  <si>
    <t>78102-10</t>
  </si>
  <si>
    <t>Étangs du Village</t>
  </si>
  <si>
    <t>109B</t>
  </si>
  <si>
    <t>Chemin de la Sablière</t>
  </si>
  <si>
    <t>78102-11</t>
  </si>
  <si>
    <t>Réservoir d'eau potable Franceschini</t>
  </si>
  <si>
    <t>lot 2 802 986</t>
  </si>
  <si>
    <t>Chemin du Lac-Tremblant-Nord</t>
  </si>
  <si>
    <t>78102-12</t>
  </si>
  <si>
    <t>Réservoir d'eau potable Pinoteau</t>
  </si>
  <si>
    <t>lot 3 372 088</t>
  </si>
  <si>
    <t>rue Pinoteau</t>
  </si>
  <si>
    <t>78102-13</t>
  </si>
  <si>
    <t>Poste de surpression de la Forêt</t>
  </si>
  <si>
    <t>Chemin de la Forêt</t>
  </si>
  <si>
    <t>78102-14</t>
  </si>
  <si>
    <t>Poste de surpression de l'Horizon</t>
  </si>
  <si>
    <t>Chemin de l'Horizon</t>
  </si>
  <si>
    <t>78102-15</t>
  </si>
  <si>
    <t>Poste de surpression des Quatre-Sommets</t>
  </si>
  <si>
    <t>Chemin des Quatre-Sommets</t>
  </si>
  <si>
    <t>78102-16</t>
  </si>
  <si>
    <t>1143</t>
  </si>
  <si>
    <t>rue de Saint-Jovite</t>
  </si>
  <si>
    <t>78102-17</t>
  </si>
  <si>
    <t>Poste de pompage St-Jovite</t>
  </si>
  <si>
    <t>près du #495</t>
  </si>
  <si>
    <t>78102-18</t>
  </si>
  <si>
    <t>Poste de pompage du Ruisseau-Noir</t>
  </si>
  <si>
    <t>près du pont du ruisseau-noir</t>
  </si>
  <si>
    <t>78102-19</t>
  </si>
  <si>
    <t>Poste de pompage Émond</t>
  </si>
  <si>
    <t>près du lot 3 278 910</t>
  </si>
  <si>
    <t>rue Émond</t>
  </si>
  <si>
    <t>78102-20</t>
  </si>
  <si>
    <t>Poste de pompage Route 117</t>
  </si>
  <si>
    <t>près du #315</t>
  </si>
  <si>
    <t>Route 117 (sud)</t>
  </si>
  <si>
    <t>78102-21</t>
  </si>
  <si>
    <t>Poste de surpression de la Montagne</t>
  </si>
  <si>
    <t>près de la rue du Mont-St-Jovite</t>
  </si>
  <si>
    <t>rue de la Montagne</t>
  </si>
  <si>
    <t>78102-22</t>
  </si>
  <si>
    <t>Poste de pompage du Sanctuaire</t>
  </si>
  <si>
    <t>près du #1006</t>
  </si>
  <si>
    <t>Allée-du-Sanctuaire</t>
  </si>
  <si>
    <t>78102-23</t>
  </si>
  <si>
    <t>Poste de pompage Domaine des Pins</t>
  </si>
  <si>
    <t>près du 1291</t>
  </si>
  <si>
    <t>78102-24</t>
  </si>
  <si>
    <t>Poste de pompage Grande Allée</t>
  </si>
  <si>
    <t>lot 3 278 041</t>
  </si>
  <si>
    <t>Grande Allée</t>
  </si>
  <si>
    <t>78102-25</t>
  </si>
  <si>
    <t>Réservoir d'eau potable Versant Soleil</t>
  </si>
  <si>
    <t>chemin de Cassiopée</t>
  </si>
  <si>
    <t>78102-26</t>
  </si>
  <si>
    <t>Poste de surpression Constellation</t>
  </si>
  <si>
    <t>chemin de la Constellation</t>
  </si>
  <si>
    <t>78102-27</t>
  </si>
  <si>
    <t>Poste de pompage Cassiopée</t>
  </si>
  <si>
    <t>dans la virée</t>
  </si>
  <si>
    <t>chemin Cassiopée</t>
  </si>
  <si>
    <t>78102-28</t>
  </si>
  <si>
    <t>Poste de pompage des Skieurs</t>
  </si>
  <si>
    <t>près du 451</t>
  </si>
  <si>
    <t>chemin des Skieurs</t>
  </si>
  <si>
    <t>78102-29</t>
  </si>
  <si>
    <t>Poste de pompage du Méandre</t>
  </si>
  <si>
    <t>près de l'Allée de Bellefeuille</t>
  </si>
  <si>
    <t>Allée du Méandre</t>
  </si>
  <si>
    <t>78102-30</t>
  </si>
  <si>
    <t>Poste de pompage Latreille</t>
  </si>
  <si>
    <t>intersection de la rue de l'Aulnaie</t>
  </si>
  <si>
    <t>rue Latreille</t>
  </si>
  <si>
    <t>78102-31</t>
  </si>
  <si>
    <t>Poste de pompage Régimbald</t>
  </si>
  <si>
    <t>à l'entrée du camping</t>
  </si>
  <si>
    <t>rue Régimbald</t>
  </si>
  <si>
    <t>78102-32</t>
  </si>
  <si>
    <t>Poste de pompage du Rapide</t>
  </si>
  <si>
    <t>intersection de la rue du Rapide</t>
  </si>
  <si>
    <t>chemin de Brébeuf</t>
  </si>
  <si>
    <t>78115-1</t>
  </si>
  <si>
    <t>1987</t>
  </si>
  <si>
    <t>Rue des LILAS</t>
  </si>
  <si>
    <t>78115-2</t>
  </si>
  <si>
    <t>2002</t>
  </si>
  <si>
    <t>78120-1</t>
  </si>
  <si>
    <t>1699</t>
  </si>
  <si>
    <t>Chemin du MOULIN</t>
  </si>
  <si>
    <t>79088-16</t>
  </si>
  <si>
    <t>Station de pompage N0.13</t>
  </si>
  <si>
    <t>Rue de la colline</t>
  </si>
  <si>
    <t>79088-17</t>
  </si>
  <si>
    <t>Madone</t>
  </si>
  <si>
    <t>79105-1</t>
  </si>
  <si>
    <t>413</t>
  </si>
  <si>
    <t>79115-1</t>
  </si>
  <si>
    <t>79115-2</t>
  </si>
  <si>
    <t>5E-ET-6E RANG</t>
  </si>
  <si>
    <t>79115-3</t>
  </si>
  <si>
    <t>Rue  SICOTTE</t>
  </si>
  <si>
    <t>79115-4</t>
  </si>
  <si>
    <t>79115-5</t>
  </si>
  <si>
    <t>70022-1</t>
  </si>
  <si>
    <t>Beauharnois</t>
  </si>
  <si>
    <t>70022-2</t>
  </si>
  <si>
    <t>Melocheville</t>
  </si>
  <si>
    <t>70022-3</t>
  </si>
  <si>
    <t>Rue  RICHARDSON</t>
  </si>
  <si>
    <t>2269</t>
  </si>
  <si>
    <t>marchessault</t>
  </si>
  <si>
    <t>bourgeois</t>
  </si>
  <si>
    <t>Grande Ourse</t>
  </si>
  <si>
    <t>59020-1</t>
  </si>
  <si>
    <t>Rue de la SARCELLE</t>
  </si>
  <si>
    <t>59020-2</t>
  </si>
  <si>
    <t>Boulevard  LIONEL-BOULET</t>
  </si>
  <si>
    <t>59020-3</t>
  </si>
  <si>
    <t>Marie-Victorin, Varennes</t>
  </si>
  <si>
    <t>59020-4</t>
  </si>
  <si>
    <t>Lionel-Boulet, Varennes</t>
  </si>
  <si>
    <t>59020-5</t>
  </si>
  <si>
    <t>1725</t>
  </si>
  <si>
    <t>59020-6</t>
  </si>
  <si>
    <t>59020-7</t>
  </si>
  <si>
    <t>Montée Sainte-Julie, Saint-Julie</t>
  </si>
  <si>
    <t>70022-4</t>
  </si>
  <si>
    <t>Rang  SAINTE-MARIE</t>
  </si>
  <si>
    <t>70022-5</t>
  </si>
  <si>
    <t>Chemin des HAUTS-FOURNEAUX</t>
  </si>
  <si>
    <t>70022-6</t>
  </si>
  <si>
    <t>Station des Rapides (Melocheville)</t>
  </si>
  <si>
    <t>Rue  BOURCIER</t>
  </si>
  <si>
    <t>70022-7</t>
  </si>
  <si>
    <t>Station des Vestiges (Melocheville)</t>
  </si>
  <si>
    <t>Boulevard Hébert</t>
  </si>
  <si>
    <t>70022-8</t>
  </si>
  <si>
    <t>Station D'Youville (Melocheville)</t>
  </si>
  <si>
    <t>Rue D'Youville</t>
  </si>
  <si>
    <t>70022-9</t>
  </si>
  <si>
    <t>70022-10</t>
  </si>
  <si>
    <t>PP Florent</t>
  </si>
  <si>
    <t>Rue Dunant</t>
  </si>
  <si>
    <t>70022-11</t>
  </si>
  <si>
    <t>PP Orignal</t>
  </si>
  <si>
    <t>Rue Orignial</t>
  </si>
  <si>
    <t>70022-12</t>
  </si>
  <si>
    <t>PP Julien</t>
  </si>
  <si>
    <t>Rue Julien</t>
  </si>
  <si>
    <t>70022-13</t>
  </si>
  <si>
    <t>PP Marie-Anne</t>
  </si>
  <si>
    <t>Rue Marie-Anne</t>
  </si>
  <si>
    <t>70022-14</t>
  </si>
  <si>
    <t>PP 1ère Avenue</t>
  </si>
  <si>
    <t>70022-15</t>
  </si>
  <si>
    <t>PP Richardson</t>
  </si>
  <si>
    <t>Rue Richardson</t>
  </si>
  <si>
    <t>70022-16</t>
  </si>
  <si>
    <t>PP bassin d'équilibre</t>
  </si>
  <si>
    <t>70022-17</t>
  </si>
  <si>
    <t>PP Sauvé</t>
  </si>
  <si>
    <t>70022-18</t>
  </si>
  <si>
    <t>PP Chutes St-Louis</t>
  </si>
  <si>
    <t>162-A</t>
  </si>
  <si>
    <t>70022-19</t>
  </si>
  <si>
    <t>PP McDonald (Maple Grove)</t>
  </si>
  <si>
    <t>Rue McDonald</t>
  </si>
  <si>
    <t>70022-20</t>
  </si>
  <si>
    <t>PP St-Joseph (Maple Grove)</t>
  </si>
  <si>
    <t>70022-21</t>
  </si>
  <si>
    <t>PP des Pins (Maple Grove)</t>
  </si>
  <si>
    <t>70022-22</t>
  </si>
  <si>
    <t>PP Saint-Laurent</t>
  </si>
  <si>
    <t>rue Saint-Laurent</t>
  </si>
  <si>
    <t>67025-1</t>
  </si>
  <si>
    <t>67025-2</t>
  </si>
  <si>
    <t>47047-1</t>
  </si>
  <si>
    <t>Route  139</t>
  </si>
  <si>
    <t>47047-2</t>
  </si>
  <si>
    <t>Rue des PLAINES</t>
  </si>
  <si>
    <t>47047-3</t>
  </si>
  <si>
    <t>PP 8e rue</t>
  </si>
  <si>
    <t>Lac Ouest</t>
  </si>
  <si>
    <t>47047-4</t>
  </si>
  <si>
    <t>PP fournier</t>
  </si>
  <si>
    <t>47047-5</t>
  </si>
  <si>
    <t>PP southière</t>
  </si>
  <si>
    <t>Southière</t>
  </si>
  <si>
    <t>47047-6</t>
  </si>
  <si>
    <t>3e Rue</t>
  </si>
  <si>
    <t>47047-7</t>
  </si>
  <si>
    <t>1655</t>
  </si>
  <si>
    <t>47047-8</t>
  </si>
  <si>
    <t>873</t>
  </si>
  <si>
    <t>Delorme</t>
  </si>
  <si>
    <t>47047-9</t>
  </si>
  <si>
    <t>Stanley</t>
  </si>
  <si>
    <t>47047-10</t>
  </si>
  <si>
    <t>Bullock</t>
  </si>
  <si>
    <t>54048-1</t>
  </si>
  <si>
    <t>Poste de l'Église</t>
  </si>
  <si>
    <t>12975</t>
  </si>
  <si>
    <t>Avenue de l’ EGLISE</t>
  </si>
  <si>
    <t>54048-2</t>
  </si>
  <si>
    <t>Poste Pratte</t>
  </si>
  <si>
    <t>54048-3</t>
  </si>
  <si>
    <t>Réservoir Douville</t>
  </si>
  <si>
    <t>Avenue  CARIGNAN</t>
  </si>
  <si>
    <t>54048-4</t>
  </si>
  <si>
    <t>Poste Girouard</t>
  </si>
  <si>
    <t>54048-5</t>
  </si>
  <si>
    <t>Usine de fltration</t>
  </si>
  <si>
    <t>54048-6</t>
  </si>
  <si>
    <t>Poste Casavant</t>
  </si>
  <si>
    <t>54048-7</t>
  </si>
  <si>
    <t>12720</t>
  </si>
  <si>
    <t>Avenue  ARCHAMBAULT</t>
  </si>
  <si>
    <t>54048-8</t>
  </si>
  <si>
    <t>1895</t>
  </si>
  <si>
    <t>54048-9</t>
  </si>
  <si>
    <t>Barrage Penman's</t>
  </si>
  <si>
    <t>54048-10</t>
  </si>
  <si>
    <t>Poste Bibeau</t>
  </si>
  <si>
    <t>Rue Bibeau</t>
  </si>
  <si>
    <t>54048-11</t>
  </si>
  <si>
    <t>Poste Guertin</t>
  </si>
  <si>
    <t>14205</t>
  </si>
  <si>
    <t>Avenue Guertin</t>
  </si>
  <si>
    <t>79025-1</t>
  </si>
  <si>
    <t>79025-2</t>
  </si>
  <si>
    <t>Réserve</t>
  </si>
  <si>
    <t>Chemin Valiquette</t>
  </si>
  <si>
    <t>79025-3</t>
  </si>
  <si>
    <t>Chemin Chapleau</t>
  </si>
  <si>
    <t>79030-1</t>
  </si>
  <si>
    <t>2043</t>
  </si>
  <si>
    <t>Chemin Saint-Joseph</t>
  </si>
  <si>
    <t>79037-1</t>
  </si>
  <si>
    <t>79037-2</t>
  </si>
  <si>
    <t>Montée  GAREAU</t>
  </si>
  <si>
    <t>79037-3</t>
  </si>
  <si>
    <t>rue Grammont</t>
  </si>
  <si>
    <t>79037-4</t>
  </si>
  <si>
    <t>67025-3</t>
  </si>
  <si>
    <t>67025-4</t>
  </si>
  <si>
    <t>67025-5</t>
  </si>
  <si>
    <t>53025-1</t>
  </si>
  <si>
    <t>1595 A</t>
  </si>
  <si>
    <t>53025-2</t>
  </si>
  <si>
    <t>EA (PV)</t>
  </si>
  <si>
    <t>453</t>
  </si>
  <si>
    <t>rang nord</t>
  </si>
  <si>
    <t>53025-3</t>
  </si>
  <si>
    <t>montée Ste-Victoire</t>
  </si>
  <si>
    <t>53025-4</t>
  </si>
  <si>
    <t>Marie-victorin</t>
  </si>
  <si>
    <t>46017-1</t>
  </si>
  <si>
    <t>46017-2</t>
  </si>
  <si>
    <t>54048-12</t>
  </si>
  <si>
    <t>14880</t>
  </si>
  <si>
    <t>Avenue Gosselin</t>
  </si>
  <si>
    <t>54048-13</t>
  </si>
  <si>
    <t>Poste Laframboise</t>
  </si>
  <si>
    <t>6095</t>
  </si>
  <si>
    <t>Boulevard Laframboise</t>
  </si>
  <si>
    <t>54048-14</t>
  </si>
  <si>
    <t>Poste Sansoucy</t>
  </si>
  <si>
    <t>7715</t>
  </si>
  <si>
    <t>54048-15</t>
  </si>
  <si>
    <t>Poste de la verdure</t>
  </si>
  <si>
    <t>6635</t>
  </si>
  <si>
    <t>Rue De La Verdure</t>
  </si>
  <si>
    <t>54048-16</t>
  </si>
  <si>
    <t>Poste Pion</t>
  </si>
  <si>
    <t>7450</t>
  </si>
  <si>
    <t>Avenue Pion</t>
  </si>
  <si>
    <t>54048-17</t>
  </si>
  <si>
    <t>Poste Martineau (Valentine)</t>
  </si>
  <si>
    <t>5915</t>
  </si>
  <si>
    <t>Rue Martineau</t>
  </si>
  <si>
    <t>54048-18</t>
  </si>
  <si>
    <t>Poste Martineau (Des Encans)</t>
  </si>
  <si>
    <t>5110</t>
  </si>
  <si>
    <t>54048-19</t>
  </si>
  <si>
    <t>Poste Jacques-Cartier</t>
  </si>
  <si>
    <t>5620</t>
  </si>
  <si>
    <t>54048-20</t>
  </si>
  <si>
    <t>Poste Bellevue</t>
  </si>
  <si>
    <t>3945</t>
  </si>
  <si>
    <t>54048-21</t>
  </si>
  <si>
    <t>Poste Frontenac 1</t>
  </si>
  <si>
    <t>54048-22</t>
  </si>
  <si>
    <t>Poste Frontenac 2</t>
  </si>
  <si>
    <t>6805</t>
  </si>
  <si>
    <t>54048-23</t>
  </si>
  <si>
    <t>Poste Frontenac 3</t>
  </si>
  <si>
    <t>7145</t>
  </si>
  <si>
    <t>54048-24</t>
  </si>
  <si>
    <t>Poste Laurier Ouest</t>
  </si>
  <si>
    <t>6965</t>
  </si>
  <si>
    <t>54048-25</t>
  </si>
  <si>
    <t>Poste Dieppe (J.-N.-Dion)</t>
  </si>
  <si>
    <t>1940</t>
  </si>
  <si>
    <t>Avenue Jean-Noël-Dion</t>
  </si>
  <si>
    <t>54048-26</t>
  </si>
  <si>
    <t>Poste Castelneau</t>
  </si>
  <si>
    <t>Avenue Castelneau</t>
  </si>
  <si>
    <t>59020-8</t>
  </si>
  <si>
    <t>Station H</t>
  </si>
  <si>
    <t>Avenue Mont St-Bruno, Sainte-Julie</t>
  </si>
  <si>
    <t>59020-9</t>
  </si>
  <si>
    <t>Rue Auger, Sainte-Amable</t>
  </si>
  <si>
    <t>59020-10</t>
  </si>
  <si>
    <t>Station A</t>
  </si>
  <si>
    <t>59020-11</t>
  </si>
  <si>
    <t>59020-12</t>
  </si>
  <si>
    <t>Chemin du Fer-à-Cheval, Sainte-Julie</t>
  </si>
  <si>
    <t>59020-13</t>
  </si>
  <si>
    <t>2630</t>
  </si>
  <si>
    <t>Rue Sainte-Anne, Varennes </t>
  </si>
  <si>
    <t>59020-14</t>
  </si>
  <si>
    <t>P.P.-2 COMMUNE</t>
  </si>
  <si>
    <t>Rue SAINTE-ANNE</t>
  </si>
  <si>
    <t>59020-15</t>
  </si>
  <si>
    <t>P.P.-3 RIVIÈRE AUX PINS</t>
  </si>
  <si>
    <t>Boul. LIONEL-BOULET</t>
  </si>
  <si>
    <t>59020-16</t>
  </si>
  <si>
    <t>P.P.-4 ROUTE 132</t>
  </si>
  <si>
    <t>59020-17</t>
  </si>
  <si>
    <t>P.P.-5 SARCELLE</t>
  </si>
  <si>
    <t>Rue SARCELLE</t>
  </si>
  <si>
    <t>59020-18</t>
  </si>
  <si>
    <t>P.P.-7 RIVIÈRE</t>
  </si>
  <si>
    <t>Rue RIVIÈRE</t>
  </si>
  <si>
    <t>59020-19</t>
  </si>
  <si>
    <t>P.P.-8 SAINT-LAURENT</t>
  </si>
  <si>
    <t>59020-20</t>
  </si>
  <si>
    <t>R.R.-1 RIVIÈRE AUX PINS</t>
  </si>
  <si>
    <t>54048-27</t>
  </si>
  <si>
    <t>Domaine sur le vert</t>
  </si>
  <si>
    <t>16171</t>
  </si>
  <si>
    <t>Avenue DES GOLFEURS</t>
  </si>
  <si>
    <t>54048-28</t>
  </si>
  <si>
    <t>Poste Métairie</t>
  </si>
  <si>
    <t>1675</t>
  </si>
  <si>
    <t>Rue Saint-Pierre Ouest</t>
  </si>
  <si>
    <t>54048-29</t>
  </si>
  <si>
    <t>Poste Choquette (Tunnel)</t>
  </si>
  <si>
    <t>Boulevard Choquette</t>
  </si>
  <si>
    <t>54048-30</t>
  </si>
  <si>
    <t>Poste Ste-Anne (Tunnel)</t>
  </si>
  <si>
    <t>Avenue Ste-Anne</t>
  </si>
  <si>
    <t>54048-31</t>
  </si>
  <si>
    <t>Poste Marguerite-Bourgeoys</t>
  </si>
  <si>
    <t>Rue Marguerite-Bourgeoys</t>
  </si>
  <si>
    <t>54048-32</t>
  </si>
  <si>
    <t>Poste Trudeau</t>
  </si>
  <si>
    <t>3003</t>
  </si>
  <si>
    <t>Avenue Trudeau</t>
  </si>
  <si>
    <t>54048-33</t>
  </si>
  <si>
    <t>Poste Bouleaux</t>
  </si>
  <si>
    <t>6680</t>
  </si>
  <si>
    <t>Rue Des Bouleaux</t>
  </si>
  <si>
    <t>54048-34</t>
  </si>
  <si>
    <t>Poste Champêtre</t>
  </si>
  <si>
    <t>7210</t>
  </si>
  <si>
    <t>Rue Champêtre</t>
  </si>
  <si>
    <t>54048-35</t>
  </si>
  <si>
    <t>Régulateur Larocque</t>
  </si>
  <si>
    <t>2795</t>
  </si>
  <si>
    <t>Rue Girouard Ouest</t>
  </si>
  <si>
    <t>54048-36</t>
  </si>
  <si>
    <t>Régulateur Choquette</t>
  </si>
  <si>
    <t>2695</t>
  </si>
  <si>
    <t>54048-37</t>
  </si>
  <si>
    <t>Régulateur Desaulniers</t>
  </si>
  <si>
    <t>2655</t>
  </si>
  <si>
    <t>54048-38</t>
  </si>
  <si>
    <t>Régulateur De La Bruère</t>
  </si>
  <si>
    <t>2373</t>
  </si>
  <si>
    <t>54048-39</t>
  </si>
  <si>
    <t>Régulateur Laflamme</t>
  </si>
  <si>
    <t>54048-40</t>
  </si>
  <si>
    <t>Régulateur Bourdages</t>
  </si>
  <si>
    <t>2080</t>
  </si>
  <si>
    <t>54048-41</t>
  </si>
  <si>
    <t>Régulateur Martel</t>
  </si>
  <si>
    <t>54048-42</t>
  </si>
  <si>
    <t>Déversoir Jodoin</t>
  </si>
  <si>
    <t>54048-43</t>
  </si>
  <si>
    <t>Déversoir Lemire</t>
  </si>
  <si>
    <t>15096</t>
  </si>
  <si>
    <t>Avenue Saint-Louis</t>
  </si>
  <si>
    <t>54048-44</t>
  </si>
  <si>
    <t>Régulateur Saiont-Maurice</t>
  </si>
  <si>
    <t>12140</t>
  </si>
  <si>
    <t>Rue Yamaska</t>
  </si>
  <si>
    <t>54048-45</t>
  </si>
  <si>
    <t>Déversoir Noiseau</t>
  </si>
  <si>
    <t>12810</t>
  </si>
  <si>
    <t>54048-46</t>
  </si>
  <si>
    <t>Régulateur Jutras</t>
  </si>
  <si>
    <t>12985</t>
  </si>
  <si>
    <t>54048-47</t>
  </si>
  <si>
    <t>Déversoir Du Ruisseau</t>
  </si>
  <si>
    <t>13200</t>
  </si>
  <si>
    <t>54048-48</t>
  </si>
  <si>
    <t>Régualteur Des Érables (Samares)</t>
  </si>
  <si>
    <t>Rue Des Samares</t>
  </si>
  <si>
    <t>54048-49</t>
  </si>
  <si>
    <t>Déversoir Delorme</t>
  </si>
  <si>
    <t>54048-50</t>
  </si>
  <si>
    <t>Déversoir Pratte</t>
  </si>
  <si>
    <t>1905</t>
  </si>
  <si>
    <t>Avenue Pratte</t>
  </si>
  <si>
    <t>54048-51</t>
  </si>
  <si>
    <t>Régulateur Bibeau</t>
  </si>
  <si>
    <t>54048-52</t>
  </si>
  <si>
    <t>Régulateur Savoie</t>
  </si>
  <si>
    <t>1360</t>
  </si>
  <si>
    <t>54048-53</t>
  </si>
  <si>
    <t>Déversoir Laframboise</t>
  </si>
  <si>
    <t>54048-54</t>
  </si>
  <si>
    <t>Déversoir Beauregard</t>
  </si>
  <si>
    <t>1160</t>
  </si>
  <si>
    <t>Rue Beauregard</t>
  </si>
  <si>
    <t>54048-55</t>
  </si>
  <si>
    <t>Déversoir Concorde</t>
  </si>
  <si>
    <t>54048-56</t>
  </si>
  <si>
    <t>Bassin de rétention Des Seigneurs</t>
  </si>
  <si>
    <t>2101</t>
  </si>
  <si>
    <t>Rue des Seigneurs Ouest</t>
  </si>
  <si>
    <t>54048-57</t>
  </si>
  <si>
    <t>Bassin de rétention Du Tertre</t>
  </si>
  <si>
    <t>5120</t>
  </si>
  <si>
    <t>Rue du Terre</t>
  </si>
  <si>
    <t>54048-58</t>
  </si>
  <si>
    <t>Bassin de rétention  Carré-Bélisle</t>
  </si>
  <si>
    <t>15305</t>
  </si>
  <si>
    <t>Carré-Bélisle</t>
  </si>
  <si>
    <t>54048-59</t>
  </si>
  <si>
    <t>Bassin de rétention Charles-Gilbert</t>
  </si>
  <si>
    <t>Avenue Bérard</t>
  </si>
  <si>
    <t>54048-60</t>
  </si>
  <si>
    <t>Compteur St-Dominique</t>
  </si>
  <si>
    <t>19455</t>
  </si>
  <si>
    <t>54048-61</t>
  </si>
  <si>
    <t>Compteur St-Simon</t>
  </si>
  <si>
    <t>10250</t>
  </si>
  <si>
    <t>2ème Rang</t>
  </si>
  <si>
    <t>54048-62</t>
  </si>
  <si>
    <t>Compteur Ste-Madeleine</t>
  </si>
  <si>
    <t>7570</t>
  </si>
  <si>
    <t>54048-63</t>
  </si>
  <si>
    <t>Compteur St-Pie (Petit Rang St-François)</t>
  </si>
  <si>
    <t>6725</t>
  </si>
  <si>
    <t>Petit rang St-François</t>
  </si>
  <si>
    <t>54048-64</t>
  </si>
  <si>
    <t>Compteur St-Pie (St-Pierre Ouest)</t>
  </si>
  <si>
    <t>7530</t>
  </si>
  <si>
    <t>54115-1</t>
  </si>
  <si>
    <t>rue Gagné</t>
  </si>
  <si>
    <t>54115-2</t>
  </si>
  <si>
    <t>MBBR</t>
  </si>
  <si>
    <t>54115-3</t>
  </si>
  <si>
    <t>54115-4</t>
  </si>
  <si>
    <t>54115-5</t>
  </si>
  <si>
    <t>54115-6</t>
  </si>
  <si>
    <t>70052-13</t>
  </si>
  <si>
    <t>Station Lynch</t>
  </si>
  <si>
    <t>Lynch</t>
  </si>
  <si>
    <t>70052-14</t>
  </si>
  <si>
    <t>Station Des Érables</t>
  </si>
  <si>
    <t>Boul Des Érables</t>
  </si>
  <si>
    <t>70052-15</t>
  </si>
  <si>
    <t>Station Des Érables Pluvial</t>
  </si>
  <si>
    <t>56083-7</t>
  </si>
  <si>
    <t>Poste St-Louis</t>
  </si>
  <si>
    <t>406</t>
  </si>
  <si>
    <t>du Séminaire Nord</t>
  </si>
  <si>
    <t>56083-8</t>
  </si>
  <si>
    <t>Poste PP#1</t>
  </si>
  <si>
    <t>Jean-Talon</t>
  </si>
  <si>
    <t>56083-9</t>
  </si>
  <si>
    <t>Poste PP#2</t>
  </si>
  <si>
    <t>56083-10</t>
  </si>
  <si>
    <t>Poste PP#3</t>
  </si>
  <si>
    <t>Bernier</t>
  </si>
  <si>
    <t>56083-11</t>
  </si>
  <si>
    <t>Poste PP#4</t>
  </si>
  <si>
    <t>Ayoub</t>
  </si>
  <si>
    <t>56083-12</t>
  </si>
  <si>
    <t>Poste PP#5; pluvial</t>
  </si>
  <si>
    <t>1183</t>
  </si>
  <si>
    <t>56083-13</t>
  </si>
  <si>
    <t>Poste PP#6</t>
  </si>
  <si>
    <t>Marie-Curie</t>
  </si>
  <si>
    <t>56083-14</t>
  </si>
  <si>
    <t>Poste PP#7</t>
  </si>
  <si>
    <t>Baillargeon</t>
  </si>
  <si>
    <t>56083-15</t>
  </si>
  <si>
    <t>Poste PP#8</t>
  </si>
  <si>
    <t>56083-16</t>
  </si>
  <si>
    <t>Poste PP#9</t>
  </si>
  <si>
    <t>Bachand</t>
  </si>
  <si>
    <t>56083-17</t>
  </si>
  <si>
    <t>Poste PP#10</t>
  </si>
  <si>
    <t>1706</t>
  </si>
  <si>
    <t>56083-18</t>
  </si>
  <si>
    <t>Poste PP#11</t>
  </si>
  <si>
    <t>946</t>
  </si>
  <si>
    <t>56083-19</t>
  </si>
  <si>
    <t>Poste PP#12</t>
  </si>
  <si>
    <t>des Bernaches</t>
  </si>
  <si>
    <t>56083-20</t>
  </si>
  <si>
    <t>Poste PP#13</t>
  </si>
  <si>
    <t>67040-2</t>
  </si>
  <si>
    <t>Rue  BOYER</t>
  </si>
  <si>
    <t>67040-3</t>
  </si>
  <si>
    <t>En face du 202</t>
  </si>
  <si>
    <t>67040-4</t>
  </si>
  <si>
    <t>Rue Ste-Anne / Pesant</t>
  </si>
  <si>
    <t>67040-5</t>
  </si>
  <si>
    <t>PP1 - Turcot</t>
  </si>
  <si>
    <t>Rang St-Régis</t>
  </si>
  <si>
    <t>67040-6</t>
  </si>
  <si>
    <t>PP2 - Pesant</t>
  </si>
  <si>
    <t>67040-7</t>
  </si>
  <si>
    <t>PP3 - Ste-Anne</t>
  </si>
  <si>
    <t>Rue Ste-Anne / Boyer</t>
  </si>
  <si>
    <t>67050-1</t>
  </si>
  <si>
    <t>staion bourcier</t>
  </si>
  <si>
    <t>67050-2</t>
  </si>
  <si>
    <t>puits Marchand</t>
  </si>
  <si>
    <t>Boulevard  D'YOUVILLE</t>
  </si>
  <si>
    <t>67050-3</t>
  </si>
  <si>
    <t>surpression chopin</t>
  </si>
  <si>
    <t>Rue  CHOPIN</t>
  </si>
  <si>
    <t>67050-4</t>
  </si>
  <si>
    <t>ststion Légaré</t>
  </si>
  <si>
    <t>Rue  HIGGINS</t>
  </si>
  <si>
    <t>67050-5</t>
  </si>
  <si>
    <t>station desparois</t>
  </si>
  <si>
    <t>67050-6</t>
  </si>
  <si>
    <t>poste ST-jean</t>
  </si>
  <si>
    <t>67050-7</t>
  </si>
  <si>
    <t>poste Dunver</t>
  </si>
  <si>
    <t>391</t>
  </si>
  <si>
    <t>Rue  DUNVER</t>
  </si>
  <si>
    <t>67050-8</t>
  </si>
  <si>
    <t>puits Chèvrefils</t>
  </si>
  <si>
    <t>56083-21</t>
  </si>
  <si>
    <t>Poste PP#14</t>
  </si>
  <si>
    <t>Fleur-de-Lys</t>
  </si>
  <si>
    <t>56083-22</t>
  </si>
  <si>
    <t>Poste Gouin</t>
  </si>
  <si>
    <t>5e Avenue</t>
  </si>
  <si>
    <t>56083-23</t>
  </si>
  <si>
    <t>Poste Saint-Gabriel</t>
  </si>
  <si>
    <t>Saint-Gabriel</t>
  </si>
  <si>
    <t>56083-24</t>
  </si>
  <si>
    <t>Poste Pierre-Tremblay</t>
  </si>
  <si>
    <t>855</t>
  </si>
  <si>
    <t>James Brodie</t>
  </si>
  <si>
    <t>56083-25</t>
  </si>
  <si>
    <t>Poste Kelly</t>
  </si>
  <si>
    <t>1875</t>
  </si>
  <si>
    <t>56083-26</t>
  </si>
  <si>
    <t>Poste CDP</t>
  </si>
  <si>
    <t>des Patriotes Est</t>
  </si>
  <si>
    <t>56083-27</t>
  </si>
  <si>
    <t>Poste Lefort</t>
  </si>
  <si>
    <t>1585</t>
  </si>
  <si>
    <t>56083-28</t>
  </si>
  <si>
    <t>Poste 54</t>
  </si>
  <si>
    <t>route 104</t>
  </si>
  <si>
    <t>56083-29</t>
  </si>
  <si>
    <t>Poste Tassé (Trop-plein)</t>
  </si>
  <si>
    <t>Tassé (coin Goyette)</t>
  </si>
  <si>
    <t>56083-30</t>
  </si>
  <si>
    <t>Poste de La Canadienne #1</t>
  </si>
  <si>
    <t>de la Canadienne</t>
  </si>
  <si>
    <t>56083-31</t>
  </si>
  <si>
    <t>Poste Deland #2</t>
  </si>
  <si>
    <t>Deland</t>
  </si>
  <si>
    <t>56083-32</t>
  </si>
  <si>
    <t>Poste Garage municipal #3</t>
  </si>
  <si>
    <t>du Clocher</t>
  </si>
  <si>
    <t>56083-33</t>
  </si>
  <si>
    <t>Poste de l'Église #4</t>
  </si>
  <si>
    <t>1468</t>
  </si>
  <si>
    <t>71133-9</t>
  </si>
  <si>
    <t>Bas-de-la-Rivière</t>
  </si>
  <si>
    <t>71133-10</t>
  </si>
  <si>
    <t>Chemin des ERABLES</t>
  </si>
  <si>
    <t>71133-11</t>
  </si>
  <si>
    <t>71133-12</t>
  </si>
  <si>
    <t>71133-13</t>
  </si>
  <si>
    <t>71133-14</t>
  </si>
  <si>
    <t>St-Anselme</t>
  </si>
  <si>
    <t>71133-15</t>
  </si>
  <si>
    <t>Chemin Grande-Ligne</t>
  </si>
  <si>
    <t>55065-1</t>
  </si>
  <si>
    <t>1348</t>
  </si>
  <si>
    <t>55065-2</t>
  </si>
  <si>
    <t>Chemin Ozias-Leduc</t>
  </si>
  <si>
    <t>55065-3</t>
  </si>
  <si>
    <t>1396</t>
  </si>
  <si>
    <t>59020-21</t>
  </si>
  <si>
    <t>R.R.-2 AQUEDUC</t>
  </si>
  <si>
    <t>Rue AQUEDUC</t>
  </si>
  <si>
    <t>59020-22</t>
  </si>
  <si>
    <t>R.R.-3 COMMUNE</t>
  </si>
  <si>
    <t>71070-1</t>
  </si>
  <si>
    <t>Boulevard Perrot</t>
  </si>
  <si>
    <t>71070-2</t>
  </si>
  <si>
    <t>998</t>
  </si>
  <si>
    <t>Chemin  DUHAMEL</t>
  </si>
  <si>
    <t>71070-3</t>
  </si>
  <si>
    <t>Boulevard  CARDINAL-LEGER</t>
  </si>
  <si>
    <t>71070-4</t>
  </si>
  <si>
    <t>71070-5</t>
  </si>
  <si>
    <t>5ième AVENUE</t>
  </si>
  <si>
    <t>71070-6</t>
  </si>
  <si>
    <t>Avenue  MGR-LANGLOIS</t>
  </si>
  <si>
    <t>71070-7</t>
  </si>
  <si>
    <t>71070-8</t>
  </si>
  <si>
    <t>474</t>
  </si>
  <si>
    <t>BOUL. DE L'ÎLE</t>
  </si>
  <si>
    <t>71070-9</t>
  </si>
  <si>
    <t>SERVITUDE HYDRO-QUÉBEC</t>
  </si>
  <si>
    <t>48005-1</t>
  </si>
  <si>
    <t>1321</t>
  </si>
  <si>
    <t>Chemin Béthanie</t>
  </si>
  <si>
    <t>46040-1</t>
  </si>
  <si>
    <t>chemin Mystic</t>
  </si>
  <si>
    <t>70052-16</t>
  </si>
  <si>
    <t>Station Cadieux</t>
  </si>
  <si>
    <t>70052-17</t>
  </si>
  <si>
    <t>Parc Sauvé piscine pluvial</t>
  </si>
  <si>
    <t>Parc Sauvé</t>
  </si>
  <si>
    <t>70052-18</t>
  </si>
  <si>
    <t>Parc Sauvé piscine sanitaire</t>
  </si>
  <si>
    <t>70052-19</t>
  </si>
  <si>
    <t>Parc Sauvé Chalet</t>
  </si>
  <si>
    <t>70052-20</t>
  </si>
  <si>
    <t>Garage municipale</t>
  </si>
  <si>
    <t>Hébert</t>
  </si>
  <si>
    <t>70052-21</t>
  </si>
  <si>
    <t>Station St-Jude</t>
  </si>
  <si>
    <t>St-Jude</t>
  </si>
  <si>
    <t>70052-22</t>
  </si>
  <si>
    <t>Station Gougeons</t>
  </si>
  <si>
    <t>Robert (coin Gougeon)</t>
  </si>
  <si>
    <t>70052-23</t>
  </si>
  <si>
    <t>Station Léger</t>
  </si>
  <si>
    <t>1248</t>
  </si>
  <si>
    <t>Léger</t>
  </si>
  <si>
    <t>70052-24</t>
  </si>
  <si>
    <t>Station Landry</t>
  </si>
  <si>
    <t>Landry</t>
  </si>
  <si>
    <t>70052-1</t>
  </si>
  <si>
    <t>Poste de pompage Alphonse-Desjardins</t>
  </si>
  <si>
    <t>Rue  ALPHONSE-DESJARDINS</t>
  </si>
  <si>
    <t>70052-2</t>
  </si>
  <si>
    <t>Rue  TRUDEAU</t>
  </si>
  <si>
    <t>70052-3</t>
  </si>
  <si>
    <t>Station Armand</t>
  </si>
  <si>
    <t>Rue  PEARL (ST)</t>
  </si>
  <si>
    <t>70052-4</t>
  </si>
  <si>
    <t>STEP</t>
  </si>
  <si>
    <t>Boulevard des ERABLES</t>
  </si>
  <si>
    <t>70052-5</t>
  </si>
  <si>
    <t>Avenue du CENTENAIRE</t>
  </si>
  <si>
    <t>70052-6</t>
  </si>
  <si>
    <t>Poste Bayard</t>
  </si>
  <si>
    <t>5555</t>
  </si>
  <si>
    <t>Boulevard  HEBERT (ST)</t>
  </si>
  <si>
    <t>70052-7</t>
  </si>
  <si>
    <t>Station Victoria</t>
  </si>
  <si>
    <t>70052-8</t>
  </si>
  <si>
    <t>Station Pie-XII</t>
  </si>
  <si>
    <t>Boulevard  PIE-XII (ST)</t>
  </si>
  <si>
    <t>70052-9</t>
  </si>
  <si>
    <t>Station Fabre</t>
  </si>
  <si>
    <t>70052-10</t>
  </si>
  <si>
    <t>Station Ste-Marie</t>
  </si>
  <si>
    <t>Boulevard Sainte Marie</t>
  </si>
  <si>
    <t>70052-11</t>
  </si>
  <si>
    <t>Station Larocque</t>
  </si>
  <si>
    <t>2316</t>
  </si>
  <si>
    <t>70052-12</t>
  </si>
  <si>
    <t>Station Talbot</t>
  </si>
  <si>
    <t>Besner</t>
  </si>
  <si>
    <t>70052-25</t>
  </si>
  <si>
    <t>Parc des îles</t>
  </si>
  <si>
    <t>Chalet parc des Îles</t>
  </si>
  <si>
    <t>70052-26</t>
  </si>
  <si>
    <t>Station P-6</t>
  </si>
  <si>
    <t>70052-27</t>
  </si>
  <si>
    <t>Station P-4</t>
  </si>
  <si>
    <t>70052-28</t>
  </si>
  <si>
    <t>Station P-3</t>
  </si>
  <si>
    <t>70052-29</t>
  </si>
  <si>
    <t>Station P-2</t>
  </si>
  <si>
    <t>687</t>
  </si>
  <si>
    <t>70052-30</t>
  </si>
  <si>
    <t>Station P-1</t>
  </si>
  <si>
    <t>1179</t>
  </si>
  <si>
    <t>70052-31</t>
  </si>
  <si>
    <t>Station Des Berges</t>
  </si>
  <si>
    <t>966A</t>
  </si>
  <si>
    <t>Des Berges</t>
  </si>
  <si>
    <t>70052-32</t>
  </si>
  <si>
    <t>Station Rodrigue</t>
  </si>
  <si>
    <t>968</t>
  </si>
  <si>
    <t>70052-33</t>
  </si>
  <si>
    <t>Station Meloche</t>
  </si>
  <si>
    <t>70052-34</t>
  </si>
  <si>
    <t>Station Raymond</t>
  </si>
  <si>
    <t>1916</t>
  </si>
  <si>
    <t>53015-1</t>
  </si>
  <si>
    <t>53015-2</t>
  </si>
  <si>
    <t>53015-3</t>
  </si>
  <si>
    <t>53015-4</t>
  </si>
  <si>
    <t>67040-1</t>
  </si>
  <si>
    <t>67050-9</t>
  </si>
  <si>
    <t>poste Robert</t>
  </si>
  <si>
    <t>67050-10</t>
  </si>
  <si>
    <t>poste Notre-Dame</t>
  </si>
  <si>
    <t>67050-11</t>
  </si>
  <si>
    <t>Chemin  SAINT-BERNARD</t>
  </si>
  <si>
    <t>67050-12</t>
  </si>
  <si>
    <t>poste Maxime-Raymond</t>
  </si>
  <si>
    <t>Rue  MAXIME-RAYMOND</t>
  </si>
  <si>
    <t>67050-13</t>
  </si>
  <si>
    <t>poste perron</t>
  </si>
  <si>
    <t>67050-14</t>
  </si>
  <si>
    <t>poste des galets</t>
  </si>
  <si>
    <t>Rue des GALETS</t>
  </si>
  <si>
    <t>67050-15</t>
  </si>
  <si>
    <t>puits béliveau</t>
  </si>
  <si>
    <t>67050-16</t>
  </si>
  <si>
    <t>poste dubuc</t>
  </si>
  <si>
    <t>67050-17</t>
  </si>
  <si>
    <t>poste reid</t>
  </si>
  <si>
    <t>67050-18</t>
  </si>
  <si>
    <t>réservoir Ford</t>
  </si>
  <si>
    <t>Boulevard  PIERRE-BOURSIER</t>
  </si>
  <si>
    <t>67050-19</t>
  </si>
  <si>
    <t>poste roy</t>
  </si>
  <si>
    <t>67050-20</t>
  </si>
  <si>
    <t>Station Ford</t>
  </si>
  <si>
    <t>1125</t>
  </si>
  <si>
    <t>Boulevard  FORD</t>
  </si>
  <si>
    <t>67050-21</t>
  </si>
  <si>
    <t>station dubé</t>
  </si>
  <si>
    <t>Rue  DUBE</t>
  </si>
  <si>
    <t>67050-22</t>
  </si>
  <si>
    <t>station st-Francis</t>
  </si>
  <si>
    <t>Boulevard  SAINT-FRANCIS</t>
  </si>
  <si>
    <t>67050-23</t>
  </si>
  <si>
    <t>poste pointe des rapides</t>
  </si>
  <si>
    <t>Rue de la POINTE-DES-RAPIDES</t>
  </si>
  <si>
    <t>68030-1</t>
  </si>
  <si>
    <t>Rue  POUPART</t>
  </si>
  <si>
    <t>68030-2</t>
  </si>
  <si>
    <t>Poste de pompage rue de l'Aqueduc</t>
  </si>
  <si>
    <t>68030-3</t>
  </si>
  <si>
    <t>Puits St-Alexandre</t>
  </si>
  <si>
    <t>Rue  ANNE-MARIE</t>
  </si>
  <si>
    <t>68030-4</t>
  </si>
  <si>
    <t>Puits St-Martin</t>
  </si>
  <si>
    <t>Rue  SAINT-MARTIN</t>
  </si>
  <si>
    <t>68030-5</t>
  </si>
  <si>
    <t>Puits Poupart</t>
  </si>
  <si>
    <t>Rue POUPART</t>
  </si>
  <si>
    <t>68030-6</t>
  </si>
  <si>
    <t>Pospe de pompage Poupart (Interception)</t>
  </si>
  <si>
    <t>71065-1</t>
  </si>
  <si>
    <t>1930</t>
  </si>
  <si>
    <t>Don-Quichotte</t>
  </si>
  <si>
    <t>71065-2</t>
  </si>
  <si>
    <t>5 Bassins de rétention</t>
  </si>
  <si>
    <t>Parc des Éperviers</t>
  </si>
  <si>
    <t>71065-3</t>
  </si>
  <si>
    <t>Poste #1</t>
  </si>
  <si>
    <t>Auguste-Brossoit</t>
  </si>
  <si>
    <t>55065-4</t>
  </si>
  <si>
    <t>Rue Mountainview</t>
  </si>
  <si>
    <t>55065-5</t>
  </si>
  <si>
    <t>Rue Côté</t>
  </si>
  <si>
    <t>55065-6</t>
  </si>
  <si>
    <t>Rue du centre Sportif</t>
  </si>
  <si>
    <t>55065-7</t>
  </si>
  <si>
    <t>308a</t>
  </si>
  <si>
    <t>55065-8</t>
  </si>
  <si>
    <t>Coin des Chasseurs Joseph-Théberge</t>
  </si>
  <si>
    <t>55065-9</t>
  </si>
  <si>
    <t>459</t>
  </si>
  <si>
    <t>55065-10</t>
  </si>
  <si>
    <t>Coin Patriotes - Hurons E.</t>
  </si>
  <si>
    <t>55065-11</t>
  </si>
  <si>
    <t>Rue Messier</t>
  </si>
  <si>
    <t>56083-1</t>
  </si>
  <si>
    <t>Poste Champlain</t>
  </si>
  <si>
    <t>56083-2</t>
  </si>
  <si>
    <t>839</t>
  </si>
  <si>
    <t>56083-3</t>
  </si>
  <si>
    <t>Poste CMR</t>
  </si>
  <si>
    <t>Jacques-Cartier Nord</t>
  </si>
  <si>
    <t>56083-4</t>
  </si>
  <si>
    <t>Poste Neuve-France</t>
  </si>
  <si>
    <t>Neuve-France</t>
  </si>
  <si>
    <t>56083-5</t>
  </si>
  <si>
    <t>Poste des Carrières</t>
  </si>
  <si>
    <t>des Carrières (coin Grand-Bernier Nord)</t>
  </si>
  <si>
    <t>56083-6</t>
  </si>
  <si>
    <t>Poste Richard</t>
  </si>
  <si>
    <t>Richard</t>
  </si>
  <si>
    <t>57020-3</t>
  </si>
  <si>
    <t>Avenue de MONTPELLIER</t>
  </si>
  <si>
    <t>57020-4</t>
  </si>
  <si>
    <t>PP des Ormes</t>
  </si>
  <si>
    <t>57020-5</t>
  </si>
  <si>
    <t>PP Alvares</t>
  </si>
  <si>
    <t>Alvares</t>
  </si>
  <si>
    <t>57020-6</t>
  </si>
  <si>
    <t>Anne hébert</t>
  </si>
  <si>
    <t>57020-7</t>
  </si>
  <si>
    <t>Chemin des Hirondelles</t>
  </si>
  <si>
    <t>57020-8</t>
  </si>
  <si>
    <t>Des Ormes</t>
  </si>
  <si>
    <t>57020-9</t>
  </si>
  <si>
    <t>Place des Pinsons</t>
  </si>
  <si>
    <t>57020-10</t>
  </si>
  <si>
    <t>Ile de France</t>
  </si>
  <si>
    <t>57020-11</t>
  </si>
  <si>
    <t>Chemin du RICHELIEU</t>
  </si>
  <si>
    <t>57020-12</t>
  </si>
  <si>
    <t>PP Laiterie St-Bruno</t>
  </si>
  <si>
    <t>Rue Roberval</t>
  </si>
  <si>
    <t>57020-13</t>
  </si>
  <si>
    <t>PP Gardenvale</t>
  </si>
  <si>
    <t>Rue des Muguets</t>
  </si>
  <si>
    <t>57020-14</t>
  </si>
  <si>
    <t>57020-15</t>
  </si>
  <si>
    <t>57020-16</t>
  </si>
  <si>
    <t>57020-17</t>
  </si>
  <si>
    <t>57020-18</t>
  </si>
  <si>
    <t>57033-1</t>
  </si>
  <si>
    <t>57033-2</t>
  </si>
  <si>
    <t>57033-3</t>
  </si>
  <si>
    <t>57033-4</t>
  </si>
  <si>
    <t>57033-5</t>
  </si>
  <si>
    <t>57033-6</t>
  </si>
  <si>
    <t>3255</t>
  </si>
  <si>
    <t>Rue  NOISEUX</t>
  </si>
  <si>
    <t>57033-7</t>
  </si>
  <si>
    <t>57033-8</t>
  </si>
  <si>
    <t>57033-9</t>
  </si>
  <si>
    <t>57033-10</t>
  </si>
  <si>
    <t>Rue Léveillé</t>
  </si>
  <si>
    <t>57033-11</t>
  </si>
  <si>
    <t>Rue Saint-Antoine</t>
  </si>
  <si>
    <t>58012-7</t>
  </si>
  <si>
    <t>58012-8</t>
  </si>
  <si>
    <t>58012-9</t>
  </si>
  <si>
    <t>58012-10</t>
  </si>
  <si>
    <t>58012-11</t>
  </si>
  <si>
    <t>58012-12</t>
  </si>
  <si>
    <t>Usine LeRoyer</t>
  </si>
  <si>
    <t>Rue  RIVERSIDE</t>
  </si>
  <si>
    <t>58012-13</t>
  </si>
  <si>
    <t>CERS</t>
  </si>
  <si>
    <t>2999</t>
  </si>
  <si>
    <t>Rue de l’ ILE-CHARRON</t>
  </si>
  <si>
    <t>58012-14</t>
  </si>
  <si>
    <t>Puits d'eau brute</t>
  </si>
  <si>
    <t>Rue  SAINT-CHARLES O</t>
  </si>
  <si>
    <t>58012-15</t>
  </si>
  <si>
    <t>Usine locale</t>
  </si>
  <si>
    <t>Rue de CHATEAUGUAY</t>
  </si>
  <si>
    <t>58012-16</t>
  </si>
  <si>
    <t>Usine régionale</t>
  </si>
  <si>
    <t>Rue  BOURASSA</t>
  </si>
  <si>
    <t>58012-17</t>
  </si>
  <si>
    <t>Réservoir Julien-Lord</t>
  </si>
  <si>
    <t>Boulevard  JULIEN-LORD</t>
  </si>
  <si>
    <t>58012-18</t>
  </si>
  <si>
    <t>Réservoir Kimber</t>
  </si>
  <si>
    <t>6060</t>
  </si>
  <si>
    <t>Boulevard Kimber</t>
  </si>
  <si>
    <t>58012-19</t>
  </si>
  <si>
    <t>Réservoir Normandie</t>
  </si>
  <si>
    <t>Rue de NORMANDIE</t>
  </si>
  <si>
    <t>58012-20</t>
  </si>
  <si>
    <t>Réservoir Montbrun</t>
  </si>
  <si>
    <t>Rue  DE MONTBRUN</t>
  </si>
  <si>
    <t>58033-1</t>
  </si>
  <si>
    <t>Vincent D'indy</t>
  </si>
  <si>
    <t>Rue D'Avaugour</t>
  </si>
  <si>
    <t>71065-4</t>
  </si>
  <si>
    <t>Poste #2</t>
  </si>
  <si>
    <t>159e avenue</t>
  </si>
  <si>
    <t>71065-5</t>
  </si>
  <si>
    <t>Poste #3</t>
  </si>
  <si>
    <t>2895</t>
  </si>
  <si>
    <t>Perrot</t>
  </si>
  <si>
    <t>71065-6</t>
  </si>
  <si>
    <t>Poste #4</t>
  </si>
  <si>
    <t>1769</t>
  </si>
  <si>
    <t>71065-7</t>
  </si>
  <si>
    <t>Poste #5</t>
  </si>
  <si>
    <t>1703</t>
  </si>
  <si>
    <t>71065-8</t>
  </si>
  <si>
    <t>Poste #6</t>
  </si>
  <si>
    <t>71065-9</t>
  </si>
  <si>
    <t>Poste #7</t>
  </si>
  <si>
    <t>1260</t>
  </si>
  <si>
    <t>71065-10</t>
  </si>
  <si>
    <t>Poste #8</t>
  </si>
  <si>
    <t>1175</t>
  </si>
  <si>
    <t>71065-11</t>
  </si>
  <si>
    <t>Poste #9</t>
  </si>
  <si>
    <t>Caza</t>
  </si>
  <si>
    <t>71065-12</t>
  </si>
  <si>
    <t>Poste #10</t>
  </si>
  <si>
    <t>1956</t>
  </si>
  <si>
    <t>71065-13</t>
  </si>
  <si>
    <t>Poste #11</t>
  </si>
  <si>
    <t>Promenade Saint-Louis</t>
  </si>
  <si>
    <t>71065-14</t>
  </si>
  <si>
    <t>Poste #12</t>
  </si>
  <si>
    <t>40e avenue</t>
  </si>
  <si>
    <t>71065-15</t>
  </si>
  <si>
    <t>Poste #13</t>
  </si>
  <si>
    <t>14A</t>
  </si>
  <si>
    <t>Alfred-Desrochers</t>
  </si>
  <si>
    <t>71065-16</t>
  </si>
  <si>
    <t>Poste #14</t>
  </si>
  <si>
    <t>2525</t>
  </si>
  <si>
    <t>Chemin Cousineau</t>
  </si>
  <si>
    <t>71065-17</t>
  </si>
  <si>
    <t>Poste #15</t>
  </si>
  <si>
    <t>Simone-de-Beauvoir</t>
  </si>
  <si>
    <t>71065-18</t>
  </si>
  <si>
    <t>Forest</t>
  </si>
  <si>
    <t>71065-19</t>
  </si>
  <si>
    <t>2 bassins de rétention</t>
  </si>
  <si>
    <t>Jordi-Bonet</t>
  </si>
  <si>
    <t>71065-20</t>
  </si>
  <si>
    <t>71133-1</t>
  </si>
  <si>
    <t>Séguin</t>
  </si>
  <si>
    <t>71133-2</t>
  </si>
  <si>
    <t>Puits Gauthier</t>
  </si>
  <si>
    <t>71133-3</t>
  </si>
  <si>
    <t>Génératrice puits Gauthier</t>
  </si>
  <si>
    <t>71133-4</t>
  </si>
  <si>
    <t>Agathe</t>
  </si>
  <si>
    <t>71133-5</t>
  </si>
  <si>
    <t>Surpresseur puits Agathe</t>
  </si>
  <si>
    <t>71133-6</t>
  </si>
  <si>
    <t>puits Bourget</t>
  </si>
  <si>
    <t>Bourget</t>
  </si>
  <si>
    <t>71133-7</t>
  </si>
  <si>
    <t>Réservoir hypochlorite poste Joly</t>
  </si>
  <si>
    <t>St-Georges</t>
  </si>
  <si>
    <t>71133-8</t>
  </si>
  <si>
    <t>Forage d'un puits</t>
  </si>
  <si>
    <t>chemin Grande-Ligne</t>
  </si>
  <si>
    <t>56083-34</t>
  </si>
  <si>
    <t>Poste des Oliviers #5</t>
  </si>
  <si>
    <t>des Oliviers</t>
  </si>
  <si>
    <t>56083-35</t>
  </si>
  <si>
    <t>Poste Rémillard</t>
  </si>
  <si>
    <t>Wing (coin Rte 104)</t>
  </si>
  <si>
    <t>56083-36</t>
  </si>
  <si>
    <t>Poste Fontaine</t>
  </si>
  <si>
    <t>Fontaine</t>
  </si>
  <si>
    <t>56083-37</t>
  </si>
  <si>
    <t>Poste Loyola</t>
  </si>
  <si>
    <t>Loyola</t>
  </si>
  <si>
    <t>56083-38</t>
  </si>
  <si>
    <t>56083-39</t>
  </si>
  <si>
    <t>Usine rive ouest</t>
  </si>
  <si>
    <t>Richelieu</t>
  </si>
  <si>
    <t>56083-40</t>
  </si>
  <si>
    <t>Usine rive est</t>
  </si>
  <si>
    <t>56083-41</t>
  </si>
  <si>
    <t>Usine assainissement</t>
  </si>
  <si>
    <t>Ave du Parc</t>
  </si>
  <si>
    <t>56083-42</t>
  </si>
  <si>
    <t>Réservoir l'Acadie</t>
  </si>
  <si>
    <t>56083-43</t>
  </si>
  <si>
    <t>Réservoir St-André</t>
  </si>
  <si>
    <t>629</t>
  </si>
  <si>
    <t>56083-44</t>
  </si>
  <si>
    <t>Réservoir du Parc Industriel secteur Iberville</t>
  </si>
  <si>
    <t>56083-45</t>
  </si>
  <si>
    <t>Réservoir le Renfort</t>
  </si>
  <si>
    <t>Renfort</t>
  </si>
  <si>
    <t>56083-46</t>
  </si>
  <si>
    <t>Poste de surpression des Carrières</t>
  </si>
  <si>
    <t>861</t>
  </si>
  <si>
    <t>Des Carrières</t>
  </si>
  <si>
    <t>56083-47</t>
  </si>
  <si>
    <t>St-Maurice</t>
  </si>
  <si>
    <t>Rue  SAINT MAURICE</t>
  </si>
  <si>
    <t>56083-48</t>
  </si>
  <si>
    <t>Réservoir Landry</t>
  </si>
  <si>
    <t>56097-1</t>
  </si>
  <si>
    <t>56097-2</t>
  </si>
  <si>
    <t>PP Tétreault</t>
  </si>
  <si>
    <t>Rue Tétreault</t>
  </si>
  <si>
    <t>56097-3</t>
  </si>
  <si>
    <t>PP Benoît</t>
  </si>
  <si>
    <t>Rue Benoît</t>
  </si>
  <si>
    <t>56097-4</t>
  </si>
  <si>
    <t>56097-5</t>
  </si>
  <si>
    <t>PP Marcel-Arbour</t>
  </si>
  <si>
    <t>Rue Marcel-Arbour</t>
  </si>
  <si>
    <t>57020-1</t>
  </si>
  <si>
    <t>57020-2</t>
  </si>
  <si>
    <t>PP Bella Vista</t>
  </si>
  <si>
    <t>Rue  BELLA-VISTA</t>
  </si>
  <si>
    <t>58227-31</t>
  </si>
  <si>
    <t>58227-32</t>
  </si>
  <si>
    <t>58227-33</t>
  </si>
  <si>
    <t>58227-34</t>
  </si>
  <si>
    <t>58227-35</t>
  </si>
  <si>
    <t>58227-36</t>
  </si>
  <si>
    <t>58227-37</t>
  </si>
  <si>
    <t>58033-2</t>
  </si>
  <si>
    <t>De Coulomb</t>
  </si>
  <si>
    <t>1573</t>
  </si>
  <si>
    <t>Rue De Coulomb</t>
  </si>
  <si>
    <t>58033-3</t>
  </si>
  <si>
    <t>Verrazano</t>
  </si>
  <si>
    <t>641</t>
  </si>
  <si>
    <t>Rue De Verrazano</t>
  </si>
  <si>
    <t>58033-4</t>
  </si>
  <si>
    <t>Du Tremblay</t>
  </si>
  <si>
    <t>Rue Chemin du Tremblay</t>
  </si>
  <si>
    <t>58033-5</t>
  </si>
  <si>
    <t>Eiffel</t>
  </si>
  <si>
    <t>1742</t>
  </si>
  <si>
    <t>Rue Eiffel</t>
  </si>
  <si>
    <t>58033-6</t>
  </si>
  <si>
    <t>Jean-Bois</t>
  </si>
  <si>
    <t>Rue Fort-St-Louis</t>
  </si>
  <si>
    <t>58033-7</t>
  </si>
  <si>
    <t>Louis-Pasteur</t>
  </si>
  <si>
    <t>Rue Louis-Pasteur</t>
  </si>
  <si>
    <t>58033-8</t>
  </si>
  <si>
    <t>Jean-Maneau</t>
  </si>
  <si>
    <t>Rue Pierre-Piché</t>
  </si>
  <si>
    <t>58033-9</t>
  </si>
  <si>
    <t>D'Avaugour</t>
  </si>
  <si>
    <t>58033-10</t>
  </si>
  <si>
    <t>J.A. Bombardier</t>
  </si>
  <si>
    <t>Rue J. A. Bombardier</t>
  </si>
  <si>
    <t>58033-11</t>
  </si>
  <si>
    <t>Ampère</t>
  </si>
  <si>
    <t>Boul. De Montarville</t>
  </si>
  <si>
    <t>58033-12</t>
  </si>
  <si>
    <t>De Mortagne</t>
  </si>
  <si>
    <t>702B</t>
  </si>
  <si>
    <t>Boul. De Mortagne</t>
  </si>
  <si>
    <t>58033-13</t>
  </si>
  <si>
    <t>Chemin du Lac</t>
  </si>
  <si>
    <t>Rue Chemin du Lac</t>
  </si>
  <si>
    <t>58033-14</t>
  </si>
  <si>
    <t>Dessureaux</t>
  </si>
  <si>
    <t>Rue Dessureaux</t>
  </si>
  <si>
    <t>58033-15</t>
  </si>
  <si>
    <t>Fréchette</t>
  </si>
  <si>
    <t>Boul. Marie-Victorin</t>
  </si>
  <si>
    <t>58033-16</t>
  </si>
  <si>
    <t>Arthur-Dumouchel</t>
  </si>
  <si>
    <t>Rue Paul-Lethondal</t>
  </si>
  <si>
    <t>58033-17</t>
  </si>
  <si>
    <t>58033-18</t>
  </si>
  <si>
    <t>58033-19</t>
  </si>
  <si>
    <t>58033-20</t>
  </si>
  <si>
    <t>58033-21</t>
  </si>
  <si>
    <t>58033-22</t>
  </si>
  <si>
    <t>58033-23</t>
  </si>
  <si>
    <t>58007-1</t>
  </si>
  <si>
    <t>Pelletier -Plaisance</t>
  </si>
  <si>
    <t>Pelletier</t>
  </si>
  <si>
    <t>58007-2</t>
  </si>
  <si>
    <t>Portes de Londres</t>
  </si>
  <si>
    <t>Du Quartier</t>
  </si>
  <si>
    <t>58007-3</t>
  </si>
  <si>
    <t>Des Prairies</t>
  </si>
  <si>
    <t>58007-4</t>
  </si>
  <si>
    <t>Rome-Niagara</t>
  </si>
  <si>
    <t>Rome</t>
  </si>
  <si>
    <t>58007-5</t>
  </si>
  <si>
    <t>Anthony-Lapinière</t>
  </si>
  <si>
    <t>58007-6</t>
  </si>
  <si>
    <t>Anthony-Audette</t>
  </si>
  <si>
    <t>Audette</t>
  </si>
  <si>
    <t>58007-7</t>
  </si>
  <si>
    <t>Échangeur Taschereau</t>
  </si>
  <si>
    <t>58007-8</t>
  </si>
  <si>
    <t>Vanne Baillargeon</t>
  </si>
  <si>
    <t>58007-9</t>
  </si>
  <si>
    <t>Soulanges</t>
  </si>
  <si>
    <t>58007-10</t>
  </si>
  <si>
    <t>Matte-Illinois</t>
  </si>
  <si>
    <t>Illinois</t>
  </si>
  <si>
    <t>58012-1</t>
  </si>
  <si>
    <t>58012-2</t>
  </si>
  <si>
    <t>58012-3</t>
  </si>
  <si>
    <t>58012-4</t>
  </si>
  <si>
    <t>58012-5</t>
  </si>
  <si>
    <t>58012-6</t>
  </si>
  <si>
    <t>46058-5</t>
  </si>
  <si>
    <t>réserve d'eau brute</t>
  </si>
  <si>
    <t>Chemin  RÉAL</t>
  </si>
  <si>
    <t>46058-6</t>
  </si>
  <si>
    <t>Réservoir Highland</t>
  </si>
  <si>
    <t>Rue  HIGHLAND</t>
  </si>
  <si>
    <t>46058-7</t>
  </si>
  <si>
    <t>Surpression Maple</t>
  </si>
  <si>
    <t>Rue Maple</t>
  </si>
  <si>
    <t>46058-8</t>
  </si>
  <si>
    <t>Surpression Dyer</t>
  </si>
  <si>
    <t>Rue Dyer</t>
  </si>
  <si>
    <t>46058-9</t>
  </si>
  <si>
    <t>Surpression Mountain</t>
  </si>
  <si>
    <t>Rue Mountain</t>
  </si>
  <si>
    <t>46058-10</t>
  </si>
  <si>
    <t>Roseaux épurateurs</t>
  </si>
  <si>
    <t>chemin Harrisson</t>
  </si>
  <si>
    <t>46058-11</t>
  </si>
  <si>
    <t>Réserve principal</t>
  </si>
  <si>
    <t>Chemin Réal</t>
  </si>
  <si>
    <t>46058-12</t>
  </si>
  <si>
    <t>surpression principale Nord</t>
  </si>
  <si>
    <t>46058-13</t>
  </si>
  <si>
    <t>46058-14</t>
  </si>
  <si>
    <t>46058-15</t>
  </si>
  <si>
    <t>face 158</t>
  </si>
  <si>
    <t>Chemin Bernier</t>
  </si>
  <si>
    <t>46058-16</t>
  </si>
  <si>
    <t>Chemin Corbeil-Bessette</t>
  </si>
  <si>
    <t>46058-17</t>
  </si>
  <si>
    <t>Chemin Lassonde</t>
  </si>
  <si>
    <t>46058-18</t>
  </si>
  <si>
    <t>R6</t>
  </si>
  <si>
    <t>face 310</t>
  </si>
  <si>
    <t>Chemin Boulanger</t>
  </si>
  <si>
    <t>46058-19</t>
  </si>
  <si>
    <t>R7</t>
  </si>
  <si>
    <t>face 135</t>
  </si>
  <si>
    <t>chemin boulanger</t>
  </si>
  <si>
    <t>46058-20</t>
  </si>
  <si>
    <t>R8</t>
  </si>
  <si>
    <t>face 145</t>
  </si>
  <si>
    <t>Chemin Duhamel</t>
  </si>
  <si>
    <t>46058-21</t>
  </si>
  <si>
    <t>R9</t>
  </si>
  <si>
    <t>chemin Appalaches</t>
  </si>
  <si>
    <t>46080-1</t>
  </si>
  <si>
    <t>Boulevard DÉSOURDY</t>
  </si>
  <si>
    <t>46080-2</t>
  </si>
  <si>
    <t>Réservoir Barker</t>
  </si>
  <si>
    <t>Rue LOISELLE</t>
  </si>
  <si>
    <t>46080-3</t>
  </si>
  <si>
    <t>Poste Bachand</t>
  </si>
  <si>
    <t>Rue  BACHAND</t>
  </si>
  <si>
    <t>46080-4</t>
  </si>
  <si>
    <t>Poste Mooney</t>
  </si>
  <si>
    <t>Montée MOONEY</t>
  </si>
  <si>
    <t>46080-5</t>
  </si>
  <si>
    <t>Chemin BROSSEAU</t>
  </si>
  <si>
    <t>46080-6</t>
  </si>
  <si>
    <t>PP#1 (Boisvert)</t>
  </si>
  <si>
    <t>Rue  BOISVERT</t>
  </si>
  <si>
    <t>46080-7</t>
  </si>
  <si>
    <t>PP#2 (Sanborn)</t>
  </si>
  <si>
    <t>Rue  SANBORN</t>
  </si>
  <si>
    <t>46080-8</t>
  </si>
  <si>
    <t>PP#3 (Church)</t>
  </si>
  <si>
    <t>47017-4</t>
  </si>
  <si>
    <t>Déversoir Laurent</t>
  </si>
  <si>
    <t>Boulevard  Industriel</t>
  </si>
  <si>
    <t>47017-5</t>
  </si>
  <si>
    <t>Verrières Saint-Alexandre</t>
  </si>
  <si>
    <t>Rue de Milan</t>
  </si>
  <si>
    <t>47017-6</t>
  </si>
  <si>
    <t>Rue  Robitaille</t>
  </si>
  <si>
    <t>47017-7</t>
  </si>
  <si>
    <t>47017-8</t>
  </si>
  <si>
    <t>Déversoir St-Urbain</t>
  </si>
  <si>
    <t>Rue Saint-Urbain</t>
  </si>
  <si>
    <t>47017-9</t>
  </si>
  <si>
    <t>Réservoir Lemieux - Entrée</t>
  </si>
  <si>
    <t>Rue Denison Est</t>
  </si>
  <si>
    <t>47017-10</t>
  </si>
  <si>
    <t>Chambre de chloration</t>
  </si>
  <si>
    <t>Rue Le Corbusier</t>
  </si>
  <si>
    <t>47017-11</t>
  </si>
  <si>
    <t>Déversoir Rutherford</t>
  </si>
  <si>
    <t>Rue Rutherford</t>
  </si>
  <si>
    <t>47017-12</t>
  </si>
  <si>
    <t>Station de pompage B</t>
  </si>
  <si>
    <t>281 - B</t>
  </si>
  <si>
    <t>47017-13</t>
  </si>
  <si>
    <t>Station de pompage C</t>
  </si>
  <si>
    <t>281 - C</t>
  </si>
  <si>
    <t>47017-14</t>
  </si>
  <si>
    <t>Rue Robitaille</t>
  </si>
  <si>
    <t>47017-15</t>
  </si>
  <si>
    <t>47017-16</t>
  </si>
  <si>
    <t>Réservoir Lemieux - Sortie</t>
  </si>
  <si>
    <t>47017-17</t>
  </si>
  <si>
    <t>Barrage Lac sur la Montagne</t>
  </si>
  <si>
    <t>Montée Krieghoff - Canton de Shefford</t>
  </si>
  <si>
    <t>47017-18</t>
  </si>
  <si>
    <t>Conduite d'amenée - Réservoir Lac sur la Montagne</t>
  </si>
  <si>
    <t>47017-19</t>
  </si>
  <si>
    <t>Mirabel/Dufferin</t>
  </si>
  <si>
    <t>1032</t>
  </si>
  <si>
    <t>Rue Dufferin</t>
  </si>
  <si>
    <t>47017-20</t>
  </si>
  <si>
    <t>Rues Fréchette et 9e rang Ouest</t>
  </si>
  <si>
    <t>47017-21</t>
  </si>
  <si>
    <t>Marcoux</t>
  </si>
  <si>
    <t>Rues Marcoux et Irwin</t>
  </si>
  <si>
    <t>47017-22</t>
  </si>
  <si>
    <t>Lamarche</t>
  </si>
  <si>
    <t>Rond-point extrémité rue Lemieux/rue du Pétunia</t>
  </si>
  <si>
    <t>47017-23</t>
  </si>
  <si>
    <t>Lemoyne</t>
  </si>
  <si>
    <t>Rue Lemoyne</t>
  </si>
  <si>
    <t>46080-9</t>
  </si>
  <si>
    <t>PP#4 (Prés-Verts)</t>
  </si>
  <si>
    <t>Rue des PRES VERTS</t>
  </si>
  <si>
    <t>46080-10</t>
  </si>
  <si>
    <t>PP#5 (Mair)</t>
  </si>
  <si>
    <t>Rue MAIR</t>
  </si>
  <si>
    <t>46080-11</t>
  </si>
  <si>
    <t>PP#6 (Bell)</t>
  </si>
  <si>
    <t>Rue BELL</t>
  </si>
  <si>
    <t>46080-12</t>
  </si>
  <si>
    <t>PP#7 (Bromby)</t>
  </si>
  <si>
    <t>Chemin BROMBY</t>
  </si>
  <si>
    <t>46080-13</t>
  </si>
  <si>
    <t>PP#8 (Hillcrest)</t>
  </si>
  <si>
    <t>Rue de la POINTE HILLCREST</t>
  </si>
  <si>
    <t>46080-14</t>
  </si>
  <si>
    <t>PP#9 (Promenade du Lac)</t>
  </si>
  <si>
    <t>817</t>
  </si>
  <si>
    <t>Rue Promenade du Lac</t>
  </si>
  <si>
    <t>46080-15</t>
  </si>
  <si>
    <t>PP Lacroix</t>
  </si>
  <si>
    <t>Avenue des ÉRABLES</t>
  </si>
  <si>
    <t>46080-16</t>
  </si>
  <si>
    <t>PP Barré</t>
  </si>
  <si>
    <t>Rue BARRÉ</t>
  </si>
  <si>
    <t>46080-17</t>
  </si>
  <si>
    <t>PP Faubourg Nature</t>
  </si>
  <si>
    <t>253</t>
  </si>
  <si>
    <t>Rue de l'ARCTIQUE</t>
  </si>
  <si>
    <t>47017-1</t>
  </si>
  <si>
    <t>Station de pompage A</t>
  </si>
  <si>
    <t>281 - A</t>
  </si>
  <si>
    <t>47017-2</t>
  </si>
  <si>
    <t>Du Chèvrefeuille (pluvial seulement)</t>
  </si>
  <si>
    <t>Rue du Chèvrefeuille</t>
  </si>
  <si>
    <t>47017-3</t>
  </si>
  <si>
    <t>Poste de pompage Drummond</t>
  </si>
  <si>
    <t>Rue  Drummond</t>
  </si>
  <si>
    <t>58033-24</t>
  </si>
  <si>
    <t>58033-25</t>
  </si>
  <si>
    <t>58033-26</t>
  </si>
  <si>
    <t>58033-27</t>
  </si>
  <si>
    <t>58033-28</t>
  </si>
  <si>
    <t>58033-29</t>
  </si>
  <si>
    <t>58033-30</t>
  </si>
  <si>
    <t>58033-31</t>
  </si>
  <si>
    <t>58033-32</t>
  </si>
  <si>
    <t>58033-33</t>
  </si>
  <si>
    <t>58033-34</t>
  </si>
  <si>
    <t>58033-35</t>
  </si>
  <si>
    <t>58033-36</t>
  </si>
  <si>
    <t>58037-1</t>
  </si>
  <si>
    <t>Poste Parent</t>
  </si>
  <si>
    <t>58037-2</t>
  </si>
  <si>
    <t>Poste René-descartes</t>
  </si>
  <si>
    <t>rue René Descartes</t>
  </si>
  <si>
    <t>58037-3</t>
  </si>
  <si>
    <t>PS-9</t>
  </si>
  <si>
    <t>Boulevard  CLAIREVUE O</t>
  </si>
  <si>
    <t>58037-4</t>
  </si>
  <si>
    <t>PS-5</t>
  </si>
  <si>
    <t>Rue des Hirondelles</t>
  </si>
  <si>
    <t>58037-5</t>
  </si>
  <si>
    <t>Boulevard des PROMENADES</t>
  </si>
  <si>
    <t>58037-6</t>
  </si>
  <si>
    <t>PS-10</t>
  </si>
  <si>
    <t>Rue Chambly</t>
  </si>
  <si>
    <t>58037-7</t>
  </si>
  <si>
    <t>PS-8</t>
  </si>
  <si>
    <t>Rue Cugnet</t>
  </si>
  <si>
    <t>58037-8</t>
  </si>
  <si>
    <t>58037-9</t>
  </si>
  <si>
    <t>58037-10</t>
  </si>
  <si>
    <t>58037-11</t>
  </si>
  <si>
    <t>58037-12</t>
  </si>
  <si>
    <t>58037-13</t>
  </si>
  <si>
    <t>58037-14</t>
  </si>
  <si>
    <t>58227-22</t>
  </si>
  <si>
    <t>Station de pompage de la Brisardière SP-12</t>
  </si>
  <si>
    <t>3247</t>
  </si>
  <si>
    <t>Rue de la Brisardière</t>
  </si>
  <si>
    <t>58227-23</t>
  </si>
  <si>
    <t>Échangeur Saint-Hubert</t>
  </si>
  <si>
    <t>Route de l'Aéroport (jonction Ch. chambly et 116)</t>
  </si>
  <si>
    <t>58227-24</t>
  </si>
  <si>
    <t>58227-25</t>
  </si>
  <si>
    <t>Station Parc de la Cité</t>
  </si>
  <si>
    <t>6105</t>
  </si>
  <si>
    <t>Gabrielle-Roy</t>
  </si>
  <si>
    <t>58227-26</t>
  </si>
  <si>
    <t>Station Maricourt (neiges usées)</t>
  </si>
  <si>
    <t>4200</t>
  </si>
  <si>
    <t>Armand-Frappier</t>
  </si>
  <si>
    <t>58227-27</t>
  </si>
  <si>
    <t>Station de pompage Julien-Lord</t>
  </si>
  <si>
    <t>3710</t>
  </si>
  <si>
    <t>Chambly</t>
  </si>
  <si>
    <t>58227-28</t>
  </si>
  <si>
    <t>Payer-Cumming</t>
  </si>
  <si>
    <t>Payer</t>
  </si>
  <si>
    <t>58227-29</t>
  </si>
  <si>
    <t>Grande-Allée (Garage)</t>
  </si>
  <si>
    <t>4130</t>
  </si>
  <si>
    <t>58227-30</t>
  </si>
  <si>
    <t>55037-1</t>
  </si>
  <si>
    <t>Route  112</t>
  </si>
  <si>
    <t>55037-2</t>
  </si>
  <si>
    <t>Rang de la MONTAGNE</t>
  </si>
  <si>
    <t>55037-3</t>
  </si>
  <si>
    <t>Chemin du CONTOUR</t>
  </si>
  <si>
    <t>55037-4</t>
  </si>
  <si>
    <t>EA(BCM)</t>
  </si>
  <si>
    <t>1372</t>
  </si>
  <si>
    <t>55037-5</t>
  </si>
  <si>
    <t>Poste Rougemont</t>
  </si>
  <si>
    <t>985</t>
  </si>
  <si>
    <t>55037-6</t>
  </si>
  <si>
    <t>Poste Notre-Dame</t>
  </si>
  <si>
    <t>Rang Double</t>
  </si>
  <si>
    <t>46005-1</t>
  </si>
  <si>
    <t>Chemin des SOURCES</t>
  </si>
  <si>
    <t>46005-2</t>
  </si>
  <si>
    <t>46005-3</t>
  </si>
  <si>
    <t>Chemin  CLAYBANK</t>
  </si>
  <si>
    <t>46005-4</t>
  </si>
  <si>
    <t>DES ÉGLISES EST</t>
  </si>
  <si>
    <t>46005-5</t>
  </si>
  <si>
    <t>THIBAULT NORD</t>
  </si>
  <si>
    <t>46005-6</t>
  </si>
  <si>
    <t>THIBAULT SUD</t>
  </si>
  <si>
    <t>46010-2</t>
  </si>
  <si>
    <t>Chemin  ST ARMAND</t>
  </si>
  <si>
    <t>46010-3</t>
  </si>
  <si>
    <t>237 nord</t>
  </si>
  <si>
    <t>46010-4</t>
  </si>
  <si>
    <t>237 sud</t>
  </si>
  <si>
    <t>46058-1</t>
  </si>
  <si>
    <t>puits pleasant</t>
  </si>
  <si>
    <t>Rue  PLEASANT</t>
  </si>
  <si>
    <t>46058-2</t>
  </si>
  <si>
    <t>étangs aérées</t>
  </si>
  <si>
    <t>46058-3</t>
  </si>
  <si>
    <t>Chemin  REAL</t>
  </si>
  <si>
    <t>46058-4</t>
  </si>
  <si>
    <t>Puits Academy</t>
  </si>
  <si>
    <t>53065-5</t>
  </si>
  <si>
    <t>2008</t>
  </si>
  <si>
    <t>Chemin du Chenal-du-Moine</t>
  </si>
  <si>
    <t>53065-6</t>
  </si>
  <si>
    <t>2444</t>
  </si>
  <si>
    <t>53065-7</t>
  </si>
  <si>
    <t>3225</t>
  </si>
  <si>
    <t>53065-8</t>
  </si>
  <si>
    <t>53065-9</t>
  </si>
  <si>
    <t>SP1 ÎLE</t>
  </si>
  <si>
    <t>Chemin de l'Île-aux-Fantômes</t>
  </si>
  <si>
    <t>53065-10</t>
  </si>
  <si>
    <t>SP2 ÎLE</t>
  </si>
  <si>
    <t>53065-11</t>
  </si>
  <si>
    <t>SP3 ÎLE</t>
  </si>
  <si>
    <t>53065-12</t>
  </si>
  <si>
    <t>SP4 ÎLE</t>
  </si>
  <si>
    <t>53065-13</t>
  </si>
  <si>
    <t>53065-14</t>
  </si>
  <si>
    <t>54008-1</t>
  </si>
  <si>
    <t>54008-2</t>
  </si>
  <si>
    <t>54008-3</t>
  </si>
  <si>
    <t>Rang de la Montagne</t>
  </si>
  <si>
    <t>54008-4</t>
  </si>
  <si>
    <t>Rang du BAS-DE-LA-RIVIERE</t>
  </si>
  <si>
    <t>57050-1</t>
  </si>
  <si>
    <t>Route 133</t>
  </si>
  <si>
    <t>57050-2</t>
  </si>
  <si>
    <t>PP 03</t>
  </si>
  <si>
    <t>chemin Richelieu</t>
  </si>
  <si>
    <t>57050-3</t>
  </si>
  <si>
    <t>PP 04 (Verchères)</t>
  </si>
  <si>
    <t>Route 223</t>
  </si>
  <si>
    <t>57057-1</t>
  </si>
  <si>
    <t>57057-2</t>
  </si>
  <si>
    <t>01 (PRINCIPAL)</t>
  </si>
  <si>
    <t>57057-3</t>
  </si>
  <si>
    <t>02 (DE L'ÉGLISE)</t>
  </si>
  <si>
    <t>54120-1</t>
  </si>
  <si>
    <t>Rue  ST MARTIN</t>
  </si>
  <si>
    <t>54120-2</t>
  </si>
  <si>
    <t>54120-3</t>
  </si>
  <si>
    <t>54120-4</t>
  </si>
  <si>
    <t>54120-5</t>
  </si>
  <si>
    <t>54120-6</t>
  </si>
  <si>
    <t>54125-1</t>
  </si>
  <si>
    <t>54125-2</t>
  </si>
  <si>
    <t>54125-3</t>
  </si>
  <si>
    <t>54125-4</t>
  </si>
  <si>
    <t>55008-1</t>
  </si>
  <si>
    <t>55008-2</t>
  </si>
  <si>
    <t>Pompage La Volière</t>
  </si>
  <si>
    <t>ROUTE 235</t>
  </si>
  <si>
    <t>53040-5</t>
  </si>
  <si>
    <t>rue Immaculée Conception</t>
  </si>
  <si>
    <t>53040-6</t>
  </si>
  <si>
    <t>rue St-Pierre</t>
  </si>
  <si>
    <t>53040-7</t>
  </si>
  <si>
    <t>rue St-Jean-Baptiste</t>
  </si>
  <si>
    <t>53040-8</t>
  </si>
  <si>
    <t>53040-9</t>
  </si>
  <si>
    <t>rue Lambert</t>
  </si>
  <si>
    <t>53052-1</t>
  </si>
  <si>
    <t>USINE DE TRAITEMENT DES EAUX USÉES</t>
  </si>
  <si>
    <t>Boulevard  POLIQUIN</t>
  </si>
  <si>
    <t>53052-2</t>
  </si>
  <si>
    <t>CENTRALE DE TRAITEMENT D'EAU</t>
  </si>
  <si>
    <t>Rue  ANTAYA</t>
  </si>
  <si>
    <t>53052-3</t>
  </si>
  <si>
    <t>Chemin Des Patriotes</t>
  </si>
  <si>
    <t>53052-4</t>
  </si>
  <si>
    <t>SP-01 LE MARINIER</t>
  </si>
  <si>
    <t>LE MARINIER</t>
  </si>
  <si>
    <t>53052-5</t>
  </si>
  <si>
    <t>SP-02 BORD-DE-L'EAU</t>
  </si>
  <si>
    <t>BORD-DE-L'EAU</t>
  </si>
  <si>
    <t>53052-6</t>
  </si>
  <si>
    <t>SP-03 GUILBAULT</t>
  </si>
  <si>
    <t>GUILBEAULT</t>
  </si>
  <si>
    <t>53052-7</t>
  </si>
  <si>
    <t>SP-04 CAISSE</t>
  </si>
  <si>
    <t>CAISSE</t>
  </si>
  <si>
    <t>53052-8</t>
  </si>
  <si>
    <t>SP-05 AUBER</t>
  </si>
  <si>
    <t>AUBER</t>
  </si>
  <si>
    <t>59010-2</t>
  </si>
  <si>
    <t>1451</t>
  </si>
  <si>
    <t>59010-3</t>
  </si>
  <si>
    <t>59010-4</t>
  </si>
  <si>
    <t>Calixa-Lavallée</t>
  </si>
  <si>
    <t>59010-5</t>
  </si>
  <si>
    <t>de la Coulée</t>
  </si>
  <si>
    <t>59010-6</t>
  </si>
  <si>
    <t>Grand-Coteau</t>
  </si>
  <si>
    <t>59010-7</t>
  </si>
  <si>
    <t>Darwin</t>
  </si>
  <si>
    <t>2117</t>
  </si>
  <si>
    <t>Bombardier</t>
  </si>
  <si>
    <t>59010-8</t>
  </si>
  <si>
    <t>59010-9</t>
  </si>
  <si>
    <t>Fer-à-Cheval</t>
  </si>
  <si>
    <t>Fer-À-Cheval</t>
  </si>
  <si>
    <t>59010-10</t>
  </si>
  <si>
    <t>59010-11</t>
  </si>
  <si>
    <t>Mont Saint-Bruno</t>
  </si>
  <si>
    <t>59010-12</t>
  </si>
  <si>
    <t>59010-13</t>
  </si>
  <si>
    <t>54008-5</t>
  </si>
  <si>
    <t>54008-6</t>
  </si>
  <si>
    <t>54008-7</t>
  </si>
  <si>
    <t>PP-Nichols</t>
  </si>
  <si>
    <t>Rue  NICHOLS</t>
  </si>
  <si>
    <t>54072-1</t>
  </si>
  <si>
    <t>Rue  LACROIX</t>
  </si>
  <si>
    <t>54072-2</t>
  </si>
  <si>
    <t>Route  QUINTAL</t>
  </si>
  <si>
    <t>54072-3</t>
  </si>
  <si>
    <t>Terrasse  BAGOT</t>
  </si>
  <si>
    <t>54072-4</t>
  </si>
  <si>
    <t>69025-1</t>
  </si>
  <si>
    <t>Colville</t>
  </si>
  <si>
    <t>69025-2</t>
  </si>
  <si>
    <t>69025-3</t>
  </si>
  <si>
    <t>rue Richard</t>
  </si>
  <si>
    <t>59010-1</t>
  </si>
  <si>
    <t>Benjamin Sulte</t>
  </si>
  <si>
    <t>759</t>
  </si>
  <si>
    <t>59010-14</t>
  </si>
  <si>
    <t>59010-15</t>
  </si>
  <si>
    <t>59010-16</t>
  </si>
  <si>
    <t>59010-17</t>
  </si>
  <si>
    <t>59010-18</t>
  </si>
  <si>
    <t>59010-19</t>
  </si>
  <si>
    <t>59010-20</t>
  </si>
  <si>
    <t>59010-21</t>
  </si>
  <si>
    <t>57045-1</t>
  </si>
  <si>
    <t>Rue Provost</t>
  </si>
  <si>
    <t>57045-2</t>
  </si>
  <si>
    <t>PP Bernard-Pilon</t>
  </si>
  <si>
    <t>Bernard-Pilon</t>
  </si>
  <si>
    <t>57045-3</t>
  </si>
  <si>
    <t>PP Industrie Ouest</t>
  </si>
  <si>
    <t>Chemin de l'Industrie</t>
  </si>
  <si>
    <t>57045-4</t>
  </si>
  <si>
    <t>PP aéroport</t>
  </si>
  <si>
    <t>53052-9</t>
  </si>
  <si>
    <t>SP-6 CODLING</t>
  </si>
  <si>
    <t>CODLING</t>
  </si>
  <si>
    <t>53052-10</t>
  </si>
  <si>
    <t>SP-07 REGARD</t>
  </si>
  <si>
    <t>Dans le parc Regard</t>
  </si>
  <si>
    <t>53052-11</t>
  </si>
  <si>
    <t>SP-08 LAMBERT</t>
  </si>
  <si>
    <t>LAMBERT</t>
  </si>
  <si>
    <t>53052-12</t>
  </si>
  <si>
    <t>SP-09 FARLY</t>
  </si>
  <si>
    <t>FARLY</t>
  </si>
  <si>
    <t>53052-13</t>
  </si>
  <si>
    <t>SP-10 LAFLEUR</t>
  </si>
  <si>
    <t>LAFLEUR</t>
  </si>
  <si>
    <t>53052-14</t>
  </si>
  <si>
    <t>SP-11 RANG NORD</t>
  </si>
  <si>
    <t>RANG NORD</t>
  </si>
  <si>
    <t>53052-15</t>
  </si>
  <si>
    <t>SP-12 POT-AU-BEURRE</t>
  </si>
  <si>
    <t>Intersection entre Marie-Victorin et Pot-au-Beurre</t>
  </si>
  <si>
    <t>53052-16</t>
  </si>
  <si>
    <t>SP-13 BIBEAU</t>
  </si>
  <si>
    <t>Rue des Chênes entre les rues de la Sapinière et Des Grand Bois</t>
  </si>
  <si>
    <t>53052-17</t>
  </si>
  <si>
    <t>SP-14 FISET</t>
  </si>
  <si>
    <t>3961</t>
  </si>
  <si>
    <t>FISET</t>
  </si>
  <si>
    <t>53052-18</t>
  </si>
  <si>
    <t>SP-15 CHALIFOUX</t>
  </si>
  <si>
    <t>53052-19</t>
  </si>
  <si>
    <t>SP-16 TIOXIDE</t>
  </si>
  <si>
    <t>MARIE-VICTORIN</t>
  </si>
  <si>
    <t>53052-20</t>
  </si>
  <si>
    <t>SP-17 LANGEVIN</t>
  </si>
  <si>
    <t>LANGEVIN</t>
  </si>
  <si>
    <t>53052-21</t>
  </si>
  <si>
    <t>SP-18 MANDEVILLE</t>
  </si>
  <si>
    <t>Rue  MANDEVILLE</t>
  </si>
  <si>
    <t>53052-22</t>
  </si>
  <si>
    <t>SP-19 LAROCQUE</t>
  </si>
  <si>
    <t>LAROCQUE</t>
  </si>
  <si>
    <t>53052-23</t>
  </si>
  <si>
    <t>SP-20 10273 MARIE-VICTORIN</t>
  </si>
  <si>
    <t>10273</t>
  </si>
  <si>
    <t>53052-24</t>
  </si>
  <si>
    <t>SP-21 DES CHATAIGNIERS</t>
  </si>
  <si>
    <t>BOUL. DE TRACY</t>
  </si>
  <si>
    <t>71025-11</t>
  </si>
  <si>
    <t>SP-06</t>
  </si>
  <si>
    <t>70e Avenue</t>
  </si>
  <si>
    <t>71025-12</t>
  </si>
  <si>
    <t>SP-09</t>
  </si>
  <si>
    <t>Avenue des Maitres</t>
  </si>
  <si>
    <t>71025-13</t>
  </si>
  <si>
    <t>SP-11</t>
  </si>
  <si>
    <t>71025-14</t>
  </si>
  <si>
    <t>SP-12</t>
  </si>
  <si>
    <t>454</t>
  </si>
  <si>
    <t>34e Avenue</t>
  </si>
  <si>
    <t>71025-15</t>
  </si>
  <si>
    <t>SP-13</t>
  </si>
  <si>
    <t>69e Avenue</t>
  </si>
  <si>
    <t>57035-1</t>
  </si>
  <si>
    <t>57035-2</t>
  </si>
  <si>
    <t>Jackson - RIEVR</t>
  </si>
  <si>
    <t>Chemin  OZIAS-LEDUC</t>
  </si>
  <si>
    <t>57035-3</t>
  </si>
  <si>
    <t>57035-4</t>
  </si>
  <si>
    <t>57035-5</t>
  </si>
  <si>
    <t>57035-6</t>
  </si>
  <si>
    <t>55008-3</t>
  </si>
  <si>
    <t>Pompage Principale</t>
  </si>
  <si>
    <t>55008-4</t>
  </si>
  <si>
    <t>Pompage Lac Bleu</t>
  </si>
  <si>
    <t>rue MERCURE</t>
  </si>
  <si>
    <t>55008-5</t>
  </si>
  <si>
    <t>53072-1</t>
  </si>
  <si>
    <t>53072-2</t>
  </si>
  <si>
    <t>Rue Saint-Michel</t>
  </si>
  <si>
    <t>53072-3</t>
  </si>
  <si>
    <t>PP-1 (Arel)</t>
  </si>
  <si>
    <t>53072-4</t>
  </si>
  <si>
    <t>PP-2 (Église)</t>
  </si>
  <si>
    <t>53072-5</t>
  </si>
  <si>
    <t>PP-3 (Principal)</t>
  </si>
  <si>
    <t>53072-6</t>
  </si>
  <si>
    <t>rue Guilbault</t>
  </si>
  <si>
    <t>53072-7</t>
  </si>
  <si>
    <t>en face du 264</t>
  </si>
  <si>
    <t>route Marie-Victorin Ouest</t>
  </si>
  <si>
    <t>46100-3</t>
  </si>
  <si>
    <t>poste de pompage 2</t>
  </si>
  <si>
    <t>rue du Bord de l'Eau</t>
  </si>
  <si>
    <t>68055-1</t>
  </si>
  <si>
    <t>Saint-Sauveur</t>
  </si>
  <si>
    <t>68055-2</t>
  </si>
  <si>
    <t>68055-3</t>
  </si>
  <si>
    <t>puits #5</t>
  </si>
  <si>
    <t>Prud'homme Est</t>
  </si>
  <si>
    <t>68055-4</t>
  </si>
  <si>
    <t>Dubois</t>
  </si>
  <si>
    <t>68055-5</t>
  </si>
  <si>
    <t>puits #10</t>
  </si>
  <si>
    <t>boul. Saint-Rémi</t>
  </si>
  <si>
    <t>68055-6</t>
  </si>
  <si>
    <t>puits #11</t>
  </si>
  <si>
    <t>959</t>
  </si>
  <si>
    <t>de la Pommeraie</t>
  </si>
  <si>
    <t>68055-7</t>
  </si>
  <si>
    <t>puits #13</t>
  </si>
  <si>
    <t>Isidore-Soucy</t>
  </si>
  <si>
    <t>68055-8</t>
  </si>
  <si>
    <t>Usine 221</t>
  </si>
  <si>
    <t>68055-9</t>
  </si>
  <si>
    <t>Station principale</t>
  </si>
  <si>
    <t>284</t>
  </si>
  <si>
    <t>68055-10</t>
  </si>
  <si>
    <t>Station pompage 2</t>
  </si>
  <si>
    <t>68055-11</t>
  </si>
  <si>
    <t>Station pompage 3</t>
  </si>
  <si>
    <t>Pionniers</t>
  </si>
  <si>
    <t>68055-12</t>
  </si>
  <si>
    <t>Station pompage 4</t>
  </si>
  <si>
    <t>71020-1</t>
  </si>
  <si>
    <t>Élie Auclair (PP-1)</t>
  </si>
  <si>
    <t>chemin Élie-Auclair</t>
  </si>
  <si>
    <t>71020-2</t>
  </si>
  <si>
    <t>Chemin de la CITE DES JEUNES</t>
  </si>
  <si>
    <t>67030-2</t>
  </si>
  <si>
    <t>67030-3</t>
  </si>
  <si>
    <t>67030-4</t>
  </si>
  <si>
    <t>67030-5</t>
  </si>
  <si>
    <t>67045-1</t>
  </si>
  <si>
    <t>Boul. Salaberry, Mercier, Qc, J6R 2L1</t>
  </si>
  <si>
    <t>67045-2</t>
  </si>
  <si>
    <t>1149</t>
  </si>
  <si>
    <t>67045-3</t>
  </si>
  <si>
    <t>67045-4</t>
  </si>
  <si>
    <t>rue du Parc, Mercier, Qc, J6R 1E5</t>
  </si>
  <si>
    <t>56010-4</t>
  </si>
  <si>
    <t>Poste de surpression inopérant</t>
  </si>
  <si>
    <t>1543</t>
  </si>
  <si>
    <t>McKimmie</t>
  </si>
  <si>
    <t>56005-1</t>
  </si>
  <si>
    <t>Usine de production d'eau potable</t>
  </si>
  <si>
    <t>Rang du Bord-de-l'Eau</t>
  </si>
  <si>
    <t>56005-2</t>
  </si>
  <si>
    <t>56005-3</t>
  </si>
  <si>
    <t>Poste de sur-chloration</t>
  </si>
  <si>
    <t>16e Avenue Ouest</t>
  </si>
  <si>
    <t>56005-4</t>
  </si>
  <si>
    <t>56005-5</t>
  </si>
  <si>
    <t>Usine de traitement et étangs aérés</t>
  </si>
  <si>
    <t>Rue Ouest</t>
  </si>
  <si>
    <t>53020-1</t>
  </si>
  <si>
    <t>53020-2</t>
  </si>
  <si>
    <t>53020-3</t>
  </si>
  <si>
    <t>53020-4</t>
  </si>
  <si>
    <t>68035-1</t>
  </si>
  <si>
    <t>Station de Deslauriers</t>
  </si>
  <si>
    <t>Deslauriers</t>
  </si>
  <si>
    <t>68035-2</t>
  </si>
  <si>
    <t>68035-3</t>
  </si>
  <si>
    <t>68035-4</t>
  </si>
  <si>
    <t>68035-5</t>
  </si>
  <si>
    <t>Poste principal Napierville</t>
  </si>
  <si>
    <t>Poupart</t>
  </si>
  <si>
    <t>68035-6</t>
  </si>
  <si>
    <t>Etang</t>
  </si>
  <si>
    <t>68035-7</t>
  </si>
  <si>
    <t>Du boisé</t>
  </si>
  <si>
    <t>47010-1</t>
  </si>
  <si>
    <t>Rang  PARENT</t>
  </si>
  <si>
    <t>47010-2</t>
  </si>
  <si>
    <t>71005-1</t>
  </si>
  <si>
    <t>71005-2</t>
  </si>
  <si>
    <t>Rue Sauvé</t>
  </si>
  <si>
    <t>59015-9</t>
  </si>
  <si>
    <t>59015-10</t>
  </si>
  <si>
    <t>59015-11</t>
  </si>
  <si>
    <t>Auger, Saint-Amable</t>
  </si>
  <si>
    <t>59015-12</t>
  </si>
  <si>
    <t>Martin, Saint-Amable</t>
  </si>
  <si>
    <t>59015-13</t>
  </si>
  <si>
    <t>59015-14</t>
  </si>
  <si>
    <t>59015-15</t>
  </si>
  <si>
    <t>PP # 1</t>
  </si>
  <si>
    <t>59015-16</t>
  </si>
  <si>
    <t>PP # 2</t>
  </si>
  <si>
    <t>Mésanges</t>
  </si>
  <si>
    <t>59015-17</t>
  </si>
  <si>
    <t>PP # 3</t>
  </si>
  <si>
    <t>Brion</t>
  </si>
  <si>
    <t>59015-18</t>
  </si>
  <si>
    <t>PP # 4</t>
  </si>
  <si>
    <t>59015-19</t>
  </si>
  <si>
    <t>PP # 5</t>
  </si>
  <si>
    <t>59015-20</t>
  </si>
  <si>
    <t>PP # 6</t>
  </si>
  <si>
    <t>David</t>
  </si>
  <si>
    <t>59015-21</t>
  </si>
  <si>
    <t>PP # 7</t>
  </si>
  <si>
    <t>Terasse Dominique</t>
  </si>
  <si>
    <t>59015-22</t>
  </si>
  <si>
    <t>PP # 8</t>
  </si>
  <si>
    <t>618</t>
  </si>
  <si>
    <t>De l'Église Nord</t>
  </si>
  <si>
    <t>59015-23</t>
  </si>
  <si>
    <t>PP # 12</t>
  </si>
  <si>
    <t>Colibri</t>
  </si>
  <si>
    <t>59015-24</t>
  </si>
  <si>
    <t>PP # 13</t>
  </si>
  <si>
    <t>Bruyère</t>
  </si>
  <si>
    <t>59015-25</t>
  </si>
  <si>
    <t>PP # 14</t>
  </si>
  <si>
    <t>59015-26</t>
  </si>
  <si>
    <t>PP # 15</t>
  </si>
  <si>
    <t>912</t>
  </si>
  <si>
    <t>De Normandie</t>
  </si>
  <si>
    <t>59015-27</t>
  </si>
  <si>
    <t>PP # 16</t>
  </si>
  <si>
    <t>468</t>
  </si>
  <si>
    <t>Rue Blain</t>
  </si>
  <si>
    <t>56050-1</t>
  </si>
  <si>
    <t>PM-1</t>
  </si>
  <si>
    <t>Rue  Principale rte 133</t>
  </si>
  <si>
    <t>56050-2</t>
  </si>
  <si>
    <t>Rue  PHÉNIX</t>
  </si>
  <si>
    <t>56050-3</t>
  </si>
  <si>
    <t>56050-4</t>
  </si>
  <si>
    <t>56050-5</t>
  </si>
  <si>
    <t>47017-24</t>
  </si>
  <si>
    <t>De l'Estrie</t>
  </si>
  <si>
    <t>Extrémité sud rue de l'Estrie</t>
  </si>
  <si>
    <t>47017-25</t>
  </si>
  <si>
    <t>Church</t>
  </si>
  <si>
    <t>Rue de la Gare</t>
  </si>
  <si>
    <t>47017-26</t>
  </si>
  <si>
    <t>Simonds Nord</t>
  </si>
  <si>
    <t>Rue Simonds Nord (Cinéma Élysé)</t>
  </si>
  <si>
    <t>47017-27</t>
  </si>
  <si>
    <t>Massé (pluvial seulement)</t>
  </si>
  <si>
    <t>47017-28</t>
  </si>
  <si>
    <t>Déversoir Dorchester</t>
  </si>
  <si>
    <t>Rues Dorchester et St-Charles Sud</t>
  </si>
  <si>
    <t>47017-29</t>
  </si>
  <si>
    <t>Déversoir MacDonald</t>
  </si>
  <si>
    <t>Rues MacDonald et St-Charles Sud</t>
  </si>
  <si>
    <t>47017-30</t>
  </si>
  <si>
    <t>Déversoir Denison Ouest</t>
  </si>
  <si>
    <t>Rues Denison Ouest et St-Charles Sud</t>
  </si>
  <si>
    <t>47017-31</t>
  </si>
  <si>
    <t>Régulateur Cyr-Casavant</t>
  </si>
  <si>
    <t>Rues Cyr et Casavant</t>
  </si>
  <si>
    <t>47017-32</t>
  </si>
  <si>
    <t>Régulateur Lansdowne</t>
  </si>
  <si>
    <t>Rues Lansdowne et Drummond</t>
  </si>
  <si>
    <t>47017-33</t>
  </si>
  <si>
    <t>Régulateur Saint-Michel</t>
  </si>
  <si>
    <t>Rues Saint-Michel et Alexandra</t>
  </si>
  <si>
    <t>47017-34</t>
  </si>
  <si>
    <t>Régulateur André-Liné</t>
  </si>
  <si>
    <t>Rue André-Liné (sud Georges-Cros)</t>
  </si>
  <si>
    <t>53010-1</t>
  </si>
  <si>
    <t>PP- Royal</t>
  </si>
  <si>
    <t>53010-2</t>
  </si>
  <si>
    <t>53010-3</t>
  </si>
  <si>
    <t>53010-4</t>
  </si>
  <si>
    <t>53010-5</t>
  </si>
  <si>
    <t>53010-6</t>
  </si>
  <si>
    <t>53040-1</t>
  </si>
  <si>
    <t>du Parc</t>
  </si>
  <si>
    <t>53040-2</t>
  </si>
  <si>
    <t>53040-3</t>
  </si>
  <si>
    <t>Aquapac</t>
  </si>
  <si>
    <t>53040-4</t>
  </si>
  <si>
    <t>Turbipac</t>
  </si>
  <si>
    <t>Côte Saint-Jean</t>
  </si>
  <si>
    <t>53052-25</t>
  </si>
  <si>
    <t>SP-22 ANTAYA</t>
  </si>
  <si>
    <t>ANTAYA</t>
  </si>
  <si>
    <t>53052-26</t>
  </si>
  <si>
    <t>SP-23 DE LA PLAGE</t>
  </si>
  <si>
    <t>DE LA PLAGE</t>
  </si>
  <si>
    <t>53052-27</t>
  </si>
  <si>
    <t>SP-24 CARDIN</t>
  </si>
  <si>
    <t>CARDIN</t>
  </si>
  <si>
    <t>53052-28</t>
  </si>
  <si>
    <t>SP-25 MAISON DES JEUNES</t>
  </si>
  <si>
    <t>SAINT-ROCH</t>
  </si>
  <si>
    <t>53052-29</t>
  </si>
  <si>
    <t>SP-26 LEA-AUDET</t>
  </si>
  <si>
    <t>LEA-AUDET</t>
  </si>
  <si>
    <t>53052-30</t>
  </si>
  <si>
    <t>SP-27 DOMAINE DES SAULES</t>
  </si>
  <si>
    <t>DOMAINE DES SAULES</t>
  </si>
  <si>
    <t>53052-31</t>
  </si>
  <si>
    <t>SP-28 LUDGER-SIMARD</t>
  </si>
  <si>
    <t>DE LA MARINE</t>
  </si>
  <si>
    <t>53052-32</t>
  </si>
  <si>
    <t>SP-29 LES DUNES</t>
  </si>
  <si>
    <t>DE LA GARONNE</t>
  </si>
  <si>
    <t>53052-33</t>
  </si>
  <si>
    <t>P-8 CENTRE-VILLE</t>
  </si>
  <si>
    <t>DU FORT</t>
  </si>
  <si>
    <t>53052-34</t>
  </si>
  <si>
    <t>P-1 SAINT-JOSEPH</t>
  </si>
  <si>
    <t>53065-1</t>
  </si>
  <si>
    <t>53065-2</t>
  </si>
  <si>
    <t>DU QUAI</t>
  </si>
  <si>
    <t>53065-3</t>
  </si>
  <si>
    <t>786</t>
  </si>
  <si>
    <t>53065-4</t>
  </si>
  <si>
    <t>55057-8</t>
  </si>
  <si>
    <t>3192</t>
  </si>
  <si>
    <t>Chemin Sainte-Therese</t>
  </si>
  <si>
    <t>55057-9</t>
  </si>
  <si>
    <t>Conduite de raccordement</t>
  </si>
  <si>
    <t>54025-1</t>
  </si>
  <si>
    <t>Rue saint simon</t>
  </si>
  <si>
    <t>54025-2</t>
  </si>
  <si>
    <t>Rue  ST JEAN BAPTISTE</t>
  </si>
  <si>
    <t>54025-3</t>
  </si>
  <si>
    <t>54025-4</t>
  </si>
  <si>
    <t>54025-5</t>
  </si>
  <si>
    <t>54025-6</t>
  </si>
  <si>
    <t>54025-7</t>
  </si>
  <si>
    <t>54025-8</t>
  </si>
  <si>
    <t>Réservoir du village</t>
  </si>
  <si>
    <t>296</t>
  </si>
  <si>
    <t>Rue ST JEAN BAPTISTE</t>
  </si>
  <si>
    <t>54025-9</t>
  </si>
  <si>
    <t>57035-7</t>
  </si>
  <si>
    <t>Rona</t>
  </si>
  <si>
    <t>Sir-Wilfrid-Laurier, Mont-Saint-Hilaire</t>
  </si>
  <si>
    <t>57035-8</t>
  </si>
  <si>
    <t>Authier</t>
  </si>
  <si>
    <t>57035-9</t>
  </si>
  <si>
    <t>Huards</t>
  </si>
  <si>
    <t>des Huards</t>
  </si>
  <si>
    <t>57035-10</t>
  </si>
  <si>
    <t>Paul-Émile Borduas</t>
  </si>
  <si>
    <t>57035-11</t>
  </si>
  <si>
    <t>Chemin Brunet</t>
  </si>
  <si>
    <t>57035-12</t>
  </si>
  <si>
    <t>Rive-Est</t>
  </si>
  <si>
    <t>1084</t>
  </si>
  <si>
    <t>Ch Des Patriotes</t>
  </si>
  <si>
    <t>57035-13</t>
  </si>
  <si>
    <t>Rive-Ouest</t>
  </si>
  <si>
    <t>Rue Richelieu</t>
  </si>
  <si>
    <t>57035-14</t>
  </si>
  <si>
    <t>Desautels</t>
  </si>
  <si>
    <t>57035-15</t>
  </si>
  <si>
    <t>297</t>
  </si>
  <si>
    <t>57035-16</t>
  </si>
  <si>
    <t>DesBosquets</t>
  </si>
  <si>
    <t>57035-17</t>
  </si>
  <si>
    <t>Prince-Albert</t>
  </si>
  <si>
    <t>57035-18</t>
  </si>
  <si>
    <t>Connaught</t>
  </si>
  <si>
    <t>57035-19</t>
  </si>
  <si>
    <t>Ruth</t>
  </si>
  <si>
    <t>57035-20</t>
  </si>
  <si>
    <t>57035-21</t>
  </si>
  <si>
    <t>Noisseux</t>
  </si>
  <si>
    <t>1259</t>
  </si>
  <si>
    <t>57035-22</t>
  </si>
  <si>
    <t>Verchère</t>
  </si>
  <si>
    <t>57035-23</t>
  </si>
  <si>
    <t>57035-24</t>
  </si>
  <si>
    <t>Marcotte</t>
  </si>
  <si>
    <t>57035-25</t>
  </si>
  <si>
    <t>St-Francois</t>
  </si>
  <si>
    <t>57035-26</t>
  </si>
  <si>
    <t>Joffre</t>
  </si>
  <si>
    <t>57035-27</t>
  </si>
  <si>
    <t>Local</t>
  </si>
  <si>
    <t>Brunet</t>
  </si>
  <si>
    <t>57030-1</t>
  </si>
  <si>
    <t>57030-2</t>
  </si>
  <si>
    <t>57030-3</t>
  </si>
  <si>
    <t>57030-4</t>
  </si>
  <si>
    <t>57030-5</t>
  </si>
  <si>
    <t>69045-1</t>
  </si>
  <si>
    <t>chemin Athelstan</t>
  </si>
  <si>
    <t>71075-1</t>
  </si>
  <si>
    <t>1 IERE AVENUE</t>
  </si>
  <si>
    <t>71075-2</t>
  </si>
  <si>
    <t>59015-1</t>
  </si>
  <si>
    <t>59015-2</t>
  </si>
  <si>
    <t>59015-3</t>
  </si>
  <si>
    <t>59015-4</t>
  </si>
  <si>
    <t>59015-5</t>
  </si>
  <si>
    <t>59015-6</t>
  </si>
  <si>
    <t>59015-7</t>
  </si>
  <si>
    <t>59015-8</t>
  </si>
  <si>
    <t>71020-3</t>
  </si>
  <si>
    <t>Curé-Cholet (PP--2)</t>
  </si>
  <si>
    <t>rue Bourgon</t>
  </si>
  <si>
    <t>71020-4</t>
  </si>
  <si>
    <t>Du Parc (PP-3)</t>
  </si>
  <si>
    <t>71020-5</t>
  </si>
  <si>
    <t>Tour d'eau de Saint-Polycarpe</t>
  </si>
  <si>
    <t>Montée de la Station, Ste-Justine-de-Newton</t>
  </si>
  <si>
    <t>71020-6</t>
  </si>
  <si>
    <t>Usine de filtration de Saint-Polycarpe</t>
  </si>
  <si>
    <t>71020-7</t>
  </si>
  <si>
    <t>1413</t>
  </si>
  <si>
    <t>55023-1</t>
  </si>
  <si>
    <t>2495</t>
  </si>
  <si>
    <t>Avenue de l’ UNION</t>
  </si>
  <si>
    <t>55023-2</t>
  </si>
  <si>
    <t>55023-3</t>
  </si>
  <si>
    <t>1145</t>
  </si>
  <si>
    <t>55023-4</t>
  </si>
  <si>
    <t>Rang des ECOSSAIS</t>
  </si>
  <si>
    <t>55023-5</t>
  </si>
  <si>
    <t>puits #1</t>
  </si>
  <si>
    <t>55023-6</t>
  </si>
  <si>
    <t>puits #2-5</t>
  </si>
  <si>
    <t>55023-7</t>
  </si>
  <si>
    <t>2552</t>
  </si>
  <si>
    <t>55023-8</t>
  </si>
  <si>
    <t>57025-10</t>
  </si>
  <si>
    <t>57025-11</t>
  </si>
  <si>
    <t>57025-12</t>
  </si>
  <si>
    <t>57025-13</t>
  </si>
  <si>
    <t>57025-14</t>
  </si>
  <si>
    <t>57025-15</t>
  </si>
  <si>
    <t>57025-16</t>
  </si>
  <si>
    <t>57025-17</t>
  </si>
  <si>
    <t>57025-18</t>
  </si>
  <si>
    <t>57025-19</t>
  </si>
  <si>
    <t>57025-20</t>
  </si>
  <si>
    <t>57025-21</t>
  </si>
  <si>
    <t>57025-22</t>
  </si>
  <si>
    <t>57025-23</t>
  </si>
  <si>
    <t>54017-1</t>
  </si>
  <si>
    <t>71045-1</t>
  </si>
  <si>
    <t>Rue  AURELE</t>
  </si>
  <si>
    <t>71045-2</t>
  </si>
  <si>
    <t>71045-3</t>
  </si>
  <si>
    <t>Poste de pompage rue André</t>
  </si>
  <si>
    <t>Chemin  SAINTE-MARIE</t>
  </si>
  <si>
    <t>71045-4</t>
  </si>
  <si>
    <t>1109</t>
  </si>
  <si>
    <t>Montée Poirier</t>
  </si>
  <si>
    <t>71045-5</t>
  </si>
  <si>
    <t>71045-6</t>
  </si>
  <si>
    <t>71045-7</t>
  </si>
  <si>
    <t>71040-1</t>
  </si>
  <si>
    <t>Usine de filtration municipale</t>
  </si>
  <si>
    <t>chemin du Fleuve</t>
  </si>
  <si>
    <t>71040-2</t>
  </si>
  <si>
    <t>Usine de filtration Parc Industriel</t>
  </si>
  <si>
    <t>rue de l'Acier</t>
  </si>
  <si>
    <t>71040-3</t>
  </si>
  <si>
    <t>Usine Épuration Parc Industriel</t>
  </si>
  <si>
    <t>71040-4</t>
  </si>
  <si>
    <t>Assainissement des coteaux</t>
  </si>
  <si>
    <t>55023-9</t>
  </si>
  <si>
    <t>Bassin surpression</t>
  </si>
  <si>
    <t>1282</t>
  </si>
  <si>
    <t>McLean</t>
  </si>
  <si>
    <t>55023-10</t>
  </si>
  <si>
    <t>55023-11</t>
  </si>
  <si>
    <t>71025-2</t>
  </si>
  <si>
    <t>SP-07</t>
  </si>
  <si>
    <t>2105</t>
  </si>
  <si>
    <t>71025-3</t>
  </si>
  <si>
    <t>SP-08</t>
  </si>
  <si>
    <t>58 IEME AVENUE</t>
  </si>
  <si>
    <t>71025-4</t>
  </si>
  <si>
    <t>26 IEME AVENUE</t>
  </si>
  <si>
    <t>71025-5</t>
  </si>
  <si>
    <t>71025-6</t>
  </si>
  <si>
    <t>SP-01</t>
  </si>
  <si>
    <t>Rue Philippe</t>
  </si>
  <si>
    <t>71025-7</t>
  </si>
  <si>
    <t>SP-02</t>
  </si>
  <si>
    <t>3239</t>
  </si>
  <si>
    <t>71025-8</t>
  </si>
  <si>
    <t>SP-03</t>
  </si>
  <si>
    <t>72e Avenue</t>
  </si>
  <si>
    <t>71025-9</t>
  </si>
  <si>
    <t>SP-04</t>
  </si>
  <si>
    <t>71025-10</t>
  </si>
  <si>
    <t>SP-05</t>
  </si>
  <si>
    <t>57030-6</t>
  </si>
  <si>
    <t>57030-7</t>
  </si>
  <si>
    <t>57030-8</t>
  </si>
  <si>
    <t>57030-9</t>
  </si>
  <si>
    <t>57030-10</t>
  </si>
  <si>
    <t>57030-11</t>
  </si>
  <si>
    <t>57030-12</t>
  </si>
  <si>
    <t>57030-13</t>
  </si>
  <si>
    <t>57030-14</t>
  </si>
  <si>
    <t>57030-15</t>
  </si>
  <si>
    <t>57030-16</t>
  </si>
  <si>
    <t>57030-17</t>
  </si>
  <si>
    <t>57030-18</t>
  </si>
  <si>
    <t>57030-19</t>
  </si>
  <si>
    <t>57030-20</t>
  </si>
  <si>
    <t>67020-5</t>
  </si>
  <si>
    <t>67020-6</t>
  </si>
  <si>
    <t>67020-7</t>
  </si>
  <si>
    <t>67020-8</t>
  </si>
  <si>
    <t>59030-1</t>
  </si>
  <si>
    <t>Chemin de la Beauce</t>
  </si>
  <si>
    <t>57075-1</t>
  </si>
  <si>
    <t>PP-E</t>
  </si>
  <si>
    <t>1054</t>
  </si>
  <si>
    <t>Du Rivage</t>
  </si>
  <si>
    <t>57075-2</t>
  </si>
  <si>
    <t>1232</t>
  </si>
  <si>
    <t>55057-1</t>
  </si>
  <si>
    <t>2108</t>
  </si>
  <si>
    <t>55057-2</t>
  </si>
  <si>
    <t>55057-3</t>
  </si>
  <si>
    <t>PP Théberge</t>
  </si>
  <si>
    <t>Rue Théberge</t>
  </si>
  <si>
    <t>55057-4</t>
  </si>
  <si>
    <t>PP Edmond-Massé</t>
  </si>
  <si>
    <t>Edmond-Massé</t>
  </si>
  <si>
    <t>55057-5</t>
  </si>
  <si>
    <t>PP Beique</t>
  </si>
  <si>
    <t>14e Avenue</t>
  </si>
  <si>
    <t>55057-6</t>
  </si>
  <si>
    <t>PP Samuel-Bessette</t>
  </si>
  <si>
    <t>Rue Samuel-Bessette</t>
  </si>
  <si>
    <t>55057-7</t>
  </si>
  <si>
    <t>PP Michel-Viger</t>
  </si>
  <si>
    <t>Rue Michel-Viger</t>
  </si>
  <si>
    <t>55015-6</t>
  </si>
  <si>
    <t>Puit Écho</t>
  </si>
  <si>
    <t>Mont Yamaska</t>
  </si>
  <si>
    <t>55015-7</t>
  </si>
  <si>
    <t>922</t>
  </si>
  <si>
    <t>55015-8</t>
  </si>
  <si>
    <t>46030-1</t>
  </si>
  <si>
    <t>station pompage St-Henri</t>
  </si>
  <si>
    <t>69037-1</t>
  </si>
  <si>
    <t>PP HÔPITAL</t>
  </si>
  <si>
    <t>Gale</t>
  </si>
  <si>
    <t>69037-2</t>
  </si>
  <si>
    <t>PP PRINCIPAL</t>
  </si>
  <si>
    <t>Roy</t>
  </si>
  <si>
    <t>69037-3</t>
  </si>
  <si>
    <t>PP LINDA</t>
  </si>
  <si>
    <t>Linda</t>
  </si>
  <si>
    <t>69037-4</t>
  </si>
  <si>
    <t>PP HECTOR</t>
  </si>
  <si>
    <t>Hector</t>
  </si>
  <si>
    <t>69037-5</t>
  </si>
  <si>
    <t>PP BORDEN</t>
  </si>
  <si>
    <t>69037-6</t>
  </si>
  <si>
    <t>PP DELAGE</t>
  </si>
  <si>
    <t>46078-1</t>
  </si>
  <si>
    <t>Route  PIERRE-LAPORTE</t>
  </si>
  <si>
    <t>46078-2</t>
  </si>
  <si>
    <t>Réservoir Berthier</t>
  </si>
  <si>
    <t>46078-3</t>
  </si>
  <si>
    <t>Réservoir Champlain</t>
  </si>
  <si>
    <t>Rue  CHAMPLAIN</t>
  </si>
  <si>
    <t>46078-4</t>
  </si>
  <si>
    <t>Réservoir Dorchester</t>
  </si>
  <si>
    <t>Rue Dorchester</t>
  </si>
  <si>
    <t>46078-5</t>
  </si>
  <si>
    <t>Station Montaclm</t>
  </si>
  <si>
    <t>46078-6</t>
  </si>
  <si>
    <t>Poste Shefford</t>
  </si>
  <si>
    <t>Rue Shefford</t>
  </si>
  <si>
    <t>46078-7</t>
  </si>
  <si>
    <t>46078-8</t>
  </si>
  <si>
    <t>Chemin  SALABERRY</t>
  </si>
  <si>
    <t>46078-9</t>
  </si>
  <si>
    <t>Station Deux-Montagnes</t>
  </si>
  <si>
    <t>Rue des DEUX-MONTAGNES</t>
  </si>
  <si>
    <t>46078-10</t>
  </si>
  <si>
    <t>Station Adamsville</t>
  </si>
  <si>
    <t>Rue  DION</t>
  </si>
  <si>
    <t>46078-11</t>
  </si>
  <si>
    <t>Station des Carrières</t>
  </si>
  <si>
    <t>1275</t>
  </si>
  <si>
    <t>Rue  SHEFFORD</t>
  </si>
  <si>
    <t>46078-12</t>
  </si>
  <si>
    <t>Marché Tarte</t>
  </si>
  <si>
    <t>1379</t>
  </si>
  <si>
    <t>46078-13</t>
  </si>
  <si>
    <t>Station Shefford</t>
  </si>
  <si>
    <t>46078-14</t>
  </si>
  <si>
    <t>Station Pierre-Laporte</t>
  </si>
  <si>
    <t>Rue Pierre-Laporte</t>
  </si>
  <si>
    <t>46078-15</t>
  </si>
  <si>
    <t>Aréna</t>
  </si>
  <si>
    <t>Rue John-Savage</t>
  </si>
  <si>
    <t>46078-16</t>
  </si>
  <si>
    <t>Amqui</t>
  </si>
  <si>
    <t>Boul. Bromont</t>
  </si>
  <si>
    <t>46078-17</t>
  </si>
  <si>
    <t>Station Patriotes</t>
  </si>
  <si>
    <t>Rue Patriotes</t>
  </si>
  <si>
    <t>71105-1</t>
  </si>
  <si>
    <t>Puits no.1</t>
  </si>
  <si>
    <t>rue du Puits</t>
  </si>
  <si>
    <t>71105-2</t>
  </si>
  <si>
    <t>Puits no. 2</t>
  </si>
  <si>
    <t>71105-3</t>
  </si>
  <si>
    <t>Puits no. 3</t>
  </si>
  <si>
    <t>71105-4</t>
  </si>
  <si>
    <t>Puits no. 4</t>
  </si>
  <si>
    <t>2225</t>
  </si>
  <si>
    <t>de Thorncliff</t>
  </si>
  <si>
    <t>71105-5</t>
  </si>
  <si>
    <t>Puits no. 5</t>
  </si>
  <si>
    <t>69037-7</t>
  </si>
  <si>
    <t>Ch. Rivière Châteauguay Nord</t>
  </si>
  <si>
    <t>69037-8</t>
  </si>
  <si>
    <t>Vallée des Outardes</t>
  </si>
  <si>
    <t>Rue des Marais</t>
  </si>
  <si>
    <t>69037-9</t>
  </si>
  <si>
    <t>Puits Dumas no 6</t>
  </si>
  <si>
    <t>Rang des Dumas</t>
  </si>
  <si>
    <t>69037-10</t>
  </si>
  <si>
    <t>Puits Dumas no 8</t>
  </si>
  <si>
    <t>69037-11</t>
  </si>
  <si>
    <t>69037-12</t>
  </si>
  <si>
    <t>Réservoir Madeleine</t>
  </si>
  <si>
    <t>69037-13</t>
  </si>
  <si>
    <t>Puits Jamestown no 1</t>
  </si>
  <si>
    <t>69037-14</t>
  </si>
  <si>
    <t>Puits jamestown no 4</t>
  </si>
  <si>
    <t>69037-15</t>
  </si>
  <si>
    <t>Puits Jamestown no 5</t>
  </si>
  <si>
    <t>69037-16</t>
  </si>
  <si>
    <t>Puits St-Paul</t>
  </si>
  <si>
    <t>Rue Gale</t>
  </si>
  <si>
    <t>69037-17</t>
  </si>
  <si>
    <t>Tour d'eau</t>
  </si>
  <si>
    <t>67020-1</t>
  </si>
  <si>
    <t>Boulevard  MARIE-VICTORIN</t>
  </si>
  <si>
    <t>67020-2</t>
  </si>
  <si>
    <t>st-regis</t>
  </si>
  <si>
    <t>4240</t>
  </si>
  <si>
    <t>67020-3</t>
  </si>
  <si>
    <t>charlemagne</t>
  </si>
  <si>
    <t>Rue de CHERBOURG</t>
  </si>
  <si>
    <t>67020-4</t>
  </si>
  <si>
    <t>56050-6</t>
  </si>
  <si>
    <t>56042-1</t>
  </si>
  <si>
    <t>56042-2</t>
  </si>
  <si>
    <t>56042-3</t>
  </si>
  <si>
    <t>56042-4</t>
  </si>
  <si>
    <t>56042-5</t>
  </si>
  <si>
    <t>56042-6</t>
  </si>
  <si>
    <t>56010-1</t>
  </si>
  <si>
    <t>56010-2</t>
  </si>
  <si>
    <t>56010-3</t>
  </si>
  <si>
    <t>71040-5</t>
  </si>
  <si>
    <t>PP-1 (Des Abeilles)</t>
  </si>
  <si>
    <t>Chemin du fleuve</t>
  </si>
  <si>
    <t>71040-6</t>
  </si>
  <si>
    <t>PP-2 (Armand)</t>
  </si>
  <si>
    <t>71040-7</t>
  </si>
  <si>
    <t>PP-3 (Dollard)</t>
  </si>
  <si>
    <t>71040-8</t>
  </si>
  <si>
    <t>Route 338</t>
  </si>
  <si>
    <t>71040-9</t>
  </si>
  <si>
    <t>PP-5 (Blanchard)</t>
  </si>
  <si>
    <t>Rue Blanchard</t>
  </si>
  <si>
    <t>71040-10</t>
  </si>
  <si>
    <t>Rue Besner</t>
  </si>
  <si>
    <t>71040-11</t>
  </si>
  <si>
    <t>Route 201, Motel des Érables</t>
  </si>
  <si>
    <t>71040-12</t>
  </si>
  <si>
    <t>71110-1</t>
  </si>
  <si>
    <t>71110-2</t>
  </si>
  <si>
    <t>67030-1</t>
  </si>
  <si>
    <t>57030-21</t>
  </si>
  <si>
    <t>57030-22</t>
  </si>
  <si>
    <t>57030-23</t>
  </si>
  <si>
    <t>57025-1</t>
  </si>
  <si>
    <t>57025-2</t>
  </si>
  <si>
    <t>57025-3</t>
  </si>
  <si>
    <t>57025-4</t>
  </si>
  <si>
    <t>57025-5</t>
  </si>
  <si>
    <t>57025-6</t>
  </si>
  <si>
    <t>57025-7</t>
  </si>
  <si>
    <t>57025-8</t>
  </si>
  <si>
    <t>57025-9</t>
  </si>
  <si>
    <t>54017-2</t>
  </si>
  <si>
    <t>54017-3</t>
  </si>
  <si>
    <t>54017-4</t>
  </si>
  <si>
    <t>486</t>
  </si>
  <si>
    <t>Rang Haut de la Rivière</t>
  </si>
  <si>
    <t>54017-5</t>
  </si>
  <si>
    <t>951</t>
  </si>
  <si>
    <t>Rang Bas Corbin</t>
  </si>
  <si>
    <t>54017-6</t>
  </si>
  <si>
    <t>54017-7</t>
  </si>
  <si>
    <t>RBS</t>
  </si>
  <si>
    <t>54017-8</t>
  </si>
  <si>
    <t>71090-1</t>
  </si>
  <si>
    <t>55015-1</t>
  </si>
  <si>
    <t>55015-2</t>
  </si>
  <si>
    <t>Puit Alpha</t>
  </si>
  <si>
    <t>55015-3</t>
  </si>
  <si>
    <t>Puit Bravo</t>
  </si>
  <si>
    <t>55015-4</t>
  </si>
  <si>
    <t>Puit Charlie</t>
  </si>
  <si>
    <t>55015-5</t>
  </si>
  <si>
    <t>Puit Delta</t>
  </si>
  <si>
    <t>71100-8</t>
  </si>
  <si>
    <t>Station de Pompage Lower Maple</t>
  </si>
  <si>
    <t>Lower Maple</t>
  </si>
  <si>
    <t>71100-9</t>
  </si>
  <si>
    <t>Station de Pompage Yacht Club</t>
  </si>
  <si>
    <t>Yacht Club</t>
  </si>
  <si>
    <t>71100-10</t>
  </si>
  <si>
    <t>Station de Pompage Beach</t>
  </si>
  <si>
    <t>56A</t>
  </si>
  <si>
    <t>Beach</t>
  </si>
  <si>
    <t>71100-11</t>
  </si>
  <si>
    <t>Station de Pompage Kilteevan</t>
  </si>
  <si>
    <t>Kilteevan</t>
  </si>
  <si>
    <t>71100-12</t>
  </si>
  <si>
    <t>Station de Pompage Como Gardens</t>
  </si>
  <si>
    <t>92A</t>
  </si>
  <si>
    <t>Como Gardens</t>
  </si>
  <si>
    <t>71100-13</t>
  </si>
  <si>
    <t>Station de Pompage Parsons</t>
  </si>
  <si>
    <t>54A</t>
  </si>
  <si>
    <t>Parsons</t>
  </si>
  <si>
    <t>71100-14</t>
  </si>
  <si>
    <t>Station de Pompage Sanderson</t>
  </si>
  <si>
    <t>153A</t>
  </si>
  <si>
    <t>Sanderson</t>
  </si>
  <si>
    <t>71060-1</t>
  </si>
  <si>
    <t>Surpresseur 22e avenue</t>
  </si>
  <si>
    <t>71060-2</t>
  </si>
  <si>
    <t>259</t>
  </si>
  <si>
    <t>Montée Sagala</t>
  </si>
  <si>
    <t>71060-3</t>
  </si>
  <si>
    <t>71060-4</t>
  </si>
  <si>
    <t>rue André-Lacombe</t>
  </si>
  <si>
    <t>71060-5</t>
  </si>
  <si>
    <t>34e avenue</t>
  </si>
  <si>
    <t>71060-6</t>
  </si>
  <si>
    <t>1ere avenue</t>
  </si>
  <si>
    <t>71060-7</t>
  </si>
  <si>
    <t>Autoroute 20</t>
  </si>
  <si>
    <t>71060-8</t>
  </si>
  <si>
    <t>Ile-Bellevue</t>
  </si>
  <si>
    <t>chemin de l'Ile-Bellevue</t>
  </si>
  <si>
    <t>71060-9</t>
  </si>
  <si>
    <t>Ile-Claude</t>
  </si>
  <si>
    <t>chemin de l'Ile-Claude</t>
  </si>
  <si>
    <t>71055-1</t>
  </si>
  <si>
    <t>71055-2</t>
  </si>
  <si>
    <t>Station PP1</t>
  </si>
  <si>
    <t>chemin du Canal</t>
  </si>
  <si>
    <t>71055-3</t>
  </si>
  <si>
    <t>Cheribourg</t>
  </si>
  <si>
    <t>rue des Ateliers</t>
  </si>
  <si>
    <t>71055-4</t>
  </si>
  <si>
    <t>Clement</t>
  </si>
  <si>
    <t>Place Clément</t>
  </si>
  <si>
    <t>71055-5</t>
  </si>
  <si>
    <t>Chamberry</t>
  </si>
  <si>
    <t>69070-1</t>
  </si>
  <si>
    <t>avenue de la Fabrique</t>
  </si>
  <si>
    <t>69017-1</t>
  </si>
  <si>
    <t>Rue  SAINT-LEON</t>
  </si>
  <si>
    <t>69017-2</t>
  </si>
  <si>
    <t>Rue Michel</t>
  </si>
  <si>
    <t>57010-2</t>
  </si>
  <si>
    <t>USINE DE FILTRATION</t>
  </si>
  <si>
    <t>1717</t>
  </si>
  <si>
    <t>Rue des ROSES</t>
  </si>
  <si>
    <t>57010-3</t>
  </si>
  <si>
    <t>2301</t>
  </si>
  <si>
    <t>57010-4</t>
  </si>
  <si>
    <t>Rue  JEAN-DE RONCERAY</t>
  </si>
  <si>
    <t>57010-5</t>
  </si>
  <si>
    <t>Rue  COUPAL</t>
  </si>
  <si>
    <t>57010-6</t>
  </si>
  <si>
    <t>Rue  HENRIETTE</t>
  </si>
  <si>
    <t>57010-7</t>
  </si>
  <si>
    <t>Chemin  SAINTE-THERESE</t>
  </si>
  <si>
    <t>57010-8</t>
  </si>
  <si>
    <t>2747</t>
  </si>
  <si>
    <t>Chemin  BELLERIVE</t>
  </si>
  <si>
    <t>57010-9</t>
  </si>
  <si>
    <t>Lot 2600354</t>
  </si>
  <si>
    <t>Martel</t>
  </si>
  <si>
    <t>57010-10</t>
  </si>
  <si>
    <t>Antoine-Forestier</t>
  </si>
  <si>
    <t>57005-1</t>
  </si>
  <si>
    <t>PP MASSÉ</t>
  </si>
  <si>
    <t>Coin 1re Rue et Massé, à Richelieu</t>
  </si>
  <si>
    <t>57005-2</t>
  </si>
  <si>
    <t>PP CASCADES</t>
  </si>
  <si>
    <t>Coin des rues Richelieu et du Parc</t>
  </si>
  <si>
    <t>57005-3</t>
  </si>
  <si>
    <t>PP MARTEL</t>
  </si>
  <si>
    <t>Intersection de Bourgogne et Martel (à proximité du bassin de Chambly)</t>
  </si>
  <si>
    <t>67055-6</t>
  </si>
  <si>
    <t>513A</t>
  </si>
  <si>
    <t>Chemin du LAC-SAINT-LOUIS</t>
  </si>
  <si>
    <t>67055-7</t>
  </si>
  <si>
    <t>67005-1</t>
  </si>
  <si>
    <t>Chemin  ST FRANCOIS XAVIER</t>
  </si>
  <si>
    <t>67005-2</t>
  </si>
  <si>
    <t>Chemin  ST PIERRE</t>
  </si>
  <si>
    <t>59025-1</t>
  </si>
  <si>
    <t>Rue  DUVERNAY</t>
  </si>
  <si>
    <t>59025-2</t>
  </si>
  <si>
    <t>Route  MARIE-VICTORIN</t>
  </si>
  <si>
    <t>59025-3</t>
  </si>
  <si>
    <t>59025-4</t>
  </si>
  <si>
    <t>poste Ste-Famille</t>
  </si>
  <si>
    <t>rue Ste-Famille</t>
  </si>
  <si>
    <t>57010-1</t>
  </si>
  <si>
    <t>À la STATION DE SURPRESSION</t>
  </si>
  <si>
    <t>1868</t>
  </si>
  <si>
    <t>71105-6</t>
  </si>
  <si>
    <t>Puits no. 6</t>
  </si>
  <si>
    <t>A proximite Place des Roitelets</t>
  </si>
  <si>
    <t>71105-7</t>
  </si>
  <si>
    <t>Puits no. 7</t>
  </si>
  <si>
    <t>71105-8</t>
  </si>
  <si>
    <t>Puits no. 8</t>
  </si>
  <si>
    <t>2616</t>
  </si>
  <si>
    <t>Sainte-Angélique</t>
  </si>
  <si>
    <t>71105-9</t>
  </si>
  <si>
    <t>Puits Woodbine</t>
  </si>
  <si>
    <t>Woodbine</t>
  </si>
  <si>
    <t>71105-10</t>
  </si>
  <si>
    <t>Puits Saddlebrook</t>
  </si>
  <si>
    <t>Bay Meadow</t>
  </si>
  <si>
    <t>71105-11</t>
  </si>
  <si>
    <t>Puits St-Robert</t>
  </si>
  <si>
    <t>2625 Yearling</t>
  </si>
  <si>
    <t>Saint-Robert</t>
  </si>
  <si>
    <t>71105-12</t>
  </si>
  <si>
    <t>Puits Charlebois</t>
  </si>
  <si>
    <t>2625</t>
  </si>
  <si>
    <t>Charlebois</t>
  </si>
  <si>
    <t>71105-13</t>
  </si>
  <si>
    <t>Puits St-Louis</t>
  </si>
  <si>
    <t>2684</t>
  </si>
  <si>
    <t>71105-14</t>
  </si>
  <si>
    <t>Réservoir no. 1</t>
  </si>
  <si>
    <t>rue Du Puits</t>
  </si>
  <si>
    <t>71105-15</t>
  </si>
  <si>
    <t>Usine de  traitement d'eau potable et reservoir</t>
  </si>
  <si>
    <t>rue Bay Meadow</t>
  </si>
  <si>
    <t>71105-16</t>
  </si>
  <si>
    <t>71105-17</t>
  </si>
  <si>
    <t>Sainte-Élisabeth</t>
  </si>
  <si>
    <t>1798</t>
  </si>
  <si>
    <t>71105-18</t>
  </si>
  <si>
    <t>Thorncliff</t>
  </si>
  <si>
    <t>2223</t>
  </si>
  <si>
    <t>56015-3</t>
  </si>
  <si>
    <t>Chemin du Bord-de-l'Eau Nord</t>
  </si>
  <si>
    <t>56015-4</t>
  </si>
  <si>
    <t>56015-5</t>
  </si>
  <si>
    <t>2007</t>
  </si>
  <si>
    <t>Chemin de la Petite-France</t>
  </si>
  <si>
    <t>56015-6</t>
  </si>
  <si>
    <t>Derick</t>
  </si>
  <si>
    <t>55048-1</t>
  </si>
  <si>
    <t>Poste Chambly</t>
  </si>
  <si>
    <t>55048-2</t>
  </si>
  <si>
    <t>Poste des Cèdres</t>
  </si>
  <si>
    <t>Rue des Cèdres</t>
  </si>
  <si>
    <t>55048-3</t>
  </si>
  <si>
    <t>55048-4</t>
  </si>
  <si>
    <t>Poste Desjardins</t>
  </si>
  <si>
    <t>767</t>
  </si>
  <si>
    <t>Rue  DESJARDINS</t>
  </si>
  <si>
    <t>55048-5</t>
  </si>
  <si>
    <t>Poste Ouellette</t>
  </si>
  <si>
    <t>Rue  OUELLETTE</t>
  </si>
  <si>
    <t>55048-6</t>
  </si>
  <si>
    <t>Poste Sainte-Marie</t>
  </si>
  <si>
    <t>55048-7</t>
  </si>
  <si>
    <t>Poste des Fougères</t>
  </si>
  <si>
    <t>des Fougères</t>
  </si>
  <si>
    <t>55048-8</t>
  </si>
  <si>
    <t>Poste du Boisé</t>
  </si>
  <si>
    <t>55048-9</t>
  </si>
  <si>
    <t>des Pins</t>
  </si>
  <si>
    <t>69017-3</t>
  </si>
  <si>
    <t>Rue MACHABÉE</t>
  </si>
  <si>
    <t>68010-1</t>
  </si>
  <si>
    <t>Avenue  CHAMPLAIN</t>
  </si>
  <si>
    <t>68010-2</t>
  </si>
  <si>
    <t>68010-3</t>
  </si>
  <si>
    <t>Route 219</t>
  </si>
  <si>
    <t>68010-4</t>
  </si>
  <si>
    <t>68010-5</t>
  </si>
  <si>
    <t>636A</t>
  </si>
  <si>
    <t>68005-1</t>
  </si>
  <si>
    <t>Rang Saint Claude</t>
  </si>
  <si>
    <t>68005-2</t>
  </si>
  <si>
    <t>67055-1</t>
  </si>
  <si>
    <t>67055-2</t>
  </si>
  <si>
    <t>Place du Marquis</t>
  </si>
  <si>
    <t>67055-3</t>
  </si>
  <si>
    <t>67055-4</t>
  </si>
  <si>
    <t>1646</t>
  </si>
  <si>
    <t>67055-5</t>
  </si>
  <si>
    <t>Rue du Parc-Tisseur</t>
  </si>
  <si>
    <t>57005-4</t>
  </si>
  <si>
    <t>PP PARKWOOD</t>
  </si>
  <si>
    <t>Sur le boulevard Salaberry, à Chambly</t>
  </si>
  <si>
    <t>57005-5</t>
  </si>
  <si>
    <t>PP BÉIQUE</t>
  </si>
  <si>
    <t>Localisé au coin de la 14e Rue et de la rue Béique dans la ville de Richelieu</t>
  </si>
  <si>
    <t>57005-6</t>
  </si>
  <si>
    <t>PP CHEMIN STE-THÉRÈSE</t>
  </si>
  <si>
    <t>Sur la montée Ste-Thérèse</t>
  </si>
  <si>
    <t>57005-7</t>
  </si>
  <si>
    <t>2460</t>
  </si>
  <si>
    <t>57005-8</t>
  </si>
  <si>
    <t>57005-9</t>
  </si>
  <si>
    <t>56105-1</t>
  </si>
  <si>
    <t>56105-2</t>
  </si>
  <si>
    <t>56105-3</t>
  </si>
  <si>
    <t>Rang du Vide</t>
  </si>
  <si>
    <t>56105-4</t>
  </si>
  <si>
    <t>56055-1</t>
  </si>
  <si>
    <t>Saint-Alexandre 53450-1</t>
  </si>
  <si>
    <t>Montée  LACROIX</t>
  </si>
  <si>
    <t>54060-1</t>
  </si>
  <si>
    <t>54060-2</t>
  </si>
  <si>
    <t>565</t>
  </si>
  <si>
    <t>Rue  ADAM</t>
  </si>
  <si>
    <t>54060-3</t>
  </si>
  <si>
    <t>Rue  BOUCHER</t>
  </si>
  <si>
    <t>54060-4</t>
  </si>
  <si>
    <t>Rue  MAILHOT</t>
  </si>
  <si>
    <t>54060-5</t>
  </si>
  <si>
    <t>54060-6</t>
  </si>
  <si>
    <t>Rue Deslandes</t>
  </si>
  <si>
    <t>54060-7</t>
  </si>
  <si>
    <t>420-3</t>
  </si>
  <si>
    <t>Rue Dupont</t>
  </si>
  <si>
    <t>54035-1</t>
  </si>
  <si>
    <t>Poste MORIN</t>
  </si>
  <si>
    <t>Rue  S COTE (ARRIERE)</t>
  </si>
  <si>
    <t>54035-2</t>
  </si>
  <si>
    <t>791</t>
  </si>
  <si>
    <t>Rang  BAS ETANGS</t>
  </si>
  <si>
    <t>54035-3</t>
  </si>
  <si>
    <t>Poste MEUBLES</t>
  </si>
  <si>
    <t>54035-4</t>
  </si>
  <si>
    <t>Poste PRINCIPAL</t>
  </si>
  <si>
    <t>Rue  MICHON</t>
  </si>
  <si>
    <t>54035-5</t>
  </si>
  <si>
    <t>Bassin d'eau potable et pompes</t>
  </si>
  <si>
    <t>54110-4</t>
  </si>
  <si>
    <t>54110-5</t>
  </si>
  <si>
    <t>54110-6</t>
  </si>
  <si>
    <t>54110-7</t>
  </si>
  <si>
    <t>54100-1</t>
  </si>
  <si>
    <t>Rue  ST GERMAIN</t>
  </si>
  <si>
    <t>54100-2</t>
  </si>
  <si>
    <t>Rue  NOTRE DAME</t>
  </si>
  <si>
    <t>54100-3</t>
  </si>
  <si>
    <t>54095-1</t>
  </si>
  <si>
    <t>708</t>
  </si>
  <si>
    <t>54095-2</t>
  </si>
  <si>
    <t>Chemin  HEBERT</t>
  </si>
  <si>
    <t>54095-3</t>
  </si>
  <si>
    <t>Rue Paul-Lussier</t>
  </si>
  <si>
    <t>54090-2</t>
  </si>
  <si>
    <t>1880</t>
  </si>
  <si>
    <t>Rang  ST EDOUARD</t>
  </si>
  <si>
    <t>56055-2</t>
  </si>
  <si>
    <t>Puits # 3 (Hébert) 17756</t>
  </si>
  <si>
    <t>Rang  STE-MARIE</t>
  </si>
  <si>
    <t>56055-3</t>
  </si>
  <si>
    <t>P.P.1 la Chute</t>
  </si>
  <si>
    <t>Rue de la CHUTE</t>
  </si>
  <si>
    <t>56055-4</t>
  </si>
  <si>
    <t>P.P. 2 Principal</t>
  </si>
  <si>
    <t>Montée LACROIX</t>
  </si>
  <si>
    <t>56055-5</t>
  </si>
  <si>
    <t>2115</t>
  </si>
  <si>
    <t>56055-6</t>
  </si>
  <si>
    <t>56055-7</t>
  </si>
  <si>
    <t>56055-8</t>
  </si>
  <si>
    <t>56055-9</t>
  </si>
  <si>
    <t>56055-10</t>
  </si>
  <si>
    <t>56015-1</t>
  </si>
  <si>
    <t>SMBR</t>
  </si>
  <si>
    <t>56015-2</t>
  </si>
  <si>
    <t>46112-3</t>
  </si>
  <si>
    <t>777</t>
  </si>
  <si>
    <t>46112-4</t>
  </si>
  <si>
    <t>Rue LUCIEN-CHÉNIER</t>
  </si>
  <si>
    <t>46090-1</t>
  </si>
  <si>
    <t>Avenue des ERABLES</t>
  </si>
  <si>
    <t>46090-2</t>
  </si>
  <si>
    <t>Chemin de l’ USINE</t>
  </si>
  <si>
    <t>46090-3</t>
  </si>
  <si>
    <t>32013-1</t>
  </si>
  <si>
    <t>Avenue  1</t>
  </si>
  <si>
    <t>32013-2</t>
  </si>
  <si>
    <t>32013-3</t>
  </si>
  <si>
    <t>920</t>
  </si>
  <si>
    <t>32013-4</t>
  </si>
  <si>
    <t>32013-5</t>
  </si>
  <si>
    <t>Station Douville</t>
  </si>
  <si>
    <t>Chemin Douville</t>
  </si>
  <si>
    <t>55048-10</t>
  </si>
  <si>
    <t>Poste des Nénuphars</t>
  </si>
  <si>
    <t>3065</t>
  </si>
  <si>
    <t>des Nénuphars</t>
  </si>
  <si>
    <t>55048-11</t>
  </si>
  <si>
    <t>Poste des Lotus</t>
  </si>
  <si>
    <t>3496</t>
  </si>
  <si>
    <t>des Lotus</t>
  </si>
  <si>
    <t>55048-12</t>
  </si>
  <si>
    <t>Poste Saint-Césaire</t>
  </si>
  <si>
    <t>2470</t>
  </si>
  <si>
    <t>Saint-Césaire</t>
  </si>
  <si>
    <t>55048-13</t>
  </si>
  <si>
    <t>Poste des Roseaux</t>
  </si>
  <si>
    <t>2388</t>
  </si>
  <si>
    <t>55048-14</t>
  </si>
  <si>
    <t>55048-15</t>
  </si>
  <si>
    <t>55030-1</t>
  </si>
  <si>
    <t>Chemin du VIDE</t>
  </si>
  <si>
    <t>55030-2</t>
  </si>
  <si>
    <t>réservoir eau potable</t>
  </si>
  <si>
    <t>Rang de FORT-GEORGES</t>
  </si>
  <si>
    <t>55030-3</t>
  </si>
  <si>
    <t>55030-4</t>
  </si>
  <si>
    <t>poste pompage des eaux usées</t>
  </si>
  <si>
    <t>54110-1</t>
  </si>
  <si>
    <t>PP-École</t>
  </si>
  <si>
    <t>54110-2</t>
  </si>
  <si>
    <t>54110-3</t>
  </si>
  <si>
    <t>Route de MICHAUDVILLE</t>
  </si>
  <si>
    <t>48028-2</t>
  </si>
  <si>
    <t>Poste Paré</t>
  </si>
  <si>
    <t>48028-3</t>
  </si>
  <si>
    <t>286</t>
  </si>
  <si>
    <t>Rue  BONIN</t>
  </si>
  <si>
    <t>48028-4</t>
  </si>
  <si>
    <t>Rue  ROGER</t>
  </si>
  <si>
    <t>48028-5</t>
  </si>
  <si>
    <t>Poste Landry</t>
  </si>
  <si>
    <t>1430</t>
  </si>
  <si>
    <t>Rue  LANDRY</t>
  </si>
  <si>
    <t>48028-6</t>
  </si>
  <si>
    <t>Poste DuMoulin</t>
  </si>
  <si>
    <t>Rue du MOULIN</t>
  </si>
  <si>
    <t>48028-7</t>
  </si>
  <si>
    <t>Rue  NOEL-LECOMTE</t>
  </si>
  <si>
    <t>48028-8</t>
  </si>
  <si>
    <t>870</t>
  </si>
  <si>
    <t>2E RANG</t>
  </si>
  <si>
    <t>48028-9</t>
  </si>
  <si>
    <t>48028-10</t>
  </si>
  <si>
    <t>2e Rang</t>
  </si>
  <si>
    <t>48015-1</t>
  </si>
  <si>
    <t>Rue des Chalets</t>
  </si>
  <si>
    <t>47030-1</t>
  </si>
  <si>
    <t>Route de SAINT-JOACHIM</t>
  </si>
  <si>
    <t>47030-2</t>
  </si>
  <si>
    <t>Poste de pompage Saint-Joachim</t>
  </si>
  <si>
    <t>47025-1</t>
  </si>
  <si>
    <t>Pompes Southern</t>
  </si>
  <si>
    <t>Rue  SOUTHERN</t>
  </si>
  <si>
    <t>47025-2</t>
  </si>
  <si>
    <t>Pompes Allen</t>
  </si>
  <si>
    <t>71105-19</t>
  </si>
  <si>
    <t>1445</t>
  </si>
  <si>
    <t>71105-20</t>
  </si>
  <si>
    <t>des Explorateurs</t>
  </si>
  <si>
    <t>71105-21</t>
  </si>
  <si>
    <t>Brazeau</t>
  </si>
  <si>
    <t>____</t>
  </si>
  <si>
    <t>71105-22</t>
  </si>
  <si>
    <t>Rue du Parc-Industriel</t>
  </si>
  <si>
    <t>71105-23</t>
  </si>
  <si>
    <t>71100-1</t>
  </si>
  <si>
    <t>Wharf</t>
  </si>
  <si>
    <t>71100-2</t>
  </si>
  <si>
    <t>Puits 4/83</t>
  </si>
  <si>
    <t>WELLESLEY</t>
  </si>
  <si>
    <t>71100-3</t>
  </si>
  <si>
    <t>Réservoir Mount Victoria</t>
  </si>
  <si>
    <t>MOUNT VICTORIA</t>
  </si>
  <si>
    <t>71100-4</t>
  </si>
  <si>
    <t>Puits Bradbury</t>
  </si>
  <si>
    <t>Côte Saint-Charles</t>
  </si>
  <si>
    <t>71100-5</t>
  </si>
  <si>
    <t>71100-6</t>
  </si>
  <si>
    <t>Puits Alstonvale</t>
  </si>
  <si>
    <t>Vipond</t>
  </si>
  <si>
    <t>71100-7</t>
  </si>
  <si>
    <t>Puits Hudson Valley</t>
  </si>
  <si>
    <t>Harwood</t>
  </si>
  <si>
    <t>53005-1</t>
  </si>
  <si>
    <t>Vue-du-Manoir</t>
  </si>
  <si>
    <t>53005-2</t>
  </si>
  <si>
    <t>53005-3</t>
  </si>
  <si>
    <t>53005-4</t>
  </si>
  <si>
    <t>53005-5</t>
  </si>
  <si>
    <t>53005-6</t>
  </si>
  <si>
    <t>48038-1</t>
  </si>
  <si>
    <t>21e rang</t>
  </si>
  <si>
    <t>48038-2</t>
  </si>
  <si>
    <t>Poste Lanoie</t>
  </si>
  <si>
    <t>963</t>
  </si>
  <si>
    <t>Rue Lanoie</t>
  </si>
  <si>
    <t>48038-3</t>
  </si>
  <si>
    <t>Poste St-Éphrem</t>
  </si>
  <si>
    <t>648B</t>
  </si>
  <si>
    <t>Rue Saint-Éphrem</t>
  </si>
  <si>
    <t>48038-4</t>
  </si>
  <si>
    <t>Poste Bruneau</t>
  </si>
  <si>
    <t>754</t>
  </si>
  <si>
    <t>Rue Bruneau</t>
  </si>
  <si>
    <t>48038-5</t>
  </si>
  <si>
    <t>648A</t>
  </si>
  <si>
    <t>Saint-Éphrem</t>
  </si>
  <si>
    <t>48028-1</t>
  </si>
  <si>
    <t>885</t>
  </si>
  <si>
    <t>32040-3</t>
  </si>
  <si>
    <t>poste de pompage d'eau brute</t>
  </si>
  <si>
    <t>659</t>
  </si>
  <si>
    <t>rang St-Louis est Notre-Dame-de-Lourdes</t>
  </si>
  <si>
    <t>32040-4</t>
  </si>
  <si>
    <t>poste de pompage Vallée</t>
  </si>
  <si>
    <t>Avenue Vallée</t>
  </si>
  <si>
    <t>32040-5</t>
  </si>
  <si>
    <t>réservoir d'eau brute</t>
  </si>
  <si>
    <t>boulevard des Sucreries</t>
  </si>
  <si>
    <t>32040-6</t>
  </si>
  <si>
    <t>route 265 nord</t>
  </si>
  <si>
    <t>32040-7</t>
  </si>
  <si>
    <t>station de pompage d'eau usées St-Jean</t>
  </si>
  <si>
    <t>rue St-Jean</t>
  </si>
  <si>
    <t>32045-1</t>
  </si>
  <si>
    <t>Boulevard des Sucreries</t>
  </si>
  <si>
    <t>32058-1</t>
  </si>
  <si>
    <t>Poste de Pompage #1</t>
  </si>
  <si>
    <t>Rue Dublin</t>
  </si>
  <si>
    <t>32058-2</t>
  </si>
  <si>
    <t>Étang aéré et PP Principale</t>
  </si>
  <si>
    <t>Chemin Gosford</t>
  </si>
  <si>
    <t>39010-1</t>
  </si>
  <si>
    <t>installation de production d'eau potable</t>
  </si>
  <si>
    <t>39010-2</t>
  </si>
  <si>
    <t>39010-3</t>
  </si>
  <si>
    <t>Route  161</t>
  </si>
  <si>
    <t>39010-4</t>
  </si>
  <si>
    <t>PP - Demers</t>
  </si>
  <si>
    <t>En face du 647</t>
  </si>
  <si>
    <t>39025-1</t>
  </si>
  <si>
    <t>1276</t>
  </si>
  <si>
    <t>Chemin  CRAIG</t>
  </si>
  <si>
    <t>39025-2</t>
  </si>
  <si>
    <t>39025-3</t>
  </si>
  <si>
    <t>1099</t>
  </si>
  <si>
    <t>39025-4</t>
  </si>
  <si>
    <t>1370</t>
  </si>
  <si>
    <t>39062-12</t>
  </si>
  <si>
    <t>De la Joie</t>
  </si>
  <si>
    <t>Intersections des rues De la Joie et De la Paix</t>
  </si>
  <si>
    <t>39062-13</t>
  </si>
  <si>
    <t>Bonaventure</t>
  </si>
  <si>
    <t>Près de l'intersection des boul. Bonnaventure et Industriel</t>
  </si>
  <si>
    <t>32065-1</t>
  </si>
  <si>
    <t>Rue Bécancour</t>
  </si>
  <si>
    <t>32065-2</t>
  </si>
  <si>
    <t>32065-3</t>
  </si>
  <si>
    <t>2930</t>
  </si>
  <si>
    <t>32065-4</t>
  </si>
  <si>
    <t>32065-5</t>
  </si>
  <si>
    <t>3560</t>
  </si>
  <si>
    <t>32065-6</t>
  </si>
  <si>
    <t>32065-7</t>
  </si>
  <si>
    <t>32072-1</t>
  </si>
  <si>
    <t>Puits artésien</t>
  </si>
  <si>
    <t>Rue  MERCIER</t>
  </si>
  <si>
    <t>32072-2</t>
  </si>
  <si>
    <t>Rang  SCOTT</t>
  </si>
  <si>
    <t>32072-3</t>
  </si>
  <si>
    <t>Fosse septique commune</t>
  </si>
  <si>
    <t>Rue Grenier</t>
  </si>
  <si>
    <t>32072-4</t>
  </si>
  <si>
    <t>3 pompes</t>
  </si>
  <si>
    <t>38005-1</t>
  </si>
  <si>
    <t>Route de l’ ECOLE</t>
  </si>
  <si>
    <t>47025-3</t>
  </si>
  <si>
    <t>Puis Allen</t>
  </si>
  <si>
    <t>47025-4</t>
  </si>
  <si>
    <t>Réservoir des Érables</t>
  </si>
  <si>
    <t>47025-5</t>
  </si>
  <si>
    <t>Puis Taylor</t>
  </si>
  <si>
    <t>Rue  TAYLOR</t>
  </si>
  <si>
    <t>47025-6</t>
  </si>
  <si>
    <t>Pompes Fulford</t>
  </si>
  <si>
    <t>rue Western</t>
  </si>
  <si>
    <t>47025-7</t>
  </si>
  <si>
    <t>47025-8</t>
  </si>
  <si>
    <t>Rue Allen Est</t>
  </si>
  <si>
    <t>47025-9</t>
  </si>
  <si>
    <t>Rue Taylor</t>
  </si>
  <si>
    <t>47025-10</t>
  </si>
  <si>
    <t>Réservoir Clark Hill</t>
  </si>
  <si>
    <t>Clark Hill</t>
  </si>
  <si>
    <t>47025-11</t>
  </si>
  <si>
    <t>Surpresseur Victoria</t>
  </si>
  <si>
    <t>46112-1</t>
  </si>
  <si>
    <t>Station de pompage Curé-Godbout</t>
  </si>
  <si>
    <t>Chemin du CURE-GODBOUT</t>
  </si>
  <si>
    <t>46112-2</t>
  </si>
  <si>
    <t>50023-4</t>
  </si>
  <si>
    <t>Puits P-10</t>
  </si>
  <si>
    <t>50023-5</t>
  </si>
  <si>
    <t>Rang  8</t>
  </si>
  <si>
    <t>50023-6</t>
  </si>
  <si>
    <t>Rue  CARON</t>
  </si>
  <si>
    <t>50023-7</t>
  </si>
  <si>
    <t>50023-8</t>
  </si>
  <si>
    <t>Puits P-11</t>
  </si>
  <si>
    <t>1205</t>
  </si>
  <si>
    <t>Rue ST-ARNAUD</t>
  </si>
  <si>
    <t>50042-1</t>
  </si>
  <si>
    <t>50042-2</t>
  </si>
  <si>
    <t>50042-3</t>
  </si>
  <si>
    <t>Puits #01</t>
  </si>
  <si>
    <t>50042-4</t>
  </si>
  <si>
    <t>Puits #02</t>
  </si>
  <si>
    <t>38005-2</t>
  </si>
  <si>
    <t>12e Rang</t>
  </si>
  <si>
    <t>38005-3</t>
  </si>
  <si>
    <t>Mini poste d'égout</t>
  </si>
  <si>
    <t>poste #2</t>
  </si>
  <si>
    <t>38005-4</t>
  </si>
  <si>
    <t>837</t>
  </si>
  <si>
    <t>8e Rang</t>
  </si>
  <si>
    <t>38005-5</t>
  </si>
  <si>
    <t>poste #1</t>
  </si>
  <si>
    <t>38010-12</t>
  </si>
  <si>
    <t>17105</t>
  </si>
  <si>
    <t>boul. Bécancour</t>
  </si>
  <si>
    <t>38010-13</t>
  </si>
  <si>
    <t>38010-14</t>
  </si>
  <si>
    <t>Station d'épuration - Eaux usées</t>
  </si>
  <si>
    <t>5100</t>
  </si>
  <si>
    <t>38010-15</t>
  </si>
  <si>
    <t>6695</t>
  </si>
  <si>
    <t>38010-16</t>
  </si>
  <si>
    <t>PP Sous-terrain</t>
  </si>
  <si>
    <t>17445</t>
  </si>
  <si>
    <t>Saint-Onge</t>
  </si>
  <si>
    <t>38010-17</t>
  </si>
  <si>
    <t>8400</t>
  </si>
  <si>
    <t>Boulevard Raoul-Duchesne</t>
  </si>
  <si>
    <t>38010-18</t>
  </si>
  <si>
    <t>14975</t>
  </si>
  <si>
    <t>Près du boul. Bécancour</t>
  </si>
  <si>
    <t>38010-19</t>
  </si>
  <si>
    <t>12370</t>
  </si>
  <si>
    <t>38010-20</t>
  </si>
  <si>
    <t>10885</t>
  </si>
  <si>
    <t>39062-14</t>
  </si>
  <si>
    <t>À l'usine de filtration</t>
  </si>
  <si>
    <t>39062-15</t>
  </si>
  <si>
    <t>Catherine</t>
  </si>
  <si>
    <t>39062-16</t>
  </si>
  <si>
    <t>Dubo</t>
  </si>
  <si>
    <t>Intersection de la rue Dubo et de la route 162</t>
  </si>
  <si>
    <t>39062-17</t>
  </si>
  <si>
    <t>Berube</t>
  </si>
  <si>
    <t>Intersection des rues Bérubé et Beauséjour</t>
  </si>
  <si>
    <t>39062-18</t>
  </si>
  <si>
    <t>Des Mélèzes</t>
  </si>
  <si>
    <t>Avenue des Mélèzes</t>
  </si>
  <si>
    <t>39062-19</t>
  </si>
  <si>
    <t>39062-20</t>
  </si>
  <si>
    <t>Poliquin</t>
  </si>
  <si>
    <t>39062-21</t>
  </si>
  <si>
    <t>Rue  VALERE</t>
  </si>
  <si>
    <t>39062-22</t>
  </si>
  <si>
    <t>39097-2</t>
  </si>
  <si>
    <t>85 rang 12</t>
  </si>
  <si>
    <t>Rue Gibson</t>
  </si>
  <si>
    <t>49070-1</t>
  </si>
  <si>
    <t>49070-2</t>
  </si>
  <si>
    <t>Rue  SAINT-HILAIRE</t>
  </si>
  <si>
    <t>49070-3</t>
  </si>
  <si>
    <t>Rue Saint-Hilaire</t>
  </si>
  <si>
    <t>49070-4</t>
  </si>
  <si>
    <t>Abris Puits Hébert et point d'eau</t>
  </si>
  <si>
    <t>2475</t>
  </si>
  <si>
    <t>Guévremont</t>
  </si>
  <si>
    <t>49070-5</t>
  </si>
  <si>
    <t>Abris 4 puits Robert Lemire Tessier 1-2 Despins &amp; Houle</t>
  </si>
  <si>
    <t>Côté-Ouest, 4ème Rang</t>
  </si>
  <si>
    <t>49070-6</t>
  </si>
  <si>
    <t>49070-7</t>
  </si>
  <si>
    <t>4980</t>
  </si>
  <si>
    <t>Route 122</t>
  </si>
  <si>
    <t>49075-1</t>
  </si>
  <si>
    <t>Ass. Eaux usées</t>
  </si>
  <si>
    <t>1399</t>
  </si>
  <si>
    <t>rang île</t>
  </si>
  <si>
    <t>49075-2</t>
  </si>
  <si>
    <t>station pompage</t>
  </si>
  <si>
    <t>Rue  SAINT-BRUNO</t>
  </si>
  <si>
    <t>49075-3</t>
  </si>
  <si>
    <t>St-Lambert</t>
  </si>
  <si>
    <t>49075-4</t>
  </si>
  <si>
    <t>38010-21</t>
  </si>
  <si>
    <t>Près de la rue Louisbourg</t>
  </si>
  <si>
    <t>38010-22</t>
  </si>
  <si>
    <t>38010-23</t>
  </si>
  <si>
    <t>5155</t>
  </si>
  <si>
    <t>38010-24</t>
  </si>
  <si>
    <t>6506</t>
  </si>
  <si>
    <t>38010-25</t>
  </si>
  <si>
    <t>4162</t>
  </si>
  <si>
    <t>38010-26</t>
  </si>
  <si>
    <t>15640</t>
  </si>
  <si>
    <t>boul. des Acadiens</t>
  </si>
  <si>
    <t>38010-27</t>
  </si>
  <si>
    <t>19190</t>
  </si>
  <si>
    <t>38010-28</t>
  </si>
  <si>
    <t>9000</t>
  </si>
  <si>
    <t>38010-29</t>
  </si>
  <si>
    <t>10005</t>
  </si>
  <si>
    <t>avenue Nicolas-Perrot</t>
  </si>
  <si>
    <t>38010-30</t>
  </si>
  <si>
    <t>3839</t>
  </si>
  <si>
    <t>38015-1</t>
  </si>
  <si>
    <t>Rue des Dorés</t>
  </si>
  <si>
    <t>38015-2</t>
  </si>
  <si>
    <t>Rue des Saumons</t>
  </si>
  <si>
    <t>38015-3</t>
  </si>
  <si>
    <t>49048-2</t>
  </si>
  <si>
    <t>Poste Rhéaume</t>
  </si>
  <si>
    <t>Rue  RHEAUME</t>
  </si>
  <si>
    <t>49048-3</t>
  </si>
  <si>
    <t>Rue des Artisans</t>
  </si>
  <si>
    <t>49048-4</t>
  </si>
  <si>
    <t>Poste des artisans</t>
  </si>
  <si>
    <t>49048-7</t>
  </si>
  <si>
    <t>49048-8</t>
  </si>
  <si>
    <t>PP - Station d'épuration</t>
  </si>
  <si>
    <t>49048-9</t>
  </si>
  <si>
    <t>PP - Rita</t>
  </si>
  <si>
    <t>Rue Rita</t>
  </si>
  <si>
    <t>49048-10</t>
  </si>
  <si>
    <t>PP - Route 122</t>
  </si>
  <si>
    <t>49058-1</t>
  </si>
  <si>
    <t>Station Lalement</t>
  </si>
  <si>
    <t>Rue  LALEMANT</t>
  </si>
  <si>
    <t>49058-2</t>
  </si>
  <si>
    <t>Station Des pins</t>
  </si>
  <si>
    <t>Boulevard des PINS</t>
  </si>
  <si>
    <t>49058-3</t>
  </si>
  <si>
    <t>Station Picotin</t>
  </si>
  <si>
    <t>49058-4</t>
  </si>
  <si>
    <t>Station Beaulac</t>
  </si>
  <si>
    <t>1397</t>
  </si>
  <si>
    <t>Rue  BEAULAC</t>
  </si>
  <si>
    <t>38070-2</t>
  </si>
  <si>
    <t>1995</t>
  </si>
  <si>
    <t>Rue Marie-Victorin</t>
  </si>
  <si>
    <t>38070-3</t>
  </si>
  <si>
    <t>38070-4</t>
  </si>
  <si>
    <t>210 A</t>
  </si>
  <si>
    <t>38070-5</t>
  </si>
  <si>
    <t>38070-6</t>
  </si>
  <si>
    <t>Route 265</t>
  </si>
  <si>
    <t>38070-7</t>
  </si>
  <si>
    <t>38070-8</t>
  </si>
  <si>
    <t>PP #2</t>
  </si>
  <si>
    <t>1768</t>
  </si>
  <si>
    <t>38070-9</t>
  </si>
  <si>
    <t>18e Avenue</t>
  </si>
  <si>
    <t>32013-6</t>
  </si>
  <si>
    <t>Station Manoir du Lac</t>
  </si>
  <si>
    <t>3187</t>
  </si>
  <si>
    <t>32013-7</t>
  </si>
  <si>
    <t>32023-1</t>
  </si>
  <si>
    <t>Sainte-Sophie d'Halifax (app)</t>
  </si>
  <si>
    <t>rue de l'école</t>
  </si>
  <si>
    <t>32023-2</t>
  </si>
  <si>
    <t>32023-3</t>
  </si>
  <si>
    <t>32040-1</t>
  </si>
  <si>
    <t>Centrale de traitement d'eau potable</t>
  </si>
  <si>
    <t>Avenue  SAINT-EDOUARD</t>
  </si>
  <si>
    <t>32040-2</t>
  </si>
  <si>
    <t>Poste de pompage d'eau usées Garneau</t>
  </si>
  <si>
    <t>voisin du 1509</t>
  </si>
  <si>
    <t>Rue  GARNEAU</t>
  </si>
  <si>
    <t>38047-1</t>
  </si>
  <si>
    <t>Ancienne station</t>
  </si>
  <si>
    <t>Chemin  SAINT-PHILIPPE</t>
  </si>
  <si>
    <t>38047-2</t>
  </si>
  <si>
    <t>Aqueduc</t>
  </si>
  <si>
    <t>Avenue  AUGER</t>
  </si>
  <si>
    <t>38047-3</t>
  </si>
  <si>
    <t>38047-4</t>
  </si>
  <si>
    <t>PP1 village</t>
  </si>
  <si>
    <t>38047-5</t>
  </si>
  <si>
    <t>38047-6</t>
  </si>
  <si>
    <t>Réservoirs (2) à l'aqueduc</t>
  </si>
  <si>
    <t>38055-1</t>
  </si>
  <si>
    <t>1229</t>
  </si>
  <si>
    <t>Route  265</t>
  </si>
  <si>
    <t>38055-2</t>
  </si>
  <si>
    <t>Rang St-Joseph Deschaillons</t>
  </si>
  <si>
    <t>38055-3</t>
  </si>
  <si>
    <t>38070-1</t>
  </si>
  <si>
    <t>Usine de surpression</t>
  </si>
  <si>
    <t>39097-3</t>
  </si>
  <si>
    <t>Chemin Corriveau</t>
  </si>
  <si>
    <t>39097-4</t>
  </si>
  <si>
    <t>39145-1</t>
  </si>
  <si>
    <t>Rang 6</t>
  </si>
  <si>
    <t>39150-1</t>
  </si>
  <si>
    <t>Système de surverse</t>
  </si>
  <si>
    <t>103E RUE</t>
  </si>
  <si>
    <t>39150-2</t>
  </si>
  <si>
    <t>Rue Rheault</t>
  </si>
  <si>
    <t>39150-3</t>
  </si>
  <si>
    <t>634</t>
  </si>
  <si>
    <t>Poste de l'île</t>
  </si>
  <si>
    <t>Chemin de l'Île</t>
  </si>
  <si>
    <t>Allée de la Pointe</t>
  </si>
  <si>
    <t>49005-1</t>
  </si>
  <si>
    <t>Route 243</t>
  </si>
  <si>
    <t>49015-1</t>
  </si>
  <si>
    <t>49025-1</t>
  </si>
  <si>
    <t>L'avenir</t>
  </si>
  <si>
    <t>49025-2</t>
  </si>
  <si>
    <t>P.P.1</t>
  </si>
  <si>
    <t>49040-1</t>
  </si>
  <si>
    <t>864 B</t>
  </si>
  <si>
    <t>49040-2</t>
  </si>
  <si>
    <t>Rue Skiroule</t>
  </si>
  <si>
    <t>49040-3</t>
  </si>
  <si>
    <t>PP Skiroule</t>
  </si>
  <si>
    <t>49040-4</t>
  </si>
  <si>
    <t>49048-1</t>
  </si>
  <si>
    <t>50072-6</t>
  </si>
  <si>
    <t>PP Place 21 mars</t>
  </si>
  <si>
    <t>Rue du 12 novembre</t>
  </si>
  <si>
    <t>50072-7</t>
  </si>
  <si>
    <t>PP Hôpital</t>
  </si>
  <si>
    <t>50072-8</t>
  </si>
  <si>
    <t>PP Ball</t>
  </si>
  <si>
    <t>50072-9</t>
  </si>
  <si>
    <t>PP Mgr Brunault</t>
  </si>
  <si>
    <t>Rue Mgr-Brunault</t>
  </si>
  <si>
    <t>50072-10</t>
  </si>
  <si>
    <t>PP Fleuve-Est</t>
  </si>
  <si>
    <t>3538</t>
  </si>
  <si>
    <t>Chemin du fleuve-Est</t>
  </si>
  <si>
    <t>50072-11</t>
  </si>
  <si>
    <t>Chemin du fleuve-Ouest</t>
  </si>
  <si>
    <t>50072-12</t>
  </si>
  <si>
    <t>50072-13</t>
  </si>
  <si>
    <t>2620</t>
  </si>
  <si>
    <t>50072-14</t>
  </si>
  <si>
    <t>PP du Quai</t>
  </si>
  <si>
    <t>3140</t>
  </si>
  <si>
    <t>50072-15</t>
  </si>
  <si>
    <t>PP du Fleuve</t>
  </si>
  <si>
    <t>3080</t>
  </si>
  <si>
    <t>Route-du-Port</t>
  </si>
  <si>
    <t>50072-16</t>
  </si>
  <si>
    <t>PP Veilleux</t>
  </si>
  <si>
    <t>Rue Théophile-Saint-Laurent</t>
  </si>
  <si>
    <t>50072-17</t>
  </si>
  <si>
    <t>Usine Assainissement</t>
  </si>
  <si>
    <t>1485</t>
  </si>
  <si>
    <t>rue Labbé</t>
  </si>
  <si>
    <t>50072-18</t>
  </si>
  <si>
    <t>Chambre de nettoyage CN-1</t>
  </si>
  <si>
    <t>2ieme entrée champ</t>
  </si>
  <si>
    <t>50072-19</t>
  </si>
  <si>
    <t>Chambre de nettoyage CN-2</t>
  </si>
  <si>
    <t>100 m après clôture</t>
  </si>
  <si>
    <t>49058-5</t>
  </si>
  <si>
    <t>Station Sigouin</t>
  </si>
  <si>
    <t>2995</t>
  </si>
  <si>
    <t>Rue  SIGOUIN</t>
  </si>
  <si>
    <t>49058-6</t>
  </si>
  <si>
    <t>Surpresseur PIRD</t>
  </si>
  <si>
    <t>Rue  ROCHELEAU</t>
  </si>
  <si>
    <t>49058-7</t>
  </si>
  <si>
    <t>Station PPR</t>
  </si>
  <si>
    <t>Rue  MARLER</t>
  </si>
  <si>
    <t>49058-8</t>
  </si>
  <si>
    <t>UTEU</t>
  </si>
  <si>
    <t>Chemin du DIABLE</t>
  </si>
  <si>
    <t>49058-9</t>
  </si>
  <si>
    <t>Station 8e Allée</t>
  </si>
  <si>
    <t>8043</t>
  </si>
  <si>
    <t>8e ALLEE</t>
  </si>
  <si>
    <t>49058-10</t>
  </si>
  <si>
    <t>Surpresseur Luneau</t>
  </si>
  <si>
    <t>1101</t>
  </si>
  <si>
    <t>Rue  FARRELL</t>
  </si>
  <si>
    <t>49058-11</t>
  </si>
  <si>
    <t>Station Pépin</t>
  </si>
  <si>
    <t>Rue  PEPIN</t>
  </si>
  <si>
    <t>49058-12</t>
  </si>
  <si>
    <t>Station Marchand</t>
  </si>
  <si>
    <t>991</t>
  </si>
  <si>
    <t>Rue  MARCHAND</t>
  </si>
  <si>
    <t>49058-13</t>
  </si>
  <si>
    <t>Station Cormier</t>
  </si>
  <si>
    <t>Rue  LAFERTE</t>
  </si>
  <si>
    <t>49058-14</t>
  </si>
  <si>
    <t>Station Daniel</t>
  </si>
  <si>
    <t>101E AVENUE</t>
  </si>
  <si>
    <t>49058-15</t>
  </si>
  <si>
    <t>Surpresseur St-Roch</t>
  </si>
  <si>
    <t>49058-16</t>
  </si>
  <si>
    <t>UTE</t>
  </si>
  <si>
    <t>Rue  POIRIER</t>
  </si>
  <si>
    <t>50042-5</t>
  </si>
  <si>
    <t>Rang du GRAND-SAINT-ESPRIT</t>
  </si>
  <si>
    <t>50042-6</t>
  </si>
  <si>
    <t>PP - Ouellet</t>
  </si>
  <si>
    <t>Rue  OUELLET</t>
  </si>
  <si>
    <t>50042-7</t>
  </si>
  <si>
    <t>Rue  DAUTH</t>
  </si>
  <si>
    <t>50042-8</t>
  </si>
  <si>
    <t>PP - Caya</t>
  </si>
  <si>
    <t>Rue  BON-AIR</t>
  </si>
  <si>
    <t>50042-9</t>
  </si>
  <si>
    <t>Rue Villeneuve</t>
  </si>
  <si>
    <t>50042-10</t>
  </si>
  <si>
    <t>Poste de surpression de l'usine de filtration</t>
  </si>
  <si>
    <t>Rue de l'Aqueduc</t>
  </si>
  <si>
    <t>50050-1</t>
  </si>
  <si>
    <t>Puits d'alimentation</t>
  </si>
  <si>
    <t>1042</t>
  </si>
  <si>
    <t>50050-2</t>
  </si>
  <si>
    <t>PP-102</t>
  </si>
  <si>
    <t>50050-3</t>
  </si>
  <si>
    <t>Rue  ONESIME LAMPRON</t>
  </si>
  <si>
    <t>50050-4</t>
  </si>
  <si>
    <t>50050-5</t>
  </si>
  <si>
    <t>PP-103</t>
  </si>
  <si>
    <t>2169</t>
  </si>
  <si>
    <t>49075-5</t>
  </si>
  <si>
    <t>49113-1</t>
  </si>
  <si>
    <t>Station de pompage Joyal</t>
  </si>
  <si>
    <t>49113-2</t>
  </si>
  <si>
    <t>Puits n°4 et 4.1</t>
  </si>
  <si>
    <t>49113-3</t>
  </si>
  <si>
    <t>Station de pompage Comtois</t>
  </si>
  <si>
    <t>196-19</t>
  </si>
  <si>
    <t>49113-4</t>
  </si>
  <si>
    <t>49113-5</t>
  </si>
  <si>
    <t>Puits n°1 et 3</t>
  </si>
  <si>
    <t>50072-20</t>
  </si>
  <si>
    <t>Chambre de nettoyage CN-3</t>
  </si>
  <si>
    <t>Chemin champ Proulx</t>
  </si>
  <si>
    <t>50072-21</t>
  </si>
  <si>
    <t>Chambre de vannes CV-4 (purgeur)</t>
  </si>
  <si>
    <t>St-Jean-Baptiste/St-Michel</t>
  </si>
  <si>
    <t>50072-22</t>
  </si>
  <si>
    <t>Chambre de nettoyage PP Ball</t>
  </si>
  <si>
    <t>50072-23</t>
  </si>
  <si>
    <t>Canal de mesure CM-1</t>
  </si>
  <si>
    <t>Boulevard Louis-Fréchette</t>
  </si>
  <si>
    <t>50072-24</t>
  </si>
  <si>
    <t>Canal de mesure CM-2</t>
  </si>
  <si>
    <t>1367</t>
  </si>
  <si>
    <t>50072-25</t>
  </si>
  <si>
    <t>Canal de mesure CM-3</t>
  </si>
  <si>
    <t>rue Pétrus-Désilet</t>
  </si>
  <si>
    <t>50072-26</t>
  </si>
  <si>
    <t>Régulateur de débit Mgr-Brunault</t>
  </si>
  <si>
    <t>rue Monseigneur-Brunault</t>
  </si>
  <si>
    <t>50072-27</t>
  </si>
  <si>
    <t>Régulateur de débit La Salle</t>
  </si>
  <si>
    <t>50072-28</t>
  </si>
  <si>
    <t>Régulateur de débit Notre-Dame</t>
  </si>
  <si>
    <t>rue Notre-Dame</t>
  </si>
  <si>
    <t>50085-1</t>
  </si>
  <si>
    <t>49113-6</t>
  </si>
  <si>
    <t>Rue St-Jean-Batiste</t>
  </si>
  <si>
    <t>49130-1</t>
  </si>
  <si>
    <t>50005-1</t>
  </si>
  <si>
    <t>station eau potable</t>
  </si>
  <si>
    <t>337</t>
  </si>
  <si>
    <t>50005-2</t>
  </si>
  <si>
    <t>50023-1</t>
  </si>
  <si>
    <t>50023-2</t>
  </si>
  <si>
    <t>1035</t>
  </si>
  <si>
    <t>50023-3</t>
  </si>
  <si>
    <t>50050-6</t>
  </si>
  <si>
    <t>50065-1</t>
  </si>
  <si>
    <t>50065-2</t>
  </si>
  <si>
    <t>3598</t>
  </si>
  <si>
    <t>50072-1</t>
  </si>
  <si>
    <t>Centrale de Traitement d'eau</t>
  </si>
  <si>
    <t>Montée de l'aqueduc</t>
  </si>
  <si>
    <t>50072-2</t>
  </si>
  <si>
    <t>50072-3</t>
  </si>
  <si>
    <t>Surpresseur Nicolet-Sud</t>
  </si>
  <si>
    <t>Rang St-Alexis</t>
  </si>
  <si>
    <t>50072-4</t>
  </si>
  <si>
    <t>Surpresseur Grand-St-Esprit</t>
  </si>
  <si>
    <t>3250</t>
  </si>
  <si>
    <t>Rang des Quarantes</t>
  </si>
  <si>
    <t>50072-5</t>
  </si>
  <si>
    <t>PP Usine de filtration</t>
  </si>
  <si>
    <t>50100-4</t>
  </si>
  <si>
    <t>50100-5</t>
  </si>
  <si>
    <t>2435</t>
  </si>
  <si>
    <t>pays brûlé</t>
  </si>
  <si>
    <t>50100-6</t>
  </si>
  <si>
    <t>50113-1</t>
  </si>
  <si>
    <t>Régie I.A.E.P. du bas St-François</t>
  </si>
  <si>
    <t>Rue Ally</t>
  </si>
  <si>
    <t>50113-2</t>
  </si>
  <si>
    <t>50113-3</t>
  </si>
  <si>
    <t>PP - Usine de filtration</t>
  </si>
  <si>
    <t>50113-4</t>
  </si>
  <si>
    <t>PP - Ally</t>
  </si>
  <si>
    <t>Rue Ally - à proximité de l'hôtel de ville</t>
  </si>
  <si>
    <t>49058-17</t>
  </si>
  <si>
    <t>Rue Rocheleau</t>
  </si>
  <si>
    <t>49058-18</t>
  </si>
  <si>
    <t>Surpresseur St-Nicéphore</t>
  </si>
  <si>
    <t>4505</t>
  </si>
  <si>
    <t>Boulevard St-Joseph</t>
  </si>
  <si>
    <t>49058-19</t>
  </si>
  <si>
    <t>49058-20</t>
  </si>
  <si>
    <t>Rue St-Roch sud</t>
  </si>
  <si>
    <t>49058-21</t>
  </si>
  <si>
    <t>Rue Poirier</t>
  </si>
  <si>
    <t>49058-22</t>
  </si>
  <si>
    <t>Parc de compteurs d'eau</t>
  </si>
  <si>
    <t>Drummondville</t>
  </si>
  <si>
    <t>49058-23</t>
  </si>
  <si>
    <t>Station Alexandre</t>
  </si>
  <si>
    <t>Rue Sigouin</t>
  </si>
  <si>
    <t>49058-24</t>
  </si>
  <si>
    <t>Station Biron</t>
  </si>
  <si>
    <t>973</t>
  </si>
  <si>
    <t>Rue Chassé</t>
  </si>
  <si>
    <t>49058-25</t>
  </si>
  <si>
    <t>Station Lefebvre</t>
  </si>
  <si>
    <t>49058-26</t>
  </si>
  <si>
    <t>Station des Érables</t>
  </si>
  <si>
    <t>49058-27</t>
  </si>
  <si>
    <t>Station Mercure</t>
  </si>
  <si>
    <t>49058-28</t>
  </si>
  <si>
    <t>Station Du Golf</t>
  </si>
  <si>
    <t>762</t>
  </si>
  <si>
    <t>Rue Fauteux</t>
  </si>
  <si>
    <t>49058-29</t>
  </si>
  <si>
    <t>1780</t>
  </si>
  <si>
    <t>Rue Lemire</t>
  </si>
  <si>
    <t>49058-30</t>
  </si>
  <si>
    <t>Station Fradet</t>
  </si>
  <si>
    <t>Rue Fradet</t>
  </si>
  <si>
    <t>49058-31</t>
  </si>
  <si>
    <t>Station St-Onge</t>
  </si>
  <si>
    <t>1690</t>
  </si>
  <si>
    <t>Rue St-Onge</t>
  </si>
  <si>
    <t>49058-32</t>
  </si>
  <si>
    <t>Sation St-Roch</t>
  </si>
  <si>
    <t>49058-33</t>
  </si>
  <si>
    <t>Station Bonneville</t>
  </si>
  <si>
    <t>Place Bonneville</t>
  </si>
  <si>
    <t>49058-34</t>
  </si>
  <si>
    <t>Station Kubota</t>
  </si>
  <si>
    <t>5695</t>
  </si>
  <si>
    <t>Place Kubota</t>
  </si>
  <si>
    <t>49058-35</t>
  </si>
  <si>
    <t>Station La Volière</t>
  </si>
  <si>
    <t>Rue des Chanterelles</t>
  </si>
  <si>
    <t>49058-36</t>
  </si>
  <si>
    <t>Station Lapéro</t>
  </si>
  <si>
    <t>Boul. St-Joseph O.</t>
  </si>
  <si>
    <t>49058-37</t>
  </si>
  <si>
    <t>Station de la Ferme</t>
  </si>
  <si>
    <t>5305</t>
  </si>
  <si>
    <t>Rue De la Ferme</t>
  </si>
  <si>
    <t>49058-38</t>
  </si>
  <si>
    <t>Station Paquette</t>
  </si>
  <si>
    <t>2092</t>
  </si>
  <si>
    <t>Rue Paquette</t>
  </si>
  <si>
    <t>49058-39</t>
  </si>
  <si>
    <t>Station Giroux</t>
  </si>
  <si>
    <t>Rue Giroux</t>
  </si>
  <si>
    <t>49058-40</t>
  </si>
  <si>
    <t>Station Marconi</t>
  </si>
  <si>
    <t>Rue des Trois Maison</t>
  </si>
  <si>
    <t>49058-41</t>
  </si>
  <si>
    <t>Station V.Q.A.</t>
  </si>
  <si>
    <t>Rue Montplaisir</t>
  </si>
  <si>
    <t>49058-42</t>
  </si>
  <si>
    <t>Station du Vigneron S</t>
  </si>
  <si>
    <t>Ave. Du Vigneron</t>
  </si>
  <si>
    <t>49058-43</t>
  </si>
  <si>
    <t>Station Vachon</t>
  </si>
  <si>
    <t>4305</t>
  </si>
  <si>
    <t>Rue Vachon</t>
  </si>
  <si>
    <t>49058-44</t>
  </si>
  <si>
    <t>Station Brousseau</t>
  </si>
  <si>
    <t>4551</t>
  </si>
  <si>
    <t>Rue Brousseau</t>
  </si>
  <si>
    <t>49058-45</t>
  </si>
  <si>
    <t>extrémité</t>
  </si>
  <si>
    <t>49058-46</t>
  </si>
  <si>
    <t>Station Montplaisir</t>
  </si>
  <si>
    <t>49058-47</t>
  </si>
  <si>
    <t>Station Voltigeur sud</t>
  </si>
  <si>
    <t>49058-48</t>
  </si>
  <si>
    <t>Station Voltigeur nord</t>
  </si>
  <si>
    <t>Rue de la Rivière E.</t>
  </si>
  <si>
    <t>49058-49</t>
  </si>
  <si>
    <t>Station Foucault</t>
  </si>
  <si>
    <t>Rue de la Vauréal</t>
  </si>
  <si>
    <t>49058-50</t>
  </si>
  <si>
    <t>Station St-Charles</t>
  </si>
  <si>
    <t>Rue Domino</t>
  </si>
  <si>
    <t>49058-51</t>
  </si>
  <si>
    <t>Station Milton</t>
  </si>
  <si>
    <t>Chemin Hemming</t>
  </si>
  <si>
    <t>49058-52</t>
  </si>
  <si>
    <t>Station St-Nicéphore 1</t>
  </si>
  <si>
    <t>2675</t>
  </si>
  <si>
    <t>Boul. Mercure</t>
  </si>
  <si>
    <t>49058-53</t>
  </si>
  <si>
    <t>Station St-Nicéphore 2</t>
  </si>
  <si>
    <t>2533</t>
  </si>
  <si>
    <t>49058-54</t>
  </si>
  <si>
    <t>Station St-Nicéphore 3</t>
  </si>
  <si>
    <t>2445</t>
  </si>
  <si>
    <t>49058-55</t>
  </si>
  <si>
    <t>Station Clair</t>
  </si>
  <si>
    <t>Rue Clair</t>
  </si>
  <si>
    <t>49058-56</t>
  </si>
  <si>
    <t>Station Grande-Allée</t>
  </si>
  <si>
    <t>Rue Grande-Allée</t>
  </si>
  <si>
    <t>49058-57</t>
  </si>
  <si>
    <t>Station Dubé</t>
  </si>
  <si>
    <t>Rue Iberville</t>
  </si>
  <si>
    <t>49058-58</t>
  </si>
  <si>
    <t>Station Mon Gîte</t>
  </si>
  <si>
    <t>49058-59</t>
  </si>
  <si>
    <t>Station Parc des Goéland</t>
  </si>
  <si>
    <t>Rue des Durbecs</t>
  </si>
  <si>
    <t>49058-60</t>
  </si>
  <si>
    <t>Bassin rétention EU</t>
  </si>
  <si>
    <t>face au 479</t>
  </si>
  <si>
    <t>Rue St-Omer</t>
  </si>
  <si>
    <t>49058-61</t>
  </si>
  <si>
    <t>Bassin rétention Agora</t>
  </si>
  <si>
    <t>Avenue Descartes</t>
  </si>
  <si>
    <t>49058-62</t>
  </si>
  <si>
    <t>Bassin rétention Faubourg Celanese</t>
  </si>
  <si>
    <t>Derrière 2645</t>
  </si>
  <si>
    <t>Rue de l'Étoffe</t>
  </si>
  <si>
    <t>49058-63</t>
  </si>
  <si>
    <t>Bassin rétention Paul-Lejeune</t>
  </si>
  <si>
    <t>Rue Paul-Lejeune</t>
  </si>
  <si>
    <t>49058-64</t>
  </si>
  <si>
    <t>Bassin rétention Luneau</t>
  </si>
  <si>
    <t>Rue Luneau</t>
  </si>
  <si>
    <t>49058-65</t>
  </si>
  <si>
    <t>Bassin rétention Taïga</t>
  </si>
  <si>
    <t>Rue de la Taïga</t>
  </si>
  <si>
    <t>49058-66</t>
  </si>
  <si>
    <t>Bassin rétention Vigneron</t>
  </si>
  <si>
    <t>Rue vigneron</t>
  </si>
  <si>
    <t>50085-2</t>
  </si>
  <si>
    <t>Lagune</t>
  </si>
  <si>
    <t>50090-1</t>
  </si>
  <si>
    <t>1481</t>
  </si>
  <si>
    <t>rang St-Pierre</t>
  </si>
  <si>
    <t>50090-2</t>
  </si>
  <si>
    <t>50090-3</t>
  </si>
  <si>
    <t>50095-1</t>
  </si>
  <si>
    <t>377</t>
  </si>
  <si>
    <t>Rang du BASSIN</t>
  </si>
  <si>
    <t>50095-2</t>
  </si>
  <si>
    <t>50100-1</t>
  </si>
  <si>
    <t>Route  JANELLE</t>
  </si>
  <si>
    <t>50100-2</t>
  </si>
  <si>
    <t>563</t>
  </si>
  <si>
    <t>50100-3</t>
  </si>
  <si>
    <t>50128-1</t>
  </si>
  <si>
    <t>Rang de la GRANDE-TERRE</t>
  </si>
  <si>
    <t>50128-2</t>
  </si>
  <si>
    <t>PP Marie Victorin</t>
  </si>
  <si>
    <t>rue Marie Victorin</t>
  </si>
  <si>
    <t>50128-3</t>
  </si>
  <si>
    <t>PP Gauthier</t>
  </si>
  <si>
    <t>Coin Gauthier Côte gouvernement</t>
  </si>
  <si>
    <t>50128-4</t>
  </si>
  <si>
    <t>50128-5</t>
  </si>
  <si>
    <t>PP Pelletier</t>
  </si>
  <si>
    <t>50128-6</t>
  </si>
  <si>
    <t>Ally</t>
  </si>
  <si>
    <t>07075-1</t>
  </si>
  <si>
    <t>4E RANG</t>
  </si>
  <si>
    <t>07075-2</t>
  </si>
  <si>
    <t>07075-3</t>
  </si>
  <si>
    <t>07075-4</t>
  </si>
  <si>
    <t>Avenue  CENTRALE</t>
  </si>
  <si>
    <t>09040-1</t>
  </si>
  <si>
    <t>09055-1</t>
  </si>
  <si>
    <t>Chemin  KEMPT</t>
  </si>
  <si>
    <t>09055-2</t>
  </si>
  <si>
    <t>09055-3</t>
  </si>
  <si>
    <t>36033-4</t>
  </si>
  <si>
    <t>4963</t>
  </si>
  <si>
    <t>Rue  OSCAR-HOUDE</t>
  </si>
  <si>
    <t>36033-5</t>
  </si>
  <si>
    <t>Boulevard  ROYAL</t>
  </si>
  <si>
    <t>36033-6</t>
  </si>
  <si>
    <t>Rue du VALLON</t>
  </si>
  <si>
    <t>36033-7</t>
  </si>
  <si>
    <t>1983</t>
  </si>
  <si>
    <t>Avenue de la MONTAGNE</t>
  </si>
  <si>
    <t>36033-8</t>
  </si>
  <si>
    <t>1821</t>
  </si>
  <si>
    <t>Avenue de la TRANSMISSION</t>
  </si>
  <si>
    <t>36033-9</t>
  </si>
  <si>
    <t>Rue  LAFONTAINE</t>
  </si>
  <si>
    <t>36033-10</t>
  </si>
  <si>
    <t>1488</t>
  </si>
  <si>
    <t>36033-11</t>
  </si>
  <si>
    <t>36033-12</t>
  </si>
  <si>
    <t>Avenue  5e</t>
  </si>
  <si>
    <t>36033-13</t>
  </si>
  <si>
    <t>4291</t>
  </si>
  <si>
    <t>Avenue  11e</t>
  </si>
  <si>
    <t>36033-14</t>
  </si>
  <si>
    <t>36033-15</t>
  </si>
  <si>
    <t>Rue  DESCHAMPS</t>
  </si>
  <si>
    <t>36033-16</t>
  </si>
  <si>
    <t>36033-17</t>
  </si>
  <si>
    <t>Rue  80e</t>
  </si>
  <si>
    <t>36033-18</t>
  </si>
  <si>
    <t>Boulevard des HÊTRES</t>
  </si>
  <si>
    <t>13065-1</t>
  </si>
  <si>
    <t>13065-2</t>
  </si>
  <si>
    <t>Route 295 Nord</t>
  </si>
  <si>
    <t>13065-3</t>
  </si>
  <si>
    <t>Puits # 2 et eau brute</t>
  </si>
  <si>
    <t>13065-4</t>
  </si>
  <si>
    <t>13065-5</t>
  </si>
  <si>
    <t>13065-6</t>
  </si>
  <si>
    <t>Puits # 5</t>
  </si>
  <si>
    <t>13065-7</t>
  </si>
  <si>
    <t>Rang 6 Ouest</t>
  </si>
  <si>
    <t>13065-8</t>
  </si>
  <si>
    <t>Poste pompage # 1</t>
  </si>
  <si>
    <t>Rue Saint-Marc</t>
  </si>
  <si>
    <t>13065-9</t>
  </si>
  <si>
    <t>Poste pompage # 2</t>
  </si>
  <si>
    <t>13065-10</t>
  </si>
  <si>
    <t>Poste pompage # 3</t>
  </si>
  <si>
    <t>13065-11</t>
  </si>
  <si>
    <t>Poste pompage # 4</t>
  </si>
  <si>
    <t>Rue Vieille Route</t>
  </si>
  <si>
    <t>13065-12</t>
  </si>
  <si>
    <t>Poste pompage # 5</t>
  </si>
  <si>
    <t>36033-19</t>
  </si>
  <si>
    <t>Poste de Surchloration</t>
  </si>
  <si>
    <t>Chemin du LAC-À-LA-PÊCHE</t>
  </si>
  <si>
    <t>36033-20</t>
  </si>
  <si>
    <t>Avenue  2e</t>
  </si>
  <si>
    <t>36033-21</t>
  </si>
  <si>
    <t>2922</t>
  </si>
  <si>
    <t>Place des PINS</t>
  </si>
  <si>
    <t>36033-22</t>
  </si>
  <si>
    <t>4400</t>
  </si>
  <si>
    <t>Avenue  12e</t>
  </si>
  <si>
    <t>36033-23</t>
  </si>
  <si>
    <t>1311</t>
  </si>
  <si>
    <t>36033-24</t>
  </si>
  <si>
    <t>1060</t>
  </si>
  <si>
    <t>Avenue de la FONDERIE</t>
  </si>
  <si>
    <t>36033-25</t>
  </si>
  <si>
    <t>Côte de BELGOVILLE</t>
  </si>
  <si>
    <t>36033-26</t>
  </si>
  <si>
    <t>Rue  104e</t>
  </si>
  <si>
    <t>36033-27</t>
  </si>
  <si>
    <t>Promenade du SAINT-MAURICE</t>
  </si>
  <si>
    <t>36033-28</t>
  </si>
  <si>
    <t>Rue  107e</t>
  </si>
  <si>
    <t>36033-29</t>
  </si>
  <si>
    <t>10593</t>
  </si>
  <si>
    <t>Avenue du BEAU-RIVAGE</t>
  </si>
  <si>
    <t>36033-30</t>
  </si>
  <si>
    <t>2501</t>
  </si>
  <si>
    <t>Rue  LAVERGNE</t>
  </si>
  <si>
    <t>36033-31</t>
  </si>
  <si>
    <t>Rue  MOÏSE-CADORETTE</t>
  </si>
  <si>
    <t>36033-32</t>
  </si>
  <si>
    <t>6772</t>
  </si>
  <si>
    <t>36033-33</t>
  </si>
  <si>
    <t>9990</t>
  </si>
  <si>
    <t>Avenue  50e</t>
  </si>
  <si>
    <t>36033-34</t>
  </si>
  <si>
    <t>Rue  122e</t>
  </si>
  <si>
    <t>17055-1</t>
  </si>
  <si>
    <t>Rue des LOISIRS</t>
  </si>
  <si>
    <t>17055-2</t>
  </si>
  <si>
    <t>Rue du BOUQUET</t>
  </si>
  <si>
    <t>17055-3</t>
  </si>
  <si>
    <t>Rue DESROSIERS</t>
  </si>
  <si>
    <t>17055-4</t>
  </si>
  <si>
    <t>17055-5</t>
  </si>
  <si>
    <t>Rue PRINCIPALE-EST</t>
  </si>
  <si>
    <t>17055-6</t>
  </si>
  <si>
    <t>4IEME RANG</t>
  </si>
  <si>
    <t>26048-1</t>
  </si>
  <si>
    <t>Rue  LEMIEUX</t>
  </si>
  <si>
    <t>26048-2</t>
  </si>
  <si>
    <t>26048-3</t>
  </si>
  <si>
    <t>6E RUE</t>
  </si>
  <si>
    <t>26048-4</t>
  </si>
  <si>
    <t>No 1</t>
  </si>
  <si>
    <t>26048-5</t>
  </si>
  <si>
    <t>No 2</t>
  </si>
  <si>
    <t>26048-6</t>
  </si>
  <si>
    <t>NO 3</t>
  </si>
  <si>
    <t>26048-7</t>
  </si>
  <si>
    <t>No 4</t>
  </si>
  <si>
    <t>Rue Charrier</t>
  </si>
  <si>
    <t>26048-8</t>
  </si>
  <si>
    <t>No 5</t>
  </si>
  <si>
    <t>Route du PRESIDENT-KENNEDY</t>
  </si>
  <si>
    <t>26048-9</t>
  </si>
  <si>
    <t>No 6</t>
  </si>
  <si>
    <t>26048-10</t>
  </si>
  <si>
    <t>No 7</t>
  </si>
  <si>
    <t>26048-11</t>
  </si>
  <si>
    <t>28020-1</t>
  </si>
  <si>
    <t>8e RUE</t>
  </si>
  <si>
    <t>28020-2</t>
  </si>
  <si>
    <t>GPE-2</t>
  </si>
  <si>
    <t>14e RUE</t>
  </si>
  <si>
    <t>28020-3</t>
  </si>
  <si>
    <t>18e AVENUE</t>
  </si>
  <si>
    <t>28020-4</t>
  </si>
  <si>
    <t>1167</t>
  </si>
  <si>
    <t>28020-5</t>
  </si>
  <si>
    <t>Station réduction pression</t>
  </si>
  <si>
    <t>2635</t>
  </si>
  <si>
    <t>30e RUE</t>
  </si>
  <si>
    <t>28020-6</t>
  </si>
  <si>
    <t>PGE-3</t>
  </si>
  <si>
    <t>28020-7</t>
  </si>
  <si>
    <t>2725</t>
  </si>
  <si>
    <t>28020-8</t>
  </si>
  <si>
    <t>32085-1</t>
  </si>
  <si>
    <t>738</t>
  </si>
  <si>
    <t>32085-2</t>
  </si>
  <si>
    <t>59035-8</t>
  </si>
  <si>
    <t>709</t>
  </si>
  <si>
    <t>Rue des Mallards</t>
  </si>
  <si>
    <t>59035-9</t>
  </si>
  <si>
    <t>Rue JOSEPH-LAMOUREUX</t>
  </si>
  <si>
    <t>59035-10</t>
  </si>
  <si>
    <t>9327</t>
  </si>
  <si>
    <t>Route MARIE-VICTORIN</t>
  </si>
  <si>
    <t>59035-11</t>
  </si>
  <si>
    <t>5468</t>
  </si>
  <si>
    <t>69065-1</t>
  </si>
  <si>
    <t>392-1</t>
  </si>
  <si>
    <t>Chemin Bord-de-l'Eau</t>
  </si>
  <si>
    <t>69065-2</t>
  </si>
  <si>
    <t>69065-3</t>
  </si>
  <si>
    <t>Montée du Lac</t>
  </si>
  <si>
    <t>69065-4</t>
  </si>
  <si>
    <t>PP1-1</t>
  </si>
  <si>
    <t>69065-5</t>
  </si>
  <si>
    <t>PP1-2</t>
  </si>
  <si>
    <t>69065-6</t>
  </si>
  <si>
    <t>PP1-3</t>
  </si>
  <si>
    <t>69065-7</t>
  </si>
  <si>
    <t>PP2-1</t>
  </si>
  <si>
    <t>32e Avenue</t>
  </si>
  <si>
    <t>69065-8</t>
  </si>
  <si>
    <t>PP2-2</t>
  </si>
  <si>
    <t>40e Avenue</t>
  </si>
  <si>
    <t>69065-9</t>
  </si>
  <si>
    <t>PP2-3</t>
  </si>
  <si>
    <t>42e Avenue</t>
  </si>
  <si>
    <t>69065-10</t>
  </si>
  <si>
    <t>PP2-4</t>
  </si>
  <si>
    <t>38e Avenue</t>
  </si>
  <si>
    <t>69065-11</t>
  </si>
  <si>
    <t>PP2-5</t>
  </si>
  <si>
    <t>877</t>
  </si>
  <si>
    <t>41e Rue</t>
  </si>
  <si>
    <t>69065-12</t>
  </si>
  <si>
    <t>PP3-1</t>
  </si>
  <si>
    <t>69065-13</t>
  </si>
  <si>
    <t>PP3-2</t>
  </si>
  <si>
    <t>71033-1</t>
  </si>
  <si>
    <t>Rue  SAUVE</t>
  </si>
  <si>
    <t>71033-2</t>
  </si>
  <si>
    <t>71033-3</t>
  </si>
  <si>
    <t>Rue des SAULES</t>
  </si>
  <si>
    <t>71033-4</t>
  </si>
  <si>
    <t>Rue  LIPPE</t>
  </si>
  <si>
    <t>71033-5</t>
  </si>
  <si>
    <t>71033-6</t>
  </si>
  <si>
    <t>Régie d'assainissement des Coteaux</t>
  </si>
  <si>
    <t>Rue de l'ACIER</t>
  </si>
  <si>
    <t>87080-1</t>
  </si>
  <si>
    <t>3e rue Ouest</t>
  </si>
  <si>
    <t>87080-2</t>
  </si>
  <si>
    <t>87115-1</t>
  </si>
  <si>
    <t>2e Rue</t>
  </si>
  <si>
    <t>87115-2</t>
  </si>
  <si>
    <t>95032-1</t>
  </si>
  <si>
    <t>Chemin des Cèdres</t>
  </si>
  <si>
    <t>95032-2</t>
  </si>
  <si>
    <t>35035-1</t>
  </si>
  <si>
    <t>Rue des ÉTANGS</t>
  </si>
  <si>
    <t>35035-2</t>
  </si>
  <si>
    <t>Route  PAQUIN</t>
  </si>
  <si>
    <t>35035-3</t>
  </si>
  <si>
    <t>Route  PERIGNY</t>
  </si>
  <si>
    <t>35035-4</t>
  </si>
  <si>
    <t>35035-5</t>
  </si>
  <si>
    <t>35035-6</t>
  </si>
  <si>
    <t>1661</t>
  </si>
  <si>
    <t>Rang  SAINT-PIERRE-SUD</t>
  </si>
  <si>
    <t>35035-7</t>
  </si>
  <si>
    <t>35035-8</t>
  </si>
  <si>
    <t>554</t>
  </si>
  <si>
    <t>Rue Goulet</t>
  </si>
  <si>
    <t>35035-9</t>
  </si>
  <si>
    <t>35035-10</t>
  </si>
  <si>
    <t>Des Étangs</t>
  </si>
  <si>
    <t>35035-11</t>
  </si>
  <si>
    <t>35035-12</t>
  </si>
  <si>
    <t>Saint-Pierre Nord</t>
  </si>
  <si>
    <t>36033-1</t>
  </si>
  <si>
    <t>1953</t>
  </si>
  <si>
    <t>Rue  GARNIER</t>
  </si>
  <si>
    <t>36033-2</t>
  </si>
  <si>
    <t>Rue des PEUPLIERS</t>
  </si>
  <si>
    <t>36033-3</t>
  </si>
  <si>
    <t>Rue  25e</t>
  </si>
  <si>
    <t>36033-35</t>
  </si>
  <si>
    <t>9632</t>
  </si>
  <si>
    <t>36033-36</t>
  </si>
  <si>
    <t>36033-37</t>
  </si>
  <si>
    <t>Avenue  110e</t>
  </si>
  <si>
    <t>36033-38</t>
  </si>
  <si>
    <t>Avenue  27e</t>
  </si>
  <si>
    <t>36033-39</t>
  </si>
  <si>
    <t>Chemin  LAURENTIDE</t>
  </si>
  <si>
    <t>36033-40</t>
  </si>
  <si>
    <t>Rue  BIERMANS</t>
  </si>
  <si>
    <t>36033-41</t>
  </si>
  <si>
    <t>1590</t>
  </si>
  <si>
    <t>Boulevard Morin</t>
  </si>
  <si>
    <t>36033-42</t>
  </si>
  <si>
    <t>36033-43</t>
  </si>
  <si>
    <t>Rue Concorde</t>
  </si>
  <si>
    <t>36033-44</t>
  </si>
  <si>
    <t>1106</t>
  </si>
  <si>
    <t>Des Hérables</t>
  </si>
  <si>
    <t>36033-45</t>
  </si>
  <si>
    <t>Rue Fontainebleau</t>
  </si>
  <si>
    <t>36033-46</t>
  </si>
  <si>
    <t>112e Rue</t>
  </si>
  <si>
    <t>36033-47</t>
  </si>
  <si>
    <t>SP Paquette</t>
  </si>
  <si>
    <t>122e Rue</t>
  </si>
  <si>
    <t>36033-48</t>
  </si>
  <si>
    <t>36033-49</t>
  </si>
  <si>
    <t>3002</t>
  </si>
  <si>
    <t>Avenue Masson</t>
  </si>
  <si>
    <t>36033-50</t>
  </si>
  <si>
    <t>PP-Drew</t>
  </si>
  <si>
    <t>36033-51</t>
  </si>
  <si>
    <t>PP-Saint-Mauricie</t>
  </si>
  <si>
    <t>Avenue Brodway</t>
  </si>
  <si>
    <t>36033-52</t>
  </si>
  <si>
    <t>PP-Daemen</t>
  </si>
  <si>
    <t>3130</t>
  </si>
  <si>
    <t>Rue Daemen</t>
  </si>
  <si>
    <t>36033-53</t>
  </si>
  <si>
    <t>PP-Des-Pins</t>
  </si>
  <si>
    <t>36033-54</t>
  </si>
  <si>
    <t>PP-De l'Église</t>
  </si>
  <si>
    <t>Boulevard Pie-XII</t>
  </si>
  <si>
    <t>36033-55</t>
  </si>
  <si>
    <t>PP-Carier</t>
  </si>
  <si>
    <t>1863</t>
  </si>
  <si>
    <t>Rue Carier</t>
  </si>
  <si>
    <t>36033-56</t>
  </si>
  <si>
    <t>120e Rue</t>
  </si>
  <si>
    <t>36033-57</t>
  </si>
  <si>
    <t>3ème Avenue</t>
  </si>
  <si>
    <t>36033-58</t>
  </si>
  <si>
    <t>Rue Bouvette</t>
  </si>
  <si>
    <t>36033-59</t>
  </si>
  <si>
    <t>2030</t>
  </si>
  <si>
    <t>Plateau du Boisé</t>
  </si>
  <si>
    <t>36033-60</t>
  </si>
  <si>
    <t>PP-4ème Avenue</t>
  </si>
  <si>
    <t>2798</t>
  </si>
  <si>
    <t>4ème Avenue</t>
  </si>
  <si>
    <t>36033-61</t>
  </si>
  <si>
    <t>PP-Industriel</t>
  </si>
  <si>
    <t>36033-62</t>
  </si>
  <si>
    <t>PP-140ème Rue</t>
  </si>
  <si>
    <t>834</t>
  </si>
  <si>
    <t>140ème Rue</t>
  </si>
  <si>
    <t>36033-63</t>
  </si>
  <si>
    <t>PP-125ème Rue</t>
  </si>
  <si>
    <t>125ème Rue</t>
  </si>
  <si>
    <t>36033-64</t>
  </si>
  <si>
    <t>18ème Avenue Sud</t>
  </si>
  <si>
    <t>36033-65</t>
  </si>
  <si>
    <t>2490</t>
  </si>
  <si>
    <t>10ème Avenue</t>
  </si>
  <si>
    <t>36033-66</t>
  </si>
  <si>
    <t>16ème Avenue</t>
  </si>
  <si>
    <t>36033-67</t>
  </si>
  <si>
    <t>2333</t>
  </si>
  <si>
    <t>8ème Rue</t>
  </si>
  <si>
    <t>36033-68</t>
  </si>
  <si>
    <t>5ème Rue</t>
  </si>
  <si>
    <t>36033-69</t>
  </si>
  <si>
    <t>10001A</t>
  </si>
  <si>
    <t>Vallée du Lac</t>
  </si>
  <si>
    <t>38060-1</t>
  </si>
  <si>
    <t>Sainte-Cécile-de-Lévrard</t>
  </si>
  <si>
    <t>Rang Sainte Cécile</t>
  </si>
  <si>
    <t>38060-2</t>
  </si>
  <si>
    <t>38065-1</t>
  </si>
  <si>
    <t>Poste de pompage et Réservoir</t>
  </si>
  <si>
    <t>Route  218</t>
  </si>
  <si>
    <t>38065-2</t>
  </si>
  <si>
    <t>Source (ESSID)</t>
  </si>
  <si>
    <t>Rang Ovide - Territoire de Ste-Sophie-de-Lévrard</t>
  </si>
  <si>
    <t>47035-1</t>
  </si>
  <si>
    <t>Puits SO/PE-1-04</t>
  </si>
  <si>
    <t>Rue GUYLAINE</t>
  </si>
  <si>
    <t>47035-2</t>
  </si>
  <si>
    <t>Étangs aération</t>
  </si>
  <si>
    <t>Chemin  BRANDRICK</t>
  </si>
  <si>
    <t>57040-1</t>
  </si>
  <si>
    <t>98035-3</t>
  </si>
  <si>
    <t>Rue Tanguay</t>
  </si>
  <si>
    <t>98035-4</t>
  </si>
  <si>
    <t>98035-5</t>
  </si>
  <si>
    <t>Rivière Piashti</t>
  </si>
  <si>
    <t>98035-6</t>
  </si>
  <si>
    <t>98035-7</t>
  </si>
  <si>
    <t>98050-1</t>
  </si>
  <si>
    <t>57040-2</t>
  </si>
  <si>
    <t>57040-3</t>
  </si>
  <si>
    <t>57040-4</t>
  </si>
  <si>
    <t>57040-5</t>
  </si>
  <si>
    <t>57040-6</t>
  </si>
  <si>
    <t>57040-7</t>
  </si>
  <si>
    <t>57040-8</t>
  </si>
  <si>
    <t>57040-9</t>
  </si>
  <si>
    <t>57040-10</t>
  </si>
  <si>
    <t>57040-11</t>
  </si>
  <si>
    <t>57040-12</t>
  </si>
  <si>
    <t>57040-13</t>
  </si>
  <si>
    <t>57040-14</t>
  </si>
  <si>
    <t>57040-15</t>
  </si>
  <si>
    <t>57040-16</t>
  </si>
  <si>
    <t>57040-17</t>
  </si>
  <si>
    <t>57040-18</t>
  </si>
  <si>
    <t>57040-19</t>
  </si>
  <si>
    <t>57040-20</t>
  </si>
  <si>
    <t>57040-21</t>
  </si>
  <si>
    <t>57040-22</t>
  </si>
  <si>
    <t>57040-23</t>
  </si>
  <si>
    <t>59035-1</t>
  </si>
  <si>
    <t>59035-2</t>
  </si>
  <si>
    <t>59035-3</t>
  </si>
  <si>
    <t>Rue  JOSEPH-LAMOUREUX</t>
  </si>
  <si>
    <t>59035-4</t>
  </si>
  <si>
    <t>4041</t>
  </si>
  <si>
    <t>59035-5</t>
  </si>
  <si>
    <t>Rue Viau</t>
  </si>
  <si>
    <t>59035-6</t>
  </si>
  <si>
    <t>5280</t>
  </si>
  <si>
    <t>59035-7</t>
  </si>
  <si>
    <t>5503</t>
  </si>
  <si>
    <t>95032-3</t>
  </si>
  <si>
    <t>Rue Tremblay</t>
  </si>
  <si>
    <t>96040-1</t>
  </si>
  <si>
    <t>Montée  TAILLARDAT</t>
  </si>
  <si>
    <t>96040-2</t>
  </si>
  <si>
    <t>Chemin d’ AUTEUIL</t>
  </si>
  <si>
    <t>96040-3</t>
  </si>
  <si>
    <t>96040-4</t>
  </si>
  <si>
    <t>96040-5</t>
  </si>
  <si>
    <t>2459</t>
  </si>
  <si>
    <t>Rang  2</t>
  </si>
  <si>
    <t>96040-6</t>
  </si>
  <si>
    <t>96040-7</t>
  </si>
  <si>
    <t>3102</t>
  </si>
  <si>
    <t>97035-1</t>
  </si>
  <si>
    <t>bâtiment technique</t>
  </si>
  <si>
    <t>Rue  DUCHESNEAU</t>
  </si>
  <si>
    <t>97035-2</t>
  </si>
  <si>
    <t>Rue du SOMET</t>
  </si>
  <si>
    <t>97035-3</t>
  </si>
  <si>
    <t>poste de pompage Duchesneau</t>
  </si>
  <si>
    <t>97035-4</t>
  </si>
  <si>
    <t>97035-5</t>
  </si>
  <si>
    <t>poste de pompage Bertrand</t>
  </si>
  <si>
    <t>98035-1</t>
  </si>
  <si>
    <t>Poste de chauffage</t>
  </si>
  <si>
    <t>98035-2</t>
  </si>
  <si>
    <t>Rue Johan-Beetz</t>
  </si>
  <si>
    <t>Code mun</t>
  </si>
  <si>
    <t>Poste de pompage des eaux usées</t>
  </si>
  <si>
    <t>Usine de production d'eau potable et puits</t>
  </si>
  <si>
    <t>Chambre de vannes, clapet, compteurs, purgeur d'air …</t>
  </si>
  <si>
    <t>2 étangs aérés
Les valeurs de remplacement proviennent de la police d'assurance de la MMQ.
Les durées de vies restantes sont des estimations de la municipalité.
L'adresse civique est en faite l'adresse de la structure la plus proche pour avoir la meilleur</t>
  </si>
  <si>
    <t>Régulation de pression</t>
  </si>
  <si>
    <t>Étangs aérés
Les valeurs de remplacement sont obtenues de la police d'assurance de la MMQ
La municipalité ne possédant aucun ingénieur, inspecteur municipal ou évaluateur spécialisé, les durées de vies restantes sont estimées</t>
  </si>
  <si>
    <t>Poste de pompage
Les valeurs de remplacement sont obtenues de la police d'assurance de la MMQ
La municipalité ne possédant aucun ingénieur, inspecteur municipal ou évaluateur spécialisé, les durées de vies restantes sont estimées</t>
  </si>
  <si>
    <t>Étangs aérés à parois verticales
La municipalité ne possède pas de réseau d'aqueduc ou d'autres infrastructures pour l'eau.
Les durées de vies restantes sont des estimations à partir de l'année de construction, étant donné que la municipalité dit ne pas ê</t>
  </si>
  <si>
    <t>Étangs à rétention réduite</t>
  </si>
  <si>
    <t>Remise avant et réservoir d'eau -  Cellule # 1 construite en 1966 et cellule # 2 construite en 1985</t>
  </si>
  <si>
    <t>Station de pompage et poste de traitement.</t>
  </si>
  <si>
    <t>Réservoir de 360 000 gal</t>
  </si>
  <si>
    <t>Puits #1 et Poste de chloration #1</t>
  </si>
  <si>
    <t>Puits #2 et Poste de chloration #2</t>
  </si>
  <si>
    <t>Distribution, réservoir eau</t>
  </si>
  <si>
    <t>Poste de pompage
Pas de civil pour cette immobilisation.
Les valeurs de remplacement proviennent de la police d'assurance de la MMQ.
Les durées de vies restantes sont des estimations de la municipalité.
L'adresse civique est en faite l'adresse de la struc</t>
  </si>
  <si>
    <t>Source d'eau de la montagne qui alimente un bassin de façon gravitaire. Il y a un poste de chloration et ensuite distribution dans le réseau.
Aucun pompage pour l'eau potable
Un projet de mise aux normes pour l'eau potable est prévu et en attente d'accept</t>
  </si>
  <si>
    <t>Étangs aérés
Aucun poste de pompage pour les eaux usées non plus</t>
  </si>
  <si>
    <t>Station de pompage avec réservoir alimentée par 4 puits. Valeurs de remplacement estimées avec la police d'assurance de la MMQ.</t>
  </si>
  <si>
    <t>Station de pompage et poste de traitement</t>
  </si>
  <si>
    <t>Réservoir de 200 000 gal</t>
  </si>
  <si>
    <t>Poste de pompage eaux usées</t>
  </si>
  <si>
    <t>Étangs aérés
Les valeurs de remplacement sont obtenues de la police d'assurance de la MMQ</t>
  </si>
  <si>
    <t>Poste de pompage
Les valeurs de remplacement sont obtenues de la police d'assurance de la MMQ</t>
  </si>
  <si>
    <t>Étangs aérés
La valeur de remplacement a été estimée avec la capacité de 60 m3/d
La municipalité ne possède pas d'immobilisations en eau potable</t>
  </si>
  <si>
    <t>Poste de pompage
La valeur de remplacement a été estimée avec la capacité des pompes de …</t>
  </si>
  <si>
    <t>Usine de filtratiion</t>
  </si>
  <si>
    <t>Chambre de réduction de pression.</t>
  </si>
  <si>
    <t>Réservoir d'eau potable.</t>
  </si>
  <si>
    <t>Équipements remplacés en 2010</t>
  </si>
  <si>
    <t>Poste de pompage et régulation de pression eau potable</t>
  </si>
  <si>
    <t>Dernière misie à niveau en 1970</t>
  </si>
  <si>
    <t>Dernière misie à niveau en 2011</t>
  </si>
  <si>
    <t>Dernière misie à niveau en 2002</t>
  </si>
  <si>
    <t>Dernière misie à niveau en 1999</t>
  </si>
  <si>
    <t>Poste de pompage d'eau brute</t>
  </si>
  <si>
    <t>Surpresseur d'eau brute</t>
  </si>
  <si>
    <t>Dernière misie à niveau en 2012</t>
  </si>
  <si>
    <t>Dernière misie à niveau en 2014</t>
  </si>
  <si>
    <t>Réservoir de 50 000 Gal</t>
  </si>
  <si>
    <t>1 Puits et 1 réservoir</t>
  </si>
  <si>
    <t>Roseaux (marais artificiel) ayant un débit moyen de 165 m.cu./d.</t>
  </si>
  <si>
    <t>poste de pompage eaux usées</t>
  </si>
  <si>
    <t>Chambre de débitmètre</t>
  </si>
  <si>
    <t>Poste de traitement et réservoir d'eau potable.</t>
  </si>
  <si>
    <t>Reconstruit vers 2010,       1 puits</t>
  </si>
  <si>
    <t>Le réservoir et l'usine de filtration sont sur le même site.</t>
  </si>
  <si>
    <t>Poste de rechloration et communication a la reserve</t>
  </si>
  <si>
    <t>Entente intermunicipale 
Municipalités concernées : Saint-Tite (85%), Saint-Séverin (11,67%), Hérouxville (3,33%)
Valeur de remplacement totale : Civil 600 000$ et Mécanique 200 000$ 
barrage Lac Éric servant de retenu pour l'accumulation de l'eau pour l'</t>
  </si>
  <si>
    <t>Boucherville   16,71 %
Brossard   24,54 %
Longueuil   51,64 %
Saint-Bruno-de-Montarville 0 %
Saint-Lambert   7,11%</t>
  </si>
  <si>
    <t>Réhabilitation : civil en 2012 et mécanique en 1989</t>
  </si>
  <si>
    <t>Réhabilitation : civil en 2013 et mécanique en 2013</t>
  </si>
  <si>
    <t>Réhabilitation : civil en 1990</t>
  </si>
  <si>
    <t>Réhabilitation : civil en 1985</t>
  </si>
  <si>
    <t>Réservoir de 2,8 millions de gallons</t>
  </si>
  <si>
    <t>étangs aérés à paroies verticales (171,3 m.cu./d.) ayant un volume de 4 800 m.cu. et un poste de pompage de 10 l/s.</t>
  </si>
  <si>
    <t>Capacité théorique installée de 4,50 l/s</t>
  </si>
  <si>
    <t>Capacité théorique installée de 1,50 l/s</t>
  </si>
  <si>
    <t>Capacité théorique installée de 2,58 l/s</t>
  </si>
  <si>
    <t>Entente intermunicipale 
Municipalités concernées : Saint-Tite (85%), Saint-Séverin (11,67%), Hérouxville (3,33%)
Valeur de remplacement totale : Civil 500 000$ et Mécanique 1 000 000$ 
prise d'eau existante du barrage. Entente intermunicipaux Saint-tite,</t>
  </si>
  <si>
    <t>Entente intermunicipale 
Municipalités concernées : Saint-Tite (85%), Saint-Séverin (11,67%), Hérouxville (3,33%)
Valeur de remplacement totale : Civil 5 000 000$ et Mécanique 6 600 000$ 
Prise d'eau à même le ruisseau, dégrilleur, réserve d'eau brute, ch</t>
  </si>
  <si>
    <t>Poste de pompage avec réservoir d'eau potable</t>
  </si>
  <si>
    <t>Drive ajoutée en 1985. Aucune valeur pour la partie civile car l'équipement est dans un bâtiment qui appartient à la Régie d'aqueduc intermunicipale du Bas-Richelieu.</t>
  </si>
  <si>
    <t>Poste de pompage des eaux usées avec une capacité théorique installé de 1 296 m3/d</t>
  </si>
  <si>
    <t>Réhabilitation complète : civil et mécanique en 2006</t>
  </si>
  <si>
    <t>Capacité : 5 450m3</t>
  </si>
  <si>
    <t>Puit et station de pompage
Cette immobilisation a été construite en 2015 et elle vient remplacer l'ancienne station de pompage qui a été mise hors service
L'immobilisation est située en face du 241 Rang  SAINT-ANTOINE.</t>
  </si>
  <si>
    <t>6 postes de chloration avec un cout total civil: 600 000$ et un cout total mecanique: 1 800 000$
Année de construction estimée en fonction de la durée de vie restante</t>
  </si>
  <si>
    <t>Station d’épuration de type Roseau Épurateur combinée à une déphosphatation chimique supplémentaire avec un débit moyen de 85 m.cu./d.</t>
  </si>
  <si>
    <t>Poste de pompage d'une capacité de 5,27 l/s (sans bâtiment)</t>
  </si>
  <si>
    <t>Poste de pompage d'une capacité de 8,75 l/s (sans bâtiment)</t>
  </si>
  <si>
    <t>Valeur estimée selon les montants de la police d'assurance de la MMQ</t>
  </si>
  <si>
    <t>Étangs aérés (486 m.cu./d.)</t>
  </si>
  <si>
    <t>Capacité théorique installée de 16,7 l/s</t>
  </si>
  <si>
    <t>Champs d'épuration ayant une capacité maximale de 450 m.cu./d.</t>
  </si>
  <si>
    <t>Capacité de 185 000 GUS</t>
  </si>
  <si>
    <t>étangs non aérés</t>
  </si>
  <si>
    <t>station de rétention route Proulx</t>
  </si>
  <si>
    <t>Station d'épuration des eaux usées (type Bionest) avec un débit moyen de 45 m.cu./d. Valeur de remplacement estimée avec les données de la MMQ et les coûts réels.</t>
  </si>
  <si>
    <t>Saint-Hubert</t>
  </si>
  <si>
    <t>Capacité théorique : 30,7l/s</t>
  </si>
  <si>
    <t>L'usine de traitement des eaux usées (étangs aérés) a été mise en service en 1994 et a un débit moyen d'environ 1132 m³/jour. Valeur de remplacement d'après estimation MAMOT.</t>
  </si>
  <si>
    <t>Étangs non aérés
Tout le réseau d'égoût et les étangs sont par gravités, donc pas de mécanique.</t>
  </si>
  <si>
    <t>Inclut puit pompe et système de chloration (Pas de structure civil importante, juste un cabanon)
Estimation Valeur de remplacement Civil (MAMOT) : Construction d'un puit
Estimation Valeur de remplacement Mécanique (MMQ)</t>
  </si>
  <si>
    <t>Étangs Aérés. Débit moyen 182,8m3/d
Estimation Valeurs de remplacement Civil :
- Cabanon (D'après assurance MMQ) = 4000$
- Étangs (Estimation MAMOT) = 977 546$
Valeurs de remplacement Mécanique (Assurance MMQ) = 100 366$</t>
  </si>
  <si>
    <t>Inclus 2 Réservoir d'une capacité de 50 000 gallons US chacun soit 189,3m3
La partie mécanique est inclus à l'article 39030-1
Estimation Valeur de remplacement Civil (MAMOT)</t>
  </si>
  <si>
    <t>Marais filtrant (5) avec un débit moyen de 79 m.cu./d.
traitement primaire: 50 ans
marais : 20 ans</t>
  </si>
  <si>
    <t>Estimation valeur de remplacement mécanique (MMQ - Assurance)
Estimation valeur de remplacement civil : Capacité des réservoirs: 238,37 m.cu.--&gt;Estimation du MAMOT 202 440$
Estimation valeurs de remplacement du puits (Assurance) :128 942$
Estimation valeu</t>
  </si>
  <si>
    <t>Réservoir de capacité de 200 000 Gallons</t>
  </si>
  <si>
    <t>Aucun bâtiment. Capacité théorique installée de 4.0 l/s. poste de dosage et distribution aux marais.</t>
  </si>
  <si>
    <t>Aucun bâtiment. Capacité théorique installée de 6,1 l/s.poste de pompage préfabriqué.</t>
  </si>
  <si>
    <t>Nom de la régie : Régie d'assainissement des eaux du Grand Joliette
Municipalités concernées : Joliette (55,835%), Notre-Dame-des-Prairies (13,635%), Saint-Charles-de-Borromée (26,695%), Saint-Paul (3,835)
Valeur de remplacement totale : Civil 4 842 550$</t>
  </si>
  <si>
    <t>Boucherville   15,24 %
Brossard   22,37%
Longueuil   47,08%
Saint-Bruno-de-Montarville 8,82%
Saint-Lambert   6,49 %</t>
  </si>
  <si>
    <t>Installation de production (station de pompage et réservoir). Réservoir de 81 m.cu. Valeurs de remplacement selon les estimations de la police d'assurance de la MMQ</t>
  </si>
  <si>
    <t>Disques biologiques-Réacteur biologique rotatif (RBR) avec un débit moyen de 50 m.cu./d. Valeur de remplacement selon les estimations sur la police d'assurance de la MMQ</t>
  </si>
  <si>
    <t>Civil: excavation. Remblais, drainage, travaux de béton, raccordements, mise en service, etc.
Mécanique: vannes, débitmètres, clapets, accessoires, etc.</t>
  </si>
  <si>
    <t>Les réhabilitations ont été des ajouts en civil et de simples réparations en mécanique. Le coût en 2010 de la réhabilitation était de 57 000$. L'immobilisation longe le Chemin d'Ayer's Cliff comme expliqué à l'onglet À propos.</t>
  </si>
  <si>
    <t>Nom de la régie : Régie d'assainissement des eaux du Grand Joliette
Municipalités concernées : Joliette (55,835%), Notre-Dame-des-Prairies (13,635%), Saint-Charles-de-Borromée (26,695%), Saint-Paul (3,835%)
Valeur de remplacement totale : Civil 2 193 850$</t>
  </si>
  <si>
    <t>Civil: Bâtiment de service, puits, aménagement.
Mécanique: système UV, sondes de lecture, panneau de contrôle, etc.</t>
  </si>
  <si>
    <t>Puits: dernière réhabilitation en 2008 (11 000$ pour le civil, 4 000$ pour le mécanique)</t>
  </si>
  <si>
    <t>Usine de traitement des eaux usées: Cela inclut le traitement, les étang aérés et le pompage (Dernière réhabilitation en 2009, 30 000$  pour le civil et 150 000 pour le mécanique )</t>
  </si>
  <si>
    <t>Entente intermunicipale 
Municipalités concernées : Terrebonne (69,47%), Mascouche (30,53%)
Valeur de remplacement totale : Civil 5 019 425 $ et Mécanique 1 028 075 $</t>
  </si>
  <si>
    <t>Usine de traitement des eaux usées - Toutes les durées de vie restante et toutes les valeurs de remplcement ont été estimées par un ingénieur</t>
  </si>
  <si>
    <t>Approvisionnement et production d’eau potable - Mécanique et civil de durée de vie identique</t>
  </si>
  <si>
    <t>Réservoir d'eau - réhabilité en 2005</t>
  </si>
  <si>
    <t>Entente intermunicipale 
Municipalités concernées : Terrebonne (69,47%), Mascouche (30,53%),
Valeur de remplacement totale : Civil 67 501 294 $ et Mécanique 57 501 102  $</t>
  </si>
  <si>
    <t>Station de pompage RAEUTM</t>
  </si>
  <si>
    <t>station de pompage municipale</t>
  </si>
  <si>
    <t>Station de pompage municipale</t>
  </si>
  <si>
    <t>6 postes de chloration avec un cout total civil: 600 000$ et un cout total mecanique: 1 800 000$
2 postes de chloration sont sans informations: leurs coordonnées gps sont donc celles de la mairie de Laval
Année de construction estimée en fonction de la du</t>
  </si>
  <si>
    <t>À noter: la station a été agrandie en 2000</t>
  </si>
  <si>
    <t>Nom de la régie : Régie d'assainissement des eaux du Grand Joliette
Municipalités concernées : Joliette (55,835%), Notre-Dame-des-Prairies (13,635%), Saint-Charles-de-Borromée (26,695%), Saint-Paul (3,835%)
Valeur de remplacement totale : Civil 533 105$ e</t>
  </si>
  <si>
    <t>Municipalités concernées : Joliette (71%), Notre-Dame-des-Prairies (20%), Saint-Paul (5%), Saint-Thomas (4%)
Valeur de remplacement totale : Civil 8 000$ et Mécanique 146 000 $
Civil correspond à une conduite amenée à l'intérieur de l'usine
Dernière réhab</t>
  </si>
  <si>
    <t>Municipalités concernées : Joliette (71%), Notre-Dame-des-Prairies (20%), Saint-Paul (5%), Saint-Thomas (4%)
Valeur de remplacement totale : Civil 100 000$ et Mécanique 100 000 $</t>
  </si>
  <si>
    <t>Municipalités concernées : Joliette (71%), Notre-Dame-des-Prairies (20%), Saint-Paul (5%), Saint-Thomas (4%)
Valeur de remplacement totale : Civil 60 000$ et Mécanique 0$</t>
  </si>
  <si>
    <t>Municipalités concernées : Joliette (71%), Notre-Dame-des-Prairies (20%), Saint-Paul (5%), Saint-Thomas (4%)
Valeur de remplacement totale : Civil 300 000$ et Mécanique 1 500 000 $</t>
  </si>
  <si>
    <t>Municipalités concernées : Joliette (71%), Notre-Dame-des-Prairies (20%), Saint-Paul (5%), Saint-Thomas (4%)
Valeur de remplacement totale : Civil 0 $ et Mécanique 1 300 00 $</t>
  </si>
  <si>
    <t>Station de pompage municipale mécanique 2008</t>
  </si>
  <si>
    <t>Centrale d'eau potable
Les valeurs de remplacement proviennent de la police d'assurance.
Il n'y a aucun surpresseur dans Rosemère.</t>
  </si>
  <si>
    <t>Poste de pompage
2 x 75 HP/1 x 215 HP
La valeur du civil de 5 000$ est une estimation de la petite dalle de béton et de la boîte qui se retrouve sur la pompe. Il n'y a pas de bâtiment ni de cabanon.</t>
  </si>
  <si>
    <t>Poste de pompage
2 x 5 HP
La valeur du civil de 5 000$ est une estimation de la petite dalle de béton et de la boîte qui se retrouve sur la pompe. Il n'y a pas de bâtiment ni de cabanon.</t>
  </si>
  <si>
    <t>Poste de pompage
2 x 15 HP
La valeur du civil de 5 000$ est une estimation de la petite dalle de béton et de la boîte qui se retrouve sur la pompe. Il n'y a pas de bâtiment ni de cabanon.</t>
  </si>
  <si>
    <t>Poste de pompage
4 x 35 HP
La valeur du civil de 5 000$ est une estimation de la petite dalle de béton et de la boîte qui se retrouve sur la pompe. Il n'y a pas de bâtiment ni de cabanon.</t>
  </si>
  <si>
    <t>Municipalités concernées : Joliette (71%), Notre-Dame-des-Prairies (20%), Saint-Paul (5%), Saint-Thomas (4%)
Valeur de remplacement totale : Civil 0$ et Mécanique 128 000 $
3 réservoirs origine et 4/6 pompes neuves, réfection 2/3 panneaux de dosages 
Dern</t>
  </si>
  <si>
    <t>Municipalités concernées : Joliette (71%), Notre-Dame-des-Prairies (20%), Saint-Paul (5%), Saint-Thomas (4%)
Valeur de remplacement totale : Civil 100 000$ et Mécanique  1 000$</t>
  </si>
  <si>
    <t>Municipalités concernées : Joliette (71%), Notre-Dame-des-Prairies (20%), Saint-Paul (5%), Saint-Thomas (4%)
Valeur de remplacement totale : Civil 280 000$ et Mécanique  1 640 000$
en 92 réfection de la structure des filtres, réfection totale au cours 201</t>
  </si>
  <si>
    <t>Municipalités concernées : Joliette (71%), Notre-Dame-des-Prairies (20%), Saint-Paul (5%), Saint-Thomas (4%)
Valeur de remplacement totale : Civil 200 000$ et Mécanique 1 000 $
Dernière réhabilitation Civil 2013 200 000$</t>
  </si>
  <si>
    <t>Station eau potable : Cela inclut 2 réservoirs, le procédé de purification  (dernière réhabilitation en 2009, 190 000$ pour le civil et 75 000 $ pour le mécanique)</t>
  </si>
  <si>
    <t>Poste de pompage
1 x 3 HP
La valeur du civil de 5 000$ est une estimation de la petite dalle de béton et de la boîte qui se retrouve sur la pompe. Il n'y a pas de bâtiment ni de cabanon.</t>
  </si>
  <si>
    <t>Poste de pompage
2 x 3,5 HP
La valeur du civil de 5 000$ est une estimation de la petite dalle de béton et de la boîte qui se retrouve sur la pompe. Il n'y a pas de bâtiment ni de cabanon.</t>
  </si>
  <si>
    <t>Poste de pompage
2 x 20 HP/1 x 18 HP
La valeur du civil de 5 000$ est une estimation de la petite dalle de béton et de la boîte qui se retrouve sur la pompe. Il n'y a pas de bâtiment ni de cabanon.</t>
  </si>
  <si>
    <t>Poste de pompage
1 x 6,5 HP
La valeur du civil de 5 000$ est une estimation de la petite dalle de béton et de la boîte qui se retrouve sur la pompe. Il n'y a pas de bâtiment ni de cabanon.</t>
  </si>
  <si>
    <t>Poste de pompage
1 x 2,2 HP/1 x 6,5 HP
La valeur du civil de 5 000$ est une estimation de la petite dalle de béton et de la boîte qui se retrouve sur la pompe. Il n'y a pas de bâtiment ni de cabanon.</t>
  </si>
  <si>
    <t>Station de pompage sanitaire locale</t>
  </si>
  <si>
    <t>Poste de pompage
2 x 10 HP
La valeur du civil de 5 000$ est une estimation de la petite dalle de béton et de la boîte qui se retrouve sur la pompe. Il n'y a pas de bâtiment ni de cabanon.</t>
  </si>
  <si>
    <t>Système modifié en 2009 et consiste en un réacteur par boues activées à profondeur variable (Variable Depth Reactor) muni également de systèmes de déphosphatation, de désinfection et de gestion de boues,</t>
  </si>
  <si>
    <t>Travaux de réfection et agrandissement des bassins en 2010</t>
  </si>
  <si>
    <t>Ajout d'un 3e bassins en 2012</t>
  </si>
  <si>
    <t>Date de construction inconnue car ancien réseau privé repris par la municipalité (alimentation par un puit sans usine de traitement) réseau de conduite 100mm DR-18 reconstruite en 2010 au coût de 390 000 incluant travaux de structure de chaussé et pavage)</t>
  </si>
  <si>
    <t>Poste de pompage
1 x 35 HP
La valeur du civil de 5 000$ est une estimation de la petite dalle de béton et de la boîte qui se retrouve sur la pompe. Il n'y a pas de bâtiment ni de cabanon.</t>
  </si>
  <si>
    <t>Appel d'offres en 2015 pour le remplacement du poste de pompage Hymus</t>
  </si>
  <si>
    <t>Poste de pompage
1 x 0,5 HP
La valeur du civil de 5 000$ est une estimation de la petite dalle de béton et de la boîte qui se retrouve sur la pompe. Il n'y a pas de bâtiment ni de cabanon.</t>
  </si>
  <si>
    <t>Poste de pompage
1 x 6,5 HP/1 x 3,8 HP
La valeur du civil de 5 000$ est une estimation de la petite dalle de béton et de la boîte qui se retrouve sur la pompe. Il n'y a pas de bâtiment ni de cabanon.</t>
  </si>
  <si>
    <t>La station est en béton avec un tunelier. Les fenêtres et la toitures ont atteint leur durée de vie utile et ont une valeur de 500 000 $ et 2 000 000 $ respectivement.</t>
  </si>
  <si>
    <t>Les pièces de rechange ne seront plus disponibles.</t>
  </si>
  <si>
    <t>Les vannes doivent être éventuelement réparer</t>
  </si>
  <si>
    <t>Usine de production et réservoir</t>
  </si>
  <si>
    <t>rénovation en 2005, augmentation de capacité prévue délai 5 a 10 ans
Présence d'un réservoir de 1000 m3</t>
  </si>
  <si>
    <t>Installations de traitement des eaux usées. Étangs à rétention réduite.</t>
  </si>
  <si>
    <t>Capacité théorique installée de 7,6 l/s avec trop-plein.</t>
  </si>
  <si>
    <t>Capacité théorique installée de 6,6 l/s avec trop-plein.</t>
  </si>
  <si>
    <t>Capacité théorique installée de 4,55 l/s avec trop-plein.</t>
  </si>
  <si>
    <t>Capacité théorique installée de 6,75 l/s.</t>
  </si>
  <si>
    <t>Bâtiment compresseurs et bassin</t>
  </si>
  <si>
    <t>Station de relèvement d'eau usées</t>
  </si>
  <si>
    <t>Puits d'alimentation en eau potable</t>
  </si>
  <si>
    <t>Valeur actualisée issu des estimations pour demande de subvention dans le cadre du programme Infrastructure Québec en 2003
Inclus un poste de pompage</t>
  </si>
  <si>
    <t>Capacité de traitement : 401m3/d, Type de traitement : Étanges aérés</t>
  </si>
  <si>
    <t>Capacité : 0,98l/s</t>
  </si>
  <si>
    <t>Capacité : 12,3l/s</t>
  </si>
  <si>
    <t>Capacité : 16,3l/s</t>
  </si>
  <si>
    <t>Capacité : 25,2l/s</t>
  </si>
  <si>
    <t>Usine de traitement des eaux avec un réservoir et 2 puits</t>
  </si>
  <si>
    <t>Sans batiment</t>
  </si>
  <si>
    <t>Réserve incendie d'une capacité de 1103 m3</t>
  </si>
  <si>
    <t>L'adresse civique n'est pas encore officielle. Les coordonnées sont approximatives</t>
  </si>
  <si>
    <t>Valeur de l'assurance Le poste de pompage n'est plus en fonction en ce moment, mais la municipalité compte s'en resservir dans les temps futurs</t>
  </si>
  <si>
    <t>Valeur de remplacement Civil, inclus un réservoir de 5 000m3
Réhabilitation Civil en 2009 pour un montant de 50 000$
Réhabilitation Mécanique en 2013 pour un montant de 155 000$</t>
  </si>
  <si>
    <t>Réhabilitaiton Civil et Mécanique en 2014 pour 10 000$ et 10 700$ respectivement</t>
  </si>
  <si>
    <t>Réhabilitation Civil et Mécanique en 2013 de 10 000$ et 10 700$ respectivement</t>
  </si>
  <si>
    <t>Réhabilitation Civil et Mécanique en 2010 de 10 000$ et 100 000$ respectivement</t>
  </si>
  <si>
    <t>Réhabilitation Civil et Mécanique en 2000 et 2010 de 100 000$ et 75 000$ respectivement. Il s'agit ici du barrage permettant de former le Réservoir Beaudet dans lequel l'eau de surface est pompé.</t>
  </si>
  <si>
    <t>Capacité théorique :1,52l/s</t>
  </si>
  <si>
    <t>Capacité théorique :15,28l/s</t>
  </si>
  <si>
    <t>Capacité théorique :4,29l/s</t>
  </si>
  <si>
    <t>Étangs aérés à paroies verticales avec un débit moyen de 113 m.cu./d. Valeurs de remplacement trouvées grâce aux estimations du contrat d'assurances</t>
  </si>
  <si>
    <t>Capacité théorique installée de 5,0 l/s. Valeurs de remplacement trouvées grâce aux estimations du contrat d'assurances</t>
  </si>
  <si>
    <t>Réhabilitation majeure en 2002</t>
  </si>
  <si>
    <t>Capacité théorique :111,49l/s
Réhabilitation Civil et Mécanique en 2010 de 5 000$ chacun</t>
  </si>
  <si>
    <t>Capacité théorique :1,74l/s</t>
  </si>
  <si>
    <t>Capacité théorique :11,30l/s</t>
  </si>
  <si>
    <t>Station de pompage municipale partagée avec Terrebonne</t>
  </si>
  <si>
    <t>Pas de validation concernant l'absence de ventilation entre le civil et le mécanique.</t>
  </si>
  <si>
    <t>Statio de pompage municipale</t>
  </si>
  <si>
    <t>1er puits - Utilisé pour le garage municipal</t>
  </si>
  <si>
    <t>Remplacement à neuf</t>
  </si>
  <si>
    <t>La municipalité distribue l'eau souterraine sans aucun traitement.</t>
  </si>
  <si>
    <t>Puits # 3 utilisé par la municipalité actuellement
En 2001, il y a eu ajout d'un traitement au manganèse pour un coût de 125 000$.
En 2014, il y a eu remplacement de la pompe pour une nouvelle pompe submersible et ajout d'un système Aquavar.
En 2015, il y</t>
  </si>
  <si>
    <t>Réservoir d’eau
En 2015, il y a eu ajout d'un enregistreur pour mesurer la variation du réservoir pour un coût de 5 500$ (Enregistreur Écho-Logic avec port USB).</t>
  </si>
  <si>
    <t>Cette valeur de remplacement inclut les bassins. De plus, les taxes et contingences sont également incluses.
Étangs non aérés (2 bassins)</t>
  </si>
  <si>
    <t>Inclus les pompes, réservoir et chloration</t>
  </si>
  <si>
    <t>Station de contrôle de la pression de l’eau. Durées de vie restante et valeurs actuelles de remplacement estimées par l'analyste.</t>
  </si>
  <si>
    <t>Réservoir d'eau potable
Le bâtiment a été rénové en 2011.</t>
  </si>
  <si>
    <t>Usine de filtration eau potable</t>
  </si>
  <si>
    <t>Étangs aérés (3 étangs)</t>
  </si>
  <si>
    <t>3 puits avec bâtiment</t>
  </si>
  <si>
    <t>Station d'épuration des eaux</t>
  </si>
  <si>
    <t>Surtout du gravitaire</t>
  </si>
  <si>
    <t>Bâtiment avec réservoir (incluant 2 compartiments pour le réservoir municipal) et 4 pompes. L'immobilisation est bien identifiée comme réservoir et c'est effectivement le cas même si le nom commun ne concorde pas.</t>
  </si>
  <si>
    <t>Cette immobilisation comporte 3 pompes. Pour l'eau usée, les autres postes comptent 2 pompes.</t>
  </si>
  <si>
    <t>Une bâtisse avec un poste de pompage et aussi un rechloration en réseau. L'immobilisation est bien identifiée comme poste de pompage et c'est effectivement le cas même si le nom commun ne concorde pas.</t>
  </si>
  <si>
    <t>prelevement eau brute surface
L'immobilisation est bien identifiée comme approvisionnement et c'est effectivement le cas même si le nom commun ne concorde pas.</t>
  </si>
  <si>
    <t>prelevement eau brute souterraine</t>
  </si>
  <si>
    <t>Étangs aérés incluant les bassins</t>
  </si>
  <si>
    <t>Usine de filtration incluant un réservoir</t>
  </si>
  <si>
    <t>Réservoir en ciment souterrain toujours fonctionnel.
En 2012, ils ont rajoutés des équipements en mécanique et retravaillés sur le réservoir en parti.</t>
  </si>
  <si>
    <t>Station de pompage (2 pompes réparées il y a 2 ans)
Les valeurs proviennent de la police de la MMQ pour cette immobilisation.</t>
  </si>
  <si>
    <t>Lac Saint-Noel (eau de surface traitée au chlore)
Projet de mise au norme actuellement pour bâtir une usine de filtration
Les durées de vies restantes sont obtenues du directeur des travaux publics
La police d'assurance ne présentant qu'un montant global,</t>
  </si>
  <si>
    <t>Réservoir avec des pompes
Les durées de vies restantes sont obtenues du directeur des travaux publics
La police d'assurance ne présentant qu'un montant global, la ventilation est faite entre le civil et la mécanique.</t>
  </si>
  <si>
    <t>Poste de chloration
Les durées de vies restantes sont obtenues du directeur des travaux publics
La police d'assurance ne présentant qu'un montant global, la ventilation est faite entre le civil et la mécanique.</t>
  </si>
  <si>
    <t>Poste de pompage
Les valeurs de remplacement proviennent de la police d'sassurance de la MMQ, mais sont corrigées au meilleur de la connaissance de la municipalité.
Les durées de vies restantes proviennent du travailleur sur le terrain à la municipalité.</t>
  </si>
  <si>
    <t>Poste de pompage
Pompe changée en 2011</t>
  </si>
  <si>
    <t>Poste de pompage
Pompe change en 2015</t>
  </si>
  <si>
    <t>Poste de pompage
Les valeurs de remplacement proviennent de l'évaluation de la municipalité.
Les durées de vies restantes sont obtenues en discutant avec la directrice générale.</t>
  </si>
  <si>
    <t>Réservoir d’eau
Les valeurs de remplacement proviennent de l'évaluation de la municipalité.
Les durées de vies restantes sont obtenues en discutant avec la directrice générale.</t>
  </si>
  <si>
    <t>Poste de pompage
Pompes changées il y 2 ans.
Les valeurs de remplacement proviennent de l'évaluation de la municipalité.
Les durées de vies restantes sont obtenues en discutant avec la directrice générale.</t>
  </si>
  <si>
    <t>Étang aéré à parois verticales 
Valeur actuelle de remplacement: Étant donné que la municipalité n'a pas de trace de la valeur exacte de remplacement, elle l'a estimé. Par contre, cette valeur semble bonne puisque les grands travaux de réhabilitation fait</t>
  </si>
  <si>
    <t>Usine de traitement des eaux
Valeur actuelle de remplacement: Ces valeurs sont obtenus de la part de l'assurance des immobilisations</t>
  </si>
  <si>
    <t>Réservoir d'eau
Durée de vie restante: La municipalité donne 10 ans restante pour le civil, la mécanique (qui n'est pas grand chose car il s'agit d'un réservoir) a été mise égale au civil
Valeur actuelle de remplacement: Cette valeur est obtenu de l'assur</t>
  </si>
  <si>
    <t>Station de contrôle de la pression de l’eau
Valeur actuelle de remplacement: Ces valeurs sont obtenus de la part de l'assurance des immobilisations</t>
  </si>
  <si>
    <t>Poste de rechloration (utilisé seulement en cas d'urgence)
Les valeurs proviennent de la police de la MMQ pour cette immobilisation.</t>
  </si>
  <si>
    <t>Station de pompage (3 pompes dont une pour la sécurité incendie très grosse)
Les valeurs proviennent de la police de la MMQ pour cette immobilisation.</t>
  </si>
  <si>
    <t>Usine de filtration
Les valeurs de remplacement proviennent de la police d'sassurance de la MMQ, mais sont corrigées au meilleur de la connaissance de la municipalité.
Les durées de vies restantes proviennent du travailleur sur le terrain à la municipalit</t>
  </si>
  <si>
    <t>Réservoir
Les valeurs de remplacement proviennent de la police d'sassurance de la MMQ, mais sont corrigées au meilleur de la connaissance de la municipalité.
Les durées de vies restantes proviennent du travailleur sur le terrain à la municipalité.</t>
  </si>
  <si>
    <t>Étangs aérés
Les valeurs de remplacement proviennent de la municipalité.
Les durées de vies restantes proviennent du travailleur sur le terrain à la municipalité.</t>
  </si>
  <si>
    <t>Dégrilleur pour le traitement des eaux
Les valeurs de remplacement proviennent de l'évaluation de la municipalité.
Les durées de vies restantes sont obtenues en discutant avec la directrice générale.</t>
  </si>
  <si>
    <t>Usine de filtration d'eau potable
Les valeurs de remplacement proviennent de l'évaluation de la municipalité.
Les durées de vies restantes sont obtenues en discutant avec la directrice générale.</t>
  </si>
  <si>
    <t>Usine de filtration d'eau
inclut 2 réservoirs</t>
  </si>
  <si>
    <t>Boue activée</t>
  </si>
  <si>
    <t>Poste de pompage
3 pompes et ils sont changés en 2005</t>
  </si>
  <si>
    <t>Surpresseur
2 grosses pompes</t>
  </si>
  <si>
    <t>Poste de pompage
2 pompes</t>
  </si>
  <si>
    <t>Surpresseur
2 pompes</t>
  </si>
  <si>
    <t>Pompage eau brute du lac
2 grosses pompes (pour alimenter un village et réservoir)</t>
  </si>
  <si>
    <t>eau pluviale</t>
  </si>
  <si>
    <t>Régulateur de pression d'eaux usées</t>
  </si>
  <si>
    <t>Puits artésien
Pompe changée en 2010</t>
  </si>
  <si>
    <t>Bâtiment technique pour l'approvisionnement de l'eau potable</t>
  </si>
  <si>
    <t>Site de traitement des eaux usées (2 étangs)
Les valeurs de remplacement sont obtenues de la police d'assurance de la Promutuel</t>
  </si>
  <si>
    <t>Petit poste de pompage (remis à neuf)</t>
  </si>
  <si>
    <t>Bâtiment avec les 3 étangs aérés 
Les durées de vies restantes sont obtenues du directeur des travaux publics
La police d'assurance ne présentant qu'un montant global, la ventilation est faite entre le civil et la mécanique.</t>
  </si>
  <si>
    <t>Les durées de vies restantes sont obtenues du directeur des travaux publics
La police d'assurance ne présentant qu'un montant global, la ventilation est faite entre le civil et la mécanique.</t>
  </si>
  <si>
    <t>Pompe souterraine</t>
  </si>
  <si>
    <t>Poste de pompage
Projet de remise à niveau avec TECQ prévu de 2014 à 2018 pour les postes de pompage.
La municipalité ne possédant pas d'estimation, les durées de vies restantes sont estimées avec l'année de construction.
Les valeurs de remplacement provi</t>
  </si>
  <si>
    <t>Poste de pompage
La municipalité ne possédant pas d'estimation, les durées de vies restantes sont estimées avec l'année de construction.
Les valeurs de remplacement proviennent de la police d'assurance et sont réparties selon notre base de données.</t>
  </si>
  <si>
    <t>Régulateur de débit
La municipalité ne possédant pas d'estimation, les durées de vies restantes sont estimées avec l'année de construction. Une durée de vie théorique de 40 ans pour le civil et 25 ans pour la mécanique.
Les valeurs de remplacement provien</t>
  </si>
  <si>
    <t>Chambre de mesure
La municipalité ne possédant pas d'estimation, les durées de vies restantes sont estimées avec l'année de construction. Une durée de vie théorique de 40 ans pour le civil et 25 ans pour la mécanique.
Les valeurs de remplacement provienne</t>
  </si>
  <si>
    <t>Étangs aérés
Construit en 1994, mais mis en fonction en 1996
La municipalité ne possédant pas d'estimation, les durées de vies restantes sont estimées avec l'année de construction.
Les valeurs de remplacement proviennent de la police d'assurance et sont r</t>
  </si>
  <si>
    <t>Déversoir
La municipalité ne possédant pas d'estimation, les durées de vies restantes sont estimées avec l'année de construction. Une durée de vie théorique de 40 ans pour le civil et 25 ans pour la mécanique.
Les valeurs de remplacement proviennent de la</t>
  </si>
  <si>
    <t>Chambre de vannes
La municipalité ne possédant pas d'estimation, les durées de vies restantes sont estimées avec l'année de construction. Une durée de vie théorique de 40 ans pour le civil et 25 ans pour la mécanique.
Les valeurs de remplacement provienne</t>
  </si>
  <si>
    <t>2 étangs et équipements (soufflantes). Les soufflantes font augmenter le prix de la mécanique.
Les durées de vies restantes proviennent de l'inspecteur municipal
Les valeurs de remplacement proviennent de la police d'assurance de la MMQ</t>
  </si>
  <si>
    <t>Poste de pompage
Le poste a été construit en 1984, mais une nouvelle pompe a été mise en place en 2011
Les durées de vies restantes proviennent de l'inspecteur municipal
Les valeurs de remplacement proviennent de la police d'assurance de la MMQ</t>
  </si>
  <si>
    <t>Détenteur de pression</t>
  </si>
  <si>
    <t>Station de contôle de la pression des eaux</t>
  </si>
  <si>
    <t>Réservoir, chlorination et chambre de vannes #2</t>
  </si>
  <si>
    <t>au nord de la Rivière (vers Marquis de Vaudreuil)</t>
  </si>
  <si>
    <t>Rue Sirois (100m plus au sud de Pierre-Delisle)</t>
  </si>
  <si>
    <t>Régulateur</t>
  </si>
  <si>
    <t>Réservoir Lamontagne</t>
  </si>
  <si>
    <t>Unité de vidange</t>
  </si>
  <si>
    <t>Puits profond</t>
  </si>
  <si>
    <t>Poste de désinfection</t>
  </si>
  <si>
    <t>Marais filtrants</t>
  </si>
  <si>
    <t>Réservoir
Les durées de vies restantes sont des estimations à partir de l'année de construction.
Les valeurs de remplacement sont obtenues par la secrétaire-trésorière.</t>
  </si>
  <si>
    <t>Traitement des eaux usées
Les durées de vies restantes sont des estimations à partir de l'année de construction.
Les valeurs de remplacement sont obtenues par le formulaire de l'eau potable 2013.</t>
  </si>
  <si>
    <t>Poste de pompage
Les durées de vies restantes sont des estimations à partir de l'année de construction.
Les valeurs de remplacement sont obtenues par la secrétaire-trésorière.</t>
  </si>
  <si>
    <t>Usine de filtration
Les durées de vies restantes sont des estimations à partir de l'année de construction.
Les valeurs de remplacement sont obtenues par le formulaire de l'eau potable 2013.</t>
  </si>
  <si>
    <t>La municipalité ne possède pas d'immobilisations en eaux usées, car elle est facturée pour le traitement par une autre municipalité qui fournie ses services.
Station de contrôle de la pression de l’eau</t>
  </si>
  <si>
    <t>Il y a le système pour faire fonctionner les bassins.
La valeur de remplacement provient de la police d'assurance de la MMQ.</t>
  </si>
  <si>
    <t>Grand bâtiment et gros réservoir d'eau
Le projet a été réalisé très récemment</t>
  </si>
  <si>
    <t>Étang aéré
La valeur de remplacement est une approximation de la municipalité et la répartition des montants a été faite.
Il n'y a aucun poste de pompage des eaux usées ou potable sur le réseau.</t>
  </si>
  <si>
    <t>Réservoir gravitaire
La valeur de remplacement est estimée avec la capacité de 380 m3.</t>
  </si>
  <si>
    <t>Puit avec une pompe qui fait la distribution sans aucun traitement</t>
  </si>
  <si>
    <t>Poste de chloration. Pas d'usine pour l'eau potable à la municipalité. L'eau descend par gravité jusqu'au poste de chloration. Il n'y a qu'un poste de pompage pour l'eau potable pour donner de la pression pour une petite partie du réseau de la municipalit</t>
  </si>
  <si>
    <t>Poste de pompage
Les durées de vies restantes proviennent des travailleurs sur le terrain.</t>
  </si>
  <si>
    <t>Poste de pompage
Pompe changée en 2010</t>
  </si>
  <si>
    <t>4 étangs aérés</t>
  </si>
  <si>
    <t>2 puits et un petit réservoir de temps de contact</t>
  </si>
  <si>
    <t>4 étangs aérés. La mécanique est comprise dans l'immobilisation ci-haut.
La valeur de remplacement est trouvée avec la capacité de 75m3/d.</t>
  </si>
  <si>
    <t>La durée de vie du civil est élevée, car il s'agit d'un gros bâtiment. 
La répartition des montants entre le civil et la mécanique a été faite selon notre base de données.</t>
  </si>
  <si>
    <t>Poste de pompage eau potable</t>
  </si>
  <si>
    <t>Réservoir
La valeur de remplacement est trouvée avec la capacité de 85 m3 (réservoir en surface).</t>
  </si>
  <si>
    <t>Puits d'alimentation et pompe
Les durées de vies restantes sont obtenues par l’inspecteur de la municipalité. Il me dit que la municipalité prévoit changer le puit très prochainement (à l'intérieur des 2 prochaines années) puisqu'ils sont en mauvais états</t>
  </si>
  <si>
    <t>Station de pompage
Les durées de vies restantes sont obtenues par l’inspecteur de la municipalité. La pompe est la même que lorsqu'ils ont construit l'immobilisation, mais ils l'ont très bien maintenue, donc elle est encore bonne pour au moins 5 ans.
Les</t>
  </si>
  <si>
    <t>Approvisionnement et production</t>
  </si>
  <si>
    <t>Petite usine de traitement des eaux usées
La valeur de remplacement provient de la police d'assurance de la MMQ</t>
  </si>
  <si>
    <t>Biofosse qui ne répond plus aux exigences du ministère, donc projet en cours pour refaire une installation conforme. D'ici 3 ans, l'immobilisation sera changée.
La police a été renouvellée le 2015-05-11.
C'est la firme Aquatech qui a effectuée l'étape pré</t>
  </si>
  <si>
    <t>Étangs aérés
Les durées de vies restantes sont obtenues par l’inspecteur de la municipalité. Il juge que l'immobilisation est encore en bon état.
Les valeurs de remplacement sont obtenues de la police d'assurance de la MMQ</t>
  </si>
  <si>
    <t>Usine de traitement de l'eau potable
Les durées de vies restantes sont obtenues par l’inspecteur de la municipalité. Il juge que l'immobilisation est encore en bon état.
Les valeurs de remplacement sont obtenues de la police d'assurance de la MMQ</t>
  </si>
  <si>
    <t>Nouvelle usine</t>
  </si>
  <si>
    <t>2 réservoirs
La mécanique du réservoir est incluse dans l'usine ci-haut.</t>
  </si>
  <si>
    <t>Étangs aérés
Changement des pompes et du système d'aération en 2009 (la mécanique a pratiquement été refaite)</t>
  </si>
  <si>
    <t>Poste de pompage
Les valeurs de remplacement sont les montants actualisés depuis la construction.
Les durées de vies restantes sont des approximations.</t>
  </si>
  <si>
    <t>Usine de traitement des eaux usées
Les valeurs de remplacement sont les montants actualisés depuis la construction.
Les durées de vies restantes sont des approximations.</t>
  </si>
  <si>
    <t>Filtration au sable vert et pompes
Les valeurs de remplacement sont les montants actualisés depuis la construction.
Les durées de vies restantes sont des approximations.</t>
  </si>
  <si>
    <t>Station de pompage
Les valeurs de remplacement sont les montants actualisés depuis la construction.
Les durées de vies restantes sont des approximations.</t>
  </si>
  <si>
    <t>Réservoir
Les valeurs de remplacement sont prises des approximations de la municipalité (formulaire eau potable).
Les durées de vies restantes sont des approximations.</t>
  </si>
  <si>
    <t>Usine de filtration (avec UV et chloration)
Les durées de vies restantes et les estimations proviennent de la municipalité.</t>
  </si>
  <si>
    <t>Réservoir
Les durées de vies restantes et les estimations proviennent de la municipalité.</t>
  </si>
  <si>
    <t>Poste de pompage
Les durées de vies restantes et les estimations proviennent de la municipalité.</t>
  </si>
  <si>
    <t>Étangs aérés
Les durées de vies restantes et les estimations proviennent de la municipalité.</t>
  </si>
  <si>
    <t>Réservoir d’eau
La municipalité est dans un projet pour faire la mise au norme de ses installations d'eau potable</t>
  </si>
  <si>
    <t>Très petit poste de pompage pour 85 unités.
La durée de vie restante est estimée selon notre base de données avec l'année de construction. Cependant, s'il est jugé non-conforme, lorsque l'installation de traitement des eaux sera changée cette pompe pourra</t>
  </si>
  <si>
    <t>Source provenant d'un lac. Distribution gravitaire pas de pompage.
La mécanique se limite à l'électricité et vanne seulement.</t>
  </si>
  <si>
    <t>Captage dans un ruisseau
Distribution gravitaire pas de pompage.
La mécanique se limite à l'électricité et vanne seulement.</t>
  </si>
  <si>
    <t>Poste de pompage
Le poste a été construit en 1984, mais une nouvelle pompe a été mise en place en 1996
Les durées de vies restantes proviennent de l'inspecteur municipal
Les valeurs de remplacement proviennent de la police d'assurance de la MMQ</t>
  </si>
  <si>
    <t>Réservoir d'eau potable (béton)
Les durées de vies restantes proviennent de l'inspecteur municipal
Les valeurs de remplacement proviennent de la police d'assurance de la MMQ. La mécanique est nulle, car il s'agit d'un réservoir.</t>
  </si>
  <si>
    <t>Poste de pompage
Rénové en 2004 entièrement en même temps que l'installation de traitement des eaux usées ci-bas</t>
  </si>
  <si>
    <t>Poste de pompage
La valeur de remplacement est trouvée avec la capacité de 48,52 m3/d (profondeur de 5m et moins).</t>
  </si>
  <si>
    <t>Poste de pompage
La valeur de remplacement est trouvée avec la capacité de 37,56 m3/d (profondeur de 5m et moins).</t>
  </si>
  <si>
    <t>Bâtiment pour étangs aérés (seulement 2 compresseurs)</t>
  </si>
  <si>
    <t>Poste de pompage et compteur
La municipalité ne fait aucun traitement pour les usées, car ils sont fait par Trois-Pistoles.
La municipalité importe de l'eau potable de Trois-Pistoles.</t>
  </si>
  <si>
    <t>Réservoir d’eau brute pour incendie</t>
  </si>
  <si>
    <t>Poste de pompage et valve régulatrice</t>
  </si>
  <si>
    <t>Usine de traitement de l'eau potable</t>
  </si>
  <si>
    <t>Eau potable réservoir</t>
  </si>
  <si>
    <t>Poste de pompage pour s'approvisionner et distribuer l'eau (pas de chloration)
Nouveau système mis en place dans la municipalité</t>
  </si>
  <si>
    <t>2 puits
Nouveau système mis en place dans la municipalité</t>
  </si>
  <si>
    <t>Petit réservoir d'eau potable faisant partie de l'installation de production ci-bas</t>
  </si>
  <si>
    <t>Installation de production d'eau potable</t>
  </si>
  <si>
    <t>Réservoir d'eau
Estimation de la municipalité pour la valeur de remplacement et la durée de vie restante
Il n'y a pas d'immobilisation pour l'eau usée à la municipalité.</t>
  </si>
  <si>
    <t>Poste de pompage
Il y avait juste un montant global dans la police de la MMQ, mais la répartition a été faite entre le civil et la mécanique.</t>
  </si>
  <si>
    <t>Étangs non aérés
La valeur de remplacement actuelle est une estimation. Le coût de construction était de 9 500$ en 1966.</t>
  </si>
  <si>
    <t>Poste de pompage
La durée de vie restante de la mécanique est une estimation du directeur général.
Il n'y a pas de numéro civique pour les postes de pompage, donc la coordonnées GPS est approximatives.</t>
  </si>
  <si>
    <t>Gros poste de pompage refoulant vers les étangs
La durée de vie restante de la mécanique est une estimation du directeur général.
Il n'y a pas de numéro civique pour les postes de pompage, donc la coordonnées GPS est approximatives.</t>
  </si>
  <si>
    <t>Génératrices pour radio CB</t>
  </si>
  <si>
    <t>Usine de traitement des eaux usées
Étant donné que les durées de vie restantes n'était pas connu de la part de la municipalité, celle-ci ont été estimées à partir de l'année de construction
Les valeurs actuelles de remplacement sont obtenus de la part de</t>
  </si>
  <si>
    <t>Poste de chloration
Étant donné que les durées de vie restantes n'était pas connu de la part de la municipalité, celle-ci ont été estimées à partir de l'année de construction
Les valeurs actuelles de remplacement sont estimées par la municipalité, car les</t>
  </si>
  <si>
    <t>Poste de chloration
Ce poste va être changé l'année prochaine, car il est en très mauvais état.</t>
  </si>
  <si>
    <t>Petit poste de pompage
Il n'y a pas de numéro civique pour les postes de pompage, donc la coordonnées GPS est approximatives.</t>
  </si>
  <si>
    <t>Poste de pompage #1 sur la route 132 ouest
Il n'y a pas de numéro civique pour les postes de pompage, donc la coordonnées GPS est approximatives.</t>
  </si>
  <si>
    <t>Poste de pompage #2 sur la route 132 ouest
Il n'y a pas de numéro civique pour les postes de pompage, donc la coordonnées GPS est approximatives.</t>
  </si>
  <si>
    <t>Station d'approvisionnement d'eau souterraine.
Un projet avec une nouvelle source d'approvisionnement est à venir. Celle-ci coûterait environ 3 millions.</t>
  </si>
  <si>
    <t>3 réservoirs de 300 000 GUS, 100 000 GUS, 50 000 GUS</t>
  </si>
  <si>
    <t>2 étangs aérés de débit moyen de 462 m.cu./d</t>
  </si>
  <si>
    <t>Approvisionnement et poste de chloration. Le réservoir est également inclus.</t>
  </si>
  <si>
    <t>Poste de pompage
La municipalité est dans un projet pour faire la mise au norme de ses installations d'eau potable</t>
  </si>
  <si>
    <t>Usine inclut procédés mécaniques</t>
  </si>
  <si>
    <t>Aucun équipement en électricité,contrôle par gravité seulement</t>
  </si>
  <si>
    <t>Réservoir d’eau avec beaucoup d'équipements mécanique (pompes)
En 2010, il y a eu des travaux de renouvellement de l'immobilisation de 87 117$ pour le civil et 149 787$ pour la mécanique.</t>
  </si>
  <si>
    <t>Centrale de production d'eau potable. Ils y font de la chloration et ultraviolet.
En 2010, il y a eu des travaux de renouvellement de l'immobilisation de 54 286$ pour le civil et 57 301$ pour la mécanique. En comparant l'ordre de grandeur des réhabilitati</t>
  </si>
  <si>
    <t>Poste de pompage incluant deux puits aussi
La valeur de remplacement provient de la police d'assurance de la MMQ.</t>
  </si>
  <si>
    <t>2 pompes de 28.2 litres/sec
Pour les pompes qui suivent, la municipalité a répartie également le montant total du coût de construction entre les différents postes.</t>
  </si>
  <si>
    <t>1 pompe de 2.6 litres/sec
La pompe sera changée l'année prochaine.</t>
  </si>
  <si>
    <t>2 pompes de 12.4 litres/sec
La pompe sera changée l'année prochaine.</t>
  </si>
  <si>
    <t>2 pompes de 10.3 litres/sec
La pompe sera changée l'année prochaine.</t>
  </si>
  <si>
    <t>2 pompes de 8.2 litres/sec</t>
  </si>
  <si>
    <t>2 pompes de 5.2 litres/sec</t>
  </si>
  <si>
    <t>2 pompes de 32 litres/sec</t>
  </si>
  <si>
    <t>Bâtiment d'épuration excluant les bassins. Les bassins sont ci-bas.</t>
  </si>
  <si>
    <t>La nouvelle station de captage et de distrubution d'eau potable à été construite en 2014 et mise en service en février 2015</t>
  </si>
  <si>
    <t>Station de pompage souterraine d'acqueduc
Les valeurs de remplacement proviennent de la police d'assurance.
Les durées de vies restantes sont des estimations. Les pompes ont été changées depuis la construction du poste et la maintenance est effectuée, d'o</t>
  </si>
  <si>
    <t>Station de pompage d'acqueduc
Les valeurs de remplacement proviennent de la police d'assurance.
Les durées de vies restantes sont des estimations. Les pompes ont été changées depuis la construction du poste et la maintenance est effectuée, d'où l'estimati</t>
  </si>
  <si>
    <t>Poste de surpression
Les valeurs de remplacement proviennent de la police d'assurance.
Les durées de vies restantes sont des estimations. Les pompes ont été changées depuis la construction du poste et la maintenance est effectuée, d'où l'estimation de la</t>
  </si>
  <si>
    <t>Réservoir d’eau avec capacité de 750 000 gallons</t>
  </si>
  <si>
    <t>Station de pompage d'égoûts
Les valeurs de remplacement proviennent de la police d'assurance.
Les durées de vies restantes sont des estimations. Les pompes ont été changées depuis la construction du poste et la maintenance est effectuée, d'où l'estimation</t>
  </si>
  <si>
    <t>Poste souterrain de relèvement d'égoûts
Les valeurs de remplacement proviennent de la police d'assurance.
Les durées de vies restantes sont des estimations. Les pompes ont été changées depuis la construction du poste et la maintenance est effectuée, d'où</t>
  </si>
  <si>
    <t>Station de contrôle des bassins d'épuration des eaux usées</t>
  </si>
  <si>
    <t>Station souterraine d'égoûts
Les valeurs de remplacement proviennent de la police d'assurance.
Les durées de vies restantes sont des estimations. Les pompes ont été changées depuis la construction du poste et la maintenance est effectuée, d'où l'estimatio</t>
  </si>
  <si>
    <t>Pompe d'une capacité installée théorique de 3,2 L/s
La durée de vie théorique pour la mécanique est fournie par la MRC et elle évalue celle-ci à 50 ans. Étant donné que la MRC ne connaissait pas la durée de vie du civil, celle-ci est estimée à partir de l</t>
  </si>
  <si>
    <t>Traitement des eaux usées
La durée de vie théorique pour la mécanique est évaluée à 25 ans par la MRC. Étant donné que la MRC ne connaissait pas la durée de vie du civil, celle-ci est estimée à partir de l'année de construction.
La valeur de remplacement</t>
  </si>
  <si>
    <t>Un bâtiment avec 2 puits
Refait à neuf en 2013 (date de construction initiale en 1950 pour puit #1 et 1960 pour puit #2)</t>
  </si>
  <si>
    <t>Étangs aérés (2 étangs) et une petite cabane
La ventilation entre le civil et la mécanique a été faite.</t>
  </si>
  <si>
    <t>Approvisionnement et production (réservoir)
Toutes les durées de vies restantes proviennent de Nordikeau et de la municipalité.
La répartition entre le civil et la mécanique a aussi été faite par Nordikeau et la municipalité.</t>
  </si>
  <si>
    <t>Approvisionnement et production (puits)</t>
  </si>
  <si>
    <t>Réservoir
La mécanique est constituée de 3 pompes.</t>
  </si>
  <si>
    <t>Bâtiment de l'installation (excluant les étangs)</t>
  </si>
  <si>
    <t>3 étangs aérés
Les pompes ont été changées en 2011-2012</t>
  </si>
  <si>
    <t>À proximité du 60 rue des Cèdres
Poste de pompage</t>
  </si>
  <si>
    <t>À proximité du 8 rue des Cèdres
Poste de pompage</t>
  </si>
  <si>
    <t>Centrale de refoulement (plus gros poste de pompage)</t>
  </si>
  <si>
    <t>Puit
Les durées de vies restantes sont obtenues avec le contremaître.</t>
  </si>
  <si>
    <t>poste de pompage
Il n'y a pas de civil.</t>
  </si>
  <si>
    <t>réservoir  béton</t>
  </si>
  <si>
    <t>Poste de pompage d'eau usées</t>
  </si>
  <si>
    <t>Puits d'alimentation.</t>
  </si>
  <si>
    <t>Recharge atificielle de la nappes associée aux puits P-1 et P-2</t>
  </si>
  <si>
    <t>Poste de production d'eau potable avec réservoir</t>
  </si>
  <si>
    <t>Poste de pompage principal d'eau usées</t>
  </si>
  <si>
    <t>Réhabilitations: Mécanique (1998) 150 000 $.</t>
  </si>
  <si>
    <t>Réhabilitations: Civil (2014) 8 000 $ et Mécanique (2007) 3 000 $.</t>
  </si>
  <si>
    <t>Réhabilitations: Mécanique (1995) 35 000 $.</t>
  </si>
  <si>
    <t>Réhabilitations: Civil (2014) 4 000 $ et Mécanique (2006) 1 000 $.</t>
  </si>
  <si>
    <t>Réhabilitations: Mécanique (1995) 250 000 $.
Toute la mécanique a été changée en 1955.</t>
  </si>
  <si>
    <t>Réhabilitations: Civil (2014) 10 400 $ et Mécanique (2010) 4 000 $.</t>
  </si>
  <si>
    <t>Réhabilitations: Civil (2010) 10 000 $ et Mécanique (2010) 4 000 $.</t>
  </si>
  <si>
    <t>Réhabilitations: Mécanique (2008) 1 000 $.</t>
  </si>
  <si>
    <t>Puits et pompes
La mise des normes des puits est en cours pour l'installation d'un poste de chloration.</t>
  </si>
  <si>
    <t>Étangs aérés
La mise à niveau pour l'étang est en cours.</t>
  </si>
  <si>
    <t>Poste de pompage
La ventilation entre le civil et la mécanique a été faite.
Toutes les immobilisations de la municipalité ont été construites en 2007.</t>
  </si>
  <si>
    <t>Poste de pompage
La ventilation entre le civil et la mécanique a été faite.</t>
  </si>
  <si>
    <t>Puit et poste de pompage eau brute pour approvisionnement
La ventilation entre le civil et la mécanique a été faite.</t>
  </si>
  <si>
    <t>Usine de filtration eau potable
La ventilation entre le civil et la mécanique a été faite.</t>
  </si>
  <si>
    <t>Station pompage eaux usées</t>
  </si>
  <si>
    <t>Approvisionnement et production en eau potable</t>
  </si>
  <si>
    <t>Les valeurs de remplacement et les durées de vies restantes proviennent de la municipalité.
Terrain exclu</t>
  </si>
  <si>
    <t>Les valeurs de remplacement et les durées de vies restantes proviennent de la municipalité.
Terrain et conduite de 1200 m long exclus.</t>
  </si>
  <si>
    <t>Les valeurs de remplacement et les durées de vies restantes proviennent de la municipalité.
Terrain inclus</t>
  </si>
  <si>
    <t>Approvisionnement de l'eau</t>
  </si>
  <si>
    <t>Puits et usine de filtration</t>
  </si>
  <si>
    <t>Eau de surface</t>
  </si>
  <si>
    <t>Réhabilitations: Civil (1993) 2 000 000 $ et Mécanique (1993) 5 000 000 $.</t>
  </si>
  <si>
    <t>Réhabilitations: Mécanique (2000) 50 000 $.</t>
  </si>
  <si>
    <t>Réhabilitations: Civil (2010) 10 000 $ et Mécanique (2010) 8 000 $.</t>
  </si>
  <si>
    <t>Réservoir d'emmagasinement</t>
  </si>
  <si>
    <t>Protection incendie parc industrielle (lac artficiel). Il s'agit de l'eau potable du réseau qui vient remplir ce lac, mais une fois qu'il atteint le lac l'eau devient non potable.
Toutes les durées de vies restantes proviennent du coordonnateur des travau</t>
  </si>
  <si>
    <t>Puit et poste de pompage et distribution rang 3</t>
  </si>
  <si>
    <t>poste de distribution principal</t>
  </si>
  <si>
    <t>Poste de pompage des eaux usées pour alimenter l'installation de traitement des eaux usées.</t>
  </si>
  <si>
    <t>Usine de filtation membranaire</t>
  </si>
  <si>
    <t>Réservoir d'eau rénové en 2012</t>
  </si>
  <si>
    <t>Puits béton - capacité petite</t>
  </si>
  <si>
    <t>Puits béton - capacité moyenne</t>
  </si>
  <si>
    <t>Puits béton - capacité grande - mécanique  2016</t>
  </si>
  <si>
    <t>Puits béton - capacité moyenne-mecanique 2010</t>
  </si>
  <si>
    <t>Puits acier - capacité petite</t>
  </si>
  <si>
    <t>Puits béton et batiment - cap. grande - pompe 2013</t>
  </si>
  <si>
    <t>Puits béton et batiment - cap. grande</t>
  </si>
  <si>
    <t>Usine d'eau potable et réservoir</t>
  </si>
  <si>
    <t>Sation d'épuration des eaux usées (étangs aérés)</t>
  </si>
  <si>
    <t>Poste de production d'eau potable et réservoir</t>
  </si>
  <si>
    <t>Poste de production d'eau potable et puits P-3</t>
  </si>
  <si>
    <t>Station d'épuration des eaux usées (étangs aérés)</t>
  </si>
  <si>
    <t>Réhabilitations: Civil (1995) 30 000 $ et Mécanique (1995) 270 000 $.</t>
  </si>
  <si>
    <t>Poste de traitement et conduite d'amenée</t>
  </si>
  <si>
    <t>Réservoir sur le réseau (100 000 gal)</t>
  </si>
  <si>
    <t>Usine de filtration.</t>
  </si>
  <si>
    <t>Réservoir au poste de chloration (100 000 Gal)</t>
  </si>
  <si>
    <t>Réservoir de 156 m3</t>
  </si>
  <si>
    <t>Capacité théorique de 6,6 l/s</t>
  </si>
  <si>
    <t>Puits à Saint-Thomas-Dydime</t>
  </si>
  <si>
    <t>16 km de conduite d'amenée depuis Saint-Thomas-Dydime</t>
  </si>
  <si>
    <t>Réservoir de 1000 m3 environ</t>
  </si>
  <si>
    <t>Production</t>
  </si>
  <si>
    <t>Approvisionnement</t>
  </si>
  <si>
    <t>Réhabilitations: Civil (2014) 137 000 $ et Mécanique (2014) 1 235 000 $.</t>
  </si>
  <si>
    <t>À l'usine de filtration.</t>
  </si>
  <si>
    <t>Puits à Saint Ludger de Milot</t>
  </si>
  <si>
    <t>Prise d'eau pour alimenter l'usine d'eau potable</t>
  </si>
  <si>
    <t>Usine de traitement et production d'eau potable</t>
  </si>
  <si>
    <t>Puits d'approvisionnement</t>
  </si>
  <si>
    <t>Usine de filtration et réservoir d'eau potable.</t>
  </si>
  <si>
    <t>Travaux majeurs de réhabilitation en 2006</t>
  </si>
  <si>
    <t>Réhabilitation sur la Mécanique en 2013
 de 74 221$.</t>
  </si>
  <si>
    <t>Réhabilitation sur la Mécanique en 2010
 de 12 000$.</t>
  </si>
  <si>
    <t>Réhabilitation sur la Mécanique en 2013 de 
48 419$.</t>
  </si>
  <si>
    <t>La tableau électronique est a changer (2016)</t>
  </si>
  <si>
    <t>Poste de surpression et de rechloration</t>
  </si>
  <si>
    <t>Rénové en 2009</t>
  </si>
  <si>
    <t>Réservoir de 200 000 GUS avec une station de pompage</t>
  </si>
  <si>
    <t>Usine de production d'eau potable, intègre 5 chambres de vanne d'air.</t>
  </si>
  <si>
    <t>Analyseur de chlore, PH, et temperature (SWAN)</t>
  </si>
  <si>
    <t>Augmente la pression      de 40 psi à 115 psi</t>
  </si>
  <si>
    <t>Réduit la pression            de 113 psi à 45 psi</t>
  </si>
  <si>
    <t>Réduit la pression            de 125 psi à 25 psi</t>
  </si>
  <si>
    <t>Dégrillage fin</t>
  </si>
  <si>
    <t>Pompe vers le Dégrilleur (Poste P-2)</t>
  </si>
  <si>
    <t>Pompe vers le Dégrilleur (Poste P-3)</t>
  </si>
  <si>
    <t>Dégrilleur et rejet dans la Rivière Saguenay</t>
  </si>
  <si>
    <t>Pas de numéro civique.</t>
  </si>
  <si>
    <t>Réhabilitations: Civil (2012) 80 000 $ et Mécanique (2013) 73 000 $.</t>
  </si>
  <si>
    <t>Pas de numéro civique.
Réhabilitations: Civil (2007) 33 000 $ et Mécanique (2011) 50 000 $.</t>
  </si>
  <si>
    <t>Poste d'analyses de chlore</t>
  </si>
  <si>
    <t>Espace pour l'entreposage des boues provenant de l’usine d’épuration avant épandange au champs</t>
  </si>
  <si>
    <t>Bâtiment abritant un régulateur de débit des eaux usées qui se déversent dans un réservoir appelé chambre des siphons. Ce réservoir est une mise en charge permettant aux eaux usées de traverser sous la rivière aux Sables, par le phénomène de siphon, vers</t>
  </si>
  <si>
    <t>Usine de filtration avec un réservoir d'eau</t>
  </si>
  <si>
    <t>Réhabilitations: Civil (2012) 60 000 $ et Mécanique (2013) 5 000 $.</t>
  </si>
  <si>
    <t>Pas de numéro civique.
Réhabilitations: Civil (2007) 33 000 $ et Mécanique (2011) 25 000 $.</t>
  </si>
  <si>
    <t>Sera remplacée en 2016</t>
  </si>
  <si>
    <t>Bâtiment de chloration</t>
  </si>
  <si>
    <t>Ajout et amélioration des équipements en 2004</t>
  </si>
  <si>
    <t>Réservoir d’eau potable de capacité de 700 m^3</t>
  </si>
  <si>
    <t>Étangs aérés  - Capacité de 4493 m3/d</t>
  </si>
  <si>
    <t>Poste de pompage de capacité de 88 l/s</t>
  </si>
  <si>
    <t>Réservoir d’eau potable et bâtiment de capacité de 2000 m^3</t>
  </si>
  <si>
    <t>Réservoir d’eau potable de capacité de 1900 m^3 - Malgré sa construction en 1924, il s'agit encore de l'un des meilleurs</t>
  </si>
  <si>
    <t>Usine de traitement des eaux usées (physico-chimique) ayant un débit de 9249 m.cu./d.</t>
  </si>
  <si>
    <t>1 étang non aéré avec 2 bassins de filtration ayant un débit moyen de 285 m.cu./d.</t>
  </si>
  <si>
    <t>2 puits et 2 réservoirs (75 m.cu. chaque). Réhabilitation majeure en 2011 (près de 100 00$ pour :système de télémétrie, réhabilitation des pompes, etc)</t>
  </si>
  <si>
    <t>Puit avec pompes, le bâtiment a été restauré il y a cinq ans, Montant assuré.</t>
  </si>
  <si>
    <t>Réservoir d’eau potable, Montant assuré.</t>
  </si>
  <si>
    <t>Réservoirs d'eau potable, Remis à neuf en 2001</t>
  </si>
  <si>
    <t>chambre de réduction de pression -1 - Coordonnées GPS transmises par la municipalité</t>
  </si>
  <si>
    <t>chambre de réduction de pression -2 - Coordonnées GPS transmises par la municipalité</t>
  </si>
  <si>
    <t>chambre de réduction de pression -2A - Coordonnées GPS transmises par la municipalité</t>
  </si>
  <si>
    <t>chambre de réduction de pression -3 - Coordonnées GPS transmises par la municipalité</t>
  </si>
  <si>
    <t>Résevoir d'eau potable de 1200 m^3</t>
  </si>
  <si>
    <t>Réservoir d'eau potable de 800 m^3</t>
  </si>
  <si>
    <t>Approvisionnement et réservoir Turcotte - même durée de vie restante civil et mécanique</t>
  </si>
  <si>
    <t>Poste de pompage, Montant assuré.</t>
  </si>
  <si>
    <t>Installation de traitement des eaux usées (usine et étang), Montant estimé à partir de la capacité.</t>
  </si>
  <si>
    <t>2 réservoirs de 1000 m.cu. Chaque</t>
  </si>
  <si>
    <t>Étangs aérés de 1921 m.cu./d</t>
  </si>
  <si>
    <t>capacité théorique installée de 6,5 l/s.</t>
  </si>
  <si>
    <t>capacité théorique installée de 19 l/s.</t>
  </si>
  <si>
    <t>capacité théorique installée de 29 l/s.</t>
  </si>
  <si>
    <t>capacité théorique installée de 150 l/s.</t>
  </si>
  <si>
    <t>chambre de réduction de pression -4 - Coordonnées GPS transmises par la municipalité</t>
  </si>
  <si>
    <t>Chambre de raccordement - Coordonnées GPS transmises par la municipalité</t>
  </si>
  <si>
    <t>2 cellules de 50 m.cu. Chaque. Normalisation des infrastructure en 2010 (57 5000$)</t>
  </si>
  <si>
    <t>Puits d'approvisionnement. Normalisation des infrastructures en 2010. Valeurs de remplacement trouvées grâce à la soumission</t>
  </si>
  <si>
    <t>Puits de réserve. Valeurs de remplacement trouvées grâce à l'aide financière accordée par le MAMOT.</t>
  </si>
  <si>
    <t>étangs aérés ayant un débit moyen de 390 m.cu./d.</t>
  </si>
  <si>
    <t>Usine de traitement Physico-chimique
Nom de la régie : Accord intermunicipale pour les eaux usées
Municipalités concernées : Saint-Ferréol-les-Neiges (26,48%) ,Saint-Joachim (6,77%), Sainte-Anne-de-Beaupré (20,90%),  Beaupré (45,84%)
Valeur de remplacemen</t>
  </si>
  <si>
    <t>Nom de la régie : Accord intermunicipale pour les eaux usées
Municipalités concernées : Saint-Ferréol-les-Neiges (26,48%) ,Saint-Joachim (6,77%), Sainte-Anne-de-Beaupré (20,90%),  Beaupré (45,84%)
Valeur de remplacement totale : Civil 16 536 000 $, Mécani</t>
  </si>
  <si>
    <t>Poste de pompage et de régulation de pression - même durée de vie restante vu l'état actuel du poste</t>
  </si>
  <si>
    <t>Coût réel indexé. Usine d'eau potable sur le réseau de Saint-Siméon. Capacité maximale de 1 324 m.cu./d. Eau souterraine</t>
  </si>
  <si>
    <t>Valeur de remplacement selon les estimations de la MMQ (ventilation faites par le MAMOT)</t>
  </si>
  <si>
    <t>Valeur de remplacement selon les estimations de la MMQ. Poste de pompage permettant de desservir l'Ouest du secteur Saint-siméon</t>
  </si>
  <si>
    <t>Valeur de remplacement selon les estimations de la MMQ. Étangs aérés ayant un débit moyen de 1320 m.cu./d</t>
  </si>
  <si>
    <t>Valeur de remplacement selon les estimations de la MMQ. Poste de pompage ayant une capacité théorique de 28 l/s</t>
  </si>
  <si>
    <t>Valeur de remplacement selon les estimations de la MMQ. Poste de pompage ayant une capacité théorique de 58 l/s</t>
  </si>
  <si>
    <t>Poste de pompage de capacité de 8 l/s</t>
  </si>
  <si>
    <t>Poste de pompage de capacité de 23,66 l/s</t>
  </si>
  <si>
    <t>Poste de pompage d'eau potable</t>
  </si>
  <si>
    <t>Régulateur d'eau usées</t>
  </si>
  <si>
    <t>Poste de pompage de capacité de 97,95 l/s</t>
  </si>
  <si>
    <t>1440 m^3/d</t>
  </si>
  <si>
    <t>Usine d'épuration avec 2 étangs aérés (capacité de traitement de 313 m^3/d)</t>
  </si>
  <si>
    <t>Réservoir d'eau et poste de chloration</t>
  </si>
  <si>
    <t>Poste de pompage #2 de capacité de 25 l/s</t>
  </si>
  <si>
    <t>Poste de pompage #3</t>
  </si>
  <si>
    <t>Captage</t>
  </si>
  <si>
    <t>Étangs aérés avec un débit moyen de 742 m.cu./d</t>
  </si>
  <si>
    <t>Filtre à tourbe (Écoflow) et poste de pompage</t>
  </si>
  <si>
    <t>capacité théorique installée de 8,0 l/s</t>
  </si>
  <si>
    <t>Étangs aérés à paroies verticales ayant un débit moyen de 89 m.cu./d.</t>
  </si>
  <si>
    <t>Puits avec une seule pompe qui a complètement été changée en 2010. La valeur de remplacement inclut aussi certaines conduites reliant le puits au réseau de distribution.</t>
  </si>
  <si>
    <t>capacité de 4,7 l/s</t>
  </si>
  <si>
    <t>capacité de 18,0 l/s</t>
  </si>
  <si>
    <t>4 chambres de vannes de réduction de la pression (1 sur chaque puits d'approvisionnement)</t>
  </si>
  <si>
    <t>4 puits d'approvisionnement</t>
  </si>
  <si>
    <t>Réservoir : Tout va être refait très prochainnement</t>
  </si>
  <si>
    <t>Nom de la régie : Régie d'assainissement des eaux usées - Boischatel, L'Ange-Gardien, Château-Richer
Municipalités concernées : Boischatel (49%), L'Ange-Gardien (24%), Château-Richer (27%)
Valeur de remplacement totale : Civil 77 666  $, Mécanique 199 711</t>
  </si>
  <si>
    <t>Nom de la régie : Régie d'assainissement des eaux usées - Boischatel, L'Ange-Gardien, Château-Richer
Municipalités concernées : Boischatel (49%), L'Ange-Gardien (24%), Château-Richer (27%)
Valeur de remplacement totale : Civil 114 929  $, Mécanique 295 53</t>
  </si>
  <si>
    <t>Nom de la régie : Régie d'assainissement des eaux usées - Boischatel, L'Ange-Gardien, Château-Richer
Municipalités concernées : Boischatel (49%), L'Ange-Gardien (24%), Château-Richer (27%)
Valeur de remplacement totale : Civil 48 037  $, Mécanique 123 523</t>
  </si>
  <si>
    <t>Nom de la régie : Régie d'assainissement des eaux usées - Boischatel, L'Ange-Gardien, Château-Richer
Municipalités concernées : Boischatel (49%), L'Ange-Gardien (24%), Château-Richer (27%)
Valeur de remplacement totale : Civil 42 200  $, Mécanique 108 513</t>
  </si>
  <si>
    <t>Nom de la régie : Régie d'assainissement des eaux usées - Boischatel, L'Ange-Gardien, Château-Richer
Municipalités concernées : Boischatel (49%), L'Ange-Gardien (24%), Château-Richer (27%)
Valeur de remplacement totale : Civil 53 872  $, Mécanique 138 528</t>
  </si>
  <si>
    <t>Nom de la régie : Régie d'assainissement des eaux usées - Boischatel, L'Ange-Gardien, Château-Richer
Municipalités concernées : Boischatel (49%), L'Ange-Gardien (24%), Château-Richer (27%)
Valeur de remplacement totale : Civil 48 485  $, Mécanique 124 677</t>
  </si>
  <si>
    <t>Nom de la régie : Régie d'assainissement des eaux usées - Boischatel, L'Ange-Gardien, Château-Richer
Municipalités concernées : Boischatel (49%), L'Ange-Gardien (24%), Château-Richer (27%)
Valeur de remplacement totale : Civil 44 445 $, Mécanique 114 287</t>
  </si>
  <si>
    <t>Mise à niveau a été effectuée en 2010-2011</t>
  </si>
  <si>
    <t>Restauré et très bien entretenue</t>
  </si>
  <si>
    <t>Une mise à niveau globale doit être réalisé</t>
  </si>
  <si>
    <t>Nom de la régie : Régie d'assainissement des eaux usées - Boischatel, L'Ange-Gardien, Château-Richer
Municipalités concernées : Boischatel (49%), L'Ange-Gardien (24%), Château-Richer (27%)
Valeur de remplacement totale : Civil 5 614 915  $, Mécanique 2 64</t>
  </si>
  <si>
    <t>Nom de la régie : Régie d'assainissement des eaux usées - Boischatel, L'Ange-Gardien, Château-Richer
Municipalités concernées : Boischatel (49%), L'Ange-Gardien (24%), Château-Richer (27%)
Valeur de remplacement totale : Civil 100 112  $, Mécanique 257 43</t>
  </si>
  <si>
    <t>Nom de la régie : Régie d'assainissement des eaux usées - Boischatel, L'Ange-Gardien, Château-Richer
Municipalités concernées : Boischatel (49%), L'Ange-Gardien (24%), Château-Richer (27%)
Valeur de remplacement totale : Civil 241 977  $, Mécanique 622 22</t>
  </si>
  <si>
    <t>Nom de la régie : Régie d'assainissement des eaux usées - Boischatel, L'Ange-Gardien, Château-Richer
Municipalités concernées : Boischatel (49%), L'Ange-Gardien (24%), Château-Richer (27%)
Valeur de remplacement totale : Civil 56 116  $, Mécanique 144 300</t>
  </si>
  <si>
    <t>Nom de la régie : Régie d'assainissement des eaux usées - Boischatel, L'Ange-Gardien, Château-Richer
Municipalités concernées : Boischatel (49%), L'Ange-Gardien (24%), Château-Richer (27%)
Valeur de remplacement totale : Civil 247 813  $, Mécanique 637 23</t>
  </si>
  <si>
    <t>Nom de la régie : Régie d'assainissement des eaux usées - Boischatel, L'Ange-Gardien, Château-Richer
Municipalités concernées : Boischatel (49%), L'Ange-Gardien (24%), Château-Richer (27%)
Valeur de remplacement totale : Civil 47 587  $, Mécanique 122 368</t>
  </si>
  <si>
    <t>Nom de la régie : Régie d'assainissement des eaux usées - Boischatel, L'Ange-Gardien, Château-Richer
Municipalités concernées : Boischatel (49%), L'Ange-Gardien (24%), Château-Richer (27%)
Valeur de remplacement totale : Civil 97 423  $, Mécanique 250 517</t>
  </si>
  <si>
    <t>chambre de réduction</t>
  </si>
  <si>
    <t>chambre de réduction, située sur emprise HQ</t>
  </si>
  <si>
    <t>Station d'épuration PC avec un débit de 10 241m²/d, elle traite les eaux usées pour les 3 municipalités (Boischatel, L'Ange-Gardien et Chateau-Richer)</t>
  </si>
  <si>
    <t>60% des coûts à Boischatel et 40% des coût à L'Ange-Gardien. Travaux de réhabilitation prévu prochainement.</t>
  </si>
  <si>
    <t>Réhabilitation mécanique en 2014</t>
  </si>
  <si>
    <t>Réhabilitation majeure et complète des installations en 2013. Les anciens étangs dataient de 1987</t>
  </si>
  <si>
    <t>Réhabilitation majeure en 2013 (62 565$)</t>
  </si>
  <si>
    <t>Analyseur de chlore SBL 5 - Montant approximatif pour l'acquisition</t>
  </si>
  <si>
    <t>Poste de pompage - Montant approximatif pour l'acquisition</t>
  </si>
  <si>
    <t>Puit SBL 4 - Montant investi</t>
  </si>
  <si>
    <t>Étangs avec membrane - Montant investi</t>
  </si>
  <si>
    <t>Aqueduc - poste traitement au chlore  -Montant investi - bâtiment dû pour travaux</t>
  </si>
  <si>
    <t>Puit - SBL 3 - Montant investi</t>
  </si>
  <si>
    <t>Goudreault - Montant investi</t>
  </si>
  <si>
    <t>Réhabilitation majeure en 2015 (55 800$)</t>
  </si>
  <si>
    <t>Réhabilitation majeure en 2012 (331 089$)</t>
  </si>
  <si>
    <t>Réhabilitation majeure en 2014 (83 700$)</t>
  </si>
  <si>
    <t>Poste de pompage - réhabilitation de la mécanique effectuée en 2014</t>
  </si>
  <si>
    <t>SBL 5 - poste traitement au chlore - Montant investi</t>
  </si>
  <si>
    <t>Puit - Du puits - Montant investi</t>
  </si>
  <si>
    <t>Réservoir principal - Montant approximatif pour l'acquisition - réparation mineure nécessaire, mécanique bon état investissement mineur nécessaire</t>
  </si>
  <si>
    <t>Réservoir du Golf - Montant investi</t>
  </si>
  <si>
    <t>Poste de pompage et de régulation de pression - Montant approximatif pour l'acquisition</t>
  </si>
  <si>
    <t>Étang aéré, une mise aux normes sera effectuée d'ici le 31 dec 2016 : ajout de filtration granulaire pour un montant estimé l'ordre de  1 000 000 $</t>
  </si>
  <si>
    <t>Poste de pompage - Un pourcentage de 50%/50% a été privilégié par la municipalité</t>
  </si>
  <si>
    <t>L'infrastrusture est situé sur le territoire de Stoneham, par contre elle appartient à Lac-Delage</t>
  </si>
  <si>
    <t>Réservoir d'eau potable - Pas de mécanique</t>
  </si>
  <si>
    <t>Surpresseur (Mécanique sera changée en 2016)</t>
  </si>
  <si>
    <t>Étangs aérés (1633 m.cu./d.)</t>
  </si>
  <si>
    <t>Capacité théorique installée de 62 l/s</t>
  </si>
  <si>
    <t>2 puits et un réservoir</t>
  </si>
  <si>
    <t>2 puits et 2 réservoirs</t>
  </si>
  <si>
    <t>1 puits</t>
  </si>
  <si>
    <t>Poste de pompage et de régulation de pression- Montant investi</t>
  </si>
  <si>
    <t>Poste de pompage et de régulation de pression - Montant investi</t>
  </si>
  <si>
    <t>souce souterraine avec influence d'eau de surface - Ligouri - Montant investi - travaux nécessaire civil et mécanique</t>
  </si>
  <si>
    <t>capacité théorique installée de 22,8 l/s</t>
  </si>
  <si>
    <t>capacité théorique installée de 12,6 l/s</t>
  </si>
  <si>
    <t>capacité théorique installée de 14,4 l/s</t>
  </si>
  <si>
    <t>capacité théorique installée de 8 l/s</t>
  </si>
  <si>
    <t>capacité théorique installée de 18 l/s</t>
  </si>
  <si>
    <t>Valeur actuelle de remplacement estimée en actualisant le coût de construction d'origine.
Type de station: étangs aérés ayant un débit moyen de 3815 m.cu./d.</t>
  </si>
  <si>
    <t>Valeur actuelle de remplacement estimée selon des évaluations d'ingénieurs.</t>
  </si>
  <si>
    <t>Valeur actuelle de remplacement estimée selon les coûts des derniers travaux de réhabilitation. 
Capacité maximale de production de 6 650 m.cu./d.</t>
  </si>
  <si>
    <t>Valeur actuelle de remplacement estimée selon les coûts des derniers travaux de réhabilitation.</t>
  </si>
  <si>
    <t>Poste de pompage d'eau traitée</t>
  </si>
  <si>
    <t>Surpresseur d'eau traitée</t>
  </si>
  <si>
    <t>Hot Box</t>
  </si>
  <si>
    <t>Poste de pompage - Un entretien rigoureux est effectué tant pour le civil et la mécanique - le montant global a été réparti 50/50 pour tenir en compte de l'emplacement des infrastructures</t>
  </si>
  <si>
    <t>Source souterraine - le civil correspond au béton</t>
  </si>
  <si>
    <t>Bâtiment où l'on effectue le raccordement des 2 sources</t>
  </si>
  <si>
    <t>Réservoir de 2 100m3 et pompage</t>
  </si>
  <si>
    <t>Valeur actuelle de remplacement estimée en actualisant le coût de construction d'origine.</t>
  </si>
  <si>
    <t>Poste de pompage d'eau usée</t>
  </si>
  <si>
    <t>Poste de pompage d'eau pluvial</t>
  </si>
  <si>
    <t>Bassin de rétention d'eau usée</t>
  </si>
  <si>
    <t>Chambre de vannes, contrôle, surverse …</t>
  </si>
  <si>
    <t>Chambre de boues</t>
  </si>
  <si>
    <t>Bassin de rétention d'eau pluvial surface</t>
  </si>
  <si>
    <t>Bassin de rétention d'eau pluvial souterrain</t>
  </si>
  <si>
    <t>Poste de pompage - chambre souterraine</t>
  </si>
  <si>
    <t>Site des sources d'eau - remis a neuf 2007 - départ en 1910</t>
  </si>
  <si>
    <t>Approvisionnement et production d’eau potable - réagrandi en 2012</t>
  </si>
  <si>
    <t>4 étangs aéres (2400 m.cu./d.)</t>
  </si>
  <si>
    <t>Ouvrage de retenu - égout pluvial</t>
  </si>
  <si>
    <t>Ouvrage de retenu -égout pluvial</t>
  </si>
  <si>
    <t>Réducteur de débit</t>
  </si>
  <si>
    <t>puits eau potable
Il n'y a pas d'immobilisation en eaux usées à la municipalité.</t>
  </si>
  <si>
    <t>Réservoir d'eau
La mécanique est incluse dans l'immobilisation ci-haut</t>
  </si>
  <si>
    <t>puits eau potable
Mécanique refaite en 2006 et pompe changé en 2015</t>
  </si>
  <si>
    <t>réservoir d'eau va être changer en 2016
La mécanique est incluse dans l'immobilisation ci-haut</t>
  </si>
  <si>
    <t>Poste de pompage - Un entretien rigoureux est effectué tant pour le civil et la mécanique</t>
  </si>
  <si>
    <t>Usine de traitement, pompage et réservoir de 975m3</t>
  </si>
  <si>
    <t>Régulateur de débit</t>
  </si>
  <si>
    <t>Siphon inversé arrivé au étangs sous rivière</t>
  </si>
  <si>
    <t>Purge AQ</t>
  </si>
  <si>
    <t>Compteur à l'arrivée principal de l'usine</t>
  </si>
  <si>
    <t>Bassin de rentention pluvial secteur sur le parc</t>
  </si>
  <si>
    <t>Réservoir d’eau potable de capacité de 302 m^3</t>
  </si>
  <si>
    <t>Puits - La mécanique a été changée.</t>
  </si>
  <si>
    <t>Puits - La mécanique sera peut-être récupéré pour le nouveau puit.</t>
  </si>
  <si>
    <t>Réservoir d’eau potable de capacité de 757 m^3</t>
  </si>
  <si>
    <t>2 Étangs à rétention réduite ayant un débit moyen de 648 m.cu./d.</t>
  </si>
  <si>
    <t>Poste de pompage ayant une capacité de 5 l/s</t>
  </si>
  <si>
    <t>Poste de pompage ayant une capacité de 40 l/s</t>
  </si>
  <si>
    <t>Station de pompage (réseau Pied de la Montagne)</t>
  </si>
  <si>
    <t>Réservoir (réseau Pied de la Montagne)</t>
  </si>
  <si>
    <t>Capacité maximale nominale de 1254 m.cu./d.</t>
  </si>
  <si>
    <t>Réservoir (réseau Saint-Casimir)</t>
  </si>
  <si>
    <t>Réservoir d’eau : Projet de remplacement en cours (Le réservoir d'eau potable - le poste de surpression et le réducteur de préssion sont situés sur le même site)</t>
  </si>
  <si>
    <t>Poste de surpression - pompes neuves - ce poste ne sert plus beaucoup depuis la construction du puits Thibodeau</t>
  </si>
  <si>
    <t>Réservoir d’eau potable de capacité de 454 m^3</t>
  </si>
  <si>
    <t>Poste de pompage avec Bâtiment</t>
  </si>
  <si>
    <t>Poste de pompage Bâtiment</t>
  </si>
  <si>
    <t>Poste de pompage - Bâtiment</t>
  </si>
  <si>
    <t>Poste de pompage - montants estimés en fonction d'une capacité théorique installé de 5,5 l/s</t>
  </si>
  <si>
    <t>Station d'épuration incluant 3 étangs aérés</t>
  </si>
  <si>
    <t>Puits d'approvisionnement mis aux normes en 2005</t>
  </si>
  <si>
    <t>2 étangs aérés avec un débit moyen de 1732 m.cu./d.</t>
  </si>
  <si>
    <t>Capacité installée théorique de 8 l/s.</t>
  </si>
  <si>
    <t>Capacité installée théorique de 60 l/s.</t>
  </si>
  <si>
    <t>Capacité installée théorique de 7 l/s.</t>
  </si>
  <si>
    <t>Capacité installée théorique de 35 l/s.</t>
  </si>
  <si>
    <t>Capacité installée théorique de 24 l/s.</t>
  </si>
  <si>
    <t>Station pour les sufflantes et étang (valeur de remplacement des étangs estimée)</t>
  </si>
  <si>
    <t>Usine de traitement des eaux usées + 3 étangs aérés</t>
  </si>
  <si>
    <t>Approvisionnement et production : Projet de remplacement en cours</t>
  </si>
  <si>
    <t>Poste de pompage, des modifications mécaniques sont prévues</t>
  </si>
  <si>
    <t>Poste de pompage : Mécanique refait à neuf</t>
  </si>
  <si>
    <t>Usine d'épuration (filtres à tourbe)</t>
  </si>
  <si>
    <t>Construit en 1983, mais réhabilité  en 2014</t>
  </si>
  <si>
    <t>Puits principal, Montant investi a été actualisé et réparti.</t>
  </si>
  <si>
    <t>3 réservoirs rénovés en 2013 (civil et mécanique), la mécanique refaite entièrement</t>
  </si>
  <si>
    <t>2 pompes (1997-2015) - Capacité théorique 10,6 l/s.  Montant investi a été actualisé et réparti.</t>
  </si>
  <si>
    <t>Système pour 8 rés.  Montant investi a été actualisé et réparti.</t>
  </si>
  <si>
    <t>Approvisionnement eau potable</t>
  </si>
  <si>
    <t>Transformateur utilisé dans la production d'eau potable</t>
  </si>
  <si>
    <t>Usine traitement eaux usées - montant d'assurance avec coûts des étangs estimés</t>
  </si>
  <si>
    <t>montant d'assurance - estimation pour répartition civil mécanique - civil: caisson métalique</t>
  </si>
  <si>
    <t>montant d'assurance - estimation pour répartition civil mécanique - présence d'un réservoir avec des pompes- gros travaux de réhabiliations de l'équipement en 1998</t>
  </si>
  <si>
    <t>Nom de la régie : Régie d'aqueduc du Grand Pré
Municipalités concernées : Maskinongé (11,5%), Louiseville  (59,5%), Yamachiche  (12,4%), Saint-Léon-Le-Grand  (3,1%), Sainte-Ursule  (6,7%),  Saint-Justin  (3,7%), Sainte-Angèle-de-Prémont  (3,1%) 
Valeur de</t>
  </si>
  <si>
    <t>Montant d'assurance + estimation des étangs aérées</t>
  </si>
  <si>
    <t>Réservoir avec pompage</t>
  </si>
  <si>
    <t>Montant de l'assurance pour le batiment, valeur des étangs estimés, problèmes important au niveau du système d'oxygénation</t>
  </si>
  <si>
    <t>2009-2010 travaux majeurs agrandissememt chloration + réservoirs refaits + 2 réservoirs</t>
  </si>
  <si>
    <t>réfections 2009-2010 + 2 réservoirs</t>
  </si>
  <si>
    <t>Valeurs fournies par la municipalité</t>
  </si>
  <si>
    <t>Une des deux pompes a été remplacée en août 2000</t>
  </si>
  <si>
    <t>Réservoir en acier inox 45m3</t>
  </si>
  <si>
    <t>Deux étangs aérés</t>
  </si>
  <si>
    <t>Bassin roseaux épurateurs</t>
  </si>
  <si>
    <t>Deux pompes</t>
  </si>
  <si>
    <t>montant d'assurance</t>
  </si>
  <si>
    <t>étang aérés, estimation</t>
  </si>
  <si>
    <t>réservoir inclus, montant d'assurance</t>
  </si>
  <si>
    <t>Montant d'assurance total pour les deux postes rue Sainte-Anne, répartition des coûts entre les deux postes en prenant en compte leur capacité théorique</t>
  </si>
  <si>
    <t>Puits - montant assurance- répartition civil/mécanique estimée</t>
  </si>
  <si>
    <t>Les valeurs de remplacement correspondent au coût de construction du réservoir en 2014</t>
  </si>
  <si>
    <t>Montant d'assurance</t>
  </si>
  <si>
    <t>Montant d'assurance pour les deux postes rue Sainte-Anne, répartition des coûts entre les deux postes en prenant en compte leur capacité théorique</t>
  </si>
  <si>
    <t>Incluant: Puit+Réservoir+Chloration</t>
  </si>
  <si>
    <t>Valeur de remplacement estimée (Volumes des réservoirs estimés)</t>
  </si>
  <si>
    <t>Entente intermunicipale 
Municipalités concernées : Saint-Tite (96,23%), Hérouxville (3,77%)
Valeur de remplacement totale : Civil 1 050 000$ et Mécanique 650 000$
Réserve en réseau en béton précontraint. Rapport de structure qui indique que des travaux d</t>
  </si>
  <si>
    <t>Entente intermunicipale 
Municipalités concernées : Saint-Tite (96,23%), Hérouxville (3,77%)
Valeur de remplacement totale : Civil 5 000$ et Mécanique 20 000$
La vanne régulatrice de pression n'est plus fonctionnel des vérifications sont en cours pour dia</t>
  </si>
  <si>
    <t>Entente
Municipalités concernées: MRC de Mékinac et Saint-Tite
Copropriété pour le réservoir, Saint-Tite a payé 350 000$ sur une totalité de 800 000$
Entente avec la MRC de Mékinac. Une portion du réservoir appartient à la ville de Saint-Tite.</t>
  </si>
  <si>
    <t>Usine d'épuration - le montant mécanique vient des assurances MMQ, étangs estimés</t>
  </si>
  <si>
    <t>Poste de chloration, batiment en ciment - Valeurs de la MMQ -équipement refait à neuf en 2015</t>
  </si>
  <si>
    <t>Incluant  Chloration</t>
  </si>
  <si>
    <t>Valeurs établis selon les coûts d'origine</t>
  </si>
  <si>
    <t>Avec sustème de pompage</t>
  </si>
  <si>
    <t>Onglet Cout 2013</t>
  </si>
  <si>
    <t>Chambre de béton</t>
  </si>
  <si>
    <t>Compteur d'eau entre les municipalités de Saint-Tite et Hérouxville. Ne fait pas partie de l'entente intermunicipal mais lors de la dernière rénovation la ville de Saint-Tite a contribué au remplacement de l'équipement en payant 5 000$
Dernière réhabilita</t>
  </si>
  <si>
    <t>Les pompe ont été réusinés au complet entre 2011 et 2013. Une sonde de marque IJINUS a été installé sur le trop-plein 
Dernière réhabilitation mécanique en 2011: 3 000$</t>
  </si>
  <si>
    <t>Les pompe ont été réusinés au complet entre 2011 et 2013. Une sonde de marque IJINUS a été installé sur le trop-plein 
Dernière réhabilitation mécanique en 2013: 3 000$</t>
  </si>
  <si>
    <t>Les pompe ont été réusinés au complet entre 2011 et 2013. Une sonde de marque IJINUS a été installé sur le trop-plein 
Dernière réhabilitation mécanique en 2011: 32 000$</t>
  </si>
  <si>
    <t>En 2015 les surpresseur seront tous refait. À ce jours deux surpresseur sont en réparation et le troisième partira une fois un des équipement revenu. Des vannes murale avec mauvais encrage d'acier avait été installer lors de la contruction, toutes les van</t>
  </si>
  <si>
    <t>Une sonde de marque IJINUS a été installé sur le trop-plein</t>
  </si>
  <si>
    <t>Puit pour approvisionnement</t>
  </si>
  <si>
    <t>Filtre intermittant à recirculation</t>
  </si>
  <si>
    <t>Reservoir d'eau de 500 000 gallon et système de chloration</t>
  </si>
  <si>
    <t>Avec station de pompage avec chloration</t>
  </si>
  <si>
    <t>Valeur totale de remplacement 27 276 000 $ (Civil 54 % et Mécanique 46 %)</t>
  </si>
  <si>
    <t>Bâtiment de contrôle et de télémétrie, la répartition civil/mécanique a été estimé</t>
  </si>
  <si>
    <t>Valeurs estimées par la municipalité</t>
  </si>
  <si>
    <t>Entente intermunicipale
Municipalités concernées : Saint-Stanislas (49,52%), Saint-Prosper-de-Champlain (50,48%
Valeur de remplacement totale : Civil 1 897 057 $, Mécanique 1 616 011 $</t>
  </si>
  <si>
    <t>Chambre de drainage</t>
  </si>
  <si>
    <t>Construction 2004 - 464428 $ Mise aux normes 2014 - 134661$</t>
  </si>
  <si>
    <t>Réservoir en béton 2 cellules de 125 000 GI - coût de construction au dernier décompte 1971(Actualisé)</t>
  </si>
  <si>
    <t>Montant avant taxes au décompte</t>
  </si>
  <si>
    <t>Nom de la régie : Accord intermunicipale relative à l'eau potable
Municipalités concernées : Bonsecours (5,11%), Racine (5,22%), Lawrenceville (6,86%), Canton de Valcourt (13,41%), Valcourt (69,40%)
Valeur de remplacement totale : Civil 0 $, Mécanique 150</t>
  </si>
  <si>
    <t>Filtre intermitent à recirculation - 74 m^3/d</t>
  </si>
  <si>
    <t>Poste de pompage - Les eaux usées sont traitées à Sherbrooke</t>
  </si>
  <si>
    <t>Nom de la régie : RIEM - Régie intermunicipale des eaux Massawippi
Municipalités concernées : North Hatley (75,5%), Canton de Hatley (24,5%)
Valeur de remplacement totale : Civil 2 970 000 $, Mécanique 2 530 000 $</t>
  </si>
  <si>
    <t>Nom de la régie : RIEM - Régie intermunicipale des eaux Massawippi
Municipalités concernées : North Hatley (75,5%), Canton de Hatley (24,5%)
Valeur de remplacement totale : Civil 800 000 $, Mécanique 700 000 $</t>
  </si>
  <si>
    <t>Étangs aérés à parois verticales de capacité théorique de 107,7 m^3/d</t>
  </si>
  <si>
    <t>Réservoir station Théroux</t>
  </si>
  <si>
    <t>Station pompage Théroux (3 pompes)</t>
  </si>
  <si>
    <t>Idem</t>
  </si>
  <si>
    <t>Station de contrôle de la pression de l'eau</t>
  </si>
  <si>
    <t>Réservoir secteur Omerville</t>
  </si>
  <si>
    <t>Vanne+Chambre de vanne</t>
  </si>
  <si>
    <t>Durée de vie restante approximatve par rapport aux réparations et remplacement des pièces</t>
  </si>
  <si>
    <t>Durée de vie selon consultation avec La Ville.</t>
  </si>
  <si>
    <t>Mise aux normes requises   - Station d'Omerville</t>
  </si>
  <si>
    <t>Secteur Omerville</t>
  </si>
  <si>
    <t>étangs aérés à parois verticales (139 m.cu./d.)</t>
  </si>
  <si>
    <t>capacité théorique installée de 5,0 l/s</t>
  </si>
  <si>
    <t>4 puits</t>
  </si>
  <si>
    <t>PUIT 2 - La nappe d'eau a baissé diminuant ainsi sa vie utile</t>
  </si>
  <si>
    <t>Usine d'épuration de capacité théorique de 765 m^3/d</t>
  </si>
  <si>
    <t>Usine de traitement des eaux usées composée de 3 étangs aérées avec un débit moyen de 750 m.cu/d. La mécanique correspond principalement aux aérateurs des étangs.</t>
  </si>
  <si>
    <t>Réservoir d'eau potable ayant comme capacité maximale 680 m.cu.</t>
  </si>
  <si>
    <t>Approvisionnement en eau souterraine avec une capacité maximale nominale de 600 m.cu./d (2 puits)</t>
  </si>
  <si>
    <t>Poste de pompage des eaux usées (2 pompes submersibles de 5 l/s chaque) Aucun ouvrage civil sauf l'excavation.</t>
  </si>
  <si>
    <t>Poste de pompage des eaux usées. Aucun ouvrage civil sauf l'excavation.</t>
  </si>
  <si>
    <t>2 puits miniers existants connectés au réseau</t>
  </si>
  <si>
    <t>puits municipal désormais en appoint</t>
  </si>
  <si>
    <t>Nom de la régie : Accord intermunicipale relative à l'eau potable
Municipalités concernées : Bonsecours (5,11%), Racine (5,22%), Lawrenceville (6,86%), Canton de Valcourt (13,41%), Valcourt (69,40%)
Valeur de remplacement totale : Civil 1 017 900 $, Mécan</t>
  </si>
  <si>
    <t>Nom de la régie : Accord intermunicipale relative à l'eau potable
Municipalités concernées : Bonsecours (5,11%), Racine (5,22%), Lawrenceville (6,86%), Canton de Valcourt (13,41%), Valcourt (69,40%)
Valeur de remplacement totale : Civil 300 000 $, Mécaniq</t>
  </si>
  <si>
    <t>Nom de la régie : Accord intermunicipale relative à l'eau potable
Municipalités concernées : Bonsecours (5,11%), Racine (5,22%), Lawrenceville (6,86%), Canton de Valcourt (13,41%), Valcourt (69,40%)
Valeur de remplacement totale : Civil 50 000 $, Mécaniqu</t>
  </si>
  <si>
    <t>Chambre souterraine - doit être remplacé prochainement</t>
  </si>
  <si>
    <t>Usine de traitetment - Travaux nécessaires au niveau mécanique</t>
  </si>
  <si>
    <t>Usine d'épuration de capacité théorique de 499 m^3/d</t>
  </si>
  <si>
    <t>Chambre souterraine</t>
  </si>
  <si>
    <t>Usine avec étangs aérés  - capacité théorique de 51 m^3/d</t>
  </si>
  <si>
    <t>Usine avec étangs aérés  - capacité théorique de 56,5 m^3/d</t>
  </si>
  <si>
    <t>Poste de pompage - capacité théorique de 5 l/s</t>
  </si>
  <si>
    <t>Poste de pompage - capacité théorique de 4,6 l/s</t>
  </si>
  <si>
    <t>Station de pompage souterrainne - un entretien régulier y est effectué - Montant provenant des assurances</t>
  </si>
  <si>
    <t>Puit - un nettoyage est effectué à tous les cinq ans</t>
  </si>
  <si>
    <t>Usine d'épuration   - capacité de 375 m^3/d</t>
  </si>
  <si>
    <t>Usine de filtration - secteur Owl's Head - capacité de 700 m^3/d</t>
  </si>
  <si>
    <t>Les montants ont été évaluées par l'ingénieur et la mairesse de la municipalité.  Réparations au réservoir en 2014</t>
  </si>
  <si>
    <t>545 m^3/d</t>
  </si>
  <si>
    <t>22,12 l/s</t>
  </si>
  <si>
    <t>usine et pompage</t>
  </si>
  <si>
    <t>Poste de pompage - doit être entièrement remplacé prochainement ce qui explique les mêmes durées de vie restantes</t>
  </si>
  <si>
    <t>Poste de pompage et de régulation de pression - doit être remplacé prochainement entièrement - l'année de construction est approximative</t>
  </si>
  <si>
    <t>Poste de pompage - seul immobilisation présente, car le Canton de Valcourt paie un service à la ville de Valcourt pour le traitement de ses eaux usées.</t>
  </si>
  <si>
    <t>étangs aérés ayant un débit moyen de 168 m.cu./d.</t>
  </si>
  <si>
    <t>Valeur actualisée 2015 - Capacité théorique installée de 3,5 l/s - chambre souterraine - refait en entier 2010 - cout 2010-2015 à actualiser</t>
  </si>
  <si>
    <t>Valeur actualisé 2015 - Capacité théorique installée de 4 l/s - chambre souterraine - doit être refait en entier l'an prochain.</t>
  </si>
  <si>
    <t>Étangs aérés ayant un débit moyen de 42 m.cu./d.</t>
  </si>
  <si>
    <t>Eau usée  - capacité de 244 m^3/d - Pas de mécanique, il s'agit uniquement des deux bassins</t>
  </si>
  <si>
    <t>Réservoir - Village de Mansonville - 523 m^3 - pas de mécanique</t>
  </si>
  <si>
    <t>Réservoir  - Secteur Owls Head - 720 m^3 - Pas de mécanique</t>
  </si>
  <si>
    <t>Usine de traitement des eaux (Il y aura une mise au norme pour le phosphore prochainement ce qui explique le montant très élevé inscrit dans la colonne mécanique)</t>
  </si>
  <si>
    <t>Poste de pompage : Montant mécanique provenant des assurances</t>
  </si>
  <si>
    <t>Installation de traitement des eaux usées (usine et étang) - Les faibles durées de vie s'explique par la présence de problèmes d'étanchéité</t>
  </si>
  <si>
    <t>Poste de pompage - la mécanique a été mise a niveau il y a deux ans ce qui explique les mêmes durées de vie restantes</t>
  </si>
  <si>
    <t>Nom de la régie : Accord intermunicipale relative à l'eau potable (Ce réservoir ne concerne pas Racine, ni Bonsecours, ni Lawrenceville)
Municipalités concernées : Canton de Valcourt (16,19%), Valcourt (83,81%)
Valeur de remplacement totale : Civil 1 000</t>
  </si>
  <si>
    <t>La valeur de remplacement au niveau civil correspond au creusage, étude et raccordement. Mise aux normes du puits, des équipements et des batîments en 2010</t>
  </si>
  <si>
    <t>La valeur de remplacement au niveau civil correspond au creusage, étude et raccordement.Mise aux normes du puits, des équipements et des batîments en 2010</t>
  </si>
  <si>
    <t>La valeur de remplacement au niveau civil correspond au creusage, étude et raccordement.Mise aux normes en 2014 (télémétrie, pompes et autres).</t>
  </si>
  <si>
    <t>Conduite d'amenée d'eau</t>
  </si>
  <si>
    <t>puits réhabilité en 2009</t>
  </si>
  <si>
    <t>réhabilité en partie</t>
  </si>
  <si>
    <t>Réservoir d’eau. Année de construction estimée. Valeur de remplacement estimée. Durée de vie restante estimée.</t>
  </si>
  <si>
    <t>Poste de pompage et réservoir d'eau. Année de construction estimée. Durée de vie restante estimée.</t>
  </si>
  <si>
    <t>Station de contrôle de la pression des eaux usées. Année de construction estimée. Durée de vie restante estimée.</t>
  </si>
  <si>
    <t>Réservoir d’eau. Valeur de remplacement estimée. Durée de vie restante estimée.</t>
  </si>
  <si>
    <t>Station de contrôle de la pression des eaux usées Durée de vie restante estimée.</t>
  </si>
  <si>
    <t>Station de contrôle de la pression des eaux usées. Travaux de réhabilitation majeur. Durée de vie restante estimée.</t>
  </si>
  <si>
    <t>Usine de traitement des eaux usées (Étangs aérés). Valeur de remplacement totale seulement Durée de vie restante estimée.</t>
  </si>
  <si>
    <t>Station de contrôle de la pression des eaux usées. Valeur de remplacement estimée. Année de construction estimée. Durée de vie restante estimée.</t>
  </si>
  <si>
    <t>Station de contrôle de la pression de l’eau Durée de vie restante estimée.</t>
  </si>
  <si>
    <t>Station de contrôle de la pression de l’eau. Année de construction estimée. Durée de vie restante estimée.</t>
  </si>
  <si>
    <t>Station de contrôle de la pression de l’eau. Année de construction estimée. Valeur de remplacement estimée. Durée de vie restante estimée.</t>
  </si>
  <si>
    <t>Usine de traitement des eaux usées (Boues activées). Durée de vie restante estimée.</t>
  </si>
  <si>
    <t>Station de contrôle de la pression de l’eau. Valeur de remplacement estimée. Durée de vie restante estimée.</t>
  </si>
  <si>
    <t>Usine de traitement des eaux (Étangs aérés). Durée de vie restante estimée.</t>
  </si>
  <si>
    <t>Réservoir d’eau. Durée de vie restante estimée.</t>
  </si>
  <si>
    <t>Usine de traitement des eaux usées (Étangs aérés). Durée de vie restante estimée.</t>
  </si>
  <si>
    <t>Station de contrôle de la pression des eaux usées. Durée de vie restante estimée.</t>
  </si>
  <si>
    <t>Usine de traitement des eaux usées (Biofiltration). Durée de vie restante estimée.</t>
  </si>
  <si>
    <t>Station de contrôle de la pression des eaux usées. Valeur de remplacement estimée.  Année de construction estimée. Durée de vie restante estimée.</t>
  </si>
  <si>
    <t>Réservoir d’eau. Année de construction estimée. Durée de vie restante estimée.</t>
  </si>
  <si>
    <t>Il y a eu des travaux d'agrandissement et de mordernisation majeurs de 2013 à 2015. Valeur de remplacement estimée. Année de construction estimée. Durée de vie restante estimée.</t>
  </si>
  <si>
    <t>secteur Sawyerville</t>
  </si>
  <si>
    <t>secteur Cookshire</t>
  </si>
  <si>
    <t>secteur Jonhville</t>
  </si>
  <si>
    <t>Protection incendie industrielle</t>
  </si>
  <si>
    <t>Poste de pompage, lorsque le poste est remplacé, il est remplacé en entier donc c'est la même durée de vie pour le civil et la mécanique</t>
  </si>
  <si>
    <t>Usine de traitement des eaux usées, Mécanique refait en 2012</t>
  </si>
  <si>
    <t>En 2015, il y a eu un projet pour le traitement de l'eau potable de 1,4 millions</t>
  </si>
  <si>
    <t>2 étangs en opération sur trois - Étant donné les charges moins importantes, il y a environ 4000 m^3/d de traité par rapport à la capacité théorique de 15100 m^3/d lors de la construction étant donné la présence de l'industrie Cascades</t>
  </si>
  <si>
    <t>puit2 et poste de chloration (Il s'agit du même bâtiment abritant les deux puits)</t>
  </si>
  <si>
    <t>puit3 et poste de chloration  (Il s'agit du même bâtiment abritant les deux puits)</t>
  </si>
  <si>
    <t>entretien régulier, mises a jour depuis 2010, capacité de 8455 m^3</t>
  </si>
  <si>
    <t>Poste de pompage - capacité théorique de 5,01 l/s</t>
  </si>
  <si>
    <t>Poste de pompage - capacité théorique de 317,70 l/s - SITE DE L'USINE AU NORD DE LA PULPERIE</t>
  </si>
  <si>
    <t>Poste de pompage - capacité théorique de 9,53 l/s</t>
  </si>
  <si>
    <t>Poste de pompage - capacité théorique de 6,61 l/s</t>
  </si>
  <si>
    <t>Poste de pompage - capacité théorique de 6,3 l/s</t>
  </si>
  <si>
    <t>Bâtiments de service incluant les puits</t>
  </si>
  <si>
    <t>2 étangs non aérés avec un débit moyen de 266 m.cu./d</t>
  </si>
  <si>
    <t>Station de pompage (puits mouillé) avec 2 pompes de capacité théorique de 16 l/s</t>
  </si>
  <si>
    <t>Surpresseur (pas de bâtiment)</t>
  </si>
  <si>
    <t>4 Marais artificiel (roseaux) ayant un débit moyen de 41 m.cu./d. 1 des marais a été réhabilité en 2009. Valeur de remplacement estimée selon la police d'assurance de la municipalité.</t>
  </si>
  <si>
    <t>Poste de pompage, remise à neuf en 2014 à l'aide de la TECQ</t>
  </si>
  <si>
    <t>Usine d'épuration, remise à neuf en 2014 à l'aide de la TECQ</t>
  </si>
  <si>
    <t>2 étangs non aérés de 20 000 m.cu. Chaque. Estimation du MAMOT</t>
  </si>
  <si>
    <t>Capacité théorique installée de 17,5 l/s</t>
  </si>
  <si>
    <t>Puits d'eau de surface</t>
  </si>
  <si>
    <t>Puits d'eau de surface. Estimation faite selon l'évaluation d'avant-projet ainsi que l'aide financière accordée par le MAMOT</t>
  </si>
  <si>
    <t>étangs aérés à paroies verticales (150 m.cu./d.)</t>
  </si>
  <si>
    <t>2 réservoirs</t>
  </si>
  <si>
    <t>Électricité et tuyauterie refaits à neuf - Capacité de 1,26 l/s</t>
  </si>
  <si>
    <t>Électricité et tuyauterie refaits à neuf - Capacité de 15,8 l/s</t>
  </si>
  <si>
    <t>Usine de traitement des eaux usées de capacité théorique de 400 m^3/d - Projet prévu pour l'an prochain au niveau de la mécanique</t>
  </si>
  <si>
    <t>Puits et traitement, mécanique réhabilité dans les dernières années</t>
  </si>
  <si>
    <t>Trois puits</t>
  </si>
  <si>
    <t>Usine de traitement avec chloration</t>
  </si>
  <si>
    <t>Réservoir d'eau potable.  Valeur de remplacement estimée selon la police d'assurance de la municipalité.</t>
  </si>
  <si>
    <t>Poste de supression (réservoir et pompe).  Valeur de remplacement estimée selon la police d'assurance de la municipalité.</t>
  </si>
  <si>
    <t>2 puits artésiens.  Valeur de remplacement estimée selon la police d'assurance de la municipalité.</t>
  </si>
  <si>
    <t>Regard de contrôle pour le système d'épuration.  Valeur de remplacement estimée selon la police d'assurance de la municipalité.</t>
  </si>
  <si>
    <t>Puits mouillé sans batîment avec 2 pompes de 2,5 l/s. Valeur estimée selon la capacité du poste de pompage.</t>
  </si>
  <si>
    <t>Étangs aérés avec un débit moyen de 809 m.cu./d. Mise à niveau en 2008.</t>
  </si>
  <si>
    <t>Capacité théorique installée de 10,4 l/s.  Poste de pompage et bâtiment.Travaux de réhabilitation n 2008.</t>
  </si>
  <si>
    <t>Capacité théorique installée de 36,3 l/s. Travaux de réhabilitation en 2008.</t>
  </si>
  <si>
    <t>Capacité théorique installée de 4,2 l/s.Travaux de réhabilitation en 2008.</t>
  </si>
  <si>
    <t>Capacité théorique installée de 3,8 l/s.Travaux de réhabilitation en 2008.</t>
  </si>
  <si>
    <t>Capacité théorique installée de 6,4 l/s. Poste de pompage et bâtiment.Travaux de réhabilitation en 2008.</t>
  </si>
  <si>
    <t>toit refait en 2009 coût 445000$, la mécanique a été refait en 2008, un entretien régulier est également en cours, donc même durée de vie restante</t>
  </si>
  <si>
    <t>inactif en prévision de nouvelles résidences</t>
  </si>
  <si>
    <t>Usine à boues activées, aération prolongée</t>
  </si>
  <si>
    <t>Rénové en 2006, 1200 m3</t>
  </si>
  <si>
    <t>Contrôle de la pression pour le secteur Nord et Nantes</t>
  </si>
  <si>
    <t>Bassin de régulation principal des eaux usées</t>
  </si>
  <si>
    <t>Filtration du Mn, As et désinfection au Cl2</t>
  </si>
  <si>
    <t>Analyses en continue de température, pH et Cl2</t>
  </si>
  <si>
    <t>Chambre de vanne principale et régulation de pression</t>
  </si>
  <si>
    <t>Étangs aérés (3) ayant un débit moyen de 638 m.cu./d</t>
  </si>
  <si>
    <t>Un Poste de pompage (2 pompes) ayant une capacité théorique de 8 l/s</t>
  </si>
  <si>
    <t>Réservoir d'eau incendie</t>
  </si>
  <si>
    <t>réservoir d'eau potable en très bonne condition</t>
  </si>
  <si>
    <t>Bâtiment et pompes, selon le document d'assurance</t>
  </si>
  <si>
    <t>réservoir d'eau potable, malgré son âge, la firme Roche considère le réservoir comme neuf</t>
  </si>
  <si>
    <t>Usine de traitement des eaux avec 4 étangs</t>
  </si>
  <si>
    <t>Chambre de vanne pour alimentation d'urgence e</t>
  </si>
  <si>
    <t>1670 m3</t>
  </si>
  <si>
    <t>rénové en 2006, 2832 m3</t>
  </si>
  <si>
    <t>3 puits, pompes submersibles et équipements</t>
  </si>
  <si>
    <t>Contrôle de pression et protection incendie pour Énergex</t>
  </si>
  <si>
    <t>Petit poste de pompage pour 5 résidences, restauré 2010</t>
  </si>
  <si>
    <t>Eaux usées Baie-des-Sables</t>
  </si>
  <si>
    <t>Restauré en 1992</t>
  </si>
  <si>
    <t>Régulateurs de débit et écrêteurs</t>
  </si>
  <si>
    <t>durée de vie élevées</t>
  </si>
  <si>
    <t>Mécanique changée dernièrement</t>
  </si>
  <si>
    <t>réhabilité en 2005</t>
  </si>
  <si>
    <t>Réservoir d'eau potable - réhabilité en partie en 2005 (Le traitement est situé au réservoir)</t>
  </si>
  <si>
    <t>Approvisionnement et production d’eau potable - Construction d'une nouvelle bâtisse en 2012</t>
  </si>
  <si>
    <t>Station souterraine en béton, une valeur civil a été estimée pour considérer la dalle de béton</t>
  </si>
  <si>
    <t>Une valeur civil a été estimée pour considérer la dalle de béton</t>
  </si>
  <si>
    <t>Révové en 2001 - Station souterraine en béton - Une valeur civil a été estimée pour considérer la dalle de béton</t>
  </si>
  <si>
    <t>deux puits combinés avec un réservoir - mécanique réhabilitée 2005,</t>
  </si>
  <si>
    <t>Puits combiné avec un réservoir - Agrandi en 2009</t>
  </si>
  <si>
    <t>Puit avec petit bâtiment - bâtiment en piètre état</t>
  </si>
  <si>
    <t>Puits qui ne sont plus en opération  -  bâtiment en très piètre état</t>
  </si>
  <si>
    <t>Puit  -  mécanique refait en grande partie en 2014</t>
  </si>
  <si>
    <t>Réservoir en réseau - Rénové entièrement en 1999 et bâtiment agrandi en 2014</t>
  </si>
  <si>
    <t>Puit  -  Mécanique réhabilité en 2009</t>
  </si>
  <si>
    <t>Réservoir incluant un poste de surpression - capacité de 102 m^3</t>
  </si>
  <si>
    <t>Puit et bâtiment d'acqueduc</t>
  </si>
  <si>
    <t>Réservoir de capacité de 200 m^3</t>
  </si>
  <si>
    <t>usine de traitement des eaux usées Coaticook</t>
  </si>
  <si>
    <t>pompes de refoulement eaux usées, la mécanique a été améliorée dans les 5 dernières années</t>
  </si>
  <si>
    <t>puits artésien Coaticook</t>
  </si>
  <si>
    <t>station de filtration d'eau potable</t>
  </si>
  <si>
    <t>réservoir principal, mécanique neuve</t>
  </si>
  <si>
    <t>réservoir secteur nord, mécanique refait il y a 8 ans</t>
  </si>
  <si>
    <t>surpression eau potable</t>
  </si>
  <si>
    <t>puits artésien  et réservoir Barnston</t>
  </si>
  <si>
    <t>usine de traitement des eaux usées Baldwin</t>
  </si>
  <si>
    <t>pompe de refoulement eaux usées</t>
  </si>
  <si>
    <t>environ 125 postes</t>
  </si>
  <si>
    <t>amont secteur résidentiel</t>
  </si>
  <si>
    <t>mini parc industriel</t>
  </si>
  <si>
    <t>dév. Des ^rés</t>
  </si>
  <si>
    <t>dév. Mc Auley phase  1</t>
  </si>
  <si>
    <t>Usine de filtration incluant les deux réservoirs (les deux réservoirs contiennent 130 m^3 au total).  Montants provenant des documents d'assurance.</t>
  </si>
  <si>
    <t>Installation de traitement des eaux usées (usine et étang), Capacité théorique de 177,7 m^3/d - avec valeur assurée pour le bâtiment</t>
  </si>
  <si>
    <t>Installation de traitement des eaux usées (usine et étang), Capacité théorique de 141 m^3/d - avec valeur assurée pour le bâtiment</t>
  </si>
  <si>
    <t>Installation de traitement des eaux usées (usine et étang), Capacité théorique de 346,9 m^3/d</t>
  </si>
  <si>
    <t>Poste de pompage, bassin en béton, Montants provenant des documents d'assurance, une répartition a été effectuée.</t>
  </si>
  <si>
    <t>Poste de pompage, bassin en acier, Montants provenant des documents d'assurance, une répartition a été effectuée.</t>
  </si>
  <si>
    <t>Poste de pompage, bassin en acier, Montants provenant des documents d'assurance, une répartition a été effectuée.  La mécanique sera changée en 2016.</t>
  </si>
  <si>
    <t>dimension intérieure 13'x11'x16' Pompe # 1   75 hp   50.7 L/sec Pompe # 2   50 hp   40 L/sec Pompe # 1 et # 2    60.9  L/sec. Dernière réhabilitation en 1970.</t>
  </si>
  <si>
    <t>Système de boues activées (5545 m.cu./d.) Changement de pièces et équipement lorsque requis au fil des ans. Dernière réhabilitation en 1980</t>
  </si>
  <si>
    <t>Usine de filtration (eau de surface) ayant une capacité maximale de 6220 m.cu./d.</t>
  </si>
  <si>
    <t>changement de pièces et équipement requis au fil des ans 1 puits mouillé avec paliers complet, 6x6x23 2 pompes 5hp</t>
  </si>
  <si>
    <t>Dernière réhabilitation des installations en 2003</t>
  </si>
  <si>
    <t>changement de pièces et équipement requis au fil des ans 1 puits mouillé avec paliers non complet, 9x9x20 2 pompes 25 hp</t>
  </si>
  <si>
    <t>changement de pièces et équipement (rien de majeur)1 puits mouillé avec paliers non complet, 9x9x26 2 pompes 10hp</t>
  </si>
  <si>
    <t>changement de pièces et équipement requis au fil des ans</t>
  </si>
  <si>
    <t>Puit : Valeur assurée</t>
  </si>
  <si>
    <t>débit théorique de 186 m^3/d</t>
  </si>
  <si>
    <t>Approvisionnement et production d’eau potable - Tous les montants inscrit, à moins d'indication contraire, proviennent des valeurs assurées avec une majoration de 3% à la demande de la municipalité pour se rapprocher le plus possible de la réalité</t>
  </si>
  <si>
    <t>Usine d'épuration avec étang aéré, valeur estimée à partir de la capacité</t>
  </si>
  <si>
    <t>Poste de pompage, pas de bâtiment</t>
  </si>
  <si>
    <t>Usine de filtration - capacité de 518 m^3/d - les montants des puits ont été retranchés</t>
  </si>
  <si>
    <t>Réservoir d'eau potable souterrain - capacité de 790 m^3</t>
  </si>
  <si>
    <t>2 étangs et 2 surpresseurs (346 m.cu./d.)</t>
  </si>
  <si>
    <t>Poste de pompage - deux pompes de capacité de 6 l/s - profondeur de 5,4 m</t>
  </si>
  <si>
    <t>Poste de pompage - deux pompes de capacité de 15 l/s - profondeur de 5,7 m</t>
  </si>
  <si>
    <t>Poste de pompage - deux pompes de capacité de 5 l/s - profondeur de 4 m</t>
  </si>
  <si>
    <t>Réservoir d’eau incluant le chlorinateur</t>
  </si>
  <si>
    <t>Puit #1 : Il s'agit de deux puits distincts</t>
  </si>
  <si>
    <t>Puit #2 : Il s'agit de deux puits distincts</t>
  </si>
  <si>
    <t>Réservoir d'eau potable. Entretient préventif effectué de façon annuelle. Aucune fuite détectée et capacité suffisante pour la population.</t>
  </si>
  <si>
    <t>Disques biologiques (Rotofix) ayant un débit moyen de 300 m.cu./d.</t>
  </si>
  <si>
    <t>Puits et pompes sous-influence d'eaux de surface en béton de 7'x7' contenant 5' d'eau à l'intérieur.  Mécanique estimé en 2014</t>
  </si>
  <si>
    <t>Bâtiment avec station de chloration</t>
  </si>
  <si>
    <t>Poste de pompage : Les pompes ont été changées en 2012</t>
  </si>
  <si>
    <t>Étang non aéré pour lequelle la mécanique inclus uniquement des vannes</t>
  </si>
  <si>
    <t>Étangs aérés à paroies verticales (4) avec un débit moyen de 152 m.cu./d.
Volume total de 4 907 m.cu.</t>
  </si>
  <si>
    <t>Capacité installée théorique de 10,3 l/s</t>
  </si>
  <si>
    <t>Capacité installée théorique de 21,7 l/s</t>
  </si>
  <si>
    <t>Usine de chloration et réservoir (486 m.cu.)</t>
  </si>
  <si>
    <t>Usine de filtration.Bâtiment construit en 1980 mais les équipements datent de 2013.</t>
  </si>
  <si>
    <t>Étangs aérés à parois verticales ayant un débit moyen de 117 m.cu./d. Estimation trouvée avec les données du contrat d'assurance.</t>
  </si>
  <si>
    <t>Montant de l'emprunt et travaux de colmatage des étangs et réparation des regards faits en 2011-12 et 13</t>
  </si>
  <si>
    <t>Réhabilitation majeure en 2005 (Pompes puits, adoucisseur, réservoir et traitement UV)</t>
  </si>
  <si>
    <t>Réhabilitation en 2009 (Pompe puits, adoucisseur)</t>
  </si>
  <si>
    <t>Pas de station de pompage</t>
  </si>
  <si>
    <t>Poste de pompage principal ayant une capacité théorique de 8,5 l/s.</t>
  </si>
  <si>
    <t>Capacité de pompage maximale de 530 m.cu./d. Taux élevé d'arsenic dans l'eau provenant du puits. De nouvelles installations devraient être mises en fonction dans moins d'un an.</t>
  </si>
  <si>
    <t>Poste de surpression : la mécanique vient d'être refaite</t>
  </si>
  <si>
    <t>Poste de pompage de capacité de 17,8 l/s</t>
  </si>
  <si>
    <t>Poste de pompage de capacité de 14,9 l/s</t>
  </si>
  <si>
    <t>Poste de pompage de capacité de 3,8 l/s</t>
  </si>
  <si>
    <t>Poste de pompage de capacité de 9,53 l/s</t>
  </si>
  <si>
    <t>Réhabilitée en 2007 (Batiment et contenu)</t>
  </si>
  <si>
    <t>Construit en 2012</t>
  </si>
  <si>
    <t>Construit en  2012</t>
  </si>
  <si>
    <t>Construit en 2002</t>
  </si>
  <si>
    <t>La municipalité est en processus pour reconstruire une usine - Dossier sensible - Montant de l'ancienne usine d'après les informations de consultants pour obtenir des aides (TECQ, etc…)</t>
  </si>
  <si>
    <t>Réservoir hors-terre - Pas d'équipement mécanique - Volume 960m3</t>
  </si>
  <si>
    <t>Réservoir hors-terre - Pas d'équipement mécanique - Volume 945m3</t>
  </si>
  <si>
    <t>Estimation MAMOT
Capacité :3 694m3/d</t>
  </si>
  <si>
    <t>Estimation MAMOT
Capacité : 81,5l/s</t>
  </si>
  <si>
    <t>Aucune ventilation possible entre le réservoir et la station de pompage.</t>
  </si>
  <si>
    <t>Aucune validation concernant l'absence d'une station de pompage.</t>
  </si>
  <si>
    <t>Station d'épuration par étangs aérés. Valeur de remplacement estimée avec un volume de traitement quotidien de 5000 m³/d (source : http://meteopolitique.com/fiches/eau/pollution/rive/mtl/a029.htm)</t>
  </si>
  <si>
    <t>Les stations de pompage pour le remplissage, pour la cascade et pour la fontaine du lac des cygnes sont sous la responsabilités du service de l'eau.</t>
  </si>
  <si>
    <t>Batiment et contenu (50% appartient  Ville de Montreal )</t>
  </si>
  <si>
    <t>Réhabilitée en 2009 (Batiment et contenu)</t>
  </si>
  <si>
    <t>Coordonnées GPS déterminées avec Google map, il n'y avait pas d'adresse pour cette installation. Situé au bout de la Rue Martin.</t>
  </si>
  <si>
    <t>Coordonnées GPS déterminées avec Google map, il n'y avait pas d'adresse pour cette installation</t>
  </si>
  <si>
    <t>La valeur de 6 000 000$ total a été ventilée par l'analyste et confirmée avec la municipalité. La valeur de durée de vie mécanique a été estimé par l'analyste.</t>
  </si>
  <si>
    <t>Il y a deux réservoirs en cet endroit. Un qui a été construit en 1965 et rénové en 2012 et l'autre construit en 2012.
Ils sont sur la même ligne, car la valeur de remplacement fournie comprend les deux réservoirs.
La valeur de 956 100$ provient du tableau</t>
  </si>
  <si>
    <t>La municipalité prévoit rénové et changer les pompes  prochainement. L'estimation de la valeur de remplacement a été fait par l'analyste. Capacité de 3 L/s.</t>
  </si>
  <si>
    <t>La municipalité prévoit rénover et changer les pompes  prochainement. L'estimation de la valeur de remplacement a été fait par l'analyste. Capacité de 70 L/s.</t>
  </si>
  <si>
    <t>Un cinquième puit est en cours de raccordement. Il est très compliqué d'estimer les valeurs de remplacement de ces infrastructures car les conduites passent à travaers un terrain de type milieu humide et dû à une absence de réglementation à l'époque, il s</t>
  </si>
  <si>
    <t>Capacité : 135m3/d - L'année de construction a été estimée en fonction de la durée de vie restante globale proposée par la municipalité (20 ans)</t>
  </si>
  <si>
    <t>Inclus un poste de chloration. Usine de traitement mise en opération en 2007</t>
  </si>
  <si>
    <t>Réservoir sousterrain, d'environ 400m3, construit en 2007 (Valeurs d'après le programme TICQ)</t>
  </si>
  <si>
    <t>Reconstruction en 2012</t>
  </si>
  <si>
    <t>Rénovations 95 + 97; 2017</t>
  </si>
  <si>
    <t>Estimation Civil (assurance) n'incluant pas les étangs aérés : 80 424$
Estimation Civil (MAMOT) pour les étangs aérés : 663 846$</t>
  </si>
  <si>
    <t>2 réservoirs : n°1 construit dans les années 80, 204m3 / n°2 construit en 2010, 550m3 --&gt; Soit un âge moyen d'environ 12 ans.
Estimation Civil (MAMOT) : 556 986$</t>
  </si>
  <si>
    <t>Il y a eu un Incendie et a été reconstruit en 2002.
Il s'agit ici de puits artésien avec pompes et un petit cabanon par-dessus. Il n'y a pas d'important système de traitement, juste de la chloration.</t>
  </si>
  <si>
    <t>Contient étang aérés, d'où la valeur élevée de la valeur actuelle de remplacement. 
La valeur de remplacement a été estimé à partir de l'outil excel "Prix".</t>
  </si>
  <si>
    <t>Une mise a niveau du système mécanique a été faite, d'où la haute valeur de la durée de vie restante.</t>
  </si>
  <si>
    <t>Réservoir Cascade avec un volume d'environ 30m3 (Surface de 17,86m2)
Une mise a niveau du mécanique a été faite.
Réservoir secondaire.
Coordonnées GPS déterminées avec Google map, il n'y avait pas d'adresse pour cette installation
 Il n'y a pas de pompe,</t>
  </si>
  <si>
    <t>Réservoir Papineau avec un volume d'environ 455m3 (Surface de 146,41m2)
Réservoir Principale.
Il y a 2 pompes. Une alimente réseau, Une supression incendie.</t>
  </si>
  <si>
    <t>Rénovations majeures en 2015</t>
  </si>
  <si>
    <t>Agrandissement en 97 : réfection 2019</t>
  </si>
  <si>
    <t>Réfection en 2019; réservoir gravitaire
15890 m.cu.</t>
  </si>
  <si>
    <t>Réfection prévue en 2020
9975 m.cu.</t>
  </si>
  <si>
    <t>Réfection en 2019; réservoir gravitaire
14256 m.cu.</t>
  </si>
  <si>
    <t>Réfection prévue en 2020
5863</t>
  </si>
  <si>
    <t>Rénovations 96 + 2016
19033 m.cu.</t>
  </si>
  <si>
    <t>Neuf</t>
  </si>
  <si>
    <t>Réfection en 2016</t>
  </si>
  <si>
    <t>Réfection en 2018</t>
  </si>
  <si>
    <t>Reconstruction en 2016</t>
  </si>
  <si>
    <t>Réfection 1985 + 2016</t>
  </si>
  <si>
    <t>Temporaire</t>
  </si>
  <si>
    <t>Réfection prévue en 2018</t>
  </si>
  <si>
    <t>Réfection en cours</t>
  </si>
  <si>
    <t>1266 m^2</t>
  </si>
  <si>
    <t>7658m^2</t>
  </si>
  <si>
    <t>1207 m^2</t>
  </si>
  <si>
    <t>11985 m^2</t>
  </si>
  <si>
    <t>5073 m^2</t>
  </si>
  <si>
    <t>1003 m^2</t>
  </si>
  <si>
    <t>1195 m^2</t>
  </si>
  <si>
    <t>2245 m^2</t>
  </si>
  <si>
    <t>9815 m^2</t>
  </si>
  <si>
    <t>3822 m^2</t>
  </si>
  <si>
    <t>3869 m^2</t>
  </si>
  <si>
    <t>8116 m^2</t>
  </si>
  <si>
    <t>4354 m^2</t>
  </si>
  <si>
    <t>681 m^2</t>
  </si>
  <si>
    <t>1165 m^2</t>
  </si>
  <si>
    <t>318 m^2</t>
  </si>
  <si>
    <t>1334 m^2</t>
  </si>
  <si>
    <t>731 m^2</t>
  </si>
  <si>
    <t>5666 m^2</t>
  </si>
  <si>
    <t>13013 m^2</t>
  </si>
  <si>
    <t>149289 m^2</t>
  </si>
  <si>
    <t>1404 m^2</t>
  </si>
  <si>
    <t>4393 m^2</t>
  </si>
  <si>
    <t>7234 m^2</t>
  </si>
  <si>
    <t>6933 m^2</t>
  </si>
  <si>
    <t>3776 m^2</t>
  </si>
  <si>
    <t>12956 m^2</t>
  </si>
  <si>
    <t>Capacité : 4l/s</t>
  </si>
  <si>
    <t>Usine de production d'eau potable filtrant l'eau de surface pompée de la rivière</t>
  </si>
  <si>
    <t>Puits artésien, donc eau sousterraine, cette eau n'est pas filtrée (pas de traitement) mais rejoins l'eau souterraine traitée dans le réservoir sous l'usine de production d'eau potable</t>
  </si>
  <si>
    <t>Réservoir se situant sous l'usine de production d'eau potable et exclu donc toutes mécaniques (car inclus à l'article 83032-1)</t>
  </si>
  <si>
    <t>Valeur de remplacement : Il s'agit ici du montant payer en 2008, actualiser en $ 2014.</t>
  </si>
  <si>
    <t>La partie Valeur de remplacement mécanique est inclus dans l'item #83065-2</t>
  </si>
  <si>
    <t>Valeur de remplacement d'après les estimations des assurances - Capacité de traitements : 6108 m3/d</t>
  </si>
  <si>
    <t>Capacité : 195 l/s</t>
  </si>
  <si>
    <t>104 m^2</t>
  </si>
  <si>
    <t>8361 m^2</t>
  </si>
  <si>
    <t>5926 m^2</t>
  </si>
  <si>
    <t>6844 m^2</t>
  </si>
  <si>
    <t>818 m^2</t>
  </si>
  <si>
    <t>11808 m^2</t>
  </si>
  <si>
    <t>4795 m^2</t>
  </si>
  <si>
    <t>42956 m^2</t>
  </si>
  <si>
    <t>857 m^2</t>
  </si>
  <si>
    <t>3056 m^2</t>
  </si>
  <si>
    <t>3297 m^2</t>
  </si>
  <si>
    <t>514 m^2</t>
  </si>
  <si>
    <t>417 m^2</t>
  </si>
  <si>
    <t>1498 m^2</t>
  </si>
  <si>
    <t>231 m^2</t>
  </si>
  <si>
    <t>889 m^2</t>
  </si>
  <si>
    <t>1005 m^2</t>
  </si>
  <si>
    <t>1905 m^2</t>
  </si>
  <si>
    <t>13587 m^2</t>
  </si>
  <si>
    <t>7858 m^2</t>
  </si>
  <si>
    <t>4463 m^2</t>
  </si>
  <si>
    <t>4567 m^2</t>
  </si>
  <si>
    <t>6296 m^2</t>
  </si>
  <si>
    <t>3841 m^2</t>
  </si>
  <si>
    <t>3428 m^2</t>
  </si>
  <si>
    <t>15942 m^2</t>
  </si>
  <si>
    <t>3767 m^2</t>
  </si>
  <si>
    <t>31494 m^2</t>
  </si>
  <si>
    <t>2147 m^2</t>
  </si>
  <si>
    <t>5310 m^2</t>
  </si>
  <si>
    <t>1844 m^2</t>
  </si>
  <si>
    <t>2107 m^2</t>
  </si>
  <si>
    <t>1166 m^2</t>
  </si>
  <si>
    <t>458 m^2</t>
  </si>
  <si>
    <t>7070 m^2</t>
  </si>
  <si>
    <t>4490 m^2</t>
  </si>
  <si>
    <t>6154 m^2</t>
  </si>
  <si>
    <t>1160 m^2</t>
  </si>
  <si>
    <t>7958 m^2</t>
  </si>
  <si>
    <t>4268 m^2</t>
  </si>
  <si>
    <t>3906 m^2</t>
  </si>
  <si>
    <t>4407 m^2</t>
  </si>
  <si>
    <t>30087 m^2</t>
  </si>
  <si>
    <t>26013 m^2</t>
  </si>
  <si>
    <t>641 m^2</t>
  </si>
  <si>
    <t>937 m^2</t>
  </si>
  <si>
    <t>379 m^2</t>
  </si>
  <si>
    <t>1120 m^2</t>
  </si>
  <si>
    <t>988 m^2</t>
  </si>
  <si>
    <t>822 m^2</t>
  </si>
  <si>
    <t>5412 m^2</t>
  </si>
  <si>
    <t>5635 m^2</t>
  </si>
  <si>
    <t>3515 m^2</t>
  </si>
  <si>
    <t>732 m^2</t>
  </si>
  <si>
    <t>24645 m^2</t>
  </si>
  <si>
    <t>1111 m^2</t>
  </si>
  <si>
    <t>1224 m^2</t>
  </si>
  <si>
    <t>1693 m^2</t>
  </si>
  <si>
    <t>4734 m^2</t>
  </si>
  <si>
    <t>2861 m^2</t>
  </si>
  <si>
    <t>804 m^2</t>
  </si>
  <si>
    <t>1988 m^2</t>
  </si>
  <si>
    <t>13231 m^2</t>
  </si>
  <si>
    <t>4915 m^2</t>
  </si>
  <si>
    <t>989 m^2</t>
  </si>
  <si>
    <t>861 m^2</t>
  </si>
  <si>
    <t>447 m^2</t>
  </si>
  <si>
    <t>28256 m^2</t>
  </si>
  <si>
    <t>7442 m^2</t>
  </si>
  <si>
    <t>3724 m^2</t>
  </si>
  <si>
    <t>45164 m^2</t>
  </si>
  <si>
    <t>528 m^2</t>
  </si>
  <si>
    <t>2307 m^2</t>
  </si>
  <si>
    <t>41587 m^2</t>
  </si>
  <si>
    <t>4973 m^2</t>
  </si>
  <si>
    <t>11100 m^2</t>
  </si>
  <si>
    <t>11172 m^2</t>
  </si>
  <si>
    <t>3544 m^2</t>
  </si>
  <si>
    <t>4781 m^2</t>
  </si>
  <si>
    <t>1791 m^2</t>
  </si>
  <si>
    <t>Réfection prévue en 2020</t>
  </si>
  <si>
    <t>Élimination en 2020</t>
  </si>
  <si>
    <t>Réfection en 2017</t>
  </si>
  <si>
    <t>Bon état; trop-plein</t>
  </si>
  <si>
    <t>Réfection en 2020</t>
  </si>
  <si>
    <t>Bassin de rétention sanitaire : réfection en 2018</t>
  </si>
  <si>
    <t>En bon état</t>
  </si>
  <si>
    <t>Poste de relèvement</t>
  </si>
  <si>
    <t>Recontruite en 2018</t>
  </si>
  <si>
    <t>Reconstruite en 2017</t>
  </si>
  <si>
    <t>Élimination en 2019</t>
  </si>
  <si>
    <t>Réfection en 92 + reconstruction en 2016</t>
  </si>
  <si>
    <t>Sera abandonnée en 2016</t>
  </si>
  <si>
    <t>Réfection en 2014</t>
  </si>
  <si>
    <t>Réfection en 95 et en 2017</t>
  </si>
  <si>
    <t>Neuve</t>
  </si>
  <si>
    <t>Inclus : Puits tubulaire + Pompe
Estimation des Durées de vie restante (MAMOT)</t>
  </si>
  <si>
    <t>D'après la valeur assuré par La Municipale Groupe Ultima</t>
  </si>
  <si>
    <t>Il y a un projet de refaire les immobilisations EP et EU d'ici 2020</t>
  </si>
  <si>
    <t>Il n'y a pas de système de traitement ni de réservoir, uniquement un puit et une pompe.
Valeurs de remplacements d'après Assurance MMQ</t>
  </si>
  <si>
    <t>Étangs non aérés, Débit moyen : 122m3/d, environ 43 300m3
Estimation valeurs de remplacements mécanique (Assurance MMQ) : 68 402$
Estimation valeurs de remplacements Civil :
- Bâtiment (Assurance MMQ) : 16 230$
- Étangs (MAMOT-CERIU) : 300 000$</t>
  </si>
  <si>
    <t>Capacité : 10,5l/s
Valeurs de remplacement (Estimation MAMOT):
- Civil : 3 000$ (Cabanon de protection en tôle)
- Mécanique : 170 107$</t>
  </si>
  <si>
    <t>Étangs non aérés - uniquement 3 bassins, pas d'équipements mécaniques - Vidange périodique
Estimation des valeurs de remplacement - MAMOT</t>
  </si>
  <si>
    <t>Capacité de 6,5l/s</t>
  </si>
  <si>
    <t>Capacité de traitement : 533m3/d</t>
  </si>
  <si>
    <t>Capacité : 18,4l/s</t>
  </si>
  <si>
    <t>Capacité de production : 6652m3/d</t>
  </si>
  <si>
    <t>Capacité de traitement : 2200m3/d</t>
  </si>
  <si>
    <t>Capacité : 100l/s</t>
  </si>
  <si>
    <t>Capacité : 34,5l/s</t>
  </si>
  <si>
    <t>Capacité : 3,23 l/s</t>
  </si>
  <si>
    <t>Capacité : 17,5 l/s</t>
  </si>
  <si>
    <t>Capacité : 28 l/s</t>
  </si>
  <si>
    <t>Capacité : 62 l/s</t>
  </si>
  <si>
    <t>Capacité : 4,3 l/s</t>
  </si>
  <si>
    <t>Inclus Puits + pompes + système de chloration</t>
  </si>
  <si>
    <t>1 Réservoir de 7 000 Gallons - Pas d'équipement mécanique - (Inclus dans l'item 83088-1)</t>
  </si>
  <si>
    <t>2 Réservoirs de 7 000 gallons chacun - Pas d'équipement mécanique - (Inclus dans l'item 83088-1)</t>
  </si>
  <si>
    <t>Capacitié de traitement : 745m3/d
Estimations MAMOT</t>
  </si>
  <si>
    <t>Estimations d'après programme d'aide du MAMOT, inclus la construction d'un réservoir à l'usine.</t>
  </si>
  <si>
    <t>Estimation d"après information fournie par la municipalité</t>
  </si>
  <si>
    <t>Réservoir d’eau, Inclus les instrumentations</t>
  </si>
  <si>
    <t>Usine de traitement des eaux usées le biodisque a été refait (en partie) et le moteur de compresseur changer aussi vers 2005</t>
  </si>
  <si>
    <t>station de pompage eaux usées</t>
  </si>
  <si>
    <t>Les eaux usées de la municipalité sont traitées par l'installation de l'industrie Tembec</t>
  </si>
  <si>
    <t>Estimation Valeur de remplacement Civil (Assurance ): 206 776$ (N'inclut pas les étangs)
Estimation Valeur de remplacement Civil (MAMOT) pour les étangs : 477 418$</t>
  </si>
  <si>
    <t>Inclus le poste de pompage, le bâtiment et le réservoir sousterrain.
Estimation valeur de remplacement réservoir sousterrain (MAMOT), 267m3 : 222 125$</t>
  </si>
  <si>
    <t>Estimation Valeur de remplacement Civil (MAMOT) : 1000$, il n'y a pas de structure en tant que tel, pas de dalles de béton, juste un panneau de contrôle.
Capacité théorique : 9l/s</t>
  </si>
  <si>
    <t>Estimation Valeur de remplacement Civil (MAMOT) : 1000$, il n'y a pas de structure en tant que tel, pas de dalles de béton, juste un panneau de contrôle.
Capacité théorique : 36,8l/s</t>
  </si>
  <si>
    <t>Capacité : 11,5l/s</t>
  </si>
  <si>
    <t>Capacité : 39,3l/s</t>
  </si>
  <si>
    <t>Capacité : 88,6/s</t>
  </si>
  <si>
    <t>Valeur de remplacement mécanique inclus dans l'item #87058-2</t>
  </si>
  <si>
    <t>Réhabilitation Civil en 2015 et Mécanique en 2002, les durées de vie se base respectivement sur les années ci-dessus</t>
  </si>
  <si>
    <t>Réhabilitation Civil en 2010 et Mécanique en 2000, les durées de vie se base respectivement sur les années ci-dessus</t>
  </si>
  <si>
    <t>Réhabilitation Civil en 2010 et Mécanique en 2010, les durées de vie se base respectivement sur les années ci-dessus</t>
  </si>
  <si>
    <t>Valeur de remplacement mécanique égal à 0 car inclus dans l'item 87080-5</t>
  </si>
  <si>
    <t>Le traitement des eaux usées est réalisé à l'installation de traitement d'une autre municipalité.
Estimation Valeur de remplacement Civil d'après Assurance MMQ. Il n'y a pas beaucoup de structure : uniquement une dalle de béton, pas de cabanon.
Estimatio</t>
  </si>
  <si>
    <t>Inclus : un puits, une pompe (Pas de traitement) et deux réservoirs pour un volume total de 63.76 m³.
Estimation (MAMOT) valeur de remplacement Civil des réservoir : 83 283$
Estimation (Assurance MMQ) valeur de remplacement Civil du Bâtiment : 145 344$
Es</t>
  </si>
  <si>
    <t>Pas d'appareil mécanique (inclus dans l'article 85015-2) - Réservoir de 342m3
Valeur de remplacement - d'après valeur de l'assurance</t>
  </si>
  <si>
    <t>Station d'eau potable - Pas de traitement - Eau souterraine
Valeurs de remplacement - D'après valeurs de l'assurance
Partie Mécanique : Uniquement des pompes donc durées de vie utile estimée à 20 ans.</t>
  </si>
  <si>
    <t>Estimation valeur de remplacement Civil (MAMOT), Étangs aérés 499m3/d : 1 555 623$
Estimation valeur de remplacement Mécanique (Assurance Mécanique)</t>
  </si>
  <si>
    <t>Mécanique de pompage pour distribution d'eau potable à l'hotel de ville.
Pas de structures civils.</t>
  </si>
  <si>
    <t>Valeurs de remplacement civil et mécanique, estimées par la municipalité. Inclus le puits et le poste de pompage
Inclus un puits (100 000$) et deux réservoirs de 100 000 gallons (600 000$ pour les deux réservoir).</t>
  </si>
  <si>
    <t>Valeur de remplacement d'après documents d'assurances - Capacité : 23,5l/s</t>
  </si>
  <si>
    <t>Valeur de remplacement d'après documents d'assurances - Capacité : 62,5/s</t>
  </si>
  <si>
    <t>Capacité de traitement : 1 120m3/d,
Estimation Valeur de remplacement Civil (MAMOT),
Estimation Valeur de remplacement Mécanique (Assurance)</t>
  </si>
  <si>
    <t>Capacité théorique de 31,30l/s.
La municipalité possède 3 autres postes de pompages d'une capacité de conception de 0,807l/s, 0,45l/s et 5,08l/s.</t>
  </si>
  <si>
    <t>Valeur de remplacement : Montant "Forfaitaire", la municipalité est encore en phase d'étude de la qualité de l'eau pour déterminer le traitement nécessaire. Cette nouvelle installation sera construite au même endroit que l'ancienne.
Cette station sera rem</t>
  </si>
  <si>
    <t>Capacité théorique : 0,807l/s.</t>
  </si>
  <si>
    <t>Capacité théorique : 0,45l/s</t>
  </si>
  <si>
    <t>Capacité théorique : 5,08l/s</t>
  </si>
  <si>
    <t>Inclus : Puits, pompes et petit réservoir
D'après les estimations de la municipalité en 2013 le réservoir à lui seul = 400 000$
Soit actualisation de cette valeur pour 2014 = 404 400$</t>
  </si>
  <si>
    <t>Eau sous-terraine - Capacité d'approvisonnement : 256m3/d</t>
  </si>
  <si>
    <t>Poste de pompage pour les eaux usées de l'usine de filtration</t>
  </si>
  <si>
    <t>Capacité de traitement : 1051m3/d</t>
  </si>
  <si>
    <t>Volume : 991m3</t>
  </si>
  <si>
    <t>Volume : 48m3</t>
  </si>
  <si>
    <t>Rénovations majeur en 2005</t>
  </si>
  <si>
    <t>Rénovations majeur en 2005
Volume : 845m3</t>
  </si>
  <si>
    <t>Volume : 890m3</t>
  </si>
  <si>
    <t>Eau de surface - Capacité d'approvisonnement : 
27 000m3/d</t>
  </si>
  <si>
    <t>Capacité de traitement : 38,8m3/d; Traitement par disques biologiques</t>
  </si>
  <si>
    <t>Capacité de traitement : 18,5m3/d; Traitement par filtre à tourbe Biosor</t>
  </si>
  <si>
    <t>Capacité de traitement : 3,5m3/d; Traitement par filtre à tourbe Biosor</t>
  </si>
  <si>
    <t>Capacité de traitement : 227m3/d</t>
  </si>
  <si>
    <t>Capacité de traitement : 518m3/d</t>
  </si>
  <si>
    <t>Capacité de traitement : 1315m3/d</t>
  </si>
  <si>
    <t>Capacité de traitement : 334m3/d</t>
  </si>
  <si>
    <t>Capacité de traitement : 15105m3/d</t>
  </si>
  <si>
    <t>Pas de structure civil en tant que tel, simple boîtier métallique.</t>
  </si>
  <si>
    <t>Étangs Aérés à Rétention Réduites (2 Bassins)
Estimation de la Valeur de remplacement Civil (MAMOT) : 1 338 067$
Estimation de la valeur de remplacement Mécanique (Assurance Northbridge)</t>
  </si>
  <si>
    <t>Station de pompage constitué, pour la partie civil d'un cabanon en tôle et d'une dalle de béton.</t>
  </si>
  <si>
    <t>Inclus un réservoir d'envrion 568m3 (150 000 gallons US). Valeur de remplacement civil pour ce réservoir estimé à (MAMOT) 429 093$.</t>
  </si>
  <si>
    <t>Estimation totale de la municipalité : 105 000$ dont 28 800$ assuré pour la mécanique (D'après les papiers d'assurance)</t>
  </si>
  <si>
    <t>Capacité : 2592m3/d</t>
  </si>
  <si>
    <t>Durées de vie restante ainsi que les valeurs de remplacement estimés par une firme de génie conseil.</t>
  </si>
  <si>
    <t>Poste de relèvement - Durées de vie restante ainsi que les valeurs de remplacement estimés par une firme de génie conseil.</t>
  </si>
  <si>
    <t>Valeur de remplacement mécanique et durée de vie restante considérés dans l'item 88035-1</t>
  </si>
  <si>
    <t>Capacité de traitement : 1,7l/s</t>
  </si>
  <si>
    <t>Valeur de remplacement incluant les frais de contingeance
Fosse septique et champ d'épuration</t>
  </si>
  <si>
    <t>Capacité : 21,5 l/s</t>
  </si>
  <si>
    <t>Capacité de traitement : 4813m3/d
Estimation Valeur de remplacement Civil (MAMOT), Mécanqiue (Assurance MMQ)</t>
  </si>
  <si>
    <t>Station de contrôle de la pression des eaux usées - Durées de vie restante ainsi que les valeurs de remplacement estimés par une firme de génie conseil.</t>
  </si>
  <si>
    <t>Usine de traitement des eaux usées - Capacité de traitement : 3490m3/d</t>
  </si>
  <si>
    <t>Équipement pour la chloration - Valeurs de remplacements d'après comparable</t>
  </si>
  <si>
    <t>Capacité : 7,35l/s</t>
  </si>
  <si>
    <t>Capacité : 20,5 l/s</t>
  </si>
  <si>
    <t>Capacité : 4,5 l/s</t>
  </si>
  <si>
    <t>Il s'agit ici d'une installation sans traitement.</t>
  </si>
  <si>
    <t>Capacité : 335 l/s</t>
  </si>
  <si>
    <t>Capacité : 64,5 l/s</t>
  </si>
  <si>
    <t>Capacité : 30 l/s</t>
  </si>
  <si>
    <t>Capacité : 77 l/s</t>
  </si>
  <si>
    <t>Capacité de traitement : 
9 832m3/d</t>
  </si>
  <si>
    <t>Capacité : 56 l/s</t>
  </si>
  <si>
    <t>Capacité : 85 l/s</t>
  </si>
  <si>
    <t>Coûts de construction de l'aqueduc en 1981 (incluant bassin): 550 000 $ 1981.
Coûts réhabilitation en 2007 : civil 5 000$ et Mécanique 100 000$ (Ajout d'un traitement Fer/Manganèse)</t>
  </si>
  <si>
    <t>Coût de construction des égouts (réseau, dégrillage et étangs aérées, et poste de pompage) : 550 000 $.</t>
  </si>
  <si>
    <t>Coûts réhabilitation en 2007 : civil 3 000$ et Mécanique 15 000$</t>
  </si>
  <si>
    <t>Capacité : 0,92l/s</t>
  </si>
  <si>
    <t>Capacité : 3,2l/s</t>
  </si>
  <si>
    <t>Capacité : 128l/s</t>
  </si>
  <si>
    <t>Capacité : 11,1l/s</t>
  </si>
  <si>
    <t>Usine de traitement des eaux usées
L'année de construction est obtenue dans le guide de conception
Les durées de vies restantes sont obtenues de l'ingénieur de la ville
Les valeurs actuelles de remplacement sont obtenues de l'assurance de la MMQ</t>
  </si>
  <si>
    <t>Puit et pompes (1 pompe 40 HP et 1 pompe 3 HP)
L'année de construction est obtenue dans le guide de conception
Les durées de vies restantes sont obtenues de l'ingénieur de la ville
La valeur actuelle de remplacement dans l'assurance de la MMQ n'avait qu'u</t>
  </si>
  <si>
    <t>L'installation d'approvisionnement et de production d'eau potable inclut un réservoir et la pompe.
Depuis que cette installation a été construite, la municipalité n'utilise pas l'ancienne station de pompage située près du lac à côté de la rue Des Érables.</t>
  </si>
  <si>
    <t>Château d’eau
L'immobilisation a été construite en 1963 et en 2005 ils ont fait des tests aux ultrasons sur le réservoir en acier pour tester son état. Ils ont conclut qu'elle était encore en bon état. 
Les durées de vies restantes proviennent du directeu</t>
  </si>
  <si>
    <t>Usine d'eau potable
La valeur de remplacement provient de la police d'assurance. Par contre, il n'y avait qu'un montant global, mais le directeur des services techniques a été en mesure de faire la ventilation des coûts.
L'immobilisation a été construite</t>
  </si>
  <si>
    <t>Usine d'épuration (dégrillage et décantation)
La valeur de remplacement provient de la police d'assurance. Par contre, il n'y avait qu'un montant global, mais le directeur des services techniques a été en mesure de faire la ventilation des coûts.
L'usine</t>
  </si>
  <si>
    <t>valeur sera investie pour nouvelle usine</t>
  </si>
  <si>
    <t>Station de pompage d'eaux usées</t>
  </si>
  <si>
    <t>Poste de pompage d'eaux usées</t>
  </si>
  <si>
    <t>Station de pompage avec poste de chloration</t>
  </si>
  <si>
    <t>Puits de distribution d'eau souterraine potable</t>
  </si>
  <si>
    <t>dédiée au pompage d'eau brute après 2017</t>
  </si>
  <si>
    <t>Incluant 2 réservoirs dont la valeur de remplacement a été estimée grâce au formulaire de l'usage de l'eau potable 2013</t>
  </si>
  <si>
    <t>la valeur de remplacement a été estimée grâce au formulaire de l'usage de l'eau potable 2013</t>
  </si>
  <si>
    <t>Rénové en 2006</t>
  </si>
  <si>
    <t>Rénové en 1998</t>
  </si>
  <si>
    <t>Rénové en 1995</t>
  </si>
  <si>
    <t>Rénovation civil 1998 et mécanique 1999</t>
  </si>
  <si>
    <t>2 étangs + 1 batiment de service</t>
  </si>
  <si>
    <t>Durées de vie restantes semblent faibles, mais représentative de la réalité pour la municipalité.</t>
  </si>
  <si>
    <t>Immobilisation qui va disparaître, avec le début d'un projet dans 2 ans</t>
  </si>
  <si>
    <t>La Ville n'est pas propriétaire</t>
  </si>
  <si>
    <t>Rénovation mécanique 2013</t>
  </si>
  <si>
    <t>Rénovation mécanique 2014-2015</t>
  </si>
  <si>
    <t>Rénové en 2002</t>
  </si>
  <si>
    <t>Rénovation mécanique 2015-2016</t>
  </si>
  <si>
    <t>Rénovation mécanique 2016</t>
  </si>
  <si>
    <t>Eau industrielle non potable (réservoir)</t>
  </si>
  <si>
    <t>Eau industrielle non potable</t>
  </si>
  <si>
    <t>Rénové en 2015</t>
  </si>
  <si>
    <t>Évaluation de la valeur de remplacement excluant les bassins (Impossible de trouver les capacités de ces derniers) Reconstruction prévue en 2017</t>
  </si>
  <si>
    <t>Poste de pompage avec chloration intégrée. Reconstruction prévue en 2017.</t>
  </si>
  <si>
    <t>Reconstruction prévue en 2017</t>
  </si>
  <si>
    <t>Montant d'assurance, ce sont des puits avec des pompes: la municipalité prévoit de remettre les infrastructures aux normes dans les prochaines années</t>
  </si>
  <si>
    <t>Nouvelle usine construite, montant d'assurance</t>
  </si>
  <si>
    <t>Réservoir inclus, valeurs issues des assurances</t>
  </si>
  <si>
    <t>Poste de pompage avec 4 puits, construit en briques et bois</t>
  </si>
  <si>
    <t>Avec réservoir d’eau</t>
  </si>
  <si>
    <t>Station de pompage
Pas d'installation de traitement eaux usées (les eaux usées vont directement dans la forêt)
La valeur de remplacement a été estimée avec la capacité de 350 gallons/min
Pompe changée en 2013 et 2014
La cabane (civil) est assez endommagée</t>
  </si>
  <si>
    <t>Station de pompage
La valeur de remplacement a été estimée avec la capacité 20HP</t>
  </si>
  <si>
    <t>Station de pompage et de distribution d'eau potable</t>
  </si>
  <si>
    <t>Poste de chloration relais</t>
  </si>
  <si>
    <t>Traitement et épuration des eaux usées</t>
  </si>
  <si>
    <t>Poste de pompage et de régulation de pression eaux usées</t>
  </si>
  <si>
    <t>Poste de pompage - la valeur totale a été répartie entre le civil et la mécanique</t>
  </si>
  <si>
    <t>Assainissement des eaux - secteur petit-cap - bassin de décantation sans mécanique</t>
  </si>
  <si>
    <t>Reduction de pression intermédiaire Petit-Cap  (Dans un trou d'homme)</t>
  </si>
  <si>
    <t>Régulateur de pression pour la route Cyr</t>
  </si>
  <si>
    <t>Poste construit à même celui de l'eau potable</t>
  </si>
  <si>
    <t>pompe réhabilitée en 2013</t>
  </si>
  <si>
    <t>étangs aérés (569 m.cu./d.)</t>
  </si>
  <si>
    <t>inclus : 2 étangs, équipements et soufflerie</t>
  </si>
  <si>
    <t>inclus : prise d'eau brute - a cet endroit pas de réservoir 
mécanique: pompe changée 2015</t>
  </si>
  <si>
    <t>inclus : prise d'eau brute et réservoir 15m³ 
mécanique: pompe changée 2013 (sable vert)</t>
  </si>
  <si>
    <t>inclus : prise d'eau brute et réservoir 45m³</t>
  </si>
  <si>
    <t>1 étang d'oxydation, équipements et chambre de vannes</t>
  </si>
  <si>
    <t>poste de pompage #1 - En 2007 reconstruit à neuf.
Le civil de cette immobilisation est incluse dans le réservoir ci-dessous qui est à la même adresse. Le réservoir n'a pas été refaite en 2007 et date de 1979.</t>
  </si>
  <si>
    <t>La mécanique de cette immobilisation est incluse dans le poste de pompage ci-dessus qui est à la même adresse.</t>
  </si>
  <si>
    <t>poste de pompage #2 - En 2007 reconstruit à neuf.
Le civil de cette immobilisation est incluse dans le réservoir ci-dessous qui est à la même adresse. Le réservoir n'a pas été refaite en 2007 et date de 1979.</t>
  </si>
  <si>
    <t>inclus : prise d'eau brute et 1 réservoir 60m³</t>
  </si>
  <si>
    <t>1 étang d'oxydation, équipements et chambre de vannes 
mécanique changée en</t>
  </si>
  <si>
    <t>poste de pompage1</t>
  </si>
  <si>
    <t>Installation de traitement comprenant un bâtiment et un étang aéré avec 4 cellules - Capacité théorique de 224 m^3/d - montant d'assurance incluant les bassins</t>
  </si>
  <si>
    <t>Poste de pompage de capacité théorique de 4,8 l/s - Chambre souterraine</t>
  </si>
  <si>
    <t>Réservoir qui n'est présentement plus en service car une mise à niveau est nécessaire</t>
  </si>
  <si>
    <t>Poste de pompage et de régulation de pression eaux usées
Petite pompe</t>
  </si>
  <si>
    <t>La pompe sera changée très bientôt.
Poste de pompage et de régulation de pression eaux usées
Petite pompe</t>
  </si>
  <si>
    <t>Poste de pompage et de régulation de pression eaux usées
Pas de civil
Petite pompe</t>
  </si>
  <si>
    <t>Bassin de rétention d'eau pluvial</t>
  </si>
  <si>
    <t>inclus: prise d'eau brute(1975) et 2 réservoirs(capacité de 25m³ chacun)- 2005 rénovation majeure Usine au complet</t>
  </si>
  <si>
    <t>inclus: 2 réservoirs de 150000 gallons chacun - 1995 Rénovation majeur de la batiment et mécanique - 2013 rénovation de la tuyauterie au complet
La mécanique a été refaite en 2013.</t>
  </si>
  <si>
    <t>Poste de pompage de capacité théorique de 6,9 l/s - Chambre souterraine</t>
  </si>
  <si>
    <t>Poste de pompage de capacité théorique de 7,5 l/s - Chambre souterraine</t>
  </si>
  <si>
    <t>Poste de pompage de capacité théorique de 5,2 l/s - Chambre souterraine</t>
  </si>
  <si>
    <t>4 puits.</t>
  </si>
  <si>
    <t>Installation désuette devant être remplacée avant 2020. Système de boues activées.</t>
  </si>
  <si>
    <t>Dégrilleur de 1341 m.cu./d.</t>
  </si>
  <si>
    <t>capacité théorique de 6,5 l/s</t>
  </si>
  <si>
    <t>capacité théorique de 5,7 l/s</t>
  </si>
  <si>
    <t>Puit restauré et mis à jour récemment</t>
  </si>
  <si>
    <t>Usine de filtration (eau souterraine) ayant un capacité de production maximale de 5770 m.c./d.</t>
  </si>
  <si>
    <t>capacité théorique de 8,4 l/s</t>
  </si>
  <si>
    <t>capacité théorique de 10,1 l/s</t>
  </si>
  <si>
    <t>capacité théorique de 23,4 l/s</t>
  </si>
  <si>
    <t>capacité théorique de 25,0 l/s</t>
  </si>
  <si>
    <t>capacité théorique de35,4 l/s</t>
  </si>
  <si>
    <t>Installation de production d'eau potable avec une capacité maximale de 1350 m.cu./d</t>
  </si>
  <si>
    <t>Installation de production semblable à celle de Port-Daniel.</t>
  </si>
  <si>
    <t>Capacité: 13,9 l/s</t>
  </si>
  <si>
    <t>Capacité: 5,1 l/s</t>
  </si>
  <si>
    <t>Capacité : 14,3 l/s</t>
  </si>
  <si>
    <t>une à chaque extrémité du pont</t>
  </si>
  <si>
    <t>Capacité : 16,75 l/s</t>
  </si>
  <si>
    <t>3 étangs aérés (débit moyen de 335 m.cu./d)</t>
  </si>
  <si>
    <t>rénovation des pompes en 2000</t>
  </si>
  <si>
    <t>Nom de la régie : Accord intermunicipale relative à l'eau usée
Municipalités concernées : New Carlisle (25,42%), Paspébiac (74,58%), 
Valeur de remplacement totale : Civil 2 775 500 $, Mécanique  1 189 500 $
Étangs aérés avec une capacité de 3198 m.cu/d.</t>
  </si>
  <si>
    <t>Capacité théorique de 5,4 l/s</t>
  </si>
  <si>
    <t>Capacité théorique de 18,7 l/s</t>
  </si>
  <si>
    <t>Capacité théorique de 20,8 l/s</t>
  </si>
  <si>
    <t>Capacité théorique de 7,8 l/s</t>
  </si>
  <si>
    <t>Capacité théorique de7,0 l/s</t>
  </si>
  <si>
    <t>Capacité théorique de37,0 l/s</t>
  </si>
  <si>
    <t>Capacité théorique de 47,0 l/s</t>
  </si>
  <si>
    <t>Capacité théorique de 32,0 l/s</t>
  </si>
  <si>
    <t>Nom de la régie : Accord intermunicipale relative au poste de pompage commun
Municipalités concernées : New Carlisle (78,14%), Paspébiac (21,86%), 
Valeur de remplacement totale : Civil  93 800 $, Mécanique 241 200  $
Capacité théorique de 42,3 l/s</t>
  </si>
  <si>
    <t>Usine de pompage d'eau potable - Prévu d'être changé entièrement 2016-2017</t>
  </si>
  <si>
    <t>Réservoir de capacité de 565 m^3 - Prévu d'être changé entièrement 2016-2017</t>
  </si>
  <si>
    <t>Poste de surpression - sera retiré lors de la mise au  norme</t>
  </si>
  <si>
    <t>Poste de pompage - Mécanique changé environ il y a 5 ans</t>
  </si>
  <si>
    <t>Capacité maximale théorique de 150m³/d et débit moyen d'exploitation 65m³/d</t>
  </si>
  <si>
    <t>volume de 100 m.cu.</t>
  </si>
  <si>
    <t>Étangs non aérés à vidange périodique (127 m.cu./d.)</t>
  </si>
  <si>
    <t>Nom de la régie : Co-propriété avec la communauté autochtone, quotes-part = 50%
Municipalités concernées : Pointe-À-la-Croix (50,00%), Communauté autochtone (50,00%)
Valeur de remplacement totale : Civil 77 349 $, Mécanique 198 899 $</t>
  </si>
  <si>
    <t>Poste de pompage, Pompes changées récemment ce qui explique une durée de vie restante de 25 ans pour la mécanique.</t>
  </si>
  <si>
    <t>Poste de pompage sans bâtiment</t>
  </si>
  <si>
    <t>Bâtiment de service et chloration - un entretien régulier est effectué --Toutes les valeurs proviennent des assurances</t>
  </si>
  <si>
    <t>Poste de pompage - Capacité théorique de 5,3 l/s</t>
  </si>
  <si>
    <t>Poste de pompage - Capacité théorique de 7,4 l/s</t>
  </si>
  <si>
    <t>Poste de pompage - Capacité théorique de 3,4 l/s</t>
  </si>
  <si>
    <t>Capacité de 9.75 l/s</t>
  </si>
  <si>
    <t>Capacité de 6 l/s</t>
  </si>
  <si>
    <t>Capacité estimée à 20 l/s</t>
  </si>
  <si>
    <t>Capacité de 420 m3</t>
  </si>
  <si>
    <t>Nom de la régie : Accord intermunicipale relative à l'usine d'eau usée
Municipalités concernées : New Carlisle (25,42%), Paspébiac (74,58%), 
Valeur de remplacement totale : Civil 2 775 500 $, Mécanique  1 189 500 $
Étangs aérés avec une capacité de 3198</t>
  </si>
  <si>
    <t>Réservoir d’eau potable, des travaux sont nécessaires très prochainement</t>
  </si>
  <si>
    <t>Poste de pompage de capacité théorique de 31 l/s</t>
  </si>
  <si>
    <t>Nom de la régie : Co-propriété avec la communauté autochtone, quotes-part = 50%
Municipalités concernées : Pointe-À-la-Croix (50,00%), Communauté autochtone (50,00%)
Valeur de remplacement totale : Civil 1 904 000 $, Mécanique 896 000 $
Traitement eau usé</t>
  </si>
  <si>
    <t>Usine.  Travaux de réhabilitation en 1999 pour le bâtiment et la mécanique</t>
  </si>
  <si>
    <t>3 étangs aérés (844 m.cu./d.)</t>
  </si>
  <si>
    <t>Poste de pompage de capacité de 7,0 l/s</t>
  </si>
  <si>
    <t>Poste de pompage de capacité de 6,0 l/s</t>
  </si>
  <si>
    <t>Poste de pompage de capacité de 38,2 l/s</t>
  </si>
  <si>
    <t>Poste de pompage de capacité de 45,0 l/s</t>
  </si>
  <si>
    <t>Réservoir d'eau potable capacité de 150 000 gallons</t>
  </si>
  <si>
    <t>Puit de pompage d'eau potable</t>
  </si>
  <si>
    <t>Station de collecte d'égout sous vide et de pompage</t>
  </si>
  <si>
    <t>Réservoir d’eau et pompe de distribution</t>
  </si>
  <si>
    <t>4 étangs aérés ayant un débit de 890 m.cu./d et un volume de 9318 m.cu. Chaque.</t>
  </si>
  <si>
    <t>Réservoir d'eau potable de 300 000 gallons</t>
  </si>
  <si>
    <t>Travaux majeurs seront faits d'ici 2 ans</t>
  </si>
  <si>
    <t>Usine de traitement des eaux usées.  30 ans restant pour le civil et également pour la mécanique</t>
  </si>
  <si>
    <t>52l/min</t>
  </si>
  <si>
    <t>26 l/min</t>
  </si>
  <si>
    <t>77 l/min</t>
  </si>
  <si>
    <t>20l/min</t>
  </si>
  <si>
    <t>20 l/min</t>
  </si>
  <si>
    <t>42 l/min</t>
  </si>
  <si>
    <t>78 l/min</t>
  </si>
  <si>
    <t>225 l/min</t>
  </si>
  <si>
    <t>Mécanique remise a neuf, les durées sont les mêmes - colmatage de fissures effectuées - Capacité de 482 m^3</t>
  </si>
  <si>
    <t>Neuf
225 l/min</t>
  </si>
  <si>
    <t>Mécanique remise a neuf en 2013 - 225 l/min</t>
  </si>
  <si>
    <t>Capacité de 12.4 l/s</t>
  </si>
  <si>
    <t>Capacité de 752 m3</t>
  </si>
  <si>
    <t>Capacité de 48,3 m3/jour</t>
  </si>
  <si>
    <t>Capacité de 557 m3</t>
  </si>
  <si>
    <t>440 l/min -  réfection mécanique  prévu en 2016</t>
  </si>
  <si>
    <t>626 l/min -  réfection mécanique  prévu en 2016</t>
  </si>
  <si>
    <t>Capacité de 105 m3/jr</t>
  </si>
  <si>
    <t>Capacité de 9.3 l/s</t>
  </si>
  <si>
    <t>Capacité de 669 m3</t>
  </si>
  <si>
    <t>225 l/min - rénovations importantes prévues</t>
  </si>
  <si>
    <t>158 l/min -  rénovations importantes prévues</t>
  </si>
  <si>
    <t>225 l/min -  rénovations importantes prévues</t>
  </si>
  <si>
    <t>293 l/min -  rénovations importantes prévues</t>
  </si>
  <si>
    <t>293 l/min - réfection au niveau de la mécanique prévu</t>
  </si>
  <si>
    <t>225 l/min - réfection au niveau de la mécanique prévu</t>
  </si>
  <si>
    <t>383 l/min - réfection au niveau de la mécanique prévu</t>
  </si>
  <si>
    <t>135 l/min -  rénovations importantes prévues</t>
  </si>
  <si>
    <t>180 l/min -  rénovations importantes prévues</t>
  </si>
  <si>
    <t>Capacité de 840m3/jr</t>
  </si>
  <si>
    <t>Capacité de 24,4 l/s</t>
  </si>
  <si>
    <t>Capacité de 41 l/s</t>
  </si>
  <si>
    <t>Capacité de 7,17l/s</t>
  </si>
  <si>
    <t>1289 m^3/d - mécanique refaite en 1989</t>
  </si>
  <si>
    <t>Capacité de 18 l/s - refait 2010 mécanique</t>
  </si>
  <si>
    <t>Capacité de 45 l/s</t>
  </si>
  <si>
    <t>Capacité estimée à 10 l/s</t>
  </si>
  <si>
    <t>Capacité de 599 m3/j</t>
  </si>
  <si>
    <t>Capacité de 22 l/s</t>
  </si>
  <si>
    <t>Usine de traitement combiné au réservoir d'eau - Montant provenant des assurances</t>
  </si>
  <si>
    <t>Poste de pompage - Montant provenant des assurances</t>
  </si>
  <si>
    <t>Réservoir d'eau potable - Montant provenant des assurances</t>
  </si>
  <si>
    <t>Poste de pompage puits principal, mécanique entièrement refait en 1998.  Le bâtiment sera refait en 2016, malgré qu'il est encore bon.</t>
  </si>
  <si>
    <t>Poste de surpression secteur est</t>
  </si>
  <si>
    <t>Estimation faite selon les données du contrat d'assurance de la MMQ</t>
  </si>
  <si>
    <t>Estimation selon la soumission pour la réhabilitation et la mise au norme des installations de production. 3 puits d'approvisionnement. Ventilation faite par le MAMOT</t>
  </si>
  <si>
    <t>Poste de pompage de capacité de 16 l/s</t>
  </si>
  <si>
    <t>Poste de pompage de capacité de 11 l/s</t>
  </si>
  <si>
    <t>Réservoir de 90 m.cu. En très bon état, aucun problème lié à celui-ci. Estimation de 1000$/m.cu.</t>
  </si>
  <si>
    <t>Supresseur. Valeurs basées sur les estimations de la MMQ</t>
  </si>
  <si>
    <t>Puits d'approvisionnement et poste de chloration. Valeurs basées sur les estimations de la MMQ.</t>
  </si>
  <si>
    <t>Étangs à rétention réduite (paroies verticales) avec un débit moyen de 322 m.cu./d et batiment de supression. Valeurs baséée sur les estimations de la MMQ</t>
  </si>
  <si>
    <t>Nom de la régie : Régie intermunicipale d'assainissement du canton de Metgermette       
Municipalités concernées : Sainte-Aurélie (42 %), Saint-Zacharie (58 %).
Valeur de remplacement totale : 1 315 146 $ civil 618 986 $, Mécanique</t>
  </si>
  <si>
    <t>Puits principal et usine de filtration</t>
  </si>
  <si>
    <t>Réservoir composé de 2 cellules de 40 000 litres chacune</t>
  </si>
  <si>
    <t>Poste de pompage avec 2 pompes submersibles ayant une capacité de 18 l/s</t>
  </si>
  <si>
    <t>Dégrilleur à remplacer d'ici 2020. Débit moyen de 5 302 m.cu./d</t>
  </si>
  <si>
    <t>2 pompes submersibles (6,2 l/s et 5,2l/s)</t>
  </si>
  <si>
    <t>2 pompes submersibles (13,5 l/s chaque)</t>
  </si>
  <si>
    <t>1 pompe</t>
  </si>
  <si>
    <t>2 pompes submersibles (29 l/s chaque). Petit batiment inclut dans le civil.</t>
  </si>
  <si>
    <t>2 pompes submersibles (4l/s chaque)</t>
  </si>
  <si>
    <t>2 pompes submersibles (38 l/s chaque). Petit batiment inclut dans le civil.</t>
  </si>
  <si>
    <t>2 pompes submersibles (26 l/s chaque)</t>
  </si>
  <si>
    <t>Capacité maximale nominale de 1 356 m.cu./d. et réservoir d'eau ayant une capacité de 664 m.cu. Et un bassin de contact de 154 m.cu. La valeur de remplacement mécanique inclut le matériel de traitement de l'eau, les pompes et les génératrices.</t>
  </si>
  <si>
    <t>Réservoir d’eau ayant une capacité de 560 m.cu. La valeur de remplacement mécanique inclut pompes et génératrices</t>
  </si>
  <si>
    <t>Étangs aérés (220 m.cu./d)</t>
  </si>
  <si>
    <t>Réhabilitation majeure en 2014</t>
  </si>
  <si>
    <t>Puits avec pompe de 10 HP.</t>
  </si>
  <si>
    <t>capacité de 260 m.cu.</t>
  </si>
  <si>
    <t>1981 – Puits avec pompe de 10 HP (remplace le puits d’origine détruit par contamination)
1988 - Construction d’un 2e puits avec pompe de 30 HP remplacé par une pompe de 15 HP en 2002</t>
  </si>
  <si>
    <t>capacité de 430 m.cu.</t>
  </si>
  <si>
    <t>2 étangs aérés ayant un débit moyen de 862 m.cu./d.</t>
  </si>
  <si>
    <t>capacité théorique installée de 14,0 l/s</t>
  </si>
  <si>
    <t>capacité théorique installée de 7,2 l/s</t>
  </si>
  <si>
    <t>capacité théorique installée de 31,0 l/s</t>
  </si>
  <si>
    <t>capacité théorique installée de 11,5 l/s</t>
  </si>
  <si>
    <t>capacité théorique installée de 45,5 l/s</t>
  </si>
  <si>
    <t>Étangs aérés à parois verticales</t>
  </si>
  <si>
    <t>Usine de traitement d'eau potable en régie avec Laurier-Station
Entente intermunicipale 
Municipalités concernées : Saint-Flavien (27%), Laurier-Station (73%)
Valeur de remplacement totale : Civil 1000 000 $ et Mécanique 11 800 000 $ 
Réhabilitations: Civ</t>
  </si>
  <si>
    <t>Puits de Rivière-aux-Cèdres en Régie avec Laurier-Station
Entente intermunicipale 
Municipalités concernées : Saint-Flavien (27%), Laurier-Station (73%)
Valeur de remplacement totale : Civil 200 000 $ et Mécanique 280 000 $ 
Réhabilitations: Civil (2013)</t>
  </si>
  <si>
    <t>Chambre de compteur en Régie avec Laurier-Station
Entente intermunicipale 
Municipalités concernées : Saint-Flavien (27%), Laurier-Station (73%)
Valeur de remplacement totale : Civil 30 000 $ et Mécanique 60 000 $ 
Réhabilitations: Civil (2006) 1 000 $ et</t>
  </si>
  <si>
    <t>Poste de pompage et réservoir d'eau potable en régie avec  Laurier-Station
Entente intermunicipale 
Municipalités concernées : Saint-Flavien (27%), Laurier-Station (73%)
Valeur de remplacement totale : Civil 1 000 000 $ et Mécanique 310 000 $ 
Réhabilitat</t>
  </si>
  <si>
    <t>Inclus poste de chloration (étanchéité et toiture en 2003)</t>
  </si>
  <si>
    <t>Réduction de pression</t>
  </si>
  <si>
    <t>Poste de surpression d'eau potable</t>
  </si>
  <si>
    <t>Station de pompage principale des eaux usées en Régie avec  Laurier-Station
Traitement des eaux usées en Régie avec Saint-Flavien
Entente intermunicipale 
Municipalités concernées : Saint-Flavien (27%), Laurier-Station (73%)
Valeur de remplacement totale</t>
  </si>
  <si>
    <t>Traitement des eaux usées en Régie avec  Laurier-Station
Entente intermunicipale 
Municipalités concernées : Saint-Flavien (27%), Laurier-Station (73%)
Valeur de remplacement totale : Civil 2 245 000 $ et Mécanique 645 000 $</t>
  </si>
  <si>
    <t>Présence d'un réservoir de 600 m.c.</t>
  </si>
  <si>
    <t>traitement des eaux usées et station de pompage principale</t>
  </si>
  <si>
    <t>réservoir de 1100 m.c., conduite d'amenée et poste de traitement</t>
  </si>
  <si>
    <t>Usine d'épuration St-Georges, en bon état, mais mise à niveau nécessaire</t>
  </si>
  <si>
    <t>Usine d'épuration St-Jean-de-La-Lande</t>
  </si>
  <si>
    <t>Valeur issue de la police d'assurance.</t>
  </si>
  <si>
    <t>À l'Ouest du 6146</t>
  </si>
  <si>
    <t>Intersection des rues Leclerc et Desrochers</t>
  </si>
  <si>
    <t>Réservoir de 1750 m3</t>
  </si>
  <si>
    <t>Puits situé à Saint-Édouard-de-Lotbinière</t>
  </si>
  <si>
    <t>conduite d'amenée entre le puits # 3 et l'usine de filtration (2 km).</t>
  </si>
  <si>
    <t>Réservoir de 60 000 Gal à Lotbinière</t>
  </si>
  <si>
    <t>Purgeur d'air et poste de surpression</t>
  </si>
  <si>
    <t>Puits 1 et 2</t>
  </si>
  <si>
    <t>réservoir d'eau brute pour les pompiers</t>
  </si>
  <si>
    <t>valeur de remplacement exclue les bassins</t>
  </si>
  <si>
    <t>2 pompes doseuses de chlore</t>
  </si>
  <si>
    <t>2 puits et usine de filtration</t>
  </si>
  <si>
    <t>Réservoir d'eau de 80 000 gal</t>
  </si>
  <si>
    <t>Station de pompage des puits, traitement et distribution dans le réseau</t>
  </si>
  <si>
    <t>Petite pompe résidentielle pour diriger dans le réseau public</t>
  </si>
  <si>
    <t>Étangs aérés et poste de pompage principal</t>
  </si>
  <si>
    <t>Usine filt, station de pompage des eaux de lavage (pompes changées en 2007, 2013)</t>
  </si>
  <si>
    <t>Ouvrage de surverse, chambre de contrôle</t>
  </si>
  <si>
    <t>Ouvrage de surverse, déversoir</t>
  </si>
  <si>
    <t>Puits 7 et 8</t>
  </si>
  <si>
    <t>puits sec pompier</t>
  </si>
  <si>
    <t>Station de production d'eau potable</t>
  </si>
  <si>
    <t>Intègre une conduite d'amenée de 4500 mètres de longueur et 100 mm de diamètre</t>
  </si>
  <si>
    <t>Dernière misie à niveau en 2009</t>
  </si>
  <si>
    <t>puits d'eau potable traité au 24b cote du moulin. Intègre également la conduite d'amenée.</t>
  </si>
  <si>
    <t>4602 mètres de conduite d'amenée.</t>
  </si>
  <si>
    <t>puits de production d'eau</t>
  </si>
  <si>
    <t>Puits d'alimentation et de distribution</t>
  </si>
  <si>
    <t>Réservoir de distribution principal</t>
  </si>
  <si>
    <t>Puits de production d'eau</t>
  </si>
  <si>
    <t>Dernière misie à niveau en 2005</t>
  </si>
  <si>
    <t>Dernière misie à niveau en 2006</t>
  </si>
  <si>
    <t>Mise aux normes en 2008</t>
  </si>
  <si>
    <t>Bassin de sédimentation</t>
  </si>
  <si>
    <t>Bassin de sédimentation et de rétention</t>
  </si>
  <si>
    <t>Station pompage (Assurance)</t>
  </si>
  <si>
    <t>Puits secondaire (Assurance)</t>
  </si>
  <si>
    <t>Puits principal (Assurance)</t>
  </si>
  <si>
    <t>Surpresseur (Estimation, Formulaire 2013)</t>
  </si>
  <si>
    <t>Réservoir (Estimation Formulaire 2013)</t>
  </si>
  <si>
    <t>Étangs partagés entre Vallée-Jonction (60%) et Saint Joseph-de-Beauce (40%).</t>
  </si>
  <si>
    <t>Usine de filtration (Estimation Formulaire 2012)</t>
  </si>
  <si>
    <t>Station de pompage d'égout # 4</t>
  </si>
  <si>
    <t>Poste de pompage eau brute</t>
  </si>
  <si>
    <t>Etangs non aérés</t>
  </si>
  <si>
    <t>À proximité du site de traitement</t>
  </si>
  <si>
    <t>Poste de pompage # 7</t>
  </si>
  <si>
    <t>Poste de pompage # 1</t>
  </si>
  <si>
    <t>Poste de pompage # 2</t>
  </si>
  <si>
    <t>Poste de pompage # 3</t>
  </si>
  <si>
    <t>Poste de pompage # 5</t>
  </si>
  <si>
    <t>Poste de pompage # 6</t>
  </si>
  <si>
    <t>Bassin de rétention eaux pluvial</t>
  </si>
  <si>
    <t>Station de contrôle de la pression.</t>
  </si>
  <si>
    <t>Production de l'eau potable</t>
  </si>
  <si>
    <t>Entente intermunicipale 
Municipalités concernées : Saint-François-de-la-Rivière-du-Sud (66,67%), Saint-Pierre-de-la-Rivière-du-Sud (33,33%)
Valeur de remplacement totale : Civil 4 495 275$ et Mécanique 3 829 309 $</t>
  </si>
  <si>
    <t>station contrôle pression, refaite à neuf en 2010</t>
  </si>
  <si>
    <t>3 grands étangs aérés</t>
  </si>
  <si>
    <t>Chambre souterraine sans électricité
En face du 160.</t>
  </si>
  <si>
    <t>Puits 1,2,3</t>
  </si>
  <si>
    <t>Usine de traitement de l'eau potable et réservoir.</t>
  </si>
  <si>
    <t>Réservoir de 500 m3</t>
  </si>
  <si>
    <t>Réservoir de 1000 m3</t>
  </si>
  <si>
    <t>Intersection des rues de l'Église, Principale et de la Station</t>
  </si>
  <si>
    <t>PP principal, situé sur le site de traitement</t>
  </si>
  <si>
    <t>Poste de popmpage principal</t>
  </si>
  <si>
    <t>Réservoir de 200 000 Gal</t>
  </si>
  <si>
    <t>Batisse + puits artésien</t>
  </si>
  <si>
    <t>Réserve incendie sous-terre</t>
  </si>
  <si>
    <t>Poste de traitement et puits</t>
  </si>
  <si>
    <t>Sur le site de traitement près du bâtiment de service</t>
  </si>
  <si>
    <t>Réservoir d'eau brute</t>
  </si>
  <si>
    <t>Poste de pompage sur le même site que l'usine de traitement des eaux usées.</t>
  </si>
  <si>
    <t>Entente intermunicipale 
Municipalités concernées : Saint-François-de-la-Rivière-du-Sud (66,67%), Saint-Pierre-de-la-Rivière-du-Sud (33,33%)
Valeur de remplacement totale : Civil 300 030 $ et Mécanique450 045 $</t>
  </si>
  <si>
    <t>poste de relèvement</t>
  </si>
  <si>
    <t>Équipements remis aux normes en 1995</t>
  </si>
  <si>
    <t>98% du débit total</t>
  </si>
  <si>
    <t>Usine de traitement des eaux usées
Étangs aérés à parois verticales</t>
  </si>
  <si>
    <t>Puits-Village</t>
  </si>
  <si>
    <t>Puits et station de pompage-Massif</t>
  </si>
  <si>
    <t>Usine de traitement des eaux usées - Massif</t>
  </si>
  <si>
    <t>Réservoir Rouillard d'eau potable-Village</t>
  </si>
  <si>
    <t>Réservoir, chloration et poste de distribution - Massif</t>
  </si>
  <si>
    <t>Poste de pompage, réservoir et chloration - Village</t>
  </si>
  <si>
    <t>Usine de traitement des eaux usées - Village</t>
  </si>
  <si>
    <t>Poste de pompage égout - Massif</t>
  </si>
  <si>
    <t>Bassin de rétention des eaux pluviales</t>
  </si>
  <si>
    <t>Réservoir d'eau
Réhabilitations: Civil (2005) 700 000 $ et Mécanique (2007) 430 000 $.</t>
  </si>
  <si>
    <t>Réservoir incendie.</t>
  </si>
  <si>
    <t>Réhabilitations: Civil (2014) 500 000 $ et Mécanique (2014) 200 000 $.</t>
  </si>
  <si>
    <t>Réhabilitations: Civil (2001) 75 000 $ et Mécanique (2001) 20 000 $.</t>
  </si>
  <si>
    <t>Usine de filtration d'une capacité de 24 000 m³/j</t>
  </si>
  <si>
    <t>Réservoir d'eau et poste de surchloration</t>
  </si>
  <si>
    <t>Réservoir rénové en 2014</t>
  </si>
  <si>
    <t>poste de pompage servant à remplir le réservoir Bois francs</t>
  </si>
  <si>
    <t>2 étangs aérés desservant le secteur Pontbriand</t>
  </si>
  <si>
    <t>station de pompage alimentant l'usine de filtration</t>
  </si>
  <si>
    <t>2 puits d'alimentation et une station de pompage est présente sur ce site</t>
  </si>
  <si>
    <t>Réservoir rénové en 2013</t>
  </si>
  <si>
    <t>Entre les numéros 1255 et 1271</t>
  </si>
  <si>
    <t>Près du cours d'eau</t>
  </si>
  <si>
    <t>Réservoir d'eau de 315 m3</t>
  </si>
  <si>
    <t>3 puits et un poste de chloration.</t>
  </si>
  <si>
    <t>Réhabilitations: Civil (1994) 20 000 $ et Mécanique (1994) 10 000 $.</t>
  </si>
  <si>
    <t>Réhabilitations: Civil (1994) 330 000 $ et Mécanique (1994) 200 000 $.</t>
  </si>
  <si>
    <t>Réhabilitations: Civil (1969) 150 000 $ et Mécanique (1969) 200 000 $.</t>
  </si>
  <si>
    <t>Un panneau a été modifié élevant ainsi sa valeur.</t>
  </si>
  <si>
    <t>Le puits et le poste de chloration sont sur le même site.</t>
  </si>
  <si>
    <t>Les coordonnées du poste de chloration viennent du Portrait des infrastructures.</t>
  </si>
  <si>
    <t>Entre les numéros 1761 et 1781</t>
  </si>
  <si>
    <t>3 puits et un poste de chloration</t>
  </si>
  <si>
    <t>Réservoir d'eau de 360 000 Gal</t>
  </si>
  <si>
    <t>Rénové en 2014</t>
  </si>
  <si>
    <t>Inclu les puits, les réducteurs de pression</t>
  </si>
  <si>
    <t>Étangs à retention réduite et à parois verticales</t>
  </si>
  <si>
    <t>Réservoir d'eau potable de 200 000 Gal</t>
  </si>
  <si>
    <t>Puits Gagné</t>
  </si>
  <si>
    <t>Poste de traitement et puits Vachon</t>
  </si>
  <si>
    <t>Réservoir de 10 000 Gal</t>
  </si>
  <si>
    <t>Le réservoir et le poste de chloration ont la même adresse.</t>
  </si>
  <si>
    <t>Les coordonnées viennent du Portrait des infrastructures.</t>
  </si>
  <si>
    <t>Approvisionnement en eau potable</t>
  </si>
  <si>
    <t>Le poste de pompage et l'installation de traitement sont sur le même site.</t>
  </si>
  <si>
    <t>Usine de pompage</t>
  </si>
  <si>
    <t>L'usine de pompage a été agrandie en 2008 pour y installer une usine de traitement de l'eau potable avec système de chloration en continue, traitement au sable vert et adoucisseur d'eau.</t>
  </si>
  <si>
    <t>Étangs aérés (parois verticales)</t>
  </si>
  <si>
    <t>Pompe changée en 2010</t>
  </si>
  <si>
    <t>Construite en 1997 (puits Bussières) et en 2007 (puits Freeman)</t>
  </si>
  <si>
    <t>Pompes et mécanique de distribution changées en 2010</t>
  </si>
  <si>
    <t>Pompes changées en 2009
Face au 1134</t>
  </si>
  <si>
    <t>Face au 139</t>
  </si>
  <si>
    <t>Face au 1330</t>
  </si>
  <si>
    <t>Pompes changées en 2009
Face au 1137</t>
  </si>
  <si>
    <t>Face au 1130</t>
  </si>
  <si>
    <t>Pompes changées en 2004
Face au 114 (un peu avant)</t>
  </si>
  <si>
    <t>Face au 240</t>
  </si>
  <si>
    <t>Pompes changées en 2009
Entre 203 et 207</t>
  </si>
  <si>
    <t>Agrandissement des installations de traitement des eaux usées avec un nouveau type de traitement</t>
  </si>
  <si>
    <t>Production d'eau potable. 3 puits et un poste de traitement</t>
  </si>
  <si>
    <t>Usine de traitement des eaux usées et poste de pompage principal</t>
  </si>
  <si>
    <t>Réhabilitation sur la Mécanique en 2009
195 197 $</t>
  </si>
  <si>
    <t>Étangs non aérés
Devra être démantelé et reconstruit d'ici 3 ans.</t>
  </si>
  <si>
    <t>Usine de filtration avec 2 puits.</t>
  </si>
  <si>
    <t>Devra être démantelé et reconstruit d'ici 3 ans.</t>
  </si>
  <si>
    <t>Poste de chloration avec les puits (réhabilité en 2001).</t>
  </si>
  <si>
    <t>Réhabilité en 2014.</t>
  </si>
  <si>
    <t>Réhabilitation faite sur la Mécanique en 2013.</t>
  </si>
  <si>
    <t>Les coordonnées sont exactes mais pas de numéro civique.</t>
  </si>
  <si>
    <t>Bâtiment de régulation de pression</t>
  </si>
  <si>
    <t>Réhabilitations: Mécanique (2014) 
15 000 $.</t>
  </si>
  <si>
    <t>Année de construction estimée</t>
  </si>
  <si>
    <t>2010-2014: changement de pompes</t>
  </si>
  <si>
    <t>Reconstruction prévue dans les prochaines années</t>
  </si>
  <si>
    <t>Restaurés en 2005</t>
  </si>
  <si>
    <t>Valeurs estimé</t>
  </si>
  <si>
    <t>Le réservoir a complètement été réhabilité en 2014, il n'était plus fonctionnel avant, on considère donc que l'année de construction est 2014.</t>
  </si>
  <si>
    <t>Le civil correspond à un gros caisson, valeur issue de la police d'assurance</t>
  </si>
  <si>
    <t>Etang aérés et station de pompage: valeurs estimées</t>
  </si>
  <si>
    <t>Caisson sur un poteau, dernière réhabiliation 1997</t>
  </si>
  <si>
    <t>Bassins de captage Lavaltrie</t>
  </si>
  <si>
    <t>Rénovation en 2011</t>
  </si>
  <si>
    <t>Avec étang aérés, rénovation en 2011 et 2012</t>
  </si>
  <si>
    <t>civil : caisson (en bon état)</t>
  </si>
  <si>
    <t>Système de drainage souterrain, il n'y a pas de pompe</t>
  </si>
  <si>
    <t>Prix étangs évalué</t>
  </si>
  <si>
    <t>Réhabilitation en 2004 :           7 130 800 $</t>
  </si>
  <si>
    <t>2 pompes estimées à 40 000 $  chacune</t>
  </si>
  <si>
    <t>Station de pompage de la station d'assainissement des eaux usées</t>
  </si>
  <si>
    <t>Station de contrôle de la pression de l'eau, dans un grand cabanon (tole ondulée) dernière réhabilitation 1998</t>
  </si>
  <si>
    <t>Caisson posé au sol qui protège la pompe</t>
  </si>
  <si>
    <t>Cabanon, dernière réhabilitation 1998</t>
  </si>
  <si>
    <t>Caisson sur un poteau</t>
  </si>
  <si>
    <t>Caisson sur un poteau 2 pompes ont été changées (13 000$/chaque) en 2013</t>
  </si>
  <si>
    <t>Puits non-utilisés pour le moment
Puits SB-3</t>
  </si>
  <si>
    <t>Puits non-utilisés pour le moment
Puits SB-4</t>
  </si>
  <si>
    <t>Puits non-utilisés pour le moment
Puits SB-5</t>
  </si>
  <si>
    <t>Plomberie &amp; éléctricité sont à refaire très bientôt, montant obtenu à partir d'un bordereau de coûts de Génivar</t>
  </si>
  <si>
    <t>Réservoir souterrain d'un volume de 28 mètres cubes</t>
  </si>
  <si>
    <t>Montant estimé par l'assurance -répartition estimée</t>
  </si>
  <si>
    <t>usine de filtration dont réservoir -montant estimé par l'assurance, répartition estimée</t>
  </si>
  <si>
    <t>Montant estimé par l'assurance</t>
  </si>
  <si>
    <t>Poste sans bâtiment</t>
  </si>
  <si>
    <t>civil: caisson (en bon état)</t>
  </si>
  <si>
    <t>Réhabilitation en 1992 et 2015</t>
  </si>
  <si>
    <t>Réhabilitation en 2015</t>
  </si>
  <si>
    <t>Estimation faite par la municipalité qui considère 10% pour le mécanqiue et 90% pour le civil</t>
  </si>
  <si>
    <t>Municipalités concernées : Joliette (71%), Notre-Dame-des-Prairies (20%), Saint-Paul (5%), Saint-Thomas (4%)
Valeur de remplacement totale : Civil 37 000$ et Mécanique  131 000$
2 réservoirs et 3 pompes, réfection en 2015 de la fibre aux réservoirs
Derniè</t>
  </si>
  <si>
    <t>Municipalités concernées : Joliette (71%), Notre-Dame-des-Prairies (20%), Saint-Paul (5%), Saint-Thomas (4%)
Valeur de remplacement totale : Civil 0 $ et Mécanique  270 000$
Dernière réhabilitation Mécanique 2015 141000$</t>
  </si>
  <si>
    <t>Municipalités concernées : Joliette (71%), Notre-Dame-des-Prairies (20%), Saint-Paul (5%), Saint-Thomas (4%)
Valeur de remplacement totale : Civil 0$ et Mécanique 750 000 $
1 génératrice, 4 moto-pompes, entretien normal aucune réfection
Dernière réhabilit</t>
  </si>
  <si>
    <t>Dernière réhabilitation mécanique en 2010: 25 000$  
Poste de pompage</t>
  </si>
  <si>
    <t>Dernière réhabilitation mécanique en 2012: 35 000$  
Poste de pompage</t>
  </si>
  <si>
    <t>Dernière réhabilitation mécanique en 2000: 10 000$ 
puits artésien- construction en maçonnerie</t>
  </si>
  <si>
    <t>Dernière réhabilitation mécanique en 2001: 10 000$  
puits artésien- construction en maçonnerie</t>
  </si>
  <si>
    <t>Dernière réhabilitation mécanique en 2002: 10 000$ 
puits artésien- construction en maçonnerie</t>
  </si>
  <si>
    <t>puits artésien
puits artésien- construction en maçonnerie</t>
  </si>
  <si>
    <t>Dernière réhabilitation mécanique en 2012: 25 000$ 
Autres services d’aqueduc et d’irrigation</t>
  </si>
  <si>
    <t>Dernière réhabilitation mécanique en 2014: 10 000$ Autres services d’aqueduc et d’irrigation</t>
  </si>
  <si>
    <t>Municipalités concernées : Joliette (71%), Notre-Dame-des-Prairies (20%), Saint-Paul (5%), Saint-Thomas (4%)
Valeur de remplacement totale : Civil 0$ et Mécanique  142 000$
Dernière réhabilitation Mécanique 2011 142000$</t>
  </si>
  <si>
    <t>Municipalités concernées : Joliette (71%), Notre-Dame-des-Prairies (20%), Saint-Paul (5%), Saint-Thomas (4%)
Valeur de remplacement totale : Civil 0$ et Mécanique 30 000 $
Moyenne d'age de tous les équipements, ne seront pas remplacés en même temps</t>
  </si>
  <si>
    <t>Municipalités concernées : Joliette (71%), Notre-Dame-des-Prairies (20%), Saint-Paul (5%), Saint-Thomas (4%)
Valeur de remplacement totale : Civil 0$ et Mécanique 30 000 $
réservoir et 2 pompes</t>
  </si>
  <si>
    <t>Municipalités concernées : Joliette (71%), Notre-Dame-des-Prairies (20%), Saint-Paul (5%), Saint-Thomas (4%)
Valeur de remplacement totale : Civil 0 $ et Mécanique 10 000$  
travaux au cours 2015</t>
  </si>
  <si>
    <t>Municipalités concernées : Joliette (71%), Notre-Dame-des-Prairies (20%), Saint-Paul (5%), Saint-Thomas (4%)
Valeur de remplacement totale : Civil 0$ et Mécanique 110 000$ 
lecture en continu dans l'usine, moyenne d'age des appareils, ils ne seront pas to</t>
  </si>
  <si>
    <t>Municipalités concernées : Joliette (71%), Notre-Dame-des-Prairies (20%), Saint-Paul (5%), Saint-Thomas (4%)
Valeur de remplacement totale : Civil 160 000$ et Mécanique 146 000$ 
Remplacer pompes par neuves
Dernière réhabilitation Mécanique 2011 9000$</t>
  </si>
  <si>
    <t>Municipalités concernées : Joliette (71%), Notre-Dame-des-Prairies (20%), Saint-Paul (5%), Saint-Thomas (4%)
Valeur de remplacement totale : Civil 70 000$ et Mécanique 130 000$  
1 pompe
Dernière réhabilitation Civil en 2014: 3000$ Mécanique en 2014:75000</t>
  </si>
  <si>
    <t>Municipalités concernées : Joliette (71%), Notre-Dame-des-Prairies (20%), Saint-Paul (5%), Saint-Thomas (4%)
Valeur de remplacement totale : Civil 0 $ et Mécanique  100 000$
Montant du règlement d'emprunt+ 2% indexation</t>
  </si>
  <si>
    <t>Municipalités concernées : Joliette (71%), Notre-Dame-des-Prairies (20%), Saint-Paul (5%), Saint-Thomas (4%)
Valeur de remplacement totale : Civil 0$ et Mécanique 80 000$  
Montant du règlement d'emprunt+ 2% indexation</t>
  </si>
  <si>
    <t>Municipalités concernées : Joliette (71%), Notre-Dame-des-Prairies (20%), Saint-Paul (5%), Saint-Thomas (4%)
Valeur de remplacement totale : Civil 0 $ et Mécanique  742 000$
Montant du règlement d'emprunt+ 2% indexation</t>
  </si>
  <si>
    <t>Municipalités concernées : Joliette (71%), Notre-Dame-des-Prairies (20%), Saint-Paul (5%), Saint-Thomas (4%)
Valeur de remplacement totale : Civil 0$ et Mécanique 575 000$  
vanne de remplissage, vannes régulatrices des pompes. Montant du règlement d'empr</t>
  </si>
  <si>
    <t>Municipalités concernées : Joliette (71%), Notre-Dame-des-Prairies (20%), Saint-Paul (5%), Saint-Thomas (4%)
Valeur de remplacement totale : Civil 0$ et Mécanique  340 000$
incluant ventilation Montant du règlement d'emprunt+ 2% indexation</t>
  </si>
  <si>
    <t>Municipalités concernées : Joliette (71%), Notre-Dame-des-Prairies (20%), Saint-Paul (5%), Saint-Thomas (4%)
Valeur de remplacement totale : Civil 0 $ et Mécanique 870 000$  
Montant du règlement d'emprunt+ 2% indexation</t>
  </si>
  <si>
    <t>Municipalités concernées : Joliette (71%), Notre-Dame-des-Prairies (20%), Saint-Paul (5%), Saint-Thomas (4%)
Valeur de remplacement totale : Civil 0$ et Mécanique 425 000$ 
incluant ventilation, chauffage</t>
  </si>
  <si>
    <t>Municipalités concernées : Joliette (71%), Notre-Dame-des-Prairies (20%), Saint-Paul (5%), Saint-Thomas (4%)
Valeur de remplacement totale : Civil 0$ et Mécanique  2 040 000$
montant architecture incluant plomberie et électricité réservoir x6 (grosseur us</t>
  </si>
  <si>
    <t>Municipalités concernées : Joliette (71%), Notre-Dame-des-Prairies (20%), Saint-Paul (5%), Saint-Thomas (4%)
Valeur de remplacement totale : Civil 0 $ et Mécanique 150 000$ 
montant estimé pour le silo,surpresseurs,vibrateur et doseur</t>
  </si>
  <si>
    <t>Municipalités concernées : Joliette (71%), Notre-Dame-des-Prairies (20%), Saint-Paul (5%), Saint-Thomas (4%)
Valeur de remplacement totale : Civil 0$ et Mécanique  30 000$</t>
  </si>
  <si>
    <t>Municipalités concernées : Joliette (71%), Notre-Dame-des-Prairies (20%), Saint-Paul (5%), Saint-Thomas (4%)
Valeur de remplacement totale : Civil 3 200 000$ et Mécanique 0$</t>
  </si>
  <si>
    <t>Municipalités concernées : Joliette (71%), Notre-Dame-des-Prairies (20%), Saint-Paul (5%), Saint-Thomas (4%)
Valeur de remplacement totale : Civil 130 000$ et Mécanique 0$</t>
  </si>
  <si>
    <t>Municipalités concernées : Joliette (71%), Notre-Dame-des-Prairies (20%), Saint-Paul (5%), Saint-Thomas (4%)
Valeur de remplacement totale : Civil 0$ et Mécanique  70 000$
Dernière réhabilitation: Mécanique en 2015: 70 000$</t>
  </si>
  <si>
    <t>Municipalités concernées : Joliette (71%), Notre-Dame-des-Prairies (20%), Saint-Paul (5%), Saint-Thomas (4%)
Valeur de remplacement totale : Civil 35 000$ et Mécanique 30 000$</t>
  </si>
  <si>
    <t>3 pompes grande capacité, réparation pompes, réfection au cours 2015
Dernière réhabilitation Mécanique 2014 4000$</t>
  </si>
  <si>
    <t>travaux au cours 2015</t>
  </si>
  <si>
    <t>réfection au cours 2015
Dernière réhabilitation Mécanique 5 000$ en 2013</t>
  </si>
  <si>
    <t>réhabilitation: mécanqiue en 2014 réparation pompes 4000$</t>
  </si>
  <si>
    <t>Dernière réhabilitation  Civil en 2011: 100 000 $ et Mécanique en 2011: 146 000 $</t>
  </si>
  <si>
    <t>réduit la pression d'aqueduc</t>
  </si>
  <si>
    <t>modifications en 1993</t>
  </si>
  <si>
    <t>remplacer vortex en 1999
dernière réhabilitation mécanique en 1999: 30 000$</t>
  </si>
  <si>
    <t>dernière réhabilitation civil en 1960: 5 000$</t>
  </si>
  <si>
    <t>4 bassins 20000$ chaque</t>
  </si>
  <si>
    <t>Nom de la régie : Régie d'assainissement des eaux du Grand Joliette
Municipalités concernées : Joliette (55,835%), Notre-Dame-des-Prairies (13,635%), Saint-Charles-de-Borromée (26,695%), Saint-Paul (3,835%)
Valeur de remplacement totale : Civil 4 842 550$</t>
  </si>
  <si>
    <t>Projet de mise à niveau 2016</t>
  </si>
  <si>
    <t>Puits tubulaire - Réparations pompe 2013</t>
  </si>
  <si>
    <t>Compteur importation réseau Visitation - SCB</t>
  </si>
  <si>
    <t>Ouvrage de surverse</t>
  </si>
  <si>
    <t>Municipalités concernées : Joliette (71%), Notre-Dame-des-Prairies (20%), Saint-Paul (5%), Saint-Thomas (4%)
Valeur de remplacement totale : Civil 100 000$ et Mécanique  0$</t>
  </si>
  <si>
    <t>Municipalités concernées : Joliette (71%), Notre-Dame-des-Prairies (20%), Saint-Paul (5%), Saint-Thomas (4%)
Valeur de remplacement totale : Civil 200 000$ et Mécanique 0 $
Dernière réhabilitation Civil 2013 200 000$</t>
  </si>
  <si>
    <t>Municipalités concernées : Joliette (71%), Notre-Dame-des-Prairies (20%), Saint-Paul (5%), Saint-Thomas (4%)
Valeur de remplacement totale : Civil 1 000$ et Mécanique 575 000$  
vanne de remplissage, vannes régulatrices des pompes. Montant du règlement d'</t>
  </si>
  <si>
    <t>Dernière réhabilitation mécanique en 2003 : 1000$
puits artésien- construction en maçonnerie</t>
  </si>
  <si>
    <t>Dernière réhabilitation mécanique en 2014: 10 000$ 
puits artésien- construction en maçonnerie</t>
  </si>
  <si>
    <t>Dernière réhabilitation civil en 1983: 20 000$ et  mécanique en 1990: 100 000$  
Poste de pompage- en maçonnerie</t>
  </si>
  <si>
    <t>Dernière réhabilitation civil en 2014: 20 000$ et  mécanique en 2013: 1 800 000$ 
  Usine de traitement des eaux - bâtiment en matériaux solides</t>
  </si>
  <si>
    <t>Montant estimé avec les assurances - Fosse en béton avec 2 trappes d'accès en métal</t>
  </si>
  <si>
    <t>Puit artésien+Pompe qui transmet l'eau au réseau (Rénovation civil en 1996)</t>
  </si>
  <si>
    <t>Projet de remplacement pour 2018</t>
  </si>
  <si>
    <t>Pas de bâtiement</t>
  </si>
  <si>
    <t>Montant de l'asssurance-</t>
  </si>
  <si>
    <t>Montant de l'assurance total a du être réparti entre civil et mécanique</t>
  </si>
  <si>
    <t>poste de petite taille, caisson sur un poteau</t>
  </si>
  <si>
    <t>Bassins évalués à 2 776 283 $</t>
  </si>
  <si>
    <t>Quel type de taitement ?</t>
  </si>
  <si>
    <t>Montant de l'assurance - répartion civil mécanique estimé - caisson à même la terre</t>
  </si>
  <si>
    <t>Montant de l'assurance -</t>
  </si>
  <si>
    <t>Montant assurance - répartition civil mécanique estimé caisson à même le sol</t>
  </si>
  <si>
    <t>Montant de l'assurance</t>
  </si>
  <si>
    <t>Montant assurance - usine traitement des eaux usées (étangs - disques biologiques manquant)</t>
  </si>
  <si>
    <t>Montant de l'assurance avec bassin - répartition civil mécanique estimé</t>
  </si>
  <si>
    <t>Puits alimentant uniquement le bâtiment municipal</t>
  </si>
  <si>
    <t>Poste de pompage
Les durées de vies restantes sont obtenues des travailleurs à la municipalité.
Il n'y a pas d'installation d'eau potable, car l'eau est importée de Saint-Joseph-du-Lac et tout leur appartient.</t>
  </si>
  <si>
    <t>Poste de pompage. Pas de civil, car il n'y a aucune bâtisse.
Les durées de vies restantes sont obtenues des travailleurs à la municipalité.</t>
  </si>
  <si>
    <t>Poste de pompage
Les durées de vies restantes sont obtenues des travailleurs à la municipalité.</t>
  </si>
  <si>
    <t>ce sont des lagunes</t>
  </si>
  <si>
    <t>137 000 $ (évaluation municipale)</t>
  </si>
  <si>
    <t>184 100 $ (évaluation municipale)</t>
  </si>
  <si>
    <t>39 700 $ (évaluation municipale)</t>
  </si>
  <si>
    <t>448 900 $ (évaluation municipale)</t>
  </si>
  <si>
    <t>Poste d'alimentation d'eau potable -Assurance MMQ</t>
  </si>
  <si>
    <t>Usine de traitement des eaux usées - Assurance MMQ + estimation des étangs</t>
  </si>
  <si>
    <t>Disque biologique, avec bassins</t>
  </si>
  <si>
    <t>puit + pompe</t>
  </si>
  <si>
    <t>Montant de l'assurance - Bassin eaux usées en béton, aérateur fines bulles</t>
  </si>
  <si>
    <t>Montant de l'asssurance - matériel: béton</t>
  </si>
  <si>
    <t>Montant de l'asssurance total a du être réparti entre civil et mécanique</t>
  </si>
  <si>
    <t>Montant de l'asssurance</t>
  </si>
  <si>
    <t>Montant de l'assurance total a du être réparti entre civil et mécanique - matériau brique et bois</t>
  </si>
  <si>
    <t>Rénovations mécanique (1000$ et civil 5000$) en 2013</t>
  </si>
  <si>
    <t>Incluant PP</t>
  </si>
  <si>
    <t>Incluant  PP</t>
  </si>
  <si>
    <t>Puits d'approv., distribution, Réservoir d'eau(Rénovation mécanique de 5000$ en 2013)</t>
  </si>
  <si>
    <t>Poste avec une pompe "booster", c'est très petit, fait en ciment avec 1 pompe 
Ordre de grandeur des assurances</t>
  </si>
  <si>
    <t>1 petit batiment (toiture en bardeaux)
Il y a une réserve d'eau potable d'approximativement 27 mètres cubes</t>
  </si>
  <si>
    <t>Étangs aérés avec parois verticale, présence de surpresseurs
Montant des bassins estimés</t>
  </si>
  <si>
    <t>puits, civil très petit</t>
  </si>
  <si>
    <t>poste très petit</t>
  </si>
  <si>
    <t>Cela correspond à l'installation la plus importante de la municipalité 
Présence d'une réserve de 16 mètres cubes</t>
  </si>
  <si>
    <t>1 petit bâtiment; montant estimé</t>
  </si>
  <si>
    <t>Le puit permet d'alimenter l'édifice municipal ainsi que la bibliothèque et la caserne de pompier (possibilité de plus de 20 personnes)
Réhabilitation du puit : 
- Civil: en 2002 pour la somme de 3 000 $
- Mécanique: en 2005 pour la somme de 1 200 $</t>
  </si>
  <si>
    <t>estimation du réservoir à partir de son volume de 652 mètres cubes</t>
  </si>
  <si>
    <t>3 puits avec un petit batiment, valeur de remplacement mécanique en fct des pompes</t>
  </si>
  <si>
    <t>valeur de remplacement mécanique en fct des pompes</t>
  </si>
  <si>
    <t>Montant d'assurance, répartition estimé</t>
  </si>
  <si>
    <t>Estimation de la valeur de remplacement</t>
  </si>
  <si>
    <t>Usine épuration, montant d'assurance et bassin estimé</t>
  </si>
  <si>
    <t>Usine d'alimentation d'eau potable, montant d'assurance</t>
  </si>
  <si>
    <t>Estimation faite à partir d'un bordereau</t>
  </si>
  <si>
    <t>Mise a niveau 2014</t>
  </si>
  <si>
    <t>Puit+Pompage + Réservoir. (Système de pompage réhabilité en 2015)</t>
  </si>
  <si>
    <t>15% civil, 85% mécanique</t>
  </si>
  <si>
    <t>35% civil, 65% mécanique</t>
  </si>
  <si>
    <t>40% civil, 60% mécanique</t>
  </si>
  <si>
    <t>Une réparation et un changement de pompe ont été réalisés en 2015</t>
  </si>
  <si>
    <t>Les postes de pompages sont réhabilité si nécessaire tout les 2 ans à peu prés</t>
  </si>
  <si>
    <t>Les réservoirs sont souterrains et  ont un volume de 500 m3 chacun</t>
  </si>
  <si>
    <t>Bassin d'environ 27 000 m3</t>
  </si>
  <si>
    <t>Station de relèvement</t>
  </si>
  <si>
    <t>Bassin de rétention orage</t>
  </si>
  <si>
    <t>Réservoir surpression post-chloration</t>
  </si>
  <si>
    <t>Station pluvial</t>
  </si>
  <si>
    <t>Poste de pompage pour amener l'eau à la station d'épuration</t>
  </si>
  <si>
    <t>Montant d'assurance, Usine de filtration, réhabilitation très importante en 2010</t>
  </si>
  <si>
    <t>usine traitement eaux, montant d'assurance, estimation des étangs</t>
  </si>
  <si>
    <t>Poste de pompage
Réhabilitation: Pour le civil, en 1972, 1000$. Pour la mécanique, en 1972, 1000$
Les durées de vies restantes sont des estimations à l'interne de la municipalité. Elle dit que selon eux, les bâtiments et équipements sont bons pour encore</t>
  </si>
  <si>
    <t>Poste de pompage
Réhabilitation: Pour le civil, en 1999, 1000$. Pour la mécanique, en 1999, 1000$
Les durées de vies restantes sont des estimations à l'interne de la municipalité. Elle dit que selon eux, les bâtiments et équipements sont bons pour encore</t>
  </si>
  <si>
    <t>Poste de pompage
Réhabilitation: Pour le civil, en 1965, 1000$. Pour la mécanique, en 1965, 1000$
Les durées de vies restantes sont des estimations à l'interne de la municipalité. Elle dit que selon eux, les bâtiments et équipements sont bons pour encore</t>
  </si>
  <si>
    <t>Poste de pompage
Réhabilitation: Pour le civil, en 1977, 1000$. Pour la mécanique, en 1977, 1000$
Les durées de vies restantes sont des estimations à l'interne de la municipalité. Elle dit que selon eux, les bâtiments et équipements sont bons pour encore</t>
  </si>
  <si>
    <t>AQUA-Swirl</t>
  </si>
  <si>
    <t>Bassin de rétention et trap</t>
  </si>
  <si>
    <t>Bassin de rétention et Stormceptor</t>
  </si>
  <si>
    <t>Entente intermunicipale 
Municipalités concernées : Terrebonne (69,47%), Mascouche (30,53%)
Valeur de remplacement totale : Civil 1 488 812 $ et Mécanique 304 938 $</t>
  </si>
  <si>
    <t>Entente intermunicipale 
Municipalités concernées : Terrebonne (69,47%), Mascouche (30,53%)
Valeur de remplacement totale : Civil 3 147 775 $ et Mécanique 644 725 $</t>
  </si>
  <si>
    <t>Entente intermunicipale 
Municipalités concernées : Terrebonne (69,47%), Mascouche (30,53%)
Valeur de remplacement totale : Civil 701 100 $ et Mécanique 1 246 400 $</t>
  </si>
  <si>
    <t>Entente intermunicipale 
Municipalités concernées : Terrebonne (69,47%), Mascouche (30,53%)
Valeur de remplacement totale : Civil 113 652  $ et Mécanique 202 048 $</t>
  </si>
  <si>
    <t>Entente intermunicipale 
Municipalités concernées : Terrebonne (69,47%), Mascouche (30,53%)
Valeur de remplacement totale : Civil 16 308  $ et Mécanique 28 992 $</t>
  </si>
  <si>
    <t>Entente intermunicipale 
Municipalités concernées : Terrebonne (69,47%), Mascouche (30,53%)
Valeur de remplacement totale : Civil 79 524   $ et Mécanique 141 376 $</t>
  </si>
  <si>
    <t>Entente intermunicipale 
Municipalités concernées : Terrebonne (69,47%), Mascouche (30,53%)
Valeur de remplacement totale : Civil 7 749  $ et Mécanique 13 776 $</t>
  </si>
  <si>
    <t>Entente intermunicipale 
Municipalités concernées : Terrebonne (69,47%), Mascouche (30,53%)
Valeur de remplacement totale : Civil 14 760   $ et Mécanique 26 240 $</t>
  </si>
  <si>
    <t>Rénovation prévue en 2016</t>
  </si>
  <si>
    <t>Volume pour approx</t>
  </si>
  <si>
    <t>Rénovation en 2013</t>
  </si>
  <si>
    <t>Poste de surpression de l'eau potable</t>
  </si>
  <si>
    <t>Mise a niveau prétraitement 2014, 300 000 $ + TX</t>
  </si>
  <si>
    <t>Mise a niveau 2010, contrat  1 597 640 $ + TX</t>
  </si>
  <si>
    <t>30% civil, 70% mécanique</t>
  </si>
  <si>
    <t>60% civil, 40% mécanique</t>
  </si>
  <si>
    <t>60% civil, 40% mécanique, montant confomre à la quote-part de 52,1%
Entente intermunicipale 
Municipalités concernées : Terrebonne (52,1%), Mascouche (47,9%),
Valeur de remplacement totale : Civil 2 651 520 $ et Mécanique 1 767 679 $</t>
  </si>
  <si>
    <t>Entente intermunicipale 
Municipalités concernées : Terrebonne (69,47%), Mascouche (30,53%),
Valeur de remplacement totale : Civil 16 308 $ et Mécanique 28 992  $</t>
  </si>
  <si>
    <t>Entente intermunicipale 
Municipalités concernées : Terrebonne (69,47%), Mascouche (30,53%),
Valeur de remplacement totale : Civil 79 524 $ et Mécanique 141 376  $</t>
  </si>
  <si>
    <t>Entente intermunicipale 
Municipalités concernées : Terrebonne (69,47%), Mascouche (30,53%),
Valeur de remplacement totale : Civil 1 488 812 $ et Mécanique 304 938  $</t>
  </si>
  <si>
    <t>Entente intermunicipale 
Municipalités concernées : Terrebonne (69,47%), Mascouche (30,53%),
Valeur de remplacement totale : Civil 3 147 775 $ et Mécanique 644 725  $</t>
  </si>
  <si>
    <t>Entente intermunicipale 
Municipalités concernées : Terrebonne (69,47%), Mascouche (30,53%),
Valeur de remplacement totale : Civil 7 749 $ et Mécanique 13 776  $</t>
  </si>
  <si>
    <t>Entente intermunicipale 
Municipalités concernées : Terrebonne (69,47%), Mascouche (30,53%),
Valeur de remplacement totale : Civil 701 100 $ et Mécanique 1 246 400  $</t>
  </si>
  <si>
    <t>Entente intermunicipale 
Municipalités concernées : Terrebonne (69,47%), Mascouche (30,53%),
Valeur de remplacement totale : Civil 113 652 $ et Mécanique 202 048  $</t>
  </si>
  <si>
    <t>Entente intermunicipale 
Municipalités concernées : Terrebonne (69,47%), Mascouche (30,53%),
Valeur de remplacement totale : Civil 5 019 425 $ et Mécanique 1 028 075  $</t>
  </si>
  <si>
    <t>Entente intermunicipale 
Municipalités concernées : Terrebonne (69,47%), Mascouche (30,53%),
Valeur de remplacement totale : Civil 14 760 $ et Mécanique 26 240  $</t>
  </si>
  <si>
    <t>55% civil, 45% mécanique</t>
  </si>
  <si>
    <t>20% civil, 80% mécanique</t>
  </si>
  <si>
    <t>45% civil, 55% mécanique</t>
  </si>
  <si>
    <t>Poste de pompage
Réhabilitation: Pour le civil, en 1978, 1000$. Pour la mécanique, en 1978, 1000$
Les durées de vies restantes sont des estimations à l'interne de la municipalité. Elle dit que selon eux, les bâtiments et équipements sont bons pour encore</t>
  </si>
  <si>
    <t>Poste de pompage
Réhabilitation: Pour le civil, en 1981, 1000$. Pour la mécanique, en 1981, 1000$
Les durées de vies restantes sont des estimations à l'interne de la municipalité. Elle dit que selon eux, les bâtiments et équipements sont bons pour encore</t>
  </si>
  <si>
    <t>Poste de pompage
Réhabilitation: Pour le civil, en 1975, 1000$. Pour la mécanique, en 1975, 1000$
Les durées de vies restantes sont des estimations à l'interne de la municipalité. Elle dit que selon eux, les bâtiments et équipements sont bons pour encore</t>
  </si>
  <si>
    <t>Réservoir d’eau
Réhabilitation: Pour le civil, en 1967, 1000$. Pour la mécanique, en 1967, 1000$
Les durées de vies restantes sont des estimations à l'interne de la municipalité. Elle dit que selon eux, les bâtiments et équipements sont bons pour encore t</t>
  </si>
  <si>
    <t>Usine de filtration
Réhabilitation: Pour le civil, en 2014, 250 000$. Pour la mécanique, en 2014, 250 000$
Les durées de vies restantes sont des estimations à l'interne de la municipalité. Elle dit que selon eux, les bâtiments et équipements sont bons pou</t>
  </si>
  <si>
    <t>Bassin de rétention
Réhabilitation: Pour le civil, en 2012, 1000$. Pour la mécanique, en 2012, 1000$
Les durées de vies restantes sont des estimations à l'interne de la municipalité. Elle dit que selon eux, les bâtiments et équipements sont bons pour enco</t>
  </si>
  <si>
    <t>Champs d'épuration, bâtiment et équipements
Nom de la régie : Régie de traitement des eaux usées de Deux-Montagnes 
Municipalités concernées : Deux-Montagnes (65%), Saint-Joseph-du-lac (16%), Pointe-Calumet (2%), Sainte-Marthe-sur-le-lac (17%)
Valeur de r</t>
  </si>
  <si>
    <t>Station de pompage pluviale</t>
  </si>
  <si>
    <t>Traitement de l'eau potable avec réservoir inclut
Les petits travaux fait en 2003-2009-2010 ont coutés 700 000$.</t>
  </si>
  <si>
    <t>Bassin de rétention sanitaire
La mécanique est constituée de pompes.
Les montants sont estimés par la municipalité avec le règlement d'emprunt des services de finances.
Les durées de vies restantes sont estimées par le directeur des travaux publics.</t>
  </si>
  <si>
    <t>Puits artésien
Les montants sont estimés par la municipalité avec le règlement d'emprunt des services de finances.
Les durées de vies restantes sont estimées par le directeur des travaux publics.</t>
  </si>
  <si>
    <t>Station de pompage principale des eaux usées
Les montants sont estimés par la municipalité avec le règlement d'emprunt des services de finances.
Les durées de vies restantes sont estimées par le directeur des travaux publics.</t>
  </si>
  <si>
    <t>Usine de filtration de la potable
En 2005, il y a eu une réhabilitation de 600 000$ pour le civil et 3 800 000$ pour la mécanique. Des réhabilitations majeures.
Les montants sont estimés par la municipalité avec le règlement d'emprunt des services de fina</t>
  </si>
  <si>
    <t>Usine de traitement des eaux usées
Les montants sont estimés par la municipalité avec le règlement d'emprunt des services de finances.
Les durées de vies restantes sont estimées par le directeur des travaux publics.</t>
  </si>
  <si>
    <t>Bassin de rétention pluvial
Les montants sont estimés par la municipalité avec le règlement d'emprunt des services de finances.
Les durées de vies restantes sont estimées par le directeur des travaux publics.</t>
  </si>
  <si>
    <t>Station de pompage
Les montants sont estimés par la municipalité avec le règlement d'emprunt des services de finances.
Les durées de vies restantes sont estimées par le directeur des travaux publics.</t>
  </si>
  <si>
    <t>Très gros poste de pompage
2 pompes
Les valeurs de remplacement et les durées de vies restantes proviennent du service de génie de la ville.</t>
  </si>
  <si>
    <t>Poste de pompage
2 pompes
Les valeurs de remplacement et les durées de vies restantes proviennent du service de génie de la ville.</t>
  </si>
  <si>
    <t>Très gros poste de pompage
4 pompes
Les valeurs de remplacement et les durées de vies restantes proviennent du service de génie de la ville.</t>
  </si>
  <si>
    <t>Station de purification de l'eau
Nom de la régie : Régie Intermunicipale Le Parc du Domaine Vert 
Municipalités concernées : Sainte-Thérèse (32,7%), Boisbriand (28,3%), Blainville (28,7%), Mirabel (10,3%)
Valeur de remplacement totale : 80 000 000$
La val</t>
  </si>
  <si>
    <t>Station d'épuration faisant partie de la régie intermunicipale d'assainissement des eaux de Rosemère et de Lorraine
Rosemère possède : 9 281 426,36 $  sur le 15 822 411,11  $ (58,66%)
Il n'y avait qu'un montant global pour cette immobilisation, donc la ve</t>
  </si>
  <si>
    <t>Poste de pompage en eaux usées</t>
  </si>
  <si>
    <t>Station de pompage faisant partie de la régie intermunicipale d'assainissement des eaux de Rosemère et de Lorraine
Rosemère possède : 625 493,93 $  sur le 1 066 304  $ (58,66%)
En cas de dissolution de la régie, cette station appartiendra à Rosemère.
Il n</t>
  </si>
  <si>
    <t>Station de pompage (situé à Lorraine) faisant partie de la régie intermunicipale d'assainissement des eaux de Rosemère et de Lorraine
Rosemère possède : 625 493,93 $  sur le 1 066 304  $ (58,66%)
En cas de dissolution de la régie, cette station appartiend</t>
  </si>
  <si>
    <t>Station d'épuration faisant partie de la régie intermunicipale d'assainissement des eaux de Rosemère et de Lorraine
Lorraine possède : 6 540 984,76 $  sur le 15 822 411,11  $ (41,34%)
Il n'y avait qu'un montant global pour cette immobilisation, donc la ve</t>
  </si>
  <si>
    <t>Station de pompage faisant partie de la régie intermunicipale d'assainissement des eaux de Rosemère et de Lorraine
Lorraine possède : 440 810,07 $  sur le 1 066 304  $ (41,34%)
En cas de dissolution de la régie, cette station appartiendra à Rosemère.
Il n</t>
  </si>
  <si>
    <t>Station de pompage faisant partie de la régie intermunicipale d'assainissement des eaux de Rosemère et de Lorraine
Lorraine possède : 440 810,07 $  sur le 1 066 304  $ (41,34%)
En cas de dissolution de la régie, cette station appartiendra à Lorraine.
Il n</t>
  </si>
  <si>
    <t>Puit et génératrice</t>
  </si>
  <si>
    <t>Puits et réservoir</t>
  </si>
  <si>
    <t>Puits et pompes</t>
  </si>
  <si>
    <t>Production d'eau potable</t>
  </si>
  <si>
    <t>Puits et chloration</t>
  </si>
  <si>
    <t>Chambre de compteurs</t>
  </si>
  <si>
    <t>Station de pompage des eaux usées vers usine Rosemère</t>
  </si>
  <si>
    <t>Station de contrôle de la pression de l’eau
La municipalité est approvisionnée en eau par Rosemère. Elle n'a pas d'approvisionnement ou de réservoir.</t>
  </si>
  <si>
    <t>Poste de pompage eaux usées souterraine
Pour ce poste, la municipalité prévoit faire inspecter les travaux à réaliser pour son maintient dès l'année prochaine.</t>
  </si>
  <si>
    <t>Poste de pompage eaux usées
Pompe changée en 2015.</t>
  </si>
  <si>
    <t>Génératrice pour pompage Sion</t>
  </si>
  <si>
    <t>Chambres, compteur et télémétrie Wi-Fi</t>
  </si>
  <si>
    <t>Étangs aérés
Nom de la régie : Régie intermunicipale d'assainissement des eaux usées de Sainte-Thérèse et Blainville
Municipalités concernées : Sainte-Thérèse (51,3%), Blainville (48,7%)
Valeur de remplacement totale : 15 000 000$
La valeur actuelle de re</t>
  </si>
  <si>
    <t>Poste de pompage
3 pompes
Les valeurs de remplacement et les durées de vies restantes proviennent du service de génie de la ville.</t>
  </si>
  <si>
    <t>Poste de pompage
4 pompes
Les valeurs de remplacement et les durées de vies restantes proviennent du service de génie de la ville.</t>
  </si>
  <si>
    <t>Étangs aérés, soufflantes et bâtiment</t>
  </si>
  <si>
    <t>Réacteur biologique (MBBR)</t>
  </si>
  <si>
    <t>Poste de pompage et génératrice</t>
  </si>
  <si>
    <t>Poste de pompage muni d'un cabanon</t>
  </si>
  <si>
    <t>Chambre, compteur et télémétrie Wi-Fi</t>
  </si>
  <si>
    <t>Chambre, compteur et télémétrie Wi-Fi
Mécanique réhabilitée en 2008 pour 30 000 $</t>
  </si>
  <si>
    <t>Nouveaux étangs construits pour recevoir nos eaux usées</t>
  </si>
  <si>
    <t>Poste de pompage et conduite de refoulement
Mécanique réhabilitée en 2014 pour 350 000 $</t>
  </si>
  <si>
    <t>Poste de relèvement et regard de régulation
Civil réhabilité en 2000 pour 136 000 $</t>
  </si>
  <si>
    <t>Poste de pompage et conduite de refoulement</t>
  </si>
  <si>
    <t>Deux bassins de type Stormtech pour 400 m³</t>
  </si>
  <si>
    <t>Appartient à Lachute
Poste de pompage</t>
  </si>
  <si>
    <t>Étangs aérés
Nom de la régie : Régie d'Assainissement des eaux usées de Chatham/Lachute
Municipalités concernées : Lachute (90%), Brownsburg-Chatham (10%)
Valeur de remplacement totale : Civil 2 829 798 $, Mécanique 1 886 532 $
Une répartition de 60% pour</t>
  </si>
  <si>
    <t>Appartient à Lachute
Réservoir</t>
  </si>
  <si>
    <t>Appartient à Lachute
Puits</t>
  </si>
  <si>
    <t>Poste de pompage
Nom de la régie : Régie d'Assainissement des eaux usées de Chatham/Lachute
Municipalités concernées : Lachute (100%), Brownsburg-Chatham (0%)
Valeur de remplacement totale : Civil 81 000 $, Mécanique 54 000 $</t>
  </si>
  <si>
    <t>Poste de pompage
Nom de la régie : Régie d'Assainissement des eaux usées de Chatham/Lachute
Municipalités concernées : Lachute (100%), Brownsburg-Chatham (0%)
Valeur de remplacement totale : Civil 84 000 $, Mécanique 56 000 $</t>
  </si>
  <si>
    <t>Poste de pompage
Nom de la régie : Régie d'Assainissement des eaux usées de Chatham/Lachute
Municipalités concernées : Lachute (100%), Brownsburg-Chatham (0%)
Valeur de remplacement totale : Civil 78 000 $, Mécanique 52 000 $</t>
  </si>
  <si>
    <t>Poste de pompage
Nom de la régie : Régie d'Assainissement des eaux usées de Chatham/Lachute
Municipalités concernées : Lachute (100%), Brownsburg-Chatham (0%)
Valeur de remplacement totale : Civil 117 000 $, Mécanique 78 000 $</t>
  </si>
  <si>
    <t>Poste de pompage
Nom de la régie : Régie d'Assainissement des eaux usées de Chatham/Lachute
Municipalités concernées : Lachute (99%), Brownsburg-Chatham (1%)
Valeur de remplacement totale : Civil 83 160 $, Mécanique 55 440 $
Une répartition de 60% pour le</t>
  </si>
  <si>
    <t>Poste de pompage
Nom de la régie : Régie d'Assainissement des eaux usées de Chatham/Lachute
Municipalités concernées : Lachute (100%), Brownsburg-Chatham (0%)
Valeur de remplacement totale : Civil 157 918 $, Mécanique 105 278 $</t>
  </si>
  <si>
    <t>Il s'agit d'une station de pompage incluant les bassins. La chloration se fait à même le poste de pompage de temps à autre. Il n'y a pas d'usine ni de traitement de l'eau. Les immobilisations sont cohérentes par rapport au formulaire de l'usage de l'eau p</t>
  </si>
  <si>
    <t>Étangs aérés avec bâtiment à côté
Les durées de vies restantes et les valeurs de remplacement sont données par le directeur des travaux publics.</t>
  </si>
  <si>
    <t>Poste de pompage
Les durées de vies restantes et les valeurs de remplacement sont données par le directeur des travaux publics.</t>
  </si>
  <si>
    <t>valeur actuelle sans mise aux normes
L'immobilisation comporte une partie à changer prochainement.</t>
  </si>
  <si>
    <t>valeur actuelle sans mise aux normes
Il y a eu 17 500$ en réhabilitation pour la mécanique en 2015.</t>
  </si>
  <si>
    <t>Il y a eu 3 000 000$ en réhabilitation pour la mécanique en 2010.
Les valeurs de remplacement des immobilisations proviennent de la municipalité.</t>
  </si>
  <si>
    <t>valeur actuelle sans mise aux normes
Il y a eu 76 260$ en réhabilitation pour la mécanique en 2015.</t>
  </si>
  <si>
    <t>Puits
La durée de vie restante est très réaliste, puisque l'immobilisation sera remplacée bientôt. Le processus des plans et devis est présentement en cours.</t>
  </si>
  <si>
    <t>Futur poste de pompage qui sera construit en septembre 2015</t>
  </si>
  <si>
    <t>Mise aux normes (2008) et agrandissement de la réserve (2014) 2 088 000 $</t>
  </si>
  <si>
    <t>Mise à niveau, en 2013</t>
  </si>
  <si>
    <t>Poste de pompage et puit
Les durées de vies restantes sont très représentatives de la réalité. Dans un an, l'immobilisation sera détruite et reconstruite, car elle est en très mauvais état. L'inspecteur municipal me dit qu'ils ont fait l'appel d'offre pou</t>
  </si>
  <si>
    <t>Réservoir d’eau
Les durées de vies restantes sont obtenues de l'inspecteur municipal. Il me dit qu'ils ont fait inspecter le réservoir l'an passé et qu'il n'y avait aucun problème.</t>
  </si>
  <si>
    <t>Traitement des eaux usées
Les durées de vies ont étés estimées puisque la municipalité ne possède pas d'inspecteur et qu'il ne sont pas en mesure de fournir une valeur.</t>
  </si>
  <si>
    <t>valeur actuelle sans mise aux normes</t>
  </si>
  <si>
    <t>Il y a eu 5 900$ en réhabilitation pour la mécanique en 2015.</t>
  </si>
  <si>
    <t>valeur actuelle sans mise aux normes
Il y a eu 11 700$ en réhabilitation pour la mécanique en 2015.</t>
  </si>
  <si>
    <t>valeur actuelle sans mise aux normes
Il y a eu 53 224$ en réhabilitation pour la mécanique en 2015.</t>
  </si>
  <si>
    <t>Il y a eu 1 284 000$ en réhabilitation pour le civil en 2015 pour le refaire entièrement l'immobilisation.
Il y a eu 450 000$ en réhabilitation pour la mécanique en 2015 pour le refaire entièrement l'immobilisation.</t>
  </si>
  <si>
    <t>valeur actuelle sans mise aux normes
Il y a eu 5 430$ en réhabilitation pour la mécanique en 2015.</t>
  </si>
  <si>
    <t>valeur actuelle sans mise aux normes
Il y a eu 15 500$ en réhabilitation pour la mécanique en 2015.</t>
  </si>
  <si>
    <t>Il y a eu 30 400$ en réhabilitation pour le civil en 2015 pour le refaire entièrement l'immobilisation.
Il y a eu 164 500$ en réhabilitation pour la mécanique en 2015 pour le refaire entièrement l'immobilisation.</t>
  </si>
  <si>
    <t>Le nom commun pour chaque poste de pompage permet de confirmer le type d'immobilisation.</t>
  </si>
  <si>
    <t>Poste de pompage
Démarche en cours pour rénover l'immobilisation à l'intérieur de 3 ans.
Les durées de vies restantes et les valeurs de remplacement sont données par le directeur des travaux publics.</t>
  </si>
  <si>
    <t>Puit
Juste du civil (gravitaire)
Les durées de vies restantes et les valeurs de remplacement sont données par le directeur des travaux publics.</t>
  </si>
  <si>
    <t>Réservoir de 800 000 GAL US (gravitaire)
Béton armé avec 3 pieds d'épaisseur
Les durées de vies restantes et les valeurs de remplacement sont données par le directeur des travaux publics.</t>
  </si>
  <si>
    <t>Poste de pompage. Le civil est constitué de brique en très bon état.
Les durées de vies restantes et les valeurs de remplacement sont données par le directeur des travaux publics.</t>
  </si>
  <si>
    <t>Il y a eu 13 200$ en réhabilitation pour la mécanique en 2015.</t>
  </si>
  <si>
    <t>Il y a eu 17 720$ en réhabilitation pour la mécanique en 2015.</t>
  </si>
  <si>
    <t>valeur actuelle sans mise aux normes
Il y a eu 12 460$ en réhabilitation pour la mécanique en 2015.</t>
  </si>
  <si>
    <t>Il y a eu 20 000$ en réhabilitation pour la mécanique en 2015.</t>
  </si>
  <si>
    <t>valeur actuelle sans mise aux normes
Il y a eu 32 000$ en réhabilitation pour la mécanique en 2015.</t>
  </si>
  <si>
    <t>valeur actuelle sans mise aux normes
L'immobilisation comporte une partie à très changer prochainement.</t>
  </si>
  <si>
    <t>Puit avec pompe partagé avec la municipalité de Saint-Sauveur (il s'agit d'un accord et non d'une régie pour cette immobilisation)
Saint-Sauveur détient 70% et Piedmont 30%
La valeur totale de l'immobilisation est de 650 000$
Eau souterraine
En 2010, il y</t>
  </si>
  <si>
    <t>Installation de traitement des eaux usées (étangs aérés)
Nom de la régie : Régie D'Assainissement Des Eaux Usées De Piedmont et St-Sauveur
Municipalités concernées : St-Sauveur (70%), Piedmont (30%)
Valeur de remplacement totale : 8 800 000$
Les durées de</t>
  </si>
  <si>
    <t>Poste de pompage
Les durées de vies ont étés estimées puisque la municipalité ne possède pas d'inspecteur et qu'il ne sont pas en mesure de fournir une valeur.</t>
  </si>
  <si>
    <t>Poste de pompage qui distribue l'eau sans aucun traitement.
Les durées de vies ont étés estimées puisque la municipalité ne possède pas d'inspecteur et qu'il ne sont pas en mesure de fournir une valeur.</t>
  </si>
  <si>
    <t>Usine d'eau potable avec chloration
La durée de vie restante semble surestimée, mais c'est une estimation du directeur général.</t>
  </si>
  <si>
    <t>Pour les eaux usées, la municipalité ne fait pas parti d'une régie et elle ne détient aucune part sur les immobilisations de traitement des eaux. C'est la municipalité de Sainte-Marguerite-du-Lac-Masson qui facture au mètre cube.
Il s'agit d'une pompe sou</t>
  </si>
  <si>
    <t>Étangs aérés ( 2 bassins)</t>
  </si>
  <si>
    <t>Puit avec pompe partagé avec la municipalité de Piedmont (il s'agit d'un accord et non d'une régie pour cette immobilisation)
Saint-Sauveur détient 70% et Piedmont 30%
La valeur totale de l'immobilisation est de 650 000$
Eau souterraine
En 2010, il y a eu</t>
  </si>
  <si>
    <t>Puits avec pompes pour la distribution
Eau souterraine</t>
  </si>
  <si>
    <t>Station de pompage, de chloration et de distribution</t>
  </si>
  <si>
    <t>2 puits (pompe et électrique aussi)
Il y a eu des mises à nouveau de 0,4M pour les sources d'eau potable. Le ID-3 et le ID-5 reflète ceci.
La valeur de remplacement est une estimation de la municipalité. La ventilation a été faite.
Les durées de vies rest</t>
  </si>
  <si>
    <t>Usine de filtration
Les durées de vies restantes sont données par la municipalité avec deux ingénieurs.
La municipalité ne fait pas partie d'une régie.</t>
  </si>
  <si>
    <t>Prises et pompage d'eaux  brutes</t>
  </si>
  <si>
    <t>Enmagasinement</t>
  </si>
  <si>
    <t>Purgeur d'air et chambres de vidanges
Il y a 15 de ces immobilisations qui sont réparties sur diverses rues. La même adresse que l'usine de filtration est mise pour obtenir une coordonnées GPS.</t>
  </si>
  <si>
    <t>Régulation de pression avec des vannes
Il y a 7 de ces immobilisations qui sont réparties sur diverses rues. La même adresse que l'usine de filtration est mise pour obtenir une coordonnées GPS.</t>
  </si>
  <si>
    <t>Réservoir et poste de surpresseur (3 pompes)
Capacité de 200 000 gallons
Travaux fait dans le réservoir en 2013.</t>
  </si>
  <si>
    <t>Poste de pompage avec génératrice</t>
  </si>
  <si>
    <t>valeur actuelle sans mise aux normes
Il y a eu 17 840$ en réhabilitation pour la mécanique en 2015.</t>
  </si>
  <si>
    <t>valeur actuelle sans mise aux normes
Il y a eu 17 000$ en réhabilitation pour la mécanique en 2015.</t>
  </si>
  <si>
    <t>Réservoir
Refaite en 2007.
La durée de vie restante pour le civil proviennent du directeur général qui s'est référé aux données provenant d'ingénieurs. La durée de vie restante de la mécanique a été estimée à partir de l'année de construction.</t>
  </si>
  <si>
    <t>Surpresseur
En 2011, il y a eu 25 000$ de réhabilitation pour le civil.
En 2005, il y a eu 75 000$ de réhabilitation pour la mécanique.
Les durées de vies restantes proviennent du directeur général.</t>
  </si>
  <si>
    <t>Puit appartenant à Piedmont seulement
Les durées de vies restantes proviennent du directeur général.</t>
  </si>
  <si>
    <t>Puit et pompe appartenant à Piedmont seulement
L'immobilisation a été refaite en 2011.</t>
  </si>
  <si>
    <t>Surpresseur
La station a été refaite en 2008.</t>
  </si>
  <si>
    <t>Puits
Pompe changée en avril 2013</t>
  </si>
  <si>
    <t>Usine d'épuration excluant les bassins</t>
  </si>
  <si>
    <t>Bassins de l'usine ci-haut</t>
  </si>
  <si>
    <t>Puits
Pompe changée en mai 2014</t>
  </si>
  <si>
    <t>Puits
Pompe changée en novembre 2013</t>
  </si>
  <si>
    <t>Poste de pompage
Pompe changée en décembre 2013</t>
  </si>
  <si>
    <t>Poste de pompage
Il y aura des mofications a cette pompe en 2016.</t>
  </si>
  <si>
    <t>Poste de pompage
Pompe changée en 2013.</t>
  </si>
  <si>
    <t>Poste de pompage
Pompe changée en 2012.</t>
  </si>
  <si>
    <t>Réservoir
Pompe changée en juin 2012</t>
  </si>
  <si>
    <t>Eau potable (2 réservoirs), réparé en 2010
Les valeurs de remplacement sont obtenues de la police d'assurance de la MMQ
Il n'y avait qu'un montant global
Les durées de vies restantes sont obtenues de la municipalité</t>
  </si>
  <si>
    <t>Étangs aérés
Les valeurs de remplacement sont obtenues de la police d'assurance de la MMQ
Les durées de vies restantes sont obtenues de la municipalité</t>
  </si>
  <si>
    <t>Eau potable (1 pompe et bassin)
Poste de pompage incluant le bassin
Il y a eu des mises à nouveau de 0,4M pour les sources d'eau potable. Le ID-3 et le ID-5 reflète ceci.
Les valeurs de remplacement sont obtenues de la police d'assurance de la MMQ
Il n'y</t>
  </si>
  <si>
    <t>Eau usée
Station de pompage (située au coin de la rue Poulin)
Les valeurs de remplacement sont obtenues de la police d'assurance de la MMQ
Les durées de vies restantes sont obtenues de la municipalité</t>
  </si>
  <si>
    <t>Régulation de pression avec des vannes</t>
  </si>
  <si>
    <t>Rétention
Cette immobilisation est une conduite de 7 pieds de diamètre sur 1 km très étanche qui agit comme un réservoir de rétention. Quand l'usine est prêt pour traiter l'eau, la vanne s'ouvre et laisse passer l'eau usée.</t>
  </si>
  <si>
    <t>Capteur de sédiment- émissaire pluvial
Il y a 4 de ces immobilisations qui sont réparties sur diverses rues. La même adresse que l'usine de traitement des eaux usées est mise pour obtenir une coordonnées GPS.</t>
  </si>
  <si>
    <t>Distribution d'urgence</t>
  </si>
  <si>
    <t>Poste de pompage et de chloration
La municipalité ne possédant aucun ingénieur, inspecteur municipal ou évaluateur spécialisé, les durées de vies restantes sont estimées
Les valeurs de remplacement sont obtenues de la police d'assurance de la MMQ. Par con</t>
  </si>
  <si>
    <t>Réservoir d'eau gravitaire
La municipalité ne possédant aucun ingénieur, inspecteur municipal ou évaluateur spécialisé, les durées de vies restantes sont estimées
Les valeurs de remplacement sont obtenues de la police d'assurance de la MMQ. La valeur de l</t>
  </si>
  <si>
    <t>Réservoir d'eau potable (350 mètres cubes) en béton enfoui et tempéré en béton. Il y a aussi des pompes, mais qui ne valent pas cher selon l'inspecteur municipal.</t>
  </si>
  <si>
    <t>Poste de pompage du filtre intermitent à recirculation (F.I.R.)
Les valeurs de remplacement proviennent des documents de la SQAE</t>
  </si>
  <si>
    <t>Station régulatrice de pression</t>
  </si>
  <si>
    <t>Usine de filtration
Toutes les valeurs de remplacement ont été obtenues en discutant avec la municipalité.
La ventilation entre le civil et la mécanique a été faite avec la base de données.
Les durées de vies restantes ont été estimées à partie de l'année</t>
  </si>
  <si>
    <t>Puits de captage, pompes submersibles et station de recharge artificiel (pour sécuriser l'approvisionnement de la nappe)
Rénové presqu'entièrement en 2014.</t>
  </si>
  <si>
    <t>Petit installation de traitement (Système bionisme)</t>
  </si>
  <si>
    <t>Étangs aérées SMT incluant un poste de surpression d'aqueduc
La municipalité ne fait pas partie d'une régie.</t>
  </si>
  <si>
    <t>Poste de pompage d'égout sanitaire</t>
  </si>
  <si>
    <t>Poste de pompage d'égout sanitaire - mis à niveau en 2008</t>
  </si>
  <si>
    <t>Poste de pompage
La mécanique devra être changée prochainement.</t>
  </si>
  <si>
    <t>Prise d'eau Lac Tremblant</t>
  </si>
  <si>
    <t>Usine de traitement des eaux usées  - mis à niveau en 2004</t>
  </si>
  <si>
    <t>Prise d'eau Rivière du Diable - mis à niveau en 2008</t>
  </si>
  <si>
    <t>Poste de pompage
La valeur de remplacement de ce poste est estimée égale au poste bâti en 2010 (P4) ci-dessous.
La durée de vie de la mécanique est obtenu par l'inspecteur municipal.</t>
  </si>
  <si>
    <t>Poste de pompage
La valeur de remplacement du poste est assez précise puisque c'est fait récemment.</t>
  </si>
  <si>
    <t>Petit poste de pompage
La mécanique est à changer très prochainement.</t>
  </si>
  <si>
    <t>Petit champs d'épuration
Projet à venir pour les eaux usées très prochainement, les immobilisations sont vraiment usées et la municipalité prévoit les avoir changées d'ici 2 ans.</t>
  </si>
  <si>
    <t>Fosse sceptique avec poste de pompage
Projet à venir pour les eaux usées très prochainement, les immobilisations sont vraiment usées et la municipalité prévoit les avoir changées d'ici 2 ans.</t>
  </si>
  <si>
    <t>Traitement des eaux
Les durées de vies restantes proviennent de la directrice générale et des travailleurs sur le terrain. De plus, ils ont repassés plusieurs fois sur le formulaire pour s'assurer de l'authenticité de leurs données.</t>
  </si>
  <si>
    <t>Poste de pompage
Les durées de vies restantes proviennent de la directrice générale et des travailleurs sur le terrain. De plus, ils ont repassés plusieurs fois sur le formulaire pour s'assurer de l'authenticité de leurs données.</t>
  </si>
  <si>
    <t>Puit, chloration et réservoir
La municipalité ne possède pas d'immobilisations en eaux usées</t>
  </si>
  <si>
    <t>Poste de pompage
La municipalité ne possède pas d'immobilisation en eaux usées.</t>
  </si>
  <si>
    <t>Approvisionnement (puits,station de pompage,réservoir)
Le bâtiment est en très bon état.</t>
  </si>
  <si>
    <t>Station de pompage
2 pompes submersibles changée en 2012 et l'électrique a aussi été changée depuis la construction. Le petit bâtiment en béton est en très bon état presque neuf.</t>
  </si>
  <si>
    <t>6 champs d'épuration et 2 fosses sceptiques</t>
  </si>
  <si>
    <t>La première phase de construction était en 2006 avec seulement quelques équipements.</t>
  </si>
  <si>
    <t>Usine de traitement de l'eau potable (excluant le réservoir)
Les valeurs de remplacement proviennent de la municipalité.
Les durées de vies restantes sont estimées à partir de l'année de construction.</t>
  </si>
  <si>
    <t>Pompe pour l'eau brute et réservoir de l'immobilisation ci-haut.
Les valeurs de remplacement proviennent de la municipalité.
Les durées de vies restantes sont estimées à partir de l'année de construction.</t>
  </si>
  <si>
    <t>Génératrice de secours pour alimenter la station de pompage et l'usine de filtration en cas de panne de courant.
Les valeurs de remplacement proviennent de la municipalité.
Les durées de vies restantes sont estimées à partir de l'année de construction.</t>
  </si>
  <si>
    <t>2 réservoirs avec 2 pompes et station de chloration
La municipalité ne possède pas d'immobilisations en eaux usées
La municipalité  ne fait pas partie d'une régie pour l'eau potable avec Mont-Laurier, mais il y a une entente pour les services d'incendies,</t>
  </si>
  <si>
    <t>Puit artésien</t>
  </si>
  <si>
    <t>6 étangs aérés</t>
  </si>
  <si>
    <t>Très gros bâtiment avec beaucoup d'équiment (4 pompes 88HP et 2 pompes 20Hp)</t>
  </si>
  <si>
    <t>Le poste est en très mauvais état et il nécessite d'être changé prochainement.</t>
  </si>
  <si>
    <t>En 2014, il y a eu 1 000$ pour le civil et 22 000$ pour la mécanique en réhabilitation.</t>
  </si>
  <si>
    <t>Il y a eu changement de la tuyauterie et des pompes. En 2014, il y a eu 10 000$ pour le civil et 10 000$ pour la mécanique en réhabilitation.</t>
  </si>
  <si>
    <t>Reconstruction complète en 2012</t>
  </si>
  <si>
    <t>Puits sur un autre site que la station</t>
  </si>
  <si>
    <t>La pompe est très vieille et elle devra être remplacée très prochainement.
Les durées de vies restantes de toutes les immobilisations ont été obtenues en discutant avec la surintendant en eau.
La municipalité fait partie de la régie intermunicipale des dé</t>
  </si>
  <si>
    <t>En arrêt depuis juin 2008, mais la toiture sera fait en octobre 2015</t>
  </si>
  <si>
    <t>Fosse septique
Les valeurs de remplacement proviennent des documents de la SQAE</t>
  </si>
  <si>
    <t>Filtre intermitent à recirculation (F.I.R.)
Les valeurs de remplacement proviennent des documents de la SQAE</t>
  </si>
  <si>
    <t>Réserve d'eau traitée
Les valeurs de remplacement proviennent des documents de soumissions étant donné que c'est récent.</t>
  </si>
  <si>
    <t>Filtre au sable vert
Les valeurs de remplacement proviennent des documents de soumissions étant donné que c'est récent.</t>
  </si>
  <si>
    <t>Pompage et chloration
Les valeurs de remplacement proviennent des documents de soumissions étant donné que c'est récent.</t>
  </si>
  <si>
    <t>Poste de pompage seulement
Les valeurs de remplacement proviennent des documents de soumissions étant donné que c'est récent.</t>
  </si>
  <si>
    <t>Puit artésien avec pompe</t>
  </si>
  <si>
    <t>Puit artésien avec pompe et chloration</t>
  </si>
  <si>
    <t>Réservoir d'eau et surpresseur</t>
  </si>
  <si>
    <t>Étangs aérées du Village - agrandissement en 1998</t>
  </si>
  <si>
    <t>Poste de pompage d'égout sanitaire - mis à niveau en 2004</t>
  </si>
  <si>
    <t>Poste de pompage d'égout sanitaire - mis à niveau en 2012</t>
  </si>
  <si>
    <t>Les durées de vies restantes proviennent du directeur des services techniques</t>
  </si>
  <si>
    <t>Usine d'eau potable
Les durées de vies restantes proviennent de la directrice générale et des travailleurs sur le terrain. De plus, ils ont repassés plusieurs fois sur le formulaire pour s'assurer de l'authenticité de leurs données.</t>
  </si>
  <si>
    <t>Station de pompage
La municipalité se retrouve depuis plusieurs années en avis d'ébulition.
Actuellement, c'est de l'eau de surface du Lac Boucher qui est pompée et distribuée dans le réseau, mais non potable. Donc, les habitants consomment l'eau après l'</t>
  </si>
  <si>
    <t>Traitement (sable vert) et distribution
Changement de pompe en 2014</t>
  </si>
  <si>
    <t>Réservoir souterrain
La valeur de remplacement est estimée avec la capacité de 50 000 gallons</t>
  </si>
  <si>
    <t>Travaux de réhabilitation en 2006</t>
  </si>
  <si>
    <t>Entente intermunicipale 
Municipalités concernées : Saint-Roch-de-Richelieu (55%), Saint-Ours (45%)
Valeur de remplacement totale : Civil 4 420 000 $ et Mécanique 2 080 000 $</t>
  </si>
  <si>
    <t>Station de contrôle de la pression des eaux usées. Capacité de pompage de 64.4 l/s</t>
  </si>
  <si>
    <t>Station de contrôle de la pression des eaux usées. Capacité de pompage de 74.0 l/s</t>
  </si>
  <si>
    <t>Capacité théorique de 60,0 l/s</t>
  </si>
  <si>
    <t>Capacité théorique de 24,3 l/s</t>
  </si>
  <si>
    <t>Capacité théorique de 4,5 l/s</t>
  </si>
  <si>
    <t>Capacité théorique de 9,0 l/s</t>
  </si>
  <si>
    <t>Capacité théorique de16,2 l/s</t>
  </si>
  <si>
    <t>Capacité théorique de 20,0 l/s</t>
  </si>
  <si>
    <t>Capacité théorique de 80,6 l/s</t>
  </si>
  <si>
    <t>Capacité théorique de 9,5 l/s</t>
  </si>
  <si>
    <t>Capacité théorique de 3,3 l/s</t>
  </si>
  <si>
    <t>Capacité théorique de 11,0 l/s</t>
  </si>
  <si>
    <t>Capacité théorique de 26,8 l/s</t>
  </si>
  <si>
    <t>Capacité théorique de 143,6 l/s</t>
  </si>
  <si>
    <t>Capacité théorique de 161,0 l/s</t>
  </si>
  <si>
    <t>Capacité théorique de 6,8 l/s</t>
  </si>
  <si>
    <t>Capacité théorique de 41,6 l/s</t>
  </si>
  <si>
    <t>Capacité théorique de 112,5 l/s</t>
  </si>
  <si>
    <t>La station est en béton avec un tunnelier. Les fenêtres et la toiture ont atteint leur durée de vie utile et ont une valeur de 500 000 $ et 2 000 000 $ respectivement.
Candiac 30 % Delson 10,75 % La Prairie 23,25 % Saint-Constant 22 % Sainte-Catherine 14</t>
  </si>
  <si>
    <t>La valeur de remplacement comprend: recherche en eau souterraine, le forage de puits, les essais de pompage et la caractérisation de l'eau souterraine. La mise en place de puits incluant la mise en place d'un bâtiment de service et le raccordement du bâti</t>
  </si>
  <si>
    <t>Valeurs estimées par la municipalité selon les coûts réels des travaux</t>
  </si>
  <si>
    <t>Valeurs estimées selon les caractéristiques techniques de la station de pompage</t>
  </si>
  <si>
    <t>Remplacement projeté</t>
  </si>
  <si>
    <t>Remplacement projeté avec agrandissement</t>
  </si>
  <si>
    <t>Usine de traitement de l'eau potable. Vieille usine de 1897 rénovée et agrandie en 1989</t>
  </si>
  <si>
    <t>Poste à remplacer en 2015</t>
  </si>
  <si>
    <t>Barrage requis pour approvisionnement en eau potable</t>
  </si>
  <si>
    <t>Poste pluvial</t>
  </si>
  <si>
    <t>Étangs aérés avec traitement à l'oxygène seulement
Il n'y avait qu'un montant global, donc la répartition de 80% pour le civil et 20% pour la mécanique a été faite, car la mécanique comporte uniquement des équipements à oxygène.
Les durées de vies restant</t>
  </si>
  <si>
    <t>Réservoir d'eau
Il n'y avait qu'un montant global, donc la répartition de 95% pour le civil et 5% pour la mécanique a été faite, car la municipalité me confirme qu'il n'y a pratiquement pas d'équipements.
Les durées de vies restantes sont obtenues de la d</t>
  </si>
  <si>
    <t>Puits et traitement d'eau potable
Il n'y avait qu'un montant global, donc la répartition de 55% pour le civil et 45% pour la mécanique a été faite selon la base de donnée du fichier Prix.
Les durées de vies restantes sont obtenues de la directrice général</t>
  </si>
  <si>
    <t>Usine de filtration incluant réservoir</t>
  </si>
  <si>
    <t>Puits, captage et distribution</t>
  </si>
  <si>
    <t>Réservoir et station de surpression</t>
  </si>
  <si>
    <t>Puits et distribution et réservoir</t>
  </si>
  <si>
    <t>Installation remise à neuf en 2013.</t>
  </si>
  <si>
    <t>Étangs aérés à parois verticales.</t>
  </si>
  <si>
    <t>Capacité installé théorique de 10 l/s.</t>
  </si>
  <si>
    <t>Capacité installée théorique de 7,45 l/s</t>
  </si>
  <si>
    <t>Décanteur pour les eaux de lavages</t>
  </si>
  <si>
    <t>Le poste de pompage a une capacité installée théorique de 6,53 l/s.</t>
  </si>
  <si>
    <t>La station d'épuration est un réacteur biologique à lit mobile. La station a été mise en service cette année. Le débit de conception est 120 m3/d</t>
  </si>
  <si>
    <t>Alimente la station Larocque</t>
  </si>
  <si>
    <t>Alimente la station Trudeau</t>
  </si>
  <si>
    <t>Étang de rétention Pluvial et station de pompage</t>
  </si>
  <si>
    <t>Année de construction estimée.</t>
  </si>
  <si>
    <t>Capacité théorique installée de 34,3 l/s</t>
  </si>
  <si>
    <t>Capacité théorique installée de 9,05 l/s</t>
  </si>
  <si>
    <t>Capacité théorique installée de 55 l/s</t>
  </si>
  <si>
    <t>étangs aérés (2650 m.cu./d). Ajouts de paramètres biocinétiques en 2010 et 2014</t>
  </si>
  <si>
    <t>Capacité théorique installée de 6,95 l/s</t>
  </si>
  <si>
    <t>Capacité théorique installée de 48,00 l/s</t>
  </si>
  <si>
    <t>Mise à niveau en 2008. Capacité théorique installée de 81,50 l/s</t>
  </si>
  <si>
    <t>Capacité théorique installée de 23,75 l/s</t>
  </si>
  <si>
    <t>Capacité théorique installée de 7,75 l/s</t>
  </si>
  <si>
    <t>Capacité théorique installée de 18,0 l/s</t>
  </si>
  <si>
    <t>Usine de filtration incluant les bassins. Durée de vie restant allongée car il y a eu des travaux de mises aux normes.</t>
  </si>
  <si>
    <t>Usine de pompage incluant les bassins. Travaux de réhabilitation et de mise aux normes effectués.</t>
  </si>
  <si>
    <t>Poste de surpression. Bâtiment encore en bon état.</t>
  </si>
  <si>
    <t>Rénové en 1993 et en 2014</t>
  </si>
  <si>
    <t>Reconstruit en 2015</t>
  </si>
  <si>
    <t>Puits desservant l'hôtel de ville. Usage très faible.</t>
  </si>
  <si>
    <t>Fosse spetique desservant le centre de loisir.</t>
  </si>
  <si>
    <t>Alimente la STEP</t>
  </si>
  <si>
    <t>station pluvial pour la piscine du parc Sauvé</t>
  </si>
  <si>
    <t>Station Sanitaire pour les installations de la piscine du parc Sauvé</t>
  </si>
  <si>
    <t>Station Sanitaire pour le centre communautaire du parc Sauvé</t>
  </si>
  <si>
    <t>Station de pompage de l'édifice des travaux publics</t>
  </si>
  <si>
    <t>Alimente la station Armand</t>
  </si>
  <si>
    <t>Alimente la station Bayard</t>
  </si>
  <si>
    <t>Alimente la station St-Jude</t>
  </si>
  <si>
    <t>Alimente la station Victoria</t>
  </si>
  <si>
    <t>Alimente la station PIE-XII</t>
  </si>
  <si>
    <t>1ere nourrisse de la STEP, 2/3 des eaux usées de la ville</t>
  </si>
  <si>
    <t>Station Sanitaire pour le chalet du parc des îles</t>
  </si>
  <si>
    <t>Alimente la station P-4</t>
  </si>
  <si>
    <t>Alimente la station P-3</t>
  </si>
  <si>
    <t>Alimente la station P-1</t>
  </si>
  <si>
    <t>Alimente la station Alphonse-Desjardins</t>
  </si>
  <si>
    <t>Alimente la station Meloche</t>
  </si>
  <si>
    <t>4 étangs ont été construits en 1987 tandis que 4 autres ont été ajoutés en 2009</t>
  </si>
  <si>
    <t>Usine de traitement des eaux. Dernière réhabilitation en 1996.</t>
  </si>
  <si>
    <t>Sanitaire</t>
  </si>
  <si>
    <t>Pluvial</t>
  </si>
  <si>
    <t>Années de construction estimées à partir des durées de vies restantes du civil en se basant sur une durée de vie utile de 100ans. L'indice de qualité passe de C à E</t>
  </si>
  <si>
    <t>Station de contrôle de la pression de l’eau. Dernière réhabilitation en 2014.</t>
  </si>
  <si>
    <t>Station de contrôle de la pression des eaux usées. Dernière réhabilitation en 1991.</t>
  </si>
  <si>
    <t>Station de contrôle de la pression de l’eau. Dernière réhabilitation en 1993.</t>
  </si>
  <si>
    <t>Usine de traitement des eaux. Dernière réhabilitation en 1997.</t>
  </si>
  <si>
    <t>Dernière réhabilitation en 1994.</t>
  </si>
  <si>
    <t>Dernière réhabilitation en 2007.</t>
  </si>
  <si>
    <t>Dernière réhabilitation en 1993.</t>
  </si>
  <si>
    <t>Dernière réhabilitation en 1997.</t>
  </si>
  <si>
    <t>Pas de numéro civique</t>
  </si>
  <si>
    <t>Réhabilitation en 2011 et 2012 (mise à niveau des vannes régulatrices, clôtures, réfection des caissons, batterie de secours, pompe, scellement autour du puits)</t>
  </si>
  <si>
    <t>Forage du puits en 1970. Réhabilitation majeure en 2014: Génératrice, pompes, travaux électrique, mécanique, etc puits Agathe</t>
  </si>
  <si>
    <t>Puits et réservoirs</t>
  </si>
  <si>
    <t>Ancienne usine (disques biologiques) datant de 1989, travaux de réhabilitation majeur en 2008 pour mettre en place un nouveau traitement du type réacteur biologique à support fluidisé (SMBR).</t>
  </si>
  <si>
    <t>Capacité théorique installée de 16 l/s. Aucun batîment, valeur de remplacement «civil» représente la dalle de béton. Entretien et remplacement des pompes en continue</t>
  </si>
  <si>
    <t>Capacité théorique installée de 13,90 l/s. Aucun batîment, valeur de remplacement «civil» représente la dalle de béton Entretien et remplacement des pompes en continue</t>
  </si>
  <si>
    <t>Capacité théorique installée de 7,25 l/s. Aucun batîment, valeur de remplacement «civil» représente la dalle de béton. Entretien et remplacement des pompes en continue</t>
  </si>
  <si>
    <t>Capacité théorique installée de 5,00 l/s.Aucun batîment, valeur de remplacement «civil» représente la dalle de béton. Entretien et remplacement des pompes en continue</t>
  </si>
  <si>
    <t>2002 correctif sur la programmation/ ajout de chloration</t>
  </si>
  <si>
    <t>valeur approximative pour les installations</t>
  </si>
  <si>
    <t>usine  de traitement des eaux usées de sutton junction</t>
  </si>
  <si>
    <t>maintenance majeur en 2015 à venir</t>
  </si>
  <si>
    <t>Usine de production et prise d'eau dans le lac Davignon</t>
  </si>
  <si>
    <t>Réservoir + poste de surpression</t>
  </si>
  <si>
    <t>Boues activées avec un débit de 16800 m.cu./d.</t>
  </si>
  <si>
    <t>capacité théorique de 2 l/s</t>
  </si>
  <si>
    <t>capacité théorique de 44 l/s</t>
  </si>
  <si>
    <t>capacité théorique de 85 l/s</t>
  </si>
  <si>
    <t>Station de contrôle de pression des eaux usées incluant ouvrage de surverse</t>
  </si>
  <si>
    <t>Réservoir d'eau - puits commun</t>
  </si>
  <si>
    <t>Chambre de déversement incluant ouvrage de surverse</t>
  </si>
  <si>
    <t>Instruments et vannes - Entrée du réservoir</t>
  </si>
  <si>
    <t>Poste de surpression (aqueduc) - n'est plus en fonction - échantillonnage d'eau seulement</t>
  </si>
  <si>
    <t>Station pompage eau brute pour aqueduc</t>
  </si>
  <si>
    <t>Réservoir d'eau potable - centrale de traitement d'eau</t>
  </si>
  <si>
    <t>Instruments et vannes - Sortie du réservoir</t>
  </si>
  <si>
    <t>Infrastructure du barrage</t>
  </si>
  <si>
    <t>Conduite d'amenée d'eau brute - Lac sur la Montagne vers CTE</t>
  </si>
  <si>
    <t>Poste de pompage incluant ouvrage de surverse</t>
  </si>
  <si>
    <t>capacité théorique de 20,5 l/s</t>
  </si>
  <si>
    <t>capacité théorique de 337,31 l/s</t>
  </si>
  <si>
    <t>capacité théorique de 8 l/s</t>
  </si>
  <si>
    <t>capacité théorique de 22,4 l/s</t>
  </si>
  <si>
    <t>capacité théorique de 27,0 l/s</t>
  </si>
  <si>
    <t>capacité théorique de 11,0 l/s</t>
  </si>
  <si>
    <t>capacité théorique de 2,1 l/s</t>
  </si>
  <si>
    <t>capacité théorique de 2,26 l/s</t>
  </si>
  <si>
    <t>capacité théorique de 14,3 l/s</t>
  </si>
  <si>
    <t>Station de pompage eau brute</t>
  </si>
  <si>
    <t>Poste de relèvement d'eaux usées</t>
  </si>
  <si>
    <t>Poste de surpression et mesure du débit d'aqueduc</t>
  </si>
  <si>
    <t>Poste de surpression PS-5 au Sommet-Trinité, rénové en 2014</t>
  </si>
  <si>
    <t>Poste de surpression et mesure du volume par compteur PS-1</t>
  </si>
  <si>
    <t>Poste de surpression PS-10, ancien PS-6 rénové en 2014</t>
  </si>
  <si>
    <t>Poste de surpression PS-8</t>
  </si>
  <si>
    <t>Régie partagée avec Saint-Basile-le-Grand (30,1%)</t>
  </si>
  <si>
    <t>Vieux-Longueuil</t>
  </si>
  <si>
    <t>Greenfield Park</t>
  </si>
  <si>
    <t>Usine de filtration
Les valeurs de remplacement pour les immobilisations en eau potable proviennent du formulaire de l'usage de l'eau potable 2013.</t>
  </si>
  <si>
    <t>Réservoir
Le béton a été refait l'année passée et en bon état.</t>
  </si>
  <si>
    <t>Régie Intermunicipale d'assainissement des eaux usées de Rougemont St-Césaire
Rougemont possède 40,1 % de l'immobilisation et St-Césaire possède 59,9%.
Ajout d'un nouvel étang en 2001.
Ajout d'un lit de séchage en 2003.
Changement de certains équipements</t>
  </si>
  <si>
    <t>Régie Intermunicipale d'assainissement des eaux usées de Rougemont St-Césaire
Rougemont possède 40,1 % de l'immobilisation et St-Césaire possède 59,9%.
Capacité installée théorique de 46,0 l/s.</t>
  </si>
  <si>
    <t>Régie Intermunicipale d'assainissement des eaux usées de Rougemont St-Césaire
Rougemont possède 40,1 % de l'immobilisation et St-Césaire possède 59,9%.
Capacité installée théorique de 58,0 l/s.</t>
  </si>
  <si>
    <t>1 puits d'approvisionnement mis aux normes en 2015</t>
  </si>
  <si>
    <t>Capacité théorique de 2,7 l/s</t>
  </si>
  <si>
    <t>Capacité théorique de 9,2 l/s</t>
  </si>
  <si>
    <t>7 marais filtrants (Typha Latifolia) mise en service le 29 mars 2012.</t>
  </si>
  <si>
    <t>Capacité théorique de 4,1 l/s</t>
  </si>
  <si>
    <t>Station de contrôle de la pression de l’eau. L'installation sera changée en 2016.</t>
  </si>
  <si>
    <t>2012 dernier correctif  majeur sur le bâtiment et la mécanique</t>
  </si>
  <si>
    <t>MISE À NIVEAU 1996</t>
  </si>
  <si>
    <t>MISE À NIVEAU 2009</t>
  </si>
  <si>
    <t>Usine de filtration avec structure d'acier.</t>
  </si>
  <si>
    <t>Usine de traitement des eaux usées. Réhabitilsation en 2005.</t>
  </si>
  <si>
    <t>Usine appartenant à 50% à St-Charles et à 50% à St-Marc. La station d’épuration est de type étangs à rétention réduite composée de deux (2) bassins
opérant en série. Coût de 1 095 506$ en 2008 actualisé en dollars 2014.</t>
  </si>
  <si>
    <t>Coût de 283 000 $ en 2008 actualisé en dollars 2014. Capacité théorique de 17 l/s</t>
  </si>
  <si>
    <t>Coût de 283 000 $ en 2008 actualisé en dollars 2014. Capacité théorique de 16,7 l/s</t>
  </si>
  <si>
    <t>Coût de 263 000 $ en 2008 actualisé en dollars 2014. capacité théorique de 27,6 l/s</t>
  </si>
  <si>
    <t>Coût de 263 646 $ en 2008 actualisé en dollars 2014. Capacité théorique de 15,5 l/s</t>
  </si>
  <si>
    <t>Usine de traitement des eaux usées. Étangs aérés à parois verticales.</t>
  </si>
  <si>
    <t>Capacité installée théorique de 10,35 l/s.</t>
  </si>
  <si>
    <t>Étangs aérés avec un débit moyen de 1240 m.cu./d</t>
  </si>
  <si>
    <t>Bouclage Secteur La Volière. Capacité théorique de 22 l/s</t>
  </si>
  <si>
    <t>Usine de traitement eau potable</t>
  </si>
  <si>
    <t>Poste de pompage pluvial et groupe électrogène</t>
  </si>
  <si>
    <t>Le bassin de rétention comprend uniquement des ouvrages civils</t>
  </si>
  <si>
    <t>Poste de pompage sanitaire</t>
  </si>
  <si>
    <t>Station d'épuration et PP principal</t>
  </si>
  <si>
    <t>Poste de surpression et réservoir d'eau potable</t>
  </si>
  <si>
    <t>Poste de pompage Noter-Dame Nord. Réhabitilsation en 2005.</t>
  </si>
  <si>
    <t>Poste de pompage Noter-Dame Sud. Réhabitilsation en 2005.</t>
  </si>
  <si>
    <t>Station de contrôle de la pression des eaux usées.Réhabitilsation en 2005.</t>
  </si>
  <si>
    <t>Ajout d'un chlorificateur en 2002</t>
  </si>
  <si>
    <t>L’usine d’épuration consiste en des étangs aérés facultatifs avec un système de déphosphatation
au sulfate ferrique.</t>
  </si>
  <si>
    <t>Capacité théorique installée de 30 l/s. Réfection majeure faite en 2013.</t>
  </si>
  <si>
    <t>32 l/s</t>
  </si>
  <si>
    <t>38 l/s</t>
  </si>
  <si>
    <t>42 l/s</t>
  </si>
  <si>
    <t>Panneau de contrôle rénové en 2014</t>
  </si>
  <si>
    <t>Réservoir d'eau potable
22,2368% de 7 245 700$</t>
  </si>
  <si>
    <t>Bouclage rue Principale. Capacité théorique de 22 l/s</t>
  </si>
  <si>
    <t>Bouclage Secteur Lac Bleu</t>
  </si>
  <si>
    <t>Réservoir d’eau. Agrandissement par l'ajout d'un 2e réservoir en 2009. Volume total de 2000 m.c.</t>
  </si>
  <si>
    <t>Réservoir situé en dessous de Id 53072-1</t>
  </si>
  <si>
    <t>Les pièces de rechange ne seront plus 
Candiac 30,00
Delson 10,75
La Prairie 23,25
Saint-Constant 22,00
Sainte-Catherine 14,00
Civil : 630 000 $  
 Mécanique : 1 120 000 $</t>
  </si>
  <si>
    <t>Les vannes doivent être éventuelement réparer
Candiac 30,00
Delson 10,75
La Prairie 23,25
Saint-Constant 22,00
Sainte-Catherine 14,00
Civil : 0 $  
Mécanique : 1 000 000 $</t>
  </si>
  <si>
    <t>Candiac 30,00
Delson 10,75
La Prairie 23,25
Saint-Constant 22,00
Sainte-Catherine 14,00
Civil : 0 $ 
Mécanique : 2 500 000 $</t>
  </si>
  <si>
    <t>Candiac 30,00
Delson 10,75
La Prairie 23,25
Saint-Constant 22,00
Sainte-Catherine 14,00
Civil : 15 000 000 $ Mécanique : 0 $</t>
  </si>
  <si>
    <t>Traitement des eaux usées
La municipalité ne produit pas d'eau potable, elle l'importe d'une municipalité, d’où le réservoir d'emmagasinage.</t>
  </si>
  <si>
    <t>Réservoir d'eau
La municipalité fait partie de la Régie intermunicipale d'aqueduc de la vallée de Châteauguay
Le réservoir a une valeur totale estimée de 5 000 000$</t>
  </si>
  <si>
    <t>Situé à Clarenceville          J0J 1B0. Poste de surpression inopérant</t>
  </si>
  <si>
    <t>Situé à Henryville                J0J 1E0</t>
  </si>
  <si>
    <t>Situé à Venise-en-Québec  J0J 2K0</t>
  </si>
  <si>
    <t>Intègre réservoirs et bassins de rétention.</t>
  </si>
  <si>
    <t>Champ d'épuration (4 unités) desservant 27 logements (28m x 12mx 1m) de 66 m.cu./d</t>
  </si>
  <si>
    <t>Fosse septique et filtres (4) traitant les eaux usées d'une trentaine d'employés d'une usine. Installation nécéssitant des investissements. Valeurs de remplacement estimées selon une étude de caractérisation du site.</t>
  </si>
  <si>
    <t>Poste de pompage d'une capacité théorique installée de 5,0 l/s et filtre à recirculation. Valeurs de remplacement estimées en actualisant les coûts initaux</t>
  </si>
  <si>
    <t>Décanteur pour les eaux de lavages. Immobilisations appartenant à la RIEP</t>
  </si>
  <si>
    <t>Immobilisations appartenant à la RIEP</t>
  </si>
  <si>
    <t>Capacité de 1400 m.cu.</t>
  </si>
  <si>
    <t>2 étangs sur 4</t>
  </si>
  <si>
    <t>Durée de vie 50 ans</t>
  </si>
  <si>
    <t>Station de contrôle de la pression des eaux usées. Mécanique refait au complet en 2014.</t>
  </si>
  <si>
    <t>Poste de pompage eaux pluviales seulement.</t>
  </si>
  <si>
    <t>Déversoir incluant ouvrage de surverse</t>
  </si>
  <si>
    <t>Régulateur incluant ouvrage de surverse</t>
  </si>
  <si>
    <t>Usine de traitement des eaux usées avec étangs aérés.</t>
  </si>
  <si>
    <t>Réservoir de 750 m3</t>
  </si>
  <si>
    <t>RÉGIE D'ASSAINISSEMENT DES EAUX RICHELIEU ST-LAURENT</t>
  </si>
  <si>
    <t>PANNEAU CONTRÔLE 2013</t>
  </si>
  <si>
    <t>PANNEAU CONTRÔLE 2014, MISE À NIVEAU 1994</t>
  </si>
  <si>
    <t>MISE À NIVEAU 1994</t>
  </si>
  <si>
    <t>Mise à niveau majeure en 1987</t>
  </si>
  <si>
    <t>Régie intermunicipale de la vallée du Richelieu (RIEVR)</t>
  </si>
  <si>
    <t>45 % de l'usine appartient à la Paroisse de Sainte-Marie-Madeleine</t>
  </si>
  <si>
    <t>L'ensemble du réseau à été construit en 97/98</t>
  </si>
  <si>
    <t>Étangs aérés à parois verticlales ayant un débit de 56 m.cu./d.</t>
  </si>
  <si>
    <t>château d'eau en acier peint de 40m de hauteur rénové en 2005</t>
  </si>
  <si>
    <t>Capacité installée théorique de 58,0 l/s.</t>
  </si>
  <si>
    <t>Usine de traitement des eaux usées - Émissaire de 2.5km. Valeur de 370 581 $.</t>
  </si>
  <si>
    <t>Capacité installée théorique de 47,2 l/s</t>
  </si>
  <si>
    <t>Capacité installée théorique de 8,5 l/s</t>
  </si>
  <si>
    <t>Puit et capteur de 600m de longueur. 
Mise à niveau de la Station : 1M$</t>
  </si>
  <si>
    <t>Réservoir 1 au poste de chloration avec un volume de 390 m3. Mise au norme des réservoirs.</t>
  </si>
  <si>
    <t>Réservoir 2 au poste de chloration avec un volume de 390 m3. Mise au norme des réservoirs.</t>
  </si>
  <si>
    <t>Réservoir 3 au poste de chloration avec un volume de 65 m3. Mise au norme des réservoirs.</t>
  </si>
  <si>
    <t>Ajout d'un nouvel étang en 2001.
Ajout d'un lit de séchage en 2003.
Changement de certains équipements mécaniques en 2014 et 2015.</t>
  </si>
  <si>
    <t>Capacité installée théorique de 46,0 l/s.</t>
  </si>
  <si>
    <t>Un prétraitement a été mis en place en 2014</t>
  </si>
  <si>
    <t>L'ensemble du réseau a été construit en 97/98</t>
  </si>
  <si>
    <t>Les pièces de rechange ne seront plus disponibles. Le pooste de pompage est a même la station d'épuration.</t>
  </si>
  <si>
    <t>Réserve d'eau de 230 m.cu.</t>
  </si>
  <si>
    <t>Réhabilitation majeure en 2007</t>
  </si>
  <si>
    <t>Réhabilitation en 2011</t>
  </si>
  <si>
    <t>Les pompes doivent être changées. Elles sont arrivées à la fin de leur vie utile.</t>
  </si>
  <si>
    <t>Réservoir d'eau et poste de pompage</t>
  </si>
  <si>
    <t>Équipment pour pompage eau potable</t>
  </si>
  <si>
    <t>Étangs aérés avec un débit moyen de 5334 m.cu./d.</t>
  </si>
  <si>
    <t>Station de pompage et réservoir d'eaux usées</t>
  </si>
  <si>
    <t>Capacité installé théorique de 25,9 l/s.</t>
  </si>
  <si>
    <t>Débit de conception de 76,95 l/s</t>
  </si>
  <si>
    <t>Débit de conception de 41,70 l/s</t>
  </si>
  <si>
    <t>Débit de conception de 66,00 l/s</t>
  </si>
  <si>
    <t>Débit de conception de 65,40 l/s</t>
  </si>
  <si>
    <t>Débit de conception de 68,30 l/s</t>
  </si>
  <si>
    <t>Débit de conception de 2,37 l/s</t>
  </si>
  <si>
    <t>Débit de conception de 9,00 l/s</t>
  </si>
  <si>
    <t>Débit de conception de 32,00 l/s</t>
  </si>
  <si>
    <t>La station est en béton avec un tunelier. Les fenêtres et la toitures ont atteint leur durée de vie utile et ont une valeur de 500 000 $ et 2 000 000 $ respectivement.
Candiac 30,00
Delson 10,75
La Prairie 23,25
Saint-Constant 22,00
Sainte-Catherine 14,00</t>
  </si>
  <si>
    <t>L'ensemble du réseau d'égout a été construit en 97/98</t>
  </si>
  <si>
    <t>Deux lits de séchage.</t>
  </si>
  <si>
    <t>Station de contrôle de la pression des eaux usées.</t>
  </si>
  <si>
    <t>Prise d'eau brute - Conduite d'amenée. Valeur de 1 185 529 $</t>
  </si>
  <si>
    <t>Réacteur biologique rotatif</t>
  </si>
  <si>
    <t>Capacité théorique installée de 5,68 l/s</t>
  </si>
  <si>
    <t>Capacité théorique installée de 2,52 l/s</t>
  </si>
  <si>
    <t>Capacité théorique installée de 48,60 l/s</t>
  </si>
  <si>
    <t>Capacité théorique installée de 9,00 l/s</t>
  </si>
  <si>
    <t>Capacité théorique installée de 19,56 l/s</t>
  </si>
  <si>
    <t>Capacité théorique installée de 5,30 l/s</t>
  </si>
  <si>
    <t>Capacité théorique installée de 17,54 l/s</t>
  </si>
  <si>
    <t>Valeur de remplacement approximative.</t>
  </si>
  <si>
    <t>Année de construction et valeurs de remplacement approximatives.</t>
  </si>
  <si>
    <t>refait en 2013</t>
  </si>
  <si>
    <t>Disques biologiques rotofix</t>
  </si>
  <si>
    <t>1994</t>
  </si>
  <si>
    <t>Mise à niveaux de l'usine d'eau potable de 2006 à 2014; Durée de vie de l'ensemble des équipements +/- 30 ans (réf.: Plan directeur de BPR, oct. 2012, art. 4.0, 30 ans) incluant la nouvelle et deuxième conduite d'adduction de 525mm; Durée de vie pour cert</t>
  </si>
  <si>
    <t>débit moyen de 4300 m.cu./d.</t>
  </si>
  <si>
    <t>Capacité théorique installée de 58,00 l/s</t>
  </si>
  <si>
    <t>Capacité théorique installée de 156,00 l/s</t>
  </si>
  <si>
    <t>Capacité théorique installée de 605 l/s</t>
  </si>
  <si>
    <t>Bâtiment encore en bon état et mis aux normes des équipements mécaniques en 2005 et 2007</t>
  </si>
  <si>
    <t>Mises aux normes en 2005</t>
  </si>
  <si>
    <t>Station de contrôle de la pression des eaux usées. Dernière réhabilitation de la mécanique en 2012.</t>
  </si>
  <si>
    <t>2 Réservoirs</t>
  </si>
  <si>
    <t>3 étangs</t>
  </si>
  <si>
    <t>Installation qui dessert uniquement le centre communautaire.</t>
  </si>
  <si>
    <t>Bâtiment technique, étangs aérés à parois verticales et tuyauteries diverses</t>
  </si>
  <si>
    <t>Capacité théorique installée de 92,00 l/s</t>
  </si>
  <si>
    <t>Capacité théorique installée de 11,00 l/s.</t>
  </si>
  <si>
    <t>Capacité théorique installée de 16,00 l/s</t>
  </si>
  <si>
    <t>Usine de traitement des eaux usées. Dernière réhabitilation en 2012.</t>
  </si>
  <si>
    <t>Station de contrôle de la pression de l’eau usée</t>
  </si>
  <si>
    <t>Station de contrôle de la pression de l'eau usée</t>
  </si>
  <si>
    <t>Usine de traitement des eaux usées. L'usine avait brûlé et a été reconstruite en 2014.</t>
  </si>
  <si>
    <t>Usine de traitement des eaux. L'usine complètement rénovée en 2016.</t>
  </si>
  <si>
    <t>2 pompes submersibles</t>
  </si>
  <si>
    <t>Puits d'approvisionnement. Dernière réhabilitation en 2014.</t>
  </si>
  <si>
    <t>Dernière réhabilitation en 2012.</t>
  </si>
  <si>
    <t>Puis d'approvisionnement. Dernière réhabilitation en 2013.</t>
  </si>
  <si>
    <t>Puits d'approvisionnement. Dernière réhabilitation en 2013.</t>
  </si>
  <si>
    <t>Dernière réhabilitation de l'instrumentation mécanique et panneau de contrôle en 2014.</t>
  </si>
  <si>
    <t>Corrections apportées et entretien en 2014.</t>
  </si>
  <si>
    <t>Pompe et débitmètre changés en 2014.</t>
  </si>
  <si>
    <t>Génératrice avec un bâtiment. Dernière réhabilitation en 2014.</t>
  </si>
  <si>
    <t>Réacteur biologique à support fluidisé.</t>
  </si>
  <si>
    <t>Réservoir d'eau potable dernièrement rénové en même temps que l'usine de filtration.</t>
  </si>
  <si>
    <t>Valeur de remplacement issu de la police d'assurance MMQ
Durée de vie restante estimée par MAMOT</t>
  </si>
  <si>
    <t>D'après le programme IQ 2002 du MAMOT</t>
  </si>
  <si>
    <t>Valeur de remplacement Civil : Dalle de béton</t>
  </si>
  <si>
    <t>Usine de traitement des eaux usées avec étangs aérés à parois verticales</t>
  </si>
  <si>
    <t>Boues acitvées</t>
  </si>
  <si>
    <t>Alimente le Système X0009466
Distribué dans 2 réseaux:
1. X2141482
2. X0009464</t>
  </si>
  <si>
    <t>Réseau X0009465</t>
  </si>
  <si>
    <t>Système X0009466
Distribue dans 2 réseaux:
1. X2141482
2. X0009464</t>
  </si>
  <si>
    <t>Station d'épuration et étangs aérés</t>
  </si>
  <si>
    <t>Mise à niveau en 2009</t>
  </si>
  <si>
    <t>Mise à niveau en 2008</t>
  </si>
  <si>
    <t>Station Pompage parc industriel - Capacité théorique : 17,4l/s</t>
  </si>
  <si>
    <t>usine de traitement des eaux usées</t>
  </si>
  <si>
    <t>station de pompage d'égout St-Jean - Capacité théorique : 12l/s</t>
  </si>
  <si>
    <t>L'eau est importée de la station de Plessisville (V). Les eaux usées sont dirigées vers la station de traitement de Plessisville (V).
Poste de supression construit en 2007. Il s'agit ici de la valeur de remplacement actualisé pour l'année 2014 d'après le</t>
  </si>
  <si>
    <t>Capacité installée théorique: 10,80 l/s
Comprend frais de contingence et taxes</t>
  </si>
  <si>
    <t>Capacité installée théorique: 11,90 l/s
Étang aéré à paroi vertical
Débit de conception : 130 (m3/d)
Comprend frais de contingence et taxes</t>
  </si>
  <si>
    <t>Inclus le réservoir - Valeurs de remplacement issu des documents d'assurance</t>
  </si>
  <si>
    <t>Valeurs de remplacement issus des documents d'assurances</t>
  </si>
  <si>
    <t>Valeurs de remplacement et années de construction (actualisés) issus des certificats d'autorisation délivrés au moment des travaux.</t>
  </si>
  <si>
    <t>Ajout d'un système de chloration en 2001 au coût de 130 000$</t>
  </si>
  <si>
    <t>Capacité théorique :4,05l/s</t>
  </si>
  <si>
    <t>Capacité théorique :13,33l/s</t>
  </si>
  <si>
    <t>Poste sans traitement</t>
  </si>
  <si>
    <t>Inclus 2 réservoirs de 125 000gallons</t>
  </si>
  <si>
    <t>Il s'agit ici uniquement d'une fosse septique, il n'y a donc pas d'équipements mécanique</t>
  </si>
  <si>
    <t>Il s'agit ici uniquement des pompes permettant le "remplissage" de la fosse, il n'y a donc pas de partie civil (incluse dans l'item 32072-3)</t>
  </si>
  <si>
    <t>Inclus : Puits + pompes + Traitements + Réservoir d'environ 300m3</t>
  </si>
  <si>
    <t>Puis d'approvisionnement en eau potable</t>
  </si>
  <si>
    <t>Usine d'épuration de l'eau usée</t>
  </si>
  <si>
    <t>Station de pompage d'eau brute d'urgence</t>
  </si>
  <si>
    <t>Usine dernièrement rénovée.</t>
  </si>
  <si>
    <t>La valeur actuelle de remplacement civil a été estimée de manière grossière, il n'y a pas d'importante structure civile</t>
  </si>
  <si>
    <t>Usine de traitement des eaux usées, inclus des étangs non aérés d'environ 41 080m3.</t>
  </si>
  <si>
    <t>Capacité théorique de 2,7 l/s.
La valeur actuelle de remplacement civil correspond à une petite dalle de béton.</t>
  </si>
  <si>
    <t>La valeur actuelle de remplacement civil a été estimée de manière grossière, il n'y a pas de grosse structure civile</t>
  </si>
  <si>
    <t>La valeur actuelle de remplacement civil a été estimée de manière grossière, il n'y a pas de structure civile importante. Le mécanique inclus un traitement fer/manganèse.</t>
  </si>
  <si>
    <t>2 Réservoirs d'environ 60 000 gallons (545m3)</t>
  </si>
  <si>
    <t>Capacité de production : 750m3/d</t>
  </si>
  <si>
    <t>Capacité : 2003m3/d</t>
  </si>
  <si>
    <t>Capacité : 309m3/d</t>
  </si>
  <si>
    <t>Capacité : 250m3/d</t>
  </si>
  <si>
    <t>Capacité théorique :15l/s</t>
  </si>
  <si>
    <t>Capacité théorique :1,26l/s</t>
  </si>
  <si>
    <t>Capacité théorique :9,78l/s</t>
  </si>
  <si>
    <t>Capacité théorique :14,37l/s</t>
  </si>
  <si>
    <t>Capacité théorique :30,74l/s</t>
  </si>
  <si>
    <t>Capacité théorique :26,99l/s</t>
  </si>
  <si>
    <t>Capacité théorique :95,94l/s</t>
  </si>
  <si>
    <t>Réhabilitation Civil et Mécanique en 2014 de 1 000$ chacun</t>
  </si>
  <si>
    <t>Inclus station de pompage (capacité de 812,6l/s)
Réhabilitation Civil et Mécanique en 2014 de 10 000$ et 4 600 000$ respectivement</t>
  </si>
  <si>
    <t>Poste de pompage pour les eaux usées ayant une capacité théorique de 48 l/s. Valeur issu des documents d'assurance</t>
  </si>
  <si>
    <t>Réhabilitation mécanique en 2010</t>
  </si>
  <si>
    <t>Étang Aéré (460m3/d) + Filtre intermittent à recirculation (Installé en 1998, 86m3/d)
Soit un âge moyen de 28 ans et 16 ans respectif et donc un âge pondéré de 26 ans.
Inclus un poste de pompage de capacité étalonnée au niveau normal d'opération : 48,5l/s</t>
  </si>
  <si>
    <t>ass.eaux usées</t>
  </si>
  <si>
    <t>poste pompage</t>
  </si>
  <si>
    <t>voir item 38010-15 valeur de remplacement civil inclus</t>
  </si>
  <si>
    <t>Capacité : 4546m3/d</t>
  </si>
  <si>
    <t>Valeur de remplacement mécanique : inclus une station de pompage</t>
  </si>
  <si>
    <t>Secteur Lac-rose</t>
  </si>
  <si>
    <t>Poste de pompage au réservoir permettant d'envoyer l'eau importée de Drummondville ans le réseau</t>
  </si>
  <si>
    <t>Réservoir d’eau - Volume : 575m3 - Valeur de remplacement mécanique inclus dans l'item 49048-4</t>
  </si>
  <si>
    <t>Capacité de traitement : 1406m3/d</t>
  </si>
  <si>
    <t>Capacité : 36l/s</t>
  </si>
  <si>
    <t>Capacité : 2,5l/s</t>
  </si>
  <si>
    <t>Valeurs de remplacement : Estimation d'après Police d'assurance MMQ
Durée de Vie Restante : Estimation MAMOT</t>
  </si>
  <si>
    <t>Valeurs de remplacement : Estimation d'après Information de la municipalité
Durée de Vie Restante : Estimation MAMOT</t>
  </si>
  <si>
    <t>Valeurs de remplacement Civil et
Durée de Vie Restante : Estimation MAMOT
Valeur de remplacement Mécanique : Estimation d'après police d'assurance MMQ</t>
  </si>
  <si>
    <t>Valeur de remplacement Civil : Dalle de béton, estimation MAMOT</t>
  </si>
  <si>
    <t>Inclus 3 réservoirs de 473,18m3, 378,54m3 et 94,64m3
Partie Mécanique inclus à l'item 38070-1</t>
  </si>
  <si>
    <t>Capacité théorique de traitement : 1075m3/d</t>
  </si>
  <si>
    <t>station de pompage principale d'eau usées - Capacité théorique : 270l/s</t>
  </si>
  <si>
    <t>Ancienne bâtisse avec bassin rétention</t>
  </si>
  <si>
    <t>Aqueduc (sauf les 2 réservoirs)</t>
  </si>
  <si>
    <t>Poste pompage rg St-Philippe</t>
  </si>
  <si>
    <t>Station de pompage village</t>
  </si>
  <si>
    <t>2 réservoirs aqueducs</t>
  </si>
  <si>
    <t>Réfection complète des installations en 2013, nouveau toit en 2012</t>
  </si>
  <si>
    <t>aucun travaux</t>
  </si>
  <si>
    <t>Nouveau panneau d'instrumentation faisant alors remonter la durée de vie restante mécanique- La municipalité ne possède pas d'installations de traitements des eaux usées.</t>
  </si>
  <si>
    <t>L'ajout de télémétrie en 2013 a coûté 66 434$. Valeur de remplacement d'après estimation du FM SEEP 2013.</t>
  </si>
  <si>
    <t>Inclus un réservoir de 136,4 m³ et un réservoir de 141,6 m³. Se situe à la production</t>
  </si>
  <si>
    <t>Les installations d'approvisionnement et de production d'eau potable compte un puits, un poste de pompage, un bassin et 12 pieds de conduite d'amenée.
Valeur de remplacement Civil inclus :
- Bâtiment (Cabanon en bois et tôle) d'après Assurance MMQ : 15 69</t>
  </si>
  <si>
    <t>Il s'agit d'un système de trop plein, il n'y a pas d'équipements aboutissant à une valeur de remplacement mécanique.</t>
  </si>
  <si>
    <t>Inclus : un puits, Postes de pompages (5 pompes en tout), un réservoir de 80 000 gallons soit 303m3.
Estimation MAMOT réservoir : 246 878$
Estimation (Municipalité) du puits : 100 000$
De plus, il y a eu le remplacement de pompes et l'ajout d'appareil (20</t>
  </si>
  <si>
    <t>Débit moyen:  133 (m3/d)
Étang aérés à parois verticales</t>
  </si>
  <si>
    <t>Capacité théorique installé: 12,5 (l/s)</t>
  </si>
  <si>
    <t>Réservoir d’eau - Volume : 1140m3 - Valeur de remplacement mécanique inclus dans l'item 49048-2</t>
  </si>
  <si>
    <t>Inclus un Purgeur d'air situé à l'entrée du champ</t>
  </si>
  <si>
    <t>Durée de vie restante estimée par le MAMOT</t>
  </si>
  <si>
    <t>La valeur actuelle comprens le bâtiment, les équipements, les étangs et la conduite émissaire</t>
  </si>
  <si>
    <t>Capacité de traitement : 1026m3/d</t>
  </si>
  <si>
    <t>Capacité : 65,3l/s</t>
  </si>
  <si>
    <t>Capacité : 0,6l/s</t>
  </si>
  <si>
    <t>Capacité : 7,8l/s</t>
  </si>
  <si>
    <t>2 Réservoirs d'environ 20 000 gallons chacun (182m3)</t>
  </si>
  <si>
    <t>2 pompes 25HP et 1 Pompe incendie 60HP</t>
  </si>
  <si>
    <t>Inclus un système de Chloration</t>
  </si>
  <si>
    <t>Inclus un réservoir d’eau souterrain de 150 000 gallons (428 000$)
Mise au norme prévu en août 2015 pour une valeur de 469 653$.</t>
  </si>
  <si>
    <t>Puit avec pompe</t>
  </si>
  <si>
    <t>Estimation valeur de remplacement Mécanique (Assurance MMQ)
Estimation valeur de remplacement Civil (Municipalité) -Il s'agit d'une fondation avec une petite structure en tôle.</t>
  </si>
  <si>
    <t>Inclus 2 puits (Construction du puits n°4 en 1994 mais la municipalité ne pompe presque plus d'eau de ce dernier), un réservoir à l’usine de 189,3 m³, un château d’eau de 378,5 m³ et aucun poste de supression
Estimation valeur de remplacement Mécanique (A</t>
  </si>
  <si>
    <t>Estimation valeur de remplacement Mécanique (Assurance MMQ)
Estimation valeur de remplacement Civil (Municipalité) - Il s'agit d'une fondation avec une petite structure en tôle.</t>
  </si>
  <si>
    <t>Estimation valeur de remplacement Mécanique (Assurance MMQ)
Estimation valeur de remplacement Civil des étangs aérés (MAMOT) : 1 731 130$
Estimation valeur de remplacement Civil des bâtiments (Assurance) : 578 900$</t>
  </si>
  <si>
    <t>Inclus 2 puits
Valeur de remplacement Civil et mécanique d'après estimation 2013 (mis à jour)</t>
  </si>
  <si>
    <t>Réhabilitation en 2012 de la mécanique</t>
  </si>
  <si>
    <t>Estimation Valeur de remplacement Civil MAMOT
Capacité de 100 000 gl us soit 378,5m3.
Pas d'équipement mécanique, seulement le réservoir</t>
  </si>
  <si>
    <t>D'après les valeurs fournis par la MMQ concernant la valeur actuelle de remplacement mécanique uniquement. La valeur actuelle de remplacement civil a été déduite de la valeur globale estimée en 2013 et en 2014 par la municipalité.
Inclus un poste de pompa</t>
  </si>
  <si>
    <t>La valeur actuelle de remplacement civil a été estimée de manière grossière, il n'y a pas de structure civile importante</t>
  </si>
  <si>
    <t>Réservoir d’eau potable de 180 000 gal us équivalent à 681,3 m.cu</t>
  </si>
  <si>
    <t>Estimation grossière de la valeur actuelle de remplacement car il s'agit ici d'une dalle de béton.
Capacité théorique de 12,5 l/s</t>
  </si>
  <si>
    <t>La valeur de remplacement civil comprends uniquement les 3 étangs aérés, il s'agit d'une estimation MAMOT - CERIU. La valeure de remplacement mécanique est inclus dans l'article 50050-3.</t>
  </si>
  <si>
    <t>Inclus : Réservoir</t>
  </si>
  <si>
    <t>1926 : Construction de la première station de pompage.
1948 : Construction de la première usine de traitement d’eau. Capacité : 750 mètres cubes / jour.
1967 : Construction de la deuxième usine. Capacité : 1 875 mètres cubes / jour. (même emplacement)
197</t>
  </si>
  <si>
    <t>D'après le formulaire de l'usage de l'eau potable 2013, ce réservoir se situe à la centrale de traitement d'eau, ainsi toute la partie mécanique est incluse dans l'item 50072-1</t>
  </si>
  <si>
    <t>Année de construction estimée d'après le Plan d'intervention 2008</t>
  </si>
  <si>
    <t>Cette infrastructure se situe sur le territoire de Pierreville. 
Quote part de St François du lac : 35,98%, Pierreville : 56,85%, Réserve Odanak : 7,17%
Valeur de remplacement mécanique totale : 969 080$ (Assurance MMQ)
Valeur de remplacement civil totale</t>
  </si>
  <si>
    <t>Étangs aérés, mise en service en 2004, coût des travaux à l'époque : 2 810 105$ (cette somme inclus le PP - Ally et ce PP a été déduit des valeurs de remplacement pour cet item et inscrit à l'item 50113-4)</t>
  </si>
  <si>
    <t>Capacité théorique : 6,2l/s</t>
  </si>
  <si>
    <t>Capacité théorique : 63l/s</t>
  </si>
  <si>
    <t>624 compteurs estimés: (installation 1000$/ch et valeur 1000$/ch</t>
  </si>
  <si>
    <t>Autres systèmes d'égouts</t>
  </si>
  <si>
    <t>Égouts combiné</t>
  </si>
  <si>
    <t>Pas d'équipement mécanique. 
Il serait interdit de reconstruire une installation semblable puisque le traitement est nettement insuffisant.</t>
  </si>
  <si>
    <t>Construit vers 1969, il s'agit d'une Lagune qui ne doit être remplacé prochainement par un nouveau système de traitement car n'est plus considéré comme dans les normes.</t>
  </si>
  <si>
    <t>Inclus deux puits + une petite chambre de mesure et un poste de pompage</t>
  </si>
  <si>
    <t>Réservoir d'eau construit 1973, mis aux normes 2004</t>
  </si>
  <si>
    <t>Étangs aérés
Les valeurs sont actualisées en dollars de 2015 et une contingence de 15% est appliquée.</t>
  </si>
  <si>
    <t>Réservoir d’eau 350m3</t>
  </si>
  <si>
    <t>Station de pompage d'eau potable (souterraine) (374 m3/d)</t>
  </si>
  <si>
    <t>Installation de traitement des eaux usées (usine et étang à parois verticales)
(130 m3/d)</t>
  </si>
  <si>
    <t>Fermé - manganèse</t>
  </si>
  <si>
    <t>Près du bassin de rétention.</t>
  </si>
  <si>
    <t>Poste pompage</t>
  </si>
  <si>
    <t>Poste de pompage en face du Camping Lac Georges</t>
  </si>
  <si>
    <t>Usine de traitement des eaux (inclut le réservoir d'eau potable)</t>
  </si>
  <si>
    <t>La quote-part de la municipalité est de 49,5% dans la régie</t>
  </si>
  <si>
    <t>Réhabilitation effectuée en 2013</t>
  </si>
  <si>
    <t>Coordonnées GPS peu présices</t>
  </si>
  <si>
    <t>Les pompes ont été changées en 2013 pour un coût de 3 887,91$. La génératrice et la pompe d'incendie sont sur le point d'être changé. Le bâtiment est en très bon état, la municipalité fait régulièrement des travaux d'entretien.</t>
  </si>
  <si>
    <t>En 2015, il y a eu des travaux d'entretien au niveau du réservoir.</t>
  </si>
  <si>
    <t>Checkboxes</t>
  </si>
  <si>
    <t>Année</t>
  </si>
  <si>
    <t>DVR civil</t>
  </si>
  <si>
    <t>DVR mec</t>
  </si>
  <si>
    <t>VR civil</t>
  </si>
  <si>
    <t>VR mec</t>
  </si>
  <si>
    <t>65005-31</t>
  </si>
  <si>
    <t>65005-32</t>
  </si>
  <si>
    <t>65005-33</t>
  </si>
  <si>
    <t>65005-34</t>
  </si>
  <si>
    <t>65005-35</t>
  </si>
  <si>
    <t>65005-36</t>
  </si>
  <si>
    <t>65005-37</t>
  </si>
  <si>
    <t>65005-38</t>
  </si>
  <si>
    <t>65005-39</t>
  </si>
  <si>
    <t>65005-40</t>
  </si>
  <si>
    <t>65005-41</t>
  </si>
  <si>
    <t>65005-42</t>
  </si>
  <si>
    <t>65005-43</t>
  </si>
  <si>
    <t>65005-44</t>
  </si>
  <si>
    <t>65005-45</t>
  </si>
  <si>
    <t>65005-46</t>
  </si>
  <si>
    <t>65005-47</t>
  </si>
  <si>
    <t>65005-48</t>
  </si>
  <si>
    <t>65005-49</t>
  </si>
  <si>
    <t>65005-50</t>
  </si>
  <si>
    <t>65005-51</t>
  </si>
  <si>
    <t>65005-52</t>
  </si>
  <si>
    <t>65005-53</t>
  </si>
  <si>
    <t>80135-2</t>
  </si>
  <si>
    <t>25213-149</t>
  </si>
  <si>
    <t>19045-7</t>
  </si>
  <si>
    <t>65005-54</t>
  </si>
  <si>
    <t>65005-55</t>
  </si>
  <si>
    <t>65005-56</t>
  </si>
  <si>
    <t>65005-57</t>
  </si>
  <si>
    <t>65005-58</t>
  </si>
  <si>
    <t>65005-59</t>
  </si>
  <si>
    <t>54030-1</t>
  </si>
  <si>
    <t>49048-5</t>
  </si>
  <si>
    <t>49048-6</t>
  </si>
  <si>
    <t>39145-2</t>
  </si>
  <si>
    <t>18005-6</t>
  </si>
  <si>
    <t>12035-1</t>
  </si>
  <si>
    <t>12035-2</t>
  </si>
  <si>
    <t>45043-1</t>
  </si>
  <si>
    <t>14035-4</t>
  </si>
  <si>
    <t>14035-5</t>
  </si>
  <si>
    <t>23027-1289</t>
  </si>
  <si>
    <t>23027-1290</t>
  </si>
  <si>
    <t>23027-1291</t>
  </si>
  <si>
    <t>23027-1292</t>
  </si>
  <si>
    <t>23027-1293</t>
  </si>
  <si>
    <t>23027-1294</t>
  </si>
  <si>
    <t>23027-1295</t>
  </si>
  <si>
    <t>23027-1296</t>
  </si>
  <si>
    <t>23027-1297</t>
  </si>
  <si>
    <t>23027-1298</t>
  </si>
  <si>
    <t>26005-4</t>
  </si>
  <si>
    <t>31122-6</t>
  </si>
  <si>
    <t>31122-7</t>
  </si>
  <si>
    <t>31122-8</t>
  </si>
  <si>
    <t>31122-9</t>
  </si>
  <si>
    <t>33030-7</t>
  </si>
  <si>
    <t>34030-11</t>
  </si>
  <si>
    <t>34030-12</t>
  </si>
  <si>
    <t>34030-13</t>
  </si>
  <si>
    <t>34030-14</t>
  </si>
  <si>
    <t>34030-15</t>
  </si>
  <si>
    <t>35020-10</t>
  </si>
  <si>
    <t>39145-3</t>
  </si>
  <si>
    <t>48045-1</t>
  </si>
  <si>
    <t>44080-1</t>
  </si>
  <si>
    <t>44080-2</t>
  </si>
  <si>
    <t>44080-3</t>
  </si>
  <si>
    <t>44080-4</t>
  </si>
  <si>
    <t>44080-5</t>
  </si>
  <si>
    <t>54030-2</t>
  </si>
  <si>
    <t>54030-3</t>
  </si>
  <si>
    <t>54030-4</t>
  </si>
  <si>
    <t>54030-5</t>
  </si>
  <si>
    <t>54065-1</t>
  </si>
  <si>
    <t>54065-2</t>
  </si>
  <si>
    <t>60028-6</t>
  </si>
  <si>
    <t>60028-7</t>
  </si>
  <si>
    <t>60028-8</t>
  </si>
  <si>
    <t>60028-9</t>
  </si>
  <si>
    <t>60028-10</t>
  </si>
  <si>
    <t>60028-11</t>
  </si>
  <si>
    <t>60028-12</t>
  </si>
  <si>
    <t>60028-1</t>
  </si>
  <si>
    <t>60028-2</t>
  </si>
  <si>
    <t>60028-3</t>
  </si>
  <si>
    <t>60028-4</t>
  </si>
  <si>
    <t>60028-5</t>
  </si>
  <si>
    <t>61045-2</t>
  </si>
  <si>
    <t>65005-60</t>
  </si>
  <si>
    <t>65005-61</t>
  </si>
  <si>
    <t>65005-11</t>
  </si>
  <si>
    <t>65005-12</t>
  </si>
  <si>
    <t>65005-13</t>
  </si>
  <si>
    <t>65005-14</t>
  </si>
  <si>
    <t>65005-15</t>
  </si>
  <si>
    <t>65005-16</t>
  </si>
  <si>
    <t>65005-17</t>
  </si>
  <si>
    <t>65005-18</t>
  </si>
  <si>
    <t>65005-19</t>
  </si>
  <si>
    <t>65005-20</t>
  </si>
  <si>
    <t>65005-21</t>
  </si>
  <si>
    <t>65005-22</t>
  </si>
  <si>
    <t>65005-23</t>
  </si>
  <si>
    <t>65005-24</t>
  </si>
  <si>
    <t>65005-25</t>
  </si>
  <si>
    <t>65005-26</t>
  </si>
  <si>
    <t>65005-27</t>
  </si>
  <si>
    <t>65005-28</t>
  </si>
  <si>
    <t>65005-29</t>
  </si>
  <si>
    <t>65005-30</t>
  </si>
  <si>
    <t>65005-62</t>
  </si>
  <si>
    <t>65005-63</t>
  </si>
  <si>
    <t>65005-64</t>
  </si>
  <si>
    <t>65005-65</t>
  </si>
  <si>
    <t>65005-66</t>
  </si>
  <si>
    <t>65005-67</t>
  </si>
  <si>
    <t>65005-68</t>
  </si>
  <si>
    <t>65005-69</t>
  </si>
  <si>
    <t>65005-70</t>
  </si>
  <si>
    <t>65005-71</t>
  </si>
  <si>
    <t>65005-72</t>
  </si>
  <si>
    <t>65005-73</t>
  </si>
  <si>
    <t>65005-74</t>
  </si>
  <si>
    <t>65005-75</t>
  </si>
  <si>
    <t>65005-76</t>
  </si>
  <si>
    <t>65005-77</t>
  </si>
  <si>
    <t>65005-78</t>
  </si>
  <si>
    <t>65005-79</t>
  </si>
  <si>
    <t>65005-80</t>
  </si>
  <si>
    <t>65005-81</t>
  </si>
  <si>
    <t>65005-82</t>
  </si>
  <si>
    <t>65005-83</t>
  </si>
  <si>
    <t>65005-84</t>
  </si>
  <si>
    <t>65005-85</t>
  </si>
  <si>
    <t>65005-86</t>
  </si>
  <si>
    <t>65005-87</t>
  </si>
  <si>
    <t>71105-24</t>
  </si>
  <si>
    <t>75005-7</t>
  </si>
  <si>
    <t>75017-27</t>
  </si>
  <si>
    <t>75017-28</t>
  </si>
  <si>
    <t>75017-29</t>
  </si>
  <si>
    <t>75017-30</t>
  </si>
  <si>
    <t>75017-31</t>
  </si>
  <si>
    <t>75017-32</t>
  </si>
  <si>
    <t>75017-33</t>
  </si>
  <si>
    <t>96015-1</t>
  </si>
  <si>
    <t>93025-4</t>
  </si>
  <si>
    <t>Barrage Château d'eau</t>
  </si>
  <si>
    <t>P708</t>
  </si>
  <si>
    <t>Rue de la prise d'eau</t>
  </si>
  <si>
    <t>P803</t>
  </si>
  <si>
    <t>Sources du Bon Pasteur (416 Notre-Dame)</t>
  </si>
  <si>
    <t>P450</t>
  </si>
  <si>
    <t>P501</t>
  </si>
  <si>
    <t>Rue du PATRIMOINE</t>
  </si>
  <si>
    <t>Avenue du PORT</t>
  </si>
  <si>
    <t>Route Moreault</t>
  </si>
  <si>
    <t>Des Muguets</t>
  </si>
  <si>
    <t>36-54</t>
  </si>
  <si>
    <t>Chemin des Côtes</t>
  </si>
  <si>
    <t>Rue Vanier</t>
  </si>
  <si>
    <t>Chmin des puits</t>
  </si>
  <si>
    <t>.Étangs</t>
  </si>
  <si>
    <t>PUITS BERTRAND</t>
  </si>
  <si>
    <t>Rue PERRON</t>
  </si>
  <si>
    <t>PETIT RÉSEAU</t>
  </si>
  <si>
    <t>Route  TERREBONNE</t>
  </si>
  <si>
    <t>P.P NOREAU</t>
  </si>
  <si>
    <t>P.P de la FALAISE</t>
  </si>
  <si>
    <t>P.P Notre Dame</t>
  </si>
  <si>
    <t>P.P Leclerc</t>
  </si>
  <si>
    <t>Chemin des 7e et 8e Rang Est</t>
  </si>
  <si>
    <t>Puits Principale</t>
  </si>
  <si>
    <t>Rue de la BERGE</t>
  </si>
  <si>
    <t>Chemin de la plage Rotary</t>
  </si>
  <si>
    <t>Poste de pompage à la source de l'Eskers</t>
  </si>
  <si>
    <t>Poste de pompage à la source Gabriel</t>
  </si>
  <si>
    <t>Station de surpression SS-01</t>
  </si>
  <si>
    <t>1er avenue</t>
  </si>
  <si>
    <t>station de surpression SS-02</t>
  </si>
  <si>
    <t>Usine d'épuration Val-d'Or - EU-01</t>
  </si>
  <si>
    <t>Chemin des eaux nettes</t>
  </si>
  <si>
    <t>Usine d'épuration de Louvicourt EU-02</t>
  </si>
  <si>
    <t>Usine d'épuration Ile Siscoe EU-03</t>
  </si>
  <si>
    <t>Rue des FOREURS</t>
  </si>
  <si>
    <t>3e avenue (Carrefour N-O)</t>
  </si>
  <si>
    <t>rue Mercèdes-Bourgeois</t>
  </si>
  <si>
    <t>Rue Turgeon (Hydro)</t>
  </si>
  <si>
    <t>Puits PW 1</t>
  </si>
  <si>
    <t>Rue Mayrand</t>
  </si>
  <si>
    <t>Puits PW 2</t>
  </si>
  <si>
    <t>Puits PW 3</t>
  </si>
  <si>
    <t>Rue Jourdain</t>
  </si>
  <si>
    <t>Stqation d'alimentation en eau</t>
  </si>
  <si>
    <t>Rue des Cyprès</t>
  </si>
  <si>
    <t>Fosse sceptique</t>
  </si>
  <si>
    <t>Puits Loisirs</t>
  </si>
  <si>
    <t>Puits Bélanger</t>
  </si>
  <si>
    <t>537</t>
  </si>
  <si>
    <t>6e Rang Sud</t>
  </si>
  <si>
    <t>Puits #3 - No approv: 2089</t>
  </si>
  <si>
    <t>122-C</t>
  </si>
  <si>
    <t>Sentier le Petit-Maine</t>
  </si>
  <si>
    <t>du Bord-de-l'Eau</t>
  </si>
  <si>
    <t>du Domaine-Caché</t>
  </si>
  <si>
    <t>Louis-Philippe</t>
  </si>
  <si>
    <t>Rue de l'île Vaudry</t>
  </si>
  <si>
    <t>Sation de purification d'eau de Crabtree</t>
  </si>
  <si>
    <t>puits #7</t>
  </si>
  <si>
    <t>Larochelle</t>
  </si>
  <si>
    <t>puits # 1-3-4</t>
  </si>
  <si>
    <t>CHEMIN SAINT-ROBERT</t>
  </si>
  <si>
    <t>poste Duvernay</t>
  </si>
  <si>
    <t>étangs aérés</t>
  </si>
  <si>
    <t>Puits F7, F9 et F11</t>
  </si>
  <si>
    <t>7e RANG</t>
  </si>
  <si>
    <t>Poste des chutes</t>
  </si>
  <si>
    <t>à l'usine de filtration</t>
  </si>
  <si>
    <t>Étang aéré à parois verticale</t>
  </si>
  <si>
    <t>Rue Principale est</t>
  </si>
  <si>
    <t>Chemin Bowen</t>
  </si>
  <si>
    <t>de l'eau claire</t>
  </si>
  <si>
    <t>HotBox Godin</t>
  </si>
  <si>
    <t>P2C1</t>
  </si>
  <si>
    <t>Boulevard Père-Levièvre</t>
  </si>
  <si>
    <t>Rue des A?»eux</t>
  </si>
  <si>
    <t>des Fran?ºais</t>
  </si>
  <si>
    <t>Escalier Fran?ºais-Terrasse-Cadieux</t>
  </si>
  <si>
    <t>Rue Saint-Fran?ºois Ouest</t>
  </si>
  <si>
    <t>Boulevard Fran?ºois-De Laval</t>
  </si>
  <si>
    <t>Chef Fran?ºois-Gros-Louis</t>
  </si>
  <si>
    <t>Saint-Paul-Des-Pionniers</t>
  </si>
  <si>
    <t>P8F3</t>
  </si>
  <si>
    <t>Rue Fran?ºois-De Villars</t>
  </si>
  <si>
    <t>De l'?étre</t>
  </si>
  <si>
    <t>PV91</t>
  </si>
  <si>
    <t>Mont-Châtel</t>
  </si>
  <si>
    <t>S143</t>
  </si>
  <si>
    <t>Phyd?«mes-Desch?¬nes</t>
  </si>
  <si>
    <t>de l'Alliance</t>
  </si>
  <si>
    <t>S423</t>
  </si>
  <si>
    <t>de la Fenière</t>
  </si>
  <si>
    <t>S432</t>
  </si>
  <si>
    <t>Bernadet</t>
  </si>
  <si>
    <t>S489</t>
  </si>
  <si>
    <t>Marivaux/Chevalier</t>
  </si>
  <si>
    <t>U3B8</t>
  </si>
  <si>
    <t>Fran?ºois-Xavier</t>
  </si>
  <si>
    <t>Carillon / Saint-Beno?«t</t>
  </si>
  <si>
    <t>Château-Bigot</t>
  </si>
  <si>
    <t>U4A7</t>
  </si>
  <si>
    <t>ELE-13 (SP-3) Atkinson</t>
  </si>
  <si>
    <t>3714</t>
  </si>
  <si>
    <t>Puits #4 - No approvt: 14910</t>
  </si>
  <si>
    <t>Puits #5-PTU - approv: 14928</t>
  </si>
  <si>
    <t>Puits #6 - No approv: 59055</t>
  </si>
  <si>
    <t>Puits #7 - No approv: 59063</t>
  </si>
  <si>
    <t>Puits Drapeau</t>
  </si>
  <si>
    <t>P.P Parc Gagné</t>
  </si>
  <si>
    <t>Rue du PARC GANGé</t>
  </si>
  <si>
    <t>P.P Mercier</t>
  </si>
  <si>
    <t>Rue des Goelands</t>
  </si>
  <si>
    <t>Surpresseur Bois de l'ail</t>
  </si>
  <si>
    <t>Bois de l'ail</t>
  </si>
  <si>
    <t>poste de rechloration Grand Rang</t>
  </si>
  <si>
    <t>Ch. Ouellet    Canton de Cleveland</t>
  </si>
  <si>
    <t>1892</t>
  </si>
  <si>
    <t>des Étangs</t>
  </si>
  <si>
    <t>Rue Gosselin</t>
  </si>
  <si>
    <t>Rue Dominion</t>
  </si>
  <si>
    <t>Route  143</t>
  </si>
  <si>
    <t>Chemin du Lac North Hatley</t>
  </si>
  <si>
    <t>Albert-Charland</t>
  </si>
  <si>
    <t>Rue des Ormes</t>
  </si>
  <si>
    <t>Rue du Ruisseau</t>
  </si>
  <si>
    <t>Chemin de MILTON</t>
  </si>
  <si>
    <t>1486</t>
  </si>
  <si>
    <t>Chemin  ROXTON</t>
  </si>
  <si>
    <t>PP April</t>
  </si>
  <si>
    <t>771</t>
  </si>
  <si>
    <t>2733</t>
  </si>
  <si>
    <t>Avenue  ADHEMAR-RAYNAULT</t>
  </si>
  <si>
    <t>Rue de la JACINTHE</t>
  </si>
  <si>
    <t>Rue  PIERROT Ouest</t>
  </si>
  <si>
    <t>B.A.G.N.</t>
  </si>
  <si>
    <t>Rang  POINT-DU-JOUR Nord</t>
  </si>
  <si>
    <t>PP Domaine Thouin</t>
  </si>
  <si>
    <t>Rang du BAS-DE-L'ASSOMPTION Nord</t>
  </si>
  <si>
    <t>Montée  CORMIER</t>
  </si>
  <si>
    <t>PP Sain-Étienne</t>
  </si>
  <si>
    <t>Rue  SAINT-ETIENNE</t>
  </si>
  <si>
    <t>Boulevard de l’ ANGE-GARDIEN</t>
  </si>
  <si>
    <t>Rue  PIERROT Est</t>
  </si>
  <si>
    <t>Boulevard  TURGEON</t>
  </si>
  <si>
    <t>Cité des Champs</t>
  </si>
  <si>
    <t>rue des Abeilles</t>
  </si>
  <si>
    <t>Faubourg</t>
  </si>
  <si>
    <t>997</t>
  </si>
  <si>
    <t>rue du Faubourg</t>
  </si>
  <si>
    <t>Du Bourg</t>
  </si>
  <si>
    <t>avenue du Bourg</t>
  </si>
  <si>
    <t>Valmont</t>
  </si>
  <si>
    <t>rue Valmont</t>
  </si>
  <si>
    <t>Rue de la Passion</t>
  </si>
  <si>
    <t>rue des Eaux Vives</t>
  </si>
  <si>
    <t>rue Alfred-Pellan</t>
  </si>
  <si>
    <t>Phelan</t>
  </si>
  <si>
    <t>Usine T.E.P.</t>
  </si>
  <si>
    <t>1570</t>
  </si>
  <si>
    <t>Rue Thérèse-Lacroix</t>
  </si>
  <si>
    <t>Station de pompage eaux usées SR-11</t>
  </si>
  <si>
    <t>Station de pompage eaux usées SR-12</t>
  </si>
  <si>
    <t>rue des trembles</t>
  </si>
  <si>
    <t>Chemin Sullivan</t>
  </si>
  <si>
    <t>Rue Rolland-Massé</t>
  </si>
  <si>
    <t>Rue Des Panneaux</t>
  </si>
  <si>
    <t>Curé-Quenville (pluviale et sanitaire)</t>
  </si>
  <si>
    <t>Station de pompage eaux usées SR-19</t>
  </si>
  <si>
    <t>Rue Fecteau (air Creebec)</t>
  </si>
  <si>
    <t>Station de pompage eaux usées SR-20</t>
  </si>
  <si>
    <t>Rue du Concorde</t>
  </si>
  <si>
    <t>Réservoir d'eau potable avec un poste de rechloration</t>
  </si>
  <si>
    <t>Usine de filtration
Les taxes (5%) et les frais de contingence (15%) ont été pris en compte dans les valeurs actuelles de remplacement des immobilisations.</t>
  </si>
  <si>
    <t>Poste de relèvement d'eau brute
Les taxes (5%) et les frais de contingence (15%) ont été pris en compte dans les valeurs actuelles de remplacement des immobilisations.</t>
  </si>
  <si>
    <t>Poste de surpression
Les taxes (5%) et les frais de contingence (15%) ont été pris en compte dans les valeurs actuelles de remplacement des immobilisations.</t>
  </si>
  <si>
    <t>Poste de chloration
Les taxes (5%) et les frais de contingence (15%) ont été pris en compte dans les valeurs actuelles de remplacement des immobilisations.</t>
  </si>
  <si>
    <t>Réservoir R-1 de capacité de 730 m^3
Les taxes (5%) et les frais de contingence (15%) ont été pris en compte dans les valeurs actuelles de remplacement des immobilisations.</t>
  </si>
  <si>
    <t>Réservoir R-2 de capacité de 730 m^3
Les taxes (5%) et les frais de contingence (15%) ont été pris en compte dans les valeurs actuelles de remplacement des immobilisations.</t>
  </si>
  <si>
    <t>77 postes de pompage avec un cout total civil: 14 279 482$ et un cout total mecanique: 42 838 447$</t>
  </si>
  <si>
    <t>77 postes de pompage avec un cout total civil: 14 279 482$ et un cout total mecanique: 42 838 447$
Année de construction estimée selon les années disponibles pour les autres postes de pompage</t>
  </si>
  <si>
    <t>Puits+pompes, pas de traitement</t>
  </si>
  <si>
    <t>Capacité de traitement 3200m3/d</t>
  </si>
  <si>
    <t>Capacité théorique : 1,9/s</t>
  </si>
  <si>
    <t>Partie civil : inclus une chambre préfabriquée en béton ainsi qu'une cloture.</t>
  </si>
  <si>
    <t>Usine de filtration eau potable (source: 3 puits)</t>
  </si>
  <si>
    <t>La pompe a été changée en 2013</t>
  </si>
  <si>
    <t>L'agrandissement a été faite jusqu'en 1997
La municipalité a estimé à 1500$/m3 pour une capacité de 450m3, ce qui donnerait 675000$ pour l'ensemble des parties civils et mécaniques.
L'outil d'estimation du MAMOT a proposé des valeurs de remplacement à 398</t>
  </si>
  <si>
    <t>Étangs aérés
Un projet au coût de 4 millions pour une nouvelle installation est prévu prochainement.</t>
  </si>
  <si>
    <t>Réservoir R-3 de capacité de 730 m^3
Les taxes (5%) et les frais de contingence (15%) ont été pris en compte dans les valeurs actuelles de remplacement des immobilisations.</t>
  </si>
  <si>
    <t>étangs aérés à rétention réduite à parois verticales - capacité de 173,8 m^3/d - Valeur de 2006 actualisée pour 2015</t>
  </si>
  <si>
    <t>Usine de traitement des eaux usées/ PP7</t>
  </si>
  <si>
    <t>Usine de traitemen  de  l'eau potable</t>
  </si>
  <si>
    <t>Hors service</t>
  </si>
  <si>
    <t>Poste de pompage principale</t>
  </si>
  <si>
    <t>Usine de traitement des eaux potalbe</t>
  </si>
  <si>
    <t>poste de pompage valve, pompe etc
Il y a 2 ans, la pompe a été changée</t>
  </si>
  <si>
    <t>poste de pompage valve, pompe etc
La pompe a été changée en 2015</t>
  </si>
  <si>
    <t>Usine de traitement des eaux
Les frais de contingence (15%) et les taxes (5%) sont pris en compte dans les valeurs actuelles de remplacement.</t>
  </si>
  <si>
    <t>Les frais de contingence (15%) et les taxes (5%) sont pris en compte dans les valeurs actuelles de remplacement.</t>
  </si>
  <si>
    <t>Station de pompage d'eau potable
Valeurs actualisées de 2015 contenant les taxes (5%) et les frais de contingence (15%).</t>
  </si>
  <si>
    <t>Valeurs actualisées contenant les taxes (5%) et les frais de contingence (15%)</t>
  </si>
  <si>
    <t>Capacité de traitement : 1562m3/d
Valeurs actualisées contenant les taxes(5%) et les frais de contingence(15%)</t>
  </si>
  <si>
    <t>Valeurs actualisées contenant les taxes(5%) et les frais de contingence(15%)</t>
  </si>
  <si>
    <t>Station de contrôle de la pression des eaux usées
Valeurs actualisées contenant les taxes(5%) et les frais de contingence(15%)</t>
  </si>
  <si>
    <t>Valeurs actualisées contenant les Taxes (5%) et les frais de contingence (15%)</t>
  </si>
  <si>
    <t>La date de construction peut varier</t>
  </si>
  <si>
    <t>Reste des équipements génératrice par exemple</t>
  </si>
  <si>
    <t>Sera changé le plus tôt possible
Poste de pompage
La valeur de remplacement provient de la police d'assurance. Par contre, il n'y avait qu'un montant global, mais le directeur des services techniques a été en mesure de faire la ventilation des coûts.
L'im</t>
  </si>
  <si>
    <t>Les informations sont validées avec le Formulaire de l'usage de l'eau potable 2013.</t>
  </si>
  <si>
    <t>Étangs aérés à parois verticales et poste de pompage.</t>
  </si>
  <si>
    <t>Usine de traitement d'eau potable en régie à 73%</t>
  </si>
  <si>
    <t>Puits de Rivière-aux-Cèdres en régie à 73%</t>
  </si>
  <si>
    <t>Chambre de compteur en régie à 73%</t>
  </si>
  <si>
    <t>Poste de pompage et réservoir d'eau potable en Régie à 73%</t>
  </si>
  <si>
    <t>Station de pompage principale des eaux usées en Régie à 73%</t>
  </si>
  <si>
    <t>Traitement des eaux usées en Régie à 73%</t>
  </si>
  <si>
    <t>Poste de pompage et bassin de rétention</t>
  </si>
  <si>
    <t>Ce réservoir sera remplacé en septembre 2016</t>
  </si>
  <si>
    <t>Unique poste de surpression de la municipalité</t>
  </si>
  <si>
    <t>Nom de la régie : Entente entre Repentigny et Charlemagne</t>
  </si>
  <si>
    <t>Station de purification de l'eau
Il y a eu plusieurs agrandissements de cette usine au fil du temps (en 1965, 1992 et 2007) pour les grandes municipalités qui se sont ajoutées à l'usine.
Rénovation de 11 000 000 $ en 1992.
Projet de 35 000 000 $ au total</t>
  </si>
  <si>
    <t>Station de pompage, de chloration et de distribution
Toutes les durées de vies restantes sont fournies par l'opérateur en eau et les immobilisations étant très récentes, elles sont prévues de durer très longtemps (surtout le civil).
La municipalité ne pos</t>
  </si>
  <si>
    <t>La muni dit qu'elle ne fait pas partie d'une régie pour l'eau potable.
Pompe changée il y a 2 ans.</t>
  </si>
  <si>
    <t>Les pièces de rechange ne seront plus disponibles.
Candiac 30 % Delson 10,75 % La Prairie 23,25 % Saint-Constant 22 % Sainte-Catherine 14 %.
Total: 1 785 000 $ (Mécanique).</t>
  </si>
  <si>
    <t>Les vannes doivent être éventuellement réparées.
Candiac 30 % Delson 10,75 % La Prairie 23,25 % Saint-Constant 22 % Sainte-Catherine 14 %.
Total : 1 020 000 $ (Mécanique).</t>
  </si>
  <si>
    <t>Candiac 30 % Delson 10,75 % La Prairie 23,25 % Saint-Constant 22 % Sainte-Catherine 14 %.
Total: 2 550 000 $ (Mécanique).</t>
  </si>
  <si>
    <t>Candiac 30 % Delson 10,75 % La Prairie 23,25 % Saint-Constant 22 % Sainte-Catherine 14 %.
Total: 15 300 000 $ (Civil).</t>
  </si>
  <si>
    <t>tout est approximatif dans les prix.</t>
  </si>
  <si>
    <t>Travaux de mise aux normes prévus en 2016/2017 pour l'ensemble des infrastructures en eau potable. Coût total prévu de 2 500 000$ ventilé par immobilisation.</t>
  </si>
  <si>
    <t>rénové en 2014</t>
  </si>
  <si>
    <t>mécanique prévue refaire automne 2016</t>
  </si>
  <si>
    <t>Puits abandonnés mais gardés pour urgence - Eau non potable</t>
  </si>
  <si>
    <t>Capacité : 23,2l/s
Valeurs actualisées contenant les taxes (5%) et les frais de contingence (15%)</t>
  </si>
  <si>
    <t>D'après les valeurs fournis par la MMQ. 
Inclus un réservoir et toute l'instrumentation pour le pompage et traitement de l'eau.
Valeur actualisée 2015 contenant les Taxes (5%) et Frais de Contingence (15%)</t>
  </si>
  <si>
    <t>Usine de traitement des eaux usées - Année de construction et Valeurs de remplacement d'après papiers d'Assurance
Valeurs contenant les Taxes (5%) et les frais de contingence (15%)</t>
  </si>
  <si>
    <t>Station de contrôle de la pression des eaux usées  - Année de construction et Valeurs de remplacement d'après papiers d'Assurance
Valeurs contenant les Taxes (5%) et les frais de contingence (15%)</t>
  </si>
  <si>
    <t>Année de construction et Valeurs de remplacement d'après papiers d'Assurance
Valeurs contenant les Taxes (5%) et les frais de contingence (15%)</t>
  </si>
  <si>
    <t>Valeurs actualisées contenant les taxes (5%) et les frais de contingence (15%)
Valeurs de 2014:
Type de traitement --&gt; Étangs aérés
Estimation Valeur de remplacement Mécanique (Assurance MMQ)
Estimation Valeur de remplacement Civil (Assurance MMQ) Excluan</t>
  </si>
  <si>
    <t>Valeurs actualisées contenant les taxes (5%) et les frais de contingence (15%)
Valeurs de 2014:
Pas de structure civil en tant que tel - Dalle de béton</t>
  </si>
  <si>
    <t>Espace pour le séchage des boues provenant de l’usine d’épuration. Durées de vie restante et valeurs de remplacement estimées par l'analyste.
Capacité de 68.9 m3/d.</t>
  </si>
  <si>
    <t>Capacité de 5,85 l/s</t>
  </si>
  <si>
    <t>Réservoir d'eau potable + Poste de rechloration</t>
  </si>
  <si>
    <t>1 étang aéré(sert de bassin de rétention quand le volume est trop grand) + Usine de type RBS (Réacteur biologique séquenciel)</t>
  </si>
  <si>
    <t>Puits (fait en ciment) et en bon état</t>
  </si>
  <si>
    <t>2  puits fait en 1975 et 1988, consommation annuelle de 317856 m3 pour 2015. L'estimation est grossière selon la municipalité (trop coûteux) pour seulement 2 puits).</t>
  </si>
  <si>
    <t>Usine d'épuration de capacité de 280 m^3/d
Les taxes (5%) et les frais de contingence (15%) ont été pris en compte dans les valeurs actuelles de remplacement des immobilisations.</t>
  </si>
  <si>
    <t>Poste de pompage
Les taxes (5%) et les frais de contingence (15%) ont été pris en compte dans les valeurs actuelles de remplacement des immobilisations.</t>
  </si>
  <si>
    <t>Les taxes (5%) et les frais de contingence (15%) ont été pris en compte dans les valeurs actuelles de remplacement des immobilisations.</t>
  </si>
  <si>
    <t>Réservoir R-4de capacité de 730 m^3
Les taxes (5%) et les frais de contingence (15%) ont été pris en compte dans les valeurs actuelles de remplacement des immobilisations.</t>
  </si>
  <si>
    <t>Entente intermunicipale 
Municipalités concernées : Saint-Tite (89,93%), Saint-Séverin (12,07%)
Valeur de remplacement totale : Civil 5 000$ et Mécanique 20 000$
Le poste n'est plus utilisé en ce moment 
Fait parti de l'entente intermunicipal mais seuleme</t>
  </si>
  <si>
    <t>Usine de traitement des eaux usées (2 étangs aérés)</t>
  </si>
  <si>
    <t>Usine de traitement des eaux usées (biotour)
Les frais de contingence (15%) et les taxes (5%) sont pris en compte dans les valeurs actuelles de remplacement.</t>
  </si>
  <si>
    <t>capacité théorique installé de 2,43 l/s
Les frais de contingence (15%) et les taxes (5%) sont pris en compte dans les valeurs actuelles de remplacement.</t>
  </si>
  <si>
    <t>Disques biologiques RBR - Montant provenant du formulaire de 2014 d'emprunt et actualisé en 2015.</t>
  </si>
  <si>
    <t>Réservoir d’eau
Valeurs actualisées de 2015 contenant les taxes (5%) et les frais de contingence (15%).</t>
  </si>
  <si>
    <t>Valeur de remplacement mécanique inclus dans l'item 49040-1
Valeurs actualisées contenant les taxes (5%) et les frais de contingence (15%)</t>
  </si>
  <si>
    <t>Valeurs actualisées contenant les taxes (5%) et les frais de contingence (15%)
Valeurs de 2014:
Cette infrastructure se situe sur le territoire de Pierreville. 
Côte part de St François du lac : 35,98%, Pierreville : 64,02%
Valeur de remplacement mécaniqu</t>
  </si>
  <si>
    <t>Capacité installée théorique de 9,6 l/s</t>
  </si>
  <si>
    <t>Capacité installée théorique de 34,6 l/s</t>
  </si>
  <si>
    <t>Capacité installée théorique de 4,0 l/s</t>
  </si>
  <si>
    <t>Capacité installée théorique de 148,0 l/s</t>
  </si>
  <si>
    <t>Municipalités concernées : Joliette (71%), Notre-Dame-des-Prairies (20%), Saint-Paul (5%), Saint-Thomas (4%)
Valeur de remplacement totale : Civil 100 000$ et Mécanique  1 000$: travaux réparation et membrane effectué sur la partie alimentation des filtre</t>
  </si>
  <si>
    <t>Inclus prise eau brute et système membranaire
Toutes les données proviennent d'une firme d'ingénierie.</t>
  </si>
  <si>
    <t>Station de purification de l'eau
Il y a eu plusieurs agrandissements de cette usine au fil du temps (en 1965, 1992 et 2007) pour les grandes municipalités qui se sont ajoutées à l'usine.
1992 : 11 000 000 $ ont été investis.
Projet de 35 000 000 $ au tota</t>
  </si>
  <si>
    <t>Réservoir (140 m3)</t>
  </si>
  <si>
    <t>valeur actuelle sans mise aux normes
L'immobilisation comporte une partie à changer très prochainement.
Approvisionnement pour le réseau Entremonts.</t>
  </si>
  <si>
    <t>Usine de purification d'eau potable</t>
  </si>
  <si>
    <t>Volume du réservoir: 855m³ - Valeur de remplacement mécanique inclus dans l'item #80078-1
Valeurs actualisées contenant les taxes (5%) et les frais de contingence (15%)</t>
  </si>
  <si>
    <t>Le coûts de 3.6m à été divisé en deux.</t>
  </si>
  <si>
    <t>Immobilisation appartenant à Saint-Bruno (61,4), Hébertville-Station (24,9) et Larouche (13,7).</t>
  </si>
  <si>
    <t>Les informations sont obtenues de la Directrice générale. Le montant inclut 5 puits, 8 pompes et 1 réservoir. La municipalité ne possède pas d'infrastructures pour les eaux usées, car elles payent une régie pour qu'ils traitent les eaux usées provenant fo</t>
  </si>
  <si>
    <t>2014</t>
  </si>
  <si>
    <t>Version</t>
  </si>
  <si>
    <t>Coord. X et yà</t>
  </si>
  <si>
    <t>Pointage IQ</t>
  </si>
  <si>
    <t>TOT</t>
  </si>
  <si>
    <t>Année de construction 
(Donnée importante)</t>
  </si>
  <si>
    <t>Valeur actuelle de remplacement
(Données importantes)</t>
  </si>
  <si>
    <t>Durée de vie restante
(Données importantes)</t>
  </si>
  <si>
    <t>Tableau 2: Valeur actuelle de remplacement totale et durée de vie restante pondérée de chaque catégorie d'équipement liée aux eaux usées et pluviales</t>
  </si>
  <si>
    <t>Valeur actualisée</t>
  </si>
  <si>
    <t>Année de référence :</t>
  </si>
  <si>
    <t>Taux annuel</t>
  </si>
  <si>
    <t>Outil d'actualisation des valeurs de remplacement</t>
  </si>
  <si>
    <t>Utilité</t>
  </si>
  <si>
    <t>Remplir les 2 cases grises.</t>
  </si>
  <si>
    <t>Valeur à actualiser $ :</t>
  </si>
  <si>
    <t>Remarques</t>
  </si>
  <si>
    <t>Statistique Canada</t>
  </si>
  <si>
    <t>Tableau d'actualisation des valeurs de remplacement</t>
  </si>
  <si>
    <r>
      <t xml:space="preserve">- Application </t>
    </r>
    <r>
      <rPr>
        <sz val="11"/>
        <rFont val="Calibri"/>
        <family val="2"/>
      </rPr>
      <t>Territoire</t>
    </r>
  </si>
  <si>
    <t>Les taux d'actualisation proviennent de Statistique Canada</t>
  </si>
  <si>
    <t>SECTION 1- PRÉSENTATION DU FORMULAIRE DES IMMOBILISATIONS PONCTUELLES 2017</t>
  </si>
  <si>
    <t>À noter que si la municipalité a complété le Formulaire 2016, il est recommandé d'utiliser les valeurs inscrites dans ce formulaire et de les mettre à jour en ajoutant les nouvelles immobilisations, en ajustant les durées de vie restante et en raffinant les données.</t>
  </si>
  <si>
    <t>La date doit être comprise entre 1850 et 2018.</t>
  </si>
  <si>
    <t>L'année de référence correspond à l'année de l'évaluation du montant à actualiser. La valeur à actualiser correspond au montant à actualiser en valeur de 2017. La valeur actualisée correspond au montant de l'année de référence actualisé en valeur de 2017.</t>
  </si>
  <si>
    <t>Les données qui sont déjà entrées dans le Tableau 3 à l'Onglet «Immobilisations ponctuelles» proviennent de votre Formulaire des immobilisations ponctuelles le plus récent (2014, 2015 ou 2016).</t>
  </si>
  <si>
    <t>46065-1</t>
  </si>
  <si>
    <t>46065-2</t>
  </si>
  <si>
    <t>12020-5</t>
  </si>
  <si>
    <t>07070-1</t>
  </si>
  <si>
    <t>07070-2</t>
  </si>
  <si>
    <t>07070-3</t>
  </si>
  <si>
    <t>61027-1</t>
  </si>
  <si>
    <t>61027-2</t>
  </si>
  <si>
    <t>61027-3</t>
  </si>
  <si>
    <t>61027-4</t>
  </si>
  <si>
    <t>61027-5</t>
  </si>
  <si>
    <t>82025-1</t>
  </si>
  <si>
    <t>39015-1</t>
  </si>
  <si>
    <t>35015-1</t>
  </si>
  <si>
    <t>35015-2</t>
  </si>
  <si>
    <t>35015-3</t>
  </si>
  <si>
    <t>98005-1</t>
  </si>
  <si>
    <t>98005-2</t>
  </si>
  <si>
    <t>98005-3</t>
  </si>
  <si>
    <t>98005-4</t>
  </si>
  <si>
    <t>07030-1</t>
  </si>
  <si>
    <t>07030-2</t>
  </si>
  <si>
    <t>35015-4</t>
  </si>
  <si>
    <t>35015-5</t>
  </si>
  <si>
    <t>94205-1</t>
  </si>
  <si>
    <t>98005-5</t>
  </si>
  <si>
    <t>98005-6</t>
  </si>
  <si>
    <t>98005-7</t>
  </si>
  <si>
    <t>98005-8</t>
  </si>
  <si>
    <t>09010-1</t>
  </si>
  <si>
    <t>09010-2</t>
  </si>
  <si>
    <t>09030-1</t>
  </si>
  <si>
    <t>09030-2</t>
  </si>
  <si>
    <t>09030-3</t>
  </si>
  <si>
    <t>94205-2</t>
  </si>
  <si>
    <t>94205-3</t>
  </si>
  <si>
    <t>94205-4</t>
  </si>
  <si>
    <t>94205-5</t>
  </si>
  <si>
    <t>94205-6</t>
  </si>
  <si>
    <t>95045-1</t>
  </si>
  <si>
    <t>95045-2</t>
  </si>
  <si>
    <t>09030-4</t>
  </si>
  <si>
    <t>09030-5</t>
  </si>
  <si>
    <t>09030-6</t>
  </si>
  <si>
    <t>10070-1</t>
  </si>
  <si>
    <t>10070-2</t>
  </si>
  <si>
    <t>10070-3</t>
  </si>
  <si>
    <t>10070-4</t>
  </si>
  <si>
    <t>10070-5</t>
  </si>
  <si>
    <t>10070-6</t>
  </si>
  <si>
    <t>10070-7</t>
  </si>
  <si>
    <t>09035-1</t>
  </si>
  <si>
    <t>09070-1</t>
  </si>
  <si>
    <t>12080-1</t>
  </si>
  <si>
    <t>12080-2</t>
  </si>
  <si>
    <t>12080-3</t>
  </si>
  <si>
    <t>12080-4</t>
  </si>
  <si>
    <t>79110-1</t>
  </si>
  <si>
    <t>12080-5</t>
  </si>
  <si>
    <t>12080-6</t>
  </si>
  <si>
    <t>72043-1</t>
  </si>
  <si>
    <t>72043-2</t>
  </si>
  <si>
    <t>72043-3</t>
  </si>
  <si>
    <t>72043-4</t>
  </si>
  <si>
    <t>72043-5</t>
  </si>
  <si>
    <t>72043-6</t>
  </si>
  <si>
    <t>79110-2</t>
  </si>
  <si>
    <t>62030-1</t>
  </si>
  <si>
    <t>62030-2</t>
  </si>
  <si>
    <t>82025-3</t>
  </si>
  <si>
    <t>82025-4</t>
  </si>
  <si>
    <t>82025-5</t>
  </si>
  <si>
    <t>82025-6</t>
  </si>
  <si>
    <t>96035-1</t>
  </si>
  <si>
    <t>96035-2</t>
  </si>
  <si>
    <t>96035-3</t>
  </si>
  <si>
    <t>61027-6</t>
  </si>
  <si>
    <t>61027-7</t>
  </si>
  <si>
    <t>61027-8</t>
  </si>
  <si>
    <t>61027-9</t>
  </si>
  <si>
    <t>61027-10</t>
  </si>
  <si>
    <t>61027-11</t>
  </si>
  <si>
    <t>61027-12</t>
  </si>
  <si>
    <t>61027-13</t>
  </si>
  <si>
    <t>61027-14</t>
  </si>
  <si>
    <t>61027-15</t>
  </si>
  <si>
    <t>61027-16</t>
  </si>
  <si>
    <t>07005-1</t>
  </si>
  <si>
    <t>07005-2</t>
  </si>
  <si>
    <t>07005-3</t>
  </si>
  <si>
    <t>07005-4</t>
  </si>
  <si>
    <t>11025-1</t>
  </si>
  <si>
    <t>11025-2</t>
  </si>
  <si>
    <t>14030-1</t>
  </si>
  <si>
    <t>14030-2</t>
  </si>
  <si>
    <t>14030-3</t>
  </si>
  <si>
    <t>14030-4</t>
  </si>
  <si>
    <t>14030-5</t>
  </si>
  <si>
    <t>14070-1</t>
  </si>
  <si>
    <t>14070-2</t>
  </si>
  <si>
    <t>14070-3</t>
  </si>
  <si>
    <t>14070-4</t>
  </si>
  <si>
    <t>14070-5</t>
  </si>
  <si>
    <t>14070-6</t>
  </si>
  <si>
    <t>14070-7</t>
  </si>
  <si>
    <t>14070-8</t>
  </si>
  <si>
    <t>14070-9</t>
  </si>
  <si>
    <t>14070-10</t>
  </si>
  <si>
    <t>78055-1</t>
  </si>
  <si>
    <t>10043-20</t>
  </si>
  <si>
    <t>61027-17</t>
  </si>
  <si>
    <t>61027-18</t>
  </si>
  <si>
    <t>61027-19</t>
  </si>
  <si>
    <t>61027-20</t>
  </si>
  <si>
    <t>04010-11</t>
  </si>
  <si>
    <t>05070-1</t>
  </si>
  <si>
    <t>05070-2</t>
  </si>
  <si>
    <t>05070-3</t>
  </si>
  <si>
    <t>05070-4</t>
  </si>
  <si>
    <t>05070-5</t>
  </si>
  <si>
    <t>05070-6</t>
  </si>
  <si>
    <t>05070-7</t>
  </si>
  <si>
    <t>05070-8</t>
  </si>
  <si>
    <t>05070-9</t>
  </si>
  <si>
    <t>05070-10</t>
  </si>
  <si>
    <t>05070-11</t>
  </si>
  <si>
    <t>09035-2</t>
  </si>
  <si>
    <t>09035-3</t>
  </si>
  <si>
    <t>35027-16</t>
  </si>
  <si>
    <t>35027-17</t>
  </si>
  <si>
    <t>39117-1</t>
  </si>
  <si>
    <t>52085-1</t>
  </si>
  <si>
    <t>52085-2</t>
  </si>
  <si>
    <t>52085-3</t>
  </si>
  <si>
    <t>52085-4</t>
  </si>
  <si>
    <t>52085-5</t>
  </si>
  <si>
    <t>52085-6</t>
  </si>
  <si>
    <t>52085-7</t>
  </si>
  <si>
    <t>52085-8</t>
  </si>
  <si>
    <t>54125-5</t>
  </si>
  <si>
    <t>54125-6</t>
  </si>
  <si>
    <t>78047-1</t>
  </si>
  <si>
    <t>78047-2</t>
  </si>
  <si>
    <t>78047-3</t>
  </si>
  <si>
    <t>78047-4</t>
  </si>
  <si>
    <t>90027-2</t>
  </si>
  <si>
    <t>93045-1</t>
  </si>
  <si>
    <t>93045-2</t>
  </si>
  <si>
    <t>93045-3</t>
  </si>
  <si>
    <t>93045-4</t>
  </si>
  <si>
    <t>93045-5</t>
  </si>
  <si>
    <t>93045-6</t>
  </si>
  <si>
    <t>94215-1</t>
  </si>
  <si>
    <t>46075-1</t>
  </si>
  <si>
    <t>46075-2</t>
  </si>
  <si>
    <t>46075-3</t>
  </si>
  <si>
    <t>46075-4</t>
  </si>
  <si>
    <t>46075-5</t>
  </si>
  <si>
    <t>46075-6</t>
  </si>
  <si>
    <t>46075-7</t>
  </si>
  <si>
    <t>46075-8</t>
  </si>
  <si>
    <t>46075-9</t>
  </si>
  <si>
    <t>46075-10</t>
  </si>
  <si>
    <t>46075-11</t>
  </si>
  <si>
    <t>48010-1</t>
  </si>
  <si>
    <t>48010-2</t>
  </si>
  <si>
    <t>48010-3</t>
  </si>
  <si>
    <t>48050-1</t>
  </si>
  <si>
    <t>06013-7</t>
  </si>
  <si>
    <t>06013-8</t>
  </si>
  <si>
    <t>06013-9</t>
  </si>
  <si>
    <t>06013-10</t>
  </si>
  <si>
    <t>06013-11</t>
  </si>
  <si>
    <t>06013-12</t>
  </si>
  <si>
    <t>06013-13</t>
  </si>
  <si>
    <t>06013-14</t>
  </si>
  <si>
    <t>06013-15</t>
  </si>
  <si>
    <t>05070-12</t>
  </si>
  <si>
    <t>05070-13</t>
  </si>
  <si>
    <t>05070-14</t>
  </si>
  <si>
    <t>05070-15</t>
  </si>
  <si>
    <t>05070-16</t>
  </si>
  <si>
    <t>05070-17</t>
  </si>
  <si>
    <t>05070-18</t>
  </si>
  <si>
    <t>05070-19</t>
  </si>
  <si>
    <t>06013-6</t>
  </si>
  <si>
    <t>09035-4</t>
  </si>
  <si>
    <t>11030-1</t>
  </si>
  <si>
    <t>11030-2</t>
  </si>
  <si>
    <t>11030-3</t>
  </si>
  <si>
    <t>11030-4</t>
  </si>
  <si>
    <t>11030-5</t>
  </si>
  <si>
    <t>12080-7</t>
  </si>
  <si>
    <t>12080-8</t>
  </si>
  <si>
    <t>27008-11</t>
  </si>
  <si>
    <t>35010-6</t>
  </si>
  <si>
    <t>39062-23</t>
  </si>
  <si>
    <t>39062-24</t>
  </si>
  <si>
    <t>39062-25</t>
  </si>
  <si>
    <t>39062-26</t>
  </si>
  <si>
    <t>39062-27</t>
  </si>
  <si>
    <t>39062-28</t>
  </si>
  <si>
    <t>39062-29</t>
  </si>
  <si>
    <t>39062-30</t>
  </si>
  <si>
    <t>39062-31</t>
  </si>
  <si>
    <t>39062-32</t>
  </si>
  <si>
    <t>39062-33</t>
  </si>
  <si>
    <t>39062-34</t>
  </si>
  <si>
    <t>39062-35</t>
  </si>
  <si>
    <t>39062-36</t>
  </si>
  <si>
    <t>39062-37</t>
  </si>
  <si>
    <t>39062-38</t>
  </si>
  <si>
    <t>39062-39</t>
  </si>
  <si>
    <t>39117-2</t>
  </si>
  <si>
    <t>53040-10</t>
  </si>
  <si>
    <t>55065-12</t>
  </si>
  <si>
    <t>60013-35</t>
  </si>
  <si>
    <t>60013-36</t>
  </si>
  <si>
    <t>60035-9</t>
  </si>
  <si>
    <t>60035-10</t>
  </si>
  <si>
    <t>60035-11</t>
  </si>
  <si>
    <t>61027-21</t>
  </si>
  <si>
    <t>61027-22</t>
  </si>
  <si>
    <t>61027-23</t>
  </si>
  <si>
    <t>61027-24</t>
  </si>
  <si>
    <t>61027-25</t>
  </si>
  <si>
    <t>61027-26</t>
  </si>
  <si>
    <t>61027-27</t>
  </si>
  <si>
    <t>61027-28</t>
  </si>
  <si>
    <t>61027-29</t>
  </si>
  <si>
    <t>61027-30</t>
  </si>
  <si>
    <t>61027-31</t>
  </si>
  <si>
    <t>61027-32</t>
  </si>
  <si>
    <t>61027-33</t>
  </si>
  <si>
    <t>61027-34</t>
  </si>
  <si>
    <t>61027-35</t>
  </si>
  <si>
    <t>61027-36</t>
  </si>
  <si>
    <t>61027-37</t>
  </si>
  <si>
    <t>61027-38</t>
  </si>
  <si>
    <t>76035-1</t>
  </si>
  <si>
    <t>78047-5</t>
  </si>
  <si>
    <t>78047-6</t>
  </si>
  <si>
    <t>82025-7</t>
  </si>
  <si>
    <t>95045-3</t>
  </si>
  <si>
    <t>95045-4</t>
  </si>
  <si>
    <t>95045-5</t>
  </si>
  <si>
    <t>96020-18</t>
  </si>
  <si>
    <t>98055-10</t>
  </si>
  <si>
    <t>19117-1</t>
  </si>
  <si>
    <t>19117-2</t>
  </si>
  <si>
    <t>26040-1</t>
  </si>
  <si>
    <t>26040-2</t>
  </si>
  <si>
    <t>26040-3</t>
  </si>
  <si>
    <t>26040-4</t>
  </si>
  <si>
    <t>46045-1</t>
  </si>
  <si>
    <t>46045-2</t>
  </si>
  <si>
    <t>46045-3</t>
  </si>
  <si>
    <t>46050-1</t>
  </si>
  <si>
    <t>46050-2</t>
  </si>
  <si>
    <t>46050-3</t>
  </si>
  <si>
    <t>46050-4</t>
  </si>
  <si>
    <t>46050-5</t>
  </si>
  <si>
    <t>46050-6</t>
  </si>
  <si>
    <t>46050-7</t>
  </si>
  <si>
    <t>46075-12</t>
  </si>
  <si>
    <t>46075-13</t>
  </si>
  <si>
    <t>46075-14</t>
  </si>
  <si>
    <t>46075-15</t>
  </si>
  <si>
    <t>46075-16</t>
  </si>
  <si>
    <t>46075-17</t>
  </si>
  <si>
    <t>46075-18</t>
  </si>
  <si>
    <t>46075-19</t>
  </si>
  <si>
    <t>48010-4</t>
  </si>
  <si>
    <t>48050-2</t>
  </si>
  <si>
    <t>48050-3</t>
  </si>
  <si>
    <t>56023-1</t>
  </si>
  <si>
    <t>56023-2</t>
  </si>
  <si>
    <t>56023-3</t>
  </si>
  <si>
    <t>56023-4</t>
  </si>
  <si>
    <t>56030-1</t>
  </si>
  <si>
    <t>56030-2</t>
  </si>
  <si>
    <t>56030-3</t>
  </si>
  <si>
    <t>56030-4</t>
  </si>
  <si>
    <t>68020-1</t>
  </si>
  <si>
    <t>68020-2</t>
  </si>
  <si>
    <t>70005-1</t>
  </si>
  <si>
    <t>70005-2</t>
  </si>
  <si>
    <t>70005-3</t>
  </si>
  <si>
    <t>70005-4</t>
  </si>
  <si>
    <t>70035-1</t>
  </si>
  <si>
    <t>70035-2</t>
  </si>
  <si>
    <t>70040-1</t>
  </si>
  <si>
    <t>70040-2</t>
  </si>
  <si>
    <t>70040-3</t>
  </si>
  <si>
    <t>70040-4</t>
  </si>
  <si>
    <t>70040-5</t>
  </si>
  <si>
    <t>70040-6</t>
  </si>
  <si>
    <t>11005-1</t>
  </si>
  <si>
    <t>11005-2</t>
  </si>
  <si>
    <t>11005-3</t>
  </si>
  <si>
    <t>11005-4</t>
  </si>
  <si>
    <t>16005-1</t>
  </si>
  <si>
    <t>16005-2</t>
  </si>
  <si>
    <t>16005-3</t>
  </si>
  <si>
    <t>16005-4</t>
  </si>
  <si>
    <t>70005-5</t>
  </si>
  <si>
    <t>94225-1</t>
  </si>
  <si>
    <t>94225-2</t>
  </si>
  <si>
    <t>94225-3</t>
  </si>
  <si>
    <t>94225-4</t>
  </si>
  <si>
    <t>37225-1</t>
  </si>
  <si>
    <t>37225-2</t>
  </si>
  <si>
    <t>37225-3</t>
  </si>
  <si>
    <t>37225-4</t>
  </si>
  <si>
    <t>37225-5</t>
  </si>
  <si>
    <t>14070-11</t>
  </si>
  <si>
    <t>14070-12</t>
  </si>
  <si>
    <t>66023-60</t>
  </si>
  <si>
    <t>66023-61</t>
  </si>
  <si>
    <t>66023-62</t>
  </si>
  <si>
    <t>66023-63</t>
  </si>
  <si>
    <t>66023-197</t>
  </si>
  <si>
    <t>66023-198</t>
  </si>
  <si>
    <t>66023-199</t>
  </si>
  <si>
    <t>66023-200</t>
  </si>
  <si>
    <t>66023-201</t>
  </si>
  <si>
    <t>66023-202</t>
  </si>
  <si>
    <t>66023-203</t>
  </si>
  <si>
    <t>66023-204</t>
  </si>
  <si>
    <t>66023-205</t>
  </si>
  <si>
    <t>66023-206</t>
  </si>
  <si>
    <t>66023-207</t>
  </si>
  <si>
    <t>66023-208</t>
  </si>
  <si>
    <t>66023-209</t>
  </si>
  <si>
    <t>66023-210</t>
  </si>
  <si>
    <t>66023-211</t>
  </si>
  <si>
    <t>66023-212</t>
  </si>
  <si>
    <t>66023-213</t>
  </si>
  <si>
    <t>66023-214</t>
  </si>
  <si>
    <t>66023-215</t>
  </si>
  <si>
    <t>66023-216</t>
  </si>
  <si>
    <t>66023-217</t>
  </si>
  <si>
    <t>66023-218</t>
  </si>
  <si>
    <t>66023-219</t>
  </si>
  <si>
    <t>66023-220</t>
  </si>
  <si>
    <t>67050-24</t>
  </si>
  <si>
    <t>51035-35</t>
  </si>
  <si>
    <t>51085-8</t>
  </si>
  <si>
    <t>51085-9</t>
  </si>
  <si>
    <t>51085-10</t>
  </si>
  <si>
    <t>51085-11</t>
  </si>
  <si>
    <t>51085-12</t>
  </si>
  <si>
    <t>51085-13</t>
  </si>
  <si>
    <t>étangs de rétention réduite</t>
  </si>
  <si>
    <t>Route 230</t>
  </si>
  <si>
    <t>Réservoir Village</t>
  </si>
  <si>
    <t>Puits Gendron</t>
  </si>
  <si>
    <t>surpresseur saint-François</t>
  </si>
  <si>
    <t>Station de pompage eau potable Chandler,Pabos et Saint-François</t>
  </si>
  <si>
    <t>Station de pompage eau potable Newport/Pabos-Mills</t>
  </si>
  <si>
    <t>Chambre de régulation de pression</t>
  </si>
  <si>
    <t>Surpresseur Newport</t>
  </si>
  <si>
    <t>Réservoir eau potable côte du Moine</t>
  </si>
  <si>
    <t>Réservoir eau potable Newport ouest</t>
  </si>
  <si>
    <t>Usine de filtration Marcelle B. Trépanier</t>
  </si>
  <si>
    <t>Station Jean-Paul-Leblanc</t>
  </si>
  <si>
    <t>Réservoir du côté gauche de l'usine de filtration</t>
  </si>
  <si>
    <t>Réservoir du côté droit de l'usine de filtration</t>
  </si>
  <si>
    <t>poste de rechloration du Moulin</t>
  </si>
  <si>
    <t>P.P. MILL</t>
  </si>
  <si>
    <t>Station de pompage, égout</t>
  </si>
  <si>
    <t>Réservoir et station de pompage</t>
  </si>
  <si>
    <t>Usine de chloration</t>
  </si>
  <si>
    <t>Usine Centre</t>
  </si>
  <si>
    <t>Usine L'amitié</t>
  </si>
  <si>
    <t>Puit NDP-5</t>
  </si>
  <si>
    <t>Puit NDP-1</t>
  </si>
  <si>
    <t>Puit NDP-4</t>
  </si>
  <si>
    <t>Des épinettes</t>
  </si>
  <si>
    <t>De la fonderie</t>
  </si>
  <si>
    <t>Aqueduc Morin</t>
  </si>
  <si>
    <t>Aqueduc Municipal</t>
  </si>
  <si>
    <t>La fosse septique avec pré filtre</t>
  </si>
  <si>
    <t>Roseaux Épurateur</t>
  </si>
  <si>
    <t>P.P. St-Clément</t>
  </si>
  <si>
    <t>P.P de la rivière</t>
  </si>
  <si>
    <t>Station de pompage du Bassin</t>
  </si>
  <si>
    <t>caisson de tourbe</t>
  </si>
  <si>
    <t>Secteur centre (pas de numéro)</t>
  </si>
  <si>
    <t>Secteur ouest (pas de numéro)</t>
  </si>
  <si>
    <t>Écoflow</t>
  </si>
  <si>
    <t>Poste de pompage 3</t>
  </si>
  <si>
    <t>Poste de pompage 1</t>
  </si>
  <si>
    <t>Poste 1 et 2 (puits)</t>
  </si>
  <si>
    <t>Bâtiment poste 3 et 4</t>
  </si>
  <si>
    <t>Poste de pompage PP2</t>
  </si>
  <si>
    <t>Poste de pompage PP4</t>
  </si>
  <si>
    <t>Poste de pompage PP5</t>
  </si>
  <si>
    <t>Poste de pompage PP6</t>
  </si>
  <si>
    <t>Puit pour bureau municipal</t>
  </si>
  <si>
    <t>Poste Ile Lebel</t>
  </si>
  <si>
    <t>3 Étangs aérés</t>
  </si>
  <si>
    <t>Station de contrôle et instrumentation</t>
  </si>
  <si>
    <t>pin rouge - 1 Étang aéré à rétention réduite - parois verticale</t>
  </si>
  <si>
    <t>Station Gagnon</t>
  </si>
  <si>
    <t>Station Jacques-Gérard</t>
  </si>
  <si>
    <t>Station des Andes</t>
  </si>
  <si>
    <t>Arthabaska</t>
  </si>
  <si>
    <t>Pellerin (Du Moulin)</t>
  </si>
  <si>
    <t>Usine de l'eau potable</t>
  </si>
  <si>
    <t>Fosse septique +Poste de pompage</t>
  </si>
  <si>
    <t>station#1</t>
  </si>
  <si>
    <t>station #2</t>
  </si>
  <si>
    <t>station#3</t>
  </si>
  <si>
    <t>PP No 01</t>
  </si>
  <si>
    <t>PP No 02</t>
  </si>
  <si>
    <t>PP No 03</t>
  </si>
  <si>
    <t>PP No 04</t>
  </si>
  <si>
    <t>PP No 05</t>
  </si>
  <si>
    <t>PP No 06</t>
  </si>
  <si>
    <t>PP No 07</t>
  </si>
  <si>
    <t>PP No 08</t>
  </si>
  <si>
    <t>PP No 09</t>
  </si>
  <si>
    <t>PP No 10</t>
  </si>
  <si>
    <t>PP No 11</t>
  </si>
  <si>
    <t>DUCHESNEAU</t>
  </si>
  <si>
    <t>RIVIÈRE NOIRE</t>
  </si>
  <si>
    <t>PP2A-N</t>
  </si>
  <si>
    <t>PP4-N</t>
  </si>
  <si>
    <t>Régulateur de débit No 1CH</t>
  </si>
  <si>
    <t>Poste rue Whittom</t>
  </si>
  <si>
    <t>chambre de mesure de débit en eau potable</t>
  </si>
  <si>
    <t>Puits St-Omer</t>
  </si>
  <si>
    <t>PS-3</t>
  </si>
  <si>
    <t>Poste Marc-Leblanc</t>
  </si>
  <si>
    <t>Poste Vermette</t>
  </si>
  <si>
    <t>Poste Maria</t>
  </si>
  <si>
    <t>Poste Marcel</t>
  </si>
  <si>
    <t>Poste Clement Bernard</t>
  </si>
  <si>
    <t>Poste PO Leblanc</t>
  </si>
  <si>
    <t>Poste Montagne</t>
  </si>
  <si>
    <t>SP2B</t>
  </si>
  <si>
    <t>SP6B</t>
  </si>
  <si>
    <t>Bâtiment eau potable et puits</t>
  </si>
  <si>
    <t>Poste de surpression des caps noirs</t>
  </si>
  <si>
    <t>PS-2</t>
  </si>
  <si>
    <t>P1C: puit Carleton</t>
  </si>
  <si>
    <t>fosse septique</t>
  </si>
  <si>
    <t>une seule adresse</t>
  </si>
  <si>
    <t>Reservoir + Traitement</t>
  </si>
  <si>
    <t>Bassins aérés</t>
  </si>
  <si>
    <t>Valère</t>
  </si>
  <si>
    <t>Usine d'épuration des eaux usées Achille-Gagnon</t>
  </si>
  <si>
    <t>Couture</t>
  </si>
  <si>
    <t>Des Lys</t>
  </si>
  <si>
    <t>Elphège</t>
  </si>
  <si>
    <t>Laflamme</t>
  </si>
  <si>
    <t>Rouillard</t>
  </si>
  <si>
    <t>Poste de pompage Lacombe</t>
  </si>
  <si>
    <t>Deversoir D-1</t>
  </si>
  <si>
    <t>Deversoir D-2</t>
  </si>
  <si>
    <t>Deversoir D-4</t>
  </si>
  <si>
    <t>RICEBURG</t>
  </si>
  <si>
    <t>PRINCIPAL</t>
  </si>
  <si>
    <t>PP No 12</t>
  </si>
  <si>
    <t>PP No 13</t>
  </si>
  <si>
    <t>PP SCOTT</t>
  </si>
  <si>
    <t>ROUTE 139</t>
  </si>
  <si>
    <t>VAN VLIET</t>
  </si>
  <si>
    <t>01 (CENTRALE)</t>
  </si>
  <si>
    <t>02 (HÉBERT-VALLÉE)</t>
  </si>
  <si>
    <t>05 (DU CANAL)</t>
  </si>
  <si>
    <t>etang aéré PV</t>
  </si>
  <si>
    <t>pompe eaux usées</t>
  </si>
  <si>
    <t>Puits + purification</t>
  </si>
  <si>
    <t>Station d'alimentation en eau potable</t>
  </si>
  <si>
    <t>STATION DE POMPAGE Mercier</t>
  </si>
  <si>
    <t>STATION DE POMPAGE EGAN (Station de pompage pluvial)</t>
  </si>
  <si>
    <t>STATION DE POMPAGE Wellington Tunnel/St Patrick</t>
  </si>
  <si>
    <t>STATION DE POMPAGE  Téléglobe</t>
  </si>
  <si>
    <t>STATION DE POMPAGE CARILLON (encore appelé STATION DE POMPAGE TURCOT)</t>
  </si>
  <si>
    <t>STATION DE POMPAGE  15E AVENUE/DENIS-PAPIN</t>
  </si>
  <si>
    <t>STATION DE POMPAGE EN ARRIÈRE DU #1689-1691 RUE MILLAR</t>
  </si>
  <si>
    <t>STATION DE POMPAGE DU PARC NATURE DU CAP-SAINT-JACQUES</t>
  </si>
  <si>
    <t>STATION DE POMPAGE LONGUE POINTE</t>
  </si>
  <si>
    <t>STATION DE POMPAGE DU CHEMIN DU CAP ST-JACQUES (ENCORE APPELÉ CH. DE LA CABANNE À SUCRE)</t>
  </si>
  <si>
    <t>STATION DE POMPAGE ST-AMBROISE/DE COURCELLES</t>
  </si>
  <si>
    <t>STATION DE POMPAGE ROCKFIELD</t>
  </si>
  <si>
    <t>STATION DE POMPAGE DU PARC RIVIÈRE DES PRAIRIES</t>
  </si>
  <si>
    <t>STATION DE POMPAGE HÉNAULT</t>
  </si>
  <si>
    <t>STATION DE POMPAGE FRANCON</t>
  </si>
  <si>
    <t>STATION DE POMPAGE DU LAC ST-LOUIS</t>
  </si>
  <si>
    <t>STATION DE POMPAGE DU LAC CENTENNIAL</t>
  </si>
  <si>
    <t>STATION DE POMPAGE SAINTE-ANNE-DE-BELLEVUE</t>
  </si>
  <si>
    <t>STATION DE POMPAGE SPRING-GARDEN</t>
  </si>
  <si>
    <t>STATION DE POMPAGE ST-CHARLES</t>
  </si>
  <si>
    <t>STATION DE POMPAGE DAWSON</t>
  </si>
  <si>
    <t>STATION DE POMPAGE NEPTURNE</t>
  </si>
  <si>
    <t>STATION DE POMPAGE THORNCREST CIRCLE</t>
  </si>
  <si>
    <t>STATION DE POMPAGE MARIEN/HENRI-BOURASSA (VIADUC)</t>
  </si>
  <si>
    <t>STATION DE POMPAGE RHÉAUME (3417)</t>
  </si>
  <si>
    <t>STATION D'ÉPURATION DE L'ÎLE NOTRE-DAME (LIFT 1) (1493) à coté de LIFT 4 (CH_10000587)</t>
  </si>
  <si>
    <t>STATION DE POMPAGE TERRAIN DE JEUX</t>
  </si>
  <si>
    <t>STATION POMPAGE DU 43 RUE ST-ANTOINE</t>
  </si>
  <si>
    <t>STATION DE POMPAGE BOMBARDIER</t>
  </si>
  <si>
    <t>STATION DE POMPAGE CADILLAC (VIADUC</t>
  </si>
  <si>
    <t>STATION DE POMPAGE 71e AVENUE</t>
  </si>
  <si>
    <t>STATION DE POMPAGE O'REILLY (3418) (Station de pompage</t>
  </si>
  <si>
    <t>STATION DE POMPAGE DUPLEX (FILTRATION  PARC-PLAGE)</t>
  </si>
  <si>
    <t>STATION DE POMPAGE - CHEMIN DU CAP ST-JACQUES</t>
  </si>
  <si>
    <t>6045</t>
  </si>
  <si>
    <t>294</t>
  </si>
  <si>
    <t>376</t>
  </si>
  <si>
    <t>446</t>
  </si>
  <si>
    <t>1613</t>
  </si>
  <si>
    <t>1177</t>
  </si>
  <si>
    <t>1078</t>
  </si>
  <si>
    <t>742-744</t>
  </si>
  <si>
    <t>104 A</t>
  </si>
  <si>
    <t>904</t>
  </si>
  <si>
    <t>27 A</t>
  </si>
  <si>
    <t>27 B</t>
  </si>
  <si>
    <t>127 C</t>
  </si>
  <si>
    <t>166-A</t>
  </si>
  <si>
    <t>258-A</t>
  </si>
  <si>
    <t>Boul Arthabaaska: Vic Roulant</t>
  </si>
  <si>
    <t>1069</t>
  </si>
  <si>
    <t>7148</t>
  </si>
  <si>
    <t>610</t>
  </si>
  <si>
    <t>564</t>
  </si>
  <si>
    <t>293</t>
  </si>
  <si>
    <t>396</t>
  </si>
  <si>
    <t>764</t>
  </si>
  <si>
    <t>416</t>
  </si>
  <si>
    <t>1782A</t>
  </si>
  <si>
    <t>1136</t>
  </si>
  <si>
    <t>près du 79</t>
  </si>
  <si>
    <t>1766</t>
  </si>
  <si>
    <t>1560</t>
  </si>
  <si>
    <t>141A</t>
  </si>
  <si>
    <t>701</t>
  </si>
  <si>
    <t>1772</t>
  </si>
  <si>
    <t>586</t>
  </si>
  <si>
    <t>257</t>
  </si>
  <si>
    <t>1859</t>
  </si>
  <si>
    <t>face 449</t>
  </si>
  <si>
    <t>face 254</t>
  </si>
  <si>
    <t>1240A</t>
  </si>
  <si>
    <t>1063</t>
  </si>
  <si>
    <t>3757</t>
  </si>
  <si>
    <t>5525</t>
  </si>
  <si>
    <t>1433</t>
  </si>
  <si>
    <t>13621</t>
  </si>
  <si>
    <t>15551</t>
  </si>
  <si>
    <t>16415</t>
  </si>
  <si>
    <t>7209</t>
  </si>
  <si>
    <t>7153</t>
  </si>
  <si>
    <t>7510</t>
  </si>
  <si>
    <t>11005</t>
  </si>
  <si>
    <t>6306</t>
  </si>
  <si>
    <t>1652</t>
  </si>
  <si>
    <t>8753</t>
  </si>
  <si>
    <t>2901</t>
  </si>
  <si>
    <t>602</t>
  </si>
  <si>
    <t>1460</t>
  </si>
  <si>
    <t>7085</t>
  </si>
  <si>
    <t>6500</t>
  </si>
  <si>
    <t>7965</t>
  </si>
  <si>
    <t>2309</t>
  </si>
  <si>
    <t>1689</t>
  </si>
  <si>
    <t>3530</t>
  </si>
  <si>
    <t>7600</t>
  </si>
  <si>
    <t>1872</t>
  </si>
  <si>
    <t>3742</t>
  </si>
  <si>
    <t>939</t>
  </si>
  <si>
    <t>11150</t>
  </si>
  <si>
    <t>9630</t>
  </si>
  <si>
    <t>273</t>
  </si>
  <si>
    <t>11301</t>
  </si>
  <si>
    <t>5505</t>
  </si>
  <si>
    <t>4973</t>
  </si>
  <si>
    <t>2090</t>
  </si>
  <si>
    <t>10500</t>
  </si>
  <si>
    <t>7171</t>
  </si>
  <si>
    <t>10195</t>
  </si>
  <si>
    <t>3382</t>
  </si>
  <si>
    <t>RUE DES MARAIS</t>
  </si>
  <si>
    <t>RANG DES BINET</t>
  </si>
  <si>
    <t>RUE ST-ROSAIRE</t>
  </si>
  <si>
    <t>RUE DU PARC</t>
  </si>
  <si>
    <t>RANG ST-CHARLES</t>
  </si>
  <si>
    <t>Chemin town Hall</t>
  </si>
  <si>
    <t>Route de l’ EGLISE Sud</t>
  </si>
  <si>
    <t>Rue  JALBERT</t>
  </si>
  <si>
    <t>Route de l’ EGLISE Nord</t>
  </si>
  <si>
    <t>rte leblanc</t>
  </si>
  <si>
    <t>Boul. Réné Lévesque</t>
  </si>
  <si>
    <t>Rte ruisseau Mon Rougeau</t>
  </si>
  <si>
    <t>Chemin Ste-Anne</t>
  </si>
  <si>
    <t>boul. Lacombe</t>
  </si>
  <si>
    <t>Coin Fabre-boul.langlois</t>
  </si>
  <si>
    <t>10e rang</t>
  </si>
  <si>
    <t>Rte 132 Pabos-Mills</t>
  </si>
  <si>
    <t>Rue Jean-Paul-Leblanc</t>
  </si>
  <si>
    <t>Boul. Des Érables</t>
  </si>
  <si>
    <t>Boul. Cadieux</t>
  </si>
  <si>
    <t>1ER RANG CENTRE</t>
  </si>
  <si>
    <t>Rue de la Chapelle Est</t>
  </si>
  <si>
    <t>rang Saint-Joseph</t>
  </si>
  <si>
    <t>route 352</t>
  </si>
  <si>
    <t>rue Duncan</t>
  </si>
  <si>
    <t>Boul. Dr. Camille Marcoux</t>
  </si>
  <si>
    <t>Mary Ester</t>
  </si>
  <si>
    <t>rue Tremblay</t>
  </si>
  <si>
    <t>rue Plourde</t>
  </si>
  <si>
    <t>Rang sud-est</t>
  </si>
  <si>
    <t>Pointe au Pot</t>
  </si>
  <si>
    <t>Rue Du Parc</t>
  </si>
  <si>
    <t>Rue Bélanger</t>
  </si>
  <si>
    <t>Rang  5E Est</t>
  </si>
  <si>
    <t>Avenue du MONT-COMI</t>
  </si>
  <si>
    <t>SANS DESIGNATION</t>
  </si>
  <si>
    <t>Rue Eugène Morin</t>
  </si>
  <si>
    <t>Avenue  BÉRUBÉ</t>
  </si>
  <si>
    <t>Rue de la NEIGETTE</t>
  </si>
  <si>
    <t>1ère rue</t>
  </si>
  <si>
    <t>Chemin de la MER Ouest</t>
  </si>
  <si>
    <t>rang 2 ouest</t>
  </si>
  <si>
    <t>Route de la CÉDRIÈRE</t>
  </si>
  <si>
    <t>Côte de la mer</t>
  </si>
  <si>
    <t>Parc de l'amitié</t>
  </si>
  <si>
    <t>Rue du pont</t>
  </si>
  <si>
    <t>route de la montagne</t>
  </si>
  <si>
    <t>Route 344</t>
  </si>
  <si>
    <t>Rue de la fonderie</t>
  </si>
  <si>
    <t>2E AVENUE</t>
  </si>
  <si>
    <t>Chemin de l'Aqueduc</t>
  </si>
  <si>
    <t>Rue Mill</t>
  </si>
  <si>
    <t>St-Clément</t>
  </si>
  <si>
    <t>Chemin de la rivière</t>
  </si>
  <si>
    <t>Rue  VALLILEE</t>
  </si>
  <si>
    <t>Rue du Bassin</t>
  </si>
  <si>
    <t>Barrage Outardes 2</t>
  </si>
  <si>
    <t>Rang Bellevue</t>
  </si>
  <si>
    <t>1er Avenue</t>
  </si>
  <si>
    <t>Rue Bouchard</t>
  </si>
  <si>
    <t>Blv. Bégin</t>
  </si>
  <si>
    <t>rue Nord du Rocher</t>
  </si>
  <si>
    <t>rue Caron</t>
  </si>
  <si>
    <t>Nord du Rocher</t>
  </si>
  <si>
    <t>Rue Galarneau</t>
  </si>
  <si>
    <t>Rue Power</t>
  </si>
  <si>
    <t>Route du Lac Rond Nord</t>
  </si>
  <si>
    <t>Boul.Pabos</t>
  </si>
  <si>
    <t>Rte Hamilton</t>
  </si>
  <si>
    <t>Rte Saint-François</t>
  </si>
  <si>
    <t>Aucune adresse</t>
  </si>
  <si>
    <t>Rte de la plage Pabos-Mills</t>
  </si>
  <si>
    <t>Chemin  PARDIAC</t>
  </si>
  <si>
    <t>Chemin de SAINT-EDGAR</t>
  </si>
  <si>
    <t>Avenue de la VALLÉE</t>
  </si>
  <si>
    <t>Coin Bois-Francs et  Gagnon</t>
  </si>
  <si>
    <t>Girouard (après le)</t>
  </si>
  <si>
    <t>Des Ardennes</t>
  </si>
  <si>
    <t>Boulevard Arthabaska</t>
  </si>
  <si>
    <t>Rue  ST-LEON</t>
  </si>
  <si>
    <t>Rang 4 Simpson</t>
  </si>
  <si>
    <t>chemin mont lanaudiere</t>
  </si>
  <si>
    <t>Rue Rosère</t>
  </si>
  <si>
    <t>6e rang</t>
  </si>
  <si>
    <t>Petit rang cinq</t>
  </si>
  <si>
    <t>rue saint-cléophas</t>
  </si>
  <si>
    <t>rue dequoy</t>
  </si>
  <si>
    <t>chemin du lac</t>
  </si>
  <si>
    <t>Rue de l'école</t>
  </si>
  <si>
    <t>boul. Bord de l'eau</t>
  </si>
  <si>
    <t>Boul. MGR Langlois</t>
  </si>
  <si>
    <t>boul. Bord de l'Eau</t>
  </si>
  <si>
    <t>Chemin du Lac Supérieur</t>
  </si>
  <si>
    <t>Chemin de la Pisciculture</t>
  </si>
  <si>
    <t>Chemin du Village Mont Blanc</t>
  </si>
  <si>
    <t>Route  LABRECQUE</t>
  </si>
  <si>
    <t>Route  172 Est</t>
  </si>
  <si>
    <t>Route 172 Est</t>
  </si>
  <si>
    <t>Route172 Est</t>
  </si>
  <si>
    <t>Route LABRECQUE</t>
  </si>
  <si>
    <t>Warren</t>
  </si>
  <si>
    <t>James</t>
  </si>
  <si>
    <t>Sring Hill</t>
  </si>
  <si>
    <t>Ball</t>
  </si>
  <si>
    <t>Rte 132 Newport</t>
  </si>
  <si>
    <t>Rte du quai Newport</t>
  </si>
  <si>
    <t>Rte Meunier Newport</t>
  </si>
  <si>
    <t>Camping des Beaux Sable</t>
  </si>
  <si>
    <t>Boul.René Lévesque/avenue Daignault</t>
  </si>
  <si>
    <t>Rue Whittom</t>
  </si>
  <si>
    <t>Rue Smith Pabos-Mills</t>
  </si>
  <si>
    <t>Boulevard PERRON</t>
  </si>
  <si>
    <t>Avenue du PHARE</t>
  </si>
  <si>
    <t>rue de la MONTAGNE</t>
  </si>
  <si>
    <t>Rue des CHIC-CHOCS</t>
  </si>
  <si>
    <t>Rue  JÉRÉMIE-BEAULIEU</t>
  </si>
  <si>
    <t>Rue de l'Amitié</t>
  </si>
  <si>
    <t>3e Rang N</t>
  </si>
  <si>
    <t>Rue Cloutier (près du 50)</t>
  </si>
  <si>
    <t>Rue Catherine (près du 10)</t>
  </si>
  <si>
    <t>Coin Montcalm / La Salle</t>
  </si>
  <si>
    <t>rue Meunier (en face)</t>
  </si>
  <si>
    <t>Des Berges (en face)</t>
  </si>
  <si>
    <t>Intersection des Lys et des Jonquilles</t>
  </si>
  <si>
    <t>Elphège (à côté)</t>
  </si>
  <si>
    <t>Coin Laflamme / Renaud</t>
  </si>
  <si>
    <t>Coin Richard / Rouillard</t>
  </si>
  <si>
    <t>12E RANG</t>
  </si>
  <si>
    <t>Rang du brulé</t>
  </si>
  <si>
    <t>rue Saint-Michel</t>
  </si>
  <si>
    <t>Place Parenteau</t>
  </si>
  <si>
    <t>Rue Notre-dame</t>
  </si>
  <si>
    <t>Rue Onulphe peltier</t>
  </si>
  <si>
    <t>Rue des Sulpiciens</t>
  </si>
  <si>
    <t>cours Gables</t>
  </si>
  <si>
    <t>Chemin Louisa</t>
  </si>
  <si>
    <t>Rue Airville Nord</t>
  </si>
  <si>
    <t>Route 138 Ouest</t>
  </si>
  <si>
    <t>Sainte-Thérèse</t>
  </si>
  <si>
    <t>Kemp</t>
  </si>
  <si>
    <t>rue Larose</t>
  </si>
  <si>
    <t>rue Selby</t>
  </si>
  <si>
    <t>rue Jetté</t>
  </si>
  <si>
    <t>rue Portneuf</t>
  </si>
  <si>
    <t>Chemin Maska</t>
  </si>
  <si>
    <t>Chemin Bailey</t>
  </si>
  <si>
    <t>Chemin Tibbits Hill</t>
  </si>
  <si>
    <t>Chemin Spring Hill</t>
  </si>
  <si>
    <t>rue Dumoulin</t>
  </si>
  <si>
    <t>Mg-gée</t>
  </si>
  <si>
    <t>Chemin de la 4ème Ligne</t>
  </si>
  <si>
    <t>rue des Peupliers</t>
  </si>
  <si>
    <t>rivière des Fèves</t>
  </si>
  <si>
    <t>Fabrique/Centrale</t>
  </si>
  <si>
    <t>rue Hébert</t>
  </si>
  <si>
    <t>chemin du canal</t>
  </si>
  <si>
    <t>Boisé</t>
  </si>
  <si>
    <t>Rue Saint Pierre</t>
  </si>
  <si>
    <t>Route 207</t>
  </si>
  <si>
    <t>Rang  SAINT-ALEXIS</t>
  </si>
  <si>
    <t>Boulevard Mercier</t>
  </si>
  <si>
    <t>Rue Wellington (Entre Rue Egan et boulevard laSalle</t>
  </si>
  <si>
    <t>Rue St-Patrick (intersection Wellington, au bord du canal Lachine)</t>
  </si>
  <si>
    <t>Rue Carrie-Derrick</t>
  </si>
  <si>
    <t>boulevard Jacques-Bizard</t>
  </si>
  <si>
    <t>rue Bellerive</t>
  </si>
  <si>
    <t>Delphis-Delorme</t>
  </si>
  <si>
    <t>Boulevard Perras</t>
  </si>
  <si>
    <t>Blvd Perras</t>
  </si>
  <si>
    <t>boulevard Maurice-Duplessis</t>
  </si>
  <si>
    <t>rue Wellington</t>
  </si>
  <si>
    <t>Avenue de Carillon</t>
  </si>
  <si>
    <t>Rue Sainte-Marguerite (au nord de la rue Notre-Dame Ouest)</t>
  </si>
  <si>
    <t>Chemin des Moulins</t>
  </si>
  <si>
    <t>15ème Avenue</t>
  </si>
  <si>
    <t>boulevard Crémazie Est</t>
  </si>
  <si>
    <t>rue Chabanel Ouest</t>
  </si>
  <si>
    <t>rue De Salaberry</t>
  </si>
  <si>
    <t>Rue de l'Île-de-la-Visitation</t>
  </si>
  <si>
    <t>chemin de la Côte-des-Neiges</t>
  </si>
  <si>
    <t>boulevard Décarie</t>
  </si>
  <si>
    <t>circuit Gilles-Villeneuve</t>
  </si>
  <si>
    <t>Chemin des Floralies</t>
  </si>
  <si>
    <t>rue Saint-Antoine Est</t>
  </si>
  <si>
    <t>chemin Macdonald</t>
  </si>
  <si>
    <t>rue Quai-King-Edward</t>
  </si>
  <si>
    <t>chemin du Chenal-Le Moyne</t>
  </si>
  <si>
    <t>avenue Haig</t>
  </si>
  <si>
    <t>35e avenue (P.-A.-T.)</t>
  </si>
  <si>
    <t>rue Millar</t>
  </si>
  <si>
    <t>Rue Beauséjour</t>
  </si>
  <si>
    <t>boulevard de la Côte-Vertu</t>
  </si>
  <si>
    <t>Rue Gougeon</t>
  </si>
  <si>
    <t>Rue Sainte-Émilie</t>
  </si>
  <si>
    <t>Avenue des Érables (IBZ)</t>
  </si>
  <si>
    <t>Boulevard LaSalle</t>
  </si>
  <si>
    <t>voie Non-nommée Entre avenue Atwater et autoroute 15</t>
  </si>
  <si>
    <t>avenue de l'Alliance</t>
  </si>
  <si>
    <t>96e avenue</t>
  </si>
  <si>
    <t>Avenue du port</t>
  </si>
  <si>
    <t>Chemin de la Pointe-Sud</t>
  </si>
  <si>
    <t>Rue Etingin</t>
  </si>
  <si>
    <t>rue Notre-Dame Est</t>
  </si>
  <si>
    <t>Chemin du Cap-Saint-Jacques (à coté de Voie Privée)</t>
  </si>
  <si>
    <t>Chemin du Cap-Saint-Jacques</t>
  </si>
  <si>
    <t>chemin de la Plage</t>
  </si>
  <si>
    <t>Avenue Souligny</t>
  </si>
  <si>
    <t>Avenue des Vinaigriers</t>
  </si>
  <si>
    <t>Chemin du Cap-Saint-Jacques (À l'arrière)</t>
  </si>
  <si>
    <t>Rue d'Argenson</t>
  </si>
  <si>
    <t>chemin Dutour</t>
  </si>
  <si>
    <t>rue Meighen</t>
  </si>
  <si>
    <t>boulevard Gouin Ouest (à coté de 1re avenue Nord)</t>
  </si>
  <si>
    <t>rue Saraguay Est (à coté de rue du Belvédère)</t>
  </si>
  <si>
    <t>Rue Sauvé O (ouest de la rue Meilleur)</t>
  </si>
  <si>
    <t>Ave Carillon, (au sud de la rue Pullman)</t>
  </si>
  <si>
    <t>Rue Jean-Talon Ouest (à coté de Avenue du Parc)</t>
  </si>
  <si>
    <t>Circuit Gilles Villeneuve (En face du Pavillon du Canada, sur le bord du fleuve, à l'île Notre-Dame)</t>
  </si>
  <si>
    <t>Circuit Gilles Villeneuve</t>
  </si>
  <si>
    <t>Chemin du Haut-Contour (Dessous-Est du pont de la Concorde, près la sculpture Kalder à Île Sainte-Hélène)</t>
  </si>
  <si>
    <t>Parc Jean Drapeau (près de la sculpture Calder, Île Sainte-Hélène)</t>
  </si>
  <si>
    <t>Parc Jean-Drapeau (À côté du théâter de La Poudrière, Île Sainte-Hélène)</t>
  </si>
  <si>
    <t>Rue Notre-Dame Est (Place Vauquelin, A coté de l'hotel de Ville )</t>
  </si>
  <si>
    <t>6E avenue (Au croisement avec Henri-Bourassa, À l'ouest de la 6è ave)</t>
  </si>
  <si>
    <t>Chemin Saint-François (entre route Transcanadienne et autoroute 13)</t>
  </si>
  <si>
    <t>Rue Sherbrooke E</t>
  </si>
  <si>
    <t>Boulevard des Trinitaires</t>
  </si>
  <si>
    <t>BOIS-DE-BOULOGNE, MONTREAL</t>
  </si>
  <si>
    <t>Gouin Est</t>
  </si>
  <si>
    <t>Legendre Est</t>
  </si>
  <si>
    <t>27E avenue</t>
  </si>
  <si>
    <t>Lake</t>
  </si>
  <si>
    <t>Rue Sainte-Anne</t>
  </si>
  <si>
    <t>Spring-Garden</t>
  </si>
  <si>
    <t>Dawson</t>
  </si>
  <si>
    <t>Bord-du-Lac</t>
  </si>
  <si>
    <t>Henri-Bourassa Est</t>
  </si>
  <si>
    <t>Rhéaume</t>
  </si>
  <si>
    <t>Chemin du Chenal-Le Moyne</t>
  </si>
  <si>
    <t>Parc Jean-Drapeau, Île-Sainte-Hélène</t>
  </si>
  <si>
    <t>Saint-Antoine</t>
  </si>
  <si>
    <t>Cadillac</t>
  </si>
  <si>
    <t>rue O'Reilly (dans le Parc Sainte Famille)</t>
  </si>
  <si>
    <t>Plage Jean-Doré , Île-Notre-Dame</t>
  </si>
  <si>
    <t>Chemin du Cap St-Jacques</t>
  </si>
  <si>
    <t>Valeur totale inscrite dans civil</t>
  </si>
  <si>
    <t>puits desservant l'hôtel de ville.</t>
  </si>
  <si>
    <t>Fosse scellée desservant l'hôtel de ville</t>
  </si>
  <si>
    <t>Valeur d'assurance de 792 507$ répartie à 83% sur le civil et 17% mécanique</t>
  </si>
  <si>
    <t>Valeur d'assurance de 95 370 $ répartie à 28% pour le civil et 72% pour le mécanique</t>
  </si>
  <si>
    <t>Valeur d'assurance de 111 047 $ répartie à 28% pour le civil et 72% pour le mécanique</t>
  </si>
  <si>
    <t>Valeur d'assurance de 41 200 $ répartie à 54% pour le civil et 46% pour le mécanique</t>
  </si>
  <si>
    <t>Valeur d'assurance de 951 007 $ répartie à 68% pour le civil et 32% pour le mécanique</t>
  </si>
  <si>
    <t>Valeur d'assurance de 553 110 $ répartie à 54% pour le civil et 46% pour le mécanique</t>
  </si>
  <si>
    <t>Bassin d'épuration
Il n'y a pas de mécanique</t>
  </si>
  <si>
    <t>Fosse septique. Des étangs aérés sont en construction à la même adresse civique. Ils devraient être en fonction en 2016 ou 2017.</t>
  </si>
  <si>
    <t>Valeur actualisée de 2015 incluant les Taxes (5%) et les frais de contingence (15%)</t>
  </si>
  <si>
    <t>Station d'épuration PC avec un débit de 10 241m²/d, elle traite les eaux usées pour les 3 municipalités (Boischatel, L'Ange-Gardien et Chateau-Richer)
Valeur actualisée de 2015 incluant les Taxes (5%) et les frais de contingence (15%)</t>
  </si>
  <si>
    <t>Approvisionnement par résurgence
Les taxes (5%) et les frais de contingence (15%) sont pris en compte dans les valeurs actuelles de remplacement des immobilisations.</t>
  </si>
  <si>
    <t>Bassins estimées à 3 450 763 $ en 2014</t>
  </si>
  <si>
    <t>Station de contrôle de la pression de l’eau et de surchloration</t>
  </si>
  <si>
    <t>Usine de traitement, Remise à niveau majeure des équipements en cours (2016-2017)</t>
  </si>
  <si>
    <t>Silo de chaux
Rénovations majeures en 2012</t>
  </si>
  <si>
    <t>réservoir et cabane</t>
  </si>
  <si>
    <t>Travaux en 2015</t>
  </si>
  <si>
    <t>Valeur de remplacement mécanique inclus dans l'item 85025-1 ; La  valeur de remplacement a été dissociée (82 % civil et 18 % mécanique)</t>
  </si>
  <si>
    <t>Étangs aérés, Capacité de traitement : 1047m3/d
Valeur actualisée 2015 contenant Taxes (5%) et Frais de Contingence (15%)</t>
  </si>
  <si>
    <t>Une pompe a été remplacée, et l'autre réparé. Le montant indiqué est le coût réel du remplacement et de la réparation, lequel est supérieur à la valeur indiquée antérieurement.</t>
  </si>
  <si>
    <t>valeur assurée + contingences et taxes ajouté pour 2015</t>
  </si>
  <si>
    <t>valeur approximatif pour le réservoir et ajouté contingence et taxes pour 2015</t>
  </si>
  <si>
    <t>Remise à niveau de l'usine de 2005 à 2007</t>
  </si>
  <si>
    <t>Refait par le CEHQ en 2013</t>
  </si>
  <si>
    <t>Rés. À 3 compart.: 1965, 1972 et 2005. Mec 2008, 2 toits en 2008</t>
  </si>
  <si>
    <t>Étanchéité de la toiture en 2008, refection du béton en 1996</t>
  </si>
  <si>
    <t>Inclus poste de chloration. Réservoir qui coule, erreur lors de la construction</t>
  </si>
  <si>
    <t>Entente intermunicipale 
Municipalités concernées : Saint-François-de-la-Rivière-du-Sud (66,67%), Saint-Pierre-de-la-Rivière-du-Sud (33,33%)
Valeur de remplacement totale : Civil 4 592 068 $ et Mécanique 3 911 762 $</t>
  </si>
  <si>
    <t>Nom de la régie : Régie intermunicipale d'assainissement du canton de Metgermette       
Municipalités concernées : Sainte-Aurélie (42 %), Saint-Zacharie (58 %).
Valeur de remplacement totale : 1 315 146 $ civil 618 986 $ Mécanique</t>
  </si>
  <si>
    <t>Usine de traitement des eaux usées Réhabilitations:civil (2013) 10000$ et mécanique (2013): 390000$ + (2015): 480 700$</t>
  </si>
  <si>
    <t>Réhabilitations: mécanique(2014) 128000$</t>
  </si>
  <si>
    <t>Les étangs aérés ne répondent plus à la demande pour traiter le débit de la municipalité. Ils seront réhabilités prochainement (en attente de l'accord du MDDELCC).</t>
  </si>
  <si>
    <t>2e nourrisse de la STEP, 1/3 des eaux usées de la ville.</t>
  </si>
  <si>
    <t>Réservoir d’eau. Un automate d'une valeur de 50 000 $ a été rajouté.</t>
  </si>
  <si>
    <t>Le montant de la valeur de remplacement a été estimé de manière grossière. L'année de construction est approximative. La municipalité est en projet depuis plus de 6 ans pour mettre à niveau leurs infrastructures eau potable qui ne répondent plus au norme.</t>
  </si>
  <si>
    <t>Débit d'exploitation 234m3/j (Source : Rapport de l'hyrogéologue)
Données du FM IP 2014:
Estimation Valeur de remplacement civil et mécanique d'après Assurance MMQ
Estimation Valeur de remplacement civil (Assurance) pour le bâtiment : 81 150$
Estimation V</t>
  </si>
  <si>
    <t>Valeur totale : 414564,9984 $ (Civil 82% ; Mécanique 18%) D'après estimation de la municipalité.</t>
  </si>
  <si>
    <t>remplacement d'une pompe en 2014</t>
  </si>
  <si>
    <t>amélioration de l'installation pour effectuer les tests annuels de débitmètre + chambre de contact</t>
  </si>
  <si>
    <t>Chambre de béton, Réfection prévu dans FEPTEU pour 2018</t>
  </si>
  <si>
    <t>Réhabilitations: Mécanique(2013):15000$ Les coordonnées sont exactes mais pas de numéro civique.</t>
  </si>
  <si>
    <t>Réhabilitations: Mécaniques (2012) 12000$ Les coordonnées sont exactes mais pas de numéro civique.</t>
  </si>
  <si>
    <t>Comprend bâtiment et digues. Valeur de l'année de construction.</t>
  </si>
  <si>
    <t>valeus assuré +contingence et taxes ajoutées pour 2015</t>
  </si>
  <si>
    <t>valeur à neuf + contingence et taxes ajoutées pour 2015</t>
  </si>
  <si>
    <t>Réservoir de capacité de 173 m3</t>
  </si>
  <si>
    <t>Approvisionnement en eau par un puit d'alimentation (272,5 m3 de capacité)</t>
  </si>
  <si>
    <t>Construction d'une nouvelle station dans le sol; coût 268000$</t>
  </si>
  <si>
    <t>Réhabilitations: Civil (2010) 100 000$ et Mécanique: 2 147 881$</t>
  </si>
  <si>
    <t>Entente intermunicipale 
Municipalités concernées : Saint-Tite (96,23%), Hérouxville (3,77%)
Valeur de remplacement totale : Civil 15 000$ et Mécanique 5 000$
Le poste n'est plus utilisé à présent. 
Fait parti de l'entente intermunicipal mais seulement Sa</t>
  </si>
  <si>
    <t>Aucune validation précise concernant la durée de vie restante pour le civil. La durée de vie restante de 24 ans est plûtot basée sur les réçents travaux de réfection et de mise au normes réalisés, et des hypothèses d'ingénierie.</t>
  </si>
  <si>
    <t>Capacité théorique : 6,5 l/s</t>
  </si>
  <si>
    <t>Puit d'alimentation en eau potable</t>
  </si>
  <si>
    <t>Puit pour compteur d'eau potable - Distribution</t>
  </si>
  <si>
    <t>La station d’épuration est du type étang non aéré facultatif à vidange périodique</t>
  </si>
  <si>
    <t>Station de contrôle de la pression de l’eau inclue</t>
  </si>
  <si>
    <t>Station de contrôle de la pression des eaux usées, valeur combiné</t>
  </si>
  <si>
    <t>Usine de traitement, valeur combiné</t>
  </si>
  <si>
    <t>Réservoir d'eau, valeur combiné</t>
  </si>
  <si>
    <t>9,6 l/s</t>
  </si>
  <si>
    <t>5,3 l/s</t>
  </si>
  <si>
    <t>Usine de traitement des eaux, valeur combiné</t>
  </si>
  <si>
    <t>Réservoir et station de pompage combinés</t>
  </si>
  <si>
    <t>étang aéré; après le 74 rue principale; la valeur de remplacement provient de l'estimation préliminaire du projet, des taxes de 5% et des frais de contingences de 11% on été ajoutés</t>
  </si>
  <si>
    <t>après le 542; la valeur de remplacement provient de l'estimation préliminaire du projet, des taxes de 5% et des frais de contingences de 11% on été ajoutés</t>
  </si>
  <si>
    <t>Étangs à parois verticales 
Capacité 159 m3/d</t>
  </si>
  <si>
    <t>Poste de pompage : 
8,2 l/s</t>
  </si>
  <si>
    <t>Poste de pompage : 
8,7 l/s</t>
  </si>
  <si>
    <t>Poste de pompage : 
2,8 l/s</t>
  </si>
  <si>
    <t>Poste de pompage : 
5,0 l/s</t>
  </si>
  <si>
    <t>Poste de chloration. L'eau y est acheminée de façon gravitaire. Aucune pompe.Valeur : 33400$ Capacité : 260 m3/d</t>
  </si>
  <si>
    <t>Qconception=1000m3/d</t>
  </si>
  <si>
    <t>Capacité th: 9L/s</t>
  </si>
  <si>
    <t>Capacité th: 6,7L/s</t>
  </si>
  <si>
    <t>Capacité th: 43L/s</t>
  </si>
  <si>
    <t>Réservoir d’eau
700 m3</t>
  </si>
  <si>
    <t>Capacité : 100 m3/d = 1,16 l/s</t>
  </si>
  <si>
    <t>Usine d'eau potable, incluant le Réservoir et le Traitement. Montant provenant du Décompte progressif.
5515712</t>
  </si>
  <si>
    <t>Usine de traitement des eaux usées. Inclut Poste de prélèvement, fondation, bâtiment de service, traitement, electricité, mécanique du bâtiment, instrumentation. Usine de traitement Segflo et écoflex. Système de traiement mécanisé. Montant provenant du Dé</t>
  </si>
  <si>
    <t>Chambre de vanne. Montant provenant du Décompte progressif.
4530661</t>
  </si>
  <si>
    <t>Montant provenant du Décompte progressif.
5515712</t>
  </si>
  <si>
    <t>Approvisionnement de l'eau de surface d'une capacité de 170 m3/d</t>
  </si>
  <si>
    <t>Montant provenant du Décompte progressif.
5315884</t>
  </si>
  <si>
    <t>Montant provenant du Décompte progressif.
4530432</t>
  </si>
  <si>
    <t>Station de contrôle de la pression de l’eau
4 l/s</t>
  </si>
  <si>
    <t>Station de contrôle de la pression de l’eau
0,5 l/s</t>
  </si>
  <si>
    <t>Station de contrôle de la pression de l’eau
15,12 l/s</t>
  </si>
  <si>
    <t>puits 3,15 l/s = 272,16 m3/d</t>
  </si>
  <si>
    <t>30 000 gallon us = 113.6 m3</t>
  </si>
  <si>
    <t>300 m3/d à parois verticale</t>
  </si>
  <si>
    <t>Réservoir de 200m3</t>
  </si>
  <si>
    <t>538 110 $ est la valeur totale de la station d'eau potable, nous ne retrouvons pas la valeur de la mécanique seulement</t>
  </si>
  <si>
    <t>Nouvelle usine finalisée en février 2016, l'adresse n'existe pas sur "Google Maps" mais les coordonnées géographiques sont les bonnes.</t>
  </si>
  <si>
    <t>Volume de 105 m3</t>
  </si>
  <si>
    <t>Roseaux (Marais artificiel) Roseaux épurateur (HSS)
Débit moyen: 58,8 (m3/d</t>
  </si>
  <si>
    <t>Capacité théorique : 7,2 l/s</t>
  </si>
  <si>
    <t>Capacité théorique : 9,9 l/s</t>
  </si>
  <si>
    <t>Eau brute acheminée par gravité.  Surpresseur et système de chloration gazeux</t>
  </si>
  <si>
    <t>Pompage des eaux sanitaire du quartier du Bassin, pour les déversé dans le réseau gravitaire.</t>
  </si>
  <si>
    <t>Prise d'eau aménagée dans le barrage Outardes 2</t>
  </si>
  <si>
    <t>Bâtiment service et étangs aérés (1 et 2)</t>
  </si>
  <si>
    <t>Pour le traitement des eaux usées
Capacité : 8,5 m3/d</t>
  </si>
  <si>
    <t>Poste de pompage
Capacité : 4,41 l/s</t>
  </si>
  <si>
    <t>Poste de pompage
Capacité : 3,19 l/s</t>
  </si>
  <si>
    <t>Pour le traitement des eaux usées.
Capacité : 1,4 m3/d</t>
  </si>
  <si>
    <t>4,0 l/s</t>
  </si>
  <si>
    <t>Étang aéré séparé en 4 cellules. Capacité : 95.5 m3/d</t>
  </si>
  <si>
    <t>Capacité : 1,4 m3/d</t>
  </si>
  <si>
    <t>Capacité : 0,4 m3/d</t>
  </si>
  <si>
    <t>Capacité : 0,6 m3/d</t>
  </si>
  <si>
    <t>Capacité : 0,8 m3/d</t>
  </si>
  <si>
    <t>Capacité : 36 l/s</t>
  </si>
  <si>
    <t>Capacité : 1,5 l/s</t>
  </si>
  <si>
    <t>Capacité : 7,0 l/s</t>
  </si>
  <si>
    <t>Capacité : 330,9 m3/d
Étang aérés (digues)</t>
  </si>
  <si>
    <t>Capacité : 31 l/s</t>
  </si>
  <si>
    <t>Capacité : 6,6 l/s</t>
  </si>
  <si>
    <t>Capacité : 4,7 l/s</t>
  </si>
  <si>
    <t>Capacité : 400 USG/d = 1,5 m3/d</t>
  </si>
  <si>
    <t>Poste de pompage
Les valeurs de remplacement sont obtenues de la police d'assurance de la Promutuel</t>
  </si>
  <si>
    <t>Inclus : Puits + pompe</t>
  </si>
  <si>
    <t>Valeur de remplacement estimée à 1 087 144 $ en 2014</t>
  </si>
  <si>
    <t>Poste de pompage avec bâtiment - capacité de 26,5 l/s</t>
  </si>
  <si>
    <t>capacité de 3101 m^3/d</t>
  </si>
  <si>
    <t>Poste de pompage avec bâtiment - capacité de 20 l/s</t>
  </si>
  <si>
    <t>Poste de pompage avec bâtiment - à remplacer - capacité de 120 l/s</t>
  </si>
  <si>
    <t>Poste de pompage avec bâtiment - capacité de 37,2 l/s</t>
  </si>
  <si>
    <t>capacité de 127 m^3/d</t>
  </si>
  <si>
    <t>Capacité de 3,8 l/s</t>
  </si>
  <si>
    <t>chambre souterraine à changer - Capacité de 4,6 l/s</t>
  </si>
  <si>
    <t>2 réservoirs de 1100 m.cu. chaque.Travaux de réhabilitation prévu prochainement.
Valeur actualisée de 2015 incluant les Taxes (5%) et les frais de contingence (15%)</t>
  </si>
  <si>
    <t>Approvisionnement par puits artésiens
Les taxes (5%) et les frais de contingence (15%) sont pris en compte dans les valeurs actuelles de remplacement des immobilisations.</t>
  </si>
  <si>
    <t>Étangs aérés (3 cellules) avec un débit moyen de 295 m.cu./d.
Les taxes (5%) et les frais de contingence (15%) sont pris en compte dans les valeurs actuelles de remplacement des immobilisations.</t>
  </si>
  <si>
    <t>Station permettant le transfert de l'eau entre 2 réseaus (Victo et Artha)</t>
  </si>
  <si>
    <t>Eaux usées seulement Capacité théorique installée de 9,5 L/s</t>
  </si>
  <si>
    <t>Valeur actualisée 2015 contenant Taxes (5%) et Frais de Contingence (15%)</t>
  </si>
  <si>
    <t>Le problème rencontré avec la fosse a été réglé en effectuant des ajustements (Les valeurs de remplacement sont tirés des factures, et les durées de vie restante sont évalués par le constructeurs)</t>
  </si>
  <si>
    <t>Refection faite en 2014</t>
  </si>
  <si>
    <t>usine de filtration et réservoirs</t>
  </si>
  <si>
    <t>Station de pompage des eaux usées de l'usine d'épuration</t>
  </si>
  <si>
    <t>conduite de 3 kilomètres de 12 pouces de diamètre qui alimente l'usine de filtration</t>
  </si>
  <si>
    <t>Il n'y a pas d'autres immobilisations ponctuelles que celle-ci à la municipalité. L'immobilisation se trouve à l'hôtel-de-ville. Une contingence de 15% a été appliquée.</t>
  </si>
  <si>
    <t>Barrage de réservoir utilisé comme prise d'eau</t>
  </si>
  <si>
    <t>60% des coûts à Boischatel et 40% des coût à L'Ange-Gardien. Travaux de réhabilitation prévu prochainement.
Valeur actualisée de 2015 incluant les Taxes (5%) et les frais de contingence (15%)</t>
  </si>
  <si>
    <t>prix approximatif</t>
  </si>
  <si>
    <t>5,47 L/sec théorique 12 L/sec pratique</t>
  </si>
  <si>
    <t>chambre souterraine - capacité de 3,8 l/s</t>
  </si>
  <si>
    <t>chambre souterraine - capacité de 42,5 l/s</t>
  </si>
  <si>
    <t>chambre souterraine - capacité de 4 l/s</t>
  </si>
  <si>
    <t>chambre souterraine - à changer - capacité de 3,8 l/s</t>
  </si>
  <si>
    <t>chambre souterraine - capacité de 15 l/s</t>
  </si>
  <si>
    <t>Capacité : 109 m3/d</t>
  </si>
  <si>
    <t>Capacité moyenne en 2016 :      88 m3/d</t>
  </si>
  <si>
    <t>Capacité : 136 m3/d</t>
  </si>
  <si>
    <t>Capacité : 
 47,53 m3</t>
  </si>
  <si>
    <t>Capacité : 
 47,47 m3</t>
  </si>
  <si>
    <t>Réservoir. Montant provenant du Décompte progressif.</t>
  </si>
  <si>
    <t>Capacité : 6 L/s</t>
  </si>
  <si>
    <t>Entente intermunicipale 
Municipalités concernées : Saint-François-de-la-Rivière-du-Sud (66,67%), Saint-Pierre-de-la-Rivière-du-Sud (33,33%)
Valeur de remplacement totale : Civil 306 490 $ et Mécanique 459 735 $</t>
  </si>
  <si>
    <t>panneaux de contrôle et équipements mécaniques - Travaux en 2015</t>
  </si>
  <si>
    <t>Il n'y a pas de valeur de remplacement pour la partie mécanique car elle est inclus dans l'item 49075-1</t>
  </si>
  <si>
    <t>Aucune validation concernant l'emplacement exact et l'année de construction (ou de début d'opération)  n'a encore  été effectuée.</t>
  </si>
  <si>
    <t>Puit désservant 5 résidences</t>
  </si>
  <si>
    <t>Sera démantelé et remplacé par un réservoir de 1200 m3 à l'automne 2017.</t>
  </si>
  <si>
    <t>Étang aérés à paroi verticale
Débit moyen: 125 (m3/d)</t>
  </si>
  <si>
    <t>un montant de 14985 $ pour le remplacement du débitmètre et des aérateurs a été déduit de la valeur de remplacement antérieure</t>
  </si>
  <si>
    <t>Poste de régulation de pression</t>
  </si>
  <si>
    <t>Le canal est lié à l'usine directement. Le canal est pour mesurer le débit d'eau</t>
  </si>
  <si>
    <t>Il s'agit d'une fosse septique commune à viange bi-annuelle.
Le montant de la valeur de remplacement a été estimé de manière grossière.  L'année de construction est approximative.</t>
  </si>
  <si>
    <t>La capacité de l'usine de filtration est de 240 m3 / heure</t>
  </si>
  <si>
    <t>190 m3</t>
  </si>
  <si>
    <t>Système de desinfection par chloration
215 m3/jour</t>
  </si>
  <si>
    <t>Valeurs de remplacement approximées par l'analyste</t>
  </si>
  <si>
    <t>Valeurs de remplacement provenant de la MMQ</t>
  </si>
  <si>
    <t>Capacité : 300 m3</t>
  </si>
  <si>
    <t>Capacité : 80 m3/d</t>
  </si>
  <si>
    <t>300 m3
Ajout d'un autre réservoir en été 2017.</t>
  </si>
  <si>
    <t>130 m3/d</t>
  </si>
  <si>
    <t>Valeurs estimées par la municipalité 
Le poste de chloration est composé de 6 petites pompes dont 4 ont été remplacées en 2015.
DVR évaluées en considérant un poste de chloration comme ayant DVR civil 40 ans et mécanique 20 ans.</t>
  </si>
  <si>
    <t>Installation mise aux normes en 2009</t>
  </si>
  <si>
    <t>Réservoir de 160 mètres cube en béton armé construit en 2009</t>
  </si>
  <si>
    <t>Réservoir d’eau
Il n'y a pas de mécanique pour le réservoir</t>
  </si>
  <si>
    <t>Réhabilité de façon majeur entre 1999 et 2001 avec construction d'un 3ème puits et mise en place de nouveaux systèmes de traitement à hauteur de 664 000$; Remplacement d'une pompe submersible, réparation de l'autre et remplacement du tube de pompage aux p</t>
  </si>
  <si>
    <t>Capacité : 150 m3</t>
  </si>
  <si>
    <t>Les coordonnées GPS sont données pour un point sur l'intercepteur.</t>
  </si>
  <si>
    <t>Pas de validation concernant l'absence de ventilation entre le civil et le mécanique, puis concernant les dates d'installation</t>
  </si>
  <si>
    <t>Pas de validation concernant l'absence de ventilation entre, puis concernant les dates d'installation</t>
  </si>
  <si>
    <t>Pas de validation concernant l'absence de ventilation entre le civil et le mécanique ni concernant la valeur très élevée de remplacement en compraison avec les autres réservoirs et bassins de rétention, ni concernant la date d'installetion</t>
  </si>
  <si>
    <t>Pas de validation concernant l'absence de ventilation entre le civil et le mécanique, ni concernant les dates d'installation</t>
  </si>
  <si>
    <t>La Station de Pompage a été démantelée mais la batisse a été conservée pour des raisons opérationnelles (isolation de l'intercepteur)</t>
  </si>
  <si>
    <t>Se trouve à l'inérieure de l'usine d'épuration</t>
  </si>
  <si>
    <t>Selon niveau entretien actuel, pourrait aller à plus de 100ans</t>
  </si>
  <si>
    <t>Capacité de traitement : 33,1l/s
Valeur actualisée 2015 contenant Taxes (5%) et Frais de Contingence (15%)</t>
  </si>
  <si>
    <t>Valeur de remplacement mécanique inclus dans l'item 85037-2
Valeur actualisée 2015 contenant Taxes (5%) et Frais de Contingence (15%)</t>
  </si>
  <si>
    <t>2016</t>
  </si>
  <si>
    <t>Valeur actualisée $ (2017) :</t>
  </si>
  <si>
    <t>Version 2018-01-15</t>
  </si>
  <si>
    <t>39152-1</t>
  </si>
  <si>
    <t>39152-2</t>
  </si>
  <si>
    <t>39152-3</t>
  </si>
  <si>
    <t>39152-4</t>
  </si>
  <si>
    <t>39152-5</t>
  </si>
  <si>
    <t>La partie mécanique est inclus dans l'item 39152-4</t>
  </si>
  <si>
    <t>85052-1</t>
  </si>
  <si>
    <t>85052-2</t>
  </si>
  <si>
    <t>85052-3</t>
  </si>
  <si>
    <t>85052-4</t>
  </si>
  <si>
    <t>85052-5</t>
  </si>
  <si>
    <t xml:space="preserve">Pour toute aide supplémentaire, communiquer avec l'équipe de soutien technique du MAMOT  par téléphone au 
</t>
  </si>
  <si>
    <t>Section réservée au MAMOT:</t>
  </si>
  <si>
    <t>Le FM-IP a été développé par le Centre d’expertise et de recherche en infrastructures urbaines (CERIU) en collaboration avec le MAMOT dans le cadre du Programme de recherche appliquée dans le domaine des infrastructures municipales (PRADIM). L’objectif de ce programme était de structurer les connaissances relatives au parc d’infrastructures d’eau municipale et de rendre disponible un outil d’aide à la décision afin d’optimiser les investissements requis.</t>
  </si>
  <si>
    <t xml:space="preserve">Le Formulaire des immobilisations ponctuelles 2017 (FM-IP) est un outil destiné à colliger les données afin d'établir le portrait des infrastructures en eau des municipalités du Québec et d'avoir une estimation plus juste des besoins d’investissement en infrastructures d’eau. 
Pour faciliter la démarche, les données existantes disponibles, provenant des précédents FM-IP, sont déjà entrées dans le FM-IP pour chaque municipalité. Les municipalités qui utilisent le FM-IP peuvent consulter leurs données avec une représentation visuelle au moyen de l’application Territoires. 
</t>
  </si>
  <si>
    <t>Compléter les informations déjà inscrites et ajouter celles manquantes afin d'avoir l'ensemble des données des immobilisations ponctuelles dont la municipalité est propriétaire. À noter que si la municipalité a complété le FM-IP 2014, 2015 ou 2016, il est recommandé d'utiliser les valeurs inscrites dans ce présent formulaire et de les mettre à jour en ajoutant les nouvelles immobilisations, en ajustant les durées de vie restante et en raffinant les données.</t>
  </si>
  <si>
    <r>
      <t xml:space="preserve">Pour plus d'information sur les données à entrer, consulter l'onglet Aide </t>
    </r>
    <r>
      <rPr>
        <sz val="11"/>
        <rFont val="Arial"/>
        <family val="2"/>
      </rPr>
      <t>du F</t>
    </r>
    <r>
      <rPr>
        <sz val="11"/>
        <color indexed="8"/>
        <rFont val="Arial"/>
        <family val="2"/>
      </rPr>
      <t>M-IP.</t>
    </r>
  </si>
  <si>
    <t>Au besoin, les feuilles du FM-IP peuvent être imprimées en format légal (orientation paysage)</t>
  </si>
  <si>
    <t>Lorsque le FM-IP est rempli, le transmettre au MAMOT pour analyse à l'adresse courriel :</t>
  </si>
  <si>
    <t>Les trois types de case du FM-IP</t>
  </si>
  <si>
    <t xml:space="preserve"> EAUtrement@MAMOT.gouv.qc.ca</t>
  </si>
  <si>
    <t>Tableau 1: Valeur actuelle de remplacement totale et durée de vie restante pondérée de chaque catégorie d'équipement liée à l'eau potable</t>
  </si>
  <si>
    <r>
      <t>Inclure seulement les immobilisations dont la municipalité est propriétaire et exclure celles appartenant à d'autres municipalités ou insti</t>
    </r>
    <r>
      <rPr>
        <sz val="11"/>
        <rFont val="Arial"/>
        <family val="2"/>
      </rPr>
      <t>tutions (ex. :</t>
    </r>
    <r>
      <rPr>
        <sz val="11"/>
        <color indexed="8"/>
        <rFont val="Arial"/>
        <family val="2"/>
      </rPr>
      <t xml:space="preserve"> immobilisations appartenant au MTMDET). Pour les régies et agglomérations, se référer </t>
    </r>
  </si>
  <si>
    <t>à l'onglet Aide du FM-IP:</t>
  </si>
  <si>
    <t>Les données qui sont déjà entrées dans le Tableau 3 à l'Onglet « Immobilisations ponctuelles » proviennent de votre Formulaire des immobilisations ponctuelles le plus récent (2014, 2015 ou 2016)</t>
  </si>
  <si>
    <t>GOUV. RÉGIONAL D'EEYOU ISTCHEE BAIE-JAMES</t>
  </si>
  <si>
    <t>BOISCHATEL</t>
  </si>
  <si>
    <t>DOLLARD-DES-ORMEAUX</t>
  </si>
  <si>
    <t>L'ANGE-GARDIEN (16)</t>
  </si>
  <si>
    <t>LAVERLOCHÈRE-ANGLIERS</t>
  </si>
  <si>
    <t>L'ILE-DU-GRAND-CALUMET</t>
  </si>
  <si>
    <t>SAINT-DENIS</t>
  </si>
  <si>
    <t>SAINT-NÉRÉE-DE-BELLECHASSE</t>
  </si>
  <si>
    <t>Indice de qualité des données</t>
  </si>
  <si>
    <t>11. Indice de qualité des données</t>
  </si>
  <si>
    <t>L'indice de qualité des données est un indicateur unique pour chaque immobilisation ponctuelle (chaque ligne) répertoriée dans le tableau 3. Cet indice est un indicateur de la fiabilité des données pour l'immobilisation ponctuelle.</t>
  </si>
  <si>
    <t>Lorsqu'une donnée entrée est précise, la case « Donnée précise » doit être cochée.  Une case décochée, signifie que la donnée n'est pas précise.</t>
  </si>
  <si>
    <t>L'indice de qualité de l'immobilisation apparaît lorsque toutes les informations de l'immobilisation sont inscrites.</t>
  </si>
  <si>
    <t>Le tableau ci-dessous présente le pointage attribué à une donnée précise ainsi que les intervalles de pointage d'une cote.</t>
  </si>
  <si>
    <t>Tableau des cotes et attributions des indices de qualité</t>
  </si>
  <si>
    <t>Cote</t>
  </si>
  <si>
    <t>Intervalle</t>
  </si>
  <si>
    <t>Attribution pour les données précises</t>
  </si>
  <si>
    <t>[100, 80[</t>
  </si>
  <si>
    <t>Coordonnées GPS = 15 points
Année de construction = 25 points
Durée de vie restante (civil) = 15 points
Durée de vie restante (mécanique) = 15 points
Valeur de remplacement (civil) = 15 points
Valeur de remplacement (mécanique) = 15 points</t>
  </si>
  <si>
    <t>[80, 60[</t>
  </si>
  <si>
    <t>[60, 40[</t>
  </si>
  <si>
    <t>[40, 20[</t>
  </si>
  <si>
    <t>[20, 0]</t>
  </si>
  <si>
    <t>Le tableau ci-dessous présente les sources considérées comme étant fiable. Une information provenant d'une source fiable est considérée comme étant précise.</t>
  </si>
  <si>
    <t>Tableau des sources de données considérées comme fiables</t>
  </si>
  <si>
    <t>Sources de données</t>
  </si>
  <si>
    <t>- Application Territoire</t>
  </si>
  <si>
    <t>- Google Maps
- Google Earth
- Relève GPS sur le terrain
- Archives municipales
- Rapport d'expert
- Rapport d'ingénieur
- Contrat</t>
  </si>
  <si>
    <r>
      <t xml:space="preserve">Inscrire la valeur actuelle de remplacement de l'immobilisation ponctuelle du point de vue civil et mécanique (en dollars 2017). La valeur actuelle de remplacement doit tenir compte de la valeur totale des travaux de réhabilitations effectués au courant de la vie de l'immobilisation, les taxes ainsi que les frais de contingence.
</t>
    </r>
    <r>
      <rPr>
        <u/>
        <sz val="11"/>
        <color indexed="8"/>
        <rFont val="Arial"/>
        <family val="2"/>
      </rPr>
      <t>Taxes</t>
    </r>
    <r>
      <rPr>
        <sz val="11"/>
        <color indexed="8"/>
        <rFont val="Arial"/>
        <family val="2"/>
      </rPr>
      <t xml:space="preserve">
Puisque les municipalités se font rembourser la totalité de la TPS et 50 % de la TVQ (Remboursement de TPS et de TVQ accordé aux organismes de services publics, Revenu Québec, 2016), un montant équivalent à 5% de la valeur actuelle de remplacement doit être inclus afin de considérer les taxes.
</t>
    </r>
    <r>
      <rPr>
        <u/>
        <sz val="11"/>
        <color indexed="8"/>
        <rFont val="Arial"/>
        <family val="2"/>
      </rPr>
      <t xml:space="preserve">Frais de contingence
</t>
    </r>
    <r>
      <rPr>
        <sz val="11"/>
        <color indexed="8"/>
        <rFont val="Arial"/>
        <family val="2"/>
      </rPr>
      <t>Les frais de contingence représentent les coûts de planification et d’évaluation pour la conception (ingénierie, arpentage, plans et devis, estimation de coûts), la surveillance et la gestion de projets admissibles. Ces frais sont évalués à 15 % de la valeur actuelle de remplacement après taxes (Guide sur le Programme Nouveau Fonds Chantiers Canada-Québec, MAMOT, 2016, p.9). 
qui représentent les frais d’ingénierie (plans, devis, étude géotechnique, surveillance, etc.), l’arpentage légal (servitude, lotissement), le financement temporaire, etc. Ils sont évalués à 22%.</t>
    </r>
  </si>
  <si>
    <t>12.Spécifications pour les régies et agglomérations</t>
  </si>
  <si>
    <t>13.Sources</t>
  </si>
  <si>
    <t/>
  </si>
  <si>
    <t>De</t>
  </si>
  <si>
    <t>À</t>
  </si>
  <si>
    <t>Facteur de conversion</t>
  </si>
  <si>
    <t xml:space="preserve">Les valeurs actualisées sont calculées avec les indices de prix de la construction de bâtiments (IPCB) pour les immeubles non résidentiels. Les taux proviennent de </t>
  </si>
  <si>
    <t>L'outil d'actualisation des valeurs de remplacement actualise une valeur de remplacement d'une année antérieure en valeur de 2017.</t>
  </si>
  <si>
    <t>v.2018-05-30</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</si>
</sst>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 * #,##0.00_)\ &quot;$&quot;_ ;_ * \(#,##0.00\)\ &quot;$&quot;_ ;_ * &quot;-&quot;??_)\ &quot;$&quot;_ ;_ @_ "/>
    <numFmt numFmtId="164" formatCode="[&lt;=9999999]###\-####;###\-###\-####"/>
    <numFmt numFmtId="165" formatCode="0000"/>
    <numFmt numFmtId="166" formatCode="0.00000"/>
    <numFmt numFmtId="167" formatCode="#,##0\ &quot;$&quot;"/>
    <numFmt numFmtId="168" formatCode=";;;"/>
    <numFmt numFmtId="169" formatCode="_-* #,##0.00\ _$_-;_-* #,##0.00\ _$\-;_-* &quot;-&quot;??\ _$_-;_-@_-"/>
    <numFmt numFmtId="170" formatCode="_-* #,##0.00000\ _$_-;_-* #,##0.00000\ _$\-;_-* &quot;-&quot;??\ _$_-;_-@_-"/>
    <numFmt numFmtId="171" formatCode="0.0000"/>
  </numFmts>
  <fonts count="49" x14ac:knownFonts="1">
    <font>
      <sz val="11"/>
      <color theme="1"/>
      <name val="Calibri"/>
      <family val="2"/>
      <scheme val="minor"/>
    </font>
    <font>
      <sz val="11"/>
      <color indexed="8"/>
      <name val="Calibri"/>
      <family val="2"/>
    </font>
    <font>
      <sz val="10"/>
      <name val="Arial"/>
      <family val="2"/>
    </font>
    <font>
      <sz val="11"/>
      <color indexed="9"/>
      <name val="Calibri"/>
      <family val="2"/>
    </font>
    <font>
      <sz val="8"/>
      <name val="Calibri"/>
      <family val="2"/>
    </font>
    <font>
      <u/>
      <sz val="14"/>
      <color indexed="8"/>
      <name val="Arial"/>
      <family val="2"/>
    </font>
    <font>
      <sz val="11"/>
      <color indexed="8"/>
      <name val="Arial"/>
      <family val="2"/>
    </font>
    <font>
      <sz val="11"/>
      <color indexed="9"/>
      <name val="Arial"/>
      <family val="2"/>
    </font>
    <font>
      <sz val="11"/>
      <name val="Arial"/>
      <family val="2"/>
    </font>
    <font>
      <b/>
      <sz val="8"/>
      <name val="Arial"/>
      <family val="2"/>
    </font>
    <font>
      <u/>
      <sz val="10"/>
      <color indexed="12"/>
      <name val="Arial"/>
      <family val="2"/>
    </font>
    <font>
      <sz val="10"/>
      <color indexed="8"/>
      <name val="Arial"/>
      <family val="2"/>
    </font>
    <font>
      <b/>
      <sz val="11"/>
      <name val="Arial"/>
      <family val="2"/>
    </font>
    <font>
      <sz val="11"/>
      <color indexed="8"/>
      <name val="Calibri"/>
      <family val="2"/>
    </font>
    <font>
      <b/>
      <sz val="11"/>
      <color indexed="9"/>
      <name val="Arial"/>
      <family val="2"/>
    </font>
    <font>
      <u/>
      <sz val="11"/>
      <color indexed="12"/>
      <name val="Arial"/>
      <family val="2"/>
    </font>
    <font>
      <b/>
      <sz val="11"/>
      <color indexed="14"/>
      <name val="Arial"/>
      <family val="2"/>
    </font>
    <font>
      <sz val="11"/>
      <color indexed="8"/>
      <name val="Calibri"/>
      <family val="2"/>
    </font>
    <font>
      <sz val="11"/>
      <color indexed="55"/>
      <name val="Arial"/>
      <family val="2"/>
    </font>
    <font>
      <sz val="11"/>
      <color indexed="8"/>
      <name val="Calibri"/>
      <family val="2"/>
    </font>
    <font>
      <u/>
      <sz val="11"/>
      <name val="Arial"/>
      <family val="2"/>
    </font>
    <font>
      <b/>
      <u/>
      <sz val="11"/>
      <name val="Arial"/>
      <family val="2"/>
    </font>
    <font>
      <b/>
      <sz val="12"/>
      <name val="Arial"/>
      <family val="2"/>
    </font>
    <font>
      <sz val="6"/>
      <name val="Symbol"/>
      <family val="1"/>
      <charset val="2"/>
    </font>
    <font>
      <sz val="11"/>
      <name val="Calibri"/>
      <family val="2"/>
    </font>
    <font>
      <b/>
      <sz val="11"/>
      <color indexed="8"/>
      <name val="Arial"/>
      <family val="2"/>
    </font>
    <font>
      <b/>
      <sz val="11"/>
      <color indexed="57"/>
      <name val="Arial"/>
      <family val="2"/>
    </font>
    <font>
      <b/>
      <u/>
      <sz val="11"/>
      <color indexed="57"/>
      <name val="Arial"/>
      <family val="2"/>
    </font>
    <font>
      <u/>
      <sz val="11"/>
      <color indexed="8"/>
      <name val="Arial"/>
      <family val="2"/>
    </font>
    <font>
      <sz val="11"/>
      <color theme="0"/>
      <name val="Calibri"/>
      <family val="2"/>
      <scheme val="minor"/>
    </font>
    <font>
      <sz val="11"/>
      <color theme="0"/>
      <name val="Arial"/>
      <family val="2"/>
    </font>
    <font>
      <b/>
      <sz val="11"/>
      <color theme="0"/>
      <name val="Arial"/>
      <family val="2"/>
    </font>
    <font>
      <sz val="11"/>
      <color theme="0"/>
      <name val="Calibri"/>
      <family val="2"/>
    </font>
    <font>
      <u/>
      <sz val="11"/>
      <color theme="0"/>
      <name val="Arial"/>
      <family val="2"/>
    </font>
    <font>
      <sz val="11"/>
      <name val="Calibri"/>
      <family val="2"/>
      <scheme val="minor"/>
    </font>
    <font>
      <sz val="11"/>
      <color rgb="FFFF0000"/>
      <name val="Calibri"/>
      <family val="2"/>
      <scheme val="minor"/>
    </font>
    <font>
      <sz val="11"/>
      <color theme="1"/>
      <name val="Calibri"/>
      <family val="2"/>
      <scheme val="minor"/>
    </font>
    <font>
      <b/>
      <sz val="11"/>
      <color rgb="FF339966"/>
      <name val="Arial"/>
      <family val="2"/>
    </font>
    <font>
      <b/>
      <u/>
      <sz val="11"/>
      <color rgb="FF339966"/>
      <name val="Arial"/>
      <family val="2"/>
    </font>
    <font>
      <sz val="8"/>
      <color indexed="8"/>
      <name val="Arial"/>
      <family val="2"/>
    </font>
    <font>
      <b/>
      <sz val="10"/>
      <name val="Arial"/>
      <family val="2"/>
    </font>
    <font>
      <u/>
      <sz val="10"/>
      <name val="Arial"/>
      <family val="2"/>
    </font>
    <font>
      <i/>
      <sz val="11"/>
      <name val="Arial"/>
      <family val="2"/>
    </font>
    <font>
      <sz val="8"/>
      <color rgb="FF000000"/>
      <name val="Segoe UI"/>
      <family val="2"/>
    </font>
    <font>
      <sz val="8"/>
      <name val="Arial"/>
      <family val="2"/>
    </font>
    <font>
      <b/>
      <sz val="16"/>
      <color theme="1"/>
      <name val="Calibri"/>
      <family val="2"/>
      <scheme val="minor"/>
    </font>
    <font>
      <b/>
      <sz val="12"/>
      <color theme="1"/>
      <name val="Calibri"/>
      <family val="2"/>
      <scheme val="minor"/>
    </font>
    <font>
      <sz val="12"/>
      <color theme="1"/>
      <name val="Calibri"/>
      <family val="2"/>
      <scheme val="minor"/>
    </font>
    <font>
      <u/>
      <sz val="11"/>
      <color indexed="12"/>
      <name val="Calibri"/>
      <family val="2"/>
      <scheme val="minor"/>
    </font>
  </fonts>
  <fills count="17">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theme="0" tint="-0.249977111117893"/>
        <bgColor indexed="64"/>
      </patternFill>
    </fill>
    <fill>
      <patternFill patternType="solid">
        <fgColor theme="0"/>
        <bgColor indexed="64"/>
      </patternFill>
    </fill>
    <fill>
      <patternFill patternType="solid">
        <fgColor rgb="FF99CCFF"/>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C000"/>
        <bgColor indexed="64"/>
      </patternFill>
    </fill>
    <fill>
      <patternFill patternType="solid">
        <fgColor rgb="FFC0C0C0"/>
        <bgColor indexed="64"/>
      </patternFill>
    </fill>
    <fill>
      <patternFill patternType="solid">
        <fgColor rgb="FF00B050"/>
        <bgColor indexed="64"/>
      </patternFill>
    </fill>
    <fill>
      <patternFill patternType="solid">
        <fgColor rgb="FFFF0000"/>
        <bgColor indexed="64"/>
      </patternFill>
    </fill>
    <fill>
      <patternFill patternType="solid">
        <fgColor theme="4" tint="-0.249977111117893"/>
        <bgColor indexed="64"/>
      </patternFill>
    </fill>
  </fills>
  <borders count="53">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10"/>
      </left>
      <right style="thin">
        <color indexed="10"/>
      </right>
      <top style="thin">
        <color indexed="10"/>
      </top>
      <bottom style="thin">
        <color indexed="10"/>
      </bottom>
      <diagonal/>
    </border>
    <border>
      <left/>
      <right/>
      <top/>
      <bottom style="double">
        <color indexed="64"/>
      </bottom>
      <diagonal/>
    </border>
    <border>
      <left/>
      <right style="double">
        <color indexed="64"/>
      </right>
      <top/>
      <bottom style="double">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style="thin">
        <color indexed="64"/>
      </left>
      <right style="thin">
        <color indexed="64"/>
      </right>
      <top style="thin">
        <color indexed="64"/>
      </top>
      <bottom/>
      <diagonal/>
    </border>
    <border>
      <left style="medium">
        <color rgb="FF339966"/>
      </left>
      <right/>
      <top style="medium">
        <color rgb="FF339966"/>
      </top>
      <bottom style="medium">
        <color rgb="FF339966"/>
      </bottom>
      <diagonal/>
    </border>
    <border>
      <left/>
      <right style="medium">
        <color rgb="FF339966"/>
      </right>
      <top style="medium">
        <color rgb="FF339966"/>
      </top>
      <bottom style="medium">
        <color rgb="FF339966"/>
      </bottom>
      <diagonal/>
    </border>
    <border>
      <left/>
      <right/>
      <top/>
      <bottom style="medium">
        <color rgb="FF339966"/>
      </bottom>
      <diagonal/>
    </border>
    <border>
      <left style="medium">
        <color rgb="FF339966"/>
      </left>
      <right style="thin">
        <color auto="1"/>
      </right>
      <top style="medium">
        <color rgb="FF339966"/>
      </top>
      <bottom style="thin">
        <color auto="1"/>
      </bottom>
      <diagonal/>
    </border>
    <border>
      <left style="thin">
        <color auto="1"/>
      </left>
      <right style="medium">
        <color rgb="FF339966"/>
      </right>
      <top style="medium">
        <color rgb="FF339966"/>
      </top>
      <bottom style="thin">
        <color auto="1"/>
      </bottom>
      <diagonal/>
    </border>
    <border>
      <left style="medium">
        <color rgb="FF339966"/>
      </left>
      <right style="thin">
        <color auto="1"/>
      </right>
      <top style="thin">
        <color auto="1"/>
      </top>
      <bottom style="medium">
        <color rgb="FF339966"/>
      </bottom>
      <diagonal/>
    </border>
    <border>
      <left style="thin">
        <color auto="1"/>
      </left>
      <right style="medium">
        <color rgb="FF339966"/>
      </right>
      <top style="thin">
        <color auto="1"/>
      </top>
      <bottom style="medium">
        <color rgb="FF339966"/>
      </bottom>
      <diagonal/>
    </border>
    <border>
      <left/>
      <right style="medium">
        <color rgb="FF339966"/>
      </right>
      <top style="medium">
        <color rgb="FF339966"/>
      </top>
      <bottom style="thin">
        <color auto="1"/>
      </bottom>
      <diagonal/>
    </border>
    <border>
      <left/>
      <right style="medium">
        <color rgb="FF339966"/>
      </right>
      <top style="thin">
        <color auto="1"/>
      </top>
      <bottom style="medium">
        <color rgb="FF339966"/>
      </bottom>
      <diagonal/>
    </border>
    <border>
      <left style="thin">
        <color auto="1"/>
      </left>
      <right style="thin">
        <color indexed="64"/>
      </right>
      <top style="thin">
        <color auto="1"/>
      </top>
      <bottom style="thin">
        <color theme="0" tint="-0.34998626667073579"/>
      </bottom>
      <diagonal/>
    </border>
    <border>
      <left style="thin">
        <color auto="1"/>
      </left>
      <right style="thin">
        <color indexed="64"/>
      </right>
      <top style="thin">
        <color theme="0" tint="-0.34998626667073579"/>
      </top>
      <bottom style="thin">
        <color theme="0" tint="-0.34998626667073579"/>
      </bottom>
      <diagonal/>
    </border>
    <border>
      <left style="thin">
        <color auto="1"/>
      </left>
      <right style="thin">
        <color indexed="64"/>
      </right>
      <top style="thin">
        <color theme="0" tint="-0.34998626667073579"/>
      </top>
      <bottom style="thin">
        <color auto="1"/>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s>
  <cellStyleXfs count="7">
    <xf numFmtId="0" fontId="0" fillId="0" borderId="0"/>
    <xf numFmtId="0" fontId="10" fillId="0" borderId="0" applyNumberFormat="0" applyFill="0" applyBorder="0" applyAlignment="0" applyProtection="0">
      <alignment vertical="top"/>
      <protection locked="0"/>
    </xf>
    <xf numFmtId="0" fontId="1" fillId="0" borderId="0"/>
    <xf numFmtId="44" fontId="36" fillId="0" borderId="0" applyFont="0" applyFill="0" applyBorder="0" applyAlignment="0" applyProtection="0"/>
    <xf numFmtId="169" fontId="2" fillId="0" borderId="0" applyFont="0" applyFill="0" applyBorder="0" applyAlignment="0" applyProtection="0"/>
    <xf numFmtId="9" fontId="2" fillId="0" borderId="0" applyFont="0" applyFill="0" applyBorder="0" applyAlignment="0" applyProtection="0"/>
    <xf numFmtId="44" fontId="36" fillId="0" borderId="0" applyFont="0" applyFill="0" applyBorder="0" applyAlignment="0" applyProtection="0"/>
  </cellStyleXfs>
  <cellXfs count="341">
    <xf numFmtId="0" fontId="0" fillId="0" borderId="0" xfId="0"/>
    <xf numFmtId="0" fontId="2" fillId="0" borderId="1" xfId="0" applyNumberFormat="1" applyFont="1" applyFill="1" applyBorder="1" applyAlignment="1" applyProtection="1">
      <alignment horizontal="center" vertical="center" wrapText="1"/>
      <protection hidden="1"/>
    </xf>
    <xf numFmtId="0" fontId="5" fillId="0" borderId="0" xfId="0" applyFont="1" applyAlignment="1">
      <alignment vertical="center"/>
    </xf>
    <xf numFmtId="0" fontId="6" fillId="0" borderId="0" xfId="0" applyFont="1" applyAlignment="1">
      <alignment vertical="center"/>
    </xf>
    <xf numFmtId="0" fontId="7" fillId="2" borderId="0" xfId="0" applyFont="1" applyFill="1" applyBorder="1" applyAlignment="1">
      <alignment vertical="center"/>
    </xf>
    <xf numFmtId="0" fontId="7" fillId="2" borderId="0" xfId="0" applyFont="1" applyFill="1" applyBorder="1" applyAlignment="1">
      <alignment horizontal="left" vertical="center"/>
    </xf>
    <xf numFmtId="0" fontId="8" fillId="2" borderId="0" xfId="0" applyFont="1" applyFill="1" applyBorder="1" applyAlignment="1" applyProtection="1">
      <alignment vertical="center"/>
    </xf>
    <xf numFmtId="0" fontId="6" fillId="0" borderId="0" xfId="0" applyFont="1"/>
    <xf numFmtId="0" fontId="12" fillId="0" borderId="0" xfId="0" applyFont="1" applyFill="1" applyBorder="1" applyProtection="1">
      <protection hidden="1"/>
    </xf>
    <xf numFmtId="0" fontId="13" fillId="0" borderId="0" xfId="0" applyFont="1" applyFill="1" applyBorder="1" applyProtection="1">
      <protection hidden="1"/>
    </xf>
    <xf numFmtId="0" fontId="8" fillId="0" borderId="0" xfId="0" applyNumberFormat="1" applyFont="1" applyFill="1" applyBorder="1" applyAlignment="1" applyProtection="1">
      <alignment vertical="center" wrapText="1"/>
      <protection hidden="1"/>
    </xf>
    <xf numFmtId="0" fontId="16" fillId="0" borderId="0" xfId="0" applyNumberFormat="1" applyFont="1" applyFill="1" applyBorder="1" applyAlignment="1" applyProtection="1">
      <alignment horizontal="left" vertical="top" wrapText="1"/>
      <protection hidden="1"/>
    </xf>
    <xf numFmtId="0" fontId="12" fillId="0" borderId="0" xfId="0" applyFont="1" applyFill="1" applyBorder="1" applyAlignment="1" applyProtection="1">
      <alignment vertical="center"/>
      <protection hidden="1"/>
    </xf>
    <xf numFmtId="0" fontId="13" fillId="0" borderId="0" xfId="0" applyFont="1" applyProtection="1">
      <protection hidden="1"/>
    </xf>
    <xf numFmtId="0" fontId="19" fillId="0" borderId="0" xfId="0" applyFont="1" applyProtection="1">
      <protection hidden="1"/>
    </xf>
    <xf numFmtId="0" fontId="17" fillId="0" borderId="0" xfId="0" applyFont="1" applyProtection="1">
      <protection hidden="1"/>
    </xf>
    <xf numFmtId="0" fontId="8" fillId="0" borderId="0" xfId="0" applyNumberFormat="1" applyFont="1" applyFill="1" applyBorder="1" applyAlignment="1" applyProtection="1">
      <alignment horizontal="center" vertical="center" wrapText="1"/>
      <protection hidden="1"/>
    </xf>
    <xf numFmtId="0" fontId="8" fillId="0" borderId="0" xfId="0" applyNumberFormat="1" applyFont="1" applyFill="1" applyBorder="1" applyAlignment="1" applyProtection="1">
      <alignment horizontal="justify" vertical="center" wrapText="1"/>
      <protection hidden="1"/>
    </xf>
    <xf numFmtId="0" fontId="20" fillId="0" borderId="0" xfId="0" applyNumberFormat="1" applyFont="1" applyFill="1" applyBorder="1" applyAlignment="1" applyProtection="1">
      <alignment vertical="top" wrapText="1"/>
      <protection hidden="1"/>
    </xf>
    <xf numFmtId="0" fontId="8" fillId="0" borderId="2" xfId="0" applyNumberFormat="1" applyFont="1" applyFill="1" applyBorder="1" applyAlignment="1" applyProtection="1">
      <alignment horizontal="center" vertical="center" wrapText="1"/>
      <protection hidden="1"/>
    </xf>
    <xf numFmtId="0" fontId="20" fillId="0" borderId="0" xfId="0" applyNumberFormat="1" applyFont="1" applyFill="1" applyBorder="1" applyAlignment="1" applyProtection="1">
      <alignment horizontal="left" vertical="top" wrapText="1"/>
      <protection hidden="1"/>
    </xf>
    <xf numFmtId="0" fontId="14" fillId="0" borderId="0" xfId="0" applyNumberFormat="1" applyFont="1" applyFill="1" applyBorder="1" applyAlignment="1" applyProtection="1">
      <alignment horizontal="center" vertical="center" wrapText="1"/>
      <protection hidden="1"/>
    </xf>
    <xf numFmtId="0" fontId="8" fillId="0" borderId="0" xfId="0" applyNumberFormat="1" applyFont="1" applyFill="1" applyBorder="1" applyAlignment="1" applyProtection="1">
      <alignment horizontal="left" vertical="top" wrapText="1"/>
      <protection hidden="1"/>
    </xf>
    <xf numFmtId="0" fontId="18" fillId="4" borderId="3" xfId="0" applyNumberFormat="1" applyFont="1" applyFill="1" applyBorder="1" applyAlignment="1" applyProtection="1">
      <alignment horizontal="center" vertical="center" wrapText="1"/>
      <protection hidden="1"/>
    </xf>
    <xf numFmtId="0" fontId="8" fillId="4" borderId="2" xfId="0" applyNumberFormat="1" applyFont="1" applyFill="1" applyBorder="1" applyAlignment="1" applyProtection="1">
      <alignment horizontal="center" vertical="center" wrapText="1"/>
      <protection hidden="1"/>
    </xf>
    <xf numFmtId="0" fontId="2" fillId="4" borderId="2" xfId="0" applyNumberFormat="1" applyFont="1" applyFill="1" applyBorder="1" applyAlignment="1" applyProtection="1">
      <alignment horizontal="center" vertical="center" wrapText="1"/>
      <protection locked="0" hidden="1"/>
    </xf>
    <xf numFmtId="0" fontId="22" fillId="0" borderId="0" xfId="0" applyFont="1" applyFill="1" applyBorder="1" applyProtection="1">
      <protection hidden="1"/>
    </xf>
    <xf numFmtId="0" fontId="0" fillId="0" borderId="0" xfId="0" applyFill="1" applyBorder="1" applyProtection="1">
      <protection hidden="1"/>
    </xf>
    <xf numFmtId="0" fontId="23" fillId="0" borderId="0" xfId="0" applyFont="1" applyFill="1" applyBorder="1" applyAlignment="1" applyProtection="1">
      <alignment horizontal="right" vertical="top" wrapText="1"/>
      <protection hidden="1"/>
    </xf>
    <xf numFmtId="0" fontId="23" fillId="0" borderId="0" xfId="0" applyFont="1" applyFill="1" applyBorder="1" applyAlignment="1" applyProtection="1">
      <alignment horizontal="right" vertical="center" wrapText="1"/>
      <protection hidden="1"/>
    </xf>
    <xf numFmtId="0" fontId="0" fillId="0" borderId="0" xfId="0" applyFill="1"/>
    <xf numFmtId="0" fontId="8" fillId="2" borderId="0" xfId="0" applyFont="1" applyFill="1" applyBorder="1" applyAlignment="1">
      <alignment vertical="center"/>
    </xf>
    <xf numFmtId="0" fontId="2" fillId="4" borderId="1" xfId="0" applyNumberFormat="1" applyFont="1" applyFill="1" applyBorder="1" applyAlignment="1" applyProtection="1">
      <alignment horizontal="center" vertical="center" wrapText="1"/>
      <protection locked="0" hidden="1"/>
    </xf>
    <xf numFmtId="0" fontId="2" fillId="0" borderId="0" xfId="0" applyFont="1" applyFill="1" applyBorder="1" applyAlignment="1" applyProtection="1">
      <alignment vertical="center"/>
    </xf>
    <xf numFmtId="0" fontId="8" fillId="0" borderId="0" xfId="0" applyFont="1" applyBorder="1" applyAlignment="1" applyProtection="1">
      <alignment vertical="center"/>
    </xf>
    <xf numFmtId="0" fontId="25" fillId="0" borderId="0" xfId="0" applyFont="1"/>
    <xf numFmtId="0" fontId="26" fillId="0" borderId="0" xfId="0" applyFont="1"/>
    <xf numFmtId="0" fontId="6" fillId="5" borderId="0" xfId="0" applyFont="1" applyFill="1"/>
    <xf numFmtId="0" fontId="27" fillId="0" borderId="0" xfId="0" applyFont="1"/>
    <xf numFmtId="0" fontId="6" fillId="0" borderId="0" xfId="0" applyFont="1" applyAlignment="1">
      <alignment horizontal="left"/>
    </xf>
    <xf numFmtId="0" fontId="10" fillId="0" borderId="0" xfId="1" applyAlignment="1" applyProtection="1"/>
    <xf numFmtId="0" fontId="12" fillId="2" borderId="10" xfId="0" applyFont="1" applyFill="1" applyBorder="1" applyAlignment="1" applyProtection="1">
      <alignment vertical="center"/>
    </xf>
    <xf numFmtId="0" fontId="8" fillId="0" borderId="10" xfId="0" applyFont="1" applyBorder="1" applyAlignment="1">
      <alignment vertical="center"/>
    </xf>
    <xf numFmtId="0" fontId="8" fillId="0" borderId="11" xfId="0" applyFont="1" applyBorder="1" applyAlignment="1">
      <alignment vertical="center"/>
    </xf>
    <xf numFmtId="0" fontId="21" fillId="2" borderId="11" xfId="0" applyFont="1" applyFill="1" applyBorder="1" applyAlignment="1" applyProtection="1">
      <alignment horizontal="left" vertical="center"/>
    </xf>
    <xf numFmtId="0" fontId="21" fillId="0" borderId="0" xfId="0" applyFont="1" applyBorder="1"/>
    <xf numFmtId="0" fontId="8" fillId="0" borderId="13" xfId="0" applyFont="1" applyBorder="1" applyAlignment="1">
      <alignment vertical="center"/>
    </xf>
    <xf numFmtId="165" fontId="8" fillId="2" borderId="0" xfId="0" applyNumberFormat="1" applyFont="1" applyFill="1" applyBorder="1" applyAlignment="1" applyProtection="1">
      <alignment vertical="center"/>
    </xf>
    <xf numFmtId="0" fontId="8" fillId="0" borderId="0" xfId="0" applyFont="1" applyBorder="1" applyAlignment="1">
      <alignment vertical="center"/>
    </xf>
    <xf numFmtId="0" fontId="8" fillId="0" borderId="12" xfId="0" applyFont="1" applyBorder="1" applyAlignment="1">
      <alignment vertical="center"/>
    </xf>
    <xf numFmtId="0" fontId="8" fillId="0" borderId="0" xfId="0" applyFont="1" applyBorder="1"/>
    <xf numFmtId="0" fontId="8" fillId="2" borderId="12" xfId="0" applyFont="1" applyFill="1" applyBorder="1" applyAlignment="1" applyProtection="1">
      <alignment vertical="center"/>
    </xf>
    <xf numFmtId="0" fontId="8" fillId="0" borderId="12" xfId="0" applyFont="1" applyBorder="1" applyAlignment="1" applyProtection="1">
      <alignment vertical="center"/>
    </xf>
    <xf numFmtId="0" fontId="8" fillId="2" borderId="0" xfId="0" applyFont="1" applyFill="1" applyBorder="1" applyProtection="1"/>
    <xf numFmtId="0" fontId="8" fillId="0" borderId="0" xfId="0" applyFont="1" applyBorder="1" applyAlignment="1">
      <alignment vertical="center" wrapText="1"/>
    </xf>
    <xf numFmtId="0" fontId="8" fillId="2" borderId="12" xfId="0" applyFont="1" applyFill="1" applyBorder="1" applyProtection="1"/>
    <xf numFmtId="0" fontId="21" fillId="2" borderId="12" xfId="0" applyNumberFormat="1" applyFont="1" applyFill="1" applyBorder="1" applyProtection="1"/>
    <xf numFmtId="0" fontId="20" fillId="0" borderId="12" xfId="0" applyFont="1" applyBorder="1" applyProtection="1"/>
    <xf numFmtId="0" fontId="20" fillId="0" borderId="12" xfId="0" applyFont="1" applyBorder="1" applyAlignment="1" applyProtection="1">
      <alignment vertical="center"/>
    </xf>
    <xf numFmtId="0" fontId="8" fillId="2" borderId="0" xfId="0" applyFont="1" applyFill="1" applyBorder="1" applyAlignment="1">
      <alignment horizontal="left"/>
    </xf>
    <xf numFmtId="0" fontId="0" fillId="0" borderId="0" xfId="0" applyAlignment="1"/>
    <xf numFmtId="0" fontId="7" fillId="2" borderId="0" xfId="0" applyFont="1" applyFill="1" applyBorder="1" applyAlignment="1"/>
    <xf numFmtId="0" fontId="8" fillId="2" borderId="0" xfId="0" applyFont="1" applyFill="1" applyBorder="1" applyAlignment="1" applyProtection="1"/>
    <xf numFmtId="165" fontId="8" fillId="2" borderId="0" xfId="0" applyNumberFormat="1" applyFont="1" applyFill="1" applyBorder="1" applyAlignment="1" applyProtection="1"/>
    <xf numFmtId="0" fontId="8" fillId="0" borderId="0" xfId="0" applyFont="1" applyBorder="1" applyAlignment="1"/>
    <xf numFmtId="0" fontId="8" fillId="2" borderId="12" xfId="0" applyFont="1" applyFill="1" applyBorder="1" applyAlignment="1" applyProtection="1"/>
    <xf numFmtId="0" fontId="28" fillId="0" borderId="0" xfId="0" applyFont="1"/>
    <xf numFmtId="0" fontId="28" fillId="0" borderId="0" xfId="0" applyNumberFormat="1" applyFont="1"/>
    <xf numFmtId="0" fontId="28" fillId="0" borderId="0" xfId="0" applyFont="1" applyAlignment="1">
      <alignment vertical="center"/>
    </xf>
    <xf numFmtId="0" fontId="8" fillId="0" borderId="0" xfId="0" applyFont="1" applyFill="1" applyBorder="1" applyProtection="1">
      <protection hidden="1"/>
    </xf>
    <xf numFmtId="0" fontId="24" fillId="0" borderId="0" xfId="0" applyFont="1" applyFill="1" applyBorder="1" applyProtection="1">
      <protection hidden="1"/>
    </xf>
    <xf numFmtId="0" fontId="8" fillId="0" borderId="2" xfId="0" applyFont="1" applyBorder="1"/>
    <xf numFmtId="0" fontId="8" fillId="0" borderId="15" xfId="0" applyFont="1" applyBorder="1"/>
    <xf numFmtId="0" fontId="8" fillId="0" borderId="16" xfId="0" applyFont="1" applyBorder="1"/>
    <xf numFmtId="0" fontId="8" fillId="0" borderId="17" xfId="0" applyFont="1" applyBorder="1"/>
    <xf numFmtId="0" fontId="8" fillId="0" borderId="18" xfId="0" applyFont="1" applyBorder="1"/>
    <xf numFmtId="0" fontId="8" fillId="0" borderId="19" xfId="0" applyFont="1" applyBorder="1"/>
    <xf numFmtId="0" fontId="8" fillId="0" borderId="20" xfId="0" applyFont="1" applyBorder="1"/>
    <xf numFmtId="0" fontId="8" fillId="0" borderId="1" xfId="0" applyFont="1" applyBorder="1"/>
    <xf numFmtId="1" fontId="8" fillId="0" borderId="1" xfId="0" applyNumberFormat="1" applyFont="1" applyFill="1" applyBorder="1" applyAlignment="1" applyProtection="1">
      <alignment horizontal="center" vertical="center" wrapText="1"/>
      <protection hidden="1"/>
    </xf>
    <xf numFmtId="0" fontId="11" fillId="0" borderId="0" xfId="0" applyFont="1" applyAlignment="1">
      <alignment vertical="center"/>
    </xf>
    <xf numFmtId="0" fontId="30" fillId="0" borderId="0" xfId="0" applyFont="1"/>
    <xf numFmtId="0" fontId="31" fillId="0" borderId="0" xfId="0" applyNumberFormat="1" applyFont="1" applyFill="1" applyBorder="1" applyAlignment="1" applyProtection="1">
      <alignment horizontal="left" vertical="top" wrapText="1"/>
      <protection hidden="1"/>
    </xf>
    <xf numFmtId="0" fontId="29" fillId="0" borderId="0" xfId="0" applyFont="1"/>
    <xf numFmtId="0" fontId="29" fillId="0" borderId="0" xfId="0" applyFont="1" applyFill="1"/>
    <xf numFmtId="0" fontId="29" fillId="0" borderId="0" xfId="0" applyFont="1" applyFill="1" applyBorder="1" applyProtection="1">
      <protection hidden="1"/>
    </xf>
    <xf numFmtId="0" fontId="32" fillId="0" borderId="0" xfId="0" applyFont="1" applyFill="1" applyBorder="1" applyProtection="1">
      <protection hidden="1"/>
    </xf>
    <xf numFmtId="0" fontId="30" fillId="0" borderId="0" xfId="0" applyNumberFormat="1" applyFont="1" applyFill="1" applyBorder="1" applyAlignment="1" applyProtection="1">
      <alignment horizontal="left" vertical="top" wrapText="1"/>
      <protection hidden="1"/>
    </xf>
    <xf numFmtId="0" fontId="33" fillId="0" borderId="0" xfId="0" applyNumberFormat="1" applyFont="1" applyFill="1" applyBorder="1" applyAlignment="1" applyProtection="1">
      <alignment horizontal="left" vertical="top" wrapText="1"/>
      <protection hidden="1"/>
    </xf>
    <xf numFmtId="0" fontId="8" fillId="0" borderId="0" xfId="0" applyFont="1"/>
    <xf numFmtId="0" fontId="34" fillId="0" borderId="0" xfId="0" applyFont="1"/>
    <xf numFmtId="0" fontId="34" fillId="0" borderId="0" xfId="0" applyFont="1" applyFill="1"/>
    <xf numFmtId="0" fontId="8" fillId="0" borderId="6" xfId="0" applyFont="1" applyBorder="1"/>
    <xf numFmtId="0" fontId="2" fillId="0" borderId="0" xfId="0" applyFont="1" applyFill="1" applyBorder="1" applyAlignment="1" applyProtection="1">
      <alignment vertical="center"/>
      <protection hidden="1"/>
    </xf>
    <xf numFmtId="0" fontId="12" fillId="0" borderId="0" xfId="0" applyNumberFormat="1" applyFont="1" applyFill="1" applyBorder="1" applyAlignment="1" applyProtection="1">
      <alignment horizontal="left" vertical="top" wrapText="1"/>
      <protection hidden="1"/>
    </xf>
    <xf numFmtId="0" fontId="24" fillId="0" borderId="0" xfId="0" applyFont="1"/>
    <xf numFmtId="0" fontId="24" fillId="0" borderId="0" xfId="0" applyFont="1" applyFill="1"/>
    <xf numFmtId="0" fontId="8" fillId="0" borderId="0" xfId="2" applyNumberFormat="1" applyFont="1" applyAlignment="1">
      <alignment vertical="top" wrapText="1"/>
    </xf>
    <xf numFmtId="0" fontId="8" fillId="0" borderId="0" xfId="0" applyNumberFormat="1" applyFont="1"/>
    <xf numFmtId="0" fontId="8" fillId="0" borderId="0" xfId="2" applyNumberFormat="1" applyFont="1" applyAlignment="1">
      <alignment horizontal="left" vertical="center" wrapText="1"/>
    </xf>
    <xf numFmtId="0" fontId="34" fillId="0" borderId="0" xfId="0" applyFont="1" applyFill="1" applyBorder="1" applyProtection="1">
      <protection hidden="1"/>
    </xf>
    <xf numFmtId="0" fontId="34" fillId="7" borderId="0" xfId="0" applyFont="1" applyFill="1"/>
    <xf numFmtId="0" fontId="34" fillId="0" borderId="0" xfId="0" applyFont="1" applyBorder="1"/>
    <xf numFmtId="0" fontId="8" fillId="0" borderId="7" xfId="0" applyFont="1" applyBorder="1" applyAlignment="1">
      <alignment vertical="center"/>
    </xf>
    <xf numFmtId="0" fontId="8" fillId="0" borderId="21" xfId="0" applyFont="1" applyBorder="1" applyAlignment="1">
      <alignment vertical="center"/>
    </xf>
    <xf numFmtId="0" fontId="8" fillId="0" borderId="8" xfId="0" applyFont="1" applyBorder="1" applyAlignment="1">
      <alignment vertical="center"/>
    </xf>
    <xf numFmtId="168" fontId="0" fillId="0" borderId="0" xfId="0" applyNumberFormat="1"/>
    <xf numFmtId="168" fontId="0" fillId="0" borderId="0" xfId="0" applyNumberFormat="1" applyAlignment="1"/>
    <xf numFmtId="166" fontId="6" fillId="4" borderId="2" xfId="0" applyNumberFormat="1" applyFont="1" applyFill="1" applyBorder="1" applyAlignment="1" applyProtection="1">
      <alignment horizontal="center" wrapText="1"/>
      <protection locked="0"/>
    </xf>
    <xf numFmtId="0" fontId="35" fillId="0" borderId="0" xfId="0" applyFont="1"/>
    <xf numFmtId="0" fontId="35" fillId="0" borderId="0" xfId="0" applyFont="1" applyAlignment="1"/>
    <xf numFmtId="0" fontId="34" fillId="0" borderId="8" xfId="0" applyFont="1" applyBorder="1"/>
    <xf numFmtId="0" fontId="6" fillId="4" borderId="2" xfId="0" applyFont="1" applyFill="1" applyBorder="1" applyAlignment="1" applyProtection="1">
      <alignment horizontal="center" wrapText="1"/>
      <protection locked="0"/>
    </xf>
    <xf numFmtId="167" fontId="6" fillId="4" borderId="0" xfId="0" applyNumberFormat="1" applyFont="1" applyFill="1" applyBorder="1" applyAlignment="1" applyProtection="1">
      <alignment horizontal="center" wrapText="1"/>
      <protection locked="0"/>
    </xf>
    <xf numFmtId="0" fontId="29" fillId="0" borderId="0" xfId="0" applyFont="1" applyAlignment="1"/>
    <xf numFmtId="0" fontId="30" fillId="0" borderId="0" xfId="0" applyFont="1" applyAlignment="1"/>
    <xf numFmtId="0" fontId="8" fillId="0" borderId="0" xfId="0" applyFont="1" applyFill="1" applyBorder="1" applyAlignment="1">
      <alignment vertical="center"/>
    </xf>
    <xf numFmtId="0" fontId="0" fillId="0" borderId="0" xfId="0" applyProtection="1">
      <protection locked="0"/>
    </xf>
    <xf numFmtId="0" fontId="2" fillId="8" borderId="2" xfId="0" applyFont="1" applyFill="1" applyBorder="1" applyAlignment="1" applyProtection="1">
      <alignment horizontal="center" vertical="center"/>
    </xf>
    <xf numFmtId="166" fontId="2" fillId="3" borderId="2" xfId="0" applyNumberFormat="1" applyFont="1" applyFill="1" applyBorder="1" applyAlignment="1" applyProtection="1">
      <alignment horizontal="center" vertical="center" wrapText="1"/>
    </xf>
    <xf numFmtId="0" fontId="6" fillId="0" borderId="0" xfId="0" applyFont="1" applyBorder="1" applyAlignment="1">
      <alignment vertical="center"/>
    </xf>
    <xf numFmtId="0" fontId="12" fillId="2" borderId="0" xfId="0" applyFont="1" applyFill="1" applyBorder="1" applyAlignment="1" applyProtection="1">
      <alignment vertical="center"/>
    </xf>
    <xf numFmtId="0" fontId="21" fillId="2" borderId="12" xfId="0" applyFont="1" applyFill="1" applyBorder="1" applyAlignment="1" applyProtection="1">
      <alignment horizontal="left" vertical="center"/>
    </xf>
    <xf numFmtId="0" fontId="38" fillId="0" borderId="0" xfId="0" applyFont="1" applyBorder="1" applyAlignment="1">
      <alignment vertical="top" wrapText="1"/>
    </xf>
    <xf numFmtId="0" fontId="38" fillId="0" borderId="0" xfId="0" applyFont="1" applyBorder="1" applyAlignment="1">
      <alignment horizontal="center" vertical="top" wrapText="1"/>
    </xf>
    <xf numFmtId="0" fontId="12" fillId="0" borderId="0" xfId="0" applyFont="1"/>
    <xf numFmtId="0" fontId="25" fillId="0" borderId="0" xfId="0" applyFont="1" applyAlignment="1">
      <alignment horizontal="justify" vertical="top" wrapText="1"/>
    </xf>
    <xf numFmtId="44" fontId="25" fillId="9" borderId="29" xfId="3" applyFont="1" applyFill="1" applyBorder="1" applyAlignment="1">
      <alignment vertical="top" wrapText="1"/>
    </xf>
    <xf numFmtId="0" fontId="37" fillId="0" borderId="0" xfId="0" applyFont="1" applyBorder="1" applyAlignment="1">
      <alignment vertical="top" wrapText="1"/>
    </xf>
    <xf numFmtId="0" fontId="12" fillId="0" borderId="0" xfId="0" applyFont="1" applyBorder="1" applyAlignment="1">
      <alignment horizontal="left" vertical="top" wrapText="1"/>
    </xf>
    <xf numFmtId="0" fontId="12" fillId="0" borderId="0" xfId="0" applyFont="1" applyBorder="1" applyAlignment="1">
      <alignment horizontal="left" vertical="top"/>
    </xf>
    <xf numFmtId="0" fontId="23" fillId="0" borderId="0" xfId="0" applyFont="1" applyFill="1" applyBorder="1" applyAlignment="1" applyProtection="1">
      <alignment horizontal="center" vertical="top" wrapText="1"/>
      <protection hidden="1"/>
    </xf>
    <xf numFmtId="0" fontId="15" fillId="0" borderId="0" xfId="1" applyFont="1" applyAlignment="1" applyProtection="1"/>
    <xf numFmtId="0" fontId="25" fillId="10" borderId="35" xfId="0" applyFont="1" applyFill="1" applyBorder="1" applyAlignment="1" applyProtection="1">
      <protection locked="0"/>
    </xf>
    <xf numFmtId="44" fontId="25" fillId="10" borderId="36" xfId="3" applyFont="1" applyFill="1" applyBorder="1" applyAlignment="1" applyProtection="1">
      <protection locked="0"/>
    </xf>
    <xf numFmtId="1" fontId="8" fillId="0" borderId="2" xfId="0" applyNumberFormat="1" applyFont="1" applyFill="1" applyBorder="1" applyAlignment="1" applyProtection="1">
      <alignment horizontal="center" vertical="center" wrapText="1"/>
      <protection hidden="1"/>
    </xf>
    <xf numFmtId="0" fontId="11" fillId="3" borderId="1" xfId="0" applyFont="1" applyFill="1" applyBorder="1" applyAlignment="1">
      <alignment horizontal="center" vertical="center" wrapText="1"/>
    </xf>
    <xf numFmtId="0" fontId="6" fillId="0" borderId="0" xfId="0" applyFont="1" applyFill="1" applyBorder="1" applyAlignment="1">
      <alignment vertical="center"/>
    </xf>
    <xf numFmtId="0" fontId="11" fillId="0" borderId="0" xfId="0" applyFont="1" applyFill="1" applyBorder="1" applyAlignment="1">
      <alignment vertical="center" wrapText="1"/>
    </xf>
    <xf numFmtId="0" fontId="6" fillId="0" borderId="0" xfId="0" applyFont="1" applyFill="1" applyBorder="1" applyAlignment="1">
      <alignment vertical="center" wrapText="1"/>
    </xf>
    <xf numFmtId="0" fontId="11" fillId="3" borderId="2" xfId="0" applyFont="1" applyFill="1" applyBorder="1" applyAlignment="1">
      <alignment horizontal="center" vertical="center" wrapText="1"/>
    </xf>
    <xf numFmtId="0" fontId="8" fillId="11" borderId="0" xfId="0" applyFont="1" applyFill="1" applyBorder="1" applyAlignment="1">
      <alignment vertical="center"/>
    </xf>
    <xf numFmtId="0" fontId="8" fillId="11" borderId="13" xfId="0" applyFont="1" applyFill="1" applyBorder="1" applyAlignment="1">
      <alignment vertical="center"/>
    </xf>
    <xf numFmtId="0" fontId="0" fillId="11" borderId="0" xfId="0" applyFill="1"/>
    <xf numFmtId="0" fontId="8" fillId="11" borderId="13" xfId="0" applyFont="1" applyFill="1" applyBorder="1" applyAlignment="1"/>
    <xf numFmtId="0" fontId="8" fillId="11" borderId="0" xfId="0" applyFont="1" applyFill="1" applyBorder="1" applyAlignment="1"/>
    <xf numFmtId="0" fontId="0" fillId="11" borderId="0" xfId="0" applyFill="1" applyAlignment="1"/>
    <xf numFmtId="0" fontId="8" fillId="11" borderId="0" xfId="0" applyFont="1" applyFill="1" applyBorder="1"/>
    <xf numFmtId="0" fontId="8" fillId="11" borderId="13" xfId="0" applyFont="1" applyFill="1" applyBorder="1"/>
    <xf numFmtId="0" fontId="8" fillId="0" borderId="0" xfId="0" applyFont="1"/>
    <xf numFmtId="0" fontId="2" fillId="7" borderId="2" xfId="0" applyFont="1" applyFill="1" applyBorder="1" applyAlignment="1">
      <alignment horizontal="center" vertical="center"/>
    </xf>
    <xf numFmtId="170" fontId="2" fillId="7" borderId="2" xfId="4" applyNumberFormat="1" applyFont="1" applyFill="1" applyBorder="1" applyAlignment="1">
      <alignment horizontal="center" vertical="center"/>
    </xf>
    <xf numFmtId="0" fontId="6" fillId="0" borderId="7" xfId="0" applyFont="1" applyBorder="1" applyAlignment="1" applyProtection="1">
      <alignment vertical="center"/>
    </xf>
    <xf numFmtId="0" fontId="6" fillId="0" borderId="8" xfId="0" applyFont="1" applyBorder="1" applyAlignment="1" applyProtection="1">
      <alignment vertical="center"/>
    </xf>
    <xf numFmtId="0" fontId="6" fillId="0" borderId="9" xfId="0" applyFont="1" applyBorder="1" applyAlignment="1" applyProtection="1">
      <alignment vertical="center"/>
    </xf>
    <xf numFmtId="0" fontId="6" fillId="0" borderId="2" xfId="0" applyFont="1" applyBorder="1" applyAlignment="1" applyProtection="1">
      <alignment vertical="center"/>
    </xf>
    <xf numFmtId="0" fontId="2" fillId="0" borderId="0" xfId="0" applyFont="1" applyFill="1" applyBorder="1" applyAlignment="1" applyProtection="1">
      <alignment horizontal="left" vertical="center"/>
    </xf>
    <xf numFmtId="0" fontId="15" fillId="0" borderId="4" xfId="1" applyNumberFormat="1" applyFont="1" applyFill="1" applyBorder="1" applyAlignment="1" applyProtection="1">
      <alignment vertical="center" wrapText="1"/>
      <protection hidden="1"/>
    </xf>
    <xf numFmtId="0" fontId="15" fillId="0" borderId="0" xfId="1" applyFont="1" applyAlignment="1" applyProtection="1">
      <alignment horizontal="right"/>
    </xf>
    <xf numFmtId="0" fontId="20" fillId="0" borderId="0" xfId="1" applyFont="1" applyAlignment="1" applyProtection="1"/>
    <xf numFmtId="0" fontId="36" fillId="0" borderId="0" xfId="0" applyFont="1" applyFill="1" applyBorder="1" applyProtection="1">
      <protection hidden="1"/>
    </xf>
    <xf numFmtId="0" fontId="15" fillId="0" borderId="0" xfId="1" applyFont="1" applyAlignment="1" applyProtection="1">
      <alignment horizontal="left"/>
      <protection hidden="1"/>
    </xf>
    <xf numFmtId="0" fontId="33" fillId="0" borderId="0" xfId="1" applyFont="1" applyAlignment="1" applyProtection="1">
      <alignment horizontal="left"/>
      <protection hidden="1"/>
    </xf>
    <xf numFmtId="0" fontId="15" fillId="0" borderId="0" xfId="1" applyFont="1" applyAlignment="1" applyProtection="1">
      <alignment horizontal="left"/>
    </xf>
    <xf numFmtId="0" fontId="6" fillId="0" borderId="0" xfId="2" applyFont="1" applyProtection="1"/>
    <xf numFmtId="0" fontId="30" fillId="0" borderId="0" xfId="2" applyFont="1" applyProtection="1"/>
    <xf numFmtId="0" fontId="8" fillId="0" borderId="0" xfId="2" applyFont="1" applyProtection="1"/>
    <xf numFmtId="0" fontId="3" fillId="0" borderId="0" xfId="0" applyFont="1" applyFill="1" applyAlignment="1" applyProtection="1">
      <alignment horizontal="left"/>
    </xf>
    <xf numFmtId="0" fontId="32" fillId="0" borderId="0" xfId="0" applyFont="1" applyFill="1" applyAlignment="1" applyProtection="1">
      <alignment horizontal="left"/>
    </xf>
    <xf numFmtId="0" fontId="24" fillId="0" borderId="0" xfId="0" applyFont="1" applyFill="1" applyAlignment="1" applyProtection="1">
      <alignment horizontal="left"/>
    </xf>
    <xf numFmtId="0" fontId="6" fillId="0" borderId="0" xfId="0" applyFont="1" applyProtection="1"/>
    <xf numFmtId="0" fontId="9" fillId="0" borderId="0" xfId="2" applyFont="1" applyProtection="1"/>
    <xf numFmtId="0" fontId="30" fillId="0" borderId="0" xfId="2" applyNumberFormat="1" applyFont="1" applyAlignment="1" applyProtection="1">
      <alignment vertical="top" wrapText="1"/>
    </xf>
    <xf numFmtId="0" fontId="8" fillId="0" borderId="0" xfId="2" applyNumberFormat="1" applyFont="1" applyAlignment="1" applyProtection="1">
      <alignment vertical="top" wrapText="1"/>
    </xf>
    <xf numFmtId="0" fontId="30" fillId="0" borderId="0" xfId="2" applyNumberFormat="1" applyFont="1" applyAlignment="1" applyProtection="1">
      <alignment horizontal="left" vertical="center" wrapText="1"/>
    </xf>
    <xf numFmtId="0" fontId="8" fillId="0" borderId="0" xfId="2" applyNumberFormat="1" applyFont="1" applyAlignment="1" applyProtection="1">
      <alignment horizontal="left" vertical="center" wrapText="1"/>
    </xf>
    <xf numFmtId="0" fontId="6" fillId="0" borderId="0" xfId="2" applyNumberFormat="1" applyFont="1" applyAlignment="1" applyProtection="1">
      <alignment horizontal="justify" vertical="top" wrapText="1"/>
    </xf>
    <xf numFmtId="0" fontId="6" fillId="0" borderId="0" xfId="0" applyFont="1" applyAlignment="1" applyProtection="1">
      <alignment horizontal="distributed"/>
    </xf>
    <xf numFmtId="0" fontId="30" fillId="0" borderId="0" xfId="0" applyFont="1" applyProtection="1"/>
    <xf numFmtId="0" fontId="17" fillId="0" borderId="0" xfId="0" applyFont="1" applyProtection="1"/>
    <xf numFmtId="0" fontId="6" fillId="0" borderId="26" xfId="0" applyFont="1" applyBorder="1" applyAlignment="1" applyProtection="1"/>
    <xf numFmtId="0" fontId="6" fillId="0" borderId="4" xfId="0" applyFont="1" applyBorder="1" applyAlignment="1" applyProtection="1"/>
    <xf numFmtId="0" fontId="6" fillId="0" borderId="4" xfId="0" applyFont="1" applyBorder="1" applyProtection="1"/>
    <xf numFmtId="0" fontId="6" fillId="0" borderId="5" xfId="0" applyFont="1" applyBorder="1" applyProtection="1"/>
    <xf numFmtId="0" fontId="30" fillId="0" borderId="0" xfId="0" applyFont="1" applyFill="1" applyProtection="1"/>
    <xf numFmtId="167" fontId="6" fillId="0" borderId="2" xfId="0" applyNumberFormat="1" applyFont="1" applyBorder="1" applyAlignment="1" applyProtection="1">
      <alignment horizontal="center" vertical="center"/>
      <protection hidden="1"/>
    </xf>
    <xf numFmtId="167" fontId="6" fillId="0" borderId="1" xfId="0" applyNumberFormat="1" applyFont="1" applyBorder="1" applyAlignment="1" applyProtection="1">
      <alignment horizontal="center" vertical="center"/>
      <protection hidden="1"/>
    </xf>
    <xf numFmtId="0" fontId="15" fillId="0" borderId="0" xfId="1" applyFont="1" applyAlignment="1" applyProtection="1"/>
    <xf numFmtId="0" fontId="6" fillId="0" borderId="0" xfId="0" applyFont="1" applyAlignment="1">
      <alignment horizontal="justify" vertical="top" wrapText="1"/>
    </xf>
    <xf numFmtId="0" fontId="6" fillId="0" borderId="0" xfId="0" applyFont="1" applyAlignment="1">
      <alignment vertical="top" wrapText="1"/>
    </xf>
    <xf numFmtId="0" fontId="37" fillId="0" borderId="0" xfId="0" applyFont="1" applyBorder="1" applyAlignment="1">
      <alignment horizontal="left" vertical="top" wrapText="1"/>
    </xf>
    <xf numFmtId="0" fontId="6" fillId="0" borderId="0" xfId="0" applyFont="1" applyAlignment="1">
      <alignment horizontal="left" vertical="top" wrapText="1"/>
    </xf>
    <xf numFmtId="0" fontId="8" fillId="0" borderId="0" xfId="0" applyFont="1" applyFill="1" applyBorder="1" applyAlignment="1" applyProtection="1">
      <alignment vertical="center"/>
    </xf>
    <xf numFmtId="0" fontId="40" fillId="0" borderId="0" xfId="0" applyFont="1" applyFill="1" applyBorder="1" applyAlignment="1" applyProtection="1">
      <alignment horizontal="center" vertical="center"/>
      <protection hidden="1"/>
    </xf>
    <xf numFmtId="0" fontId="40" fillId="0" borderId="0" xfId="0" applyFont="1" applyFill="1" applyBorder="1" applyAlignment="1" applyProtection="1">
      <alignment horizontal="left" vertical="center"/>
      <protection hidden="1"/>
    </xf>
    <xf numFmtId="0" fontId="8" fillId="0" borderId="0" xfId="0" applyFont="1" applyFill="1"/>
    <xf numFmtId="0" fontId="41" fillId="0" borderId="0" xfId="1" applyFont="1" applyFill="1" applyBorder="1" applyAlignment="1" applyProtection="1">
      <protection hidden="1"/>
    </xf>
    <xf numFmtId="0" fontId="2" fillId="0" borderId="0" xfId="0" applyNumberFormat="1" applyFont="1" applyFill="1" applyBorder="1" applyAlignment="1" applyProtection="1">
      <alignment horizontal="justify" vertical="center" wrapText="1"/>
      <protection hidden="1"/>
    </xf>
    <xf numFmtId="0" fontId="8" fillId="0" borderId="0" xfId="0" applyFont="1" applyProtection="1"/>
    <xf numFmtId="0" fontId="41" fillId="0" borderId="0" xfId="1" applyFont="1" applyAlignment="1" applyProtection="1">
      <alignment horizontal="left"/>
      <protection hidden="1"/>
    </xf>
    <xf numFmtId="0" fontId="12" fillId="0" borderId="0" xfId="0" applyFont="1" applyFill="1" applyBorder="1" applyAlignment="1" applyProtection="1">
      <alignment vertical="center" wrapText="1"/>
      <protection hidden="1"/>
    </xf>
    <xf numFmtId="0" fontId="24" fillId="0" borderId="0" xfId="0" applyFont="1" applyProtection="1">
      <protection hidden="1"/>
    </xf>
    <xf numFmtId="0" fontId="12" fillId="0" borderId="0" xfId="0" applyFont="1" applyFill="1" applyBorder="1" applyAlignment="1" applyProtection="1">
      <alignment horizontal="left" vertical="center"/>
      <protection hidden="1"/>
    </xf>
    <xf numFmtId="0" fontId="42" fillId="0" borderId="0" xfId="0" applyFont="1" applyFill="1" applyBorder="1" applyAlignment="1" applyProtection="1">
      <alignment horizontal="left" vertical="center"/>
      <protection hidden="1"/>
    </xf>
    <xf numFmtId="0" fontId="8" fillId="0" borderId="0" xfId="0" applyFont="1" applyFill="1" applyBorder="1" applyAlignment="1" applyProtection="1">
      <alignment vertical="center" wrapText="1"/>
      <protection hidden="1"/>
    </xf>
    <xf numFmtId="0" fontId="21" fillId="0" borderId="0" xfId="0" applyNumberFormat="1" applyFont="1" applyFill="1" applyBorder="1" applyAlignment="1" applyProtection="1">
      <alignment horizontal="left" vertical="top" wrapText="1"/>
      <protection hidden="1"/>
    </xf>
    <xf numFmtId="0" fontId="8" fillId="0" borderId="0" xfId="0" applyNumberFormat="1" applyFont="1" applyFill="1" applyBorder="1" applyAlignment="1" applyProtection="1">
      <alignment vertical="top" wrapText="1"/>
      <protection hidden="1"/>
    </xf>
    <xf numFmtId="0" fontId="0" fillId="0" borderId="37" xfId="0" applyFill="1" applyBorder="1"/>
    <xf numFmtId="0" fontId="0" fillId="0" borderId="38" xfId="0" applyFill="1" applyBorder="1"/>
    <xf numFmtId="0" fontId="0" fillId="0" borderId="38" xfId="0" applyBorder="1"/>
    <xf numFmtId="0" fontId="2" fillId="0" borderId="38" xfId="0" applyFont="1" applyBorder="1"/>
    <xf numFmtId="0" fontId="0" fillId="0" borderId="39" xfId="0" applyBorder="1"/>
    <xf numFmtId="0" fontId="2" fillId="0" borderId="37" xfId="0" applyNumberFormat="1" applyFont="1" applyFill="1" applyBorder="1" applyAlignment="1" applyProtection="1">
      <alignment horizontal="center"/>
      <protection hidden="1"/>
    </xf>
    <xf numFmtId="0" fontId="2" fillId="0" borderId="38" xfId="0" applyNumberFormat="1" applyFont="1" applyFill="1" applyBorder="1" applyAlignment="1" applyProtection="1">
      <alignment horizontal="center"/>
      <protection hidden="1"/>
    </xf>
    <xf numFmtId="0" fontId="2" fillId="0" borderId="38" xfId="0" quotePrefix="1" applyNumberFormat="1" applyFont="1" applyFill="1" applyBorder="1" applyAlignment="1" applyProtection="1">
      <alignment horizontal="center"/>
      <protection hidden="1"/>
    </xf>
    <xf numFmtId="0" fontId="0" fillId="0" borderId="38" xfId="0" applyNumberFormat="1" applyFill="1" applyBorder="1" applyAlignment="1" applyProtection="1">
      <alignment horizontal="center"/>
      <protection hidden="1"/>
    </xf>
    <xf numFmtId="0" fontId="2" fillId="0" borderId="38" xfId="0" applyNumberFormat="1" applyFont="1" applyBorder="1" applyAlignment="1" applyProtection="1">
      <alignment horizontal="center"/>
      <protection hidden="1"/>
    </xf>
    <xf numFmtId="0" fontId="0" fillId="0" borderId="38" xfId="0" applyNumberFormat="1" applyBorder="1" applyAlignment="1" applyProtection="1">
      <alignment horizontal="center"/>
      <protection hidden="1"/>
    </xf>
    <xf numFmtId="0" fontId="2" fillId="0" borderId="38" xfId="0" quotePrefix="1" applyNumberFormat="1" applyFont="1" applyBorder="1" applyAlignment="1" applyProtection="1">
      <alignment horizontal="center"/>
      <protection hidden="1"/>
    </xf>
    <xf numFmtId="0" fontId="0" fillId="0" borderId="38" xfId="0" quotePrefix="1" applyNumberFormat="1" applyBorder="1" applyAlignment="1" applyProtection="1">
      <alignment horizontal="center"/>
      <protection hidden="1"/>
    </xf>
    <xf numFmtId="0" fontId="2" fillId="0" borderId="39" xfId="0" applyNumberFormat="1" applyFont="1" applyBorder="1" applyAlignment="1" applyProtection="1">
      <alignment horizontal="center"/>
      <protection hidden="1"/>
    </xf>
    <xf numFmtId="49" fontId="2" fillId="0" borderId="37" xfId="0" quotePrefix="1" applyNumberFormat="1" applyFont="1" applyFill="1" applyBorder="1" applyAlignment="1" applyProtection="1">
      <alignment horizontal="center"/>
      <protection hidden="1"/>
    </xf>
    <xf numFmtId="49" fontId="2" fillId="0" borderId="38" xfId="0" quotePrefix="1" applyNumberFormat="1" applyFont="1" applyFill="1" applyBorder="1" applyAlignment="1" applyProtection="1">
      <alignment horizontal="center"/>
      <protection hidden="1"/>
    </xf>
    <xf numFmtId="49" fontId="2" fillId="0" borderId="39" xfId="0" quotePrefix="1" applyNumberFormat="1" applyFont="1" applyFill="1" applyBorder="1" applyAlignment="1" applyProtection="1">
      <alignment horizontal="center"/>
      <protection hidden="1"/>
    </xf>
    <xf numFmtId="0" fontId="6" fillId="4" borderId="2" xfId="0" applyFont="1" applyFill="1" applyBorder="1" applyAlignment="1" applyProtection="1">
      <alignment vertical="center" wrapText="1"/>
      <protection locked="0" hidden="1"/>
    </xf>
    <xf numFmtId="0" fontId="8" fillId="13" borderId="2" xfId="0" applyFont="1" applyFill="1" applyBorder="1" applyAlignment="1" applyProtection="1">
      <alignment horizontal="center" vertical="center"/>
    </xf>
    <xf numFmtId="0" fontId="8" fillId="0" borderId="0" xfId="0" applyFont="1" applyAlignment="1">
      <alignment horizontal="left" vertical="top" wrapText="1"/>
    </xf>
    <xf numFmtId="0" fontId="45" fillId="0" borderId="41" xfId="0" applyFont="1" applyBorder="1" applyAlignment="1">
      <alignment horizontal="center"/>
    </xf>
    <xf numFmtId="0" fontId="45" fillId="0" borderId="42" xfId="0" applyFont="1" applyBorder="1" applyAlignment="1">
      <alignment horizontal="center"/>
    </xf>
    <xf numFmtId="0" fontId="0" fillId="16" borderId="41" xfId="0" applyFill="1" applyBorder="1" applyAlignment="1">
      <alignment horizontal="center" vertical="center"/>
    </xf>
    <xf numFmtId="0" fontId="46" fillId="0" borderId="41" xfId="0" applyFont="1" applyBorder="1" applyAlignment="1">
      <alignment horizontal="center" vertical="center"/>
    </xf>
    <xf numFmtId="0" fontId="0" fillId="14" borderId="47" xfId="0" applyFill="1" applyBorder="1" applyAlignment="1">
      <alignment horizontal="center" vertical="center"/>
    </xf>
    <xf numFmtId="0" fontId="0" fillId="11" borderId="48" xfId="0" applyFill="1" applyBorder="1" applyAlignment="1">
      <alignment horizontal="center" vertical="center"/>
    </xf>
    <xf numFmtId="0" fontId="46" fillId="0" borderId="41" xfId="0" applyFont="1" applyBorder="1" applyAlignment="1">
      <alignment horizontal="center" vertical="center" wrapText="1"/>
    </xf>
    <xf numFmtId="0" fontId="0" fillId="12" borderId="41" xfId="0" applyFill="1" applyBorder="1" applyAlignment="1">
      <alignment horizontal="center" vertical="center"/>
    </xf>
    <xf numFmtId="0" fontId="0" fillId="15" borderId="47" xfId="0" applyFill="1" applyBorder="1" applyAlignment="1">
      <alignment horizontal="center" vertical="center"/>
    </xf>
    <xf numFmtId="0" fontId="46" fillId="0" borderId="47" xfId="0" applyFont="1" applyBorder="1" applyAlignment="1">
      <alignment horizontal="center" vertical="center" wrapText="1"/>
    </xf>
    <xf numFmtId="0" fontId="39" fillId="0" borderId="0" xfId="0" applyFont="1"/>
    <xf numFmtId="0" fontId="45" fillId="0" borderId="0" xfId="0" applyFont="1" applyBorder="1" applyAlignment="1">
      <alignment horizontal="center"/>
    </xf>
    <xf numFmtId="0" fontId="23" fillId="0" borderId="0" xfId="0" applyFont="1" applyFill="1" applyBorder="1" applyAlignment="1" applyProtection="1">
      <alignment horizontal="center" wrapText="1"/>
      <protection hidden="1"/>
    </xf>
    <xf numFmtId="0" fontId="6" fillId="0" borderId="0" xfId="0" applyFont="1" applyAlignment="1">
      <alignment horizontal="center"/>
    </xf>
    <xf numFmtId="0" fontId="25" fillId="0" borderId="0" xfId="0" applyFont="1" applyAlignment="1">
      <alignment horizontal="center"/>
    </xf>
    <xf numFmtId="0" fontId="0" fillId="0" borderId="0" xfId="0" quotePrefix="1" applyFont="1" applyAlignment="1">
      <alignment horizontal="center" wrapText="1"/>
    </xf>
    <xf numFmtId="0" fontId="6" fillId="0" borderId="0" xfId="0" applyFont="1" applyAlignment="1">
      <alignment horizontal="center" wrapText="1"/>
    </xf>
    <xf numFmtId="0" fontId="6" fillId="0" borderId="0" xfId="0" applyFont="1" applyAlignment="1">
      <alignment horizontal="center" vertical="top"/>
    </xf>
    <xf numFmtId="0" fontId="8" fillId="0" borderId="2" xfId="0" applyFont="1" applyBorder="1" applyAlignment="1">
      <alignment horizontal="center" vertical="center"/>
    </xf>
    <xf numFmtId="0" fontId="0" fillId="7" borderId="2" xfId="0" applyFont="1" applyFill="1" applyBorder="1" applyAlignment="1">
      <alignment horizontal="center" vertical="center"/>
    </xf>
    <xf numFmtId="169" fontId="36" fillId="7" borderId="2" xfId="4" applyFont="1" applyFill="1" applyBorder="1" applyAlignment="1">
      <alignment horizontal="center" vertical="center"/>
    </xf>
    <xf numFmtId="10" fontId="8" fillId="0" borderId="2" xfId="5" applyNumberFormat="1" applyFont="1" applyBorder="1" applyAlignment="1">
      <alignment horizontal="center" vertical="center"/>
    </xf>
    <xf numFmtId="171" fontId="36" fillId="7" borderId="2" xfId="5" applyNumberFormat="1" applyFont="1" applyFill="1" applyBorder="1" applyAlignment="1">
      <alignment horizontal="center" vertical="center"/>
    </xf>
    <xf numFmtId="171" fontId="8" fillId="0" borderId="2" xfId="0" applyNumberFormat="1" applyFont="1" applyBorder="1" applyAlignment="1">
      <alignment horizontal="center" vertical="center"/>
    </xf>
    <xf numFmtId="0" fontId="8" fillId="0" borderId="4" xfId="1" applyNumberFormat="1" applyFont="1" applyFill="1" applyBorder="1" applyAlignment="1" applyProtection="1">
      <alignment horizontal="right" vertical="center" wrapText="1"/>
      <protection hidden="1"/>
    </xf>
    <xf numFmtId="0" fontId="15" fillId="0" borderId="4" xfId="1" applyNumberFormat="1" applyFont="1" applyFill="1" applyBorder="1" applyAlignment="1" applyProtection="1">
      <alignment horizontal="left" vertical="center" wrapText="1"/>
      <protection hidden="1"/>
    </xf>
    <xf numFmtId="0" fontId="24" fillId="3" borderId="0" xfId="0" applyFont="1" applyFill="1" applyAlignment="1" applyProtection="1">
      <alignment horizontal="center"/>
    </xf>
    <xf numFmtId="0" fontId="6" fillId="0" borderId="0" xfId="2" applyNumberFormat="1" applyFont="1" applyAlignment="1" applyProtection="1">
      <alignment horizontal="justify" vertical="top" wrapText="1"/>
    </xf>
    <xf numFmtId="0" fontId="8" fillId="0" borderId="0" xfId="2" applyNumberFormat="1" applyFont="1" applyAlignment="1" applyProtection="1">
      <alignment horizontal="justify" vertical="top" wrapText="1"/>
    </xf>
    <xf numFmtId="0" fontId="6" fillId="0" borderId="0" xfId="2" applyNumberFormat="1" applyFont="1" applyAlignment="1" applyProtection="1">
      <alignment horizontal="left" vertical="top" wrapText="1"/>
    </xf>
    <xf numFmtId="0" fontId="15" fillId="0" borderId="0" xfId="1" applyFont="1" applyAlignment="1" applyProtection="1"/>
    <xf numFmtId="0" fontId="6" fillId="0" borderId="22" xfId="0" applyFont="1" applyFill="1" applyBorder="1" applyAlignment="1" applyProtection="1">
      <alignment horizontal="center" vertical="top" wrapText="1"/>
    </xf>
    <xf numFmtId="0" fontId="6" fillId="0" borderId="10" xfId="0" applyFont="1" applyFill="1" applyBorder="1" applyAlignment="1" applyProtection="1">
      <alignment horizontal="center" vertical="top" wrapText="1"/>
    </xf>
    <xf numFmtId="0" fontId="6" fillId="0" borderId="11" xfId="0" applyFont="1" applyFill="1" applyBorder="1" applyAlignment="1" applyProtection="1">
      <alignment horizontal="center" vertical="top" wrapText="1"/>
    </xf>
    <xf numFmtId="0" fontId="6" fillId="0" borderId="7" xfId="0" applyFont="1" applyFill="1" applyBorder="1" applyAlignment="1" applyProtection="1">
      <alignment horizontal="center" vertical="top" wrapText="1"/>
    </xf>
    <xf numFmtId="0" fontId="6" fillId="0" borderId="8" xfId="0" applyFont="1" applyFill="1" applyBorder="1" applyAlignment="1" applyProtection="1">
      <alignment horizontal="center" vertical="top" wrapText="1"/>
    </xf>
    <xf numFmtId="0" fontId="6" fillId="0" borderId="9" xfId="0" applyFont="1" applyFill="1" applyBorder="1" applyAlignment="1" applyProtection="1">
      <alignment horizontal="center" vertical="top" wrapText="1"/>
    </xf>
    <xf numFmtId="0" fontId="6" fillId="0" borderId="23" xfId="2" applyFont="1" applyBorder="1" applyAlignment="1" applyProtection="1">
      <alignment horizontal="center" vertical="top" wrapText="1"/>
    </xf>
    <xf numFmtId="0" fontId="6" fillId="0" borderId="24" xfId="2" applyFont="1" applyBorder="1" applyAlignment="1" applyProtection="1">
      <alignment horizontal="center" vertical="top" wrapText="1"/>
    </xf>
    <xf numFmtId="0" fontId="6" fillId="0" borderId="25" xfId="2" applyFont="1" applyBorder="1" applyAlignment="1" applyProtection="1">
      <alignment horizontal="center" vertical="top" wrapText="1"/>
    </xf>
    <xf numFmtId="0" fontId="2" fillId="0" borderId="0" xfId="0" applyFont="1" applyFill="1" applyBorder="1" applyAlignment="1" applyProtection="1">
      <alignment horizontal="left" vertical="center"/>
    </xf>
    <xf numFmtId="0" fontId="2" fillId="0" borderId="12" xfId="0" applyFont="1" applyFill="1" applyBorder="1" applyAlignment="1" applyProtection="1">
      <alignment horizontal="left" vertical="center"/>
    </xf>
    <xf numFmtId="0" fontId="6" fillId="4" borderId="1" xfId="0" applyFont="1" applyFill="1" applyBorder="1" applyAlignment="1" applyProtection="1">
      <alignment horizontal="center" vertical="center"/>
      <protection locked="0"/>
    </xf>
    <xf numFmtId="0" fontId="6" fillId="4" borderId="21" xfId="0" applyFont="1" applyFill="1" applyBorder="1" applyAlignment="1" applyProtection="1">
      <alignment horizontal="center" vertical="center"/>
      <protection locked="0"/>
    </xf>
    <xf numFmtId="0" fontId="6" fillId="4" borderId="6" xfId="0" applyFont="1" applyFill="1" applyBorder="1" applyAlignment="1" applyProtection="1">
      <alignment horizontal="center" vertical="center"/>
      <protection locked="0"/>
    </xf>
    <xf numFmtId="0" fontId="6" fillId="4" borderId="22" xfId="0" applyFont="1" applyFill="1" applyBorder="1" applyAlignment="1" applyProtection="1">
      <alignment horizontal="center" vertical="top" wrapText="1"/>
      <protection locked="0"/>
    </xf>
    <xf numFmtId="0" fontId="6" fillId="4" borderId="10" xfId="0" applyFont="1" applyFill="1" applyBorder="1" applyAlignment="1" applyProtection="1">
      <alignment horizontal="center" vertical="top" wrapText="1"/>
      <protection locked="0"/>
    </xf>
    <xf numFmtId="0" fontId="6" fillId="4" borderId="11" xfId="0" applyFont="1" applyFill="1" applyBorder="1" applyAlignment="1" applyProtection="1">
      <alignment horizontal="center" vertical="top" wrapText="1"/>
      <protection locked="0"/>
    </xf>
    <xf numFmtId="0" fontId="6" fillId="4" borderId="7" xfId="0" applyFont="1" applyFill="1" applyBorder="1" applyAlignment="1" applyProtection="1">
      <alignment horizontal="center" vertical="top" wrapText="1"/>
      <protection locked="0"/>
    </xf>
    <xf numFmtId="0" fontId="6" fillId="4" borderId="8" xfId="0" applyFont="1" applyFill="1" applyBorder="1" applyAlignment="1" applyProtection="1">
      <alignment horizontal="center" vertical="top" wrapText="1"/>
      <protection locked="0"/>
    </xf>
    <xf numFmtId="0" fontId="6" fillId="4" borderId="9" xfId="0" applyFont="1" applyFill="1" applyBorder="1" applyAlignment="1" applyProtection="1">
      <alignment horizontal="center" vertical="top" wrapText="1"/>
      <protection locked="0"/>
    </xf>
    <xf numFmtId="0" fontId="2" fillId="6" borderId="1" xfId="0" applyFont="1" applyFill="1" applyBorder="1" applyAlignment="1" applyProtection="1">
      <alignment horizontal="center" vertical="center"/>
      <protection locked="0"/>
    </xf>
    <xf numFmtId="0" fontId="2" fillId="6" borderId="21" xfId="0" applyFont="1" applyFill="1" applyBorder="1" applyAlignment="1" applyProtection="1">
      <alignment horizontal="center" vertical="center"/>
      <protection locked="0"/>
    </xf>
    <xf numFmtId="0" fontId="2" fillId="6" borderId="6"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xf>
    <xf numFmtId="0" fontId="11" fillId="0" borderId="6" xfId="0" applyFont="1" applyBorder="1" applyAlignment="1" applyProtection="1">
      <alignment horizontal="center" vertical="center"/>
    </xf>
    <xf numFmtId="164" fontId="6" fillId="4" borderId="21" xfId="0" applyNumberFormat="1" applyFont="1" applyFill="1" applyBorder="1" applyAlignment="1" applyProtection="1">
      <alignment horizontal="center" vertical="center"/>
      <protection locked="0"/>
    </xf>
    <xf numFmtId="0" fontId="2" fillId="4" borderId="1" xfId="0" applyNumberFormat="1" applyFont="1" applyFill="1" applyBorder="1" applyAlignment="1" applyProtection="1">
      <alignment horizontal="left" vertical="center"/>
      <protection locked="0" hidden="1"/>
    </xf>
    <xf numFmtId="0" fontId="2" fillId="4" borderId="21" xfId="0" applyNumberFormat="1" applyFont="1" applyFill="1" applyBorder="1" applyAlignment="1" applyProtection="1">
      <alignment horizontal="left" vertical="center"/>
      <protection locked="0" hidden="1"/>
    </xf>
    <xf numFmtId="0" fontId="2" fillId="4" borderId="6" xfId="0" applyNumberFormat="1" applyFont="1" applyFill="1" applyBorder="1" applyAlignment="1" applyProtection="1">
      <alignment horizontal="left" vertical="center"/>
      <protection locked="0" hidden="1"/>
    </xf>
    <xf numFmtId="0" fontId="6" fillId="0" borderId="8" xfId="0" applyFont="1" applyBorder="1" applyAlignment="1">
      <alignment horizontal="center" wrapText="1"/>
    </xf>
    <xf numFmtId="0" fontId="6" fillId="0" borderId="0" xfId="0" applyFont="1" applyBorder="1" applyAlignment="1">
      <alignment horizontal="center" wrapText="1"/>
    </xf>
    <xf numFmtId="0" fontId="2" fillId="3" borderId="27" xfId="0" applyFont="1" applyFill="1" applyBorder="1" applyAlignment="1" applyProtection="1">
      <alignment horizontal="center" vertical="center" wrapText="1"/>
    </xf>
    <xf numFmtId="0" fontId="2" fillId="3" borderId="14" xfId="0" applyFont="1" applyFill="1" applyBorder="1" applyAlignment="1" applyProtection="1">
      <alignment horizontal="center" vertical="center" wrapText="1"/>
    </xf>
    <xf numFmtId="0" fontId="2" fillId="8" borderId="27" xfId="0" applyFont="1" applyFill="1" applyBorder="1" applyAlignment="1" applyProtection="1">
      <alignment horizontal="center" vertical="center" wrapText="1"/>
    </xf>
    <xf numFmtId="0" fontId="2" fillId="8" borderId="14" xfId="0" applyFont="1" applyFill="1" applyBorder="1" applyAlignment="1" applyProtection="1">
      <alignment horizontal="center" vertical="center" wrapText="1"/>
    </xf>
    <xf numFmtId="0" fontId="2" fillId="8" borderId="1" xfId="0" applyFont="1" applyFill="1" applyBorder="1" applyAlignment="1" applyProtection="1">
      <alignment horizontal="center" vertical="center" wrapText="1"/>
    </xf>
    <xf numFmtId="0" fontId="2" fillId="8" borderId="6" xfId="0" applyFont="1" applyFill="1" applyBorder="1" applyAlignment="1" applyProtection="1">
      <alignment horizontal="center" vertical="center" wrapText="1"/>
    </xf>
    <xf numFmtId="0" fontId="2" fillId="3" borderId="22" xfId="0" applyFont="1" applyFill="1" applyBorder="1" applyAlignment="1" applyProtection="1">
      <alignment horizontal="center" vertical="center" wrapText="1"/>
    </xf>
    <xf numFmtId="0" fontId="2" fillId="3" borderId="11" xfId="0" applyFont="1" applyFill="1" applyBorder="1" applyAlignment="1" applyProtection="1">
      <alignment horizontal="center" vertical="center" wrapText="1"/>
    </xf>
    <xf numFmtId="0" fontId="10" fillId="0" borderId="8" xfId="1" applyBorder="1" applyAlignment="1" applyProtection="1">
      <alignment horizontal="left" vertical="center"/>
    </xf>
    <xf numFmtId="0" fontId="2" fillId="3" borderId="27" xfId="0" applyFont="1" applyFill="1" applyBorder="1" applyAlignment="1" applyProtection="1">
      <alignment horizontal="center" vertical="center"/>
    </xf>
    <xf numFmtId="0" fontId="2" fillId="3" borderId="14" xfId="0" applyFont="1" applyFill="1" applyBorder="1" applyAlignment="1" applyProtection="1">
      <alignment horizontal="center" vertical="center"/>
    </xf>
    <xf numFmtId="0" fontId="11" fillId="3" borderId="1" xfId="0" applyFont="1" applyFill="1" applyBorder="1" applyAlignment="1">
      <alignment horizontal="center" vertical="center" wrapText="1"/>
    </xf>
    <xf numFmtId="0" fontId="11" fillId="3" borderId="6" xfId="0" applyFont="1" applyFill="1" applyBorder="1" applyAlignment="1">
      <alignment horizontal="center" vertical="center" wrapText="1"/>
    </xf>
    <xf numFmtId="0" fontId="6" fillId="0" borderId="2" xfId="0" applyFont="1" applyBorder="1" applyAlignment="1">
      <alignment horizontal="center" vertical="center" wrapText="1"/>
    </xf>
    <xf numFmtId="0" fontId="11" fillId="3" borderId="2"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6" xfId="0" applyFont="1" applyBorder="1" applyAlignment="1">
      <alignment horizontal="center" vertical="center" wrapText="1"/>
    </xf>
    <xf numFmtId="0" fontId="6" fillId="0" borderId="0" xfId="0" applyNumberFormat="1" applyFont="1" applyAlignment="1">
      <alignment horizontal="justify" vertical="top" wrapText="1"/>
    </xf>
    <xf numFmtId="0" fontId="6" fillId="0" borderId="0" xfId="0" applyFont="1" applyAlignment="1">
      <alignment horizontal="justify" vertical="top" wrapText="1"/>
    </xf>
    <xf numFmtId="0" fontId="6" fillId="0" borderId="0" xfId="0" applyFont="1" applyAlignment="1">
      <alignment horizontal="left" vertical="top" wrapText="1"/>
    </xf>
    <xf numFmtId="0" fontId="37" fillId="0" borderId="0" xfId="0" applyFont="1" applyBorder="1" applyAlignment="1">
      <alignment horizontal="left" vertical="top" wrapText="1"/>
    </xf>
    <xf numFmtId="0" fontId="8" fillId="0" borderId="0" xfId="0" applyFont="1" applyAlignment="1">
      <alignment horizontal="left" vertical="top" wrapText="1"/>
    </xf>
    <xf numFmtId="0" fontId="47" fillId="0" borderId="45" xfId="0" applyFont="1" applyBorder="1" applyAlignment="1">
      <alignment horizontal="center" vertical="center" wrapText="1"/>
    </xf>
    <xf numFmtId="0" fontId="47" fillId="0" borderId="0" xfId="0" applyFont="1" applyBorder="1" applyAlignment="1">
      <alignment horizontal="center" vertical="center" wrapText="1"/>
    </xf>
    <xf numFmtId="0" fontId="47" fillId="0" borderId="46" xfId="0" applyFont="1" applyBorder="1" applyAlignment="1">
      <alignment horizontal="center" vertical="center" wrapText="1"/>
    </xf>
    <xf numFmtId="0" fontId="47" fillId="0" borderId="49" xfId="0" applyFont="1" applyBorder="1" applyAlignment="1">
      <alignment horizontal="center" vertical="center" wrapText="1"/>
    </xf>
    <xf numFmtId="0" fontId="47" fillId="0" borderId="40" xfId="0" applyFont="1" applyBorder="1" applyAlignment="1">
      <alignment horizontal="center" vertical="center" wrapText="1"/>
    </xf>
    <xf numFmtId="0" fontId="47" fillId="0" borderId="50" xfId="0" applyFont="1" applyBorder="1" applyAlignment="1">
      <alignment horizontal="center" vertical="center" wrapText="1"/>
    </xf>
    <xf numFmtId="0" fontId="45" fillId="0" borderId="43" xfId="0" applyFont="1" applyBorder="1" applyAlignment="1">
      <alignment horizontal="center"/>
    </xf>
    <xf numFmtId="0" fontId="45" fillId="0" borderId="42" xfId="0" applyFont="1" applyBorder="1" applyAlignment="1">
      <alignment horizontal="center"/>
    </xf>
    <xf numFmtId="0" fontId="48" fillId="7" borderId="51" xfId="1" quotePrefix="1" applyFont="1" applyFill="1" applyBorder="1" applyAlignment="1" applyProtection="1">
      <alignment horizontal="center"/>
    </xf>
    <xf numFmtId="0" fontId="48" fillId="7" borderId="52" xfId="1" quotePrefix="1" applyFont="1" applyFill="1" applyBorder="1" applyAlignment="1" applyProtection="1">
      <alignment horizontal="center"/>
    </xf>
    <xf numFmtId="0" fontId="0" fillId="7" borderId="45" xfId="0" quotePrefix="1" applyFont="1" applyFill="1" applyBorder="1" applyAlignment="1">
      <alignment horizontal="center" vertical="center" wrapText="1"/>
    </xf>
    <xf numFmtId="0" fontId="0" fillId="7" borderId="46" xfId="0" quotePrefix="1" applyFont="1" applyFill="1" applyBorder="1" applyAlignment="1">
      <alignment horizontal="center" vertical="center" wrapText="1"/>
    </xf>
    <xf numFmtId="0" fontId="0" fillId="7" borderId="49" xfId="0" quotePrefix="1" applyFont="1" applyFill="1" applyBorder="1" applyAlignment="1">
      <alignment horizontal="center" vertical="center" wrapText="1"/>
    </xf>
    <xf numFmtId="0" fontId="0" fillId="7" borderId="50" xfId="0" quotePrefix="1" applyFont="1" applyFill="1" applyBorder="1" applyAlignment="1">
      <alignment horizontal="center" vertical="center" wrapText="1"/>
    </xf>
    <xf numFmtId="0" fontId="44" fillId="0" borderId="40" xfId="0" applyFont="1" applyBorder="1" applyAlignment="1">
      <alignment horizontal="left" vertical="top" wrapText="1"/>
    </xf>
    <xf numFmtId="0" fontId="45" fillId="0" borderId="44" xfId="0" applyFont="1" applyBorder="1" applyAlignment="1">
      <alignment horizontal="center"/>
    </xf>
    <xf numFmtId="0" fontId="6" fillId="0" borderId="0" xfId="0" applyFont="1" applyAlignment="1">
      <alignment horizontal="left" wrapText="1"/>
    </xf>
    <xf numFmtId="0" fontId="10" fillId="0" borderId="0" xfId="1" applyAlignment="1" applyProtection="1">
      <alignment horizontal="left" vertical="top" wrapText="1"/>
    </xf>
    <xf numFmtId="0" fontId="39" fillId="0" borderId="30" xfId="0" applyFont="1" applyBorder="1" applyAlignment="1">
      <alignment horizontal="left" vertical="top" wrapText="1"/>
    </xf>
    <xf numFmtId="0" fontId="25" fillId="0" borderId="31" xfId="0" applyFont="1" applyFill="1" applyBorder="1" applyAlignment="1">
      <alignment horizontal="left"/>
    </xf>
    <xf numFmtId="0" fontId="25" fillId="0" borderId="32" xfId="0" applyFont="1" applyFill="1" applyBorder="1" applyAlignment="1">
      <alignment horizontal="left"/>
    </xf>
    <xf numFmtId="0" fontId="25" fillId="0" borderId="33" xfId="0" applyFont="1" applyFill="1" applyBorder="1" applyAlignment="1">
      <alignment horizontal="left"/>
    </xf>
    <xf numFmtId="0" fontId="25" fillId="0" borderId="34" xfId="0" applyFont="1" applyFill="1" applyBorder="1" applyAlignment="1">
      <alignment horizontal="left"/>
    </xf>
    <xf numFmtId="0" fontId="25" fillId="9" borderId="28" xfId="0" applyFont="1" applyFill="1" applyBorder="1" applyAlignment="1">
      <alignment horizontal="left" vertical="top"/>
    </xf>
    <xf numFmtId="0" fontId="25" fillId="9" borderId="29" xfId="0" applyFont="1" applyFill="1" applyBorder="1" applyAlignment="1">
      <alignment horizontal="left" vertical="top"/>
    </xf>
    <xf numFmtId="0" fontId="6" fillId="0" borderId="0" xfId="0" applyFont="1" applyAlignment="1">
      <alignment horizontal="left" vertical="top"/>
    </xf>
    <xf numFmtId="0" fontId="14" fillId="5" borderId="0" xfId="0" applyFont="1" applyFill="1" applyAlignment="1">
      <alignment horizontal="center"/>
    </xf>
    <xf numFmtId="0" fontId="25" fillId="0" borderId="0" xfId="0" applyFont="1" applyAlignment="1">
      <alignment vertical="center"/>
    </xf>
    <xf numFmtId="0" fontId="23" fillId="0" borderId="0" xfId="0" applyFont="1" applyFill="1" applyBorder="1" applyAlignment="1" applyProtection="1">
      <alignment horizontal="center" vertical="center" wrapText="1"/>
      <protection hidden="1"/>
    </xf>
    <xf numFmtId="0" fontId="25" fillId="0" borderId="0" xfId="0" applyFont="1" applyAlignment="1">
      <alignment horizontal="center" vertical="center"/>
    </xf>
  </cellXfs>
  <cellStyles count="7">
    <cellStyle name="Lien hypertexte" xfId="1" builtinId="8"/>
    <cellStyle name="Milliers 3" xfId="4"/>
    <cellStyle name="Monétaire" xfId="3" builtinId="4"/>
    <cellStyle name="Monétaire 2" xfId="6"/>
    <cellStyle name="Normal" xfId="0" builtinId="0"/>
    <cellStyle name="Normal_Tableaux 1 à 5 - 32 PI-2014-11-12" xfId="2"/>
    <cellStyle name="Pourcentage 3" xfId="5"/>
  </cellStyles>
  <dxfs count="13">
    <dxf>
      <fill>
        <patternFill>
          <bgColor rgb="FF0070C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0" tint="-0.24994659260841701"/>
        </patternFill>
      </fill>
      <border>
        <left style="thin">
          <color indexed="64"/>
        </left>
        <right style="thin">
          <color indexed="64"/>
        </right>
        <top style="thin">
          <color indexed="64"/>
        </top>
        <bottom style="thin">
          <color indexed="64"/>
        </bottom>
      </border>
    </dxf>
    <dxf>
      <fill>
        <patternFill>
          <bgColor indexed="52"/>
        </patternFill>
      </fill>
    </dxf>
    <dxf>
      <border>
        <left style="thin">
          <color indexed="10"/>
        </left>
        <right style="thin">
          <color indexed="10"/>
        </right>
        <top style="thin">
          <color indexed="10"/>
        </top>
        <bottom style="thin">
          <color indexed="10"/>
        </bottom>
      </border>
    </dxf>
  </dxfs>
  <tableStyles count="0" defaultTableStyle="TableStyleMedium2" defaultPivotStyle="PivotStyleLight16"/>
  <colors>
    <mruColors>
      <color rgb="FF339966"/>
      <color rgb="FFC0C0C0"/>
      <color rgb="FFB2B2B2"/>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CheckBox" fmlaLink="$BV$14" lockText="1" noThreeD="1"/>
</file>

<file path=xl/ctrlProps/ctrlProp10.xml><?xml version="1.0" encoding="utf-8"?>
<formControlPr xmlns="http://schemas.microsoft.com/office/spreadsheetml/2009/9/main" objectType="CheckBox" fmlaLink="$BX$15" lockText="1" noThreeD="1"/>
</file>

<file path=xl/ctrlProps/ctrlProp100.xml><?xml version="1.0" encoding="utf-8"?>
<formControlPr xmlns="http://schemas.microsoft.com/office/spreadsheetml/2009/9/main" objectType="CheckBox" fmlaLink="$BV$82" lockText="1" noThreeD="1"/>
</file>

<file path=xl/ctrlProps/ctrlProp101.xml><?xml version="1.0" encoding="utf-8"?>
<formControlPr xmlns="http://schemas.microsoft.com/office/spreadsheetml/2009/9/main" objectType="CheckBox" fmlaLink="$BV$83" lockText="1" noThreeD="1"/>
</file>

<file path=xl/ctrlProps/ctrlProp102.xml><?xml version="1.0" encoding="utf-8"?>
<formControlPr xmlns="http://schemas.microsoft.com/office/spreadsheetml/2009/9/main" objectType="CheckBox" fmlaLink="$BV$84" lockText="1" noThreeD="1"/>
</file>

<file path=xl/ctrlProps/ctrlProp103.xml><?xml version="1.0" encoding="utf-8"?>
<formControlPr xmlns="http://schemas.microsoft.com/office/spreadsheetml/2009/9/main" objectType="CheckBox" fmlaLink="$BV$85" lockText="1" noThreeD="1"/>
</file>

<file path=xl/ctrlProps/ctrlProp104.xml><?xml version="1.0" encoding="utf-8"?>
<formControlPr xmlns="http://schemas.microsoft.com/office/spreadsheetml/2009/9/main" objectType="CheckBox" fmlaLink="$BV$86" lockText="1" noThreeD="1"/>
</file>

<file path=xl/ctrlProps/ctrlProp105.xml><?xml version="1.0" encoding="utf-8"?>
<formControlPr xmlns="http://schemas.microsoft.com/office/spreadsheetml/2009/9/main" objectType="CheckBox" fmlaLink="$BV$87" lockText="1" noThreeD="1"/>
</file>

<file path=xl/ctrlProps/ctrlProp106.xml><?xml version="1.0" encoding="utf-8"?>
<formControlPr xmlns="http://schemas.microsoft.com/office/spreadsheetml/2009/9/main" objectType="CheckBox" fmlaLink="$BV$88" lockText="1" noThreeD="1"/>
</file>

<file path=xl/ctrlProps/ctrlProp107.xml><?xml version="1.0" encoding="utf-8"?>
<formControlPr xmlns="http://schemas.microsoft.com/office/spreadsheetml/2009/9/main" objectType="CheckBox" fmlaLink="$BV$89" lockText="1" noThreeD="1"/>
</file>

<file path=xl/ctrlProps/ctrlProp108.xml><?xml version="1.0" encoding="utf-8"?>
<formControlPr xmlns="http://schemas.microsoft.com/office/spreadsheetml/2009/9/main" objectType="CheckBox" fmlaLink="$BV$90" lockText="1" noThreeD="1"/>
</file>

<file path=xl/ctrlProps/ctrlProp109.xml><?xml version="1.0" encoding="utf-8"?>
<formControlPr xmlns="http://schemas.microsoft.com/office/spreadsheetml/2009/9/main" objectType="CheckBox" fmlaLink="$BV$91" lockText="1" noThreeD="1"/>
</file>

<file path=xl/ctrlProps/ctrlProp11.xml><?xml version="1.0" encoding="utf-8"?>
<formControlPr xmlns="http://schemas.microsoft.com/office/spreadsheetml/2009/9/main" objectType="CheckBox" fmlaLink="$BX$16" lockText="1" noThreeD="1"/>
</file>

<file path=xl/ctrlProps/ctrlProp110.xml><?xml version="1.0" encoding="utf-8"?>
<formControlPr xmlns="http://schemas.microsoft.com/office/spreadsheetml/2009/9/main" objectType="CheckBox" fmlaLink="$BV$92" lockText="1" noThreeD="1"/>
</file>

<file path=xl/ctrlProps/ctrlProp111.xml><?xml version="1.0" encoding="utf-8"?>
<formControlPr xmlns="http://schemas.microsoft.com/office/spreadsheetml/2009/9/main" objectType="CheckBox" fmlaLink="$BV$93" lockText="1" noThreeD="1"/>
</file>

<file path=xl/ctrlProps/ctrlProp112.xml><?xml version="1.0" encoding="utf-8"?>
<formControlPr xmlns="http://schemas.microsoft.com/office/spreadsheetml/2009/9/main" objectType="CheckBox" fmlaLink="$BV$94" lockText="1" noThreeD="1"/>
</file>

<file path=xl/ctrlProps/ctrlProp113.xml><?xml version="1.0" encoding="utf-8"?>
<formControlPr xmlns="http://schemas.microsoft.com/office/spreadsheetml/2009/9/main" objectType="CheckBox" fmlaLink="$BV$95" lockText="1" noThreeD="1"/>
</file>

<file path=xl/ctrlProps/ctrlProp114.xml><?xml version="1.0" encoding="utf-8"?>
<formControlPr xmlns="http://schemas.microsoft.com/office/spreadsheetml/2009/9/main" objectType="CheckBox" fmlaLink="$BV$96" lockText="1" noThreeD="1"/>
</file>

<file path=xl/ctrlProps/ctrlProp115.xml><?xml version="1.0" encoding="utf-8"?>
<formControlPr xmlns="http://schemas.microsoft.com/office/spreadsheetml/2009/9/main" objectType="CheckBox" fmlaLink="$BV$97" lockText="1" noThreeD="1"/>
</file>

<file path=xl/ctrlProps/ctrlProp116.xml><?xml version="1.0" encoding="utf-8"?>
<formControlPr xmlns="http://schemas.microsoft.com/office/spreadsheetml/2009/9/main" objectType="CheckBox" fmlaLink="$BV$98" lockText="1" noThreeD="1"/>
</file>

<file path=xl/ctrlProps/ctrlProp117.xml><?xml version="1.0" encoding="utf-8"?>
<formControlPr xmlns="http://schemas.microsoft.com/office/spreadsheetml/2009/9/main" objectType="CheckBox" fmlaLink="$BV$99" lockText="1" noThreeD="1"/>
</file>

<file path=xl/ctrlProps/ctrlProp118.xml><?xml version="1.0" encoding="utf-8"?>
<formControlPr xmlns="http://schemas.microsoft.com/office/spreadsheetml/2009/9/main" objectType="CheckBox" fmlaLink="$BV$100" lockText="1" noThreeD="1"/>
</file>

<file path=xl/ctrlProps/ctrlProp119.xml><?xml version="1.0" encoding="utf-8"?>
<formControlPr xmlns="http://schemas.microsoft.com/office/spreadsheetml/2009/9/main" objectType="CheckBox" fmlaLink="$BV$101" lockText="1" noThreeD="1"/>
</file>

<file path=xl/ctrlProps/ctrlProp12.xml><?xml version="1.0" encoding="utf-8"?>
<formControlPr xmlns="http://schemas.microsoft.com/office/spreadsheetml/2009/9/main" objectType="CheckBox" fmlaLink="$BX$17" lockText="1" noThreeD="1"/>
</file>

<file path=xl/ctrlProps/ctrlProp120.xml><?xml version="1.0" encoding="utf-8"?>
<formControlPr xmlns="http://schemas.microsoft.com/office/spreadsheetml/2009/9/main" objectType="CheckBox" fmlaLink="$BV$102" lockText="1" noThreeD="1"/>
</file>

<file path=xl/ctrlProps/ctrlProp121.xml><?xml version="1.0" encoding="utf-8"?>
<formControlPr xmlns="http://schemas.microsoft.com/office/spreadsheetml/2009/9/main" objectType="CheckBox" fmlaLink="$BV$103" lockText="1" noThreeD="1"/>
</file>

<file path=xl/ctrlProps/ctrlProp122.xml><?xml version="1.0" encoding="utf-8"?>
<formControlPr xmlns="http://schemas.microsoft.com/office/spreadsheetml/2009/9/main" objectType="CheckBox" fmlaLink="$BV$104" lockText="1" noThreeD="1"/>
</file>

<file path=xl/ctrlProps/ctrlProp123.xml><?xml version="1.0" encoding="utf-8"?>
<formControlPr xmlns="http://schemas.microsoft.com/office/spreadsheetml/2009/9/main" objectType="CheckBox" fmlaLink="$BV$105" lockText="1" noThreeD="1"/>
</file>

<file path=xl/ctrlProps/ctrlProp124.xml><?xml version="1.0" encoding="utf-8"?>
<formControlPr xmlns="http://schemas.microsoft.com/office/spreadsheetml/2009/9/main" objectType="CheckBox" fmlaLink="$BV$106" lockText="1" noThreeD="1"/>
</file>

<file path=xl/ctrlProps/ctrlProp125.xml><?xml version="1.0" encoding="utf-8"?>
<formControlPr xmlns="http://schemas.microsoft.com/office/spreadsheetml/2009/9/main" objectType="CheckBox" fmlaLink="$BV$107" lockText="1" noThreeD="1"/>
</file>

<file path=xl/ctrlProps/ctrlProp126.xml><?xml version="1.0" encoding="utf-8"?>
<formControlPr xmlns="http://schemas.microsoft.com/office/spreadsheetml/2009/9/main" objectType="CheckBox" fmlaLink="$BV$108" lockText="1" noThreeD="1"/>
</file>

<file path=xl/ctrlProps/ctrlProp127.xml><?xml version="1.0" encoding="utf-8"?>
<formControlPr xmlns="http://schemas.microsoft.com/office/spreadsheetml/2009/9/main" objectType="CheckBox" fmlaLink="$BV$109" lockText="1" noThreeD="1"/>
</file>

<file path=xl/ctrlProps/ctrlProp128.xml><?xml version="1.0" encoding="utf-8"?>
<formControlPr xmlns="http://schemas.microsoft.com/office/spreadsheetml/2009/9/main" objectType="CheckBox" fmlaLink="$BV$110" lockText="1" noThreeD="1"/>
</file>

<file path=xl/ctrlProps/ctrlProp129.xml><?xml version="1.0" encoding="utf-8"?>
<formControlPr xmlns="http://schemas.microsoft.com/office/spreadsheetml/2009/9/main" objectType="CheckBox" fmlaLink="$BV$111" lockText="1" noThreeD="1"/>
</file>

<file path=xl/ctrlProps/ctrlProp13.xml><?xml version="1.0" encoding="utf-8"?>
<formControlPr xmlns="http://schemas.microsoft.com/office/spreadsheetml/2009/9/main" objectType="CheckBox" fmlaLink="$BY$14" lockText="1" noThreeD="1"/>
</file>

<file path=xl/ctrlProps/ctrlProp130.xml><?xml version="1.0" encoding="utf-8"?>
<formControlPr xmlns="http://schemas.microsoft.com/office/spreadsheetml/2009/9/main" objectType="CheckBox" fmlaLink="$BV$112" lockText="1" noThreeD="1"/>
</file>

<file path=xl/ctrlProps/ctrlProp131.xml><?xml version="1.0" encoding="utf-8"?>
<formControlPr xmlns="http://schemas.microsoft.com/office/spreadsheetml/2009/9/main" objectType="CheckBox" fmlaLink="$BV$113" lockText="1" noThreeD="1"/>
</file>

<file path=xl/ctrlProps/ctrlProp132.xml><?xml version="1.0" encoding="utf-8"?>
<formControlPr xmlns="http://schemas.microsoft.com/office/spreadsheetml/2009/9/main" objectType="CheckBox" fmlaLink="$BW$14" lockText="1" noThreeD="1"/>
</file>

<file path=xl/ctrlProps/ctrlProp133.xml><?xml version="1.0" encoding="utf-8"?>
<formControlPr xmlns="http://schemas.microsoft.com/office/spreadsheetml/2009/9/main" objectType="CheckBox" fmlaLink="$BW$15" lockText="1" noThreeD="1"/>
</file>

<file path=xl/ctrlProps/ctrlProp134.xml><?xml version="1.0" encoding="utf-8"?>
<formControlPr xmlns="http://schemas.microsoft.com/office/spreadsheetml/2009/9/main" objectType="CheckBox" fmlaLink="$BW$16" lockText="1" noThreeD="1"/>
</file>

<file path=xl/ctrlProps/ctrlProp135.xml><?xml version="1.0" encoding="utf-8"?>
<formControlPr xmlns="http://schemas.microsoft.com/office/spreadsheetml/2009/9/main" objectType="CheckBox" fmlaLink="$BW$17" lockText="1" noThreeD="1"/>
</file>

<file path=xl/ctrlProps/ctrlProp136.xml><?xml version="1.0" encoding="utf-8"?>
<formControlPr xmlns="http://schemas.microsoft.com/office/spreadsheetml/2009/9/main" objectType="CheckBox" fmlaLink="$BW$18" lockText="1" noThreeD="1"/>
</file>

<file path=xl/ctrlProps/ctrlProp137.xml><?xml version="1.0" encoding="utf-8"?>
<formControlPr xmlns="http://schemas.microsoft.com/office/spreadsheetml/2009/9/main" objectType="CheckBox" fmlaLink="$BW$19" lockText="1" noThreeD="1"/>
</file>

<file path=xl/ctrlProps/ctrlProp138.xml><?xml version="1.0" encoding="utf-8"?>
<formControlPr xmlns="http://schemas.microsoft.com/office/spreadsheetml/2009/9/main" objectType="CheckBox" fmlaLink="$BW$20" lockText="1" noThreeD="1"/>
</file>

<file path=xl/ctrlProps/ctrlProp139.xml><?xml version="1.0" encoding="utf-8"?>
<formControlPr xmlns="http://schemas.microsoft.com/office/spreadsheetml/2009/9/main" objectType="CheckBox" fmlaLink="$BW$21" lockText="1" noThreeD="1"/>
</file>

<file path=xl/ctrlProps/ctrlProp14.xml><?xml version="1.0" encoding="utf-8"?>
<formControlPr xmlns="http://schemas.microsoft.com/office/spreadsheetml/2009/9/main" objectType="CheckBox" fmlaLink="$BY$15" lockText="1" noThreeD="1"/>
</file>

<file path=xl/ctrlProps/ctrlProp140.xml><?xml version="1.0" encoding="utf-8"?>
<formControlPr xmlns="http://schemas.microsoft.com/office/spreadsheetml/2009/9/main" objectType="CheckBox" fmlaLink="$BW$22" lockText="1" noThreeD="1"/>
</file>

<file path=xl/ctrlProps/ctrlProp141.xml><?xml version="1.0" encoding="utf-8"?>
<formControlPr xmlns="http://schemas.microsoft.com/office/spreadsheetml/2009/9/main" objectType="CheckBox" fmlaLink="$BW$23" lockText="1" noThreeD="1"/>
</file>

<file path=xl/ctrlProps/ctrlProp142.xml><?xml version="1.0" encoding="utf-8"?>
<formControlPr xmlns="http://schemas.microsoft.com/office/spreadsheetml/2009/9/main" objectType="CheckBox" fmlaLink="$BW$24" lockText="1" noThreeD="1"/>
</file>

<file path=xl/ctrlProps/ctrlProp143.xml><?xml version="1.0" encoding="utf-8"?>
<formControlPr xmlns="http://schemas.microsoft.com/office/spreadsheetml/2009/9/main" objectType="CheckBox" fmlaLink="$BW$25" lockText="1" noThreeD="1"/>
</file>

<file path=xl/ctrlProps/ctrlProp144.xml><?xml version="1.0" encoding="utf-8"?>
<formControlPr xmlns="http://schemas.microsoft.com/office/spreadsheetml/2009/9/main" objectType="CheckBox" fmlaLink="$BW$26" lockText="1" noThreeD="1"/>
</file>

<file path=xl/ctrlProps/ctrlProp145.xml><?xml version="1.0" encoding="utf-8"?>
<formControlPr xmlns="http://schemas.microsoft.com/office/spreadsheetml/2009/9/main" objectType="CheckBox" fmlaLink="$BW$27" lockText="1" noThreeD="1"/>
</file>

<file path=xl/ctrlProps/ctrlProp146.xml><?xml version="1.0" encoding="utf-8"?>
<formControlPr xmlns="http://schemas.microsoft.com/office/spreadsheetml/2009/9/main" objectType="CheckBox" fmlaLink="$BW$28" lockText="1" noThreeD="1"/>
</file>

<file path=xl/ctrlProps/ctrlProp147.xml><?xml version="1.0" encoding="utf-8"?>
<formControlPr xmlns="http://schemas.microsoft.com/office/spreadsheetml/2009/9/main" objectType="CheckBox" fmlaLink="$BW$29" lockText="1" noThreeD="1"/>
</file>

<file path=xl/ctrlProps/ctrlProp148.xml><?xml version="1.0" encoding="utf-8"?>
<formControlPr xmlns="http://schemas.microsoft.com/office/spreadsheetml/2009/9/main" objectType="CheckBox" fmlaLink="$BW$30" lockText="1" noThreeD="1"/>
</file>

<file path=xl/ctrlProps/ctrlProp149.xml><?xml version="1.0" encoding="utf-8"?>
<formControlPr xmlns="http://schemas.microsoft.com/office/spreadsheetml/2009/9/main" objectType="CheckBox" fmlaLink="$BW$31" lockText="1" noThreeD="1"/>
</file>

<file path=xl/ctrlProps/ctrlProp15.xml><?xml version="1.0" encoding="utf-8"?>
<formControlPr xmlns="http://schemas.microsoft.com/office/spreadsheetml/2009/9/main" objectType="CheckBox" fmlaLink="$BY$16" lockText="1" noThreeD="1"/>
</file>

<file path=xl/ctrlProps/ctrlProp150.xml><?xml version="1.0" encoding="utf-8"?>
<formControlPr xmlns="http://schemas.microsoft.com/office/spreadsheetml/2009/9/main" objectType="CheckBox" fmlaLink="$BW$32" lockText="1" noThreeD="1"/>
</file>

<file path=xl/ctrlProps/ctrlProp151.xml><?xml version="1.0" encoding="utf-8"?>
<formControlPr xmlns="http://schemas.microsoft.com/office/spreadsheetml/2009/9/main" objectType="CheckBox" fmlaLink="$BW$33" lockText="1" noThreeD="1"/>
</file>

<file path=xl/ctrlProps/ctrlProp152.xml><?xml version="1.0" encoding="utf-8"?>
<formControlPr xmlns="http://schemas.microsoft.com/office/spreadsheetml/2009/9/main" objectType="CheckBox" fmlaLink="$BW$34" lockText="1" noThreeD="1"/>
</file>

<file path=xl/ctrlProps/ctrlProp153.xml><?xml version="1.0" encoding="utf-8"?>
<formControlPr xmlns="http://schemas.microsoft.com/office/spreadsheetml/2009/9/main" objectType="CheckBox" fmlaLink="$BW$35" lockText="1" noThreeD="1"/>
</file>

<file path=xl/ctrlProps/ctrlProp154.xml><?xml version="1.0" encoding="utf-8"?>
<formControlPr xmlns="http://schemas.microsoft.com/office/spreadsheetml/2009/9/main" objectType="CheckBox" fmlaLink="$BW$36" lockText="1" noThreeD="1"/>
</file>

<file path=xl/ctrlProps/ctrlProp155.xml><?xml version="1.0" encoding="utf-8"?>
<formControlPr xmlns="http://schemas.microsoft.com/office/spreadsheetml/2009/9/main" objectType="CheckBox" fmlaLink="$BW$37" lockText="1" noThreeD="1"/>
</file>

<file path=xl/ctrlProps/ctrlProp156.xml><?xml version="1.0" encoding="utf-8"?>
<formControlPr xmlns="http://schemas.microsoft.com/office/spreadsheetml/2009/9/main" objectType="CheckBox" fmlaLink="$BW$38" lockText="1" noThreeD="1"/>
</file>

<file path=xl/ctrlProps/ctrlProp157.xml><?xml version="1.0" encoding="utf-8"?>
<formControlPr xmlns="http://schemas.microsoft.com/office/spreadsheetml/2009/9/main" objectType="CheckBox" fmlaLink="$BW$39" lockText="1" noThreeD="1"/>
</file>

<file path=xl/ctrlProps/ctrlProp158.xml><?xml version="1.0" encoding="utf-8"?>
<formControlPr xmlns="http://schemas.microsoft.com/office/spreadsheetml/2009/9/main" objectType="CheckBox" fmlaLink="$BW$40" lockText="1" noThreeD="1"/>
</file>

<file path=xl/ctrlProps/ctrlProp159.xml><?xml version="1.0" encoding="utf-8"?>
<formControlPr xmlns="http://schemas.microsoft.com/office/spreadsheetml/2009/9/main" objectType="CheckBox" fmlaLink="$BW$41" lockText="1" noThreeD="1"/>
</file>

<file path=xl/ctrlProps/ctrlProp16.xml><?xml version="1.0" encoding="utf-8"?>
<formControlPr xmlns="http://schemas.microsoft.com/office/spreadsheetml/2009/9/main" objectType="CheckBox" fmlaLink="$BY$17" lockText="1" noThreeD="1"/>
</file>

<file path=xl/ctrlProps/ctrlProp160.xml><?xml version="1.0" encoding="utf-8"?>
<formControlPr xmlns="http://schemas.microsoft.com/office/spreadsheetml/2009/9/main" objectType="CheckBox" fmlaLink="$BW$42" lockText="1" noThreeD="1"/>
</file>

<file path=xl/ctrlProps/ctrlProp161.xml><?xml version="1.0" encoding="utf-8"?>
<formControlPr xmlns="http://schemas.microsoft.com/office/spreadsheetml/2009/9/main" objectType="CheckBox" fmlaLink="$BW$43" lockText="1" noThreeD="1"/>
</file>

<file path=xl/ctrlProps/ctrlProp162.xml><?xml version="1.0" encoding="utf-8"?>
<formControlPr xmlns="http://schemas.microsoft.com/office/spreadsheetml/2009/9/main" objectType="CheckBox" fmlaLink="$BW$44" lockText="1" noThreeD="1"/>
</file>

<file path=xl/ctrlProps/ctrlProp163.xml><?xml version="1.0" encoding="utf-8"?>
<formControlPr xmlns="http://schemas.microsoft.com/office/spreadsheetml/2009/9/main" objectType="CheckBox" fmlaLink="$BW$45" lockText="1" noThreeD="1"/>
</file>

<file path=xl/ctrlProps/ctrlProp164.xml><?xml version="1.0" encoding="utf-8"?>
<formControlPr xmlns="http://schemas.microsoft.com/office/spreadsheetml/2009/9/main" objectType="CheckBox" fmlaLink="$BW$46" lockText="1" noThreeD="1"/>
</file>

<file path=xl/ctrlProps/ctrlProp165.xml><?xml version="1.0" encoding="utf-8"?>
<formControlPr xmlns="http://schemas.microsoft.com/office/spreadsheetml/2009/9/main" objectType="CheckBox" fmlaLink="$BW$47" lockText="1" noThreeD="1"/>
</file>

<file path=xl/ctrlProps/ctrlProp166.xml><?xml version="1.0" encoding="utf-8"?>
<formControlPr xmlns="http://schemas.microsoft.com/office/spreadsheetml/2009/9/main" objectType="CheckBox" fmlaLink="$BW$48" lockText="1" noThreeD="1"/>
</file>

<file path=xl/ctrlProps/ctrlProp167.xml><?xml version="1.0" encoding="utf-8"?>
<formControlPr xmlns="http://schemas.microsoft.com/office/spreadsheetml/2009/9/main" objectType="CheckBox" fmlaLink="$BW$49" lockText="1" noThreeD="1"/>
</file>

<file path=xl/ctrlProps/ctrlProp168.xml><?xml version="1.0" encoding="utf-8"?>
<formControlPr xmlns="http://schemas.microsoft.com/office/spreadsheetml/2009/9/main" objectType="CheckBox" fmlaLink="$BW$50" lockText="1" noThreeD="1"/>
</file>

<file path=xl/ctrlProps/ctrlProp169.xml><?xml version="1.0" encoding="utf-8"?>
<formControlPr xmlns="http://schemas.microsoft.com/office/spreadsheetml/2009/9/main" objectType="CheckBox" fmlaLink="$BW$51" lockText="1" noThreeD="1"/>
</file>

<file path=xl/ctrlProps/ctrlProp17.xml><?xml version="1.0" encoding="utf-8"?>
<formControlPr xmlns="http://schemas.microsoft.com/office/spreadsheetml/2009/9/main" objectType="CheckBox" fmlaLink="$BZ$14" lockText="1" noThreeD="1"/>
</file>

<file path=xl/ctrlProps/ctrlProp170.xml><?xml version="1.0" encoding="utf-8"?>
<formControlPr xmlns="http://schemas.microsoft.com/office/spreadsheetml/2009/9/main" objectType="CheckBox" fmlaLink="$BW$52" lockText="1" noThreeD="1"/>
</file>

<file path=xl/ctrlProps/ctrlProp171.xml><?xml version="1.0" encoding="utf-8"?>
<formControlPr xmlns="http://schemas.microsoft.com/office/spreadsheetml/2009/9/main" objectType="CheckBox" fmlaLink="$BW$53" lockText="1" noThreeD="1"/>
</file>

<file path=xl/ctrlProps/ctrlProp172.xml><?xml version="1.0" encoding="utf-8"?>
<formControlPr xmlns="http://schemas.microsoft.com/office/spreadsheetml/2009/9/main" objectType="CheckBox" fmlaLink="$BW$54" lockText="1" noThreeD="1"/>
</file>

<file path=xl/ctrlProps/ctrlProp173.xml><?xml version="1.0" encoding="utf-8"?>
<formControlPr xmlns="http://schemas.microsoft.com/office/spreadsheetml/2009/9/main" objectType="CheckBox" fmlaLink="$BW$55" lockText="1" noThreeD="1"/>
</file>

<file path=xl/ctrlProps/ctrlProp174.xml><?xml version="1.0" encoding="utf-8"?>
<formControlPr xmlns="http://schemas.microsoft.com/office/spreadsheetml/2009/9/main" objectType="CheckBox" fmlaLink="$BW$56" lockText="1" noThreeD="1"/>
</file>

<file path=xl/ctrlProps/ctrlProp175.xml><?xml version="1.0" encoding="utf-8"?>
<formControlPr xmlns="http://schemas.microsoft.com/office/spreadsheetml/2009/9/main" objectType="CheckBox" fmlaLink="$BW$57" lockText="1" noThreeD="1"/>
</file>

<file path=xl/ctrlProps/ctrlProp176.xml><?xml version="1.0" encoding="utf-8"?>
<formControlPr xmlns="http://schemas.microsoft.com/office/spreadsheetml/2009/9/main" objectType="CheckBox" fmlaLink="$BW$58" lockText="1" noThreeD="1"/>
</file>

<file path=xl/ctrlProps/ctrlProp177.xml><?xml version="1.0" encoding="utf-8"?>
<formControlPr xmlns="http://schemas.microsoft.com/office/spreadsheetml/2009/9/main" objectType="CheckBox" fmlaLink="$BW$59" lockText="1" noThreeD="1"/>
</file>

<file path=xl/ctrlProps/ctrlProp178.xml><?xml version="1.0" encoding="utf-8"?>
<formControlPr xmlns="http://schemas.microsoft.com/office/spreadsheetml/2009/9/main" objectType="CheckBox" fmlaLink="$BW$60" lockText="1" noThreeD="1"/>
</file>

<file path=xl/ctrlProps/ctrlProp179.xml><?xml version="1.0" encoding="utf-8"?>
<formControlPr xmlns="http://schemas.microsoft.com/office/spreadsheetml/2009/9/main" objectType="CheckBox" fmlaLink="$BW$61" lockText="1" noThreeD="1"/>
</file>

<file path=xl/ctrlProps/ctrlProp18.xml><?xml version="1.0" encoding="utf-8"?>
<formControlPr xmlns="http://schemas.microsoft.com/office/spreadsheetml/2009/9/main" objectType="CheckBox" fmlaLink="$BZ$15" lockText="1" noThreeD="1"/>
</file>

<file path=xl/ctrlProps/ctrlProp180.xml><?xml version="1.0" encoding="utf-8"?>
<formControlPr xmlns="http://schemas.microsoft.com/office/spreadsheetml/2009/9/main" objectType="CheckBox" fmlaLink="$BW$62" lockText="1" noThreeD="1"/>
</file>

<file path=xl/ctrlProps/ctrlProp181.xml><?xml version="1.0" encoding="utf-8"?>
<formControlPr xmlns="http://schemas.microsoft.com/office/spreadsheetml/2009/9/main" objectType="CheckBox" fmlaLink="$BW$63" lockText="1" noThreeD="1"/>
</file>

<file path=xl/ctrlProps/ctrlProp182.xml><?xml version="1.0" encoding="utf-8"?>
<formControlPr xmlns="http://schemas.microsoft.com/office/spreadsheetml/2009/9/main" objectType="CheckBox" fmlaLink="$BW$64" lockText="1" noThreeD="1"/>
</file>

<file path=xl/ctrlProps/ctrlProp183.xml><?xml version="1.0" encoding="utf-8"?>
<formControlPr xmlns="http://schemas.microsoft.com/office/spreadsheetml/2009/9/main" objectType="CheckBox" fmlaLink="$BW$65" lockText="1" noThreeD="1"/>
</file>

<file path=xl/ctrlProps/ctrlProp184.xml><?xml version="1.0" encoding="utf-8"?>
<formControlPr xmlns="http://schemas.microsoft.com/office/spreadsheetml/2009/9/main" objectType="CheckBox" fmlaLink="$BW$66" lockText="1" noThreeD="1"/>
</file>

<file path=xl/ctrlProps/ctrlProp185.xml><?xml version="1.0" encoding="utf-8"?>
<formControlPr xmlns="http://schemas.microsoft.com/office/spreadsheetml/2009/9/main" objectType="CheckBox" fmlaLink="$BW$67" lockText="1" noThreeD="1"/>
</file>

<file path=xl/ctrlProps/ctrlProp186.xml><?xml version="1.0" encoding="utf-8"?>
<formControlPr xmlns="http://schemas.microsoft.com/office/spreadsheetml/2009/9/main" objectType="CheckBox" fmlaLink="$BW$68" lockText="1" noThreeD="1"/>
</file>

<file path=xl/ctrlProps/ctrlProp187.xml><?xml version="1.0" encoding="utf-8"?>
<formControlPr xmlns="http://schemas.microsoft.com/office/spreadsheetml/2009/9/main" objectType="CheckBox" fmlaLink="$BW$69" lockText="1" noThreeD="1"/>
</file>

<file path=xl/ctrlProps/ctrlProp188.xml><?xml version="1.0" encoding="utf-8"?>
<formControlPr xmlns="http://schemas.microsoft.com/office/spreadsheetml/2009/9/main" objectType="CheckBox" fmlaLink="$BW$70" lockText="1" noThreeD="1"/>
</file>

<file path=xl/ctrlProps/ctrlProp189.xml><?xml version="1.0" encoding="utf-8"?>
<formControlPr xmlns="http://schemas.microsoft.com/office/spreadsheetml/2009/9/main" objectType="CheckBox" fmlaLink="$BW$71" lockText="1" noThreeD="1"/>
</file>

<file path=xl/ctrlProps/ctrlProp19.xml><?xml version="1.0" encoding="utf-8"?>
<formControlPr xmlns="http://schemas.microsoft.com/office/spreadsheetml/2009/9/main" objectType="CheckBox" fmlaLink="$BZ$16" lockText="1" noThreeD="1"/>
</file>

<file path=xl/ctrlProps/ctrlProp190.xml><?xml version="1.0" encoding="utf-8"?>
<formControlPr xmlns="http://schemas.microsoft.com/office/spreadsheetml/2009/9/main" objectType="CheckBox" fmlaLink="$BW$72" lockText="1" noThreeD="1"/>
</file>

<file path=xl/ctrlProps/ctrlProp191.xml><?xml version="1.0" encoding="utf-8"?>
<formControlPr xmlns="http://schemas.microsoft.com/office/spreadsheetml/2009/9/main" objectType="CheckBox" fmlaLink="$BW$73" lockText="1" noThreeD="1"/>
</file>

<file path=xl/ctrlProps/ctrlProp192.xml><?xml version="1.0" encoding="utf-8"?>
<formControlPr xmlns="http://schemas.microsoft.com/office/spreadsheetml/2009/9/main" objectType="CheckBox" fmlaLink="$BW$74" lockText="1" noThreeD="1"/>
</file>

<file path=xl/ctrlProps/ctrlProp193.xml><?xml version="1.0" encoding="utf-8"?>
<formControlPr xmlns="http://schemas.microsoft.com/office/spreadsheetml/2009/9/main" objectType="CheckBox" fmlaLink="$BW$75" lockText="1" noThreeD="1"/>
</file>

<file path=xl/ctrlProps/ctrlProp194.xml><?xml version="1.0" encoding="utf-8"?>
<formControlPr xmlns="http://schemas.microsoft.com/office/spreadsheetml/2009/9/main" objectType="CheckBox" fmlaLink="$BW$76" lockText="1" noThreeD="1"/>
</file>

<file path=xl/ctrlProps/ctrlProp195.xml><?xml version="1.0" encoding="utf-8"?>
<formControlPr xmlns="http://schemas.microsoft.com/office/spreadsheetml/2009/9/main" objectType="CheckBox" fmlaLink="$BW$77" lockText="1" noThreeD="1"/>
</file>

<file path=xl/ctrlProps/ctrlProp196.xml><?xml version="1.0" encoding="utf-8"?>
<formControlPr xmlns="http://schemas.microsoft.com/office/spreadsheetml/2009/9/main" objectType="CheckBox" fmlaLink="$BW$78" lockText="1" noThreeD="1"/>
</file>

<file path=xl/ctrlProps/ctrlProp197.xml><?xml version="1.0" encoding="utf-8"?>
<formControlPr xmlns="http://schemas.microsoft.com/office/spreadsheetml/2009/9/main" objectType="CheckBox" fmlaLink="$BW$79" lockText="1" noThreeD="1"/>
</file>

<file path=xl/ctrlProps/ctrlProp198.xml><?xml version="1.0" encoding="utf-8"?>
<formControlPr xmlns="http://schemas.microsoft.com/office/spreadsheetml/2009/9/main" objectType="CheckBox" fmlaLink="$BW$80" lockText="1" noThreeD="1"/>
</file>

<file path=xl/ctrlProps/ctrlProp199.xml><?xml version="1.0" encoding="utf-8"?>
<formControlPr xmlns="http://schemas.microsoft.com/office/spreadsheetml/2009/9/main" objectType="CheckBox" fmlaLink="$BW$81" lockText="1" noThreeD="1"/>
</file>

<file path=xl/ctrlProps/ctrlProp2.xml><?xml version="1.0" encoding="utf-8"?>
<formControlPr xmlns="http://schemas.microsoft.com/office/spreadsheetml/2009/9/main" objectType="CheckBox" fmlaLink="$BV$15" lockText="1" noThreeD="1"/>
</file>

<file path=xl/ctrlProps/ctrlProp20.xml><?xml version="1.0" encoding="utf-8"?>
<formControlPr xmlns="http://schemas.microsoft.com/office/spreadsheetml/2009/9/main" objectType="CheckBox" fmlaLink="$BZ$17" lockText="1" noThreeD="1"/>
</file>

<file path=xl/ctrlProps/ctrlProp200.xml><?xml version="1.0" encoding="utf-8"?>
<formControlPr xmlns="http://schemas.microsoft.com/office/spreadsheetml/2009/9/main" objectType="CheckBox" fmlaLink="$BW$82" lockText="1" noThreeD="1"/>
</file>

<file path=xl/ctrlProps/ctrlProp201.xml><?xml version="1.0" encoding="utf-8"?>
<formControlPr xmlns="http://schemas.microsoft.com/office/spreadsheetml/2009/9/main" objectType="CheckBox" fmlaLink="$BW$83" lockText="1" noThreeD="1"/>
</file>

<file path=xl/ctrlProps/ctrlProp202.xml><?xml version="1.0" encoding="utf-8"?>
<formControlPr xmlns="http://schemas.microsoft.com/office/spreadsheetml/2009/9/main" objectType="CheckBox" fmlaLink="$BW$84" lockText="1" noThreeD="1"/>
</file>

<file path=xl/ctrlProps/ctrlProp203.xml><?xml version="1.0" encoding="utf-8"?>
<formControlPr xmlns="http://schemas.microsoft.com/office/spreadsheetml/2009/9/main" objectType="CheckBox" fmlaLink="$BW$85" lockText="1" noThreeD="1"/>
</file>

<file path=xl/ctrlProps/ctrlProp204.xml><?xml version="1.0" encoding="utf-8"?>
<formControlPr xmlns="http://schemas.microsoft.com/office/spreadsheetml/2009/9/main" objectType="CheckBox" fmlaLink="$BW$86" lockText="1" noThreeD="1"/>
</file>

<file path=xl/ctrlProps/ctrlProp205.xml><?xml version="1.0" encoding="utf-8"?>
<formControlPr xmlns="http://schemas.microsoft.com/office/spreadsheetml/2009/9/main" objectType="CheckBox" fmlaLink="$BW$87" lockText="1" noThreeD="1"/>
</file>

<file path=xl/ctrlProps/ctrlProp206.xml><?xml version="1.0" encoding="utf-8"?>
<formControlPr xmlns="http://schemas.microsoft.com/office/spreadsheetml/2009/9/main" objectType="CheckBox" fmlaLink="$BW$88" lockText="1" noThreeD="1"/>
</file>

<file path=xl/ctrlProps/ctrlProp207.xml><?xml version="1.0" encoding="utf-8"?>
<formControlPr xmlns="http://schemas.microsoft.com/office/spreadsheetml/2009/9/main" objectType="CheckBox" fmlaLink="$BW$89" lockText="1" noThreeD="1"/>
</file>

<file path=xl/ctrlProps/ctrlProp208.xml><?xml version="1.0" encoding="utf-8"?>
<formControlPr xmlns="http://schemas.microsoft.com/office/spreadsheetml/2009/9/main" objectType="CheckBox" fmlaLink="$BW$90" lockText="1" noThreeD="1"/>
</file>

<file path=xl/ctrlProps/ctrlProp209.xml><?xml version="1.0" encoding="utf-8"?>
<formControlPr xmlns="http://schemas.microsoft.com/office/spreadsheetml/2009/9/main" objectType="CheckBox" fmlaLink="$BW$91" lockText="1" noThreeD="1"/>
</file>

<file path=xl/ctrlProps/ctrlProp21.xml><?xml version="1.0" encoding="utf-8"?>
<formControlPr xmlns="http://schemas.microsoft.com/office/spreadsheetml/2009/9/main" objectType="CheckBox" fmlaLink="$BU$14" lockText="1" noThreeD="1"/>
</file>

<file path=xl/ctrlProps/ctrlProp210.xml><?xml version="1.0" encoding="utf-8"?>
<formControlPr xmlns="http://schemas.microsoft.com/office/spreadsheetml/2009/9/main" objectType="CheckBox" fmlaLink="$BW$92" lockText="1" noThreeD="1"/>
</file>

<file path=xl/ctrlProps/ctrlProp211.xml><?xml version="1.0" encoding="utf-8"?>
<formControlPr xmlns="http://schemas.microsoft.com/office/spreadsheetml/2009/9/main" objectType="CheckBox" fmlaLink="$BW$93" lockText="1" noThreeD="1"/>
</file>

<file path=xl/ctrlProps/ctrlProp212.xml><?xml version="1.0" encoding="utf-8"?>
<formControlPr xmlns="http://schemas.microsoft.com/office/spreadsheetml/2009/9/main" objectType="CheckBox" fmlaLink="$BW$94" lockText="1" noThreeD="1"/>
</file>

<file path=xl/ctrlProps/ctrlProp213.xml><?xml version="1.0" encoding="utf-8"?>
<formControlPr xmlns="http://schemas.microsoft.com/office/spreadsheetml/2009/9/main" objectType="CheckBox" fmlaLink="$BW$95" lockText="1" noThreeD="1"/>
</file>

<file path=xl/ctrlProps/ctrlProp214.xml><?xml version="1.0" encoding="utf-8"?>
<formControlPr xmlns="http://schemas.microsoft.com/office/spreadsheetml/2009/9/main" objectType="CheckBox" fmlaLink="$BW$96" lockText="1" noThreeD="1"/>
</file>

<file path=xl/ctrlProps/ctrlProp215.xml><?xml version="1.0" encoding="utf-8"?>
<formControlPr xmlns="http://schemas.microsoft.com/office/spreadsheetml/2009/9/main" objectType="CheckBox" fmlaLink="$BW$97" lockText="1" noThreeD="1"/>
</file>

<file path=xl/ctrlProps/ctrlProp216.xml><?xml version="1.0" encoding="utf-8"?>
<formControlPr xmlns="http://schemas.microsoft.com/office/spreadsheetml/2009/9/main" objectType="CheckBox" fmlaLink="$BW$98" lockText="1" noThreeD="1"/>
</file>

<file path=xl/ctrlProps/ctrlProp217.xml><?xml version="1.0" encoding="utf-8"?>
<formControlPr xmlns="http://schemas.microsoft.com/office/spreadsheetml/2009/9/main" objectType="CheckBox" fmlaLink="$BW$99" lockText="1" noThreeD="1"/>
</file>

<file path=xl/ctrlProps/ctrlProp218.xml><?xml version="1.0" encoding="utf-8"?>
<formControlPr xmlns="http://schemas.microsoft.com/office/spreadsheetml/2009/9/main" objectType="CheckBox" fmlaLink="$BW$100" lockText="1" noThreeD="1"/>
</file>

<file path=xl/ctrlProps/ctrlProp219.xml><?xml version="1.0" encoding="utf-8"?>
<formControlPr xmlns="http://schemas.microsoft.com/office/spreadsheetml/2009/9/main" objectType="CheckBox" fmlaLink="$BW$101" lockText="1" noThreeD="1"/>
</file>

<file path=xl/ctrlProps/ctrlProp22.xml><?xml version="1.0" encoding="utf-8"?>
<formControlPr xmlns="http://schemas.microsoft.com/office/spreadsheetml/2009/9/main" objectType="CheckBox" fmlaLink="$BU$15" lockText="1" noThreeD="1"/>
</file>

<file path=xl/ctrlProps/ctrlProp220.xml><?xml version="1.0" encoding="utf-8"?>
<formControlPr xmlns="http://schemas.microsoft.com/office/spreadsheetml/2009/9/main" objectType="CheckBox" fmlaLink="$BW$102" lockText="1" noThreeD="1"/>
</file>

<file path=xl/ctrlProps/ctrlProp221.xml><?xml version="1.0" encoding="utf-8"?>
<formControlPr xmlns="http://schemas.microsoft.com/office/spreadsheetml/2009/9/main" objectType="CheckBox" fmlaLink="$BW$103" lockText="1" noThreeD="1"/>
</file>

<file path=xl/ctrlProps/ctrlProp222.xml><?xml version="1.0" encoding="utf-8"?>
<formControlPr xmlns="http://schemas.microsoft.com/office/spreadsheetml/2009/9/main" objectType="CheckBox" fmlaLink="$BW$104" lockText="1" noThreeD="1"/>
</file>

<file path=xl/ctrlProps/ctrlProp223.xml><?xml version="1.0" encoding="utf-8"?>
<formControlPr xmlns="http://schemas.microsoft.com/office/spreadsheetml/2009/9/main" objectType="CheckBox" fmlaLink="$BW$105" lockText="1" noThreeD="1"/>
</file>

<file path=xl/ctrlProps/ctrlProp224.xml><?xml version="1.0" encoding="utf-8"?>
<formControlPr xmlns="http://schemas.microsoft.com/office/spreadsheetml/2009/9/main" objectType="CheckBox" fmlaLink="$BW$106" lockText="1" noThreeD="1"/>
</file>

<file path=xl/ctrlProps/ctrlProp225.xml><?xml version="1.0" encoding="utf-8"?>
<formControlPr xmlns="http://schemas.microsoft.com/office/spreadsheetml/2009/9/main" objectType="CheckBox" fmlaLink="$BW$107" lockText="1" noThreeD="1"/>
</file>

<file path=xl/ctrlProps/ctrlProp226.xml><?xml version="1.0" encoding="utf-8"?>
<formControlPr xmlns="http://schemas.microsoft.com/office/spreadsheetml/2009/9/main" objectType="CheckBox" fmlaLink="$BW$108" lockText="1" noThreeD="1"/>
</file>

<file path=xl/ctrlProps/ctrlProp227.xml><?xml version="1.0" encoding="utf-8"?>
<formControlPr xmlns="http://schemas.microsoft.com/office/spreadsheetml/2009/9/main" objectType="CheckBox" fmlaLink="$BW$109" lockText="1" noThreeD="1"/>
</file>

<file path=xl/ctrlProps/ctrlProp228.xml><?xml version="1.0" encoding="utf-8"?>
<formControlPr xmlns="http://schemas.microsoft.com/office/spreadsheetml/2009/9/main" objectType="CheckBox" fmlaLink="$BW$110" lockText="1" noThreeD="1"/>
</file>

<file path=xl/ctrlProps/ctrlProp229.xml><?xml version="1.0" encoding="utf-8"?>
<formControlPr xmlns="http://schemas.microsoft.com/office/spreadsheetml/2009/9/main" objectType="CheckBox" fmlaLink="$BW$111" lockText="1" noThreeD="1"/>
</file>

<file path=xl/ctrlProps/ctrlProp23.xml><?xml version="1.0" encoding="utf-8"?>
<formControlPr xmlns="http://schemas.microsoft.com/office/spreadsheetml/2009/9/main" objectType="CheckBox" fmlaLink="$BU$16" lockText="1" noThreeD="1"/>
</file>

<file path=xl/ctrlProps/ctrlProp230.xml><?xml version="1.0" encoding="utf-8"?>
<formControlPr xmlns="http://schemas.microsoft.com/office/spreadsheetml/2009/9/main" objectType="CheckBox" fmlaLink="$BW$112" lockText="1" noThreeD="1"/>
</file>

<file path=xl/ctrlProps/ctrlProp231.xml><?xml version="1.0" encoding="utf-8"?>
<formControlPr xmlns="http://schemas.microsoft.com/office/spreadsheetml/2009/9/main" objectType="CheckBox" fmlaLink="$BW$113" lockText="1" noThreeD="1"/>
</file>

<file path=xl/ctrlProps/ctrlProp232.xml><?xml version="1.0" encoding="utf-8"?>
<formControlPr xmlns="http://schemas.microsoft.com/office/spreadsheetml/2009/9/main" objectType="CheckBox" fmlaLink="$BX$14" lockText="1" noThreeD="1"/>
</file>

<file path=xl/ctrlProps/ctrlProp233.xml><?xml version="1.0" encoding="utf-8"?>
<formControlPr xmlns="http://schemas.microsoft.com/office/spreadsheetml/2009/9/main" objectType="CheckBox" fmlaLink="$BX$15" lockText="1" noThreeD="1"/>
</file>

<file path=xl/ctrlProps/ctrlProp234.xml><?xml version="1.0" encoding="utf-8"?>
<formControlPr xmlns="http://schemas.microsoft.com/office/spreadsheetml/2009/9/main" objectType="CheckBox" fmlaLink="$BX$16" lockText="1" noThreeD="1"/>
</file>

<file path=xl/ctrlProps/ctrlProp235.xml><?xml version="1.0" encoding="utf-8"?>
<formControlPr xmlns="http://schemas.microsoft.com/office/spreadsheetml/2009/9/main" objectType="CheckBox" fmlaLink="$BX$17" lockText="1" noThreeD="1"/>
</file>

<file path=xl/ctrlProps/ctrlProp236.xml><?xml version="1.0" encoding="utf-8"?>
<formControlPr xmlns="http://schemas.microsoft.com/office/spreadsheetml/2009/9/main" objectType="CheckBox" fmlaLink="$BX$18" lockText="1" noThreeD="1"/>
</file>

<file path=xl/ctrlProps/ctrlProp237.xml><?xml version="1.0" encoding="utf-8"?>
<formControlPr xmlns="http://schemas.microsoft.com/office/spreadsheetml/2009/9/main" objectType="CheckBox" fmlaLink="$BX$19" lockText="1" noThreeD="1"/>
</file>

<file path=xl/ctrlProps/ctrlProp238.xml><?xml version="1.0" encoding="utf-8"?>
<formControlPr xmlns="http://schemas.microsoft.com/office/spreadsheetml/2009/9/main" objectType="CheckBox" fmlaLink="$BX$20" lockText="1" noThreeD="1"/>
</file>

<file path=xl/ctrlProps/ctrlProp239.xml><?xml version="1.0" encoding="utf-8"?>
<formControlPr xmlns="http://schemas.microsoft.com/office/spreadsheetml/2009/9/main" objectType="CheckBox" fmlaLink="$BX$21" lockText="1" noThreeD="1"/>
</file>

<file path=xl/ctrlProps/ctrlProp24.xml><?xml version="1.0" encoding="utf-8"?>
<formControlPr xmlns="http://schemas.microsoft.com/office/spreadsheetml/2009/9/main" objectType="CheckBox" fmlaLink="$BU$17" lockText="1" noThreeD="1"/>
</file>

<file path=xl/ctrlProps/ctrlProp240.xml><?xml version="1.0" encoding="utf-8"?>
<formControlPr xmlns="http://schemas.microsoft.com/office/spreadsheetml/2009/9/main" objectType="CheckBox" fmlaLink="$BX$22" lockText="1" noThreeD="1"/>
</file>

<file path=xl/ctrlProps/ctrlProp241.xml><?xml version="1.0" encoding="utf-8"?>
<formControlPr xmlns="http://schemas.microsoft.com/office/spreadsheetml/2009/9/main" objectType="CheckBox" fmlaLink="$BX$23" lockText="1" noThreeD="1"/>
</file>

<file path=xl/ctrlProps/ctrlProp242.xml><?xml version="1.0" encoding="utf-8"?>
<formControlPr xmlns="http://schemas.microsoft.com/office/spreadsheetml/2009/9/main" objectType="CheckBox" fmlaLink="$BX$24" lockText="1" noThreeD="1"/>
</file>

<file path=xl/ctrlProps/ctrlProp243.xml><?xml version="1.0" encoding="utf-8"?>
<formControlPr xmlns="http://schemas.microsoft.com/office/spreadsheetml/2009/9/main" objectType="CheckBox" fmlaLink="$BX$25" lockText="1" noThreeD="1"/>
</file>

<file path=xl/ctrlProps/ctrlProp244.xml><?xml version="1.0" encoding="utf-8"?>
<formControlPr xmlns="http://schemas.microsoft.com/office/spreadsheetml/2009/9/main" objectType="CheckBox" fmlaLink="$BX$26" lockText="1" noThreeD="1"/>
</file>

<file path=xl/ctrlProps/ctrlProp245.xml><?xml version="1.0" encoding="utf-8"?>
<formControlPr xmlns="http://schemas.microsoft.com/office/spreadsheetml/2009/9/main" objectType="CheckBox" fmlaLink="$BX$27" lockText="1" noThreeD="1"/>
</file>

<file path=xl/ctrlProps/ctrlProp246.xml><?xml version="1.0" encoding="utf-8"?>
<formControlPr xmlns="http://schemas.microsoft.com/office/spreadsheetml/2009/9/main" objectType="CheckBox" fmlaLink="$BX$28" lockText="1" noThreeD="1"/>
</file>

<file path=xl/ctrlProps/ctrlProp247.xml><?xml version="1.0" encoding="utf-8"?>
<formControlPr xmlns="http://schemas.microsoft.com/office/spreadsheetml/2009/9/main" objectType="CheckBox" fmlaLink="$BX$29" lockText="1" noThreeD="1"/>
</file>

<file path=xl/ctrlProps/ctrlProp248.xml><?xml version="1.0" encoding="utf-8"?>
<formControlPr xmlns="http://schemas.microsoft.com/office/spreadsheetml/2009/9/main" objectType="CheckBox" fmlaLink="$BX$30" lockText="1" noThreeD="1"/>
</file>

<file path=xl/ctrlProps/ctrlProp249.xml><?xml version="1.0" encoding="utf-8"?>
<formControlPr xmlns="http://schemas.microsoft.com/office/spreadsheetml/2009/9/main" objectType="CheckBox" fmlaLink="$BX$31" lockText="1" noThreeD="1"/>
</file>

<file path=xl/ctrlProps/ctrlProp25.xml><?xml version="1.0" encoding="utf-8"?>
<formControlPr xmlns="http://schemas.microsoft.com/office/spreadsheetml/2009/9/main" objectType="CheckBox" fmlaLink="$BU$13" lockText="1" noThreeD="1"/>
</file>

<file path=xl/ctrlProps/ctrlProp250.xml><?xml version="1.0" encoding="utf-8"?>
<formControlPr xmlns="http://schemas.microsoft.com/office/spreadsheetml/2009/9/main" objectType="CheckBox" fmlaLink="$BX$32" lockText="1" noThreeD="1"/>
</file>

<file path=xl/ctrlProps/ctrlProp251.xml><?xml version="1.0" encoding="utf-8"?>
<formControlPr xmlns="http://schemas.microsoft.com/office/spreadsheetml/2009/9/main" objectType="CheckBox" fmlaLink="$BX$33" lockText="1" noThreeD="1"/>
</file>

<file path=xl/ctrlProps/ctrlProp252.xml><?xml version="1.0" encoding="utf-8"?>
<formControlPr xmlns="http://schemas.microsoft.com/office/spreadsheetml/2009/9/main" objectType="CheckBox" fmlaLink="$BX$34" lockText="1" noThreeD="1"/>
</file>

<file path=xl/ctrlProps/ctrlProp253.xml><?xml version="1.0" encoding="utf-8"?>
<formControlPr xmlns="http://schemas.microsoft.com/office/spreadsheetml/2009/9/main" objectType="CheckBox" fmlaLink="$BX$35" lockText="1" noThreeD="1"/>
</file>

<file path=xl/ctrlProps/ctrlProp254.xml><?xml version="1.0" encoding="utf-8"?>
<formControlPr xmlns="http://schemas.microsoft.com/office/spreadsheetml/2009/9/main" objectType="CheckBox" fmlaLink="$BX$36" lockText="1" noThreeD="1"/>
</file>

<file path=xl/ctrlProps/ctrlProp255.xml><?xml version="1.0" encoding="utf-8"?>
<formControlPr xmlns="http://schemas.microsoft.com/office/spreadsheetml/2009/9/main" objectType="CheckBox" fmlaLink="$BX$37" lockText="1" noThreeD="1"/>
</file>

<file path=xl/ctrlProps/ctrlProp256.xml><?xml version="1.0" encoding="utf-8"?>
<formControlPr xmlns="http://schemas.microsoft.com/office/spreadsheetml/2009/9/main" objectType="CheckBox" fmlaLink="$BX$38" lockText="1" noThreeD="1"/>
</file>

<file path=xl/ctrlProps/ctrlProp257.xml><?xml version="1.0" encoding="utf-8"?>
<formControlPr xmlns="http://schemas.microsoft.com/office/spreadsheetml/2009/9/main" objectType="CheckBox" fmlaLink="$BX$39" lockText="1" noThreeD="1"/>
</file>

<file path=xl/ctrlProps/ctrlProp258.xml><?xml version="1.0" encoding="utf-8"?>
<formControlPr xmlns="http://schemas.microsoft.com/office/spreadsheetml/2009/9/main" objectType="CheckBox" fmlaLink="$BX$40" lockText="1" noThreeD="1"/>
</file>

<file path=xl/ctrlProps/ctrlProp259.xml><?xml version="1.0" encoding="utf-8"?>
<formControlPr xmlns="http://schemas.microsoft.com/office/spreadsheetml/2009/9/main" objectType="CheckBox" fmlaLink="$BX$41" lockText="1" noThreeD="1"/>
</file>

<file path=xl/ctrlProps/ctrlProp26.xml><?xml version="1.0" encoding="utf-8"?>
<formControlPr xmlns="http://schemas.microsoft.com/office/spreadsheetml/2009/9/main" objectType="CheckBox" fmlaLink="$BV$13" lockText="1" noThreeD="1"/>
</file>

<file path=xl/ctrlProps/ctrlProp260.xml><?xml version="1.0" encoding="utf-8"?>
<formControlPr xmlns="http://schemas.microsoft.com/office/spreadsheetml/2009/9/main" objectType="CheckBox" fmlaLink="$BX$42" lockText="1" noThreeD="1"/>
</file>

<file path=xl/ctrlProps/ctrlProp261.xml><?xml version="1.0" encoding="utf-8"?>
<formControlPr xmlns="http://schemas.microsoft.com/office/spreadsheetml/2009/9/main" objectType="CheckBox" fmlaLink="$BX$43" lockText="1" noThreeD="1"/>
</file>

<file path=xl/ctrlProps/ctrlProp262.xml><?xml version="1.0" encoding="utf-8"?>
<formControlPr xmlns="http://schemas.microsoft.com/office/spreadsheetml/2009/9/main" objectType="CheckBox" fmlaLink="$BX$44" lockText="1" noThreeD="1"/>
</file>

<file path=xl/ctrlProps/ctrlProp263.xml><?xml version="1.0" encoding="utf-8"?>
<formControlPr xmlns="http://schemas.microsoft.com/office/spreadsheetml/2009/9/main" objectType="CheckBox" fmlaLink="$BX$45" lockText="1" noThreeD="1"/>
</file>

<file path=xl/ctrlProps/ctrlProp264.xml><?xml version="1.0" encoding="utf-8"?>
<formControlPr xmlns="http://schemas.microsoft.com/office/spreadsheetml/2009/9/main" objectType="CheckBox" fmlaLink="$BX$46" lockText="1" noThreeD="1"/>
</file>

<file path=xl/ctrlProps/ctrlProp265.xml><?xml version="1.0" encoding="utf-8"?>
<formControlPr xmlns="http://schemas.microsoft.com/office/spreadsheetml/2009/9/main" objectType="CheckBox" fmlaLink="$BX$47" lockText="1" noThreeD="1"/>
</file>

<file path=xl/ctrlProps/ctrlProp266.xml><?xml version="1.0" encoding="utf-8"?>
<formControlPr xmlns="http://schemas.microsoft.com/office/spreadsheetml/2009/9/main" objectType="CheckBox" fmlaLink="$BX$48" lockText="1" noThreeD="1"/>
</file>

<file path=xl/ctrlProps/ctrlProp267.xml><?xml version="1.0" encoding="utf-8"?>
<formControlPr xmlns="http://schemas.microsoft.com/office/spreadsheetml/2009/9/main" objectType="CheckBox" fmlaLink="$BX$49" lockText="1" noThreeD="1"/>
</file>

<file path=xl/ctrlProps/ctrlProp268.xml><?xml version="1.0" encoding="utf-8"?>
<formControlPr xmlns="http://schemas.microsoft.com/office/spreadsheetml/2009/9/main" objectType="CheckBox" fmlaLink="$BX$50" lockText="1" noThreeD="1"/>
</file>

<file path=xl/ctrlProps/ctrlProp269.xml><?xml version="1.0" encoding="utf-8"?>
<formControlPr xmlns="http://schemas.microsoft.com/office/spreadsheetml/2009/9/main" objectType="CheckBox" fmlaLink="$BX$51" lockText="1" noThreeD="1"/>
</file>

<file path=xl/ctrlProps/ctrlProp27.xml><?xml version="1.0" encoding="utf-8"?>
<formControlPr xmlns="http://schemas.microsoft.com/office/spreadsheetml/2009/9/main" objectType="CheckBox" fmlaLink="$BW$13" lockText="1" noThreeD="1"/>
</file>

<file path=xl/ctrlProps/ctrlProp270.xml><?xml version="1.0" encoding="utf-8"?>
<formControlPr xmlns="http://schemas.microsoft.com/office/spreadsheetml/2009/9/main" objectType="CheckBox" fmlaLink="$BX$52" lockText="1" noThreeD="1"/>
</file>

<file path=xl/ctrlProps/ctrlProp271.xml><?xml version="1.0" encoding="utf-8"?>
<formControlPr xmlns="http://schemas.microsoft.com/office/spreadsheetml/2009/9/main" objectType="CheckBox" fmlaLink="$BX$53" lockText="1" noThreeD="1"/>
</file>

<file path=xl/ctrlProps/ctrlProp272.xml><?xml version="1.0" encoding="utf-8"?>
<formControlPr xmlns="http://schemas.microsoft.com/office/spreadsheetml/2009/9/main" objectType="CheckBox" fmlaLink="$BX$54" lockText="1" noThreeD="1"/>
</file>

<file path=xl/ctrlProps/ctrlProp273.xml><?xml version="1.0" encoding="utf-8"?>
<formControlPr xmlns="http://schemas.microsoft.com/office/spreadsheetml/2009/9/main" objectType="CheckBox" fmlaLink="$BX$55" lockText="1" noThreeD="1"/>
</file>

<file path=xl/ctrlProps/ctrlProp274.xml><?xml version="1.0" encoding="utf-8"?>
<formControlPr xmlns="http://schemas.microsoft.com/office/spreadsheetml/2009/9/main" objectType="CheckBox" fmlaLink="$BX$56" lockText="1" noThreeD="1"/>
</file>

<file path=xl/ctrlProps/ctrlProp275.xml><?xml version="1.0" encoding="utf-8"?>
<formControlPr xmlns="http://schemas.microsoft.com/office/spreadsheetml/2009/9/main" objectType="CheckBox" fmlaLink="$BX$57" lockText="1" noThreeD="1"/>
</file>

<file path=xl/ctrlProps/ctrlProp276.xml><?xml version="1.0" encoding="utf-8"?>
<formControlPr xmlns="http://schemas.microsoft.com/office/spreadsheetml/2009/9/main" objectType="CheckBox" fmlaLink="$BX$58" lockText="1" noThreeD="1"/>
</file>

<file path=xl/ctrlProps/ctrlProp277.xml><?xml version="1.0" encoding="utf-8"?>
<formControlPr xmlns="http://schemas.microsoft.com/office/spreadsheetml/2009/9/main" objectType="CheckBox" fmlaLink="$BX$59" lockText="1" noThreeD="1"/>
</file>

<file path=xl/ctrlProps/ctrlProp278.xml><?xml version="1.0" encoding="utf-8"?>
<formControlPr xmlns="http://schemas.microsoft.com/office/spreadsheetml/2009/9/main" objectType="CheckBox" fmlaLink="$BX$60" lockText="1" noThreeD="1"/>
</file>

<file path=xl/ctrlProps/ctrlProp279.xml><?xml version="1.0" encoding="utf-8"?>
<formControlPr xmlns="http://schemas.microsoft.com/office/spreadsheetml/2009/9/main" objectType="CheckBox" fmlaLink="$BX$61" lockText="1" noThreeD="1"/>
</file>

<file path=xl/ctrlProps/ctrlProp28.xml><?xml version="1.0" encoding="utf-8"?>
<formControlPr xmlns="http://schemas.microsoft.com/office/spreadsheetml/2009/9/main" objectType="CheckBox" fmlaLink="$BX$13" lockText="1" noThreeD="1"/>
</file>

<file path=xl/ctrlProps/ctrlProp280.xml><?xml version="1.0" encoding="utf-8"?>
<formControlPr xmlns="http://schemas.microsoft.com/office/spreadsheetml/2009/9/main" objectType="CheckBox" fmlaLink="$BX$62" lockText="1" noThreeD="1"/>
</file>

<file path=xl/ctrlProps/ctrlProp281.xml><?xml version="1.0" encoding="utf-8"?>
<formControlPr xmlns="http://schemas.microsoft.com/office/spreadsheetml/2009/9/main" objectType="CheckBox" fmlaLink="$BX$63" lockText="1" noThreeD="1"/>
</file>

<file path=xl/ctrlProps/ctrlProp282.xml><?xml version="1.0" encoding="utf-8"?>
<formControlPr xmlns="http://schemas.microsoft.com/office/spreadsheetml/2009/9/main" objectType="CheckBox" fmlaLink="$BX$64" lockText="1" noThreeD="1"/>
</file>

<file path=xl/ctrlProps/ctrlProp283.xml><?xml version="1.0" encoding="utf-8"?>
<formControlPr xmlns="http://schemas.microsoft.com/office/spreadsheetml/2009/9/main" objectType="CheckBox" fmlaLink="$BX$65" lockText="1" noThreeD="1"/>
</file>

<file path=xl/ctrlProps/ctrlProp284.xml><?xml version="1.0" encoding="utf-8"?>
<formControlPr xmlns="http://schemas.microsoft.com/office/spreadsheetml/2009/9/main" objectType="CheckBox" fmlaLink="$BX$66" lockText="1" noThreeD="1"/>
</file>

<file path=xl/ctrlProps/ctrlProp285.xml><?xml version="1.0" encoding="utf-8"?>
<formControlPr xmlns="http://schemas.microsoft.com/office/spreadsheetml/2009/9/main" objectType="CheckBox" fmlaLink="$BX$67" lockText="1" noThreeD="1"/>
</file>

<file path=xl/ctrlProps/ctrlProp286.xml><?xml version="1.0" encoding="utf-8"?>
<formControlPr xmlns="http://schemas.microsoft.com/office/spreadsheetml/2009/9/main" objectType="CheckBox" fmlaLink="$BX$68" lockText="1" noThreeD="1"/>
</file>

<file path=xl/ctrlProps/ctrlProp287.xml><?xml version="1.0" encoding="utf-8"?>
<formControlPr xmlns="http://schemas.microsoft.com/office/spreadsheetml/2009/9/main" objectType="CheckBox" fmlaLink="$BX$69" lockText="1" noThreeD="1"/>
</file>

<file path=xl/ctrlProps/ctrlProp288.xml><?xml version="1.0" encoding="utf-8"?>
<formControlPr xmlns="http://schemas.microsoft.com/office/spreadsheetml/2009/9/main" objectType="CheckBox" fmlaLink="$BX$70" lockText="1" noThreeD="1"/>
</file>

<file path=xl/ctrlProps/ctrlProp289.xml><?xml version="1.0" encoding="utf-8"?>
<formControlPr xmlns="http://schemas.microsoft.com/office/spreadsheetml/2009/9/main" objectType="CheckBox" fmlaLink="$BX$71" lockText="1" noThreeD="1"/>
</file>

<file path=xl/ctrlProps/ctrlProp29.xml><?xml version="1.0" encoding="utf-8"?>
<formControlPr xmlns="http://schemas.microsoft.com/office/spreadsheetml/2009/9/main" objectType="CheckBox" fmlaLink="$BY$13" lockText="1" noThreeD="1"/>
</file>

<file path=xl/ctrlProps/ctrlProp290.xml><?xml version="1.0" encoding="utf-8"?>
<formControlPr xmlns="http://schemas.microsoft.com/office/spreadsheetml/2009/9/main" objectType="CheckBox" fmlaLink="$BX$72" lockText="1" noThreeD="1"/>
</file>

<file path=xl/ctrlProps/ctrlProp291.xml><?xml version="1.0" encoding="utf-8"?>
<formControlPr xmlns="http://schemas.microsoft.com/office/spreadsheetml/2009/9/main" objectType="CheckBox" fmlaLink="$BX$73" lockText="1" noThreeD="1"/>
</file>

<file path=xl/ctrlProps/ctrlProp292.xml><?xml version="1.0" encoding="utf-8"?>
<formControlPr xmlns="http://schemas.microsoft.com/office/spreadsheetml/2009/9/main" objectType="CheckBox" fmlaLink="$BX$74" lockText="1" noThreeD="1"/>
</file>

<file path=xl/ctrlProps/ctrlProp293.xml><?xml version="1.0" encoding="utf-8"?>
<formControlPr xmlns="http://schemas.microsoft.com/office/spreadsheetml/2009/9/main" objectType="CheckBox" fmlaLink="$BX$75" lockText="1" noThreeD="1"/>
</file>

<file path=xl/ctrlProps/ctrlProp294.xml><?xml version="1.0" encoding="utf-8"?>
<formControlPr xmlns="http://schemas.microsoft.com/office/spreadsheetml/2009/9/main" objectType="CheckBox" fmlaLink="$BX$76" lockText="1" noThreeD="1"/>
</file>

<file path=xl/ctrlProps/ctrlProp295.xml><?xml version="1.0" encoding="utf-8"?>
<formControlPr xmlns="http://schemas.microsoft.com/office/spreadsheetml/2009/9/main" objectType="CheckBox" fmlaLink="$BX$77" lockText="1" noThreeD="1"/>
</file>

<file path=xl/ctrlProps/ctrlProp296.xml><?xml version="1.0" encoding="utf-8"?>
<formControlPr xmlns="http://schemas.microsoft.com/office/spreadsheetml/2009/9/main" objectType="CheckBox" fmlaLink="$BX$78" lockText="1" noThreeD="1"/>
</file>

<file path=xl/ctrlProps/ctrlProp297.xml><?xml version="1.0" encoding="utf-8"?>
<formControlPr xmlns="http://schemas.microsoft.com/office/spreadsheetml/2009/9/main" objectType="CheckBox" fmlaLink="$BX$79" lockText="1" noThreeD="1"/>
</file>

<file path=xl/ctrlProps/ctrlProp298.xml><?xml version="1.0" encoding="utf-8"?>
<formControlPr xmlns="http://schemas.microsoft.com/office/spreadsheetml/2009/9/main" objectType="CheckBox" fmlaLink="$BX$80" lockText="1" noThreeD="1"/>
</file>

<file path=xl/ctrlProps/ctrlProp299.xml><?xml version="1.0" encoding="utf-8"?>
<formControlPr xmlns="http://schemas.microsoft.com/office/spreadsheetml/2009/9/main" objectType="CheckBox" fmlaLink="$BX$81" lockText="1" noThreeD="1"/>
</file>

<file path=xl/ctrlProps/ctrlProp3.xml><?xml version="1.0" encoding="utf-8"?>
<formControlPr xmlns="http://schemas.microsoft.com/office/spreadsheetml/2009/9/main" objectType="CheckBox" fmlaLink="$BV$16" lockText="1" noThreeD="1"/>
</file>

<file path=xl/ctrlProps/ctrlProp30.xml><?xml version="1.0" encoding="utf-8"?>
<formControlPr xmlns="http://schemas.microsoft.com/office/spreadsheetml/2009/9/main" objectType="CheckBox" fmlaLink="$BZ$13" lockText="1" noThreeD="1"/>
</file>

<file path=xl/ctrlProps/ctrlProp300.xml><?xml version="1.0" encoding="utf-8"?>
<formControlPr xmlns="http://schemas.microsoft.com/office/spreadsheetml/2009/9/main" objectType="CheckBox" fmlaLink="$BX$82" lockText="1" noThreeD="1"/>
</file>

<file path=xl/ctrlProps/ctrlProp301.xml><?xml version="1.0" encoding="utf-8"?>
<formControlPr xmlns="http://schemas.microsoft.com/office/spreadsheetml/2009/9/main" objectType="CheckBox" fmlaLink="$BX$83" lockText="1" noThreeD="1"/>
</file>

<file path=xl/ctrlProps/ctrlProp302.xml><?xml version="1.0" encoding="utf-8"?>
<formControlPr xmlns="http://schemas.microsoft.com/office/spreadsheetml/2009/9/main" objectType="CheckBox" fmlaLink="$BX$84" lockText="1" noThreeD="1"/>
</file>

<file path=xl/ctrlProps/ctrlProp303.xml><?xml version="1.0" encoding="utf-8"?>
<formControlPr xmlns="http://schemas.microsoft.com/office/spreadsheetml/2009/9/main" objectType="CheckBox" fmlaLink="$BX$85" lockText="1" noThreeD="1"/>
</file>

<file path=xl/ctrlProps/ctrlProp304.xml><?xml version="1.0" encoding="utf-8"?>
<formControlPr xmlns="http://schemas.microsoft.com/office/spreadsheetml/2009/9/main" objectType="CheckBox" fmlaLink="$BX$86" lockText="1" noThreeD="1"/>
</file>

<file path=xl/ctrlProps/ctrlProp305.xml><?xml version="1.0" encoding="utf-8"?>
<formControlPr xmlns="http://schemas.microsoft.com/office/spreadsheetml/2009/9/main" objectType="CheckBox" fmlaLink="$BX$87" lockText="1" noThreeD="1"/>
</file>

<file path=xl/ctrlProps/ctrlProp306.xml><?xml version="1.0" encoding="utf-8"?>
<formControlPr xmlns="http://schemas.microsoft.com/office/spreadsheetml/2009/9/main" objectType="CheckBox" fmlaLink="$BX$88" lockText="1" noThreeD="1"/>
</file>

<file path=xl/ctrlProps/ctrlProp307.xml><?xml version="1.0" encoding="utf-8"?>
<formControlPr xmlns="http://schemas.microsoft.com/office/spreadsheetml/2009/9/main" objectType="CheckBox" fmlaLink="$BX$89" lockText="1" noThreeD="1"/>
</file>

<file path=xl/ctrlProps/ctrlProp308.xml><?xml version="1.0" encoding="utf-8"?>
<formControlPr xmlns="http://schemas.microsoft.com/office/spreadsheetml/2009/9/main" objectType="CheckBox" fmlaLink="$BX$90" lockText="1" noThreeD="1"/>
</file>

<file path=xl/ctrlProps/ctrlProp309.xml><?xml version="1.0" encoding="utf-8"?>
<formControlPr xmlns="http://schemas.microsoft.com/office/spreadsheetml/2009/9/main" objectType="CheckBox" fmlaLink="$BX$91" lockText="1" noThreeD="1"/>
</file>

<file path=xl/ctrlProps/ctrlProp31.xml><?xml version="1.0" encoding="utf-8"?>
<formControlPr xmlns="http://schemas.microsoft.com/office/spreadsheetml/2009/9/main" objectType="CheckBox" fmlaLink="$BW$14" lockText="1" noThreeD="1"/>
</file>

<file path=xl/ctrlProps/ctrlProp310.xml><?xml version="1.0" encoding="utf-8"?>
<formControlPr xmlns="http://schemas.microsoft.com/office/spreadsheetml/2009/9/main" objectType="CheckBox" fmlaLink="$BX$92" lockText="1" noThreeD="1"/>
</file>

<file path=xl/ctrlProps/ctrlProp311.xml><?xml version="1.0" encoding="utf-8"?>
<formControlPr xmlns="http://schemas.microsoft.com/office/spreadsheetml/2009/9/main" objectType="CheckBox" fmlaLink="$BX$93" lockText="1" noThreeD="1"/>
</file>

<file path=xl/ctrlProps/ctrlProp312.xml><?xml version="1.0" encoding="utf-8"?>
<formControlPr xmlns="http://schemas.microsoft.com/office/spreadsheetml/2009/9/main" objectType="CheckBox" fmlaLink="$BX$94" lockText="1" noThreeD="1"/>
</file>

<file path=xl/ctrlProps/ctrlProp313.xml><?xml version="1.0" encoding="utf-8"?>
<formControlPr xmlns="http://schemas.microsoft.com/office/spreadsheetml/2009/9/main" objectType="CheckBox" fmlaLink="$BX$95" lockText="1" noThreeD="1"/>
</file>

<file path=xl/ctrlProps/ctrlProp314.xml><?xml version="1.0" encoding="utf-8"?>
<formControlPr xmlns="http://schemas.microsoft.com/office/spreadsheetml/2009/9/main" objectType="CheckBox" fmlaLink="$BX$96" lockText="1" noThreeD="1"/>
</file>

<file path=xl/ctrlProps/ctrlProp315.xml><?xml version="1.0" encoding="utf-8"?>
<formControlPr xmlns="http://schemas.microsoft.com/office/spreadsheetml/2009/9/main" objectType="CheckBox" fmlaLink="$BX$97" lockText="1" noThreeD="1"/>
</file>

<file path=xl/ctrlProps/ctrlProp316.xml><?xml version="1.0" encoding="utf-8"?>
<formControlPr xmlns="http://schemas.microsoft.com/office/spreadsheetml/2009/9/main" objectType="CheckBox" fmlaLink="$BX$98" lockText="1" noThreeD="1"/>
</file>

<file path=xl/ctrlProps/ctrlProp317.xml><?xml version="1.0" encoding="utf-8"?>
<formControlPr xmlns="http://schemas.microsoft.com/office/spreadsheetml/2009/9/main" objectType="CheckBox" fmlaLink="$BX$99" lockText="1" noThreeD="1"/>
</file>

<file path=xl/ctrlProps/ctrlProp318.xml><?xml version="1.0" encoding="utf-8"?>
<formControlPr xmlns="http://schemas.microsoft.com/office/spreadsheetml/2009/9/main" objectType="CheckBox" fmlaLink="$BX$100" lockText="1" noThreeD="1"/>
</file>

<file path=xl/ctrlProps/ctrlProp319.xml><?xml version="1.0" encoding="utf-8"?>
<formControlPr xmlns="http://schemas.microsoft.com/office/spreadsheetml/2009/9/main" objectType="CheckBox" fmlaLink="$BX$101" lockText="1" noThreeD="1"/>
</file>

<file path=xl/ctrlProps/ctrlProp32.xml><?xml version="1.0" encoding="utf-8"?>
<formControlPr xmlns="http://schemas.microsoft.com/office/spreadsheetml/2009/9/main" objectType="CheckBox" fmlaLink="$BV$14" lockText="1" noThreeD="1"/>
</file>

<file path=xl/ctrlProps/ctrlProp320.xml><?xml version="1.0" encoding="utf-8"?>
<formControlPr xmlns="http://schemas.microsoft.com/office/spreadsheetml/2009/9/main" objectType="CheckBox" fmlaLink="$BX$102" lockText="1" noThreeD="1"/>
</file>

<file path=xl/ctrlProps/ctrlProp321.xml><?xml version="1.0" encoding="utf-8"?>
<formControlPr xmlns="http://schemas.microsoft.com/office/spreadsheetml/2009/9/main" objectType="CheckBox" fmlaLink="$BX$103" lockText="1" noThreeD="1"/>
</file>

<file path=xl/ctrlProps/ctrlProp322.xml><?xml version="1.0" encoding="utf-8"?>
<formControlPr xmlns="http://schemas.microsoft.com/office/spreadsheetml/2009/9/main" objectType="CheckBox" fmlaLink="$BX$104" lockText="1" noThreeD="1"/>
</file>

<file path=xl/ctrlProps/ctrlProp323.xml><?xml version="1.0" encoding="utf-8"?>
<formControlPr xmlns="http://schemas.microsoft.com/office/spreadsheetml/2009/9/main" objectType="CheckBox" fmlaLink="$BX$105" lockText="1" noThreeD="1"/>
</file>

<file path=xl/ctrlProps/ctrlProp324.xml><?xml version="1.0" encoding="utf-8"?>
<formControlPr xmlns="http://schemas.microsoft.com/office/spreadsheetml/2009/9/main" objectType="CheckBox" fmlaLink="$BX$106" lockText="1" noThreeD="1"/>
</file>

<file path=xl/ctrlProps/ctrlProp325.xml><?xml version="1.0" encoding="utf-8"?>
<formControlPr xmlns="http://schemas.microsoft.com/office/spreadsheetml/2009/9/main" objectType="CheckBox" fmlaLink="$BX$107" lockText="1" noThreeD="1"/>
</file>

<file path=xl/ctrlProps/ctrlProp326.xml><?xml version="1.0" encoding="utf-8"?>
<formControlPr xmlns="http://schemas.microsoft.com/office/spreadsheetml/2009/9/main" objectType="CheckBox" fmlaLink="$BX$108" lockText="1" noThreeD="1"/>
</file>

<file path=xl/ctrlProps/ctrlProp327.xml><?xml version="1.0" encoding="utf-8"?>
<formControlPr xmlns="http://schemas.microsoft.com/office/spreadsheetml/2009/9/main" objectType="CheckBox" fmlaLink="$BX$109" lockText="1" noThreeD="1"/>
</file>

<file path=xl/ctrlProps/ctrlProp328.xml><?xml version="1.0" encoding="utf-8"?>
<formControlPr xmlns="http://schemas.microsoft.com/office/spreadsheetml/2009/9/main" objectType="CheckBox" fmlaLink="$BX$110" lockText="1" noThreeD="1"/>
</file>

<file path=xl/ctrlProps/ctrlProp329.xml><?xml version="1.0" encoding="utf-8"?>
<formControlPr xmlns="http://schemas.microsoft.com/office/spreadsheetml/2009/9/main" objectType="CheckBox" fmlaLink="$BX$111" lockText="1" noThreeD="1"/>
</file>

<file path=xl/ctrlProps/ctrlProp33.xml><?xml version="1.0" encoding="utf-8"?>
<formControlPr xmlns="http://schemas.microsoft.com/office/spreadsheetml/2009/9/main" objectType="CheckBox" fmlaLink="$BV$15" lockText="1" noThreeD="1"/>
</file>

<file path=xl/ctrlProps/ctrlProp330.xml><?xml version="1.0" encoding="utf-8"?>
<formControlPr xmlns="http://schemas.microsoft.com/office/spreadsheetml/2009/9/main" objectType="CheckBox" fmlaLink="$BX$112" lockText="1" noThreeD="1"/>
</file>

<file path=xl/ctrlProps/ctrlProp331.xml><?xml version="1.0" encoding="utf-8"?>
<formControlPr xmlns="http://schemas.microsoft.com/office/spreadsheetml/2009/9/main" objectType="CheckBox" fmlaLink="$BX$113" lockText="1" noThreeD="1"/>
</file>

<file path=xl/ctrlProps/ctrlProp332.xml><?xml version="1.0" encoding="utf-8"?>
<formControlPr xmlns="http://schemas.microsoft.com/office/spreadsheetml/2009/9/main" objectType="CheckBox" fmlaLink="$BY$14" lockText="1" noThreeD="1"/>
</file>

<file path=xl/ctrlProps/ctrlProp333.xml><?xml version="1.0" encoding="utf-8"?>
<formControlPr xmlns="http://schemas.microsoft.com/office/spreadsheetml/2009/9/main" objectType="CheckBox" fmlaLink="$BY$15" lockText="1" noThreeD="1"/>
</file>

<file path=xl/ctrlProps/ctrlProp334.xml><?xml version="1.0" encoding="utf-8"?>
<formControlPr xmlns="http://schemas.microsoft.com/office/spreadsheetml/2009/9/main" objectType="CheckBox" fmlaLink="$BY$16" lockText="1" noThreeD="1"/>
</file>

<file path=xl/ctrlProps/ctrlProp335.xml><?xml version="1.0" encoding="utf-8"?>
<formControlPr xmlns="http://schemas.microsoft.com/office/spreadsheetml/2009/9/main" objectType="CheckBox" fmlaLink="$BY$17" lockText="1" noThreeD="1"/>
</file>

<file path=xl/ctrlProps/ctrlProp336.xml><?xml version="1.0" encoding="utf-8"?>
<formControlPr xmlns="http://schemas.microsoft.com/office/spreadsheetml/2009/9/main" objectType="CheckBox" fmlaLink="$BY$18" lockText="1" noThreeD="1"/>
</file>

<file path=xl/ctrlProps/ctrlProp337.xml><?xml version="1.0" encoding="utf-8"?>
<formControlPr xmlns="http://schemas.microsoft.com/office/spreadsheetml/2009/9/main" objectType="CheckBox" fmlaLink="$BY$19" lockText="1" noThreeD="1"/>
</file>

<file path=xl/ctrlProps/ctrlProp338.xml><?xml version="1.0" encoding="utf-8"?>
<formControlPr xmlns="http://schemas.microsoft.com/office/spreadsheetml/2009/9/main" objectType="CheckBox" fmlaLink="$BY$20" lockText="1" noThreeD="1"/>
</file>

<file path=xl/ctrlProps/ctrlProp339.xml><?xml version="1.0" encoding="utf-8"?>
<formControlPr xmlns="http://schemas.microsoft.com/office/spreadsheetml/2009/9/main" objectType="CheckBox" fmlaLink="$BY$21" lockText="1" noThreeD="1"/>
</file>

<file path=xl/ctrlProps/ctrlProp34.xml><?xml version="1.0" encoding="utf-8"?>
<formControlPr xmlns="http://schemas.microsoft.com/office/spreadsheetml/2009/9/main" objectType="CheckBox" fmlaLink="$BV$16" lockText="1" noThreeD="1"/>
</file>

<file path=xl/ctrlProps/ctrlProp340.xml><?xml version="1.0" encoding="utf-8"?>
<formControlPr xmlns="http://schemas.microsoft.com/office/spreadsheetml/2009/9/main" objectType="CheckBox" fmlaLink="$BY$22" lockText="1" noThreeD="1"/>
</file>

<file path=xl/ctrlProps/ctrlProp341.xml><?xml version="1.0" encoding="utf-8"?>
<formControlPr xmlns="http://schemas.microsoft.com/office/spreadsheetml/2009/9/main" objectType="CheckBox" fmlaLink="$BY$23" lockText="1" noThreeD="1"/>
</file>

<file path=xl/ctrlProps/ctrlProp342.xml><?xml version="1.0" encoding="utf-8"?>
<formControlPr xmlns="http://schemas.microsoft.com/office/spreadsheetml/2009/9/main" objectType="CheckBox" fmlaLink="$BY$24" lockText="1" noThreeD="1"/>
</file>

<file path=xl/ctrlProps/ctrlProp343.xml><?xml version="1.0" encoding="utf-8"?>
<formControlPr xmlns="http://schemas.microsoft.com/office/spreadsheetml/2009/9/main" objectType="CheckBox" fmlaLink="$BY$25" lockText="1" noThreeD="1"/>
</file>

<file path=xl/ctrlProps/ctrlProp344.xml><?xml version="1.0" encoding="utf-8"?>
<formControlPr xmlns="http://schemas.microsoft.com/office/spreadsheetml/2009/9/main" objectType="CheckBox" fmlaLink="$BY$26" lockText="1" noThreeD="1"/>
</file>

<file path=xl/ctrlProps/ctrlProp345.xml><?xml version="1.0" encoding="utf-8"?>
<formControlPr xmlns="http://schemas.microsoft.com/office/spreadsheetml/2009/9/main" objectType="CheckBox" fmlaLink="$BY$27" lockText="1" noThreeD="1"/>
</file>

<file path=xl/ctrlProps/ctrlProp346.xml><?xml version="1.0" encoding="utf-8"?>
<formControlPr xmlns="http://schemas.microsoft.com/office/spreadsheetml/2009/9/main" objectType="CheckBox" fmlaLink="$BY$28" lockText="1" noThreeD="1"/>
</file>

<file path=xl/ctrlProps/ctrlProp347.xml><?xml version="1.0" encoding="utf-8"?>
<formControlPr xmlns="http://schemas.microsoft.com/office/spreadsheetml/2009/9/main" objectType="CheckBox" fmlaLink="$BY$29" lockText="1" noThreeD="1"/>
</file>

<file path=xl/ctrlProps/ctrlProp348.xml><?xml version="1.0" encoding="utf-8"?>
<formControlPr xmlns="http://schemas.microsoft.com/office/spreadsheetml/2009/9/main" objectType="CheckBox" fmlaLink="$BY$30" lockText="1" noThreeD="1"/>
</file>

<file path=xl/ctrlProps/ctrlProp349.xml><?xml version="1.0" encoding="utf-8"?>
<formControlPr xmlns="http://schemas.microsoft.com/office/spreadsheetml/2009/9/main" objectType="CheckBox" fmlaLink="$BY$31" lockText="1" noThreeD="1"/>
</file>

<file path=xl/ctrlProps/ctrlProp35.xml><?xml version="1.0" encoding="utf-8"?>
<formControlPr xmlns="http://schemas.microsoft.com/office/spreadsheetml/2009/9/main" objectType="CheckBox" fmlaLink="$BV$17" lockText="1" noThreeD="1"/>
</file>

<file path=xl/ctrlProps/ctrlProp350.xml><?xml version="1.0" encoding="utf-8"?>
<formControlPr xmlns="http://schemas.microsoft.com/office/spreadsheetml/2009/9/main" objectType="CheckBox" fmlaLink="$BY$32" lockText="1" noThreeD="1"/>
</file>

<file path=xl/ctrlProps/ctrlProp351.xml><?xml version="1.0" encoding="utf-8"?>
<formControlPr xmlns="http://schemas.microsoft.com/office/spreadsheetml/2009/9/main" objectType="CheckBox" fmlaLink="$BY$33" lockText="1" noThreeD="1"/>
</file>

<file path=xl/ctrlProps/ctrlProp352.xml><?xml version="1.0" encoding="utf-8"?>
<formControlPr xmlns="http://schemas.microsoft.com/office/spreadsheetml/2009/9/main" objectType="CheckBox" fmlaLink="$BY$34" lockText="1" noThreeD="1"/>
</file>

<file path=xl/ctrlProps/ctrlProp353.xml><?xml version="1.0" encoding="utf-8"?>
<formControlPr xmlns="http://schemas.microsoft.com/office/spreadsheetml/2009/9/main" objectType="CheckBox" fmlaLink="$BY$35" lockText="1" noThreeD="1"/>
</file>

<file path=xl/ctrlProps/ctrlProp354.xml><?xml version="1.0" encoding="utf-8"?>
<formControlPr xmlns="http://schemas.microsoft.com/office/spreadsheetml/2009/9/main" objectType="CheckBox" fmlaLink="$BY$36" lockText="1" noThreeD="1"/>
</file>

<file path=xl/ctrlProps/ctrlProp355.xml><?xml version="1.0" encoding="utf-8"?>
<formControlPr xmlns="http://schemas.microsoft.com/office/spreadsheetml/2009/9/main" objectType="CheckBox" fmlaLink="$BY$37" lockText="1" noThreeD="1"/>
</file>

<file path=xl/ctrlProps/ctrlProp356.xml><?xml version="1.0" encoding="utf-8"?>
<formControlPr xmlns="http://schemas.microsoft.com/office/spreadsheetml/2009/9/main" objectType="CheckBox" fmlaLink="$BY$38" lockText="1" noThreeD="1"/>
</file>

<file path=xl/ctrlProps/ctrlProp357.xml><?xml version="1.0" encoding="utf-8"?>
<formControlPr xmlns="http://schemas.microsoft.com/office/spreadsheetml/2009/9/main" objectType="CheckBox" fmlaLink="$BY$39" lockText="1" noThreeD="1"/>
</file>

<file path=xl/ctrlProps/ctrlProp358.xml><?xml version="1.0" encoding="utf-8"?>
<formControlPr xmlns="http://schemas.microsoft.com/office/spreadsheetml/2009/9/main" objectType="CheckBox" fmlaLink="$BY$40" lockText="1" noThreeD="1"/>
</file>

<file path=xl/ctrlProps/ctrlProp359.xml><?xml version="1.0" encoding="utf-8"?>
<formControlPr xmlns="http://schemas.microsoft.com/office/spreadsheetml/2009/9/main" objectType="CheckBox" fmlaLink="$BY$41" lockText="1" noThreeD="1"/>
</file>

<file path=xl/ctrlProps/ctrlProp36.xml><?xml version="1.0" encoding="utf-8"?>
<formControlPr xmlns="http://schemas.microsoft.com/office/spreadsheetml/2009/9/main" objectType="CheckBox" fmlaLink="$BV$18" lockText="1" noThreeD="1"/>
</file>

<file path=xl/ctrlProps/ctrlProp360.xml><?xml version="1.0" encoding="utf-8"?>
<formControlPr xmlns="http://schemas.microsoft.com/office/spreadsheetml/2009/9/main" objectType="CheckBox" fmlaLink="$BY$42" lockText="1" noThreeD="1"/>
</file>

<file path=xl/ctrlProps/ctrlProp361.xml><?xml version="1.0" encoding="utf-8"?>
<formControlPr xmlns="http://schemas.microsoft.com/office/spreadsheetml/2009/9/main" objectType="CheckBox" fmlaLink="$BY$43" lockText="1" noThreeD="1"/>
</file>

<file path=xl/ctrlProps/ctrlProp362.xml><?xml version="1.0" encoding="utf-8"?>
<formControlPr xmlns="http://schemas.microsoft.com/office/spreadsheetml/2009/9/main" objectType="CheckBox" fmlaLink="$BY$44" lockText="1" noThreeD="1"/>
</file>

<file path=xl/ctrlProps/ctrlProp363.xml><?xml version="1.0" encoding="utf-8"?>
<formControlPr xmlns="http://schemas.microsoft.com/office/spreadsheetml/2009/9/main" objectType="CheckBox" fmlaLink="$BY$45" lockText="1" noThreeD="1"/>
</file>

<file path=xl/ctrlProps/ctrlProp364.xml><?xml version="1.0" encoding="utf-8"?>
<formControlPr xmlns="http://schemas.microsoft.com/office/spreadsheetml/2009/9/main" objectType="CheckBox" fmlaLink="$BY$46" lockText="1" noThreeD="1"/>
</file>

<file path=xl/ctrlProps/ctrlProp365.xml><?xml version="1.0" encoding="utf-8"?>
<formControlPr xmlns="http://schemas.microsoft.com/office/spreadsheetml/2009/9/main" objectType="CheckBox" fmlaLink="$BY$47" lockText="1" noThreeD="1"/>
</file>

<file path=xl/ctrlProps/ctrlProp366.xml><?xml version="1.0" encoding="utf-8"?>
<formControlPr xmlns="http://schemas.microsoft.com/office/spreadsheetml/2009/9/main" objectType="CheckBox" fmlaLink="$BY$48" lockText="1" noThreeD="1"/>
</file>

<file path=xl/ctrlProps/ctrlProp367.xml><?xml version="1.0" encoding="utf-8"?>
<formControlPr xmlns="http://schemas.microsoft.com/office/spreadsheetml/2009/9/main" objectType="CheckBox" fmlaLink="$BY$49" lockText="1" noThreeD="1"/>
</file>

<file path=xl/ctrlProps/ctrlProp368.xml><?xml version="1.0" encoding="utf-8"?>
<formControlPr xmlns="http://schemas.microsoft.com/office/spreadsheetml/2009/9/main" objectType="CheckBox" fmlaLink="$BY$50" lockText="1" noThreeD="1"/>
</file>

<file path=xl/ctrlProps/ctrlProp369.xml><?xml version="1.0" encoding="utf-8"?>
<formControlPr xmlns="http://schemas.microsoft.com/office/spreadsheetml/2009/9/main" objectType="CheckBox" fmlaLink="$BY$51" lockText="1" noThreeD="1"/>
</file>

<file path=xl/ctrlProps/ctrlProp37.xml><?xml version="1.0" encoding="utf-8"?>
<formControlPr xmlns="http://schemas.microsoft.com/office/spreadsheetml/2009/9/main" objectType="CheckBox" fmlaLink="$BV$19" lockText="1" noThreeD="1"/>
</file>

<file path=xl/ctrlProps/ctrlProp370.xml><?xml version="1.0" encoding="utf-8"?>
<formControlPr xmlns="http://schemas.microsoft.com/office/spreadsheetml/2009/9/main" objectType="CheckBox" fmlaLink="$BY$52" lockText="1" noThreeD="1"/>
</file>

<file path=xl/ctrlProps/ctrlProp371.xml><?xml version="1.0" encoding="utf-8"?>
<formControlPr xmlns="http://schemas.microsoft.com/office/spreadsheetml/2009/9/main" objectType="CheckBox" fmlaLink="$BY$53" lockText="1" noThreeD="1"/>
</file>

<file path=xl/ctrlProps/ctrlProp372.xml><?xml version="1.0" encoding="utf-8"?>
<formControlPr xmlns="http://schemas.microsoft.com/office/spreadsheetml/2009/9/main" objectType="CheckBox" fmlaLink="$BY$54" lockText="1" noThreeD="1"/>
</file>

<file path=xl/ctrlProps/ctrlProp373.xml><?xml version="1.0" encoding="utf-8"?>
<formControlPr xmlns="http://schemas.microsoft.com/office/spreadsheetml/2009/9/main" objectType="CheckBox" fmlaLink="$BY$55" lockText="1" noThreeD="1"/>
</file>

<file path=xl/ctrlProps/ctrlProp374.xml><?xml version="1.0" encoding="utf-8"?>
<formControlPr xmlns="http://schemas.microsoft.com/office/spreadsheetml/2009/9/main" objectType="CheckBox" fmlaLink="$BY$56" lockText="1" noThreeD="1"/>
</file>

<file path=xl/ctrlProps/ctrlProp375.xml><?xml version="1.0" encoding="utf-8"?>
<formControlPr xmlns="http://schemas.microsoft.com/office/spreadsheetml/2009/9/main" objectType="CheckBox" fmlaLink="$BY$57" lockText="1" noThreeD="1"/>
</file>

<file path=xl/ctrlProps/ctrlProp376.xml><?xml version="1.0" encoding="utf-8"?>
<formControlPr xmlns="http://schemas.microsoft.com/office/spreadsheetml/2009/9/main" objectType="CheckBox" fmlaLink="$BY$58" lockText="1" noThreeD="1"/>
</file>

<file path=xl/ctrlProps/ctrlProp377.xml><?xml version="1.0" encoding="utf-8"?>
<formControlPr xmlns="http://schemas.microsoft.com/office/spreadsheetml/2009/9/main" objectType="CheckBox" fmlaLink="$BY$59" lockText="1" noThreeD="1"/>
</file>

<file path=xl/ctrlProps/ctrlProp378.xml><?xml version="1.0" encoding="utf-8"?>
<formControlPr xmlns="http://schemas.microsoft.com/office/spreadsheetml/2009/9/main" objectType="CheckBox" fmlaLink="$BY$60" lockText="1" noThreeD="1"/>
</file>

<file path=xl/ctrlProps/ctrlProp379.xml><?xml version="1.0" encoding="utf-8"?>
<formControlPr xmlns="http://schemas.microsoft.com/office/spreadsheetml/2009/9/main" objectType="CheckBox" fmlaLink="$BY$61" lockText="1" noThreeD="1"/>
</file>

<file path=xl/ctrlProps/ctrlProp38.xml><?xml version="1.0" encoding="utf-8"?>
<formControlPr xmlns="http://schemas.microsoft.com/office/spreadsheetml/2009/9/main" objectType="CheckBox" fmlaLink="$BV$20" lockText="1" noThreeD="1"/>
</file>

<file path=xl/ctrlProps/ctrlProp380.xml><?xml version="1.0" encoding="utf-8"?>
<formControlPr xmlns="http://schemas.microsoft.com/office/spreadsheetml/2009/9/main" objectType="CheckBox" fmlaLink="$BY$62" lockText="1" noThreeD="1"/>
</file>

<file path=xl/ctrlProps/ctrlProp381.xml><?xml version="1.0" encoding="utf-8"?>
<formControlPr xmlns="http://schemas.microsoft.com/office/spreadsheetml/2009/9/main" objectType="CheckBox" fmlaLink="$BY$63" lockText="1" noThreeD="1"/>
</file>

<file path=xl/ctrlProps/ctrlProp382.xml><?xml version="1.0" encoding="utf-8"?>
<formControlPr xmlns="http://schemas.microsoft.com/office/spreadsheetml/2009/9/main" objectType="CheckBox" fmlaLink="$BY$64" lockText="1" noThreeD="1"/>
</file>

<file path=xl/ctrlProps/ctrlProp383.xml><?xml version="1.0" encoding="utf-8"?>
<formControlPr xmlns="http://schemas.microsoft.com/office/spreadsheetml/2009/9/main" objectType="CheckBox" fmlaLink="$BY$65" lockText="1" noThreeD="1"/>
</file>

<file path=xl/ctrlProps/ctrlProp384.xml><?xml version="1.0" encoding="utf-8"?>
<formControlPr xmlns="http://schemas.microsoft.com/office/spreadsheetml/2009/9/main" objectType="CheckBox" fmlaLink="$BY$66" lockText="1" noThreeD="1"/>
</file>

<file path=xl/ctrlProps/ctrlProp385.xml><?xml version="1.0" encoding="utf-8"?>
<formControlPr xmlns="http://schemas.microsoft.com/office/spreadsheetml/2009/9/main" objectType="CheckBox" fmlaLink="$BY$67" lockText="1" noThreeD="1"/>
</file>

<file path=xl/ctrlProps/ctrlProp386.xml><?xml version="1.0" encoding="utf-8"?>
<formControlPr xmlns="http://schemas.microsoft.com/office/spreadsheetml/2009/9/main" objectType="CheckBox" fmlaLink="$BY$68" lockText="1" noThreeD="1"/>
</file>

<file path=xl/ctrlProps/ctrlProp387.xml><?xml version="1.0" encoding="utf-8"?>
<formControlPr xmlns="http://schemas.microsoft.com/office/spreadsheetml/2009/9/main" objectType="CheckBox" fmlaLink="$BY$69" lockText="1" noThreeD="1"/>
</file>

<file path=xl/ctrlProps/ctrlProp388.xml><?xml version="1.0" encoding="utf-8"?>
<formControlPr xmlns="http://schemas.microsoft.com/office/spreadsheetml/2009/9/main" objectType="CheckBox" fmlaLink="$BY$70" lockText="1" noThreeD="1"/>
</file>

<file path=xl/ctrlProps/ctrlProp389.xml><?xml version="1.0" encoding="utf-8"?>
<formControlPr xmlns="http://schemas.microsoft.com/office/spreadsheetml/2009/9/main" objectType="CheckBox" fmlaLink="$BY$71" lockText="1" noThreeD="1"/>
</file>

<file path=xl/ctrlProps/ctrlProp39.xml><?xml version="1.0" encoding="utf-8"?>
<formControlPr xmlns="http://schemas.microsoft.com/office/spreadsheetml/2009/9/main" objectType="CheckBox" fmlaLink="$BV$21" lockText="1" noThreeD="1"/>
</file>

<file path=xl/ctrlProps/ctrlProp390.xml><?xml version="1.0" encoding="utf-8"?>
<formControlPr xmlns="http://schemas.microsoft.com/office/spreadsheetml/2009/9/main" objectType="CheckBox" fmlaLink="$BY$72" lockText="1" noThreeD="1"/>
</file>

<file path=xl/ctrlProps/ctrlProp391.xml><?xml version="1.0" encoding="utf-8"?>
<formControlPr xmlns="http://schemas.microsoft.com/office/spreadsheetml/2009/9/main" objectType="CheckBox" fmlaLink="$BY$73" lockText="1" noThreeD="1"/>
</file>

<file path=xl/ctrlProps/ctrlProp392.xml><?xml version="1.0" encoding="utf-8"?>
<formControlPr xmlns="http://schemas.microsoft.com/office/spreadsheetml/2009/9/main" objectType="CheckBox" fmlaLink="$BY$74" lockText="1" noThreeD="1"/>
</file>

<file path=xl/ctrlProps/ctrlProp393.xml><?xml version="1.0" encoding="utf-8"?>
<formControlPr xmlns="http://schemas.microsoft.com/office/spreadsheetml/2009/9/main" objectType="CheckBox" fmlaLink="$BY$75" lockText="1" noThreeD="1"/>
</file>

<file path=xl/ctrlProps/ctrlProp394.xml><?xml version="1.0" encoding="utf-8"?>
<formControlPr xmlns="http://schemas.microsoft.com/office/spreadsheetml/2009/9/main" objectType="CheckBox" fmlaLink="$BY$76" lockText="1" noThreeD="1"/>
</file>

<file path=xl/ctrlProps/ctrlProp395.xml><?xml version="1.0" encoding="utf-8"?>
<formControlPr xmlns="http://schemas.microsoft.com/office/spreadsheetml/2009/9/main" objectType="CheckBox" fmlaLink="$BY$77" lockText="1" noThreeD="1"/>
</file>

<file path=xl/ctrlProps/ctrlProp396.xml><?xml version="1.0" encoding="utf-8"?>
<formControlPr xmlns="http://schemas.microsoft.com/office/spreadsheetml/2009/9/main" objectType="CheckBox" fmlaLink="$BY$78" lockText="1" noThreeD="1"/>
</file>

<file path=xl/ctrlProps/ctrlProp397.xml><?xml version="1.0" encoding="utf-8"?>
<formControlPr xmlns="http://schemas.microsoft.com/office/spreadsheetml/2009/9/main" objectType="CheckBox" fmlaLink="$BY$79" lockText="1" noThreeD="1"/>
</file>

<file path=xl/ctrlProps/ctrlProp398.xml><?xml version="1.0" encoding="utf-8"?>
<formControlPr xmlns="http://schemas.microsoft.com/office/spreadsheetml/2009/9/main" objectType="CheckBox" fmlaLink="$BY$80" lockText="1" noThreeD="1"/>
</file>

<file path=xl/ctrlProps/ctrlProp399.xml><?xml version="1.0" encoding="utf-8"?>
<formControlPr xmlns="http://schemas.microsoft.com/office/spreadsheetml/2009/9/main" objectType="CheckBox" fmlaLink="$BY$81" lockText="1" noThreeD="1"/>
</file>

<file path=xl/ctrlProps/ctrlProp4.xml><?xml version="1.0" encoding="utf-8"?>
<formControlPr xmlns="http://schemas.microsoft.com/office/spreadsheetml/2009/9/main" objectType="CheckBox" fmlaLink="$BV$17" lockText="1" noThreeD="1"/>
</file>

<file path=xl/ctrlProps/ctrlProp40.xml><?xml version="1.0" encoding="utf-8"?>
<formControlPr xmlns="http://schemas.microsoft.com/office/spreadsheetml/2009/9/main" objectType="CheckBox" fmlaLink="$BV$22" lockText="1" noThreeD="1"/>
</file>

<file path=xl/ctrlProps/ctrlProp400.xml><?xml version="1.0" encoding="utf-8"?>
<formControlPr xmlns="http://schemas.microsoft.com/office/spreadsheetml/2009/9/main" objectType="CheckBox" fmlaLink="$BY$82" lockText="1" noThreeD="1"/>
</file>

<file path=xl/ctrlProps/ctrlProp401.xml><?xml version="1.0" encoding="utf-8"?>
<formControlPr xmlns="http://schemas.microsoft.com/office/spreadsheetml/2009/9/main" objectType="CheckBox" fmlaLink="$BY$83" lockText="1" noThreeD="1"/>
</file>

<file path=xl/ctrlProps/ctrlProp402.xml><?xml version="1.0" encoding="utf-8"?>
<formControlPr xmlns="http://schemas.microsoft.com/office/spreadsheetml/2009/9/main" objectType="CheckBox" fmlaLink="$BY$84" lockText="1" noThreeD="1"/>
</file>

<file path=xl/ctrlProps/ctrlProp403.xml><?xml version="1.0" encoding="utf-8"?>
<formControlPr xmlns="http://schemas.microsoft.com/office/spreadsheetml/2009/9/main" objectType="CheckBox" fmlaLink="$BY$85" lockText="1" noThreeD="1"/>
</file>

<file path=xl/ctrlProps/ctrlProp404.xml><?xml version="1.0" encoding="utf-8"?>
<formControlPr xmlns="http://schemas.microsoft.com/office/spreadsheetml/2009/9/main" objectType="CheckBox" fmlaLink="$BY$86" lockText="1" noThreeD="1"/>
</file>

<file path=xl/ctrlProps/ctrlProp405.xml><?xml version="1.0" encoding="utf-8"?>
<formControlPr xmlns="http://schemas.microsoft.com/office/spreadsheetml/2009/9/main" objectType="CheckBox" fmlaLink="$BY$87" lockText="1" noThreeD="1"/>
</file>

<file path=xl/ctrlProps/ctrlProp406.xml><?xml version="1.0" encoding="utf-8"?>
<formControlPr xmlns="http://schemas.microsoft.com/office/spreadsheetml/2009/9/main" objectType="CheckBox" fmlaLink="$BY$88" lockText="1" noThreeD="1"/>
</file>

<file path=xl/ctrlProps/ctrlProp407.xml><?xml version="1.0" encoding="utf-8"?>
<formControlPr xmlns="http://schemas.microsoft.com/office/spreadsheetml/2009/9/main" objectType="CheckBox" fmlaLink="$BY$89" lockText="1" noThreeD="1"/>
</file>

<file path=xl/ctrlProps/ctrlProp408.xml><?xml version="1.0" encoding="utf-8"?>
<formControlPr xmlns="http://schemas.microsoft.com/office/spreadsheetml/2009/9/main" objectType="CheckBox" fmlaLink="$BY$90" lockText="1" noThreeD="1"/>
</file>

<file path=xl/ctrlProps/ctrlProp409.xml><?xml version="1.0" encoding="utf-8"?>
<formControlPr xmlns="http://schemas.microsoft.com/office/spreadsheetml/2009/9/main" objectType="CheckBox" fmlaLink="$BY$91" lockText="1" noThreeD="1"/>
</file>

<file path=xl/ctrlProps/ctrlProp41.xml><?xml version="1.0" encoding="utf-8"?>
<formControlPr xmlns="http://schemas.microsoft.com/office/spreadsheetml/2009/9/main" objectType="CheckBox" fmlaLink="$BV$23" lockText="1" noThreeD="1"/>
</file>

<file path=xl/ctrlProps/ctrlProp410.xml><?xml version="1.0" encoding="utf-8"?>
<formControlPr xmlns="http://schemas.microsoft.com/office/spreadsheetml/2009/9/main" objectType="CheckBox" fmlaLink="$BY$92" lockText="1" noThreeD="1"/>
</file>

<file path=xl/ctrlProps/ctrlProp411.xml><?xml version="1.0" encoding="utf-8"?>
<formControlPr xmlns="http://schemas.microsoft.com/office/spreadsheetml/2009/9/main" objectType="CheckBox" fmlaLink="$BY$93" lockText="1" noThreeD="1"/>
</file>

<file path=xl/ctrlProps/ctrlProp412.xml><?xml version="1.0" encoding="utf-8"?>
<formControlPr xmlns="http://schemas.microsoft.com/office/spreadsheetml/2009/9/main" objectType="CheckBox" fmlaLink="$BY$94" lockText="1" noThreeD="1"/>
</file>

<file path=xl/ctrlProps/ctrlProp413.xml><?xml version="1.0" encoding="utf-8"?>
<formControlPr xmlns="http://schemas.microsoft.com/office/spreadsheetml/2009/9/main" objectType="CheckBox" fmlaLink="$BY$95" lockText="1" noThreeD="1"/>
</file>

<file path=xl/ctrlProps/ctrlProp414.xml><?xml version="1.0" encoding="utf-8"?>
<formControlPr xmlns="http://schemas.microsoft.com/office/spreadsheetml/2009/9/main" objectType="CheckBox" fmlaLink="$BY$96" lockText="1" noThreeD="1"/>
</file>

<file path=xl/ctrlProps/ctrlProp415.xml><?xml version="1.0" encoding="utf-8"?>
<formControlPr xmlns="http://schemas.microsoft.com/office/spreadsheetml/2009/9/main" objectType="CheckBox" fmlaLink="$BY$97" lockText="1" noThreeD="1"/>
</file>

<file path=xl/ctrlProps/ctrlProp416.xml><?xml version="1.0" encoding="utf-8"?>
<formControlPr xmlns="http://schemas.microsoft.com/office/spreadsheetml/2009/9/main" objectType="CheckBox" fmlaLink="$BY$98" lockText="1" noThreeD="1"/>
</file>

<file path=xl/ctrlProps/ctrlProp417.xml><?xml version="1.0" encoding="utf-8"?>
<formControlPr xmlns="http://schemas.microsoft.com/office/spreadsheetml/2009/9/main" objectType="CheckBox" fmlaLink="$BY$99" lockText="1" noThreeD="1"/>
</file>

<file path=xl/ctrlProps/ctrlProp418.xml><?xml version="1.0" encoding="utf-8"?>
<formControlPr xmlns="http://schemas.microsoft.com/office/spreadsheetml/2009/9/main" objectType="CheckBox" fmlaLink="$BY$100" lockText="1" noThreeD="1"/>
</file>

<file path=xl/ctrlProps/ctrlProp419.xml><?xml version="1.0" encoding="utf-8"?>
<formControlPr xmlns="http://schemas.microsoft.com/office/spreadsheetml/2009/9/main" objectType="CheckBox" fmlaLink="$BY$101" lockText="1" noThreeD="1"/>
</file>

<file path=xl/ctrlProps/ctrlProp42.xml><?xml version="1.0" encoding="utf-8"?>
<formControlPr xmlns="http://schemas.microsoft.com/office/spreadsheetml/2009/9/main" objectType="CheckBox" fmlaLink="$BV$24" lockText="1" noThreeD="1"/>
</file>

<file path=xl/ctrlProps/ctrlProp420.xml><?xml version="1.0" encoding="utf-8"?>
<formControlPr xmlns="http://schemas.microsoft.com/office/spreadsheetml/2009/9/main" objectType="CheckBox" fmlaLink="$BY$102" lockText="1" noThreeD="1"/>
</file>

<file path=xl/ctrlProps/ctrlProp421.xml><?xml version="1.0" encoding="utf-8"?>
<formControlPr xmlns="http://schemas.microsoft.com/office/spreadsheetml/2009/9/main" objectType="CheckBox" fmlaLink="$BY$103" lockText="1" noThreeD="1"/>
</file>

<file path=xl/ctrlProps/ctrlProp422.xml><?xml version="1.0" encoding="utf-8"?>
<formControlPr xmlns="http://schemas.microsoft.com/office/spreadsheetml/2009/9/main" objectType="CheckBox" fmlaLink="$BY$104" lockText="1" noThreeD="1"/>
</file>

<file path=xl/ctrlProps/ctrlProp423.xml><?xml version="1.0" encoding="utf-8"?>
<formControlPr xmlns="http://schemas.microsoft.com/office/spreadsheetml/2009/9/main" objectType="CheckBox" fmlaLink="$BY$105" lockText="1" noThreeD="1"/>
</file>

<file path=xl/ctrlProps/ctrlProp424.xml><?xml version="1.0" encoding="utf-8"?>
<formControlPr xmlns="http://schemas.microsoft.com/office/spreadsheetml/2009/9/main" objectType="CheckBox" fmlaLink="$BY$106" lockText="1" noThreeD="1"/>
</file>

<file path=xl/ctrlProps/ctrlProp425.xml><?xml version="1.0" encoding="utf-8"?>
<formControlPr xmlns="http://schemas.microsoft.com/office/spreadsheetml/2009/9/main" objectType="CheckBox" fmlaLink="$BY$107" lockText="1" noThreeD="1"/>
</file>

<file path=xl/ctrlProps/ctrlProp426.xml><?xml version="1.0" encoding="utf-8"?>
<formControlPr xmlns="http://schemas.microsoft.com/office/spreadsheetml/2009/9/main" objectType="CheckBox" fmlaLink="$BY$108" lockText="1" noThreeD="1"/>
</file>

<file path=xl/ctrlProps/ctrlProp427.xml><?xml version="1.0" encoding="utf-8"?>
<formControlPr xmlns="http://schemas.microsoft.com/office/spreadsheetml/2009/9/main" objectType="CheckBox" fmlaLink="$BY$109" lockText="1" noThreeD="1"/>
</file>

<file path=xl/ctrlProps/ctrlProp428.xml><?xml version="1.0" encoding="utf-8"?>
<formControlPr xmlns="http://schemas.microsoft.com/office/spreadsheetml/2009/9/main" objectType="CheckBox" fmlaLink="$BY$110" lockText="1" noThreeD="1"/>
</file>

<file path=xl/ctrlProps/ctrlProp429.xml><?xml version="1.0" encoding="utf-8"?>
<formControlPr xmlns="http://schemas.microsoft.com/office/spreadsheetml/2009/9/main" objectType="CheckBox" fmlaLink="$BY$111" lockText="1" noThreeD="1"/>
</file>

<file path=xl/ctrlProps/ctrlProp43.xml><?xml version="1.0" encoding="utf-8"?>
<formControlPr xmlns="http://schemas.microsoft.com/office/spreadsheetml/2009/9/main" objectType="CheckBox" fmlaLink="$BV$25" lockText="1" noThreeD="1"/>
</file>

<file path=xl/ctrlProps/ctrlProp430.xml><?xml version="1.0" encoding="utf-8"?>
<formControlPr xmlns="http://schemas.microsoft.com/office/spreadsheetml/2009/9/main" objectType="CheckBox" fmlaLink="$BY$112" lockText="1" noThreeD="1"/>
</file>

<file path=xl/ctrlProps/ctrlProp431.xml><?xml version="1.0" encoding="utf-8"?>
<formControlPr xmlns="http://schemas.microsoft.com/office/spreadsheetml/2009/9/main" objectType="CheckBox" fmlaLink="$BY$113" lockText="1" noThreeD="1"/>
</file>

<file path=xl/ctrlProps/ctrlProp432.xml><?xml version="1.0" encoding="utf-8"?>
<formControlPr xmlns="http://schemas.microsoft.com/office/spreadsheetml/2009/9/main" objectType="CheckBox" fmlaLink="$BZ$14" lockText="1" noThreeD="1"/>
</file>

<file path=xl/ctrlProps/ctrlProp433.xml><?xml version="1.0" encoding="utf-8"?>
<formControlPr xmlns="http://schemas.microsoft.com/office/spreadsheetml/2009/9/main" objectType="CheckBox" fmlaLink="$BZ$15" lockText="1" noThreeD="1"/>
</file>

<file path=xl/ctrlProps/ctrlProp434.xml><?xml version="1.0" encoding="utf-8"?>
<formControlPr xmlns="http://schemas.microsoft.com/office/spreadsheetml/2009/9/main" objectType="CheckBox" fmlaLink="$BZ$16" lockText="1" noThreeD="1"/>
</file>

<file path=xl/ctrlProps/ctrlProp435.xml><?xml version="1.0" encoding="utf-8"?>
<formControlPr xmlns="http://schemas.microsoft.com/office/spreadsheetml/2009/9/main" objectType="CheckBox" fmlaLink="$BZ$17" lockText="1" noThreeD="1"/>
</file>

<file path=xl/ctrlProps/ctrlProp436.xml><?xml version="1.0" encoding="utf-8"?>
<formControlPr xmlns="http://schemas.microsoft.com/office/spreadsheetml/2009/9/main" objectType="CheckBox" fmlaLink="$BZ$18" lockText="1" noThreeD="1"/>
</file>

<file path=xl/ctrlProps/ctrlProp437.xml><?xml version="1.0" encoding="utf-8"?>
<formControlPr xmlns="http://schemas.microsoft.com/office/spreadsheetml/2009/9/main" objectType="CheckBox" fmlaLink="$BZ$19" lockText="1" noThreeD="1"/>
</file>

<file path=xl/ctrlProps/ctrlProp438.xml><?xml version="1.0" encoding="utf-8"?>
<formControlPr xmlns="http://schemas.microsoft.com/office/spreadsheetml/2009/9/main" objectType="CheckBox" fmlaLink="$BZ$20" lockText="1" noThreeD="1"/>
</file>

<file path=xl/ctrlProps/ctrlProp439.xml><?xml version="1.0" encoding="utf-8"?>
<formControlPr xmlns="http://schemas.microsoft.com/office/spreadsheetml/2009/9/main" objectType="CheckBox" fmlaLink="$BZ$21" lockText="1" noThreeD="1"/>
</file>

<file path=xl/ctrlProps/ctrlProp44.xml><?xml version="1.0" encoding="utf-8"?>
<formControlPr xmlns="http://schemas.microsoft.com/office/spreadsheetml/2009/9/main" objectType="CheckBox" fmlaLink="$BV$26" lockText="1" noThreeD="1"/>
</file>

<file path=xl/ctrlProps/ctrlProp440.xml><?xml version="1.0" encoding="utf-8"?>
<formControlPr xmlns="http://schemas.microsoft.com/office/spreadsheetml/2009/9/main" objectType="CheckBox" fmlaLink="$BZ$22" lockText="1" noThreeD="1"/>
</file>

<file path=xl/ctrlProps/ctrlProp441.xml><?xml version="1.0" encoding="utf-8"?>
<formControlPr xmlns="http://schemas.microsoft.com/office/spreadsheetml/2009/9/main" objectType="CheckBox" fmlaLink="$BZ$23" lockText="1" noThreeD="1"/>
</file>

<file path=xl/ctrlProps/ctrlProp442.xml><?xml version="1.0" encoding="utf-8"?>
<formControlPr xmlns="http://schemas.microsoft.com/office/spreadsheetml/2009/9/main" objectType="CheckBox" fmlaLink="$BZ$24" lockText="1" noThreeD="1"/>
</file>

<file path=xl/ctrlProps/ctrlProp443.xml><?xml version="1.0" encoding="utf-8"?>
<formControlPr xmlns="http://schemas.microsoft.com/office/spreadsheetml/2009/9/main" objectType="CheckBox" fmlaLink="$BZ$25" lockText="1" noThreeD="1"/>
</file>

<file path=xl/ctrlProps/ctrlProp444.xml><?xml version="1.0" encoding="utf-8"?>
<formControlPr xmlns="http://schemas.microsoft.com/office/spreadsheetml/2009/9/main" objectType="CheckBox" fmlaLink="$BZ$26" lockText="1" noThreeD="1"/>
</file>

<file path=xl/ctrlProps/ctrlProp445.xml><?xml version="1.0" encoding="utf-8"?>
<formControlPr xmlns="http://schemas.microsoft.com/office/spreadsheetml/2009/9/main" objectType="CheckBox" fmlaLink="$BZ$27" lockText="1" noThreeD="1"/>
</file>

<file path=xl/ctrlProps/ctrlProp446.xml><?xml version="1.0" encoding="utf-8"?>
<formControlPr xmlns="http://schemas.microsoft.com/office/spreadsheetml/2009/9/main" objectType="CheckBox" fmlaLink="$BZ$28" lockText="1" noThreeD="1"/>
</file>

<file path=xl/ctrlProps/ctrlProp447.xml><?xml version="1.0" encoding="utf-8"?>
<formControlPr xmlns="http://schemas.microsoft.com/office/spreadsheetml/2009/9/main" objectType="CheckBox" fmlaLink="$BZ$29" lockText="1" noThreeD="1"/>
</file>

<file path=xl/ctrlProps/ctrlProp448.xml><?xml version="1.0" encoding="utf-8"?>
<formControlPr xmlns="http://schemas.microsoft.com/office/spreadsheetml/2009/9/main" objectType="CheckBox" fmlaLink="$BZ$30" lockText="1" noThreeD="1"/>
</file>

<file path=xl/ctrlProps/ctrlProp449.xml><?xml version="1.0" encoding="utf-8"?>
<formControlPr xmlns="http://schemas.microsoft.com/office/spreadsheetml/2009/9/main" objectType="CheckBox" fmlaLink="$BZ$31" lockText="1" noThreeD="1"/>
</file>

<file path=xl/ctrlProps/ctrlProp45.xml><?xml version="1.0" encoding="utf-8"?>
<formControlPr xmlns="http://schemas.microsoft.com/office/spreadsheetml/2009/9/main" objectType="CheckBox" fmlaLink="$BV$27" lockText="1" noThreeD="1"/>
</file>

<file path=xl/ctrlProps/ctrlProp450.xml><?xml version="1.0" encoding="utf-8"?>
<formControlPr xmlns="http://schemas.microsoft.com/office/spreadsheetml/2009/9/main" objectType="CheckBox" fmlaLink="$BZ$32" lockText="1" noThreeD="1"/>
</file>

<file path=xl/ctrlProps/ctrlProp451.xml><?xml version="1.0" encoding="utf-8"?>
<formControlPr xmlns="http://schemas.microsoft.com/office/spreadsheetml/2009/9/main" objectType="CheckBox" fmlaLink="$BZ$33" lockText="1" noThreeD="1"/>
</file>

<file path=xl/ctrlProps/ctrlProp452.xml><?xml version="1.0" encoding="utf-8"?>
<formControlPr xmlns="http://schemas.microsoft.com/office/spreadsheetml/2009/9/main" objectType="CheckBox" fmlaLink="$BZ$34" lockText="1" noThreeD="1"/>
</file>

<file path=xl/ctrlProps/ctrlProp453.xml><?xml version="1.0" encoding="utf-8"?>
<formControlPr xmlns="http://schemas.microsoft.com/office/spreadsheetml/2009/9/main" objectType="CheckBox" fmlaLink="$BZ$35" lockText="1" noThreeD="1"/>
</file>

<file path=xl/ctrlProps/ctrlProp454.xml><?xml version="1.0" encoding="utf-8"?>
<formControlPr xmlns="http://schemas.microsoft.com/office/spreadsheetml/2009/9/main" objectType="CheckBox" fmlaLink="$BZ$36" lockText="1" noThreeD="1"/>
</file>

<file path=xl/ctrlProps/ctrlProp455.xml><?xml version="1.0" encoding="utf-8"?>
<formControlPr xmlns="http://schemas.microsoft.com/office/spreadsheetml/2009/9/main" objectType="CheckBox" fmlaLink="$BZ$37" lockText="1" noThreeD="1"/>
</file>

<file path=xl/ctrlProps/ctrlProp456.xml><?xml version="1.0" encoding="utf-8"?>
<formControlPr xmlns="http://schemas.microsoft.com/office/spreadsheetml/2009/9/main" objectType="CheckBox" fmlaLink="$BZ$38" lockText="1" noThreeD="1"/>
</file>

<file path=xl/ctrlProps/ctrlProp457.xml><?xml version="1.0" encoding="utf-8"?>
<formControlPr xmlns="http://schemas.microsoft.com/office/spreadsheetml/2009/9/main" objectType="CheckBox" fmlaLink="$BZ$39" lockText="1" noThreeD="1"/>
</file>

<file path=xl/ctrlProps/ctrlProp458.xml><?xml version="1.0" encoding="utf-8"?>
<formControlPr xmlns="http://schemas.microsoft.com/office/spreadsheetml/2009/9/main" objectType="CheckBox" fmlaLink="$BZ$40" lockText="1" noThreeD="1"/>
</file>

<file path=xl/ctrlProps/ctrlProp459.xml><?xml version="1.0" encoding="utf-8"?>
<formControlPr xmlns="http://schemas.microsoft.com/office/spreadsheetml/2009/9/main" objectType="CheckBox" fmlaLink="$BZ$41" lockText="1" noThreeD="1"/>
</file>

<file path=xl/ctrlProps/ctrlProp46.xml><?xml version="1.0" encoding="utf-8"?>
<formControlPr xmlns="http://schemas.microsoft.com/office/spreadsheetml/2009/9/main" objectType="CheckBox" fmlaLink="$BV$28" lockText="1" noThreeD="1"/>
</file>

<file path=xl/ctrlProps/ctrlProp460.xml><?xml version="1.0" encoding="utf-8"?>
<formControlPr xmlns="http://schemas.microsoft.com/office/spreadsheetml/2009/9/main" objectType="CheckBox" fmlaLink="$BZ$42" lockText="1" noThreeD="1"/>
</file>

<file path=xl/ctrlProps/ctrlProp461.xml><?xml version="1.0" encoding="utf-8"?>
<formControlPr xmlns="http://schemas.microsoft.com/office/spreadsheetml/2009/9/main" objectType="CheckBox" fmlaLink="$BZ$43" lockText="1" noThreeD="1"/>
</file>

<file path=xl/ctrlProps/ctrlProp462.xml><?xml version="1.0" encoding="utf-8"?>
<formControlPr xmlns="http://schemas.microsoft.com/office/spreadsheetml/2009/9/main" objectType="CheckBox" fmlaLink="$BZ$44" lockText="1" noThreeD="1"/>
</file>

<file path=xl/ctrlProps/ctrlProp463.xml><?xml version="1.0" encoding="utf-8"?>
<formControlPr xmlns="http://schemas.microsoft.com/office/spreadsheetml/2009/9/main" objectType="CheckBox" fmlaLink="$BZ$45" lockText="1" noThreeD="1"/>
</file>

<file path=xl/ctrlProps/ctrlProp464.xml><?xml version="1.0" encoding="utf-8"?>
<formControlPr xmlns="http://schemas.microsoft.com/office/spreadsheetml/2009/9/main" objectType="CheckBox" fmlaLink="$BZ$46" lockText="1" noThreeD="1"/>
</file>

<file path=xl/ctrlProps/ctrlProp465.xml><?xml version="1.0" encoding="utf-8"?>
<formControlPr xmlns="http://schemas.microsoft.com/office/spreadsheetml/2009/9/main" objectType="CheckBox" fmlaLink="$BZ$47" lockText="1" noThreeD="1"/>
</file>

<file path=xl/ctrlProps/ctrlProp466.xml><?xml version="1.0" encoding="utf-8"?>
<formControlPr xmlns="http://schemas.microsoft.com/office/spreadsheetml/2009/9/main" objectType="CheckBox" fmlaLink="$BZ$48" lockText="1" noThreeD="1"/>
</file>

<file path=xl/ctrlProps/ctrlProp467.xml><?xml version="1.0" encoding="utf-8"?>
<formControlPr xmlns="http://schemas.microsoft.com/office/spreadsheetml/2009/9/main" objectType="CheckBox" fmlaLink="$BZ$49" lockText="1" noThreeD="1"/>
</file>

<file path=xl/ctrlProps/ctrlProp468.xml><?xml version="1.0" encoding="utf-8"?>
<formControlPr xmlns="http://schemas.microsoft.com/office/spreadsheetml/2009/9/main" objectType="CheckBox" fmlaLink="$BZ$50" lockText="1" noThreeD="1"/>
</file>

<file path=xl/ctrlProps/ctrlProp469.xml><?xml version="1.0" encoding="utf-8"?>
<formControlPr xmlns="http://schemas.microsoft.com/office/spreadsheetml/2009/9/main" objectType="CheckBox" fmlaLink="$BZ$51" lockText="1" noThreeD="1"/>
</file>

<file path=xl/ctrlProps/ctrlProp47.xml><?xml version="1.0" encoding="utf-8"?>
<formControlPr xmlns="http://schemas.microsoft.com/office/spreadsheetml/2009/9/main" objectType="CheckBox" fmlaLink="$BV$29" lockText="1" noThreeD="1"/>
</file>

<file path=xl/ctrlProps/ctrlProp470.xml><?xml version="1.0" encoding="utf-8"?>
<formControlPr xmlns="http://schemas.microsoft.com/office/spreadsheetml/2009/9/main" objectType="CheckBox" fmlaLink="$BZ$52" lockText="1" noThreeD="1"/>
</file>

<file path=xl/ctrlProps/ctrlProp471.xml><?xml version="1.0" encoding="utf-8"?>
<formControlPr xmlns="http://schemas.microsoft.com/office/spreadsheetml/2009/9/main" objectType="CheckBox" fmlaLink="$BZ$53" lockText="1" noThreeD="1"/>
</file>

<file path=xl/ctrlProps/ctrlProp472.xml><?xml version="1.0" encoding="utf-8"?>
<formControlPr xmlns="http://schemas.microsoft.com/office/spreadsheetml/2009/9/main" objectType="CheckBox" fmlaLink="$BZ$54" lockText="1" noThreeD="1"/>
</file>

<file path=xl/ctrlProps/ctrlProp473.xml><?xml version="1.0" encoding="utf-8"?>
<formControlPr xmlns="http://schemas.microsoft.com/office/spreadsheetml/2009/9/main" objectType="CheckBox" fmlaLink="$BZ$55" lockText="1" noThreeD="1"/>
</file>

<file path=xl/ctrlProps/ctrlProp474.xml><?xml version="1.0" encoding="utf-8"?>
<formControlPr xmlns="http://schemas.microsoft.com/office/spreadsheetml/2009/9/main" objectType="CheckBox" fmlaLink="$BZ$56" lockText="1" noThreeD="1"/>
</file>

<file path=xl/ctrlProps/ctrlProp475.xml><?xml version="1.0" encoding="utf-8"?>
<formControlPr xmlns="http://schemas.microsoft.com/office/spreadsheetml/2009/9/main" objectType="CheckBox" fmlaLink="$BZ$57" lockText="1" noThreeD="1"/>
</file>

<file path=xl/ctrlProps/ctrlProp476.xml><?xml version="1.0" encoding="utf-8"?>
<formControlPr xmlns="http://schemas.microsoft.com/office/spreadsheetml/2009/9/main" objectType="CheckBox" fmlaLink="$BZ$58" lockText="1" noThreeD="1"/>
</file>

<file path=xl/ctrlProps/ctrlProp477.xml><?xml version="1.0" encoding="utf-8"?>
<formControlPr xmlns="http://schemas.microsoft.com/office/spreadsheetml/2009/9/main" objectType="CheckBox" fmlaLink="$BZ$59" lockText="1" noThreeD="1"/>
</file>

<file path=xl/ctrlProps/ctrlProp478.xml><?xml version="1.0" encoding="utf-8"?>
<formControlPr xmlns="http://schemas.microsoft.com/office/spreadsheetml/2009/9/main" objectType="CheckBox" fmlaLink="$BZ$60" lockText="1" noThreeD="1"/>
</file>

<file path=xl/ctrlProps/ctrlProp479.xml><?xml version="1.0" encoding="utf-8"?>
<formControlPr xmlns="http://schemas.microsoft.com/office/spreadsheetml/2009/9/main" objectType="CheckBox" fmlaLink="$BZ$61" lockText="1" noThreeD="1"/>
</file>

<file path=xl/ctrlProps/ctrlProp48.xml><?xml version="1.0" encoding="utf-8"?>
<formControlPr xmlns="http://schemas.microsoft.com/office/spreadsheetml/2009/9/main" objectType="CheckBox" fmlaLink="$BV$30" lockText="1" noThreeD="1"/>
</file>

<file path=xl/ctrlProps/ctrlProp480.xml><?xml version="1.0" encoding="utf-8"?>
<formControlPr xmlns="http://schemas.microsoft.com/office/spreadsheetml/2009/9/main" objectType="CheckBox" fmlaLink="$BZ$62" lockText="1" noThreeD="1"/>
</file>

<file path=xl/ctrlProps/ctrlProp481.xml><?xml version="1.0" encoding="utf-8"?>
<formControlPr xmlns="http://schemas.microsoft.com/office/spreadsheetml/2009/9/main" objectType="CheckBox" fmlaLink="$BZ$63" lockText="1" noThreeD="1"/>
</file>

<file path=xl/ctrlProps/ctrlProp482.xml><?xml version="1.0" encoding="utf-8"?>
<formControlPr xmlns="http://schemas.microsoft.com/office/spreadsheetml/2009/9/main" objectType="CheckBox" fmlaLink="$BZ$64" lockText="1" noThreeD="1"/>
</file>

<file path=xl/ctrlProps/ctrlProp483.xml><?xml version="1.0" encoding="utf-8"?>
<formControlPr xmlns="http://schemas.microsoft.com/office/spreadsheetml/2009/9/main" objectType="CheckBox" fmlaLink="$BZ$65" lockText="1" noThreeD="1"/>
</file>

<file path=xl/ctrlProps/ctrlProp484.xml><?xml version="1.0" encoding="utf-8"?>
<formControlPr xmlns="http://schemas.microsoft.com/office/spreadsheetml/2009/9/main" objectType="CheckBox" fmlaLink="$BZ$66" lockText="1" noThreeD="1"/>
</file>

<file path=xl/ctrlProps/ctrlProp485.xml><?xml version="1.0" encoding="utf-8"?>
<formControlPr xmlns="http://schemas.microsoft.com/office/spreadsheetml/2009/9/main" objectType="CheckBox" fmlaLink="$BZ$67" lockText="1" noThreeD="1"/>
</file>

<file path=xl/ctrlProps/ctrlProp486.xml><?xml version="1.0" encoding="utf-8"?>
<formControlPr xmlns="http://schemas.microsoft.com/office/spreadsheetml/2009/9/main" objectType="CheckBox" fmlaLink="$BZ$68" lockText="1" noThreeD="1"/>
</file>

<file path=xl/ctrlProps/ctrlProp487.xml><?xml version="1.0" encoding="utf-8"?>
<formControlPr xmlns="http://schemas.microsoft.com/office/spreadsheetml/2009/9/main" objectType="CheckBox" fmlaLink="$BZ$69" lockText="1" noThreeD="1"/>
</file>

<file path=xl/ctrlProps/ctrlProp488.xml><?xml version="1.0" encoding="utf-8"?>
<formControlPr xmlns="http://schemas.microsoft.com/office/spreadsheetml/2009/9/main" objectType="CheckBox" fmlaLink="$BZ$70" lockText="1" noThreeD="1"/>
</file>

<file path=xl/ctrlProps/ctrlProp489.xml><?xml version="1.0" encoding="utf-8"?>
<formControlPr xmlns="http://schemas.microsoft.com/office/spreadsheetml/2009/9/main" objectType="CheckBox" fmlaLink="$BZ$71" lockText="1" noThreeD="1"/>
</file>

<file path=xl/ctrlProps/ctrlProp49.xml><?xml version="1.0" encoding="utf-8"?>
<formControlPr xmlns="http://schemas.microsoft.com/office/spreadsheetml/2009/9/main" objectType="CheckBox" fmlaLink="$BV$31" lockText="1" noThreeD="1"/>
</file>

<file path=xl/ctrlProps/ctrlProp490.xml><?xml version="1.0" encoding="utf-8"?>
<formControlPr xmlns="http://schemas.microsoft.com/office/spreadsheetml/2009/9/main" objectType="CheckBox" fmlaLink="$BZ$72" lockText="1" noThreeD="1"/>
</file>

<file path=xl/ctrlProps/ctrlProp491.xml><?xml version="1.0" encoding="utf-8"?>
<formControlPr xmlns="http://schemas.microsoft.com/office/spreadsheetml/2009/9/main" objectType="CheckBox" fmlaLink="$BZ$73" lockText="1" noThreeD="1"/>
</file>

<file path=xl/ctrlProps/ctrlProp492.xml><?xml version="1.0" encoding="utf-8"?>
<formControlPr xmlns="http://schemas.microsoft.com/office/spreadsheetml/2009/9/main" objectType="CheckBox" fmlaLink="$BZ$74" lockText="1" noThreeD="1"/>
</file>

<file path=xl/ctrlProps/ctrlProp493.xml><?xml version="1.0" encoding="utf-8"?>
<formControlPr xmlns="http://schemas.microsoft.com/office/spreadsheetml/2009/9/main" objectType="CheckBox" fmlaLink="$BZ$75" lockText="1" noThreeD="1"/>
</file>

<file path=xl/ctrlProps/ctrlProp494.xml><?xml version="1.0" encoding="utf-8"?>
<formControlPr xmlns="http://schemas.microsoft.com/office/spreadsheetml/2009/9/main" objectType="CheckBox" fmlaLink="$BZ$76" lockText="1" noThreeD="1"/>
</file>

<file path=xl/ctrlProps/ctrlProp495.xml><?xml version="1.0" encoding="utf-8"?>
<formControlPr xmlns="http://schemas.microsoft.com/office/spreadsheetml/2009/9/main" objectType="CheckBox" fmlaLink="$BZ$77" lockText="1" noThreeD="1"/>
</file>

<file path=xl/ctrlProps/ctrlProp496.xml><?xml version="1.0" encoding="utf-8"?>
<formControlPr xmlns="http://schemas.microsoft.com/office/spreadsheetml/2009/9/main" objectType="CheckBox" fmlaLink="$BZ$78" lockText="1" noThreeD="1"/>
</file>

<file path=xl/ctrlProps/ctrlProp497.xml><?xml version="1.0" encoding="utf-8"?>
<formControlPr xmlns="http://schemas.microsoft.com/office/spreadsheetml/2009/9/main" objectType="CheckBox" fmlaLink="$BZ$79" lockText="1" noThreeD="1"/>
</file>

<file path=xl/ctrlProps/ctrlProp498.xml><?xml version="1.0" encoding="utf-8"?>
<formControlPr xmlns="http://schemas.microsoft.com/office/spreadsheetml/2009/9/main" objectType="CheckBox" fmlaLink="$BZ$80" lockText="1" noThreeD="1"/>
</file>

<file path=xl/ctrlProps/ctrlProp499.xml><?xml version="1.0" encoding="utf-8"?>
<formControlPr xmlns="http://schemas.microsoft.com/office/spreadsheetml/2009/9/main" objectType="CheckBox" fmlaLink="$BZ$81" lockText="1" noThreeD="1"/>
</file>

<file path=xl/ctrlProps/ctrlProp5.xml><?xml version="1.0" encoding="utf-8"?>
<formControlPr xmlns="http://schemas.microsoft.com/office/spreadsheetml/2009/9/main" objectType="CheckBox" fmlaLink="$BW$14" lockText="1" noThreeD="1"/>
</file>

<file path=xl/ctrlProps/ctrlProp50.xml><?xml version="1.0" encoding="utf-8"?>
<formControlPr xmlns="http://schemas.microsoft.com/office/spreadsheetml/2009/9/main" objectType="CheckBox" fmlaLink="$BV$32" lockText="1" noThreeD="1"/>
</file>

<file path=xl/ctrlProps/ctrlProp500.xml><?xml version="1.0" encoding="utf-8"?>
<formControlPr xmlns="http://schemas.microsoft.com/office/spreadsheetml/2009/9/main" objectType="CheckBox" fmlaLink="$BZ$82" lockText="1" noThreeD="1"/>
</file>

<file path=xl/ctrlProps/ctrlProp501.xml><?xml version="1.0" encoding="utf-8"?>
<formControlPr xmlns="http://schemas.microsoft.com/office/spreadsheetml/2009/9/main" objectType="CheckBox" fmlaLink="$BZ$83" lockText="1" noThreeD="1"/>
</file>

<file path=xl/ctrlProps/ctrlProp502.xml><?xml version="1.0" encoding="utf-8"?>
<formControlPr xmlns="http://schemas.microsoft.com/office/spreadsheetml/2009/9/main" objectType="CheckBox" fmlaLink="$BZ$84" lockText="1" noThreeD="1"/>
</file>

<file path=xl/ctrlProps/ctrlProp503.xml><?xml version="1.0" encoding="utf-8"?>
<formControlPr xmlns="http://schemas.microsoft.com/office/spreadsheetml/2009/9/main" objectType="CheckBox" fmlaLink="$BZ$85" lockText="1" noThreeD="1"/>
</file>

<file path=xl/ctrlProps/ctrlProp504.xml><?xml version="1.0" encoding="utf-8"?>
<formControlPr xmlns="http://schemas.microsoft.com/office/spreadsheetml/2009/9/main" objectType="CheckBox" fmlaLink="$BZ$86" lockText="1" noThreeD="1"/>
</file>

<file path=xl/ctrlProps/ctrlProp505.xml><?xml version="1.0" encoding="utf-8"?>
<formControlPr xmlns="http://schemas.microsoft.com/office/spreadsheetml/2009/9/main" objectType="CheckBox" fmlaLink="$BZ$87" lockText="1" noThreeD="1"/>
</file>

<file path=xl/ctrlProps/ctrlProp506.xml><?xml version="1.0" encoding="utf-8"?>
<formControlPr xmlns="http://schemas.microsoft.com/office/spreadsheetml/2009/9/main" objectType="CheckBox" fmlaLink="$BZ$88" lockText="1" noThreeD="1"/>
</file>

<file path=xl/ctrlProps/ctrlProp507.xml><?xml version="1.0" encoding="utf-8"?>
<formControlPr xmlns="http://schemas.microsoft.com/office/spreadsheetml/2009/9/main" objectType="CheckBox" fmlaLink="$BZ$89" lockText="1" noThreeD="1"/>
</file>

<file path=xl/ctrlProps/ctrlProp508.xml><?xml version="1.0" encoding="utf-8"?>
<formControlPr xmlns="http://schemas.microsoft.com/office/spreadsheetml/2009/9/main" objectType="CheckBox" fmlaLink="$BZ$90" lockText="1" noThreeD="1"/>
</file>

<file path=xl/ctrlProps/ctrlProp509.xml><?xml version="1.0" encoding="utf-8"?>
<formControlPr xmlns="http://schemas.microsoft.com/office/spreadsheetml/2009/9/main" objectType="CheckBox" fmlaLink="$BZ$91" lockText="1" noThreeD="1"/>
</file>

<file path=xl/ctrlProps/ctrlProp51.xml><?xml version="1.0" encoding="utf-8"?>
<formControlPr xmlns="http://schemas.microsoft.com/office/spreadsheetml/2009/9/main" objectType="CheckBox" fmlaLink="$BV$33" lockText="1" noThreeD="1"/>
</file>

<file path=xl/ctrlProps/ctrlProp510.xml><?xml version="1.0" encoding="utf-8"?>
<formControlPr xmlns="http://schemas.microsoft.com/office/spreadsheetml/2009/9/main" objectType="CheckBox" fmlaLink="$BZ$92" lockText="1" noThreeD="1"/>
</file>

<file path=xl/ctrlProps/ctrlProp511.xml><?xml version="1.0" encoding="utf-8"?>
<formControlPr xmlns="http://schemas.microsoft.com/office/spreadsheetml/2009/9/main" objectType="CheckBox" fmlaLink="$BZ$93" lockText="1" noThreeD="1"/>
</file>

<file path=xl/ctrlProps/ctrlProp512.xml><?xml version="1.0" encoding="utf-8"?>
<formControlPr xmlns="http://schemas.microsoft.com/office/spreadsheetml/2009/9/main" objectType="CheckBox" fmlaLink="$BZ$94" lockText="1" noThreeD="1"/>
</file>

<file path=xl/ctrlProps/ctrlProp513.xml><?xml version="1.0" encoding="utf-8"?>
<formControlPr xmlns="http://schemas.microsoft.com/office/spreadsheetml/2009/9/main" objectType="CheckBox" fmlaLink="$BZ$95" lockText="1" noThreeD="1"/>
</file>

<file path=xl/ctrlProps/ctrlProp514.xml><?xml version="1.0" encoding="utf-8"?>
<formControlPr xmlns="http://schemas.microsoft.com/office/spreadsheetml/2009/9/main" objectType="CheckBox" fmlaLink="$BZ$96" lockText="1" noThreeD="1"/>
</file>

<file path=xl/ctrlProps/ctrlProp515.xml><?xml version="1.0" encoding="utf-8"?>
<formControlPr xmlns="http://schemas.microsoft.com/office/spreadsheetml/2009/9/main" objectType="CheckBox" fmlaLink="$BZ$97" lockText="1" noThreeD="1"/>
</file>

<file path=xl/ctrlProps/ctrlProp516.xml><?xml version="1.0" encoding="utf-8"?>
<formControlPr xmlns="http://schemas.microsoft.com/office/spreadsheetml/2009/9/main" objectType="CheckBox" fmlaLink="$BZ$98" lockText="1" noThreeD="1"/>
</file>

<file path=xl/ctrlProps/ctrlProp517.xml><?xml version="1.0" encoding="utf-8"?>
<formControlPr xmlns="http://schemas.microsoft.com/office/spreadsheetml/2009/9/main" objectType="CheckBox" fmlaLink="$BZ$99" lockText="1" noThreeD="1"/>
</file>

<file path=xl/ctrlProps/ctrlProp518.xml><?xml version="1.0" encoding="utf-8"?>
<formControlPr xmlns="http://schemas.microsoft.com/office/spreadsheetml/2009/9/main" objectType="CheckBox" fmlaLink="$BZ$100" lockText="1" noThreeD="1"/>
</file>

<file path=xl/ctrlProps/ctrlProp519.xml><?xml version="1.0" encoding="utf-8"?>
<formControlPr xmlns="http://schemas.microsoft.com/office/spreadsheetml/2009/9/main" objectType="CheckBox" fmlaLink="$BZ$101" lockText="1" noThreeD="1"/>
</file>

<file path=xl/ctrlProps/ctrlProp52.xml><?xml version="1.0" encoding="utf-8"?>
<formControlPr xmlns="http://schemas.microsoft.com/office/spreadsheetml/2009/9/main" objectType="CheckBox" fmlaLink="$BV$34" lockText="1" noThreeD="1"/>
</file>

<file path=xl/ctrlProps/ctrlProp520.xml><?xml version="1.0" encoding="utf-8"?>
<formControlPr xmlns="http://schemas.microsoft.com/office/spreadsheetml/2009/9/main" objectType="CheckBox" fmlaLink="$BZ$102" lockText="1" noThreeD="1"/>
</file>

<file path=xl/ctrlProps/ctrlProp521.xml><?xml version="1.0" encoding="utf-8"?>
<formControlPr xmlns="http://schemas.microsoft.com/office/spreadsheetml/2009/9/main" objectType="CheckBox" fmlaLink="$BZ$103" lockText="1" noThreeD="1"/>
</file>

<file path=xl/ctrlProps/ctrlProp522.xml><?xml version="1.0" encoding="utf-8"?>
<formControlPr xmlns="http://schemas.microsoft.com/office/spreadsheetml/2009/9/main" objectType="CheckBox" fmlaLink="$BZ$104" lockText="1" noThreeD="1"/>
</file>

<file path=xl/ctrlProps/ctrlProp523.xml><?xml version="1.0" encoding="utf-8"?>
<formControlPr xmlns="http://schemas.microsoft.com/office/spreadsheetml/2009/9/main" objectType="CheckBox" fmlaLink="$BZ$105" lockText="1" noThreeD="1"/>
</file>

<file path=xl/ctrlProps/ctrlProp524.xml><?xml version="1.0" encoding="utf-8"?>
<formControlPr xmlns="http://schemas.microsoft.com/office/spreadsheetml/2009/9/main" objectType="CheckBox" fmlaLink="$BZ$106" lockText="1" noThreeD="1"/>
</file>

<file path=xl/ctrlProps/ctrlProp525.xml><?xml version="1.0" encoding="utf-8"?>
<formControlPr xmlns="http://schemas.microsoft.com/office/spreadsheetml/2009/9/main" objectType="CheckBox" fmlaLink="$BZ$107" lockText="1" noThreeD="1"/>
</file>

<file path=xl/ctrlProps/ctrlProp526.xml><?xml version="1.0" encoding="utf-8"?>
<formControlPr xmlns="http://schemas.microsoft.com/office/spreadsheetml/2009/9/main" objectType="CheckBox" fmlaLink="$BZ$108" lockText="1" noThreeD="1"/>
</file>

<file path=xl/ctrlProps/ctrlProp527.xml><?xml version="1.0" encoding="utf-8"?>
<formControlPr xmlns="http://schemas.microsoft.com/office/spreadsheetml/2009/9/main" objectType="CheckBox" fmlaLink="$BZ$109" lockText="1" noThreeD="1"/>
</file>

<file path=xl/ctrlProps/ctrlProp528.xml><?xml version="1.0" encoding="utf-8"?>
<formControlPr xmlns="http://schemas.microsoft.com/office/spreadsheetml/2009/9/main" objectType="CheckBox" fmlaLink="$BZ$110" lockText="1" noThreeD="1"/>
</file>

<file path=xl/ctrlProps/ctrlProp529.xml><?xml version="1.0" encoding="utf-8"?>
<formControlPr xmlns="http://schemas.microsoft.com/office/spreadsheetml/2009/9/main" objectType="CheckBox" fmlaLink="$BZ$111" lockText="1" noThreeD="1"/>
</file>

<file path=xl/ctrlProps/ctrlProp53.xml><?xml version="1.0" encoding="utf-8"?>
<formControlPr xmlns="http://schemas.microsoft.com/office/spreadsheetml/2009/9/main" objectType="CheckBox" fmlaLink="$BV$35" lockText="1" noThreeD="1"/>
</file>

<file path=xl/ctrlProps/ctrlProp530.xml><?xml version="1.0" encoding="utf-8"?>
<formControlPr xmlns="http://schemas.microsoft.com/office/spreadsheetml/2009/9/main" objectType="CheckBox" fmlaLink="$BZ$112" lockText="1" noThreeD="1"/>
</file>

<file path=xl/ctrlProps/ctrlProp531.xml><?xml version="1.0" encoding="utf-8"?>
<formControlPr xmlns="http://schemas.microsoft.com/office/spreadsheetml/2009/9/main" objectType="CheckBox" fmlaLink="$BZ$113" lockText="1" noThreeD="1"/>
</file>

<file path=xl/ctrlProps/ctrlProp532.xml><?xml version="1.0" encoding="utf-8"?>
<formControlPr xmlns="http://schemas.microsoft.com/office/spreadsheetml/2009/9/main" objectType="CheckBox" fmlaLink="$BU$14" lockText="1" noThreeD="1"/>
</file>

<file path=xl/ctrlProps/ctrlProp533.xml><?xml version="1.0" encoding="utf-8"?>
<formControlPr xmlns="http://schemas.microsoft.com/office/spreadsheetml/2009/9/main" objectType="CheckBox" fmlaLink="$BU$15" lockText="1" noThreeD="1"/>
</file>

<file path=xl/ctrlProps/ctrlProp534.xml><?xml version="1.0" encoding="utf-8"?>
<formControlPr xmlns="http://schemas.microsoft.com/office/spreadsheetml/2009/9/main" objectType="CheckBox" fmlaLink="$BU$16" lockText="1" noThreeD="1"/>
</file>

<file path=xl/ctrlProps/ctrlProp535.xml><?xml version="1.0" encoding="utf-8"?>
<formControlPr xmlns="http://schemas.microsoft.com/office/spreadsheetml/2009/9/main" objectType="CheckBox" fmlaLink="$BU$17" lockText="1" noThreeD="1"/>
</file>

<file path=xl/ctrlProps/ctrlProp536.xml><?xml version="1.0" encoding="utf-8"?>
<formControlPr xmlns="http://schemas.microsoft.com/office/spreadsheetml/2009/9/main" objectType="CheckBox" fmlaLink="$BU$18" lockText="1" noThreeD="1"/>
</file>

<file path=xl/ctrlProps/ctrlProp537.xml><?xml version="1.0" encoding="utf-8"?>
<formControlPr xmlns="http://schemas.microsoft.com/office/spreadsheetml/2009/9/main" objectType="CheckBox" fmlaLink="$BU$19" lockText="1" noThreeD="1"/>
</file>

<file path=xl/ctrlProps/ctrlProp538.xml><?xml version="1.0" encoding="utf-8"?>
<formControlPr xmlns="http://schemas.microsoft.com/office/spreadsheetml/2009/9/main" objectType="CheckBox" fmlaLink="$BU$20" lockText="1" noThreeD="1"/>
</file>

<file path=xl/ctrlProps/ctrlProp539.xml><?xml version="1.0" encoding="utf-8"?>
<formControlPr xmlns="http://schemas.microsoft.com/office/spreadsheetml/2009/9/main" objectType="CheckBox" fmlaLink="$BU$21" lockText="1" noThreeD="1"/>
</file>

<file path=xl/ctrlProps/ctrlProp54.xml><?xml version="1.0" encoding="utf-8"?>
<formControlPr xmlns="http://schemas.microsoft.com/office/spreadsheetml/2009/9/main" objectType="CheckBox" fmlaLink="$BV$36" lockText="1" noThreeD="1"/>
</file>

<file path=xl/ctrlProps/ctrlProp540.xml><?xml version="1.0" encoding="utf-8"?>
<formControlPr xmlns="http://schemas.microsoft.com/office/spreadsheetml/2009/9/main" objectType="CheckBox" fmlaLink="$BU$22" lockText="1" noThreeD="1"/>
</file>

<file path=xl/ctrlProps/ctrlProp541.xml><?xml version="1.0" encoding="utf-8"?>
<formControlPr xmlns="http://schemas.microsoft.com/office/spreadsheetml/2009/9/main" objectType="CheckBox" fmlaLink="$BU$23" lockText="1" noThreeD="1"/>
</file>

<file path=xl/ctrlProps/ctrlProp542.xml><?xml version="1.0" encoding="utf-8"?>
<formControlPr xmlns="http://schemas.microsoft.com/office/spreadsheetml/2009/9/main" objectType="CheckBox" fmlaLink="$BU$24" lockText="1" noThreeD="1"/>
</file>

<file path=xl/ctrlProps/ctrlProp543.xml><?xml version="1.0" encoding="utf-8"?>
<formControlPr xmlns="http://schemas.microsoft.com/office/spreadsheetml/2009/9/main" objectType="CheckBox" fmlaLink="$BU$25" lockText="1" noThreeD="1"/>
</file>

<file path=xl/ctrlProps/ctrlProp544.xml><?xml version="1.0" encoding="utf-8"?>
<formControlPr xmlns="http://schemas.microsoft.com/office/spreadsheetml/2009/9/main" objectType="CheckBox" fmlaLink="$BU$26" lockText="1" noThreeD="1"/>
</file>

<file path=xl/ctrlProps/ctrlProp545.xml><?xml version="1.0" encoding="utf-8"?>
<formControlPr xmlns="http://schemas.microsoft.com/office/spreadsheetml/2009/9/main" objectType="CheckBox" fmlaLink="$BU$27" lockText="1" noThreeD="1"/>
</file>

<file path=xl/ctrlProps/ctrlProp546.xml><?xml version="1.0" encoding="utf-8"?>
<formControlPr xmlns="http://schemas.microsoft.com/office/spreadsheetml/2009/9/main" objectType="CheckBox" fmlaLink="$BU$28" lockText="1" noThreeD="1"/>
</file>

<file path=xl/ctrlProps/ctrlProp547.xml><?xml version="1.0" encoding="utf-8"?>
<formControlPr xmlns="http://schemas.microsoft.com/office/spreadsheetml/2009/9/main" objectType="CheckBox" fmlaLink="$BU$29" lockText="1" noThreeD="1"/>
</file>

<file path=xl/ctrlProps/ctrlProp548.xml><?xml version="1.0" encoding="utf-8"?>
<formControlPr xmlns="http://schemas.microsoft.com/office/spreadsheetml/2009/9/main" objectType="CheckBox" fmlaLink="$BU$30" lockText="1" noThreeD="1"/>
</file>

<file path=xl/ctrlProps/ctrlProp549.xml><?xml version="1.0" encoding="utf-8"?>
<formControlPr xmlns="http://schemas.microsoft.com/office/spreadsheetml/2009/9/main" objectType="CheckBox" fmlaLink="$BU$31" lockText="1" noThreeD="1"/>
</file>

<file path=xl/ctrlProps/ctrlProp55.xml><?xml version="1.0" encoding="utf-8"?>
<formControlPr xmlns="http://schemas.microsoft.com/office/spreadsheetml/2009/9/main" objectType="CheckBox" fmlaLink="$BV$37" lockText="1" noThreeD="1"/>
</file>

<file path=xl/ctrlProps/ctrlProp550.xml><?xml version="1.0" encoding="utf-8"?>
<formControlPr xmlns="http://schemas.microsoft.com/office/spreadsheetml/2009/9/main" objectType="CheckBox" fmlaLink="$BU$32" lockText="1" noThreeD="1"/>
</file>

<file path=xl/ctrlProps/ctrlProp551.xml><?xml version="1.0" encoding="utf-8"?>
<formControlPr xmlns="http://schemas.microsoft.com/office/spreadsheetml/2009/9/main" objectType="CheckBox" fmlaLink="$BU$33" lockText="1" noThreeD="1"/>
</file>

<file path=xl/ctrlProps/ctrlProp552.xml><?xml version="1.0" encoding="utf-8"?>
<formControlPr xmlns="http://schemas.microsoft.com/office/spreadsheetml/2009/9/main" objectType="CheckBox" fmlaLink="$BU$34" lockText="1" noThreeD="1"/>
</file>

<file path=xl/ctrlProps/ctrlProp553.xml><?xml version="1.0" encoding="utf-8"?>
<formControlPr xmlns="http://schemas.microsoft.com/office/spreadsheetml/2009/9/main" objectType="CheckBox" fmlaLink="$BU$35" lockText="1" noThreeD="1"/>
</file>

<file path=xl/ctrlProps/ctrlProp554.xml><?xml version="1.0" encoding="utf-8"?>
<formControlPr xmlns="http://schemas.microsoft.com/office/spreadsheetml/2009/9/main" objectType="CheckBox" fmlaLink="$BU$36" lockText="1" noThreeD="1"/>
</file>

<file path=xl/ctrlProps/ctrlProp555.xml><?xml version="1.0" encoding="utf-8"?>
<formControlPr xmlns="http://schemas.microsoft.com/office/spreadsheetml/2009/9/main" objectType="CheckBox" fmlaLink="$BU$37" lockText="1" noThreeD="1"/>
</file>

<file path=xl/ctrlProps/ctrlProp556.xml><?xml version="1.0" encoding="utf-8"?>
<formControlPr xmlns="http://schemas.microsoft.com/office/spreadsheetml/2009/9/main" objectType="CheckBox" fmlaLink="$BU$38" lockText="1" noThreeD="1"/>
</file>

<file path=xl/ctrlProps/ctrlProp557.xml><?xml version="1.0" encoding="utf-8"?>
<formControlPr xmlns="http://schemas.microsoft.com/office/spreadsheetml/2009/9/main" objectType="CheckBox" fmlaLink="$BU$39" lockText="1" noThreeD="1"/>
</file>

<file path=xl/ctrlProps/ctrlProp558.xml><?xml version="1.0" encoding="utf-8"?>
<formControlPr xmlns="http://schemas.microsoft.com/office/spreadsheetml/2009/9/main" objectType="CheckBox" fmlaLink="$BU$40" lockText="1" noThreeD="1"/>
</file>

<file path=xl/ctrlProps/ctrlProp559.xml><?xml version="1.0" encoding="utf-8"?>
<formControlPr xmlns="http://schemas.microsoft.com/office/spreadsheetml/2009/9/main" objectType="CheckBox" fmlaLink="$BU$41" lockText="1" noThreeD="1"/>
</file>

<file path=xl/ctrlProps/ctrlProp56.xml><?xml version="1.0" encoding="utf-8"?>
<formControlPr xmlns="http://schemas.microsoft.com/office/spreadsheetml/2009/9/main" objectType="CheckBox" fmlaLink="$BV$38" lockText="1" noThreeD="1"/>
</file>

<file path=xl/ctrlProps/ctrlProp560.xml><?xml version="1.0" encoding="utf-8"?>
<formControlPr xmlns="http://schemas.microsoft.com/office/spreadsheetml/2009/9/main" objectType="CheckBox" fmlaLink="$BU$42" lockText="1" noThreeD="1"/>
</file>

<file path=xl/ctrlProps/ctrlProp561.xml><?xml version="1.0" encoding="utf-8"?>
<formControlPr xmlns="http://schemas.microsoft.com/office/spreadsheetml/2009/9/main" objectType="CheckBox" fmlaLink="$BU$43" lockText="1" noThreeD="1"/>
</file>

<file path=xl/ctrlProps/ctrlProp562.xml><?xml version="1.0" encoding="utf-8"?>
<formControlPr xmlns="http://schemas.microsoft.com/office/spreadsheetml/2009/9/main" objectType="CheckBox" fmlaLink="$BU$44" lockText="1" noThreeD="1"/>
</file>

<file path=xl/ctrlProps/ctrlProp563.xml><?xml version="1.0" encoding="utf-8"?>
<formControlPr xmlns="http://schemas.microsoft.com/office/spreadsheetml/2009/9/main" objectType="CheckBox" fmlaLink="$BU$45" lockText="1" noThreeD="1"/>
</file>

<file path=xl/ctrlProps/ctrlProp564.xml><?xml version="1.0" encoding="utf-8"?>
<formControlPr xmlns="http://schemas.microsoft.com/office/spreadsheetml/2009/9/main" objectType="CheckBox" fmlaLink="$BU$46" lockText="1" noThreeD="1"/>
</file>

<file path=xl/ctrlProps/ctrlProp565.xml><?xml version="1.0" encoding="utf-8"?>
<formControlPr xmlns="http://schemas.microsoft.com/office/spreadsheetml/2009/9/main" objectType="CheckBox" fmlaLink="$BU$47" lockText="1" noThreeD="1"/>
</file>

<file path=xl/ctrlProps/ctrlProp566.xml><?xml version="1.0" encoding="utf-8"?>
<formControlPr xmlns="http://schemas.microsoft.com/office/spreadsheetml/2009/9/main" objectType="CheckBox" fmlaLink="$BU$48" lockText="1" noThreeD="1"/>
</file>

<file path=xl/ctrlProps/ctrlProp567.xml><?xml version="1.0" encoding="utf-8"?>
<formControlPr xmlns="http://schemas.microsoft.com/office/spreadsheetml/2009/9/main" objectType="CheckBox" fmlaLink="$BU$49" lockText="1" noThreeD="1"/>
</file>

<file path=xl/ctrlProps/ctrlProp568.xml><?xml version="1.0" encoding="utf-8"?>
<formControlPr xmlns="http://schemas.microsoft.com/office/spreadsheetml/2009/9/main" objectType="CheckBox" fmlaLink="$BU$50" lockText="1" noThreeD="1"/>
</file>

<file path=xl/ctrlProps/ctrlProp569.xml><?xml version="1.0" encoding="utf-8"?>
<formControlPr xmlns="http://schemas.microsoft.com/office/spreadsheetml/2009/9/main" objectType="CheckBox" fmlaLink="$BU$51" lockText="1" noThreeD="1"/>
</file>

<file path=xl/ctrlProps/ctrlProp57.xml><?xml version="1.0" encoding="utf-8"?>
<formControlPr xmlns="http://schemas.microsoft.com/office/spreadsheetml/2009/9/main" objectType="CheckBox" fmlaLink="$BV$39" lockText="1" noThreeD="1"/>
</file>

<file path=xl/ctrlProps/ctrlProp570.xml><?xml version="1.0" encoding="utf-8"?>
<formControlPr xmlns="http://schemas.microsoft.com/office/spreadsheetml/2009/9/main" objectType="CheckBox" fmlaLink="$BU$52" lockText="1" noThreeD="1"/>
</file>

<file path=xl/ctrlProps/ctrlProp571.xml><?xml version="1.0" encoding="utf-8"?>
<formControlPr xmlns="http://schemas.microsoft.com/office/spreadsheetml/2009/9/main" objectType="CheckBox" fmlaLink="$BU$53" lockText="1" noThreeD="1"/>
</file>

<file path=xl/ctrlProps/ctrlProp572.xml><?xml version="1.0" encoding="utf-8"?>
<formControlPr xmlns="http://schemas.microsoft.com/office/spreadsheetml/2009/9/main" objectType="CheckBox" fmlaLink="$BU$54" lockText="1" noThreeD="1"/>
</file>

<file path=xl/ctrlProps/ctrlProp573.xml><?xml version="1.0" encoding="utf-8"?>
<formControlPr xmlns="http://schemas.microsoft.com/office/spreadsheetml/2009/9/main" objectType="CheckBox" fmlaLink="$BU$55" lockText="1" noThreeD="1"/>
</file>

<file path=xl/ctrlProps/ctrlProp574.xml><?xml version="1.0" encoding="utf-8"?>
<formControlPr xmlns="http://schemas.microsoft.com/office/spreadsheetml/2009/9/main" objectType="CheckBox" fmlaLink="$BU$56" lockText="1" noThreeD="1"/>
</file>

<file path=xl/ctrlProps/ctrlProp575.xml><?xml version="1.0" encoding="utf-8"?>
<formControlPr xmlns="http://schemas.microsoft.com/office/spreadsheetml/2009/9/main" objectType="CheckBox" fmlaLink="$BU$57" lockText="1" noThreeD="1"/>
</file>

<file path=xl/ctrlProps/ctrlProp576.xml><?xml version="1.0" encoding="utf-8"?>
<formControlPr xmlns="http://schemas.microsoft.com/office/spreadsheetml/2009/9/main" objectType="CheckBox" fmlaLink="$BU$58" lockText="1" noThreeD="1"/>
</file>

<file path=xl/ctrlProps/ctrlProp577.xml><?xml version="1.0" encoding="utf-8"?>
<formControlPr xmlns="http://schemas.microsoft.com/office/spreadsheetml/2009/9/main" objectType="CheckBox" fmlaLink="$BU$59" lockText="1" noThreeD="1"/>
</file>

<file path=xl/ctrlProps/ctrlProp578.xml><?xml version="1.0" encoding="utf-8"?>
<formControlPr xmlns="http://schemas.microsoft.com/office/spreadsheetml/2009/9/main" objectType="CheckBox" fmlaLink="$BU$60" lockText="1" noThreeD="1"/>
</file>

<file path=xl/ctrlProps/ctrlProp579.xml><?xml version="1.0" encoding="utf-8"?>
<formControlPr xmlns="http://schemas.microsoft.com/office/spreadsheetml/2009/9/main" objectType="CheckBox" fmlaLink="$BU$61" lockText="1" noThreeD="1"/>
</file>

<file path=xl/ctrlProps/ctrlProp58.xml><?xml version="1.0" encoding="utf-8"?>
<formControlPr xmlns="http://schemas.microsoft.com/office/spreadsheetml/2009/9/main" objectType="CheckBox" fmlaLink="$BV$40" lockText="1" noThreeD="1"/>
</file>

<file path=xl/ctrlProps/ctrlProp580.xml><?xml version="1.0" encoding="utf-8"?>
<formControlPr xmlns="http://schemas.microsoft.com/office/spreadsheetml/2009/9/main" objectType="CheckBox" fmlaLink="$BU$62" lockText="1" noThreeD="1"/>
</file>

<file path=xl/ctrlProps/ctrlProp581.xml><?xml version="1.0" encoding="utf-8"?>
<formControlPr xmlns="http://schemas.microsoft.com/office/spreadsheetml/2009/9/main" objectType="CheckBox" checked="Checked" fmlaLink="$BU$63" lockText="1" noThreeD="1"/>
</file>

<file path=xl/ctrlProps/ctrlProp582.xml><?xml version="1.0" encoding="utf-8"?>
<formControlPr xmlns="http://schemas.microsoft.com/office/spreadsheetml/2009/9/main" objectType="CheckBox" fmlaLink="$BU$64" lockText="1" noThreeD="1"/>
</file>

<file path=xl/ctrlProps/ctrlProp583.xml><?xml version="1.0" encoding="utf-8"?>
<formControlPr xmlns="http://schemas.microsoft.com/office/spreadsheetml/2009/9/main" objectType="CheckBox" fmlaLink="$BU$65" lockText="1" noThreeD="1"/>
</file>

<file path=xl/ctrlProps/ctrlProp584.xml><?xml version="1.0" encoding="utf-8"?>
<formControlPr xmlns="http://schemas.microsoft.com/office/spreadsheetml/2009/9/main" objectType="CheckBox" fmlaLink="$BU$66" lockText="1" noThreeD="1"/>
</file>

<file path=xl/ctrlProps/ctrlProp585.xml><?xml version="1.0" encoding="utf-8"?>
<formControlPr xmlns="http://schemas.microsoft.com/office/spreadsheetml/2009/9/main" objectType="CheckBox" fmlaLink="$BU$67" lockText="1" noThreeD="1"/>
</file>

<file path=xl/ctrlProps/ctrlProp586.xml><?xml version="1.0" encoding="utf-8"?>
<formControlPr xmlns="http://schemas.microsoft.com/office/spreadsheetml/2009/9/main" objectType="CheckBox" fmlaLink="$BU$68" lockText="1" noThreeD="1"/>
</file>

<file path=xl/ctrlProps/ctrlProp587.xml><?xml version="1.0" encoding="utf-8"?>
<formControlPr xmlns="http://schemas.microsoft.com/office/spreadsheetml/2009/9/main" objectType="CheckBox" fmlaLink="$BU$69" lockText="1" noThreeD="1"/>
</file>

<file path=xl/ctrlProps/ctrlProp588.xml><?xml version="1.0" encoding="utf-8"?>
<formControlPr xmlns="http://schemas.microsoft.com/office/spreadsheetml/2009/9/main" objectType="CheckBox" fmlaLink="$BU$70" lockText="1" noThreeD="1"/>
</file>

<file path=xl/ctrlProps/ctrlProp589.xml><?xml version="1.0" encoding="utf-8"?>
<formControlPr xmlns="http://schemas.microsoft.com/office/spreadsheetml/2009/9/main" objectType="CheckBox" fmlaLink="$BU$71" lockText="1" noThreeD="1"/>
</file>

<file path=xl/ctrlProps/ctrlProp59.xml><?xml version="1.0" encoding="utf-8"?>
<formControlPr xmlns="http://schemas.microsoft.com/office/spreadsheetml/2009/9/main" objectType="CheckBox" fmlaLink="$BV$41" lockText="1" noThreeD="1"/>
</file>

<file path=xl/ctrlProps/ctrlProp590.xml><?xml version="1.0" encoding="utf-8"?>
<formControlPr xmlns="http://schemas.microsoft.com/office/spreadsheetml/2009/9/main" objectType="CheckBox" fmlaLink="$BU$72" lockText="1" noThreeD="1"/>
</file>

<file path=xl/ctrlProps/ctrlProp591.xml><?xml version="1.0" encoding="utf-8"?>
<formControlPr xmlns="http://schemas.microsoft.com/office/spreadsheetml/2009/9/main" objectType="CheckBox" fmlaLink="$BU$73" lockText="1" noThreeD="1"/>
</file>

<file path=xl/ctrlProps/ctrlProp592.xml><?xml version="1.0" encoding="utf-8"?>
<formControlPr xmlns="http://schemas.microsoft.com/office/spreadsheetml/2009/9/main" objectType="CheckBox" checked="Checked" fmlaLink="$BU$74" lockText="1" noThreeD="1"/>
</file>

<file path=xl/ctrlProps/ctrlProp593.xml><?xml version="1.0" encoding="utf-8"?>
<formControlPr xmlns="http://schemas.microsoft.com/office/spreadsheetml/2009/9/main" objectType="CheckBox" fmlaLink="$BU$75" lockText="1" noThreeD="1"/>
</file>

<file path=xl/ctrlProps/ctrlProp594.xml><?xml version="1.0" encoding="utf-8"?>
<formControlPr xmlns="http://schemas.microsoft.com/office/spreadsheetml/2009/9/main" objectType="CheckBox" fmlaLink="$BU$76" lockText="1" noThreeD="1"/>
</file>

<file path=xl/ctrlProps/ctrlProp595.xml><?xml version="1.0" encoding="utf-8"?>
<formControlPr xmlns="http://schemas.microsoft.com/office/spreadsheetml/2009/9/main" objectType="CheckBox" fmlaLink="$BU$77" lockText="1" noThreeD="1"/>
</file>

<file path=xl/ctrlProps/ctrlProp596.xml><?xml version="1.0" encoding="utf-8"?>
<formControlPr xmlns="http://schemas.microsoft.com/office/spreadsheetml/2009/9/main" objectType="CheckBox" fmlaLink="$BU$78" lockText="1" noThreeD="1"/>
</file>

<file path=xl/ctrlProps/ctrlProp597.xml><?xml version="1.0" encoding="utf-8"?>
<formControlPr xmlns="http://schemas.microsoft.com/office/spreadsheetml/2009/9/main" objectType="CheckBox" fmlaLink="$BU$79" lockText="1" noThreeD="1"/>
</file>

<file path=xl/ctrlProps/ctrlProp598.xml><?xml version="1.0" encoding="utf-8"?>
<formControlPr xmlns="http://schemas.microsoft.com/office/spreadsheetml/2009/9/main" objectType="CheckBox" fmlaLink="$BU$80" lockText="1" noThreeD="1"/>
</file>

<file path=xl/ctrlProps/ctrlProp599.xml><?xml version="1.0" encoding="utf-8"?>
<formControlPr xmlns="http://schemas.microsoft.com/office/spreadsheetml/2009/9/main" objectType="CheckBox" fmlaLink="$BU$81" lockText="1" noThreeD="1"/>
</file>

<file path=xl/ctrlProps/ctrlProp6.xml><?xml version="1.0" encoding="utf-8"?>
<formControlPr xmlns="http://schemas.microsoft.com/office/spreadsheetml/2009/9/main" objectType="CheckBox" fmlaLink="$BW$15" lockText="1" noThreeD="1"/>
</file>

<file path=xl/ctrlProps/ctrlProp60.xml><?xml version="1.0" encoding="utf-8"?>
<formControlPr xmlns="http://schemas.microsoft.com/office/spreadsheetml/2009/9/main" objectType="CheckBox" fmlaLink="$BV$42" lockText="1" noThreeD="1"/>
</file>

<file path=xl/ctrlProps/ctrlProp600.xml><?xml version="1.0" encoding="utf-8"?>
<formControlPr xmlns="http://schemas.microsoft.com/office/spreadsheetml/2009/9/main" objectType="CheckBox" fmlaLink="$BU$82" lockText="1" noThreeD="1"/>
</file>

<file path=xl/ctrlProps/ctrlProp601.xml><?xml version="1.0" encoding="utf-8"?>
<formControlPr xmlns="http://schemas.microsoft.com/office/spreadsheetml/2009/9/main" objectType="CheckBox" fmlaLink="$BU$83" lockText="1" noThreeD="1"/>
</file>

<file path=xl/ctrlProps/ctrlProp602.xml><?xml version="1.0" encoding="utf-8"?>
<formControlPr xmlns="http://schemas.microsoft.com/office/spreadsheetml/2009/9/main" objectType="CheckBox" fmlaLink="$BU$84" lockText="1" noThreeD="1"/>
</file>

<file path=xl/ctrlProps/ctrlProp603.xml><?xml version="1.0" encoding="utf-8"?>
<formControlPr xmlns="http://schemas.microsoft.com/office/spreadsheetml/2009/9/main" objectType="CheckBox" fmlaLink="$BU$85" lockText="1" noThreeD="1"/>
</file>

<file path=xl/ctrlProps/ctrlProp604.xml><?xml version="1.0" encoding="utf-8"?>
<formControlPr xmlns="http://schemas.microsoft.com/office/spreadsheetml/2009/9/main" objectType="CheckBox" fmlaLink="$BU$86" lockText="1" noThreeD="1"/>
</file>

<file path=xl/ctrlProps/ctrlProp605.xml><?xml version="1.0" encoding="utf-8"?>
<formControlPr xmlns="http://schemas.microsoft.com/office/spreadsheetml/2009/9/main" objectType="CheckBox" fmlaLink="$BU$87" lockText="1" noThreeD="1"/>
</file>

<file path=xl/ctrlProps/ctrlProp606.xml><?xml version="1.0" encoding="utf-8"?>
<formControlPr xmlns="http://schemas.microsoft.com/office/spreadsheetml/2009/9/main" objectType="CheckBox" fmlaLink="$BU$88" lockText="1" noThreeD="1"/>
</file>

<file path=xl/ctrlProps/ctrlProp607.xml><?xml version="1.0" encoding="utf-8"?>
<formControlPr xmlns="http://schemas.microsoft.com/office/spreadsheetml/2009/9/main" objectType="CheckBox" fmlaLink="$BU$89" lockText="1" noThreeD="1"/>
</file>

<file path=xl/ctrlProps/ctrlProp608.xml><?xml version="1.0" encoding="utf-8"?>
<formControlPr xmlns="http://schemas.microsoft.com/office/spreadsheetml/2009/9/main" objectType="CheckBox" fmlaLink="$BU$90" lockText="1" noThreeD="1"/>
</file>

<file path=xl/ctrlProps/ctrlProp609.xml><?xml version="1.0" encoding="utf-8"?>
<formControlPr xmlns="http://schemas.microsoft.com/office/spreadsheetml/2009/9/main" objectType="CheckBox" fmlaLink="$BU$91" lockText="1" noThreeD="1"/>
</file>

<file path=xl/ctrlProps/ctrlProp61.xml><?xml version="1.0" encoding="utf-8"?>
<formControlPr xmlns="http://schemas.microsoft.com/office/spreadsheetml/2009/9/main" objectType="CheckBox" fmlaLink="$BV$43" lockText="1" noThreeD="1"/>
</file>

<file path=xl/ctrlProps/ctrlProp610.xml><?xml version="1.0" encoding="utf-8"?>
<formControlPr xmlns="http://schemas.microsoft.com/office/spreadsheetml/2009/9/main" objectType="CheckBox" fmlaLink="$BU$92" lockText="1" noThreeD="1"/>
</file>

<file path=xl/ctrlProps/ctrlProp611.xml><?xml version="1.0" encoding="utf-8"?>
<formControlPr xmlns="http://schemas.microsoft.com/office/spreadsheetml/2009/9/main" objectType="CheckBox" fmlaLink="$BU$93" lockText="1" noThreeD="1"/>
</file>

<file path=xl/ctrlProps/ctrlProp612.xml><?xml version="1.0" encoding="utf-8"?>
<formControlPr xmlns="http://schemas.microsoft.com/office/spreadsheetml/2009/9/main" objectType="CheckBox" fmlaLink="$BU$94" lockText="1" noThreeD="1"/>
</file>

<file path=xl/ctrlProps/ctrlProp613.xml><?xml version="1.0" encoding="utf-8"?>
<formControlPr xmlns="http://schemas.microsoft.com/office/spreadsheetml/2009/9/main" objectType="CheckBox" fmlaLink="$BU$95" lockText="1" noThreeD="1"/>
</file>

<file path=xl/ctrlProps/ctrlProp614.xml><?xml version="1.0" encoding="utf-8"?>
<formControlPr xmlns="http://schemas.microsoft.com/office/spreadsheetml/2009/9/main" objectType="CheckBox" fmlaLink="$BU$96" lockText="1" noThreeD="1"/>
</file>

<file path=xl/ctrlProps/ctrlProp615.xml><?xml version="1.0" encoding="utf-8"?>
<formControlPr xmlns="http://schemas.microsoft.com/office/spreadsheetml/2009/9/main" objectType="CheckBox" fmlaLink="$BU$97" lockText="1" noThreeD="1"/>
</file>

<file path=xl/ctrlProps/ctrlProp616.xml><?xml version="1.0" encoding="utf-8"?>
<formControlPr xmlns="http://schemas.microsoft.com/office/spreadsheetml/2009/9/main" objectType="CheckBox" fmlaLink="$BU$98" lockText="1" noThreeD="1"/>
</file>

<file path=xl/ctrlProps/ctrlProp617.xml><?xml version="1.0" encoding="utf-8"?>
<formControlPr xmlns="http://schemas.microsoft.com/office/spreadsheetml/2009/9/main" objectType="CheckBox" fmlaLink="$BU$99" lockText="1" noThreeD="1"/>
</file>

<file path=xl/ctrlProps/ctrlProp618.xml><?xml version="1.0" encoding="utf-8"?>
<formControlPr xmlns="http://schemas.microsoft.com/office/spreadsheetml/2009/9/main" objectType="CheckBox" fmlaLink="$BU$100" lockText="1" noThreeD="1"/>
</file>

<file path=xl/ctrlProps/ctrlProp619.xml><?xml version="1.0" encoding="utf-8"?>
<formControlPr xmlns="http://schemas.microsoft.com/office/spreadsheetml/2009/9/main" objectType="CheckBox" fmlaLink="$BU$101" lockText="1" noThreeD="1"/>
</file>

<file path=xl/ctrlProps/ctrlProp62.xml><?xml version="1.0" encoding="utf-8"?>
<formControlPr xmlns="http://schemas.microsoft.com/office/spreadsheetml/2009/9/main" objectType="CheckBox" fmlaLink="$BV$44" lockText="1" noThreeD="1"/>
</file>

<file path=xl/ctrlProps/ctrlProp620.xml><?xml version="1.0" encoding="utf-8"?>
<formControlPr xmlns="http://schemas.microsoft.com/office/spreadsheetml/2009/9/main" objectType="CheckBox" fmlaLink="$BU$102" lockText="1" noThreeD="1"/>
</file>

<file path=xl/ctrlProps/ctrlProp621.xml><?xml version="1.0" encoding="utf-8"?>
<formControlPr xmlns="http://schemas.microsoft.com/office/spreadsheetml/2009/9/main" objectType="CheckBox" fmlaLink="$BU$103" lockText="1" noThreeD="1"/>
</file>

<file path=xl/ctrlProps/ctrlProp622.xml><?xml version="1.0" encoding="utf-8"?>
<formControlPr xmlns="http://schemas.microsoft.com/office/spreadsheetml/2009/9/main" objectType="CheckBox" fmlaLink="$BU$104" lockText="1" noThreeD="1"/>
</file>

<file path=xl/ctrlProps/ctrlProp623.xml><?xml version="1.0" encoding="utf-8"?>
<formControlPr xmlns="http://schemas.microsoft.com/office/spreadsheetml/2009/9/main" objectType="CheckBox" fmlaLink="$BU$105" lockText="1" noThreeD="1"/>
</file>

<file path=xl/ctrlProps/ctrlProp624.xml><?xml version="1.0" encoding="utf-8"?>
<formControlPr xmlns="http://schemas.microsoft.com/office/spreadsheetml/2009/9/main" objectType="CheckBox" fmlaLink="$BU$106" lockText="1" noThreeD="1"/>
</file>

<file path=xl/ctrlProps/ctrlProp625.xml><?xml version="1.0" encoding="utf-8"?>
<formControlPr xmlns="http://schemas.microsoft.com/office/spreadsheetml/2009/9/main" objectType="CheckBox" fmlaLink="$BU$107" lockText="1" noThreeD="1"/>
</file>

<file path=xl/ctrlProps/ctrlProp626.xml><?xml version="1.0" encoding="utf-8"?>
<formControlPr xmlns="http://schemas.microsoft.com/office/spreadsheetml/2009/9/main" objectType="CheckBox" fmlaLink="$BU$108" lockText="1" noThreeD="1"/>
</file>

<file path=xl/ctrlProps/ctrlProp627.xml><?xml version="1.0" encoding="utf-8"?>
<formControlPr xmlns="http://schemas.microsoft.com/office/spreadsheetml/2009/9/main" objectType="CheckBox" fmlaLink="$BU$109" lockText="1" noThreeD="1"/>
</file>

<file path=xl/ctrlProps/ctrlProp628.xml><?xml version="1.0" encoding="utf-8"?>
<formControlPr xmlns="http://schemas.microsoft.com/office/spreadsheetml/2009/9/main" objectType="CheckBox" fmlaLink="$BU$110" lockText="1" noThreeD="1"/>
</file>

<file path=xl/ctrlProps/ctrlProp629.xml><?xml version="1.0" encoding="utf-8"?>
<formControlPr xmlns="http://schemas.microsoft.com/office/spreadsheetml/2009/9/main" objectType="CheckBox" fmlaLink="$BU$111" lockText="1" noThreeD="1"/>
</file>

<file path=xl/ctrlProps/ctrlProp63.xml><?xml version="1.0" encoding="utf-8"?>
<formControlPr xmlns="http://schemas.microsoft.com/office/spreadsheetml/2009/9/main" objectType="CheckBox" fmlaLink="$BV$45" lockText="1" noThreeD="1"/>
</file>

<file path=xl/ctrlProps/ctrlProp630.xml><?xml version="1.0" encoding="utf-8"?>
<formControlPr xmlns="http://schemas.microsoft.com/office/spreadsheetml/2009/9/main" objectType="CheckBox" fmlaLink="$BU$112" lockText="1" noThreeD="1"/>
</file>

<file path=xl/ctrlProps/ctrlProp631.xml><?xml version="1.0" encoding="utf-8"?>
<formControlPr xmlns="http://schemas.microsoft.com/office/spreadsheetml/2009/9/main" objectType="CheckBox" fmlaLink="$BU$113" lockText="1" noThreeD="1"/>
</file>

<file path=xl/ctrlProps/ctrlProp632.xml><?xml version="1.0" encoding="utf-8"?>
<formControlPr xmlns="http://schemas.microsoft.com/office/spreadsheetml/2009/9/main" objectType="CheckBox" fmlaLink="$BV$13" lockText="1" noThreeD="1"/>
</file>

<file path=xl/ctrlProps/ctrlProp633.xml><?xml version="1.0" encoding="utf-8"?>
<formControlPr xmlns="http://schemas.microsoft.com/office/spreadsheetml/2009/9/main" objectType="CheckBox" fmlaLink="$BW$13" lockText="1" noThreeD="1"/>
</file>

<file path=xl/ctrlProps/ctrlProp634.xml><?xml version="1.0" encoding="utf-8"?>
<formControlPr xmlns="http://schemas.microsoft.com/office/spreadsheetml/2009/9/main" objectType="CheckBox" fmlaLink="$BX$13" lockText="1" noThreeD="1"/>
</file>

<file path=xl/ctrlProps/ctrlProp635.xml><?xml version="1.0" encoding="utf-8"?>
<formControlPr xmlns="http://schemas.microsoft.com/office/spreadsheetml/2009/9/main" objectType="CheckBox" fmlaLink="$BY$13" lockText="1" noThreeD="1"/>
</file>

<file path=xl/ctrlProps/ctrlProp636.xml><?xml version="1.0" encoding="utf-8"?>
<formControlPr xmlns="http://schemas.microsoft.com/office/spreadsheetml/2009/9/main" objectType="CheckBox" fmlaLink="$BZ$13" lockText="1" noThreeD="1"/>
</file>

<file path=xl/ctrlProps/ctrlProp637.xml><?xml version="1.0" encoding="utf-8"?>
<formControlPr xmlns="http://schemas.microsoft.com/office/spreadsheetml/2009/9/main" objectType="CheckBox" fmlaLink="$BW$14" lockText="1" noThreeD="1"/>
</file>

<file path=xl/ctrlProps/ctrlProp64.xml><?xml version="1.0" encoding="utf-8"?>
<formControlPr xmlns="http://schemas.microsoft.com/office/spreadsheetml/2009/9/main" objectType="CheckBox" fmlaLink="$BV$46" lockText="1" noThreeD="1"/>
</file>

<file path=xl/ctrlProps/ctrlProp65.xml><?xml version="1.0" encoding="utf-8"?>
<formControlPr xmlns="http://schemas.microsoft.com/office/spreadsheetml/2009/9/main" objectType="CheckBox" fmlaLink="$BV$47" lockText="1" noThreeD="1"/>
</file>

<file path=xl/ctrlProps/ctrlProp66.xml><?xml version="1.0" encoding="utf-8"?>
<formControlPr xmlns="http://schemas.microsoft.com/office/spreadsheetml/2009/9/main" objectType="CheckBox" fmlaLink="$BV$48" lockText="1" noThreeD="1"/>
</file>

<file path=xl/ctrlProps/ctrlProp67.xml><?xml version="1.0" encoding="utf-8"?>
<formControlPr xmlns="http://schemas.microsoft.com/office/spreadsheetml/2009/9/main" objectType="CheckBox" fmlaLink="$BV$49" lockText="1" noThreeD="1"/>
</file>

<file path=xl/ctrlProps/ctrlProp68.xml><?xml version="1.0" encoding="utf-8"?>
<formControlPr xmlns="http://schemas.microsoft.com/office/spreadsheetml/2009/9/main" objectType="CheckBox" fmlaLink="$BV$50" lockText="1" noThreeD="1"/>
</file>

<file path=xl/ctrlProps/ctrlProp69.xml><?xml version="1.0" encoding="utf-8"?>
<formControlPr xmlns="http://schemas.microsoft.com/office/spreadsheetml/2009/9/main" objectType="CheckBox" fmlaLink="$BV$51" lockText="1" noThreeD="1"/>
</file>

<file path=xl/ctrlProps/ctrlProp7.xml><?xml version="1.0" encoding="utf-8"?>
<formControlPr xmlns="http://schemas.microsoft.com/office/spreadsheetml/2009/9/main" objectType="CheckBox" fmlaLink="$BW$16" lockText="1" noThreeD="1"/>
</file>

<file path=xl/ctrlProps/ctrlProp70.xml><?xml version="1.0" encoding="utf-8"?>
<formControlPr xmlns="http://schemas.microsoft.com/office/spreadsheetml/2009/9/main" objectType="CheckBox" fmlaLink="$BV$52" lockText="1" noThreeD="1"/>
</file>

<file path=xl/ctrlProps/ctrlProp71.xml><?xml version="1.0" encoding="utf-8"?>
<formControlPr xmlns="http://schemas.microsoft.com/office/spreadsheetml/2009/9/main" objectType="CheckBox" fmlaLink="$BV$53" lockText="1" noThreeD="1"/>
</file>

<file path=xl/ctrlProps/ctrlProp72.xml><?xml version="1.0" encoding="utf-8"?>
<formControlPr xmlns="http://schemas.microsoft.com/office/spreadsheetml/2009/9/main" objectType="CheckBox" fmlaLink="$BV$54" lockText="1" noThreeD="1"/>
</file>

<file path=xl/ctrlProps/ctrlProp73.xml><?xml version="1.0" encoding="utf-8"?>
<formControlPr xmlns="http://schemas.microsoft.com/office/spreadsheetml/2009/9/main" objectType="CheckBox" fmlaLink="$BV$55" lockText="1" noThreeD="1"/>
</file>

<file path=xl/ctrlProps/ctrlProp74.xml><?xml version="1.0" encoding="utf-8"?>
<formControlPr xmlns="http://schemas.microsoft.com/office/spreadsheetml/2009/9/main" objectType="CheckBox" fmlaLink="$BV$56" lockText="1" noThreeD="1"/>
</file>

<file path=xl/ctrlProps/ctrlProp75.xml><?xml version="1.0" encoding="utf-8"?>
<formControlPr xmlns="http://schemas.microsoft.com/office/spreadsheetml/2009/9/main" objectType="CheckBox" fmlaLink="$BV$57" lockText="1" noThreeD="1"/>
</file>

<file path=xl/ctrlProps/ctrlProp76.xml><?xml version="1.0" encoding="utf-8"?>
<formControlPr xmlns="http://schemas.microsoft.com/office/spreadsheetml/2009/9/main" objectType="CheckBox" fmlaLink="$BV$58" lockText="1" noThreeD="1"/>
</file>

<file path=xl/ctrlProps/ctrlProp77.xml><?xml version="1.0" encoding="utf-8"?>
<formControlPr xmlns="http://schemas.microsoft.com/office/spreadsheetml/2009/9/main" objectType="CheckBox" fmlaLink="$BV$59" lockText="1" noThreeD="1"/>
</file>

<file path=xl/ctrlProps/ctrlProp78.xml><?xml version="1.0" encoding="utf-8"?>
<formControlPr xmlns="http://schemas.microsoft.com/office/spreadsheetml/2009/9/main" objectType="CheckBox" fmlaLink="$BV$60" lockText="1" noThreeD="1"/>
</file>

<file path=xl/ctrlProps/ctrlProp79.xml><?xml version="1.0" encoding="utf-8"?>
<formControlPr xmlns="http://schemas.microsoft.com/office/spreadsheetml/2009/9/main" objectType="CheckBox" fmlaLink="$BV$61" lockText="1" noThreeD="1"/>
</file>

<file path=xl/ctrlProps/ctrlProp8.xml><?xml version="1.0" encoding="utf-8"?>
<formControlPr xmlns="http://schemas.microsoft.com/office/spreadsheetml/2009/9/main" objectType="CheckBox" fmlaLink="$BW$17" lockText="1" noThreeD="1"/>
</file>

<file path=xl/ctrlProps/ctrlProp80.xml><?xml version="1.0" encoding="utf-8"?>
<formControlPr xmlns="http://schemas.microsoft.com/office/spreadsheetml/2009/9/main" objectType="CheckBox" fmlaLink="$BV$62" lockText="1" noThreeD="1"/>
</file>

<file path=xl/ctrlProps/ctrlProp81.xml><?xml version="1.0" encoding="utf-8"?>
<formControlPr xmlns="http://schemas.microsoft.com/office/spreadsheetml/2009/9/main" objectType="CheckBox" fmlaLink="$BV$63" lockText="1" noThreeD="1"/>
</file>

<file path=xl/ctrlProps/ctrlProp82.xml><?xml version="1.0" encoding="utf-8"?>
<formControlPr xmlns="http://schemas.microsoft.com/office/spreadsheetml/2009/9/main" objectType="CheckBox" fmlaLink="$BV$64" lockText="1" noThreeD="1"/>
</file>

<file path=xl/ctrlProps/ctrlProp83.xml><?xml version="1.0" encoding="utf-8"?>
<formControlPr xmlns="http://schemas.microsoft.com/office/spreadsheetml/2009/9/main" objectType="CheckBox" fmlaLink="$BV$65" lockText="1" noThreeD="1"/>
</file>

<file path=xl/ctrlProps/ctrlProp84.xml><?xml version="1.0" encoding="utf-8"?>
<formControlPr xmlns="http://schemas.microsoft.com/office/spreadsheetml/2009/9/main" objectType="CheckBox" fmlaLink="$BV$66" lockText="1" noThreeD="1"/>
</file>

<file path=xl/ctrlProps/ctrlProp85.xml><?xml version="1.0" encoding="utf-8"?>
<formControlPr xmlns="http://schemas.microsoft.com/office/spreadsheetml/2009/9/main" objectType="CheckBox" fmlaLink="$BV$67" lockText="1" noThreeD="1"/>
</file>

<file path=xl/ctrlProps/ctrlProp86.xml><?xml version="1.0" encoding="utf-8"?>
<formControlPr xmlns="http://schemas.microsoft.com/office/spreadsheetml/2009/9/main" objectType="CheckBox" fmlaLink="$BV$68" lockText="1" noThreeD="1"/>
</file>

<file path=xl/ctrlProps/ctrlProp87.xml><?xml version="1.0" encoding="utf-8"?>
<formControlPr xmlns="http://schemas.microsoft.com/office/spreadsheetml/2009/9/main" objectType="CheckBox" fmlaLink="$BV$69" lockText="1" noThreeD="1"/>
</file>

<file path=xl/ctrlProps/ctrlProp88.xml><?xml version="1.0" encoding="utf-8"?>
<formControlPr xmlns="http://schemas.microsoft.com/office/spreadsheetml/2009/9/main" objectType="CheckBox" fmlaLink="$BV$70" lockText="1" noThreeD="1"/>
</file>

<file path=xl/ctrlProps/ctrlProp89.xml><?xml version="1.0" encoding="utf-8"?>
<formControlPr xmlns="http://schemas.microsoft.com/office/spreadsheetml/2009/9/main" objectType="CheckBox" checked="Checked" fmlaLink="$BV$71" lockText="1" noThreeD="1"/>
</file>

<file path=xl/ctrlProps/ctrlProp9.xml><?xml version="1.0" encoding="utf-8"?>
<formControlPr xmlns="http://schemas.microsoft.com/office/spreadsheetml/2009/9/main" objectType="CheckBox" fmlaLink="$BX$14" lockText="1" noThreeD="1"/>
</file>

<file path=xl/ctrlProps/ctrlProp90.xml><?xml version="1.0" encoding="utf-8"?>
<formControlPr xmlns="http://schemas.microsoft.com/office/spreadsheetml/2009/9/main" objectType="CheckBox" fmlaLink="$BV$72" lockText="1" noThreeD="1"/>
</file>

<file path=xl/ctrlProps/ctrlProp91.xml><?xml version="1.0" encoding="utf-8"?>
<formControlPr xmlns="http://schemas.microsoft.com/office/spreadsheetml/2009/9/main" objectType="CheckBox" fmlaLink="$BV$73" lockText="1" noThreeD="1"/>
</file>

<file path=xl/ctrlProps/ctrlProp92.xml><?xml version="1.0" encoding="utf-8"?>
<formControlPr xmlns="http://schemas.microsoft.com/office/spreadsheetml/2009/9/main" objectType="CheckBox" fmlaLink="$BV$74" lockText="1" noThreeD="1"/>
</file>

<file path=xl/ctrlProps/ctrlProp93.xml><?xml version="1.0" encoding="utf-8"?>
<formControlPr xmlns="http://schemas.microsoft.com/office/spreadsheetml/2009/9/main" objectType="CheckBox" fmlaLink="$BV$75" lockText="1" noThreeD="1"/>
</file>

<file path=xl/ctrlProps/ctrlProp94.xml><?xml version="1.0" encoding="utf-8"?>
<formControlPr xmlns="http://schemas.microsoft.com/office/spreadsheetml/2009/9/main" objectType="CheckBox" fmlaLink="$BV$76" lockText="1" noThreeD="1"/>
</file>

<file path=xl/ctrlProps/ctrlProp95.xml><?xml version="1.0" encoding="utf-8"?>
<formControlPr xmlns="http://schemas.microsoft.com/office/spreadsheetml/2009/9/main" objectType="CheckBox" fmlaLink="$BV$77" lockText="1" noThreeD="1"/>
</file>

<file path=xl/ctrlProps/ctrlProp96.xml><?xml version="1.0" encoding="utf-8"?>
<formControlPr xmlns="http://schemas.microsoft.com/office/spreadsheetml/2009/9/main" objectType="CheckBox" fmlaLink="$BV$78" lockText="1" noThreeD="1"/>
</file>

<file path=xl/ctrlProps/ctrlProp97.xml><?xml version="1.0" encoding="utf-8"?>
<formControlPr xmlns="http://schemas.microsoft.com/office/spreadsheetml/2009/9/main" objectType="CheckBox" fmlaLink="$BV$79" lockText="1" noThreeD="1"/>
</file>

<file path=xl/ctrlProps/ctrlProp98.xml><?xml version="1.0" encoding="utf-8"?>
<formControlPr xmlns="http://schemas.microsoft.com/office/spreadsheetml/2009/9/main" objectType="CheckBox" fmlaLink="$BV$80" lockText="1" noThreeD="1"/>
</file>

<file path=xl/ctrlProps/ctrlProp99.xml><?xml version="1.0" encoding="utf-8"?>
<formControlPr xmlns="http://schemas.microsoft.com/office/spreadsheetml/2009/9/main" objectType="CheckBox" fmlaLink="$BV$81"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428625</xdr:colOff>
      <xdr:row>1</xdr:row>
      <xdr:rowOff>161925</xdr:rowOff>
    </xdr:to>
    <xdr:pic>
      <xdr:nvPicPr>
        <xdr:cNvPr id="2095" name="Imag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466" t="-26988" r="-22781" b="-37717"/>
        <a:stretch>
          <a:fillRect/>
        </a:stretch>
      </xdr:blipFill>
      <xdr:spPr bwMode="auto">
        <a:xfrm>
          <a:off x="0" y="0"/>
          <a:ext cx="234315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9525</xdr:colOff>
          <xdr:row>36</xdr:row>
          <xdr:rowOff>9525</xdr:rowOff>
        </xdr:from>
        <xdr:to>
          <xdr:col>6</xdr:col>
          <xdr:colOff>47625</xdr:colOff>
          <xdr:row>36</xdr:row>
          <xdr:rowOff>285750</xdr:rowOff>
        </xdr:to>
        <xdr:sp macro="" textlink="">
          <xdr:nvSpPr>
            <xdr:cNvPr id="2072" name="ComboBox1" hidden="1">
              <a:extLst>
                <a:ext uri="{63B3BB69-23CF-44E3-9099-C40C66FF867C}">
                  <a14:compatExt spid="_x0000_s20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editAs="oneCell">
    <xdr:from>
      <xdr:col>3</xdr:col>
      <xdr:colOff>209550</xdr:colOff>
      <xdr:row>0</xdr:row>
      <xdr:rowOff>47625</xdr:rowOff>
    </xdr:from>
    <xdr:to>
      <xdr:col>5</xdr:col>
      <xdr:colOff>490522</xdr:colOff>
      <xdr:row>0</xdr:row>
      <xdr:rowOff>923925</xdr:rowOff>
    </xdr:to>
    <xdr:pic>
      <xdr:nvPicPr>
        <xdr:cNvPr id="4" name="Imag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24075" y="47625"/>
          <a:ext cx="2052622" cy="876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19050</xdr:colOff>
          <xdr:row>13</xdr:row>
          <xdr:rowOff>0</xdr:rowOff>
        </xdr:from>
        <xdr:to>
          <xdr:col>8</xdr:col>
          <xdr:colOff>838200</xdr:colOff>
          <xdr:row>13</xdr:row>
          <xdr:rowOff>266700</xdr:rowOff>
        </xdr:to>
        <xdr:sp macro="" textlink="">
          <xdr:nvSpPr>
            <xdr:cNvPr id="4097" name="Check Box 1" hidden="1">
              <a:extLst>
                <a:ext uri="{63B3BB69-23CF-44E3-9099-C40C66FF867C}">
                  <a14:compatExt spid="_x0000_s409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14</xdr:row>
          <xdr:rowOff>0</xdr:rowOff>
        </xdr:from>
        <xdr:to>
          <xdr:col>8</xdr:col>
          <xdr:colOff>838200</xdr:colOff>
          <xdr:row>14</xdr:row>
          <xdr:rowOff>266700</xdr:rowOff>
        </xdr:to>
        <xdr:sp macro="" textlink="">
          <xdr:nvSpPr>
            <xdr:cNvPr id="4098" name="Check Box 2" hidden="1">
              <a:extLst>
                <a:ext uri="{63B3BB69-23CF-44E3-9099-C40C66FF867C}">
                  <a14:compatExt spid="_x0000_s409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0</xdr:rowOff>
        </xdr:from>
        <xdr:to>
          <xdr:col>8</xdr:col>
          <xdr:colOff>838200</xdr:colOff>
          <xdr:row>15</xdr:row>
          <xdr:rowOff>266700</xdr:rowOff>
        </xdr:to>
        <xdr:sp macro="" textlink="">
          <xdr:nvSpPr>
            <xdr:cNvPr id="4099" name="Check Box 3" hidden="1">
              <a:extLst>
                <a:ext uri="{63B3BB69-23CF-44E3-9099-C40C66FF867C}">
                  <a14:compatExt spid="_x0000_s409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16</xdr:row>
          <xdr:rowOff>0</xdr:rowOff>
        </xdr:from>
        <xdr:to>
          <xdr:col>8</xdr:col>
          <xdr:colOff>838200</xdr:colOff>
          <xdr:row>16</xdr:row>
          <xdr:rowOff>266700</xdr:rowOff>
        </xdr:to>
        <xdr:sp macro="" textlink="">
          <xdr:nvSpPr>
            <xdr:cNvPr id="4100" name="Check Box 4" hidden="1">
              <a:extLst>
                <a:ext uri="{63B3BB69-23CF-44E3-9099-C40C66FF867C}">
                  <a14:compatExt spid="_x0000_s4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13</xdr:row>
          <xdr:rowOff>0</xdr:rowOff>
        </xdr:from>
        <xdr:to>
          <xdr:col>9</xdr:col>
          <xdr:colOff>838200</xdr:colOff>
          <xdr:row>13</xdr:row>
          <xdr:rowOff>266700</xdr:rowOff>
        </xdr:to>
        <xdr:sp macro="" textlink="">
          <xdr:nvSpPr>
            <xdr:cNvPr id="4101" name="Check Box 5" hidden="1">
              <a:extLst>
                <a:ext uri="{63B3BB69-23CF-44E3-9099-C40C66FF867C}">
                  <a14:compatExt spid="_x0000_s410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14</xdr:row>
          <xdr:rowOff>0</xdr:rowOff>
        </xdr:from>
        <xdr:to>
          <xdr:col>9</xdr:col>
          <xdr:colOff>838200</xdr:colOff>
          <xdr:row>14</xdr:row>
          <xdr:rowOff>266700</xdr:rowOff>
        </xdr:to>
        <xdr:sp macro="" textlink="">
          <xdr:nvSpPr>
            <xdr:cNvPr id="4102" name="Check Box 6" hidden="1">
              <a:extLst>
                <a:ext uri="{63B3BB69-23CF-44E3-9099-C40C66FF867C}">
                  <a14:compatExt spid="_x0000_s410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15</xdr:row>
          <xdr:rowOff>0</xdr:rowOff>
        </xdr:from>
        <xdr:to>
          <xdr:col>9</xdr:col>
          <xdr:colOff>838200</xdr:colOff>
          <xdr:row>15</xdr:row>
          <xdr:rowOff>266700</xdr:rowOff>
        </xdr:to>
        <xdr:sp macro="" textlink="">
          <xdr:nvSpPr>
            <xdr:cNvPr id="4103" name="Check Box 7" hidden="1">
              <a:extLst>
                <a:ext uri="{63B3BB69-23CF-44E3-9099-C40C66FF867C}">
                  <a14:compatExt spid="_x0000_s410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xdr:row>
          <xdr:rowOff>0</xdr:rowOff>
        </xdr:from>
        <xdr:to>
          <xdr:col>9</xdr:col>
          <xdr:colOff>838200</xdr:colOff>
          <xdr:row>16</xdr:row>
          <xdr:rowOff>266700</xdr:rowOff>
        </xdr:to>
        <xdr:sp macro="" textlink="">
          <xdr:nvSpPr>
            <xdr:cNvPr id="4104" name="Check Box 8" hidden="1">
              <a:extLst>
                <a:ext uri="{63B3BB69-23CF-44E3-9099-C40C66FF867C}">
                  <a14:compatExt spid="_x0000_s410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13</xdr:row>
          <xdr:rowOff>0</xdr:rowOff>
        </xdr:from>
        <xdr:to>
          <xdr:col>10</xdr:col>
          <xdr:colOff>838200</xdr:colOff>
          <xdr:row>13</xdr:row>
          <xdr:rowOff>266700</xdr:rowOff>
        </xdr:to>
        <xdr:sp macro="" textlink="">
          <xdr:nvSpPr>
            <xdr:cNvPr id="4105" name="Check Box 9" hidden="1">
              <a:extLst>
                <a:ext uri="{63B3BB69-23CF-44E3-9099-C40C66FF867C}">
                  <a14:compatExt spid="_x0000_s410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14</xdr:row>
          <xdr:rowOff>0</xdr:rowOff>
        </xdr:from>
        <xdr:to>
          <xdr:col>10</xdr:col>
          <xdr:colOff>838200</xdr:colOff>
          <xdr:row>14</xdr:row>
          <xdr:rowOff>266700</xdr:rowOff>
        </xdr:to>
        <xdr:sp macro="" textlink="">
          <xdr:nvSpPr>
            <xdr:cNvPr id="4106" name="Check Box 10" hidden="1">
              <a:extLst>
                <a:ext uri="{63B3BB69-23CF-44E3-9099-C40C66FF867C}">
                  <a14:compatExt spid="_x0000_s410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15</xdr:row>
          <xdr:rowOff>0</xdr:rowOff>
        </xdr:from>
        <xdr:to>
          <xdr:col>10</xdr:col>
          <xdr:colOff>838200</xdr:colOff>
          <xdr:row>15</xdr:row>
          <xdr:rowOff>266700</xdr:rowOff>
        </xdr:to>
        <xdr:sp macro="" textlink="">
          <xdr:nvSpPr>
            <xdr:cNvPr id="4107" name="Check Box 11" hidden="1">
              <a:extLst>
                <a:ext uri="{63B3BB69-23CF-44E3-9099-C40C66FF867C}">
                  <a14:compatExt spid="_x0000_s410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16</xdr:row>
          <xdr:rowOff>0</xdr:rowOff>
        </xdr:from>
        <xdr:to>
          <xdr:col>10</xdr:col>
          <xdr:colOff>838200</xdr:colOff>
          <xdr:row>16</xdr:row>
          <xdr:rowOff>266700</xdr:rowOff>
        </xdr:to>
        <xdr:sp macro="" textlink="">
          <xdr:nvSpPr>
            <xdr:cNvPr id="4108" name="Check Box 12" hidden="1">
              <a:extLst>
                <a:ext uri="{63B3BB69-23CF-44E3-9099-C40C66FF867C}">
                  <a14:compatExt spid="_x0000_s410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13</xdr:row>
          <xdr:rowOff>0</xdr:rowOff>
        </xdr:from>
        <xdr:to>
          <xdr:col>11</xdr:col>
          <xdr:colOff>838200</xdr:colOff>
          <xdr:row>13</xdr:row>
          <xdr:rowOff>266700</xdr:rowOff>
        </xdr:to>
        <xdr:sp macro="" textlink="">
          <xdr:nvSpPr>
            <xdr:cNvPr id="4109" name="Check Box 13" hidden="1">
              <a:extLst>
                <a:ext uri="{63B3BB69-23CF-44E3-9099-C40C66FF867C}">
                  <a14:compatExt spid="_x0000_s410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14</xdr:row>
          <xdr:rowOff>0</xdr:rowOff>
        </xdr:from>
        <xdr:to>
          <xdr:col>11</xdr:col>
          <xdr:colOff>838200</xdr:colOff>
          <xdr:row>14</xdr:row>
          <xdr:rowOff>266700</xdr:rowOff>
        </xdr:to>
        <xdr:sp macro="" textlink="">
          <xdr:nvSpPr>
            <xdr:cNvPr id="4110" name="Check Box 14" hidden="1">
              <a:extLst>
                <a:ext uri="{63B3BB69-23CF-44E3-9099-C40C66FF867C}">
                  <a14:compatExt spid="_x0000_s411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15</xdr:row>
          <xdr:rowOff>0</xdr:rowOff>
        </xdr:from>
        <xdr:to>
          <xdr:col>11</xdr:col>
          <xdr:colOff>838200</xdr:colOff>
          <xdr:row>15</xdr:row>
          <xdr:rowOff>266700</xdr:rowOff>
        </xdr:to>
        <xdr:sp macro="" textlink="">
          <xdr:nvSpPr>
            <xdr:cNvPr id="4111" name="Check Box 15" hidden="1">
              <a:extLst>
                <a:ext uri="{63B3BB69-23CF-44E3-9099-C40C66FF867C}">
                  <a14:compatExt spid="_x0000_s411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16</xdr:row>
          <xdr:rowOff>0</xdr:rowOff>
        </xdr:from>
        <xdr:to>
          <xdr:col>11</xdr:col>
          <xdr:colOff>838200</xdr:colOff>
          <xdr:row>16</xdr:row>
          <xdr:rowOff>266700</xdr:rowOff>
        </xdr:to>
        <xdr:sp macro="" textlink="">
          <xdr:nvSpPr>
            <xdr:cNvPr id="4112" name="Check Box 16" hidden="1">
              <a:extLst>
                <a:ext uri="{63B3BB69-23CF-44E3-9099-C40C66FF867C}">
                  <a14:compatExt spid="_x0000_s411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13</xdr:row>
          <xdr:rowOff>0</xdr:rowOff>
        </xdr:from>
        <xdr:to>
          <xdr:col>12</xdr:col>
          <xdr:colOff>838200</xdr:colOff>
          <xdr:row>13</xdr:row>
          <xdr:rowOff>266700</xdr:rowOff>
        </xdr:to>
        <xdr:sp macro="" textlink="">
          <xdr:nvSpPr>
            <xdr:cNvPr id="4113" name="Check Box 17" hidden="1">
              <a:extLst>
                <a:ext uri="{63B3BB69-23CF-44E3-9099-C40C66FF867C}">
                  <a14:compatExt spid="_x0000_s411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0</xdr:rowOff>
        </xdr:from>
        <xdr:to>
          <xdr:col>12</xdr:col>
          <xdr:colOff>838200</xdr:colOff>
          <xdr:row>14</xdr:row>
          <xdr:rowOff>266700</xdr:rowOff>
        </xdr:to>
        <xdr:sp macro="" textlink="">
          <xdr:nvSpPr>
            <xdr:cNvPr id="4114" name="Check Box 18" hidden="1">
              <a:extLst>
                <a:ext uri="{63B3BB69-23CF-44E3-9099-C40C66FF867C}">
                  <a14:compatExt spid="_x0000_s411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15</xdr:row>
          <xdr:rowOff>0</xdr:rowOff>
        </xdr:from>
        <xdr:to>
          <xdr:col>12</xdr:col>
          <xdr:colOff>838200</xdr:colOff>
          <xdr:row>15</xdr:row>
          <xdr:rowOff>266700</xdr:rowOff>
        </xdr:to>
        <xdr:sp macro="" textlink="">
          <xdr:nvSpPr>
            <xdr:cNvPr id="4115" name="Check Box 19" hidden="1">
              <a:extLst>
                <a:ext uri="{63B3BB69-23CF-44E3-9099-C40C66FF867C}">
                  <a14:compatExt spid="_x0000_s411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0</xdr:rowOff>
        </xdr:from>
        <xdr:to>
          <xdr:col>12</xdr:col>
          <xdr:colOff>838200</xdr:colOff>
          <xdr:row>16</xdr:row>
          <xdr:rowOff>266700</xdr:rowOff>
        </xdr:to>
        <xdr:sp macro="" textlink="">
          <xdr:nvSpPr>
            <xdr:cNvPr id="4116" name="Check Box 20" hidden="1">
              <a:extLst>
                <a:ext uri="{63B3BB69-23CF-44E3-9099-C40C66FF867C}">
                  <a14:compatExt spid="_x0000_s411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13</xdr:row>
          <xdr:rowOff>9525</xdr:rowOff>
        </xdr:from>
        <xdr:to>
          <xdr:col>7</xdr:col>
          <xdr:colOff>28575</xdr:colOff>
          <xdr:row>13</xdr:row>
          <xdr:rowOff>266700</xdr:rowOff>
        </xdr:to>
        <xdr:sp macro="" textlink="">
          <xdr:nvSpPr>
            <xdr:cNvPr id="4117" name="Check Box 21" hidden="1">
              <a:extLst>
                <a:ext uri="{63B3BB69-23CF-44E3-9099-C40C66FF867C}">
                  <a14:compatExt spid="_x0000_s4117"/>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14</xdr:row>
          <xdr:rowOff>9525</xdr:rowOff>
        </xdr:from>
        <xdr:to>
          <xdr:col>7</xdr:col>
          <xdr:colOff>28575</xdr:colOff>
          <xdr:row>14</xdr:row>
          <xdr:rowOff>266700</xdr:rowOff>
        </xdr:to>
        <xdr:sp macro="" textlink="">
          <xdr:nvSpPr>
            <xdr:cNvPr id="4118" name="Check Box 22" hidden="1">
              <a:extLst>
                <a:ext uri="{63B3BB69-23CF-44E3-9099-C40C66FF867C}">
                  <a14:compatExt spid="_x0000_s4118"/>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15</xdr:row>
          <xdr:rowOff>9525</xdr:rowOff>
        </xdr:from>
        <xdr:to>
          <xdr:col>7</xdr:col>
          <xdr:colOff>28575</xdr:colOff>
          <xdr:row>15</xdr:row>
          <xdr:rowOff>266700</xdr:rowOff>
        </xdr:to>
        <xdr:sp macro="" textlink="">
          <xdr:nvSpPr>
            <xdr:cNvPr id="4119" name="Check Box 23" hidden="1">
              <a:extLst>
                <a:ext uri="{63B3BB69-23CF-44E3-9099-C40C66FF867C}">
                  <a14:compatExt spid="_x0000_s4119"/>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16</xdr:row>
          <xdr:rowOff>9525</xdr:rowOff>
        </xdr:from>
        <xdr:to>
          <xdr:col>7</xdr:col>
          <xdr:colOff>28575</xdr:colOff>
          <xdr:row>16</xdr:row>
          <xdr:rowOff>266700</xdr:rowOff>
        </xdr:to>
        <xdr:sp macro="" textlink="">
          <xdr:nvSpPr>
            <xdr:cNvPr id="4120" name="Check Box 24" hidden="1">
              <a:extLst>
                <a:ext uri="{63B3BB69-23CF-44E3-9099-C40C66FF867C}">
                  <a14:compatExt spid="_x0000_s4120"/>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12</xdr:row>
          <xdr:rowOff>9525</xdr:rowOff>
        </xdr:from>
        <xdr:to>
          <xdr:col>7</xdr:col>
          <xdr:colOff>38100</xdr:colOff>
          <xdr:row>12</xdr:row>
          <xdr:rowOff>266700</xdr:rowOff>
        </xdr:to>
        <xdr:sp macro="" textlink="">
          <xdr:nvSpPr>
            <xdr:cNvPr id="4121" name="Check Box 25" hidden="1">
              <a:extLst>
                <a:ext uri="{63B3BB69-23CF-44E3-9099-C40C66FF867C}">
                  <a14:compatExt spid="_x0000_s4121"/>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11</xdr:row>
          <xdr:rowOff>180975</xdr:rowOff>
        </xdr:from>
        <xdr:to>
          <xdr:col>8</xdr:col>
          <xdr:colOff>857250</xdr:colOff>
          <xdr:row>12</xdr:row>
          <xdr:rowOff>257175</xdr:rowOff>
        </xdr:to>
        <xdr:sp macro="" textlink="">
          <xdr:nvSpPr>
            <xdr:cNvPr id="4122" name="Check Box 26" hidden="1">
              <a:extLst>
                <a:ext uri="{63B3BB69-23CF-44E3-9099-C40C66FF867C}">
                  <a14:compatExt spid="_x0000_s412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11</xdr:row>
          <xdr:rowOff>161925</xdr:rowOff>
        </xdr:from>
        <xdr:to>
          <xdr:col>9</xdr:col>
          <xdr:colOff>838200</xdr:colOff>
          <xdr:row>12</xdr:row>
          <xdr:rowOff>238125</xdr:rowOff>
        </xdr:to>
        <xdr:sp macro="" textlink="">
          <xdr:nvSpPr>
            <xdr:cNvPr id="4123" name="Check Box 27" hidden="1">
              <a:extLst>
                <a:ext uri="{63B3BB69-23CF-44E3-9099-C40C66FF867C}">
                  <a14:compatExt spid="_x0000_s412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11</xdr:row>
          <xdr:rowOff>190500</xdr:rowOff>
        </xdr:from>
        <xdr:to>
          <xdr:col>10</xdr:col>
          <xdr:colOff>838200</xdr:colOff>
          <xdr:row>12</xdr:row>
          <xdr:rowOff>266700</xdr:rowOff>
        </xdr:to>
        <xdr:sp macro="" textlink="">
          <xdr:nvSpPr>
            <xdr:cNvPr id="4124" name="Check Box 28" hidden="1">
              <a:extLst>
                <a:ext uri="{63B3BB69-23CF-44E3-9099-C40C66FF867C}">
                  <a14:compatExt spid="_x0000_s412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11</xdr:row>
          <xdr:rowOff>190500</xdr:rowOff>
        </xdr:from>
        <xdr:to>
          <xdr:col>11</xdr:col>
          <xdr:colOff>838200</xdr:colOff>
          <xdr:row>12</xdr:row>
          <xdr:rowOff>266700</xdr:rowOff>
        </xdr:to>
        <xdr:sp macro="" textlink="">
          <xdr:nvSpPr>
            <xdr:cNvPr id="4125" name="Check Box 29" hidden="1">
              <a:extLst>
                <a:ext uri="{63B3BB69-23CF-44E3-9099-C40C66FF867C}">
                  <a14:compatExt spid="_x0000_s412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952500</xdr:colOff>
          <xdr:row>11</xdr:row>
          <xdr:rowOff>190500</xdr:rowOff>
        </xdr:from>
        <xdr:to>
          <xdr:col>12</xdr:col>
          <xdr:colOff>828675</xdr:colOff>
          <xdr:row>12</xdr:row>
          <xdr:rowOff>266700</xdr:rowOff>
        </xdr:to>
        <xdr:sp macro="" textlink="">
          <xdr:nvSpPr>
            <xdr:cNvPr id="4126" name="Check Box 30" hidden="1">
              <a:extLst>
                <a:ext uri="{63B3BB69-23CF-44E3-9099-C40C66FF867C}">
                  <a14:compatExt spid="_x0000_s412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13</xdr:row>
          <xdr:rowOff>0</xdr:rowOff>
        </xdr:from>
        <xdr:to>
          <xdr:col>9</xdr:col>
          <xdr:colOff>838200</xdr:colOff>
          <xdr:row>13</xdr:row>
          <xdr:rowOff>266700</xdr:rowOff>
        </xdr:to>
        <xdr:sp macro="" textlink="">
          <xdr:nvSpPr>
            <xdr:cNvPr id="4129" name="Check Box 33" hidden="1">
              <a:extLst>
                <a:ext uri="{63B3BB69-23CF-44E3-9099-C40C66FF867C}">
                  <a14:compatExt spid="_x0000_s412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13</xdr:row>
          <xdr:rowOff>0</xdr:rowOff>
        </xdr:from>
        <xdr:to>
          <xdr:col>8</xdr:col>
          <xdr:colOff>838200</xdr:colOff>
          <xdr:row>13</xdr:row>
          <xdr:rowOff>266700</xdr:rowOff>
        </xdr:to>
        <xdr:sp macro="" textlink="">
          <xdr:nvSpPr>
            <xdr:cNvPr id="4130" name="Check Box 34" hidden="1">
              <a:extLst>
                <a:ext uri="{63B3BB69-23CF-44E3-9099-C40C66FF867C}">
                  <a14:compatExt spid="_x0000_s413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14</xdr:row>
          <xdr:rowOff>0</xdr:rowOff>
        </xdr:from>
        <xdr:to>
          <xdr:col>8</xdr:col>
          <xdr:colOff>838200</xdr:colOff>
          <xdr:row>14</xdr:row>
          <xdr:rowOff>266700</xdr:rowOff>
        </xdr:to>
        <xdr:sp macro="" textlink="">
          <xdr:nvSpPr>
            <xdr:cNvPr id="4131" name="Check Box 35" hidden="1">
              <a:extLst>
                <a:ext uri="{63B3BB69-23CF-44E3-9099-C40C66FF867C}">
                  <a14:compatExt spid="_x0000_s413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0</xdr:rowOff>
        </xdr:from>
        <xdr:to>
          <xdr:col>8</xdr:col>
          <xdr:colOff>838200</xdr:colOff>
          <xdr:row>15</xdr:row>
          <xdr:rowOff>266700</xdr:rowOff>
        </xdr:to>
        <xdr:sp macro="" textlink="">
          <xdr:nvSpPr>
            <xdr:cNvPr id="4132" name="Check Box 36" hidden="1">
              <a:extLst>
                <a:ext uri="{63B3BB69-23CF-44E3-9099-C40C66FF867C}">
                  <a14:compatExt spid="_x0000_s413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16</xdr:row>
          <xdr:rowOff>0</xdr:rowOff>
        </xdr:from>
        <xdr:to>
          <xdr:col>8</xdr:col>
          <xdr:colOff>838200</xdr:colOff>
          <xdr:row>16</xdr:row>
          <xdr:rowOff>266700</xdr:rowOff>
        </xdr:to>
        <xdr:sp macro="" textlink="">
          <xdr:nvSpPr>
            <xdr:cNvPr id="4133" name="Check Box 37" hidden="1">
              <a:extLst>
                <a:ext uri="{63B3BB69-23CF-44E3-9099-C40C66FF867C}">
                  <a14:compatExt spid="_x0000_s413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17</xdr:row>
          <xdr:rowOff>0</xdr:rowOff>
        </xdr:from>
        <xdr:to>
          <xdr:col>8</xdr:col>
          <xdr:colOff>838200</xdr:colOff>
          <xdr:row>17</xdr:row>
          <xdr:rowOff>266700</xdr:rowOff>
        </xdr:to>
        <xdr:sp macro="" textlink="">
          <xdr:nvSpPr>
            <xdr:cNvPr id="4134" name="Check Box 38" hidden="1">
              <a:extLst>
                <a:ext uri="{63B3BB69-23CF-44E3-9099-C40C66FF867C}">
                  <a14:compatExt spid="_x0000_s413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18</xdr:row>
          <xdr:rowOff>0</xdr:rowOff>
        </xdr:from>
        <xdr:to>
          <xdr:col>8</xdr:col>
          <xdr:colOff>838200</xdr:colOff>
          <xdr:row>18</xdr:row>
          <xdr:rowOff>266700</xdr:rowOff>
        </xdr:to>
        <xdr:sp macro="" textlink="">
          <xdr:nvSpPr>
            <xdr:cNvPr id="4135" name="Check Box 39" hidden="1">
              <a:extLst>
                <a:ext uri="{63B3BB69-23CF-44E3-9099-C40C66FF867C}">
                  <a14:compatExt spid="_x0000_s413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19</xdr:row>
          <xdr:rowOff>0</xdr:rowOff>
        </xdr:from>
        <xdr:to>
          <xdr:col>8</xdr:col>
          <xdr:colOff>838200</xdr:colOff>
          <xdr:row>19</xdr:row>
          <xdr:rowOff>266700</xdr:rowOff>
        </xdr:to>
        <xdr:sp macro="" textlink="">
          <xdr:nvSpPr>
            <xdr:cNvPr id="4136" name="Check Box 40" hidden="1">
              <a:extLst>
                <a:ext uri="{63B3BB69-23CF-44E3-9099-C40C66FF867C}">
                  <a14:compatExt spid="_x0000_s413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20</xdr:row>
          <xdr:rowOff>0</xdr:rowOff>
        </xdr:from>
        <xdr:to>
          <xdr:col>8</xdr:col>
          <xdr:colOff>838200</xdr:colOff>
          <xdr:row>20</xdr:row>
          <xdr:rowOff>266700</xdr:rowOff>
        </xdr:to>
        <xdr:sp macro="" textlink="">
          <xdr:nvSpPr>
            <xdr:cNvPr id="4137" name="Check Box 41" hidden="1">
              <a:extLst>
                <a:ext uri="{63B3BB69-23CF-44E3-9099-C40C66FF867C}">
                  <a14:compatExt spid="_x0000_s413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21</xdr:row>
          <xdr:rowOff>0</xdr:rowOff>
        </xdr:from>
        <xdr:to>
          <xdr:col>8</xdr:col>
          <xdr:colOff>838200</xdr:colOff>
          <xdr:row>21</xdr:row>
          <xdr:rowOff>266700</xdr:rowOff>
        </xdr:to>
        <xdr:sp macro="" textlink="">
          <xdr:nvSpPr>
            <xdr:cNvPr id="4138" name="Check Box 42" hidden="1">
              <a:extLst>
                <a:ext uri="{63B3BB69-23CF-44E3-9099-C40C66FF867C}">
                  <a14:compatExt spid="_x0000_s413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22</xdr:row>
          <xdr:rowOff>0</xdr:rowOff>
        </xdr:from>
        <xdr:to>
          <xdr:col>8</xdr:col>
          <xdr:colOff>838200</xdr:colOff>
          <xdr:row>22</xdr:row>
          <xdr:rowOff>266700</xdr:rowOff>
        </xdr:to>
        <xdr:sp macro="" textlink="">
          <xdr:nvSpPr>
            <xdr:cNvPr id="4139" name="Check Box 43" hidden="1">
              <a:extLst>
                <a:ext uri="{63B3BB69-23CF-44E3-9099-C40C66FF867C}">
                  <a14:compatExt spid="_x0000_s413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23</xdr:row>
          <xdr:rowOff>0</xdr:rowOff>
        </xdr:from>
        <xdr:to>
          <xdr:col>8</xdr:col>
          <xdr:colOff>838200</xdr:colOff>
          <xdr:row>23</xdr:row>
          <xdr:rowOff>266700</xdr:rowOff>
        </xdr:to>
        <xdr:sp macro="" textlink="">
          <xdr:nvSpPr>
            <xdr:cNvPr id="4140" name="Check Box 44" hidden="1">
              <a:extLst>
                <a:ext uri="{63B3BB69-23CF-44E3-9099-C40C66FF867C}">
                  <a14:compatExt spid="_x0000_s414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24</xdr:row>
          <xdr:rowOff>0</xdr:rowOff>
        </xdr:from>
        <xdr:to>
          <xdr:col>8</xdr:col>
          <xdr:colOff>838200</xdr:colOff>
          <xdr:row>24</xdr:row>
          <xdr:rowOff>266700</xdr:rowOff>
        </xdr:to>
        <xdr:sp macro="" textlink="">
          <xdr:nvSpPr>
            <xdr:cNvPr id="4141" name="Check Box 45" hidden="1">
              <a:extLst>
                <a:ext uri="{63B3BB69-23CF-44E3-9099-C40C66FF867C}">
                  <a14:compatExt spid="_x0000_s414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0</xdr:rowOff>
        </xdr:from>
        <xdr:to>
          <xdr:col>8</xdr:col>
          <xdr:colOff>838200</xdr:colOff>
          <xdr:row>25</xdr:row>
          <xdr:rowOff>266700</xdr:rowOff>
        </xdr:to>
        <xdr:sp macro="" textlink="">
          <xdr:nvSpPr>
            <xdr:cNvPr id="4142" name="Check Box 46" hidden="1">
              <a:extLst>
                <a:ext uri="{63B3BB69-23CF-44E3-9099-C40C66FF867C}">
                  <a14:compatExt spid="_x0000_s414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26</xdr:row>
          <xdr:rowOff>0</xdr:rowOff>
        </xdr:from>
        <xdr:to>
          <xdr:col>8</xdr:col>
          <xdr:colOff>838200</xdr:colOff>
          <xdr:row>26</xdr:row>
          <xdr:rowOff>266700</xdr:rowOff>
        </xdr:to>
        <xdr:sp macro="" textlink="">
          <xdr:nvSpPr>
            <xdr:cNvPr id="4143" name="Check Box 47" hidden="1">
              <a:extLst>
                <a:ext uri="{63B3BB69-23CF-44E3-9099-C40C66FF867C}">
                  <a14:compatExt spid="_x0000_s414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27</xdr:row>
          <xdr:rowOff>0</xdr:rowOff>
        </xdr:from>
        <xdr:to>
          <xdr:col>8</xdr:col>
          <xdr:colOff>838200</xdr:colOff>
          <xdr:row>27</xdr:row>
          <xdr:rowOff>266700</xdr:rowOff>
        </xdr:to>
        <xdr:sp macro="" textlink="">
          <xdr:nvSpPr>
            <xdr:cNvPr id="4144" name="Check Box 48" hidden="1">
              <a:extLst>
                <a:ext uri="{63B3BB69-23CF-44E3-9099-C40C66FF867C}">
                  <a14:compatExt spid="_x0000_s414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28</xdr:row>
          <xdr:rowOff>0</xdr:rowOff>
        </xdr:from>
        <xdr:to>
          <xdr:col>8</xdr:col>
          <xdr:colOff>838200</xdr:colOff>
          <xdr:row>28</xdr:row>
          <xdr:rowOff>266700</xdr:rowOff>
        </xdr:to>
        <xdr:sp macro="" textlink="">
          <xdr:nvSpPr>
            <xdr:cNvPr id="4145" name="Check Box 49" hidden="1">
              <a:extLst>
                <a:ext uri="{63B3BB69-23CF-44E3-9099-C40C66FF867C}">
                  <a14:compatExt spid="_x0000_s414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29</xdr:row>
          <xdr:rowOff>0</xdr:rowOff>
        </xdr:from>
        <xdr:to>
          <xdr:col>8</xdr:col>
          <xdr:colOff>838200</xdr:colOff>
          <xdr:row>29</xdr:row>
          <xdr:rowOff>266700</xdr:rowOff>
        </xdr:to>
        <xdr:sp macro="" textlink="">
          <xdr:nvSpPr>
            <xdr:cNvPr id="4146" name="Check Box 50" hidden="1">
              <a:extLst>
                <a:ext uri="{63B3BB69-23CF-44E3-9099-C40C66FF867C}">
                  <a14:compatExt spid="_x0000_s414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30</xdr:row>
          <xdr:rowOff>0</xdr:rowOff>
        </xdr:from>
        <xdr:to>
          <xdr:col>8</xdr:col>
          <xdr:colOff>838200</xdr:colOff>
          <xdr:row>30</xdr:row>
          <xdr:rowOff>266700</xdr:rowOff>
        </xdr:to>
        <xdr:sp macro="" textlink="">
          <xdr:nvSpPr>
            <xdr:cNvPr id="4147" name="Check Box 51" hidden="1">
              <a:extLst>
                <a:ext uri="{63B3BB69-23CF-44E3-9099-C40C66FF867C}">
                  <a14:compatExt spid="_x0000_s414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31</xdr:row>
          <xdr:rowOff>0</xdr:rowOff>
        </xdr:from>
        <xdr:to>
          <xdr:col>8</xdr:col>
          <xdr:colOff>838200</xdr:colOff>
          <xdr:row>31</xdr:row>
          <xdr:rowOff>266700</xdr:rowOff>
        </xdr:to>
        <xdr:sp macro="" textlink="">
          <xdr:nvSpPr>
            <xdr:cNvPr id="4148" name="Check Box 52" hidden="1">
              <a:extLst>
                <a:ext uri="{63B3BB69-23CF-44E3-9099-C40C66FF867C}">
                  <a14:compatExt spid="_x0000_s414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32</xdr:row>
          <xdr:rowOff>0</xdr:rowOff>
        </xdr:from>
        <xdr:to>
          <xdr:col>8</xdr:col>
          <xdr:colOff>838200</xdr:colOff>
          <xdr:row>32</xdr:row>
          <xdr:rowOff>266700</xdr:rowOff>
        </xdr:to>
        <xdr:sp macro="" textlink="">
          <xdr:nvSpPr>
            <xdr:cNvPr id="4149" name="Check Box 53" hidden="1">
              <a:extLst>
                <a:ext uri="{63B3BB69-23CF-44E3-9099-C40C66FF867C}">
                  <a14:compatExt spid="_x0000_s414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33</xdr:row>
          <xdr:rowOff>0</xdr:rowOff>
        </xdr:from>
        <xdr:to>
          <xdr:col>8</xdr:col>
          <xdr:colOff>838200</xdr:colOff>
          <xdr:row>33</xdr:row>
          <xdr:rowOff>266700</xdr:rowOff>
        </xdr:to>
        <xdr:sp macro="" textlink="">
          <xdr:nvSpPr>
            <xdr:cNvPr id="4150" name="Check Box 54" hidden="1">
              <a:extLst>
                <a:ext uri="{63B3BB69-23CF-44E3-9099-C40C66FF867C}">
                  <a14:compatExt spid="_x0000_s415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34</xdr:row>
          <xdr:rowOff>0</xdr:rowOff>
        </xdr:from>
        <xdr:to>
          <xdr:col>8</xdr:col>
          <xdr:colOff>838200</xdr:colOff>
          <xdr:row>34</xdr:row>
          <xdr:rowOff>266700</xdr:rowOff>
        </xdr:to>
        <xdr:sp macro="" textlink="">
          <xdr:nvSpPr>
            <xdr:cNvPr id="4151" name="Check Box 55" hidden="1">
              <a:extLst>
                <a:ext uri="{63B3BB69-23CF-44E3-9099-C40C66FF867C}">
                  <a14:compatExt spid="_x0000_s415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35</xdr:row>
          <xdr:rowOff>0</xdr:rowOff>
        </xdr:from>
        <xdr:to>
          <xdr:col>8</xdr:col>
          <xdr:colOff>838200</xdr:colOff>
          <xdr:row>35</xdr:row>
          <xdr:rowOff>266700</xdr:rowOff>
        </xdr:to>
        <xdr:sp macro="" textlink="">
          <xdr:nvSpPr>
            <xdr:cNvPr id="4152" name="Check Box 56" hidden="1">
              <a:extLst>
                <a:ext uri="{63B3BB69-23CF-44E3-9099-C40C66FF867C}">
                  <a14:compatExt spid="_x0000_s415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36</xdr:row>
          <xdr:rowOff>0</xdr:rowOff>
        </xdr:from>
        <xdr:to>
          <xdr:col>8</xdr:col>
          <xdr:colOff>838200</xdr:colOff>
          <xdr:row>36</xdr:row>
          <xdr:rowOff>266700</xdr:rowOff>
        </xdr:to>
        <xdr:sp macro="" textlink="">
          <xdr:nvSpPr>
            <xdr:cNvPr id="4153" name="Check Box 57" hidden="1">
              <a:extLst>
                <a:ext uri="{63B3BB69-23CF-44E3-9099-C40C66FF867C}">
                  <a14:compatExt spid="_x0000_s415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37</xdr:row>
          <xdr:rowOff>0</xdr:rowOff>
        </xdr:from>
        <xdr:to>
          <xdr:col>8</xdr:col>
          <xdr:colOff>838200</xdr:colOff>
          <xdr:row>37</xdr:row>
          <xdr:rowOff>266700</xdr:rowOff>
        </xdr:to>
        <xdr:sp macro="" textlink="">
          <xdr:nvSpPr>
            <xdr:cNvPr id="4154" name="Check Box 58" hidden="1">
              <a:extLst>
                <a:ext uri="{63B3BB69-23CF-44E3-9099-C40C66FF867C}">
                  <a14:compatExt spid="_x0000_s415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38</xdr:row>
          <xdr:rowOff>0</xdr:rowOff>
        </xdr:from>
        <xdr:to>
          <xdr:col>8</xdr:col>
          <xdr:colOff>838200</xdr:colOff>
          <xdr:row>38</xdr:row>
          <xdr:rowOff>266700</xdr:rowOff>
        </xdr:to>
        <xdr:sp macro="" textlink="">
          <xdr:nvSpPr>
            <xdr:cNvPr id="4155" name="Check Box 59" hidden="1">
              <a:extLst>
                <a:ext uri="{63B3BB69-23CF-44E3-9099-C40C66FF867C}">
                  <a14:compatExt spid="_x0000_s415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39</xdr:row>
          <xdr:rowOff>0</xdr:rowOff>
        </xdr:from>
        <xdr:to>
          <xdr:col>8</xdr:col>
          <xdr:colOff>838200</xdr:colOff>
          <xdr:row>39</xdr:row>
          <xdr:rowOff>266700</xdr:rowOff>
        </xdr:to>
        <xdr:sp macro="" textlink="">
          <xdr:nvSpPr>
            <xdr:cNvPr id="4156" name="Check Box 60" hidden="1">
              <a:extLst>
                <a:ext uri="{63B3BB69-23CF-44E3-9099-C40C66FF867C}">
                  <a14:compatExt spid="_x0000_s415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40</xdr:row>
          <xdr:rowOff>0</xdr:rowOff>
        </xdr:from>
        <xdr:to>
          <xdr:col>8</xdr:col>
          <xdr:colOff>838200</xdr:colOff>
          <xdr:row>40</xdr:row>
          <xdr:rowOff>266700</xdr:rowOff>
        </xdr:to>
        <xdr:sp macro="" textlink="">
          <xdr:nvSpPr>
            <xdr:cNvPr id="4157" name="Check Box 61" hidden="1">
              <a:extLst>
                <a:ext uri="{63B3BB69-23CF-44E3-9099-C40C66FF867C}">
                  <a14:compatExt spid="_x0000_s415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41</xdr:row>
          <xdr:rowOff>0</xdr:rowOff>
        </xdr:from>
        <xdr:to>
          <xdr:col>8</xdr:col>
          <xdr:colOff>838200</xdr:colOff>
          <xdr:row>41</xdr:row>
          <xdr:rowOff>266700</xdr:rowOff>
        </xdr:to>
        <xdr:sp macro="" textlink="">
          <xdr:nvSpPr>
            <xdr:cNvPr id="4158" name="Check Box 62" hidden="1">
              <a:extLst>
                <a:ext uri="{63B3BB69-23CF-44E3-9099-C40C66FF867C}">
                  <a14:compatExt spid="_x0000_s415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42</xdr:row>
          <xdr:rowOff>0</xdr:rowOff>
        </xdr:from>
        <xdr:to>
          <xdr:col>8</xdr:col>
          <xdr:colOff>838200</xdr:colOff>
          <xdr:row>42</xdr:row>
          <xdr:rowOff>266700</xdr:rowOff>
        </xdr:to>
        <xdr:sp macro="" textlink="">
          <xdr:nvSpPr>
            <xdr:cNvPr id="4159" name="Check Box 63" hidden="1">
              <a:extLst>
                <a:ext uri="{63B3BB69-23CF-44E3-9099-C40C66FF867C}">
                  <a14:compatExt spid="_x0000_s415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43</xdr:row>
          <xdr:rowOff>0</xdr:rowOff>
        </xdr:from>
        <xdr:to>
          <xdr:col>8</xdr:col>
          <xdr:colOff>838200</xdr:colOff>
          <xdr:row>43</xdr:row>
          <xdr:rowOff>266700</xdr:rowOff>
        </xdr:to>
        <xdr:sp macro="" textlink="">
          <xdr:nvSpPr>
            <xdr:cNvPr id="4160" name="Check Box 64" hidden="1">
              <a:extLst>
                <a:ext uri="{63B3BB69-23CF-44E3-9099-C40C66FF867C}">
                  <a14:compatExt spid="_x0000_s416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44</xdr:row>
          <xdr:rowOff>0</xdr:rowOff>
        </xdr:from>
        <xdr:to>
          <xdr:col>8</xdr:col>
          <xdr:colOff>838200</xdr:colOff>
          <xdr:row>44</xdr:row>
          <xdr:rowOff>266700</xdr:rowOff>
        </xdr:to>
        <xdr:sp macro="" textlink="">
          <xdr:nvSpPr>
            <xdr:cNvPr id="4161" name="Check Box 65" hidden="1">
              <a:extLst>
                <a:ext uri="{63B3BB69-23CF-44E3-9099-C40C66FF867C}">
                  <a14:compatExt spid="_x0000_s416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45</xdr:row>
          <xdr:rowOff>0</xdr:rowOff>
        </xdr:from>
        <xdr:to>
          <xdr:col>8</xdr:col>
          <xdr:colOff>838200</xdr:colOff>
          <xdr:row>45</xdr:row>
          <xdr:rowOff>266700</xdr:rowOff>
        </xdr:to>
        <xdr:sp macro="" textlink="">
          <xdr:nvSpPr>
            <xdr:cNvPr id="4162" name="Check Box 66" hidden="1">
              <a:extLst>
                <a:ext uri="{63B3BB69-23CF-44E3-9099-C40C66FF867C}">
                  <a14:compatExt spid="_x0000_s416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46</xdr:row>
          <xdr:rowOff>0</xdr:rowOff>
        </xdr:from>
        <xdr:to>
          <xdr:col>8</xdr:col>
          <xdr:colOff>838200</xdr:colOff>
          <xdr:row>46</xdr:row>
          <xdr:rowOff>266700</xdr:rowOff>
        </xdr:to>
        <xdr:sp macro="" textlink="">
          <xdr:nvSpPr>
            <xdr:cNvPr id="4163" name="Check Box 67" hidden="1">
              <a:extLst>
                <a:ext uri="{63B3BB69-23CF-44E3-9099-C40C66FF867C}">
                  <a14:compatExt spid="_x0000_s416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47</xdr:row>
          <xdr:rowOff>0</xdr:rowOff>
        </xdr:from>
        <xdr:to>
          <xdr:col>8</xdr:col>
          <xdr:colOff>838200</xdr:colOff>
          <xdr:row>47</xdr:row>
          <xdr:rowOff>266700</xdr:rowOff>
        </xdr:to>
        <xdr:sp macro="" textlink="">
          <xdr:nvSpPr>
            <xdr:cNvPr id="4164" name="Check Box 68" hidden="1">
              <a:extLst>
                <a:ext uri="{63B3BB69-23CF-44E3-9099-C40C66FF867C}">
                  <a14:compatExt spid="_x0000_s416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48</xdr:row>
          <xdr:rowOff>0</xdr:rowOff>
        </xdr:from>
        <xdr:to>
          <xdr:col>8</xdr:col>
          <xdr:colOff>838200</xdr:colOff>
          <xdr:row>48</xdr:row>
          <xdr:rowOff>266700</xdr:rowOff>
        </xdr:to>
        <xdr:sp macro="" textlink="">
          <xdr:nvSpPr>
            <xdr:cNvPr id="4165" name="Check Box 69" hidden="1">
              <a:extLst>
                <a:ext uri="{63B3BB69-23CF-44E3-9099-C40C66FF867C}">
                  <a14:compatExt spid="_x0000_s416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49</xdr:row>
          <xdr:rowOff>0</xdr:rowOff>
        </xdr:from>
        <xdr:to>
          <xdr:col>8</xdr:col>
          <xdr:colOff>838200</xdr:colOff>
          <xdr:row>49</xdr:row>
          <xdr:rowOff>266700</xdr:rowOff>
        </xdr:to>
        <xdr:sp macro="" textlink="">
          <xdr:nvSpPr>
            <xdr:cNvPr id="4166" name="Check Box 70" hidden="1">
              <a:extLst>
                <a:ext uri="{63B3BB69-23CF-44E3-9099-C40C66FF867C}">
                  <a14:compatExt spid="_x0000_s416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50</xdr:row>
          <xdr:rowOff>0</xdr:rowOff>
        </xdr:from>
        <xdr:to>
          <xdr:col>8</xdr:col>
          <xdr:colOff>838200</xdr:colOff>
          <xdr:row>50</xdr:row>
          <xdr:rowOff>266700</xdr:rowOff>
        </xdr:to>
        <xdr:sp macro="" textlink="">
          <xdr:nvSpPr>
            <xdr:cNvPr id="4167" name="Check Box 71" hidden="1">
              <a:extLst>
                <a:ext uri="{63B3BB69-23CF-44E3-9099-C40C66FF867C}">
                  <a14:compatExt spid="_x0000_s416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51</xdr:row>
          <xdr:rowOff>0</xdr:rowOff>
        </xdr:from>
        <xdr:to>
          <xdr:col>8</xdr:col>
          <xdr:colOff>838200</xdr:colOff>
          <xdr:row>51</xdr:row>
          <xdr:rowOff>266700</xdr:rowOff>
        </xdr:to>
        <xdr:sp macro="" textlink="">
          <xdr:nvSpPr>
            <xdr:cNvPr id="4168" name="Check Box 72" hidden="1">
              <a:extLst>
                <a:ext uri="{63B3BB69-23CF-44E3-9099-C40C66FF867C}">
                  <a14:compatExt spid="_x0000_s416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52</xdr:row>
          <xdr:rowOff>0</xdr:rowOff>
        </xdr:from>
        <xdr:to>
          <xdr:col>8</xdr:col>
          <xdr:colOff>838200</xdr:colOff>
          <xdr:row>52</xdr:row>
          <xdr:rowOff>266700</xdr:rowOff>
        </xdr:to>
        <xdr:sp macro="" textlink="">
          <xdr:nvSpPr>
            <xdr:cNvPr id="4169" name="Check Box 73" hidden="1">
              <a:extLst>
                <a:ext uri="{63B3BB69-23CF-44E3-9099-C40C66FF867C}">
                  <a14:compatExt spid="_x0000_s416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53</xdr:row>
          <xdr:rowOff>0</xdr:rowOff>
        </xdr:from>
        <xdr:to>
          <xdr:col>8</xdr:col>
          <xdr:colOff>838200</xdr:colOff>
          <xdr:row>53</xdr:row>
          <xdr:rowOff>266700</xdr:rowOff>
        </xdr:to>
        <xdr:sp macro="" textlink="">
          <xdr:nvSpPr>
            <xdr:cNvPr id="4170" name="Check Box 74" hidden="1">
              <a:extLst>
                <a:ext uri="{63B3BB69-23CF-44E3-9099-C40C66FF867C}">
                  <a14:compatExt spid="_x0000_s417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54</xdr:row>
          <xdr:rowOff>0</xdr:rowOff>
        </xdr:from>
        <xdr:to>
          <xdr:col>8</xdr:col>
          <xdr:colOff>838200</xdr:colOff>
          <xdr:row>54</xdr:row>
          <xdr:rowOff>266700</xdr:rowOff>
        </xdr:to>
        <xdr:sp macro="" textlink="">
          <xdr:nvSpPr>
            <xdr:cNvPr id="4171" name="Check Box 75" hidden="1">
              <a:extLst>
                <a:ext uri="{63B3BB69-23CF-44E3-9099-C40C66FF867C}">
                  <a14:compatExt spid="_x0000_s417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55</xdr:row>
          <xdr:rowOff>0</xdr:rowOff>
        </xdr:from>
        <xdr:to>
          <xdr:col>8</xdr:col>
          <xdr:colOff>838200</xdr:colOff>
          <xdr:row>55</xdr:row>
          <xdr:rowOff>266700</xdr:rowOff>
        </xdr:to>
        <xdr:sp macro="" textlink="">
          <xdr:nvSpPr>
            <xdr:cNvPr id="4172" name="Check Box 76" hidden="1">
              <a:extLst>
                <a:ext uri="{63B3BB69-23CF-44E3-9099-C40C66FF867C}">
                  <a14:compatExt spid="_x0000_s417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56</xdr:row>
          <xdr:rowOff>0</xdr:rowOff>
        </xdr:from>
        <xdr:to>
          <xdr:col>8</xdr:col>
          <xdr:colOff>838200</xdr:colOff>
          <xdr:row>56</xdr:row>
          <xdr:rowOff>266700</xdr:rowOff>
        </xdr:to>
        <xdr:sp macro="" textlink="">
          <xdr:nvSpPr>
            <xdr:cNvPr id="4173" name="Check Box 77" hidden="1">
              <a:extLst>
                <a:ext uri="{63B3BB69-23CF-44E3-9099-C40C66FF867C}">
                  <a14:compatExt spid="_x0000_s417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57</xdr:row>
          <xdr:rowOff>0</xdr:rowOff>
        </xdr:from>
        <xdr:to>
          <xdr:col>8</xdr:col>
          <xdr:colOff>838200</xdr:colOff>
          <xdr:row>57</xdr:row>
          <xdr:rowOff>266700</xdr:rowOff>
        </xdr:to>
        <xdr:sp macro="" textlink="">
          <xdr:nvSpPr>
            <xdr:cNvPr id="4174" name="Check Box 78" hidden="1">
              <a:extLst>
                <a:ext uri="{63B3BB69-23CF-44E3-9099-C40C66FF867C}">
                  <a14:compatExt spid="_x0000_s417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58</xdr:row>
          <xdr:rowOff>0</xdr:rowOff>
        </xdr:from>
        <xdr:to>
          <xdr:col>8</xdr:col>
          <xdr:colOff>838200</xdr:colOff>
          <xdr:row>58</xdr:row>
          <xdr:rowOff>266700</xdr:rowOff>
        </xdr:to>
        <xdr:sp macro="" textlink="">
          <xdr:nvSpPr>
            <xdr:cNvPr id="4175" name="Check Box 79" hidden="1">
              <a:extLst>
                <a:ext uri="{63B3BB69-23CF-44E3-9099-C40C66FF867C}">
                  <a14:compatExt spid="_x0000_s417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59</xdr:row>
          <xdr:rowOff>0</xdr:rowOff>
        </xdr:from>
        <xdr:to>
          <xdr:col>8</xdr:col>
          <xdr:colOff>838200</xdr:colOff>
          <xdr:row>59</xdr:row>
          <xdr:rowOff>266700</xdr:rowOff>
        </xdr:to>
        <xdr:sp macro="" textlink="">
          <xdr:nvSpPr>
            <xdr:cNvPr id="4176" name="Check Box 80" hidden="1">
              <a:extLst>
                <a:ext uri="{63B3BB69-23CF-44E3-9099-C40C66FF867C}">
                  <a14:compatExt spid="_x0000_s417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60</xdr:row>
          <xdr:rowOff>0</xdr:rowOff>
        </xdr:from>
        <xdr:to>
          <xdr:col>8</xdr:col>
          <xdr:colOff>838200</xdr:colOff>
          <xdr:row>60</xdr:row>
          <xdr:rowOff>266700</xdr:rowOff>
        </xdr:to>
        <xdr:sp macro="" textlink="">
          <xdr:nvSpPr>
            <xdr:cNvPr id="4177" name="Check Box 81" hidden="1">
              <a:extLst>
                <a:ext uri="{63B3BB69-23CF-44E3-9099-C40C66FF867C}">
                  <a14:compatExt spid="_x0000_s417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61</xdr:row>
          <xdr:rowOff>0</xdr:rowOff>
        </xdr:from>
        <xdr:to>
          <xdr:col>8</xdr:col>
          <xdr:colOff>838200</xdr:colOff>
          <xdr:row>61</xdr:row>
          <xdr:rowOff>266700</xdr:rowOff>
        </xdr:to>
        <xdr:sp macro="" textlink="">
          <xdr:nvSpPr>
            <xdr:cNvPr id="4178" name="Check Box 82" hidden="1">
              <a:extLst>
                <a:ext uri="{63B3BB69-23CF-44E3-9099-C40C66FF867C}">
                  <a14:compatExt spid="_x0000_s417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62</xdr:row>
          <xdr:rowOff>0</xdr:rowOff>
        </xdr:from>
        <xdr:to>
          <xdr:col>8</xdr:col>
          <xdr:colOff>838200</xdr:colOff>
          <xdr:row>62</xdr:row>
          <xdr:rowOff>266700</xdr:rowOff>
        </xdr:to>
        <xdr:sp macro="" textlink="">
          <xdr:nvSpPr>
            <xdr:cNvPr id="4179" name="Check Box 83" hidden="1">
              <a:extLst>
                <a:ext uri="{63B3BB69-23CF-44E3-9099-C40C66FF867C}">
                  <a14:compatExt spid="_x0000_s417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63</xdr:row>
          <xdr:rowOff>0</xdr:rowOff>
        </xdr:from>
        <xdr:to>
          <xdr:col>8</xdr:col>
          <xdr:colOff>838200</xdr:colOff>
          <xdr:row>63</xdr:row>
          <xdr:rowOff>266700</xdr:rowOff>
        </xdr:to>
        <xdr:sp macro="" textlink="">
          <xdr:nvSpPr>
            <xdr:cNvPr id="4180" name="Check Box 84" hidden="1">
              <a:extLst>
                <a:ext uri="{63B3BB69-23CF-44E3-9099-C40C66FF867C}">
                  <a14:compatExt spid="_x0000_s418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64</xdr:row>
          <xdr:rowOff>0</xdr:rowOff>
        </xdr:from>
        <xdr:to>
          <xdr:col>8</xdr:col>
          <xdr:colOff>838200</xdr:colOff>
          <xdr:row>64</xdr:row>
          <xdr:rowOff>266700</xdr:rowOff>
        </xdr:to>
        <xdr:sp macro="" textlink="">
          <xdr:nvSpPr>
            <xdr:cNvPr id="4181" name="Check Box 85" hidden="1">
              <a:extLst>
                <a:ext uri="{63B3BB69-23CF-44E3-9099-C40C66FF867C}">
                  <a14:compatExt spid="_x0000_s418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65</xdr:row>
          <xdr:rowOff>0</xdr:rowOff>
        </xdr:from>
        <xdr:to>
          <xdr:col>8</xdr:col>
          <xdr:colOff>838200</xdr:colOff>
          <xdr:row>65</xdr:row>
          <xdr:rowOff>266700</xdr:rowOff>
        </xdr:to>
        <xdr:sp macro="" textlink="">
          <xdr:nvSpPr>
            <xdr:cNvPr id="4182" name="Check Box 86" hidden="1">
              <a:extLst>
                <a:ext uri="{63B3BB69-23CF-44E3-9099-C40C66FF867C}">
                  <a14:compatExt spid="_x0000_s418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66</xdr:row>
          <xdr:rowOff>0</xdr:rowOff>
        </xdr:from>
        <xdr:to>
          <xdr:col>8</xdr:col>
          <xdr:colOff>838200</xdr:colOff>
          <xdr:row>66</xdr:row>
          <xdr:rowOff>266700</xdr:rowOff>
        </xdr:to>
        <xdr:sp macro="" textlink="">
          <xdr:nvSpPr>
            <xdr:cNvPr id="4183" name="Check Box 87" hidden="1">
              <a:extLst>
                <a:ext uri="{63B3BB69-23CF-44E3-9099-C40C66FF867C}">
                  <a14:compatExt spid="_x0000_s418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67</xdr:row>
          <xdr:rowOff>0</xdr:rowOff>
        </xdr:from>
        <xdr:to>
          <xdr:col>8</xdr:col>
          <xdr:colOff>838200</xdr:colOff>
          <xdr:row>67</xdr:row>
          <xdr:rowOff>266700</xdr:rowOff>
        </xdr:to>
        <xdr:sp macro="" textlink="">
          <xdr:nvSpPr>
            <xdr:cNvPr id="4184" name="Check Box 88" hidden="1">
              <a:extLst>
                <a:ext uri="{63B3BB69-23CF-44E3-9099-C40C66FF867C}">
                  <a14:compatExt spid="_x0000_s418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68</xdr:row>
          <xdr:rowOff>0</xdr:rowOff>
        </xdr:from>
        <xdr:to>
          <xdr:col>8</xdr:col>
          <xdr:colOff>838200</xdr:colOff>
          <xdr:row>68</xdr:row>
          <xdr:rowOff>266700</xdr:rowOff>
        </xdr:to>
        <xdr:sp macro="" textlink="">
          <xdr:nvSpPr>
            <xdr:cNvPr id="4185" name="Check Box 89" hidden="1">
              <a:extLst>
                <a:ext uri="{63B3BB69-23CF-44E3-9099-C40C66FF867C}">
                  <a14:compatExt spid="_x0000_s418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69</xdr:row>
          <xdr:rowOff>0</xdr:rowOff>
        </xdr:from>
        <xdr:to>
          <xdr:col>8</xdr:col>
          <xdr:colOff>838200</xdr:colOff>
          <xdr:row>69</xdr:row>
          <xdr:rowOff>266700</xdr:rowOff>
        </xdr:to>
        <xdr:sp macro="" textlink="">
          <xdr:nvSpPr>
            <xdr:cNvPr id="4186" name="Check Box 90" hidden="1">
              <a:extLst>
                <a:ext uri="{63B3BB69-23CF-44E3-9099-C40C66FF867C}">
                  <a14:compatExt spid="_x0000_s418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70</xdr:row>
          <xdr:rowOff>0</xdr:rowOff>
        </xdr:from>
        <xdr:to>
          <xdr:col>8</xdr:col>
          <xdr:colOff>838200</xdr:colOff>
          <xdr:row>70</xdr:row>
          <xdr:rowOff>266700</xdr:rowOff>
        </xdr:to>
        <xdr:sp macro="" textlink="">
          <xdr:nvSpPr>
            <xdr:cNvPr id="4187" name="Check Box 91" hidden="1">
              <a:extLst>
                <a:ext uri="{63B3BB69-23CF-44E3-9099-C40C66FF867C}">
                  <a14:compatExt spid="_x0000_s418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71</xdr:row>
          <xdr:rowOff>0</xdr:rowOff>
        </xdr:from>
        <xdr:to>
          <xdr:col>8</xdr:col>
          <xdr:colOff>838200</xdr:colOff>
          <xdr:row>71</xdr:row>
          <xdr:rowOff>266700</xdr:rowOff>
        </xdr:to>
        <xdr:sp macro="" textlink="">
          <xdr:nvSpPr>
            <xdr:cNvPr id="4188" name="Check Box 92" hidden="1">
              <a:extLst>
                <a:ext uri="{63B3BB69-23CF-44E3-9099-C40C66FF867C}">
                  <a14:compatExt spid="_x0000_s418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72</xdr:row>
          <xdr:rowOff>0</xdr:rowOff>
        </xdr:from>
        <xdr:to>
          <xdr:col>8</xdr:col>
          <xdr:colOff>838200</xdr:colOff>
          <xdr:row>72</xdr:row>
          <xdr:rowOff>266700</xdr:rowOff>
        </xdr:to>
        <xdr:sp macro="" textlink="">
          <xdr:nvSpPr>
            <xdr:cNvPr id="4189" name="Check Box 93" hidden="1">
              <a:extLst>
                <a:ext uri="{63B3BB69-23CF-44E3-9099-C40C66FF867C}">
                  <a14:compatExt spid="_x0000_s418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73</xdr:row>
          <xdr:rowOff>0</xdr:rowOff>
        </xdr:from>
        <xdr:to>
          <xdr:col>8</xdr:col>
          <xdr:colOff>838200</xdr:colOff>
          <xdr:row>73</xdr:row>
          <xdr:rowOff>266700</xdr:rowOff>
        </xdr:to>
        <xdr:sp macro="" textlink="">
          <xdr:nvSpPr>
            <xdr:cNvPr id="4190" name="Check Box 94" hidden="1">
              <a:extLst>
                <a:ext uri="{63B3BB69-23CF-44E3-9099-C40C66FF867C}">
                  <a14:compatExt spid="_x0000_s419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74</xdr:row>
          <xdr:rowOff>0</xdr:rowOff>
        </xdr:from>
        <xdr:to>
          <xdr:col>8</xdr:col>
          <xdr:colOff>838200</xdr:colOff>
          <xdr:row>74</xdr:row>
          <xdr:rowOff>266700</xdr:rowOff>
        </xdr:to>
        <xdr:sp macro="" textlink="">
          <xdr:nvSpPr>
            <xdr:cNvPr id="4191" name="Check Box 95" hidden="1">
              <a:extLst>
                <a:ext uri="{63B3BB69-23CF-44E3-9099-C40C66FF867C}">
                  <a14:compatExt spid="_x0000_s419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75</xdr:row>
          <xdr:rowOff>0</xdr:rowOff>
        </xdr:from>
        <xdr:to>
          <xdr:col>8</xdr:col>
          <xdr:colOff>838200</xdr:colOff>
          <xdr:row>75</xdr:row>
          <xdr:rowOff>266700</xdr:rowOff>
        </xdr:to>
        <xdr:sp macro="" textlink="">
          <xdr:nvSpPr>
            <xdr:cNvPr id="4192" name="Check Box 96" hidden="1">
              <a:extLst>
                <a:ext uri="{63B3BB69-23CF-44E3-9099-C40C66FF867C}">
                  <a14:compatExt spid="_x0000_s419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76</xdr:row>
          <xdr:rowOff>0</xdr:rowOff>
        </xdr:from>
        <xdr:to>
          <xdr:col>8</xdr:col>
          <xdr:colOff>838200</xdr:colOff>
          <xdr:row>76</xdr:row>
          <xdr:rowOff>266700</xdr:rowOff>
        </xdr:to>
        <xdr:sp macro="" textlink="">
          <xdr:nvSpPr>
            <xdr:cNvPr id="4193" name="Check Box 97" hidden="1">
              <a:extLst>
                <a:ext uri="{63B3BB69-23CF-44E3-9099-C40C66FF867C}">
                  <a14:compatExt spid="_x0000_s419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77</xdr:row>
          <xdr:rowOff>0</xdr:rowOff>
        </xdr:from>
        <xdr:to>
          <xdr:col>8</xdr:col>
          <xdr:colOff>838200</xdr:colOff>
          <xdr:row>77</xdr:row>
          <xdr:rowOff>266700</xdr:rowOff>
        </xdr:to>
        <xdr:sp macro="" textlink="">
          <xdr:nvSpPr>
            <xdr:cNvPr id="4194" name="Check Box 98" hidden="1">
              <a:extLst>
                <a:ext uri="{63B3BB69-23CF-44E3-9099-C40C66FF867C}">
                  <a14:compatExt spid="_x0000_s419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78</xdr:row>
          <xdr:rowOff>0</xdr:rowOff>
        </xdr:from>
        <xdr:to>
          <xdr:col>8</xdr:col>
          <xdr:colOff>838200</xdr:colOff>
          <xdr:row>78</xdr:row>
          <xdr:rowOff>266700</xdr:rowOff>
        </xdr:to>
        <xdr:sp macro="" textlink="">
          <xdr:nvSpPr>
            <xdr:cNvPr id="4195" name="Check Box 99" hidden="1">
              <a:extLst>
                <a:ext uri="{63B3BB69-23CF-44E3-9099-C40C66FF867C}">
                  <a14:compatExt spid="_x0000_s419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79</xdr:row>
          <xdr:rowOff>0</xdr:rowOff>
        </xdr:from>
        <xdr:to>
          <xdr:col>8</xdr:col>
          <xdr:colOff>838200</xdr:colOff>
          <xdr:row>79</xdr:row>
          <xdr:rowOff>266700</xdr:rowOff>
        </xdr:to>
        <xdr:sp macro="" textlink="">
          <xdr:nvSpPr>
            <xdr:cNvPr id="4196" name="Check Box 100" hidden="1">
              <a:extLst>
                <a:ext uri="{63B3BB69-23CF-44E3-9099-C40C66FF867C}">
                  <a14:compatExt spid="_x0000_s419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80</xdr:row>
          <xdr:rowOff>0</xdr:rowOff>
        </xdr:from>
        <xdr:to>
          <xdr:col>8</xdr:col>
          <xdr:colOff>838200</xdr:colOff>
          <xdr:row>80</xdr:row>
          <xdr:rowOff>266700</xdr:rowOff>
        </xdr:to>
        <xdr:sp macro="" textlink="">
          <xdr:nvSpPr>
            <xdr:cNvPr id="4197" name="Check Box 101" hidden="1">
              <a:extLst>
                <a:ext uri="{63B3BB69-23CF-44E3-9099-C40C66FF867C}">
                  <a14:compatExt spid="_x0000_s419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81</xdr:row>
          <xdr:rowOff>0</xdr:rowOff>
        </xdr:from>
        <xdr:to>
          <xdr:col>8</xdr:col>
          <xdr:colOff>838200</xdr:colOff>
          <xdr:row>81</xdr:row>
          <xdr:rowOff>266700</xdr:rowOff>
        </xdr:to>
        <xdr:sp macro="" textlink="">
          <xdr:nvSpPr>
            <xdr:cNvPr id="4198" name="Check Box 102" hidden="1">
              <a:extLst>
                <a:ext uri="{63B3BB69-23CF-44E3-9099-C40C66FF867C}">
                  <a14:compatExt spid="_x0000_s419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82</xdr:row>
          <xdr:rowOff>0</xdr:rowOff>
        </xdr:from>
        <xdr:to>
          <xdr:col>8</xdr:col>
          <xdr:colOff>838200</xdr:colOff>
          <xdr:row>82</xdr:row>
          <xdr:rowOff>266700</xdr:rowOff>
        </xdr:to>
        <xdr:sp macro="" textlink="">
          <xdr:nvSpPr>
            <xdr:cNvPr id="4199" name="Check Box 103" hidden="1">
              <a:extLst>
                <a:ext uri="{63B3BB69-23CF-44E3-9099-C40C66FF867C}">
                  <a14:compatExt spid="_x0000_s419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83</xdr:row>
          <xdr:rowOff>0</xdr:rowOff>
        </xdr:from>
        <xdr:to>
          <xdr:col>8</xdr:col>
          <xdr:colOff>838200</xdr:colOff>
          <xdr:row>83</xdr:row>
          <xdr:rowOff>266700</xdr:rowOff>
        </xdr:to>
        <xdr:sp macro="" textlink="">
          <xdr:nvSpPr>
            <xdr:cNvPr id="4200" name="Check Box 104" hidden="1">
              <a:extLst>
                <a:ext uri="{63B3BB69-23CF-44E3-9099-C40C66FF867C}">
                  <a14:compatExt spid="_x0000_s4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84</xdr:row>
          <xdr:rowOff>0</xdr:rowOff>
        </xdr:from>
        <xdr:to>
          <xdr:col>8</xdr:col>
          <xdr:colOff>838200</xdr:colOff>
          <xdr:row>84</xdr:row>
          <xdr:rowOff>266700</xdr:rowOff>
        </xdr:to>
        <xdr:sp macro="" textlink="">
          <xdr:nvSpPr>
            <xdr:cNvPr id="4201" name="Check Box 105" hidden="1">
              <a:extLst>
                <a:ext uri="{63B3BB69-23CF-44E3-9099-C40C66FF867C}">
                  <a14:compatExt spid="_x0000_s420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85</xdr:row>
          <xdr:rowOff>0</xdr:rowOff>
        </xdr:from>
        <xdr:to>
          <xdr:col>8</xdr:col>
          <xdr:colOff>838200</xdr:colOff>
          <xdr:row>85</xdr:row>
          <xdr:rowOff>266700</xdr:rowOff>
        </xdr:to>
        <xdr:sp macro="" textlink="">
          <xdr:nvSpPr>
            <xdr:cNvPr id="4202" name="Check Box 106" hidden="1">
              <a:extLst>
                <a:ext uri="{63B3BB69-23CF-44E3-9099-C40C66FF867C}">
                  <a14:compatExt spid="_x0000_s420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86</xdr:row>
          <xdr:rowOff>0</xdr:rowOff>
        </xdr:from>
        <xdr:to>
          <xdr:col>8</xdr:col>
          <xdr:colOff>838200</xdr:colOff>
          <xdr:row>86</xdr:row>
          <xdr:rowOff>266700</xdr:rowOff>
        </xdr:to>
        <xdr:sp macro="" textlink="">
          <xdr:nvSpPr>
            <xdr:cNvPr id="4203" name="Check Box 107" hidden="1">
              <a:extLst>
                <a:ext uri="{63B3BB69-23CF-44E3-9099-C40C66FF867C}">
                  <a14:compatExt spid="_x0000_s420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87</xdr:row>
          <xdr:rowOff>0</xdr:rowOff>
        </xdr:from>
        <xdr:to>
          <xdr:col>8</xdr:col>
          <xdr:colOff>838200</xdr:colOff>
          <xdr:row>87</xdr:row>
          <xdr:rowOff>266700</xdr:rowOff>
        </xdr:to>
        <xdr:sp macro="" textlink="">
          <xdr:nvSpPr>
            <xdr:cNvPr id="4204" name="Check Box 108" hidden="1">
              <a:extLst>
                <a:ext uri="{63B3BB69-23CF-44E3-9099-C40C66FF867C}">
                  <a14:compatExt spid="_x0000_s420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88</xdr:row>
          <xdr:rowOff>0</xdr:rowOff>
        </xdr:from>
        <xdr:to>
          <xdr:col>8</xdr:col>
          <xdr:colOff>838200</xdr:colOff>
          <xdr:row>88</xdr:row>
          <xdr:rowOff>266700</xdr:rowOff>
        </xdr:to>
        <xdr:sp macro="" textlink="">
          <xdr:nvSpPr>
            <xdr:cNvPr id="4205" name="Check Box 109" hidden="1">
              <a:extLst>
                <a:ext uri="{63B3BB69-23CF-44E3-9099-C40C66FF867C}">
                  <a14:compatExt spid="_x0000_s420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89</xdr:row>
          <xdr:rowOff>0</xdr:rowOff>
        </xdr:from>
        <xdr:to>
          <xdr:col>8</xdr:col>
          <xdr:colOff>838200</xdr:colOff>
          <xdr:row>89</xdr:row>
          <xdr:rowOff>266700</xdr:rowOff>
        </xdr:to>
        <xdr:sp macro="" textlink="">
          <xdr:nvSpPr>
            <xdr:cNvPr id="4206" name="Check Box 110" hidden="1">
              <a:extLst>
                <a:ext uri="{63B3BB69-23CF-44E3-9099-C40C66FF867C}">
                  <a14:compatExt spid="_x0000_s420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90</xdr:row>
          <xdr:rowOff>0</xdr:rowOff>
        </xdr:from>
        <xdr:to>
          <xdr:col>8</xdr:col>
          <xdr:colOff>838200</xdr:colOff>
          <xdr:row>90</xdr:row>
          <xdr:rowOff>266700</xdr:rowOff>
        </xdr:to>
        <xdr:sp macro="" textlink="">
          <xdr:nvSpPr>
            <xdr:cNvPr id="4207" name="Check Box 111" hidden="1">
              <a:extLst>
                <a:ext uri="{63B3BB69-23CF-44E3-9099-C40C66FF867C}">
                  <a14:compatExt spid="_x0000_s420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91</xdr:row>
          <xdr:rowOff>0</xdr:rowOff>
        </xdr:from>
        <xdr:to>
          <xdr:col>8</xdr:col>
          <xdr:colOff>838200</xdr:colOff>
          <xdr:row>91</xdr:row>
          <xdr:rowOff>266700</xdr:rowOff>
        </xdr:to>
        <xdr:sp macro="" textlink="">
          <xdr:nvSpPr>
            <xdr:cNvPr id="4208" name="Check Box 112" hidden="1">
              <a:extLst>
                <a:ext uri="{63B3BB69-23CF-44E3-9099-C40C66FF867C}">
                  <a14:compatExt spid="_x0000_s420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92</xdr:row>
          <xdr:rowOff>0</xdr:rowOff>
        </xdr:from>
        <xdr:to>
          <xdr:col>8</xdr:col>
          <xdr:colOff>838200</xdr:colOff>
          <xdr:row>92</xdr:row>
          <xdr:rowOff>266700</xdr:rowOff>
        </xdr:to>
        <xdr:sp macro="" textlink="">
          <xdr:nvSpPr>
            <xdr:cNvPr id="4209" name="Check Box 113" hidden="1">
              <a:extLst>
                <a:ext uri="{63B3BB69-23CF-44E3-9099-C40C66FF867C}">
                  <a14:compatExt spid="_x0000_s420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93</xdr:row>
          <xdr:rowOff>0</xdr:rowOff>
        </xdr:from>
        <xdr:to>
          <xdr:col>8</xdr:col>
          <xdr:colOff>838200</xdr:colOff>
          <xdr:row>93</xdr:row>
          <xdr:rowOff>266700</xdr:rowOff>
        </xdr:to>
        <xdr:sp macro="" textlink="">
          <xdr:nvSpPr>
            <xdr:cNvPr id="4210" name="Check Box 114" hidden="1">
              <a:extLst>
                <a:ext uri="{63B3BB69-23CF-44E3-9099-C40C66FF867C}">
                  <a14:compatExt spid="_x0000_s421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94</xdr:row>
          <xdr:rowOff>0</xdr:rowOff>
        </xdr:from>
        <xdr:to>
          <xdr:col>8</xdr:col>
          <xdr:colOff>838200</xdr:colOff>
          <xdr:row>94</xdr:row>
          <xdr:rowOff>266700</xdr:rowOff>
        </xdr:to>
        <xdr:sp macro="" textlink="">
          <xdr:nvSpPr>
            <xdr:cNvPr id="4211" name="Check Box 115" hidden="1">
              <a:extLst>
                <a:ext uri="{63B3BB69-23CF-44E3-9099-C40C66FF867C}">
                  <a14:compatExt spid="_x0000_s421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95</xdr:row>
          <xdr:rowOff>0</xdr:rowOff>
        </xdr:from>
        <xdr:to>
          <xdr:col>8</xdr:col>
          <xdr:colOff>838200</xdr:colOff>
          <xdr:row>95</xdr:row>
          <xdr:rowOff>266700</xdr:rowOff>
        </xdr:to>
        <xdr:sp macro="" textlink="">
          <xdr:nvSpPr>
            <xdr:cNvPr id="4212" name="Check Box 116" hidden="1">
              <a:extLst>
                <a:ext uri="{63B3BB69-23CF-44E3-9099-C40C66FF867C}">
                  <a14:compatExt spid="_x0000_s421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96</xdr:row>
          <xdr:rowOff>0</xdr:rowOff>
        </xdr:from>
        <xdr:to>
          <xdr:col>8</xdr:col>
          <xdr:colOff>838200</xdr:colOff>
          <xdr:row>96</xdr:row>
          <xdr:rowOff>266700</xdr:rowOff>
        </xdr:to>
        <xdr:sp macro="" textlink="">
          <xdr:nvSpPr>
            <xdr:cNvPr id="4213" name="Check Box 117" hidden="1">
              <a:extLst>
                <a:ext uri="{63B3BB69-23CF-44E3-9099-C40C66FF867C}">
                  <a14:compatExt spid="_x0000_s421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97</xdr:row>
          <xdr:rowOff>0</xdr:rowOff>
        </xdr:from>
        <xdr:to>
          <xdr:col>8</xdr:col>
          <xdr:colOff>838200</xdr:colOff>
          <xdr:row>97</xdr:row>
          <xdr:rowOff>266700</xdr:rowOff>
        </xdr:to>
        <xdr:sp macro="" textlink="">
          <xdr:nvSpPr>
            <xdr:cNvPr id="4214" name="Check Box 118" hidden="1">
              <a:extLst>
                <a:ext uri="{63B3BB69-23CF-44E3-9099-C40C66FF867C}">
                  <a14:compatExt spid="_x0000_s421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98</xdr:row>
          <xdr:rowOff>0</xdr:rowOff>
        </xdr:from>
        <xdr:to>
          <xdr:col>8</xdr:col>
          <xdr:colOff>838200</xdr:colOff>
          <xdr:row>98</xdr:row>
          <xdr:rowOff>266700</xdr:rowOff>
        </xdr:to>
        <xdr:sp macro="" textlink="">
          <xdr:nvSpPr>
            <xdr:cNvPr id="4215" name="Check Box 119" hidden="1">
              <a:extLst>
                <a:ext uri="{63B3BB69-23CF-44E3-9099-C40C66FF867C}">
                  <a14:compatExt spid="_x0000_s421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99</xdr:row>
          <xdr:rowOff>0</xdr:rowOff>
        </xdr:from>
        <xdr:to>
          <xdr:col>8</xdr:col>
          <xdr:colOff>838200</xdr:colOff>
          <xdr:row>99</xdr:row>
          <xdr:rowOff>266700</xdr:rowOff>
        </xdr:to>
        <xdr:sp macro="" textlink="">
          <xdr:nvSpPr>
            <xdr:cNvPr id="4216" name="Check Box 120" hidden="1">
              <a:extLst>
                <a:ext uri="{63B3BB69-23CF-44E3-9099-C40C66FF867C}">
                  <a14:compatExt spid="_x0000_s421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100</xdr:row>
          <xdr:rowOff>0</xdr:rowOff>
        </xdr:from>
        <xdr:to>
          <xdr:col>8</xdr:col>
          <xdr:colOff>838200</xdr:colOff>
          <xdr:row>100</xdr:row>
          <xdr:rowOff>266700</xdr:rowOff>
        </xdr:to>
        <xdr:sp macro="" textlink="">
          <xdr:nvSpPr>
            <xdr:cNvPr id="4217" name="Check Box 121" hidden="1">
              <a:extLst>
                <a:ext uri="{63B3BB69-23CF-44E3-9099-C40C66FF867C}">
                  <a14:compatExt spid="_x0000_s421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101</xdr:row>
          <xdr:rowOff>0</xdr:rowOff>
        </xdr:from>
        <xdr:to>
          <xdr:col>8</xdr:col>
          <xdr:colOff>838200</xdr:colOff>
          <xdr:row>101</xdr:row>
          <xdr:rowOff>266700</xdr:rowOff>
        </xdr:to>
        <xdr:sp macro="" textlink="">
          <xdr:nvSpPr>
            <xdr:cNvPr id="4218" name="Check Box 122" hidden="1">
              <a:extLst>
                <a:ext uri="{63B3BB69-23CF-44E3-9099-C40C66FF867C}">
                  <a14:compatExt spid="_x0000_s421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102</xdr:row>
          <xdr:rowOff>0</xdr:rowOff>
        </xdr:from>
        <xdr:to>
          <xdr:col>8</xdr:col>
          <xdr:colOff>838200</xdr:colOff>
          <xdr:row>102</xdr:row>
          <xdr:rowOff>266700</xdr:rowOff>
        </xdr:to>
        <xdr:sp macro="" textlink="">
          <xdr:nvSpPr>
            <xdr:cNvPr id="4219" name="Check Box 123" hidden="1">
              <a:extLst>
                <a:ext uri="{63B3BB69-23CF-44E3-9099-C40C66FF867C}">
                  <a14:compatExt spid="_x0000_s421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103</xdr:row>
          <xdr:rowOff>0</xdr:rowOff>
        </xdr:from>
        <xdr:to>
          <xdr:col>8</xdr:col>
          <xdr:colOff>838200</xdr:colOff>
          <xdr:row>103</xdr:row>
          <xdr:rowOff>266700</xdr:rowOff>
        </xdr:to>
        <xdr:sp macro="" textlink="">
          <xdr:nvSpPr>
            <xdr:cNvPr id="4220" name="Check Box 124" hidden="1">
              <a:extLst>
                <a:ext uri="{63B3BB69-23CF-44E3-9099-C40C66FF867C}">
                  <a14:compatExt spid="_x0000_s422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104</xdr:row>
          <xdr:rowOff>0</xdr:rowOff>
        </xdr:from>
        <xdr:to>
          <xdr:col>8</xdr:col>
          <xdr:colOff>838200</xdr:colOff>
          <xdr:row>104</xdr:row>
          <xdr:rowOff>266700</xdr:rowOff>
        </xdr:to>
        <xdr:sp macro="" textlink="">
          <xdr:nvSpPr>
            <xdr:cNvPr id="4221" name="Check Box 125" hidden="1">
              <a:extLst>
                <a:ext uri="{63B3BB69-23CF-44E3-9099-C40C66FF867C}">
                  <a14:compatExt spid="_x0000_s422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105</xdr:row>
          <xdr:rowOff>0</xdr:rowOff>
        </xdr:from>
        <xdr:to>
          <xdr:col>8</xdr:col>
          <xdr:colOff>838200</xdr:colOff>
          <xdr:row>105</xdr:row>
          <xdr:rowOff>266700</xdr:rowOff>
        </xdr:to>
        <xdr:sp macro="" textlink="">
          <xdr:nvSpPr>
            <xdr:cNvPr id="4222" name="Check Box 126" hidden="1">
              <a:extLst>
                <a:ext uri="{63B3BB69-23CF-44E3-9099-C40C66FF867C}">
                  <a14:compatExt spid="_x0000_s422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106</xdr:row>
          <xdr:rowOff>0</xdr:rowOff>
        </xdr:from>
        <xdr:to>
          <xdr:col>8</xdr:col>
          <xdr:colOff>838200</xdr:colOff>
          <xdr:row>106</xdr:row>
          <xdr:rowOff>266700</xdr:rowOff>
        </xdr:to>
        <xdr:sp macro="" textlink="">
          <xdr:nvSpPr>
            <xdr:cNvPr id="4223" name="Check Box 127" hidden="1">
              <a:extLst>
                <a:ext uri="{63B3BB69-23CF-44E3-9099-C40C66FF867C}">
                  <a14:compatExt spid="_x0000_s422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107</xdr:row>
          <xdr:rowOff>0</xdr:rowOff>
        </xdr:from>
        <xdr:to>
          <xdr:col>8</xdr:col>
          <xdr:colOff>838200</xdr:colOff>
          <xdr:row>107</xdr:row>
          <xdr:rowOff>266700</xdr:rowOff>
        </xdr:to>
        <xdr:sp macro="" textlink="">
          <xdr:nvSpPr>
            <xdr:cNvPr id="4224" name="Check Box 128" hidden="1">
              <a:extLst>
                <a:ext uri="{63B3BB69-23CF-44E3-9099-C40C66FF867C}">
                  <a14:compatExt spid="_x0000_s422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108</xdr:row>
          <xdr:rowOff>0</xdr:rowOff>
        </xdr:from>
        <xdr:to>
          <xdr:col>8</xdr:col>
          <xdr:colOff>838200</xdr:colOff>
          <xdr:row>108</xdr:row>
          <xdr:rowOff>266700</xdr:rowOff>
        </xdr:to>
        <xdr:sp macro="" textlink="">
          <xdr:nvSpPr>
            <xdr:cNvPr id="4225" name="Check Box 129" hidden="1">
              <a:extLst>
                <a:ext uri="{63B3BB69-23CF-44E3-9099-C40C66FF867C}">
                  <a14:compatExt spid="_x0000_s422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109</xdr:row>
          <xdr:rowOff>0</xdr:rowOff>
        </xdr:from>
        <xdr:to>
          <xdr:col>8</xdr:col>
          <xdr:colOff>838200</xdr:colOff>
          <xdr:row>109</xdr:row>
          <xdr:rowOff>266700</xdr:rowOff>
        </xdr:to>
        <xdr:sp macro="" textlink="">
          <xdr:nvSpPr>
            <xdr:cNvPr id="4226" name="Check Box 130" hidden="1">
              <a:extLst>
                <a:ext uri="{63B3BB69-23CF-44E3-9099-C40C66FF867C}">
                  <a14:compatExt spid="_x0000_s422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110</xdr:row>
          <xdr:rowOff>0</xdr:rowOff>
        </xdr:from>
        <xdr:to>
          <xdr:col>8</xdr:col>
          <xdr:colOff>838200</xdr:colOff>
          <xdr:row>110</xdr:row>
          <xdr:rowOff>266700</xdr:rowOff>
        </xdr:to>
        <xdr:sp macro="" textlink="">
          <xdr:nvSpPr>
            <xdr:cNvPr id="4227" name="Check Box 131" hidden="1">
              <a:extLst>
                <a:ext uri="{63B3BB69-23CF-44E3-9099-C40C66FF867C}">
                  <a14:compatExt spid="_x0000_s422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111</xdr:row>
          <xdr:rowOff>0</xdr:rowOff>
        </xdr:from>
        <xdr:to>
          <xdr:col>8</xdr:col>
          <xdr:colOff>838200</xdr:colOff>
          <xdr:row>111</xdr:row>
          <xdr:rowOff>266700</xdr:rowOff>
        </xdr:to>
        <xdr:sp macro="" textlink="">
          <xdr:nvSpPr>
            <xdr:cNvPr id="4228" name="Check Box 132" hidden="1">
              <a:extLst>
                <a:ext uri="{63B3BB69-23CF-44E3-9099-C40C66FF867C}">
                  <a14:compatExt spid="_x0000_s422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112</xdr:row>
          <xdr:rowOff>0</xdr:rowOff>
        </xdr:from>
        <xdr:to>
          <xdr:col>8</xdr:col>
          <xdr:colOff>838200</xdr:colOff>
          <xdr:row>112</xdr:row>
          <xdr:rowOff>266700</xdr:rowOff>
        </xdr:to>
        <xdr:sp macro="" textlink="">
          <xdr:nvSpPr>
            <xdr:cNvPr id="4229" name="Check Box 133" hidden="1">
              <a:extLst>
                <a:ext uri="{63B3BB69-23CF-44E3-9099-C40C66FF867C}">
                  <a14:compatExt spid="_x0000_s422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13</xdr:row>
          <xdr:rowOff>0</xdr:rowOff>
        </xdr:from>
        <xdr:to>
          <xdr:col>9</xdr:col>
          <xdr:colOff>838200</xdr:colOff>
          <xdr:row>13</xdr:row>
          <xdr:rowOff>266700</xdr:rowOff>
        </xdr:to>
        <xdr:sp macro="" textlink="">
          <xdr:nvSpPr>
            <xdr:cNvPr id="4230" name="Check Box 134" hidden="1">
              <a:extLst>
                <a:ext uri="{63B3BB69-23CF-44E3-9099-C40C66FF867C}">
                  <a14:compatExt spid="_x0000_s423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14</xdr:row>
          <xdr:rowOff>0</xdr:rowOff>
        </xdr:from>
        <xdr:to>
          <xdr:col>9</xdr:col>
          <xdr:colOff>838200</xdr:colOff>
          <xdr:row>14</xdr:row>
          <xdr:rowOff>266700</xdr:rowOff>
        </xdr:to>
        <xdr:sp macro="" textlink="">
          <xdr:nvSpPr>
            <xdr:cNvPr id="4231" name="Check Box 135" hidden="1">
              <a:extLst>
                <a:ext uri="{63B3BB69-23CF-44E3-9099-C40C66FF867C}">
                  <a14:compatExt spid="_x0000_s423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15</xdr:row>
          <xdr:rowOff>0</xdr:rowOff>
        </xdr:from>
        <xdr:to>
          <xdr:col>9</xdr:col>
          <xdr:colOff>838200</xdr:colOff>
          <xdr:row>15</xdr:row>
          <xdr:rowOff>266700</xdr:rowOff>
        </xdr:to>
        <xdr:sp macro="" textlink="">
          <xdr:nvSpPr>
            <xdr:cNvPr id="4232" name="Check Box 136" hidden="1">
              <a:extLst>
                <a:ext uri="{63B3BB69-23CF-44E3-9099-C40C66FF867C}">
                  <a14:compatExt spid="_x0000_s423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xdr:row>
          <xdr:rowOff>0</xdr:rowOff>
        </xdr:from>
        <xdr:to>
          <xdr:col>9</xdr:col>
          <xdr:colOff>838200</xdr:colOff>
          <xdr:row>16</xdr:row>
          <xdr:rowOff>266700</xdr:rowOff>
        </xdr:to>
        <xdr:sp macro="" textlink="">
          <xdr:nvSpPr>
            <xdr:cNvPr id="4233" name="Check Box 137" hidden="1">
              <a:extLst>
                <a:ext uri="{63B3BB69-23CF-44E3-9099-C40C66FF867C}">
                  <a14:compatExt spid="_x0000_s423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xdr:row>
          <xdr:rowOff>0</xdr:rowOff>
        </xdr:from>
        <xdr:to>
          <xdr:col>9</xdr:col>
          <xdr:colOff>838200</xdr:colOff>
          <xdr:row>17</xdr:row>
          <xdr:rowOff>266700</xdr:rowOff>
        </xdr:to>
        <xdr:sp macro="" textlink="">
          <xdr:nvSpPr>
            <xdr:cNvPr id="4234" name="Check Box 138" hidden="1">
              <a:extLst>
                <a:ext uri="{63B3BB69-23CF-44E3-9099-C40C66FF867C}">
                  <a14:compatExt spid="_x0000_s423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18</xdr:row>
          <xdr:rowOff>0</xdr:rowOff>
        </xdr:from>
        <xdr:to>
          <xdr:col>9</xdr:col>
          <xdr:colOff>838200</xdr:colOff>
          <xdr:row>18</xdr:row>
          <xdr:rowOff>266700</xdr:rowOff>
        </xdr:to>
        <xdr:sp macro="" textlink="">
          <xdr:nvSpPr>
            <xdr:cNvPr id="4235" name="Check Box 139" hidden="1">
              <a:extLst>
                <a:ext uri="{63B3BB69-23CF-44E3-9099-C40C66FF867C}">
                  <a14:compatExt spid="_x0000_s423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19</xdr:row>
          <xdr:rowOff>0</xdr:rowOff>
        </xdr:from>
        <xdr:to>
          <xdr:col>9</xdr:col>
          <xdr:colOff>838200</xdr:colOff>
          <xdr:row>19</xdr:row>
          <xdr:rowOff>266700</xdr:rowOff>
        </xdr:to>
        <xdr:sp macro="" textlink="">
          <xdr:nvSpPr>
            <xdr:cNvPr id="4236" name="Check Box 140" hidden="1">
              <a:extLst>
                <a:ext uri="{63B3BB69-23CF-44E3-9099-C40C66FF867C}">
                  <a14:compatExt spid="_x0000_s423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xdr:row>
          <xdr:rowOff>0</xdr:rowOff>
        </xdr:from>
        <xdr:to>
          <xdr:col>9</xdr:col>
          <xdr:colOff>838200</xdr:colOff>
          <xdr:row>20</xdr:row>
          <xdr:rowOff>266700</xdr:rowOff>
        </xdr:to>
        <xdr:sp macro="" textlink="">
          <xdr:nvSpPr>
            <xdr:cNvPr id="4237" name="Check Box 141" hidden="1">
              <a:extLst>
                <a:ext uri="{63B3BB69-23CF-44E3-9099-C40C66FF867C}">
                  <a14:compatExt spid="_x0000_s423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xdr:row>
          <xdr:rowOff>0</xdr:rowOff>
        </xdr:from>
        <xdr:to>
          <xdr:col>9</xdr:col>
          <xdr:colOff>838200</xdr:colOff>
          <xdr:row>21</xdr:row>
          <xdr:rowOff>266700</xdr:rowOff>
        </xdr:to>
        <xdr:sp macro="" textlink="">
          <xdr:nvSpPr>
            <xdr:cNvPr id="4238" name="Check Box 142" hidden="1">
              <a:extLst>
                <a:ext uri="{63B3BB69-23CF-44E3-9099-C40C66FF867C}">
                  <a14:compatExt spid="_x0000_s423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xdr:row>
          <xdr:rowOff>0</xdr:rowOff>
        </xdr:from>
        <xdr:to>
          <xdr:col>9</xdr:col>
          <xdr:colOff>838200</xdr:colOff>
          <xdr:row>22</xdr:row>
          <xdr:rowOff>266700</xdr:rowOff>
        </xdr:to>
        <xdr:sp macro="" textlink="">
          <xdr:nvSpPr>
            <xdr:cNvPr id="4239" name="Check Box 143" hidden="1">
              <a:extLst>
                <a:ext uri="{63B3BB69-23CF-44E3-9099-C40C66FF867C}">
                  <a14:compatExt spid="_x0000_s423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23</xdr:row>
          <xdr:rowOff>0</xdr:rowOff>
        </xdr:from>
        <xdr:to>
          <xdr:col>9</xdr:col>
          <xdr:colOff>838200</xdr:colOff>
          <xdr:row>23</xdr:row>
          <xdr:rowOff>266700</xdr:rowOff>
        </xdr:to>
        <xdr:sp macro="" textlink="">
          <xdr:nvSpPr>
            <xdr:cNvPr id="4240" name="Check Box 144" hidden="1">
              <a:extLst>
                <a:ext uri="{63B3BB69-23CF-44E3-9099-C40C66FF867C}">
                  <a14:compatExt spid="_x0000_s424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24</xdr:row>
          <xdr:rowOff>0</xdr:rowOff>
        </xdr:from>
        <xdr:to>
          <xdr:col>9</xdr:col>
          <xdr:colOff>838200</xdr:colOff>
          <xdr:row>24</xdr:row>
          <xdr:rowOff>266700</xdr:rowOff>
        </xdr:to>
        <xdr:sp macro="" textlink="">
          <xdr:nvSpPr>
            <xdr:cNvPr id="4241" name="Check Box 145" hidden="1">
              <a:extLst>
                <a:ext uri="{63B3BB69-23CF-44E3-9099-C40C66FF867C}">
                  <a14:compatExt spid="_x0000_s424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25</xdr:row>
          <xdr:rowOff>0</xdr:rowOff>
        </xdr:from>
        <xdr:to>
          <xdr:col>9</xdr:col>
          <xdr:colOff>838200</xdr:colOff>
          <xdr:row>25</xdr:row>
          <xdr:rowOff>266700</xdr:rowOff>
        </xdr:to>
        <xdr:sp macro="" textlink="">
          <xdr:nvSpPr>
            <xdr:cNvPr id="4242" name="Check Box 146" hidden="1">
              <a:extLst>
                <a:ext uri="{63B3BB69-23CF-44E3-9099-C40C66FF867C}">
                  <a14:compatExt spid="_x0000_s424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26</xdr:row>
          <xdr:rowOff>0</xdr:rowOff>
        </xdr:from>
        <xdr:to>
          <xdr:col>9</xdr:col>
          <xdr:colOff>838200</xdr:colOff>
          <xdr:row>26</xdr:row>
          <xdr:rowOff>266700</xdr:rowOff>
        </xdr:to>
        <xdr:sp macro="" textlink="">
          <xdr:nvSpPr>
            <xdr:cNvPr id="4243" name="Check Box 147" hidden="1">
              <a:extLst>
                <a:ext uri="{63B3BB69-23CF-44E3-9099-C40C66FF867C}">
                  <a14:compatExt spid="_x0000_s424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27</xdr:row>
          <xdr:rowOff>0</xdr:rowOff>
        </xdr:from>
        <xdr:to>
          <xdr:col>9</xdr:col>
          <xdr:colOff>838200</xdr:colOff>
          <xdr:row>27</xdr:row>
          <xdr:rowOff>266700</xdr:rowOff>
        </xdr:to>
        <xdr:sp macro="" textlink="">
          <xdr:nvSpPr>
            <xdr:cNvPr id="4244" name="Check Box 148" hidden="1">
              <a:extLst>
                <a:ext uri="{63B3BB69-23CF-44E3-9099-C40C66FF867C}">
                  <a14:compatExt spid="_x0000_s424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28</xdr:row>
          <xdr:rowOff>0</xdr:rowOff>
        </xdr:from>
        <xdr:to>
          <xdr:col>9</xdr:col>
          <xdr:colOff>838200</xdr:colOff>
          <xdr:row>28</xdr:row>
          <xdr:rowOff>266700</xdr:rowOff>
        </xdr:to>
        <xdr:sp macro="" textlink="">
          <xdr:nvSpPr>
            <xdr:cNvPr id="4245" name="Check Box 149" hidden="1">
              <a:extLst>
                <a:ext uri="{63B3BB69-23CF-44E3-9099-C40C66FF867C}">
                  <a14:compatExt spid="_x0000_s424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29</xdr:row>
          <xdr:rowOff>0</xdr:rowOff>
        </xdr:from>
        <xdr:to>
          <xdr:col>9</xdr:col>
          <xdr:colOff>838200</xdr:colOff>
          <xdr:row>29</xdr:row>
          <xdr:rowOff>266700</xdr:rowOff>
        </xdr:to>
        <xdr:sp macro="" textlink="">
          <xdr:nvSpPr>
            <xdr:cNvPr id="4246" name="Check Box 150" hidden="1">
              <a:extLst>
                <a:ext uri="{63B3BB69-23CF-44E3-9099-C40C66FF867C}">
                  <a14:compatExt spid="_x0000_s424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30</xdr:row>
          <xdr:rowOff>0</xdr:rowOff>
        </xdr:from>
        <xdr:to>
          <xdr:col>9</xdr:col>
          <xdr:colOff>838200</xdr:colOff>
          <xdr:row>30</xdr:row>
          <xdr:rowOff>266700</xdr:rowOff>
        </xdr:to>
        <xdr:sp macro="" textlink="">
          <xdr:nvSpPr>
            <xdr:cNvPr id="4247" name="Check Box 151" hidden="1">
              <a:extLst>
                <a:ext uri="{63B3BB69-23CF-44E3-9099-C40C66FF867C}">
                  <a14:compatExt spid="_x0000_s424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31</xdr:row>
          <xdr:rowOff>0</xdr:rowOff>
        </xdr:from>
        <xdr:to>
          <xdr:col>9</xdr:col>
          <xdr:colOff>838200</xdr:colOff>
          <xdr:row>31</xdr:row>
          <xdr:rowOff>266700</xdr:rowOff>
        </xdr:to>
        <xdr:sp macro="" textlink="">
          <xdr:nvSpPr>
            <xdr:cNvPr id="4248" name="Check Box 152" hidden="1">
              <a:extLst>
                <a:ext uri="{63B3BB69-23CF-44E3-9099-C40C66FF867C}">
                  <a14:compatExt spid="_x0000_s424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32</xdr:row>
          <xdr:rowOff>0</xdr:rowOff>
        </xdr:from>
        <xdr:to>
          <xdr:col>9</xdr:col>
          <xdr:colOff>838200</xdr:colOff>
          <xdr:row>32</xdr:row>
          <xdr:rowOff>266700</xdr:rowOff>
        </xdr:to>
        <xdr:sp macro="" textlink="">
          <xdr:nvSpPr>
            <xdr:cNvPr id="4249" name="Check Box 153" hidden="1">
              <a:extLst>
                <a:ext uri="{63B3BB69-23CF-44E3-9099-C40C66FF867C}">
                  <a14:compatExt spid="_x0000_s424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33</xdr:row>
          <xdr:rowOff>0</xdr:rowOff>
        </xdr:from>
        <xdr:to>
          <xdr:col>9</xdr:col>
          <xdr:colOff>838200</xdr:colOff>
          <xdr:row>33</xdr:row>
          <xdr:rowOff>266700</xdr:rowOff>
        </xdr:to>
        <xdr:sp macro="" textlink="">
          <xdr:nvSpPr>
            <xdr:cNvPr id="4250" name="Check Box 154" hidden="1">
              <a:extLst>
                <a:ext uri="{63B3BB69-23CF-44E3-9099-C40C66FF867C}">
                  <a14:compatExt spid="_x0000_s425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34</xdr:row>
          <xdr:rowOff>0</xdr:rowOff>
        </xdr:from>
        <xdr:to>
          <xdr:col>9</xdr:col>
          <xdr:colOff>838200</xdr:colOff>
          <xdr:row>34</xdr:row>
          <xdr:rowOff>266700</xdr:rowOff>
        </xdr:to>
        <xdr:sp macro="" textlink="">
          <xdr:nvSpPr>
            <xdr:cNvPr id="4251" name="Check Box 155" hidden="1">
              <a:extLst>
                <a:ext uri="{63B3BB69-23CF-44E3-9099-C40C66FF867C}">
                  <a14:compatExt spid="_x0000_s425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35</xdr:row>
          <xdr:rowOff>0</xdr:rowOff>
        </xdr:from>
        <xdr:to>
          <xdr:col>9</xdr:col>
          <xdr:colOff>838200</xdr:colOff>
          <xdr:row>35</xdr:row>
          <xdr:rowOff>266700</xdr:rowOff>
        </xdr:to>
        <xdr:sp macro="" textlink="">
          <xdr:nvSpPr>
            <xdr:cNvPr id="4252" name="Check Box 156" hidden="1">
              <a:extLst>
                <a:ext uri="{63B3BB69-23CF-44E3-9099-C40C66FF867C}">
                  <a14:compatExt spid="_x0000_s425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36</xdr:row>
          <xdr:rowOff>0</xdr:rowOff>
        </xdr:from>
        <xdr:to>
          <xdr:col>9</xdr:col>
          <xdr:colOff>838200</xdr:colOff>
          <xdr:row>36</xdr:row>
          <xdr:rowOff>266700</xdr:rowOff>
        </xdr:to>
        <xdr:sp macro="" textlink="">
          <xdr:nvSpPr>
            <xdr:cNvPr id="4253" name="Check Box 157" hidden="1">
              <a:extLst>
                <a:ext uri="{63B3BB69-23CF-44E3-9099-C40C66FF867C}">
                  <a14:compatExt spid="_x0000_s425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37</xdr:row>
          <xdr:rowOff>0</xdr:rowOff>
        </xdr:from>
        <xdr:to>
          <xdr:col>9</xdr:col>
          <xdr:colOff>838200</xdr:colOff>
          <xdr:row>37</xdr:row>
          <xdr:rowOff>266700</xdr:rowOff>
        </xdr:to>
        <xdr:sp macro="" textlink="">
          <xdr:nvSpPr>
            <xdr:cNvPr id="4254" name="Check Box 158" hidden="1">
              <a:extLst>
                <a:ext uri="{63B3BB69-23CF-44E3-9099-C40C66FF867C}">
                  <a14:compatExt spid="_x0000_s425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38</xdr:row>
          <xdr:rowOff>0</xdr:rowOff>
        </xdr:from>
        <xdr:to>
          <xdr:col>9</xdr:col>
          <xdr:colOff>838200</xdr:colOff>
          <xdr:row>38</xdr:row>
          <xdr:rowOff>266700</xdr:rowOff>
        </xdr:to>
        <xdr:sp macro="" textlink="">
          <xdr:nvSpPr>
            <xdr:cNvPr id="4255" name="Check Box 159" hidden="1">
              <a:extLst>
                <a:ext uri="{63B3BB69-23CF-44E3-9099-C40C66FF867C}">
                  <a14:compatExt spid="_x0000_s425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39</xdr:row>
          <xdr:rowOff>0</xdr:rowOff>
        </xdr:from>
        <xdr:to>
          <xdr:col>9</xdr:col>
          <xdr:colOff>838200</xdr:colOff>
          <xdr:row>39</xdr:row>
          <xdr:rowOff>266700</xdr:rowOff>
        </xdr:to>
        <xdr:sp macro="" textlink="">
          <xdr:nvSpPr>
            <xdr:cNvPr id="4256" name="Check Box 160" hidden="1">
              <a:extLst>
                <a:ext uri="{63B3BB69-23CF-44E3-9099-C40C66FF867C}">
                  <a14:compatExt spid="_x0000_s425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40</xdr:row>
          <xdr:rowOff>0</xdr:rowOff>
        </xdr:from>
        <xdr:to>
          <xdr:col>9</xdr:col>
          <xdr:colOff>838200</xdr:colOff>
          <xdr:row>40</xdr:row>
          <xdr:rowOff>266700</xdr:rowOff>
        </xdr:to>
        <xdr:sp macro="" textlink="">
          <xdr:nvSpPr>
            <xdr:cNvPr id="4257" name="Check Box 161" hidden="1">
              <a:extLst>
                <a:ext uri="{63B3BB69-23CF-44E3-9099-C40C66FF867C}">
                  <a14:compatExt spid="_x0000_s425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41</xdr:row>
          <xdr:rowOff>0</xdr:rowOff>
        </xdr:from>
        <xdr:to>
          <xdr:col>9</xdr:col>
          <xdr:colOff>838200</xdr:colOff>
          <xdr:row>41</xdr:row>
          <xdr:rowOff>266700</xdr:rowOff>
        </xdr:to>
        <xdr:sp macro="" textlink="">
          <xdr:nvSpPr>
            <xdr:cNvPr id="4258" name="Check Box 162" hidden="1">
              <a:extLst>
                <a:ext uri="{63B3BB69-23CF-44E3-9099-C40C66FF867C}">
                  <a14:compatExt spid="_x0000_s425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42</xdr:row>
          <xdr:rowOff>0</xdr:rowOff>
        </xdr:from>
        <xdr:to>
          <xdr:col>9</xdr:col>
          <xdr:colOff>838200</xdr:colOff>
          <xdr:row>42</xdr:row>
          <xdr:rowOff>266700</xdr:rowOff>
        </xdr:to>
        <xdr:sp macro="" textlink="">
          <xdr:nvSpPr>
            <xdr:cNvPr id="4259" name="Check Box 163" hidden="1">
              <a:extLst>
                <a:ext uri="{63B3BB69-23CF-44E3-9099-C40C66FF867C}">
                  <a14:compatExt spid="_x0000_s425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43</xdr:row>
          <xdr:rowOff>0</xdr:rowOff>
        </xdr:from>
        <xdr:to>
          <xdr:col>9</xdr:col>
          <xdr:colOff>838200</xdr:colOff>
          <xdr:row>43</xdr:row>
          <xdr:rowOff>266700</xdr:rowOff>
        </xdr:to>
        <xdr:sp macro="" textlink="">
          <xdr:nvSpPr>
            <xdr:cNvPr id="4260" name="Check Box 164" hidden="1">
              <a:extLst>
                <a:ext uri="{63B3BB69-23CF-44E3-9099-C40C66FF867C}">
                  <a14:compatExt spid="_x0000_s426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44</xdr:row>
          <xdr:rowOff>0</xdr:rowOff>
        </xdr:from>
        <xdr:to>
          <xdr:col>9</xdr:col>
          <xdr:colOff>838200</xdr:colOff>
          <xdr:row>44</xdr:row>
          <xdr:rowOff>266700</xdr:rowOff>
        </xdr:to>
        <xdr:sp macro="" textlink="">
          <xdr:nvSpPr>
            <xdr:cNvPr id="4261" name="Check Box 165" hidden="1">
              <a:extLst>
                <a:ext uri="{63B3BB69-23CF-44E3-9099-C40C66FF867C}">
                  <a14:compatExt spid="_x0000_s426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45</xdr:row>
          <xdr:rowOff>0</xdr:rowOff>
        </xdr:from>
        <xdr:to>
          <xdr:col>9</xdr:col>
          <xdr:colOff>838200</xdr:colOff>
          <xdr:row>45</xdr:row>
          <xdr:rowOff>266700</xdr:rowOff>
        </xdr:to>
        <xdr:sp macro="" textlink="">
          <xdr:nvSpPr>
            <xdr:cNvPr id="4262" name="Check Box 166" hidden="1">
              <a:extLst>
                <a:ext uri="{63B3BB69-23CF-44E3-9099-C40C66FF867C}">
                  <a14:compatExt spid="_x0000_s426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46</xdr:row>
          <xdr:rowOff>0</xdr:rowOff>
        </xdr:from>
        <xdr:to>
          <xdr:col>9</xdr:col>
          <xdr:colOff>838200</xdr:colOff>
          <xdr:row>46</xdr:row>
          <xdr:rowOff>266700</xdr:rowOff>
        </xdr:to>
        <xdr:sp macro="" textlink="">
          <xdr:nvSpPr>
            <xdr:cNvPr id="4263" name="Check Box 167" hidden="1">
              <a:extLst>
                <a:ext uri="{63B3BB69-23CF-44E3-9099-C40C66FF867C}">
                  <a14:compatExt spid="_x0000_s426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47</xdr:row>
          <xdr:rowOff>0</xdr:rowOff>
        </xdr:from>
        <xdr:to>
          <xdr:col>9</xdr:col>
          <xdr:colOff>838200</xdr:colOff>
          <xdr:row>47</xdr:row>
          <xdr:rowOff>266700</xdr:rowOff>
        </xdr:to>
        <xdr:sp macro="" textlink="">
          <xdr:nvSpPr>
            <xdr:cNvPr id="4264" name="Check Box 168" hidden="1">
              <a:extLst>
                <a:ext uri="{63B3BB69-23CF-44E3-9099-C40C66FF867C}">
                  <a14:compatExt spid="_x0000_s426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48</xdr:row>
          <xdr:rowOff>0</xdr:rowOff>
        </xdr:from>
        <xdr:to>
          <xdr:col>9</xdr:col>
          <xdr:colOff>838200</xdr:colOff>
          <xdr:row>48</xdr:row>
          <xdr:rowOff>266700</xdr:rowOff>
        </xdr:to>
        <xdr:sp macro="" textlink="">
          <xdr:nvSpPr>
            <xdr:cNvPr id="4265" name="Check Box 169" hidden="1">
              <a:extLst>
                <a:ext uri="{63B3BB69-23CF-44E3-9099-C40C66FF867C}">
                  <a14:compatExt spid="_x0000_s426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49</xdr:row>
          <xdr:rowOff>0</xdr:rowOff>
        </xdr:from>
        <xdr:to>
          <xdr:col>9</xdr:col>
          <xdr:colOff>838200</xdr:colOff>
          <xdr:row>49</xdr:row>
          <xdr:rowOff>266700</xdr:rowOff>
        </xdr:to>
        <xdr:sp macro="" textlink="">
          <xdr:nvSpPr>
            <xdr:cNvPr id="4266" name="Check Box 170" hidden="1">
              <a:extLst>
                <a:ext uri="{63B3BB69-23CF-44E3-9099-C40C66FF867C}">
                  <a14:compatExt spid="_x0000_s426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50</xdr:row>
          <xdr:rowOff>0</xdr:rowOff>
        </xdr:from>
        <xdr:to>
          <xdr:col>9</xdr:col>
          <xdr:colOff>838200</xdr:colOff>
          <xdr:row>50</xdr:row>
          <xdr:rowOff>266700</xdr:rowOff>
        </xdr:to>
        <xdr:sp macro="" textlink="">
          <xdr:nvSpPr>
            <xdr:cNvPr id="4267" name="Check Box 171" hidden="1">
              <a:extLst>
                <a:ext uri="{63B3BB69-23CF-44E3-9099-C40C66FF867C}">
                  <a14:compatExt spid="_x0000_s426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51</xdr:row>
          <xdr:rowOff>0</xdr:rowOff>
        </xdr:from>
        <xdr:to>
          <xdr:col>9</xdr:col>
          <xdr:colOff>838200</xdr:colOff>
          <xdr:row>51</xdr:row>
          <xdr:rowOff>266700</xdr:rowOff>
        </xdr:to>
        <xdr:sp macro="" textlink="">
          <xdr:nvSpPr>
            <xdr:cNvPr id="4268" name="Check Box 172" hidden="1">
              <a:extLst>
                <a:ext uri="{63B3BB69-23CF-44E3-9099-C40C66FF867C}">
                  <a14:compatExt spid="_x0000_s426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52</xdr:row>
          <xdr:rowOff>0</xdr:rowOff>
        </xdr:from>
        <xdr:to>
          <xdr:col>9</xdr:col>
          <xdr:colOff>838200</xdr:colOff>
          <xdr:row>52</xdr:row>
          <xdr:rowOff>266700</xdr:rowOff>
        </xdr:to>
        <xdr:sp macro="" textlink="">
          <xdr:nvSpPr>
            <xdr:cNvPr id="4269" name="Check Box 173" hidden="1">
              <a:extLst>
                <a:ext uri="{63B3BB69-23CF-44E3-9099-C40C66FF867C}">
                  <a14:compatExt spid="_x0000_s426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53</xdr:row>
          <xdr:rowOff>0</xdr:rowOff>
        </xdr:from>
        <xdr:to>
          <xdr:col>9</xdr:col>
          <xdr:colOff>838200</xdr:colOff>
          <xdr:row>53</xdr:row>
          <xdr:rowOff>266700</xdr:rowOff>
        </xdr:to>
        <xdr:sp macro="" textlink="">
          <xdr:nvSpPr>
            <xdr:cNvPr id="4270" name="Check Box 174" hidden="1">
              <a:extLst>
                <a:ext uri="{63B3BB69-23CF-44E3-9099-C40C66FF867C}">
                  <a14:compatExt spid="_x0000_s427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54</xdr:row>
          <xdr:rowOff>0</xdr:rowOff>
        </xdr:from>
        <xdr:to>
          <xdr:col>9</xdr:col>
          <xdr:colOff>838200</xdr:colOff>
          <xdr:row>54</xdr:row>
          <xdr:rowOff>266700</xdr:rowOff>
        </xdr:to>
        <xdr:sp macro="" textlink="">
          <xdr:nvSpPr>
            <xdr:cNvPr id="4271" name="Check Box 175" hidden="1">
              <a:extLst>
                <a:ext uri="{63B3BB69-23CF-44E3-9099-C40C66FF867C}">
                  <a14:compatExt spid="_x0000_s427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55</xdr:row>
          <xdr:rowOff>0</xdr:rowOff>
        </xdr:from>
        <xdr:to>
          <xdr:col>9</xdr:col>
          <xdr:colOff>838200</xdr:colOff>
          <xdr:row>55</xdr:row>
          <xdr:rowOff>266700</xdr:rowOff>
        </xdr:to>
        <xdr:sp macro="" textlink="">
          <xdr:nvSpPr>
            <xdr:cNvPr id="4272" name="Check Box 176" hidden="1">
              <a:extLst>
                <a:ext uri="{63B3BB69-23CF-44E3-9099-C40C66FF867C}">
                  <a14:compatExt spid="_x0000_s427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56</xdr:row>
          <xdr:rowOff>0</xdr:rowOff>
        </xdr:from>
        <xdr:to>
          <xdr:col>9</xdr:col>
          <xdr:colOff>838200</xdr:colOff>
          <xdr:row>56</xdr:row>
          <xdr:rowOff>266700</xdr:rowOff>
        </xdr:to>
        <xdr:sp macro="" textlink="">
          <xdr:nvSpPr>
            <xdr:cNvPr id="4273" name="Check Box 177" hidden="1">
              <a:extLst>
                <a:ext uri="{63B3BB69-23CF-44E3-9099-C40C66FF867C}">
                  <a14:compatExt spid="_x0000_s427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57</xdr:row>
          <xdr:rowOff>0</xdr:rowOff>
        </xdr:from>
        <xdr:to>
          <xdr:col>9</xdr:col>
          <xdr:colOff>838200</xdr:colOff>
          <xdr:row>57</xdr:row>
          <xdr:rowOff>266700</xdr:rowOff>
        </xdr:to>
        <xdr:sp macro="" textlink="">
          <xdr:nvSpPr>
            <xdr:cNvPr id="4274" name="Check Box 178" hidden="1">
              <a:extLst>
                <a:ext uri="{63B3BB69-23CF-44E3-9099-C40C66FF867C}">
                  <a14:compatExt spid="_x0000_s427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58</xdr:row>
          <xdr:rowOff>0</xdr:rowOff>
        </xdr:from>
        <xdr:to>
          <xdr:col>9</xdr:col>
          <xdr:colOff>838200</xdr:colOff>
          <xdr:row>58</xdr:row>
          <xdr:rowOff>266700</xdr:rowOff>
        </xdr:to>
        <xdr:sp macro="" textlink="">
          <xdr:nvSpPr>
            <xdr:cNvPr id="4275" name="Check Box 179" hidden="1">
              <a:extLst>
                <a:ext uri="{63B3BB69-23CF-44E3-9099-C40C66FF867C}">
                  <a14:compatExt spid="_x0000_s427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59</xdr:row>
          <xdr:rowOff>0</xdr:rowOff>
        </xdr:from>
        <xdr:to>
          <xdr:col>9</xdr:col>
          <xdr:colOff>838200</xdr:colOff>
          <xdr:row>59</xdr:row>
          <xdr:rowOff>266700</xdr:rowOff>
        </xdr:to>
        <xdr:sp macro="" textlink="">
          <xdr:nvSpPr>
            <xdr:cNvPr id="4276" name="Check Box 180" hidden="1">
              <a:extLst>
                <a:ext uri="{63B3BB69-23CF-44E3-9099-C40C66FF867C}">
                  <a14:compatExt spid="_x0000_s427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60</xdr:row>
          <xdr:rowOff>0</xdr:rowOff>
        </xdr:from>
        <xdr:to>
          <xdr:col>9</xdr:col>
          <xdr:colOff>838200</xdr:colOff>
          <xdr:row>60</xdr:row>
          <xdr:rowOff>266700</xdr:rowOff>
        </xdr:to>
        <xdr:sp macro="" textlink="">
          <xdr:nvSpPr>
            <xdr:cNvPr id="4277" name="Check Box 181" hidden="1">
              <a:extLst>
                <a:ext uri="{63B3BB69-23CF-44E3-9099-C40C66FF867C}">
                  <a14:compatExt spid="_x0000_s427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61</xdr:row>
          <xdr:rowOff>0</xdr:rowOff>
        </xdr:from>
        <xdr:to>
          <xdr:col>9</xdr:col>
          <xdr:colOff>838200</xdr:colOff>
          <xdr:row>61</xdr:row>
          <xdr:rowOff>266700</xdr:rowOff>
        </xdr:to>
        <xdr:sp macro="" textlink="">
          <xdr:nvSpPr>
            <xdr:cNvPr id="4278" name="Check Box 182" hidden="1">
              <a:extLst>
                <a:ext uri="{63B3BB69-23CF-44E3-9099-C40C66FF867C}">
                  <a14:compatExt spid="_x0000_s427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0</xdr:rowOff>
        </xdr:from>
        <xdr:to>
          <xdr:col>9</xdr:col>
          <xdr:colOff>838200</xdr:colOff>
          <xdr:row>62</xdr:row>
          <xdr:rowOff>266700</xdr:rowOff>
        </xdr:to>
        <xdr:sp macro="" textlink="">
          <xdr:nvSpPr>
            <xdr:cNvPr id="4279" name="Check Box 183" hidden="1">
              <a:extLst>
                <a:ext uri="{63B3BB69-23CF-44E3-9099-C40C66FF867C}">
                  <a14:compatExt spid="_x0000_s427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0</xdr:rowOff>
        </xdr:from>
        <xdr:to>
          <xdr:col>9</xdr:col>
          <xdr:colOff>838200</xdr:colOff>
          <xdr:row>63</xdr:row>
          <xdr:rowOff>266700</xdr:rowOff>
        </xdr:to>
        <xdr:sp macro="" textlink="">
          <xdr:nvSpPr>
            <xdr:cNvPr id="4280" name="Check Box 184" hidden="1">
              <a:extLst>
                <a:ext uri="{63B3BB69-23CF-44E3-9099-C40C66FF867C}">
                  <a14:compatExt spid="_x0000_s428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64</xdr:row>
          <xdr:rowOff>0</xdr:rowOff>
        </xdr:from>
        <xdr:to>
          <xdr:col>9</xdr:col>
          <xdr:colOff>838200</xdr:colOff>
          <xdr:row>64</xdr:row>
          <xdr:rowOff>266700</xdr:rowOff>
        </xdr:to>
        <xdr:sp macro="" textlink="">
          <xdr:nvSpPr>
            <xdr:cNvPr id="4281" name="Check Box 185" hidden="1">
              <a:extLst>
                <a:ext uri="{63B3BB69-23CF-44E3-9099-C40C66FF867C}">
                  <a14:compatExt spid="_x0000_s428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65</xdr:row>
          <xdr:rowOff>0</xdr:rowOff>
        </xdr:from>
        <xdr:to>
          <xdr:col>9</xdr:col>
          <xdr:colOff>838200</xdr:colOff>
          <xdr:row>65</xdr:row>
          <xdr:rowOff>266700</xdr:rowOff>
        </xdr:to>
        <xdr:sp macro="" textlink="">
          <xdr:nvSpPr>
            <xdr:cNvPr id="4282" name="Check Box 186" hidden="1">
              <a:extLst>
                <a:ext uri="{63B3BB69-23CF-44E3-9099-C40C66FF867C}">
                  <a14:compatExt spid="_x0000_s428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66</xdr:row>
          <xdr:rowOff>0</xdr:rowOff>
        </xdr:from>
        <xdr:to>
          <xdr:col>9</xdr:col>
          <xdr:colOff>838200</xdr:colOff>
          <xdr:row>66</xdr:row>
          <xdr:rowOff>266700</xdr:rowOff>
        </xdr:to>
        <xdr:sp macro="" textlink="">
          <xdr:nvSpPr>
            <xdr:cNvPr id="4283" name="Check Box 187" hidden="1">
              <a:extLst>
                <a:ext uri="{63B3BB69-23CF-44E3-9099-C40C66FF867C}">
                  <a14:compatExt spid="_x0000_s428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67</xdr:row>
          <xdr:rowOff>0</xdr:rowOff>
        </xdr:from>
        <xdr:to>
          <xdr:col>9</xdr:col>
          <xdr:colOff>838200</xdr:colOff>
          <xdr:row>67</xdr:row>
          <xdr:rowOff>266700</xdr:rowOff>
        </xdr:to>
        <xdr:sp macro="" textlink="">
          <xdr:nvSpPr>
            <xdr:cNvPr id="4284" name="Check Box 188" hidden="1">
              <a:extLst>
                <a:ext uri="{63B3BB69-23CF-44E3-9099-C40C66FF867C}">
                  <a14:compatExt spid="_x0000_s428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68</xdr:row>
          <xdr:rowOff>0</xdr:rowOff>
        </xdr:from>
        <xdr:to>
          <xdr:col>9</xdr:col>
          <xdr:colOff>838200</xdr:colOff>
          <xdr:row>68</xdr:row>
          <xdr:rowOff>266700</xdr:rowOff>
        </xdr:to>
        <xdr:sp macro="" textlink="">
          <xdr:nvSpPr>
            <xdr:cNvPr id="4285" name="Check Box 189" hidden="1">
              <a:extLst>
                <a:ext uri="{63B3BB69-23CF-44E3-9099-C40C66FF867C}">
                  <a14:compatExt spid="_x0000_s428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69</xdr:row>
          <xdr:rowOff>0</xdr:rowOff>
        </xdr:from>
        <xdr:to>
          <xdr:col>9</xdr:col>
          <xdr:colOff>838200</xdr:colOff>
          <xdr:row>69</xdr:row>
          <xdr:rowOff>266700</xdr:rowOff>
        </xdr:to>
        <xdr:sp macro="" textlink="">
          <xdr:nvSpPr>
            <xdr:cNvPr id="4286" name="Check Box 190" hidden="1">
              <a:extLst>
                <a:ext uri="{63B3BB69-23CF-44E3-9099-C40C66FF867C}">
                  <a14:compatExt spid="_x0000_s428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70</xdr:row>
          <xdr:rowOff>0</xdr:rowOff>
        </xdr:from>
        <xdr:to>
          <xdr:col>9</xdr:col>
          <xdr:colOff>838200</xdr:colOff>
          <xdr:row>70</xdr:row>
          <xdr:rowOff>266700</xdr:rowOff>
        </xdr:to>
        <xdr:sp macro="" textlink="">
          <xdr:nvSpPr>
            <xdr:cNvPr id="4287" name="Check Box 191" hidden="1">
              <a:extLst>
                <a:ext uri="{63B3BB69-23CF-44E3-9099-C40C66FF867C}">
                  <a14:compatExt spid="_x0000_s428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71</xdr:row>
          <xdr:rowOff>0</xdr:rowOff>
        </xdr:from>
        <xdr:to>
          <xdr:col>9</xdr:col>
          <xdr:colOff>838200</xdr:colOff>
          <xdr:row>71</xdr:row>
          <xdr:rowOff>266700</xdr:rowOff>
        </xdr:to>
        <xdr:sp macro="" textlink="">
          <xdr:nvSpPr>
            <xdr:cNvPr id="4288" name="Check Box 192" hidden="1">
              <a:extLst>
                <a:ext uri="{63B3BB69-23CF-44E3-9099-C40C66FF867C}">
                  <a14:compatExt spid="_x0000_s428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72</xdr:row>
          <xdr:rowOff>0</xdr:rowOff>
        </xdr:from>
        <xdr:to>
          <xdr:col>9</xdr:col>
          <xdr:colOff>838200</xdr:colOff>
          <xdr:row>72</xdr:row>
          <xdr:rowOff>266700</xdr:rowOff>
        </xdr:to>
        <xdr:sp macro="" textlink="">
          <xdr:nvSpPr>
            <xdr:cNvPr id="4289" name="Check Box 193" hidden="1">
              <a:extLst>
                <a:ext uri="{63B3BB69-23CF-44E3-9099-C40C66FF867C}">
                  <a14:compatExt spid="_x0000_s428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73</xdr:row>
          <xdr:rowOff>0</xdr:rowOff>
        </xdr:from>
        <xdr:to>
          <xdr:col>9</xdr:col>
          <xdr:colOff>838200</xdr:colOff>
          <xdr:row>73</xdr:row>
          <xdr:rowOff>266700</xdr:rowOff>
        </xdr:to>
        <xdr:sp macro="" textlink="">
          <xdr:nvSpPr>
            <xdr:cNvPr id="4290" name="Check Box 194" hidden="1">
              <a:extLst>
                <a:ext uri="{63B3BB69-23CF-44E3-9099-C40C66FF867C}">
                  <a14:compatExt spid="_x0000_s429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74</xdr:row>
          <xdr:rowOff>0</xdr:rowOff>
        </xdr:from>
        <xdr:to>
          <xdr:col>9</xdr:col>
          <xdr:colOff>838200</xdr:colOff>
          <xdr:row>74</xdr:row>
          <xdr:rowOff>266700</xdr:rowOff>
        </xdr:to>
        <xdr:sp macro="" textlink="">
          <xdr:nvSpPr>
            <xdr:cNvPr id="4291" name="Check Box 195" hidden="1">
              <a:extLst>
                <a:ext uri="{63B3BB69-23CF-44E3-9099-C40C66FF867C}">
                  <a14:compatExt spid="_x0000_s429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75</xdr:row>
          <xdr:rowOff>0</xdr:rowOff>
        </xdr:from>
        <xdr:to>
          <xdr:col>9</xdr:col>
          <xdr:colOff>838200</xdr:colOff>
          <xdr:row>75</xdr:row>
          <xdr:rowOff>266700</xdr:rowOff>
        </xdr:to>
        <xdr:sp macro="" textlink="">
          <xdr:nvSpPr>
            <xdr:cNvPr id="4292" name="Check Box 196" hidden="1">
              <a:extLst>
                <a:ext uri="{63B3BB69-23CF-44E3-9099-C40C66FF867C}">
                  <a14:compatExt spid="_x0000_s429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76</xdr:row>
          <xdr:rowOff>0</xdr:rowOff>
        </xdr:from>
        <xdr:to>
          <xdr:col>9</xdr:col>
          <xdr:colOff>838200</xdr:colOff>
          <xdr:row>76</xdr:row>
          <xdr:rowOff>266700</xdr:rowOff>
        </xdr:to>
        <xdr:sp macro="" textlink="">
          <xdr:nvSpPr>
            <xdr:cNvPr id="4293" name="Check Box 197" hidden="1">
              <a:extLst>
                <a:ext uri="{63B3BB69-23CF-44E3-9099-C40C66FF867C}">
                  <a14:compatExt spid="_x0000_s429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77</xdr:row>
          <xdr:rowOff>0</xdr:rowOff>
        </xdr:from>
        <xdr:to>
          <xdr:col>9</xdr:col>
          <xdr:colOff>838200</xdr:colOff>
          <xdr:row>77</xdr:row>
          <xdr:rowOff>266700</xdr:rowOff>
        </xdr:to>
        <xdr:sp macro="" textlink="">
          <xdr:nvSpPr>
            <xdr:cNvPr id="4294" name="Check Box 198" hidden="1">
              <a:extLst>
                <a:ext uri="{63B3BB69-23CF-44E3-9099-C40C66FF867C}">
                  <a14:compatExt spid="_x0000_s429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78</xdr:row>
          <xdr:rowOff>0</xdr:rowOff>
        </xdr:from>
        <xdr:to>
          <xdr:col>9</xdr:col>
          <xdr:colOff>838200</xdr:colOff>
          <xdr:row>78</xdr:row>
          <xdr:rowOff>266700</xdr:rowOff>
        </xdr:to>
        <xdr:sp macro="" textlink="">
          <xdr:nvSpPr>
            <xdr:cNvPr id="4295" name="Check Box 199" hidden="1">
              <a:extLst>
                <a:ext uri="{63B3BB69-23CF-44E3-9099-C40C66FF867C}">
                  <a14:compatExt spid="_x0000_s429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79</xdr:row>
          <xdr:rowOff>0</xdr:rowOff>
        </xdr:from>
        <xdr:to>
          <xdr:col>9</xdr:col>
          <xdr:colOff>838200</xdr:colOff>
          <xdr:row>79</xdr:row>
          <xdr:rowOff>266700</xdr:rowOff>
        </xdr:to>
        <xdr:sp macro="" textlink="">
          <xdr:nvSpPr>
            <xdr:cNvPr id="4296" name="Check Box 200" hidden="1">
              <a:extLst>
                <a:ext uri="{63B3BB69-23CF-44E3-9099-C40C66FF867C}">
                  <a14:compatExt spid="_x0000_s429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80</xdr:row>
          <xdr:rowOff>0</xdr:rowOff>
        </xdr:from>
        <xdr:to>
          <xdr:col>9</xdr:col>
          <xdr:colOff>838200</xdr:colOff>
          <xdr:row>80</xdr:row>
          <xdr:rowOff>266700</xdr:rowOff>
        </xdr:to>
        <xdr:sp macro="" textlink="">
          <xdr:nvSpPr>
            <xdr:cNvPr id="4297" name="Check Box 201" hidden="1">
              <a:extLst>
                <a:ext uri="{63B3BB69-23CF-44E3-9099-C40C66FF867C}">
                  <a14:compatExt spid="_x0000_s429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81</xdr:row>
          <xdr:rowOff>0</xdr:rowOff>
        </xdr:from>
        <xdr:to>
          <xdr:col>9</xdr:col>
          <xdr:colOff>838200</xdr:colOff>
          <xdr:row>81</xdr:row>
          <xdr:rowOff>266700</xdr:rowOff>
        </xdr:to>
        <xdr:sp macro="" textlink="">
          <xdr:nvSpPr>
            <xdr:cNvPr id="4298" name="Check Box 202" hidden="1">
              <a:extLst>
                <a:ext uri="{63B3BB69-23CF-44E3-9099-C40C66FF867C}">
                  <a14:compatExt spid="_x0000_s429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82</xdr:row>
          <xdr:rowOff>0</xdr:rowOff>
        </xdr:from>
        <xdr:to>
          <xdr:col>9</xdr:col>
          <xdr:colOff>838200</xdr:colOff>
          <xdr:row>82</xdr:row>
          <xdr:rowOff>266700</xdr:rowOff>
        </xdr:to>
        <xdr:sp macro="" textlink="">
          <xdr:nvSpPr>
            <xdr:cNvPr id="4299" name="Check Box 203" hidden="1">
              <a:extLst>
                <a:ext uri="{63B3BB69-23CF-44E3-9099-C40C66FF867C}">
                  <a14:compatExt spid="_x0000_s429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83</xdr:row>
          <xdr:rowOff>0</xdr:rowOff>
        </xdr:from>
        <xdr:to>
          <xdr:col>9</xdr:col>
          <xdr:colOff>838200</xdr:colOff>
          <xdr:row>83</xdr:row>
          <xdr:rowOff>266700</xdr:rowOff>
        </xdr:to>
        <xdr:sp macro="" textlink="">
          <xdr:nvSpPr>
            <xdr:cNvPr id="4300" name="Check Box 204" hidden="1">
              <a:extLst>
                <a:ext uri="{63B3BB69-23CF-44E3-9099-C40C66FF867C}">
                  <a14:compatExt spid="_x0000_s4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84</xdr:row>
          <xdr:rowOff>0</xdr:rowOff>
        </xdr:from>
        <xdr:to>
          <xdr:col>9</xdr:col>
          <xdr:colOff>838200</xdr:colOff>
          <xdr:row>84</xdr:row>
          <xdr:rowOff>266700</xdr:rowOff>
        </xdr:to>
        <xdr:sp macro="" textlink="">
          <xdr:nvSpPr>
            <xdr:cNvPr id="4301" name="Check Box 205" hidden="1">
              <a:extLst>
                <a:ext uri="{63B3BB69-23CF-44E3-9099-C40C66FF867C}">
                  <a14:compatExt spid="_x0000_s430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85</xdr:row>
          <xdr:rowOff>0</xdr:rowOff>
        </xdr:from>
        <xdr:to>
          <xdr:col>9</xdr:col>
          <xdr:colOff>838200</xdr:colOff>
          <xdr:row>85</xdr:row>
          <xdr:rowOff>266700</xdr:rowOff>
        </xdr:to>
        <xdr:sp macro="" textlink="">
          <xdr:nvSpPr>
            <xdr:cNvPr id="4302" name="Check Box 206" hidden="1">
              <a:extLst>
                <a:ext uri="{63B3BB69-23CF-44E3-9099-C40C66FF867C}">
                  <a14:compatExt spid="_x0000_s430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86</xdr:row>
          <xdr:rowOff>0</xdr:rowOff>
        </xdr:from>
        <xdr:to>
          <xdr:col>9</xdr:col>
          <xdr:colOff>838200</xdr:colOff>
          <xdr:row>86</xdr:row>
          <xdr:rowOff>266700</xdr:rowOff>
        </xdr:to>
        <xdr:sp macro="" textlink="">
          <xdr:nvSpPr>
            <xdr:cNvPr id="4303" name="Check Box 207" hidden="1">
              <a:extLst>
                <a:ext uri="{63B3BB69-23CF-44E3-9099-C40C66FF867C}">
                  <a14:compatExt spid="_x0000_s430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87</xdr:row>
          <xdr:rowOff>0</xdr:rowOff>
        </xdr:from>
        <xdr:to>
          <xdr:col>9</xdr:col>
          <xdr:colOff>838200</xdr:colOff>
          <xdr:row>87</xdr:row>
          <xdr:rowOff>266700</xdr:rowOff>
        </xdr:to>
        <xdr:sp macro="" textlink="">
          <xdr:nvSpPr>
            <xdr:cNvPr id="4304" name="Check Box 208" hidden="1">
              <a:extLst>
                <a:ext uri="{63B3BB69-23CF-44E3-9099-C40C66FF867C}">
                  <a14:compatExt spid="_x0000_s430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88</xdr:row>
          <xdr:rowOff>0</xdr:rowOff>
        </xdr:from>
        <xdr:to>
          <xdr:col>9</xdr:col>
          <xdr:colOff>838200</xdr:colOff>
          <xdr:row>88</xdr:row>
          <xdr:rowOff>266700</xdr:rowOff>
        </xdr:to>
        <xdr:sp macro="" textlink="">
          <xdr:nvSpPr>
            <xdr:cNvPr id="4305" name="Check Box 209" hidden="1">
              <a:extLst>
                <a:ext uri="{63B3BB69-23CF-44E3-9099-C40C66FF867C}">
                  <a14:compatExt spid="_x0000_s430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89</xdr:row>
          <xdr:rowOff>0</xdr:rowOff>
        </xdr:from>
        <xdr:to>
          <xdr:col>9</xdr:col>
          <xdr:colOff>838200</xdr:colOff>
          <xdr:row>89</xdr:row>
          <xdr:rowOff>266700</xdr:rowOff>
        </xdr:to>
        <xdr:sp macro="" textlink="">
          <xdr:nvSpPr>
            <xdr:cNvPr id="4306" name="Check Box 210" hidden="1">
              <a:extLst>
                <a:ext uri="{63B3BB69-23CF-44E3-9099-C40C66FF867C}">
                  <a14:compatExt spid="_x0000_s430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90</xdr:row>
          <xdr:rowOff>0</xdr:rowOff>
        </xdr:from>
        <xdr:to>
          <xdr:col>9</xdr:col>
          <xdr:colOff>838200</xdr:colOff>
          <xdr:row>90</xdr:row>
          <xdr:rowOff>266700</xdr:rowOff>
        </xdr:to>
        <xdr:sp macro="" textlink="">
          <xdr:nvSpPr>
            <xdr:cNvPr id="4307" name="Check Box 211" hidden="1">
              <a:extLst>
                <a:ext uri="{63B3BB69-23CF-44E3-9099-C40C66FF867C}">
                  <a14:compatExt spid="_x0000_s430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91</xdr:row>
          <xdr:rowOff>0</xdr:rowOff>
        </xdr:from>
        <xdr:to>
          <xdr:col>9</xdr:col>
          <xdr:colOff>838200</xdr:colOff>
          <xdr:row>91</xdr:row>
          <xdr:rowOff>266700</xdr:rowOff>
        </xdr:to>
        <xdr:sp macro="" textlink="">
          <xdr:nvSpPr>
            <xdr:cNvPr id="4308" name="Check Box 212" hidden="1">
              <a:extLst>
                <a:ext uri="{63B3BB69-23CF-44E3-9099-C40C66FF867C}">
                  <a14:compatExt spid="_x0000_s430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92</xdr:row>
          <xdr:rowOff>0</xdr:rowOff>
        </xdr:from>
        <xdr:to>
          <xdr:col>9</xdr:col>
          <xdr:colOff>838200</xdr:colOff>
          <xdr:row>92</xdr:row>
          <xdr:rowOff>266700</xdr:rowOff>
        </xdr:to>
        <xdr:sp macro="" textlink="">
          <xdr:nvSpPr>
            <xdr:cNvPr id="4309" name="Check Box 213" hidden="1">
              <a:extLst>
                <a:ext uri="{63B3BB69-23CF-44E3-9099-C40C66FF867C}">
                  <a14:compatExt spid="_x0000_s430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93</xdr:row>
          <xdr:rowOff>0</xdr:rowOff>
        </xdr:from>
        <xdr:to>
          <xdr:col>9</xdr:col>
          <xdr:colOff>838200</xdr:colOff>
          <xdr:row>93</xdr:row>
          <xdr:rowOff>266700</xdr:rowOff>
        </xdr:to>
        <xdr:sp macro="" textlink="">
          <xdr:nvSpPr>
            <xdr:cNvPr id="4310" name="Check Box 214" hidden="1">
              <a:extLst>
                <a:ext uri="{63B3BB69-23CF-44E3-9099-C40C66FF867C}">
                  <a14:compatExt spid="_x0000_s431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94</xdr:row>
          <xdr:rowOff>0</xdr:rowOff>
        </xdr:from>
        <xdr:to>
          <xdr:col>9</xdr:col>
          <xdr:colOff>838200</xdr:colOff>
          <xdr:row>94</xdr:row>
          <xdr:rowOff>266700</xdr:rowOff>
        </xdr:to>
        <xdr:sp macro="" textlink="">
          <xdr:nvSpPr>
            <xdr:cNvPr id="4311" name="Check Box 215" hidden="1">
              <a:extLst>
                <a:ext uri="{63B3BB69-23CF-44E3-9099-C40C66FF867C}">
                  <a14:compatExt spid="_x0000_s431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95</xdr:row>
          <xdr:rowOff>0</xdr:rowOff>
        </xdr:from>
        <xdr:to>
          <xdr:col>9</xdr:col>
          <xdr:colOff>838200</xdr:colOff>
          <xdr:row>95</xdr:row>
          <xdr:rowOff>266700</xdr:rowOff>
        </xdr:to>
        <xdr:sp macro="" textlink="">
          <xdr:nvSpPr>
            <xdr:cNvPr id="4312" name="Check Box 216" hidden="1">
              <a:extLst>
                <a:ext uri="{63B3BB69-23CF-44E3-9099-C40C66FF867C}">
                  <a14:compatExt spid="_x0000_s431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96</xdr:row>
          <xdr:rowOff>0</xdr:rowOff>
        </xdr:from>
        <xdr:to>
          <xdr:col>9</xdr:col>
          <xdr:colOff>838200</xdr:colOff>
          <xdr:row>96</xdr:row>
          <xdr:rowOff>266700</xdr:rowOff>
        </xdr:to>
        <xdr:sp macro="" textlink="">
          <xdr:nvSpPr>
            <xdr:cNvPr id="4313" name="Check Box 217" hidden="1">
              <a:extLst>
                <a:ext uri="{63B3BB69-23CF-44E3-9099-C40C66FF867C}">
                  <a14:compatExt spid="_x0000_s431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97</xdr:row>
          <xdr:rowOff>0</xdr:rowOff>
        </xdr:from>
        <xdr:to>
          <xdr:col>9</xdr:col>
          <xdr:colOff>838200</xdr:colOff>
          <xdr:row>97</xdr:row>
          <xdr:rowOff>266700</xdr:rowOff>
        </xdr:to>
        <xdr:sp macro="" textlink="">
          <xdr:nvSpPr>
            <xdr:cNvPr id="4314" name="Check Box 218" hidden="1">
              <a:extLst>
                <a:ext uri="{63B3BB69-23CF-44E3-9099-C40C66FF867C}">
                  <a14:compatExt spid="_x0000_s431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98</xdr:row>
          <xdr:rowOff>0</xdr:rowOff>
        </xdr:from>
        <xdr:to>
          <xdr:col>9</xdr:col>
          <xdr:colOff>838200</xdr:colOff>
          <xdr:row>98</xdr:row>
          <xdr:rowOff>266700</xdr:rowOff>
        </xdr:to>
        <xdr:sp macro="" textlink="">
          <xdr:nvSpPr>
            <xdr:cNvPr id="4315" name="Check Box 219" hidden="1">
              <a:extLst>
                <a:ext uri="{63B3BB69-23CF-44E3-9099-C40C66FF867C}">
                  <a14:compatExt spid="_x0000_s431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99</xdr:row>
          <xdr:rowOff>0</xdr:rowOff>
        </xdr:from>
        <xdr:to>
          <xdr:col>9</xdr:col>
          <xdr:colOff>838200</xdr:colOff>
          <xdr:row>99</xdr:row>
          <xdr:rowOff>266700</xdr:rowOff>
        </xdr:to>
        <xdr:sp macro="" textlink="">
          <xdr:nvSpPr>
            <xdr:cNvPr id="4316" name="Check Box 220" hidden="1">
              <a:extLst>
                <a:ext uri="{63B3BB69-23CF-44E3-9099-C40C66FF867C}">
                  <a14:compatExt spid="_x0000_s431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100</xdr:row>
          <xdr:rowOff>0</xdr:rowOff>
        </xdr:from>
        <xdr:to>
          <xdr:col>9</xdr:col>
          <xdr:colOff>838200</xdr:colOff>
          <xdr:row>100</xdr:row>
          <xdr:rowOff>266700</xdr:rowOff>
        </xdr:to>
        <xdr:sp macro="" textlink="">
          <xdr:nvSpPr>
            <xdr:cNvPr id="4317" name="Check Box 221" hidden="1">
              <a:extLst>
                <a:ext uri="{63B3BB69-23CF-44E3-9099-C40C66FF867C}">
                  <a14:compatExt spid="_x0000_s431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101</xdr:row>
          <xdr:rowOff>0</xdr:rowOff>
        </xdr:from>
        <xdr:to>
          <xdr:col>9</xdr:col>
          <xdr:colOff>838200</xdr:colOff>
          <xdr:row>101</xdr:row>
          <xdr:rowOff>266700</xdr:rowOff>
        </xdr:to>
        <xdr:sp macro="" textlink="">
          <xdr:nvSpPr>
            <xdr:cNvPr id="4318" name="Check Box 222" hidden="1">
              <a:extLst>
                <a:ext uri="{63B3BB69-23CF-44E3-9099-C40C66FF867C}">
                  <a14:compatExt spid="_x0000_s431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102</xdr:row>
          <xdr:rowOff>0</xdr:rowOff>
        </xdr:from>
        <xdr:to>
          <xdr:col>9</xdr:col>
          <xdr:colOff>838200</xdr:colOff>
          <xdr:row>102</xdr:row>
          <xdr:rowOff>266700</xdr:rowOff>
        </xdr:to>
        <xdr:sp macro="" textlink="">
          <xdr:nvSpPr>
            <xdr:cNvPr id="4319" name="Check Box 223" hidden="1">
              <a:extLst>
                <a:ext uri="{63B3BB69-23CF-44E3-9099-C40C66FF867C}">
                  <a14:compatExt spid="_x0000_s431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103</xdr:row>
          <xdr:rowOff>0</xdr:rowOff>
        </xdr:from>
        <xdr:to>
          <xdr:col>9</xdr:col>
          <xdr:colOff>838200</xdr:colOff>
          <xdr:row>103</xdr:row>
          <xdr:rowOff>266700</xdr:rowOff>
        </xdr:to>
        <xdr:sp macro="" textlink="">
          <xdr:nvSpPr>
            <xdr:cNvPr id="4320" name="Check Box 224" hidden="1">
              <a:extLst>
                <a:ext uri="{63B3BB69-23CF-44E3-9099-C40C66FF867C}">
                  <a14:compatExt spid="_x0000_s432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104</xdr:row>
          <xdr:rowOff>0</xdr:rowOff>
        </xdr:from>
        <xdr:to>
          <xdr:col>9</xdr:col>
          <xdr:colOff>838200</xdr:colOff>
          <xdr:row>104</xdr:row>
          <xdr:rowOff>266700</xdr:rowOff>
        </xdr:to>
        <xdr:sp macro="" textlink="">
          <xdr:nvSpPr>
            <xdr:cNvPr id="4321" name="Check Box 225" hidden="1">
              <a:extLst>
                <a:ext uri="{63B3BB69-23CF-44E3-9099-C40C66FF867C}">
                  <a14:compatExt spid="_x0000_s432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105</xdr:row>
          <xdr:rowOff>0</xdr:rowOff>
        </xdr:from>
        <xdr:to>
          <xdr:col>9</xdr:col>
          <xdr:colOff>838200</xdr:colOff>
          <xdr:row>105</xdr:row>
          <xdr:rowOff>266700</xdr:rowOff>
        </xdr:to>
        <xdr:sp macro="" textlink="">
          <xdr:nvSpPr>
            <xdr:cNvPr id="4322" name="Check Box 226" hidden="1">
              <a:extLst>
                <a:ext uri="{63B3BB69-23CF-44E3-9099-C40C66FF867C}">
                  <a14:compatExt spid="_x0000_s432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106</xdr:row>
          <xdr:rowOff>0</xdr:rowOff>
        </xdr:from>
        <xdr:to>
          <xdr:col>9</xdr:col>
          <xdr:colOff>838200</xdr:colOff>
          <xdr:row>106</xdr:row>
          <xdr:rowOff>266700</xdr:rowOff>
        </xdr:to>
        <xdr:sp macro="" textlink="">
          <xdr:nvSpPr>
            <xdr:cNvPr id="4323" name="Check Box 227" hidden="1">
              <a:extLst>
                <a:ext uri="{63B3BB69-23CF-44E3-9099-C40C66FF867C}">
                  <a14:compatExt spid="_x0000_s432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107</xdr:row>
          <xdr:rowOff>0</xdr:rowOff>
        </xdr:from>
        <xdr:to>
          <xdr:col>9</xdr:col>
          <xdr:colOff>838200</xdr:colOff>
          <xdr:row>107</xdr:row>
          <xdr:rowOff>266700</xdr:rowOff>
        </xdr:to>
        <xdr:sp macro="" textlink="">
          <xdr:nvSpPr>
            <xdr:cNvPr id="4324" name="Check Box 228" hidden="1">
              <a:extLst>
                <a:ext uri="{63B3BB69-23CF-44E3-9099-C40C66FF867C}">
                  <a14:compatExt spid="_x0000_s432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108</xdr:row>
          <xdr:rowOff>0</xdr:rowOff>
        </xdr:from>
        <xdr:to>
          <xdr:col>9</xdr:col>
          <xdr:colOff>838200</xdr:colOff>
          <xdr:row>108</xdr:row>
          <xdr:rowOff>266700</xdr:rowOff>
        </xdr:to>
        <xdr:sp macro="" textlink="">
          <xdr:nvSpPr>
            <xdr:cNvPr id="4325" name="Check Box 229" hidden="1">
              <a:extLst>
                <a:ext uri="{63B3BB69-23CF-44E3-9099-C40C66FF867C}">
                  <a14:compatExt spid="_x0000_s432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109</xdr:row>
          <xdr:rowOff>0</xdr:rowOff>
        </xdr:from>
        <xdr:to>
          <xdr:col>9</xdr:col>
          <xdr:colOff>838200</xdr:colOff>
          <xdr:row>109</xdr:row>
          <xdr:rowOff>266700</xdr:rowOff>
        </xdr:to>
        <xdr:sp macro="" textlink="">
          <xdr:nvSpPr>
            <xdr:cNvPr id="4326" name="Check Box 230" hidden="1">
              <a:extLst>
                <a:ext uri="{63B3BB69-23CF-44E3-9099-C40C66FF867C}">
                  <a14:compatExt spid="_x0000_s432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110</xdr:row>
          <xdr:rowOff>0</xdr:rowOff>
        </xdr:from>
        <xdr:to>
          <xdr:col>9</xdr:col>
          <xdr:colOff>838200</xdr:colOff>
          <xdr:row>110</xdr:row>
          <xdr:rowOff>266700</xdr:rowOff>
        </xdr:to>
        <xdr:sp macro="" textlink="">
          <xdr:nvSpPr>
            <xdr:cNvPr id="4327" name="Check Box 231" hidden="1">
              <a:extLst>
                <a:ext uri="{63B3BB69-23CF-44E3-9099-C40C66FF867C}">
                  <a14:compatExt spid="_x0000_s432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111</xdr:row>
          <xdr:rowOff>0</xdr:rowOff>
        </xdr:from>
        <xdr:to>
          <xdr:col>9</xdr:col>
          <xdr:colOff>838200</xdr:colOff>
          <xdr:row>111</xdr:row>
          <xdr:rowOff>266700</xdr:rowOff>
        </xdr:to>
        <xdr:sp macro="" textlink="">
          <xdr:nvSpPr>
            <xdr:cNvPr id="4328" name="Check Box 232" hidden="1">
              <a:extLst>
                <a:ext uri="{63B3BB69-23CF-44E3-9099-C40C66FF867C}">
                  <a14:compatExt spid="_x0000_s432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112</xdr:row>
          <xdr:rowOff>0</xdr:rowOff>
        </xdr:from>
        <xdr:to>
          <xdr:col>9</xdr:col>
          <xdr:colOff>838200</xdr:colOff>
          <xdr:row>112</xdr:row>
          <xdr:rowOff>266700</xdr:rowOff>
        </xdr:to>
        <xdr:sp macro="" textlink="">
          <xdr:nvSpPr>
            <xdr:cNvPr id="4329" name="Check Box 233" hidden="1">
              <a:extLst>
                <a:ext uri="{63B3BB69-23CF-44E3-9099-C40C66FF867C}">
                  <a14:compatExt spid="_x0000_s432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13</xdr:row>
          <xdr:rowOff>0</xdr:rowOff>
        </xdr:from>
        <xdr:to>
          <xdr:col>10</xdr:col>
          <xdr:colOff>838200</xdr:colOff>
          <xdr:row>13</xdr:row>
          <xdr:rowOff>266700</xdr:rowOff>
        </xdr:to>
        <xdr:sp macro="" textlink="">
          <xdr:nvSpPr>
            <xdr:cNvPr id="4330" name="Check Box 234" hidden="1">
              <a:extLst>
                <a:ext uri="{63B3BB69-23CF-44E3-9099-C40C66FF867C}">
                  <a14:compatExt spid="_x0000_s433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14</xdr:row>
          <xdr:rowOff>0</xdr:rowOff>
        </xdr:from>
        <xdr:to>
          <xdr:col>10</xdr:col>
          <xdr:colOff>838200</xdr:colOff>
          <xdr:row>14</xdr:row>
          <xdr:rowOff>266700</xdr:rowOff>
        </xdr:to>
        <xdr:sp macro="" textlink="">
          <xdr:nvSpPr>
            <xdr:cNvPr id="4331" name="Check Box 235" hidden="1">
              <a:extLst>
                <a:ext uri="{63B3BB69-23CF-44E3-9099-C40C66FF867C}">
                  <a14:compatExt spid="_x0000_s433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15</xdr:row>
          <xdr:rowOff>0</xdr:rowOff>
        </xdr:from>
        <xdr:to>
          <xdr:col>10</xdr:col>
          <xdr:colOff>838200</xdr:colOff>
          <xdr:row>15</xdr:row>
          <xdr:rowOff>266700</xdr:rowOff>
        </xdr:to>
        <xdr:sp macro="" textlink="">
          <xdr:nvSpPr>
            <xdr:cNvPr id="4332" name="Check Box 236" hidden="1">
              <a:extLst>
                <a:ext uri="{63B3BB69-23CF-44E3-9099-C40C66FF867C}">
                  <a14:compatExt spid="_x0000_s433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16</xdr:row>
          <xdr:rowOff>0</xdr:rowOff>
        </xdr:from>
        <xdr:to>
          <xdr:col>10</xdr:col>
          <xdr:colOff>838200</xdr:colOff>
          <xdr:row>16</xdr:row>
          <xdr:rowOff>266700</xdr:rowOff>
        </xdr:to>
        <xdr:sp macro="" textlink="">
          <xdr:nvSpPr>
            <xdr:cNvPr id="4333" name="Check Box 237" hidden="1">
              <a:extLst>
                <a:ext uri="{63B3BB69-23CF-44E3-9099-C40C66FF867C}">
                  <a14:compatExt spid="_x0000_s433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17</xdr:row>
          <xdr:rowOff>0</xdr:rowOff>
        </xdr:from>
        <xdr:to>
          <xdr:col>10</xdr:col>
          <xdr:colOff>838200</xdr:colOff>
          <xdr:row>17</xdr:row>
          <xdr:rowOff>266700</xdr:rowOff>
        </xdr:to>
        <xdr:sp macro="" textlink="">
          <xdr:nvSpPr>
            <xdr:cNvPr id="4334" name="Check Box 238" hidden="1">
              <a:extLst>
                <a:ext uri="{63B3BB69-23CF-44E3-9099-C40C66FF867C}">
                  <a14:compatExt spid="_x0000_s433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18</xdr:row>
          <xdr:rowOff>0</xdr:rowOff>
        </xdr:from>
        <xdr:to>
          <xdr:col>10</xdr:col>
          <xdr:colOff>838200</xdr:colOff>
          <xdr:row>18</xdr:row>
          <xdr:rowOff>266700</xdr:rowOff>
        </xdr:to>
        <xdr:sp macro="" textlink="">
          <xdr:nvSpPr>
            <xdr:cNvPr id="4335" name="Check Box 239" hidden="1">
              <a:extLst>
                <a:ext uri="{63B3BB69-23CF-44E3-9099-C40C66FF867C}">
                  <a14:compatExt spid="_x0000_s433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19</xdr:row>
          <xdr:rowOff>0</xdr:rowOff>
        </xdr:from>
        <xdr:to>
          <xdr:col>10</xdr:col>
          <xdr:colOff>838200</xdr:colOff>
          <xdr:row>19</xdr:row>
          <xdr:rowOff>266700</xdr:rowOff>
        </xdr:to>
        <xdr:sp macro="" textlink="">
          <xdr:nvSpPr>
            <xdr:cNvPr id="4336" name="Check Box 240" hidden="1">
              <a:extLst>
                <a:ext uri="{63B3BB69-23CF-44E3-9099-C40C66FF867C}">
                  <a14:compatExt spid="_x0000_s433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20</xdr:row>
          <xdr:rowOff>0</xdr:rowOff>
        </xdr:from>
        <xdr:to>
          <xdr:col>10</xdr:col>
          <xdr:colOff>838200</xdr:colOff>
          <xdr:row>20</xdr:row>
          <xdr:rowOff>266700</xdr:rowOff>
        </xdr:to>
        <xdr:sp macro="" textlink="">
          <xdr:nvSpPr>
            <xdr:cNvPr id="4337" name="Check Box 241" hidden="1">
              <a:extLst>
                <a:ext uri="{63B3BB69-23CF-44E3-9099-C40C66FF867C}">
                  <a14:compatExt spid="_x0000_s433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21</xdr:row>
          <xdr:rowOff>0</xdr:rowOff>
        </xdr:from>
        <xdr:to>
          <xdr:col>10</xdr:col>
          <xdr:colOff>838200</xdr:colOff>
          <xdr:row>21</xdr:row>
          <xdr:rowOff>266700</xdr:rowOff>
        </xdr:to>
        <xdr:sp macro="" textlink="">
          <xdr:nvSpPr>
            <xdr:cNvPr id="4338" name="Check Box 242" hidden="1">
              <a:extLst>
                <a:ext uri="{63B3BB69-23CF-44E3-9099-C40C66FF867C}">
                  <a14:compatExt spid="_x0000_s433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22</xdr:row>
          <xdr:rowOff>0</xdr:rowOff>
        </xdr:from>
        <xdr:to>
          <xdr:col>10</xdr:col>
          <xdr:colOff>838200</xdr:colOff>
          <xdr:row>22</xdr:row>
          <xdr:rowOff>266700</xdr:rowOff>
        </xdr:to>
        <xdr:sp macro="" textlink="">
          <xdr:nvSpPr>
            <xdr:cNvPr id="4339" name="Check Box 243" hidden="1">
              <a:extLst>
                <a:ext uri="{63B3BB69-23CF-44E3-9099-C40C66FF867C}">
                  <a14:compatExt spid="_x0000_s433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23</xdr:row>
          <xdr:rowOff>0</xdr:rowOff>
        </xdr:from>
        <xdr:to>
          <xdr:col>10</xdr:col>
          <xdr:colOff>838200</xdr:colOff>
          <xdr:row>23</xdr:row>
          <xdr:rowOff>266700</xdr:rowOff>
        </xdr:to>
        <xdr:sp macro="" textlink="">
          <xdr:nvSpPr>
            <xdr:cNvPr id="4340" name="Check Box 244" hidden="1">
              <a:extLst>
                <a:ext uri="{63B3BB69-23CF-44E3-9099-C40C66FF867C}">
                  <a14:compatExt spid="_x0000_s434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24</xdr:row>
          <xdr:rowOff>0</xdr:rowOff>
        </xdr:from>
        <xdr:to>
          <xdr:col>10</xdr:col>
          <xdr:colOff>838200</xdr:colOff>
          <xdr:row>24</xdr:row>
          <xdr:rowOff>266700</xdr:rowOff>
        </xdr:to>
        <xdr:sp macro="" textlink="">
          <xdr:nvSpPr>
            <xdr:cNvPr id="4341" name="Check Box 245" hidden="1">
              <a:extLst>
                <a:ext uri="{63B3BB69-23CF-44E3-9099-C40C66FF867C}">
                  <a14:compatExt spid="_x0000_s434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25</xdr:row>
          <xdr:rowOff>0</xdr:rowOff>
        </xdr:from>
        <xdr:to>
          <xdr:col>10</xdr:col>
          <xdr:colOff>838200</xdr:colOff>
          <xdr:row>25</xdr:row>
          <xdr:rowOff>266700</xdr:rowOff>
        </xdr:to>
        <xdr:sp macro="" textlink="">
          <xdr:nvSpPr>
            <xdr:cNvPr id="4342" name="Check Box 246" hidden="1">
              <a:extLst>
                <a:ext uri="{63B3BB69-23CF-44E3-9099-C40C66FF867C}">
                  <a14:compatExt spid="_x0000_s434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26</xdr:row>
          <xdr:rowOff>0</xdr:rowOff>
        </xdr:from>
        <xdr:to>
          <xdr:col>10</xdr:col>
          <xdr:colOff>838200</xdr:colOff>
          <xdr:row>26</xdr:row>
          <xdr:rowOff>266700</xdr:rowOff>
        </xdr:to>
        <xdr:sp macro="" textlink="">
          <xdr:nvSpPr>
            <xdr:cNvPr id="4343" name="Check Box 247" hidden="1">
              <a:extLst>
                <a:ext uri="{63B3BB69-23CF-44E3-9099-C40C66FF867C}">
                  <a14:compatExt spid="_x0000_s434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27</xdr:row>
          <xdr:rowOff>0</xdr:rowOff>
        </xdr:from>
        <xdr:to>
          <xdr:col>10</xdr:col>
          <xdr:colOff>838200</xdr:colOff>
          <xdr:row>27</xdr:row>
          <xdr:rowOff>266700</xdr:rowOff>
        </xdr:to>
        <xdr:sp macro="" textlink="">
          <xdr:nvSpPr>
            <xdr:cNvPr id="4344" name="Check Box 248" hidden="1">
              <a:extLst>
                <a:ext uri="{63B3BB69-23CF-44E3-9099-C40C66FF867C}">
                  <a14:compatExt spid="_x0000_s434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28</xdr:row>
          <xdr:rowOff>0</xdr:rowOff>
        </xdr:from>
        <xdr:to>
          <xdr:col>10</xdr:col>
          <xdr:colOff>838200</xdr:colOff>
          <xdr:row>28</xdr:row>
          <xdr:rowOff>266700</xdr:rowOff>
        </xdr:to>
        <xdr:sp macro="" textlink="">
          <xdr:nvSpPr>
            <xdr:cNvPr id="4345" name="Check Box 249" hidden="1">
              <a:extLst>
                <a:ext uri="{63B3BB69-23CF-44E3-9099-C40C66FF867C}">
                  <a14:compatExt spid="_x0000_s434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29</xdr:row>
          <xdr:rowOff>0</xdr:rowOff>
        </xdr:from>
        <xdr:to>
          <xdr:col>10</xdr:col>
          <xdr:colOff>838200</xdr:colOff>
          <xdr:row>29</xdr:row>
          <xdr:rowOff>266700</xdr:rowOff>
        </xdr:to>
        <xdr:sp macro="" textlink="">
          <xdr:nvSpPr>
            <xdr:cNvPr id="4346" name="Check Box 250" hidden="1">
              <a:extLst>
                <a:ext uri="{63B3BB69-23CF-44E3-9099-C40C66FF867C}">
                  <a14:compatExt spid="_x0000_s434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30</xdr:row>
          <xdr:rowOff>0</xdr:rowOff>
        </xdr:from>
        <xdr:to>
          <xdr:col>10</xdr:col>
          <xdr:colOff>838200</xdr:colOff>
          <xdr:row>30</xdr:row>
          <xdr:rowOff>266700</xdr:rowOff>
        </xdr:to>
        <xdr:sp macro="" textlink="">
          <xdr:nvSpPr>
            <xdr:cNvPr id="4347" name="Check Box 251" hidden="1">
              <a:extLst>
                <a:ext uri="{63B3BB69-23CF-44E3-9099-C40C66FF867C}">
                  <a14:compatExt spid="_x0000_s434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31</xdr:row>
          <xdr:rowOff>0</xdr:rowOff>
        </xdr:from>
        <xdr:to>
          <xdr:col>10</xdr:col>
          <xdr:colOff>838200</xdr:colOff>
          <xdr:row>31</xdr:row>
          <xdr:rowOff>266700</xdr:rowOff>
        </xdr:to>
        <xdr:sp macro="" textlink="">
          <xdr:nvSpPr>
            <xdr:cNvPr id="4348" name="Check Box 252" hidden="1">
              <a:extLst>
                <a:ext uri="{63B3BB69-23CF-44E3-9099-C40C66FF867C}">
                  <a14:compatExt spid="_x0000_s434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32</xdr:row>
          <xdr:rowOff>0</xdr:rowOff>
        </xdr:from>
        <xdr:to>
          <xdr:col>10</xdr:col>
          <xdr:colOff>838200</xdr:colOff>
          <xdr:row>32</xdr:row>
          <xdr:rowOff>266700</xdr:rowOff>
        </xdr:to>
        <xdr:sp macro="" textlink="">
          <xdr:nvSpPr>
            <xdr:cNvPr id="4349" name="Check Box 253" hidden="1">
              <a:extLst>
                <a:ext uri="{63B3BB69-23CF-44E3-9099-C40C66FF867C}">
                  <a14:compatExt spid="_x0000_s434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33</xdr:row>
          <xdr:rowOff>0</xdr:rowOff>
        </xdr:from>
        <xdr:to>
          <xdr:col>10</xdr:col>
          <xdr:colOff>838200</xdr:colOff>
          <xdr:row>33</xdr:row>
          <xdr:rowOff>266700</xdr:rowOff>
        </xdr:to>
        <xdr:sp macro="" textlink="">
          <xdr:nvSpPr>
            <xdr:cNvPr id="4350" name="Check Box 254" hidden="1">
              <a:extLst>
                <a:ext uri="{63B3BB69-23CF-44E3-9099-C40C66FF867C}">
                  <a14:compatExt spid="_x0000_s435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34</xdr:row>
          <xdr:rowOff>0</xdr:rowOff>
        </xdr:from>
        <xdr:to>
          <xdr:col>10</xdr:col>
          <xdr:colOff>838200</xdr:colOff>
          <xdr:row>34</xdr:row>
          <xdr:rowOff>266700</xdr:rowOff>
        </xdr:to>
        <xdr:sp macro="" textlink="">
          <xdr:nvSpPr>
            <xdr:cNvPr id="4351" name="Check Box 255" hidden="1">
              <a:extLst>
                <a:ext uri="{63B3BB69-23CF-44E3-9099-C40C66FF867C}">
                  <a14:compatExt spid="_x0000_s435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35</xdr:row>
          <xdr:rowOff>0</xdr:rowOff>
        </xdr:from>
        <xdr:to>
          <xdr:col>10</xdr:col>
          <xdr:colOff>838200</xdr:colOff>
          <xdr:row>35</xdr:row>
          <xdr:rowOff>266700</xdr:rowOff>
        </xdr:to>
        <xdr:sp macro="" textlink="">
          <xdr:nvSpPr>
            <xdr:cNvPr id="4352" name="Check Box 256" hidden="1">
              <a:extLst>
                <a:ext uri="{63B3BB69-23CF-44E3-9099-C40C66FF867C}">
                  <a14:compatExt spid="_x0000_s435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36</xdr:row>
          <xdr:rowOff>0</xdr:rowOff>
        </xdr:from>
        <xdr:to>
          <xdr:col>10</xdr:col>
          <xdr:colOff>838200</xdr:colOff>
          <xdr:row>36</xdr:row>
          <xdr:rowOff>266700</xdr:rowOff>
        </xdr:to>
        <xdr:sp macro="" textlink="">
          <xdr:nvSpPr>
            <xdr:cNvPr id="4353" name="Check Box 257" hidden="1">
              <a:extLst>
                <a:ext uri="{63B3BB69-23CF-44E3-9099-C40C66FF867C}">
                  <a14:compatExt spid="_x0000_s435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37</xdr:row>
          <xdr:rowOff>0</xdr:rowOff>
        </xdr:from>
        <xdr:to>
          <xdr:col>10</xdr:col>
          <xdr:colOff>838200</xdr:colOff>
          <xdr:row>37</xdr:row>
          <xdr:rowOff>266700</xdr:rowOff>
        </xdr:to>
        <xdr:sp macro="" textlink="">
          <xdr:nvSpPr>
            <xdr:cNvPr id="4354" name="Check Box 258" hidden="1">
              <a:extLst>
                <a:ext uri="{63B3BB69-23CF-44E3-9099-C40C66FF867C}">
                  <a14:compatExt spid="_x0000_s435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38</xdr:row>
          <xdr:rowOff>0</xdr:rowOff>
        </xdr:from>
        <xdr:to>
          <xdr:col>10</xdr:col>
          <xdr:colOff>838200</xdr:colOff>
          <xdr:row>38</xdr:row>
          <xdr:rowOff>266700</xdr:rowOff>
        </xdr:to>
        <xdr:sp macro="" textlink="">
          <xdr:nvSpPr>
            <xdr:cNvPr id="4355" name="Check Box 259" hidden="1">
              <a:extLst>
                <a:ext uri="{63B3BB69-23CF-44E3-9099-C40C66FF867C}">
                  <a14:compatExt spid="_x0000_s435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39</xdr:row>
          <xdr:rowOff>0</xdr:rowOff>
        </xdr:from>
        <xdr:to>
          <xdr:col>10</xdr:col>
          <xdr:colOff>838200</xdr:colOff>
          <xdr:row>39</xdr:row>
          <xdr:rowOff>266700</xdr:rowOff>
        </xdr:to>
        <xdr:sp macro="" textlink="">
          <xdr:nvSpPr>
            <xdr:cNvPr id="4356" name="Check Box 260" hidden="1">
              <a:extLst>
                <a:ext uri="{63B3BB69-23CF-44E3-9099-C40C66FF867C}">
                  <a14:compatExt spid="_x0000_s435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40</xdr:row>
          <xdr:rowOff>0</xdr:rowOff>
        </xdr:from>
        <xdr:to>
          <xdr:col>10</xdr:col>
          <xdr:colOff>838200</xdr:colOff>
          <xdr:row>40</xdr:row>
          <xdr:rowOff>266700</xdr:rowOff>
        </xdr:to>
        <xdr:sp macro="" textlink="">
          <xdr:nvSpPr>
            <xdr:cNvPr id="4357" name="Check Box 261" hidden="1">
              <a:extLst>
                <a:ext uri="{63B3BB69-23CF-44E3-9099-C40C66FF867C}">
                  <a14:compatExt spid="_x0000_s435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41</xdr:row>
          <xdr:rowOff>0</xdr:rowOff>
        </xdr:from>
        <xdr:to>
          <xdr:col>10</xdr:col>
          <xdr:colOff>838200</xdr:colOff>
          <xdr:row>41</xdr:row>
          <xdr:rowOff>266700</xdr:rowOff>
        </xdr:to>
        <xdr:sp macro="" textlink="">
          <xdr:nvSpPr>
            <xdr:cNvPr id="4358" name="Check Box 262" hidden="1">
              <a:extLst>
                <a:ext uri="{63B3BB69-23CF-44E3-9099-C40C66FF867C}">
                  <a14:compatExt spid="_x0000_s435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42</xdr:row>
          <xdr:rowOff>0</xdr:rowOff>
        </xdr:from>
        <xdr:to>
          <xdr:col>10</xdr:col>
          <xdr:colOff>838200</xdr:colOff>
          <xdr:row>42</xdr:row>
          <xdr:rowOff>266700</xdr:rowOff>
        </xdr:to>
        <xdr:sp macro="" textlink="">
          <xdr:nvSpPr>
            <xdr:cNvPr id="4359" name="Check Box 263" hidden="1">
              <a:extLst>
                <a:ext uri="{63B3BB69-23CF-44E3-9099-C40C66FF867C}">
                  <a14:compatExt spid="_x0000_s435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43</xdr:row>
          <xdr:rowOff>0</xdr:rowOff>
        </xdr:from>
        <xdr:to>
          <xdr:col>10</xdr:col>
          <xdr:colOff>838200</xdr:colOff>
          <xdr:row>43</xdr:row>
          <xdr:rowOff>266700</xdr:rowOff>
        </xdr:to>
        <xdr:sp macro="" textlink="">
          <xdr:nvSpPr>
            <xdr:cNvPr id="4360" name="Check Box 264" hidden="1">
              <a:extLst>
                <a:ext uri="{63B3BB69-23CF-44E3-9099-C40C66FF867C}">
                  <a14:compatExt spid="_x0000_s436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44</xdr:row>
          <xdr:rowOff>0</xdr:rowOff>
        </xdr:from>
        <xdr:to>
          <xdr:col>10</xdr:col>
          <xdr:colOff>838200</xdr:colOff>
          <xdr:row>44</xdr:row>
          <xdr:rowOff>266700</xdr:rowOff>
        </xdr:to>
        <xdr:sp macro="" textlink="">
          <xdr:nvSpPr>
            <xdr:cNvPr id="4361" name="Check Box 265" hidden="1">
              <a:extLst>
                <a:ext uri="{63B3BB69-23CF-44E3-9099-C40C66FF867C}">
                  <a14:compatExt spid="_x0000_s436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45</xdr:row>
          <xdr:rowOff>0</xdr:rowOff>
        </xdr:from>
        <xdr:to>
          <xdr:col>10</xdr:col>
          <xdr:colOff>838200</xdr:colOff>
          <xdr:row>45</xdr:row>
          <xdr:rowOff>266700</xdr:rowOff>
        </xdr:to>
        <xdr:sp macro="" textlink="">
          <xdr:nvSpPr>
            <xdr:cNvPr id="4362" name="Check Box 266" hidden="1">
              <a:extLst>
                <a:ext uri="{63B3BB69-23CF-44E3-9099-C40C66FF867C}">
                  <a14:compatExt spid="_x0000_s436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46</xdr:row>
          <xdr:rowOff>0</xdr:rowOff>
        </xdr:from>
        <xdr:to>
          <xdr:col>10</xdr:col>
          <xdr:colOff>838200</xdr:colOff>
          <xdr:row>46</xdr:row>
          <xdr:rowOff>266700</xdr:rowOff>
        </xdr:to>
        <xdr:sp macro="" textlink="">
          <xdr:nvSpPr>
            <xdr:cNvPr id="4363" name="Check Box 267" hidden="1">
              <a:extLst>
                <a:ext uri="{63B3BB69-23CF-44E3-9099-C40C66FF867C}">
                  <a14:compatExt spid="_x0000_s436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47</xdr:row>
          <xdr:rowOff>0</xdr:rowOff>
        </xdr:from>
        <xdr:to>
          <xdr:col>10</xdr:col>
          <xdr:colOff>838200</xdr:colOff>
          <xdr:row>47</xdr:row>
          <xdr:rowOff>266700</xdr:rowOff>
        </xdr:to>
        <xdr:sp macro="" textlink="">
          <xdr:nvSpPr>
            <xdr:cNvPr id="4364" name="Check Box 268" hidden="1">
              <a:extLst>
                <a:ext uri="{63B3BB69-23CF-44E3-9099-C40C66FF867C}">
                  <a14:compatExt spid="_x0000_s436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48</xdr:row>
          <xdr:rowOff>0</xdr:rowOff>
        </xdr:from>
        <xdr:to>
          <xdr:col>10</xdr:col>
          <xdr:colOff>838200</xdr:colOff>
          <xdr:row>48</xdr:row>
          <xdr:rowOff>266700</xdr:rowOff>
        </xdr:to>
        <xdr:sp macro="" textlink="">
          <xdr:nvSpPr>
            <xdr:cNvPr id="4365" name="Check Box 269" hidden="1">
              <a:extLst>
                <a:ext uri="{63B3BB69-23CF-44E3-9099-C40C66FF867C}">
                  <a14:compatExt spid="_x0000_s436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49</xdr:row>
          <xdr:rowOff>0</xdr:rowOff>
        </xdr:from>
        <xdr:to>
          <xdr:col>10</xdr:col>
          <xdr:colOff>838200</xdr:colOff>
          <xdr:row>49</xdr:row>
          <xdr:rowOff>266700</xdr:rowOff>
        </xdr:to>
        <xdr:sp macro="" textlink="">
          <xdr:nvSpPr>
            <xdr:cNvPr id="4366" name="Check Box 270" hidden="1">
              <a:extLst>
                <a:ext uri="{63B3BB69-23CF-44E3-9099-C40C66FF867C}">
                  <a14:compatExt spid="_x0000_s436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50</xdr:row>
          <xdr:rowOff>0</xdr:rowOff>
        </xdr:from>
        <xdr:to>
          <xdr:col>10</xdr:col>
          <xdr:colOff>838200</xdr:colOff>
          <xdr:row>50</xdr:row>
          <xdr:rowOff>266700</xdr:rowOff>
        </xdr:to>
        <xdr:sp macro="" textlink="">
          <xdr:nvSpPr>
            <xdr:cNvPr id="4367" name="Check Box 271" hidden="1">
              <a:extLst>
                <a:ext uri="{63B3BB69-23CF-44E3-9099-C40C66FF867C}">
                  <a14:compatExt spid="_x0000_s436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xdr:row>
          <xdr:rowOff>0</xdr:rowOff>
        </xdr:from>
        <xdr:to>
          <xdr:col>10</xdr:col>
          <xdr:colOff>838200</xdr:colOff>
          <xdr:row>51</xdr:row>
          <xdr:rowOff>266700</xdr:rowOff>
        </xdr:to>
        <xdr:sp macro="" textlink="">
          <xdr:nvSpPr>
            <xdr:cNvPr id="4368" name="Check Box 272" hidden="1">
              <a:extLst>
                <a:ext uri="{63B3BB69-23CF-44E3-9099-C40C66FF867C}">
                  <a14:compatExt spid="_x0000_s436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52</xdr:row>
          <xdr:rowOff>0</xdr:rowOff>
        </xdr:from>
        <xdr:to>
          <xdr:col>10</xdr:col>
          <xdr:colOff>838200</xdr:colOff>
          <xdr:row>52</xdr:row>
          <xdr:rowOff>266700</xdr:rowOff>
        </xdr:to>
        <xdr:sp macro="" textlink="">
          <xdr:nvSpPr>
            <xdr:cNvPr id="4369" name="Check Box 273" hidden="1">
              <a:extLst>
                <a:ext uri="{63B3BB69-23CF-44E3-9099-C40C66FF867C}">
                  <a14:compatExt spid="_x0000_s436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53</xdr:row>
          <xdr:rowOff>0</xdr:rowOff>
        </xdr:from>
        <xdr:to>
          <xdr:col>10</xdr:col>
          <xdr:colOff>838200</xdr:colOff>
          <xdr:row>53</xdr:row>
          <xdr:rowOff>266700</xdr:rowOff>
        </xdr:to>
        <xdr:sp macro="" textlink="">
          <xdr:nvSpPr>
            <xdr:cNvPr id="4370" name="Check Box 274" hidden="1">
              <a:extLst>
                <a:ext uri="{63B3BB69-23CF-44E3-9099-C40C66FF867C}">
                  <a14:compatExt spid="_x0000_s437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54</xdr:row>
          <xdr:rowOff>0</xdr:rowOff>
        </xdr:from>
        <xdr:to>
          <xdr:col>10</xdr:col>
          <xdr:colOff>838200</xdr:colOff>
          <xdr:row>54</xdr:row>
          <xdr:rowOff>266700</xdr:rowOff>
        </xdr:to>
        <xdr:sp macro="" textlink="">
          <xdr:nvSpPr>
            <xdr:cNvPr id="4371" name="Check Box 275" hidden="1">
              <a:extLst>
                <a:ext uri="{63B3BB69-23CF-44E3-9099-C40C66FF867C}">
                  <a14:compatExt spid="_x0000_s437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55</xdr:row>
          <xdr:rowOff>0</xdr:rowOff>
        </xdr:from>
        <xdr:to>
          <xdr:col>10</xdr:col>
          <xdr:colOff>838200</xdr:colOff>
          <xdr:row>55</xdr:row>
          <xdr:rowOff>266700</xdr:rowOff>
        </xdr:to>
        <xdr:sp macro="" textlink="">
          <xdr:nvSpPr>
            <xdr:cNvPr id="4372" name="Check Box 276" hidden="1">
              <a:extLst>
                <a:ext uri="{63B3BB69-23CF-44E3-9099-C40C66FF867C}">
                  <a14:compatExt spid="_x0000_s437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56</xdr:row>
          <xdr:rowOff>0</xdr:rowOff>
        </xdr:from>
        <xdr:to>
          <xdr:col>10</xdr:col>
          <xdr:colOff>838200</xdr:colOff>
          <xdr:row>56</xdr:row>
          <xdr:rowOff>266700</xdr:rowOff>
        </xdr:to>
        <xdr:sp macro="" textlink="">
          <xdr:nvSpPr>
            <xdr:cNvPr id="4373" name="Check Box 277" hidden="1">
              <a:extLst>
                <a:ext uri="{63B3BB69-23CF-44E3-9099-C40C66FF867C}">
                  <a14:compatExt spid="_x0000_s437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57</xdr:row>
          <xdr:rowOff>0</xdr:rowOff>
        </xdr:from>
        <xdr:to>
          <xdr:col>10</xdr:col>
          <xdr:colOff>838200</xdr:colOff>
          <xdr:row>57</xdr:row>
          <xdr:rowOff>266700</xdr:rowOff>
        </xdr:to>
        <xdr:sp macro="" textlink="">
          <xdr:nvSpPr>
            <xdr:cNvPr id="4374" name="Check Box 278" hidden="1">
              <a:extLst>
                <a:ext uri="{63B3BB69-23CF-44E3-9099-C40C66FF867C}">
                  <a14:compatExt spid="_x0000_s437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58</xdr:row>
          <xdr:rowOff>0</xdr:rowOff>
        </xdr:from>
        <xdr:to>
          <xdr:col>10</xdr:col>
          <xdr:colOff>838200</xdr:colOff>
          <xdr:row>58</xdr:row>
          <xdr:rowOff>266700</xdr:rowOff>
        </xdr:to>
        <xdr:sp macro="" textlink="">
          <xdr:nvSpPr>
            <xdr:cNvPr id="4375" name="Check Box 279" hidden="1">
              <a:extLst>
                <a:ext uri="{63B3BB69-23CF-44E3-9099-C40C66FF867C}">
                  <a14:compatExt spid="_x0000_s437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59</xdr:row>
          <xdr:rowOff>0</xdr:rowOff>
        </xdr:from>
        <xdr:to>
          <xdr:col>10</xdr:col>
          <xdr:colOff>838200</xdr:colOff>
          <xdr:row>59</xdr:row>
          <xdr:rowOff>266700</xdr:rowOff>
        </xdr:to>
        <xdr:sp macro="" textlink="">
          <xdr:nvSpPr>
            <xdr:cNvPr id="4376" name="Check Box 280" hidden="1">
              <a:extLst>
                <a:ext uri="{63B3BB69-23CF-44E3-9099-C40C66FF867C}">
                  <a14:compatExt spid="_x0000_s437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60</xdr:row>
          <xdr:rowOff>0</xdr:rowOff>
        </xdr:from>
        <xdr:to>
          <xdr:col>10</xdr:col>
          <xdr:colOff>838200</xdr:colOff>
          <xdr:row>60</xdr:row>
          <xdr:rowOff>266700</xdr:rowOff>
        </xdr:to>
        <xdr:sp macro="" textlink="">
          <xdr:nvSpPr>
            <xdr:cNvPr id="4377" name="Check Box 281" hidden="1">
              <a:extLst>
                <a:ext uri="{63B3BB69-23CF-44E3-9099-C40C66FF867C}">
                  <a14:compatExt spid="_x0000_s437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61</xdr:row>
          <xdr:rowOff>0</xdr:rowOff>
        </xdr:from>
        <xdr:to>
          <xdr:col>10</xdr:col>
          <xdr:colOff>838200</xdr:colOff>
          <xdr:row>61</xdr:row>
          <xdr:rowOff>266700</xdr:rowOff>
        </xdr:to>
        <xdr:sp macro="" textlink="">
          <xdr:nvSpPr>
            <xdr:cNvPr id="4378" name="Check Box 282" hidden="1">
              <a:extLst>
                <a:ext uri="{63B3BB69-23CF-44E3-9099-C40C66FF867C}">
                  <a14:compatExt spid="_x0000_s437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62</xdr:row>
          <xdr:rowOff>0</xdr:rowOff>
        </xdr:from>
        <xdr:to>
          <xdr:col>10</xdr:col>
          <xdr:colOff>838200</xdr:colOff>
          <xdr:row>62</xdr:row>
          <xdr:rowOff>266700</xdr:rowOff>
        </xdr:to>
        <xdr:sp macro="" textlink="">
          <xdr:nvSpPr>
            <xdr:cNvPr id="4379" name="Check Box 283" hidden="1">
              <a:extLst>
                <a:ext uri="{63B3BB69-23CF-44E3-9099-C40C66FF867C}">
                  <a14:compatExt spid="_x0000_s437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63</xdr:row>
          <xdr:rowOff>0</xdr:rowOff>
        </xdr:from>
        <xdr:to>
          <xdr:col>10</xdr:col>
          <xdr:colOff>838200</xdr:colOff>
          <xdr:row>63</xdr:row>
          <xdr:rowOff>266700</xdr:rowOff>
        </xdr:to>
        <xdr:sp macro="" textlink="">
          <xdr:nvSpPr>
            <xdr:cNvPr id="4380" name="Check Box 284" hidden="1">
              <a:extLst>
                <a:ext uri="{63B3BB69-23CF-44E3-9099-C40C66FF867C}">
                  <a14:compatExt spid="_x0000_s438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64</xdr:row>
          <xdr:rowOff>0</xdr:rowOff>
        </xdr:from>
        <xdr:to>
          <xdr:col>10</xdr:col>
          <xdr:colOff>838200</xdr:colOff>
          <xdr:row>64</xdr:row>
          <xdr:rowOff>266700</xdr:rowOff>
        </xdr:to>
        <xdr:sp macro="" textlink="">
          <xdr:nvSpPr>
            <xdr:cNvPr id="4381" name="Check Box 285" hidden="1">
              <a:extLst>
                <a:ext uri="{63B3BB69-23CF-44E3-9099-C40C66FF867C}">
                  <a14:compatExt spid="_x0000_s438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65</xdr:row>
          <xdr:rowOff>0</xdr:rowOff>
        </xdr:from>
        <xdr:to>
          <xdr:col>10</xdr:col>
          <xdr:colOff>838200</xdr:colOff>
          <xdr:row>65</xdr:row>
          <xdr:rowOff>266700</xdr:rowOff>
        </xdr:to>
        <xdr:sp macro="" textlink="">
          <xdr:nvSpPr>
            <xdr:cNvPr id="4382" name="Check Box 286" hidden="1">
              <a:extLst>
                <a:ext uri="{63B3BB69-23CF-44E3-9099-C40C66FF867C}">
                  <a14:compatExt spid="_x0000_s438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66</xdr:row>
          <xdr:rowOff>0</xdr:rowOff>
        </xdr:from>
        <xdr:to>
          <xdr:col>10</xdr:col>
          <xdr:colOff>838200</xdr:colOff>
          <xdr:row>66</xdr:row>
          <xdr:rowOff>266700</xdr:rowOff>
        </xdr:to>
        <xdr:sp macro="" textlink="">
          <xdr:nvSpPr>
            <xdr:cNvPr id="4383" name="Check Box 287" hidden="1">
              <a:extLst>
                <a:ext uri="{63B3BB69-23CF-44E3-9099-C40C66FF867C}">
                  <a14:compatExt spid="_x0000_s438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67</xdr:row>
          <xdr:rowOff>0</xdr:rowOff>
        </xdr:from>
        <xdr:to>
          <xdr:col>10</xdr:col>
          <xdr:colOff>838200</xdr:colOff>
          <xdr:row>67</xdr:row>
          <xdr:rowOff>266700</xdr:rowOff>
        </xdr:to>
        <xdr:sp macro="" textlink="">
          <xdr:nvSpPr>
            <xdr:cNvPr id="4384" name="Check Box 288" hidden="1">
              <a:extLst>
                <a:ext uri="{63B3BB69-23CF-44E3-9099-C40C66FF867C}">
                  <a14:compatExt spid="_x0000_s438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68</xdr:row>
          <xdr:rowOff>0</xdr:rowOff>
        </xdr:from>
        <xdr:to>
          <xdr:col>10</xdr:col>
          <xdr:colOff>838200</xdr:colOff>
          <xdr:row>68</xdr:row>
          <xdr:rowOff>266700</xdr:rowOff>
        </xdr:to>
        <xdr:sp macro="" textlink="">
          <xdr:nvSpPr>
            <xdr:cNvPr id="4385" name="Check Box 289" hidden="1">
              <a:extLst>
                <a:ext uri="{63B3BB69-23CF-44E3-9099-C40C66FF867C}">
                  <a14:compatExt spid="_x0000_s438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69</xdr:row>
          <xdr:rowOff>0</xdr:rowOff>
        </xdr:from>
        <xdr:to>
          <xdr:col>10</xdr:col>
          <xdr:colOff>838200</xdr:colOff>
          <xdr:row>69</xdr:row>
          <xdr:rowOff>266700</xdr:rowOff>
        </xdr:to>
        <xdr:sp macro="" textlink="">
          <xdr:nvSpPr>
            <xdr:cNvPr id="4386" name="Check Box 290" hidden="1">
              <a:extLst>
                <a:ext uri="{63B3BB69-23CF-44E3-9099-C40C66FF867C}">
                  <a14:compatExt spid="_x0000_s438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70</xdr:row>
          <xdr:rowOff>0</xdr:rowOff>
        </xdr:from>
        <xdr:to>
          <xdr:col>10</xdr:col>
          <xdr:colOff>838200</xdr:colOff>
          <xdr:row>70</xdr:row>
          <xdr:rowOff>266700</xdr:rowOff>
        </xdr:to>
        <xdr:sp macro="" textlink="">
          <xdr:nvSpPr>
            <xdr:cNvPr id="4387" name="Check Box 291" hidden="1">
              <a:extLst>
                <a:ext uri="{63B3BB69-23CF-44E3-9099-C40C66FF867C}">
                  <a14:compatExt spid="_x0000_s438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71</xdr:row>
          <xdr:rowOff>0</xdr:rowOff>
        </xdr:from>
        <xdr:to>
          <xdr:col>10</xdr:col>
          <xdr:colOff>838200</xdr:colOff>
          <xdr:row>71</xdr:row>
          <xdr:rowOff>266700</xdr:rowOff>
        </xdr:to>
        <xdr:sp macro="" textlink="">
          <xdr:nvSpPr>
            <xdr:cNvPr id="4388" name="Check Box 292" hidden="1">
              <a:extLst>
                <a:ext uri="{63B3BB69-23CF-44E3-9099-C40C66FF867C}">
                  <a14:compatExt spid="_x0000_s438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72</xdr:row>
          <xdr:rowOff>0</xdr:rowOff>
        </xdr:from>
        <xdr:to>
          <xdr:col>10</xdr:col>
          <xdr:colOff>838200</xdr:colOff>
          <xdr:row>72</xdr:row>
          <xdr:rowOff>266700</xdr:rowOff>
        </xdr:to>
        <xdr:sp macro="" textlink="">
          <xdr:nvSpPr>
            <xdr:cNvPr id="4389" name="Check Box 293" hidden="1">
              <a:extLst>
                <a:ext uri="{63B3BB69-23CF-44E3-9099-C40C66FF867C}">
                  <a14:compatExt spid="_x0000_s438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73</xdr:row>
          <xdr:rowOff>0</xdr:rowOff>
        </xdr:from>
        <xdr:to>
          <xdr:col>10</xdr:col>
          <xdr:colOff>838200</xdr:colOff>
          <xdr:row>73</xdr:row>
          <xdr:rowOff>266700</xdr:rowOff>
        </xdr:to>
        <xdr:sp macro="" textlink="">
          <xdr:nvSpPr>
            <xdr:cNvPr id="4390" name="Check Box 294" hidden="1">
              <a:extLst>
                <a:ext uri="{63B3BB69-23CF-44E3-9099-C40C66FF867C}">
                  <a14:compatExt spid="_x0000_s439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74</xdr:row>
          <xdr:rowOff>0</xdr:rowOff>
        </xdr:from>
        <xdr:to>
          <xdr:col>10</xdr:col>
          <xdr:colOff>838200</xdr:colOff>
          <xdr:row>74</xdr:row>
          <xdr:rowOff>266700</xdr:rowOff>
        </xdr:to>
        <xdr:sp macro="" textlink="">
          <xdr:nvSpPr>
            <xdr:cNvPr id="4391" name="Check Box 295" hidden="1">
              <a:extLst>
                <a:ext uri="{63B3BB69-23CF-44E3-9099-C40C66FF867C}">
                  <a14:compatExt spid="_x0000_s439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75</xdr:row>
          <xdr:rowOff>0</xdr:rowOff>
        </xdr:from>
        <xdr:to>
          <xdr:col>10</xdr:col>
          <xdr:colOff>838200</xdr:colOff>
          <xdr:row>75</xdr:row>
          <xdr:rowOff>266700</xdr:rowOff>
        </xdr:to>
        <xdr:sp macro="" textlink="">
          <xdr:nvSpPr>
            <xdr:cNvPr id="4392" name="Check Box 296" hidden="1">
              <a:extLst>
                <a:ext uri="{63B3BB69-23CF-44E3-9099-C40C66FF867C}">
                  <a14:compatExt spid="_x0000_s439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76</xdr:row>
          <xdr:rowOff>0</xdr:rowOff>
        </xdr:from>
        <xdr:to>
          <xdr:col>10</xdr:col>
          <xdr:colOff>838200</xdr:colOff>
          <xdr:row>76</xdr:row>
          <xdr:rowOff>266700</xdr:rowOff>
        </xdr:to>
        <xdr:sp macro="" textlink="">
          <xdr:nvSpPr>
            <xdr:cNvPr id="4393" name="Check Box 297" hidden="1">
              <a:extLst>
                <a:ext uri="{63B3BB69-23CF-44E3-9099-C40C66FF867C}">
                  <a14:compatExt spid="_x0000_s439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77</xdr:row>
          <xdr:rowOff>0</xdr:rowOff>
        </xdr:from>
        <xdr:to>
          <xdr:col>10</xdr:col>
          <xdr:colOff>838200</xdr:colOff>
          <xdr:row>77</xdr:row>
          <xdr:rowOff>266700</xdr:rowOff>
        </xdr:to>
        <xdr:sp macro="" textlink="">
          <xdr:nvSpPr>
            <xdr:cNvPr id="4394" name="Check Box 298" hidden="1">
              <a:extLst>
                <a:ext uri="{63B3BB69-23CF-44E3-9099-C40C66FF867C}">
                  <a14:compatExt spid="_x0000_s439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78</xdr:row>
          <xdr:rowOff>0</xdr:rowOff>
        </xdr:from>
        <xdr:to>
          <xdr:col>10</xdr:col>
          <xdr:colOff>838200</xdr:colOff>
          <xdr:row>78</xdr:row>
          <xdr:rowOff>266700</xdr:rowOff>
        </xdr:to>
        <xdr:sp macro="" textlink="">
          <xdr:nvSpPr>
            <xdr:cNvPr id="4395" name="Check Box 299" hidden="1">
              <a:extLst>
                <a:ext uri="{63B3BB69-23CF-44E3-9099-C40C66FF867C}">
                  <a14:compatExt spid="_x0000_s439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79</xdr:row>
          <xdr:rowOff>0</xdr:rowOff>
        </xdr:from>
        <xdr:to>
          <xdr:col>10</xdr:col>
          <xdr:colOff>838200</xdr:colOff>
          <xdr:row>79</xdr:row>
          <xdr:rowOff>266700</xdr:rowOff>
        </xdr:to>
        <xdr:sp macro="" textlink="">
          <xdr:nvSpPr>
            <xdr:cNvPr id="4396" name="Check Box 300" hidden="1">
              <a:extLst>
                <a:ext uri="{63B3BB69-23CF-44E3-9099-C40C66FF867C}">
                  <a14:compatExt spid="_x0000_s439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80</xdr:row>
          <xdr:rowOff>0</xdr:rowOff>
        </xdr:from>
        <xdr:to>
          <xdr:col>10</xdr:col>
          <xdr:colOff>838200</xdr:colOff>
          <xdr:row>80</xdr:row>
          <xdr:rowOff>266700</xdr:rowOff>
        </xdr:to>
        <xdr:sp macro="" textlink="">
          <xdr:nvSpPr>
            <xdr:cNvPr id="4397" name="Check Box 301" hidden="1">
              <a:extLst>
                <a:ext uri="{63B3BB69-23CF-44E3-9099-C40C66FF867C}">
                  <a14:compatExt spid="_x0000_s439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81</xdr:row>
          <xdr:rowOff>0</xdr:rowOff>
        </xdr:from>
        <xdr:to>
          <xdr:col>10</xdr:col>
          <xdr:colOff>838200</xdr:colOff>
          <xdr:row>81</xdr:row>
          <xdr:rowOff>266700</xdr:rowOff>
        </xdr:to>
        <xdr:sp macro="" textlink="">
          <xdr:nvSpPr>
            <xdr:cNvPr id="4398" name="Check Box 302" hidden="1">
              <a:extLst>
                <a:ext uri="{63B3BB69-23CF-44E3-9099-C40C66FF867C}">
                  <a14:compatExt spid="_x0000_s439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82</xdr:row>
          <xdr:rowOff>0</xdr:rowOff>
        </xdr:from>
        <xdr:to>
          <xdr:col>10</xdr:col>
          <xdr:colOff>838200</xdr:colOff>
          <xdr:row>82</xdr:row>
          <xdr:rowOff>266700</xdr:rowOff>
        </xdr:to>
        <xdr:sp macro="" textlink="">
          <xdr:nvSpPr>
            <xdr:cNvPr id="4399" name="Check Box 303" hidden="1">
              <a:extLst>
                <a:ext uri="{63B3BB69-23CF-44E3-9099-C40C66FF867C}">
                  <a14:compatExt spid="_x0000_s439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83</xdr:row>
          <xdr:rowOff>0</xdr:rowOff>
        </xdr:from>
        <xdr:to>
          <xdr:col>10</xdr:col>
          <xdr:colOff>838200</xdr:colOff>
          <xdr:row>83</xdr:row>
          <xdr:rowOff>266700</xdr:rowOff>
        </xdr:to>
        <xdr:sp macro="" textlink="">
          <xdr:nvSpPr>
            <xdr:cNvPr id="4400" name="Check Box 304" hidden="1">
              <a:extLst>
                <a:ext uri="{63B3BB69-23CF-44E3-9099-C40C66FF867C}">
                  <a14:compatExt spid="_x0000_s4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84</xdr:row>
          <xdr:rowOff>0</xdr:rowOff>
        </xdr:from>
        <xdr:to>
          <xdr:col>10</xdr:col>
          <xdr:colOff>838200</xdr:colOff>
          <xdr:row>84</xdr:row>
          <xdr:rowOff>266700</xdr:rowOff>
        </xdr:to>
        <xdr:sp macro="" textlink="">
          <xdr:nvSpPr>
            <xdr:cNvPr id="4401" name="Check Box 305" hidden="1">
              <a:extLst>
                <a:ext uri="{63B3BB69-23CF-44E3-9099-C40C66FF867C}">
                  <a14:compatExt spid="_x0000_s440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85</xdr:row>
          <xdr:rowOff>0</xdr:rowOff>
        </xdr:from>
        <xdr:to>
          <xdr:col>10</xdr:col>
          <xdr:colOff>838200</xdr:colOff>
          <xdr:row>85</xdr:row>
          <xdr:rowOff>266700</xdr:rowOff>
        </xdr:to>
        <xdr:sp macro="" textlink="">
          <xdr:nvSpPr>
            <xdr:cNvPr id="4402" name="Check Box 306" hidden="1">
              <a:extLst>
                <a:ext uri="{63B3BB69-23CF-44E3-9099-C40C66FF867C}">
                  <a14:compatExt spid="_x0000_s440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86</xdr:row>
          <xdr:rowOff>0</xdr:rowOff>
        </xdr:from>
        <xdr:to>
          <xdr:col>10</xdr:col>
          <xdr:colOff>838200</xdr:colOff>
          <xdr:row>86</xdr:row>
          <xdr:rowOff>266700</xdr:rowOff>
        </xdr:to>
        <xdr:sp macro="" textlink="">
          <xdr:nvSpPr>
            <xdr:cNvPr id="4403" name="Check Box 307" hidden="1">
              <a:extLst>
                <a:ext uri="{63B3BB69-23CF-44E3-9099-C40C66FF867C}">
                  <a14:compatExt spid="_x0000_s440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87</xdr:row>
          <xdr:rowOff>0</xdr:rowOff>
        </xdr:from>
        <xdr:to>
          <xdr:col>10</xdr:col>
          <xdr:colOff>838200</xdr:colOff>
          <xdr:row>87</xdr:row>
          <xdr:rowOff>266700</xdr:rowOff>
        </xdr:to>
        <xdr:sp macro="" textlink="">
          <xdr:nvSpPr>
            <xdr:cNvPr id="4404" name="Check Box 308" hidden="1">
              <a:extLst>
                <a:ext uri="{63B3BB69-23CF-44E3-9099-C40C66FF867C}">
                  <a14:compatExt spid="_x0000_s440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88</xdr:row>
          <xdr:rowOff>0</xdr:rowOff>
        </xdr:from>
        <xdr:to>
          <xdr:col>10</xdr:col>
          <xdr:colOff>838200</xdr:colOff>
          <xdr:row>88</xdr:row>
          <xdr:rowOff>266700</xdr:rowOff>
        </xdr:to>
        <xdr:sp macro="" textlink="">
          <xdr:nvSpPr>
            <xdr:cNvPr id="4405" name="Check Box 309" hidden="1">
              <a:extLst>
                <a:ext uri="{63B3BB69-23CF-44E3-9099-C40C66FF867C}">
                  <a14:compatExt spid="_x0000_s440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89</xdr:row>
          <xdr:rowOff>0</xdr:rowOff>
        </xdr:from>
        <xdr:to>
          <xdr:col>10</xdr:col>
          <xdr:colOff>838200</xdr:colOff>
          <xdr:row>89</xdr:row>
          <xdr:rowOff>266700</xdr:rowOff>
        </xdr:to>
        <xdr:sp macro="" textlink="">
          <xdr:nvSpPr>
            <xdr:cNvPr id="4406" name="Check Box 310" hidden="1">
              <a:extLst>
                <a:ext uri="{63B3BB69-23CF-44E3-9099-C40C66FF867C}">
                  <a14:compatExt spid="_x0000_s440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90</xdr:row>
          <xdr:rowOff>0</xdr:rowOff>
        </xdr:from>
        <xdr:to>
          <xdr:col>10</xdr:col>
          <xdr:colOff>838200</xdr:colOff>
          <xdr:row>90</xdr:row>
          <xdr:rowOff>266700</xdr:rowOff>
        </xdr:to>
        <xdr:sp macro="" textlink="">
          <xdr:nvSpPr>
            <xdr:cNvPr id="4407" name="Check Box 311" hidden="1">
              <a:extLst>
                <a:ext uri="{63B3BB69-23CF-44E3-9099-C40C66FF867C}">
                  <a14:compatExt spid="_x0000_s440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91</xdr:row>
          <xdr:rowOff>0</xdr:rowOff>
        </xdr:from>
        <xdr:to>
          <xdr:col>10</xdr:col>
          <xdr:colOff>838200</xdr:colOff>
          <xdr:row>91</xdr:row>
          <xdr:rowOff>266700</xdr:rowOff>
        </xdr:to>
        <xdr:sp macro="" textlink="">
          <xdr:nvSpPr>
            <xdr:cNvPr id="4408" name="Check Box 312" hidden="1">
              <a:extLst>
                <a:ext uri="{63B3BB69-23CF-44E3-9099-C40C66FF867C}">
                  <a14:compatExt spid="_x0000_s440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92</xdr:row>
          <xdr:rowOff>0</xdr:rowOff>
        </xdr:from>
        <xdr:to>
          <xdr:col>10</xdr:col>
          <xdr:colOff>838200</xdr:colOff>
          <xdr:row>92</xdr:row>
          <xdr:rowOff>266700</xdr:rowOff>
        </xdr:to>
        <xdr:sp macro="" textlink="">
          <xdr:nvSpPr>
            <xdr:cNvPr id="4409" name="Check Box 313" hidden="1">
              <a:extLst>
                <a:ext uri="{63B3BB69-23CF-44E3-9099-C40C66FF867C}">
                  <a14:compatExt spid="_x0000_s440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93</xdr:row>
          <xdr:rowOff>0</xdr:rowOff>
        </xdr:from>
        <xdr:to>
          <xdr:col>10</xdr:col>
          <xdr:colOff>838200</xdr:colOff>
          <xdr:row>93</xdr:row>
          <xdr:rowOff>266700</xdr:rowOff>
        </xdr:to>
        <xdr:sp macro="" textlink="">
          <xdr:nvSpPr>
            <xdr:cNvPr id="4410" name="Check Box 314" hidden="1">
              <a:extLst>
                <a:ext uri="{63B3BB69-23CF-44E3-9099-C40C66FF867C}">
                  <a14:compatExt spid="_x0000_s441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94</xdr:row>
          <xdr:rowOff>0</xdr:rowOff>
        </xdr:from>
        <xdr:to>
          <xdr:col>10</xdr:col>
          <xdr:colOff>838200</xdr:colOff>
          <xdr:row>94</xdr:row>
          <xdr:rowOff>266700</xdr:rowOff>
        </xdr:to>
        <xdr:sp macro="" textlink="">
          <xdr:nvSpPr>
            <xdr:cNvPr id="4411" name="Check Box 315" hidden="1">
              <a:extLst>
                <a:ext uri="{63B3BB69-23CF-44E3-9099-C40C66FF867C}">
                  <a14:compatExt spid="_x0000_s441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95</xdr:row>
          <xdr:rowOff>0</xdr:rowOff>
        </xdr:from>
        <xdr:to>
          <xdr:col>10</xdr:col>
          <xdr:colOff>838200</xdr:colOff>
          <xdr:row>95</xdr:row>
          <xdr:rowOff>266700</xdr:rowOff>
        </xdr:to>
        <xdr:sp macro="" textlink="">
          <xdr:nvSpPr>
            <xdr:cNvPr id="4412" name="Check Box 316" hidden="1">
              <a:extLst>
                <a:ext uri="{63B3BB69-23CF-44E3-9099-C40C66FF867C}">
                  <a14:compatExt spid="_x0000_s441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96</xdr:row>
          <xdr:rowOff>0</xdr:rowOff>
        </xdr:from>
        <xdr:to>
          <xdr:col>10</xdr:col>
          <xdr:colOff>838200</xdr:colOff>
          <xdr:row>96</xdr:row>
          <xdr:rowOff>266700</xdr:rowOff>
        </xdr:to>
        <xdr:sp macro="" textlink="">
          <xdr:nvSpPr>
            <xdr:cNvPr id="4413" name="Check Box 317" hidden="1">
              <a:extLst>
                <a:ext uri="{63B3BB69-23CF-44E3-9099-C40C66FF867C}">
                  <a14:compatExt spid="_x0000_s441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97</xdr:row>
          <xdr:rowOff>0</xdr:rowOff>
        </xdr:from>
        <xdr:to>
          <xdr:col>10</xdr:col>
          <xdr:colOff>838200</xdr:colOff>
          <xdr:row>97</xdr:row>
          <xdr:rowOff>266700</xdr:rowOff>
        </xdr:to>
        <xdr:sp macro="" textlink="">
          <xdr:nvSpPr>
            <xdr:cNvPr id="4414" name="Check Box 318" hidden="1">
              <a:extLst>
                <a:ext uri="{63B3BB69-23CF-44E3-9099-C40C66FF867C}">
                  <a14:compatExt spid="_x0000_s441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98</xdr:row>
          <xdr:rowOff>0</xdr:rowOff>
        </xdr:from>
        <xdr:to>
          <xdr:col>10</xdr:col>
          <xdr:colOff>838200</xdr:colOff>
          <xdr:row>98</xdr:row>
          <xdr:rowOff>266700</xdr:rowOff>
        </xdr:to>
        <xdr:sp macro="" textlink="">
          <xdr:nvSpPr>
            <xdr:cNvPr id="4415" name="Check Box 319" hidden="1">
              <a:extLst>
                <a:ext uri="{63B3BB69-23CF-44E3-9099-C40C66FF867C}">
                  <a14:compatExt spid="_x0000_s441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99</xdr:row>
          <xdr:rowOff>0</xdr:rowOff>
        </xdr:from>
        <xdr:to>
          <xdr:col>10</xdr:col>
          <xdr:colOff>838200</xdr:colOff>
          <xdr:row>99</xdr:row>
          <xdr:rowOff>266700</xdr:rowOff>
        </xdr:to>
        <xdr:sp macro="" textlink="">
          <xdr:nvSpPr>
            <xdr:cNvPr id="4416" name="Check Box 320" hidden="1">
              <a:extLst>
                <a:ext uri="{63B3BB69-23CF-44E3-9099-C40C66FF867C}">
                  <a14:compatExt spid="_x0000_s441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100</xdr:row>
          <xdr:rowOff>0</xdr:rowOff>
        </xdr:from>
        <xdr:to>
          <xdr:col>10</xdr:col>
          <xdr:colOff>838200</xdr:colOff>
          <xdr:row>100</xdr:row>
          <xdr:rowOff>266700</xdr:rowOff>
        </xdr:to>
        <xdr:sp macro="" textlink="">
          <xdr:nvSpPr>
            <xdr:cNvPr id="4417" name="Check Box 321" hidden="1">
              <a:extLst>
                <a:ext uri="{63B3BB69-23CF-44E3-9099-C40C66FF867C}">
                  <a14:compatExt spid="_x0000_s441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101</xdr:row>
          <xdr:rowOff>0</xdr:rowOff>
        </xdr:from>
        <xdr:to>
          <xdr:col>10</xdr:col>
          <xdr:colOff>838200</xdr:colOff>
          <xdr:row>101</xdr:row>
          <xdr:rowOff>266700</xdr:rowOff>
        </xdr:to>
        <xdr:sp macro="" textlink="">
          <xdr:nvSpPr>
            <xdr:cNvPr id="4418" name="Check Box 322" hidden="1">
              <a:extLst>
                <a:ext uri="{63B3BB69-23CF-44E3-9099-C40C66FF867C}">
                  <a14:compatExt spid="_x0000_s441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102</xdr:row>
          <xdr:rowOff>0</xdr:rowOff>
        </xdr:from>
        <xdr:to>
          <xdr:col>10</xdr:col>
          <xdr:colOff>838200</xdr:colOff>
          <xdr:row>102</xdr:row>
          <xdr:rowOff>266700</xdr:rowOff>
        </xdr:to>
        <xdr:sp macro="" textlink="">
          <xdr:nvSpPr>
            <xdr:cNvPr id="4419" name="Check Box 323" hidden="1">
              <a:extLst>
                <a:ext uri="{63B3BB69-23CF-44E3-9099-C40C66FF867C}">
                  <a14:compatExt spid="_x0000_s441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103</xdr:row>
          <xdr:rowOff>0</xdr:rowOff>
        </xdr:from>
        <xdr:to>
          <xdr:col>10</xdr:col>
          <xdr:colOff>838200</xdr:colOff>
          <xdr:row>103</xdr:row>
          <xdr:rowOff>266700</xdr:rowOff>
        </xdr:to>
        <xdr:sp macro="" textlink="">
          <xdr:nvSpPr>
            <xdr:cNvPr id="4420" name="Check Box 324" hidden="1">
              <a:extLst>
                <a:ext uri="{63B3BB69-23CF-44E3-9099-C40C66FF867C}">
                  <a14:compatExt spid="_x0000_s442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104</xdr:row>
          <xdr:rowOff>0</xdr:rowOff>
        </xdr:from>
        <xdr:to>
          <xdr:col>10</xdr:col>
          <xdr:colOff>838200</xdr:colOff>
          <xdr:row>104</xdr:row>
          <xdr:rowOff>266700</xdr:rowOff>
        </xdr:to>
        <xdr:sp macro="" textlink="">
          <xdr:nvSpPr>
            <xdr:cNvPr id="4421" name="Check Box 325" hidden="1">
              <a:extLst>
                <a:ext uri="{63B3BB69-23CF-44E3-9099-C40C66FF867C}">
                  <a14:compatExt spid="_x0000_s442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105</xdr:row>
          <xdr:rowOff>0</xdr:rowOff>
        </xdr:from>
        <xdr:to>
          <xdr:col>10</xdr:col>
          <xdr:colOff>838200</xdr:colOff>
          <xdr:row>105</xdr:row>
          <xdr:rowOff>266700</xdr:rowOff>
        </xdr:to>
        <xdr:sp macro="" textlink="">
          <xdr:nvSpPr>
            <xdr:cNvPr id="4422" name="Check Box 326" hidden="1">
              <a:extLst>
                <a:ext uri="{63B3BB69-23CF-44E3-9099-C40C66FF867C}">
                  <a14:compatExt spid="_x0000_s442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106</xdr:row>
          <xdr:rowOff>0</xdr:rowOff>
        </xdr:from>
        <xdr:to>
          <xdr:col>10</xdr:col>
          <xdr:colOff>838200</xdr:colOff>
          <xdr:row>106</xdr:row>
          <xdr:rowOff>266700</xdr:rowOff>
        </xdr:to>
        <xdr:sp macro="" textlink="">
          <xdr:nvSpPr>
            <xdr:cNvPr id="4423" name="Check Box 327" hidden="1">
              <a:extLst>
                <a:ext uri="{63B3BB69-23CF-44E3-9099-C40C66FF867C}">
                  <a14:compatExt spid="_x0000_s442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107</xdr:row>
          <xdr:rowOff>0</xdr:rowOff>
        </xdr:from>
        <xdr:to>
          <xdr:col>10</xdr:col>
          <xdr:colOff>838200</xdr:colOff>
          <xdr:row>107</xdr:row>
          <xdr:rowOff>266700</xdr:rowOff>
        </xdr:to>
        <xdr:sp macro="" textlink="">
          <xdr:nvSpPr>
            <xdr:cNvPr id="4424" name="Check Box 328" hidden="1">
              <a:extLst>
                <a:ext uri="{63B3BB69-23CF-44E3-9099-C40C66FF867C}">
                  <a14:compatExt spid="_x0000_s442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108</xdr:row>
          <xdr:rowOff>0</xdr:rowOff>
        </xdr:from>
        <xdr:to>
          <xdr:col>10</xdr:col>
          <xdr:colOff>838200</xdr:colOff>
          <xdr:row>108</xdr:row>
          <xdr:rowOff>266700</xdr:rowOff>
        </xdr:to>
        <xdr:sp macro="" textlink="">
          <xdr:nvSpPr>
            <xdr:cNvPr id="4425" name="Check Box 329" hidden="1">
              <a:extLst>
                <a:ext uri="{63B3BB69-23CF-44E3-9099-C40C66FF867C}">
                  <a14:compatExt spid="_x0000_s442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109</xdr:row>
          <xdr:rowOff>0</xdr:rowOff>
        </xdr:from>
        <xdr:to>
          <xdr:col>10</xdr:col>
          <xdr:colOff>838200</xdr:colOff>
          <xdr:row>109</xdr:row>
          <xdr:rowOff>266700</xdr:rowOff>
        </xdr:to>
        <xdr:sp macro="" textlink="">
          <xdr:nvSpPr>
            <xdr:cNvPr id="4426" name="Check Box 330" hidden="1">
              <a:extLst>
                <a:ext uri="{63B3BB69-23CF-44E3-9099-C40C66FF867C}">
                  <a14:compatExt spid="_x0000_s442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110</xdr:row>
          <xdr:rowOff>0</xdr:rowOff>
        </xdr:from>
        <xdr:to>
          <xdr:col>10</xdr:col>
          <xdr:colOff>838200</xdr:colOff>
          <xdr:row>110</xdr:row>
          <xdr:rowOff>266700</xdr:rowOff>
        </xdr:to>
        <xdr:sp macro="" textlink="">
          <xdr:nvSpPr>
            <xdr:cNvPr id="4427" name="Check Box 331" hidden="1">
              <a:extLst>
                <a:ext uri="{63B3BB69-23CF-44E3-9099-C40C66FF867C}">
                  <a14:compatExt spid="_x0000_s442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111</xdr:row>
          <xdr:rowOff>0</xdr:rowOff>
        </xdr:from>
        <xdr:to>
          <xdr:col>10</xdr:col>
          <xdr:colOff>838200</xdr:colOff>
          <xdr:row>111</xdr:row>
          <xdr:rowOff>266700</xdr:rowOff>
        </xdr:to>
        <xdr:sp macro="" textlink="">
          <xdr:nvSpPr>
            <xdr:cNvPr id="4428" name="Check Box 332" hidden="1">
              <a:extLst>
                <a:ext uri="{63B3BB69-23CF-44E3-9099-C40C66FF867C}">
                  <a14:compatExt spid="_x0000_s442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112</xdr:row>
          <xdr:rowOff>0</xdr:rowOff>
        </xdr:from>
        <xdr:to>
          <xdr:col>10</xdr:col>
          <xdr:colOff>838200</xdr:colOff>
          <xdr:row>112</xdr:row>
          <xdr:rowOff>266700</xdr:rowOff>
        </xdr:to>
        <xdr:sp macro="" textlink="">
          <xdr:nvSpPr>
            <xdr:cNvPr id="4429" name="Check Box 333" hidden="1">
              <a:extLst>
                <a:ext uri="{63B3BB69-23CF-44E3-9099-C40C66FF867C}">
                  <a14:compatExt spid="_x0000_s442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13</xdr:row>
          <xdr:rowOff>0</xdr:rowOff>
        </xdr:from>
        <xdr:to>
          <xdr:col>11</xdr:col>
          <xdr:colOff>838200</xdr:colOff>
          <xdr:row>13</xdr:row>
          <xdr:rowOff>266700</xdr:rowOff>
        </xdr:to>
        <xdr:sp macro="" textlink="">
          <xdr:nvSpPr>
            <xdr:cNvPr id="4430" name="Check Box 334" hidden="1">
              <a:extLst>
                <a:ext uri="{63B3BB69-23CF-44E3-9099-C40C66FF867C}">
                  <a14:compatExt spid="_x0000_s443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14</xdr:row>
          <xdr:rowOff>0</xdr:rowOff>
        </xdr:from>
        <xdr:to>
          <xdr:col>11</xdr:col>
          <xdr:colOff>838200</xdr:colOff>
          <xdr:row>14</xdr:row>
          <xdr:rowOff>266700</xdr:rowOff>
        </xdr:to>
        <xdr:sp macro="" textlink="">
          <xdr:nvSpPr>
            <xdr:cNvPr id="4431" name="Check Box 335" hidden="1">
              <a:extLst>
                <a:ext uri="{63B3BB69-23CF-44E3-9099-C40C66FF867C}">
                  <a14:compatExt spid="_x0000_s443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15</xdr:row>
          <xdr:rowOff>0</xdr:rowOff>
        </xdr:from>
        <xdr:to>
          <xdr:col>11</xdr:col>
          <xdr:colOff>838200</xdr:colOff>
          <xdr:row>15</xdr:row>
          <xdr:rowOff>266700</xdr:rowOff>
        </xdr:to>
        <xdr:sp macro="" textlink="">
          <xdr:nvSpPr>
            <xdr:cNvPr id="4432" name="Check Box 336" hidden="1">
              <a:extLst>
                <a:ext uri="{63B3BB69-23CF-44E3-9099-C40C66FF867C}">
                  <a14:compatExt spid="_x0000_s443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16</xdr:row>
          <xdr:rowOff>0</xdr:rowOff>
        </xdr:from>
        <xdr:to>
          <xdr:col>11</xdr:col>
          <xdr:colOff>838200</xdr:colOff>
          <xdr:row>16</xdr:row>
          <xdr:rowOff>266700</xdr:rowOff>
        </xdr:to>
        <xdr:sp macro="" textlink="">
          <xdr:nvSpPr>
            <xdr:cNvPr id="4433" name="Check Box 337" hidden="1">
              <a:extLst>
                <a:ext uri="{63B3BB69-23CF-44E3-9099-C40C66FF867C}">
                  <a14:compatExt spid="_x0000_s443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17</xdr:row>
          <xdr:rowOff>0</xdr:rowOff>
        </xdr:from>
        <xdr:to>
          <xdr:col>11</xdr:col>
          <xdr:colOff>838200</xdr:colOff>
          <xdr:row>17</xdr:row>
          <xdr:rowOff>266700</xdr:rowOff>
        </xdr:to>
        <xdr:sp macro="" textlink="">
          <xdr:nvSpPr>
            <xdr:cNvPr id="4434" name="Check Box 338" hidden="1">
              <a:extLst>
                <a:ext uri="{63B3BB69-23CF-44E3-9099-C40C66FF867C}">
                  <a14:compatExt spid="_x0000_s443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18</xdr:row>
          <xdr:rowOff>0</xdr:rowOff>
        </xdr:from>
        <xdr:to>
          <xdr:col>11</xdr:col>
          <xdr:colOff>838200</xdr:colOff>
          <xdr:row>18</xdr:row>
          <xdr:rowOff>266700</xdr:rowOff>
        </xdr:to>
        <xdr:sp macro="" textlink="">
          <xdr:nvSpPr>
            <xdr:cNvPr id="4435" name="Check Box 339" hidden="1">
              <a:extLst>
                <a:ext uri="{63B3BB69-23CF-44E3-9099-C40C66FF867C}">
                  <a14:compatExt spid="_x0000_s443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838200</xdr:colOff>
          <xdr:row>19</xdr:row>
          <xdr:rowOff>266700</xdr:rowOff>
        </xdr:to>
        <xdr:sp macro="" textlink="">
          <xdr:nvSpPr>
            <xdr:cNvPr id="4436" name="Check Box 340" hidden="1">
              <a:extLst>
                <a:ext uri="{63B3BB69-23CF-44E3-9099-C40C66FF867C}">
                  <a14:compatExt spid="_x0000_s443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20</xdr:row>
          <xdr:rowOff>0</xdr:rowOff>
        </xdr:from>
        <xdr:to>
          <xdr:col>11</xdr:col>
          <xdr:colOff>838200</xdr:colOff>
          <xdr:row>20</xdr:row>
          <xdr:rowOff>266700</xdr:rowOff>
        </xdr:to>
        <xdr:sp macro="" textlink="">
          <xdr:nvSpPr>
            <xdr:cNvPr id="4437" name="Check Box 341" hidden="1">
              <a:extLst>
                <a:ext uri="{63B3BB69-23CF-44E3-9099-C40C66FF867C}">
                  <a14:compatExt spid="_x0000_s443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21</xdr:row>
          <xdr:rowOff>0</xdr:rowOff>
        </xdr:from>
        <xdr:to>
          <xdr:col>11</xdr:col>
          <xdr:colOff>838200</xdr:colOff>
          <xdr:row>21</xdr:row>
          <xdr:rowOff>266700</xdr:rowOff>
        </xdr:to>
        <xdr:sp macro="" textlink="">
          <xdr:nvSpPr>
            <xdr:cNvPr id="4438" name="Check Box 342" hidden="1">
              <a:extLst>
                <a:ext uri="{63B3BB69-23CF-44E3-9099-C40C66FF867C}">
                  <a14:compatExt spid="_x0000_s443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22</xdr:row>
          <xdr:rowOff>0</xdr:rowOff>
        </xdr:from>
        <xdr:to>
          <xdr:col>11</xdr:col>
          <xdr:colOff>838200</xdr:colOff>
          <xdr:row>22</xdr:row>
          <xdr:rowOff>266700</xdr:rowOff>
        </xdr:to>
        <xdr:sp macro="" textlink="">
          <xdr:nvSpPr>
            <xdr:cNvPr id="4439" name="Check Box 343" hidden="1">
              <a:extLst>
                <a:ext uri="{63B3BB69-23CF-44E3-9099-C40C66FF867C}">
                  <a14:compatExt spid="_x0000_s443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23</xdr:row>
          <xdr:rowOff>0</xdr:rowOff>
        </xdr:from>
        <xdr:to>
          <xdr:col>11</xdr:col>
          <xdr:colOff>838200</xdr:colOff>
          <xdr:row>23</xdr:row>
          <xdr:rowOff>266700</xdr:rowOff>
        </xdr:to>
        <xdr:sp macro="" textlink="">
          <xdr:nvSpPr>
            <xdr:cNvPr id="4440" name="Check Box 344" hidden="1">
              <a:extLst>
                <a:ext uri="{63B3BB69-23CF-44E3-9099-C40C66FF867C}">
                  <a14:compatExt spid="_x0000_s444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24</xdr:row>
          <xdr:rowOff>0</xdr:rowOff>
        </xdr:from>
        <xdr:to>
          <xdr:col>11</xdr:col>
          <xdr:colOff>838200</xdr:colOff>
          <xdr:row>24</xdr:row>
          <xdr:rowOff>266700</xdr:rowOff>
        </xdr:to>
        <xdr:sp macro="" textlink="">
          <xdr:nvSpPr>
            <xdr:cNvPr id="4441" name="Check Box 345" hidden="1">
              <a:extLst>
                <a:ext uri="{63B3BB69-23CF-44E3-9099-C40C66FF867C}">
                  <a14:compatExt spid="_x0000_s444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25</xdr:row>
          <xdr:rowOff>0</xdr:rowOff>
        </xdr:from>
        <xdr:to>
          <xdr:col>11</xdr:col>
          <xdr:colOff>838200</xdr:colOff>
          <xdr:row>25</xdr:row>
          <xdr:rowOff>266700</xdr:rowOff>
        </xdr:to>
        <xdr:sp macro="" textlink="">
          <xdr:nvSpPr>
            <xdr:cNvPr id="4442" name="Check Box 346" hidden="1">
              <a:extLst>
                <a:ext uri="{63B3BB69-23CF-44E3-9099-C40C66FF867C}">
                  <a14:compatExt spid="_x0000_s444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26</xdr:row>
          <xdr:rowOff>0</xdr:rowOff>
        </xdr:from>
        <xdr:to>
          <xdr:col>11</xdr:col>
          <xdr:colOff>838200</xdr:colOff>
          <xdr:row>26</xdr:row>
          <xdr:rowOff>266700</xdr:rowOff>
        </xdr:to>
        <xdr:sp macro="" textlink="">
          <xdr:nvSpPr>
            <xdr:cNvPr id="4443" name="Check Box 347" hidden="1">
              <a:extLst>
                <a:ext uri="{63B3BB69-23CF-44E3-9099-C40C66FF867C}">
                  <a14:compatExt spid="_x0000_s444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27</xdr:row>
          <xdr:rowOff>0</xdr:rowOff>
        </xdr:from>
        <xdr:to>
          <xdr:col>11</xdr:col>
          <xdr:colOff>838200</xdr:colOff>
          <xdr:row>27</xdr:row>
          <xdr:rowOff>266700</xdr:rowOff>
        </xdr:to>
        <xdr:sp macro="" textlink="">
          <xdr:nvSpPr>
            <xdr:cNvPr id="4444" name="Check Box 348" hidden="1">
              <a:extLst>
                <a:ext uri="{63B3BB69-23CF-44E3-9099-C40C66FF867C}">
                  <a14:compatExt spid="_x0000_s444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28</xdr:row>
          <xdr:rowOff>0</xdr:rowOff>
        </xdr:from>
        <xdr:to>
          <xdr:col>11</xdr:col>
          <xdr:colOff>838200</xdr:colOff>
          <xdr:row>28</xdr:row>
          <xdr:rowOff>266700</xdr:rowOff>
        </xdr:to>
        <xdr:sp macro="" textlink="">
          <xdr:nvSpPr>
            <xdr:cNvPr id="4445" name="Check Box 349" hidden="1">
              <a:extLst>
                <a:ext uri="{63B3BB69-23CF-44E3-9099-C40C66FF867C}">
                  <a14:compatExt spid="_x0000_s444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29</xdr:row>
          <xdr:rowOff>0</xdr:rowOff>
        </xdr:from>
        <xdr:to>
          <xdr:col>11</xdr:col>
          <xdr:colOff>838200</xdr:colOff>
          <xdr:row>29</xdr:row>
          <xdr:rowOff>266700</xdr:rowOff>
        </xdr:to>
        <xdr:sp macro="" textlink="">
          <xdr:nvSpPr>
            <xdr:cNvPr id="4446" name="Check Box 350" hidden="1">
              <a:extLst>
                <a:ext uri="{63B3BB69-23CF-44E3-9099-C40C66FF867C}">
                  <a14:compatExt spid="_x0000_s444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30</xdr:row>
          <xdr:rowOff>0</xdr:rowOff>
        </xdr:from>
        <xdr:to>
          <xdr:col>11</xdr:col>
          <xdr:colOff>838200</xdr:colOff>
          <xdr:row>30</xdr:row>
          <xdr:rowOff>266700</xdr:rowOff>
        </xdr:to>
        <xdr:sp macro="" textlink="">
          <xdr:nvSpPr>
            <xdr:cNvPr id="4447" name="Check Box 351" hidden="1">
              <a:extLst>
                <a:ext uri="{63B3BB69-23CF-44E3-9099-C40C66FF867C}">
                  <a14:compatExt spid="_x0000_s444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31</xdr:row>
          <xdr:rowOff>0</xdr:rowOff>
        </xdr:from>
        <xdr:to>
          <xdr:col>11</xdr:col>
          <xdr:colOff>838200</xdr:colOff>
          <xdr:row>31</xdr:row>
          <xdr:rowOff>266700</xdr:rowOff>
        </xdr:to>
        <xdr:sp macro="" textlink="">
          <xdr:nvSpPr>
            <xdr:cNvPr id="4448" name="Check Box 352" hidden="1">
              <a:extLst>
                <a:ext uri="{63B3BB69-23CF-44E3-9099-C40C66FF867C}">
                  <a14:compatExt spid="_x0000_s444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32</xdr:row>
          <xdr:rowOff>0</xdr:rowOff>
        </xdr:from>
        <xdr:to>
          <xdr:col>11</xdr:col>
          <xdr:colOff>838200</xdr:colOff>
          <xdr:row>32</xdr:row>
          <xdr:rowOff>266700</xdr:rowOff>
        </xdr:to>
        <xdr:sp macro="" textlink="">
          <xdr:nvSpPr>
            <xdr:cNvPr id="4449" name="Check Box 353" hidden="1">
              <a:extLst>
                <a:ext uri="{63B3BB69-23CF-44E3-9099-C40C66FF867C}">
                  <a14:compatExt spid="_x0000_s444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33</xdr:row>
          <xdr:rowOff>0</xdr:rowOff>
        </xdr:from>
        <xdr:to>
          <xdr:col>11</xdr:col>
          <xdr:colOff>838200</xdr:colOff>
          <xdr:row>33</xdr:row>
          <xdr:rowOff>266700</xdr:rowOff>
        </xdr:to>
        <xdr:sp macro="" textlink="">
          <xdr:nvSpPr>
            <xdr:cNvPr id="4450" name="Check Box 354" hidden="1">
              <a:extLst>
                <a:ext uri="{63B3BB69-23CF-44E3-9099-C40C66FF867C}">
                  <a14:compatExt spid="_x0000_s445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34</xdr:row>
          <xdr:rowOff>0</xdr:rowOff>
        </xdr:from>
        <xdr:to>
          <xdr:col>11</xdr:col>
          <xdr:colOff>838200</xdr:colOff>
          <xdr:row>34</xdr:row>
          <xdr:rowOff>266700</xdr:rowOff>
        </xdr:to>
        <xdr:sp macro="" textlink="">
          <xdr:nvSpPr>
            <xdr:cNvPr id="4451" name="Check Box 355" hidden="1">
              <a:extLst>
                <a:ext uri="{63B3BB69-23CF-44E3-9099-C40C66FF867C}">
                  <a14:compatExt spid="_x0000_s445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35</xdr:row>
          <xdr:rowOff>0</xdr:rowOff>
        </xdr:from>
        <xdr:to>
          <xdr:col>11</xdr:col>
          <xdr:colOff>838200</xdr:colOff>
          <xdr:row>35</xdr:row>
          <xdr:rowOff>266700</xdr:rowOff>
        </xdr:to>
        <xdr:sp macro="" textlink="">
          <xdr:nvSpPr>
            <xdr:cNvPr id="4452" name="Check Box 356" hidden="1">
              <a:extLst>
                <a:ext uri="{63B3BB69-23CF-44E3-9099-C40C66FF867C}">
                  <a14:compatExt spid="_x0000_s445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36</xdr:row>
          <xdr:rowOff>0</xdr:rowOff>
        </xdr:from>
        <xdr:to>
          <xdr:col>11</xdr:col>
          <xdr:colOff>838200</xdr:colOff>
          <xdr:row>36</xdr:row>
          <xdr:rowOff>266700</xdr:rowOff>
        </xdr:to>
        <xdr:sp macro="" textlink="">
          <xdr:nvSpPr>
            <xdr:cNvPr id="4453" name="Check Box 357" hidden="1">
              <a:extLst>
                <a:ext uri="{63B3BB69-23CF-44E3-9099-C40C66FF867C}">
                  <a14:compatExt spid="_x0000_s445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37</xdr:row>
          <xdr:rowOff>0</xdr:rowOff>
        </xdr:from>
        <xdr:to>
          <xdr:col>11</xdr:col>
          <xdr:colOff>838200</xdr:colOff>
          <xdr:row>37</xdr:row>
          <xdr:rowOff>266700</xdr:rowOff>
        </xdr:to>
        <xdr:sp macro="" textlink="">
          <xdr:nvSpPr>
            <xdr:cNvPr id="4454" name="Check Box 358" hidden="1">
              <a:extLst>
                <a:ext uri="{63B3BB69-23CF-44E3-9099-C40C66FF867C}">
                  <a14:compatExt spid="_x0000_s445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38</xdr:row>
          <xdr:rowOff>0</xdr:rowOff>
        </xdr:from>
        <xdr:to>
          <xdr:col>11</xdr:col>
          <xdr:colOff>838200</xdr:colOff>
          <xdr:row>38</xdr:row>
          <xdr:rowOff>266700</xdr:rowOff>
        </xdr:to>
        <xdr:sp macro="" textlink="">
          <xdr:nvSpPr>
            <xdr:cNvPr id="4455" name="Check Box 359" hidden="1">
              <a:extLst>
                <a:ext uri="{63B3BB69-23CF-44E3-9099-C40C66FF867C}">
                  <a14:compatExt spid="_x0000_s445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39</xdr:row>
          <xdr:rowOff>0</xdr:rowOff>
        </xdr:from>
        <xdr:to>
          <xdr:col>11</xdr:col>
          <xdr:colOff>838200</xdr:colOff>
          <xdr:row>39</xdr:row>
          <xdr:rowOff>266700</xdr:rowOff>
        </xdr:to>
        <xdr:sp macro="" textlink="">
          <xdr:nvSpPr>
            <xdr:cNvPr id="4456" name="Check Box 360" hidden="1">
              <a:extLst>
                <a:ext uri="{63B3BB69-23CF-44E3-9099-C40C66FF867C}">
                  <a14:compatExt spid="_x0000_s445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40</xdr:row>
          <xdr:rowOff>0</xdr:rowOff>
        </xdr:from>
        <xdr:to>
          <xdr:col>11</xdr:col>
          <xdr:colOff>838200</xdr:colOff>
          <xdr:row>40</xdr:row>
          <xdr:rowOff>266700</xdr:rowOff>
        </xdr:to>
        <xdr:sp macro="" textlink="">
          <xdr:nvSpPr>
            <xdr:cNvPr id="4457" name="Check Box 361" hidden="1">
              <a:extLst>
                <a:ext uri="{63B3BB69-23CF-44E3-9099-C40C66FF867C}">
                  <a14:compatExt spid="_x0000_s445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41</xdr:row>
          <xdr:rowOff>0</xdr:rowOff>
        </xdr:from>
        <xdr:to>
          <xdr:col>11</xdr:col>
          <xdr:colOff>838200</xdr:colOff>
          <xdr:row>41</xdr:row>
          <xdr:rowOff>266700</xdr:rowOff>
        </xdr:to>
        <xdr:sp macro="" textlink="">
          <xdr:nvSpPr>
            <xdr:cNvPr id="4458" name="Check Box 362" hidden="1">
              <a:extLst>
                <a:ext uri="{63B3BB69-23CF-44E3-9099-C40C66FF867C}">
                  <a14:compatExt spid="_x0000_s445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42</xdr:row>
          <xdr:rowOff>0</xdr:rowOff>
        </xdr:from>
        <xdr:to>
          <xdr:col>11</xdr:col>
          <xdr:colOff>838200</xdr:colOff>
          <xdr:row>42</xdr:row>
          <xdr:rowOff>266700</xdr:rowOff>
        </xdr:to>
        <xdr:sp macro="" textlink="">
          <xdr:nvSpPr>
            <xdr:cNvPr id="4459" name="Check Box 363" hidden="1">
              <a:extLst>
                <a:ext uri="{63B3BB69-23CF-44E3-9099-C40C66FF867C}">
                  <a14:compatExt spid="_x0000_s445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43</xdr:row>
          <xdr:rowOff>0</xdr:rowOff>
        </xdr:from>
        <xdr:to>
          <xdr:col>11</xdr:col>
          <xdr:colOff>838200</xdr:colOff>
          <xdr:row>43</xdr:row>
          <xdr:rowOff>266700</xdr:rowOff>
        </xdr:to>
        <xdr:sp macro="" textlink="">
          <xdr:nvSpPr>
            <xdr:cNvPr id="4460" name="Check Box 364" hidden="1">
              <a:extLst>
                <a:ext uri="{63B3BB69-23CF-44E3-9099-C40C66FF867C}">
                  <a14:compatExt spid="_x0000_s446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44</xdr:row>
          <xdr:rowOff>0</xdr:rowOff>
        </xdr:from>
        <xdr:to>
          <xdr:col>11</xdr:col>
          <xdr:colOff>838200</xdr:colOff>
          <xdr:row>44</xdr:row>
          <xdr:rowOff>266700</xdr:rowOff>
        </xdr:to>
        <xdr:sp macro="" textlink="">
          <xdr:nvSpPr>
            <xdr:cNvPr id="4461" name="Check Box 365" hidden="1">
              <a:extLst>
                <a:ext uri="{63B3BB69-23CF-44E3-9099-C40C66FF867C}">
                  <a14:compatExt spid="_x0000_s446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45</xdr:row>
          <xdr:rowOff>0</xdr:rowOff>
        </xdr:from>
        <xdr:to>
          <xdr:col>11</xdr:col>
          <xdr:colOff>838200</xdr:colOff>
          <xdr:row>45</xdr:row>
          <xdr:rowOff>266700</xdr:rowOff>
        </xdr:to>
        <xdr:sp macro="" textlink="">
          <xdr:nvSpPr>
            <xdr:cNvPr id="4462" name="Check Box 366" hidden="1">
              <a:extLst>
                <a:ext uri="{63B3BB69-23CF-44E3-9099-C40C66FF867C}">
                  <a14:compatExt spid="_x0000_s446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46</xdr:row>
          <xdr:rowOff>0</xdr:rowOff>
        </xdr:from>
        <xdr:to>
          <xdr:col>11</xdr:col>
          <xdr:colOff>838200</xdr:colOff>
          <xdr:row>46</xdr:row>
          <xdr:rowOff>266700</xdr:rowOff>
        </xdr:to>
        <xdr:sp macro="" textlink="">
          <xdr:nvSpPr>
            <xdr:cNvPr id="4463" name="Check Box 367" hidden="1">
              <a:extLst>
                <a:ext uri="{63B3BB69-23CF-44E3-9099-C40C66FF867C}">
                  <a14:compatExt spid="_x0000_s446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47</xdr:row>
          <xdr:rowOff>0</xdr:rowOff>
        </xdr:from>
        <xdr:to>
          <xdr:col>11</xdr:col>
          <xdr:colOff>838200</xdr:colOff>
          <xdr:row>47</xdr:row>
          <xdr:rowOff>266700</xdr:rowOff>
        </xdr:to>
        <xdr:sp macro="" textlink="">
          <xdr:nvSpPr>
            <xdr:cNvPr id="4464" name="Check Box 368" hidden="1">
              <a:extLst>
                <a:ext uri="{63B3BB69-23CF-44E3-9099-C40C66FF867C}">
                  <a14:compatExt spid="_x0000_s446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48</xdr:row>
          <xdr:rowOff>0</xdr:rowOff>
        </xdr:from>
        <xdr:to>
          <xdr:col>11</xdr:col>
          <xdr:colOff>838200</xdr:colOff>
          <xdr:row>48</xdr:row>
          <xdr:rowOff>266700</xdr:rowOff>
        </xdr:to>
        <xdr:sp macro="" textlink="">
          <xdr:nvSpPr>
            <xdr:cNvPr id="4465" name="Check Box 369" hidden="1">
              <a:extLst>
                <a:ext uri="{63B3BB69-23CF-44E3-9099-C40C66FF867C}">
                  <a14:compatExt spid="_x0000_s446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49</xdr:row>
          <xdr:rowOff>0</xdr:rowOff>
        </xdr:from>
        <xdr:to>
          <xdr:col>11</xdr:col>
          <xdr:colOff>838200</xdr:colOff>
          <xdr:row>49</xdr:row>
          <xdr:rowOff>266700</xdr:rowOff>
        </xdr:to>
        <xdr:sp macro="" textlink="">
          <xdr:nvSpPr>
            <xdr:cNvPr id="4466" name="Check Box 370" hidden="1">
              <a:extLst>
                <a:ext uri="{63B3BB69-23CF-44E3-9099-C40C66FF867C}">
                  <a14:compatExt spid="_x0000_s446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50</xdr:row>
          <xdr:rowOff>0</xdr:rowOff>
        </xdr:from>
        <xdr:to>
          <xdr:col>11</xdr:col>
          <xdr:colOff>838200</xdr:colOff>
          <xdr:row>50</xdr:row>
          <xdr:rowOff>266700</xdr:rowOff>
        </xdr:to>
        <xdr:sp macro="" textlink="">
          <xdr:nvSpPr>
            <xdr:cNvPr id="4467" name="Check Box 371" hidden="1">
              <a:extLst>
                <a:ext uri="{63B3BB69-23CF-44E3-9099-C40C66FF867C}">
                  <a14:compatExt spid="_x0000_s446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51</xdr:row>
          <xdr:rowOff>0</xdr:rowOff>
        </xdr:from>
        <xdr:to>
          <xdr:col>11</xdr:col>
          <xdr:colOff>838200</xdr:colOff>
          <xdr:row>51</xdr:row>
          <xdr:rowOff>266700</xdr:rowOff>
        </xdr:to>
        <xdr:sp macro="" textlink="">
          <xdr:nvSpPr>
            <xdr:cNvPr id="4468" name="Check Box 372" hidden="1">
              <a:extLst>
                <a:ext uri="{63B3BB69-23CF-44E3-9099-C40C66FF867C}">
                  <a14:compatExt spid="_x0000_s446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52</xdr:row>
          <xdr:rowOff>0</xdr:rowOff>
        </xdr:from>
        <xdr:to>
          <xdr:col>11</xdr:col>
          <xdr:colOff>838200</xdr:colOff>
          <xdr:row>52</xdr:row>
          <xdr:rowOff>266700</xdr:rowOff>
        </xdr:to>
        <xdr:sp macro="" textlink="">
          <xdr:nvSpPr>
            <xdr:cNvPr id="4469" name="Check Box 373" hidden="1">
              <a:extLst>
                <a:ext uri="{63B3BB69-23CF-44E3-9099-C40C66FF867C}">
                  <a14:compatExt spid="_x0000_s446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53</xdr:row>
          <xdr:rowOff>0</xdr:rowOff>
        </xdr:from>
        <xdr:to>
          <xdr:col>11</xdr:col>
          <xdr:colOff>838200</xdr:colOff>
          <xdr:row>53</xdr:row>
          <xdr:rowOff>266700</xdr:rowOff>
        </xdr:to>
        <xdr:sp macro="" textlink="">
          <xdr:nvSpPr>
            <xdr:cNvPr id="4470" name="Check Box 374" hidden="1">
              <a:extLst>
                <a:ext uri="{63B3BB69-23CF-44E3-9099-C40C66FF867C}">
                  <a14:compatExt spid="_x0000_s447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54</xdr:row>
          <xdr:rowOff>0</xdr:rowOff>
        </xdr:from>
        <xdr:to>
          <xdr:col>11</xdr:col>
          <xdr:colOff>838200</xdr:colOff>
          <xdr:row>54</xdr:row>
          <xdr:rowOff>266700</xdr:rowOff>
        </xdr:to>
        <xdr:sp macro="" textlink="">
          <xdr:nvSpPr>
            <xdr:cNvPr id="4471" name="Check Box 375" hidden="1">
              <a:extLst>
                <a:ext uri="{63B3BB69-23CF-44E3-9099-C40C66FF867C}">
                  <a14:compatExt spid="_x0000_s447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55</xdr:row>
          <xdr:rowOff>0</xdr:rowOff>
        </xdr:from>
        <xdr:to>
          <xdr:col>11</xdr:col>
          <xdr:colOff>838200</xdr:colOff>
          <xdr:row>55</xdr:row>
          <xdr:rowOff>266700</xdr:rowOff>
        </xdr:to>
        <xdr:sp macro="" textlink="">
          <xdr:nvSpPr>
            <xdr:cNvPr id="4472" name="Check Box 376" hidden="1">
              <a:extLst>
                <a:ext uri="{63B3BB69-23CF-44E3-9099-C40C66FF867C}">
                  <a14:compatExt spid="_x0000_s447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56</xdr:row>
          <xdr:rowOff>0</xdr:rowOff>
        </xdr:from>
        <xdr:to>
          <xdr:col>11</xdr:col>
          <xdr:colOff>838200</xdr:colOff>
          <xdr:row>56</xdr:row>
          <xdr:rowOff>266700</xdr:rowOff>
        </xdr:to>
        <xdr:sp macro="" textlink="">
          <xdr:nvSpPr>
            <xdr:cNvPr id="4473" name="Check Box 377" hidden="1">
              <a:extLst>
                <a:ext uri="{63B3BB69-23CF-44E3-9099-C40C66FF867C}">
                  <a14:compatExt spid="_x0000_s447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57</xdr:row>
          <xdr:rowOff>0</xdr:rowOff>
        </xdr:from>
        <xdr:to>
          <xdr:col>11</xdr:col>
          <xdr:colOff>838200</xdr:colOff>
          <xdr:row>57</xdr:row>
          <xdr:rowOff>266700</xdr:rowOff>
        </xdr:to>
        <xdr:sp macro="" textlink="">
          <xdr:nvSpPr>
            <xdr:cNvPr id="4474" name="Check Box 378" hidden="1">
              <a:extLst>
                <a:ext uri="{63B3BB69-23CF-44E3-9099-C40C66FF867C}">
                  <a14:compatExt spid="_x0000_s447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58</xdr:row>
          <xdr:rowOff>0</xdr:rowOff>
        </xdr:from>
        <xdr:to>
          <xdr:col>11</xdr:col>
          <xdr:colOff>838200</xdr:colOff>
          <xdr:row>58</xdr:row>
          <xdr:rowOff>266700</xdr:rowOff>
        </xdr:to>
        <xdr:sp macro="" textlink="">
          <xdr:nvSpPr>
            <xdr:cNvPr id="4475" name="Check Box 379" hidden="1">
              <a:extLst>
                <a:ext uri="{63B3BB69-23CF-44E3-9099-C40C66FF867C}">
                  <a14:compatExt spid="_x0000_s447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59</xdr:row>
          <xdr:rowOff>0</xdr:rowOff>
        </xdr:from>
        <xdr:to>
          <xdr:col>11</xdr:col>
          <xdr:colOff>838200</xdr:colOff>
          <xdr:row>59</xdr:row>
          <xdr:rowOff>266700</xdr:rowOff>
        </xdr:to>
        <xdr:sp macro="" textlink="">
          <xdr:nvSpPr>
            <xdr:cNvPr id="4476" name="Check Box 380" hidden="1">
              <a:extLst>
                <a:ext uri="{63B3BB69-23CF-44E3-9099-C40C66FF867C}">
                  <a14:compatExt spid="_x0000_s447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60</xdr:row>
          <xdr:rowOff>0</xdr:rowOff>
        </xdr:from>
        <xdr:to>
          <xdr:col>11</xdr:col>
          <xdr:colOff>838200</xdr:colOff>
          <xdr:row>60</xdr:row>
          <xdr:rowOff>266700</xdr:rowOff>
        </xdr:to>
        <xdr:sp macro="" textlink="">
          <xdr:nvSpPr>
            <xdr:cNvPr id="4477" name="Check Box 381" hidden="1">
              <a:extLst>
                <a:ext uri="{63B3BB69-23CF-44E3-9099-C40C66FF867C}">
                  <a14:compatExt spid="_x0000_s447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61</xdr:row>
          <xdr:rowOff>0</xdr:rowOff>
        </xdr:from>
        <xdr:to>
          <xdr:col>11</xdr:col>
          <xdr:colOff>838200</xdr:colOff>
          <xdr:row>61</xdr:row>
          <xdr:rowOff>266700</xdr:rowOff>
        </xdr:to>
        <xdr:sp macro="" textlink="">
          <xdr:nvSpPr>
            <xdr:cNvPr id="4478" name="Check Box 382" hidden="1">
              <a:extLst>
                <a:ext uri="{63B3BB69-23CF-44E3-9099-C40C66FF867C}">
                  <a14:compatExt spid="_x0000_s447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62</xdr:row>
          <xdr:rowOff>0</xdr:rowOff>
        </xdr:from>
        <xdr:to>
          <xdr:col>11</xdr:col>
          <xdr:colOff>838200</xdr:colOff>
          <xdr:row>62</xdr:row>
          <xdr:rowOff>266700</xdr:rowOff>
        </xdr:to>
        <xdr:sp macro="" textlink="">
          <xdr:nvSpPr>
            <xdr:cNvPr id="4479" name="Check Box 383" hidden="1">
              <a:extLst>
                <a:ext uri="{63B3BB69-23CF-44E3-9099-C40C66FF867C}">
                  <a14:compatExt spid="_x0000_s447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63</xdr:row>
          <xdr:rowOff>0</xdr:rowOff>
        </xdr:from>
        <xdr:to>
          <xdr:col>11</xdr:col>
          <xdr:colOff>838200</xdr:colOff>
          <xdr:row>63</xdr:row>
          <xdr:rowOff>266700</xdr:rowOff>
        </xdr:to>
        <xdr:sp macro="" textlink="">
          <xdr:nvSpPr>
            <xdr:cNvPr id="4480" name="Check Box 384" hidden="1">
              <a:extLst>
                <a:ext uri="{63B3BB69-23CF-44E3-9099-C40C66FF867C}">
                  <a14:compatExt spid="_x0000_s448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64</xdr:row>
          <xdr:rowOff>0</xdr:rowOff>
        </xdr:from>
        <xdr:to>
          <xdr:col>11</xdr:col>
          <xdr:colOff>838200</xdr:colOff>
          <xdr:row>64</xdr:row>
          <xdr:rowOff>266700</xdr:rowOff>
        </xdr:to>
        <xdr:sp macro="" textlink="">
          <xdr:nvSpPr>
            <xdr:cNvPr id="4481" name="Check Box 385" hidden="1">
              <a:extLst>
                <a:ext uri="{63B3BB69-23CF-44E3-9099-C40C66FF867C}">
                  <a14:compatExt spid="_x0000_s448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65</xdr:row>
          <xdr:rowOff>0</xdr:rowOff>
        </xdr:from>
        <xdr:to>
          <xdr:col>11</xdr:col>
          <xdr:colOff>838200</xdr:colOff>
          <xdr:row>65</xdr:row>
          <xdr:rowOff>266700</xdr:rowOff>
        </xdr:to>
        <xdr:sp macro="" textlink="">
          <xdr:nvSpPr>
            <xdr:cNvPr id="4482" name="Check Box 386" hidden="1">
              <a:extLst>
                <a:ext uri="{63B3BB69-23CF-44E3-9099-C40C66FF867C}">
                  <a14:compatExt spid="_x0000_s448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66</xdr:row>
          <xdr:rowOff>0</xdr:rowOff>
        </xdr:from>
        <xdr:to>
          <xdr:col>11</xdr:col>
          <xdr:colOff>838200</xdr:colOff>
          <xdr:row>66</xdr:row>
          <xdr:rowOff>266700</xdr:rowOff>
        </xdr:to>
        <xdr:sp macro="" textlink="">
          <xdr:nvSpPr>
            <xdr:cNvPr id="4483" name="Check Box 387" hidden="1">
              <a:extLst>
                <a:ext uri="{63B3BB69-23CF-44E3-9099-C40C66FF867C}">
                  <a14:compatExt spid="_x0000_s448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67</xdr:row>
          <xdr:rowOff>0</xdr:rowOff>
        </xdr:from>
        <xdr:to>
          <xdr:col>11</xdr:col>
          <xdr:colOff>838200</xdr:colOff>
          <xdr:row>67</xdr:row>
          <xdr:rowOff>266700</xdr:rowOff>
        </xdr:to>
        <xdr:sp macro="" textlink="">
          <xdr:nvSpPr>
            <xdr:cNvPr id="4484" name="Check Box 388" hidden="1">
              <a:extLst>
                <a:ext uri="{63B3BB69-23CF-44E3-9099-C40C66FF867C}">
                  <a14:compatExt spid="_x0000_s448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68</xdr:row>
          <xdr:rowOff>0</xdr:rowOff>
        </xdr:from>
        <xdr:to>
          <xdr:col>11</xdr:col>
          <xdr:colOff>838200</xdr:colOff>
          <xdr:row>68</xdr:row>
          <xdr:rowOff>266700</xdr:rowOff>
        </xdr:to>
        <xdr:sp macro="" textlink="">
          <xdr:nvSpPr>
            <xdr:cNvPr id="4485" name="Check Box 389" hidden="1">
              <a:extLst>
                <a:ext uri="{63B3BB69-23CF-44E3-9099-C40C66FF867C}">
                  <a14:compatExt spid="_x0000_s448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69</xdr:row>
          <xdr:rowOff>0</xdr:rowOff>
        </xdr:from>
        <xdr:to>
          <xdr:col>11</xdr:col>
          <xdr:colOff>838200</xdr:colOff>
          <xdr:row>69</xdr:row>
          <xdr:rowOff>266700</xdr:rowOff>
        </xdr:to>
        <xdr:sp macro="" textlink="">
          <xdr:nvSpPr>
            <xdr:cNvPr id="4486" name="Check Box 390" hidden="1">
              <a:extLst>
                <a:ext uri="{63B3BB69-23CF-44E3-9099-C40C66FF867C}">
                  <a14:compatExt spid="_x0000_s448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70</xdr:row>
          <xdr:rowOff>0</xdr:rowOff>
        </xdr:from>
        <xdr:to>
          <xdr:col>11</xdr:col>
          <xdr:colOff>838200</xdr:colOff>
          <xdr:row>70</xdr:row>
          <xdr:rowOff>266700</xdr:rowOff>
        </xdr:to>
        <xdr:sp macro="" textlink="">
          <xdr:nvSpPr>
            <xdr:cNvPr id="4487" name="Check Box 391" hidden="1">
              <a:extLst>
                <a:ext uri="{63B3BB69-23CF-44E3-9099-C40C66FF867C}">
                  <a14:compatExt spid="_x0000_s448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71</xdr:row>
          <xdr:rowOff>0</xdr:rowOff>
        </xdr:from>
        <xdr:to>
          <xdr:col>11</xdr:col>
          <xdr:colOff>838200</xdr:colOff>
          <xdr:row>71</xdr:row>
          <xdr:rowOff>266700</xdr:rowOff>
        </xdr:to>
        <xdr:sp macro="" textlink="">
          <xdr:nvSpPr>
            <xdr:cNvPr id="4488" name="Check Box 392" hidden="1">
              <a:extLst>
                <a:ext uri="{63B3BB69-23CF-44E3-9099-C40C66FF867C}">
                  <a14:compatExt spid="_x0000_s448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72</xdr:row>
          <xdr:rowOff>0</xdr:rowOff>
        </xdr:from>
        <xdr:to>
          <xdr:col>11</xdr:col>
          <xdr:colOff>838200</xdr:colOff>
          <xdr:row>72</xdr:row>
          <xdr:rowOff>266700</xdr:rowOff>
        </xdr:to>
        <xdr:sp macro="" textlink="">
          <xdr:nvSpPr>
            <xdr:cNvPr id="4489" name="Check Box 393" hidden="1">
              <a:extLst>
                <a:ext uri="{63B3BB69-23CF-44E3-9099-C40C66FF867C}">
                  <a14:compatExt spid="_x0000_s448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73</xdr:row>
          <xdr:rowOff>0</xdr:rowOff>
        </xdr:from>
        <xdr:to>
          <xdr:col>11</xdr:col>
          <xdr:colOff>838200</xdr:colOff>
          <xdr:row>73</xdr:row>
          <xdr:rowOff>266700</xdr:rowOff>
        </xdr:to>
        <xdr:sp macro="" textlink="">
          <xdr:nvSpPr>
            <xdr:cNvPr id="4490" name="Check Box 394" hidden="1">
              <a:extLst>
                <a:ext uri="{63B3BB69-23CF-44E3-9099-C40C66FF867C}">
                  <a14:compatExt spid="_x0000_s449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74</xdr:row>
          <xdr:rowOff>0</xdr:rowOff>
        </xdr:from>
        <xdr:to>
          <xdr:col>11</xdr:col>
          <xdr:colOff>838200</xdr:colOff>
          <xdr:row>74</xdr:row>
          <xdr:rowOff>266700</xdr:rowOff>
        </xdr:to>
        <xdr:sp macro="" textlink="">
          <xdr:nvSpPr>
            <xdr:cNvPr id="4491" name="Check Box 395" hidden="1">
              <a:extLst>
                <a:ext uri="{63B3BB69-23CF-44E3-9099-C40C66FF867C}">
                  <a14:compatExt spid="_x0000_s449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75</xdr:row>
          <xdr:rowOff>0</xdr:rowOff>
        </xdr:from>
        <xdr:to>
          <xdr:col>11</xdr:col>
          <xdr:colOff>838200</xdr:colOff>
          <xdr:row>75</xdr:row>
          <xdr:rowOff>266700</xdr:rowOff>
        </xdr:to>
        <xdr:sp macro="" textlink="">
          <xdr:nvSpPr>
            <xdr:cNvPr id="4492" name="Check Box 396" hidden="1">
              <a:extLst>
                <a:ext uri="{63B3BB69-23CF-44E3-9099-C40C66FF867C}">
                  <a14:compatExt spid="_x0000_s449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76</xdr:row>
          <xdr:rowOff>0</xdr:rowOff>
        </xdr:from>
        <xdr:to>
          <xdr:col>11</xdr:col>
          <xdr:colOff>838200</xdr:colOff>
          <xdr:row>76</xdr:row>
          <xdr:rowOff>266700</xdr:rowOff>
        </xdr:to>
        <xdr:sp macro="" textlink="">
          <xdr:nvSpPr>
            <xdr:cNvPr id="4493" name="Check Box 397" hidden="1">
              <a:extLst>
                <a:ext uri="{63B3BB69-23CF-44E3-9099-C40C66FF867C}">
                  <a14:compatExt spid="_x0000_s449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77</xdr:row>
          <xdr:rowOff>0</xdr:rowOff>
        </xdr:from>
        <xdr:to>
          <xdr:col>11</xdr:col>
          <xdr:colOff>838200</xdr:colOff>
          <xdr:row>77</xdr:row>
          <xdr:rowOff>266700</xdr:rowOff>
        </xdr:to>
        <xdr:sp macro="" textlink="">
          <xdr:nvSpPr>
            <xdr:cNvPr id="4494" name="Check Box 398" hidden="1">
              <a:extLst>
                <a:ext uri="{63B3BB69-23CF-44E3-9099-C40C66FF867C}">
                  <a14:compatExt spid="_x0000_s449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78</xdr:row>
          <xdr:rowOff>0</xdr:rowOff>
        </xdr:from>
        <xdr:to>
          <xdr:col>11</xdr:col>
          <xdr:colOff>838200</xdr:colOff>
          <xdr:row>78</xdr:row>
          <xdr:rowOff>266700</xdr:rowOff>
        </xdr:to>
        <xdr:sp macro="" textlink="">
          <xdr:nvSpPr>
            <xdr:cNvPr id="4495" name="Check Box 399" hidden="1">
              <a:extLst>
                <a:ext uri="{63B3BB69-23CF-44E3-9099-C40C66FF867C}">
                  <a14:compatExt spid="_x0000_s449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79</xdr:row>
          <xdr:rowOff>0</xdr:rowOff>
        </xdr:from>
        <xdr:to>
          <xdr:col>11</xdr:col>
          <xdr:colOff>838200</xdr:colOff>
          <xdr:row>79</xdr:row>
          <xdr:rowOff>266700</xdr:rowOff>
        </xdr:to>
        <xdr:sp macro="" textlink="">
          <xdr:nvSpPr>
            <xdr:cNvPr id="4496" name="Check Box 400" hidden="1">
              <a:extLst>
                <a:ext uri="{63B3BB69-23CF-44E3-9099-C40C66FF867C}">
                  <a14:compatExt spid="_x0000_s449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80</xdr:row>
          <xdr:rowOff>0</xdr:rowOff>
        </xdr:from>
        <xdr:to>
          <xdr:col>11</xdr:col>
          <xdr:colOff>838200</xdr:colOff>
          <xdr:row>80</xdr:row>
          <xdr:rowOff>266700</xdr:rowOff>
        </xdr:to>
        <xdr:sp macro="" textlink="">
          <xdr:nvSpPr>
            <xdr:cNvPr id="4497" name="Check Box 401" hidden="1">
              <a:extLst>
                <a:ext uri="{63B3BB69-23CF-44E3-9099-C40C66FF867C}">
                  <a14:compatExt spid="_x0000_s449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81</xdr:row>
          <xdr:rowOff>0</xdr:rowOff>
        </xdr:from>
        <xdr:to>
          <xdr:col>11</xdr:col>
          <xdr:colOff>838200</xdr:colOff>
          <xdr:row>81</xdr:row>
          <xdr:rowOff>266700</xdr:rowOff>
        </xdr:to>
        <xdr:sp macro="" textlink="">
          <xdr:nvSpPr>
            <xdr:cNvPr id="4498" name="Check Box 402" hidden="1">
              <a:extLst>
                <a:ext uri="{63B3BB69-23CF-44E3-9099-C40C66FF867C}">
                  <a14:compatExt spid="_x0000_s449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82</xdr:row>
          <xdr:rowOff>0</xdr:rowOff>
        </xdr:from>
        <xdr:to>
          <xdr:col>11</xdr:col>
          <xdr:colOff>838200</xdr:colOff>
          <xdr:row>82</xdr:row>
          <xdr:rowOff>266700</xdr:rowOff>
        </xdr:to>
        <xdr:sp macro="" textlink="">
          <xdr:nvSpPr>
            <xdr:cNvPr id="4499" name="Check Box 403" hidden="1">
              <a:extLst>
                <a:ext uri="{63B3BB69-23CF-44E3-9099-C40C66FF867C}">
                  <a14:compatExt spid="_x0000_s449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83</xdr:row>
          <xdr:rowOff>0</xdr:rowOff>
        </xdr:from>
        <xdr:to>
          <xdr:col>11</xdr:col>
          <xdr:colOff>838200</xdr:colOff>
          <xdr:row>83</xdr:row>
          <xdr:rowOff>266700</xdr:rowOff>
        </xdr:to>
        <xdr:sp macro="" textlink="">
          <xdr:nvSpPr>
            <xdr:cNvPr id="4500" name="Check Box 404" hidden="1">
              <a:extLst>
                <a:ext uri="{63B3BB69-23CF-44E3-9099-C40C66FF867C}">
                  <a14:compatExt spid="_x0000_s4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84</xdr:row>
          <xdr:rowOff>0</xdr:rowOff>
        </xdr:from>
        <xdr:to>
          <xdr:col>11</xdr:col>
          <xdr:colOff>838200</xdr:colOff>
          <xdr:row>84</xdr:row>
          <xdr:rowOff>266700</xdr:rowOff>
        </xdr:to>
        <xdr:sp macro="" textlink="">
          <xdr:nvSpPr>
            <xdr:cNvPr id="4501" name="Check Box 405" hidden="1">
              <a:extLst>
                <a:ext uri="{63B3BB69-23CF-44E3-9099-C40C66FF867C}">
                  <a14:compatExt spid="_x0000_s450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85</xdr:row>
          <xdr:rowOff>0</xdr:rowOff>
        </xdr:from>
        <xdr:to>
          <xdr:col>11</xdr:col>
          <xdr:colOff>838200</xdr:colOff>
          <xdr:row>85</xdr:row>
          <xdr:rowOff>266700</xdr:rowOff>
        </xdr:to>
        <xdr:sp macro="" textlink="">
          <xdr:nvSpPr>
            <xdr:cNvPr id="4502" name="Check Box 406" hidden="1">
              <a:extLst>
                <a:ext uri="{63B3BB69-23CF-44E3-9099-C40C66FF867C}">
                  <a14:compatExt spid="_x0000_s450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86</xdr:row>
          <xdr:rowOff>0</xdr:rowOff>
        </xdr:from>
        <xdr:to>
          <xdr:col>11</xdr:col>
          <xdr:colOff>838200</xdr:colOff>
          <xdr:row>86</xdr:row>
          <xdr:rowOff>266700</xdr:rowOff>
        </xdr:to>
        <xdr:sp macro="" textlink="">
          <xdr:nvSpPr>
            <xdr:cNvPr id="4503" name="Check Box 407" hidden="1">
              <a:extLst>
                <a:ext uri="{63B3BB69-23CF-44E3-9099-C40C66FF867C}">
                  <a14:compatExt spid="_x0000_s450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87</xdr:row>
          <xdr:rowOff>0</xdr:rowOff>
        </xdr:from>
        <xdr:to>
          <xdr:col>11</xdr:col>
          <xdr:colOff>838200</xdr:colOff>
          <xdr:row>87</xdr:row>
          <xdr:rowOff>266700</xdr:rowOff>
        </xdr:to>
        <xdr:sp macro="" textlink="">
          <xdr:nvSpPr>
            <xdr:cNvPr id="4504" name="Check Box 408" hidden="1">
              <a:extLst>
                <a:ext uri="{63B3BB69-23CF-44E3-9099-C40C66FF867C}">
                  <a14:compatExt spid="_x0000_s450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88</xdr:row>
          <xdr:rowOff>0</xdr:rowOff>
        </xdr:from>
        <xdr:to>
          <xdr:col>11</xdr:col>
          <xdr:colOff>838200</xdr:colOff>
          <xdr:row>88</xdr:row>
          <xdr:rowOff>266700</xdr:rowOff>
        </xdr:to>
        <xdr:sp macro="" textlink="">
          <xdr:nvSpPr>
            <xdr:cNvPr id="4505" name="Check Box 409" hidden="1">
              <a:extLst>
                <a:ext uri="{63B3BB69-23CF-44E3-9099-C40C66FF867C}">
                  <a14:compatExt spid="_x0000_s450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89</xdr:row>
          <xdr:rowOff>0</xdr:rowOff>
        </xdr:from>
        <xdr:to>
          <xdr:col>11</xdr:col>
          <xdr:colOff>838200</xdr:colOff>
          <xdr:row>89</xdr:row>
          <xdr:rowOff>266700</xdr:rowOff>
        </xdr:to>
        <xdr:sp macro="" textlink="">
          <xdr:nvSpPr>
            <xdr:cNvPr id="4506" name="Check Box 410" hidden="1">
              <a:extLst>
                <a:ext uri="{63B3BB69-23CF-44E3-9099-C40C66FF867C}">
                  <a14:compatExt spid="_x0000_s450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90</xdr:row>
          <xdr:rowOff>0</xdr:rowOff>
        </xdr:from>
        <xdr:to>
          <xdr:col>11</xdr:col>
          <xdr:colOff>838200</xdr:colOff>
          <xdr:row>90</xdr:row>
          <xdr:rowOff>266700</xdr:rowOff>
        </xdr:to>
        <xdr:sp macro="" textlink="">
          <xdr:nvSpPr>
            <xdr:cNvPr id="4507" name="Check Box 411" hidden="1">
              <a:extLst>
                <a:ext uri="{63B3BB69-23CF-44E3-9099-C40C66FF867C}">
                  <a14:compatExt spid="_x0000_s450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91</xdr:row>
          <xdr:rowOff>0</xdr:rowOff>
        </xdr:from>
        <xdr:to>
          <xdr:col>11</xdr:col>
          <xdr:colOff>838200</xdr:colOff>
          <xdr:row>91</xdr:row>
          <xdr:rowOff>266700</xdr:rowOff>
        </xdr:to>
        <xdr:sp macro="" textlink="">
          <xdr:nvSpPr>
            <xdr:cNvPr id="4508" name="Check Box 412" hidden="1">
              <a:extLst>
                <a:ext uri="{63B3BB69-23CF-44E3-9099-C40C66FF867C}">
                  <a14:compatExt spid="_x0000_s450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92</xdr:row>
          <xdr:rowOff>0</xdr:rowOff>
        </xdr:from>
        <xdr:to>
          <xdr:col>11</xdr:col>
          <xdr:colOff>838200</xdr:colOff>
          <xdr:row>92</xdr:row>
          <xdr:rowOff>266700</xdr:rowOff>
        </xdr:to>
        <xdr:sp macro="" textlink="">
          <xdr:nvSpPr>
            <xdr:cNvPr id="4509" name="Check Box 413" hidden="1">
              <a:extLst>
                <a:ext uri="{63B3BB69-23CF-44E3-9099-C40C66FF867C}">
                  <a14:compatExt spid="_x0000_s450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93</xdr:row>
          <xdr:rowOff>0</xdr:rowOff>
        </xdr:from>
        <xdr:to>
          <xdr:col>11</xdr:col>
          <xdr:colOff>838200</xdr:colOff>
          <xdr:row>93</xdr:row>
          <xdr:rowOff>266700</xdr:rowOff>
        </xdr:to>
        <xdr:sp macro="" textlink="">
          <xdr:nvSpPr>
            <xdr:cNvPr id="4510" name="Check Box 414" hidden="1">
              <a:extLst>
                <a:ext uri="{63B3BB69-23CF-44E3-9099-C40C66FF867C}">
                  <a14:compatExt spid="_x0000_s451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94</xdr:row>
          <xdr:rowOff>0</xdr:rowOff>
        </xdr:from>
        <xdr:to>
          <xdr:col>11</xdr:col>
          <xdr:colOff>838200</xdr:colOff>
          <xdr:row>94</xdr:row>
          <xdr:rowOff>266700</xdr:rowOff>
        </xdr:to>
        <xdr:sp macro="" textlink="">
          <xdr:nvSpPr>
            <xdr:cNvPr id="4511" name="Check Box 415" hidden="1">
              <a:extLst>
                <a:ext uri="{63B3BB69-23CF-44E3-9099-C40C66FF867C}">
                  <a14:compatExt spid="_x0000_s451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95</xdr:row>
          <xdr:rowOff>0</xdr:rowOff>
        </xdr:from>
        <xdr:to>
          <xdr:col>11</xdr:col>
          <xdr:colOff>838200</xdr:colOff>
          <xdr:row>95</xdr:row>
          <xdr:rowOff>266700</xdr:rowOff>
        </xdr:to>
        <xdr:sp macro="" textlink="">
          <xdr:nvSpPr>
            <xdr:cNvPr id="4512" name="Check Box 416" hidden="1">
              <a:extLst>
                <a:ext uri="{63B3BB69-23CF-44E3-9099-C40C66FF867C}">
                  <a14:compatExt spid="_x0000_s451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96</xdr:row>
          <xdr:rowOff>0</xdr:rowOff>
        </xdr:from>
        <xdr:to>
          <xdr:col>11</xdr:col>
          <xdr:colOff>838200</xdr:colOff>
          <xdr:row>96</xdr:row>
          <xdr:rowOff>266700</xdr:rowOff>
        </xdr:to>
        <xdr:sp macro="" textlink="">
          <xdr:nvSpPr>
            <xdr:cNvPr id="4513" name="Check Box 417" hidden="1">
              <a:extLst>
                <a:ext uri="{63B3BB69-23CF-44E3-9099-C40C66FF867C}">
                  <a14:compatExt spid="_x0000_s451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97</xdr:row>
          <xdr:rowOff>0</xdr:rowOff>
        </xdr:from>
        <xdr:to>
          <xdr:col>11</xdr:col>
          <xdr:colOff>838200</xdr:colOff>
          <xdr:row>97</xdr:row>
          <xdr:rowOff>266700</xdr:rowOff>
        </xdr:to>
        <xdr:sp macro="" textlink="">
          <xdr:nvSpPr>
            <xdr:cNvPr id="4514" name="Check Box 418" hidden="1">
              <a:extLst>
                <a:ext uri="{63B3BB69-23CF-44E3-9099-C40C66FF867C}">
                  <a14:compatExt spid="_x0000_s451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98</xdr:row>
          <xdr:rowOff>0</xdr:rowOff>
        </xdr:from>
        <xdr:to>
          <xdr:col>11</xdr:col>
          <xdr:colOff>838200</xdr:colOff>
          <xdr:row>98</xdr:row>
          <xdr:rowOff>266700</xdr:rowOff>
        </xdr:to>
        <xdr:sp macro="" textlink="">
          <xdr:nvSpPr>
            <xdr:cNvPr id="4515" name="Check Box 419" hidden="1">
              <a:extLst>
                <a:ext uri="{63B3BB69-23CF-44E3-9099-C40C66FF867C}">
                  <a14:compatExt spid="_x0000_s451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99</xdr:row>
          <xdr:rowOff>0</xdr:rowOff>
        </xdr:from>
        <xdr:to>
          <xdr:col>11</xdr:col>
          <xdr:colOff>838200</xdr:colOff>
          <xdr:row>99</xdr:row>
          <xdr:rowOff>266700</xdr:rowOff>
        </xdr:to>
        <xdr:sp macro="" textlink="">
          <xdr:nvSpPr>
            <xdr:cNvPr id="4516" name="Check Box 420" hidden="1">
              <a:extLst>
                <a:ext uri="{63B3BB69-23CF-44E3-9099-C40C66FF867C}">
                  <a14:compatExt spid="_x0000_s451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100</xdr:row>
          <xdr:rowOff>0</xdr:rowOff>
        </xdr:from>
        <xdr:to>
          <xdr:col>11</xdr:col>
          <xdr:colOff>838200</xdr:colOff>
          <xdr:row>100</xdr:row>
          <xdr:rowOff>266700</xdr:rowOff>
        </xdr:to>
        <xdr:sp macro="" textlink="">
          <xdr:nvSpPr>
            <xdr:cNvPr id="4517" name="Check Box 421" hidden="1">
              <a:extLst>
                <a:ext uri="{63B3BB69-23CF-44E3-9099-C40C66FF867C}">
                  <a14:compatExt spid="_x0000_s451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101</xdr:row>
          <xdr:rowOff>0</xdr:rowOff>
        </xdr:from>
        <xdr:to>
          <xdr:col>11</xdr:col>
          <xdr:colOff>838200</xdr:colOff>
          <xdr:row>101</xdr:row>
          <xdr:rowOff>266700</xdr:rowOff>
        </xdr:to>
        <xdr:sp macro="" textlink="">
          <xdr:nvSpPr>
            <xdr:cNvPr id="4518" name="Check Box 422" hidden="1">
              <a:extLst>
                <a:ext uri="{63B3BB69-23CF-44E3-9099-C40C66FF867C}">
                  <a14:compatExt spid="_x0000_s451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102</xdr:row>
          <xdr:rowOff>0</xdr:rowOff>
        </xdr:from>
        <xdr:to>
          <xdr:col>11</xdr:col>
          <xdr:colOff>838200</xdr:colOff>
          <xdr:row>102</xdr:row>
          <xdr:rowOff>266700</xdr:rowOff>
        </xdr:to>
        <xdr:sp macro="" textlink="">
          <xdr:nvSpPr>
            <xdr:cNvPr id="4519" name="Check Box 423" hidden="1">
              <a:extLst>
                <a:ext uri="{63B3BB69-23CF-44E3-9099-C40C66FF867C}">
                  <a14:compatExt spid="_x0000_s451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103</xdr:row>
          <xdr:rowOff>0</xdr:rowOff>
        </xdr:from>
        <xdr:to>
          <xdr:col>11</xdr:col>
          <xdr:colOff>838200</xdr:colOff>
          <xdr:row>103</xdr:row>
          <xdr:rowOff>266700</xdr:rowOff>
        </xdr:to>
        <xdr:sp macro="" textlink="">
          <xdr:nvSpPr>
            <xdr:cNvPr id="4520" name="Check Box 424" hidden="1">
              <a:extLst>
                <a:ext uri="{63B3BB69-23CF-44E3-9099-C40C66FF867C}">
                  <a14:compatExt spid="_x0000_s452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104</xdr:row>
          <xdr:rowOff>0</xdr:rowOff>
        </xdr:from>
        <xdr:to>
          <xdr:col>11</xdr:col>
          <xdr:colOff>838200</xdr:colOff>
          <xdr:row>104</xdr:row>
          <xdr:rowOff>266700</xdr:rowOff>
        </xdr:to>
        <xdr:sp macro="" textlink="">
          <xdr:nvSpPr>
            <xdr:cNvPr id="4521" name="Check Box 425" hidden="1">
              <a:extLst>
                <a:ext uri="{63B3BB69-23CF-44E3-9099-C40C66FF867C}">
                  <a14:compatExt spid="_x0000_s452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105</xdr:row>
          <xdr:rowOff>0</xdr:rowOff>
        </xdr:from>
        <xdr:to>
          <xdr:col>11</xdr:col>
          <xdr:colOff>838200</xdr:colOff>
          <xdr:row>105</xdr:row>
          <xdr:rowOff>266700</xdr:rowOff>
        </xdr:to>
        <xdr:sp macro="" textlink="">
          <xdr:nvSpPr>
            <xdr:cNvPr id="4522" name="Check Box 426" hidden="1">
              <a:extLst>
                <a:ext uri="{63B3BB69-23CF-44E3-9099-C40C66FF867C}">
                  <a14:compatExt spid="_x0000_s452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106</xdr:row>
          <xdr:rowOff>0</xdr:rowOff>
        </xdr:from>
        <xdr:to>
          <xdr:col>11</xdr:col>
          <xdr:colOff>838200</xdr:colOff>
          <xdr:row>106</xdr:row>
          <xdr:rowOff>266700</xdr:rowOff>
        </xdr:to>
        <xdr:sp macro="" textlink="">
          <xdr:nvSpPr>
            <xdr:cNvPr id="4523" name="Check Box 427" hidden="1">
              <a:extLst>
                <a:ext uri="{63B3BB69-23CF-44E3-9099-C40C66FF867C}">
                  <a14:compatExt spid="_x0000_s452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107</xdr:row>
          <xdr:rowOff>0</xdr:rowOff>
        </xdr:from>
        <xdr:to>
          <xdr:col>11</xdr:col>
          <xdr:colOff>838200</xdr:colOff>
          <xdr:row>107</xdr:row>
          <xdr:rowOff>266700</xdr:rowOff>
        </xdr:to>
        <xdr:sp macro="" textlink="">
          <xdr:nvSpPr>
            <xdr:cNvPr id="4524" name="Check Box 428" hidden="1">
              <a:extLst>
                <a:ext uri="{63B3BB69-23CF-44E3-9099-C40C66FF867C}">
                  <a14:compatExt spid="_x0000_s452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108</xdr:row>
          <xdr:rowOff>0</xdr:rowOff>
        </xdr:from>
        <xdr:to>
          <xdr:col>11</xdr:col>
          <xdr:colOff>838200</xdr:colOff>
          <xdr:row>108</xdr:row>
          <xdr:rowOff>266700</xdr:rowOff>
        </xdr:to>
        <xdr:sp macro="" textlink="">
          <xdr:nvSpPr>
            <xdr:cNvPr id="4525" name="Check Box 429" hidden="1">
              <a:extLst>
                <a:ext uri="{63B3BB69-23CF-44E3-9099-C40C66FF867C}">
                  <a14:compatExt spid="_x0000_s452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109</xdr:row>
          <xdr:rowOff>0</xdr:rowOff>
        </xdr:from>
        <xdr:to>
          <xdr:col>11</xdr:col>
          <xdr:colOff>838200</xdr:colOff>
          <xdr:row>109</xdr:row>
          <xdr:rowOff>266700</xdr:rowOff>
        </xdr:to>
        <xdr:sp macro="" textlink="">
          <xdr:nvSpPr>
            <xdr:cNvPr id="4526" name="Check Box 430" hidden="1">
              <a:extLst>
                <a:ext uri="{63B3BB69-23CF-44E3-9099-C40C66FF867C}">
                  <a14:compatExt spid="_x0000_s452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110</xdr:row>
          <xdr:rowOff>0</xdr:rowOff>
        </xdr:from>
        <xdr:to>
          <xdr:col>11</xdr:col>
          <xdr:colOff>838200</xdr:colOff>
          <xdr:row>110</xdr:row>
          <xdr:rowOff>266700</xdr:rowOff>
        </xdr:to>
        <xdr:sp macro="" textlink="">
          <xdr:nvSpPr>
            <xdr:cNvPr id="4527" name="Check Box 431" hidden="1">
              <a:extLst>
                <a:ext uri="{63B3BB69-23CF-44E3-9099-C40C66FF867C}">
                  <a14:compatExt spid="_x0000_s452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111</xdr:row>
          <xdr:rowOff>0</xdr:rowOff>
        </xdr:from>
        <xdr:to>
          <xdr:col>11</xdr:col>
          <xdr:colOff>838200</xdr:colOff>
          <xdr:row>111</xdr:row>
          <xdr:rowOff>266700</xdr:rowOff>
        </xdr:to>
        <xdr:sp macro="" textlink="">
          <xdr:nvSpPr>
            <xdr:cNvPr id="4528" name="Check Box 432" hidden="1">
              <a:extLst>
                <a:ext uri="{63B3BB69-23CF-44E3-9099-C40C66FF867C}">
                  <a14:compatExt spid="_x0000_s452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112</xdr:row>
          <xdr:rowOff>0</xdr:rowOff>
        </xdr:from>
        <xdr:to>
          <xdr:col>11</xdr:col>
          <xdr:colOff>838200</xdr:colOff>
          <xdr:row>112</xdr:row>
          <xdr:rowOff>266700</xdr:rowOff>
        </xdr:to>
        <xdr:sp macro="" textlink="">
          <xdr:nvSpPr>
            <xdr:cNvPr id="4529" name="Check Box 433" hidden="1">
              <a:extLst>
                <a:ext uri="{63B3BB69-23CF-44E3-9099-C40C66FF867C}">
                  <a14:compatExt spid="_x0000_s452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13</xdr:row>
          <xdr:rowOff>0</xdr:rowOff>
        </xdr:from>
        <xdr:to>
          <xdr:col>12</xdr:col>
          <xdr:colOff>838200</xdr:colOff>
          <xdr:row>13</xdr:row>
          <xdr:rowOff>266700</xdr:rowOff>
        </xdr:to>
        <xdr:sp macro="" textlink="">
          <xdr:nvSpPr>
            <xdr:cNvPr id="4530" name="Check Box 434" hidden="1">
              <a:extLst>
                <a:ext uri="{63B3BB69-23CF-44E3-9099-C40C66FF867C}">
                  <a14:compatExt spid="_x0000_s453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0</xdr:rowOff>
        </xdr:from>
        <xdr:to>
          <xdr:col>12</xdr:col>
          <xdr:colOff>838200</xdr:colOff>
          <xdr:row>14</xdr:row>
          <xdr:rowOff>266700</xdr:rowOff>
        </xdr:to>
        <xdr:sp macro="" textlink="">
          <xdr:nvSpPr>
            <xdr:cNvPr id="4531" name="Check Box 435" hidden="1">
              <a:extLst>
                <a:ext uri="{63B3BB69-23CF-44E3-9099-C40C66FF867C}">
                  <a14:compatExt spid="_x0000_s453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15</xdr:row>
          <xdr:rowOff>0</xdr:rowOff>
        </xdr:from>
        <xdr:to>
          <xdr:col>12</xdr:col>
          <xdr:colOff>838200</xdr:colOff>
          <xdr:row>15</xdr:row>
          <xdr:rowOff>266700</xdr:rowOff>
        </xdr:to>
        <xdr:sp macro="" textlink="">
          <xdr:nvSpPr>
            <xdr:cNvPr id="4532" name="Check Box 436" hidden="1">
              <a:extLst>
                <a:ext uri="{63B3BB69-23CF-44E3-9099-C40C66FF867C}">
                  <a14:compatExt spid="_x0000_s453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0</xdr:rowOff>
        </xdr:from>
        <xdr:to>
          <xdr:col>12</xdr:col>
          <xdr:colOff>838200</xdr:colOff>
          <xdr:row>16</xdr:row>
          <xdr:rowOff>266700</xdr:rowOff>
        </xdr:to>
        <xdr:sp macro="" textlink="">
          <xdr:nvSpPr>
            <xdr:cNvPr id="4533" name="Check Box 437" hidden="1">
              <a:extLst>
                <a:ext uri="{63B3BB69-23CF-44E3-9099-C40C66FF867C}">
                  <a14:compatExt spid="_x0000_s453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17</xdr:row>
          <xdr:rowOff>0</xdr:rowOff>
        </xdr:from>
        <xdr:to>
          <xdr:col>12</xdr:col>
          <xdr:colOff>838200</xdr:colOff>
          <xdr:row>17</xdr:row>
          <xdr:rowOff>266700</xdr:rowOff>
        </xdr:to>
        <xdr:sp macro="" textlink="">
          <xdr:nvSpPr>
            <xdr:cNvPr id="4534" name="Check Box 438" hidden="1">
              <a:extLst>
                <a:ext uri="{63B3BB69-23CF-44E3-9099-C40C66FF867C}">
                  <a14:compatExt spid="_x0000_s453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xdr:row>
          <xdr:rowOff>0</xdr:rowOff>
        </xdr:from>
        <xdr:to>
          <xdr:col>12</xdr:col>
          <xdr:colOff>838200</xdr:colOff>
          <xdr:row>18</xdr:row>
          <xdr:rowOff>266700</xdr:rowOff>
        </xdr:to>
        <xdr:sp macro="" textlink="">
          <xdr:nvSpPr>
            <xdr:cNvPr id="4535" name="Check Box 439" hidden="1">
              <a:extLst>
                <a:ext uri="{63B3BB69-23CF-44E3-9099-C40C66FF867C}">
                  <a14:compatExt spid="_x0000_s453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19</xdr:row>
          <xdr:rowOff>0</xdr:rowOff>
        </xdr:from>
        <xdr:to>
          <xdr:col>12</xdr:col>
          <xdr:colOff>838200</xdr:colOff>
          <xdr:row>19</xdr:row>
          <xdr:rowOff>266700</xdr:rowOff>
        </xdr:to>
        <xdr:sp macro="" textlink="">
          <xdr:nvSpPr>
            <xdr:cNvPr id="4536" name="Check Box 440" hidden="1">
              <a:extLst>
                <a:ext uri="{63B3BB69-23CF-44E3-9099-C40C66FF867C}">
                  <a14:compatExt spid="_x0000_s453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20</xdr:row>
          <xdr:rowOff>0</xdr:rowOff>
        </xdr:from>
        <xdr:to>
          <xdr:col>12</xdr:col>
          <xdr:colOff>838200</xdr:colOff>
          <xdr:row>20</xdr:row>
          <xdr:rowOff>266700</xdr:rowOff>
        </xdr:to>
        <xdr:sp macro="" textlink="">
          <xdr:nvSpPr>
            <xdr:cNvPr id="4537" name="Check Box 441" hidden="1">
              <a:extLst>
                <a:ext uri="{63B3BB69-23CF-44E3-9099-C40C66FF867C}">
                  <a14:compatExt spid="_x0000_s453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21</xdr:row>
          <xdr:rowOff>0</xdr:rowOff>
        </xdr:from>
        <xdr:to>
          <xdr:col>12</xdr:col>
          <xdr:colOff>838200</xdr:colOff>
          <xdr:row>21</xdr:row>
          <xdr:rowOff>266700</xdr:rowOff>
        </xdr:to>
        <xdr:sp macro="" textlink="">
          <xdr:nvSpPr>
            <xdr:cNvPr id="4538" name="Check Box 442" hidden="1">
              <a:extLst>
                <a:ext uri="{63B3BB69-23CF-44E3-9099-C40C66FF867C}">
                  <a14:compatExt spid="_x0000_s453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xdr:row>
          <xdr:rowOff>0</xdr:rowOff>
        </xdr:from>
        <xdr:to>
          <xdr:col>12</xdr:col>
          <xdr:colOff>838200</xdr:colOff>
          <xdr:row>22</xdr:row>
          <xdr:rowOff>266700</xdr:rowOff>
        </xdr:to>
        <xdr:sp macro="" textlink="">
          <xdr:nvSpPr>
            <xdr:cNvPr id="4539" name="Check Box 443" hidden="1">
              <a:extLst>
                <a:ext uri="{63B3BB69-23CF-44E3-9099-C40C66FF867C}">
                  <a14:compatExt spid="_x0000_s453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23</xdr:row>
          <xdr:rowOff>0</xdr:rowOff>
        </xdr:from>
        <xdr:to>
          <xdr:col>12</xdr:col>
          <xdr:colOff>838200</xdr:colOff>
          <xdr:row>23</xdr:row>
          <xdr:rowOff>266700</xdr:rowOff>
        </xdr:to>
        <xdr:sp macro="" textlink="">
          <xdr:nvSpPr>
            <xdr:cNvPr id="4540" name="Check Box 444" hidden="1">
              <a:extLst>
                <a:ext uri="{63B3BB69-23CF-44E3-9099-C40C66FF867C}">
                  <a14:compatExt spid="_x0000_s454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24</xdr:row>
          <xdr:rowOff>0</xdr:rowOff>
        </xdr:from>
        <xdr:to>
          <xdr:col>12</xdr:col>
          <xdr:colOff>838200</xdr:colOff>
          <xdr:row>24</xdr:row>
          <xdr:rowOff>266700</xdr:rowOff>
        </xdr:to>
        <xdr:sp macro="" textlink="">
          <xdr:nvSpPr>
            <xdr:cNvPr id="4541" name="Check Box 445" hidden="1">
              <a:extLst>
                <a:ext uri="{63B3BB69-23CF-44E3-9099-C40C66FF867C}">
                  <a14:compatExt spid="_x0000_s454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25</xdr:row>
          <xdr:rowOff>0</xdr:rowOff>
        </xdr:from>
        <xdr:to>
          <xdr:col>12</xdr:col>
          <xdr:colOff>838200</xdr:colOff>
          <xdr:row>25</xdr:row>
          <xdr:rowOff>266700</xdr:rowOff>
        </xdr:to>
        <xdr:sp macro="" textlink="">
          <xdr:nvSpPr>
            <xdr:cNvPr id="4542" name="Check Box 446" hidden="1">
              <a:extLst>
                <a:ext uri="{63B3BB69-23CF-44E3-9099-C40C66FF867C}">
                  <a14:compatExt spid="_x0000_s454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26</xdr:row>
          <xdr:rowOff>0</xdr:rowOff>
        </xdr:from>
        <xdr:to>
          <xdr:col>12</xdr:col>
          <xdr:colOff>838200</xdr:colOff>
          <xdr:row>26</xdr:row>
          <xdr:rowOff>266700</xdr:rowOff>
        </xdr:to>
        <xdr:sp macro="" textlink="">
          <xdr:nvSpPr>
            <xdr:cNvPr id="4543" name="Check Box 447" hidden="1">
              <a:extLst>
                <a:ext uri="{63B3BB69-23CF-44E3-9099-C40C66FF867C}">
                  <a14:compatExt spid="_x0000_s454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27</xdr:row>
          <xdr:rowOff>0</xdr:rowOff>
        </xdr:from>
        <xdr:to>
          <xdr:col>12</xdr:col>
          <xdr:colOff>838200</xdr:colOff>
          <xdr:row>27</xdr:row>
          <xdr:rowOff>266700</xdr:rowOff>
        </xdr:to>
        <xdr:sp macro="" textlink="">
          <xdr:nvSpPr>
            <xdr:cNvPr id="4544" name="Check Box 448" hidden="1">
              <a:extLst>
                <a:ext uri="{63B3BB69-23CF-44E3-9099-C40C66FF867C}">
                  <a14:compatExt spid="_x0000_s454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28</xdr:row>
          <xdr:rowOff>0</xdr:rowOff>
        </xdr:from>
        <xdr:to>
          <xdr:col>12</xdr:col>
          <xdr:colOff>838200</xdr:colOff>
          <xdr:row>28</xdr:row>
          <xdr:rowOff>266700</xdr:rowOff>
        </xdr:to>
        <xdr:sp macro="" textlink="">
          <xdr:nvSpPr>
            <xdr:cNvPr id="4545" name="Check Box 449" hidden="1">
              <a:extLst>
                <a:ext uri="{63B3BB69-23CF-44E3-9099-C40C66FF867C}">
                  <a14:compatExt spid="_x0000_s454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29</xdr:row>
          <xdr:rowOff>0</xdr:rowOff>
        </xdr:from>
        <xdr:to>
          <xdr:col>12</xdr:col>
          <xdr:colOff>838200</xdr:colOff>
          <xdr:row>29</xdr:row>
          <xdr:rowOff>266700</xdr:rowOff>
        </xdr:to>
        <xdr:sp macro="" textlink="">
          <xdr:nvSpPr>
            <xdr:cNvPr id="4546" name="Check Box 450" hidden="1">
              <a:extLst>
                <a:ext uri="{63B3BB69-23CF-44E3-9099-C40C66FF867C}">
                  <a14:compatExt spid="_x0000_s454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30</xdr:row>
          <xdr:rowOff>0</xdr:rowOff>
        </xdr:from>
        <xdr:to>
          <xdr:col>12</xdr:col>
          <xdr:colOff>838200</xdr:colOff>
          <xdr:row>30</xdr:row>
          <xdr:rowOff>266700</xdr:rowOff>
        </xdr:to>
        <xdr:sp macro="" textlink="">
          <xdr:nvSpPr>
            <xdr:cNvPr id="4547" name="Check Box 451" hidden="1">
              <a:extLst>
                <a:ext uri="{63B3BB69-23CF-44E3-9099-C40C66FF867C}">
                  <a14:compatExt spid="_x0000_s454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31</xdr:row>
          <xdr:rowOff>0</xdr:rowOff>
        </xdr:from>
        <xdr:to>
          <xdr:col>12</xdr:col>
          <xdr:colOff>838200</xdr:colOff>
          <xdr:row>31</xdr:row>
          <xdr:rowOff>266700</xdr:rowOff>
        </xdr:to>
        <xdr:sp macro="" textlink="">
          <xdr:nvSpPr>
            <xdr:cNvPr id="4548" name="Check Box 452" hidden="1">
              <a:extLst>
                <a:ext uri="{63B3BB69-23CF-44E3-9099-C40C66FF867C}">
                  <a14:compatExt spid="_x0000_s454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32</xdr:row>
          <xdr:rowOff>0</xdr:rowOff>
        </xdr:from>
        <xdr:to>
          <xdr:col>12</xdr:col>
          <xdr:colOff>838200</xdr:colOff>
          <xdr:row>32</xdr:row>
          <xdr:rowOff>266700</xdr:rowOff>
        </xdr:to>
        <xdr:sp macro="" textlink="">
          <xdr:nvSpPr>
            <xdr:cNvPr id="4549" name="Check Box 453" hidden="1">
              <a:extLst>
                <a:ext uri="{63B3BB69-23CF-44E3-9099-C40C66FF867C}">
                  <a14:compatExt spid="_x0000_s454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33</xdr:row>
          <xdr:rowOff>0</xdr:rowOff>
        </xdr:from>
        <xdr:to>
          <xdr:col>12</xdr:col>
          <xdr:colOff>838200</xdr:colOff>
          <xdr:row>33</xdr:row>
          <xdr:rowOff>266700</xdr:rowOff>
        </xdr:to>
        <xdr:sp macro="" textlink="">
          <xdr:nvSpPr>
            <xdr:cNvPr id="4550" name="Check Box 454" hidden="1">
              <a:extLst>
                <a:ext uri="{63B3BB69-23CF-44E3-9099-C40C66FF867C}">
                  <a14:compatExt spid="_x0000_s455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34</xdr:row>
          <xdr:rowOff>0</xdr:rowOff>
        </xdr:from>
        <xdr:to>
          <xdr:col>12</xdr:col>
          <xdr:colOff>838200</xdr:colOff>
          <xdr:row>34</xdr:row>
          <xdr:rowOff>266700</xdr:rowOff>
        </xdr:to>
        <xdr:sp macro="" textlink="">
          <xdr:nvSpPr>
            <xdr:cNvPr id="4551" name="Check Box 455" hidden="1">
              <a:extLst>
                <a:ext uri="{63B3BB69-23CF-44E3-9099-C40C66FF867C}">
                  <a14:compatExt spid="_x0000_s455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35</xdr:row>
          <xdr:rowOff>0</xdr:rowOff>
        </xdr:from>
        <xdr:to>
          <xdr:col>12</xdr:col>
          <xdr:colOff>838200</xdr:colOff>
          <xdr:row>35</xdr:row>
          <xdr:rowOff>266700</xdr:rowOff>
        </xdr:to>
        <xdr:sp macro="" textlink="">
          <xdr:nvSpPr>
            <xdr:cNvPr id="4552" name="Check Box 456" hidden="1">
              <a:extLst>
                <a:ext uri="{63B3BB69-23CF-44E3-9099-C40C66FF867C}">
                  <a14:compatExt spid="_x0000_s455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36</xdr:row>
          <xdr:rowOff>0</xdr:rowOff>
        </xdr:from>
        <xdr:to>
          <xdr:col>12</xdr:col>
          <xdr:colOff>838200</xdr:colOff>
          <xdr:row>36</xdr:row>
          <xdr:rowOff>266700</xdr:rowOff>
        </xdr:to>
        <xdr:sp macro="" textlink="">
          <xdr:nvSpPr>
            <xdr:cNvPr id="4553" name="Check Box 457" hidden="1">
              <a:extLst>
                <a:ext uri="{63B3BB69-23CF-44E3-9099-C40C66FF867C}">
                  <a14:compatExt spid="_x0000_s455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37</xdr:row>
          <xdr:rowOff>0</xdr:rowOff>
        </xdr:from>
        <xdr:to>
          <xdr:col>12</xdr:col>
          <xdr:colOff>838200</xdr:colOff>
          <xdr:row>37</xdr:row>
          <xdr:rowOff>266700</xdr:rowOff>
        </xdr:to>
        <xdr:sp macro="" textlink="">
          <xdr:nvSpPr>
            <xdr:cNvPr id="4554" name="Check Box 458" hidden="1">
              <a:extLst>
                <a:ext uri="{63B3BB69-23CF-44E3-9099-C40C66FF867C}">
                  <a14:compatExt spid="_x0000_s455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38</xdr:row>
          <xdr:rowOff>0</xdr:rowOff>
        </xdr:from>
        <xdr:to>
          <xdr:col>12</xdr:col>
          <xdr:colOff>838200</xdr:colOff>
          <xdr:row>38</xdr:row>
          <xdr:rowOff>266700</xdr:rowOff>
        </xdr:to>
        <xdr:sp macro="" textlink="">
          <xdr:nvSpPr>
            <xdr:cNvPr id="4555" name="Check Box 459" hidden="1">
              <a:extLst>
                <a:ext uri="{63B3BB69-23CF-44E3-9099-C40C66FF867C}">
                  <a14:compatExt spid="_x0000_s455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39</xdr:row>
          <xdr:rowOff>0</xdr:rowOff>
        </xdr:from>
        <xdr:to>
          <xdr:col>12</xdr:col>
          <xdr:colOff>838200</xdr:colOff>
          <xdr:row>39</xdr:row>
          <xdr:rowOff>266700</xdr:rowOff>
        </xdr:to>
        <xdr:sp macro="" textlink="">
          <xdr:nvSpPr>
            <xdr:cNvPr id="4556" name="Check Box 460" hidden="1">
              <a:extLst>
                <a:ext uri="{63B3BB69-23CF-44E3-9099-C40C66FF867C}">
                  <a14:compatExt spid="_x0000_s455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40</xdr:row>
          <xdr:rowOff>0</xdr:rowOff>
        </xdr:from>
        <xdr:to>
          <xdr:col>12</xdr:col>
          <xdr:colOff>838200</xdr:colOff>
          <xdr:row>40</xdr:row>
          <xdr:rowOff>266700</xdr:rowOff>
        </xdr:to>
        <xdr:sp macro="" textlink="">
          <xdr:nvSpPr>
            <xdr:cNvPr id="4557" name="Check Box 461" hidden="1">
              <a:extLst>
                <a:ext uri="{63B3BB69-23CF-44E3-9099-C40C66FF867C}">
                  <a14:compatExt spid="_x0000_s455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41</xdr:row>
          <xdr:rowOff>0</xdr:rowOff>
        </xdr:from>
        <xdr:to>
          <xdr:col>12</xdr:col>
          <xdr:colOff>838200</xdr:colOff>
          <xdr:row>41</xdr:row>
          <xdr:rowOff>266700</xdr:rowOff>
        </xdr:to>
        <xdr:sp macro="" textlink="">
          <xdr:nvSpPr>
            <xdr:cNvPr id="4558" name="Check Box 462" hidden="1">
              <a:extLst>
                <a:ext uri="{63B3BB69-23CF-44E3-9099-C40C66FF867C}">
                  <a14:compatExt spid="_x0000_s455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42</xdr:row>
          <xdr:rowOff>0</xdr:rowOff>
        </xdr:from>
        <xdr:to>
          <xdr:col>12</xdr:col>
          <xdr:colOff>838200</xdr:colOff>
          <xdr:row>42</xdr:row>
          <xdr:rowOff>266700</xdr:rowOff>
        </xdr:to>
        <xdr:sp macro="" textlink="">
          <xdr:nvSpPr>
            <xdr:cNvPr id="4559" name="Check Box 463" hidden="1">
              <a:extLst>
                <a:ext uri="{63B3BB69-23CF-44E3-9099-C40C66FF867C}">
                  <a14:compatExt spid="_x0000_s455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43</xdr:row>
          <xdr:rowOff>0</xdr:rowOff>
        </xdr:from>
        <xdr:to>
          <xdr:col>12</xdr:col>
          <xdr:colOff>838200</xdr:colOff>
          <xdr:row>43</xdr:row>
          <xdr:rowOff>266700</xdr:rowOff>
        </xdr:to>
        <xdr:sp macro="" textlink="">
          <xdr:nvSpPr>
            <xdr:cNvPr id="4560" name="Check Box 464" hidden="1">
              <a:extLst>
                <a:ext uri="{63B3BB69-23CF-44E3-9099-C40C66FF867C}">
                  <a14:compatExt spid="_x0000_s456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44</xdr:row>
          <xdr:rowOff>0</xdr:rowOff>
        </xdr:from>
        <xdr:to>
          <xdr:col>12</xdr:col>
          <xdr:colOff>838200</xdr:colOff>
          <xdr:row>44</xdr:row>
          <xdr:rowOff>266700</xdr:rowOff>
        </xdr:to>
        <xdr:sp macro="" textlink="">
          <xdr:nvSpPr>
            <xdr:cNvPr id="4561" name="Check Box 465" hidden="1">
              <a:extLst>
                <a:ext uri="{63B3BB69-23CF-44E3-9099-C40C66FF867C}">
                  <a14:compatExt spid="_x0000_s456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45</xdr:row>
          <xdr:rowOff>0</xdr:rowOff>
        </xdr:from>
        <xdr:to>
          <xdr:col>12</xdr:col>
          <xdr:colOff>838200</xdr:colOff>
          <xdr:row>45</xdr:row>
          <xdr:rowOff>266700</xdr:rowOff>
        </xdr:to>
        <xdr:sp macro="" textlink="">
          <xdr:nvSpPr>
            <xdr:cNvPr id="4562" name="Check Box 466" hidden="1">
              <a:extLst>
                <a:ext uri="{63B3BB69-23CF-44E3-9099-C40C66FF867C}">
                  <a14:compatExt spid="_x0000_s456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46</xdr:row>
          <xdr:rowOff>0</xdr:rowOff>
        </xdr:from>
        <xdr:to>
          <xdr:col>12</xdr:col>
          <xdr:colOff>838200</xdr:colOff>
          <xdr:row>46</xdr:row>
          <xdr:rowOff>266700</xdr:rowOff>
        </xdr:to>
        <xdr:sp macro="" textlink="">
          <xdr:nvSpPr>
            <xdr:cNvPr id="4563" name="Check Box 467" hidden="1">
              <a:extLst>
                <a:ext uri="{63B3BB69-23CF-44E3-9099-C40C66FF867C}">
                  <a14:compatExt spid="_x0000_s456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47</xdr:row>
          <xdr:rowOff>0</xdr:rowOff>
        </xdr:from>
        <xdr:to>
          <xdr:col>12</xdr:col>
          <xdr:colOff>838200</xdr:colOff>
          <xdr:row>47</xdr:row>
          <xdr:rowOff>266700</xdr:rowOff>
        </xdr:to>
        <xdr:sp macro="" textlink="">
          <xdr:nvSpPr>
            <xdr:cNvPr id="4564" name="Check Box 468" hidden="1">
              <a:extLst>
                <a:ext uri="{63B3BB69-23CF-44E3-9099-C40C66FF867C}">
                  <a14:compatExt spid="_x0000_s456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48</xdr:row>
          <xdr:rowOff>0</xdr:rowOff>
        </xdr:from>
        <xdr:to>
          <xdr:col>12</xdr:col>
          <xdr:colOff>838200</xdr:colOff>
          <xdr:row>48</xdr:row>
          <xdr:rowOff>266700</xdr:rowOff>
        </xdr:to>
        <xdr:sp macro="" textlink="">
          <xdr:nvSpPr>
            <xdr:cNvPr id="4565" name="Check Box 469" hidden="1">
              <a:extLst>
                <a:ext uri="{63B3BB69-23CF-44E3-9099-C40C66FF867C}">
                  <a14:compatExt spid="_x0000_s456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49</xdr:row>
          <xdr:rowOff>0</xdr:rowOff>
        </xdr:from>
        <xdr:to>
          <xdr:col>12</xdr:col>
          <xdr:colOff>838200</xdr:colOff>
          <xdr:row>49</xdr:row>
          <xdr:rowOff>266700</xdr:rowOff>
        </xdr:to>
        <xdr:sp macro="" textlink="">
          <xdr:nvSpPr>
            <xdr:cNvPr id="4566" name="Check Box 470" hidden="1">
              <a:extLst>
                <a:ext uri="{63B3BB69-23CF-44E3-9099-C40C66FF867C}">
                  <a14:compatExt spid="_x0000_s456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50</xdr:row>
          <xdr:rowOff>0</xdr:rowOff>
        </xdr:from>
        <xdr:to>
          <xdr:col>12</xdr:col>
          <xdr:colOff>838200</xdr:colOff>
          <xdr:row>50</xdr:row>
          <xdr:rowOff>266700</xdr:rowOff>
        </xdr:to>
        <xdr:sp macro="" textlink="">
          <xdr:nvSpPr>
            <xdr:cNvPr id="4567" name="Check Box 471" hidden="1">
              <a:extLst>
                <a:ext uri="{63B3BB69-23CF-44E3-9099-C40C66FF867C}">
                  <a14:compatExt spid="_x0000_s456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51</xdr:row>
          <xdr:rowOff>0</xdr:rowOff>
        </xdr:from>
        <xdr:to>
          <xdr:col>12</xdr:col>
          <xdr:colOff>838200</xdr:colOff>
          <xdr:row>51</xdr:row>
          <xdr:rowOff>266700</xdr:rowOff>
        </xdr:to>
        <xdr:sp macro="" textlink="">
          <xdr:nvSpPr>
            <xdr:cNvPr id="4568" name="Check Box 472" hidden="1">
              <a:extLst>
                <a:ext uri="{63B3BB69-23CF-44E3-9099-C40C66FF867C}">
                  <a14:compatExt spid="_x0000_s456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52</xdr:row>
          <xdr:rowOff>0</xdr:rowOff>
        </xdr:from>
        <xdr:to>
          <xdr:col>12</xdr:col>
          <xdr:colOff>838200</xdr:colOff>
          <xdr:row>52</xdr:row>
          <xdr:rowOff>266700</xdr:rowOff>
        </xdr:to>
        <xdr:sp macro="" textlink="">
          <xdr:nvSpPr>
            <xdr:cNvPr id="4569" name="Check Box 473" hidden="1">
              <a:extLst>
                <a:ext uri="{63B3BB69-23CF-44E3-9099-C40C66FF867C}">
                  <a14:compatExt spid="_x0000_s456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53</xdr:row>
          <xdr:rowOff>0</xdr:rowOff>
        </xdr:from>
        <xdr:to>
          <xdr:col>12</xdr:col>
          <xdr:colOff>838200</xdr:colOff>
          <xdr:row>53</xdr:row>
          <xdr:rowOff>266700</xdr:rowOff>
        </xdr:to>
        <xdr:sp macro="" textlink="">
          <xdr:nvSpPr>
            <xdr:cNvPr id="4570" name="Check Box 474" hidden="1">
              <a:extLst>
                <a:ext uri="{63B3BB69-23CF-44E3-9099-C40C66FF867C}">
                  <a14:compatExt spid="_x0000_s457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54</xdr:row>
          <xdr:rowOff>0</xdr:rowOff>
        </xdr:from>
        <xdr:to>
          <xdr:col>12</xdr:col>
          <xdr:colOff>838200</xdr:colOff>
          <xdr:row>54</xdr:row>
          <xdr:rowOff>266700</xdr:rowOff>
        </xdr:to>
        <xdr:sp macro="" textlink="">
          <xdr:nvSpPr>
            <xdr:cNvPr id="4571" name="Check Box 475" hidden="1">
              <a:extLst>
                <a:ext uri="{63B3BB69-23CF-44E3-9099-C40C66FF867C}">
                  <a14:compatExt spid="_x0000_s457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55</xdr:row>
          <xdr:rowOff>0</xdr:rowOff>
        </xdr:from>
        <xdr:to>
          <xdr:col>12</xdr:col>
          <xdr:colOff>838200</xdr:colOff>
          <xdr:row>55</xdr:row>
          <xdr:rowOff>266700</xdr:rowOff>
        </xdr:to>
        <xdr:sp macro="" textlink="">
          <xdr:nvSpPr>
            <xdr:cNvPr id="4572" name="Check Box 476" hidden="1">
              <a:extLst>
                <a:ext uri="{63B3BB69-23CF-44E3-9099-C40C66FF867C}">
                  <a14:compatExt spid="_x0000_s457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56</xdr:row>
          <xdr:rowOff>0</xdr:rowOff>
        </xdr:from>
        <xdr:to>
          <xdr:col>12</xdr:col>
          <xdr:colOff>838200</xdr:colOff>
          <xdr:row>56</xdr:row>
          <xdr:rowOff>266700</xdr:rowOff>
        </xdr:to>
        <xdr:sp macro="" textlink="">
          <xdr:nvSpPr>
            <xdr:cNvPr id="4573" name="Check Box 477" hidden="1">
              <a:extLst>
                <a:ext uri="{63B3BB69-23CF-44E3-9099-C40C66FF867C}">
                  <a14:compatExt spid="_x0000_s457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57</xdr:row>
          <xdr:rowOff>0</xdr:rowOff>
        </xdr:from>
        <xdr:to>
          <xdr:col>12</xdr:col>
          <xdr:colOff>838200</xdr:colOff>
          <xdr:row>57</xdr:row>
          <xdr:rowOff>266700</xdr:rowOff>
        </xdr:to>
        <xdr:sp macro="" textlink="">
          <xdr:nvSpPr>
            <xdr:cNvPr id="4574" name="Check Box 478" hidden="1">
              <a:extLst>
                <a:ext uri="{63B3BB69-23CF-44E3-9099-C40C66FF867C}">
                  <a14:compatExt spid="_x0000_s457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58</xdr:row>
          <xdr:rowOff>0</xdr:rowOff>
        </xdr:from>
        <xdr:to>
          <xdr:col>12</xdr:col>
          <xdr:colOff>838200</xdr:colOff>
          <xdr:row>58</xdr:row>
          <xdr:rowOff>266700</xdr:rowOff>
        </xdr:to>
        <xdr:sp macro="" textlink="">
          <xdr:nvSpPr>
            <xdr:cNvPr id="4575" name="Check Box 479" hidden="1">
              <a:extLst>
                <a:ext uri="{63B3BB69-23CF-44E3-9099-C40C66FF867C}">
                  <a14:compatExt spid="_x0000_s457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59</xdr:row>
          <xdr:rowOff>0</xdr:rowOff>
        </xdr:from>
        <xdr:to>
          <xdr:col>12</xdr:col>
          <xdr:colOff>838200</xdr:colOff>
          <xdr:row>59</xdr:row>
          <xdr:rowOff>266700</xdr:rowOff>
        </xdr:to>
        <xdr:sp macro="" textlink="">
          <xdr:nvSpPr>
            <xdr:cNvPr id="4576" name="Check Box 480" hidden="1">
              <a:extLst>
                <a:ext uri="{63B3BB69-23CF-44E3-9099-C40C66FF867C}">
                  <a14:compatExt spid="_x0000_s457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60</xdr:row>
          <xdr:rowOff>0</xdr:rowOff>
        </xdr:from>
        <xdr:to>
          <xdr:col>12</xdr:col>
          <xdr:colOff>838200</xdr:colOff>
          <xdr:row>60</xdr:row>
          <xdr:rowOff>266700</xdr:rowOff>
        </xdr:to>
        <xdr:sp macro="" textlink="">
          <xdr:nvSpPr>
            <xdr:cNvPr id="4577" name="Check Box 481" hidden="1">
              <a:extLst>
                <a:ext uri="{63B3BB69-23CF-44E3-9099-C40C66FF867C}">
                  <a14:compatExt spid="_x0000_s457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61</xdr:row>
          <xdr:rowOff>0</xdr:rowOff>
        </xdr:from>
        <xdr:to>
          <xdr:col>12</xdr:col>
          <xdr:colOff>838200</xdr:colOff>
          <xdr:row>61</xdr:row>
          <xdr:rowOff>266700</xdr:rowOff>
        </xdr:to>
        <xdr:sp macro="" textlink="">
          <xdr:nvSpPr>
            <xdr:cNvPr id="4578" name="Check Box 482" hidden="1">
              <a:extLst>
                <a:ext uri="{63B3BB69-23CF-44E3-9099-C40C66FF867C}">
                  <a14:compatExt spid="_x0000_s457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62</xdr:row>
          <xdr:rowOff>0</xdr:rowOff>
        </xdr:from>
        <xdr:to>
          <xdr:col>12</xdr:col>
          <xdr:colOff>838200</xdr:colOff>
          <xdr:row>62</xdr:row>
          <xdr:rowOff>266700</xdr:rowOff>
        </xdr:to>
        <xdr:sp macro="" textlink="">
          <xdr:nvSpPr>
            <xdr:cNvPr id="4579" name="Check Box 483" hidden="1">
              <a:extLst>
                <a:ext uri="{63B3BB69-23CF-44E3-9099-C40C66FF867C}">
                  <a14:compatExt spid="_x0000_s457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63</xdr:row>
          <xdr:rowOff>0</xdr:rowOff>
        </xdr:from>
        <xdr:to>
          <xdr:col>12</xdr:col>
          <xdr:colOff>838200</xdr:colOff>
          <xdr:row>63</xdr:row>
          <xdr:rowOff>266700</xdr:rowOff>
        </xdr:to>
        <xdr:sp macro="" textlink="">
          <xdr:nvSpPr>
            <xdr:cNvPr id="4580" name="Check Box 484" hidden="1">
              <a:extLst>
                <a:ext uri="{63B3BB69-23CF-44E3-9099-C40C66FF867C}">
                  <a14:compatExt spid="_x0000_s458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64</xdr:row>
          <xdr:rowOff>0</xdr:rowOff>
        </xdr:from>
        <xdr:to>
          <xdr:col>12</xdr:col>
          <xdr:colOff>838200</xdr:colOff>
          <xdr:row>64</xdr:row>
          <xdr:rowOff>266700</xdr:rowOff>
        </xdr:to>
        <xdr:sp macro="" textlink="">
          <xdr:nvSpPr>
            <xdr:cNvPr id="4581" name="Check Box 485" hidden="1">
              <a:extLst>
                <a:ext uri="{63B3BB69-23CF-44E3-9099-C40C66FF867C}">
                  <a14:compatExt spid="_x0000_s458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65</xdr:row>
          <xdr:rowOff>0</xdr:rowOff>
        </xdr:from>
        <xdr:to>
          <xdr:col>12</xdr:col>
          <xdr:colOff>838200</xdr:colOff>
          <xdr:row>65</xdr:row>
          <xdr:rowOff>266700</xdr:rowOff>
        </xdr:to>
        <xdr:sp macro="" textlink="">
          <xdr:nvSpPr>
            <xdr:cNvPr id="4582" name="Check Box 486" hidden="1">
              <a:extLst>
                <a:ext uri="{63B3BB69-23CF-44E3-9099-C40C66FF867C}">
                  <a14:compatExt spid="_x0000_s458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66</xdr:row>
          <xdr:rowOff>0</xdr:rowOff>
        </xdr:from>
        <xdr:to>
          <xdr:col>12</xdr:col>
          <xdr:colOff>838200</xdr:colOff>
          <xdr:row>66</xdr:row>
          <xdr:rowOff>266700</xdr:rowOff>
        </xdr:to>
        <xdr:sp macro="" textlink="">
          <xdr:nvSpPr>
            <xdr:cNvPr id="4583" name="Check Box 487" hidden="1">
              <a:extLst>
                <a:ext uri="{63B3BB69-23CF-44E3-9099-C40C66FF867C}">
                  <a14:compatExt spid="_x0000_s458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67</xdr:row>
          <xdr:rowOff>0</xdr:rowOff>
        </xdr:from>
        <xdr:to>
          <xdr:col>12</xdr:col>
          <xdr:colOff>838200</xdr:colOff>
          <xdr:row>67</xdr:row>
          <xdr:rowOff>266700</xdr:rowOff>
        </xdr:to>
        <xdr:sp macro="" textlink="">
          <xdr:nvSpPr>
            <xdr:cNvPr id="4584" name="Check Box 488" hidden="1">
              <a:extLst>
                <a:ext uri="{63B3BB69-23CF-44E3-9099-C40C66FF867C}">
                  <a14:compatExt spid="_x0000_s458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68</xdr:row>
          <xdr:rowOff>0</xdr:rowOff>
        </xdr:from>
        <xdr:to>
          <xdr:col>12</xdr:col>
          <xdr:colOff>838200</xdr:colOff>
          <xdr:row>68</xdr:row>
          <xdr:rowOff>266700</xdr:rowOff>
        </xdr:to>
        <xdr:sp macro="" textlink="">
          <xdr:nvSpPr>
            <xdr:cNvPr id="4585" name="Check Box 489" hidden="1">
              <a:extLst>
                <a:ext uri="{63B3BB69-23CF-44E3-9099-C40C66FF867C}">
                  <a14:compatExt spid="_x0000_s458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69</xdr:row>
          <xdr:rowOff>0</xdr:rowOff>
        </xdr:from>
        <xdr:to>
          <xdr:col>12</xdr:col>
          <xdr:colOff>838200</xdr:colOff>
          <xdr:row>69</xdr:row>
          <xdr:rowOff>266700</xdr:rowOff>
        </xdr:to>
        <xdr:sp macro="" textlink="">
          <xdr:nvSpPr>
            <xdr:cNvPr id="4586" name="Check Box 490" hidden="1">
              <a:extLst>
                <a:ext uri="{63B3BB69-23CF-44E3-9099-C40C66FF867C}">
                  <a14:compatExt spid="_x0000_s458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70</xdr:row>
          <xdr:rowOff>0</xdr:rowOff>
        </xdr:from>
        <xdr:to>
          <xdr:col>12</xdr:col>
          <xdr:colOff>838200</xdr:colOff>
          <xdr:row>70</xdr:row>
          <xdr:rowOff>266700</xdr:rowOff>
        </xdr:to>
        <xdr:sp macro="" textlink="">
          <xdr:nvSpPr>
            <xdr:cNvPr id="4587" name="Check Box 491" hidden="1">
              <a:extLst>
                <a:ext uri="{63B3BB69-23CF-44E3-9099-C40C66FF867C}">
                  <a14:compatExt spid="_x0000_s458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71</xdr:row>
          <xdr:rowOff>0</xdr:rowOff>
        </xdr:from>
        <xdr:to>
          <xdr:col>12</xdr:col>
          <xdr:colOff>838200</xdr:colOff>
          <xdr:row>71</xdr:row>
          <xdr:rowOff>266700</xdr:rowOff>
        </xdr:to>
        <xdr:sp macro="" textlink="">
          <xdr:nvSpPr>
            <xdr:cNvPr id="4588" name="Check Box 492" hidden="1">
              <a:extLst>
                <a:ext uri="{63B3BB69-23CF-44E3-9099-C40C66FF867C}">
                  <a14:compatExt spid="_x0000_s458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72</xdr:row>
          <xdr:rowOff>0</xdr:rowOff>
        </xdr:from>
        <xdr:to>
          <xdr:col>12</xdr:col>
          <xdr:colOff>838200</xdr:colOff>
          <xdr:row>72</xdr:row>
          <xdr:rowOff>266700</xdr:rowOff>
        </xdr:to>
        <xdr:sp macro="" textlink="">
          <xdr:nvSpPr>
            <xdr:cNvPr id="4589" name="Check Box 493" hidden="1">
              <a:extLst>
                <a:ext uri="{63B3BB69-23CF-44E3-9099-C40C66FF867C}">
                  <a14:compatExt spid="_x0000_s458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73</xdr:row>
          <xdr:rowOff>0</xdr:rowOff>
        </xdr:from>
        <xdr:to>
          <xdr:col>12</xdr:col>
          <xdr:colOff>838200</xdr:colOff>
          <xdr:row>73</xdr:row>
          <xdr:rowOff>266700</xdr:rowOff>
        </xdr:to>
        <xdr:sp macro="" textlink="">
          <xdr:nvSpPr>
            <xdr:cNvPr id="4590" name="Check Box 494" hidden="1">
              <a:extLst>
                <a:ext uri="{63B3BB69-23CF-44E3-9099-C40C66FF867C}">
                  <a14:compatExt spid="_x0000_s459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74</xdr:row>
          <xdr:rowOff>0</xdr:rowOff>
        </xdr:from>
        <xdr:to>
          <xdr:col>12</xdr:col>
          <xdr:colOff>838200</xdr:colOff>
          <xdr:row>74</xdr:row>
          <xdr:rowOff>266700</xdr:rowOff>
        </xdr:to>
        <xdr:sp macro="" textlink="">
          <xdr:nvSpPr>
            <xdr:cNvPr id="4591" name="Check Box 495" hidden="1">
              <a:extLst>
                <a:ext uri="{63B3BB69-23CF-44E3-9099-C40C66FF867C}">
                  <a14:compatExt spid="_x0000_s459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75</xdr:row>
          <xdr:rowOff>0</xdr:rowOff>
        </xdr:from>
        <xdr:to>
          <xdr:col>12</xdr:col>
          <xdr:colOff>838200</xdr:colOff>
          <xdr:row>75</xdr:row>
          <xdr:rowOff>266700</xdr:rowOff>
        </xdr:to>
        <xdr:sp macro="" textlink="">
          <xdr:nvSpPr>
            <xdr:cNvPr id="4592" name="Check Box 496" hidden="1">
              <a:extLst>
                <a:ext uri="{63B3BB69-23CF-44E3-9099-C40C66FF867C}">
                  <a14:compatExt spid="_x0000_s459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76</xdr:row>
          <xdr:rowOff>0</xdr:rowOff>
        </xdr:from>
        <xdr:to>
          <xdr:col>12</xdr:col>
          <xdr:colOff>838200</xdr:colOff>
          <xdr:row>76</xdr:row>
          <xdr:rowOff>266700</xdr:rowOff>
        </xdr:to>
        <xdr:sp macro="" textlink="">
          <xdr:nvSpPr>
            <xdr:cNvPr id="4593" name="Check Box 497" hidden="1">
              <a:extLst>
                <a:ext uri="{63B3BB69-23CF-44E3-9099-C40C66FF867C}">
                  <a14:compatExt spid="_x0000_s459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77</xdr:row>
          <xdr:rowOff>0</xdr:rowOff>
        </xdr:from>
        <xdr:to>
          <xdr:col>12</xdr:col>
          <xdr:colOff>838200</xdr:colOff>
          <xdr:row>77</xdr:row>
          <xdr:rowOff>266700</xdr:rowOff>
        </xdr:to>
        <xdr:sp macro="" textlink="">
          <xdr:nvSpPr>
            <xdr:cNvPr id="4594" name="Check Box 498" hidden="1">
              <a:extLst>
                <a:ext uri="{63B3BB69-23CF-44E3-9099-C40C66FF867C}">
                  <a14:compatExt spid="_x0000_s459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78</xdr:row>
          <xdr:rowOff>0</xdr:rowOff>
        </xdr:from>
        <xdr:to>
          <xdr:col>12</xdr:col>
          <xdr:colOff>838200</xdr:colOff>
          <xdr:row>78</xdr:row>
          <xdr:rowOff>266700</xdr:rowOff>
        </xdr:to>
        <xdr:sp macro="" textlink="">
          <xdr:nvSpPr>
            <xdr:cNvPr id="4595" name="Check Box 499" hidden="1">
              <a:extLst>
                <a:ext uri="{63B3BB69-23CF-44E3-9099-C40C66FF867C}">
                  <a14:compatExt spid="_x0000_s459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79</xdr:row>
          <xdr:rowOff>0</xdr:rowOff>
        </xdr:from>
        <xdr:to>
          <xdr:col>12</xdr:col>
          <xdr:colOff>838200</xdr:colOff>
          <xdr:row>79</xdr:row>
          <xdr:rowOff>266700</xdr:rowOff>
        </xdr:to>
        <xdr:sp macro="" textlink="">
          <xdr:nvSpPr>
            <xdr:cNvPr id="4596" name="Check Box 500" hidden="1">
              <a:extLst>
                <a:ext uri="{63B3BB69-23CF-44E3-9099-C40C66FF867C}">
                  <a14:compatExt spid="_x0000_s459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80</xdr:row>
          <xdr:rowOff>0</xdr:rowOff>
        </xdr:from>
        <xdr:to>
          <xdr:col>12</xdr:col>
          <xdr:colOff>838200</xdr:colOff>
          <xdr:row>80</xdr:row>
          <xdr:rowOff>266700</xdr:rowOff>
        </xdr:to>
        <xdr:sp macro="" textlink="">
          <xdr:nvSpPr>
            <xdr:cNvPr id="4597" name="Check Box 501" hidden="1">
              <a:extLst>
                <a:ext uri="{63B3BB69-23CF-44E3-9099-C40C66FF867C}">
                  <a14:compatExt spid="_x0000_s459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81</xdr:row>
          <xdr:rowOff>0</xdr:rowOff>
        </xdr:from>
        <xdr:to>
          <xdr:col>12</xdr:col>
          <xdr:colOff>838200</xdr:colOff>
          <xdr:row>81</xdr:row>
          <xdr:rowOff>266700</xdr:rowOff>
        </xdr:to>
        <xdr:sp macro="" textlink="">
          <xdr:nvSpPr>
            <xdr:cNvPr id="4598" name="Check Box 502" hidden="1">
              <a:extLst>
                <a:ext uri="{63B3BB69-23CF-44E3-9099-C40C66FF867C}">
                  <a14:compatExt spid="_x0000_s459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82</xdr:row>
          <xdr:rowOff>0</xdr:rowOff>
        </xdr:from>
        <xdr:to>
          <xdr:col>12</xdr:col>
          <xdr:colOff>838200</xdr:colOff>
          <xdr:row>82</xdr:row>
          <xdr:rowOff>266700</xdr:rowOff>
        </xdr:to>
        <xdr:sp macro="" textlink="">
          <xdr:nvSpPr>
            <xdr:cNvPr id="4599" name="Check Box 503" hidden="1">
              <a:extLst>
                <a:ext uri="{63B3BB69-23CF-44E3-9099-C40C66FF867C}">
                  <a14:compatExt spid="_x0000_s459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83</xdr:row>
          <xdr:rowOff>0</xdr:rowOff>
        </xdr:from>
        <xdr:to>
          <xdr:col>12</xdr:col>
          <xdr:colOff>838200</xdr:colOff>
          <xdr:row>83</xdr:row>
          <xdr:rowOff>266700</xdr:rowOff>
        </xdr:to>
        <xdr:sp macro="" textlink="">
          <xdr:nvSpPr>
            <xdr:cNvPr id="4600" name="Check Box 504" hidden="1">
              <a:extLst>
                <a:ext uri="{63B3BB69-23CF-44E3-9099-C40C66FF867C}">
                  <a14:compatExt spid="_x0000_s4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84</xdr:row>
          <xdr:rowOff>0</xdr:rowOff>
        </xdr:from>
        <xdr:to>
          <xdr:col>12</xdr:col>
          <xdr:colOff>838200</xdr:colOff>
          <xdr:row>84</xdr:row>
          <xdr:rowOff>266700</xdr:rowOff>
        </xdr:to>
        <xdr:sp macro="" textlink="">
          <xdr:nvSpPr>
            <xdr:cNvPr id="4601" name="Check Box 505" hidden="1">
              <a:extLst>
                <a:ext uri="{63B3BB69-23CF-44E3-9099-C40C66FF867C}">
                  <a14:compatExt spid="_x0000_s460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85</xdr:row>
          <xdr:rowOff>0</xdr:rowOff>
        </xdr:from>
        <xdr:to>
          <xdr:col>12</xdr:col>
          <xdr:colOff>838200</xdr:colOff>
          <xdr:row>85</xdr:row>
          <xdr:rowOff>266700</xdr:rowOff>
        </xdr:to>
        <xdr:sp macro="" textlink="">
          <xdr:nvSpPr>
            <xdr:cNvPr id="4602" name="Check Box 506" hidden="1">
              <a:extLst>
                <a:ext uri="{63B3BB69-23CF-44E3-9099-C40C66FF867C}">
                  <a14:compatExt spid="_x0000_s460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86</xdr:row>
          <xdr:rowOff>0</xdr:rowOff>
        </xdr:from>
        <xdr:to>
          <xdr:col>12</xdr:col>
          <xdr:colOff>838200</xdr:colOff>
          <xdr:row>86</xdr:row>
          <xdr:rowOff>266700</xdr:rowOff>
        </xdr:to>
        <xdr:sp macro="" textlink="">
          <xdr:nvSpPr>
            <xdr:cNvPr id="4603" name="Check Box 507" hidden="1">
              <a:extLst>
                <a:ext uri="{63B3BB69-23CF-44E3-9099-C40C66FF867C}">
                  <a14:compatExt spid="_x0000_s460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87</xdr:row>
          <xdr:rowOff>0</xdr:rowOff>
        </xdr:from>
        <xdr:to>
          <xdr:col>12</xdr:col>
          <xdr:colOff>838200</xdr:colOff>
          <xdr:row>87</xdr:row>
          <xdr:rowOff>266700</xdr:rowOff>
        </xdr:to>
        <xdr:sp macro="" textlink="">
          <xdr:nvSpPr>
            <xdr:cNvPr id="4604" name="Check Box 508" hidden="1">
              <a:extLst>
                <a:ext uri="{63B3BB69-23CF-44E3-9099-C40C66FF867C}">
                  <a14:compatExt spid="_x0000_s460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88</xdr:row>
          <xdr:rowOff>0</xdr:rowOff>
        </xdr:from>
        <xdr:to>
          <xdr:col>12</xdr:col>
          <xdr:colOff>838200</xdr:colOff>
          <xdr:row>88</xdr:row>
          <xdr:rowOff>266700</xdr:rowOff>
        </xdr:to>
        <xdr:sp macro="" textlink="">
          <xdr:nvSpPr>
            <xdr:cNvPr id="4605" name="Check Box 509" hidden="1">
              <a:extLst>
                <a:ext uri="{63B3BB69-23CF-44E3-9099-C40C66FF867C}">
                  <a14:compatExt spid="_x0000_s460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89</xdr:row>
          <xdr:rowOff>0</xdr:rowOff>
        </xdr:from>
        <xdr:to>
          <xdr:col>12</xdr:col>
          <xdr:colOff>838200</xdr:colOff>
          <xdr:row>89</xdr:row>
          <xdr:rowOff>266700</xdr:rowOff>
        </xdr:to>
        <xdr:sp macro="" textlink="">
          <xdr:nvSpPr>
            <xdr:cNvPr id="4606" name="Check Box 510" hidden="1">
              <a:extLst>
                <a:ext uri="{63B3BB69-23CF-44E3-9099-C40C66FF867C}">
                  <a14:compatExt spid="_x0000_s460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90</xdr:row>
          <xdr:rowOff>0</xdr:rowOff>
        </xdr:from>
        <xdr:to>
          <xdr:col>12</xdr:col>
          <xdr:colOff>838200</xdr:colOff>
          <xdr:row>90</xdr:row>
          <xdr:rowOff>266700</xdr:rowOff>
        </xdr:to>
        <xdr:sp macro="" textlink="">
          <xdr:nvSpPr>
            <xdr:cNvPr id="4607" name="Check Box 511" hidden="1">
              <a:extLst>
                <a:ext uri="{63B3BB69-23CF-44E3-9099-C40C66FF867C}">
                  <a14:compatExt spid="_x0000_s460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91</xdr:row>
          <xdr:rowOff>0</xdr:rowOff>
        </xdr:from>
        <xdr:to>
          <xdr:col>12</xdr:col>
          <xdr:colOff>838200</xdr:colOff>
          <xdr:row>91</xdr:row>
          <xdr:rowOff>266700</xdr:rowOff>
        </xdr:to>
        <xdr:sp macro="" textlink="">
          <xdr:nvSpPr>
            <xdr:cNvPr id="4608" name="Check Box 512" hidden="1">
              <a:extLst>
                <a:ext uri="{63B3BB69-23CF-44E3-9099-C40C66FF867C}">
                  <a14:compatExt spid="_x0000_s460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92</xdr:row>
          <xdr:rowOff>0</xdr:rowOff>
        </xdr:from>
        <xdr:to>
          <xdr:col>12</xdr:col>
          <xdr:colOff>838200</xdr:colOff>
          <xdr:row>92</xdr:row>
          <xdr:rowOff>266700</xdr:rowOff>
        </xdr:to>
        <xdr:sp macro="" textlink="">
          <xdr:nvSpPr>
            <xdr:cNvPr id="4609" name="Check Box 513" hidden="1">
              <a:extLst>
                <a:ext uri="{63B3BB69-23CF-44E3-9099-C40C66FF867C}">
                  <a14:compatExt spid="_x0000_s460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93</xdr:row>
          <xdr:rowOff>0</xdr:rowOff>
        </xdr:from>
        <xdr:to>
          <xdr:col>12</xdr:col>
          <xdr:colOff>838200</xdr:colOff>
          <xdr:row>93</xdr:row>
          <xdr:rowOff>266700</xdr:rowOff>
        </xdr:to>
        <xdr:sp macro="" textlink="">
          <xdr:nvSpPr>
            <xdr:cNvPr id="4610" name="Check Box 514" hidden="1">
              <a:extLst>
                <a:ext uri="{63B3BB69-23CF-44E3-9099-C40C66FF867C}">
                  <a14:compatExt spid="_x0000_s461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94</xdr:row>
          <xdr:rowOff>0</xdr:rowOff>
        </xdr:from>
        <xdr:to>
          <xdr:col>12</xdr:col>
          <xdr:colOff>838200</xdr:colOff>
          <xdr:row>94</xdr:row>
          <xdr:rowOff>266700</xdr:rowOff>
        </xdr:to>
        <xdr:sp macro="" textlink="">
          <xdr:nvSpPr>
            <xdr:cNvPr id="4611" name="Check Box 515" hidden="1">
              <a:extLst>
                <a:ext uri="{63B3BB69-23CF-44E3-9099-C40C66FF867C}">
                  <a14:compatExt spid="_x0000_s461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95</xdr:row>
          <xdr:rowOff>0</xdr:rowOff>
        </xdr:from>
        <xdr:to>
          <xdr:col>12</xdr:col>
          <xdr:colOff>838200</xdr:colOff>
          <xdr:row>95</xdr:row>
          <xdr:rowOff>266700</xdr:rowOff>
        </xdr:to>
        <xdr:sp macro="" textlink="">
          <xdr:nvSpPr>
            <xdr:cNvPr id="4612" name="Check Box 516" hidden="1">
              <a:extLst>
                <a:ext uri="{63B3BB69-23CF-44E3-9099-C40C66FF867C}">
                  <a14:compatExt spid="_x0000_s461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96</xdr:row>
          <xdr:rowOff>0</xdr:rowOff>
        </xdr:from>
        <xdr:to>
          <xdr:col>12</xdr:col>
          <xdr:colOff>838200</xdr:colOff>
          <xdr:row>96</xdr:row>
          <xdr:rowOff>266700</xdr:rowOff>
        </xdr:to>
        <xdr:sp macro="" textlink="">
          <xdr:nvSpPr>
            <xdr:cNvPr id="4613" name="Check Box 517" hidden="1">
              <a:extLst>
                <a:ext uri="{63B3BB69-23CF-44E3-9099-C40C66FF867C}">
                  <a14:compatExt spid="_x0000_s461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97</xdr:row>
          <xdr:rowOff>0</xdr:rowOff>
        </xdr:from>
        <xdr:to>
          <xdr:col>12</xdr:col>
          <xdr:colOff>838200</xdr:colOff>
          <xdr:row>97</xdr:row>
          <xdr:rowOff>266700</xdr:rowOff>
        </xdr:to>
        <xdr:sp macro="" textlink="">
          <xdr:nvSpPr>
            <xdr:cNvPr id="4614" name="Check Box 518" hidden="1">
              <a:extLst>
                <a:ext uri="{63B3BB69-23CF-44E3-9099-C40C66FF867C}">
                  <a14:compatExt spid="_x0000_s461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98</xdr:row>
          <xdr:rowOff>0</xdr:rowOff>
        </xdr:from>
        <xdr:to>
          <xdr:col>12</xdr:col>
          <xdr:colOff>838200</xdr:colOff>
          <xdr:row>98</xdr:row>
          <xdr:rowOff>266700</xdr:rowOff>
        </xdr:to>
        <xdr:sp macro="" textlink="">
          <xdr:nvSpPr>
            <xdr:cNvPr id="4615" name="Check Box 519" hidden="1">
              <a:extLst>
                <a:ext uri="{63B3BB69-23CF-44E3-9099-C40C66FF867C}">
                  <a14:compatExt spid="_x0000_s461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99</xdr:row>
          <xdr:rowOff>0</xdr:rowOff>
        </xdr:from>
        <xdr:to>
          <xdr:col>12</xdr:col>
          <xdr:colOff>838200</xdr:colOff>
          <xdr:row>99</xdr:row>
          <xdr:rowOff>266700</xdr:rowOff>
        </xdr:to>
        <xdr:sp macro="" textlink="">
          <xdr:nvSpPr>
            <xdr:cNvPr id="4616" name="Check Box 520" hidden="1">
              <a:extLst>
                <a:ext uri="{63B3BB69-23CF-44E3-9099-C40C66FF867C}">
                  <a14:compatExt spid="_x0000_s461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100</xdr:row>
          <xdr:rowOff>0</xdr:rowOff>
        </xdr:from>
        <xdr:to>
          <xdr:col>12</xdr:col>
          <xdr:colOff>838200</xdr:colOff>
          <xdr:row>100</xdr:row>
          <xdr:rowOff>266700</xdr:rowOff>
        </xdr:to>
        <xdr:sp macro="" textlink="">
          <xdr:nvSpPr>
            <xdr:cNvPr id="4617" name="Check Box 521" hidden="1">
              <a:extLst>
                <a:ext uri="{63B3BB69-23CF-44E3-9099-C40C66FF867C}">
                  <a14:compatExt spid="_x0000_s461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101</xdr:row>
          <xdr:rowOff>0</xdr:rowOff>
        </xdr:from>
        <xdr:to>
          <xdr:col>12</xdr:col>
          <xdr:colOff>838200</xdr:colOff>
          <xdr:row>101</xdr:row>
          <xdr:rowOff>266700</xdr:rowOff>
        </xdr:to>
        <xdr:sp macro="" textlink="">
          <xdr:nvSpPr>
            <xdr:cNvPr id="4618" name="Check Box 522" hidden="1">
              <a:extLst>
                <a:ext uri="{63B3BB69-23CF-44E3-9099-C40C66FF867C}">
                  <a14:compatExt spid="_x0000_s461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102</xdr:row>
          <xdr:rowOff>0</xdr:rowOff>
        </xdr:from>
        <xdr:to>
          <xdr:col>12</xdr:col>
          <xdr:colOff>838200</xdr:colOff>
          <xdr:row>102</xdr:row>
          <xdr:rowOff>266700</xdr:rowOff>
        </xdr:to>
        <xdr:sp macro="" textlink="">
          <xdr:nvSpPr>
            <xdr:cNvPr id="4619" name="Check Box 523" hidden="1">
              <a:extLst>
                <a:ext uri="{63B3BB69-23CF-44E3-9099-C40C66FF867C}">
                  <a14:compatExt spid="_x0000_s461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103</xdr:row>
          <xdr:rowOff>0</xdr:rowOff>
        </xdr:from>
        <xdr:to>
          <xdr:col>12</xdr:col>
          <xdr:colOff>838200</xdr:colOff>
          <xdr:row>103</xdr:row>
          <xdr:rowOff>266700</xdr:rowOff>
        </xdr:to>
        <xdr:sp macro="" textlink="">
          <xdr:nvSpPr>
            <xdr:cNvPr id="4620" name="Check Box 524" hidden="1">
              <a:extLst>
                <a:ext uri="{63B3BB69-23CF-44E3-9099-C40C66FF867C}">
                  <a14:compatExt spid="_x0000_s462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104</xdr:row>
          <xdr:rowOff>0</xdr:rowOff>
        </xdr:from>
        <xdr:to>
          <xdr:col>12</xdr:col>
          <xdr:colOff>838200</xdr:colOff>
          <xdr:row>104</xdr:row>
          <xdr:rowOff>266700</xdr:rowOff>
        </xdr:to>
        <xdr:sp macro="" textlink="">
          <xdr:nvSpPr>
            <xdr:cNvPr id="4621" name="Check Box 525" hidden="1">
              <a:extLst>
                <a:ext uri="{63B3BB69-23CF-44E3-9099-C40C66FF867C}">
                  <a14:compatExt spid="_x0000_s462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105</xdr:row>
          <xdr:rowOff>0</xdr:rowOff>
        </xdr:from>
        <xdr:to>
          <xdr:col>12</xdr:col>
          <xdr:colOff>838200</xdr:colOff>
          <xdr:row>105</xdr:row>
          <xdr:rowOff>266700</xdr:rowOff>
        </xdr:to>
        <xdr:sp macro="" textlink="">
          <xdr:nvSpPr>
            <xdr:cNvPr id="4622" name="Check Box 526" hidden="1">
              <a:extLst>
                <a:ext uri="{63B3BB69-23CF-44E3-9099-C40C66FF867C}">
                  <a14:compatExt spid="_x0000_s462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106</xdr:row>
          <xdr:rowOff>0</xdr:rowOff>
        </xdr:from>
        <xdr:to>
          <xdr:col>12</xdr:col>
          <xdr:colOff>838200</xdr:colOff>
          <xdr:row>106</xdr:row>
          <xdr:rowOff>266700</xdr:rowOff>
        </xdr:to>
        <xdr:sp macro="" textlink="">
          <xdr:nvSpPr>
            <xdr:cNvPr id="4623" name="Check Box 527" hidden="1">
              <a:extLst>
                <a:ext uri="{63B3BB69-23CF-44E3-9099-C40C66FF867C}">
                  <a14:compatExt spid="_x0000_s462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107</xdr:row>
          <xdr:rowOff>0</xdr:rowOff>
        </xdr:from>
        <xdr:to>
          <xdr:col>12</xdr:col>
          <xdr:colOff>838200</xdr:colOff>
          <xdr:row>107</xdr:row>
          <xdr:rowOff>266700</xdr:rowOff>
        </xdr:to>
        <xdr:sp macro="" textlink="">
          <xdr:nvSpPr>
            <xdr:cNvPr id="4624" name="Check Box 528" hidden="1">
              <a:extLst>
                <a:ext uri="{63B3BB69-23CF-44E3-9099-C40C66FF867C}">
                  <a14:compatExt spid="_x0000_s462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108</xdr:row>
          <xdr:rowOff>0</xdr:rowOff>
        </xdr:from>
        <xdr:to>
          <xdr:col>12</xdr:col>
          <xdr:colOff>838200</xdr:colOff>
          <xdr:row>108</xdr:row>
          <xdr:rowOff>266700</xdr:rowOff>
        </xdr:to>
        <xdr:sp macro="" textlink="">
          <xdr:nvSpPr>
            <xdr:cNvPr id="4625" name="Check Box 529" hidden="1">
              <a:extLst>
                <a:ext uri="{63B3BB69-23CF-44E3-9099-C40C66FF867C}">
                  <a14:compatExt spid="_x0000_s462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109</xdr:row>
          <xdr:rowOff>0</xdr:rowOff>
        </xdr:from>
        <xdr:to>
          <xdr:col>12</xdr:col>
          <xdr:colOff>838200</xdr:colOff>
          <xdr:row>109</xdr:row>
          <xdr:rowOff>266700</xdr:rowOff>
        </xdr:to>
        <xdr:sp macro="" textlink="">
          <xdr:nvSpPr>
            <xdr:cNvPr id="4626" name="Check Box 530" hidden="1">
              <a:extLst>
                <a:ext uri="{63B3BB69-23CF-44E3-9099-C40C66FF867C}">
                  <a14:compatExt spid="_x0000_s462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110</xdr:row>
          <xdr:rowOff>0</xdr:rowOff>
        </xdr:from>
        <xdr:to>
          <xdr:col>12</xdr:col>
          <xdr:colOff>838200</xdr:colOff>
          <xdr:row>110</xdr:row>
          <xdr:rowOff>266700</xdr:rowOff>
        </xdr:to>
        <xdr:sp macro="" textlink="">
          <xdr:nvSpPr>
            <xdr:cNvPr id="4627" name="Check Box 531" hidden="1">
              <a:extLst>
                <a:ext uri="{63B3BB69-23CF-44E3-9099-C40C66FF867C}">
                  <a14:compatExt spid="_x0000_s462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111</xdr:row>
          <xdr:rowOff>0</xdr:rowOff>
        </xdr:from>
        <xdr:to>
          <xdr:col>12</xdr:col>
          <xdr:colOff>838200</xdr:colOff>
          <xdr:row>111</xdr:row>
          <xdr:rowOff>266700</xdr:rowOff>
        </xdr:to>
        <xdr:sp macro="" textlink="">
          <xdr:nvSpPr>
            <xdr:cNvPr id="4628" name="Check Box 532" hidden="1">
              <a:extLst>
                <a:ext uri="{63B3BB69-23CF-44E3-9099-C40C66FF867C}">
                  <a14:compatExt spid="_x0000_s462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112</xdr:row>
          <xdr:rowOff>0</xdr:rowOff>
        </xdr:from>
        <xdr:to>
          <xdr:col>12</xdr:col>
          <xdr:colOff>838200</xdr:colOff>
          <xdr:row>112</xdr:row>
          <xdr:rowOff>266700</xdr:rowOff>
        </xdr:to>
        <xdr:sp macro="" textlink="">
          <xdr:nvSpPr>
            <xdr:cNvPr id="4629" name="Check Box 533" hidden="1">
              <a:extLst>
                <a:ext uri="{63B3BB69-23CF-44E3-9099-C40C66FF867C}">
                  <a14:compatExt spid="_x0000_s462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13</xdr:row>
          <xdr:rowOff>9525</xdr:rowOff>
        </xdr:from>
        <xdr:to>
          <xdr:col>7</xdr:col>
          <xdr:colOff>28575</xdr:colOff>
          <xdr:row>13</xdr:row>
          <xdr:rowOff>266700</xdr:rowOff>
        </xdr:to>
        <xdr:sp macro="" textlink="">
          <xdr:nvSpPr>
            <xdr:cNvPr id="4630" name="Check Box 534" hidden="1">
              <a:extLst>
                <a:ext uri="{63B3BB69-23CF-44E3-9099-C40C66FF867C}">
                  <a14:compatExt spid="_x0000_s4630"/>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14</xdr:row>
          <xdr:rowOff>9525</xdr:rowOff>
        </xdr:from>
        <xdr:to>
          <xdr:col>7</xdr:col>
          <xdr:colOff>28575</xdr:colOff>
          <xdr:row>14</xdr:row>
          <xdr:rowOff>266700</xdr:rowOff>
        </xdr:to>
        <xdr:sp macro="" textlink="">
          <xdr:nvSpPr>
            <xdr:cNvPr id="4631" name="Check Box 535" hidden="1">
              <a:extLst>
                <a:ext uri="{63B3BB69-23CF-44E3-9099-C40C66FF867C}">
                  <a14:compatExt spid="_x0000_s4631"/>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15</xdr:row>
          <xdr:rowOff>9525</xdr:rowOff>
        </xdr:from>
        <xdr:to>
          <xdr:col>7</xdr:col>
          <xdr:colOff>28575</xdr:colOff>
          <xdr:row>15</xdr:row>
          <xdr:rowOff>266700</xdr:rowOff>
        </xdr:to>
        <xdr:sp macro="" textlink="">
          <xdr:nvSpPr>
            <xdr:cNvPr id="4632" name="Check Box 536" hidden="1">
              <a:extLst>
                <a:ext uri="{63B3BB69-23CF-44E3-9099-C40C66FF867C}">
                  <a14:compatExt spid="_x0000_s4632"/>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16</xdr:row>
          <xdr:rowOff>9525</xdr:rowOff>
        </xdr:from>
        <xdr:to>
          <xdr:col>7</xdr:col>
          <xdr:colOff>28575</xdr:colOff>
          <xdr:row>16</xdr:row>
          <xdr:rowOff>266700</xdr:rowOff>
        </xdr:to>
        <xdr:sp macro="" textlink="">
          <xdr:nvSpPr>
            <xdr:cNvPr id="4633" name="Check Box 537" hidden="1">
              <a:extLst>
                <a:ext uri="{63B3BB69-23CF-44E3-9099-C40C66FF867C}">
                  <a14:compatExt spid="_x0000_s4633"/>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17</xdr:row>
          <xdr:rowOff>9525</xdr:rowOff>
        </xdr:from>
        <xdr:to>
          <xdr:col>7</xdr:col>
          <xdr:colOff>28575</xdr:colOff>
          <xdr:row>17</xdr:row>
          <xdr:rowOff>266700</xdr:rowOff>
        </xdr:to>
        <xdr:sp macro="" textlink="">
          <xdr:nvSpPr>
            <xdr:cNvPr id="4634" name="Check Box 538" hidden="1">
              <a:extLst>
                <a:ext uri="{63B3BB69-23CF-44E3-9099-C40C66FF867C}">
                  <a14:compatExt spid="_x0000_s4634"/>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18</xdr:row>
          <xdr:rowOff>19050</xdr:rowOff>
        </xdr:from>
        <xdr:to>
          <xdr:col>7</xdr:col>
          <xdr:colOff>28575</xdr:colOff>
          <xdr:row>18</xdr:row>
          <xdr:rowOff>266700</xdr:rowOff>
        </xdr:to>
        <xdr:sp macro="" textlink="">
          <xdr:nvSpPr>
            <xdr:cNvPr id="4635" name="Check Box 539" hidden="1">
              <a:extLst>
                <a:ext uri="{63B3BB69-23CF-44E3-9099-C40C66FF867C}">
                  <a14:compatExt spid="_x0000_s4635"/>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19</xdr:row>
          <xdr:rowOff>19050</xdr:rowOff>
        </xdr:from>
        <xdr:to>
          <xdr:col>7</xdr:col>
          <xdr:colOff>28575</xdr:colOff>
          <xdr:row>19</xdr:row>
          <xdr:rowOff>266700</xdr:rowOff>
        </xdr:to>
        <xdr:sp macro="" textlink="">
          <xdr:nvSpPr>
            <xdr:cNvPr id="4636" name="Check Box 540" hidden="1">
              <a:extLst>
                <a:ext uri="{63B3BB69-23CF-44E3-9099-C40C66FF867C}">
                  <a14:compatExt spid="_x0000_s4636"/>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20</xdr:row>
          <xdr:rowOff>19050</xdr:rowOff>
        </xdr:from>
        <xdr:to>
          <xdr:col>7</xdr:col>
          <xdr:colOff>28575</xdr:colOff>
          <xdr:row>20</xdr:row>
          <xdr:rowOff>266700</xdr:rowOff>
        </xdr:to>
        <xdr:sp macro="" textlink="">
          <xdr:nvSpPr>
            <xdr:cNvPr id="4637" name="Check Box 541" hidden="1">
              <a:extLst>
                <a:ext uri="{63B3BB69-23CF-44E3-9099-C40C66FF867C}">
                  <a14:compatExt spid="_x0000_s4637"/>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21</xdr:row>
          <xdr:rowOff>19050</xdr:rowOff>
        </xdr:from>
        <xdr:to>
          <xdr:col>7</xdr:col>
          <xdr:colOff>28575</xdr:colOff>
          <xdr:row>21</xdr:row>
          <xdr:rowOff>266700</xdr:rowOff>
        </xdr:to>
        <xdr:sp macro="" textlink="">
          <xdr:nvSpPr>
            <xdr:cNvPr id="4638" name="Check Box 542" hidden="1">
              <a:extLst>
                <a:ext uri="{63B3BB69-23CF-44E3-9099-C40C66FF867C}">
                  <a14:compatExt spid="_x0000_s4638"/>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22</xdr:row>
          <xdr:rowOff>19050</xdr:rowOff>
        </xdr:from>
        <xdr:to>
          <xdr:col>7</xdr:col>
          <xdr:colOff>28575</xdr:colOff>
          <xdr:row>22</xdr:row>
          <xdr:rowOff>266700</xdr:rowOff>
        </xdr:to>
        <xdr:sp macro="" textlink="">
          <xdr:nvSpPr>
            <xdr:cNvPr id="4639" name="Check Box 543" hidden="1">
              <a:extLst>
                <a:ext uri="{63B3BB69-23CF-44E3-9099-C40C66FF867C}">
                  <a14:compatExt spid="_x0000_s4639"/>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23</xdr:row>
          <xdr:rowOff>19050</xdr:rowOff>
        </xdr:from>
        <xdr:to>
          <xdr:col>7</xdr:col>
          <xdr:colOff>28575</xdr:colOff>
          <xdr:row>23</xdr:row>
          <xdr:rowOff>266700</xdr:rowOff>
        </xdr:to>
        <xdr:sp macro="" textlink="">
          <xdr:nvSpPr>
            <xdr:cNvPr id="4640" name="Check Box 544" hidden="1">
              <a:extLst>
                <a:ext uri="{63B3BB69-23CF-44E3-9099-C40C66FF867C}">
                  <a14:compatExt spid="_x0000_s4640"/>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24</xdr:row>
          <xdr:rowOff>19050</xdr:rowOff>
        </xdr:from>
        <xdr:to>
          <xdr:col>7</xdr:col>
          <xdr:colOff>28575</xdr:colOff>
          <xdr:row>24</xdr:row>
          <xdr:rowOff>266700</xdr:rowOff>
        </xdr:to>
        <xdr:sp macro="" textlink="">
          <xdr:nvSpPr>
            <xdr:cNvPr id="4641" name="Check Box 545" hidden="1">
              <a:extLst>
                <a:ext uri="{63B3BB69-23CF-44E3-9099-C40C66FF867C}">
                  <a14:compatExt spid="_x0000_s4641"/>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25</xdr:row>
          <xdr:rowOff>19050</xdr:rowOff>
        </xdr:from>
        <xdr:to>
          <xdr:col>7</xdr:col>
          <xdr:colOff>28575</xdr:colOff>
          <xdr:row>25</xdr:row>
          <xdr:rowOff>266700</xdr:rowOff>
        </xdr:to>
        <xdr:sp macro="" textlink="">
          <xdr:nvSpPr>
            <xdr:cNvPr id="4642" name="Check Box 546" hidden="1">
              <a:extLst>
                <a:ext uri="{63B3BB69-23CF-44E3-9099-C40C66FF867C}">
                  <a14:compatExt spid="_x0000_s4642"/>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26</xdr:row>
          <xdr:rowOff>19050</xdr:rowOff>
        </xdr:from>
        <xdr:to>
          <xdr:col>7</xdr:col>
          <xdr:colOff>28575</xdr:colOff>
          <xdr:row>26</xdr:row>
          <xdr:rowOff>266700</xdr:rowOff>
        </xdr:to>
        <xdr:sp macro="" textlink="">
          <xdr:nvSpPr>
            <xdr:cNvPr id="4643" name="Check Box 547" hidden="1">
              <a:extLst>
                <a:ext uri="{63B3BB69-23CF-44E3-9099-C40C66FF867C}">
                  <a14:compatExt spid="_x0000_s4643"/>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27</xdr:row>
          <xdr:rowOff>19050</xdr:rowOff>
        </xdr:from>
        <xdr:to>
          <xdr:col>7</xdr:col>
          <xdr:colOff>28575</xdr:colOff>
          <xdr:row>27</xdr:row>
          <xdr:rowOff>266700</xdr:rowOff>
        </xdr:to>
        <xdr:sp macro="" textlink="">
          <xdr:nvSpPr>
            <xdr:cNvPr id="4644" name="Check Box 548" hidden="1">
              <a:extLst>
                <a:ext uri="{63B3BB69-23CF-44E3-9099-C40C66FF867C}">
                  <a14:compatExt spid="_x0000_s4644"/>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28</xdr:row>
          <xdr:rowOff>19050</xdr:rowOff>
        </xdr:from>
        <xdr:to>
          <xdr:col>7</xdr:col>
          <xdr:colOff>28575</xdr:colOff>
          <xdr:row>28</xdr:row>
          <xdr:rowOff>266700</xdr:rowOff>
        </xdr:to>
        <xdr:sp macro="" textlink="">
          <xdr:nvSpPr>
            <xdr:cNvPr id="4645" name="Check Box 549" hidden="1">
              <a:extLst>
                <a:ext uri="{63B3BB69-23CF-44E3-9099-C40C66FF867C}">
                  <a14:compatExt spid="_x0000_s4645"/>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29</xdr:row>
          <xdr:rowOff>19050</xdr:rowOff>
        </xdr:from>
        <xdr:to>
          <xdr:col>7</xdr:col>
          <xdr:colOff>28575</xdr:colOff>
          <xdr:row>29</xdr:row>
          <xdr:rowOff>266700</xdr:rowOff>
        </xdr:to>
        <xdr:sp macro="" textlink="">
          <xdr:nvSpPr>
            <xdr:cNvPr id="4646" name="Check Box 550" hidden="1">
              <a:extLst>
                <a:ext uri="{63B3BB69-23CF-44E3-9099-C40C66FF867C}">
                  <a14:compatExt spid="_x0000_s4646"/>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30</xdr:row>
          <xdr:rowOff>19050</xdr:rowOff>
        </xdr:from>
        <xdr:to>
          <xdr:col>7</xdr:col>
          <xdr:colOff>28575</xdr:colOff>
          <xdr:row>30</xdr:row>
          <xdr:rowOff>266700</xdr:rowOff>
        </xdr:to>
        <xdr:sp macro="" textlink="">
          <xdr:nvSpPr>
            <xdr:cNvPr id="4647" name="Check Box 551" hidden="1">
              <a:extLst>
                <a:ext uri="{63B3BB69-23CF-44E3-9099-C40C66FF867C}">
                  <a14:compatExt spid="_x0000_s4647"/>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31</xdr:row>
          <xdr:rowOff>19050</xdr:rowOff>
        </xdr:from>
        <xdr:to>
          <xdr:col>7</xdr:col>
          <xdr:colOff>28575</xdr:colOff>
          <xdr:row>31</xdr:row>
          <xdr:rowOff>266700</xdr:rowOff>
        </xdr:to>
        <xdr:sp macro="" textlink="">
          <xdr:nvSpPr>
            <xdr:cNvPr id="4648" name="Check Box 552" hidden="1">
              <a:extLst>
                <a:ext uri="{63B3BB69-23CF-44E3-9099-C40C66FF867C}">
                  <a14:compatExt spid="_x0000_s4648"/>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32</xdr:row>
          <xdr:rowOff>19050</xdr:rowOff>
        </xdr:from>
        <xdr:to>
          <xdr:col>7</xdr:col>
          <xdr:colOff>28575</xdr:colOff>
          <xdr:row>32</xdr:row>
          <xdr:rowOff>266700</xdr:rowOff>
        </xdr:to>
        <xdr:sp macro="" textlink="">
          <xdr:nvSpPr>
            <xdr:cNvPr id="4649" name="Check Box 553" hidden="1">
              <a:extLst>
                <a:ext uri="{63B3BB69-23CF-44E3-9099-C40C66FF867C}">
                  <a14:compatExt spid="_x0000_s4649"/>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33</xdr:row>
          <xdr:rowOff>19050</xdr:rowOff>
        </xdr:from>
        <xdr:to>
          <xdr:col>7</xdr:col>
          <xdr:colOff>28575</xdr:colOff>
          <xdr:row>33</xdr:row>
          <xdr:rowOff>266700</xdr:rowOff>
        </xdr:to>
        <xdr:sp macro="" textlink="">
          <xdr:nvSpPr>
            <xdr:cNvPr id="4650" name="Check Box 554" hidden="1">
              <a:extLst>
                <a:ext uri="{63B3BB69-23CF-44E3-9099-C40C66FF867C}">
                  <a14:compatExt spid="_x0000_s4650"/>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34</xdr:row>
          <xdr:rowOff>19050</xdr:rowOff>
        </xdr:from>
        <xdr:to>
          <xdr:col>7</xdr:col>
          <xdr:colOff>28575</xdr:colOff>
          <xdr:row>34</xdr:row>
          <xdr:rowOff>266700</xdr:rowOff>
        </xdr:to>
        <xdr:sp macro="" textlink="">
          <xdr:nvSpPr>
            <xdr:cNvPr id="4651" name="Check Box 555" hidden="1">
              <a:extLst>
                <a:ext uri="{63B3BB69-23CF-44E3-9099-C40C66FF867C}">
                  <a14:compatExt spid="_x0000_s4651"/>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35</xdr:row>
          <xdr:rowOff>19050</xdr:rowOff>
        </xdr:from>
        <xdr:to>
          <xdr:col>7</xdr:col>
          <xdr:colOff>28575</xdr:colOff>
          <xdr:row>35</xdr:row>
          <xdr:rowOff>266700</xdr:rowOff>
        </xdr:to>
        <xdr:sp macro="" textlink="">
          <xdr:nvSpPr>
            <xdr:cNvPr id="4652" name="Check Box 556" hidden="1">
              <a:extLst>
                <a:ext uri="{63B3BB69-23CF-44E3-9099-C40C66FF867C}">
                  <a14:compatExt spid="_x0000_s4652"/>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36</xdr:row>
          <xdr:rowOff>19050</xdr:rowOff>
        </xdr:from>
        <xdr:to>
          <xdr:col>7</xdr:col>
          <xdr:colOff>28575</xdr:colOff>
          <xdr:row>36</xdr:row>
          <xdr:rowOff>266700</xdr:rowOff>
        </xdr:to>
        <xdr:sp macro="" textlink="">
          <xdr:nvSpPr>
            <xdr:cNvPr id="4653" name="Check Box 557" hidden="1">
              <a:extLst>
                <a:ext uri="{63B3BB69-23CF-44E3-9099-C40C66FF867C}">
                  <a14:compatExt spid="_x0000_s4653"/>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37</xdr:row>
          <xdr:rowOff>19050</xdr:rowOff>
        </xdr:from>
        <xdr:to>
          <xdr:col>7</xdr:col>
          <xdr:colOff>28575</xdr:colOff>
          <xdr:row>37</xdr:row>
          <xdr:rowOff>266700</xdr:rowOff>
        </xdr:to>
        <xdr:sp macro="" textlink="">
          <xdr:nvSpPr>
            <xdr:cNvPr id="4654" name="Check Box 558" hidden="1">
              <a:extLst>
                <a:ext uri="{63B3BB69-23CF-44E3-9099-C40C66FF867C}">
                  <a14:compatExt spid="_x0000_s4654"/>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38</xdr:row>
          <xdr:rowOff>19050</xdr:rowOff>
        </xdr:from>
        <xdr:to>
          <xdr:col>7</xdr:col>
          <xdr:colOff>28575</xdr:colOff>
          <xdr:row>38</xdr:row>
          <xdr:rowOff>266700</xdr:rowOff>
        </xdr:to>
        <xdr:sp macro="" textlink="">
          <xdr:nvSpPr>
            <xdr:cNvPr id="4655" name="Check Box 559" hidden="1">
              <a:extLst>
                <a:ext uri="{63B3BB69-23CF-44E3-9099-C40C66FF867C}">
                  <a14:compatExt spid="_x0000_s4655"/>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39</xdr:row>
          <xdr:rowOff>19050</xdr:rowOff>
        </xdr:from>
        <xdr:to>
          <xdr:col>7</xdr:col>
          <xdr:colOff>28575</xdr:colOff>
          <xdr:row>39</xdr:row>
          <xdr:rowOff>266700</xdr:rowOff>
        </xdr:to>
        <xdr:sp macro="" textlink="">
          <xdr:nvSpPr>
            <xdr:cNvPr id="4656" name="Check Box 560" hidden="1">
              <a:extLst>
                <a:ext uri="{63B3BB69-23CF-44E3-9099-C40C66FF867C}">
                  <a14:compatExt spid="_x0000_s4656"/>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40</xdr:row>
          <xdr:rowOff>19050</xdr:rowOff>
        </xdr:from>
        <xdr:to>
          <xdr:col>7</xdr:col>
          <xdr:colOff>28575</xdr:colOff>
          <xdr:row>40</xdr:row>
          <xdr:rowOff>266700</xdr:rowOff>
        </xdr:to>
        <xdr:sp macro="" textlink="">
          <xdr:nvSpPr>
            <xdr:cNvPr id="4657" name="Check Box 561" hidden="1">
              <a:extLst>
                <a:ext uri="{63B3BB69-23CF-44E3-9099-C40C66FF867C}">
                  <a14:compatExt spid="_x0000_s4657"/>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41</xdr:row>
          <xdr:rowOff>19050</xdr:rowOff>
        </xdr:from>
        <xdr:to>
          <xdr:col>7</xdr:col>
          <xdr:colOff>28575</xdr:colOff>
          <xdr:row>41</xdr:row>
          <xdr:rowOff>266700</xdr:rowOff>
        </xdr:to>
        <xdr:sp macro="" textlink="">
          <xdr:nvSpPr>
            <xdr:cNvPr id="4658" name="Check Box 562" hidden="1">
              <a:extLst>
                <a:ext uri="{63B3BB69-23CF-44E3-9099-C40C66FF867C}">
                  <a14:compatExt spid="_x0000_s4658"/>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42</xdr:row>
          <xdr:rowOff>19050</xdr:rowOff>
        </xdr:from>
        <xdr:to>
          <xdr:col>7</xdr:col>
          <xdr:colOff>28575</xdr:colOff>
          <xdr:row>42</xdr:row>
          <xdr:rowOff>266700</xdr:rowOff>
        </xdr:to>
        <xdr:sp macro="" textlink="">
          <xdr:nvSpPr>
            <xdr:cNvPr id="4659" name="Check Box 563" hidden="1">
              <a:extLst>
                <a:ext uri="{63B3BB69-23CF-44E3-9099-C40C66FF867C}">
                  <a14:compatExt spid="_x0000_s4659"/>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43</xdr:row>
          <xdr:rowOff>19050</xdr:rowOff>
        </xdr:from>
        <xdr:to>
          <xdr:col>7</xdr:col>
          <xdr:colOff>28575</xdr:colOff>
          <xdr:row>43</xdr:row>
          <xdr:rowOff>266700</xdr:rowOff>
        </xdr:to>
        <xdr:sp macro="" textlink="">
          <xdr:nvSpPr>
            <xdr:cNvPr id="4660" name="Check Box 564" hidden="1">
              <a:extLst>
                <a:ext uri="{63B3BB69-23CF-44E3-9099-C40C66FF867C}">
                  <a14:compatExt spid="_x0000_s4660"/>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44</xdr:row>
          <xdr:rowOff>19050</xdr:rowOff>
        </xdr:from>
        <xdr:to>
          <xdr:col>7</xdr:col>
          <xdr:colOff>28575</xdr:colOff>
          <xdr:row>44</xdr:row>
          <xdr:rowOff>266700</xdr:rowOff>
        </xdr:to>
        <xdr:sp macro="" textlink="">
          <xdr:nvSpPr>
            <xdr:cNvPr id="4661" name="Check Box 565" hidden="1">
              <a:extLst>
                <a:ext uri="{63B3BB69-23CF-44E3-9099-C40C66FF867C}">
                  <a14:compatExt spid="_x0000_s4661"/>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45</xdr:row>
          <xdr:rowOff>19050</xdr:rowOff>
        </xdr:from>
        <xdr:to>
          <xdr:col>7</xdr:col>
          <xdr:colOff>28575</xdr:colOff>
          <xdr:row>45</xdr:row>
          <xdr:rowOff>266700</xdr:rowOff>
        </xdr:to>
        <xdr:sp macro="" textlink="">
          <xdr:nvSpPr>
            <xdr:cNvPr id="4662" name="Check Box 566" hidden="1">
              <a:extLst>
                <a:ext uri="{63B3BB69-23CF-44E3-9099-C40C66FF867C}">
                  <a14:compatExt spid="_x0000_s4662"/>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46</xdr:row>
          <xdr:rowOff>19050</xdr:rowOff>
        </xdr:from>
        <xdr:to>
          <xdr:col>7</xdr:col>
          <xdr:colOff>28575</xdr:colOff>
          <xdr:row>46</xdr:row>
          <xdr:rowOff>266700</xdr:rowOff>
        </xdr:to>
        <xdr:sp macro="" textlink="">
          <xdr:nvSpPr>
            <xdr:cNvPr id="4663" name="Check Box 567" hidden="1">
              <a:extLst>
                <a:ext uri="{63B3BB69-23CF-44E3-9099-C40C66FF867C}">
                  <a14:compatExt spid="_x0000_s4663"/>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47</xdr:row>
          <xdr:rowOff>19050</xdr:rowOff>
        </xdr:from>
        <xdr:to>
          <xdr:col>7</xdr:col>
          <xdr:colOff>28575</xdr:colOff>
          <xdr:row>47</xdr:row>
          <xdr:rowOff>266700</xdr:rowOff>
        </xdr:to>
        <xdr:sp macro="" textlink="">
          <xdr:nvSpPr>
            <xdr:cNvPr id="4664" name="Check Box 568" hidden="1">
              <a:extLst>
                <a:ext uri="{63B3BB69-23CF-44E3-9099-C40C66FF867C}">
                  <a14:compatExt spid="_x0000_s4664"/>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48</xdr:row>
          <xdr:rowOff>19050</xdr:rowOff>
        </xdr:from>
        <xdr:to>
          <xdr:col>7</xdr:col>
          <xdr:colOff>28575</xdr:colOff>
          <xdr:row>48</xdr:row>
          <xdr:rowOff>266700</xdr:rowOff>
        </xdr:to>
        <xdr:sp macro="" textlink="">
          <xdr:nvSpPr>
            <xdr:cNvPr id="4665" name="Check Box 569" hidden="1">
              <a:extLst>
                <a:ext uri="{63B3BB69-23CF-44E3-9099-C40C66FF867C}">
                  <a14:compatExt spid="_x0000_s4665"/>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49</xdr:row>
          <xdr:rowOff>19050</xdr:rowOff>
        </xdr:from>
        <xdr:to>
          <xdr:col>7</xdr:col>
          <xdr:colOff>28575</xdr:colOff>
          <xdr:row>49</xdr:row>
          <xdr:rowOff>266700</xdr:rowOff>
        </xdr:to>
        <xdr:sp macro="" textlink="">
          <xdr:nvSpPr>
            <xdr:cNvPr id="4666" name="Check Box 570" hidden="1">
              <a:extLst>
                <a:ext uri="{63B3BB69-23CF-44E3-9099-C40C66FF867C}">
                  <a14:compatExt spid="_x0000_s4666"/>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50</xdr:row>
          <xdr:rowOff>19050</xdr:rowOff>
        </xdr:from>
        <xdr:to>
          <xdr:col>7</xdr:col>
          <xdr:colOff>28575</xdr:colOff>
          <xdr:row>50</xdr:row>
          <xdr:rowOff>266700</xdr:rowOff>
        </xdr:to>
        <xdr:sp macro="" textlink="">
          <xdr:nvSpPr>
            <xdr:cNvPr id="4667" name="Check Box 571" hidden="1">
              <a:extLst>
                <a:ext uri="{63B3BB69-23CF-44E3-9099-C40C66FF867C}">
                  <a14:compatExt spid="_x0000_s4667"/>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51</xdr:row>
          <xdr:rowOff>19050</xdr:rowOff>
        </xdr:from>
        <xdr:to>
          <xdr:col>7</xdr:col>
          <xdr:colOff>28575</xdr:colOff>
          <xdr:row>51</xdr:row>
          <xdr:rowOff>266700</xdr:rowOff>
        </xdr:to>
        <xdr:sp macro="" textlink="">
          <xdr:nvSpPr>
            <xdr:cNvPr id="4668" name="Check Box 572" hidden="1">
              <a:extLst>
                <a:ext uri="{63B3BB69-23CF-44E3-9099-C40C66FF867C}">
                  <a14:compatExt spid="_x0000_s4668"/>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52</xdr:row>
          <xdr:rowOff>19050</xdr:rowOff>
        </xdr:from>
        <xdr:to>
          <xdr:col>7</xdr:col>
          <xdr:colOff>28575</xdr:colOff>
          <xdr:row>52</xdr:row>
          <xdr:rowOff>266700</xdr:rowOff>
        </xdr:to>
        <xdr:sp macro="" textlink="">
          <xdr:nvSpPr>
            <xdr:cNvPr id="4669" name="Check Box 573" hidden="1">
              <a:extLst>
                <a:ext uri="{63B3BB69-23CF-44E3-9099-C40C66FF867C}">
                  <a14:compatExt spid="_x0000_s4669"/>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53</xdr:row>
          <xdr:rowOff>19050</xdr:rowOff>
        </xdr:from>
        <xdr:to>
          <xdr:col>7</xdr:col>
          <xdr:colOff>28575</xdr:colOff>
          <xdr:row>53</xdr:row>
          <xdr:rowOff>266700</xdr:rowOff>
        </xdr:to>
        <xdr:sp macro="" textlink="">
          <xdr:nvSpPr>
            <xdr:cNvPr id="4670" name="Check Box 574" hidden="1">
              <a:extLst>
                <a:ext uri="{63B3BB69-23CF-44E3-9099-C40C66FF867C}">
                  <a14:compatExt spid="_x0000_s4670"/>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54</xdr:row>
          <xdr:rowOff>19050</xdr:rowOff>
        </xdr:from>
        <xdr:to>
          <xdr:col>7</xdr:col>
          <xdr:colOff>28575</xdr:colOff>
          <xdr:row>54</xdr:row>
          <xdr:rowOff>266700</xdr:rowOff>
        </xdr:to>
        <xdr:sp macro="" textlink="">
          <xdr:nvSpPr>
            <xdr:cNvPr id="4671" name="Check Box 575" hidden="1">
              <a:extLst>
                <a:ext uri="{63B3BB69-23CF-44E3-9099-C40C66FF867C}">
                  <a14:compatExt spid="_x0000_s4671"/>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55</xdr:row>
          <xdr:rowOff>19050</xdr:rowOff>
        </xdr:from>
        <xdr:to>
          <xdr:col>7</xdr:col>
          <xdr:colOff>28575</xdr:colOff>
          <xdr:row>55</xdr:row>
          <xdr:rowOff>266700</xdr:rowOff>
        </xdr:to>
        <xdr:sp macro="" textlink="">
          <xdr:nvSpPr>
            <xdr:cNvPr id="4672" name="Check Box 576" hidden="1">
              <a:extLst>
                <a:ext uri="{63B3BB69-23CF-44E3-9099-C40C66FF867C}">
                  <a14:compatExt spid="_x0000_s4672"/>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56</xdr:row>
          <xdr:rowOff>19050</xdr:rowOff>
        </xdr:from>
        <xdr:to>
          <xdr:col>7</xdr:col>
          <xdr:colOff>28575</xdr:colOff>
          <xdr:row>56</xdr:row>
          <xdr:rowOff>266700</xdr:rowOff>
        </xdr:to>
        <xdr:sp macro="" textlink="">
          <xdr:nvSpPr>
            <xdr:cNvPr id="4673" name="Check Box 577" hidden="1">
              <a:extLst>
                <a:ext uri="{63B3BB69-23CF-44E3-9099-C40C66FF867C}">
                  <a14:compatExt spid="_x0000_s4673"/>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57</xdr:row>
          <xdr:rowOff>19050</xdr:rowOff>
        </xdr:from>
        <xdr:to>
          <xdr:col>7</xdr:col>
          <xdr:colOff>28575</xdr:colOff>
          <xdr:row>57</xdr:row>
          <xdr:rowOff>266700</xdr:rowOff>
        </xdr:to>
        <xdr:sp macro="" textlink="">
          <xdr:nvSpPr>
            <xdr:cNvPr id="4674" name="Check Box 578" hidden="1">
              <a:extLst>
                <a:ext uri="{63B3BB69-23CF-44E3-9099-C40C66FF867C}">
                  <a14:compatExt spid="_x0000_s4674"/>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58</xdr:row>
          <xdr:rowOff>19050</xdr:rowOff>
        </xdr:from>
        <xdr:to>
          <xdr:col>7</xdr:col>
          <xdr:colOff>28575</xdr:colOff>
          <xdr:row>58</xdr:row>
          <xdr:rowOff>266700</xdr:rowOff>
        </xdr:to>
        <xdr:sp macro="" textlink="">
          <xdr:nvSpPr>
            <xdr:cNvPr id="4675" name="Check Box 579" hidden="1">
              <a:extLst>
                <a:ext uri="{63B3BB69-23CF-44E3-9099-C40C66FF867C}">
                  <a14:compatExt spid="_x0000_s4675"/>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59</xdr:row>
          <xdr:rowOff>19050</xdr:rowOff>
        </xdr:from>
        <xdr:to>
          <xdr:col>7</xdr:col>
          <xdr:colOff>28575</xdr:colOff>
          <xdr:row>59</xdr:row>
          <xdr:rowOff>266700</xdr:rowOff>
        </xdr:to>
        <xdr:sp macro="" textlink="">
          <xdr:nvSpPr>
            <xdr:cNvPr id="4676" name="Check Box 580" hidden="1">
              <a:extLst>
                <a:ext uri="{63B3BB69-23CF-44E3-9099-C40C66FF867C}">
                  <a14:compatExt spid="_x0000_s4676"/>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60</xdr:row>
          <xdr:rowOff>19050</xdr:rowOff>
        </xdr:from>
        <xdr:to>
          <xdr:col>7</xdr:col>
          <xdr:colOff>28575</xdr:colOff>
          <xdr:row>60</xdr:row>
          <xdr:rowOff>266700</xdr:rowOff>
        </xdr:to>
        <xdr:sp macro="" textlink="">
          <xdr:nvSpPr>
            <xdr:cNvPr id="4677" name="Check Box 581" hidden="1">
              <a:extLst>
                <a:ext uri="{63B3BB69-23CF-44E3-9099-C40C66FF867C}">
                  <a14:compatExt spid="_x0000_s4677"/>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61</xdr:row>
          <xdr:rowOff>19050</xdr:rowOff>
        </xdr:from>
        <xdr:to>
          <xdr:col>7</xdr:col>
          <xdr:colOff>28575</xdr:colOff>
          <xdr:row>61</xdr:row>
          <xdr:rowOff>266700</xdr:rowOff>
        </xdr:to>
        <xdr:sp macro="" textlink="">
          <xdr:nvSpPr>
            <xdr:cNvPr id="4678" name="Check Box 582" hidden="1">
              <a:extLst>
                <a:ext uri="{63B3BB69-23CF-44E3-9099-C40C66FF867C}">
                  <a14:compatExt spid="_x0000_s4678"/>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62</xdr:row>
          <xdr:rowOff>19050</xdr:rowOff>
        </xdr:from>
        <xdr:to>
          <xdr:col>7</xdr:col>
          <xdr:colOff>28575</xdr:colOff>
          <xdr:row>62</xdr:row>
          <xdr:rowOff>266700</xdr:rowOff>
        </xdr:to>
        <xdr:sp macro="" textlink="">
          <xdr:nvSpPr>
            <xdr:cNvPr id="4679" name="Check Box 583" hidden="1">
              <a:extLst>
                <a:ext uri="{63B3BB69-23CF-44E3-9099-C40C66FF867C}">
                  <a14:compatExt spid="_x0000_s4679"/>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63</xdr:row>
          <xdr:rowOff>19050</xdr:rowOff>
        </xdr:from>
        <xdr:to>
          <xdr:col>7</xdr:col>
          <xdr:colOff>28575</xdr:colOff>
          <xdr:row>63</xdr:row>
          <xdr:rowOff>266700</xdr:rowOff>
        </xdr:to>
        <xdr:sp macro="" textlink="">
          <xdr:nvSpPr>
            <xdr:cNvPr id="4680" name="Check Box 584" hidden="1">
              <a:extLst>
                <a:ext uri="{63B3BB69-23CF-44E3-9099-C40C66FF867C}">
                  <a14:compatExt spid="_x0000_s4680"/>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64</xdr:row>
          <xdr:rowOff>19050</xdr:rowOff>
        </xdr:from>
        <xdr:to>
          <xdr:col>7</xdr:col>
          <xdr:colOff>28575</xdr:colOff>
          <xdr:row>64</xdr:row>
          <xdr:rowOff>266700</xdr:rowOff>
        </xdr:to>
        <xdr:sp macro="" textlink="">
          <xdr:nvSpPr>
            <xdr:cNvPr id="4681" name="Check Box 585" hidden="1">
              <a:extLst>
                <a:ext uri="{63B3BB69-23CF-44E3-9099-C40C66FF867C}">
                  <a14:compatExt spid="_x0000_s4681"/>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65</xdr:row>
          <xdr:rowOff>19050</xdr:rowOff>
        </xdr:from>
        <xdr:to>
          <xdr:col>7</xdr:col>
          <xdr:colOff>28575</xdr:colOff>
          <xdr:row>65</xdr:row>
          <xdr:rowOff>266700</xdr:rowOff>
        </xdr:to>
        <xdr:sp macro="" textlink="">
          <xdr:nvSpPr>
            <xdr:cNvPr id="4682" name="Check Box 586" hidden="1">
              <a:extLst>
                <a:ext uri="{63B3BB69-23CF-44E3-9099-C40C66FF867C}">
                  <a14:compatExt spid="_x0000_s4682"/>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66</xdr:row>
          <xdr:rowOff>19050</xdr:rowOff>
        </xdr:from>
        <xdr:to>
          <xdr:col>7</xdr:col>
          <xdr:colOff>28575</xdr:colOff>
          <xdr:row>66</xdr:row>
          <xdr:rowOff>266700</xdr:rowOff>
        </xdr:to>
        <xdr:sp macro="" textlink="">
          <xdr:nvSpPr>
            <xdr:cNvPr id="4683" name="Check Box 587" hidden="1">
              <a:extLst>
                <a:ext uri="{63B3BB69-23CF-44E3-9099-C40C66FF867C}">
                  <a14:compatExt spid="_x0000_s4683"/>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67</xdr:row>
          <xdr:rowOff>19050</xdr:rowOff>
        </xdr:from>
        <xdr:to>
          <xdr:col>7</xdr:col>
          <xdr:colOff>28575</xdr:colOff>
          <xdr:row>67</xdr:row>
          <xdr:rowOff>266700</xdr:rowOff>
        </xdr:to>
        <xdr:sp macro="" textlink="">
          <xdr:nvSpPr>
            <xdr:cNvPr id="4684" name="Check Box 588" hidden="1">
              <a:extLst>
                <a:ext uri="{63B3BB69-23CF-44E3-9099-C40C66FF867C}">
                  <a14:compatExt spid="_x0000_s4684"/>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68</xdr:row>
          <xdr:rowOff>19050</xdr:rowOff>
        </xdr:from>
        <xdr:to>
          <xdr:col>7</xdr:col>
          <xdr:colOff>28575</xdr:colOff>
          <xdr:row>68</xdr:row>
          <xdr:rowOff>266700</xdr:rowOff>
        </xdr:to>
        <xdr:sp macro="" textlink="">
          <xdr:nvSpPr>
            <xdr:cNvPr id="4685" name="Check Box 589" hidden="1">
              <a:extLst>
                <a:ext uri="{63B3BB69-23CF-44E3-9099-C40C66FF867C}">
                  <a14:compatExt spid="_x0000_s4685"/>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69</xdr:row>
          <xdr:rowOff>19050</xdr:rowOff>
        </xdr:from>
        <xdr:to>
          <xdr:col>7</xdr:col>
          <xdr:colOff>28575</xdr:colOff>
          <xdr:row>69</xdr:row>
          <xdr:rowOff>266700</xdr:rowOff>
        </xdr:to>
        <xdr:sp macro="" textlink="">
          <xdr:nvSpPr>
            <xdr:cNvPr id="4686" name="Check Box 590" hidden="1">
              <a:extLst>
                <a:ext uri="{63B3BB69-23CF-44E3-9099-C40C66FF867C}">
                  <a14:compatExt spid="_x0000_s4686"/>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70</xdr:row>
          <xdr:rowOff>19050</xdr:rowOff>
        </xdr:from>
        <xdr:to>
          <xdr:col>7</xdr:col>
          <xdr:colOff>28575</xdr:colOff>
          <xdr:row>70</xdr:row>
          <xdr:rowOff>266700</xdr:rowOff>
        </xdr:to>
        <xdr:sp macro="" textlink="">
          <xdr:nvSpPr>
            <xdr:cNvPr id="4687" name="Check Box 591" hidden="1">
              <a:extLst>
                <a:ext uri="{63B3BB69-23CF-44E3-9099-C40C66FF867C}">
                  <a14:compatExt spid="_x0000_s4687"/>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71</xdr:row>
          <xdr:rowOff>19050</xdr:rowOff>
        </xdr:from>
        <xdr:to>
          <xdr:col>7</xdr:col>
          <xdr:colOff>28575</xdr:colOff>
          <xdr:row>71</xdr:row>
          <xdr:rowOff>266700</xdr:rowOff>
        </xdr:to>
        <xdr:sp macro="" textlink="">
          <xdr:nvSpPr>
            <xdr:cNvPr id="4688" name="Check Box 592" hidden="1">
              <a:extLst>
                <a:ext uri="{63B3BB69-23CF-44E3-9099-C40C66FF867C}">
                  <a14:compatExt spid="_x0000_s4688"/>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72</xdr:row>
          <xdr:rowOff>19050</xdr:rowOff>
        </xdr:from>
        <xdr:to>
          <xdr:col>7</xdr:col>
          <xdr:colOff>28575</xdr:colOff>
          <xdr:row>72</xdr:row>
          <xdr:rowOff>266700</xdr:rowOff>
        </xdr:to>
        <xdr:sp macro="" textlink="">
          <xdr:nvSpPr>
            <xdr:cNvPr id="4689" name="Check Box 593" hidden="1">
              <a:extLst>
                <a:ext uri="{63B3BB69-23CF-44E3-9099-C40C66FF867C}">
                  <a14:compatExt spid="_x0000_s4689"/>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73</xdr:row>
          <xdr:rowOff>19050</xdr:rowOff>
        </xdr:from>
        <xdr:to>
          <xdr:col>7</xdr:col>
          <xdr:colOff>28575</xdr:colOff>
          <xdr:row>73</xdr:row>
          <xdr:rowOff>266700</xdr:rowOff>
        </xdr:to>
        <xdr:sp macro="" textlink="">
          <xdr:nvSpPr>
            <xdr:cNvPr id="4690" name="Check Box 594" hidden="1">
              <a:extLst>
                <a:ext uri="{63B3BB69-23CF-44E3-9099-C40C66FF867C}">
                  <a14:compatExt spid="_x0000_s4690"/>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74</xdr:row>
          <xdr:rowOff>19050</xdr:rowOff>
        </xdr:from>
        <xdr:to>
          <xdr:col>7</xdr:col>
          <xdr:colOff>28575</xdr:colOff>
          <xdr:row>74</xdr:row>
          <xdr:rowOff>266700</xdr:rowOff>
        </xdr:to>
        <xdr:sp macro="" textlink="">
          <xdr:nvSpPr>
            <xdr:cNvPr id="4691" name="Check Box 595" hidden="1">
              <a:extLst>
                <a:ext uri="{63B3BB69-23CF-44E3-9099-C40C66FF867C}">
                  <a14:compatExt spid="_x0000_s4691"/>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75</xdr:row>
          <xdr:rowOff>19050</xdr:rowOff>
        </xdr:from>
        <xdr:to>
          <xdr:col>7</xdr:col>
          <xdr:colOff>28575</xdr:colOff>
          <xdr:row>75</xdr:row>
          <xdr:rowOff>266700</xdr:rowOff>
        </xdr:to>
        <xdr:sp macro="" textlink="">
          <xdr:nvSpPr>
            <xdr:cNvPr id="4692" name="Check Box 596" hidden="1">
              <a:extLst>
                <a:ext uri="{63B3BB69-23CF-44E3-9099-C40C66FF867C}">
                  <a14:compatExt spid="_x0000_s4692"/>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76</xdr:row>
          <xdr:rowOff>19050</xdr:rowOff>
        </xdr:from>
        <xdr:to>
          <xdr:col>7</xdr:col>
          <xdr:colOff>28575</xdr:colOff>
          <xdr:row>76</xdr:row>
          <xdr:rowOff>266700</xdr:rowOff>
        </xdr:to>
        <xdr:sp macro="" textlink="">
          <xdr:nvSpPr>
            <xdr:cNvPr id="4693" name="Check Box 597" hidden="1">
              <a:extLst>
                <a:ext uri="{63B3BB69-23CF-44E3-9099-C40C66FF867C}">
                  <a14:compatExt spid="_x0000_s4693"/>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77</xdr:row>
          <xdr:rowOff>19050</xdr:rowOff>
        </xdr:from>
        <xdr:to>
          <xdr:col>7</xdr:col>
          <xdr:colOff>28575</xdr:colOff>
          <xdr:row>77</xdr:row>
          <xdr:rowOff>266700</xdr:rowOff>
        </xdr:to>
        <xdr:sp macro="" textlink="">
          <xdr:nvSpPr>
            <xdr:cNvPr id="4694" name="Check Box 598" hidden="1">
              <a:extLst>
                <a:ext uri="{63B3BB69-23CF-44E3-9099-C40C66FF867C}">
                  <a14:compatExt spid="_x0000_s4694"/>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78</xdr:row>
          <xdr:rowOff>19050</xdr:rowOff>
        </xdr:from>
        <xdr:to>
          <xdr:col>7</xdr:col>
          <xdr:colOff>28575</xdr:colOff>
          <xdr:row>78</xdr:row>
          <xdr:rowOff>266700</xdr:rowOff>
        </xdr:to>
        <xdr:sp macro="" textlink="">
          <xdr:nvSpPr>
            <xdr:cNvPr id="4695" name="Check Box 599" hidden="1">
              <a:extLst>
                <a:ext uri="{63B3BB69-23CF-44E3-9099-C40C66FF867C}">
                  <a14:compatExt spid="_x0000_s4695"/>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79</xdr:row>
          <xdr:rowOff>19050</xdr:rowOff>
        </xdr:from>
        <xdr:to>
          <xdr:col>7</xdr:col>
          <xdr:colOff>28575</xdr:colOff>
          <xdr:row>79</xdr:row>
          <xdr:rowOff>266700</xdr:rowOff>
        </xdr:to>
        <xdr:sp macro="" textlink="">
          <xdr:nvSpPr>
            <xdr:cNvPr id="4696" name="Check Box 600" hidden="1">
              <a:extLst>
                <a:ext uri="{63B3BB69-23CF-44E3-9099-C40C66FF867C}">
                  <a14:compatExt spid="_x0000_s4696"/>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80</xdr:row>
          <xdr:rowOff>19050</xdr:rowOff>
        </xdr:from>
        <xdr:to>
          <xdr:col>7</xdr:col>
          <xdr:colOff>28575</xdr:colOff>
          <xdr:row>80</xdr:row>
          <xdr:rowOff>266700</xdr:rowOff>
        </xdr:to>
        <xdr:sp macro="" textlink="">
          <xdr:nvSpPr>
            <xdr:cNvPr id="4697" name="Check Box 601" hidden="1">
              <a:extLst>
                <a:ext uri="{63B3BB69-23CF-44E3-9099-C40C66FF867C}">
                  <a14:compatExt spid="_x0000_s4697"/>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81</xdr:row>
          <xdr:rowOff>19050</xdr:rowOff>
        </xdr:from>
        <xdr:to>
          <xdr:col>7</xdr:col>
          <xdr:colOff>28575</xdr:colOff>
          <xdr:row>81</xdr:row>
          <xdr:rowOff>266700</xdr:rowOff>
        </xdr:to>
        <xdr:sp macro="" textlink="">
          <xdr:nvSpPr>
            <xdr:cNvPr id="4698" name="Check Box 602" hidden="1">
              <a:extLst>
                <a:ext uri="{63B3BB69-23CF-44E3-9099-C40C66FF867C}">
                  <a14:compatExt spid="_x0000_s4698"/>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82</xdr:row>
          <xdr:rowOff>19050</xdr:rowOff>
        </xdr:from>
        <xdr:to>
          <xdr:col>7</xdr:col>
          <xdr:colOff>28575</xdr:colOff>
          <xdr:row>82</xdr:row>
          <xdr:rowOff>266700</xdr:rowOff>
        </xdr:to>
        <xdr:sp macro="" textlink="">
          <xdr:nvSpPr>
            <xdr:cNvPr id="4699" name="Check Box 603" hidden="1">
              <a:extLst>
                <a:ext uri="{63B3BB69-23CF-44E3-9099-C40C66FF867C}">
                  <a14:compatExt spid="_x0000_s4699"/>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83</xdr:row>
          <xdr:rowOff>19050</xdr:rowOff>
        </xdr:from>
        <xdr:to>
          <xdr:col>7</xdr:col>
          <xdr:colOff>28575</xdr:colOff>
          <xdr:row>83</xdr:row>
          <xdr:rowOff>266700</xdr:rowOff>
        </xdr:to>
        <xdr:sp macro="" textlink="">
          <xdr:nvSpPr>
            <xdr:cNvPr id="4700" name="Check Box 604" hidden="1">
              <a:extLst>
                <a:ext uri="{63B3BB69-23CF-44E3-9099-C40C66FF867C}">
                  <a14:compatExt spid="_x0000_s4700"/>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84</xdr:row>
          <xdr:rowOff>19050</xdr:rowOff>
        </xdr:from>
        <xdr:to>
          <xdr:col>7</xdr:col>
          <xdr:colOff>28575</xdr:colOff>
          <xdr:row>84</xdr:row>
          <xdr:rowOff>266700</xdr:rowOff>
        </xdr:to>
        <xdr:sp macro="" textlink="">
          <xdr:nvSpPr>
            <xdr:cNvPr id="4701" name="Check Box 605" hidden="1">
              <a:extLst>
                <a:ext uri="{63B3BB69-23CF-44E3-9099-C40C66FF867C}">
                  <a14:compatExt spid="_x0000_s4701"/>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85</xdr:row>
          <xdr:rowOff>19050</xdr:rowOff>
        </xdr:from>
        <xdr:to>
          <xdr:col>7</xdr:col>
          <xdr:colOff>28575</xdr:colOff>
          <xdr:row>85</xdr:row>
          <xdr:rowOff>266700</xdr:rowOff>
        </xdr:to>
        <xdr:sp macro="" textlink="">
          <xdr:nvSpPr>
            <xdr:cNvPr id="4702" name="Check Box 606" hidden="1">
              <a:extLst>
                <a:ext uri="{63B3BB69-23CF-44E3-9099-C40C66FF867C}">
                  <a14:compatExt spid="_x0000_s4702"/>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86</xdr:row>
          <xdr:rowOff>19050</xdr:rowOff>
        </xdr:from>
        <xdr:to>
          <xdr:col>7</xdr:col>
          <xdr:colOff>28575</xdr:colOff>
          <xdr:row>86</xdr:row>
          <xdr:rowOff>266700</xdr:rowOff>
        </xdr:to>
        <xdr:sp macro="" textlink="">
          <xdr:nvSpPr>
            <xdr:cNvPr id="4703" name="Check Box 607" hidden="1">
              <a:extLst>
                <a:ext uri="{63B3BB69-23CF-44E3-9099-C40C66FF867C}">
                  <a14:compatExt spid="_x0000_s4703"/>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87</xdr:row>
          <xdr:rowOff>19050</xdr:rowOff>
        </xdr:from>
        <xdr:to>
          <xdr:col>7</xdr:col>
          <xdr:colOff>28575</xdr:colOff>
          <xdr:row>87</xdr:row>
          <xdr:rowOff>266700</xdr:rowOff>
        </xdr:to>
        <xdr:sp macro="" textlink="">
          <xdr:nvSpPr>
            <xdr:cNvPr id="4704" name="Check Box 608" hidden="1">
              <a:extLst>
                <a:ext uri="{63B3BB69-23CF-44E3-9099-C40C66FF867C}">
                  <a14:compatExt spid="_x0000_s4704"/>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88</xdr:row>
          <xdr:rowOff>19050</xdr:rowOff>
        </xdr:from>
        <xdr:to>
          <xdr:col>7</xdr:col>
          <xdr:colOff>28575</xdr:colOff>
          <xdr:row>88</xdr:row>
          <xdr:rowOff>266700</xdr:rowOff>
        </xdr:to>
        <xdr:sp macro="" textlink="">
          <xdr:nvSpPr>
            <xdr:cNvPr id="4705" name="Check Box 609" hidden="1">
              <a:extLst>
                <a:ext uri="{63B3BB69-23CF-44E3-9099-C40C66FF867C}">
                  <a14:compatExt spid="_x0000_s4705"/>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89</xdr:row>
          <xdr:rowOff>19050</xdr:rowOff>
        </xdr:from>
        <xdr:to>
          <xdr:col>7</xdr:col>
          <xdr:colOff>28575</xdr:colOff>
          <xdr:row>89</xdr:row>
          <xdr:rowOff>266700</xdr:rowOff>
        </xdr:to>
        <xdr:sp macro="" textlink="">
          <xdr:nvSpPr>
            <xdr:cNvPr id="4706" name="Check Box 610" hidden="1">
              <a:extLst>
                <a:ext uri="{63B3BB69-23CF-44E3-9099-C40C66FF867C}">
                  <a14:compatExt spid="_x0000_s4706"/>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90</xdr:row>
          <xdr:rowOff>19050</xdr:rowOff>
        </xdr:from>
        <xdr:to>
          <xdr:col>7</xdr:col>
          <xdr:colOff>28575</xdr:colOff>
          <xdr:row>90</xdr:row>
          <xdr:rowOff>266700</xdr:rowOff>
        </xdr:to>
        <xdr:sp macro="" textlink="">
          <xdr:nvSpPr>
            <xdr:cNvPr id="4707" name="Check Box 611" hidden="1">
              <a:extLst>
                <a:ext uri="{63B3BB69-23CF-44E3-9099-C40C66FF867C}">
                  <a14:compatExt spid="_x0000_s4707"/>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91</xdr:row>
          <xdr:rowOff>19050</xdr:rowOff>
        </xdr:from>
        <xdr:to>
          <xdr:col>7</xdr:col>
          <xdr:colOff>28575</xdr:colOff>
          <xdr:row>91</xdr:row>
          <xdr:rowOff>266700</xdr:rowOff>
        </xdr:to>
        <xdr:sp macro="" textlink="">
          <xdr:nvSpPr>
            <xdr:cNvPr id="4708" name="Check Box 612" hidden="1">
              <a:extLst>
                <a:ext uri="{63B3BB69-23CF-44E3-9099-C40C66FF867C}">
                  <a14:compatExt spid="_x0000_s4708"/>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92</xdr:row>
          <xdr:rowOff>19050</xdr:rowOff>
        </xdr:from>
        <xdr:to>
          <xdr:col>7</xdr:col>
          <xdr:colOff>28575</xdr:colOff>
          <xdr:row>92</xdr:row>
          <xdr:rowOff>266700</xdr:rowOff>
        </xdr:to>
        <xdr:sp macro="" textlink="">
          <xdr:nvSpPr>
            <xdr:cNvPr id="4709" name="Check Box 613" hidden="1">
              <a:extLst>
                <a:ext uri="{63B3BB69-23CF-44E3-9099-C40C66FF867C}">
                  <a14:compatExt spid="_x0000_s4709"/>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93</xdr:row>
          <xdr:rowOff>19050</xdr:rowOff>
        </xdr:from>
        <xdr:to>
          <xdr:col>7</xdr:col>
          <xdr:colOff>28575</xdr:colOff>
          <xdr:row>93</xdr:row>
          <xdr:rowOff>266700</xdr:rowOff>
        </xdr:to>
        <xdr:sp macro="" textlink="">
          <xdr:nvSpPr>
            <xdr:cNvPr id="4710" name="Check Box 614" hidden="1">
              <a:extLst>
                <a:ext uri="{63B3BB69-23CF-44E3-9099-C40C66FF867C}">
                  <a14:compatExt spid="_x0000_s4710"/>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94</xdr:row>
          <xdr:rowOff>19050</xdr:rowOff>
        </xdr:from>
        <xdr:to>
          <xdr:col>7</xdr:col>
          <xdr:colOff>28575</xdr:colOff>
          <xdr:row>94</xdr:row>
          <xdr:rowOff>266700</xdr:rowOff>
        </xdr:to>
        <xdr:sp macro="" textlink="">
          <xdr:nvSpPr>
            <xdr:cNvPr id="4711" name="Check Box 615" hidden="1">
              <a:extLst>
                <a:ext uri="{63B3BB69-23CF-44E3-9099-C40C66FF867C}">
                  <a14:compatExt spid="_x0000_s4711"/>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95</xdr:row>
          <xdr:rowOff>19050</xdr:rowOff>
        </xdr:from>
        <xdr:to>
          <xdr:col>7</xdr:col>
          <xdr:colOff>28575</xdr:colOff>
          <xdr:row>95</xdr:row>
          <xdr:rowOff>266700</xdr:rowOff>
        </xdr:to>
        <xdr:sp macro="" textlink="">
          <xdr:nvSpPr>
            <xdr:cNvPr id="4712" name="Check Box 616" hidden="1">
              <a:extLst>
                <a:ext uri="{63B3BB69-23CF-44E3-9099-C40C66FF867C}">
                  <a14:compatExt spid="_x0000_s4712"/>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96</xdr:row>
          <xdr:rowOff>19050</xdr:rowOff>
        </xdr:from>
        <xdr:to>
          <xdr:col>7</xdr:col>
          <xdr:colOff>28575</xdr:colOff>
          <xdr:row>96</xdr:row>
          <xdr:rowOff>266700</xdr:rowOff>
        </xdr:to>
        <xdr:sp macro="" textlink="">
          <xdr:nvSpPr>
            <xdr:cNvPr id="4713" name="Check Box 617" hidden="1">
              <a:extLst>
                <a:ext uri="{63B3BB69-23CF-44E3-9099-C40C66FF867C}">
                  <a14:compatExt spid="_x0000_s4713"/>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97</xdr:row>
          <xdr:rowOff>19050</xdr:rowOff>
        </xdr:from>
        <xdr:to>
          <xdr:col>7</xdr:col>
          <xdr:colOff>28575</xdr:colOff>
          <xdr:row>97</xdr:row>
          <xdr:rowOff>266700</xdr:rowOff>
        </xdr:to>
        <xdr:sp macro="" textlink="">
          <xdr:nvSpPr>
            <xdr:cNvPr id="4714" name="Check Box 618" hidden="1">
              <a:extLst>
                <a:ext uri="{63B3BB69-23CF-44E3-9099-C40C66FF867C}">
                  <a14:compatExt spid="_x0000_s4714"/>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98</xdr:row>
          <xdr:rowOff>19050</xdr:rowOff>
        </xdr:from>
        <xdr:to>
          <xdr:col>7</xdr:col>
          <xdr:colOff>28575</xdr:colOff>
          <xdr:row>98</xdr:row>
          <xdr:rowOff>266700</xdr:rowOff>
        </xdr:to>
        <xdr:sp macro="" textlink="">
          <xdr:nvSpPr>
            <xdr:cNvPr id="4715" name="Check Box 619" hidden="1">
              <a:extLst>
                <a:ext uri="{63B3BB69-23CF-44E3-9099-C40C66FF867C}">
                  <a14:compatExt spid="_x0000_s4715"/>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99</xdr:row>
          <xdr:rowOff>19050</xdr:rowOff>
        </xdr:from>
        <xdr:to>
          <xdr:col>7</xdr:col>
          <xdr:colOff>28575</xdr:colOff>
          <xdr:row>99</xdr:row>
          <xdr:rowOff>266700</xdr:rowOff>
        </xdr:to>
        <xdr:sp macro="" textlink="">
          <xdr:nvSpPr>
            <xdr:cNvPr id="4716" name="Check Box 620" hidden="1">
              <a:extLst>
                <a:ext uri="{63B3BB69-23CF-44E3-9099-C40C66FF867C}">
                  <a14:compatExt spid="_x0000_s4716"/>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100</xdr:row>
          <xdr:rowOff>19050</xdr:rowOff>
        </xdr:from>
        <xdr:to>
          <xdr:col>7</xdr:col>
          <xdr:colOff>28575</xdr:colOff>
          <xdr:row>100</xdr:row>
          <xdr:rowOff>266700</xdr:rowOff>
        </xdr:to>
        <xdr:sp macro="" textlink="">
          <xdr:nvSpPr>
            <xdr:cNvPr id="4717" name="Check Box 621" hidden="1">
              <a:extLst>
                <a:ext uri="{63B3BB69-23CF-44E3-9099-C40C66FF867C}">
                  <a14:compatExt spid="_x0000_s4717"/>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101</xdr:row>
          <xdr:rowOff>19050</xdr:rowOff>
        </xdr:from>
        <xdr:to>
          <xdr:col>7</xdr:col>
          <xdr:colOff>28575</xdr:colOff>
          <xdr:row>101</xdr:row>
          <xdr:rowOff>266700</xdr:rowOff>
        </xdr:to>
        <xdr:sp macro="" textlink="">
          <xdr:nvSpPr>
            <xdr:cNvPr id="4718" name="Check Box 622" hidden="1">
              <a:extLst>
                <a:ext uri="{63B3BB69-23CF-44E3-9099-C40C66FF867C}">
                  <a14:compatExt spid="_x0000_s4718"/>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102</xdr:row>
          <xdr:rowOff>19050</xdr:rowOff>
        </xdr:from>
        <xdr:to>
          <xdr:col>7</xdr:col>
          <xdr:colOff>28575</xdr:colOff>
          <xdr:row>102</xdr:row>
          <xdr:rowOff>266700</xdr:rowOff>
        </xdr:to>
        <xdr:sp macro="" textlink="">
          <xdr:nvSpPr>
            <xdr:cNvPr id="4719" name="Check Box 623" hidden="1">
              <a:extLst>
                <a:ext uri="{63B3BB69-23CF-44E3-9099-C40C66FF867C}">
                  <a14:compatExt spid="_x0000_s4719"/>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103</xdr:row>
          <xdr:rowOff>19050</xdr:rowOff>
        </xdr:from>
        <xdr:to>
          <xdr:col>7</xdr:col>
          <xdr:colOff>28575</xdr:colOff>
          <xdr:row>103</xdr:row>
          <xdr:rowOff>266700</xdr:rowOff>
        </xdr:to>
        <xdr:sp macro="" textlink="">
          <xdr:nvSpPr>
            <xdr:cNvPr id="4720" name="Check Box 624" hidden="1">
              <a:extLst>
                <a:ext uri="{63B3BB69-23CF-44E3-9099-C40C66FF867C}">
                  <a14:compatExt spid="_x0000_s4720"/>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104</xdr:row>
          <xdr:rowOff>19050</xdr:rowOff>
        </xdr:from>
        <xdr:to>
          <xdr:col>7</xdr:col>
          <xdr:colOff>28575</xdr:colOff>
          <xdr:row>104</xdr:row>
          <xdr:rowOff>266700</xdr:rowOff>
        </xdr:to>
        <xdr:sp macro="" textlink="">
          <xdr:nvSpPr>
            <xdr:cNvPr id="4721" name="Check Box 625" hidden="1">
              <a:extLst>
                <a:ext uri="{63B3BB69-23CF-44E3-9099-C40C66FF867C}">
                  <a14:compatExt spid="_x0000_s4721"/>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105</xdr:row>
          <xdr:rowOff>19050</xdr:rowOff>
        </xdr:from>
        <xdr:to>
          <xdr:col>7</xdr:col>
          <xdr:colOff>28575</xdr:colOff>
          <xdr:row>105</xdr:row>
          <xdr:rowOff>266700</xdr:rowOff>
        </xdr:to>
        <xdr:sp macro="" textlink="">
          <xdr:nvSpPr>
            <xdr:cNvPr id="4722" name="Check Box 626" hidden="1">
              <a:extLst>
                <a:ext uri="{63B3BB69-23CF-44E3-9099-C40C66FF867C}">
                  <a14:compatExt spid="_x0000_s4722"/>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106</xdr:row>
          <xdr:rowOff>19050</xdr:rowOff>
        </xdr:from>
        <xdr:to>
          <xdr:col>7</xdr:col>
          <xdr:colOff>28575</xdr:colOff>
          <xdr:row>106</xdr:row>
          <xdr:rowOff>266700</xdr:rowOff>
        </xdr:to>
        <xdr:sp macro="" textlink="">
          <xdr:nvSpPr>
            <xdr:cNvPr id="4723" name="Check Box 627" hidden="1">
              <a:extLst>
                <a:ext uri="{63B3BB69-23CF-44E3-9099-C40C66FF867C}">
                  <a14:compatExt spid="_x0000_s4723"/>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107</xdr:row>
          <xdr:rowOff>19050</xdr:rowOff>
        </xdr:from>
        <xdr:to>
          <xdr:col>7</xdr:col>
          <xdr:colOff>28575</xdr:colOff>
          <xdr:row>107</xdr:row>
          <xdr:rowOff>266700</xdr:rowOff>
        </xdr:to>
        <xdr:sp macro="" textlink="">
          <xdr:nvSpPr>
            <xdr:cNvPr id="4724" name="Check Box 628" hidden="1">
              <a:extLst>
                <a:ext uri="{63B3BB69-23CF-44E3-9099-C40C66FF867C}">
                  <a14:compatExt spid="_x0000_s4724"/>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108</xdr:row>
          <xdr:rowOff>19050</xdr:rowOff>
        </xdr:from>
        <xdr:to>
          <xdr:col>7</xdr:col>
          <xdr:colOff>28575</xdr:colOff>
          <xdr:row>108</xdr:row>
          <xdr:rowOff>266700</xdr:rowOff>
        </xdr:to>
        <xdr:sp macro="" textlink="">
          <xdr:nvSpPr>
            <xdr:cNvPr id="4725" name="Check Box 629" hidden="1">
              <a:extLst>
                <a:ext uri="{63B3BB69-23CF-44E3-9099-C40C66FF867C}">
                  <a14:compatExt spid="_x0000_s4725"/>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109</xdr:row>
          <xdr:rowOff>19050</xdr:rowOff>
        </xdr:from>
        <xdr:to>
          <xdr:col>7</xdr:col>
          <xdr:colOff>28575</xdr:colOff>
          <xdr:row>109</xdr:row>
          <xdr:rowOff>266700</xdr:rowOff>
        </xdr:to>
        <xdr:sp macro="" textlink="">
          <xdr:nvSpPr>
            <xdr:cNvPr id="4726" name="Check Box 630" hidden="1">
              <a:extLst>
                <a:ext uri="{63B3BB69-23CF-44E3-9099-C40C66FF867C}">
                  <a14:compatExt spid="_x0000_s4726"/>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110</xdr:row>
          <xdr:rowOff>19050</xdr:rowOff>
        </xdr:from>
        <xdr:to>
          <xdr:col>7</xdr:col>
          <xdr:colOff>28575</xdr:colOff>
          <xdr:row>110</xdr:row>
          <xdr:rowOff>266700</xdr:rowOff>
        </xdr:to>
        <xdr:sp macro="" textlink="">
          <xdr:nvSpPr>
            <xdr:cNvPr id="4727" name="Check Box 631" hidden="1">
              <a:extLst>
                <a:ext uri="{63B3BB69-23CF-44E3-9099-C40C66FF867C}">
                  <a14:compatExt spid="_x0000_s4727"/>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111</xdr:row>
          <xdr:rowOff>19050</xdr:rowOff>
        </xdr:from>
        <xdr:to>
          <xdr:col>7</xdr:col>
          <xdr:colOff>28575</xdr:colOff>
          <xdr:row>111</xdr:row>
          <xdr:rowOff>266700</xdr:rowOff>
        </xdr:to>
        <xdr:sp macro="" textlink="">
          <xdr:nvSpPr>
            <xdr:cNvPr id="4728" name="Check Box 632" hidden="1">
              <a:extLst>
                <a:ext uri="{63B3BB69-23CF-44E3-9099-C40C66FF867C}">
                  <a14:compatExt spid="_x0000_s4728"/>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112</xdr:row>
          <xdr:rowOff>19050</xdr:rowOff>
        </xdr:from>
        <xdr:to>
          <xdr:col>7</xdr:col>
          <xdr:colOff>28575</xdr:colOff>
          <xdr:row>112</xdr:row>
          <xdr:rowOff>266700</xdr:rowOff>
        </xdr:to>
        <xdr:sp macro="" textlink="">
          <xdr:nvSpPr>
            <xdr:cNvPr id="4729" name="Check Box 633" hidden="1">
              <a:extLst>
                <a:ext uri="{63B3BB69-23CF-44E3-9099-C40C66FF867C}">
                  <a14:compatExt spid="_x0000_s4729"/>
                </a:ext>
              </a:extLst>
            </xdr:cNvPr>
            <xdr:cNvSpPr/>
          </xdr:nvSpPr>
          <xdr:spPr bwMode="auto">
            <a:xfrm>
              <a:off x="0" y="0"/>
              <a:ext cx="0" cy="0"/>
            </a:xfrm>
            <a:prstGeom prst="rect">
              <a:avLst/>
            </a:prstGeom>
            <a:solidFill>
              <a:srgbClr val="C0C0C0"/>
            </a:solidFill>
            <a:ln>
              <a:noFill/>
            </a:ln>
            <a:extLs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Données précises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11</xdr:row>
          <xdr:rowOff>180975</xdr:rowOff>
        </xdr:from>
        <xdr:to>
          <xdr:col>8</xdr:col>
          <xdr:colOff>857250</xdr:colOff>
          <xdr:row>12</xdr:row>
          <xdr:rowOff>257175</xdr:rowOff>
        </xdr:to>
        <xdr:sp macro="" textlink="">
          <xdr:nvSpPr>
            <xdr:cNvPr id="4731" name="Check Box 635" hidden="1">
              <a:extLst>
                <a:ext uri="{63B3BB69-23CF-44E3-9099-C40C66FF867C}">
                  <a14:compatExt spid="_x0000_s473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11</xdr:row>
          <xdr:rowOff>161925</xdr:rowOff>
        </xdr:from>
        <xdr:to>
          <xdr:col>9</xdr:col>
          <xdr:colOff>838200</xdr:colOff>
          <xdr:row>12</xdr:row>
          <xdr:rowOff>238125</xdr:rowOff>
        </xdr:to>
        <xdr:sp macro="" textlink="">
          <xdr:nvSpPr>
            <xdr:cNvPr id="4732" name="Check Box 636" hidden="1">
              <a:extLst>
                <a:ext uri="{63B3BB69-23CF-44E3-9099-C40C66FF867C}">
                  <a14:compatExt spid="_x0000_s473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11</xdr:row>
          <xdr:rowOff>190500</xdr:rowOff>
        </xdr:from>
        <xdr:to>
          <xdr:col>10</xdr:col>
          <xdr:colOff>838200</xdr:colOff>
          <xdr:row>12</xdr:row>
          <xdr:rowOff>266700</xdr:rowOff>
        </xdr:to>
        <xdr:sp macro="" textlink="">
          <xdr:nvSpPr>
            <xdr:cNvPr id="4733" name="Check Box 637" hidden="1">
              <a:extLst>
                <a:ext uri="{63B3BB69-23CF-44E3-9099-C40C66FF867C}">
                  <a14:compatExt spid="_x0000_s473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11</xdr:row>
          <xdr:rowOff>190500</xdr:rowOff>
        </xdr:from>
        <xdr:to>
          <xdr:col>11</xdr:col>
          <xdr:colOff>838200</xdr:colOff>
          <xdr:row>12</xdr:row>
          <xdr:rowOff>266700</xdr:rowOff>
        </xdr:to>
        <xdr:sp macro="" textlink="">
          <xdr:nvSpPr>
            <xdr:cNvPr id="4734" name="Check Box 638" hidden="1">
              <a:extLst>
                <a:ext uri="{63B3BB69-23CF-44E3-9099-C40C66FF867C}">
                  <a14:compatExt spid="_x0000_s473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952500</xdr:colOff>
          <xdr:row>11</xdr:row>
          <xdr:rowOff>190500</xdr:rowOff>
        </xdr:from>
        <xdr:to>
          <xdr:col>12</xdr:col>
          <xdr:colOff>828675</xdr:colOff>
          <xdr:row>12</xdr:row>
          <xdr:rowOff>266700</xdr:rowOff>
        </xdr:to>
        <xdr:sp macro="" textlink="">
          <xdr:nvSpPr>
            <xdr:cNvPr id="4735" name="Check Box 639" hidden="1">
              <a:extLst>
                <a:ext uri="{63B3BB69-23CF-44E3-9099-C40C66FF867C}">
                  <a14:compatExt spid="_x0000_s473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13</xdr:row>
          <xdr:rowOff>0</xdr:rowOff>
        </xdr:from>
        <xdr:to>
          <xdr:col>9</xdr:col>
          <xdr:colOff>838200</xdr:colOff>
          <xdr:row>13</xdr:row>
          <xdr:rowOff>266700</xdr:rowOff>
        </xdr:to>
        <xdr:sp macro="" textlink="">
          <xdr:nvSpPr>
            <xdr:cNvPr id="4738" name="Check Box 642" hidden="1">
              <a:extLst>
                <a:ext uri="{63B3BB69-23CF-44E3-9099-C40C66FF867C}">
                  <a14:compatExt spid="_x0000_s473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fr-CA" sz="800" b="0" i="0" u="none" strike="noStrike" baseline="0">
                  <a:solidFill>
                    <a:srgbClr val="000000"/>
                  </a:solidFill>
                  <a:latin typeface="Segoe UI"/>
                  <a:cs typeface="Segoe UI"/>
                </a:rPr>
                <a:t>Donnée précise</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676275</xdr:colOff>
      <xdr:row>1</xdr:row>
      <xdr:rowOff>57150</xdr:rowOff>
    </xdr:to>
    <xdr:pic>
      <xdr:nvPicPr>
        <xdr:cNvPr id="3095" name="Imag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466" t="-26988" r="-22781" b="-37717"/>
        <a:stretch>
          <a:fillRect/>
        </a:stretch>
      </xdr:blipFill>
      <xdr:spPr bwMode="auto">
        <a:xfrm>
          <a:off x="0" y="0"/>
          <a:ext cx="234315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3</xdr:col>
      <xdr:colOff>676275</xdr:colOff>
      <xdr:row>1</xdr:row>
      <xdr:rowOff>57150</xdr:rowOff>
    </xdr:to>
    <xdr:pic>
      <xdr:nvPicPr>
        <xdr:cNvPr id="3" name="Imag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466" t="-26988" r="-22781" b="-37717"/>
        <a:stretch>
          <a:fillRect/>
        </a:stretch>
      </xdr:blipFill>
      <xdr:spPr bwMode="auto">
        <a:xfrm>
          <a:off x="0" y="0"/>
          <a:ext cx="234315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ontrol" Target="../activeX/activeX1.xml"/><Relationship Id="rId3" Type="http://schemas.openxmlformats.org/officeDocument/2006/relationships/hyperlink" Target="mailto:EAUtrement@mamrot.gouv.qc.ca" TargetMode="External"/><Relationship Id="rId7" Type="http://schemas.openxmlformats.org/officeDocument/2006/relationships/vmlDrawing" Target="../drawings/vmlDrawing1.vml"/><Relationship Id="rId2" Type="http://schemas.openxmlformats.org/officeDocument/2006/relationships/hyperlink" Target="mailto:EAUtrement@mamrot.gouv.qc.ca" TargetMode="External"/><Relationship Id="rId1" Type="http://schemas.openxmlformats.org/officeDocument/2006/relationships/hyperlink" Target="http://www.mamrot.gouv.qc.ca/grands-dossiers/strategie-quebecoise-deconomie-deau-potable/outils-aux-municipalite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eautrement@mamot.gouv.qc.ca" TargetMode="External"/><Relationship Id="rId9" Type="http://schemas.openxmlformats.org/officeDocument/2006/relationships/image" Target="../media/image1.emf"/></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531" Type="http://schemas.openxmlformats.org/officeDocument/2006/relationships/ctrlProp" Target="../ctrlProps/ctrlProp528.xml"/><Relationship Id="rId573" Type="http://schemas.openxmlformats.org/officeDocument/2006/relationships/ctrlProp" Target="../ctrlProps/ctrlProp570.xml"/><Relationship Id="rId629" Type="http://schemas.openxmlformats.org/officeDocument/2006/relationships/ctrlProp" Target="../ctrlProps/ctrlProp626.xml"/><Relationship Id="rId170" Type="http://schemas.openxmlformats.org/officeDocument/2006/relationships/ctrlProp" Target="../ctrlProps/ctrlProp167.xml"/><Relationship Id="rId226" Type="http://schemas.openxmlformats.org/officeDocument/2006/relationships/ctrlProp" Target="../ctrlProps/ctrlProp223.xml"/><Relationship Id="rId433" Type="http://schemas.openxmlformats.org/officeDocument/2006/relationships/ctrlProp" Target="../ctrlProps/ctrlProp430.xml"/><Relationship Id="rId268" Type="http://schemas.openxmlformats.org/officeDocument/2006/relationships/ctrlProp" Target="../ctrlProps/ctrlProp265.xml"/><Relationship Id="rId475" Type="http://schemas.openxmlformats.org/officeDocument/2006/relationships/ctrlProp" Target="../ctrlProps/ctrlProp472.xml"/><Relationship Id="rId640" Type="http://schemas.openxmlformats.org/officeDocument/2006/relationships/ctrlProp" Target="../ctrlProps/ctrlProp637.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00" Type="http://schemas.openxmlformats.org/officeDocument/2006/relationships/ctrlProp" Target="../ctrlProps/ctrlProp497.xml"/><Relationship Id="rId542" Type="http://schemas.openxmlformats.org/officeDocument/2006/relationships/ctrlProp" Target="../ctrlProps/ctrlProp539.xml"/><Relationship Id="rId584" Type="http://schemas.openxmlformats.org/officeDocument/2006/relationships/ctrlProp" Target="../ctrlProps/ctrlProp581.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ctrlProp" Target="../ctrlProps/ctrlProp399.xml"/><Relationship Id="rId279" Type="http://schemas.openxmlformats.org/officeDocument/2006/relationships/ctrlProp" Target="../ctrlProps/ctrlProp276.xml"/><Relationship Id="rId444" Type="http://schemas.openxmlformats.org/officeDocument/2006/relationships/ctrlProp" Target="../ctrlProps/ctrlProp441.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ctrlProp" Target="../ctrlProps/ctrlProp385.xml"/><Relationship Id="rId511" Type="http://schemas.openxmlformats.org/officeDocument/2006/relationships/ctrlProp" Target="../ctrlProps/ctrlProp508.xml"/><Relationship Id="rId553" Type="http://schemas.openxmlformats.org/officeDocument/2006/relationships/ctrlProp" Target="../ctrlProps/ctrlProp550.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497" Type="http://schemas.openxmlformats.org/officeDocument/2006/relationships/ctrlProp" Target="../ctrlProps/ctrlProp494.xml"/><Relationship Id="rId620" Type="http://schemas.openxmlformats.org/officeDocument/2006/relationships/ctrlProp" Target="../ctrlProps/ctrlProp617.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22" Type="http://schemas.openxmlformats.org/officeDocument/2006/relationships/ctrlProp" Target="../ctrlProps/ctrlProp519.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564" Type="http://schemas.openxmlformats.org/officeDocument/2006/relationships/ctrlProp" Target="../ctrlProps/ctrlProp561.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ctrlProp" Target="../ctrlProps/ctrlProp463.xml"/><Relationship Id="rId631" Type="http://schemas.openxmlformats.org/officeDocument/2006/relationships/ctrlProp" Target="../ctrlProps/ctrlProp628.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533" Type="http://schemas.openxmlformats.org/officeDocument/2006/relationships/ctrlProp" Target="../ctrlProps/ctrlProp530.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ctrlProp" Target="../ctrlProps/ctrlProp474.xml"/><Relationship Id="rId600" Type="http://schemas.openxmlformats.org/officeDocument/2006/relationships/ctrlProp" Target="../ctrlProps/ctrlProp597.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ctrlProp" Target="../ctrlProps/ctrlProp499.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44" Type="http://schemas.openxmlformats.org/officeDocument/2006/relationships/ctrlProp" Target="../ctrlProps/ctrlProp541.xml"/><Relationship Id="rId586" Type="http://schemas.openxmlformats.org/officeDocument/2006/relationships/ctrlProp" Target="../ctrlProps/ctrlProp583.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611" Type="http://schemas.openxmlformats.org/officeDocument/2006/relationships/ctrlProp" Target="../ctrlProps/ctrlProp608.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ctrlProp" Target="../ctrlProps/ctrlProp485.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ctrlProp" Target="../ctrlProps/ctrlProp510.xml"/><Relationship Id="rId555" Type="http://schemas.openxmlformats.org/officeDocument/2006/relationships/ctrlProp" Target="../ctrlProps/ctrlProp552.xml"/><Relationship Id="rId597" Type="http://schemas.openxmlformats.org/officeDocument/2006/relationships/ctrlProp" Target="../ctrlProps/ctrlProp594.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ctrlProp" Target="../ctrlProps/ctrlProp521.xml"/><Relationship Id="rId566" Type="http://schemas.openxmlformats.org/officeDocument/2006/relationships/ctrlProp" Target="../ctrlProps/ctrlProp563.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633" Type="http://schemas.openxmlformats.org/officeDocument/2006/relationships/ctrlProp" Target="../ctrlProps/ctrlProp630.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ctrlProp" Target="../ctrlProps/ctrlProp532.xml"/><Relationship Id="rId577" Type="http://schemas.openxmlformats.org/officeDocument/2006/relationships/ctrlProp" Target="../ctrlProps/ctrlProp574.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46" Type="http://schemas.openxmlformats.org/officeDocument/2006/relationships/ctrlProp" Target="../ctrlProps/ctrlProp543.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588" Type="http://schemas.openxmlformats.org/officeDocument/2006/relationships/ctrlProp" Target="../ctrlProps/ctrlProp585.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613" Type="http://schemas.openxmlformats.org/officeDocument/2006/relationships/ctrlProp" Target="../ctrlProps/ctrlProp610.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ctrlProp" Target="../ctrlProps/ctrlProp554.xml"/><Relationship Id="rId599" Type="http://schemas.openxmlformats.org/officeDocument/2006/relationships/ctrlProp" Target="../ctrlProps/ctrlProp596.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624" Type="http://schemas.openxmlformats.org/officeDocument/2006/relationships/ctrlProp" Target="../ctrlProps/ctrlProp621.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635" Type="http://schemas.openxmlformats.org/officeDocument/2006/relationships/ctrlProp" Target="../ctrlProps/ctrlProp632.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ctrlProp" Target="../ctrlProps/ctrlProp534.xml"/><Relationship Id="rId579" Type="http://schemas.openxmlformats.org/officeDocument/2006/relationships/ctrlProp" Target="../ctrlProps/ctrlProp576.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590" Type="http://schemas.openxmlformats.org/officeDocument/2006/relationships/ctrlProp" Target="../ctrlProps/ctrlProp587.xml"/><Relationship Id="rId604" Type="http://schemas.openxmlformats.org/officeDocument/2006/relationships/ctrlProp" Target="../ctrlProps/ctrlProp601.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ctrlProp" Target="../ctrlProps/ctrlProp545.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373" Type="http://schemas.openxmlformats.org/officeDocument/2006/relationships/ctrlProp" Target="../ctrlProps/ctrlProp370.xml"/><Relationship Id="rId394" Type="http://schemas.openxmlformats.org/officeDocument/2006/relationships/ctrlProp" Target="../ctrlProps/ctrlProp391.xml"/><Relationship Id="rId408" Type="http://schemas.openxmlformats.org/officeDocument/2006/relationships/ctrlProp" Target="../ctrlProps/ctrlProp405.xml"/><Relationship Id="rId429" Type="http://schemas.openxmlformats.org/officeDocument/2006/relationships/ctrlProp" Target="../ctrlProps/ctrlProp426.xml"/><Relationship Id="rId580" Type="http://schemas.openxmlformats.org/officeDocument/2006/relationships/ctrlProp" Target="../ctrlProps/ctrlProp577.xml"/><Relationship Id="rId615" Type="http://schemas.openxmlformats.org/officeDocument/2006/relationships/ctrlProp" Target="../ctrlProps/ctrlProp612.xml"/><Relationship Id="rId636" Type="http://schemas.openxmlformats.org/officeDocument/2006/relationships/ctrlProp" Target="../ctrlProps/ctrlProp633.xml"/><Relationship Id="rId1" Type="http://schemas.openxmlformats.org/officeDocument/2006/relationships/printerSettings" Target="../printerSettings/printerSettings2.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440" Type="http://schemas.openxmlformats.org/officeDocument/2006/relationships/ctrlProp" Target="../ctrlProps/ctrlProp437.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461" Type="http://schemas.openxmlformats.org/officeDocument/2006/relationships/ctrlProp" Target="../ctrlProps/ctrlProp458.xml"/><Relationship Id="rId482" Type="http://schemas.openxmlformats.org/officeDocument/2006/relationships/ctrlProp" Target="../ctrlProps/ctrlProp479.xml"/><Relationship Id="rId517" Type="http://schemas.openxmlformats.org/officeDocument/2006/relationships/ctrlProp" Target="../ctrlProps/ctrlProp514.xml"/><Relationship Id="rId538" Type="http://schemas.openxmlformats.org/officeDocument/2006/relationships/ctrlProp" Target="../ctrlProps/ctrlProp535.xml"/><Relationship Id="rId559" Type="http://schemas.openxmlformats.org/officeDocument/2006/relationships/ctrlProp" Target="../ctrlProps/ctrlProp556.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384" Type="http://schemas.openxmlformats.org/officeDocument/2006/relationships/ctrlProp" Target="../ctrlProps/ctrlProp381.xml"/><Relationship Id="rId419" Type="http://schemas.openxmlformats.org/officeDocument/2006/relationships/ctrlProp" Target="../ctrlProps/ctrlProp416.xml"/><Relationship Id="rId570" Type="http://schemas.openxmlformats.org/officeDocument/2006/relationships/ctrlProp" Target="../ctrlProps/ctrlProp567.xml"/><Relationship Id="rId591" Type="http://schemas.openxmlformats.org/officeDocument/2006/relationships/ctrlProp" Target="../ctrlProps/ctrlProp588.xml"/><Relationship Id="rId605" Type="http://schemas.openxmlformats.org/officeDocument/2006/relationships/ctrlProp" Target="../ctrlProps/ctrlProp602.xml"/><Relationship Id="rId626" Type="http://schemas.openxmlformats.org/officeDocument/2006/relationships/ctrlProp" Target="../ctrlProps/ctrlProp623.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430" Type="http://schemas.openxmlformats.org/officeDocument/2006/relationships/ctrlProp" Target="../ctrlProps/ctrlProp427.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451" Type="http://schemas.openxmlformats.org/officeDocument/2006/relationships/ctrlProp" Target="../ctrlProps/ctrlProp448.xml"/><Relationship Id="rId472" Type="http://schemas.openxmlformats.org/officeDocument/2006/relationships/ctrlProp" Target="../ctrlProps/ctrlProp469.xml"/><Relationship Id="rId493" Type="http://schemas.openxmlformats.org/officeDocument/2006/relationships/ctrlProp" Target="../ctrlProps/ctrlProp490.xml"/><Relationship Id="rId507" Type="http://schemas.openxmlformats.org/officeDocument/2006/relationships/ctrlProp" Target="../ctrlProps/ctrlProp504.xml"/><Relationship Id="rId528" Type="http://schemas.openxmlformats.org/officeDocument/2006/relationships/ctrlProp" Target="../ctrlProps/ctrlProp525.xml"/><Relationship Id="rId549" Type="http://schemas.openxmlformats.org/officeDocument/2006/relationships/ctrlProp" Target="../ctrlProps/ctrlProp546.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581" Type="http://schemas.openxmlformats.org/officeDocument/2006/relationships/ctrlProp" Target="../ctrlProps/ctrlProp578.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420" Type="http://schemas.openxmlformats.org/officeDocument/2006/relationships/ctrlProp" Target="../ctrlProps/ctrlProp417.xml"/><Relationship Id="rId616" Type="http://schemas.openxmlformats.org/officeDocument/2006/relationships/ctrlProp" Target="../ctrlProps/ctrlProp613.xml"/><Relationship Id="rId637" Type="http://schemas.openxmlformats.org/officeDocument/2006/relationships/ctrlProp" Target="../ctrlProps/ctrlProp634.xml"/><Relationship Id="rId2" Type="http://schemas.openxmlformats.org/officeDocument/2006/relationships/drawing" Target="../drawings/drawing2.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41" Type="http://schemas.openxmlformats.org/officeDocument/2006/relationships/ctrlProp" Target="../ctrlProps/ctrlProp438.xml"/><Relationship Id="rId462" Type="http://schemas.openxmlformats.org/officeDocument/2006/relationships/ctrlProp" Target="../ctrlProps/ctrlProp459.xml"/><Relationship Id="rId483" Type="http://schemas.openxmlformats.org/officeDocument/2006/relationships/ctrlProp" Target="../ctrlProps/ctrlProp480.xml"/><Relationship Id="rId518" Type="http://schemas.openxmlformats.org/officeDocument/2006/relationships/ctrlProp" Target="../ctrlProps/ctrlProp515.xml"/><Relationship Id="rId539" Type="http://schemas.openxmlformats.org/officeDocument/2006/relationships/ctrlProp" Target="../ctrlProps/ctrlProp536.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550" Type="http://schemas.openxmlformats.org/officeDocument/2006/relationships/ctrlProp" Target="../ctrlProps/ctrlProp547.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ctrlProp" Target="../ctrlProps/ctrlProp382.xml"/><Relationship Id="rId571" Type="http://schemas.openxmlformats.org/officeDocument/2006/relationships/ctrlProp" Target="../ctrlProps/ctrlProp568.xml"/><Relationship Id="rId592" Type="http://schemas.openxmlformats.org/officeDocument/2006/relationships/ctrlProp" Target="../ctrlProps/ctrlProp589.xml"/><Relationship Id="rId606" Type="http://schemas.openxmlformats.org/officeDocument/2006/relationships/ctrlProp" Target="../ctrlProps/ctrlProp603.xml"/><Relationship Id="rId627" Type="http://schemas.openxmlformats.org/officeDocument/2006/relationships/ctrlProp" Target="../ctrlProps/ctrlProp624.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410" Type="http://schemas.openxmlformats.org/officeDocument/2006/relationships/ctrlProp" Target="../ctrlProps/ctrlProp407.xml"/><Relationship Id="rId431" Type="http://schemas.openxmlformats.org/officeDocument/2006/relationships/ctrlProp" Target="../ctrlProps/ctrlProp428.xml"/><Relationship Id="rId452" Type="http://schemas.openxmlformats.org/officeDocument/2006/relationships/ctrlProp" Target="../ctrlProps/ctrlProp449.xml"/><Relationship Id="rId473" Type="http://schemas.openxmlformats.org/officeDocument/2006/relationships/ctrlProp" Target="../ctrlProps/ctrlProp470.xml"/><Relationship Id="rId494" Type="http://schemas.openxmlformats.org/officeDocument/2006/relationships/ctrlProp" Target="../ctrlProps/ctrlProp491.xml"/><Relationship Id="rId508" Type="http://schemas.openxmlformats.org/officeDocument/2006/relationships/ctrlProp" Target="../ctrlProps/ctrlProp505.xml"/><Relationship Id="rId529" Type="http://schemas.openxmlformats.org/officeDocument/2006/relationships/ctrlProp" Target="../ctrlProps/ctrlProp526.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40" Type="http://schemas.openxmlformats.org/officeDocument/2006/relationships/ctrlProp" Target="../ctrlProps/ctrlProp537.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96" Type="http://schemas.openxmlformats.org/officeDocument/2006/relationships/ctrlProp" Target="../ctrlProps/ctrlProp393.xml"/><Relationship Id="rId561" Type="http://schemas.openxmlformats.org/officeDocument/2006/relationships/ctrlProp" Target="../ctrlProps/ctrlProp558.xml"/><Relationship Id="rId582" Type="http://schemas.openxmlformats.org/officeDocument/2006/relationships/ctrlProp" Target="../ctrlProps/ctrlProp579.xml"/><Relationship Id="rId617" Type="http://schemas.openxmlformats.org/officeDocument/2006/relationships/ctrlProp" Target="../ctrlProps/ctrlProp614.xml"/><Relationship Id="rId638" Type="http://schemas.openxmlformats.org/officeDocument/2006/relationships/ctrlProp" Target="../ctrlProps/ctrlProp635.xml"/><Relationship Id="rId3" Type="http://schemas.openxmlformats.org/officeDocument/2006/relationships/vmlDrawing" Target="../drawings/vmlDrawing2.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400" Type="http://schemas.openxmlformats.org/officeDocument/2006/relationships/ctrlProp" Target="../ctrlProps/ctrlProp397.xml"/><Relationship Id="rId421" Type="http://schemas.openxmlformats.org/officeDocument/2006/relationships/ctrlProp" Target="../ctrlProps/ctrlProp418.xml"/><Relationship Id="rId442" Type="http://schemas.openxmlformats.org/officeDocument/2006/relationships/ctrlProp" Target="../ctrlProps/ctrlProp439.xml"/><Relationship Id="rId463" Type="http://schemas.openxmlformats.org/officeDocument/2006/relationships/ctrlProp" Target="../ctrlProps/ctrlProp460.xml"/><Relationship Id="rId484" Type="http://schemas.openxmlformats.org/officeDocument/2006/relationships/ctrlProp" Target="../ctrlProps/ctrlProp481.xml"/><Relationship Id="rId519" Type="http://schemas.openxmlformats.org/officeDocument/2006/relationships/ctrlProp" Target="../ctrlProps/ctrlProp516.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530" Type="http://schemas.openxmlformats.org/officeDocument/2006/relationships/ctrlProp" Target="../ctrlProps/ctrlProp527.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386" Type="http://schemas.openxmlformats.org/officeDocument/2006/relationships/ctrlProp" Target="../ctrlProps/ctrlProp383.xml"/><Relationship Id="rId551" Type="http://schemas.openxmlformats.org/officeDocument/2006/relationships/ctrlProp" Target="../ctrlProps/ctrlProp548.xml"/><Relationship Id="rId572" Type="http://schemas.openxmlformats.org/officeDocument/2006/relationships/ctrlProp" Target="../ctrlProps/ctrlProp569.xml"/><Relationship Id="rId593" Type="http://schemas.openxmlformats.org/officeDocument/2006/relationships/ctrlProp" Target="../ctrlProps/ctrlProp590.xml"/><Relationship Id="rId607" Type="http://schemas.openxmlformats.org/officeDocument/2006/relationships/ctrlProp" Target="../ctrlProps/ctrlProp604.xml"/><Relationship Id="rId628" Type="http://schemas.openxmlformats.org/officeDocument/2006/relationships/ctrlProp" Target="../ctrlProps/ctrlProp625.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411" Type="http://schemas.openxmlformats.org/officeDocument/2006/relationships/ctrlProp" Target="../ctrlProps/ctrlProp408.xml"/><Relationship Id="rId432" Type="http://schemas.openxmlformats.org/officeDocument/2006/relationships/ctrlProp" Target="../ctrlProps/ctrlProp429.xml"/><Relationship Id="rId453" Type="http://schemas.openxmlformats.org/officeDocument/2006/relationships/ctrlProp" Target="../ctrlProps/ctrlProp450.xml"/><Relationship Id="rId474" Type="http://schemas.openxmlformats.org/officeDocument/2006/relationships/ctrlProp" Target="../ctrlProps/ctrlProp471.xml"/><Relationship Id="rId509" Type="http://schemas.openxmlformats.org/officeDocument/2006/relationships/ctrlProp" Target="../ctrlProps/ctrlProp506.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397" Type="http://schemas.openxmlformats.org/officeDocument/2006/relationships/ctrlProp" Target="../ctrlProps/ctrlProp394.xml"/><Relationship Id="rId520" Type="http://schemas.openxmlformats.org/officeDocument/2006/relationships/ctrlProp" Target="../ctrlProps/ctrlProp517.xml"/><Relationship Id="rId541" Type="http://schemas.openxmlformats.org/officeDocument/2006/relationships/ctrlProp" Target="../ctrlProps/ctrlProp538.xml"/><Relationship Id="rId562" Type="http://schemas.openxmlformats.org/officeDocument/2006/relationships/ctrlProp" Target="../ctrlProps/ctrlProp559.xml"/><Relationship Id="rId583" Type="http://schemas.openxmlformats.org/officeDocument/2006/relationships/ctrlProp" Target="../ctrlProps/ctrlProp580.xml"/><Relationship Id="rId618" Type="http://schemas.openxmlformats.org/officeDocument/2006/relationships/ctrlProp" Target="../ctrlProps/ctrlProp615.xml"/><Relationship Id="rId639" Type="http://schemas.openxmlformats.org/officeDocument/2006/relationships/ctrlProp" Target="../ctrlProps/ctrlProp636.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01" Type="http://schemas.openxmlformats.org/officeDocument/2006/relationships/ctrlProp" Target="../ctrlProps/ctrlProp398.xml"/><Relationship Id="rId422" Type="http://schemas.openxmlformats.org/officeDocument/2006/relationships/ctrlProp" Target="../ctrlProps/ctrlProp419.xml"/><Relationship Id="rId443" Type="http://schemas.openxmlformats.org/officeDocument/2006/relationships/ctrlProp" Target="../ctrlProps/ctrlProp440.xml"/><Relationship Id="rId464" Type="http://schemas.openxmlformats.org/officeDocument/2006/relationships/ctrlProp" Target="../ctrlProps/ctrlProp461.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608" Type="http://schemas.openxmlformats.org/officeDocument/2006/relationships/ctrlProp" Target="../ctrlProps/ctrlProp605.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ctrlProp" Target="../ctrlProps/ctrlProp627.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5.statcan.gc.ca/cansim/a26?lang=fra&amp;retrLang=fra&amp;id=3270058&amp;pattern=&amp;stByVal=1&amp;p1=1&amp;p2=-1&amp;tabMode=dataTable&amp;csid=" TargetMode="External"/><Relationship Id="rId1" Type="http://schemas.openxmlformats.org/officeDocument/2006/relationships/hyperlink" Target="https://www.portailmunicipal.gouv.qc.ca/services/PES_TERR/Pages/PES_TERR.aspx"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
  <dimension ref="A1:AC1113"/>
  <sheetViews>
    <sheetView showGridLines="0" tabSelected="1" zoomScaleNormal="100" workbookViewId="0"/>
  </sheetViews>
  <sheetFormatPr baseColWidth="10" defaultRowHeight="14.25" x14ac:dyDescent="0.2"/>
  <cols>
    <col min="1" max="1" width="4.28515625" style="170" customWidth="1"/>
    <col min="2" max="2" width="11.42578125" style="170" customWidth="1"/>
    <col min="3" max="3" width="13" style="170" customWidth="1"/>
    <col min="4" max="4" width="7" style="170" customWidth="1"/>
    <col min="5" max="5" width="19.5703125" style="170" customWidth="1"/>
    <col min="6" max="6" width="16.5703125" style="170" customWidth="1"/>
    <col min="7" max="8" width="11.42578125" style="170"/>
    <col min="9" max="9" width="7.7109375" style="170" customWidth="1"/>
    <col min="10" max="10" width="11.42578125" style="170"/>
    <col min="11" max="11" width="5.85546875" style="170" customWidth="1"/>
    <col min="12" max="12" width="14.42578125" style="178" customWidth="1"/>
    <col min="13" max="13" width="11.42578125" style="198"/>
    <col min="14" max="14" width="11.42578125" style="149" customWidth="1"/>
    <col min="15" max="17" width="11.42578125" style="149" hidden="1" customWidth="1"/>
    <col min="18" max="24" width="11.42578125" style="195" hidden="1" customWidth="1"/>
    <col min="25" max="25" width="11.42578125" style="149" hidden="1" customWidth="1"/>
    <col min="26" max="27" width="11.42578125" style="149" customWidth="1"/>
    <col min="28" max="28" width="11.42578125" style="149"/>
    <col min="29" max="29" width="11.42578125" style="81"/>
    <col min="30" max="16384" width="11.42578125" style="7"/>
  </cols>
  <sheetData>
    <row r="1" spans="1:29" ht="76.5" customHeight="1" x14ac:dyDescent="0.2">
      <c r="A1" s="164"/>
      <c r="B1" s="164"/>
      <c r="C1" s="164"/>
      <c r="D1" s="164"/>
      <c r="E1" s="164"/>
      <c r="F1" s="164"/>
      <c r="G1" s="164"/>
      <c r="H1" s="164"/>
      <c r="I1" s="164"/>
      <c r="J1" s="164"/>
      <c r="K1" s="164"/>
      <c r="L1" s="165"/>
      <c r="M1" s="166"/>
      <c r="R1" s="93" t="s">
        <v>672</v>
      </c>
      <c r="S1" s="93"/>
      <c r="T1" s="93"/>
      <c r="U1" s="192"/>
      <c r="V1" s="193" t="s">
        <v>442</v>
      </c>
      <c r="W1" s="194" t="s">
        <v>443</v>
      </c>
    </row>
    <row r="2" spans="1:29" customFormat="1" ht="15" x14ac:dyDescent="0.25">
      <c r="A2" s="253" t="s">
        <v>26815</v>
      </c>
      <c r="B2" s="253"/>
      <c r="C2" s="253"/>
      <c r="D2" s="253"/>
      <c r="E2" s="253"/>
      <c r="F2" s="253"/>
      <c r="G2" s="253"/>
      <c r="H2" s="253"/>
      <c r="I2" s="253"/>
      <c r="J2" s="253"/>
      <c r="K2" s="253"/>
      <c r="L2" s="82"/>
      <c r="M2" s="94"/>
      <c r="N2" s="94"/>
      <c r="O2" s="90"/>
      <c r="P2" s="90"/>
      <c r="Q2" s="95"/>
      <c r="R2" s="93"/>
      <c r="S2" s="93"/>
      <c r="T2" s="93"/>
      <c r="U2" s="192"/>
      <c r="V2" s="192" t="s">
        <v>444</v>
      </c>
      <c r="W2" s="192" t="s">
        <v>445</v>
      </c>
      <c r="X2" s="96"/>
      <c r="Y2" s="95"/>
      <c r="Z2" s="90"/>
      <c r="AA2" s="90"/>
      <c r="AB2" s="90"/>
      <c r="AC2" s="83"/>
    </row>
    <row r="3" spans="1:29" s="30" customFormat="1" ht="15" x14ac:dyDescent="0.25">
      <c r="A3" s="167"/>
      <c r="B3" s="167"/>
      <c r="C3" s="167"/>
      <c r="D3" s="167"/>
      <c r="E3" s="167"/>
      <c r="F3" s="167"/>
      <c r="G3" s="167"/>
      <c r="H3" s="167"/>
      <c r="I3" s="167"/>
      <c r="J3" s="167"/>
      <c r="K3" s="167"/>
      <c r="L3" s="168"/>
      <c r="M3" s="169"/>
      <c r="N3" s="91"/>
      <c r="O3" s="91"/>
      <c r="P3" s="91"/>
      <c r="Q3" s="96"/>
      <c r="R3" s="207" t="s">
        <v>673</v>
      </c>
      <c r="S3" s="212">
        <v>46005</v>
      </c>
      <c r="T3" s="221" t="s">
        <v>470</v>
      </c>
      <c r="U3" s="192"/>
      <c r="V3" s="192" t="s">
        <v>446</v>
      </c>
      <c r="W3" s="192" t="s">
        <v>447</v>
      </c>
      <c r="X3" s="96"/>
      <c r="Y3" s="96"/>
      <c r="Z3" s="91"/>
      <c r="AA3" s="91"/>
      <c r="AB3" s="91"/>
      <c r="AC3" s="84"/>
    </row>
    <row r="4" spans="1:29" ht="15.75" x14ac:dyDescent="0.25">
      <c r="A4" s="26" t="s">
        <v>200</v>
      </c>
      <c r="C4" s="164"/>
      <c r="D4" s="164"/>
      <c r="E4" s="164"/>
      <c r="F4" s="164"/>
      <c r="G4" s="164"/>
      <c r="H4" s="164"/>
      <c r="I4" s="164"/>
      <c r="J4" s="164"/>
      <c r="K4" s="164"/>
      <c r="L4" s="165"/>
      <c r="M4" s="166"/>
      <c r="R4" s="208" t="s">
        <v>674</v>
      </c>
      <c r="S4" s="213">
        <v>48028</v>
      </c>
      <c r="T4" s="222" t="s">
        <v>470</v>
      </c>
      <c r="U4" s="192"/>
      <c r="V4" s="192" t="s">
        <v>448</v>
      </c>
      <c r="W4" s="192" t="s">
        <v>449</v>
      </c>
    </row>
    <row r="5" spans="1:29" ht="113.25" customHeight="1" x14ac:dyDescent="0.25">
      <c r="A5" s="171"/>
      <c r="B5" s="254" t="s">
        <v>27865</v>
      </c>
      <c r="C5" s="254"/>
      <c r="D5" s="254"/>
      <c r="E5" s="254"/>
      <c r="F5" s="254"/>
      <c r="G5" s="254"/>
      <c r="H5" s="254"/>
      <c r="I5" s="254"/>
      <c r="J5" s="254"/>
      <c r="K5" s="254"/>
      <c r="L5" s="172"/>
      <c r="M5" s="173"/>
      <c r="N5" s="97"/>
      <c r="O5" s="98"/>
      <c r="R5" s="208" t="s">
        <v>675</v>
      </c>
      <c r="S5" s="213">
        <v>31056</v>
      </c>
      <c r="T5" s="222" t="s">
        <v>464</v>
      </c>
      <c r="U5" s="192"/>
      <c r="V5" s="192" t="s">
        <v>450</v>
      </c>
      <c r="W5" s="192" t="s">
        <v>451</v>
      </c>
    </row>
    <row r="6" spans="1:29" ht="72" customHeight="1" x14ac:dyDescent="0.25">
      <c r="A6" s="171"/>
      <c r="B6" s="255" t="s">
        <v>27864</v>
      </c>
      <c r="C6" s="255"/>
      <c r="D6" s="255"/>
      <c r="E6" s="255"/>
      <c r="F6" s="255"/>
      <c r="G6" s="255"/>
      <c r="H6" s="255"/>
      <c r="I6" s="255"/>
      <c r="J6" s="255"/>
      <c r="K6" s="255"/>
      <c r="L6" s="172"/>
      <c r="M6" s="173"/>
      <c r="N6" s="97"/>
      <c r="R6" s="208" t="s">
        <v>676</v>
      </c>
      <c r="S6" s="213">
        <v>98030</v>
      </c>
      <c r="T6" s="222" t="s">
        <v>459</v>
      </c>
      <c r="U6" s="192"/>
      <c r="V6" s="192" t="s">
        <v>452</v>
      </c>
      <c r="W6" s="192" t="s">
        <v>453</v>
      </c>
    </row>
    <row r="7" spans="1:29" ht="44.25" customHeight="1" x14ac:dyDescent="0.25">
      <c r="A7" s="171"/>
      <c r="B7" s="254" t="s">
        <v>1201</v>
      </c>
      <c r="C7" s="254"/>
      <c r="D7" s="254"/>
      <c r="E7" s="254"/>
      <c r="F7" s="254"/>
      <c r="G7" s="254"/>
      <c r="H7" s="254"/>
      <c r="I7" s="254"/>
      <c r="J7" s="254"/>
      <c r="K7" s="254"/>
      <c r="L7" s="172"/>
      <c r="M7" s="173"/>
      <c r="N7" s="97"/>
      <c r="R7" s="208" t="s">
        <v>677</v>
      </c>
      <c r="S7" s="213">
        <v>92030</v>
      </c>
      <c r="T7" s="222" t="s">
        <v>446</v>
      </c>
      <c r="U7" s="192"/>
      <c r="V7" s="192" t="s">
        <v>454</v>
      </c>
      <c r="W7" s="192" t="s">
        <v>679</v>
      </c>
    </row>
    <row r="8" spans="1:29" ht="15" customHeight="1" x14ac:dyDescent="0.25">
      <c r="A8" s="171"/>
      <c r="B8" s="257" t="s">
        <v>1510</v>
      </c>
      <c r="C8" s="257"/>
      <c r="D8" s="257"/>
      <c r="E8" s="257"/>
      <c r="F8" s="257"/>
      <c r="G8" s="257"/>
      <c r="H8" s="257"/>
      <c r="I8" s="257"/>
      <c r="J8" s="257"/>
      <c r="K8" s="257"/>
      <c r="L8" s="174"/>
      <c r="M8" s="175"/>
      <c r="N8" s="99"/>
      <c r="R8" s="208" t="s">
        <v>201</v>
      </c>
      <c r="S8" s="214" t="s">
        <v>202</v>
      </c>
      <c r="T8" s="222" t="s">
        <v>444</v>
      </c>
      <c r="U8" s="192"/>
      <c r="V8" s="192" t="s">
        <v>455</v>
      </c>
      <c r="W8" s="192" t="s">
        <v>456</v>
      </c>
    </row>
    <row r="9" spans="1:29" ht="15" customHeight="1" x14ac:dyDescent="0.25">
      <c r="A9" s="171"/>
      <c r="B9" s="163"/>
      <c r="C9" s="163"/>
      <c r="D9" s="163"/>
      <c r="E9" s="163"/>
      <c r="F9" s="163"/>
      <c r="G9" s="163"/>
      <c r="H9" s="163"/>
      <c r="I9" s="163"/>
      <c r="J9" s="163"/>
      <c r="K9" s="163"/>
      <c r="L9" s="174"/>
      <c r="M9" s="175"/>
      <c r="N9" s="99"/>
      <c r="R9" s="208" t="s">
        <v>203</v>
      </c>
      <c r="S9" s="215">
        <v>84050</v>
      </c>
      <c r="T9" s="222" t="s">
        <v>455</v>
      </c>
      <c r="U9" s="192"/>
      <c r="V9" s="192" t="s">
        <v>457</v>
      </c>
      <c r="W9" s="192" t="s">
        <v>458</v>
      </c>
    </row>
    <row r="10" spans="1:29" ht="15.75" x14ac:dyDescent="0.25">
      <c r="A10" s="26" t="s">
        <v>185</v>
      </c>
      <c r="B10" s="26"/>
      <c r="C10" s="27"/>
      <c r="D10" s="27"/>
      <c r="E10" s="27"/>
      <c r="F10" s="27"/>
      <c r="G10" s="27"/>
      <c r="H10" s="27"/>
      <c r="I10" s="27"/>
      <c r="J10" s="27"/>
      <c r="K10" s="27"/>
      <c r="L10" s="85"/>
      <c r="M10" s="100"/>
      <c r="N10" s="100"/>
      <c r="O10" s="100"/>
      <c r="R10" s="208" t="s">
        <v>678</v>
      </c>
      <c r="S10" s="213">
        <v>93042</v>
      </c>
      <c r="T10" s="222" t="s">
        <v>446</v>
      </c>
      <c r="U10" s="192"/>
      <c r="V10" s="192" t="s">
        <v>459</v>
      </c>
      <c r="W10" s="192" t="s">
        <v>460</v>
      </c>
    </row>
    <row r="11" spans="1:29" ht="60" customHeight="1" x14ac:dyDescent="0.25">
      <c r="A11" s="28" t="s">
        <v>181</v>
      </c>
      <c r="B11" s="254" t="s">
        <v>27866</v>
      </c>
      <c r="C11" s="254"/>
      <c r="D11" s="254"/>
      <c r="E11" s="254"/>
      <c r="F11" s="254"/>
      <c r="G11" s="254"/>
      <c r="H11" s="254"/>
      <c r="I11" s="254"/>
      <c r="J11" s="254"/>
      <c r="K11" s="254"/>
      <c r="L11" s="85"/>
      <c r="M11" s="93"/>
      <c r="N11" s="93"/>
      <c r="O11" s="93"/>
      <c r="R11" s="208" t="s">
        <v>680</v>
      </c>
      <c r="S11" s="213">
        <v>78070</v>
      </c>
      <c r="T11" s="222" t="s">
        <v>468</v>
      </c>
      <c r="U11" s="192"/>
      <c r="V11" s="192" t="s">
        <v>461</v>
      </c>
      <c r="W11" s="192" t="s">
        <v>462</v>
      </c>
    </row>
    <row r="12" spans="1:29" ht="17.25" customHeight="1" x14ac:dyDescent="0.25">
      <c r="A12" s="29" t="s">
        <v>181</v>
      </c>
      <c r="B12" s="254" t="s">
        <v>182</v>
      </c>
      <c r="C12" s="254"/>
      <c r="D12" s="254"/>
      <c r="E12" s="254"/>
      <c r="F12" s="254"/>
      <c r="G12" s="254"/>
      <c r="H12" s="254"/>
      <c r="I12" s="254"/>
      <c r="J12" s="254"/>
      <c r="K12" s="254"/>
      <c r="L12" s="85"/>
      <c r="M12" s="93"/>
      <c r="N12" s="93"/>
      <c r="O12" s="93"/>
      <c r="R12" s="208" t="s">
        <v>1502</v>
      </c>
      <c r="S12" s="213">
        <v>88055</v>
      </c>
      <c r="T12" s="222" t="s">
        <v>457</v>
      </c>
      <c r="U12" s="192"/>
      <c r="V12" s="192" t="s">
        <v>463</v>
      </c>
      <c r="W12" s="195" t="s">
        <v>1503</v>
      </c>
    </row>
    <row r="13" spans="1:29" ht="44.25" customHeight="1" x14ac:dyDescent="0.25">
      <c r="A13" s="28" t="s">
        <v>181</v>
      </c>
      <c r="B13" s="254" t="s">
        <v>1266</v>
      </c>
      <c r="C13" s="254"/>
      <c r="D13" s="254"/>
      <c r="E13" s="254"/>
      <c r="F13" s="254"/>
      <c r="G13" s="254"/>
      <c r="H13" s="254"/>
      <c r="I13" s="254"/>
      <c r="J13" s="254"/>
      <c r="K13" s="254"/>
      <c r="L13" s="85"/>
      <c r="M13" s="93"/>
      <c r="N13" s="93"/>
      <c r="O13" s="93"/>
      <c r="R13" s="208" t="s">
        <v>681</v>
      </c>
      <c r="S13" s="213" t="s">
        <v>682</v>
      </c>
      <c r="T13" s="222" t="s">
        <v>444</v>
      </c>
      <c r="U13" s="192"/>
      <c r="V13" s="192" t="s">
        <v>464</v>
      </c>
      <c r="W13" s="192" t="s">
        <v>465</v>
      </c>
    </row>
    <row r="14" spans="1:29" ht="31.5" customHeight="1" x14ac:dyDescent="0.25">
      <c r="A14" s="28" t="s">
        <v>181</v>
      </c>
      <c r="B14" s="256" t="s">
        <v>27873</v>
      </c>
      <c r="C14" s="256"/>
      <c r="D14" s="256"/>
      <c r="E14" s="256"/>
      <c r="F14" s="256"/>
      <c r="G14" s="256"/>
      <c r="H14" s="256"/>
      <c r="I14" s="256"/>
      <c r="J14" s="256"/>
      <c r="K14" s="256"/>
      <c r="L14" s="85"/>
      <c r="M14" s="93"/>
      <c r="N14" s="93"/>
      <c r="O14" s="93"/>
      <c r="R14" s="208" t="s">
        <v>804</v>
      </c>
      <c r="S14" s="213">
        <v>55008</v>
      </c>
      <c r="T14" s="222" t="s">
        <v>470</v>
      </c>
      <c r="U14" s="192"/>
      <c r="V14" s="192" t="s">
        <v>466</v>
      </c>
      <c r="W14" s="192" t="s">
        <v>807</v>
      </c>
    </row>
    <row r="15" spans="1:29" ht="13.5" customHeight="1" x14ac:dyDescent="0.25">
      <c r="A15" s="28"/>
      <c r="B15" s="170" t="s">
        <v>27874</v>
      </c>
      <c r="D15" s="132"/>
      <c r="F15" s="158" t="s">
        <v>792</v>
      </c>
      <c r="G15" s="176"/>
      <c r="H15" s="176"/>
      <c r="I15" s="176"/>
      <c r="J15" s="176"/>
      <c r="K15" s="176"/>
      <c r="L15" s="85"/>
      <c r="M15" s="93"/>
      <c r="N15" s="93"/>
      <c r="O15" s="93"/>
      <c r="R15" s="208" t="s">
        <v>805</v>
      </c>
      <c r="S15" s="213">
        <v>19037</v>
      </c>
      <c r="T15" s="222" t="s">
        <v>464</v>
      </c>
      <c r="U15" s="192"/>
      <c r="V15" s="192" t="s">
        <v>467</v>
      </c>
      <c r="W15" s="192" t="s">
        <v>1500</v>
      </c>
    </row>
    <row r="16" spans="1:29" ht="15" customHeight="1" x14ac:dyDescent="0.25">
      <c r="A16" s="29" t="s">
        <v>181</v>
      </c>
      <c r="B16" s="254" t="s">
        <v>27867</v>
      </c>
      <c r="C16" s="254"/>
      <c r="D16" s="254"/>
      <c r="E16" s="254"/>
      <c r="F16" s="254"/>
      <c r="G16" s="254"/>
      <c r="H16" s="254"/>
      <c r="I16" s="254"/>
      <c r="J16" s="254"/>
      <c r="K16" s="254"/>
      <c r="L16" s="85"/>
      <c r="M16" s="196"/>
      <c r="N16" s="100"/>
      <c r="O16" s="100"/>
      <c r="R16" s="208" t="s">
        <v>204</v>
      </c>
      <c r="S16" s="215">
        <v>78060</v>
      </c>
      <c r="T16" s="222" t="s">
        <v>468</v>
      </c>
      <c r="U16" s="192"/>
      <c r="V16" s="192" t="s">
        <v>468</v>
      </c>
      <c r="W16" s="192" t="s">
        <v>469</v>
      </c>
    </row>
    <row r="17" spans="1:29" ht="15" customHeight="1" x14ac:dyDescent="0.25">
      <c r="A17" s="29" t="s">
        <v>181</v>
      </c>
      <c r="B17" s="254" t="s">
        <v>183</v>
      </c>
      <c r="C17" s="254"/>
      <c r="D17" s="254"/>
      <c r="E17" s="254"/>
      <c r="F17" s="254"/>
      <c r="G17" s="254"/>
      <c r="H17" s="254"/>
      <c r="I17" s="254"/>
      <c r="J17" s="254"/>
      <c r="K17" s="254"/>
      <c r="L17" s="85"/>
      <c r="M17" s="100"/>
      <c r="N17" s="100"/>
      <c r="O17" s="100"/>
      <c r="R17" s="208" t="s">
        <v>806</v>
      </c>
      <c r="S17" s="213">
        <v>40043</v>
      </c>
      <c r="T17" s="222" t="s">
        <v>452</v>
      </c>
      <c r="U17" s="192"/>
      <c r="V17" s="192" t="s">
        <v>470</v>
      </c>
      <c r="W17" s="192" t="s">
        <v>471</v>
      </c>
    </row>
    <row r="18" spans="1:29" ht="15" customHeight="1" x14ac:dyDescent="0.25">
      <c r="A18" s="29" t="s">
        <v>181</v>
      </c>
      <c r="B18" s="254" t="s">
        <v>701</v>
      </c>
      <c r="C18" s="254"/>
      <c r="D18" s="254"/>
      <c r="E18" s="254"/>
      <c r="F18" s="254"/>
      <c r="G18" s="254"/>
      <c r="H18" s="254"/>
      <c r="I18" s="254"/>
      <c r="J18" s="254"/>
      <c r="K18" s="254"/>
      <c r="L18" s="85"/>
      <c r="M18" s="100"/>
      <c r="N18" s="100"/>
      <c r="O18" s="100"/>
      <c r="R18" s="208" t="s">
        <v>808</v>
      </c>
      <c r="S18" s="213">
        <v>41055</v>
      </c>
      <c r="T18" s="222" t="s">
        <v>452</v>
      </c>
      <c r="U18" s="192"/>
      <c r="V18" s="192" t="s">
        <v>472</v>
      </c>
      <c r="W18" s="192" t="s">
        <v>473</v>
      </c>
    </row>
    <row r="19" spans="1:29" ht="15" customHeight="1" x14ac:dyDescent="0.25">
      <c r="A19" s="29" t="s">
        <v>181</v>
      </c>
      <c r="B19" s="254" t="s">
        <v>27868</v>
      </c>
      <c r="C19" s="254"/>
      <c r="D19" s="254"/>
      <c r="E19" s="254"/>
      <c r="F19" s="254"/>
      <c r="G19" s="254"/>
      <c r="H19" s="254"/>
      <c r="I19" s="254"/>
      <c r="J19" s="254"/>
      <c r="K19" s="254"/>
      <c r="L19" s="85"/>
      <c r="M19" s="100"/>
      <c r="N19" s="197"/>
      <c r="O19" s="197"/>
      <c r="R19" s="208" t="s">
        <v>205</v>
      </c>
      <c r="S19" s="215">
        <v>50013</v>
      </c>
      <c r="T19" s="222" t="s">
        <v>472</v>
      </c>
      <c r="U19" s="192"/>
    </row>
    <row r="20" spans="1:29" ht="15" customHeight="1" x14ac:dyDescent="0.25">
      <c r="A20" s="29" t="s">
        <v>181</v>
      </c>
      <c r="B20" s="69" t="s">
        <v>27869</v>
      </c>
      <c r="C20" s="70"/>
      <c r="D20" s="70"/>
      <c r="E20" s="70"/>
      <c r="F20" s="159"/>
      <c r="G20" s="159"/>
      <c r="H20" s="177"/>
      <c r="K20" s="158" t="s">
        <v>184</v>
      </c>
      <c r="N20" s="197"/>
      <c r="O20" s="197"/>
      <c r="R20" s="209" t="s">
        <v>809</v>
      </c>
      <c r="S20" s="216">
        <v>13045</v>
      </c>
      <c r="T20" s="222" t="s">
        <v>444</v>
      </c>
      <c r="U20" s="192"/>
      <c r="V20" s="192"/>
      <c r="W20" s="192"/>
    </row>
    <row r="21" spans="1:29" ht="15" x14ac:dyDescent="0.25">
      <c r="A21" s="29"/>
      <c r="B21" s="160"/>
      <c r="C21" s="160"/>
      <c r="D21" s="160"/>
      <c r="E21" s="160"/>
      <c r="F21" s="160"/>
      <c r="G21" s="160"/>
      <c r="H21" s="161"/>
      <c r="I21" s="161"/>
      <c r="J21" s="161"/>
      <c r="K21" s="161"/>
      <c r="L21" s="162"/>
      <c r="M21" s="199"/>
      <c r="N21" s="197"/>
      <c r="O21" s="197"/>
      <c r="R21" s="209" t="s">
        <v>810</v>
      </c>
      <c r="S21" s="216">
        <v>30055</v>
      </c>
      <c r="T21" s="222" t="s">
        <v>452</v>
      </c>
      <c r="U21" s="192"/>
      <c r="V21" s="192"/>
      <c r="W21" s="192"/>
    </row>
    <row r="22" spans="1:29" ht="15.75" x14ac:dyDescent="0.25">
      <c r="A22" s="26" t="s">
        <v>700</v>
      </c>
      <c r="B22" s="8"/>
      <c r="C22" s="8"/>
      <c r="D22" s="8"/>
      <c r="E22" s="8"/>
      <c r="F22" s="9"/>
      <c r="G22" s="9"/>
      <c r="H22" s="9"/>
      <c r="I22" s="9"/>
      <c r="J22" s="9"/>
      <c r="K22" s="10"/>
      <c r="L22" s="86"/>
      <c r="M22" s="10"/>
      <c r="N22" s="200"/>
      <c r="O22" s="200"/>
      <c r="P22" s="22"/>
      <c r="Q22" s="201"/>
      <c r="R22" s="209" t="s">
        <v>206</v>
      </c>
      <c r="S22" s="217">
        <v>83090</v>
      </c>
      <c r="T22" s="222" t="s">
        <v>455</v>
      </c>
      <c r="U22" s="192"/>
      <c r="V22" s="192"/>
      <c r="W22" s="192"/>
      <c r="X22" s="96"/>
      <c r="Y22" s="95"/>
      <c r="Z22" s="90"/>
      <c r="AA22" s="90"/>
      <c r="AB22" s="90"/>
      <c r="AC22" s="83"/>
    </row>
    <row r="23" spans="1:29" ht="14.25" customHeight="1" x14ac:dyDescent="0.25">
      <c r="A23" s="179"/>
      <c r="B23" s="12" t="s">
        <v>27870</v>
      </c>
      <c r="C23" s="12"/>
      <c r="D23" s="12"/>
      <c r="E23" s="12"/>
      <c r="F23" s="12"/>
      <c r="G23" s="12"/>
      <c r="H23" s="12"/>
      <c r="I23" s="12"/>
      <c r="J23" s="11"/>
      <c r="K23" s="11"/>
      <c r="L23" s="82"/>
      <c r="M23" s="94"/>
      <c r="N23" s="202"/>
      <c r="O23" s="202"/>
      <c r="P23" s="203"/>
      <c r="Q23" s="201"/>
      <c r="R23" s="209" t="s">
        <v>207</v>
      </c>
      <c r="S23" s="217">
        <v>45085</v>
      </c>
      <c r="T23" s="222" t="s">
        <v>452</v>
      </c>
      <c r="U23" s="192"/>
      <c r="V23" s="192"/>
      <c r="W23" s="192"/>
      <c r="X23" s="96"/>
      <c r="Y23" s="95"/>
      <c r="Z23" s="90"/>
      <c r="AA23" s="90"/>
      <c r="AB23" s="90"/>
      <c r="AC23" s="83"/>
    </row>
    <row r="24" spans="1:29" ht="6" customHeight="1" x14ac:dyDescent="0.25">
      <c r="A24" s="12"/>
      <c r="B24" s="12"/>
      <c r="C24" s="12"/>
      <c r="D24" s="12"/>
      <c r="E24" s="12"/>
      <c r="F24" s="12"/>
      <c r="G24" s="12"/>
      <c r="H24" s="12"/>
      <c r="I24" s="12"/>
      <c r="J24" s="11"/>
      <c r="K24" s="11"/>
      <c r="L24" s="82"/>
      <c r="M24" s="94"/>
      <c r="N24" s="204"/>
      <c r="O24" s="204"/>
      <c r="P24" s="204"/>
      <c r="Q24" s="201"/>
      <c r="R24" s="209" t="s">
        <v>208</v>
      </c>
      <c r="S24" s="217">
        <v>87050</v>
      </c>
      <c r="T24" s="222" t="s">
        <v>457</v>
      </c>
      <c r="U24" s="192"/>
      <c r="V24" s="192"/>
      <c r="W24" s="192"/>
      <c r="X24" s="96"/>
      <c r="Y24" s="95"/>
      <c r="Z24" s="90"/>
      <c r="AA24" s="90"/>
      <c r="AB24" s="90"/>
      <c r="AC24" s="83"/>
    </row>
    <row r="25" spans="1:29" ht="15" x14ac:dyDescent="0.25">
      <c r="A25" s="13"/>
      <c r="B25" s="23"/>
      <c r="C25" s="14" t="s">
        <v>1315</v>
      </c>
      <c r="D25" s="14"/>
      <c r="E25" s="14"/>
      <c r="F25" s="14"/>
      <c r="G25" s="14"/>
      <c r="H25" s="14"/>
      <c r="I25" s="14"/>
      <c r="J25" s="11"/>
      <c r="K25" s="11"/>
      <c r="L25" s="82"/>
      <c r="M25" s="94"/>
      <c r="N25" s="201"/>
      <c r="O25" s="201"/>
      <c r="P25" s="22"/>
      <c r="Q25" s="201"/>
      <c r="R25" s="209" t="s">
        <v>209</v>
      </c>
      <c r="S25" s="217">
        <v>87100</v>
      </c>
      <c r="T25" s="222" t="s">
        <v>457</v>
      </c>
      <c r="U25" s="192"/>
      <c r="V25" s="192"/>
      <c r="W25" s="192"/>
      <c r="X25" s="96"/>
      <c r="Y25" s="95"/>
      <c r="Z25" s="90"/>
      <c r="AA25" s="90"/>
      <c r="AB25" s="90"/>
      <c r="AC25" s="83"/>
    </row>
    <row r="26" spans="1:29" ht="6.75" customHeight="1" x14ac:dyDescent="0.25">
      <c r="A26" s="15"/>
      <c r="B26" s="16"/>
      <c r="C26" s="17"/>
      <c r="D26" s="13"/>
      <c r="E26" s="13"/>
      <c r="F26" s="17"/>
      <c r="G26" s="17"/>
      <c r="H26" s="17"/>
      <c r="I26" s="17"/>
      <c r="J26" s="11"/>
      <c r="K26" s="11"/>
      <c r="L26" s="82"/>
      <c r="M26" s="94"/>
      <c r="N26" s="94"/>
      <c r="O26" s="94"/>
      <c r="P26" s="22"/>
      <c r="Q26" s="201"/>
      <c r="R26" s="209" t="s">
        <v>811</v>
      </c>
      <c r="S26" s="216">
        <v>45035</v>
      </c>
      <c r="T26" s="222" t="s">
        <v>452</v>
      </c>
      <c r="U26" s="192"/>
      <c r="V26" s="192"/>
      <c r="W26" s="192"/>
      <c r="X26" s="96"/>
      <c r="Y26" s="95"/>
      <c r="Z26" s="90"/>
      <c r="AA26" s="90"/>
      <c r="AB26" s="90"/>
      <c r="AC26" s="83"/>
    </row>
    <row r="27" spans="1:29" ht="15" x14ac:dyDescent="0.25">
      <c r="A27" s="15"/>
      <c r="B27" s="24"/>
      <c r="C27" s="13" t="s">
        <v>1316</v>
      </c>
      <c r="D27" s="13"/>
      <c r="E27" s="13"/>
      <c r="F27" s="13"/>
      <c r="G27" s="13"/>
      <c r="H27" s="13"/>
      <c r="I27" s="13"/>
      <c r="J27" s="11"/>
      <c r="K27" s="11"/>
      <c r="L27" s="82"/>
      <c r="M27" s="94"/>
      <c r="N27" s="201"/>
      <c r="O27" s="201"/>
      <c r="P27" s="22"/>
      <c r="Q27" s="201"/>
      <c r="R27" s="209" t="s">
        <v>812</v>
      </c>
      <c r="S27" s="213">
        <v>96020</v>
      </c>
      <c r="T27" s="222" t="s">
        <v>459</v>
      </c>
      <c r="U27" s="192"/>
      <c r="V27" s="192"/>
      <c r="W27" s="192"/>
      <c r="X27" s="96"/>
      <c r="Y27" s="95"/>
      <c r="Z27" s="90"/>
      <c r="AA27" s="90"/>
      <c r="AB27" s="90"/>
      <c r="AC27" s="83"/>
    </row>
    <row r="28" spans="1:29" ht="6.75" customHeight="1" x14ac:dyDescent="0.25">
      <c r="A28" s="15"/>
      <c r="B28" s="18"/>
      <c r="C28" s="17"/>
      <c r="D28" s="13"/>
      <c r="E28" s="13"/>
      <c r="F28" s="17"/>
      <c r="G28" s="17"/>
      <c r="H28" s="17"/>
      <c r="I28" s="17"/>
      <c r="J28" s="11"/>
      <c r="K28" s="11"/>
      <c r="L28" s="82"/>
      <c r="M28" s="94"/>
      <c r="N28" s="201"/>
      <c r="O28" s="201"/>
      <c r="P28" s="22"/>
      <c r="Q28" s="201"/>
      <c r="R28" s="209" t="s">
        <v>813</v>
      </c>
      <c r="S28" s="216" t="s">
        <v>814</v>
      </c>
      <c r="T28" s="222" t="s">
        <v>444</v>
      </c>
      <c r="U28" s="192"/>
      <c r="V28" s="192"/>
      <c r="W28" s="192"/>
      <c r="X28" s="96"/>
      <c r="Y28" s="95"/>
      <c r="Z28" s="90"/>
      <c r="AA28" s="90"/>
      <c r="AB28" s="90"/>
      <c r="AC28" s="83"/>
    </row>
    <row r="29" spans="1:29" ht="15" x14ac:dyDescent="0.25">
      <c r="A29" s="15"/>
      <c r="B29" s="19"/>
      <c r="C29" s="13" t="s">
        <v>594</v>
      </c>
      <c r="D29" s="13"/>
      <c r="E29" s="13"/>
      <c r="F29" s="13"/>
      <c r="G29" s="13"/>
      <c r="H29" s="13"/>
      <c r="I29" s="13"/>
      <c r="J29" s="11"/>
      <c r="K29" s="11"/>
      <c r="L29" s="82"/>
      <c r="M29" s="94"/>
      <c r="N29" s="201"/>
      <c r="O29" s="201"/>
      <c r="P29" s="22"/>
      <c r="Q29" s="201"/>
      <c r="R29" s="209" t="s">
        <v>815</v>
      </c>
      <c r="S29" s="216">
        <v>50100</v>
      </c>
      <c r="T29" s="222" t="s">
        <v>472</v>
      </c>
      <c r="U29" s="192"/>
      <c r="V29" s="192"/>
      <c r="W29" s="192"/>
      <c r="X29" s="96"/>
      <c r="Y29" s="95"/>
      <c r="Z29" s="90"/>
      <c r="AA29" s="90"/>
      <c r="AB29" s="90"/>
      <c r="AC29" s="83"/>
    </row>
    <row r="30" spans="1:29" ht="15" x14ac:dyDescent="0.25">
      <c r="A30" s="20"/>
      <c r="B30" s="20"/>
      <c r="C30" s="21"/>
      <c r="D30" s="22"/>
      <c r="E30" s="22"/>
      <c r="F30" s="22"/>
      <c r="G30" s="22"/>
      <c r="H30" s="22"/>
      <c r="I30" s="22"/>
      <c r="J30" s="22"/>
      <c r="K30" s="22"/>
      <c r="L30" s="87"/>
      <c r="M30" s="205"/>
      <c r="N30" s="201"/>
      <c r="O30" s="201"/>
      <c r="P30" s="22"/>
      <c r="Q30" s="201"/>
      <c r="R30" s="209" t="s">
        <v>816</v>
      </c>
      <c r="S30" s="216">
        <v>66112</v>
      </c>
      <c r="T30" s="222" t="s">
        <v>454</v>
      </c>
      <c r="U30" s="192"/>
      <c r="V30" s="192"/>
      <c r="W30" s="192"/>
      <c r="X30" s="96"/>
      <c r="Y30" s="95"/>
      <c r="Z30" s="90"/>
      <c r="AA30" s="90"/>
      <c r="AB30" s="90"/>
      <c r="AC30" s="83"/>
    </row>
    <row r="31" spans="1:29" ht="15" customHeight="1" thickBot="1" x14ac:dyDescent="0.3">
      <c r="A31" s="20"/>
      <c r="B31" s="20"/>
      <c r="C31" s="20"/>
      <c r="D31" s="20"/>
      <c r="E31" s="20"/>
      <c r="F31" s="20"/>
      <c r="G31" s="20"/>
      <c r="H31" s="20"/>
      <c r="I31" s="20"/>
      <c r="J31" s="20"/>
      <c r="K31" s="20"/>
      <c r="L31" s="88"/>
      <c r="M31" s="20"/>
      <c r="N31" s="20"/>
      <c r="O31" s="20"/>
      <c r="P31" s="22"/>
      <c r="Q31" s="201"/>
      <c r="R31" s="210" t="s">
        <v>27876</v>
      </c>
      <c r="S31" s="216">
        <v>99060</v>
      </c>
      <c r="T31" s="222" t="s">
        <v>461</v>
      </c>
      <c r="U31" s="192"/>
      <c r="V31" s="192"/>
      <c r="W31" s="192"/>
      <c r="X31" s="96"/>
      <c r="Y31" s="95"/>
      <c r="Z31" s="90"/>
      <c r="AA31" s="90"/>
      <c r="AB31" s="90"/>
      <c r="AC31" s="83"/>
    </row>
    <row r="32" spans="1:29" ht="18.75" customHeight="1" thickTop="1" x14ac:dyDescent="0.25">
      <c r="A32" s="264" t="s">
        <v>27862</v>
      </c>
      <c r="B32" s="265"/>
      <c r="C32" s="265"/>
      <c r="D32" s="265"/>
      <c r="E32" s="265"/>
      <c r="F32" s="265"/>
      <c r="G32" s="265"/>
      <c r="H32" s="265"/>
      <c r="I32" s="265"/>
      <c r="J32" s="265"/>
      <c r="K32" s="266"/>
      <c r="N32" s="20"/>
      <c r="O32" s="20"/>
      <c r="P32" s="206"/>
      <c r="Q32" s="201"/>
      <c r="R32" s="209" t="s">
        <v>817</v>
      </c>
      <c r="S32" s="216">
        <v>98035</v>
      </c>
      <c r="T32" s="222" t="s">
        <v>459</v>
      </c>
      <c r="U32" s="192"/>
      <c r="V32" s="192"/>
      <c r="W32" s="192"/>
      <c r="X32" s="96"/>
      <c r="Y32" s="95"/>
      <c r="Z32" s="90"/>
      <c r="AA32" s="90"/>
      <c r="AB32" s="90"/>
      <c r="AC32" s="83"/>
    </row>
    <row r="33" spans="1:23" ht="15.75" customHeight="1" thickBot="1" x14ac:dyDescent="0.3">
      <c r="A33" s="180"/>
      <c r="B33" s="181"/>
      <c r="C33" s="251" t="s">
        <v>1249</v>
      </c>
      <c r="D33" s="251"/>
      <c r="E33" s="251"/>
      <c r="F33" s="252" t="s">
        <v>27871</v>
      </c>
      <c r="G33" s="252"/>
      <c r="H33" s="252"/>
      <c r="I33" s="157"/>
      <c r="J33" s="182"/>
      <c r="K33" s="183"/>
      <c r="R33" s="209" t="s">
        <v>818</v>
      </c>
      <c r="S33" s="216">
        <v>15065</v>
      </c>
      <c r="T33" s="222" t="s">
        <v>448</v>
      </c>
      <c r="U33" s="192"/>
      <c r="V33" s="192"/>
      <c r="W33" s="192"/>
    </row>
    <row r="34" spans="1:23" ht="15.75" thickTop="1" x14ac:dyDescent="0.25">
      <c r="R34" s="209" t="s">
        <v>683</v>
      </c>
      <c r="S34" s="216">
        <v>16013</v>
      </c>
      <c r="T34" s="222" t="s">
        <v>448</v>
      </c>
      <c r="U34" s="192"/>
      <c r="V34" s="192"/>
      <c r="W34" s="192"/>
    </row>
    <row r="35" spans="1:23" ht="15.75" customHeight="1" x14ac:dyDescent="0.25">
      <c r="A35" s="253" t="s">
        <v>165</v>
      </c>
      <c r="B35" s="253"/>
      <c r="C35" s="253"/>
      <c r="D35" s="253"/>
      <c r="E35" s="253"/>
      <c r="F35" s="253"/>
      <c r="G35" s="253"/>
      <c r="H35" s="253"/>
      <c r="I35" s="253"/>
      <c r="J35" s="253"/>
      <c r="K35" s="253"/>
      <c r="R35" s="209" t="s">
        <v>71</v>
      </c>
      <c r="S35" s="216">
        <v>96005</v>
      </c>
      <c r="T35" s="222" t="s">
        <v>459</v>
      </c>
      <c r="U35" s="192"/>
      <c r="V35" s="192"/>
      <c r="W35" s="192"/>
    </row>
    <row r="36" spans="1:23" ht="15" x14ac:dyDescent="0.25">
      <c r="R36" s="209" t="s">
        <v>210</v>
      </c>
      <c r="S36" s="216">
        <v>78050</v>
      </c>
      <c r="T36" s="222" t="s">
        <v>468</v>
      </c>
      <c r="U36" s="192"/>
      <c r="V36" s="192"/>
      <c r="W36" s="192"/>
    </row>
    <row r="37" spans="1:23" ht="23.25" customHeight="1" x14ac:dyDescent="0.25">
      <c r="B37" s="267" t="s">
        <v>164</v>
      </c>
      <c r="C37" s="268"/>
      <c r="D37" s="284" t="s">
        <v>27908</v>
      </c>
      <c r="E37" s="285"/>
      <c r="F37" s="286"/>
      <c r="L37" s="184" t="str">
        <f>PROPER(D37)</f>
        <v/>
      </c>
      <c r="R37" s="209" t="s">
        <v>211</v>
      </c>
      <c r="S37" s="216">
        <v>44045</v>
      </c>
      <c r="T37" s="222" t="s">
        <v>452</v>
      </c>
      <c r="U37" s="192"/>
      <c r="V37" s="192"/>
      <c r="W37" s="192"/>
    </row>
    <row r="38" spans="1:23" ht="15" customHeight="1" x14ac:dyDescent="0.25">
      <c r="B38" s="267" t="s">
        <v>166</v>
      </c>
      <c r="C38" s="268"/>
      <c r="D38" s="152" t="str">
        <f>IF(ISERROR(VLOOKUP(D37,R3:T1112,2)),"",(VLOOKUP(D37,R3:T1112,2)))</f>
        <v/>
      </c>
      <c r="E38" s="153"/>
      <c r="F38" s="154"/>
      <c r="R38" s="209" t="s">
        <v>72</v>
      </c>
      <c r="S38" s="216">
        <v>88022</v>
      </c>
      <c r="T38" s="222" t="s">
        <v>457</v>
      </c>
      <c r="U38" s="192"/>
      <c r="V38" s="192"/>
      <c r="W38" s="192"/>
    </row>
    <row r="39" spans="1:23" ht="15" customHeight="1" x14ac:dyDescent="0.25">
      <c r="B39" s="267" t="s">
        <v>167</v>
      </c>
      <c r="C39" s="268"/>
      <c r="D39" s="155" t="str">
        <f>IF(ISERROR(VLOOKUP(D38,S3:T1112,2,FALSE)),"",(VLOOKUP(D38,S3:T1112,2,FALSE)))</f>
        <v/>
      </c>
      <c r="E39" s="281" t="str">
        <f>IF(ISERROR(VLOOKUP(D39,No_region,2,FALSE)),"",(VLOOKUP(D39,No_region,2,FALSE)))</f>
        <v/>
      </c>
      <c r="F39" s="282"/>
      <c r="R39" s="209" t="s">
        <v>73</v>
      </c>
      <c r="S39" s="216">
        <v>37210</v>
      </c>
      <c r="T39" s="222" t="s">
        <v>450</v>
      </c>
      <c r="U39" s="192"/>
      <c r="V39" s="192"/>
      <c r="W39" s="192"/>
    </row>
    <row r="40" spans="1:23" ht="15" x14ac:dyDescent="0.25">
      <c r="R40" s="209" t="s">
        <v>74</v>
      </c>
      <c r="S40" s="216">
        <v>66107</v>
      </c>
      <c r="T40" s="222" t="s">
        <v>454</v>
      </c>
      <c r="U40" s="192"/>
      <c r="V40" s="192"/>
      <c r="W40" s="192"/>
    </row>
    <row r="41" spans="1:23" ht="15" x14ac:dyDescent="0.25">
      <c r="R41" s="209" t="s">
        <v>75</v>
      </c>
      <c r="S41" s="216">
        <v>85020</v>
      </c>
      <c r="T41" s="222" t="s">
        <v>457</v>
      </c>
      <c r="U41" s="192"/>
      <c r="V41" s="192"/>
      <c r="W41" s="192"/>
    </row>
    <row r="42" spans="1:23" ht="15" customHeight="1" x14ac:dyDescent="0.25">
      <c r="B42" s="267" t="s">
        <v>168</v>
      </c>
      <c r="C42" s="268"/>
      <c r="D42" s="269"/>
      <c r="E42" s="270"/>
      <c r="F42" s="271"/>
      <c r="R42" s="209" t="s">
        <v>76</v>
      </c>
      <c r="S42" s="216">
        <v>27028</v>
      </c>
      <c r="T42" s="222" t="s">
        <v>464</v>
      </c>
      <c r="U42" s="192"/>
      <c r="V42" s="192"/>
      <c r="W42" s="192"/>
    </row>
    <row r="43" spans="1:23" ht="15" customHeight="1" x14ac:dyDescent="0.25">
      <c r="B43" s="267" t="s">
        <v>169</v>
      </c>
      <c r="C43" s="268"/>
      <c r="D43" s="269"/>
      <c r="E43" s="270"/>
      <c r="F43" s="271"/>
      <c r="R43" s="209" t="s">
        <v>77</v>
      </c>
      <c r="S43" s="216">
        <v>70022</v>
      </c>
      <c r="T43" s="222" t="s">
        <v>470</v>
      </c>
      <c r="U43" s="192"/>
      <c r="V43" s="192"/>
      <c r="W43" s="192"/>
    </row>
    <row r="44" spans="1:23" ht="15" customHeight="1" x14ac:dyDescent="0.25">
      <c r="B44" s="267" t="s">
        <v>170</v>
      </c>
      <c r="C44" s="268"/>
      <c r="D44" s="283"/>
      <c r="E44" s="283"/>
      <c r="F44" s="283"/>
      <c r="R44" s="209" t="s">
        <v>78</v>
      </c>
      <c r="S44" s="216">
        <v>31008</v>
      </c>
      <c r="T44" s="222" t="s">
        <v>464</v>
      </c>
      <c r="U44" s="192"/>
      <c r="V44" s="192"/>
      <c r="W44" s="192"/>
    </row>
    <row r="45" spans="1:23" ht="15" x14ac:dyDescent="0.25">
      <c r="B45" s="156" t="s">
        <v>1490</v>
      </c>
      <c r="D45" s="278"/>
      <c r="E45" s="279"/>
      <c r="F45" s="280"/>
      <c r="R45" s="209" t="s">
        <v>79</v>
      </c>
      <c r="S45" s="216">
        <v>19105</v>
      </c>
      <c r="T45" s="222" t="s">
        <v>464</v>
      </c>
      <c r="U45" s="192"/>
      <c r="V45" s="192"/>
      <c r="W45" s="192"/>
    </row>
    <row r="46" spans="1:23" ht="15" x14ac:dyDescent="0.25">
      <c r="R46" s="209" t="s">
        <v>80</v>
      </c>
      <c r="S46" s="216">
        <v>21025</v>
      </c>
      <c r="T46" s="222" t="s">
        <v>448</v>
      </c>
      <c r="U46" s="192"/>
      <c r="V46" s="192"/>
      <c r="W46" s="192"/>
    </row>
    <row r="47" spans="1:23" ht="15" x14ac:dyDescent="0.25">
      <c r="B47" s="33" t="s">
        <v>171</v>
      </c>
      <c r="C47" s="33"/>
      <c r="R47" s="209" t="s">
        <v>81</v>
      </c>
      <c r="S47" s="216">
        <v>38010</v>
      </c>
      <c r="T47" s="222" t="s">
        <v>472</v>
      </c>
      <c r="U47" s="192"/>
      <c r="V47" s="192"/>
      <c r="W47" s="192"/>
    </row>
    <row r="48" spans="1:23" ht="15" x14ac:dyDescent="0.25">
      <c r="B48" s="272"/>
      <c r="C48" s="273"/>
      <c r="D48" s="273"/>
      <c r="E48" s="273"/>
      <c r="F48" s="273"/>
      <c r="G48" s="273"/>
      <c r="H48" s="273"/>
      <c r="I48" s="273"/>
      <c r="J48" s="273"/>
      <c r="K48" s="274"/>
      <c r="R48" s="209" t="s">
        <v>212</v>
      </c>
      <c r="S48" s="216">
        <v>46040</v>
      </c>
      <c r="T48" s="222" t="s">
        <v>470</v>
      </c>
      <c r="U48" s="192"/>
      <c r="V48" s="192"/>
      <c r="W48" s="192"/>
    </row>
    <row r="49" spans="2:23" ht="15" x14ac:dyDescent="0.25">
      <c r="B49" s="275"/>
      <c r="C49" s="276"/>
      <c r="D49" s="276"/>
      <c r="E49" s="276"/>
      <c r="F49" s="276"/>
      <c r="G49" s="276"/>
      <c r="H49" s="276"/>
      <c r="I49" s="276"/>
      <c r="J49" s="276"/>
      <c r="K49" s="277"/>
      <c r="R49" s="209" t="s">
        <v>82</v>
      </c>
      <c r="S49" s="216">
        <v>46035</v>
      </c>
      <c r="T49" s="222" t="s">
        <v>470</v>
      </c>
      <c r="U49" s="192"/>
      <c r="V49" s="192"/>
      <c r="W49" s="192"/>
    </row>
    <row r="50" spans="2:23" ht="15" x14ac:dyDescent="0.25">
      <c r="R50" s="209" t="s">
        <v>83</v>
      </c>
      <c r="S50" s="216">
        <v>94250</v>
      </c>
      <c r="T50" s="222" t="s">
        <v>446</v>
      </c>
      <c r="U50" s="192"/>
      <c r="V50" s="192"/>
      <c r="W50" s="192"/>
    </row>
    <row r="51" spans="2:23" ht="15" x14ac:dyDescent="0.25">
      <c r="B51" s="33" t="s">
        <v>27863</v>
      </c>
      <c r="R51" s="209" t="s">
        <v>213</v>
      </c>
      <c r="S51" s="216">
        <v>89050</v>
      </c>
      <c r="T51" s="222" t="s">
        <v>457</v>
      </c>
      <c r="U51" s="192"/>
      <c r="V51" s="192"/>
      <c r="W51" s="192"/>
    </row>
    <row r="52" spans="2:23" ht="15" x14ac:dyDescent="0.25">
      <c r="B52" s="258" t="s">
        <v>27875</v>
      </c>
      <c r="C52" s="259"/>
      <c r="D52" s="259"/>
      <c r="E52" s="259"/>
      <c r="F52" s="259"/>
      <c r="G52" s="259"/>
      <c r="H52" s="259"/>
      <c r="I52" s="259"/>
      <c r="J52" s="259"/>
      <c r="K52" s="260"/>
      <c r="R52" s="209" t="s">
        <v>84</v>
      </c>
      <c r="S52" s="216">
        <v>85065</v>
      </c>
      <c r="T52" s="222" t="s">
        <v>457</v>
      </c>
      <c r="U52" s="192"/>
      <c r="V52" s="192"/>
      <c r="W52" s="192"/>
    </row>
    <row r="53" spans="2:23" ht="15" x14ac:dyDescent="0.25">
      <c r="B53" s="261"/>
      <c r="C53" s="262"/>
      <c r="D53" s="262"/>
      <c r="E53" s="262"/>
      <c r="F53" s="262"/>
      <c r="G53" s="262"/>
      <c r="H53" s="262"/>
      <c r="I53" s="262"/>
      <c r="J53" s="262"/>
      <c r="K53" s="263"/>
      <c r="R53" s="209" t="s">
        <v>85</v>
      </c>
      <c r="S53" s="216">
        <v>57040</v>
      </c>
      <c r="T53" s="222" t="s">
        <v>470</v>
      </c>
      <c r="U53" s="192"/>
      <c r="V53" s="192"/>
      <c r="W53" s="192"/>
    </row>
    <row r="54" spans="2:23" ht="15" x14ac:dyDescent="0.25">
      <c r="R54" s="209" t="s">
        <v>214</v>
      </c>
      <c r="S54" s="216">
        <v>88070</v>
      </c>
      <c r="T54" s="222" t="s">
        <v>457</v>
      </c>
      <c r="U54" s="192"/>
      <c r="V54" s="192"/>
      <c r="W54" s="192"/>
    </row>
    <row r="55" spans="2:23" ht="15" x14ac:dyDescent="0.25">
      <c r="R55" s="209" t="s">
        <v>86</v>
      </c>
      <c r="S55" s="216">
        <v>18065</v>
      </c>
      <c r="T55" s="222" t="s">
        <v>464</v>
      </c>
      <c r="U55" s="192"/>
      <c r="V55" s="192"/>
      <c r="W55" s="192"/>
    </row>
    <row r="56" spans="2:23" ht="15" x14ac:dyDescent="0.25">
      <c r="R56" s="209" t="s">
        <v>87</v>
      </c>
      <c r="S56" s="216">
        <v>52035</v>
      </c>
      <c r="T56" s="222" t="s">
        <v>467</v>
      </c>
      <c r="U56" s="192"/>
      <c r="V56" s="192"/>
      <c r="W56" s="192"/>
    </row>
    <row r="57" spans="2:23" ht="15" x14ac:dyDescent="0.25">
      <c r="R57" s="209" t="s">
        <v>215</v>
      </c>
      <c r="S57" s="216">
        <v>48005</v>
      </c>
      <c r="T57" s="222" t="s">
        <v>470</v>
      </c>
      <c r="U57" s="192"/>
      <c r="V57" s="192"/>
      <c r="W57" s="192"/>
    </row>
    <row r="58" spans="2:23" ht="15" x14ac:dyDescent="0.25">
      <c r="R58" s="209" t="s">
        <v>88</v>
      </c>
      <c r="S58" s="216">
        <v>13055</v>
      </c>
      <c r="T58" s="222" t="s">
        <v>444</v>
      </c>
      <c r="U58" s="192"/>
      <c r="V58" s="192"/>
      <c r="W58" s="192"/>
    </row>
    <row r="59" spans="2:23" ht="15" x14ac:dyDescent="0.25">
      <c r="R59" s="209" t="s">
        <v>89</v>
      </c>
      <c r="S59" s="216">
        <v>73015</v>
      </c>
      <c r="T59" s="222" t="s">
        <v>468</v>
      </c>
      <c r="U59" s="192"/>
      <c r="V59" s="192"/>
      <c r="W59" s="192"/>
    </row>
    <row r="60" spans="2:23" ht="15" x14ac:dyDescent="0.25">
      <c r="R60" s="209" t="s">
        <v>90</v>
      </c>
      <c r="S60" s="216">
        <v>98005</v>
      </c>
      <c r="T60" s="222" t="s">
        <v>459</v>
      </c>
      <c r="U60" s="192"/>
      <c r="V60" s="192"/>
      <c r="W60" s="192"/>
    </row>
    <row r="61" spans="2:23" ht="15" x14ac:dyDescent="0.25">
      <c r="R61" s="209" t="s">
        <v>216</v>
      </c>
      <c r="S61" s="216">
        <v>83045</v>
      </c>
      <c r="T61" s="222" t="s">
        <v>455</v>
      </c>
      <c r="U61" s="192"/>
      <c r="V61" s="192"/>
      <c r="W61" s="192"/>
    </row>
    <row r="62" spans="2:23" ht="15" x14ac:dyDescent="0.25">
      <c r="R62" s="209" t="s">
        <v>217</v>
      </c>
      <c r="S62" s="216">
        <v>80115</v>
      </c>
      <c r="T62" s="222" t="s">
        <v>455</v>
      </c>
      <c r="U62" s="192"/>
      <c r="V62" s="192"/>
      <c r="W62" s="192"/>
    </row>
    <row r="63" spans="2:23" ht="15" x14ac:dyDescent="0.25">
      <c r="R63" s="209" t="s">
        <v>91</v>
      </c>
      <c r="S63" s="216">
        <v>73005</v>
      </c>
      <c r="T63" s="222" t="s">
        <v>468</v>
      </c>
      <c r="U63" s="192"/>
      <c r="V63" s="192"/>
      <c r="W63" s="192"/>
    </row>
    <row r="64" spans="2:23" ht="15" x14ac:dyDescent="0.25">
      <c r="R64" s="209" t="s">
        <v>27877</v>
      </c>
      <c r="S64" s="216">
        <v>21045</v>
      </c>
      <c r="T64" s="222" t="s">
        <v>448</v>
      </c>
      <c r="U64" s="192"/>
      <c r="V64" s="192"/>
      <c r="W64" s="192"/>
    </row>
    <row r="65" spans="18:23" ht="15" x14ac:dyDescent="0.25">
      <c r="R65" s="209" t="s">
        <v>92</v>
      </c>
      <c r="S65" s="216">
        <v>73030</v>
      </c>
      <c r="T65" s="222" t="s">
        <v>468</v>
      </c>
      <c r="U65" s="192"/>
      <c r="V65" s="192"/>
      <c r="W65" s="192"/>
    </row>
    <row r="66" spans="18:23" ht="15" x14ac:dyDescent="0.25">
      <c r="R66" s="209" t="s">
        <v>218</v>
      </c>
      <c r="S66" s="216">
        <v>83085</v>
      </c>
      <c r="T66" s="222" t="s">
        <v>455</v>
      </c>
      <c r="U66" s="192"/>
      <c r="V66" s="192"/>
      <c r="W66" s="192"/>
    </row>
    <row r="67" spans="18:23" ht="15" x14ac:dyDescent="0.25">
      <c r="R67" s="209" t="s">
        <v>219</v>
      </c>
      <c r="S67" s="216">
        <v>45095</v>
      </c>
      <c r="T67" s="222" t="s">
        <v>452</v>
      </c>
      <c r="U67" s="192"/>
      <c r="V67" s="192"/>
      <c r="W67" s="192"/>
    </row>
    <row r="68" spans="18:23" ht="15" x14ac:dyDescent="0.25">
      <c r="R68" s="209" t="s">
        <v>220</v>
      </c>
      <c r="S68" s="216">
        <v>46065</v>
      </c>
      <c r="T68" s="222" t="s">
        <v>470</v>
      </c>
      <c r="U68" s="192"/>
      <c r="V68" s="192"/>
      <c r="W68" s="192"/>
    </row>
    <row r="69" spans="18:23" ht="15" x14ac:dyDescent="0.25">
      <c r="R69" s="209" t="s">
        <v>93</v>
      </c>
      <c r="S69" s="216" t="s">
        <v>94</v>
      </c>
      <c r="T69" s="222" t="s">
        <v>463</v>
      </c>
      <c r="U69" s="192"/>
      <c r="V69" s="192"/>
      <c r="W69" s="192"/>
    </row>
    <row r="70" spans="18:23" ht="15" x14ac:dyDescent="0.25">
      <c r="R70" s="209" t="s">
        <v>95</v>
      </c>
      <c r="S70" s="216">
        <v>98010</v>
      </c>
      <c r="T70" s="222" t="s">
        <v>459</v>
      </c>
      <c r="U70" s="192"/>
      <c r="V70" s="192"/>
      <c r="W70" s="192"/>
    </row>
    <row r="71" spans="18:23" ht="15" x14ac:dyDescent="0.25">
      <c r="R71" s="209" t="s">
        <v>96</v>
      </c>
      <c r="S71" s="216">
        <v>42040</v>
      </c>
      <c r="T71" s="222" t="s">
        <v>452</v>
      </c>
      <c r="U71" s="192"/>
      <c r="V71" s="192"/>
      <c r="W71" s="192"/>
    </row>
    <row r="72" spans="18:23" ht="15" x14ac:dyDescent="0.25">
      <c r="R72" s="209" t="s">
        <v>97</v>
      </c>
      <c r="S72" s="216">
        <v>58033</v>
      </c>
      <c r="T72" s="222" t="s">
        <v>470</v>
      </c>
      <c r="U72" s="192"/>
      <c r="V72" s="192"/>
      <c r="W72" s="192"/>
    </row>
    <row r="73" spans="18:23" ht="15" x14ac:dyDescent="0.25">
      <c r="R73" s="209" t="s">
        <v>98</v>
      </c>
      <c r="S73" s="216">
        <v>83050</v>
      </c>
      <c r="T73" s="222" t="s">
        <v>455</v>
      </c>
      <c r="U73" s="192"/>
      <c r="V73" s="192"/>
      <c r="W73" s="192"/>
    </row>
    <row r="74" spans="18:23" ht="15" x14ac:dyDescent="0.25">
      <c r="R74" s="209" t="s">
        <v>221</v>
      </c>
      <c r="S74" s="216">
        <v>80145</v>
      </c>
      <c r="T74" s="222" t="s">
        <v>455</v>
      </c>
      <c r="U74" s="192"/>
      <c r="V74" s="192"/>
      <c r="W74" s="192"/>
    </row>
    <row r="75" spans="18:23" ht="15" x14ac:dyDescent="0.25">
      <c r="R75" s="209" t="s">
        <v>99</v>
      </c>
      <c r="S75" s="216">
        <v>78075</v>
      </c>
      <c r="T75" s="222" t="s">
        <v>468</v>
      </c>
      <c r="U75" s="192"/>
      <c r="V75" s="192"/>
      <c r="W75" s="192"/>
    </row>
    <row r="76" spans="18:23" ht="15" x14ac:dyDescent="0.25">
      <c r="R76" s="209" t="s">
        <v>222</v>
      </c>
      <c r="S76" s="216">
        <v>46090</v>
      </c>
      <c r="T76" s="222" t="s">
        <v>470</v>
      </c>
      <c r="U76" s="192"/>
      <c r="V76" s="192"/>
      <c r="W76" s="192"/>
    </row>
    <row r="77" spans="18:23" ht="15" x14ac:dyDescent="0.25">
      <c r="R77" s="209" t="s">
        <v>223</v>
      </c>
      <c r="S77" s="216">
        <v>84005</v>
      </c>
      <c r="T77" s="222" t="s">
        <v>455</v>
      </c>
      <c r="U77" s="192"/>
      <c r="V77" s="192"/>
      <c r="W77" s="192"/>
    </row>
    <row r="78" spans="18:23" ht="15" x14ac:dyDescent="0.25">
      <c r="R78" s="209" t="s">
        <v>224</v>
      </c>
      <c r="S78" s="216">
        <v>46070</v>
      </c>
      <c r="T78" s="222" t="s">
        <v>470</v>
      </c>
      <c r="U78" s="192"/>
      <c r="V78" s="192"/>
      <c r="W78" s="192"/>
    </row>
    <row r="79" spans="18:23" ht="15" x14ac:dyDescent="0.25">
      <c r="R79" s="209" t="s">
        <v>100</v>
      </c>
      <c r="S79" s="216">
        <v>46078</v>
      </c>
      <c r="T79" s="222" t="s">
        <v>470</v>
      </c>
      <c r="U79" s="192"/>
      <c r="V79" s="192"/>
      <c r="W79" s="192"/>
    </row>
    <row r="80" spans="18:23" ht="15" x14ac:dyDescent="0.25">
      <c r="R80" s="209" t="s">
        <v>101</v>
      </c>
      <c r="S80" s="216">
        <v>58007</v>
      </c>
      <c r="T80" s="222" t="s">
        <v>470</v>
      </c>
      <c r="U80" s="192"/>
      <c r="V80" s="192"/>
      <c r="W80" s="192"/>
    </row>
    <row r="81" spans="18:23" ht="15" x14ac:dyDescent="0.25">
      <c r="R81" s="209" t="s">
        <v>102</v>
      </c>
      <c r="S81" s="216">
        <v>76043</v>
      </c>
      <c r="T81" s="222" t="s">
        <v>468</v>
      </c>
      <c r="U81" s="192"/>
      <c r="V81" s="192"/>
      <c r="W81" s="192"/>
    </row>
    <row r="82" spans="18:23" ht="15" x14ac:dyDescent="0.25">
      <c r="R82" s="209" t="s">
        <v>103</v>
      </c>
      <c r="S82" s="216">
        <v>84025</v>
      </c>
      <c r="T82" s="222" t="s">
        <v>455</v>
      </c>
      <c r="U82" s="192"/>
      <c r="V82" s="192"/>
      <c r="W82" s="192"/>
    </row>
    <row r="83" spans="18:23" ht="15" x14ac:dyDescent="0.25">
      <c r="R83" s="209" t="s">
        <v>104</v>
      </c>
      <c r="S83" s="216">
        <v>41070</v>
      </c>
      <c r="T83" s="222" t="s">
        <v>452</v>
      </c>
      <c r="U83" s="192"/>
      <c r="V83" s="192"/>
      <c r="W83" s="192"/>
    </row>
    <row r="84" spans="18:23" ht="15" x14ac:dyDescent="0.25">
      <c r="R84" s="209" t="s">
        <v>105</v>
      </c>
      <c r="S84" s="217">
        <v>12057</v>
      </c>
      <c r="T84" s="222" t="s">
        <v>444</v>
      </c>
      <c r="U84" s="192"/>
      <c r="V84" s="192"/>
      <c r="W84" s="192"/>
    </row>
    <row r="85" spans="18:23" ht="15" x14ac:dyDescent="0.25">
      <c r="R85" s="209" t="s">
        <v>106</v>
      </c>
      <c r="S85" s="216">
        <v>59030</v>
      </c>
      <c r="T85" s="222" t="s">
        <v>470</v>
      </c>
      <c r="U85" s="192"/>
      <c r="V85" s="192"/>
      <c r="W85" s="192"/>
    </row>
    <row r="86" spans="18:23" ht="15" x14ac:dyDescent="0.25">
      <c r="R86" s="209" t="s">
        <v>819</v>
      </c>
      <c r="S86" s="216">
        <v>84030</v>
      </c>
      <c r="T86" s="222" t="s">
        <v>455</v>
      </c>
      <c r="U86" s="192"/>
      <c r="V86" s="192"/>
      <c r="W86" s="192"/>
    </row>
    <row r="87" spans="18:23" ht="15" x14ac:dyDescent="0.25">
      <c r="R87" s="209" t="s">
        <v>820</v>
      </c>
      <c r="S87" s="216">
        <v>67020</v>
      </c>
      <c r="T87" s="222" t="s">
        <v>470</v>
      </c>
      <c r="U87" s="192"/>
      <c r="V87" s="192"/>
      <c r="W87" s="192"/>
    </row>
    <row r="88" spans="18:23" ht="15" x14ac:dyDescent="0.25">
      <c r="R88" s="209" t="s">
        <v>225</v>
      </c>
      <c r="S88" s="216">
        <v>82020</v>
      </c>
      <c r="T88" s="222" t="s">
        <v>455</v>
      </c>
      <c r="U88" s="192"/>
      <c r="V88" s="192"/>
      <c r="W88" s="192"/>
    </row>
    <row r="89" spans="18:23" ht="15" x14ac:dyDescent="0.25">
      <c r="R89" s="209" t="s">
        <v>821</v>
      </c>
      <c r="S89" s="216" t="s">
        <v>822</v>
      </c>
      <c r="T89" s="222" t="s">
        <v>463</v>
      </c>
      <c r="U89" s="192"/>
      <c r="V89" s="192"/>
      <c r="W89" s="192"/>
    </row>
    <row r="90" spans="18:23" ht="15" x14ac:dyDescent="0.25">
      <c r="R90" s="209" t="s">
        <v>823</v>
      </c>
      <c r="S90" s="216" t="s">
        <v>824</v>
      </c>
      <c r="T90" s="222" t="s">
        <v>463</v>
      </c>
      <c r="U90" s="192"/>
      <c r="V90" s="192"/>
      <c r="W90" s="192"/>
    </row>
    <row r="91" spans="18:23" ht="15" x14ac:dyDescent="0.25">
      <c r="R91" s="209" t="s">
        <v>825</v>
      </c>
      <c r="S91" s="216">
        <v>18045</v>
      </c>
      <c r="T91" s="222" t="s">
        <v>464</v>
      </c>
      <c r="U91" s="192"/>
      <c r="V91" s="192"/>
      <c r="W91" s="192"/>
    </row>
    <row r="92" spans="18:23" ht="15" x14ac:dyDescent="0.25">
      <c r="R92" s="209" t="s">
        <v>826</v>
      </c>
      <c r="S92" s="216">
        <v>34030</v>
      </c>
      <c r="T92" s="222" t="s">
        <v>448</v>
      </c>
      <c r="U92" s="192"/>
      <c r="V92" s="192"/>
      <c r="W92" s="192"/>
    </row>
    <row r="93" spans="18:23" ht="15" x14ac:dyDescent="0.25">
      <c r="R93" s="209" t="s">
        <v>827</v>
      </c>
      <c r="S93" s="216">
        <v>57010</v>
      </c>
      <c r="T93" s="222" t="s">
        <v>470</v>
      </c>
      <c r="U93" s="192"/>
      <c r="V93" s="192"/>
      <c r="W93" s="192"/>
    </row>
    <row r="94" spans="18:23" ht="15" x14ac:dyDescent="0.25">
      <c r="R94" s="209" t="s">
        <v>828</v>
      </c>
      <c r="S94" s="216" t="s">
        <v>829</v>
      </c>
      <c r="T94" s="222" t="s">
        <v>463</v>
      </c>
      <c r="U94" s="192"/>
      <c r="V94" s="192"/>
      <c r="W94" s="192"/>
    </row>
    <row r="95" spans="18:23" ht="15" x14ac:dyDescent="0.25">
      <c r="R95" s="209" t="s">
        <v>226</v>
      </c>
      <c r="S95" s="218" t="s">
        <v>227</v>
      </c>
      <c r="T95" s="222" t="s">
        <v>463</v>
      </c>
      <c r="U95" s="192"/>
      <c r="V95" s="192"/>
      <c r="W95" s="192"/>
    </row>
    <row r="96" spans="18:23" ht="15" x14ac:dyDescent="0.25">
      <c r="R96" s="209" t="s">
        <v>830</v>
      </c>
      <c r="S96" s="216" t="s">
        <v>831</v>
      </c>
      <c r="T96" s="222" t="s">
        <v>444</v>
      </c>
      <c r="U96" s="192"/>
      <c r="V96" s="192"/>
      <c r="W96" s="192"/>
    </row>
    <row r="97" spans="18:23" ht="15" x14ac:dyDescent="0.25">
      <c r="R97" s="209" t="s">
        <v>228</v>
      </c>
      <c r="S97" s="216">
        <v>83040</v>
      </c>
      <c r="T97" s="222" t="s">
        <v>455</v>
      </c>
      <c r="U97" s="192"/>
      <c r="V97" s="192"/>
      <c r="W97" s="192"/>
    </row>
    <row r="98" spans="18:23" ht="15" x14ac:dyDescent="0.25">
      <c r="R98" s="209" t="s">
        <v>832</v>
      </c>
      <c r="S98" s="216">
        <v>57005</v>
      </c>
      <c r="T98" s="222" t="s">
        <v>470</v>
      </c>
      <c r="U98" s="192"/>
      <c r="V98" s="192"/>
      <c r="W98" s="192"/>
    </row>
    <row r="99" spans="18:23" ht="15" x14ac:dyDescent="0.25">
      <c r="R99" s="209" t="s">
        <v>833</v>
      </c>
      <c r="S99" s="216">
        <v>91020</v>
      </c>
      <c r="T99" s="222" t="s">
        <v>446</v>
      </c>
      <c r="U99" s="192"/>
      <c r="V99" s="192"/>
      <c r="W99" s="192"/>
    </row>
    <row r="100" spans="18:23" ht="15" x14ac:dyDescent="0.25">
      <c r="R100" s="209" t="s">
        <v>834</v>
      </c>
      <c r="S100" s="216">
        <v>37220</v>
      </c>
      <c r="T100" s="222" t="s">
        <v>450</v>
      </c>
      <c r="U100" s="192"/>
      <c r="V100" s="192"/>
      <c r="W100" s="192"/>
    </row>
    <row r="101" spans="18:23" ht="15" x14ac:dyDescent="0.25">
      <c r="R101" s="209" t="s">
        <v>835</v>
      </c>
      <c r="S101" s="216">
        <v>88005</v>
      </c>
      <c r="T101" s="222" t="s">
        <v>457</v>
      </c>
      <c r="U101" s="192"/>
      <c r="V101" s="192"/>
      <c r="W101" s="192"/>
    </row>
    <row r="102" spans="18:23" ht="15" x14ac:dyDescent="0.25">
      <c r="R102" s="209" t="s">
        <v>836</v>
      </c>
      <c r="S102" s="216" t="s">
        <v>837</v>
      </c>
      <c r="T102" s="222" t="s">
        <v>463</v>
      </c>
      <c r="U102" s="192"/>
      <c r="V102" s="192"/>
      <c r="W102" s="192"/>
    </row>
    <row r="103" spans="18:23" ht="15" x14ac:dyDescent="0.25">
      <c r="R103" s="209" t="s">
        <v>838</v>
      </c>
      <c r="S103" s="216">
        <v>99020</v>
      </c>
      <c r="T103" s="222" t="s">
        <v>461</v>
      </c>
      <c r="U103" s="192"/>
      <c r="V103" s="192"/>
      <c r="W103" s="192"/>
    </row>
    <row r="104" spans="18:23" ht="15" x14ac:dyDescent="0.25">
      <c r="R104" s="209" t="s">
        <v>839</v>
      </c>
      <c r="S104" s="216">
        <v>51080</v>
      </c>
      <c r="T104" s="222" t="s">
        <v>450</v>
      </c>
      <c r="U104" s="192"/>
      <c r="V104" s="192"/>
      <c r="W104" s="192"/>
    </row>
    <row r="105" spans="18:23" ht="15" x14ac:dyDescent="0.25">
      <c r="R105" s="209" t="s">
        <v>840</v>
      </c>
      <c r="S105" s="216">
        <v>60005</v>
      </c>
      <c r="T105" s="222" t="s">
        <v>467</v>
      </c>
      <c r="U105" s="192"/>
      <c r="V105" s="192"/>
      <c r="W105" s="192"/>
    </row>
    <row r="106" spans="18:23" ht="15" x14ac:dyDescent="0.25">
      <c r="R106" s="209" t="s">
        <v>229</v>
      </c>
      <c r="S106" s="216">
        <v>41020</v>
      </c>
      <c r="T106" s="222" t="s">
        <v>452</v>
      </c>
      <c r="U106" s="192"/>
      <c r="V106" s="192"/>
      <c r="W106" s="192"/>
    </row>
    <row r="107" spans="18:23" ht="15" x14ac:dyDescent="0.25">
      <c r="R107" s="209" t="s">
        <v>841</v>
      </c>
      <c r="S107" s="216">
        <v>67050</v>
      </c>
      <c r="T107" s="222" t="s">
        <v>470</v>
      </c>
      <c r="U107" s="192"/>
      <c r="V107" s="192"/>
      <c r="W107" s="192"/>
    </row>
    <row r="108" spans="18:23" ht="15" x14ac:dyDescent="0.25">
      <c r="R108" s="209" t="s">
        <v>842</v>
      </c>
      <c r="S108" s="216">
        <v>21035</v>
      </c>
      <c r="T108" s="222" t="s">
        <v>448</v>
      </c>
      <c r="U108" s="192"/>
      <c r="V108" s="192"/>
      <c r="W108" s="192"/>
    </row>
    <row r="109" spans="18:23" ht="15" x14ac:dyDescent="0.25">
      <c r="R109" s="209" t="s">
        <v>843</v>
      </c>
      <c r="S109" s="216">
        <v>87095</v>
      </c>
      <c r="T109" s="222" t="s">
        <v>457</v>
      </c>
      <c r="U109" s="192"/>
      <c r="V109" s="192"/>
      <c r="W109" s="192"/>
    </row>
    <row r="110" spans="18:23" ht="15" x14ac:dyDescent="0.25">
      <c r="R110" s="209" t="s">
        <v>230</v>
      </c>
      <c r="S110" s="216">
        <v>82025</v>
      </c>
      <c r="T110" s="222" t="s">
        <v>455</v>
      </c>
      <c r="U110" s="192"/>
      <c r="V110" s="192"/>
      <c r="W110" s="192"/>
    </row>
    <row r="111" spans="18:23" ht="15" x14ac:dyDescent="0.25">
      <c r="R111" s="209" t="s">
        <v>844</v>
      </c>
      <c r="S111" s="216">
        <v>80103</v>
      </c>
      <c r="T111" s="222" t="s">
        <v>455</v>
      </c>
      <c r="U111" s="192"/>
      <c r="V111" s="192"/>
      <c r="W111" s="192"/>
    </row>
    <row r="112" spans="18:23" ht="15" x14ac:dyDescent="0.25">
      <c r="R112" s="209" t="s">
        <v>845</v>
      </c>
      <c r="S112" s="216">
        <v>62047</v>
      </c>
      <c r="T112" s="222" t="s">
        <v>467</v>
      </c>
      <c r="U112" s="192"/>
      <c r="V112" s="192"/>
      <c r="W112" s="192"/>
    </row>
    <row r="113" spans="18:23" ht="15" x14ac:dyDescent="0.25">
      <c r="R113" s="209" t="s">
        <v>846</v>
      </c>
      <c r="S113" s="216">
        <v>39030</v>
      </c>
      <c r="T113" s="222" t="s">
        <v>472</v>
      </c>
      <c r="U113" s="192"/>
      <c r="V113" s="192"/>
      <c r="W113" s="192"/>
    </row>
    <row r="114" spans="18:23" ht="15" x14ac:dyDescent="0.25">
      <c r="R114" s="209" t="s">
        <v>847</v>
      </c>
      <c r="S114" s="216">
        <v>99025</v>
      </c>
      <c r="T114" s="222" t="s">
        <v>461</v>
      </c>
      <c r="U114" s="192"/>
      <c r="V114" s="192"/>
      <c r="W114" s="192"/>
    </row>
    <row r="115" spans="18:23" ht="15" x14ac:dyDescent="0.25">
      <c r="R115" s="209" t="s">
        <v>231</v>
      </c>
      <c r="S115" s="216">
        <v>84090</v>
      </c>
      <c r="T115" s="222" t="s">
        <v>455</v>
      </c>
      <c r="U115" s="192"/>
      <c r="V115" s="192"/>
      <c r="W115" s="192"/>
    </row>
    <row r="116" spans="18:23" ht="15" x14ac:dyDescent="0.25">
      <c r="R116" s="209" t="s">
        <v>848</v>
      </c>
      <c r="S116" s="216">
        <v>96035</v>
      </c>
      <c r="T116" s="222" t="s">
        <v>459</v>
      </c>
      <c r="U116" s="192"/>
      <c r="V116" s="192"/>
      <c r="W116" s="192"/>
    </row>
    <row r="117" spans="18:23" ht="15" x14ac:dyDescent="0.25">
      <c r="R117" s="209" t="s">
        <v>232</v>
      </c>
      <c r="S117" s="216">
        <v>79065</v>
      </c>
      <c r="T117" s="222" t="s">
        <v>468</v>
      </c>
      <c r="U117" s="192"/>
      <c r="V117" s="192"/>
      <c r="W117" s="192"/>
    </row>
    <row r="118" spans="18:23" ht="15" x14ac:dyDescent="0.25">
      <c r="R118" s="209" t="s">
        <v>849</v>
      </c>
      <c r="S118" s="216">
        <v>84015</v>
      </c>
      <c r="T118" s="222" t="s">
        <v>455</v>
      </c>
      <c r="U118" s="192"/>
      <c r="V118" s="192"/>
      <c r="W118" s="192"/>
    </row>
    <row r="119" spans="18:23" ht="15" x14ac:dyDescent="0.25">
      <c r="R119" s="209" t="s">
        <v>850</v>
      </c>
      <c r="S119" s="216">
        <v>15035</v>
      </c>
      <c r="T119" s="222" t="s">
        <v>448</v>
      </c>
      <c r="U119" s="192"/>
      <c r="V119" s="192"/>
      <c r="W119" s="192"/>
    </row>
    <row r="120" spans="18:23" ht="15" x14ac:dyDescent="0.25">
      <c r="R120" s="209" t="s">
        <v>233</v>
      </c>
      <c r="S120" s="216">
        <v>87110</v>
      </c>
      <c r="T120" s="222" t="s">
        <v>457</v>
      </c>
      <c r="U120" s="192"/>
      <c r="V120" s="192"/>
      <c r="W120" s="192"/>
    </row>
    <row r="121" spans="18:23" ht="15" x14ac:dyDescent="0.25">
      <c r="R121" s="209" t="s">
        <v>234</v>
      </c>
      <c r="S121" s="216">
        <v>87075</v>
      </c>
      <c r="T121" s="222" t="s">
        <v>457</v>
      </c>
      <c r="U121" s="192"/>
      <c r="V121" s="192"/>
      <c r="W121" s="192"/>
    </row>
    <row r="122" spans="18:23" ht="15" x14ac:dyDescent="0.25">
      <c r="R122" s="209" t="s">
        <v>235</v>
      </c>
      <c r="S122" s="216">
        <v>42110</v>
      </c>
      <c r="T122" s="222" t="s">
        <v>452</v>
      </c>
      <c r="U122" s="192"/>
      <c r="V122" s="192"/>
      <c r="W122" s="192"/>
    </row>
    <row r="123" spans="18:23" ht="15" x14ac:dyDescent="0.25">
      <c r="R123" s="209" t="s">
        <v>851</v>
      </c>
      <c r="S123" s="216" t="s">
        <v>852</v>
      </c>
      <c r="T123" s="222" t="s">
        <v>463</v>
      </c>
      <c r="U123" s="192"/>
      <c r="V123" s="192"/>
      <c r="W123" s="192"/>
    </row>
    <row r="124" spans="18:23" ht="15" x14ac:dyDescent="0.25">
      <c r="R124" s="209" t="s">
        <v>853</v>
      </c>
      <c r="S124" s="216">
        <v>44037</v>
      </c>
      <c r="T124" s="222" t="s">
        <v>452</v>
      </c>
      <c r="U124" s="192"/>
      <c r="V124" s="192"/>
      <c r="W124" s="192"/>
    </row>
    <row r="125" spans="18:23" ht="15" x14ac:dyDescent="0.25">
      <c r="R125" s="209" t="s">
        <v>854</v>
      </c>
      <c r="S125" s="216">
        <v>95050</v>
      </c>
      <c r="T125" s="222" t="s">
        <v>459</v>
      </c>
      <c r="U125" s="192"/>
      <c r="V125" s="192"/>
      <c r="W125" s="192"/>
    </row>
    <row r="126" spans="18:23" ht="15" x14ac:dyDescent="0.25">
      <c r="R126" s="209" t="s">
        <v>855</v>
      </c>
      <c r="S126" s="216">
        <v>44071</v>
      </c>
      <c r="T126" s="222" t="s">
        <v>452</v>
      </c>
      <c r="U126" s="192"/>
      <c r="V126" s="192"/>
      <c r="W126" s="192"/>
    </row>
    <row r="127" spans="18:23" ht="15" x14ac:dyDescent="0.25">
      <c r="R127" s="209" t="s">
        <v>856</v>
      </c>
      <c r="S127" s="216">
        <v>59035</v>
      </c>
      <c r="T127" s="222" t="s">
        <v>470</v>
      </c>
      <c r="U127" s="192"/>
      <c r="V127" s="192"/>
      <c r="W127" s="192"/>
    </row>
    <row r="128" spans="18:23" ht="15" x14ac:dyDescent="0.25">
      <c r="R128" s="209" t="s">
        <v>857</v>
      </c>
      <c r="S128" s="216">
        <v>41038</v>
      </c>
      <c r="T128" s="222" t="s">
        <v>452</v>
      </c>
      <c r="U128" s="192"/>
      <c r="V128" s="192"/>
      <c r="W128" s="192"/>
    </row>
    <row r="129" spans="18:23" ht="15" x14ac:dyDescent="0.25">
      <c r="R129" s="209" t="s">
        <v>858</v>
      </c>
      <c r="S129" s="216">
        <v>71040</v>
      </c>
      <c r="T129" s="222" t="s">
        <v>470</v>
      </c>
      <c r="U129" s="192"/>
      <c r="V129" s="192"/>
      <c r="W129" s="192"/>
    </row>
    <row r="130" spans="18:23" ht="15" x14ac:dyDescent="0.25">
      <c r="R130" s="209" t="s">
        <v>859</v>
      </c>
      <c r="S130" s="216">
        <v>98015</v>
      </c>
      <c r="T130" s="222" t="s">
        <v>459</v>
      </c>
      <c r="U130" s="192"/>
      <c r="V130" s="192"/>
      <c r="W130" s="192"/>
    </row>
    <row r="131" spans="18:23" ht="15" x14ac:dyDescent="0.25">
      <c r="R131" s="209" t="s">
        <v>860</v>
      </c>
      <c r="S131" s="216">
        <v>66058</v>
      </c>
      <c r="T131" s="222" t="s">
        <v>454</v>
      </c>
      <c r="U131" s="192"/>
      <c r="V131" s="192"/>
      <c r="W131" s="192"/>
    </row>
    <row r="132" spans="18:23" ht="15" x14ac:dyDescent="0.25">
      <c r="R132" s="209" t="s">
        <v>861</v>
      </c>
      <c r="S132" s="216">
        <v>30090</v>
      </c>
      <c r="T132" s="222" t="s">
        <v>452</v>
      </c>
      <c r="U132" s="192"/>
      <c r="V132" s="192"/>
      <c r="W132" s="192"/>
    </row>
    <row r="133" spans="18:23" ht="15" x14ac:dyDescent="0.25">
      <c r="R133" s="209" t="s">
        <v>862</v>
      </c>
      <c r="S133" s="216">
        <v>46080</v>
      </c>
      <c r="T133" s="222" t="s">
        <v>470</v>
      </c>
      <c r="U133" s="192"/>
      <c r="V133" s="192"/>
      <c r="W133" s="192"/>
    </row>
    <row r="134" spans="18:23" ht="15" x14ac:dyDescent="0.25">
      <c r="R134" s="209" t="s">
        <v>863</v>
      </c>
      <c r="S134" s="216">
        <v>61013</v>
      </c>
      <c r="T134" s="222" t="s">
        <v>467</v>
      </c>
      <c r="U134" s="192"/>
      <c r="V134" s="192"/>
      <c r="W134" s="192"/>
    </row>
    <row r="135" spans="18:23" ht="15" x14ac:dyDescent="0.25">
      <c r="R135" s="209" t="s">
        <v>864</v>
      </c>
      <c r="S135" s="216">
        <v>40047</v>
      </c>
      <c r="T135" s="222" t="s">
        <v>452</v>
      </c>
      <c r="U135" s="192"/>
      <c r="V135" s="192"/>
      <c r="W135" s="192"/>
    </row>
    <row r="136" spans="18:23" ht="15" x14ac:dyDescent="0.25">
      <c r="R136" s="209" t="s">
        <v>865</v>
      </c>
      <c r="S136" s="216">
        <v>39152</v>
      </c>
      <c r="T136" s="222" t="s">
        <v>472</v>
      </c>
      <c r="U136" s="192"/>
      <c r="V136" s="192"/>
      <c r="W136" s="192"/>
    </row>
    <row r="137" spans="18:23" ht="15" x14ac:dyDescent="0.25">
      <c r="R137" s="209" t="s">
        <v>866</v>
      </c>
      <c r="S137" s="216">
        <v>13005</v>
      </c>
      <c r="T137" s="222" t="s">
        <v>444</v>
      </c>
      <c r="U137" s="192"/>
      <c r="V137" s="192"/>
      <c r="W137" s="192"/>
    </row>
    <row r="138" spans="18:23" ht="15" x14ac:dyDescent="0.25">
      <c r="R138" s="209" t="s">
        <v>867</v>
      </c>
      <c r="S138" s="216">
        <v>83070</v>
      </c>
      <c r="T138" s="222" t="s">
        <v>455</v>
      </c>
      <c r="U138" s="192"/>
      <c r="V138" s="192"/>
      <c r="W138" s="192"/>
    </row>
    <row r="139" spans="18:23" ht="15" x14ac:dyDescent="0.25">
      <c r="R139" s="209" t="s">
        <v>868</v>
      </c>
      <c r="S139" s="216">
        <v>67025</v>
      </c>
      <c r="T139" s="222" t="s">
        <v>470</v>
      </c>
      <c r="U139" s="192"/>
      <c r="V139" s="192"/>
      <c r="W139" s="192"/>
    </row>
    <row r="140" spans="18:23" ht="15" x14ac:dyDescent="0.25">
      <c r="R140" s="209" t="s">
        <v>236</v>
      </c>
      <c r="S140" s="216">
        <v>83005</v>
      </c>
      <c r="T140" s="222" t="s">
        <v>455</v>
      </c>
      <c r="U140" s="192"/>
      <c r="V140" s="192"/>
      <c r="W140" s="192"/>
    </row>
    <row r="141" spans="18:23" ht="15" x14ac:dyDescent="0.25">
      <c r="R141" s="209" t="s">
        <v>869</v>
      </c>
      <c r="S141" s="216">
        <v>93005</v>
      </c>
      <c r="T141" s="222" t="s">
        <v>446</v>
      </c>
      <c r="U141" s="192"/>
      <c r="V141" s="192"/>
      <c r="W141" s="192"/>
    </row>
    <row r="142" spans="18:23" ht="15" x14ac:dyDescent="0.25">
      <c r="R142" s="209" t="s">
        <v>870</v>
      </c>
      <c r="S142" s="216">
        <v>38070</v>
      </c>
      <c r="T142" s="222" t="s">
        <v>472</v>
      </c>
      <c r="U142" s="192"/>
      <c r="V142" s="192"/>
      <c r="W142" s="192"/>
    </row>
    <row r="143" spans="18:23" ht="15" x14ac:dyDescent="0.25">
      <c r="R143" s="209" t="s">
        <v>871</v>
      </c>
      <c r="S143" s="216">
        <v>34058</v>
      </c>
      <c r="T143" s="222" t="s">
        <v>448</v>
      </c>
      <c r="U143" s="192"/>
      <c r="V143" s="192"/>
      <c r="W143" s="192"/>
    </row>
    <row r="144" spans="18:23" ht="15" x14ac:dyDescent="0.25">
      <c r="R144" s="209" t="s">
        <v>872</v>
      </c>
      <c r="S144" s="216">
        <v>72010</v>
      </c>
      <c r="T144" s="222" t="s">
        <v>468</v>
      </c>
      <c r="U144" s="192"/>
      <c r="V144" s="192"/>
      <c r="W144" s="192"/>
    </row>
    <row r="145" spans="18:23" ht="15" x14ac:dyDescent="0.25">
      <c r="R145" s="209" t="s">
        <v>237</v>
      </c>
      <c r="S145" s="216">
        <v>31020</v>
      </c>
      <c r="T145" s="222" t="s">
        <v>464</v>
      </c>
      <c r="U145" s="192"/>
      <c r="V145" s="192"/>
      <c r="W145" s="192"/>
    </row>
    <row r="146" spans="18:23" ht="15" x14ac:dyDescent="0.25">
      <c r="R146" s="209" t="s">
        <v>873</v>
      </c>
      <c r="S146" s="216">
        <v>31015</v>
      </c>
      <c r="T146" s="222" t="s">
        <v>464</v>
      </c>
      <c r="U146" s="192"/>
      <c r="V146" s="192"/>
      <c r="W146" s="192"/>
    </row>
    <row r="147" spans="18:23" ht="15" x14ac:dyDescent="0.25">
      <c r="R147" s="209" t="s">
        <v>874</v>
      </c>
      <c r="S147" s="216">
        <v>44023</v>
      </c>
      <c r="T147" s="222" t="s">
        <v>452</v>
      </c>
      <c r="U147" s="192"/>
      <c r="V147" s="192"/>
      <c r="W147" s="192"/>
    </row>
    <row r="148" spans="18:23" ht="15" x14ac:dyDescent="0.25">
      <c r="R148" s="209" t="s">
        <v>875</v>
      </c>
      <c r="S148" s="216">
        <v>92022</v>
      </c>
      <c r="T148" s="222" t="s">
        <v>446</v>
      </c>
      <c r="U148" s="192"/>
      <c r="V148" s="192"/>
      <c r="W148" s="192"/>
    </row>
    <row r="149" spans="18:23" ht="15" x14ac:dyDescent="0.25">
      <c r="R149" s="209" t="s">
        <v>27878</v>
      </c>
      <c r="S149" s="216">
        <v>66142</v>
      </c>
      <c r="T149" s="222" t="s">
        <v>454</v>
      </c>
      <c r="U149" s="192"/>
      <c r="V149" s="192"/>
      <c r="W149" s="192"/>
    </row>
    <row r="150" spans="18:23" ht="15" x14ac:dyDescent="0.25">
      <c r="R150" s="209" t="s">
        <v>876</v>
      </c>
      <c r="S150" s="216">
        <v>34025</v>
      </c>
      <c r="T150" s="222" t="s">
        <v>448</v>
      </c>
      <c r="U150" s="192"/>
      <c r="V150" s="192"/>
      <c r="W150" s="192"/>
    </row>
    <row r="151" spans="18:23" ht="15" x14ac:dyDescent="0.25">
      <c r="R151" s="209" t="s">
        <v>877</v>
      </c>
      <c r="S151" s="216">
        <v>66087</v>
      </c>
      <c r="T151" s="222" t="s">
        <v>454</v>
      </c>
      <c r="U151" s="192"/>
      <c r="V151" s="192"/>
      <c r="W151" s="192"/>
    </row>
    <row r="152" spans="18:23" ht="15" x14ac:dyDescent="0.25">
      <c r="R152" s="209" t="s">
        <v>238</v>
      </c>
      <c r="S152" s="216">
        <v>33040</v>
      </c>
      <c r="T152" s="222" t="s">
        <v>464</v>
      </c>
      <c r="U152" s="192"/>
      <c r="V152" s="192"/>
      <c r="W152" s="192"/>
    </row>
    <row r="153" spans="18:23" ht="15" x14ac:dyDescent="0.25">
      <c r="R153" s="209" t="s">
        <v>878</v>
      </c>
      <c r="S153" s="216">
        <v>49058</v>
      </c>
      <c r="T153" s="222" t="s">
        <v>472</v>
      </c>
      <c r="U153" s="192"/>
      <c r="V153" s="192"/>
      <c r="W153" s="192"/>
    </row>
    <row r="154" spans="18:23" ht="15" x14ac:dyDescent="0.25">
      <c r="R154" s="209" t="s">
        <v>879</v>
      </c>
      <c r="S154" s="216">
        <v>41117</v>
      </c>
      <c r="T154" s="222" t="s">
        <v>452</v>
      </c>
      <c r="U154" s="192"/>
      <c r="V154" s="192"/>
      <c r="W154" s="192"/>
    </row>
    <row r="155" spans="18:23" ht="15" x14ac:dyDescent="0.25">
      <c r="R155" s="209" t="s">
        <v>880</v>
      </c>
      <c r="S155" s="216">
        <v>80135</v>
      </c>
      <c r="T155" s="222" t="s">
        <v>455</v>
      </c>
      <c r="U155" s="192"/>
      <c r="V155" s="192"/>
      <c r="W155" s="192"/>
    </row>
    <row r="156" spans="18:23" ht="15" x14ac:dyDescent="0.25">
      <c r="R156" s="209" t="s">
        <v>239</v>
      </c>
      <c r="S156" s="216">
        <v>85030</v>
      </c>
      <c r="T156" s="222" t="s">
        <v>457</v>
      </c>
      <c r="U156" s="192"/>
      <c r="V156" s="192"/>
      <c r="W156" s="192"/>
    </row>
    <row r="157" spans="18:23" ht="15" x14ac:dyDescent="0.25">
      <c r="R157" s="209" t="s">
        <v>240</v>
      </c>
      <c r="S157" s="216">
        <v>69075</v>
      </c>
      <c r="T157" s="222" t="s">
        <v>470</v>
      </c>
      <c r="U157" s="192"/>
      <c r="V157" s="192"/>
      <c r="W157" s="192"/>
    </row>
    <row r="158" spans="18:23" ht="15" x14ac:dyDescent="0.25">
      <c r="R158" s="209" t="s">
        <v>241</v>
      </c>
      <c r="S158" s="216">
        <v>46050</v>
      </c>
      <c r="T158" s="222" t="s">
        <v>470</v>
      </c>
      <c r="U158" s="192"/>
      <c r="V158" s="192"/>
      <c r="W158" s="192"/>
    </row>
    <row r="159" spans="18:23" ht="15" x14ac:dyDescent="0.25">
      <c r="R159" s="209" t="s">
        <v>881</v>
      </c>
      <c r="S159" s="216">
        <v>87005</v>
      </c>
      <c r="T159" s="222" t="s">
        <v>457</v>
      </c>
      <c r="U159" s="192"/>
      <c r="V159" s="192"/>
      <c r="W159" s="192"/>
    </row>
    <row r="160" spans="18:23" ht="15" x14ac:dyDescent="0.25">
      <c r="R160" s="209" t="s">
        <v>882</v>
      </c>
      <c r="S160" s="216">
        <v>87085</v>
      </c>
      <c r="T160" s="222" t="s">
        <v>457</v>
      </c>
      <c r="U160" s="192"/>
      <c r="V160" s="192"/>
      <c r="W160" s="192"/>
    </row>
    <row r="161" spans="18:23" ht="15" x14ac:dyDescent="0.25">
      <c r="R161" s="209" t="s">
        <v>883</v>
      </c>
      <c r="S161" s="216">
        <v>49015</v>
      </c>
      <c r="T161" s="222" t="s">
        <v>472</v>
      </c>
      <c r="U161" s="192"/>
      <c r="V161" s="192"/>
      <c r="W161" s="192"/>
    </row>
    <row r="162" spans="18:23" ht="15" x14ac:dyDescent="0.25">
      <c r="R162" s="209" t="s">
        <v>884</v>
      </c>
      <c r="S162" s="216">
        <v>41060</v>
      </c>
      <c r="T162" s="222" t="s">
        <v>452</v>
      </c>
      <c r="U162" s="192"/>
      <c r="V162" s="192"/>
      <c r="W162" s="192"/>
    </row>
    <row r="163" spans="18:23" ht="15" x14ac:dyDescent="0.25">
      <c r="R163" s="209" t="s">
        <v>885</v>
      </c>
      <c r="S163" s="216">
        <v>31122</v>
      </c>
      <c r="T163" s="222" t="s">
        <v>464</v>
      </c>
      <c r="U163" s="192"/>
      <c r="V163" s="192"/>
      <c r="W163" s="192"/>
    </row>
    <row r="164" spans="18:23" ht="15" x14ac:dyDescent="0.25">
      <c r="R164" s="209" t="s">
        <v>242</v>
      </c>
      <c r="S164" s="216">
        <v>46085</v>
      </c>
      <c r="T164" s="222" t="s">
        <v>470</v>
      </c>
      <c r="U164" s="192"/>
      <c r="V164" s="192"/>
      <c r="W164" s="192"/>
    </row>
    <row r="165" spans="18:23" ht="15" x14ac:dyDescent="0.25">
      <c r="R165" s="209" t="s">
        <v>886</v>
      </c>
      <c r="S165" s="216">
        <v>44010</v>
      </c>
      <c r="T165" s="222" t="s">
        <v>452</v>
      </c>
      <c r="U165" s="192"/>
      <c r="V165" s="192"/>
      <c r="W165" s="192"/>
    </row>
    <row r="166" spans="18:23" ht="15" x14ac:dyDescent="0.25">
      <c r="R166" s="209" t="s">
        <v>887</v>
      </c>
      <c r="S166" s="216">
        <v>45093</v>
      </c>
      <c r="T166" s="222" t="s">
        <v>452</v>
      </c>
      <c r="U166" s="192"/>
      <c r="V166" s="192"/>
      <c r="W166" s="192"/>
    </row>
    <row r="167" spans="18:23" ht="15" x14ac:dyDescent="0.25">
      <c r="R167" s="209" t="s">
        <v>243</v>
      </c>
      <c r="S167" s="216">
        <v>83075</v>
      </c>
      <c r="T167" s="222" t="s">
        <v>455</v>
      </c>
      <c r="U167" s="192"/>
      <c r="V167" s="192"/>
      <c r="W167" s="192"/>
    </row>
    <row r="168" spans="18:23" ht="15" x14ac:dyDescent="0.25">
      <c r="R168" s="209" t="s">
        <v>244</v>
      </c>
      <c r="S168" s="216">
        <v>69050</v>
      </c>
      <c r="T168" s="222" t="s">
        <v>470</v>
      </c>
      <c r="U168" s="192"/>
      <c r="V168" s="192"/>
      <c r="W168" s="192"/>
    </row>
    <row r="169" spans="18:23" ht="15" x14ac:dyDescent="0.25">
      <c r="R169" s="209" t="s">
        <v>888</v>
      </c>
      <c r="S169" s="216">
        <v>62053</v>
      </c>
      <c r="T169" s="222" t="s">
        <v>467</v>
      </c>
      <c r="U169" s="192"/>
      <c r="V169" s="192"/>
      <c r="W169" s="192"/>
    </row>
    <row r="170" spans="18:23" ht="15" x14ac:dyDescent="0.25">
      <c r="R170" s="209" t="s">
        <v>245</v>
      </c>
      <c r="S170" s="218" t="s">
        <v>246</v>
      </c>
      <c r="T170" s="222" t="s">
        <v>463</v>
      </c>
      <c r="U170" s="192"/>
      <c r="V170" s="192"/>
      <c r="W170" s="192"/>
    </row>
    <row r="171" spans="18:23" ht="15" x14ac:dyDescent="0.25">
      <c r="R171" s="209" t="s">
        <v>247</v>
      </c>
      <c r="S171" s="216">
        <v>10005</v>
      </c>
      <c r="T171" s="222" t="s">
        <v>444</v>
      </c>
      <c r="U171" s="192"/>
      <c r="V171" s="192"/>
      <c r="W171" s="192"/>
    </row>
    <row r="172" spans="18:23" ht="15" x14ac:dyDescent="0.25">
      <c r="R172" s="209" t="s">
        <v>889</v>
      </c>
      <c r="S172" s="216">
        <v>77011</v>
      </c>
      <c r="T172" s="222" t="s">
        <v>468</v>
      </c>
      <c r="U172" s="192"/>
      <c r="V172" s="192"/>
      <c r="W172" s="192"/>
    </row>
    <row r="173" spans="18:23" ht="15" x14ac:dyDescent="0.25">
      <c r="R173" s="209" t="s">
        <v>890</v>
      </c>
      <c r="S173" s="216">
        <v>46112</v>
      </c>
      <c r="T173" s="222" t="s">
        <v>470</v>
      </c>
      <c r="U173" s="192"/>
      <c r="V173" s="192"/>
      <c r="W173" s="192"/>
    </row>
    <row r="174" spans="18:23" ht="15" x14ac:dyDescent="0.25">
      <c r="R174" s="209" t="s">
        <v>891</v>
      </c>
      <c r="S174" s="216">
        <v>80005</v>
      </c>
      <c r="T174" s="222" t="s">
        <v>455</v>
      </c>
      <c r="U174" s="192"/>
      <c r="V174" s="192"/>
      <c r="W174" s="192"/>
    </row>
    <row r="175" spans="18:23" ht="15" x14ac:dyDescent="0.25">
      <c r="R175" s="209" t="s">
        <v>892</v>
      </c>
      <c r="S175" s="216">
        <v>94220</v>
      </c>
      <c r="T175" s="222" t="s">
        <v>446</v>
      </c>
      <c r="U175" s="192"/>
      <c r="V175" s="192"/>
      <c r="W175" s="192"/>
    </row>
    <row r="176" spans="18:23" ht="15" x14ac:dyDescent="0.25">
      <c r="R176" s="209" t="s">
        <v>893</v>
      </c>
      <c r="S176" s="216">
        <v>79097</v>
      </c>
      <c r="T176" s="222" t="s">
        <v>468</v>
      </c>
      <c r="U176" s="192"/>
      <c r="V176" s="192"/>
      <c r="W176" s="192"/>
    </row>
    <row r="177" spans="18:23" ht="15" x14ac:dyDescent="0.25">
      <c r="R177" s="209" t="s">
        <v>894</v>
      </c>
      <c r="S177" s="216">
        <v>97035</v>
      </c>
      <c r="T177" s="222" t="s">
        <v>459</v>
      </c>
      <c r="U177" s="192"/>
      <c r="V177" s="192"/>
      <c r="W177" s="192"/>
    </row>
    <row r="178" spans="18:23" ht="15" x14ac:dyDescent="0.25">
      <c r="R178" s="209" t="s">
        <v>895</v>
      </c>
      <c r="S178" s="216">
        <v>95045</v>
      </c>
      <c r="T178" s="222" t="s">
        <v>459</v>
      </c>
      <c r="U178" s="192"/>
      <c r="V178" s="192"/>
      <c r="W178" s="192"/>
    </row>
    <row r="179" spans="18:23" ht="15" x14ac:dyDescent="0.25">
      <c r="R179" s="209" t="s">
        <v>896</v>
      </c>
      <c r="S179" s="216">
        <v>84060</v>
      </c>
      <c r="T179" s="222" t="s">
        <v>455</v>
      </c>
      <c r="U179" s="192"/>
      <c r="V179" s="192"/>
      <c r="W179" s="192"/>
    </row>
    <row r="180" spans="18:23" ht="15" x14ac:dyDescent="0.25">
      <c r="R180" s="209" t="s">
        <v>897</v>
      </c>
      <c r="S180" s="216">
        <v>38047</v>
      </c>
      <c r="T180" s="222" t="s">
        <v>472</v>
      </c>
      <c r="U180" s="192"/>
      <c r="V180" s="192"/>
      <c r="W180" s="192"/>
    </row>
    <row r="181" spans="18:23" ht="15" x14ac:dyDescent="0.25">
      <c r="R181" s="209" t="s">
        <v>898</v>
      </c>
      <c r="S181" s="216">
        <v>22010</v>
      </c>
      <c r="T181" s="222" t="s">
        <v>448</v>
      </c>
      <c r="U181" s="192"/>
      <c r="V181" s="192"/>
      <c r="W181" s="192"/>
    </row>
    <row r="182" spans="18:23" ht="15" x14ac:dyDescent="0.25">
      <c r="R182" s="209" t="s">
        <v>899</v>
      </c>
      <c r="S182" s="216">
        <v>26005</v>
      </c>
      <c r="T182" s="222" t="s">
        <v>464</v>
      </c>
      <c r="U182" s="192"/>
      <c r="V182" s="192"/>
      <c r="W182" s="192"/>
    </row>
    <row r="183" spans="18:23" ht="15" x14ac:dyDescent="0.25">
      <c r="R183" s="209" t="s">
        <v>900</v>
      </c>
      <c r="S183" s="216">
        <v>69010</v>
      </c>
      <c r="T183" s="222" t="s">
        <v>470</v>
      </c>
      <c r="U183" s="192"/>
      <c r="V183" s="192"/>
      <c r="W183" s="192"/>
    </row>
    <row r="184" spans="18:23" ht="15" x14ac:dyDescent="0.25">
      <c r="R184" s="209" t="s">
        <v>901</v>
      </c>
      <c r="S184" s="216">
        <v>96015</v>
      </c>
      <c r="T184" s="222" t="s">
        <v>459</v>
      </c>
      <c r="U184" s="192"/>
      <c r="V184" s="192"/>
      <c r="W184" s="192"/>
    </row>
    <row r="185" spans="18:23" ht="15" x14ac:dyDescent="0.25">
      <c r="R185" s="209" t="s">
        <v>902</v>
      </c>
      <c r="S185" s="216">
        <v>46010</v>
      </c>
      <c r="T185" s="222" t="s">
        <v>470</v>
      </c>
      <c r="U185" s="192"/>
      <c r="V185" s="192"/>
      <c r="W185" s="192"/>
    </row>
    <row r="186" spans="18:23" ht="15" x14ac:dyDescent="0.25">
      <c r="R186" s="209" t="s">
        <v>903</v>
      </c>
      <c r="S186" s="216">
        <v>30025</v>
      </c>
      <c r="T186" s="222" t="s">
        <v>452</v>
      </c>
      <c r="U186" s="192"/>
      <c r="V186" s="192"/>
      <c r="W186" s="192"/>
    </row>
    <row r="187" spans="18:23" ht="15" x14ac:dyDescent="0.25">
      <c r="R187" s="209" t="s">
        <v>248</v>
      </c>
      <c r="S187" s="216">
        <v>85055</v>
      </c>
      <c r="T187" s="222" t="s">
        <v>457</v>
      </c>
      <c r="U187" s="192"/>
      <c r="V187" s="192"/>
      <c r="W187" s="192"/>
    </row>
    <row r="188" spans="18:23" ht="15" x14ac:dyDescent="0.25">
      <c r="R188" s="209" t="s">
        <v>904</v>
      </c>
      <c r="S188" s="216">
        <v>87020</v>
      </c>
      <c r="T188" s="222" t="s">
        <v>457</v>
      </c>
      <c r="U188" s="192"/>
      <c r="V188" s="192"/>
      <c r="W188" s="192"/>
    </row>
    <row r="189" spans="18:23" ht="15" x14ac:dyDescent="0.25">
      <c r="R189" s="209" t="s">
        <v>905</v>
      </c>
      <c r="S189" s="213" t="s">
        <v>906</v>
      </c>
      <c r="T189" s="222" t="s">
        <v>463</v>
      </c>
      <c r="U189" s="192"/>
      <c r="V189" s="192"/>
      <c r="W189" s="192"/>
    </row>
    <row r="190" spans="18:23" ht="15" x14ac:dyDescent="0.25">
      <c r="R190" s="209" t="s">
        <v>907</v>
      </c>
      <c r="S190" s="216">
        <v>81017</v>
      </c>
      <c r="T190" s="222" t="s">
        <v>455</v>
      </c>
      <c r="U190" s="192"/>
      <c r="V190" s="192"/>
      <c r="W190" s="192"/>
    </row>
    <row r="191" spans="18:23" ht="15" x14ac:dyDescent="0.25">
      <c r="R191" s="209" t="s">
        <v>908</v>
      </c>
      <c r="S191" s="216">
        <v>92055</v>
      </c>
      <c r="T191" s="222" t="s">
        <v>446</v>
      </c>
      <c r="U191" s="192"/>
      <c r="V191" s="192"/>
      <c r="W191" s="192"/>
    </row>
    <row r="192" spans="18:23" ht="15" x14ac:dyDescent="0.25">
      <c r="R192" s="209" t="s">
        <v>249</v>
      </c>
      <c r="S192" s="216">
        <v>96010</v>
      </c>
      <c r="T192" s="222" t="s">
        <v>459</v>
      </c>
      <c r="U192" s="192"/>
      <c r="V192" s="192"/>
      <c r="W192" s="192"/>
    </row>
    <row r="193" spans="18:23" ht="15" x14ac:dyDescent="0.25">
      <c r="R193" s="209" t="s">
        <v>250</v>
      </c>
      <c r="S193" s="216">
        <v>69060</v>
      </c>
      <c r="T193" s="222" t="s">
        <v>470</v>
      </c>
      <c r="U193" s="192"/>
      <c r="V193" s="192"/>
      <c r="W193" s="192"/>
    </row>
    <row r="194" spans="18:23" ht="15" x14ac:dyDescent="0.25">
      <c r="R194" s="209" t="s">
        <v>251</v>
      </c>
      <c r="S194" s="216">
        <v>76025</v>
      </c>
      <c r="T194" s="222" t="s">
        <v>468</v>
      </c>
      <c r="U194" s="192"/>
      <c r="V194" s="192"/>
      <c r="W194" s="192"/>
    </row>
    <row r="195" spans="18:23" ht="15" x14ac:dyDescent="0.25">
      <c r="R195" s="209" t="s">
        <v>909</v>
      </c>
      <c r="S195" s="216">
        <v>83032</v>
      </c>
      <c r="T195" s="222" t="s">
        <v>455</v>
      </c>
      <c r="U195" s="192"/>
      <c r="V195" s="192"/>
      <c r="W195" s="192"/>
    </row>
    <row r="196" spans="18:23" ht="15" x14ac:dyDescent="0.25">
      <c r="R196" s="209" t="s">
        <v>910</v>
      </c>
      <c r="S196" s="213">
        <v>47017</v>
      </c>
      <c r="T196" s="222" t="s">
        <v>470</v>
      </c>
      <c r="U196" s="192"/>
      <c r="V196" s="192"/>
      <c r="W196" s="192"/>
    </row>
    <row r="197" spans="18:23" ht="15" x14ac:dyDescent="0.25">
      <c r="R197" s="209" t="s">
        <v>911</v>
      </c>
      <c r="S197" s="216" t="s">
        <v>912</v>
      </c>
      <c r="T197" s="222" t="s">
        <v>463</v>
      </c>
      <c r="U197" s="192"/>
      <c r="V197" s="192"/>
      <c r="W197" s="192"/>
    </row>
    <row r="198" spans="18:23" ht="15" x14ac:dyDescent="0.25">
      <c r="R198" s="209" t="s">
        <v>913</v>
      </c>
      <c r="S198" s="216">
        <v>35040</v>
      </c>
      <c r="T198" s="222" t="s">
        <v>450</v>
      </c>
      <c r="U198" s="192"/>
      <c r="V198" s="192"/>
      <c r="W198" s="192"/>
    </row>
    <row r="199" spans="18:23" ht="15" x14ac:dyDescent="0.25">
      <c r="R199" s="209" t="s">
        <v>914</v>
      </c>
      <c r="S199" s="216" t="s">
        <v>915</v>
      </c>
      <c r="T199" s="222" t="s">
        <v>463</v>
      </c>
      <c r="U199" s="192"/>
      <c r="V199" s="192"/>
      <c r="W199" s="192"/>
    </row>
    <row r="200" spans="18:23" ht="15" x14ac:dyDescent="0.25">
      <c r="R200" s="209" t="s">
        <v>916</v>
      </c>
      <c r="S200" s="218" t="s">
        <v>917</v>
      </c>
      <c r="T200" s="222" t="s">
        <v>444</v>
      </c>
      <c r="U200" s="192"/>
      <c r="V200" s="192"/>
      <c r="W200" s="192"/>
    </row>
    <row r="201" spans="18:23" ht="15" x14ac:dyDescent="0.25">
      <c r="R201" s="209" t="s">
        <v>252</v>
      </c>
      <c r="S201" s="216">
        <v>83095</v>
      </c>
      <c r="T201" s="222" t="s">
        <v>455</v>
      </c>
      <c r="U201" s="192"/>
      <c r="V201" s="192"/>
      <c r="W201" s="192"/>
    </row>
    <row r="202" spans="18:23" ht="15" x14ac:dyDescent="0.25">
      <c r="R202" s="209" t="s">
        <v>918</v>
      </c>
      <c r="S202" s="216">
        <v>50065</v>
      </c>
      <c r="T202" s="222" t="s">
        <v>472</v>
      </c>
      <c r="U202" s="192"/>
      <c r="V202" s="192"/>
      <c r="W202" s="192"/>
    </row>
    <row r="203" spans="18:23" ht="15" x14ac:dyDescent="0.25">
      <c r="R203" s="209" t="s">
        <v>919</v>
      </c>
      <c r="S203" s="216">
        <v>76055</v>
      </c>
      <c r="T203" s="222" t="s">
        <v>468</v>
      </c>
      <c r="U203" s="192"/>
      <c r="V203" s="192"/>
      <c r="W203" s="192"/>
    </row>
    <row r="204" spans="18:23" ht="15" x14ac:dyDescent="0.25">
      <c r="R204" s="209" t="s">
        <v>920</v>
      </c>
      <c r="S204" s="216">
        <v>76052</v>
      </c>
      <c r="T204" s="222" t="s">
        <v>468</v>
      </c>
      <c r="U204" s="192"/>
      <c r="V204" s="192"/>
      <c r="W204" s="192"/>
    </row>
    <row r="205" spans="18:23" ht="15" x14ac:dyDescent="0.25">
      <c r="R205" s="209" t="s">
        <v>921</v>
      </c>
      <c r="S205" s="216">
        <v>98014</v>
      </c>
      <c r="T205" s="222" t="s">
        <v>459</v>
      </c>
      <c r="U205" s="192"/>
      <c r="V205" s="192"/>
      <c r="W205" s="192"/>
    </row>
    <row r="206" spans="18:23" ht="15" x14ac:dyDescent="0.25">
      <c r="R206" s="209" t="s">
        <v>253</v>
      </c>
      <c r="S206" s="218" t="s">
        <v>254</v>
      </c>
      <c r="T206" s="222" t="s">
        <v>463</v>
      </c>
      <c r="U206" s="192"/>
      <c r="V206" s="192"/>
      <c r="W206" s="192"/>
    </row>
    <row r="207" spans="18:23" ht="15" x14ac:dyDescent="0.25">
      <c r="R207" s="209" t="s">
        <v>922</v>
      </c>
      <c r="S207" s="216" t="s">
        <v>923</v>
      </c>
      <c r="T207" s="222" t="s">
        <v>444</v>
      </c>
      <c r="U207" s="192"/>
      <c r="V207" s="192"/>
      <c r="W207" s="192"/>
    </row>
    <row r="208" spans="18:23" ht="15" x14ac:dyDescent="0.25">
      <c r="R208" s="209" t="s">
        <v>924</v>
      </c>
      <c r="S208" s="216">
        <v>85095</v>
      </c>
      <c r="T208" s="222" t="s">
        <v>457</v>
      </c>
      <c r="U208" s="192"/>
      <c r="V208" s="192"/>
      <c r="W208" s="192"/>
    </row>
    <row r="209" spans="18:23" ht="15" x14ac:dyDescent="0.25">
      <c r="R209" s="209" t="s">
        <v>925</v>
      </c>
      <c r="S209" s="216">
        <v>39010</v>
      </c>
      <c r="T209" s="222" t="s">
        <v>472</v>
      </c>
      <c r="U209" s="192"/>
      <c r="V209" s="192"/>
      <c r="W209" s="192"/>
    </row>
    <row r="210" spans="18:23" ht="15" x14ac:dyDescent="0.25">
      <c r="R210" s="209" t="s">
        <v>255</v>
      </c>
      <c r="S210" s="216">
        <v>41075</v>
      </c>
      <c r="T210" s="222" t="s">
        <v>452</v>
      </c>
      <c r="U210" s="192"/>
      <c r="V210" s="192"/>
      <c r="W210" s="192"/>
    </row>
    <row r="211" spans="18:23" ht="15" x14ac:dyDescent="0.25">
      <c r="R211" s="209" t="s">
        <v>926</v>
      </c>
      <c r="S211" s="216">
        <v>66062</v>
      </c>
      <c r="T211" s="222" t="s">
        <v>454</v>
      </c>
      <c r="U211" s="192"/>
      <c r="V211" s="192"/>
      <c r="W211" s="192"/>
    </row>
    <row r="212" spans="18:23" ht="15" x14ac:dyDescent="0.25">
      <c r="R212" s="209" t="s">
        <v>256</v>
      </c>
      <c r="S212" s="216">
        <v>40005</v>
      </c>
      <c r="T212" s="222" t="s">
        <v>452</v>
      </c>
      <c r="U212" s="192"/>
      <c r="V212" s="192"/>
      <c r="W212" s="192"/>
    </row>
    <row r="213" spans="18:23" ht="15" x14ac:dyDescent="0.25">
      <c r="R213" s="209" t="s">
        <v>257</v>
      </c>
      <c r="S213" s="216">
        <v>76065</v>
      </c>
      <c r="T213" s="222" t="s">
        <v>468</v>
      </c>
      <c r="U213" s="192"/>
      <c r="V213" s="192"/>
      <c r="W213" s="192"/>
    </row>
    <row r="214" spans="18:23" ht="15" x14ac:dyDescent="0.25">
      <c r="R214" s="209" t="s">
        <v>927</v>
      </c>
      <c r="S214" s="216">
        <v>45055</v>
      </c>
      <c r="T214" s="222" t="s">
        <v>452</v>
      </c>
      <c r="U214" s="192"/>
      <c r="V214" s="192"/>
      <c r="W214" s="192"/>
    </row>
    <row r="215" spans="18:23" ht="15" x14ac:dyDescent="0.25">
      <c r="R215" s="209" t="s">
        <v>928</v>
      </c>
      <c r="S215" s="216">
        <v>45043</v>
      </c>
      <c r="T215" s="222" t="s">
        <v>452</v>
      </c>
      <c r="U215" s="192"/>
      <c r="V215" s="192"/>
      <c r="W215" s="192"/>
    </row>
    <row r="216" spans="18:23" ht="15" x14ac:dyDescent="0.25">
      <c r="R216" s="209" t="s">
        <v>258</v>
      </c>
      <c r="S216" s="216">
        <v>69005</v>
      </c>
      <c r="T216" s="222" t="s">
        <v>470</v>
      </c>
      <c r="U216" s="192"/>
      <c r="V216" s="192"/>
      <c r="W216" s="192"/>
    </row>
    <row r="217" spans="18:23" ht="15" x14ac:dyDescent="0.25">
      <c r="R217" s="209" t="s">
        <v>929</v>
      </c>
      <c r="S217" s="216">
        <v>98040</v>
      </c>
      <c r="T217" s="222" t="s">
        <v>459</v>
      </c>
      <c r="U217" s="192"/>
      <c r="V217" s="192"/>
      <c r="W217" s="192"/>
    </row>
    <row r="218" spans="18:23" ht="15" x14ac:dyDescent="0.25">
      <c r="R218" s="209" t="s">
        <v>930</v>
      </c>
      <c r="S218" s="216">
        <v>93020</v>
      </c>
      <c r="T218" s="222" t="s">
        <v>446</v>
      </c>
      <c r="U218" s="192"/>
      <c r="V218" s="192"/>
      <c r="W218" s="192"/>
    </row>
    <row r="219" spans="18:23" ht="15" x14ac:dyDescent="0.25">
      <c r="R219" s="209" t="s">
        <v>931</v>
      </c>
      <c r="S219" s="216">
        <v>93025</v>
      </c>
      <c r="T219" s="222" t="s">
        <v>446</v>
      </c>
      <c r="U219" s="192"/>
      <c r="V219" s="192"/>
      <c r="W219" s="192"/>
    </row>
    <row r="220" spans="18:23" ht="15" x14ac:dyDescent="0.25">
      <c r="R220" s="209" t="s">
        <v>259</v>
      </c>
      <c r="S220" s="216">
        <v>68015</v>
      </c>
      <c r="T220" s="222" t="s">
        <v>470</v>
      </c>
      <c r="U220" s="192"/>
      <c r="V220" s="192"/>
      <c r="W220" s="192"/>
    </row>
    <row r="221" spans="18:23" ht="15" x14ac:dyDescent="0.25">
      <c r="R221" s="209" t="s">
        <v>932</v>
      </c>
      <c r="S221" s="216">
        <v>68010</v>
      </c>
      <c r="T221" s="222" t="s">
        <v>470</v>
      </c>
      <c r="U221" s="192"/>
      <c r="V221" s="192"/>
      <c r="W221" s="192"/>
    </row>
    <row r="222" spans="18:23" ht="15" x14ac:dyDescent="0.25">
      <c r="R222" s="209" t="s">
        <v>933</v>
      </c>
      <c r="S222" s="216">
        <v>56042</v>
      </c>
      <c r="T222" s="222" t="s">
        <v>470</v>
      </c>
      <c r="U222" s="192"/>
      <c r="V222" s="192"/>
      <c r="W222" s="192"/>
    </row>
    <row r="223" spans="18:23" ht="15" x14ac:dyDescent="0.25">
      <c r="R223" s="209" t="s">
        <v>934</v>
      </c>
      <c r="S223" s="216">
        <v>35035</v>
      </c>
      <c r="T223" s="222" t="s">
        <v>450</v>
      </c>
      <c r="U223" s="192"/>
      <c r="V223" s="192"/>
      <c r="W223" s="192"/>
    </row>
    <row r="224" spans="18:23" ht="15" x14ac:dyDescent="0.25">
      <c r="R224" s="209" t="s">
        <v>935</v>
      </c>
      <c r="S224" s="216">
        <v>69045</v>
      </c>
      <c r="T224" s="222" t="s">
        <v>470</v>
      </c>
      <c r="U224" s="192"/>
      <c r="V224" s="192"/>
      <c r="W224" s="192"/>
    </row>
    <row r="225" spans="18:23" ht="15" x14ac:dyDescent="0.25">
      <c r="R225" s="209" t="s">
        <v>938</v>
      </c>
      <c r="S225" s="216">
        <v>19070</v>
      </c>
      <c r="T225" s="222" t="s">
        <v>464</v>
      </c>
      <c r="U225" s="192"/>
      <c r="V225" s="192"/>
      <c r="W225" s="192"/>
    </row>
    <row r="226" spans="18:23" ht="15" x14ac:dyDescent="0.25">
      <c r="R226" s="209" t="s">
        <v>260</v>
      </c>
      <c r="S226" s="216" t="s">
        <v>261</v>
      </c>
      <c r="T226" s="222" t="s">
        <v>463</v>
      </c>
      <c r="U226" s="192"/>
      <c r="V226" s="192"/>
      <c r="W226" s="192"/>
    </row>
    <row r="227" spans="18:23" ht="15" x14ac:dyDescent="0.25">
      <c r="R227" s="209" t="s">
        <v>262</v>
      </c>
      <c r="S227" s="218" t="s">
        <v>263</v>
      </c>
      <c r="T227" s="222" t="s">
        <v>463</v>
      </c>
      <c r="U227" s="192"/>
      <c r="V227" s="192"/>
      <c r="W227" s="192"/>
    </row>
    <row r="228" spans="18:23" ht="15" x14ac:dyDescent="0.25">
      <c r="R228" s="209" t="s">
        <v>939</v>
      </c>
      <c r="S228" s="216">
        <v>69025</v>
      </c>
      <c r="T228" s="222" t="s">
        <v>470</v>
      </c>
      <c r="U228" s="192"/>
      <c r="V228" s="192"/>
      <c r="W228" s="192"/>
    </row>
    <row r="229" spans="18:23" ht="15" x14ac:dyDescent="0.25">
      <c r="R229" s="209" t="s">
        <v>940</v>
      </c>
      <c r="S229" s="216">
        <v>78065</v>
      </c>
      <c r="T229" s="222" t="s">
        <v>468</v>
      </c>
      <c r="U229" s="192"/>
      <c r="V229" s="192"/>
      <c r="W229" s="192"/>
    </row>
    <row r="230" spans="18:23" ht="15" x14ac:dyDescent="0.25">
      <c r="R230" s="209" t="s">
        <v>941</v>
      </c>
      <c r="S230" s="216">
        <v>71100</v>
      </c>
      <c r="T230" s="222" t="s">
        <v>470</v>
      </c>
      <c r="U230" s="192"/>
      <c r="V230" s="192"/>
      <c r="W230" s="192"/>
    </row>
    <row r="231" spans="18:23" ht="15" x14ac:dyDescent="0.25">
      <c r="R231" s="209" t="s">
        <v>942</v>
      </c>
      <c r="S231" s="216">
        <v>69055</v>
      </c>
      <c r="T231" s="222" t="s">
        <v>470</v>
      </c>
      <c r="U231" s="192"/>
      <c r="V231" s="192"/>
      <c r="W231" s="192"/>
    </row>
    <row r="232" spans="18:23" ht="15" x14ac:dyDescent="0.25">
      <c r="R232" s="209" t="s">
        <v>264</v>
      </c>
      <c r="S232" s="216">
        <v>32058</v>
      </c>
      <c r="T232" s="222" t="s">
        <v>472</v>
      </c>
      <c r="U232" s="192"/>
      <c r="V232" s="192"/>
      <c r="W232" s="192"/>
    </row>
    <row r="233" spans="18:23" ht="15" x14ac:dyDescent="0.25">
      <c r="R233" s="209" t="s">
        <v>265</v>
      </c>
      <c r="S233" s="216">
        <v>31040</v>
      </c>
      <c r="T233" s="222" t="s">
        <v>464</v>
      </c>
      <c r="U233" s="192"/>
      <c r="V233" s="192"/>
      <c r="W233" s="192"/>
    </row>
    <row r="234" spans="18:23" ht="15" x14ac:dyDescent="0.25">
      <c r="R234" s="209" t="s">
        <v>491</v>
      </c>
      <c r="S234" s="216">
        <v>78042</v>
      </c>
      <c r="T234" s="222" t="s">
        <v>468</v>
      </c>
      <c r="U234" s="192"/>
      <c r="V234" s="192"/>
      <c r="W234" s="192"/>
    </row>
    <row r="235" spans="18:23" ht="15" x14ac:dyDescent="0.25">
      <c r="R235" s="209" t="s">
        <v>943</v>
      </c>
      <c r="S235" s="213">
        <v>61025</v>
      </c>
      <c r="T235" s="222" t="s">
        <v>467</v>
      </c>
      <c r="U235" s="192"/>
      <c r="V235" s="192"/>
      <c r="W235" s="192"/>
    </row>
    <row r="236" spans="18:23" ht="15" x14ac:dyDescent="0.25">
      <c r="R236" s="209" t="s">
        <v>944</v>
      </c>
      <c r="S236" s="216">
        <v>14050</v>
      </c>
      <c r="T236" s="222" t="s">
        <v>444</v>
      </c>
      <c r="U236" s="192"/>
      <c r="V236" s="192"/>
      <c r="W236" s="192"/>
    </row>
    <row r="237" spans="18:23" ht="15" x14ac:dyDescent="0.25">
      <c r="R237" s="209" t="s">
        <v>492</v>
      </c>
      <c r="S237" s="216">
        <v>83015</v>
      </c>
      <c r="T237" s="222" t="s">
        <v>455</v>
      </c>
      <c r="U237" s="192"/>
      <c r="V237" s="192"/>
      <c r="W237" s="192"/>
    </row>
    <row r="238" spans="18:23" ht="15" x14ac:dyDescent="0.25">
      <c r="R238" s="209" t="s">
        <v>945</v>
      </c>
      <c r="S238" s="216">
        <v>79025</v>
      </c>
      <c r="T238" s="222" t="s">
        <v>468</v>
      </c>
      <c r="U238" s="192"/>
      <c r="V238" s="192"/>
      <c r="W238" s="192"/>
    </row>
    <row r="239" spans="18:23" ht="15" x14ac:dyDescent="0.25">
      <c r="R239" s="209" t="s">
        <v>946</v>
      </c>
      <c r="S239" s="216">
        <v>42070</v>
      </c>
      <c r="T239" s="222" t="s">
        <v>452</v>
      </c>
      <c r="U239" s="192"/>
      <c r="V239" s="192"/>
      <c r="W239" s="192"/>
    </row>
    <row r="240" spans="18:23" ht="15" x14ac:dyDescent="0.25">
      <c r="R240" s="209" t="s">
        <v>947</v>
      </c>
      <c r="S240" s="216">
        <v>39097</v>
      </c>
      <c r="T240" s="222" t="s">
        <v>472</v>
      </c>
      <c r="U240" s="192"/>
      <c r="V240" s="192"/>
      <c r="W240" s="192"/>
    </row>
    <row r="241" spans="18:23" ht="15" x14ac:dyDescent="0.25">
      <c r="R241" s="209" t="s">
        <v>493</v>
      </c>
      <c r="S241" s="216">
        <v>31105</v>
      </c>
      <c r="T241" s="222" t="s">
        <v>464</v>
      </c>
      <c r="U241" s="192"/>
      <c r="V241" s="192"/>
      <c r="W241" s="192"/>
    </row>
    <row r="242" spans="18:23" ht="15" x14ac:dyDescent="0.25">
      <c r="R242" s="209" t="s">
        <v>948</v>
      </c>
      <c r="S242" s="216">
        <v>85010</v>
      </c>
      <c r="T242" s="222" t="s">
        <v>457</v>
      </c>
      <c r="U242" s="192"/>
      <c r="V242" s="192"/>
      <c r="W242" s="192"/>
    </row>
    <row r="243" spans="18:23" ht="15" x14ac:dyDescent="0.25">
      <c r="R243" s="209" t="s">
        <v>949</v>
      </c>
      <c r="S243" s="216">
        <v>66102</v>
      </c>
      <c r="T243" s="222" t="s">
        <v>454</v>
      </c>
      <c r="U243" s="192"/>
      <c r="V243" s="192"/>
      <c r="W243" s="192"/>
    </row>
    <row r="244" spans="18:23" ht="15" x14ac:dyDescent="0.25">
      <c r="R244" s="209" t="s">
        <v>494</v>
      </c>
      <c r="S244" s="216">
        <v>90017</v>
      </c>
      <c r="T244" s="222" t="s">
        <v>450</v>
      </c>
      <c r="U244" s="192"/>
      <c r="V244" s="192"/>
      <c r="W244" s="192"/>
    </row>
    <row r="245" spans="18:23" ht="15" x14ac:dyDescent="0.25">
      <c r="R245" s="209" t="s">
        <v>950</v>
      </c>
      <c r="S245" s="216">
        <v>78115</v>
      </c>
      <c r="T245" s="222" t="s">
        <v>468</v>
      </c>
      <c r="U245" s="192"/>
      <c r="V245" s="192"/>
      <c r="W245" s="192"/>
    </row>
    <row r="246" spans="18:23" ht="15" x14ac:dyDescent="0.25">
      <c r="R246" s="209" t="s">
        <v>495</v>
      </c>
      <c r="S246" s="216">
        <v>88030</v>
      </c>
      <c r="T246" s="222" t="s">
        <v>457</v>
      </c>
      <c r="U246" s="192"/>
      <c r="V246" s="192"/>
      <c r="W246" s="192"/>
    </row>
    <row r="247" spans="18:23" ht="15" x14ac:dyDescent="0.25">
      <c r="R247" s="209" t="s">
        <v>951</v>
      </c>
      <c r="S247" s="216">
        <v>91050</v>
      </c>
      <c r="T247" s="222" t="s">
        <v>446</v>
      </c>
      <c r="U247" s="192"/>
      <c r="V247" s="192"/>
      <c r="W247" s="192"/>
    </row>
    <row r="248" spans="18:23" ht="15" x14ac:dyDescent="0.25">
      <c r="R248" s="209" t="s">
        <v>952</v>
      </c>
      <c r="S248" s="216">
        <v>19090</v>
      </c>
      <c r="T248" s="222" t="s">
        <v>464</v>
      </c>
      <c r="U248" s="192"/>
      <c r="V248" s="192"/>
      <c r="W248" s="192"/>
    </row>
    <row r="249" spans="18:23" ht="15" x14ac:dyDescent="0.25">
      <c r="R249" s="209" t="s">
        <v>953</v>
      </c>
      <c r="S249" s="216">
        <v>29030</v>
      </c>
      <c r="T249" s="222" t="s">
        <v>464</v>
      </c>
      <c r="U249" s="192"/>
      <c r="V249" s="192"/>
      <c r="W249" s="192"/>
    </row>
    <row r="250" spans="18:23" ht="15" x14ac:dyDescent="0.25">
      <c r="R250" s="209" t="s">
        <v>954</v>
      </c>
      <c r="S250" s="216">
        <v>79047</v>
      </c>
      <c r="T250" s="222" t="s">
        <v>468</v>
      </c>
      <c r="U250" s="192"/>
      <c r="V250" s="192"/>
      <c r="W250" s="192"/>
    </row>
    <row r="251" spans="18:23" ht="15" x14ac:dyDescent="0.25">
      <c r="R251" s="209" t="s">
        <v>955</v>
      </c>
      <c r="S251" s="213">
        <v>15013</v>
      </c>
      <c r="T251" s="222" t="s">
        <v>448</v>
      </c>
      <c r="U251" s="192"/>
      <c r="V251" s="192"/>
      <c r="W251" s="192"/>
    </row>
    <row r="252" spans="18:23" ht="15" x14ac:dyDescent="0.25">
      <c r="R252" s="209" t="s">
        <v>956</v>
      </c>
      <c r="S252" s="216" t="s">
        <v>957</v>
      </c>
      <c r="T252" s="222" t="s">
        <v>463</v>
      </c>
      <c r="U252" s="192"/>
      <c r="V252" s="192"/>
      <c r="W252" s="192"/>
    </row>
    <row r="253" spans="18:23" ht="15" x14ac:dyDescent="0.25">
      <c r="R253" s="209" t="s">
        <v>958</v>
      </c>
      <c r="S253" s="216">
        <v>78130</v>
      </c>
      <c r="T253" s="222" t="s">
        <v>468</v>
      </c>
      <c r="U253" s="192"/>
      <c r="V253" s="192"/>
      <c r="W253" s="192"/>
    </row>
    <row r="254" spans="18:23" ht="15" x14ac:dyDescent="0.25">
      <c r="R254" s="209" t="s">
        <v>496</v>
      </c>
      <c r="S254" s="216">
        <v>88015</v>
      </c>
      <c r="T254" s="222" t="s">
        <v>457</v>
      </c>
      <c r="U254" s="192"/>
      <c r="V254" s="192"/>
      <c r="W254" s="192"/>
    </row>
    <row r="255" spans="18:23" ht="15" x14ac:dyDescent="0.25">
      <c r="R255" s="209" t="s">
        <v>497</v>
      </c>
      <c r="S255" s="216">
        <v>88045</v>
      </c>
      <c r="T255" s="222" t="s">
        <v>457</v>
      </c>
      <c r="U255" s="192"/>
      <c r="V255" s="192"/>
      <c r="W255" s="192"/>
    </row>
    <row r="256" spans="18:23" ht="15" x14ac:dyDescent="0.25">
      <c r="R256" s="209" t="s">
        <v>959</v>
      </c>
      <c r="S256" s="216">
        <v>41027</v>
      </c>
      <c r="T256" s="222" t="s">
        <v>452</v>
      </c>
      <c r="U256" s="192"/>
      <c r="V256" s="192"/>
      <c r="W256" s="192"/>
    </row>
    <row r="257" spans="18:23" ht="15" x14ac:dyDescent="0.25">
      <c r="R257" s="209" t="s">
        <v>498</v>
      </c>
      <c r="S257" s="216">
        <v>82035</v>
      </c>
      <c r="T257" s="222" t="s">
        <v>455</v>
      </c>
      <c r="U257" s="192"/>
      <c r="V257" s="192"/>
      <c r="W257" s="192"/>
    </row>
    <row r="258" spans="18:23" ht="15" x14ac:dyDescent="0.25">
      <c r="R258" s="209" t="s">
        <v>960</v>
      </c>
      <c r="S258" s="216">
        <v>14085</v>
      </c>
      <c r="T258" s="222" t="s">
        <v>444</v>
      </c>
      <c r="U258" s="192"/>
      <c r="V258" s="192"/>
      <c r="W258" s="192"/>
    </row>
    <row r="259" spans="18:23" ht="15" x14ac:dyDescent="0.25">
      <c r="R259" s="209" t="s">
        <v>961</v>
      </c>
      <c r="S259" s="216">
        <v>67015</v>
      </c>
      <c r="T259" s="222" t="s">
        <v>470</v>
      </c>
      <c r="U259" s="192"/>
      <c r="V259" s="192"/>
      <c r="W259" s="192"/>
    </row>
    <row r="260" spans="18:23" ht="15" x14ac:dyDescent="0.25">
      <c r="R260" s="209" t="s">
        <v>962</v>
      </c>
      <c r="S260" s="216">
        <v>54035</v>
      </c>
      <c r="T260" s="222" t="s">
        <v>470</v>
      </c>
      <c r="U260" s="192"/>
      <c r="V260" s="192"/>
      <c r="W260" s="192"/>
    </row>
    <row r="261" spans="18:23" ht="15" x14ac:dyDescent="0.25">
      <c r="R261" s="209" t="s">
        <v>963</v>
      </c>
      <c r="S261" s="216" t="s">
        <v>964</v>
      </c>
      <c r="T261" s="222" t="s">
        <v>444</v>
      </c>
      <c r="U261" s="192"/>
      <c r="V261" s="192"/>
      <c r="W261" s="192"/>
    </row>
    <row r="262" spans="18:23" ht="15" x14ac:dyDescent="0.25">
      <c r="R262" s="209" t="s">
        <v>965</v>
      </c>
      <c r="S262" s="216">
        <v>87080</v>
      </c>
      <c r="T262" s="222" t="s">
        <v>457</v>
      </c>
      <c r="U262" s="192"/>
      <c r="V262" s="192"/>
      <c r="W262" s="192"/>
    </row>
    <row r="263" spans="18:23" ht="15" x14ac:dyDescent="0.25">
      <c r="R263" s="209" t="s">
        <v>966</v>
      </c>
      <c r="S263" s="216">
        <v>87090</v>
      </c>
      <c r="T263" s="222" t="s">
        <v>457</v>
      </c>
      <c r="U263" s="192"/>
      <c r="V263" s="192"/>
      <c r="W263" s="192"/>
    </row>
    <row r="264" spans="18:23" ht="15" x14ac:dyDescent="0.25">
      <c r="R264" s="209" t="s">
        <v>499</v>
      </c>
      <c r="S264" s="216">
        <v>10010</v>
      </c>
      <c r="T264" s="222" t="s">
        <v>444</v>
      </c>
      <c r="U264" s="192"/>
      <c r="V264" s="192"/>
      <c r="W264" s="192"/>
    </row>
    <row r="265" spans="18:23" ht="15" x14ac:dyDescent="0.25">
      <c r="R265" s="209" t="s">
        <v>967</v>
      </c>
      <c r="S265" s="216">
        <v>90012</v>
      </c>
      <c r="T265" s="222" t="s">
        <v>450</v>
      </c>
      <c r="U265" s="192"/>
      <c r="V265" s="192"/>
      <c r="W265" s="192"/>
    </row>
    <row r="266" spans="18:23" ht="15" x14ac:dyDescent="0.25">
      <c r="R266" s="209" t="s">
        <v>968</v>
      </c>
      <c r="S266" s="216">
        <v>52050</v>
      </c>
      <c r="T266" s="222" t="s">
        <v>467</v>
      </c>
      <c r="U266" s="192"/>
      <c r="V266" s="192"/>
      <c r="W266" s="192"/>
    </row>
    <row r="267" spans="18:23" ht="15" x14ac:dyDescent="0.25">
      <c r="R267" s="209" t="s">
        <v>969</v>
      </c>
      <c r="S267" s="216">
        <v>50085</v>
      </c>
      <c r="T267" s="222" t="s">
        <v>472</v>
      </c>
      <c r="U267" s="192"/>
      <c r="V267" s="192"/>
      <c r="W267" s="192"/>
    </row>
    <row r="268" spans="18:23" ht="15" x14ac:dyDescent="0.25">
      <c r="R268" s="209" t="s">
        <v>970</v>
      </c>
      <c r="S268" s="216">
        <v>78120</v>
      </c>
      <c r="T268" s="222" t="s">
        <v>468</v>
      </c>
      <c r="U268" s="192"/>
      <c r="V268" s="192"/>
      <c r="W268" s="192"/>
    </row>
    <row r="269" spans="18:23" ht="15" x14ac:dyDescent="0.25">
      <c r="R269" s="209" t="s">
        <v>971</v>
      </c>
      <c r="S269" s="216">
        <v>93055</v>
      </c>
      <c r="T269" s="222" t="s">
        <v>446</v>
      </c>
      <c r="U269" s="192"/>
      <c r="V269" s="192"/>
      <c r="W269" s="192"/>
    </row>
    <row r="270" spans="18:23" ht="15" x14ac:dyDescent="0.25">
      <c r="R270" s="209" t="s">
        <v>972</v>
      </c>
      <c r="S270" s="216" t="s">
        <v>973</v>
      </c>
      <c r="T270" s="222" t="s">
        <v>444</v>
      </c>
      <c r="U270" s="192"/>
      <c r="V270" s="192"/>
      <c r="W270" s="192"/>
    </row>
    <row r="271" spans="18:23" ht="15" x14ac:dyDescent="0.25">
      <c r="R271" s="209" t="s">
        <v>974</v>
      </c>
      <c r="S271" s="216">
        <v>35010</v>
      </c>
      <c r="T271" s="222" t="s">
        <v>450</v>
      </c>
      <c r="U271" s="192"/>
      <c r="V271" s="192"/>
      <c r="W271" s="192"/>
    </row>
    <row r="272" spans="18:23" ht="15" x14ac:dyDescent="0.25">
      <c r="R272" s="209" t="s">
        <v>975</v>
      </c>
      <c r="S272" s="216">
        <v>22040</v>
      </c>
      <c r="T272" s="222" t="s">
        <v>448</v>
      </c>
      <c r="U272" s="192"/>
      <c r="V272" s="192"/>
      <c r="W272" s="192"/>
    </row>
    <row r="273" spans="18:23" ht="15" x14ac:dyDescent="0.25">
      <c r="R273" s="209" t="s">
        <v>976</v>
      </c>
      <c r="S273" s="216">
        <v>91005</v>
      </c>
      <c r="T273" s="222" t="s">
        <v>446</v>
      </c>
      <c r="U273" s="192"/>
      <c r="V273" s="192"/>
      <c r="W273" s="192"/>
    </row>
    <row r="274" spans="18:23" ht="15" x14ac:dyDescent="0.25">
      <c r="R274" s="209" t="s">
        <v>977</v>
      </c>
      <c r="S274" s="216">
        <v>46075</v>
      </c>
      <c r="T274" s="222" t="s">
        <v>470</v>
      </c>
      <c r="U274" s="192"/>
      <c r="V274" s="192"/>
      <c r="W274" s="192"/>
    </row>
    <row r="275" spans="18:23" ht="15" x14ac:dyDescent="0.25">
      <c r="R275" s="209" t="s">
        <v>978</v>
      </c>
      <c r="S275" s="216">
        <v>22030</v>
      </c>
      <c r="T275" s="222" t="s">
        <v>448</v>
      </c>
      <c r="U275" s="192"/>
      <c r="V275" s="192"/>
      <c r="W275" s="192"/>
    </row>
    <row r="276" spans="18:23" ht="15" x14ac:dyDescent="0.25">
      <c r="R276" s="209" t="s">
        <v>979</v>
      </c>
      <c r="S276" s="216">
        <v>13060</v>
      </c>
      <c r="T276" s="222" t="s">
        <v>444</v>
      </c>
      <c r="U276" s="192"/>
      <c r="V276" s="192"/>
      <c r="W276" s="192"/>
    </row>
    <row r="277" spans="18:23" ht="15" x14ac:dyDescent="0.25">
      <c r="R277" s="209" t="s">
        <v>980</v>
      </c>
      <c r="S277" s="216">
        <v>79078</v>
      </c>
      <c r="T277" s="222" t="s">
        <v>468</v>
      </c>
      <c r="U277" s="192"/>
      <c r="V277" s="192"/>
      <c r="W277" s="192"/>
    </row>
    <row r="278" spans="18:23" ht="15" x14ac:dyDescent="0.25">
      <c r="R278" s="209" t="s">
        <v>500</v>
      </c>
      <c r="S278" s="216">
        <v>80130</v>
      </c>
      <c r="T278" s="222" t="s">
        <v>455</v>
      </c>
      <c r="U278" s="192"/>
      <c r="V278" s="192"/>
      <c r="W278" s="192"/>
    </row>
    <row r="279" spans="18:23" ht="15" x14ac:dyDescent="0.25">
      <c r="R279" s="209" t="s">
        <v>501</v>
      </c>
      <c r="S279" s="216">
        <v>77055</v>
      </c>
      <c r="T279" s="222" t="s">
        <v>468</v>
      </c>
      <c r="U279" s="192"/>
      <c r="V279" s="192"/>
      <c r="W279" s="192"/>
    </row>
    <row r="280" spans="18:23" ht="15" x14ac:dyDescent="0.25">
      <c r="R280" s="209" t="s">
        <v>981</v>
      </c>
      <c r="S280" s="216">
        <v>30080</v>
      </c>
      <c r="T280" s="222" t="s">
        <v>452</v>
      </c>
      <c r="U280" s="192"/>
      <c r="V280" s="192"/>
      <c r="W280" s="192"/>
    </row>
    <row r="281" spans="18:23" ht="15" x14ac:dyDescent="0.25">
      <c r="R281" s="209" t="s">
        <v>502</v>
      </c>
      <c r="S281" s="216">
        <v>79015</v>
      </c>
      <c r="T281" s="222" t="s">
        <v>468</v>
      </c>
      <c r="U281" s="192"/>
      <c r="V281" s="192"/>
      <c r="W281" s="192"/>
    </row>
    <row r="282" spans="18:23" ht="15" x14ac:dyDescent="0.25">
      <c r="R282" s="209" t="s">
        <v>503</v>
      </c>
      <c r="S282" s="216">
        <v>90027</v>
      </c>
      <c r="T282" s="222" t="s">
        <v>450</v>
      </c>
      <c r="U282" s="192"/>
      <c r="V282" s="192"/>
      <c r="W282" s="192"/>
    </row>
    <row r="283" spans="18:23" ht="15" x14ac:dyDescent="0.25">
      <c r="R283" s="209" t="s">
        <v>982</v>
      </c>
      <c r="S283" s="216">
        <v>28053</v>
      </c>
      <c r="T283" s="222" t="s">
        <v>464</v>
      </c>
      <c r="U283" s="192"/>
      <c r="V283" s="192"/>
      <c r="W283" s="192"/>
    </row>
    <row r="284" spans="18:23" ht="15" x14ac:dyDescent="0.25">
      <c r="R284" s="209" t="s">
        <v>983</v>
      </c>
      <c r="S284" s="216">
        <v>18010</v>
      </c>
      <c r="T284" s="222" t="s">
        <v>464</v>
      </c>
      <c r="U284" s="192"/>
      <c r="V284" s="192"/>
      <c r="W284" s="192"/>
    </row>
    <row r="285" spans="18:23" ht="15" x14ac:dyDescent="0.25">
      <c r="R285" s="209" t="s">
        <v>984</v>
      </c>
      <c r="S285" s="216">
        <v>76020</v>
      </c>
      <c r="T285" s="222" t="s">
        <v>468</v>
      </c>
      <c r="U285" s="192"/>
      <c r="V285" s="192"/>
      <c r="W285" s="192"/>
    </row>
    <row r="286" spans="18:23" ht="15" x14ac:dyDescent="0.25">
      <c r="R286" s="209" t="s">
        <v>985</v>
      </c>
      <c r="S286" s="216">
        <v>30030</v>
      </c>
      <c r="T286" s="222" t="s">
        <v>452</v>
      </c>
      <c r="U286" s="192"/>
      <c r="V286" s="192"/>
      <c r="W286" s="192"/>
    </row>
    <row r="287" spans="18:23" ht="15" x14ac:dyDescent="0.25">
      <c r="R287" s="209" t="s">
        <v>986</v>
      </c>
      <c r="S287" s="216">
        <v>56023</v>
      </c>
      <c r="T287" s="222" t="s">
        <v>470</v>
      </c>
      <c r="U287" s="192"/>
      <c r="V287" s="192"/>
      <c r="W287" s="192"/>
    </row>
    <row r="288" spans="18:23" ht="15" x14ac:dyDescent="0.25">
      <c r="R288" s="209" t="s">
        <v>504</v>
      </c>
      <c r="S288" s="216">
        <v>29095</v>
      </c>
      <c r="T288" s="222" t="s">
        <v>464</v>
      </c>
      <c r="U288" s="192"/>
      <c r="V288" s="192"/>
      <c r="W288" s="192"/>
    </row>
    <row r="289" spans="18:23" ht="15" x14ac:dyDescent="0.25">
      <c r="R289" s="209" t="s">
        <v>505</v>
      </c>
      <c r="S289" s="216">
        <v>79060</v>
      </c>
      <c r="T289" s="222" t="s">
        <v>468</v>
      </c>
      <c r="U289" s="192"/>
      <c r="V289" s="192"/>
      <c r="W289" s="192"/>
    </row>
    <row r="290" spans="18:23" ht="15" x14ac:dyDescent="0.25">
      <c r="R290" s="209" t="s">
        <v>987</v>
      </c>
      <c r="S290" s="216">
        <v>83020</v>
      </c>
      <c r="T290" s="222" t="s">
        <v>455</v>
      </c>
      <c r="U290" s="192"/>
      <c r="V290" s="192"/>
      <c r="W290" s="192"/>
    </row>
    <row r="291" spans="18:23" ht="15" x14ac:dyDescent="0.25">
      <c r="R291" s="209" t="s">
        <v>506</v>
      </c>
      <c r="S291" s="216">
        <v>22015</v>
      </c>
      <c r="T291" s="222" t="s">
        <v>448</v>
      </c>
      <c r="U291" s="192"/>
      <c r="V291" s="192"/>
      <c r="W291" s="192"/>
    </row>
    <row r="292" spans="18:23" ht="15" x14ac:dyDescent="0.25">
      <c r="R292" s="209" t="s">
        <v>988</v>
      </c>
      <c r="S292" s="216">
        <v>79105</v>
      </c>
      <c r="T292" s="222" t="s">
        <v>468</v>
      </c>
      <c r="U292" s="192"/>
      <c r="V292" s="192"/>
      <c r="W292" s="192"/>
    </row>
    <row r="293" spans="18:23" ht="15" x14ac:dyDescent="0.25">
      <c r="R293" s="209" t="s">
        <v>507</v>
      </c>
      <c r="S293" s="216">
        <v>34120</v>
      </c>
      <c r="T293" s="222" t="s">
        <v>448</v>
      </c>
      <c r="U293" s="192"/>
      <c r="V293" s="192"/>
      <c r="W293" s="192"/>
    </row>
    <row r="294" spans="18:23" ht="15" x14ac:dyDescent="0.25">
      <c r="R294" s="209" t="s">
        <v>508</v>
      </c>
      <c r="S294" s="216">
        <v>80095</v>
      </c>
      <c r="T294" s="222" t="s">
        <v>455</v>
      </c>
      <c r="U294" s="192"/>
      <c r="V294" s="192"/>
      <c r="W294" s="192"/>
    </row>
    <row r="295" spans="18:23" ht="15" x14ac:dyDescent="0.25">
      <c r="R295" s="209" t="s">
        <v>989</v>
      </c>
      <c r="S295" s="216">
        <v>78095</v>
      </c>
      <c r="T295" s="222" t="s">
        <v>468</v>
      </c>
      <c r="U295" s="192"/>
      <c r="V295" s="192"/>
      <c r="W295" s="192"/>
    </row>
    <row r="296" spans="18:23" ht="15" x14ac:dyDescent="0.25">
      <c r="R296" s="209" t="s">
        <v>509</v>
      </c>
      <c r="S296" s="216">
        <v>78127</v>
      </c>
      <c r="T296" s="222" t="s">
        <v>468</v>
      </c>
      <c r="U296" s="192"/>
      <c r="V296" s="192"/>
      <c r="W296" s="192"/>
    </row>
    <row r="297" spans="18:23" ht="15" x14ac:dyDescent="0.25">
      <c r="R297" s="209" t="s">
        <v>510</v>
      </c>
      <c r="S297" s="216">
        <v>85070</v>
      </c>
      <c r="T297" s="222" t="s">
        <v>457</v>
      </c>
      <c r="U297" s="192"/>
      <c r="V297" s="192"/>
      <c r="W297" s="192"/>
    </row>
    <row r="298" spans="18:23" ht="15" x14ac:dyDescent="0.25">
      <c r="R298" s="209" t="s">
        <v>990</v>
      </c>
      <c r="S298" s="216">
        <v>93060</v>
      </c>
      <c r="T298" s="222" t="s">
        <v>446</v>
      </c>
      <c r="U298" s="192"/>
      <c r="V298" s="192"/>
      <c r="W298" s="192"/>
    </row>
    <row r="299" spans="18:23" ht="15" x14ac:dyDescent="0.25">
      <c r="R299" s="209" t="s">
        <v>991</v>
      </c>
      <c r="S299" s="216">
        <v>30095</v>
      </c>
      <c r="T299" s="222" t="s">
        <v>452</v>
      </c>
      <c r="U299" s="192"/>
      <c r="V299" s="192"/>
      <c r="W299" s="192"/>
    </row>
    <row r="300" spans="18:23" ht="15" x14ac:dyDescent="0.25">
      <c r="R300" s="209" t="s">
        <v>992</v>
      </c>
      <c r="S300" s="216">
        <v>23057</v>
      </c>
      <c r="T300" s="222" t="s">
        <v>448</v>
      </c>
      <c r="U300" s="192"/>
      <c r="V300" s="192"/>
      <c r="W300" s="192"/>
    </row>
    <row r="301" spans="18:23" ht="15" x14ac:dyDescent="0.25">
      <c r="R301" s="209" t="s">
        <v>993</v>
      </c>
      <c r="S301" s="216">
        <v>88035</v>
      </c>
      <c r="T301" s="222" t="s">
        <v>457</v>
      </c>
      <c r="U301" s="192"/>
      <c r="V301" s="192"/>
      <c r="W301" s="192"/>
    </row>
    <row r="302" spans="18:23" ht="15" x14ac:dyDescent="0.25">
      <c r="R302" s="209" t="s">
        <v>994</v>
      </c>
      <c r="S302" s="216">
        <v>21040</v>
      </c>
      <c r="T302" s="222" t="s">
        <v>448</v>
      </c>
      <c r="U302" s="192"/>
      <c r="V302" s="192"/>
      <c r="W302" s="192"/>
    </row>
    <row r="303" spans="18:23" ht="15" x14ac:dyDescent="0.25">
      <c r="R303" s="209" t="s">
        <v>27879</v>
      </c>
      <c r="S303" s="216">
        <v>82005</v>
      </c>
      <c r="T303" s="222" t="s">
        <v>455</v>
      </c>
      <c r="U303" s="192"/>
      <c r="V303" s="192"/>
      <c r="W303" s="192"/>
    </row>
    <row r="304" spans="18:23" ht="15" x14ac:dyDescent="0.25">
      <c r="R304" s="209" t="s">
        <v>995</v>
      </c>
      <c r="S304" s="216">
        <v>52017</v>
      </c>
      <c r="T304" s="222" t="s">
        <v>467</v>
      </c>
      <c r="U304" s="192"/>
      <c r="V304" s="192"/>
      <c r="W304" s="192"/>
    </row>
    <row r="305" spans="18:23" ht="15" x14ac:dyDescent="0.25">
      <c r="R305" s="209" t="s">
        <v>996</v>
      </c>
      <c r="S305" s="216">
        <v>94210</v>
      </c>
      <c r="T305" s="222" t="s">
        <v>446</v>
      </c>
      <c r="U305" s="192"/>
      <c r="V305" s="192"/>
      <c r="W305" s="192"/>
    </row>
    <row r="306" spans="18:23" ht="15" x14ac:dyDescent="0.25">
      <c r="R306" s="209" t="s">
        <v>511</v>
      </c>
      <c r="S306" s="216">
        <v>78015</v>
      </c>
      <c r="T306" s="222" t="s">
        <v>468</v>
      </c>
      <c r="U306" s="192"/>
      <c r="V306" s="192"/>
      <c r="W306" s="192"/>
    </row>
    <row r="307" spans="18:23" ht="15" x14ac:dyDescent="0.25">
      <c r="R307" s="209" t="s">
        <v>997</v>
      </c>
      <c r="S307" s="216">
        <v>94265</v>
      </c>
      <c r="T307" s="222" t="s">
        <v>446</v>
      </c>
      <c r="U307" s="192"/>
      <c r="V307" s="192"/>
      <c r="W307" s="192"/>
    </row>
    <row r="308" spans="18:23" ht="15" x14ac:dyDescent="0.25">
      <c r="R308" s="209" t="s">
        <v>998</v>
      </c>
      <c r="S308" s="216">
        <v>79050</v>
      </c>
      <c r="T308" s="222" t="s">
        <v>468</v>
      </c>
      <c r="U308" s="192"/>
      <c r="V308" s="192"/>
      <c r="W308" s="192"/>
    </row>
    <row r="309" spans="18:23" ht="15" x14ac:dyDescent="0.25">
      <c r="R309" s="209" t="s">
        <v>999</v>
      </c>
      <c r="S309" s="216">
        <v>93065</v>
      </c>
      <c r="T309" s="222" t="s">
        <v>446</v>
      </c>
      <c r="U309" s="192"/>
      <c r="V309" s="192"/>
      <c r="W309" s="192"/>
    </row>
    <row r="310" spans="18:23" ht="15" x14ac:dyDescent="0.25">
      <c r="R310" s="209" t="s">
        <v>512</v>
      </c>
      <c r="S310" s="218" t="s">
        <v>513</v>
      </c>
      <c r="T310" s="222" t="s">
        <v>463</v>
      </c>
      <c r="U310" s="192"/>
      <c r="V310" s="192"/>
      <c r="W310" s="192"/>
    </row>
    <row r="311" spans="18:23" ht="15" x14ac:dyDescent="0.25">
      <c r="R311" s="209" t="s">
        <v>1000</v>
      </c>
      <c r="S311" s="216">
        <v>60028</v>
      </c>
      <c r="T311" s="222" t="s">
        <v>467</v>
      </c>
      <c r="U311" s="192"/>
      <c r="V311" s="192"/>
      <c r="W311" s="192"/>
    </row>
    <row r="312" spans="18:23" ht="15" x14ac:dyDescent="0.25">
      <c r="R312" s="209" t="s">
        <v>1001</v>
      </c>
      <c r="S312" s="216">
        <v>85060</v>
      </c>
      <c r="T312" s="222" t="s">
        <v>457</v>
      </c>
      <c r="U312" s="192"/>
      <c r="V312" s="192"/>
      <c r="W312" s="192"/>
    </row>
    <row r="313" spans="18:23" ht="15" x14ac:dyDescent="0.25">
      <c r="R313" s="209" t="s">
        <v>514</v>
      </c>
      <c r="S313" s="216">
        <v>88080</v>
      </c>
      <c r="T313" s="222" t="s">
        <v>457</v>
      </c>
      <c r="U313" s="192"/>
      <c r="V313" s="192"/>
      <c r="W313" s="192"/>
    </row>
    <row r="314" spans="18:23" ht="15" x14ac:dyDescent="0.25">
      <c r="R314" s="209" t="s">
        <v>1002</v>
      </c>
      <c r="S314" s="216">
        <v>33060</v>
      </c>
      <c r="T314" s="222" t="s">
        <v>464</v>
      </c>
      <c r="U314" s="192"/>
      <c r="V314" s="192"/>
      <c r="W314" s="192"/>
    </row>
    <row r="315" spans="18:23" ht="15" x14ac:dyDescent="0.25">
      <c r="R315" s="209" t="s">
        <v>1003</v>
      </c>
      <c r="S315" s="216">
        <v>32072</v>
      </c>
      <c r="T315" s="222" t="s">
        <v>472</v>
      </c>
      <c r="U315" s="192"/>
      <c r="V315" s="192"/>
      <c r="W315" s="192"/>
    </row>
    <row r="316" spans="18:23" ht="15" x14ac:dyDescent="0.25">
      <c r="R316" s="209" t="s">
        <v>807</v>
      </c>
      <c r="S316" s="216">
        <v>65005</v>
      </c>
      <c r="T316" s="222" t="s">
        <v>466</v>
      </c>
      <c r="U316" s="192"/>
      <c r="V316" s="192"/>
      <c r="W316" s="192"/>
    </row>
    <row r="317" spans="18:23" ht="15" x14ac:dyDescent="0.25">
      <c r="R317" s="209" t="s">
        <v>1004</v>
      </c>
      <c r="S317" s="216">
        <v>52007</v>
      </c>
      <c r="T317" s="222" t="s">
        <v>467</v>
      </c>
      <c r="U317" s="192"/>
      <c r="V317" s="192"/>
      <c r="W317" s="192"/>
    </row>
    <row r="318" spans="18:23" ht="15" x14ac:dyDescent="0.25">
      <c r="R318" s="209" t="s">
        <v>515</v>
      </c>
      <c r="S318" s="216">
        <v>49025</v>
      </c>
      <c r="T318" s="222" t="s">
        <v>472</v>
      </c>
      <c r="U318" s="192"/>
      <c r="V318" s="192"/>
      <c r="W318" s="192"/>
    </row>
    <row r="319" spans="18:23" x14ac:dyDescent="0.2">
      <c r="R319" s="210" t="s">
        <v>27880</v>
      </c>
      <c r="S319" s="216">
        <v>85052</v>
      </c>
      <c r="T319" s="222" t="s">
        <v>457</v>
      </c>
      <c r="U319" s="192"/>
      <c r="V319" s="192"/>
      <c r="W319" s="192"/>
    </row>
    <row r="320" spans="18:23" ht="15" x14ac:dyDescent="0.25">
      <c r="R320" s="209" t="s">
        <v>1005</v>
      </c>
      <c r="S320" s="216">
        <v>42045</v>
      </c>
      <c r="T320" s="222" t="s">
        <v>452</v>
      </c>
      <c r="U320" s="192"/>
      <c r="V320" s="192"/>
      <c r="W320" s="192"/>
    </row>
    <row r="321" spans="18:23" ht="15" x14ac:dyDescent="0.25">
      <c r="R321" s="209" t="s">
        <v>1006</v>
      </c>
      <c r="S321" s="216">
        <v>99005</v>
      </c>
      <c r="T321" s="222" t="s">
        <v>461</v>
      </c>
      <c r="U321" s="192"/>
      <c r="V321" s="192"/>
      <c r="W321" s="192"/>
    </row>
    <row r="322" spans="18:23" ht="15" x14ac:dyDescent="0.25">
      <c r="R322" s="209" t="s">
        <v>1007</v>
      </c>
      <c r="S322" s="216">
        <v>33123</v>
      </c>
      <c r="T322" s="222" t="s">
        <v>464</v>
      </c>
      <c r="U322" s="192"/>
      <c r="V322" s="192"/>
      <c r="W322" s="192"/>
    </row>
    <row r="323" spans="18:23" ht="15" x14ac:dyDescent="0.25">
      <c r="R323" s="209" t="s">
        <v>516</v>
      </c>
      <c r="S323" s="216">
        <v>49020</v>
      </c>
      <c r="T323" s="222" t="s">
        <v>472</v>
      </c>
      <c r="U323" s="192"/>
      <c r="V323" s="192"/>
      <c r="W323" s="192"/>
    </row>
    <row r="324" spans="18:23" ht="15" x14ac:dyDescent="0.25">
      <c r="R324" s="209" t="s">
        <v>1008</v>
      </c>
      <c r="S324" s="216">
        <v>13050</v>
      </c>
      <c r="T324" s="222" t="s">
        <v>444</v>
      </c>
      <c r="U324" s="192"/>
      <c r="V324" s="192"/>
      <c r="W324" s="192"/>
    </row>
    <row r="325" spans="18:23" ht="15" x14ac:dyDescent="0.25">
      <c r="R325" s="209" t="s">
        <v>517</v>
      </c>
      <c r="S325" s="216">
        <v>38020</v>
      </c>
      <c r="T325" s="222" t="s">
        <v>472</v>
      </c>
      <c r="U325" s="192"/>
      <c r="V325" s="192"/>
      <c r="W325" s="192"/>
    </row>
    <row r="326" spans="18:23" ht="15" x14ac:dyDescent="0.25">
      <c r="R326" s="209" t="s">
        <v>1009</v>
      </c>
      <c r="S326" s="216">
        <v>60040</v>
      </c>
      <c r="T326" s="222" t="s">
        <v>467</v>
      </c>
      <c r="U326" s="192"/>
      <c r="V326" s="192"/>
      <c r="W326" s="192"/>
    </row>
    <row r="327" spans="18:23" ht="15" x14ac:dyDescent="0.25">
      <c r="R327" s="209" t="s">
        <v>1010</v>
      </c>
      <c r="S327" s="216">
        <v>60035</v>
      </c>
      <c r="T327" s="222" t="s">
        <v>467</v>
      </c>
      <c r="U327" s="192"/>
      <c r="V327" s="192"/>
      <c r="W327" s="192"/>
    </row>
    <row r="328" spans="18:23" ht="15" x14ac:dyDescent="0.25">
      <c r="R328" s="209" t="s">
        <v>1011</v>
      </c>
      <c r="S328" s="216">
        <v>67055</v>
      </c>
      <c r="T328" s="222" t="s">
        <v>470</v>
      </c>
      <c r="U328" s="192"/>
      <c r="V328" s="192"/>
      <c r="W328" s="192"/>
    </row>
    <row r="329" spans="18:23" ht="15" x14ac:dyDescent="0.25">
      <c r="R329" s="209" t="s">
        <v>1012</v>
      </c>
      <c r="S329" s="216">
        <v>95018</v>
      </c>
      <c r="T329" s="222" t="s">
        <v>459</v>
      </c>
      <c r="U329" s="192"/>
      <c r="V329" s="192"/>
      <c r="W329" s="192"/>
    </row>
    <row r="330" spans="18:23" ht="15" x14ac:dyDescent="0.25">
      <c r="R330" s="209" t="s">
        <v>1013</v>
      </c>
      <c r="S330" s="216">
        <v>71050</v>
      </c>
      <c r="T330" s="222" t="s">
        <v>470</v>
      </c>
      <c r="U330" s="192"/>
      <c r="V330" s="192"/>
      <c r="W330" s="192"/>
    </row>
    <row r="331" spans="18:23" ht="15" x14ac:dyDescent="0.25">
      <c r="R331" s="209" t="s">
        <v>1014</v>
      </c>
      <c r="S331" s="216">
        <v>71033</v>
      </c>
      <c r="T331" s="222" t="s">
        <v>470</v>
      </c>
      <c r="U331" s="192"/>
      <c r="V331" s="192"/>
      <c r="W331" s="192"/>
    </row>
    <row r="332" spans="18:23" ht="15" x14ac:dyDescent="0.25">
      <c r="R332" s="209" t="s">
        <v>1015</v>
      </c>
      <c r="S332" s="216">
        <v>16048</v>
      </c>
      <c r="T332" s="222" t="s">
        <v>448</v>
      </c>
      <c r="U332" s="192"/>
      <c r="V332" s="192"/>
      <c r="W332" s="192"/>
    </row>
    <row r="333" spans="18:23" ht="15" x14ac:dyDescent="0.25">
      <c r="R333" s="209" t="s">
        <v>1016</v>
      </c>
      <c r="S333" s="216">
        <v>95025</v>
      </c>
      <c r="T333" s="222" t="s">
        <v>459</v>
      </c>
      <c r="U333" s="192"/>
      <c r="V333" s="192"/>
      <c r="W333" s="192"/>
    </row>
    <row r="334" spans="18:23" ht="15" x14ac:dyDescent="0.25">
      <c r="R334" s="209" t="s">
        <v>518</v>
      </c>
      <c r="S334" s="218" t="s">
        <v>519</v>
      </c>
      <c r="T334" s="222" t="s">
        <v>444</v>
      </c>
      <c r="U334" s="192"/>
      <c r="V334" s="192"/>
      <c r="W334" s="192"/>
    </row>
    <row r="335" spans="18:23" ht="15" x14ac:dyDescent="0.25">
      <c r="R335" s="209" t="s">
        <v>1017</v>
      </c>
      <c r="S335" s="216" t="s">
        <v>1018</v>
      </c>
      <c r="T335" s="222" t="s">
        <v>463</v>
      </c>
      <c r="U335" s="192"/>
      <c r="V335" s="192"/>
      <c r="W335" s="192"/>
    </row>
    <row r="336" spans="18:23" ht="15" x14ac:dyDescent="0.25">
      <c r="R336" s="209" t="s">
        <v>1019</v>
      </c>
      <c r="S336" s="216" t="s">
        <v>1020</v>
      </c>
      <c r="T336" s="222" t="s">
        <v>444</v>
      </c>
      <c r="U336" s="192"/>
      <c r="V336" s="192"/>
      <c r="W336" s="192"/>
    </row>
    <row r="337" spans="18:23" ht="15" x14ac:dyDescent="0.25">
      <c r="R337" s="209" t="s">
        <v>1021</v>
      </c>
      <c r="S337" s="216">
        <v>25213</v>
      </c>
      <c r="T337" s="222" t="s">
        <v>464</v>
      </c>
      <c r="U337" s="192"/>
      <c r="V337" s="192"/>
      <c r="W337" s="192"/>
    </row>
    <row r="338" spans="18:23" ht="15" x14ac:dyDescent="0.25">
      <c r="R338" s="209" t="s">
        <v>1022</v>
      </c>
      <c r="S338" s="216">
        <v>71095</v>
      </c>
      <c r="T338" s="222" t="s">
        <v>470</v>
      </c>
      <c r="U338" s="192"/>
      <c r="V338" s="192"/>
      <c r="W338" s="192"/>
    </row>
    <row r="339" spans="18:23" ht="15" x14ac:dyDescent="0.25">
      <c r="R339" s="209" t="s">
        <v>1023</v>
      </c>
      <c r="S339" s="216">
        <v>98020</v>
      </c>
      <c r="T339" s="222" t="s">
        <v>459</v>
      </c>
      <c r="U339" s="192"/>
      <c r="V339" s="192"/>
      <c r="W339" s="192"/>
    </row>
    <row r="340" spans="18:23" ht="15" x14ac:dyDescent="0.25">
      <c r="R340" s="209" t="s">
        <v>1024</v>
      </c>
      <c r="S340" s="216">
        <v>66092</v>
      </c>
      <c r="T340" s="222" t="s">
        <v>454</v>
      </c>
      <c r="U340" s="192"/>
      <c r="V340" s="192"/>
      <c r="W340" s="192"/>
    </row>
    <row r="341" spans="18:23" ht="15" x14ac:dyDescent="0.25">
      <c r="R341" s="209" t="s">
        <v>27881</v>
      </c>
      <c r="S341" s="216">
        <v>84035</v>
      </c>
      <c r="T341" s="222" t="s">
        <v>455</v>
      </c>
      <c r="U341" s="192"/>
      <c r="V341" s="192"/>
      <c r="W341" s="192"/>
    </row>
    <row r="342" spans="18:23" ht="15" x14ac:dyDescent="0.25">
      <c r="R342" s="209" t="s">
        <v>1025</v>
      </c>
      <c r="S342" s="216">
        <v>71060</v>
      </c>
      <c r="T342" s="222" t="s">
        <v>470</v>
      </c>
      <c r="U342" s="192"/>
      <c r="V342" s="192"/>
      <c r="W342" s="192"/>
    </row>
    <row r="343" spans="18:23" ht="15" x14ac:dyDescent="0.25">
      <c r="R343" s="209" t="s">
        <v>520</v>
      </c>
      <c r="S343" s="216">
        <v>41085</v>
      </c>
      <c r="T343" s="222" t="s">
        <v>452</v>
      </c>
      <c r="U343" s="192"/>
      <c r="V343" s="192"/>
      <c r="W343" s="192"/>
    </row>
    <row r="344" spans="18:23" ht="15" x14ac:dyDescent="0.25">
      <c r="R344" s="209" t="s">
        <v>1026</v>
      </c>
      <c r="S344" s="216">
        <v>84082</v>
      </c>
      <c r="T344" s="222" t="s">
        <v>455</v>
      </c>
      <c r="U344" s="192"/>
      <c r="V344" s="192"/>
      <c r="W344" s="192"/>
    </row>
    <row r="345" spans="18:23" ht="15" x14ac:dyDescent="0.25">
      <c r="R345" s="209" t="s">
        <v>1027</v>
      </c>
      <c r="S345" s="216">
        <v>16023</v>
      </c>
      <c r="T345" s="222" t="s">
        <v>448</v>
      </c>
      <c r="U345" s="192"/>
      <c r="V345" s="192"/>
      <c r="W345" s="192"/>
    </row>
    <row r="346" spans="18:23" ht="15" x14ac:dyDescent="0.25">
      <c r="R346" s="209" t="s">
        <v>1028</v>
      </c>
      <c r="S346" s="216">
        <v>17078</v>
      </c>
      <c r="T346" s="222" t="s">
        <v>464</v>
      </c>
      <c r="U346" s="192"/>
      <c r="V346" s="192"/>
      <c r="W346" s="192"/>
    </row>
    <row r="347" spans="18:23" ht="15" x14ac:dyDescent="0.25">
      <c r="R347" s="209" t="s">
        <v>1029</v>
      </c>
      <c r="S347" s="216">
        <v>12043</v>
      </c>
      <c r="T347" s="222" t="s">
        <v>444</v>
      </c>
      <c r="U347" s="192"/>
      <c r="V347" s="192"/>
      <c r="W347" s="192"/>
    </row>
    <row r="348" spans="18:23" ht="15" x14ac:dyDescent="0.25">
      <c r="R348" s="209" t="s">
        <v>521</v>
      </c>
      <c r="S348" s="216">
        <v>84040</v>
      </c>
      <c r="T348" s="222" t="s">
        <v>455</v>
      </c>
      <c r="U348" s="192"/>
      <c r="V348" s="192"/>
      <c r="W348" s="192"/>
    </row>
    <row r="349" spans="18:23" ht="15" x14ac:dyDescent="0.25">
      <c r="R349" s="209" t="s">
        <v>522</v>
      </c>
      <c r="S349" s="216">
        <v>80055</v>
      </c>
      <c r="T349" s="222" t="s">
        <v>455</v>
      </c>
      <c r="U349" s="192"/>
      <c r="V349" s="192"/>
      <c r="W349" s="192"/>
    </row>
    <row r="350" spans="18:23" ht="15" x14ac:dyDescent="0.25">
      <c r="R350" s="209" t="s">
        <v>523</v>
      </c>
      <c r="S350" s="216">
        <v>80060</v>
      </c>
      <c r="T350" s="222" t="s">
        <v>455</v>
      </c>
      <c r="U350" s="192"/>
      <c r="V350" s="192"/>
      <c r="W350" s="192"/>
    </row>
    <row r="351" spans="18:23" ht="15" x14ac:dyDescent="0.25">
      <c r="R351" s="209" t="s">
        <v>1030</v>
      </c>
      <c r="S351" s="216">
        <v>98045</v>
      </c>
      <c r="T351" s="222" t="s">
        <v>459</v>
      </c>
      <c r="U351" s="192"/>
      <c r="V351" s="192"/>
      <c r="W351" s="192"/>
    </row>
    <row r="352" spans="18:23" ht="15" x14ac:dyDescent="0.25">
      <c r="R352" s="209" t="s">
        <v>1031</v>
      </c>
      <c r="S352" s="216">
        <v>95032</v>
      </c>
      <c r="T352" s="222" t="s">
        <v>459</v>
      </c>
      <c r="U352" s="192"/>
      <c r="V352" s="192"/>
      <c r="W352" s="192"/>
    </row>
    <row r="353" spans="18:23" ht="15" x14ac:dyDescent="0.25">
      <c r="R353" s="209" t="s">
        <v>1032</v>
      </c>
      <c r="S353" s="216">
        <v>58227</v>
      </c>
      <c r="T353" s="222" t="s">
        <v>470</v>
      </c>
      <c r="U353" s="192"/>
      <c r="V353" s="192"/>
      <c r="W353" s="192"/>
    </row>
    <row r="354" spans="18:23" ht="15" x14ac:dyDescent="0.25">
      <c r="R354" s="209" t="s">
        <v>1033</v>
      </c>
      <c r="S354" s="216">
        <v>73025</v>
      </c>
      <c r="T354" s="222" t="s">
        <v>468</v>
      </c>
      <c r="U354" s="192"/>
      <c r="V354" s="192"/>
      <c r="W354" s="192"/>
    </row>
    <row r="355" spans="18:23" ht="15" x14ac:dyDescent="0.25">
      <c r="R355" s="209" t="s">
        <v>1034</v>
      </c>
      <c r="S355" s="216">
        <v>85037</v>
      </c>
      <c r="T355" s="222" t="s">
        <v>457</v>
      </c>
      <c r="U355" s="192"/>
      <c r="V355" s="192"/>
      <c r="W355" s="192"/>
    </row>
    <row r="356" spans="18:23" ht="15" x14ac:dyDescent="0.25">
      <c r="R356" s="209" t="s">
        <v>1035</v>
      </c>
      <c r="S356" s="216">
        <v>33115</v>
      </c>
      <c r="T356" s="222" t="s">
        <v>464</v>
      </c>
      <c r="U356" s="192"/>
      <c r="V356" s="192"/>
      <c r="W356" s="192"/>
    </row>
    <row r="357" spans="18:23" ht="15" x14ac:dyDescent="0.25">
      <c r="R357" s="209" t="s">
        <v>1036</v>
      </c>
      <c r="S357" s="216">
        <v>51015</v>
      </c>
      <c r="T357" s="222" t="s">
        <v>450</v>
      </c>
      <c r="U357" s="192"/>
      <c r="V357" s="192"/>
      <c r="W357" s="192"/>
    </row>
    <row r="358" spans="18:23" ht="15" x14ac:dyDescent="0.25">
      <c r="R358" s="209" t="s">
        <v>1037</v>
      </c>
      <c r="S358" s="216">
        <v>83010</v>
      </c>
      <c r="T358" s="222" t="s">
        <v>455</v>
      </c>
      <c r="U358" s="192"/>
      <c r="V358" s="192"/>
      <c r="W358" s="192"/>
    </row>
    <row r="359" spans="18:23" ht="15" x14ac:dyDescent="0.25">
      <c r="R359" s="209" t="s">
        <v>1038</v>
      </c>
      <c r="S359" s="216">
        <v>32065</v>
      </c>
      <c r="T359" s="222" t="s">
        <v>472</v>
      </c>
      <c r="U359" s="192"/>
      <c r="V359" s="192"/>
      <c r="W359" s="192"/>
    </row>
    <row r="360" spans="18:23" ht="15" x14ac:dyDescent="0.25">
      <c r="R360" s="209" t="s">
        <v>1039</v>
      </c>
      <c r="S360" s="216">
        <v>87058</v>
      </c>
      <c r="T360" s="222" t="s">
        <v>457</v>
      </c>
      <c r="U360" s="192"/>
      <c r="V360" s="192"/>
      <c r="W360" s="192"/>
    </row>
    <row r="361" spans="18:23" ht="15" x14ac:dyDescent="0.25">
      <c r="R361" s="209" t="s">
        <v>524</v>
      </c>
      <c r="S361" s="216">
        <v>39165</v>
      </c>
      <c r="T361" s="222" t="s">
        <v>472</v>
      </c>
      <c r="U361" s="192"/>
      <c r="V361" s="192"/>
      <c r="W361" s="192"/>
    </row>
    <row r="362" spans="18:23" ht="15" x14ac:dyDescent="0.25">
      <c r="R362" s="209" t="s">
        <v>1040</v>
      </c>
      <c r="S362" s="216">
        <v>45072</v>
      </c>
      <c r="T362" s="222" t="s">
        <v>452</v>
      </c>
      <c r="U362" s="192"/>
      <c r="V362" s="192"/>
      <c r="W362" s="192"/>
    </row>
    <row r="363" spans="18:23" ht="15" x14ac:dyDescent="0.25">
      <c r="R363" s="209" t="s">
        <v>1041</v>
      </c>
      <c r="S363" s="216">
        <v>89015</v>
      </c>
      <c r="T363" s="222" t="s">
        <v>457</v>
      </c>
      <c r="U363" s="192"/>
      <c r="V363" s="192"/>
      <c r="W363" s="192"/>
    </row>
    <row r="364" spans="18:23" ht="15" x14ac:dyDescent="0.25">
      <c r="R364" s="209" t="s">
        <v>1042</v>
      </c>
      <c r="S364" s="216">
        <v>52095</v>
      </c>
      <c r="T364" s="222" t="s">
        <v>467</v>
      </c>
      <c r="U364" s="192"/>
      <c r="V364" s="192"/>
      <c r="W364" s="192"/>
    </row>
    <row r="365" spans="18:23" ht="15" x14ac:dyDescent="0.25">
      <c r="R365" s="209" t="s">
        <v>1043</v>
      </c>
      <c r="S365" s="216">
        <v>83065</v>
      </c>
      <c r="T365" s="222" t="s">
        <v>455</v>
      </c>
      <c r="U365" s="192"/>
      <c r="V365" s="192"/>
      <c r="W365" s="192"/>
    </row>
    <row r="366" spans="18:23" ht="15" x14ac:dyDescent="0.25">
      <c r="R366" s="209" t="s">
        <v>1044</v>
      </c>
      <c r="S366" s="216">
        <v>38028</v>
      </c>
      <c r="T366" s="222" t="s">
        <v>472</v>
      </c>
      <c r="U366" s="192"/>
      <c r="V366" s="192"/>
      <c r="W366" s="192"/>
    </row>
    <row r="367" spans="18:23" ht="15" x14ac:dyDescent="0.25">
      <c r="R367" s="209" t="s">
        <v>1045</v>
      </c>
      <c r="S367" s="216">
        <v>84065</v>
      </c>
      <c r="T367" s="222" t="s">
        <v>455</v>
      </c>
      <c r="U367" s="192"/>
      <c r="V367" s="192"/>
      <c r="W367" s="192"/>
    </row>
    <row r="368" spans="18:23" ht="15" x14ac:dyDescent="0.25">
      <c r="R368" s="209" t="s">
        <v>1046</v>
      </c>
      <c r="S368" s="216" t="s">
        <v>1047</v>
      </c>
      <c r="T368" s="222" t="s">
        <v>463</v>
      </c>
      <c r="U368" s="192"/>
      <c r="V368" s="192"/>
      <c r="W368" s="192"/>
    </row>
    <row r="369" spans="18:23" ht="15" x14ac:dyDescent="0.25">
      <c r="R369" s="209" t="s">
        <v>525</v>
      </c>
      <c r="S369" s="216">
        <v>42065</v>
      </c>
      <c r="T369" s="222" t="s">
        <v>452</v>
      </c>
      <c r="U369" s="192"/>
      <c r="V369" s="192"/>
      <c r="W369" s="192"/>
    </row>
    <row r="370" spans="18:23" ht="15" x14ac:dyDescent="0.25">
      <c r="R370" s="209" t="s">
        <v>1048</v>
      </c>
      <c r="S370" s="216">
        <v>55048</v>
      </c>
      <c r="T370" s="222" t="s">
        <v>470</v>
      </c>
      <c r="U370" s="192"/>
      <c r="V370" s="192"/>
      <c r="W370" s="192"/>
    </row>
    <row r="371" spans="18:23" ht="15" x14ac:dyDescent="0.25">
      <c r="R371" s="209" t="s">
        <v>1049</v>
      </c>
      <c r="S371" s="216" t="s">
        <v>1050</v>
      </c>
      <c r="T371" s="222" t="s">
        <v>463</v>
      </c>
      <c r="U371" s="192"/>
      <c r="V371" s="192"/>
      <c r="W371" s="192"/>
    </row>
    <row r="372" spans="18:23" ht="15" x14ac:dyDescent="0.25">
      <c r="R372" s="209" t="s">
        <v>526</v>
      </c>
      <c r="S372" s="216">
        <v>30035</v>
      </c>
      <c r="T372" s="222" t="s">
        <v>452</v>
      </c>
      <c r="U372" s="192"/>
      <c r="V372" s="192"/>
      <c r="W372" s="192"/>
    </row>
    <row r="373" spans="18:23" ht="15" x14ac:dyDescent="0.25">
      <c r="R373" s="209" t="s">
        <v>1051</v>
      </c>
      <c r="S373" s="216">
        <v>44060</v>
      </c>
      <c r="T373" s="222" t="s">
        <v>452</v>
      </c>
      <c r="U373" s="192"/>
      <c r="V373" s="192"/>
      <c r="W373" s="192"/>
    </row>
    <row r="374" spans="18:23" ht="15" x14ac:dyDescent="0.25">
      <c r="R374" s="209" t="s">
        <v>1052</v>
      </c>
      <c r="S374" s="216">
        <v>64015</v>
      </c>
      <c r="T374" s="222" t="s">
        <v>467</v>
      </c>
      <c r="U374" s="192"/>
      <c r="V374" s="192"/>
      <c r="W374" s="192"/>
    </row>
    <row r="375" spans="18:23" ht="15" x14ac:dyDescent="0.25">
      <c r="R375" s="209" t="s">
        <v>1053</v>
      </c>
      <c r="S375" s="216">
        <v>51008</v>
      </c>
      <c r="T375" s="222" t="s">
        <v>450</v>
      </c>
      <c r="U375" s="192"/>
      <c r="V375" s="192"/>
      <c r="W375" s="192"/>
    </row>
    <row r="376" spans="18:23" ht="15" x14ac:dyDescent="0.25">
      <c r="R376" s="209" t="s">
        <v>1054</v>
      </c>
      <c r="S376" s="216">
        <v>53010</v>
      </c>
      <c r="T376" s="222" t="s">
        <v>470</v>
      </c>
      <c r="U376" s="192"/>
      <c r="V376" s="192"/>
      <c r="W376" s="192"/>
    </row>
    <row r="377" spans="18:23" ht="15" x14ac:dyDescent="0.25">
      <c r="R377" s="209" t="s">
        <v>1055</v>
      </c>
      <c r="S377" s="216">
        <v>99015</v>
      </c>
      <c r="T377" s="222" t="s">
        <v>461</v>
      </c>
      <c r="U377" s="192"/>
      <c r="V377" s="192"/>
      <c r="W377" s="192"/>
    </row>
    <row r="378" spans="18:23" ht="15" x14ac:dyDescent="0.25">
      <c r="R378" s="209" t="s">
        <v>1056</v>
      </c>
      <c r="S378" s="213" t="s">
        <v>1057</v>
      </c>
      <c r="T378" s="222" t="s">
        <v>444</v>
      </c>
      <c r="U378" s="192"/>
      <c r="V378" s="192"/>
      <c r="W378" s="192"/>
    </row>
    <row r="379" spans="18:23" ht="15" x14ac:dyDescent="0.25">
      <c r="R379" s="209" t="s">
        <v>1058</v>
      </c>
      <c r="S379" s="216" t="s">
        <v>1059</v>
      </c>
      <c r="T379" s="222" t="s">
        <v>463</v>
      </c>
      <c r="U379" s="192"/>
      <c r="V379" s="192"/>
      <c r="W379" s="192"/>
    </row>
    <row r="380" spans="18:23" ht="15" x14ac:dyDescent="0.25">
      <c r="R380" s="209" t="s">
        <v>527</v>
      </c>
      <c r="S380" s="216">
        <v>80065</v>
      </c>
      <c r="T380" s="222" t="s">
        <v>455</v>
      </c>
      <c r="U380" s="192"/>
      <c r="V380" s="192"/>
      <c r="W380" s="192"/>
    </row>
    <row r="381" spans="18:23" ht="15" x14ac:dyDescent="0.25">
      <c r="R381" s="209" t="s">
        <v>1060</v>
      </c>
      <c r="S381" s="216">
        <v>57025</v>
      </c>
      <c r="T381" s="222" t="s">
        <v>470</v>
      </c>
      <c r="U381" s="192"/>
      <c r="V381" s="192"/>
      <c r="W381" s="192"/>
    </row>
    <row r="382" spans="18:23" ht="15" x14ac:dyDescent="0.25">
      <c r="R382" s="209" t="s">
        <v>528</v>
      </c>
      <c r="S382" s="216">
        <v>42075</v>
      </c>
      <c r="T382" s="222" t="s">
        <v>452</v>
      </c>
      <c r="U382" s="192"/>
      <c r="V382" s="192"/>
      <c r="W382" s="192"/>
    </row>
    <row r="383" spans="18:23" ht="15" x14ac:dyDescent="0.25">
      <c r="R383" s="209" t="s">
        <v>1061</v>
      </c>
      <c r="S383" s="216">
        <v>67045</v>
      </c>
      <c r="T383" s="222" t="s">
        <v>470</v>
      </c>
      <c r="U383" s="192"/>
      <c r="V383" s="192"/>
      <c r="W383" s="192"/>
    </row>
    <row r="384" spans="18:23" ht="15" x14ac:dyDescent="0.25">
      <c r="R384" s="209" t="s">
        <v>529</v>
      </c>
      <c r="S384" s="216">
        <v>83060</v>
      </c>
      <c r="T384" s="222" t="s">
        <v>455</v>
      </c>
      <c r="U384" s="192"/>
      <c r="V384" s="192"/>
      <c r="W384" s="192"/>
    </row>
    <row r="385" spans="18:23" ht="15" x14ac:dyDescent="0.25">
      <c r="R385" s="209" t="s">
        <v>1062</v>
      </c>
      <c r="S385" s="216">
        <v>93012</v>
      </c>
      <c r="T385" s="222" t="s">
        <v>446</v>
      </c>
      <c r="U385" s="192"/>
      <c r="V385" s="192"/>
      <c r="W385" s="192"/>
    </row>
    <row r="386" spans="18:23" ht="15" x14ac:dyDescent="0.25">
      <c r="R386" s="209" t="s">
        <v>1063</v>
      </c>
      <c r="S386" s="218" t="s">
        <v>1064</v>
      </c>
      <c r="T386" s="222" t="s">
        <v>444</v>
      </c>
      <c r="U386" s="192"/>
      <c r="V386" s="192"/>
      <c r="W386" s="192"/>
    </row>
    <row r="387" spans="18:23" ht="15" x14ac:dyDescent="0.25">
      <c r="R387" s="209" t="s">
        <v>530</v>
      </c>
      <c r="S387" s="216">
        <v>30040</v>
      </c>
      <c r="T387" s="222" t="s">
        <v>452</v>
      </c>
      <c r="U387" s="192"/>
      <c r="V387" s="192"/>
      <c r="W387" s="192"/>
    </row>
    <row r="388" spans="18:23" ht="15" x14ac:dyDescent="0.25">
      <c r="R388" s="209" t="s">
        <v>531</v>
      </c>
      <c r="S388" s="216">
        <v>76030</v>
      </c>
      <c r="T388" s="222" t="s">
        <v>468</v>
      </c>
      <c r="U388" s="192"/>
      <c r="V388" s="192"/>
      <c r="W388" s="192"/>
    </row>
    <row r="389" spans="18:23" ht="15" x14ac:dyDescent="0.25">
      <c r="R389" s="209" t="s">
        <v>1065</v>
      </c>
      <c r="S389" s="216">
        <v>74005</v>
      </c>
      <c r="T389" s="222" t="s">
        <v>468</v>
      </c>
      <c r="U389" s="192"/>
      <c r="V389" s="192"/>
      <c r="W389" s="192"/>
    </row>
    <row r="390" spans="18:23" ht="15" x14ac:dyDescent="0.25">
      <c r="R390" s="209" t="s">
        <v>532</v>
      </c>
      <c r="S390" s="216">
        <v>85075</v>
      </c>
      <c r="T390" s="222" t="s">
        <v>457</v>
      </c>
      <c r="U390" s="192"/>
      <c r="V390" s="192"/>
      <c r="W390" s="192"/>
    </row>
    <row r="391" spans="18:23" ht="15" x14ac:dyDescent="0.25">
      <c r="R391" s="209" t="s">
        <v>533</v>
      </c>
      <c r="S391" s="216">
        <v>78055</v>
      </c>
      <c r="T391" s="222" t="s">
        <v>468</v>
      </c>
      <c r="U391" s="192"/>
      <c r="V391" s="192"/>
      <c r="W391" s="192"/>
    </row>
    <row r="392" spans="18:23" ht="15" x14ac:dyDescent="0.25">
      <c r="R392" s="209" t="s">
        <v>1066</v>
      </c>
      <c r="S392" s="216">
        <v>14005</v>
      </c>
      <c r="T392" s="222" t="s">
        <v>444</v>
      </c>
      <c r="U392" s="192"/>
      <c r="V392" s="192"/>
      <c r="W392" s="192"/>
    </row>
    <row r="393" spans="18:23" ht="15" x14ac:dyDescent="0.25">
      <c r="R393" s="209" t="s">
        <v>1067</v>
      </c>
      <c r="S393" s="216">
        <v>83088</v>
      </c>
      <c r="T393" s="222" t="s">
        <v>455</v>
      </c>
      <c r="U393" s="192"/>
      <c r="V393" s="192"/>
      <c r="W393" s="192"/>
    </row>
    <row r="394" spans="18:23" ht="15" x14ac:dyDescent="0.25">
      <c r="R394" s="209" t="s">
        <v>1068</v>
      </c>
      <c r="S394" s="216">
        <v>80010</v>
      </c>
      <c r="T394" s="222" t="s">
        <v>455</v>
      </c>
      <c r="U394" s="192"/>
      <c r="V394" s="192"/>
      <c r="W394" s="192"/>
    </row>
    <row r="395" spans="18:23" ht="15" x14ac:dyDescent="0.25">
      <c r="R395" s="209" t="s">
        <v>1069</v>
      </c>
      <c r="S395" s="216" t="s">
        <v>1070</v>
      </c>
      <c r="T395" s="222" t="s">
        <v>444</v>
      </c>
      <c r="U395" s="192"/>
      <c r="V395" s="192"/>
      <c r="W395" s="192"/>
    </row>
    <row r="396" spans="18:23" ht="15" x14ac:dyDescent="0.25">
      <c r="R396" s="209" t="s">
        <v>1071</v>
      </c>
      <c r="S396" s="213">
        <v>79088</v>
      </c>
      <c r="T396" s="222" t="s">
        <v>468</v>
      </c>
      <c r="U396" s="192"/>
      <c r="V396" s="192"/>
      <c r="W396" s="192"/>
    </row>
    <row r="397" spans="18:23" ht="15" x14ac:dyDescent="0.25">
      <c r="R397" s="209" t="s">
        <v>1072</v>
      </c>
      <c r="S397" s="216">
        <v>18050</v>
      </c>
      <c r="T397" s="222" t="s">
        <v>464</v>
      </c>
      <c r="U397" s="192"/>
      <c r="V397" s="192"/>
      <c r="W397" s="192"/>
    </row>
    <row r="398" spans="18:23" ht="15" x14ac:dyDescent="0.25">
      <c r="R398" s="209" t="s">
        <v>1075</v>
      </c>
      <c r="S398" s="216">
        <v>80090</v>
      </c>
      <c r="T398" s="222" t="s">
        <v>455</v>
      </c>
      <c r="U398" s="192"/>
      <c r="V398" s="192"/>
      <c r="W398" s="192"/>
    </row>
    <row r="399" spans="18:23" ht="15" x14ac:dyDescent="0.25">
      <c r="R399" s="209" t="s">
        <v>679</v>
      </c>
      <c r="S399" s="216">
        <v>66023</v>
      </c>
      <c r="T399" s="222" t="s">
        <v>454</v>
      </c>
      <c r="U399" s="192"/>
      <c r="V399" s="192"/>
      <c r="W399" s="192"/>
    </row>
    <row r="400" spans="18:23" ht="15" x14ac:dyDescent="0.25">
      <c r="R400" s="209" t="s">
        <v>1076</v>
      </c>
      <c r="S400" s="216">
        <v>66007</v>
      </c>
      <c r="T400" s="222" t="s">
        <v>454</v>
      </c>
      <c r="U400" s="192"/>
      <c r="V400" s="192"/>
      <c r="W400" s="192"/>
    </row>
    <row r="401" spans="18:23" ht="15" x14ac:dyDescent="0.25">
      <c r="R401" s="209" t="s">
        <v>1077</v>
      </c>
      <c r="S401" s="216">
        <v>66047</v>
      </c>
      <c r="T401" s="222" t="s">
        <v>454</v>
      </c>
      <c r="U401" s="192"/>
      <c r="V401" s="192"/>
      <c r="W401" s="192"/>
    </row>
    <row r="402" spans="18:23" ht="15" x14ac:dyDescent="0.25">
      <c r="R402" s="209" t="s">
        <v>1078</v>
      </c>
      <c r="S402" s="216">
        <v>66072</v>
      </c>
      <c r="T402" s="222" t="s">
        <v>454</v>
      </c>
      <c r="U402" s="192"/>
      <c r="V402" s="192"/>
      <c r="W402" s="192"/>
    </row>
    <row r="403" spans="18:23" ht="15" x14ac:dyDescent="0.25">
      <c r="R403" s="209" t="s">
        <v>534</v>
      </c>
      <c r="S403" s="216">
        <v>56097</v>
      </c>
      <c r="T403" s="222" t="s">
        <v>470</v>
      </c>
      <c r="U403" s="192"/>
      <c r="V403" s="192"/>
      <c r="W403" s="192"/>
    </row>
    <row r="404" spans="18:23" ht="15" x14ac:dyDescent="0.25">
      <c r="R404" s="209" t="s">
        <v>1079</v>
      </c>
      <c r="S404" s="216">
        <v>57035</v>
      </c>
      <c r="T404" s="222" t="s">
        <v>470</v>
      </c>
      <c r="U404" s="192"/>
      <c r="V404" s="192"/>
      <c r="W404" s="192"/>
    </row>
    <row r="405" spans="18:23" ht="15" x14ac:dyDescent="0.25">
      <c r="R405" s="209" t="s">
        <v>1080</v>
      </c>
      <c r="S405" s="216">
        <v>79110</v>
      </c>
      <c r="T405" s="222" t="s">
        <v>468</v>
      </c>
      <c r="U405" s="192"/>
      <c r="V405" s="192"/>
      <c r="W405" s="192"/>
    </row>
    <row r="406" spans="18:23" ht="15" x14ac:dyDescent="0.25">
      <c r="R406" s="209" t="s">
        <v>1081</v>
      </c>
      <c r="S406" s="216" t="s">
        <v>1082</v>
      </c>
      <c r="T406" s="222" t="s">
        <v>463</v>
      </c>
      <c r="U406" s="192"/>
      <c r="V406" s="192"/>
      <c r="W406" s="192"/>
    </row>
    <row r="407" spans="18:23" ht="15" x14ac:dyDescent="0.25">
      <c r="R407" s="209" t="s">
        <v>1083</v>
      </c>
      <c r="S407" s="216">
        <v>78102</v>
      </c>
      <c r="T407" s="222" t="s">
        <v>468</v>
      </c>
      <c r="U407" s="192"/>
      <c r="V407" s="192"/>
      <c r="W407" s="192"/>
    </row>
    <row r="408" spans="18:23" ht="15" x14ac:dyDescent="0.25">
      <c r="R408" s="209" t="s">
        <v>1084</v>
      </c>
      <c r="S408" s="216">
        <v>77050</v>
      </c>
      <c r="T408" s="222" t="s">
        <v>468</v>
      </c>
      <c r="U408" s="192"/>
      <c r="V408" s="192"/>
      <c r="W408" s="192"/>
    </row>
    <row r="409" spans="18:23" ht="15" x14ac:dyDescent="0.25">
      <c r="R409" s="209" t="s">
        <v>535</v>
      </c>
      <c r="S409" s="216">
        <v>80085</v>
      </c>
      <c r="T409" s="222" t="s">
        <v>455</v>
      </c>
      <c r="U409" s="192"/>
      <c r="V409" s="192"/>
      <c r="W409" s="192"/>
    </row>
    <row r="410" spans="18:23" ht="15" x14ac:dyDescent="0.25">
      <c r="R410" s="209" t="s">
        <v>1085</v>
      </c>
      <c r="S410" s="216" t="s">
        <v>1086</v>
      </c>
      <c r="T410" s="222" t="s">
        <v>463</v>
      </c>
      <c r="U410" s="192"/>
      <c r="V410" s="192"/>
      <c r="W410" s="192"/>
    </row>
    <row r="411" spans="18:23" ht="15" x14ac:dyDescent="0.25">
      <c r="R411" s="209" t="s">
        <v>536</v>
      </c>
      <c r="S411" s="216">
        <v>80110</v>
      </c>
      <c r="T411" s="222" t="s">
        <v>455</v>
      </c>
      <c r="U411" s="192"/>
      <c r="V411" s="192"/>
      <c r="W411" s="192"/>
    </row>
    <row r="412" spans="18:23" ht="15" x14ac:dyDescent="0.25">
      <c r="R412" s="209" t="s">
        <v>1087</v>
      </c>
      <c r="S412" s="216">
        <v>30045</v>
      </c>
      <c r="T412" s="222" t="s">
        <v>452</v>
      </c>
      <c r="U412" s="192"/>
      <c r="V412" s="192"/>
      <c r="W412" s="192"/>
    </row>
    <row r="413" spans="18:23" ht="15" x14ac:dyDescent="0.25">
      <c r="R413" s="209" t="s">
        <v>1088</v>
      </c>
      <c r="S413" s="216">
        <v>68030</v>
      </c>
      <c r="T413" s="222" t="s">
        <v>470</v>
      </c>
      <c r="U413" s="192"/>
      <c r="V413" s="192"/>
      <c r="W413" s="192"/>
    </row>
    <row r="414" spans="18:23" ht="15" x14ac:dyDescent="0.25">
      <c r="R414" s="209" t="s">
        <v>1089</v>
      </c>
      <c r="S414" s="216">
        <v>98025</v>
      </c>
      <c r="T414" s="222" t="s">
        <v>459</v>
      </c>
      <c r="U414" s="192"/>
      <c r="V414" s="192"/>
      <c r="W414" s="192"/>
    </row>
    <row r="415" spans="18:23" ht="15" x14ac:dyDescent="0.25">
      <c r="R415" s="209" t="s">
        <v>1090</v>
      </c>
      <c r="S415" s="216">
        <v>85100</v>
      </c>
      <c r="T415" s="222" t="s">
        <v>457</v>
      </c>
      <c r="U415" s="192"/>
      <c r="V415" s="192"/>
      <c r="W415" s="192"/>
    </row>
    <row r="416" spans="18:23" ht="15" x14ac:dyDescent="0.25">
      <c r="R416" s="209" t="s">
        <v>1091</v>
      </c>
      <c r="S416" s="216">
        <v>34007</v>
      </c>
      <c r="T416" s="222" t="s">
        <v>448</v>
      </c>
      <c r="U416" s="192"/>
      <c r="V416" s="192"/>
      <c r="W416" s="192"/>
    </row>
    <row r="417" spans="18:23" ht="15" x14ac:dyDescent="0.25">
      <c r="R417" s="209" t="s">
        <v>1092</v>
      </c>
      <c r="S417" s="218" t="s">
        <v>1093</v>
      </c>
      <c r="T417" s="222" t="s">
        <v>463</v>
      </c>
      <c r="U417" s="192"/>
      <c r="V417" s="192"/>
      <c r="W417" s="192"/>
    </row>
    <row r="418" spans="18:23" ht="15" x14ac:dyDescent="0.25">
      <c r="R418" s="209" t="s">
        <v>1094</v>
      </c>
      <c r="S418" s="216" t="s">
        <v>1095</v>
      </c>
      <c r="T418" s="222" t="s">
        <v>463</v>
      </c>
      <c r="U418" s="192"/>
      <c r="V418" s="192"/>
      <c r="W418" s="192"/>
    </row>
    <row r="419" spans="18:23" ht="15" x14ac:dyDescent="0.25">
      <c r="R419" s="209" t="s">
        <v>537</v>
      </c>
      <c r="S419" s="216">
        <v>41037</v>
      </c>
      <c r="T419" s="222" t="s">
        <v>452</v>
      </c>
      <c r="U419" s="192"/>
      <c r="V419" s="192"/>
      <c r="W419" s="192"/>
    </row>
    <row r="420" spans="18:23" ht="15" x14ac:dyDescent="0.25">
      <c r="R420" s="209" t="s">
        <v>1096</v>
      </c>
      <c r="S420" s="216">
        <v>50072</v>
      </c>
      <c r="T420" s="222" t="s">
        <v>472</v>
      </c>
      <c r="U420" s="192"/>
      <c r="V420" s="192"/>
      <c r="W420" s="192"/>
    </row>
    <row r="421" spans="18:23" ht="15" x14ac:dyDescent="0.25">
      <c r="R421" s="209" t="s">
        <v>1097</v>
      </c>
      <c r="S421" s="216">
        <v>79030</v>
      </c>
      <c r="T421" s="222" t="s">
        <v>468</v>
      </c>
      <c r="U421" s="192"/>
      <c r="V421" s="192"/>
      <c r="W421" s="192"/>
    </row>
    <row r="422" spans="18:23" ht="15" x14ac:dyDescent="0.25">
      <c r="R422" s="209" t="s">
        <v>1098</v>
      </c>
      <c r="S422" s="216">
        <v>92040</v>
      </c>
      <c r="T422" s="222" t="s">
        <v>446</v>
      </c>
      <c r="U422" s="192"/>
      <c r="V422" s="192"/>
      <c r="W422" s="192"/>
    </row>
    <row r="423" spans="18:23" ht="15" x14ac:dyDescent="0.25">
      <c r="R423" s="209" t="s">
        <v>1099</v>
      </c>
      <c r="S423" s="216">
        <v>87115</v>
      </c>
      <c r="T423" s="222" t="s">
        <v>457</v>
      </c>
      <c r="U423" s="192"/>
      <c r="V423" s="192"/>
      <c r="W423" s="192"/>
    </row>
    <row r="424" spans="18:23" ht="15" x14ac:dyDescent="0.25">
      <c r="R424" s="209" t="s">
        <v>1100</v>
      </c>
      <c r="S424" s="216">
        <v>45050</v>
      </c>
      <c r="T424" s="222" t="s">
        <v>452</v>
      </c>
      <c r="U424" s="192"/>
      <c r="V424" s="192"/>
      <c r="W424" s="192"/>
    </row>
    <row r="425" spans="18:23" ht="15" x14ac:dyDescent="0.25">
      <c r="R425" s="209" t="s">
        <v>1101</v>
      </c>
      <c r="S425" s="216">
        <v>19010</v>
      </c>
      <c r="T425" s="222" t="s">
        <v>464</v>
      </c>
      <c r="U425" s="192"/>
      <c r="V425" s="192"/>
      <c r="W425" s="192"/>
    </row>
    <row r="426" spans="18:23" ht="15" x14ac:dyDescent="0.25">
      <c r="R426" s="209" t="s">
        <v>1102</v>
      </c>
      <c r="S426" s="216">
        <v>80015</v>
      </c>
      <c r="T426" s="222" t="s">
        <v>455</v>
      </c>
      <c r="U426" s="192"/>
      <c r="V426" s="192"/>
      <c r="W426" s="192"/>
    </row>
    <row r="427" spans="18:23" ht="15" x14ac:dyDescent="0.25">
      <c r="R427" s="209" t="s">
        <v>1103</v>
      </c>
      <c r="S427" s="216">
        <v>39015</v>
      </c>
      <c r="T427" s="222" t="s">
        <v>472</v>
      </c>
      <c r="U427" s="192"/>
      <c r="V427" s="192"/>
      <c r="W427" s="192"/>
    </row>
    <row r="428" spans="18:23" ht="15" x14ac:dyDescent="0.25">
      <c r="R428" s="209" t="s">
        <v>538</v>
      </c>
      <c r="S428" s="216">
        <v>62055</v>
      </c>
      <c r="T428" s="222" t="s">
        <v>467</v>
      </c>
      <c r="U428" s="192"/>
      <c r="V428" s="192"/>
      <c r="W428" s="192"/>
    </row>
    <row r="429" spans="18:23" ht="15" x14ac:dyDescent="0.25">
      <c r="R429" s="209" t="s">
        <v>1104</v>
      </c>
      <c r="S429" s="216">
        <v>80020</v>
      </c>
      <c r="T429" s="222" t="s">
        <v>455</v>
      </c>
      <c r="U429" s="192"/>
      <c r="V429" s="192"/>
      <c r="W429" s="192"/>
    </row>
    <row r="430" spans="18:23" ht="15" x14ac:dyDescent="0.25">
      <c r="R430" s="209" t="s">
        <v>1105</v>
      </c>
      <c r="S430" s="216">
        <v>82010</v>
      </c>
      <c r="T430" s="222" t="s">
        <v>455</v>
      </c>
      <c r="U430" s="192"/>
      <c r="V430" s="192"/>
      <c r="W430" s="192"/>
    </row>
    <row r="431" spans="18:23" ht="15" x14ac:dyDescent="0.25">
      <c r="R431" s="209" t="s">
        <v>1106</v>
      </c>
      <c r="S431" s="216">
        <v>71065</v>
      </c>
      <c r="T431" s="222" t="s">
        <v>470</v>
      </c>
      <c r="U431" s="192"/>
      <c r="V431" s="192"/>
      <c r="W431" s="192"/>
    </row>
    <row r="432" spans="18:23" ht="15" x14ac:dyDescent="0.25">
      <c r="R432" s="209" t="s">
        <v>1107</v>
      </c>
      <c r="S432" s="216">
        <v>92060</v>
      </c>
      <c r="T432" s="222" t="s">
        <v>446</v>
      </c>
      <c r="U432" s="192"/>
      <c r="V432" s="192"/>
      <c r="W432" s="192"/>
    </row>
    <row r="433" spans="18:23" ht="15" x14ac:dyDescent="0.25">
      <c r="R433" s="209" t="s">
        <v>1108</v>
      </c>
      <c r="S433" s="216">
        <v>61045</v>
      </c>
      <c r="T433" s="222" t="s">
        <v>467</v>
      </c>
      <c r="U433" s="192"/>
      <c r="V433" s="192"/>
      <c r="W433" s="192"/>
    </row>
    <row r="434" spans="18:23" ht="15" x14ac:dyDescent="0.25">
      <c r="R434" s="209" t="s">
        <v>539</v>
      </c>
      <c r="S434" s="216">
        <v>32080</v>
      </c>
      <c r="T434" s="222" t="s">
        <v>472</v>
      </c>
      <c r="U434" s="192"/>
      <c r="V434" s="192"/>
      <c r="W434" s="192"/>
    </row>
    <row r="435" spans="18:23" ht="15" x14ac:dyDescent="0.25">
      <c r="R435" s="209" t="s">
        <v>1109</v>
      </c>
      <c r="S435" s="216">
        <v>35005</v>
      </c>
      <c r="T435" s="222" t="s">
        <v>450</v>
      </c>
      <c r="U435" s="192"/>
      <c r="V435" s="192"/>
      <c r="W435" s="192"/>
    </row>
    <row r="436" spans="18:23" ht="15" x14ac:dyDescent="0.25">
      <c r="R436" s="209" t="s">
        <v>1110</v>
      </c>
      <c r="S436" s="216">
        <v>79010</v>
      </c>
      <c r="T436" s="222" t="s">
        <v>468</v>
      </c>
      <c r="U436" s="192"/>
      <c r="V436" s="192"/>
      <c r="W436" s="192"/>
    </row>
    <row r="437" spans="18:23" ht="15" x14ac:dyDescent="0.25">
      <c r="R437" s="209" t="s">
        <v>540</v>
      </c>
      <c r="S437" s="216">
        <v>23015</v>
      </c>
      <c r="T437" s="222" t="s">
        <v>448</v>
      </c>
      <c r="U437" s="192"/>
      <c r="V437" s="192"/>
      <c r="W437" s="192"/>
    </row>
    <row r="438" spans="18:23" ht="15" x14ac:dyDescent="0.25">
      <c r="R438" s="209" t="s">
        <v>1111</v>
      </c>
      <c r="S438" s="216">
        <v>30010</v>
      </c>
      <c r="T438" s="222" t="s">
        <v>452</v>
      </c>
      <c r="U438" s="192"/>
      <c r="V438" s="192"/>
      <c r="W438" s="192"/>
    </row>
    <row r="439" spans="18:23" ht="15" x14ac:dyDescent="0.25">
      <c r="R439" s="209" t="s">
        <v>1112</v>
      </c>
      <c r="S439" s="216">
        <v>15025</v>
      </c>
      <c r="T439" s="222" t="s">
        <v>448</v>
      </c>
      <c r="U439" s="192"/>
      <c r="V439" s="192"/>
      <c r="W439" s="192"/>
    </row>
    <row r="440" spans="18:23" ht="15" x14ac:dyDescent="0.25">
      <c r="R440" s="209" t="s">
        <v>1113</v>
      </c>
      <c r="S440" s="216">
        <v>11045</v>
      </c>
      <c r="T440" s="222" t="s">
        <v>444</v>
      </c>
      <c r="U440" s="192"/>
      <c r="V440" s="192"/>
      <c r="W440" s="192"/>
    </row>
    <row r="441" spans="18:23" ht="15" x14ac:dyDescent="0.25">
      <c r="R441" s="209" t="s">
        <v>1114</v>
      </c>
      <c r="S441" s="216">
        <v>29120</v>
      </c>
      <c r="T441" s="222" t="s">
        <v>464</v>
      </c>
      <c r="U441" s="192"/>
      <c r="V441" s="192"/>
      <c r="W441" s="192"/>
    </row>
    <row r="442" spans="18:23" ht="15" x14ac:dyDescent="0.25">
      <c r="R442" s="209" t="s">
        <v>1115</v>
      </c>
      <c r="S442" s="216">
        <v>61030</v>
      </c>
      <c r="T442" s="222" t="s">
        <v>467</v>
      </c>
      <c r="U442" s="192"/>
      <c r="V442" s="192"/>
      <c r="W442" s="192"/>
    </row>
    <row r="443" spans="18:23" ht="15" x14ac:dyDescent="0.25">
      <c r="R443" s="209" t="s">
        <v>541</v>
      </c>
      <c r="S443" s="216">
        <v>12045</v>
      </c>
      <c r="T443" s="222" t="s">
        <v>444</v>
      </c>
      <c r="U443" s="192"/>
      <c r="V443" s="192"/>
      <c r="W443" s="192"/>
    </row>
    <row r="444" spans="18:23" ht="15" x14ac:dyDescent="0.25">
      <c r="R444" s="209" t="s">
        <v>542</v>
      </c>
      <c r="S444" s="216">
        <v>46100</v>
      </c>
      <c r="T444" s="222" t="s">
        <v>470</v>
      </c>
      <c r="U444" s="192"/>
      <c r="V444" s="192"/>
      <c r="W444" s="192"/>
    </row>
    <row r="445" spans="18:23" ht="15" x14ac:dyDescent="0.25">
      <c r="R445" s="209" t="s">
        <v>543</v>
      </c>
      <c r="S445" s="216">
        <v>49080</v>
      </c>
      <c r="T445" s="222" t="s">
        <v>472</v>
      </c>
      <c r="U445" s="192"/>
      <c r="V445" s="192"/>
      <c r="W445" s="192"/>
    </row>
    <row r="446" spans="18:23" ht="15" x14ac:dyDescent="0.25">
      <c r="R446" s="209" t="s">
        <v>1116</v>
      </c>
      <c r="S446" s="216">
        <v>49075</v>
      </c>
      <c r="T446" s="222" t="s">
        <v>472</v>
      </c>
      <c r="U446" s="192"/>
      <c r="V446" s="192"/>
      <c r="W446" s="192"/>
    </row>
    <row r="447" spans="18:23" ht="15" x14ac:dyDescent="0.25">
      <c r="R447" s="209" t="s">
        <v>544</v>
      </c>
      <c r="S447" s="216">
        <v>79005</v>
      </c>
      <c r="T447" s="222" t="s">
        <v>468</v>
      </c>
      <c r="U447" s="192"/>
      <c r="V447" s="192"/>
      <c r="W447" s="192"/>
    </row>
    <row r="448" spans="18:23" ht="15" x14ac:dyDescent="0.25">
      <c r="R448" s="209" t="s">
        <v>1117</v>
      </c>
      <c r="S448" s="216">
        <v>37235</v>
      </c>
      <c r="T448" s="222" t="s">
        <v>450</v>
      </c>
      <c r="U448" s="192"/>
      <c r="V448" s="192"/>
      <c r="W448" s="192"/>
    </row>
    <row r="449" spans="18:23" ht="15" x14ac:dyDescent="0.25">
      <c r="R449" s="209" t="s">
        <v>1118</v>
      </c>
      <c r="S449" s="216">
        <v>85090</v>
      </c>
      <c r="T449" s="222" t="s">
        <v>457</v>
      </c>
      <c r="U449" s="192"/>
      <c r="V449" s="192"/>
      <c r="W449" s="192"/>
    </row>
    <row r="450" spans="18:23" ht="15" x14ac:dyDescent="0.25">
      <c r="R450" s="209" t="s">
        <v>1119</v>
      </c>
      <c r="S450" s="216">
        <v>12080</v>
      </c>
      <c r="T450" s="222" t="s">
        <v>444</v>
      </c>
      <c r="U450" s="192"/>
      <c r="V450" s="192"/>
      <c r="W450" s="192"/>
    </row>
    <row r="451" spans="18:23" ht="15" x14ac:dyDescent="0.25">
      <c r="R451" s="209" t="s">
        <v>1120</v>
      </c>
      <c r="S451" s="216">
        <v>18040</v>
      </c>
      <c r="T451" s="222" t="s">
        <v>464</v>
      </c>
      <c r="U451" s="192"/>
      <c r="V451" s="192"/>
      <c r="W451" s="192"/>
    </row>
    <row r="452" spans="18:23" ht="15" x14ac:dyDescent="0.25">
      <c r="R452" s="209" t="s">
        <v>545</v>
      </c>
      <c r="S452" s="216">
        <v>33085</v>
      </c>
      <c r="T452" s="222" t="s">
        <v>464</v>
      </c>
      <c r="U452" s="192"/>
      <c r="V452" s="192"/>
      <c r="W452" s="192"/>
    </row>
    <row r="453" spans="18:23" ht="15" x14ac:dyDescent="0.25">
      <c r="R453" s="209" t="s">
        <v>1121</v>
      </c>
      <c r="S453" s="216" t="s">
        <v>1122</v>
      </c>
      <c r="T453" s="222" t="s">
        <v>463</v>
      </c>
      <c r="U453" s="192"/>
      <c r="V453" s="192"/>
      <c r="W453" s="192"/>
    </row>
    <row r="454" spans="18:23" ht="15" x14ac:dyDescent="0.25">
      <c r="R454" s="209" t="s">
        <v>546</v>
      </c>
      <c r="S454" s="216">
        <v>56015</v>
      </c>
      <c r="T454" s="222" t="s">
        <v>470</v>
      </c>
      <c r="U454" s="192"/>
      <c r="V454" s="192"/>
      <c r="W454" s="192"/>
    </row>
    <row r="455" spans="18:23" ht="15" x14ac:dyDescent="0.25">
      <c r="R455" s="209" t="s">
        <v>547</v>
      </c>
      <c r="S455" s="216">
        <v>45020</v>
      </c>
      <c r="T455" s="222" t="s">
        <v>452</v>
      </c>
      <c r="U455" s="192"/>
      <c r="V455" s="192"/>
      <c r="W455" s="192"/>
    </row>
    <row r="456" spans="18:23" ht="15" x14ac:dyDescent="0.25">
      <c r="R456" s="209" t="s">
        <v>1123</v>
      </c>
      <c r="S456" s="216">
        <v>72032</v>
      </c>
      <c r="T456" s="222" t="s">
        <v>468</v>
      </c>
      <c r="U456" s="192"/>
      <c r="V456" s="192"/>
      <c r="W456" s="192"/>
    </row>
    <row r="457" spans="18:23" ht="15" x14ac:dyDescent="0.25">
      <c r="R457" s="209" t="s">
        <v>1124</v>
      </c>
      <c r="S457" s="216">
        <v>45115</v>
      </c>
      <c r="T457" s="222" t="s">
        <v>452</v>
      </c>
      <c r="U457" s="192"/>
      <c r="V457" s="192"/>
      <c r="W457" s="192"/>
    </row>
    <row r="458" spans="18:23" ht="15" x14ac:dyDescent="0.25">
      <c r="R458" s="209" t="s">
        <v>1125</v>
      </c>
      <c r="S458" s="216">
        <v>69037</v>
      </c>
      <c r="T458" s="222" t="s">
        <v>470</v>
      </c>
      <c r="U458" s="192"/>
      <c r="V458" s="192"/>
      <c r="W458" s="192"/>
    </row>
    <row r="459" spans="18:23" ht="15" x14ac:dyDescent="0.25">
      <c r="R459" s="209" t="s">
        <v>1126</v>
      </c>
      <c r="S459" s="216">
        <v>84055</v>
      </c>
      <c r="T459" s="222" t="s">
        <v>455</v>
      </c>
      <c r="U459" s="192"/>
      <c r="V459" s="192"/>
      <c r="W459" s="192"/>
    </row>
    <row r="460" spans="18:23" ht="15" x14ac:dyDescent="0.25">
      <c r="R460" s="209" t="s">
        <v>1127</v>
      </c>
      <c r="S460" s="216">
        <v>57030</v>
      </c>
      <c r="T460" s="222" t="s">
        <v>470</v>
      </c>
      <c r="U460" s="192"/>
      <c r="V460" s="192"/>
      <c r="W460" s="192"/>
    </row>
    <row r="461" spans="18:23" ht="15" x14ac:dyDescent="0.25">
      <c r="R461" s="209" t="s">
        <v>548</v>
      </c>
      <c r="S461" s="216">
        <v>13015</v>
      </c>
      <c r="T461" s="222" t="s">
        <v>444</v>
      </c>
      <c r="U461" s="192"/>
      <c r="V461" s="192"/>
      <c r="W461" s="192"/>
    </row>
    <row r="462" spans="18:23" ht="15" x14ac:dyDescent="0.25">
      <c r="R462" s="209" t="s">
        <v>549</v>
      </c>
      <c r="S462" s="216" t="s">
        <v>550</v>
      </c>
      <c r="T462" s="222" t="s">
        <v>444</v>
      </c>
      <c r="U462" s="192"/>
      <c r="V462" s="192"/>
      <c r="W462" s="192"/>
    </row>
    <row r="463" spans="18:23" ht="15" x14ac:dyDescent="0.25">
      <c r="R463" s="209" t="s">
        <v>1128</v>
      </c>
      <c r="S463" s="216">
        <v>87025</v>
      </c>
      <c r="T463" s="222" t="s">
        <v>457</v>
      </c>
      <c r="U463" s="192"/>
      <c r="V463" s="192"/>
      <c r="W463" s="192"/>
    </row>
    <row r="464" spans="18:23" ht="15" x14ac:dyDescent="0.25">
      <c r="R464" s="209" t="s">
        <v>1129</v>
      </c>
      <c r="S464" s="216">
        <v>80037</v>
      </c>
      <c r="T464" s="222" t="s">
        <v>455</v>
      </c>
      <c r="U464" s="192"/>
      <c r="V464" s="192"/>
      <c r="W464" s="192"/>
    </row>
    <row r="465" spans="18:23" ht="15" x14ac:dyDescent="0.25">
      <c r="R465" s="209" t="s">
        <v>1130</v>
      </c>
      <c r="S465" s="216">
        <v>38055</v>
      </c>
      <c r="T465" s="222" t="s">
        <v>472</v>
      </c>
      <c r="U465" s="192"/>
      <c r="V465" s="192"/>
      <c r="W465" s="192"/>
    </row>
    <row r="466" spans="18:23" ht="15" x14ac:dyDescent="0.25">
      <c r="R466" s="209" t="s">
        <v>1131</v>
      </c>
      <c r="S466" s="216" t="s">
        <v>1132</v>
      </c>
      <c r="T466" s="222" t="s">
        <v>463</v>
      </c>
      <c r="U466" s="192"/>
      <c r="V466" s="192"/>
      <c r="W466" s="192"/>
    </row>
    <row r="467" spans="18:23" ht="15" x14ac:dyDescent="0.25">
      <c r="R467" s="209" t="s">
        <v>1133</v>
      </c>
      <c r="S467" s="216" t="s">
        <v>1134</v>
      </c>
      <c r="T467" s="222" t="s">
        <v>463</v>
      </c>
      <c r="U467" s="192"/>
      <c r="V467" s="192"/>
      <c r="W467" s="192"/>
    </row>
    <row r="468" spans="18:23" ht="15" x14ac:dyDescent="0.25">
      <c r="R468" s="209" t="s">
        <v>1135</v>
      </c>
      <c r="S468" s="216">
        <v>92010</v>
      </c>
      <c r="T468" s="222" t="s">
        <v>446</v>
      </c>
      <c r="U468" s="192"/>
      <c r="V468" s="192"/>
      <c r="W468" s="192"/>
    </row>
    <row r="469" spans="18:23" ht="15" x14ac:dyDescent="0.25">
      <c r="R469" s="209" t="s">
        <v>1136</v>
      </c>
      <c r="S469" s="216">
        <v>16005</v>
      </c>
      <c r="T469" s="222" t="s">
        <v>448</v>
      </c>
      <c r="U469" s="192"/>
      <c r="V469" s="192"/>
      <c r="W469" s="192"/>
    </row>
    <row r="470" spans="18:23" ht="15" x14ac:dyDescent="0.25">
      <c r="R470" s="209" t="s">
        <v>1137</v>
      </c>
      <c r="S470" s="216" t="s">
        <v>1138</v>
      </c>
      <c r="T470" s="222" t="s">
        <v>463</v>
      </c>
      <c r="U470" s="192"/>
      <c r="V470" s="192"/>
      <c r="W470" s="192"/>
    </row>
    <row r="471" spans="18:23" ht="15" x14ac:dyDescent="0.25">
      <c r="R471" s="209" t="s">
        <v>1139</v>
      </c>
      <c r="S471" s="216">
        <v>94205</v>
      </c>
      <c r="T471" s="222" t="s">
        <v>446</v>
      </c>
      <c r="U471" s="192"/>
      <c r="V471" s="192"/>
      <c r="W471" s="192"/>
    </row>
    <row r="472" spans="18:23" ht="15" x14ac:dyDescent="0.25">
      <c r="R472" s="209" t="s">
        <v>1140</v>
      </c>
      <c r="S472" s="216">
        <v>77030</v>
      </c>
      <c r="T472" s="222" t="s">
        <v>468</v>
      </c>
      <c r="U472" s="192"/>
      <c r="V472" s="192"/>
      <c r="W472" s="192"/>
    </row>
    <row r="473" spans="18:23" ht="15" x14ac:dyDescent="0.25">
      <c r="R473" s="209" t="s">
        <v>1141</v>
      </c>
      <c r="S473" s="216">
        <v>50113</v>
      </c>
      <c r="T473" s="222" t="s">
        <v>472</v>
      </c>
      <c r="U473" s="192"/>
      <c r="V473" s="192"/>
      <c r="W473" s="192"/>
    </row>
    <row r="474" spans="18:23" ht="15" x14ac:dyDescent="0.25">
      <c r="R474" s="209" t="s">
        <v>551</v>
      </c>
      <c r="S474" s="216">
        <v>46025</v>
      </c>
      <c r="T474" s="222" t="s">
        <v>470</v>
      </c>
      <c r="U474" s="192"/>
      <c r="V474" s="192"/>
      <c r="W474" s="192"/>
    </row>
    <row r="475" spans="18:23" ht="15" x14ac:dyDescent="0.25">
      <c r="R475" s="209" t="s">
        <v>1142</v>
      </c>
      <c r="S475" s="216">
        <v>71070</v>
      </c>
      <c r="T475" s="222" t="s">
        <v>470</v>
      </c>
      <c r="U475" s="192"/>
      <c r="V475" s="192"/>
      <c r="W475" s="192"/>
    </row>
    <row r="476" spans="18:23" ht="15" x14ac:dyDescent="0.25">
      <c r="R476" s="209" t="s">
        <v>1143</v>
      </c>
      <c r="S476" s="216">
        <v>30020</v>
      </c>
      <c r="T476" s="222" t="s">
        <v>452</v>
      </c>
      <c r="U476" s="192"/>
      <c r="V476" s="192"/>
      <c r="W476" s="192"/>
    </row>
    <row r="477" spans="18:23" ht="15" x14ac:dyDescent="0.25">
      <c r="R477" s="209" t="s">
        <v>1144</v>
      </c>
      <c r="S477" s="216">
        <v>80045</v>
      </c>
      <c r="T477" s="222" t="s">
        <v>455</v>
      </c>
      <c r="U477" s="192"/>
      <c r="V477" s="192"/>
      <c r="W477" s="192"/>
    </row>
    <row r="478" spans="18:23" ht="15" x14ac:dyDescent="0.25">
      <c r="R478" s="209" t="s">
        <v>1145</v>
      </c>
      <c r="S478" s="216">
        <v>32045</v>
      </c>
      <c r="T478" s="222" t="s">
        <v>472</v>
      </c>
      <c r="U478" s="192"/>
      <c r="V478" s="192"/>
      <c r="W478" s="192"/>
    </row>
    <row r="479" spans="18:23" ht="15" x14ac:dyDescent="0.25">
      <c r="R479" s="209" t="s">
        <v>1146</v>
      </c>
      <c r="S479" s="216">
        <v>32040</v>
      </c>
      <c r="T479" s="222" t="s">
        <v>472</v>
      </c>
      <c r="U479" s="192"/>
      <c r="V479" s="192"/>
      <c r="W479" s="192"/>
    </row>
    <row r="480" spans="18:23" ht="15" x14ac:dyDescent="0.25">
      <c r="R480" s="209" t="s">
        <v>1147</v>
      </c>
      <c r="S480" s="216">
        <v>13095</v>
      </c>
      <c r="T480" s="222" t="s">
        <v>444</v>
      </c>
      <c r="U480" s="192"/>
      <c r="V480" s="192"/>
      <c r="W480" s="192"/>
    </row>
    <row r="481" spans="18:23" ht="15" x14ac:dyDescent="0.25">
      <c r="R481" s="209" t="s">
        <v>1148</v>
      </c>
      <c r="S481" s="216" t="s">
        <v>1149</v>
      </c>
      <c r="T481" s="222" t="s">
        <v>463</v>
      </c>
      <c r="U481" s="192"/>
      <c r="V481" s="192"/>
      <c r="W481" s="192"/>
    </row>
    <row r="482" spans="18:23" ht="15" x14ac:dyDescent="0.25">
      <c r="R482" s="209" t="s">
        <v>1150</v>
      </c>
      <c r="S482" s="216">
        <v>96030</v>
      </c>
      <c r="T482" s="222" t="s">
        <v>459</v>
      </c>
      <c r="U482" s="192"/>
      <c r="V482" s="192"/>
      <c r="W482" s="192"/>
    </row>
    <row r="483" spans="18:23" ht="15" x14ac:dyDescent="0.25">
      <c r="R483" s="209" t="s">
        <v>1151</v>
      </c>
      <c r="S483" s="216">
        <v>72020</v>
      </c>
      <c r="T483" s="222" t="s">
        <v>468</v>
      </c>
      <c r="U483" s="192"/>
      <c r="V483" s="192"/>
      <c r="W483" s="192"/>
    </row>
    <row r="484" spans="18:23" ht="15" x14ac:dyDescent="0.25">
      <c r="R484" s="209" t="s">
        <v>1152</v>
      </c>
      <c r="S484" s="216">
        <v>66097</v>
      </c>
      <c r="T484" s="222" t="s">
        <v>454</v>
      </c>
      <c r="U484" s="192"/>
      <c r="V484" s="192"/>
      <c r="W484" s="192"/>
    </row>
    <row r="485" spans="18:23" ht="15" x14ac:dyDescent="0.25">
      <c r="R485" s="209" t="s">
        <v>1153</v>
      </c>
      <c r="S485" s="216">
        <v>71055</v>
      </c>
      <c r="T485" s="222" t="s">
        <v>470</v>
      </c>
      <c r="U485" s="192"/>
      <c r="V485" s="192"/>
      <c r="W485" s="192"/>
    </row>
    <row r="486" spans="18:23" ht="15" x14ac:dyDescent="0.25">
      <c r="R486" s="209" t="s">
        <v>552</v>
      </c>
      <c r="S486" s="216">
        <v>71140</v>
      </c>
      <c r="T486" s="222" t="s">
        <v>470</v>
      </c>
      <c r="U486" s="192"/>
      <c r="V486" s="192"/>
      <c r="W486" s="192"/>
    </row>
    <row r="487" spans="18:23" ht="15" x14ac:dyDescent="0.25">
      <c r="R487" s="209" t="s">
        <v>1154</v>
      </c>
      <c r="S487" s="216">
        <v>96025</v>
      </c>
      <c r="T487" s="222" t="s">
        <v>459</v>
      </c>
      <c r="U487" s="192"/>
      <c r="V487" s="192"/>
      <c r="W487" s="192"/>
    </row>
    <row r="488" spans="18:23" ht="15" x14ac:dyDescent="0.25">
      <c r="R488" s="209" t="s">
        <v>1155</v>
      </c>
      <c r="S488" s="216">
        <v>82030</v>
      </c>
      <c r="T488" s="222" t="s">
        <v>455</v>
      </c>
      <c r="U488" s="192"/>
      <c r="V488" s="192"/>
      <c r="W488" s="192"/>
    </row>
    <row r="489" spans="18:23" ht="15" x14ac:dyDescent="0.25">
      <c r="R489" s="209" t="s">
        <v>1156</v>
      </c>
      <c r="S489" s="216">
        <v>34017</v>
      </c>
      <c r="T489" s="222" t="s">
        <v>448</v>
      </c>
      <c r="U489" s="192"/>
      <c r="V489" s="192"/>
      <c r="W489" s="192"/>
    </row>
    <row r="490" spans="18:23" ht="15" x14ac:dyDescent="0.25">
      <c r="R490" s="209" t="s">
        <v>1157</v>
      </c>
      <c r="S490" s="216">
        <v>84020</v>
      </c>
      <c r="T490" s="222" t="s">
        <v>455</v>
      </c>
      <c r="U490" s="192"/>
      <c r="V490" s="192"/>
      <c r="W490" s="192"/>
    </row>
    <row r="491" spans="18:23" ht="15" x14ac:dyDescent="0.25">
      <c r="R491" s="209" t="s">
        <v>1158</v>
      </c>
      <c r="S491" s="216">
        <v>97022</v>
      </c>
      <c r="T491" s="222" t="s">
        <v>459</v>
      </c>
      <c r="U491" s="192"/>
      <c r="V491" s="192"/>
      <c r="W491" s="192"/>
    </row>
    <row r="492" spans="18:23" ht="15" x14ac:dyDescent="0.25">
      <c r="R492" s="209" t="s">
        <v>1159</v>
      </c>
      <c r="S492" s="218" t="s">
        <v>1160</v>
      </c>
      <c r="T492" s="222" t="s">
        <v>463</v>
      </c>
      <c r="U492" s="192"/>
      <c r="V492" s="192"/>
      <c r="W492" s="192"/>
    </row>
    <row r="493" spans="18:23" ht="15" x14ac:dyDescent="0.25">
      <c r="R493" s="209" t="s">
        <v>1161</v>
      </c>
      <c r="S493" s="216">
        <v>34048</v>
      </c>
      <c r="T493" s="222" t="s">
        <v>448</v>
      </c>
      <c r="U493" s="192"/>
      <c r="V493" s="192"/>
      <c r="W493" s="192"/>
    </row>
    <row r="494" spans="18:23" ht="15" x14ac:dyDescent="0.25">
      <c r="R494" s="209" t="s">
        <v>1162</v>
      </c>
      <c r="S494" s="216">
        <v>95040</v>
      </c>
      <c r="T494" s="222" t="s">
        <v>459</v>
      </c>
      <c r="U494" s="192"/>
      <c r="V494" s="192"/>
      <c r="W494" s="192"/>
    </row>
    <row r="495" spans="18:23" ht="15" x14ac:dyDescent="0.25">
      <c r="R495" s="209" t="s">
        <v>1163</v>
      </c>
      <c r="S495" s="216">
        <v>45030</v>
      </c>
      <c r="T495" s="222" t="s">
        <v>452</v>
      </c>
      <c r="U495" s="192"/>
      <c r="V495" s="192"/>
      <c r="W495" s="192"/>
    </row>
    <row r="496" spans="18:23" ht="15" x14ac:dyDescent="0.25">
      <c r="R496" s="209" t="s">
        <v>553</v>
      </c>
      <c r="S496" s="216">
        <v>87035</v>
      </c>
      <c r="T496" s="222" t="s">
        <v>457</v>
      </c>
      <c r="U496" s="192"/>
      <c r="V496" s="192"/>
      <c r="W496" s="192"/>
    </row>
    <row r="497" spans="18:23" ht="15" x14ac:dyDescent="0.25">
      <c r="R497" s="209" t="s">
        <v>554</v>
      </c>
      <c r="S497" s="216">
        <v>88090</v>
      </c>
      <c r="T497" s="222" t="s">
        <v>457</v>
      </c>
      <c r="U497" s="192"/>
      <c r="V497" s="192"/>
      <c r="W497" s="192"/>
    </row>
    <row r="498" spans="18:23" ht="15" x14ac:dyDescent="0.25">
      <c r="R498" s="209" t="s">
        <v>1164</v>
      </c>
      <c r="S498" s="216">
        <v>75040</v>
      </c>
      <c r="T498" s="222" t="s">
        <v>468</v>
      </c>
      <c r="U498" s="192"/>
      <c r="V498" s="192"/>
      <c r="W498" s="192"/>
    </row>
    <row r="499" spans="18:23" ht="15" x14ac:dyDescent="0.25">
      <c r="R499" s="209" t="s">
        <v>1165</v>
      </c>
      <c r="S499" s="216" t="s">
        <v>1166</v>
      </c>
      <c r="T499" s="222" t="s">
        <v>444</v>
      </c>
      <c r="U499" s="192"/>
      <c r="V499" s="192"/>
      <c r="W499" s="192"/>
    </row>
    <row r="500" spans="18:23" ht="15" x14ac:dyDescent="0.25">
      <c r="R500" s="209" t="s">
        <v>1167</v>
      </c>
      <c r="S500" s="216">
        <v>32033</v>
      </c>
      <c r="T500" s="222" t="s">
        <v>472</v>
      </c>
      <c r="U500" s="192"/>
      <c r="V500" s="192"/>
      <c r="W500" s="192"/>
    </row>
    <row r="501" spans="18:23" ht="15" x14ac:dyDescent="0.25">
      <c r="R501" s="209" t="s">
        <v>1168</v>
      </c>
      <c r="S501" s="216">
        <v>23027</v>
      </c>
      <c r="T501" s="222" t="s">
        <v>448</v>
      </c>
      <c r="U501" s="192"/>
      <c r="V501" s="192"/>
      <c r="W501" s="192"/>
    </row>
    <row r="502" spans="18:23" ht="15" x14ac:dyDescent="0.25">
      <c r="R502" s="209" t="s">
        <v>1169</v>
      </c>
      <c r="S502" s="216">
        <v>42032</v>
      </c>
      <c r="T502" s="222" t="s">
        <v>452</v>
      </c>
      <c r="U502" s="192"/>
      <c r="V502" s="192"/>
      <c r="W502" s="192"/>
    </row>
    <row r="503" spans="18:23" ht="15" x14ac:dyDescent="0.25">
      <c r="R503" s="209" t="s">
        <v>1170</v>
      </c>
      <c r="S503" s="216">
        <v>96040</v>
      </c>
      <c r="T503" s="222" t="s">
        <v>459</v>
      </c>
      <c r="U503" s="192"/>
      <c r="V503" s="192"/>
      <c r="W503" s="192"/>
    </row>
    <row r="504" spans="18:23" ht="15" x14ac:dyDescent="0.25">
      <c r="R504" s="209" t="s">
        <v>555</v>
      </c>
      <c r="S504" s="216">
        <v>87010</v>
      </c>
      <c r="T504" s="222" t="s">
        <v>457</v>
      </c>
      <c r="U504" s="192"/>
      <c r="V504" s="192"/>
      <c r="W504" s="192"/>
    </row>
    <row r="505" spans="18:23" ht="15" x14ac:dyDescent="0.25">
      <c r="R505" s="209" t="s">
        <v>556</v>
      </c>
      <c r="S505" s="216">
        <v>84100</v>
      </c>
      <c r="T505" s="222" t="s">
        <v>455</v>
      </c>
      <c r="U505" s="192"/>
      <c r="V505" s="192"/>
      <c r="W505" s="192"/>
    </row>
    <row r="506" spans="18:23" ht="15" x14ac:dyDescent="0.25">
      <c r="R506" s="209" t="s">
        <v>1171</v>
      </c>
      <c r="S506" s="216">
        <v>62037</v>
      </c>
      <c r="T506" s="222" t="s">
        <v>467</v>
      </c>
      <c r="U506" s="192"/>
      <c r="V506" s="192"/>
      <c r="W506" s="192"/>
    </row>
    <row r="507" spans="18:23" ht="15" x14ac:dyDescent="0.25">
      <c r="R507" s="209" t="s">
        <v>557</v>
      </c>
      <c r="S507" s="216">
        <v>85105</v>
      </c>
      <c r="T507" s="222" t="s">
        <v>457</v>
      </c>
      <c r="U507" s="192"/>
      <c r="V507" s="192"/>
      <c r="W507" s="192"/>
    </row>
    <row r="508" spans="18:23" ht="15" x14ac:dyDescent="0.25">
      <c r="R508" s="209" t="s">
        <v>1172</v>
      </c>
      <c r="S508" s="216">
        <v>60013</v>
      </c>
      <c r="T508" s="222" t="s">
        <v>467</v>
      </c>
      <c r="U508" s="192"/>
      <c r="V508" s="192"/>
      <c r="W508" s="192"/>
    </row>
    <row r="509" spans="18:23" ht="15" x14ac:dyDescent="0.25">
      <c r="R509" s="209" t="s">
        <v>1173</v>
      </c>
      <c r="S509" s="216">
        <v>55057</v>
      </c>
      <c r="T509" s="222" t="s">
        <v>470</v>
      </c>
      <c r="U509" s="192"/>
      <c r="V509" s="192"/>
      <c r="W509" s="192"/>
    </row>
    <row r="510" spans="18:23" ht="15" x14ac:dyDescent="0.25">
      <c r="R510" s="209" t="s">
        <v>1174</v>
      </c>
      <c r="S510" s="216">
        <v>42098</v>
      </c>
      <c r="T510" s="222" t="s">
        <v>452</v>
      </c>
      <c r="U510" s="192"/>
      <c r="V510" s="192"/>
      <c r="W510" s="192"/>
    </row>
    <row r="511" spans="18:23" ht="15" x14ac:dyDescent="0.25">
      <c r="R511" s="209" t="s">
        <v>1175</v>
      </c>
      <c r="S511" s="216">
        <v>71133</v>
      </c>
      <c r="T511" s="222" t="s">
        <v>470</v>
      </c>
      <c r="U511" s="192"/>
      <c r="V511" s="192"/>
      <c r="W511" s="192"/>
    </row>
    <row r="512" spans="18:23" ht="15" x14ac:dyDescent="0.25">
      <c r="R512" s="209" t="s">
        <v>1176</v>
      </c>
      <c r="S512" s="213">
        <v>10043</v>
      </c>
      <c r="T512" s="222" t="s">
        <v>444</v>
      </c>
      <c r="U512" s="192"/>
      <c r="V512" s="192"/>
      <c r="W512" s="192"/>
    </row>
    <row r="513" spans="18:23" ht="15" x14ac:dyDescent="0.25">
      <c r="R513" s="209" t="s">
        <v>1177</v>
      </c>
      <c r="S513" s="216">
        <v>80078</v>
      </c>
      <c r="T513" s="222" t="s">
        <v>455</v>
      </c>
      <c r="U513" s="192"/>
      <c r="V513" s="192"/>
      <c r="W513" s="192"/>
    </row>
    <row r="514" spans="18:23" ht="15" x14ac:dyDescent="0.25">
      <c r="R514" s="209" t="s">
        <v>558</v>
      </c>
      <c r="S514" s="218" t="s">
        <v>559</v>
      </c>
      <c r="T514" s="222" t="s">
        <v>463</v>
      </c>
      <c r="U514" s="192"/>
      <c r="V514" s="192"/>
      <c r="W514" s="192"/>
    </row>
    <row r="515" spans="18:23" ht="15" x14ac:dyDescent="0.25">
      <c r="R515" s="209" t="s">
        <v>560</v>
      </c>
      <c r="S515" s="218" t="s">
        <v>561</v>
      </c>
      <c r="T515" s="222" t="s">
        <v>463</v>
      </c>
      <c r="U515" s="192"/>
      <c r="V515" s="192"/>
      <c r="W515" s="192"/>
    </row>
    <row r="516" spans="18:23" ht="15" x14ac:dyDescent="0.25">
      <c r="R516" s="209" t="s">
        <v>1178</v>
      </c>
      <c r="S516" s="216">
        <v>34135</v>
      </c>
      <c r="T516" s="222" t="s">
        <v>448</v>
      </c>
      <c r="U516" s="192"/>
      <c r="V516" s="192"/>
      <c r="W516" s="192"/>
    </row>
    <row r="517" spans="18:23" ht="15" x14ac:dyDescent="0.25">
      <c r="R517" s="209" t="s">
        <v>1179</v>
      </c>
      <c r="S517" s="216">
        <v>98055</v>
      </c>
      <c r="T517" s="222" t="s">
        <v>459</v>
      </c>
      <c r="U517" s="192"/>
      <c r="V517" s="192"/>
      <c r="W517" s="192"/>
    </row>
    <row r="518" spans="18:23" ht="15" x14ac:dyDescent="0.25">
      <c r="R518" s="209" t="s">
        <v>562</v>
      </c>
      <c r="S518" s="216">
        <v>71005</v>
      </c>
      <c r="T518" s="222" t="s">
        <v>470</v>
      </c>
      <c r="U518" s="192"/>
      <c r="V518" s="192"/>
      <c r="W518" s="192"/>
    </row>
    <row r="519" spans="18:23" ht="15" x14ac:dyDescent="0.25">
      <c r="R519" s="209" t="s">
        <v>1180</v>
      </c>
      <c r="S519" s="216">
        <v>13025</v>
      </c>
      <c r="T519" s="222" t="s">
        <v>444</v>
      </c>
      <c r="U519" s="192"/>
      <c r="V519" s="192"/>
      <c r="W519" s="192"/>
    </row>
    <row r="520" spans="18:23" ht="15" x14ac:dyDescent="0.25">
      <c r="R520" s="209" t="s">
        <v>1181</v>
      </c>
      <c r="S520" s="213">
        <v>12072</v>
      </c>
      <c r="T520" s="222" t="s">
        <v>444</v>
      </c>
      <c r="U520" s="192"/>
      <c r="V520" s="192"/>
      <c r="W520" s="192"/>
    </row>
    <row r="521" spans="18:23" ht="15" x14ac:dyDescent="0.25">
      <c r="R521" s="209" t="s">
        <v>563</v>
      </c>
      <c r="S521" s="216">
        <v>94215</v>
      </c>
      <c r="T521" s="222" t="s">
        <v>446</v>
      </c>
      <c r="U521" s="192"/>
      <c r="V521" s="192"/>
      <c r="W521" s="192"/>
    </row>
    <row r="522" spans="18:23" ht="15" x14ac:dyDescent="0.25">
      <c r="R522" s="209" t="s">
        <v>1182</v>
      </c>
      <c r="S522" s="216">
        <v>89010</v>
      </c>
      <c r="T522" s="222" t="s">
        <v>457</v>
      </c>
      <c r="U522" s="192"/>
      <c r="V522" s="192"/>
      <c r="W522" s="192"/>
    </row>
    <row r="523" spans="18:23" ht="15" x14ac:dyDescent="0.25">
      <c r="R523" s="209" t="s">
        <v>1183</v>
      </c>
      <c r="S523" s="216">
        <v>14065</v>
      </c>
      <c r="T523" s="222" t="s">
        <v>444</v>
      </c>
      <c r="U523" s="192"/>
      <c r="V523" s="192"/>
      <c r="W523" s="192"/>
    </row>
    <row r="524" spans="18:23" ht="15" x14ac:dyDescent="0.25">
      <c r="R524" s="209" t="s">
        <v>1184</v>
      </c>
      <c r="S524" s="216">
        <v>79037</v>
      </c>
      <c r="T524" s="222" t="s">
        <v>468</v>
      </c>
      <c r="U524" s="192"/>
      <c r="V524" s="192"/>
      <c r="W524" s="192"/>
    </row>
    <row r="525" spans="18:23" ht="15" x14ac:dyDescent="0.25">
      <c r="R525" s="209" t="s">
        <v>1185</v>
      </c>
      <c r="S525" s="216">
        <v>98050</v>
      </c>
      <c r="T525" s="222" t="s">
        <v>459</v>
      </c>
      <c r="U525" s="192"/>
      <c r="V525" s="192"/>
      <c r="W525" s="192"/>
    </row>
    <row r="526" spans="18:23" ht="15" x14ac:dyDescent="0.25">
      <c r="R526" s="209" t="s">
        <v>1186</v>
      </c>
      <c r="S526" s="213">
        <v>91025</v>
      </c>
      <c r="T526" s="222" t="s">
        <v>446</v>
      </c>
      <c r="U526" s="192"/>
      <c r="V526" s="192"/>
      <c r="W526" s="192"/>
    </row>
    <row r="527" spans="18:23" ht="15" x14ac:dyDescent="0.25">
      <c r="R527" s="209" t="s">
        <v>564</v>
      </c>
      <c r="S527" s="216">
        <v>88010</v>
      </c>
      <c r="T527" s="222" t="s">
        <v>457</v>
      </c>
      <c r="U527" s="192"/>
      <c r="V527" s="192"/>
      <c r="W527" s="192"/>
    </row>
    <row r="528" spans="18:23" ht="15" x14ac:dyDescent="0.25">
      <c r="R528" s="209" t="s">
        <v>565</v>
      </c>
      <c r="S528" s="216">
        <v>87015</v>
      </c>
      <c r="T528" s="222" t="s">
        <v>457</v>
      </c>
      <c r="U528" s="192"/>
      <c r="V528" s="192"/>
      <c r="W528" s="192"/>
    </row>
    <row r="529" spans="18:23" ht="15" x14ac:dyDescent="0.25">
      <c r="R529" s="209" t="s">
        <v>1187</v>
      </c>
      <c r="S529" s="216">
        <v>73020</v>
      </c>
      <c r="T529" s="222" t="s">
        <v>468</v>
      </c>
      <c r="U529" s="192"/>
      <c r="V529" s="192"/>
      <c r="W529" s="192"/>
    </row>
    <row r="530" spans="18:23" ht="15" x14ac:dyDescent="0.25">
      <c r="R530" s="209" t="s">
        <v>1188</v>
      </c>
      <c r="S530" s="216">
        <v>55037</v>
      </c>
      <c r="T530" s="222" t="s">
        <v>470</v>
      </c>
      <c r="U530" s="192"/>
      <c r="V530" s="192"/>
      <c r="W530" s="192"/>
    </row>
    <row r="531" spans="18:23" ht="15" x14ac:dyDescent="0.25">
      <c r="R531" s="209" t="s">
        <v>1189</v>
      </c>
      <c r="S531" s="213">
        <v>86042</v>
      </c>
      <c r="T531" s="222" t="s">
        <v>457</v>
      </c>
      <c r="U531" s="192"/>
      <c r="V531" s="192"/>
      <c r="W531" s="192"/>
    </row>
    <row r="532" spans="18:23" ht="15" x14ac:dyDescent="0.25">
      <c r="R532" s="209" t="s">
        <v>566</v>
      </c>
      <c r="S532" s="216">
        <v>48015</v>
      </c>
      <c r="T532" s="222" t="s">
        <v>470</v>
      </c>
      <c r="U532" s="192"/>
      <c r="V532" s="192"/>
      <c r="W532" s="192"/>
    </row>
    <row r="533" spans="18:23" ht="15" x14ac:dyDescent="0.25">
      <c r="R533" s="209" t="s">
        <v>567</v>
      </c>
      <c r="S533" s="216">
        <v>48010</v>
      </c>
      <c r="T533" s="222" t="s">
        <v>470</v>
      </c>
      <c r="U533" s="192"/>
      <c r="V533" s="192"/>
      <c r="W533" s="192"/>
    </row>
    <row r="534" spans="18:23" ht="15" x14ac:dyDescent="0.25">
      <c r="R534" s="209" t="s">
        <v>1190</v>
      </c>
      <c r="S534" s="216">
        <v>47047</v>
      </c>
      <c r="T534" s="222" t="s">
        <v>470</v>
      </c>
      <c r="U534" s="192"/>
      <c r="V534" s="192"/>
      <c r="W534" s="192"/>
    </row>
    <row r="535" spans="18:23" ht="15" x14ac:dyDescent="0.25">
      <c r="R535" s="209" t="s">
        <v>1191</v>
      </c>
      <c r="S535" s="216">
        <v>95010</v>
      </c>
      <c r="T535" s="222" t="s">
        <v>459</v>
      </c>
      <c r="U535" s="192"/>
      <c r="V535" s="192"/>
      <c r="W535" s="192"/>
    </row>
    <row r="536" spans="18:23" ht="15" x14ac:dyDescent="0.25">
      <c r="R536" s="209" t="s">
        <v>568</v>
      </c>
      <c r="S536" s="217">
        <v>31130</v>
      </c>
      <c r="T536" s="222" t="s">
        <v>464</v>
      </c>
      <c r="U536" s="192"/>
      <c r="V536" s="192"/>
      <c r="W536" s="192"/>
    </row>
    <row r="537" spans="18:23" ht="15" x14ac:dyDescent="0.25">
      <c r="R537" s="209" t="s">
        <v>1192</v>
      </c>
      <c r="S537" s="216">
        <v>94068</v>
      </c>
      <c r="T537" s="222" t="s">
        <v>446</v>
      </c>
      <c r="U537" s="192"/>
      <c r="V537" s="192"/>
      <c r="W537" s="192"/>
    </row>
    <row r="538" spans="18:23" ht="15" x14ac:dyDescent="0.25">
      <c r="R538" s="209" t="s">
        <v>569</v>
      </c>
      <c r="S538" s="216">
        <v>17015</v>
      </c>
      <c r="T538" s="222" t="s">
        <v>464</v>
      </c>
      <c r="U538" s="192"/>
      <c r="V538" s="192"/>
      <c r="W538" s="192"/>
    </row>
    <row r="539" spans="18:23" ht="15" x14ac:dyDescent="0.25">
      <c r="R539" s="209" t="s">
        <v>1193</v>
      </c>
      <c r="S539" s="218" t="s">
        <v>1194</v>
      </c>
      <c r="T539" s="222" t="s">
        <v>444</v>
      </c>
      <c r="U539" s="192"/>
      <c r="V539" s="192"/>
      <c r="W539" s="192"/>
    </row>
    <row r="540" spans="18:23" ht="15" x14ac:dyDescent="0.25">
      <c r="R540" s="209" t="s">
        <v>1195</v>
      </c>
      <c r="S540" s="216">
        <v>35015</v>
      </c>
      <c r="T540" s="222" t="s">
        <v>450</v>
      </c>
      <c r="U540" s="192"/>
      <c r="V540" s="192"/>
      <c r="W540" s="192"/>
    </row>
    <row r="541" spans="18:23" ht="15" x14ac:dyDescent="0.25">
      <c r="R541" s="209" t="s">
        <v>1196</v>
      </c>
      <c r="S541" s="216">
        <v>77065</v>
      </c>
      <c r="T541" s="222" t="s">
        <v>468</v>
      </c>
      <c r="U541" s="192"/>
      <c r="V541" s="192"/>
      <c r="W541" s="192"/>
    </row>
    <row r="542" spans="18:23" ht="15" x14ac:dyDescent="0.25">
      <c r="R542" s="209" t="s">
        <v>570</v>
      </c>
      <c r="S542" s="216">
        <v>40010</v>
      </c>
      <c r="T542" s="222" t="s">
        <v>452</v>
      </c>
      <c r="U542" s="192"/>
      <c r="V542" s="192"/>
      <c r="W542" s="192"/>
    </row>
    <row r="543" spans="18:23" ht="15" x14ac:dyDescent="0.25">
      <c r="R543" s="209" t="s">
        <v>1197</v>
      </c>
      <c r="S543" s="216">
        <v>31095</v>
      </c>
      <c r="T543" s="222" t="s">
        <v>464</v>
      </c>
      <c r="U543" s="192"/>
      <c r="V543" s="192"/>
      <c r="W543" s="192"/>
    </row>
    <row r="544" spans="18:23" ht="15" x14ac:dyDescent="0.25">
      <c r="R544" s="209" t="s">
        <v>1198</v>
      </c>
      <c r="S544" s="216">
        <v>33045</v>
      </c>
      <c r="T544" s="222" t="s">
        <v>464</v>
      </c>
      <c r="U544" s="192"/>
      <c r="V544" s="192"/>
      <c r="W544" s="192"/>
    </row>
    <row r="545" spans="18:23" ht="15" x14ac:dyDescent="0.25">
      <c r="R545" s="209" t="s">
        <v>1199</v>
      </c>
      <c r="S545" s="216">
        <v>53015</v>
      </c>
      <c r="T545" s="222" t="s">
        <v>470</v>
      </c>
      <c r="U545" s="192"/>
      <c r="V545" s="192"/>
      <c r="W545" s="192"/>
    </row>
    <row r="546" spans="18:23" ht="15" x14ac:dyDescent="0.25">
      <c r="R546" s="209" t="s">
        <v>294</v>
      </c>
      <c r="S546" s="216">
        <v>15030</v>
      </c>
      <c r="T546" s="222" t="s">
        <v>448</v>
      </c>
      <c r="U546" s="192"/>
      <c r="V546" s="192"/>
      <c r="W546" s="192"/>
    </row>
    <row r="547" spans="18:23" ht="15" x14ac:dyDescent="0.25">
      <c r="R547" s="209" t="s">
        <v>295</v>
      </c>
      <c r="S547" s="216">
        <v>79022</v>
      </c>
      <c r="T547" s="222" t="s">
        <v>468</v>
      </c>
      <c r="U547" s="192"/>
      <c r="V547" s="192"/>
      <c r="W547" s="192"/>
    </row>
    <row r="548" spans="18:23" ht="15" x14ac:dyDescent="0.25">
      <c r="R548" s="209" t="s">
        <v>296</v>
      </c>
      <c r="S548" s="216">
        <v>34097</v>
      </c>
      <c r="T548" s="222" t="s">
        <v>448</v>
      </c>
      <c r="U548" s="192"/>
      <c r="V548" s="192"/>
      <c r="W548" s="192"/>
    </row>
    <row r="549" spans="18:23" ht="15" x14ac:dyDescent="0.25">
      <c r="R549" s="209" t="s">
        <v>571</v>
      </c>
      <c r="S549" s="216">
        <v>39085</v>
      </c>
      <c r="T549" s="222" t="s">
        <v>472</v>
      </c>
      <c r="U549" s="192"/>
      <c r="V549" s="192"/>
      <c r="W549" s="192"/>
    </row>
    <row r="550" spans="18:23" ht="15" x14ac:dyDescent="0.25">
      <c r="R550" s="209" t="s">
        <v>297</v>
      </c>
      <c r="S550" s="216">
        <v>56055</v>
      </c>
      <c r="T550" s="222" t="s">
        <v>470</v>
      </c>
      <c r="U550" s="192"/>
      <c r="V550" s="192"/>
      <c r="W550" s="192"/>
    </row>
    <row r="551" spans="18:23" ht="15" x14ac:dyDescent="0.25">
      <c r="R551" s="209" t="s">
        <v>298</v>
      </c>
      <c r="S551" s="216">
        <v>14035</v>
      </c>
      <c r="T551" s="222" t="s">
        <v>444</v>
      </c>
      <c r="U551" s="192"/>
      <c r="V551" s="192"/>
      <c r="W551" s="192"/>
    </row>
    <row r="552" spans="18:23" ht="15" x14ac:dyDescent="0.25">
      <c r="R552" s="209" t="s">
        <v>299</v>
      </c>
      <c r="S552" s="218" t="s">
        <v>300</v>
      </c>
      <c r="T552" s="222" t="s">
        <v>444</v>
      </c>
      <c r="U552" s="192"/>
      <c r="V552" s="192"/>
      <c r="W552" s="192"/>
    </row>
    <row r="553" spans="18:23" ht="15" x14ac:dyDescent="0.25">
      <c r="R553" s="209" t="s">
        <v>572</v>
      </c>
      <c r="S553" s="216">
        <v>63023</v>
      </c>
      <c r="T553" s="222" t="s">
        <v>467</v>
      </c>
      <c r="U553" s="192"/>
      <c r="V553" s="192"/>
      <c r="W553" s="192"/>
    </row>
    <row r="554" spans="18:23" ht="15" x14ac:dyDescent="0.25">
      <c r="R554" s="209" t="s">
        <v>301</v>
      </c>
      <c r="S554" s="216" t="s">
        <v>302</v>
      </c>
      <c r="T554" s="222" t="s">
        <v>463</v>
      </c>
      <c r="U554" s="192"/>
      <c r="V554" s="192"/>
      <c r="W554" s="192"/>
    </row>
    <row r="555" spans="18:23" ht="15" x14ac:dyDescent="0.25">
      <c r="R555" s="209" t="s">
        <v>303</v>
      </c>
      <c r="S555" s="216">
        <v>51065</v>
      </c>
      <c r="T555" s="222" t="s">
        <v>450</v>
      </c>
      <c r="U555" s="192"/>
      <c r="V555" s="192"/>
      <c r="W555" s="192"/>
    </row>
    <row r="556" spans="18:23" ht="15" x14ac:dyDescent="0.25">
      <c r="R556" s="209" t="s">
        <v>573</v>
      </c>
      <c r="S556" s="216">
        <v>27015</v>
      </c>
      <c r="T556" s="222" t="s">
        <v>464</v>
      </c>
      <c r="U556" s="192"/>
      <c r="V556" s="192"/>
      <c r="W556" s="192"/>
    </row>
    <row r="557" spans="18:23" ht="15" x14ac:dyDescent="0.25">
      <c r="R557" s="209" t="s">
        <v>304</v>
      </c>
      <c r="S557" s="216" t="s">
        <v>305</v>
      </c>
      <c r="T557" s="222" t="s">
        <v>463</v>
      </c>
      <c r="U557" s="192"/>
      <c r="V557" s="192"/>
      <c r="W557" s="192"/>
    </row>
    <row r="558" spans="18:23" ht="15" x14ac:dyDescent="0.25">
      <c r="R558" s="209" t="s">
        <v>574</v>
      </c>
      <c r="S558" s="216">
        <v>47010</v>
      </c>
      <c r="T558" s="222" t="s">
        <v>470</v>
      </c>
      <c r="U558" s="192"/>
      <c r="V558" s="192"/>
      <c r="W558" s="192"/>
    </row>
    <row r="559" spans="18:23" ht="15" x14ac:dyDescent="0.25">
      <c r="R559" s="209" t="s">
        <v>306</v>
      </c>
      <c r="S559" s="216">
        <v>62025</v>
      </c>
      <c r="T559" s="222" t="s">
        <v>467</v>
      </c>
      <c r="U559" s="192"/>
      <c r="V559" s="192"/>
      <c r="W559" s="192"/>
    </row>
    <row r="560" spans="18:23" ht="15" x14ac:dyDescent="0.25">
      <c r="R560" s="209" t="s">
        <v>307</v>
      </c>
      <c r="S560" s="216">
        <v>59015</v>
      </c>
      <c r="T560" s="222" t="s">
        <v>470</v>
      </c>
      <c r="U560" s="192"/>
      <c r="V560" s="192"/>
      <c r="W560" s="192"/>
    </row>
    <row r="561" spans="18:23" ht="15" x14ac:dyDescent="0.25">
      <c r="R561" s="209" t="s">
        <v>308</v>
      </c>
      <c r="S561" s="216">
        <v>94255</v>
      </c>
      <c r="T561" s="222" t="s">
        <v>446</v>
      </c>
      <c r="U561" s="192"/>
      <c r="V561" s="192"/>
      <c r="W561" s="192"/>
    </row>
    <row r="562" spans="18:23" ht="15" x14ac:dyDescent="0.25">
      <c r="R562" s="209" t="s">
        <v>309</v>
      </c>
      <c r="S562" s="216">
        <v>61040</v>
      </c>
      <c r="T562" s="222" t="s">
        <v>467</v>
      </c>
      <c r="U562" s="192"/>
      <c r="V562" s="192"/>
      <c r="W562" s="192"/>
    </row>
    <row r="563" spans="18:23" ht="15" x14ac:dyDescent="0.25">
      <c r="R563" s="209" t="s">
        <v>310</v>
      </c>
      <c r="S563" s="216">
        <v>10030</v>
      </c>
      <c r="T563" s="222" t="s">
        <v>444</v>
      </c>
      <c r="U563" s="192"/>
      <c r="V563" s="192"/>
      <c r="W563" s="192"/>
    </row>
    <row r="564" spans="18:23" ht="15" x14ac:dyDescent="0.25">
      <c r="R564" s="209" t="s">
        <v>311</v>
      </c>
      <c r="S564" s="216">
        <v>14040</v>
      </c>
      <c r="T564" s="222" t="s">
        <v>444</v>
      </c>
      <c r="U564" s="192"/>
      <c r="V564" s="192"/>
      <c r="W564" s="192"/>
    </row>
    <row r="565" spans="18:23" ht="15" x14ac:dyDescent="0.25">
      <c r="R565" s="209" t="s">
        <v>312</v>
      </c>
      <c r="S565" s="216">
        <v>80027</v>
      </c>
      <c r="T565" s="222" t="s">
        <v>455</v>
      </c>
      <c r="U565" s="192"/>
      <c r="V565" s="192"/>
      <c r="W565" s="192"/>
    </row>
    <row r="566" spans="18:23" ht="15" x14ac:dyDescent="0.25">
      <c r="R566" s="209" t="s">
        <v>313</v>
      </c>
      <c r="S566" s="216">
        <v>76008</v>
      </c>
      <c r="T566" s="222" t="s">
        <v>468</v>
      </c>
      <c r="U566" s="192"/>
      <c r="V566" s="192"/>
      <c r="W566" s="192"/>
    </row>
    <row r="567" spans="18:23" ht="15" x14ac:dyDescent="0.25">
      <c r="R567" s="209" t="s">
        <v>575</v>
      </c>
      <c r="S567" s="218" t="s">
        <v>576</v>
      </c>
      <c r="T567" s="222" t="s">
        <v>463</v>
      </c>
      <c r="U567" s="192"/>
      <c r="V567" s="192"/>
      <c r="W567" s="192"/>
    </row>
    <row r="568" spans="18:23" ht="15" x14ac:dyDescent="0.25">
      <c r="R568" s="209" t="s">
        <v>314</v>
      </c>
      <c r="S568" s="216">
        <v>91010</v>
      </c>
      <c r="T568" s="222" t="s">
        <v>446</v>
      </c>
      <c r="U568" s="192"/>
      <c r="V568" s="192"/>
      <c r="W568" s="192"/>
    </row>
    <row r="569" spans="18:23" ht="15" x14ac:dyDescent="0.25">
      <c r="R569" s="209" t="s">
        <v>577</v>
      </c>
      <c r="S569" s="216">
        <v>69070</v>
      </c>
      <c r="T569" s="222" t="s">
        <v>470</v>
      </c>
      <c r="U569" s="192"/>
      <c r="V569" s="192"/>
      <c r="W569" s="192"/>
    </row>
    <row r="570" spans="18:23" ht="15" x14ac:dyDescent="0.25">
      <c r="R570" s="209" t="s">
        <v>315</v>
      </c>
      <c r="S570" s="216">
        <v>19062</v>
      </c>
      <c r="T570" s="222" t="s">
        <v>464</v>
      </c>
      <c r="U570" s="192"/>
      <c r="V570" s="192"/>
      <c r="W570" s="192"/>
    </row>
    <row r="571" spans="18:23" ht="15" x14ac:dyDescent="0.25">
      <c r="R571" s="209" t="s">
        <v>578</v>
      </c>
      <c r="S571" s="216">
        <v>18070</v>
      </c>
      <c r="T571" s="222" t="s">
        <v>464</v>
      </c>
      <c r="U571" s="192"/>
      <c r="V571" s="192"/>
      <c r="W571" s="192"/>
    </row>
    <row r="572" spans="18:23" ht="15" x14ac:dyDescent="0.25">
      <c r="R572" s="209" t="s">
        <v>316</v>
      </c>
      <c r="S572" s="216">
        <v>33095</v>
      </c>
      <c r="T572" s="222" t="s">
        <v>464</v>
      </c>
      <c r="U572" s="192"/>
      <c r="V572" s="192"/>
      <c r="W572" s="192"/>
    </row>
    <row r="573" spans="18:23" ht="15" x14ac:dyDescent="0.25">
      <c r="R573" s="209" t="s">
        <v>317</v>
      </c>
      <c r="S573" s="216">
        <v>57075</v>
      </c>
      <c r="T573" s="222" t="s">
        <v>470</v>
      </c>
      <c r="U573" s="192"/>
      <c r="V573" s="192"/>
      <c r="W573" s="192"/>
    </row>
    <row r="574" spans="18:23" ht="15" x14ac:dyDescent="0.25">
      <c r="R574" s="209" t="s">
        <v>318</v>
      </c>
      <c r="S574" s="216">
        <v>12015</v>
      </c>
      <c r="T574" s="222" t="s">
        <v>444</v>
      </c>
      <c r="U574" s="192"/>
      <c r="V574" s="192"/>
      <c r="W574" s="192"/>
    </row>
    <row r="575" spans="18:23" ht="15" x14ac:dyDescent="0.25">
      <c r="R575" s="209" t="s">
        <v>319</v>
      </c>
      <c r="S575" s="216">
        <v>33090</v>
      </c>
      <c r="T575" s="222" t="s">
        <v>464</v>
      </c>
      <c r="U575" s="192"/>
      <c r="V575" s="192"/>
      <c r="W575" s="192"/>
    </row>
    <row r="576" spans="18:23" ht="15" x14ac:dyDescent="0.25">
      <c r="R576" s="209" t="s">
        <v>320</v>
      </c>
      <c r="S576" s="216">
        <v>46017</v>
      </c>
      <c r="T576" s="222" t="s">
        <v>470</v>
      </c>
      <c r="U576" s="192"/>
      <c r="V576" s="192"/>
      <c r="W576" s="192"/>
    </row>
    <row r="577" spans="18:23" ht="15" x14ac:dyDescent="0.25">
      <c r="R577" s="209" t="s">
        <v>321</v>
      </c>
      <c r="S577" s="216">
        <v>12065</v>
      </c>
      <c r="T577" s="222" t="s">
        <v>444</v>
      </c>
      <c r="U577" s="192"/>
      <c r="V577" s="192"/>
      <c r="W577" s="192"/>
    </row>
    <row r="578" spans="18:23" ht="15" x14ac:dyDescent="0.25">
      <c r="R578" s="209" t="s">
        <v>579</v>
      </c>
      <c r="S578" s="216">
        <v>13100</v>
      </c>
      <c r="T578" s="222" t="s">
        <v>444</v>
      </c>
      <c r="U578" s="192"/>
      <c r="V578" s="192"/>
      <c r="W578" s="192"/>
    </row>
    <row r="579" spans="18:23" ht="15" x14ac:dyDescent="0.25">
      <c r="R579" s="209" t="s">
        <v>322</v>
      </c>
      <c r="S579" s="216">
        <v>17055</v>
      </c>
      <c r="T579" s="222" t="s">
        <v>464</v>
      </c>
      <c r="U579" s="192"/>
      <c r="V579" s="192"/>
      <c r="W579" s="192"/>
    </row>
    <row r="580" spans="18:23" ht="15" x14ac:dyDescent="0.25">
      <c r="R580" s="209" t="s">
        <v>323</v>
      </c>
      <c r="S580" s="216">
        <v>92005</v>
      </c>
      <c r="T580" s="222" t="s">
        <v>446</v>
      </c>
      <c r="U580" s="192"/>
      <c r="V580" s="192"/>
      <c r="W580" s="192"/>
    </row>
    <row r="581" spans="18:23" ht="15" x14ac:dyDescent="0.25">
      <c r="R581" s="209" t="s">
        <v>324</v>
      </c>
      <c r="S581" s="217">
        <v>98012</v>
      </c>
      <c r="T581" s="222" t="s">
        <v>459</v>
      </c>
      <c r="U581" s="192"/>
      <c r="V581" s="192"/>
      <c r="W581" s="192"/>
    </row>
    <row r="582" spans="18:23" ht="15" x14ac:dyDescent="0.25">
      <c r="R582" s="209" t="s">
        <v>325</v>
      </c>
      <c r="S582" s="216">
        <v>23072</v>
      </c>
      <c r="T582" s="222" t="s">
        <v>448</v>
      </c>
      <c r="U582" s="192"/>
      <c r="V582" s="192"/>
      <c r="W582" s="192"/>
    </row>
    <row r="583" spans="18:23" ht="15" x14ac:dyDescent="0.25">
      <c r="R583" s="209" t="s">
        <v>580</v>
      </c>
      <c r="S583" s="216">
        <v>30005</v>
      </c>
      <c r="T583" s="222" t="s">
        <v>452</v>
      </c>
      <c r="U583" s="192"/>
      <c r="V583" s="192"/>
      <c r="W583" s="192"/>
    </row>
    <row r="584" spans="18:23" ht="15" x14ac:dyDescent="0.25">
      <c r="R584" s="209" t="s">
        <v>326</v>
      </c>
      <c r="S584" s="216">
        <v>51025</v>
      </c>
      <c r="T584" s="222" t="s">
        <v>450</v>
      </c>
      <c r="U584" s="192"/>
      <c r="V584" s="192"/>
      <c r="W584" s="192"/>
    </row>
    <row r="585" spans="18:23" ht="15" x14ac:dyDescent="0.25">
      <c r="R585" s="209" t="s">
        <v>327</v>
      </c>
      <c r="S585" s="216">
        <v>54105</v>
      </c>
      <c r="T585" s="222" t="s">
        <v>470</v>
      </c>
      <c r="U585" s="192"/>
      <c r="V585" s="192"/>
      <c r="W585" s="192"/>
    </row>
    <row r="586" spans="18:23" ht="15" x14ac:dyDescent="0.25">
      <c r="R586" s="209" t="s">
        <v>328</v>
      </c>
      <c r="S586" s="216">
        <v>52055</v>
      </c>
      <c r="T586" s="222" t="s">
        <v>467</v>
      </c>
      <c r="U586" s="192"/>
      <c r="V586" s="192"/>
      <c r="W586" s="192"/>
    </row>
    <row r="587" spans="18:23" ht="15" x14ac:dyDescent="0.25">
      <c r="R587" s="209" t="s">
        <v>329</v>
      </c>
      <c r="S587" s="216">
        <v>34038</v>
      </c>
      <c r="T587" s="222" t="s">
        <v>448</v>
      </c>
      <c r="U587" s="192"/>
      <c r="V587" s="192"/>
      <c r="W587" s="192"/>
    </row>
    <row r="588" spans="18:23" ht="15" x14ac:dyDescent="0.25">
      <c r="R588" s="209" t="s">
        <v>330</v>
      </c>
      <c r="S588" s="216">
        <v>57020</v>
      </c>
      <c r="T588" s="222" t="s">
        <v>470</v>
      </c>
      <c r="U588" s="192"/>
      <c r="V588" s="192"/>
      <c r="W588" s="192"/>
    </row>
    <row r="589" spans="18:23" ht="15" x14ac:dyDescent="0.25">
      <c r="R589" s="209" t="s">
        <v>581</v>
      </c>
      <c r="S589" s="216">
        <v>28025</v>
      </c>
      <c r="T589" s="222" t="s">
        <v>464</v>
      </c>
      <c r="U589" s="192"/>
      <c r="V589" s="192"/>
      <c r="W589" s="192"/>
    </row>
    <row r="590" spans="18:23" ht="15" x14ac:dyDescent="0.25">
      <c r="R590" s="209" t="s">
        <v>331</v>
      </c>
      <c r="S590" s="216">
        <v>45080</v>
      </c>
      <c r="T590" s="222" t="s">
        <v>452</v>
      </c>
      <c r="U590" s="192"/>
      <c r="V590" s="192"/>
      <c r="W590" s="192"/>
    </row>
    <row r="591" spans="18:23" ht="15" x14ac:dyDescent="0.25">
      <c r="R591" s="209" t="s">
        <v>332</v>
      </c>
      <c r="S591" s="216">
        <v>29100</v>
      </c>
      <c r="T591" s="222" t="s">
        <v>464</v>
      </c>
      <c r="U591" s="192"/>
      <c r="V591" s="192"/>
      <c r="W591" s="192"/>
    </row>
    <row r="592" spans="18:23" ht="15" x14ac:dyDescent="0.25">
      <c r="R592" s="209" t="s">
        <v>333</v>
      </c>
      <c r="S592" s="216">
        <v>26055</v>
      </c>
      <c r="T592" s="222" t="s">
        <v>464</v>
      </c>
      <c r="U592" s="192"/>
      <c r="V592" s="192"/>
      <c r="W592" s="192"/>
    </row>
    <row r="593" spans="18:23" ht="15" x14ac:dyDescent="0.25">
      <c r="R593" s="209" t="s">
        <v>582</v>
      </c>
      <c r="S593" s="216">
        <v>68005</v>
      </c>
      <c r="T593" s="222" t="s">
        <v>470</v>
      </c>
      <c r="U593" s="192"/>
      <c r="V593" s="192"/>
      <c r="W593" s="192"/>
    </row>
    <row r="594" spans="18:23" ht="15" x14ac:dyDescent="0.25">
      <c r="R594" s="209" t="s">
        <v>334</v>
      </c>
      <c r="S594" s="216">
        <v>54115</v>
      </c>
      <c r="T594" s="222" t="s">
        <v>470</v>
      </c>
      <c r="U594" s="192"/>
      <c r="V594" s="192"/>
      <c r="W594" s="192"/>
    </row>
    <row r="595" spans="18:23" ht="15" x14ac:dyDescent="0.25">
      <c r="R595" s="209" t="s">
        <v>583</v>
      </c>
      <c r="S595" s="216">
        <v>56065</v>
      </c>
      <c r="T595" s="222" t="s">
        <v>470</v>
      </c>
      <c r="U595" s="192"/>
      <c r="V595" s="192"/>
      <c r="W595" s="192"/>
    </row>
    <row r="596" spans="18:23" ht="15" x14ac:dyDescent="0.25">
      <c r="R596" s="209" t="s">
        <v>584</v>
      </c>
      <c r="S596" s="216">
        <v>49125</v>
      </c>
      <c r="T596" s="222" t="s">
        <v>472</v>
      </c>
      <c r="U596" s="192"/>
      <c r="V596" s="192"/>
      <c r="W596" s="192"/>
    </row>
    <row r="597" spans="18:23" ht="15" x14ac:dyDescent="0.25">
      <c r="R597" s="209" t="s">
        <v>335</v>
      </c>
      <c r="S597" s="216">
        <v>51085</v>
      </c>
      <c r="T597" s="222" t="s">
        <v>450</v>
      </c>
      <c r="U597" s="192"/>
      <c r="V597" s="192"/>
      <c r="W597" s="192"/>
    </row>
    <row r="598" spans="18:23" ht="15" x14ac:dyDescent="0.25">
      <c r="R598" s="209" t="s">
        <v>336</v>
      </c>
      <c r="S598" s="216">
        <v>93030</v>
      </c>
      <c r="T598" s="222" t="s">
        <v>446</v>
      </c>
      <c r="U598" s="192"/>
      <c r="V598" s="192"/>
      <c r="W598" s="192"/>
    </row>
    <row r="599" spans="18:23" ht="15" x14ac:dyDescent="0.25">
      <c r="R599" s="209" t="s">
        <v>337</v>
      </c>
      <c r="S599" s="216">
        <v>85045</v>
      </c>
      <c r="T599" s="222" t="s">
        <v>457</v>
      </c>
      <c r="U599" s="192"/>
      <c r="V599" s="192"/>
      <c r="W599" s="192"/>
    </row>
    <row r="600" spans="18:23" ht="15" x14ac:dyDescent="0.25">
      <c r="R600" s="209" t="s">
        <v>585</v>
      </c>
      <c r="S600" s="216">
        <v>14010</v>
      </c>
      <c r="T600" s="222" t="s">
        <v>444</v>
      </c>
      <c r="U600" s="192"/>
      <c r="V600" s="192"/>
      <c r="W600" s="192"/>
    </row>
    <row r="601" spans="18:23" ht="15" x14ac:dyDescent="0.25">
      <c r="R601" s="209" t="s">
        <v>338</v>
      </c>
      <c r="S601" s="216">
        <v>58037</v>
      </c>
      <c r="T601" s="222" t="s">
        <v>470</v>
      </c>
      <c r="U601" s="192"/>
      <c r="V601" s="192"/>
      <c r="W601" s="192"/>
    </row>
    <row r="602" spans="18:23" ht="15" x14ac:dyDescent="0.25">
      <c r="R602" s="209" t="s">
        <v>339</v>
      </c>
      <c r="S602" s="216">
        <v>63055</v>
      </c>
      <c r="T602" s="222" t="s">
        <v>467</v>
      </c>
      <c r="U602" s="192"/>
      <c r="V602" s="192"/>
      <c r="W602" s="192"/>
    </row>
    <row r="603" spans="18:23" ht="15" x14ac:dyDescent="0.25">
      <c r="R603" s="209" t="s">
        <v>586</v>
      </c>
      <c r="S603" s="216">
        <v>40025</v>
      </c>
      <c r="T603" s="222" t="s">
        <v>452</v>
      </c>
      <c r="U603" s="192"/>
      <c r="V603" s="192"/>
      <c r="W603" s="192"/>
    </row>
    <row r="604" spans="18:23" ht="15" x14ac:dyDescent="0.25">
      <c r="R604" s="209" t="s">
        <v>340</v>
      </c>
      <c r="S604" s="216">
        <v>28070</v>
      </c>
      <c r="T604" s="222" t="s">
        <v>464</v>
      </c>
      <c r="U604" s="192"/>
      <c r="V604" s="192"/>
      <c r="W604" s="192"/>
    </row>
    <row r="605" spans="18:23" ht="15" x14ac:dyDescent="0.25">
      <c r="R605" s="209" t="s">
        <v>341</v>
      </c>
      <c r="S605" s="216">
        <v>34078</v>
      </c>
      <c r="T605" s="222" t="s">
        <v>448</v>
      </c>
      <c r="U605" s="192"/>
      <c r="V605" s="192"/>
      <c r="W605" s="192"/>
    </row>
    <row r="606" spans="18:23" ht="15" x14ac:dyDescent="0.25">
      <c r="R606" s="209" t="s">
        <v>587</v>
      </c>
      <c r="S606" s="216">
        <v>50035</v>
      </c>
      <c r="T606" s="222" t="s">
        <v>472</v>
      </c>
      <c r="U606" s="192"/>
      <c r="V606" s="192"/>
      <c r="W606" s="192"/>
    </row>
    <row r="607" spans="18:23" ht="15" x14ac:dyDescent="0.25">
      <c r="R607" s="209" t="s">
        <v>342</v>
      </c>
      <c r="S607" s="216">
        <v>50030</v>
      </c>
      <c r="T607" s="222" t="s">
        <v>472</v>
      </c>
      <c r="U607" s="192"/>
      <c r="V607" s="192"/>
      <c r="W607" s="192"/>
    </row>
    <row r="608" spans="18:23" ht="15" x14ac:dyDescent="0.25">
      <c r="R608" s="209" t="s">
        <v>343</v>
      </c>
      <c r="S608" s="216">
        <v>55023</v>
      </c>
      <c r="T608" s="222" t="s">
        <v>470</v>
      </c>
      <c r="U608" s="192"/>
      <c r="V608" s="192"/>
      <c r="W608" s="192"/>
    </row>
    <row r="609" spans="18:23" ht="15" x14ac:dyDescent="0.25">
      <c r="R609" s="209" t="s">
        <v>344</v>
      </c>
      <c r="S609" s="216">
        <v>61035</v>
      </c>
      <c r="T609" s="222" t="s">
        <v>467</v>
      </c>
      <c r="U609" s="192"/>
      <c r="V609" s="192"/>
      <c r="W609" s="192"/>
    </row>
    <row r="610" spans="18:23" ht="15" x14ac:dyDescent="0.25">
      <c r="R610" s="209" t="s">
        <v>345</v>
      </c>
      <c r="S610" s="216">
        <v>19097</v>
      </c>
      <c r="T610" s="222" t="s">
        <v>464</v>
      </c>
      <c r="U610" s="192"/>
      <c r="V610" s="192"/>
      <c r="W610" s="192"/>
    </row>
    <row r="611" spans="18:23" ht="15" x14ac:dyDescent="0.25">
      <c r="R611" s="209" t="s">
        <v>346</v>
      </c>
      <c r="S611" s="216">
        <v>94260</v>
      </c>
      <c r="T611" s="222" t="s">
        <v>446</v>
      </c>
      <c r="U611" s="192"/>
      <c r="V611" s="192"/>
      <c r="W611" s="192"/>
    </row>
    <row r="612" spans="18:23" ht="15" x14ac:dyDescent="0.25">
      <c r="R612" s="209" t="s">
        <v>588</v>
      </c>
      <c r="S612" s="216" t="s">
        <v>589</v>
      </c>
      <c r="T612" s="222" t="s">
        <v>444</v>
      </c>
      <c r="U612" s="192"/>
      <c r="V612" s="192"/>
      <c r="W612" s="192"/>
    </row>
    <row r="613" spans="18:23" ht="15" x14ac:dyDescent="0.25">
      <c r="R613" s="209" t="s">
        <v>347</v>
      </c>
      <c r="S613" s="216">
        <v>57057</v>
      </c>
      <c r="T613" s="222" t="s">
        <v>470</v>
      </c>
      <c r="U613" s="192"/>
      <c r="V613" s="192"/>
      <c r="W613" s="192"/>
    </row>
    <row r="614" spans="18:23" ht="15" x14ac:dyDescent="0.25">
      <c r="R614" s="209" t="s">
        <v>348</v>
      </c>
      <c r="S614" s="216">
        <v>39060</v>
      </c>
      <c r="T614" s="222" t="s">
        <v>472</v>
      </c>
      <c r="U614" s="192"/>
      <c r="V614" s="192"/>
      <c r="W614" s="192"/>
    </row>
    <row r="615" spans="18:23" ht="15" x14ac:dyDescent="0.25">
      <c r="R615" s="209" t="s">
        <v>702</v>
      </c>
      <c r="S615" s="216">
        <v>69017</v>
      </c>
      <c r="T615" s="222" t="s">
        <v>470</v>
      </c>
      <c r="U615" s="192"/>
      <c r="V615" s="192"/>
      <c r="W615" s="192"/>
    </row>
    <row r="616" spans="18:23" ht="15" x14ac:dyDescent="0.25">
      <c r="R616" s="209" t="s">
        <v>590</v>
      </c>
      <c r="S616" s="216">
        <v>42100</v>
      </c>
      <c r="T616" s="222" t="s">
        <v>452</v>
      </c>
      <c r="U616" s="192"/>
      <c r="V616" s="192"/>
      <c r="W616" s="192"/>
    </row>
    <row r="617" spans="18:23" ht="15" x14ac:dyDescent="0.25">
      <c r="R617" s="209" t="s">
        <v>703</v>
      </c>
      <c r="S617" s="216">
        <v>11005</v>
      </c>
      <c r="T617" s="222" t="s">
        <v>444</v>
      </c>
      <c r="U617" s="192"/>
      <c r="V617" s="192"/>
      <c r="W617" s="192"/>
    </row>
    <row r="618" spans="18:23" ht="15" x14ac:dyDescent="0.25">
      <c r="R618" s="209" t="s">
        <v>704</v>
      </c>
      <c r="S618" s="216" t="s">
        <v>705</v>
      </c>
      <c r="T618" s="222" t="s">
        <v>444</v>
      </c>
      <c r="U618" s="192"/>
      <c r="V618" s="192"/>
      <c r="W618" s="192"/>
    </row>
    <row r="619" spans="18:23" ht="15" x14ac:dyDescent="0.25">
      <c r="R619" s="209" t="s">
        <v>591</v>
      </c>
      <c r="S619" s="216">
        <v>52075</v>
      </c>
      <c r="T619" s="222" t="s">
        <v>467</v>
      </c>
      <c r="U619" s="192"/>
      <c r="V619" s="192"/>
      <c r="W619" s="192"/>
    </row>
    <row r="620" spans="18:23" ht="15" x14ac:dyDescent="0.25">
      <c r="R620" s="209" t="s">
        <v>706</v>
      </c>
      <c r="S620" s="216">
        <v>71045</v>
      </c>
      <c r="T620" s="222" t="s">
        <v>470</v>
      </c>
      <c r="U620" s="192"/>
      <c r="V620" s="192"/>
      <c r="W620" s="192"/>
    </row>
    <row r="621" spans="18:23" ht="15" x14ac:dyDescent="0.25">
      <c r="R621" s="209" t="s">
        <v>707</v>
      </c>
      <c r="S621" s="216">
        <v>75005</v>
      </c>
      <c r="T621" s="222" t="s">
        <v>468</v>
      </c>
      <c r="U621" s="192"/>
      <c r="V621" s="192"/>
      <c r="W621" s="192"/>
    </row>
    <row r="622" spans="18:23" ht="15" x14ac:dyDescent="0.25">
      <c r="R622" s="209" t="s">
        <v>708</v>
      </c>
      <c r="S622" s="216">
        <v>62065</v>
      </c>
      <c r="T622" s="222" t="s">
        <v>467</v>
      </c>
      <c r="U622" s="192"/>
      <c r="V622" s="192"/>
      <c r="W622" s="192"/>
    </row>
    <row r="623" spans="18:23" ht="15" x14ac:dyDescent="0.25">
      <c r="R623" s="209" t="s">
        <v>709</v>
      </c>
      <c r="S623" s="216">
        <v>29057</v>
      </c>
      <c r="T623" s="222" t="s">
        <v>464</v>
      </c>
      <c r="U623" s="192"/>
      <c r="V623" s="192"/>
      <c r="W623" s="192"/>
    </row>
    <row r="624" spans="18:23" ht="15" x14ac:dyDescent="0.25">
      <c r="R624" s="209" t="s">
        <v>710</v>
      </c>
      <c r="S624" s="216">
        <v>67035</v>
      </c>
      <c r="T624" s="222" t="s">
        <v>470</v>
      </c>
      <c r="U624" s="192"/>
      <c r="V624" s="192"/>
      <c r="W624" s="192"/>
    </row>
    <row r="625" spans="18:23" ht="15" x14ac:dyDescent="0.25">
      <c r="R625" s="209" t="s">
        <v>1277</v>
      </c>
      <c r="S625" s="216">
        <v>52062</v>
      </c>
      <c r="T625" s="222" t="s">
        <v>467</v>
      </c>
      <c r="U625" s="192"/>
      <c r="V625" s="192"/>
      <c r="W625" s="192"/>
    </row>
    <row r="626" spans="18:23" ht="15" x14ac:dyDescent="0.25">
      <c r="R626" s="209" t="s">
        <v>1278</v>
      </c>
      <c r="S626" s="216">
        <v>12005</v>
      </c>
      <c r="T626" s="222" t="s">
        <v>444</v>
      </c>
      <c r="U626" s="192"/>
      <c r="V626" s="192"/>
      <c r="W626" s="192"/>
    </row>
    <row r="627" spans="18:23" ht="15" x14ac:dyDescent="0.25">
      <c r="R627" s="209" t="s">
        <v>592</v>
      </c>
      <c r="S627" s="216">
        <v>28040</v>
      </c>
      <c r="T627" s="222" t="s">
        <v>464</v>
      </c>
      <c r="U627" s="192"/>
      <c r="V627" s="192"/>
      <c r="W627" s="192"/>
    </row>
    <row r="628" spans="18:23" ht="15" x14ac:dyDescent="0.25">
      <c r="R628" s="209" t="s">
        <v>1279</v>
      </c>
      <c r="S628" s="216">
        <v>68035</v>
      </c>
      <c r="T628" s="222" t="s">
        <v>470</v>
      </c>
      <c r="U628" s="192"/>
      <c r="V628" s="192"/>
      <c r="W628" s="192"/>
    </row>
    <row r="629" spans="18:23" ht="15" x14ac:dyDescent="0.25">
      <c r="R629" s="209" t="s">
        <v>0</v>
      </c>
      <c r="S629" s="216">
        <v>17045</v>
      </c>
      <c r="T629" s="222" t="s">
        <v>464</v>
      </c>
      <c r="U629" s="192"/>
      <c r="V629" s="192"/>
      <c r="W629" s="192"/>
    </row>
    <row r="630" spans="18:23" ht="15" x14ac:dyDescent="0.25">
      <c r="R630" s="209" t="s">
        <v>1280</v>
      </c>
      <c r="S630" s="216">
        <v>49070</v>
      </c>
      <c r="T630" s="222" t="s">
        <v>472</v>
      </c>
      <c r="U630" s="192"/>
      <c r="V630" s="192"/>
      <c r="W630" s="192"/>
    </row>
    <row r="631" spans="18:23" ht="15" x14ac:dyDescent="0.25">
      <c r="R631" s="209" t="s">
        <v>1281</v>
      </c>
      <c r="S631" s="219" t="s">
        <v>1282</v>
      </c>
      <c r="T631" s="222" t="s">
        <v>444</v>
      </c>
      <c r="U631" s="192"/>
      <c r="V631" s="192"/>
      <c r="W631" s="192"/>
    </row>
    <row r="632" spans="18:23" ht="15" x14ac:dyDescent="0.25">
      <c r="R632" s="209" t="s">
        <v>1283</v>
      </c>
      <c r="S632" s="216">
        <v>54017</v>
      </c>
      <c r="T632" s="222" t="s">
        <v>470</v>
      </c>
      <c r="U632" s="192"/>
      <c r="V632" s="192"/>
      <c r="W632" s="192"/>
    </row>
    <row r="633" spans="18:23" ht="15" x14ac:dyDescent="0.25">
      <c r="R633" s="209" t="s">
        <v>1</v>
      </c>
      <c r="S633" s="216">
        <v>17040</v>
      </c>
      <c r="T633" s="222" t="s">
        <v>464</v>
      </c>
      <c r="U633" s="192"/>
      <c r="V633" s="192"/>
      <c r="W633" s="192"/>
    </row>
    <row r="634" spans="18:23" ht="15" x14ac:dyDescent="0.25">
      <c r="R634" s="209" t="s">
        <v>1284</v>
      </c>
      <c r="S634" s="216">
        <v>62075</v>
      </c>
      <c r="T634" s="222" t="s">
        <v>467</v>
      </c>
      <c r="U634" s="192"/>
      <c r="V634" s="192"/>
      <c r="W634" s="192"/>
    </row>
    <row r="635" spans="18:23" ht="15" x14ac:dyDescent="0.25">
      <c r="R635" s="209" t="s">
        <v>1285</v>
      </c>
      <c r="S635" s="216">
        <v>19030</v>
      </c>
      <c r="T635" s="222" t="s">
        <v>464</v>
      </c>
      <c r="U635" s="192"/>
      <c r="V635" s="192"/>
      <c r="W635" s="192"/>
    </row>
    <row r="636" spans="18:23" ht="15" x14ac:dyDescent="0.25">
      <c r="R636" s="209" t="s">
        <v>1286</v>
      </c>
      <c r="S636" s="216">
        <v>53005</v>
      </c>
      <c r="T636" s="222" t="s">
        <v>470</v>
      </c>
      <c r="U636" s="192"/>
      <c r="V636" s="192"/>
      <c r="W636" s="192"/>
    </row>
    <row r="637" spans="18:23" ht="15" x14ac:dyDescent="0.25">
      <c r="R637" s="209" t="s">
        <v>1287</v>
      </c>
      <c r="S637" s="216">
        <v>94245</v>
      </c>
      <c r="T637" s="222" t="s">
        <v>446</v>
      </c>
      <c r="U637" s="192"/>
      <c r="V637" s="192"/>
      <c r="W637" s="192"/>
    </row>
    <row r="638" spans="18:23" ht="15" x14ac:dyDescent="0.25">
      <c r="R638" s="209" t="s">
        <v>27882</v>
      </c>
      <c r="S638" s="216">
        <v>14055</v>
      </c>
      <c r="T638" s="222" t="s">
        <v>444</v>
      </c>
      <c r="U638" s="192"/>
      <c r="V638" s="192"/>
      <c r="W638" s="192"/>
    </row>
    <row r="639" spans="18:23" ht="15" x14ac:dyDescent="0.25">
      <c r="R639" s="209" t="s">
        <v>1288</v>
      </c>
      <c r="S639" s="216">
        <v>42025</v>
      </c>
      <c r="T639" s="222" t="s">
        <v>452</v>
      </c>
      <c r="U639" s="192"/>
      <c r="V639" s="192"/>
      <c r="W639" s="192"/>
    </row>
    <row r="640" spans="18:23" ht="15" x14ac:dyDescent="0.25">
      <c r="R640" s="209" t="s">
        <v>1289</v>
      </c>
      <c r="S640" s="216">
        <v>57068</v>
      </c>
      <c r="T640" s="222" t="s">
        <v>470</v>
      </c>
      <c r="U640" s="192"/>
      <c r="V640" s="192"/>
      <c r="W640" s="192"/>
    </row>
    <row r="641" spans="18:23" ht="15" x14ac:dyDescent="0.25">
      <c r="R641" s="209" t="s">
        <v>1290</v>
      </c>
      <c r="S641" s="216">
        <v>52090</v>
      </c>
      <c r="T641" s="222" t="s">
        <v>467</v>
      </c>
      <c r="U641" s="192"/>
      <c r="V641" s="192"/>
      <c r="W641" s="192"/>
    </row>
    <row r="642" spans="18:23" ht="15" x14ac:dyDescent="0.25">
      <c r="R642" s="209" t="s">
        <v>1291</v>
      </c>
      <c r="S642" s="216">
        <v>54060</v>
      </c>
      <c r="T642" s="222" t="s">
        <v>470</v>
      </c>
      <c r="U642" s="192"/>
      <c r="V642" s="192"/>
      <c r="W642" s="192"/>
    </row>
    <row r="643" spans="18:23" ht="15" x14ac:dyDescent="0.25">
      <c r="R643" s="209" t="s">
        <v>1292</v>
      </c>
      <c r="S643" s="216">
        <v>88065</v>
      </c>
      <c r="T643" s="222" t="s">
        <v>457</v>
      </c>
      <c r="U643" s="192"/>
      <c r="V643" s="192"/>
      <c r="W643" s="192"/>
    </row>
    <row r="644" spans="18:23" ht="15" x14ac:dyDescent="0.25">
      <c r="R644" s="209" t="s">
        <v>1293</v>
      </c>
      <c r="S644" s="216" t="s">
        <v>1294</v>
      </c>
      <c r="T644" s="222" t="s">
        <v>444</v>
      </c>
      <c r="U644" s="192"/>
      <c r="V644" s="192"/>
      <c r="W644" s="192"/>
    </row>
    <row r="645" spans="18:23" ht="15" x14ac:dyDescent="0.25">
      <c r="R645" s="209" t="s">
        <v>1295</v>
      </c>
      <c r="S645" s="216">
        <v>62060</v>
      </c>
      <c r="T645" s="222" t="s">
        <v>467</v>
      </c>
      <c r="U645" s="192"/>
      <c r="V645" s="192"/>
      <c r="W645" s="192"/>
    </row>
    <row r="646" spans="18:23" ht="15" x14ac:dyDescent="0.25">
      <c r="R646" s="209" t="s">
        <v>1296</v>
      </c>
      <c r="S646" s="216">
        <v>77022</v>
      </c>
      <c r="T646" s="222" t="s">
        <v>468</v>
      </c>
      <c r="U646" s="192"/>
      <c r="V646" s="192"/>
      <c r="W646" s="192"/>
    </row>
    <row r="647" spans="18:23" ht="15" x14ac:dyDescent="0.25">
      <c r="R647" s="209" t="s">
        <v>1297</v>
      </c>
      <c r="S647" s="216">
        <v>33017</v>
      </c>
      <c r="T647" s="222" t="s">
        <v>464</v>
      </c>
      <c r="U647" s="192"/>
      <c r="V647" s="192"/>
      <c r="W647" s="192"/>
    </row>
    <row r="648" spans="18:23" ht="15" x14ac:dyDescent="0.25">
      <c r="R648" s="209" t="s">
        <v>1298</v>
      </c>
      <c r="S648" s="216">
        <v>78032</v>
      </c>
      <c r="T648" s="222" t="s">
        <v>468</v>
      </c>
      <c r="U648" s="192"/>
      <c r="V648" s="192"/>
      <c r="W648" s="192"/>
    </row>
    <row r="649" spans="18:23" ht="15" x14ac:dyDescent="0.25">
      <c r="R649" s="209" t="s">
        <v>1299</v>
      </c>
      <c r="S649" s="216" t="s">
        <v>1300</v>
      </c>
      <c r="T649" s="222" t="s">
        <v>444</v>
      </c>
      <c r="U649" s="192"/>
      <c r="V649" s="192"/>
      <c r="W649" s="192"/>
    </row>
    <row r="650" spans="18:23" ht="15" x14ac:dyDescent="0.25">
      <c r="R650" s="209" t="s">
        <v>1301</v>
      </c>
      <c r="S650" s="216">
        <v>55030</v>
      </c>
      <c r="T650" s="222" t="s">
        <v>470</v>
      </c>
      <c r="U650" s="192"/>
      <c r="V650" s="192"/>
      <c r="W650" s="192"/>
    </row>
    <row r="651" spans="18:23" ht="15" x14ac:dyDescent="0.25">
      <c r="R651" s="209" t="s">
        <v>1302</v>
      </c>
      <c r="S651" s="216">
        <v>51055</v>
      </c>
      <c r="T651" s="222" t="s">
        <v>450</v>
      </c>
      <c r="U651" s="192"/>
      <c r="V651" s="192"/>
      <c r="W651" s="192"/>
    </row>
    <row r="652" spans="18:23" ht="15" x14ac:dyDescent="0.25">
      <c r="R652" s="209" t="s">
        <v>1303</v>
      </c>
      <c r="S652" s="216">
        <v>21030</v>
      </c>
      <c r="T652" s="222" t="s">
        <v>448</v>
      </c>
      <c r="U652" s="192"/>
      <c r="V652" s="192"/>
      <c r="W652" s="192"/>
    </row>
    <row r="653" spans="18:23" ht="15" x14ac:dyDescent="0.25">
      <c r="R653" s="209" t="s">
        <v>1304</v>
      </c>
      <c r="S653" s="216">
        <v>66117</v>
      </c>
      <c r="T653" s="222" t="s">
        <v>454</v>
      </c>
      <c r="U653" s="192"/>
      <c r="V653" s="192"/>
      <c r="W653" s="192"/>
    </row>
    <row r="654" spans="18:23" ht="15" x14ac:dyDescent="0.25">
      <c r="R654" s="209" t="s">
        <v>1305</v>
      </c>
      <c r="S654" s="216">
        <v>37205</v>
      </c>
      <c r="T654" s="222" t="s">
        <v>450</v>
      </c>
      <c r="U654" s="192"/>
      <c r="V654" s="192"/>
      <c r="W654" s="192"/>
    </row>
    <row r="655" spans="18:23" ht="15" x14ac:dyDescent="0.25">
      <c r="R655" s="209" t="s">
        <v>1306</v>
      </c>
      <c r="S655" s="216">
        <v>14090</v>
      </c>
      <c r="T655" s="222" t="s">
        <v>444</v>
      </c>
      <c r="U655" s="192"/>
      <c r="V655" s="192"/>
      <c r="W655" s="192"/>
    </row>
    <row r="656" spans="18:23" ht="15" x14ac:dyDescent="0.25">
      <c r="R656" s="209" t="s">
        <v>2</v>
      </c>
      <c r="S656" s="216">
        <v>42050</v>
      </c>
      <c r="T656" s="222" t="s">
        <v>452</v>
      </c>
      <c r="U656" s="192"/>
      <c r="V656" s="192"/>
      <c r="W656" s="192"/>
    </row>
    <row r="657" spans="18:23" ht="15" x14ac:dyDescent="0.25">
      <c r="R657" s="209" t="s">
        <v>1307</v>
      </c>
      <c r="S657" s="216">
        <v>56060</v>
      </c>
      <c r="T657" s="222" t="s">
        <v>470</v>
      </c>
      <c r="U657" s="192"/>
      <c r="V657" s="192"/>
      <c r="W657" s="192"/>
    </row>
    <row r="658" spans="18:23" ht="15" x14ac:dyDescent="0.25">
      <c r="R658" s="209" t="s">
        <v>3</v>
      </c>
      <c r="S658" s="216">
        <v>77035</v>
      </c>
      <c r="T658" s="222" t="s">
        <v>468</v>
      </c>
      <c r="U658" s="192"/>
      <c r="V658" s="192"/>
      <c r="W658" s="192"/>
    </row>
    <row r="659" spans="18:23" ht="15" x14ac:dyDescent="0.25">
      <c r="R659" s="209" t="s">
        <v>1308</v>
      </c>
      <c r="S659" s="216" t="s">
        <v>1309</v>
      </c>
      <c r="T659" s="222" t="s">
        <v>463</v>
      </c>
      <c r="U659" s="192"/>
      <c r="V659" s="192"/>
      <c r="W659" s="192"/>
    </row>
    <row r="660" spans="18:23" ht="15" x14ac:dyDescent="0.25">
      <c r="R660" s="209" t="s">
        <v>1310</v>
      </c>
      <c r="S660" s="216">
        <v>53065</v>
      </c>
      <c r="T660" s="222" t="s">
        <v>470</v>
      </c>
      <c r="U660" s="192"/>
      <c r="V660" s="192"/>
      <c r="W660" s="192"/>
    </row>
    <row r="661" spans="18:23" ht="15" x14ac:dyDescent="0.25">
      <c r="R661" s="209" t="s">
        <v>1311</v>
      </c>
      <c r="S661" s="216">
        <v>73035</v>
      </c>
      <c r="T661" s="222" t="s">
        <v>468</v>
      </c>
      <c r="U661" s="192"/>
      <c r="V661" s="192"/>
      <c r="W661" s="192"/>
    </row>
    <row r="662" spans="18:23" ht="15" x14ac:dyDescent="0.25">
      <c r="R662" s="209" t="s">
        <v>1312</v>
      </c>
      <c r="S662" s="216">
        <v>79115</v>
      </c>
      <c r="T662" s="222" t="s">
        <v>468</v>
      </c>
      <c r="U662" s="192"/>
      <c r="V662" s="192"/>
      <c r="W662" s="192"/>
    </row>
    <row r="663" spans="18:23" ht="15" x14ac:dyDescent="0.25">
      <c r="R663" s="209" t="s">
        <v>4</v>
      </c>
      <c r="S663" s="216">
        <v>18025</v>
      </c>
      <c r="T663" s="222" t="s">
        <v>464</v>
      </c>
      <c r="U663" s="192"/>
      <c r="V663" s="192"/>
      <c r="W663" s="192"/>
    </row>
    <row r="664" spans="18:23" ht="15" x14ac:dyDescent="0.25">
      <c r="R664" s="209" t="s">
        <v>1313</v>
      </c>
      <c r="S664" s="216">
        <v>28015</v>
      </c>
      <c r="T664" s="222" t="s">
        <v>464</v>
      </c>
      <c r="U664" s="192"/>
      <c r="V664" s="192"/>
      <c r="W664" s="192"/>
    </row>
    <row r="665" spans="18:23" ht="15" x14ac:dyDescent="0.25">
      <c r="R665" s="209" t="s">
        <v>5</v>
      </c>
      <c r="S665" s="216">
        <v>69065</v>
      </c>
      <c r="T665" s="222" t="s">
        <v>470</v>
      </c>
      <c r="U665" s="192"/>
      <c r="V665" s="192"/>
      <c r="W665" s="192"/>
    </row>
    <row r="666" spans="18:23" ht="15" x14ac:dyDescent="0.25">
      <c r="R666" s="209" t="s">
        <v>1314</v>
      </c>
      <c r="S666" s="216">
        <v>62020</v>
      </c>
      <c r="T666" s="222" t="s">
        <v>467</v>
      </c>
      <c r="U666" s="192"/>
      <c r="V666" s="192"/>
      <c r="W666" s="192"/>
    </row>
    <row r="667" spans="18:23" ht="15" x14ac:dyDescent="0.25">
      <c r="R667" s="209" t="s">
        <v>1317</v>
      </c>
      <c r="S667" s="216">
        <v>56105</v>
      </c>
      <c r="T667" s="222" t="s">
        <v>470</v>
      </c>
      <c r="U667" s="192"/>
      <c r="V667" s="192"/>
      <c r="W667" s="192"/>
    </row>
    <row r="668" spans="18:23" ht="15" x14ac:dyDescent="0.25">
      <c r="R668" s="209" t="s">
        <v>1318</v>
      </c>
      <c r="S668" s="216">
        <v>22045</v>
      </c>
      <c r="T668" s="222" t="s">
        <v>448</v>
      </c>
      <c r="U668" s="192"/>
      <c r="V668" s="192"/>
      <c r="W668" s="192"/>
    </row>
    <row r="669" spans="18:23" ht="15" x14ac:dyDescent="0.25">
      <c r="R669" s="209" t="s">
        <v>1319</v>
      </c>
      <c r="S669" s="216">
        <v>49085</v>
      </c>
      <c r="T669" s="222" t="s">
        <v>472</v>
      </c>
      <c r="U669" s="192"/>
      <c r="V669" s="192"/>
      <c r="W669" s="192"/>
    </row>
    <row r="670" spans="18:23" ht="15" x14ac:dyDescent="0.25">
      <c r="R670" s="209" t="s">
        <v>1320</v>
      </c>
      <c r="S670" s="216">
        <v>67030</v>
      </c>
      <c r="T670" s="222" t="s">
        <v>470</v>
      </c>
      <c r="U670" s="192"/>
      <c r="V670" s="192"/>
      <c r="W670" s="192"/>
    </row>
    <row r="671" spans="18:23" ht="15" x14ac:dyDescent="0.25">
      <c r="R671" s="209" t="s">
        <v>6</v>
      </c>
      <c r="S671" s="216">
        <v>45060</v>
      </c>
      <c r="T671" s="222" t="s">
        <v>452</v>
      </c>
      <c r="U671" s="192"/>
      <c r="V671" s="192"/>
      <c r="W671" s="192"/>
    </row>
    <row r="672" spans="18:23" ht="15" x14ac:dyDescent="0.25">
      <c r="R672" s="209" t="s">
        <v>1321</v>
      </c>
      <c r="S672" s="216">
        <v>22005</v>
      </c>
      <c r="T672" s="222" t="s">
        <v>448</v>
      </c>
      <c r="U672" s="192"/>
      <c r="V672" s="192"/>
      <c r="W672" s="192"/>
    </row>
    <row r="673" spans="18:23" ht="15" x14ac:dyDescent="0.25">
      <c r="R673" s="209" t="s">
        <v>1322</v>
      </c>
      <c r="S673" s="216">
        <v>38060</v>
      </c>
      <c r="T673" s="222" t="s">
        <v>472</v>
      </c>
      <c r="U673" s="192"/>
      <c r="V673" s="192"/>
      <c r="W673" s="192"/>
    </row>
    <row r="674" spans="18:23" ht="15" x14ac:dyDescent="0.25">
      <c r="R674" s="209" t="s">
        <v>7</v>
      </c>
      <c r="S674" s="216">
        <v>47055</v>
      </c>
      <c r="T674" s="222" t="s">
        <v>470</v>
      </c>
      <c r="U674" s="192"/>
      <c r="V674" s="192"/>
      <c r="W674" s="192"/>
    </row>
    <row r="675" spans="18:23" ht="15" x14ac:dyDescent="0.25">
      <c r="R675" s="209" t="s">
        <v>1323</v>
      </c>
      <c r="S675" s="216">
        <v>30050</v>
      </c>
      <c r="T675" s="222" t="s">
        <v>452</v>
      </c>
      <c r="U675" s="192"/>
      <c r="V675" s="192"/>
      <c r="W675" s="192"/>
    </row>
    <row r="676" spans="18:23" ht="15" x14ac:dyDescent="0.25">
      <c r="R676" s="209" t="s">
        <v>8</v>
      </c>
      <c r="S676" s="216">
        <v>48020</v>
      </c>
      <c r="T676" s="222" t="s">
        <v>470</v>
      </c>
      <c r="U676" s="192"/>
      <c r="V676" s="192"/>
      <c r="W676" s="192"/>
    </row>
    <row r="677" spans="18:23" ht="15" x14ac:dyDescent="0.25">
      <c r="R677" s="209" t="s">
        <v>9</v>
      </c>
      <c r="S677" s="216">
        <v>34105</v>
      </c>
      <c r="T677" s="222" t="s">
        <v>448</v>
      </c>
      <c r="U677" s="192"/>
      <c r="V677" s="192"/>
      <c r="W677" s="192"/>
    </row>
    <row r="678" spans="18:23" ht="15" x14ac:dyDescent="0.25">
      <c r="R678" s="209" t="s">
        <v>1324</v>
      </c>
      <c r="S678" s="216">
        <v>19055</v>
      </c>
      <c r="T678" s="222" t="s">
        <v>464</v>
      </c>
      <c r="U678" s="192"/>
      <c r="V678" s="192"/>
      <c r="W678" s="192"/>
    </row>
    <row r="679" spans="18:23" ht="15" x14ac:dyDescent="0.25">
      <c r="R679" s="209" t="s">
        <v>10</v>
      </c>
      <c r="S679" s="217">
        <v>68020</v>
      </c>
      <c r="T679" s="222" t="s">
        <v>470</v>
      </c>
      <c r="U679" s="192"/>
      <c r="V679" s="192"/>
      <c r="W679" s="192"/>
    </row>
    <row r="680" spans="18:23" ht="15" x14ac:dyDescent="0.25">
      <c r="R680" s="209" t="s">
        <v>11</v>
      </c>
      <c r="S680" s="216">
        <v>31060</v>
      </c>
      <c r="T680" s="222" t="s">
        <v>464</v>
      </c>
      <c r="U680" s="192"/>
      <c r="V680" s="192"/>
      <c r="W680" s="192"/>
    </row>
    <row r="681" spans="18:23" ht="15" x14ac:dyDescent="0.25">
      <c r="R681" s="209" t="s">
        <v>1325</v>
      </c>
      <c r="S681" s="216">
        <v>39117</v>
      </c>
      <c r="T681" s="222" t="s">
        <v>472</v>
      </c>
      <c r="U681" s="192"/>
      <c r="V681" s="192"/>
      <c r="W681" s="192"/>
    </row>
    <row r="682" spans="18:23" ht="15" x14ac:dyDescent="0.25">
      <c r="R682" s="209" t="s">
        <v>1326</v>
      </c>
      <c r="S682" s="216">
        <v>33102</v>
      </c>
      <c r="T682" s="222" t="s">
        <v>464</v>
      </c>
      <c r="U682" s="192"/>
      <c r="V682" s="192"/>
      <c r="W682" s="192"/>
    </row>
    <row r="683" spans="18:23" ht="15" x14ac:dyDescent="0.25">
      <c r="R683" s="209" t="s">
        <v>12</v>
      </c>
      <c r="S683" s="216">
        <v>49100</v>
      </c>
      <c r="T683" s="222" t="s">
        <v>472</v>
      </c>
      <c r="U683" s="192"/>
      <c r="V683" s="192"/>
      <c r="W683" s="192"/>
    </row>
    <row r="684" spans="18:23" ht="15" x14ac:dyDescent="0.25">
      <c r="R684" s="209" t="s">
        <v>1327</v>
      </c>
      <c r="S684" s="216">
        <v>92050</v>
      </c>
      <c r="T684" s="222" t="s">
        <v>446</v>
      </c>
      <c r="U684" s="192"/>
      <c r="V684" s="192"/>
      <c r="W684" s="192"/>
    </row>
    <row r="685" spans="18:23" ht="15" x14ac:dyDescent="0.25">
      <c r="R685" s="209" t="s">
        <v>13</v>
      </c>
      <c r="S685" s="216">
        <v>68045</v>
      </c>
      <c r="T685" s="222" t="s">
        <v>470</v>
      </c>
      <c r="U685" s="192"/>
      <c r="V685" s="192"/>
      <c r="W685" s="192"/>
    </row>
    <row r="686" spans="18:23" ht="15" x14ac:dyDescent="0.25">
      <c r="R686" s="209" t="s">
        <v>1328</v>
      </c>
      <c r="S686" s="216">
        <v>85015</v>
      </c>
      <c r="T686" s="222" t="s">
        <v>457</v>
      </c>
      <c r="U686" s="192"/>
      <c r="V686" s="192"/>
      <c r="W686" s="192"/>
    </row>
    <row r="687" spans="18:23" ht="15" x14ac:dyDescent="0.25">
      <c r="R687" s="209" t="s">
        <v>1329</v>
      </c>
      <c r="S687" s="216">
        <v>33080</v>
      </c>
      <c r="T687" s="222" t="s">
        <v>464</v>
      </c>
      <c r="U687" s="192"/>
      <c r="V687" s="192"/>
      <c r="W687" s="192"/>
    </row>
    <row r="688" spans="18:23" ht="15" x14ac:dyDescent="0.25">
      <c r="R688" s="209" t="s">
        <v>1330</v>
      </c>
      <c r="S688" s="216">
        <v>51050</v>
      </c>
      <c r="T688" s="222" t="s">
        <v>450</v>
      </c>
      <c r="U688" s="192"/>
      <c r="V688" s="192"/>
      <c r="W688" s="192"/>
    </row>
    <row r="689" spans="18:23" ht="15" x14ac:dyDescent="0.25">
      <c r="R689" s="209" t="s">
        <v>1331</v>
      </c>
      <c r="S689" s="216">
        <v>44055</v>
      </c>
      <c r="T689" s="222" t="s">
        <v>452</v>
      </c>
      <c r="U689" s="192"/>
      <c r="V689" s="192"/>
      <c r="W689" s="192"/>
    </row>
    <row r="690" spans="18:23" ht="15" x14ac:dyDescent="0.25">
      <c r="R690" s="209" t="s">
        <v>1332</v>
      </c>
      <c r="S690" s="216">
        <v>52030</v>
      </c>
      <c r="T690" s="222" t="s">
        <v>467</v>
      </c>
      <c r="U690" s="192"/>
      <c r="V690" s="192"/>
      <c r="W690" s="192"/>
    </row>
    <row r="691" spans="18:23" ht="15" x14ac:dyDescent="0.25">
      <c r="R691" s="209" t="s">
        <v>14</v>
      </c>
      <c r="S691" s="216">
        <v>39090</v>
      </c>
      <c r="T691" s="222" t="s">
        <v>472</v>
      </c>
      <c r="U691" s="192"/>
      <c r="V691" s="192"/>
      <c r="W691" s="192"/>
    </row>
    <row r="692" spans="18:23" ht="15" x14ac:dyDescent="0.25">
      <c r="R692" s="209" t="s">
        <v>1333</v>
      </c>
      <c r="S692" s="216">
        <v>62070</v>
      </c>
      <c r="T692" s="222" t="s">
        <v>467</v>
      </c>
      <c r="U692" s="192"/>
      <c r="V692" s="192"/>
      <c r="W692" s="192"/>
    </row>
    <row r="693" spans="18:23" ht="15" x14ac:dyDescent="0.25">
      <c r="R693" s="209" t="s">
        <v>1334</v>
      </c>
      <c r="S693" s="216">
        <v>50005</v>
      </c>
      <c r="T693" s="222" t="s">
        <v>472</v>
      </c>
      <c r="U693" s="192"/>
      <c r="V693" s="192"/>
      <c r="W693" s="192"/>
    </row>
    <row r="694" spans="18:23" ht="15" x14ac:dyDescent="0.25">
      <c r="R694" s="209" t="s">
        <v>1335</v>
      </c>
      <c r="S694" s="216">
        <v>18035</v>
      </c>
      <c r="T694" s="222" t="s">
        <v>464</v>
      </c>
      <c r="U694" s="192"/>
      <c r="V694" s="192"/>
      <c r="W694" s="192"/>
    </row>
    <row r="695" spans="18:23" ht="15" x14ac:dyDescent="0.25">
      <c r="R695" s="209" t="s">
        <v>1336</v>
      </c>
      <c r="S695" s="216">
        <v>20010</v>
      </c>
      <c r="T695" s="222" t="s">
        <v>448</v>
      </c>
      <c r="U695" s="192"/>
      <c r="V695" s="192"/>
      <c r="W695" s="192"/>
    </row>
    <row r="696" spans="18:23" ht="15" x14ac:dyDescent="0.25">
      <c r="R696" s="209" t="s">
        <v>1337</v>
      </c>
      <c r="S696" s="216" t="s">
        <v>1338</v>
      </c>
      <c r="T696" s="222" t="s">
        <v>444</v>
      </c>
      <c r="U696" s="192"/>
      <c r="V696" s="192"/>
      <c r="W696" s="192"/>
    </row>
    <row r="697" spans="18:23" ht="15" x14ac:dyDescent="0.25">
      <c r="R697" s="209" t="s">
        <v>15</v>
      </c>
      <c r="S697" s="216">
        <v>17025</v>
      </c>
      <c r="T697" s="222" t="s">
        <v>464</v>
      </c>
      <c r="U697" s="192"/>
      <c r="V697" s="192"/>
      <c r="W697" s="192"/>
    </row>
    <row r="698" spans="18:23" ht="15" x14ac:dyDescent="0.25">
      <c r="R698" s="209" t="s">
        <v>1339</v>
      </c>
      <c r="S698" s="216" t="s">
        <v>1340</v>
      </c>
      <c r="T698" s="222" t="s">
        <v>444</v>
      </c>
      <c r="U698" s="192"/>
      <c r="V698" s="192"/>
      <c r="W698" s="192"/>
    </row>
    <row r="699" spans="18:23" ht="15" x14ac:dyDescent="0.25">
      <c r="R699" s="209" t="s">
        <v>16</v>
      </c>
      <c r="S699" s="218" t="s">
        <v>17</v>
      </c>
      <c r="T699" s="222" t="s">
        <v>444</v>
      </c>
      <c r="U699" s="192"/>
      <c r="V699" s="192"/>
      <c r="W699" s="192"/>
    </row>
    <row r="700" spans="18:23" ht="15" x14ac:dyDescent="0.25">
      <c r="R700" s="209" t="s">
        <v>1341</v>
      </c>
      <c r="S700" s="216">
        <v>11030</v>
      </c>
      <c r="T700" s="222" t="s">
        <v>444</v>
      </c>
      <c r="U700" s="192"/>
      <c r="V700" s="192"/>
      <c r="W700" s="192"/>
    </row>
    <row r="701" spans="18:23" ht="15" x14ac:dyDescent="0.25">
      <c r="R701" s="209" t="s">
        <v>18</v>
      </c>
      <c r="S701" s="216">
        <v>38035</v>
      </c>
      <c r="T701" s="222" t="s">
        <v>472</v>
      </c>
      <c r="U701" s="192"/>
      <c r="V701" s="192"/>
      <c r="W701" s="192"/>
    </row>
    <row r="702" spans="18:23" ht="15" x14ac:dyDescent="0.25">
      <c r="R702" s="209" t="s">
        <v>1342</v>
      </c>
      <c r="S702" s="216">
        <v>37215</v>
      </c>
      <c r="T702" s="222" t="s">
        <v>450</v>
      </c>
      <c r="U702" s="192"/>
      <c r="V702" s="192"/>
      <c r="W702" s="192"/>
    </row>
    <row r="703" spans="18:23" ht="15" x14ac:dyDescent="0.25">
      <c r="R703" s="209" t="s">
        <v>1343</v>
      </c>
      <c r="S703" s="216">
        <v>52040</v>
      </c>
      <c r="T703" s="222" t="s">
        <v>467</v>
      </c>
      <c r="U703" s="192"/>
      <c r="V703" s="192"/>
      <c r="W703" s="192"/>
    </row>
    <row r="704" spans="18:23" ht="15" x14ac:dyDescent="0.25">
      <c r="R704" s="209" t="s">
        <v>19</v>
      </c>
      <c r="S704" s="216">
        <v>87030</v>
      </c>
      <c r="T704" s="222" t="s">
        <v>457</v>
      </c>
      <c r="U704" s="192"/>
      <c r="V704" s="192"/>
      <c r="W704" s="192"/>
    </row>
    <row r="705" spans="18:23" ht="15" x14ac:dyDescent="0.25">
      <c r="R705" s="209" t="s">
        <v>20</v>
      </c>
      <c r="S705" s="216">
        <v>88085</v>
      </c>
      <c r="T705" s="222" t="s">
        <v>457</v>
      </c>
      <c r="U705" s="192"/>
      <c r="V705" s="192"/>
      <c r="W705" s="192"/>
    </row>
    <row r="706" spans="18:23" ht="15" x14ac:dyDescent="0.25">
      <c r="R706" s="209" t="s">
        <v>1344</v>
      </c>
      <c r="S706" s="216">
        <v>91030</v>
      </c>
      <c r="T706" s="222" t="s">
        <v>446</v>
      </c>
      <c r="U706" s="192"/>
      <c r="V706" s="192"/>
      <c r="W706" s="192"/>
    </row>
    <row r="707" spans="18:23" ht="15" x14ac:dyDescent="0.25">
      <c r="R707" s="209" t="s">
        <v>1345</v>
      </c>
      <c r="S707" s="216">
        <v>14025</v>
      </c>
      <c r="T707" s="222" t="s">
        <v>444</v>
      </c>
      <c r="U707" s="192"/>
      <c r="V707" s="192"/>
      <c r="W707" s="192"/>
    </row>
    <row r="708" spans="18:23" ht="15" x14ac:dyDescent="0.25">
      <c r="R708" s="209" t="s">
        <v>1346</v>
      </c>
      <c r="S708" s="216">
        <v>54095</v>
      </c>
      <c r="T708" s="222" t="s">
        <v>470</v>
      </c>
      <c r="U708" s="192"/>
      <c r="V708" s="192"/>
      <c r="W708" s="192"/>
    </row>
    <row r="709" spans="18:23" ht="15" x14ac:dyDescent="0.25">
      <c r="R709" s="209" t="s">
        <v>21</v>
      </c>
      <c r="S709" s="217">
        <v>39035</v>
      </c>
      <c r="T709" s="222" t="s">
        <v>472</v>
      </c>
      <c r="U709" s="192"/>
      <c r="V709" s="192"/>
      <c r="W709" s="192"/>
    </row>
    <row r="710" spans="18:23" ht="15" x14ac:dyDescent="0.25">
      <c r="R710" s="209" t="s">
        <v>22</v>
      </c>
      <c r="S710" s="216">
        <v>87070</v>
      </c>
      <c r="T710" s="222" t="s">
        <v>457</v>
      </c>
      <c r="U710" s="192"/>
      <c r="V710" s="192"/>
      <c r="W710" s="192"/>
    </row>
    <row r="711" spans="18:23" ht="15" x14ac:dyDescent="0.25">
      <c r="R711" s="209" t="s">
        <v>1347</v>
      </c>
      <c r="S711" s="216">
        <v>26040</v>
      </c>
      <c r="T711" s="222" t="s">
        <v>464</v>
      </c>
      <c r="U711" s="192"/>
      <c r="V711" s="192"/>
      <c r="W711" s="192"/>
    </row>
    <row r="712" spans="18:23" ht="15" x14ac:dyDescent="0.25">
      <c r="R712" s="209" t="s">
        <v>1348</v>
      </c>
      <c r="S712" s="216" t="s">
        <v>1349</v>
      </c>
      <c r="T712" s="222" t="s">
        <v>444</v>
      </c>
      <c r="U712" s="192"/>
      <c r="V712" s="192"/>
      <c r="W712" s="192"/>
    </row>
    <row r="713" spans="18:23" ht="15" x14ac:dyDescent="0.25">
      <c r="R713" s="209" t="s">
        <v>23</v>
      </c>
      <c r="S713" s="218" t="s">
        <v>24</v>
      </c>
      <c r="T713" s="222" t="s">
        <v>444</v>
      </c>
      <c r="U713" s="192"/>
      <c r="V713" s="192"/>
      <c r="W713" s="192"/>
    </row>
    <row r="714" spans="18:23" ht="15" x14ac:dyDescent="0.25">
      <c r="R714" s="209" t="s">
        <v>1350</v>
      </c>
      <c r="S714" s="216">
        <v>92015</v>
      </c>
      <c r="T714" s="222" t="s">
        <v>446</v>
      </c>
      <c r="U714" s="192"/>
      <c r="V714" s="192"/>
      <c r="W714" s="192"/>
    </row>
    <row r="715" spans="18:23" ht="15" x14ac:dyDescent="0.25">
      <c r="R715" s="209" t="s">
        <v>1351</v>
      </c>
      <c r="S715" s="216">
        <v>59010</v>
      </c>
      <c r="T715" s="222" t="s">
        <v>470</v>
      </c>
      <c r="U715" s="192"/>
      <c r="V715" s="192"/>
      <c r="W715" s="192"/>
    </row>
    <row r="716" spans="18:23" ht="15" x14ac:dyDescent="0.25">
      <c r="R716" s="209" t="s">
        <v>1352</v>
      </c>
      <c r="S716" s="216">
        <v>63060</v>
      </c>
      <c r="T716" s="222" t="s">
        <v>467</v>
      </c>
      <c r="U716" s="192"/>
      <c r="V716" s="192"/>
      <c r="W716" s="192"/>
    </row>
    <row r="717" spans="18:23" ht="15" x14ac:dyDescent="0.25">
      <c r="R717" s="209" t="s">
        <v>1353</v>
      </c>
      <c r="S717" s="216">
        <v>28045</v>
      </c>
      <c r="T717" s="222" t="s">
        <v>464</v>
      </c>
      <c r="U717" s="192"/>
      <c r="V717" s="192"/>
      <c r="W717" s="192"/>
    </row>
    <row r="718" spans="18:23" ht="15" x14ac:dyDescent="0.25">
      <c r="R718" s="209" t="s">
        <v>25</v>
      </c>
      <c r="S718" s="216">
        <v>71115</v>
      </c>
      <c r="T718" s="222" t="s">
        <v>470</v>
      </c>
      <c r="U718" s="192"/>
      <c r="V718" s="192"/>
      <c r="W718" s="192"/>
    </row>
    <row r="719" spans="18:23" ht="15" x14ac:dyDescent="0.25">
      <c r="R719" s="209" t="s">
        <v>1354</v>
      </c>
      <c r="S719" s="216">
        <v>51075</v>
      </c>
      <c r="T719" s="222" t="s">
        <v>450</v>
      </c>
      <c r="U719" s="192"/>
      <c r="V719" s="192"/>
      <c r="W719" s="192"/>
    </row>
    <row r="720" spans="18:23" ht="15" x14ac:dyDescent="0.25">
      <c r="R720" s="209" t="s">
        <v>26</v>
      </c>
      <c r="S720" s="216">
        <v>11035</v>
      </c>
      <c r="T720" s="222" t="s">
        <v>444</v>
      </c>
      <c r="U720" s="192"/>
      <c r="V720" s="192"/>
      <c r="W720" s="192"/>
    </row>
    <row r="721" spans="18:23" ht="15" x14ac:dyDescent="0.25">
      <c r="R721" s="209" t="s">
        <v>1355</v>
      </c>
      <c r="S721" s="218">
        <v>17060</v>
      </c>
      <c r="T721" s="222" t="s">
        <v>464</v>
      </c>
      <c r="U721" s="192"/>
      <c r="V721" s="192"/>
      <c r="W721" s="192"/>
    </row>
    <row r="722" spans="18:23" ht="15" x14ac:dyDescent="0.25">
      <c r="R722" s="209" t="s">
        <v>1356</v>
      </c>
      <c r="S722" s="216">
        <v>50095</v>
      </c>
      <c r="T722" s="222" t="s">
        <v>472</v>
      </c>
      <c r="U722" s="192"/>
      <c r="V722" s="192"/>
      <c r="W722" s="192"/>
    </row>
    <row r="723" spans="18:23" ht="15" x14ac:dyDescent="0.25">
      <c r="R723" s="209" t="s">
        <v>1357</v>
      </c>
      <c r="S723" s="218" t="s">
        <v>1358</v>
      </c>
      <c r="T723" s="222" t="s">
        <v>444</v>
      </c>
      <c r="U723" s="192"/>
      <c r="V723" s="192"/>
      <c r="W723" s="192"/>
    </row>
    <row r="724" spans="18:23" ht="15" x14ac:dyDescent="0.25">
      <c r="R724" s="209" t="s">
        <v>27</v>
      </c>
      <c r="S724" s="216">
        <v>18020</v>
      </c>
      <c r="T724" s="222" t="s">
        <v>464</v>
      </c>
      <c r="U724" s="192"/>
      <c r="V724" s="192"/>
      <c r="W724" s="192"/>
    </row>
    <row r="725" spans="18:23" ht="15" x14ac:dyDescent="0.25">
      <c r="R725" s="209" t="s">
        <v>1359</v>
      </c>
      <c r="S725" s="216">
        <v>78020</v>
      </c>
      <c r="T725" s="222" t="s">
        <v>468</v>
      </c>
      <c r="U725" s="192"/>
      <c r="V725" s="192"/>
      <c r="W725" s="192"/>
    </row>
    <row r="726" spans="18:23" ht="15" x14ac:dyDescent="0.25">
      <c r="R726" s="209" t="s">
        <v>1360</v>
      </c>
      <c r="S726" s="218" t="s">
        <v>1361</v>
      </c>
      <c r="T726" s="222" t="s">
        <v>463</v>
      </c>
      <c r="U726" s="192"/>
      <c r="V726" s="192"/>
      <c r="W726" s="192"/>
    </row>
    <row r="727" spans="18:23" ht="15" x14ac:dyDescent="0.25">
      <c r="R727" s="209" t="s">
        <v>1362</v>
      </c>
      <c r="S727" s="216">
        <v>26022</v>
      </c>
      <c r="T727" s="222" t="s">
        <v>464</v>
      </c>
      <c r="U727" s="192"/>
      <c r="V727" s="192"/>
      <c r="W727" s="192"/>
    </row>
    <row r="728" spans="18:23" ht="15" x14ac:dyDescent="0.25">
      <c r="R728" s="209" t="s">
        <v>28</v>
      </c>
      <c r="S728" s="216">
        <v>13085</v>
      </c>
      <c r="T728" s="222" t="s">
        <v>444</v>
      </c>
      <c r="U728" s="192"/>
      <c r="V728" s="192"/>
      <c r="W728" s="192"/>
    </row>
    <row r="729" spans="18:23" ht="15" x14ac:dyDescent="0.25">
      <c r="R729" s="209" t="s">
        <v>1363</v>
      </c>
      <c r="S729" s="216">
        <v>54025</v>
      </c>
      <c r="T729" s="222" t="s">
        <v>470</v>
      </c>
      <c r="U729" s="192"/>
      <c r="V729" s="192"/>
      <c r="W729" s="192"/>
    </row>
    <row r="730" spans="18:23" ht="15" x14ac:dyDescent="0.25">
      <c r="R730" s="209" t="s">
        <v>1364</v>
      </c>
      <c r="S730" s="216" t="s">
        <v>1365</v>
      </c>
      <c r="T730" s="222" t="s">
        <v>463</v>
      </c>
      <c r="U730" s="192"/>
      <c r="V730" s="192"/>
      <c r="W730" s="192"/>
    </row>
    <row r="731" spans="18:23" ht="15" x14ac:dyDescent="0.25">
      <c r="R731" s="209" t="s">
        <v>1366</v>
      </c>
      <c r="S731" s="216">
        <v>62030</v>
      </c>
      <c r="T731" s="222" t="s">
        <v>467</v>
      </c>
      <c r="U731" s="192"/>
      <c r="V731" s="192"/>
      <c r="W731" s="192"/>
    </row>
    <row r="732" spans="18:23" ht="15" x14ac:dyDescent="0.25">
      <c r="R732" s="209" t="s">
        <v>1367</v>
      </c>
      <c r="S732" s="216">
        <v>26035</v>
      </c>
      <c r="T732" s="222" t="s">
        <v>464</v>
      </c>
      <c r="U732" s="192"/>
      <c r="V732" s="192"/>
      <c r="W732" s="192"/>
    </row>
    <row r="733" spans="18:23" ht="15" x14ac:dyDescent="0.25">
      <c r="R733" s="209" t="s">
        <v>1368</v>
      </c>
      <c r="S733" s="216">
        <v>77012</v>
      </c>
      <c r="T733" s="222" t="s">
        <v>468</v>
      </c>
      <c r="U733" s="192"/>
      <c r="V733" s="192"/>
      <c r="W733" s="192"/>
    </row>
    <row r="734" spans="18:23" ht="15" x14ac:dyDescent="0.25">
      <c r="R734" s="209" t="s">
        <v>29</v>
      </c>
      <c r="S734" s="218" t="s">
        <v>30</v>
      </c>
      <c r="T734" s="222" t="s">
        <v>444</v>
      </c>
      <c r="U734" s="192"/>
      <c r="V734" s="192"/>
      <c r="W734" s="192"/>
    </row>
    <row r="735" spans="18:23" ht="15" x14ac:dyDescent="0.25">
      <c r="R735" s="209" t="s">
        <v>1369</v>
      </c>
      <c r="S735" s="216">
        <v>26030</v>
      </c>
      <c r="T735" s="222" t="s">
        <v>464</v>
      </c>
      <c r="U735" s="192"/>
      <c r="V735" s="192"/>
      <c r="W735" s="192"/>
    </row>
    <row r="736" spans="18:23" ht="15" x14ac:dyDescent="0.25">
      <c r="R736" s="209" t="s">
        <v>1370</v>
      </c>
      <c r="S736" s="216">
        <v>38015</v>
      </c>
      <c r="T736" s="222" t="s">
        <v>472</v>
      </c>
      <c r="U736" s="192"/>
      <c r="V736" s="192"/>
      <c r="W736" s="192"/>
    </row>
    <row r="737" spans="18:23" ht="15" x14ac:dyDescent="0.25">
      <c r="R737" s="209" t="s">
        <v>1371</v>
      </c>
      <c r="S737" s="216">
        <v>54030</v>
      </c>
      <c r="T737" s="222" t="s">
        <v>470</v>
      </c>
      <c r="U737" s="192"/>
      <c r="V737" s="192"/>
      <c r="W737" s="192"/>
    </row>
    <row r="738" spans="18:23" ht="15" x14ac:dyDescent="0.25">
      <c r="R738" s="209" t="s">
        <v>31</v>
      </c>
      <c r="S738" s="216">
        <v>63005</v>
      </c>
      <c r="T738" s="222" t="s">
        <v>467</v>
      </c>
      <c r="U738" s="192"/>
      <c r="V738" s="192"/>
      <c r="W738" s="192"/>
    </row>
    <row r="739" spans="18:23" ht="15" x14ac:dyDescent="0.25">
      <c r="R739" s="209" t="s">
        <v>1372</v>
      </c>
      <c r="S739" s="216">
        <v>71110</v>
      </c>
      <c r="T739" s="222" t="s">
        <v>470</v>
      </c>
      <c r="U739" s="192"/>
      <c r="V739" s="192"/>
      <c r="W739" s="192"/>
    </row>
    <row r="740" spans="18:23" ht="15" x14ac:dyDescent="0.25">
      <c r="R740" s="209" t="s">
        <v>1373</v>
      </c>
      <c r="S740" s="216">
        <v>72015</v>
      </c>
      <c r="T740" s="222" t="s">
        <v>468</v>
      </c>
      <c r="U740" s="192"/>
      <c r="V740" s="192"/>
      <c r="W740" s="192"/>
    </row>
    <row r="741" spans="18:23" ht="15" x14ac:dyDescent="0.25">
      <c r="R741" s="209" t="s">
        <v>1374</v>
      </c>
      <c r="S741" s="216">
        <v>70012</v>
      </c>
      <c r="T741" s="222" t="s">
        <v>470</v>
      </c>
      <c r="U741" s="192"/>
      <c r="V741" s="192"/>
      <c r="W741" s="192"/>
    </row>
    <row r="742" spans="18:23" ht="15" x14ac:dyDescent="0.25">
      <c r="R742" s="209" t="s">
        <v>1375</v>
      </c>
      <c r="S742" s="216">
        <v>61050</v>
      </c>
      <c r="T742" s="222" t="s">
        <v>467</v>
      </c>
      <c r="U742" s="192"/>
      <c r="V742" s="192"/>
      <c r="W742" s="192"/>
    </row>
    <row r="743" spans="18:23" ht="15" x14ac:dyDescent="0.25">
      <c r="R743" s="209" t="s">
        <v>32</v>
      </c>
      <c r="S743" s="216">
        <v>80125</v>
      </c>
      <c r="T743" s="222" t="s">
        <v>455</v>
      </c>
      <c r="U743" s="192"/>
      <c r="V743" s="192"/>
      <c r="W743" s="192"/>
    </row>
    <row r="744" spans="18:23" ht="15" x14ac:dyDescent="0.25">
      <c r="R744" s="209" t="s">
        <v>1376</v>
      </c>
      <c r="S744" s="216">
        <v>93075</v>
      </c>
      <c r="T744" s="222" t="s">
        <v>446</v>
      </c>
      <c r="U744" s="192"/>
      <c r="V744" s="192"/>
      <c r="W744" s="192"/>
    </row>
    <row r="745" spans="18:23" ht="15" x14ac:dyDescent="0.25">
      <c r="R745" s="209" t="s">
        <v>1377</v>
      </c>
      <c r="S745" s="216">
        <v>50057</v>
      </c>
      <c r="T745" s="222" t="s">
        <v>472</v>
      </c>
      <c r="U745" s="192"/>
      <c r="V745" s="192"/>
      <c r="W745" s="192"/>
    </row>
    <row r="746" spans="18:23" ht="15" x14ac:dyDescent="0.25">
      <c r="R746" s="209" t="s">
        <v>33</v>
      </c>
      <c r="S746" s="218" t="s">
        <v>34</v>
      </c>
      <c r="T746" s="222" t="s">
        <v>444</v>
      </c>
      <c r="U746" s="192"/>
      <c r="V746" s="192"/>
      <c r="W746" s="192"/>
    </row>
    <row r="747" spans="18:23" ht="15" x14ac:dyDescent="0.25">
      <c r="R747" s="209" t="s">
        <v>1378</v>
      </c>
      <c r="S747" s="216">
        <v>17030</v>
      </c>
      <c r="T747" s="222" t="s">
        <v>464</v>
      </c>
      <c r="U747" s="192"/>
      <c r="V747" s="192"/>
      <c r="W747" s="192"/>
    </row>
    <row r="748" spans="18:23" ht="15" x14ac:dyDescent="0.25">
      <c r="R748" s="209" t="s">
        <v>1379</v>
      </c>
      <c r="S748" s="216">
        <v>50050</v>
      </c>
      <c r="T748" s="222" t="s">
        <v>472</v>
      </c>
      <c r="U748" s="192"/>
      <c r="V748" s="192"/>
      <c r="W748" s="192"/>
    </row>
    <row r="749" spans="18:23" ht="15" x14ac:dyDescent="0.25">
      <c r="R749" s="209" t="s">
        <v>35</v>
      </c>
      <c r="S749" s="216">
        <v>20030</v>
      </c>
      <c r="T749" s="222" t="s">
        <v>448</v>
      </c>
      <c r="U749" s="192"/>
      <c r="V749" s="192"/>
      <c r="W749" s="192"/>
    </row>
    <row r="750" spans="18:23" ht="15" x14ac:dyDescent="0.25">
      <c r="R750" s="209" t="s">
        <v>1380</v>
      </c>
      <c r="S750" s="216">
        <v>29112</v>
      </c>
      <c r="T750" s="222" t="s">
        <v>464</v>
      </c>
      <c r="U750" s="192"/>
      <c r="V750" s="192"/>
      <c r="W750" s="192"/>
    </row>
    <row r="751" spans="18:23" ht="15" x14ac:dyDescent="0.25">
      <c r="R751" s="209" t="s">
        <v>1381</v>
      </c>
      <c r="S751" s="216">
        <v>12030</v>
      </c>
      <c r="T751" s="222" t="s">
        <v>444</v>
      </c>
      <c r="U751" s="192"/>
      <c r="V751" s="192"/>
      <c r="W751" s="192"/>
    </row>
    <row r="752" spans="18:23" ht="15" x14ac:dyDescent="0.25">
      <c r="R752" s="209" t="s">
        <v>36</v>
      </c>
      <c r="S752" s="216">
        <v>31050</v>
      </c>
      <c r="T752" s="222" t="s">
        <v>464</v>
      </c>
      <c r="U752" s="192"/>
      <c r="V752" s="192"/>
      <c r="W752" s="192"/>
    </row>
    <row r="753" spans="18:23" ht="15" x14ac:dyDescent="0.25">
      <c r="R753" s="209" t="s">
        <v>37</v>
      </c>
      <c r="S753" s="216">
        <v>11015</v>
      </c>
      <c r="T753" s="222" t="s">
        <v>444</v>
      </c>
      <c r="U753" s="192"/>
      <c r="V753" s="192"/>
      <c r="W753" s="192"/>
    </row>
    <row r="754" spans="18:23" ht="15" x14ac:dyDescent="0.25">
      <c r="R754" s="209" t="s">
        <v>38</v>
      </c>
      <c r="S754" s="216">
        <v>28030</v>
      </c>
      <c r="T754" s="222" t="s">
        <v>464</v>
      </c>
      <c r="U754" s="192"/>
      <c r="V754" s="192"/>
      <c r="W754" s="192"/>
    </row>
    <row r="755" spans="18:23" ht="15" x14ac:dyDescent="0.25">
      <c r="R755" s="209" t="s">
        <v>1382</v>
      </c>
      <c r="S755" s="216">
        <v>94230</v>
      </c>
      <c r="T755" s="222" t="s">
        <v>446</v>
      </c>
      <c r="U755" s="192"/>
      <c r="V755" s="192"/>
      <c r="W755" s="192"/>
    </row>
    <row r="756" spans="18:23" ht="15" x14ac:dyDescent="0.25">
      <c r="R756" s="209" t="s">
        <v>1383</v>
      </c>
      <c r="S756" s="216">
        <v>28065</v>
      </c>
      <c r="T756" s="222" t="s">
        <v>464</v>
      </c>
      <c r="U756" s="192"/>
      <c r="V756" s="192"/>
      <c r="W756" s="192"/>
    </row>
    <row r="757" spans="18:23" ht="15" x14ac:dyDescent="0.25">
      <c r="R757" s="209" t="s">
        <v>39</v>
      </c>
      <c r="S757" s="216">
        <v>46105</v>
      </c>
      <c r="T757" s="222" t="s">
        <v>470</v>
      </c>
      <c r="U757" s="192"/>
      <c r="V757" s="192"/>
      <c r="W757" s="192"/>
    </row>
    <row r="758" spans="18:23" ht="15" x14ac:dyDescent="0.25">
      <c r="R758" s="209" t="s">
        <v>40</v>
      </c>
      <c r="S758" s="216">
        <v>39105</v>
      </c>
      <c r="T758" s="222" t="s">
        <v>472</v>
      </c>
      <c r="U758" s="192"/>
      <c r="V758" s="192"/>
      <c r="W758" s="192"/>
    </row>
    <row r="759" spans="18:23" ht="15" x14ac:dyDescent="0.25">
      <c r="R759" s="209" t="s">
        <v>1384</v>
      </c>
      <c r="S759" s="216">
        <v>75028</v>
      </c>
      <c r="T759" s="222" t="s">
        <v>468</v>
      </c>
      <c r="U759" s="192"/>
      <c r="V759" s="192"/>
      <c r="W759" s="192"/>
    </row>
    <row r="760" spans="18:23" ht="15" x14ac:dyDescent="0.25">
      <c r="R760" s="209" t="s">
        <v>1385</v>
      </c>
      <c r="S760" s="216">
        <v>38040</v>
      </c>
      <c r="T760" s="222" t="s">
        <v>472</v>
      </c>
      <c r="U760" s="192"/>
      <c r="V760" s="192"/>
      <c r="W760" s="192"/>
    </row>
    <row r="761" spans="18:23" ht="15" x14ac:dyDescent="0.25">
      <c r="R761" s="209" t="s">
        <v>1386</v>
      </c>
      <c r="S761" s="216">
        <v>32023</v>
      </c>
      <c r="T761" s="222" t="s">
        <v>472</v>
      </c>
      <c r="U761" s="192"/>
      <c r="V761" s="192"/>
      <c r="W761" s="192"/>
    </row>
    <row r="762" spans="18:23" ht="15" x14ac:dyDescent="0.25">
      <c r="R762" s="209" t="s">
        <v>1387</v>
      </c>
      <c r="S762" s="216">
        <v>63030</v>
      </c>
      <c r="T762" s="222" t="s">
        <v>467</v>
      </c>
      <c r="U762" s="192"/>
      <c r="V762" s="192"/>
      <c r="W762" s="192"/>
    </row>
    <row r="763" spans="18:23" ht="15" x14ac:dyDescent="0.25">
      <c r="R763" s="209" t="s">
        <v>1388</v>
      </c>
      <c r="S763" s="216">
        <v>35050</v>
      </c>
      <c r="T763" s="222" t="s">
        <v>450</v>
      </c>
      <c r="U763" s="192"/>
      <c r="V763" s="192"/>
      <c r="W763" s="192"/>
    </row>
    <row r="764" spans="18:23" ht="15" x14ac:dyDescent="0.25">
      <c r="R764" s="209" t="s">
        <v>1389</v>
      </c>
      <c r="S764" s="213">
        <v>73010</v>
      </c>
      <c r="T764" s="222" t="s">
        <v>468</v>
      </c>
      <c r="U764" s="192"/>
      <c r="V764" s="192"/>
      <c r="W764" s="192"/>
    </row>
    <row r="765" spans="18:23" ht="15" x14ac:dyDescent="0.25">
      <c r="R765" s="209" t="s">
        <v>1390</v>
      </c>
      <c r="S765" s="216" t="s">
        <v>1391</v>
      </c>
      <c r="T765" s="222" t="s">
        <v>463</v>
      </c>
      <c r="U765" s="192"/>
      <c r="V765" s="192"/>
      <c r="W765" s="192"/>
    </row>
    <row r="766" spans="18:23" ht="15" x14ac:dyDescent="0.25">
      <c r="R766" s="209" t="s">
        <v>41</v>
      </c>
      <c r="S766" s="216">
        <v>83055</v>
      </c>
      <c r="T766" s="222" t="s">
        <v>455</v>
      </c>
      <c r="U766" s="192"/>
      <c r="V766" s="192"/>
      <c r="W766" s="192"/>
    </row>
    <row r="767" spans="18:23" ht="15" x14ac:dyDescent="0.25">
      <c r="R767" s="209" t="s">
        <v>42</v>
      </c>
      <c r="S767" s="216">
        <v>70030</v>
      </c>
      <c r="T767" s="222" t="s">
        <v>470</v>
      </c>
      <c r="U767" s="192"/>
      <c r="V767" s="192"/>
      <c r="W767" s="192"/>
    </row>
    <row r="768" spans="18:23" ht="15" x14ac:dyDescent="0.25">
      <c r="R768" s="209" t="s">
        <v>43</v>
      </c>
      <c r="S768" s="216">
        <v>45100</v>
      </c>
      <c r="T768" s="222" t="s">
        <v>452</v>
      </c>
      <c r="U768" s="192"/>
      <c r="V768" s="192"/>
      <c r="W768" s="192"/>
    </row>
    <row r="769" spans="18:23" ht="15" x14ac:dyDescent="0.25">
      <c r="R769" s="209" t="s">
        <v>1392</v>
      </c>
      <c r="S769" s="216">
        <v>51090</v>
      </c>
      <c r="T769" s="222" t="s">
        <v>450</v>
      </c>
      <c r="U769" s="192"/>
      <c r="V769" s="192"/>
      <c r="W769" s="192"/>
    </row>
    <row r="770" spans="18:23" ht="15" x14ac:dyDescent="0.25">
      <c r="R770" s="209" t="s">
        <v>44</v>
      </c>
      <c r="S770" s="216">
        <v>49105</v>
      </c>
      <c r="T770" s="222" t="s">
        <v>472</v>
      </c>
      <c r="U770" s="192"/>
      <c r="V770" s="192"/>
      <c r="W770" s="192"/>
    </row>
    <row r="771" spans="18:23" ht="15" x14ac:dyDescent="0.25">
      <c r="R771" s="209" t="s">
        <v>1393</v>
      </c>
      <c r="S771" s="216">
        <v>92065</v>
      </c>
      <c r="T771" s="222" t="s">
        <v>446</v>
      </c>
      <c r="U771" s="192"/>
      <c r="V771" s="192"/>
      <c r="W771" s="192"/>
    </row>
    <row r="772" spans="18:23" ht="15" x14ac:dyDescent="0.25">
      <c r="R772" s="209" t="s">
        <v>1394</v>
      </c>
      <c r="S772" s="216">
        <v>85085</v>
      </c>
      <c r="T772" s="222" t="s">
        <v>457</v>
      </c>
      <c r="U772" s="192"/>
      <c r="V772" s="192"/>
      <c r="W772" s="192"/>
    </row>
    <row r="773" spans="18:23" ht="15" x14ac:dyDescent="0.25">
      <c r="R773" s="209" t="s">
        <v>45</v>
      </c>
      <c r="S773" s="216">
        <v>10075</v>
      </c>
      <c r="T773" s="222" t="s">
        <v>444</v>
      </c>
      <c r="U773" s="192"/>
      <c r="V773" s="192"/>
      <c r="W773" s="192"/>
    </row>
    <row r="774" spans="18:23" ht="15" x14ac:dyDescent="0.25">
      <c r="R774" s="209" t="s">
        <v>1395</v>
      </c>
      <c r="S774" s="216">
        <v>51040</v>
      </c>
      <c r="T774" s="222" t="s">
        <v>450</v>
      </c>
      <c r="U774" s="192"/>
      <c r="V774" s="192"/>
      <c r="W774" s="192"/>
    </row>
    <row r="775" spans="18:23" ht="15" x14ac:dyDescent="0.25">
      <c r="R775" s="209" t="s">
        <v>46</v>
      </c>
      <c r="S775" s="216">
        <v>13030</v>
      </c>
      <c r="T775" s="222" t="s">
        <v>444</v>
      </c>
      <c r="U775" s="192"/>
      <c r="V775" s="192"/>
      <c r="W775" s="192"/>
    </row>
    <row r="776" spans="18:23" ht="15" x14ac:dyDescent="0.25">
      <c r="R776" s="209" t="s">
        <v>1396</v>
      </c>
      <c r="S776" s="216">
        <v>72005</v>
      </c>
      <c r="T776" s="222" t="s">
        <v>468</v>
      </c>
      <c r="U776" s="192"/>
      <c r="V776" s="192"/>
      <c r="W776" s="192"/>
    </row>
    <row r="777" spans="18:23" ht="15" x14ac:dyDescent="0.25">
      <c r="R777" s="209" t="s">
        <v>47</v>
      </c>
      <c r="S777" s="216">
        <v>29025</v>
      </c>
      <c r="T777" s="222" t="s">
        <v>464</v>
      </c>
      <c r="U777" s="192"/>
      <c r="V777" s="192"/>
      <c r="W777" s="192"/>
    </row>
    <row r="778" spans="18:23" ht="15" x14ac:dyDescent="0.25">
      <c r="R778" s="209" t="s">
        <v>1397</v>
      </c>
      <c r="S778" s="216">
        <v>53025</v>
      </c>
      <c r="T778" s="222" t="s">
        <v>470</v>
      </c>
      <c r="U778" s="192"/>
      <c r="V778" s="192"/>
      <c r="W778" s="192"/>
    </row>
    <row r="779" spans="18:23" ht="15" x14ac:dyDescent="0.25">
      <c r="R779" s="209" t="s">
        <v>1398</v>
      </c>
      <c r="S779" s="216">
        <v>10070</v>
      </c>
      <c r="T779" s="222" t="s">
        <v>444</v>
      </c>
      <c r="U779" s="192"/>
      <c r="V779" s="192"/>
      <c r="W779" s="192"/>
    </row>
    <row r="780" spans="18:23" ht="15" x14ac:dyDescent="0.25">
      <c r="R780" s="209" t="s">
        <v>1399</v>
      </c>
      <c r="S780" s="216">
        <v>18015</v>
      </c>
      <c r="T780" s="222" t="s">
        <v>464</v>
      </c>
      <c r="U780" s="192"/>
      <c r="V780" s="192"/>
      <c r="W780" s="192"/>
    </row>
    <row r="781" spans="18:23" ht="15" x14ac:dyDescent="0.25">
      <c r="R781" s="209" t="s">
        <v>1400</v>
      </c>
      <c r="S781" s="216">
        <v>78047</v>
      </c>
      <c r="T781" s="222" t="s">
        <v>468</v>
      </c>
      <c r="U781" s="192"/>
      <c r="V781" s="192"/>
      <c r="W781" s="192"/>
    </row>
    <row r="782" spans="18:23" ht="15" x14ac:dyDescent="0.25">
      <c r="R782" s="209" t="s">
        <v>1401</v>
      </c>
      <c r="S782" s="213">
        <v>91042</v>
      </c>
      <c r="T782" s="222" t="s">
        <v>446</v>
      </c>
      <c r="U782" s="192"/>
      <c r="V782" s="192"/>
      <c r="W782" s="192"/>
    </row>
    <row r="783" spans="18:23" ht="15" x14ac:dyDescent="0.25">
      <c r="R783" s="209" t="s">
        <v>1402</v>
      </c>
      <c r="S783" s="216">
        <v>88060</v>
      </c>
      <c r="T783" s="222" t="s">
        <v>457</v>
      </c>
      <c r="U783" s="192"/>
      <c r="V783" s="192"/>
      <c r="W783" s="192"/>
    </row>
    <row r="784" spans="18:23" ht="15" x14ac:dyDescent="0.25">
      <c r="R784" s="209" t="s">
        <v>48</v>
      </c>
      <c r="S784" s="216">
        <v>49005</v>
      </c>
      <c r="T784" s="222" t="s">
        <v>472</v>
      </c>
      <c r="U784" s="192"/>
      <c r="V784" s="192"/>
      <c r="W784" s="192"/>
    </row>
    <row r="785" spans="18:23" ht="15" x14ac:dyDescent="0.25">
      <c r="R785" s="209" t="s">
        <v>1403</v>
      </c>
      <c r="S785" s="216">
        <v>62007</v>
      </c>
      <c r="T785" s="222" t="s">
        <v>467</v>
      </c>
      <c r="U785" s="192"/>
      <c r="V785" s="192"/>
      <c r="W785" s="192"/>
    </row>
    <row r="786" spans="18:23" ht="15" x14ac:dyDescent="0.25">
      <c r="R786" s="209" t="s">
        <v>1404</v>
      </c>
      <c r="S786" s="216">
        <v>94225</v>
      </c>
      <c r="T786" s="222" t="s">
        <v>446</v>
      </c>
      <c r="U786" s="192"/>
      <c r="V786" s="192"/>
      <c r="W786" s="192"/>
    </row>
    <row r="787" spans="18:23" ht="15" x14ac:dyDescent="0.25">
      <c r="R787" s="209" t="s">
        <v>1405</v>
      </c>
      <c r="S787" s="216">
        <v>32013</v>
      </c>
      <c r="T787" s="222" t="s">
        <v>472</v>
      </c>
      <c r="U787" s="192"/>
      <c r="V787" s="192"/>
      <c r="W787" s="192"/>
    </row>
    <row r="788" spans="18:23" ht="15" x14ac:dyDescent="0.25">
      <c r="R788" s="209" t="s">
        <v>1406</v>
      </c>
      <c r="S788" s="216">
        <v>21010</v>
      </c>
      <c r="T788" s="222" t="s">
        <v>448</v>
      </c>
      <c r="U788" s="192"/>
      <c r="V788" s="192"/>
      <c r="W788" s="192"/>
    </row>
    <row r="789" spans="18:23" ht="15" x14ac:dyDescent="0.25">
      <c r="R789" s="209" t="s">
        <v>1407</v>
      </c>
      <c r="S789" s="216">
        <v>33052</v>
      </c>
      <c r="T789" s="222" t="s">
        <v>464</v>
      </c>
      <c r="U789" s="192"/>
      <c r="V789" s="192"/>
      <c r="W789" s="192"/>
    </row>
    <row r="790" spans="18:23" ht="15" x14ac:dyDescent="0.25">
      <c r="R790" s="209" t="s">
        <v>1408</v>
      </c>
      <c r="S790" s="216">
        <v>31030</v>
      </c>
      <c r="T790" s="222" t="s">
        <v>464</v>
      </c>
      <c r="U790" s="192"/>
      <c r="V790" s="192"/>
      <c r="W790" s="192"/>
    </row>
    <row r="791" spans="18:23" ht="15" x14ac:dyDescent="0.25">
      <c r="R791" s="209" t="s">
        <v>1409</v>
      </c>
      <c r="S791" s="218" t="s">
        <v>1410</v>
      </c>
      <c r="T791" s="222" t="s">
        <v>463</v>
      </c>
      <c r="U791" s="192"/>
      <c r="V791" s="192"/>
      <c r="W791" s="192"/>
    </row>
    <row r="792" spans="18:23" ht="15" x14ac:dyDescent="0.25">
      <c r="R792" s="209" t="s">
        <v>1411</v>
      </c>
      <c r="S792" s="216">
        <v>18060</v>
      </c>
      <c r="T792" s="222" t="s">
        <v>464</v>
      </c>
      <c r="U792" s="192"/>
      <c r="V792" s="192"/>
      <c r="W792" s="192"/>
    </row>
    <row r="793" spans="18:23" ht="15" x14ac:dyDescent="0.25">
      <c r="R793" s="209" t="s">
        <v>49</v>
      </c>
      <c r="S793" s="216">
        <v>20005</v>
      </c>
      <c r="T793" s="222" t="s">
        <v>448</v>
      </c>
      <c r="U793" s="192"/>
      <c r="V793" s="192"/>
      <c r="W793" s="192"/>
    </row>
    <row r="794" spans="18:23" ht="15" x14ac:dyDescent="0.25">
      <c r="R794" s="209" t="s">
        <v>1412</v>
      </c>
      <c r="S794" s="216">
        <v>91015</v>
      </c>
      <c r="T794" s="222" t="s">
        <v>446</v>
      </c>
      <c r="U794" s="192"/>
      <c r="V794" s="192"/>
      <c r="W794" s="192"/>
    </row>
    <row r="795" spans="18:23" ht="15" x14ac:dyDescent="0.25">
      <c r="R795" s="209" t="s">
        <v>1413</v>
      </c>
      <c r="S795" s="216">
        <v>50128</v>
      </c>
      <c r="T795" s="222" t="s">
        <v>472</v>
      </c>
      <c r="U795" s="192"/>
      <c r="V795" s="192"/>
      <c r="W795" s="192"/>
    </row>
    <row r="796" spans="18:23" ht="15" x14ac:dyDescent="0.25">
      <c r="R796" s="209" t="s">
        <v>50</v>
      </c>
      <c r="S796" s="216">
        <v>42020</v>
      </c>
      <c r="T796" s="222" t="s">
        <v>452</v>
      </c>
      <c r="U796" s="192"/>
      <c r="V796" s="192"/>
      <c r="W796" s="192"/>
    </row>
    <row r="797" spans="18:23" ht="15" x14ac:dyDescent="0.25">
      <c r="R797" s="209" t="s">
        <v>51</v>
      </c>
      <c r="S797" s="216">
        <v>12025</v>
      </c>
      <c r="T797" s="222" t="s">
        <v>444</v>
      </c>
      <c r="U797" s="192"/>
      <c r="V797" s="192"/>
      <c r="W797" s="192"/>
    </row>
    <row r="798" spans="18:23" ht="15" x14ac:dyDescent="0.25">
      <c r="R798" s="209" t="s">
        <v>1414</v>
      </c>
      <c r="S798" s="216">
        <v>27065</v>
      </c>
      <c r="T798" s="222" t="s">
        <v>464</v>
      </c>
      <c r="U798" s="192"/>
      <c r="V798" s="192"/>
      <c r="W798" s="192"/>
    </row>
    <row r="799" spans="18:23" ht="15" x14ac:dyDescent="0.25">
      <c r="R799" s="209" t="s">
        <v>1415</v>
      </c>
      <c r="S799" s="216">
        <v>94235</v>
      </c>
      <c r="T799" s="222" t="s">
        <v>446</v>
      </c>
      <c r="U799" s="192"/>
      <c r="V799" s="192"/>
      <c r="W799" s="192"/>
    </row>
    <row r="800" spans="18:23" ht="15" x14ac:dyDescent="0.25">
      <c r="R800" s="209" t="s">
        <v>1416</v>
      </c>
      <c r="S800" s="216">
        <v>52080</v>
      </c>
      <c r="T800" s="222" t="s">
        <v>467</v>
      </c>
      <c r="U800" s="192"/>
      <c r="V800" s="192"/>
      <c r="W800" s="192"/>
    </row>
    <row r="801" spans="18:23" ht="15" x14ac:dyDescent="0.25">
      <c r="R801" s="209" t="s">
        <v>1417</v>
      </c>
      <c r="S801" s="216">
        <v>52085</v>
      </c>
      <c r="T801" s="222" t="s">
        <v>467</v>
      </c>
      <c r="U801" s="192"/>
      <c r="V801" s="192"/>
      <c r="W801" s="192"/>
    </row>
    <row r="802" spans="18:23" ht="15" x14ac:dyDescent="0.25">
      <c r="R802" s="209" t="s">
        <v>1418</v>
      </c>
      <c r="S802" s="216" t="s">
        <v>1419</v>
      </c>
      <c r="T802" s="222" t="s">
        <v>444</v>
      </c>
      <c r="U802" s="192"/>
      <c r="V802" s="192"/>
      <c r="W802" s="192"/>
    </row>
    <row r="803" spans="18:23" ht="15" x14ac:dyDescent="0.25">
      <c r="R803" s="209" t="s">
        <v>1420</v>
      </c>
      <c r="S803" s="216">
        <v>22025</v>
      </c>
      <c r="T803" s="222" t="s">
        <v>448</v>
      </c>
      <c r="U803" s="192"/>
      <c r="V803" s="192"/>
      <c r="W803" s="192"/>
    </row>
    <row r="804" spans="18:23" ht="15" x14ac:dyDescent="0.25">
      <c r="R804" s="209" t="s">
        <v>52</v>
      </c>
      <c r="S804" s="216">
        <v>14075</v>
      </c>
      <c r="T804" s="222" t="s">
        <v>444</v>
      </c>
      <c r="U804" s="192"/>
      <c r="V804" s="192"/>
      <c r="W804" s="192"/>
    </row>
    <row r="805" spans="18:23" ht="15" x14ac:dyDescent="0.25">
      <c r="R805" s="209" t="s">
        <v>1421</v>
      </c>
      <c r="S805" s="216">
        <v>93035</v>
      </c>
      <c r="T805" s="222" t="s">
        <v>446</v>
      </c>
      <c r="U805" s="192"/>
      <c r="V805" s="192"/>
      <c r="W805" s="192"/>
    </row>
    <row r="806" spans="18:23" ht="15" x14ac:dyDescent="0.25">
      <c r="R806" s="209" t="s">
        <v>1422</v>
      </c>
      <c r="S806" s="216">
        <v>29013</v>
      </c>
      <c r="T806" s="222" t="s">
        <v>464</v>
      </c>
      <c r="U806" s="192"/>
      <c r="V806" s="192"/>
      <c r="W806" s="192"/>
    </row>
    <row r="807" spans="18:23" ht="15" x14ac:dyDescent="0.25">
      <c r="R807" s="209" t="s">
        <v>1423</v>
      </c>
      <c r="S807" s="213">
        <v>29073</v>
      </c>
      <c r="T807" s="222" t="s">
        <v>464</v>
      </c>
      <c r="U807" s="192"/>
      <c r="V807" s="192"/>
      <c r="W807" s="192"/>
    </row>
    <row r="808" spans="18:23" ht="15" x14ac:dyDescent="0.25">
      <c r="R808" s="209" t="s">
        <v>1424</v>
      </c>
      <c r="S808" s="216">
        <v>56010</v>
      </c>
      <c r="T808" s="222" t="s">
        <v>470</v>
      </c>
      <c r="U808" s="192"/>
      <c r="V808" s="192"/>
      <c r="W808" s="192"/>
    </row>
    <row r="809" spans="18:23" ht="15" x14ac:dyDescent="0.25">
      <c r="R809" s="209" t="s">
        <v>53</v>
      </c>
      <c r="S809" s="216">
        <v>40032</v>
      </c>
      <c r="T809" s="222" t="s">
        <v>452</v>
      </c>
      <c r="U809" s="192"/>
      <c r="V809" s="192"/>
      <c r="W809" s="192"/>
    </row>
    <row r="810" spans="18:23" ht="15" x14ac:dyDescent="0.25">
      <c r="R810" s="209" t="s">
        <v>1425</v>
      </c>
      <c r="S810" s="216">
        <v>53085</v>
      </c>
      <c r="T810" s="222" t="s">
        <v>470</v>
      </c>
      <c r="U810" s="192"/>
      <c r="V810" s="192"/>
      <c r="W810" s="192"/>
    </row>
    <row r="811" spans="18:23" ht="15" x14ac:dyDescent="0.25">
      <c r="R811" s="209" t="s">
        <v>1426</v>
      </c>
      <c r="S811" s="216">
        <v>14045</v>
      </c>
      <c r="T811" s="222" t="s">
        <v>444</v>
      </c>
      <c r="U811" s="192"/>
      <c r="V811" s="192"/>
      <c r="W811" s="192"/>
    </row>
    <row r="812" spans="18:23" ht="15" x14ac:dyDescent="0.25">
      <c r="R812" s="209" t="s">
        <v>1427</v>
      </c>
      <c r="S812" s="216">
        <v>49048</v>
      </c>
      <c r="T812" s="222" t="s">
        <v>472</v>
      </c>
      <c r="U812" s="192"/>
      <c r="V812" s="192"/>
      <c r="W812" s="192"/>
    </row>
    <row r="813" spans="18:23" ht="15" x14ac:dyDescent="0.25">
      <c r="R813" s="209" t="s">
        <v>1428</v>
      </c>
      <c r="S813" s="216">
        <v>19075</v>
      </c>
      <c r="T813" s="222" t="s">
        <v>464</v>
      </c>
      <c r="U813" s="192"/>
      <c r="V813" s="192"/>
      <c r="W813" s="192"/>
    </row>
    <row r="814" spans="18:23" ht="15" x14ac:dyDescent="0.25">
      <c r="R814" s="209" t="s">
        <v>1429</v>
      </c>
      <c r="S814" s="216">
        <v>34060</v>
      </c>
      <c r="T814" s="222" t="s">
        <v>448</v>
      </c>
      <c r="U814" s="192"/>
      <c r="V814" s="192"/>
      <c r="W814" s="192"/>
    </row>
    <row r="815" spans="18:23" ht="15" x14ac:dyDescent="0.25">
      <c r="R815" s="209" t="s">
        <v>1430</v>
      </c>
      <c r="S815" s="216">
        <v>33035</v>
      </c>
      <c r="T815" s="222" t="s">
        <v>464</v>
      </c>
      <c r="U815" s="192"/>
      <c r="V815" s="192"/>
      <c r="W815" s="192"/>
    </row>
    <row r="816" spans="18:23" ht="15" x14ac:dyDescent="0.25">
      <c r="R816" s="209" t="s">
        <v>54</v>
      </c>
      <c r="S816" s="219" t="s">
        <v>55</v>
      </c>
      <c r="T816" s="222" t="s">
        <v>463</v>
      </c>
      <c r="U816" s="192"/>
      <c r="V816" s="192"/>
      <c r="W816" s="192"/>
    </row>
    <row r="817" spans="18:23" ht="15" x14ac:dyDescent="0.25">
      <c r="R817" s="209" t="s">
        <v>1431</v>
      </c>
      <c r="S817" s="216">
        <v>49113</v>
      </c>
      <c r="T817" s="222" t="s">
        <v>472</v>
      </c>
      <c r="U817" s="192"/>
      <c r="V817" s="192"/>
      <c r="W817" s="192"/>
    </row>
    <row r="818" spans="18:23" ht="15" x14ac:dyDescent="0.25">
      <c r="R818" s="209" t="s">
        <v>56</v>
      </c>
      <c r="S818" s="216">
        <v>11020</v>
      </c>
      <c r="T818" s="222" t="s">
        <v>444</v>
      </c>
      <c r="U818" s="192"/>
      <c r="V818" s="192"/>
      <c r="W818" s="192"/>
    </row>
    <row r="819" spans="18:23" ht="15" x14ac:dyDescent="0.25">
      <c r="R819" s="209" t="s">
        <v>1432</v>
      </c>
      <c r="S819" s="216">
        <v>19068</v>
      </c>
      <c r="T819" s="222" t="s">
        <v>464</v>
      </c>
      <c r="U819" s="192"/>
      <c r="V819" s="192"/>
      <c r="W819" s="192"/>
    </row>
    <row r="820" spans="18:23" ht="15" x14ac:dyDescent="0.25">
      <c r="R820" s="209" t="s">
        <v>1433</v>
      </c>
      <c r="S820" s="216">
        <v>93070</v>
      </c>
      <c r="T820" s="222" t="s">
        <v>446</v>
      </c>
      <c r="U820" s="192"/>
      <c r="V820" s="192"/>
      <c r="W820" s="192"/>
    </row>
    <row r="821" spans="18:23" ht="15" x14ac:dyDescent="0.25">
      <c r="R821" s="209" t="s">
        <v>1434</v>
      </c>
      <c r="S821" s="216">
        <v>44015</v>
      </c>
      <c r="T821" s="222" t="s">
        <v>452</v>
      </c>
      <c r="U821" s="192"/>
      <c r="V821" s="192"/>
      <c r="W821" s="192"/>
    </row>
    <row r="822" spans="18:23" ht="15" x14ac:dyDescent="0.25">
      <c r="R822" s="209" t="s">
        <v>57</v>
      </c>
      <c r="S822" s="216">
        <v>29020</v>
      </c>
      <c r="T822" s="222" t="s">
        <v>464</v>
      </c>
      <c r="U822" s="192"/>
      <c r="V822" s="192"/>
      <c r="W822" s="192"/>
    </row>
    <row r="823" spans="18:23" ht="15" x14ac:dyDescent="0.25">
      <c r="R823" s="209" t="s">
        <v>1435</v>
      </c>
      <c r="S823" s="216">
        <v>16050</v>
      </c>
      <c r="T823" s="222" t="s">
        <v>448</v>
      </c>
      <c r="U823" s="192"/>
      <c r="V823" s="192"/>
      <c r="W823" s="192"/>
    </row>
    <row r="824" spans="18:23" ht="15" x14ac:dyDescent="0.25">
      <c r="R824" s="209" t="s">
        <v>1436</v>
      </c>
      <c r="S824" s="216">
        <v>75045</v>
      </c>
      <c r="T824" s="222" t="s">
        <v>468</v>
      </c>
      <c r="U824" s="192"/>
      <c r="V824" s="192"/>
      <c r="W824" s="192"/>
    </row>
    <row r="825" spans="18:23" ht="15" x14ac:dyDescent="0.25">
      <c r="R825" s="209" t="s">
        <v>1437</v>
      </c>
      <c r="S825" s="216">
        <v>94240</v>
      </c>
      <c r="T825" s="222" t="s">
        <v>446</v>
      </c>
      <c r="U825" s="192"/>
      <c r="V825" s="192"/>
      <c r="W825" s="192"/>
    </row>
    <row r="826" spans="18:23" ht="15" x14ac:dyDescent="0.25">
      <c r="R826" s="209" t="s">
        <v>1438</v>
      </c>
      <c r="S826" s="216">
        <v>29038</v>
      </c>
      <c r="T826" s="222" t="s">
        <v>464</v>
      </c>
      <c r="U826" s="192"/>
      <c r="V826" s="192"/>
      <c r="W826" s="192"/>
    </row>
    <row r="827" spans="18:23" ht="15" x14ac:dyDescent="0.25">
      <c r="R827" s="209" t="s">
        <v>58</v>
      </c>
      <c r="S827" s="216">
        <v>13090</v>
      </c>
      <c r="T827" s="222" t="s">
        <v>444</v>
      </c>
      <c r="U827" s="192"/>
      <c r="V827" s="192"/>
      <c r="W827" s="192"/>
    </row>
    <row r="828" spans="18:23" ht="15" x14ac:dyDescent="0.25">
      <c r="R828" s="209" t="s">
        <v>1439</v>
      </c>
      <c r="S828" s="216">
        <v>12010</v>
      </c>
      <c r="T828" s="222" t="s">
        <v>444</v>
      </c>
      <c r="U828" s="192"/>
      <c r="V828" s="192"/>
      <c r="W828" s="192"/>
    </row>
    <row r="829" spans="18:23" ht="15" x14ac:dyDescent="0.25">
      <c r="R829" s="209" t="s">
        <v>1440</v>
      </c>
      <c r="S829" s="216">
        <v>54100</v>
      </c>
      <c r="T829" s="222" t="s">
        <v>470</v>
      </c>
      <c r="U829" s="192"/>
      <c r="V829" s="192"/>
      <c r="W829" s="192"/>
    </row>
    <row r="830" spans="18:23" ht="15" x14ac:dyDescent="0.25">
      <c r="R830" s="209" t="s">
        <v>1441</v>
      </c>
      <c r="S830" s="216">
        <v>54048</v>
      </c>
      <c r="T830" s="222" t="s">
        <v>470</v>
      </c>
      <c r="U830" s="192"/>
      <c r="V830" s="192"/>
      <c r="W830" s="192"/>
    </row>
    <row r="831" spans="18:23" ht="15" x14ac:dyDescent="0.25">
      <c r="R831" s="209" t="s">
        <v>1442</v>
      </c>
      <c r="S831" s="216">
        <v>52045</v>
      </c>
      <c r="T831" s="222" t="s">
        <v>467</v>
      </c>
      <c r="U831" s="192"/>
      <c r="V831" s="192"/>
      <c r="W831" s="192"/>
    </row>
    <row r="832" spans="18:23" ht="15" x14ac:dyDescent="0.25">
      <c r="R832" s="209" t="s">
        <v>59</v>
      </c>
      <c r="S832" s="216">
        <v>46095</v>
      </c>
      <c r="T832" s="222" t="s">
        <v>470</v>
      </c>
      <c r="U832" s="192"/>
      <c r="V832" s="192"/>
      <c r="W832" s="192"/>
    </row>
    <row r="833" spans="18:23" ht="15" x14ac:dyDescent="0.25">
      <c r="R833" s="209" t="s">
        <v>1443</v>
      </c>
      <c r="S833" s="216">
        <v>15005</v>
      </c>
      <c r="T833" s="222" t="s">
        <v>448</v>
      </c>
      <c r="U833" s="192"/>
      <c r="V833" s="192"/>
      <c r="W833" s="192"/>
    </row>
    <row r="834" spans="18:23" ht="15" x14ac:dyDescent="0.25">
      <c r="R834" s="209" t="s">
        <v>60</v>
      </c>
      <c r="S834" s="216">
        <v>26063</v>
      </c>
      <c r="T834" s="222" t="s">
        <v>464</v>
      </c>
      <c r="U834" s="192"/>
      <c r="V834" s="192"/>
      <c r="W834" s="192"/>
    </row>
    <row r="835" spans="18:23" ht="15" x14ac:dyDescent="0.25">
      <c r="R835" s="209" t="s">
        <v>1444</v>
      </c>
      <c r="S835" s="216">
        <v>67040</v>
      </c>
      <c r="T835" s="222" t="s">
        <v>470</v>
      </c>
      <c r="U835" s="192"/>
      <c r="V835" s="192"/>
      <c r="W835" s="192"/>
    </row>
    <row r="836" spans="18:23" ht="15" x14ac:dyDescent="0.25">
      <c r="R836" s="209" t="s">
        <v>1445</v>
      </c>
      <c r="S836" s="216">
        <v>41012</v>
      </c>
      <c r="T836" s="222" t="s">
        <v>452</v>
      </c>
      <c r="U836" s="192"/>
      <c r="V836" s="192"/>
      <c r="W836" s="192"/>
    </row>
    <row r="837" spans="18:23" ht="15" x14ac:dyDescent="0.25">
      <c r="R837" s="209" t="s">
        <v>1446</v>
      </c>
      <c r="S837" s="216">
        <v>63013</v>
      </c>
      <c r="T837" s="222" t="s">
        <v>467</v>
      </c>
      <c r="U837" s="192"/>
      <c r="V837" s="192"/>
      <c r="W837" s="192"/>
    </row>
    <row r="838" spans="18:23" ht="15" x14ac:dyDescent="0.25">
      <c r="R838" s="209" t="s">
        <v>61</v>
      </c>
      <c r="S838" s="216">
        <v>31140</v>
      </c>
      <c r="T838" s="222" t="s">
        <v>464</v>
      </c>
      <c r="U838" s="192"/>
      <c r="V838" s="192"/>
      <c r="W838" s="192"/>
    </row>
    <row r="839" spans="18:23" ht="15" x14ac:dyDescent="0.25">
      <c r="R839" s="209" t="s">
        <v>62</v>
      </c>
      <c r="S839" s="216">
        <v>31025</v>
      </c>
      <c r="T839" s="222" t="s">
        <v>464</v>
      </c>
      <c r="U839" s="192"/>
      <c r="V839" s="192"/>
      <c r="W839" s="192"/>
    </row>
    <row r="840" spans="18:23" ht="15" x14ac:dyDescent="0.25">
      <c r="R840" s="209" t="s">
        <v>63</v>
      </c>
      <c r="S840" s="216">
        <v>68040</v>
      </c>
      <c r="T840" s="222" t="s">
        <v>470</v>
      </c>
      <c r="U840" s="192"/>
      <c r="V840" s="192"/>
      <c r="W840" s="192"/>
    </row>
    <row r="841" spans="18:23" ht="15" x14ac:dyDescent="0.25">
      <c r="R841" s="209" t="s">
        <v>64</v>
      </c>
      <c r="S841" s="216">
        <v>33065</v>
      </c>
      <c r="T841" s="222" t="s">
        <v>464</v>
      </c>
      <c r="U841" s="192"/>
      <c r="V841" s="192"/>
      <c r="W841" s="192"/>
    </row>
    <row r="842" spans="18:23" ht="15" x14ac:dyDescent="0.25">
      <c r="R842" s="209" t="s">
        <v>1447</v>
      </c>
      <c r="S842" s="216">
        <v>57033</v>
      </c>
      <c r="T842" s="222" t="s">
        <v>470</v>
      </c>
      <c r="U842" s="192"/>
      <c r="V842" s="192"/>
      <c r="W842" s="192"/>
    </row>
    <row r="843" spans="18:23" ht="15" x14ac:dyDescent="0.25">
      <c r="R843" s="209" t="s">
        <v>65</v>
      </c>
      <c r="S843" s="216">
        <v>31100</v>
      </c>
      <c r="T843" s="222" t="s">
        <v>464</v>
      </c>
      <c r="U843" s="192"/>
      <c r="V843" s="192"/>
      <c r="W843" s="192"/>
    </row>
    <row r="844" spans="18:23" ht="15" x14ac:dyDescent="0.25">
      <c r="R844" s="209" t="s">
        <v>66</v>
      </c>
      <c r="S844" s="218" t="s">
        <v>67</v>
      </c>
      <c r="T844" s="222" t="s">
        <v>444</v>
      </c>
      <c r="U844" s="192"/>
      <c r="V844" s="192"/>
      <c r="W844" s="192"/>
    </row>
    <row r="845" spans="18:23" ht="15" x14ac:dyDescent="0.25">
      <c r="R845" s="209" t="s">
        <v>1448</v>
      </c>
      <c r="S845" s="216">
        <v>11010</v>
      </c>
      <c r="T845" s="222" t="s">
        <v>444</v>
      </c>
      <c r="U845" s="192"/>
      <c r="V845" s="192"/>
      <c r="W845" s="192"/>
    </row>
    <row r="846" spans="18:23" ht="15" x14ac:dyDescent="0.25">
      <c r="R846" s="209" t="s">
        <v>68</v>
      </c>
      <c r="S846" s="216">
        <v>13010</v>
      </c>
      <c r="T846" s="222" t="s">
        <v>444</v>
      </c>
      <c r="U846" s="192"/>
      <c r="V846" s="192"/>
      <c r="W846" s="192"/>
    </row>
    <row r="847" spans="18:23" ht="15" x14ac:dyDescent="0.25">
      <c r="R847" s="209" t="s">
        <v>69</v>
      </c>
      <c r="S847" s="216">
        <v>20015</v>
      </c>
      <c r="T847" s="222" t="s">
        <v>448</v>
      </c>
      <c r="U847" s="192"/>
      <c r="V847" s="192"/>
      <c r="W847" s="192"/>
    </row>
    <row r="848" spans="18:23" ht="15" x14ac:dyDescent="0.25">
      <c r="R848" s="209" t="s">
        <v>1449</v>
      </c>
      <c r="S848" s="216">
        <v>62015</v>
      </c>
      <c r="T848" s="222" t="s">
        <v>467</v>
      </c>
      <c r="U848" s="192"/>
      <c r="V848" s="192"/>
      <c r="W848" s="192"/>
    </row>
    <row r="849" spans="18:23" ht="15" x14ac:dyDescent="0.25">
      <c r="R849" s="209" t="s">
        <v>1450</v>
      </c>
      <c r="S849" s="216">
        <v>17070</v>
      </c>
      <c r="T849" s="222" t="s">
        <v>464</v>
      </c>
      <c r="U849" s="192"/>
      <c r="V849" s="192"/>
      <c r="W849" s="192"/>
    </row>
    <row r="850" spans="18:23" ht="15" x14ac:dyDescent="0.25">
      <c r="R850" s="209" t="s">
        <v>1451</v>
      </c>
      <c r="S850" s="216">
        <v>56083</v>
      </c>
      <c r="T850" s="222" t="s">
        <v>470</v>
      </c>
      <c r="U850" s="192"/>
      <c r="V850" s="192"/>
      <c r="W850" s="192"/>
    </row>
    <row r="851" spans="18:23" ht="15" x14ac:dyDescent="0.25">
      <c r="R851" s="209" t="s">
        <v>1452</v>
      </c>
      <c r="S851" s="216">
        <v>75017</v>
      </c>
      <c r="T851" s="222" t="s">
        <v>468</v>
      </c>
      <c r="U851" s="192"/>
      <c r="V851" s="192"/>
      <c r="W851" s="192"/>
    </row>
    <row r="852" spans="18:23" ht="15" x14ac:dyDescent="0.25">
      <c r="R852" s="209" t="s">
        <v>1453</v>
      </c>
      <c r="S852" s="216">
        <v>21020</v>
      </c>
      <c r="T852" s="222" t="s">
        <v>448</v>
      </c>
      <c r="U852" s="192"/>
      <c r="V852" s="192"/>
      <c r="W852" s="192"/>
    </row>
    <row r="853" spans="18:23" ht="15" x14ac:dyDescent="0.25">
      <c r="R853" s="209" t="s">
        <v>70</v>
      </c>
      <c r="S853" s="216">
        <v>47040</v>
      </c>
      <c r="T853" s="222" t="s">
        <v>470</v>
      </c>
      <c r="U853" s="192"/>
      <c r="V853" s="192"/>
      <c r="W853" s="192"/>
    </row>
    <row r="854" spans="18:23" ht="15" x14ac:dyDescent="0.25">
      <c r="R854" s="209" t="s">
        <v>1454</v>
      </c>
      <c r="S854" s="216">
        <v>27043</v>
      </c>
      <c r="T854" s="222" t="s">
        <v>464</v>
      </c>
      <c r="U854" s="192"/>
      <c r="V854" s="192"/>
      <c r="W854" s="192"/>
    </row>
    <row r="855" spans="18:23" ht="15" x14ac:dyDescent="0.25">
      <c r="R855" s="209" t="s">
        <v>1455</v>
      </c>
      <c r="S855" s="216">
        <v>31045</v>
      </c>
      <c r="T855" s="222" t="s">
        <v>464</v>
      </c>
      <c r="U855" s="192"/>
      <c r="V855" s="192"/>
      <c r="W855" s="192"/>
    </row>
    <row r="856" spans="18:23" ht="15" x14ac:dyDescent="0.25">
      <c r="R856" s="209" t="s">
        <v>595</v>
      </c>
      <c r="S856" s="216">
        <v>14030</v>
      </c>
      <c r="T856" s="222" t="s">
        <v>444</v>
      </c>
      <c r="U856" s="192"/>
      <c r="V856" s="192"/>
      <c r="W856" s="192"/>
    </row>
    <row r="857" spans="18:23" ht="15" x14ac:dyDescent="0.25">
      <c r="R857" s="209" t="s">
        <v>596</v>
      </c>
      <c r="S857" s="218" t="s">
        <v>597</v>
      </c>
      <c r="T857" s="222" t="s">
        <v>444</v>
      </c>
      <c r="U857" s="192"/>
      <c r="V857" s="192"/>
      <c r="W857" s="192"/>
    </row>
    <row r="858" spans="18:23" ht="15" x14ac:dyDescent="0.25">
      <c r="R858" s="209" t="s">
        <v>598</v>
      </c>
      <c r="S858" s="216">
        <v>27050</v>
      </c>
      <c r="T858" s="222" t="s">
        <v>464</v>
      </c>
      <c r="U858" s="192"/>
      <c r="V858" s="192"/>
      <c r="W858" s="192"/>
    </row>
    <row r="859" spans="18:23" ht="15" x14ac:dyDescent="0.25">
      <c r="R859" s="209" t="s">
        <v>1456</v>
      </c>
      <c r="S859" s="216">
        <v>53050</v>
      </c>
      <c r="T859" s="222" t="s">
        <v>470</v>
      </c>
      <c r="U859" s="192"/>
      <c r="V859" s="192"/>
      <c r="W859" s="192"/>
    </row>
    <row r="860" spans="18:23" ht="15" x14ac:dyDescent="0.25">
      <c r="R860" s="209" t="s">
        <v>1457</v>
      </c>
      <c r="S860" s="216">
        <v>72025</v>
      </c>
      <c r="T860" s="222" t="s">
        <v>468</v>
      </c>
      <c r="U860" s="192"/>
      <c r="V860" s="192"/>
      <c r="W860" s="192"/>
    </row>
    <row r="861" spans="18:23" ht="15" x14ac:dyDescent="0.25">
      <c r="R861" s="209" t="s">
        <v>1458</v>
      </c>
      <c r="S861" s="216">
        <v>54110</v>
      </c>
      <c r="T861" s="222" t="s">
        <v>470</v>
      </c>
      <c r="U861" s="192"/>
      <c r="V861" s="192"/>
      <c r="W861" s="192"/>
    </row>
    <row r="862" spans="18:23" ht="15" x14ac:dyDescent="0.25">
      <c r="R862" s="209" t="s">
        <v>1459</v>
      </c>
      <c r="S862" s="216">
        <v>27055</v>
      </c>
      <c r="T862" s="222" t="s">
        <v>464</v>
      </c>
      <c r="U862" s="192"/>
      <c r="V862" s="192"/>
      <c r="W862" s="192"/>
    </row>
    <row r="863" spans="18:23" ht="15" x14ac:dyDescent="0.25">
      <c r="R863" s="209" t="s">
        <v>599</v>
      </c>
      <c r="S863" s="216">
        <v>31035</v>
      </c>
      <c r="T863" s="222" t="s">
        <v>464</v>
      </c>
      <c r="U863" s="192"/>
      <c r="V863" s="192"/>
      <c r="W863" s="192"/>
    </row>
    <row r="864" spans="18:23" ht="15" x14ac:dyDescent="0.25">
      <c r="R864" s="209" t="s">
        <v>1460</v>
      </c>
      <c r="S864" s="216">
        <v>18005</v>
      </c>
      <c r="T864" s="222" t="s">
        <v>464</v>
      </c>
      <c r="U864" s="192"/>
      <c r="V864" s="192"/>
      <c r="W864" s="192"/>
    </row>
    <row r="865" spans="18:23" ht="15" x14ac:dyDescent="0.25">
      <c r="R865" s="209" t="s">
        <v>1461</v>
      </c>
      <c r="S865" s="216">
        <v>13040</v>
      </c>
      <c r="T865" s="222" t="s">
        <v>444</v>
      </c>
      <c r="U865" s="192"/>
      <c r="V865" s="192"/>
      <c r="W865" s="192"/>
    </row>
    <row r="866" spans="18:23" ht="15" x14ac:dyDescent="0.25">
      <c r="R866" s="209" t="s">
        <v>1462</v>
      </c>
      <c r="S866" s="216">
        <v>51045</v>
      </c>
      <c r="T866" s="222" t="s">
        <v>450</v>
      </c>
      <c r="U866" s="192"/>
      <c r="V866" s="192"/>
      <c r="W866" s="192"/>
    </row>
    <row r="867" spans="18:23" ht="15" x14ac:dyDescent="0.25">
      <c r="R867" s="209" t="s">
        <v>1463</v>
      </c>
      <c r="S867" s="216">
        <v>87120</v>
      </c>
      <c r="T867" s="222" t="s">
        <v>457</v>
      </c>
      <c r="U867" s="192"/>
      <c r="V867" s="192"/>
      <c r="W867" s="192"/>
    </row>
    <row r="868" spans="18:23" ht="15" x14ac:dyDescent="0.25">
      <c r="R868" s="209" t="s">
        <v>1464</v>
      </c>
      <c r="S868" s="216">
        <v>58012</v>
      </c>
      <c r="T868" s="222" t="s">
        <v>470</v>
      </c>
      <c r="U868" s="192"/>
      <c r="V868" s="192"/>
      <c r="W868" s="192"/>
    </row>
    <row r="869" spans="18:23" ht="15" x14ac:dyDescent="0.25">
      <c r="R869" s="209" t="s">
        <v>1465</v>
      </c>
      <c r="S869" s="216">
        <v>26070</v>
      </c>
      <c r="T869" s="222" t="s">
        <v>464</v>
      </c>
      <c r="U869" s="192"/>
      <c r="V869" s="192"/>
      <c r="W869" s="192"/>
    </row>
    <row r="870" spans="18:23" ht="15" x14ac:dyDescent="0.25">
      <c r="R870" s="209" t="s">
        <v>600</v>
      </c>
      <c r="S870" s="217">
        <v>20020</v>
      </c>
      <c r="T870" s="222" t="s">
        <v>448</v>
      </c>
      <c r="U870" s="192"/>
      <c r="V870" s="192"/>
      <c r="W870" s="192"/>
    </row>
    <row r="871" spans="18:23" ht="15" x14ac:dyDescent="0.25">
      <c r="R871" s="209" t="s">
        <v>1466</v>
      </c>
      <c r="S871" s="216">
        <v>71105</v>
      </c>
      <c r="T871" s="222" t="s">
        <v>470</v>
      </c>
      <c r="U871" s="192"/>
      <c r="V871" s="192"/>
      <c r="W871" s="192"/>
    </row>
    <row r="872" spans="18:23" ht="15" x14ac:dyDescent="0.25">
      <c r="R872" s="209" t="s">
        <v>1467</v>
      </c>
      <c r="S872" s="216">
        <v>19050</v>
      </c>
      <c r="T872" s="222" t="s">
        <v>464</v>
      </c>
      <c r="U872" s="192"/>
      <c r="V872" s="192"/>
      <c r="W872" s="192"/>
    </row>
    <row r="873" spans="18:23" ht="15" x14ac:dyDescent="0.25">
      <c r="R873" s="209" t="s">
        <v>601</v>
      </c>
      <c r="S873" s="218" t="s">
        <v>602</v>
      </c>
      <c r="T873" s="222" t="s">
        <v>444</v>
      </c>
      <c r="U873" s="192"/>
      <c r="V873" s="192"/>
      <c r="W873" s="192"/>
    </row>
    <row r="874" spans="18:23" ht="15" x14ac:dyDescent="0.25">
      <c r="R874" s="209" t="s">
        <v>719</v>
      </c>
      <c r="S874" s="216">
        <v>50042</v>
      </c>
      <c r="T874" s="222" t="s">
        <v>472</v>
      </c>
      <c r="U874" s="192"/>
      <c r="V874" s="192"/>
      <c r="W874" s="192"/>
    </row>
    <row r="875" spans="18:23" ht="15" x14ac:dyDescent="0.25">
      <c r="R875" s="209" t="s">
        <v>720</v>
      </c>
      <c r="S875" s="216">
        <v>34115</v>
      </c>
      <c r="T875" s="222" t="s">
        <v>448</v>
      </c>
      <c r="U875" s="192"/>
      <c r="V875" s="192"/>
      <c r="W875" s="192"/>
    </row>
    <row r="876" spans="18:23" ht="15" x14ac:dyDescent="0.25">
      <c r="R876" s="209" t="s">
        <v>721</v>
      </c>
      <c r="S876" s="216">
        <v>19020</v>
      </c>
      <c r="T876" s="222" t="s">
        <v>464</v>
      </c>
      <c r="U876" s="192"/>
      <c r="V876" s="192"/>
      <c r="W876" s="192"/>
    </row>
    <row r="877" spans="18:23" ht="15" x14ac:dyDescent="0.25">
      <c r="R877" s="209" t="s">
        <v>603</v>
      </c>
      <c r="S877" s="218" t="s">
        <v>604</v>
      </c>
      <c r="T877" s="222" t="s">
        <v>444</v>
      </c>
      <c r="U877" s="192"/>
      <c r="V877" s="192"/>
      <c r="W877" s="192"/>
    </row>
    <row r="878" spans="18:23" ht="15" x14ac:dyDescent="0.25">
      <c r="R878" s="209" t="s">
        <v>722</v>
      </c>
      <c r="S878" s="216">
        <v>51035</v>
      </c>
      <c r="T878" s="222" t="s">
        <v>450</v>
      </c>
      <c r="U878" s="192"/>
      <c r="V878" s="192"/>
      <c r="W878" s="192"/>
    </row>
    <row r="879" spans="18:23" ht="15" x14ac:dyDescent="0.25">
      <c r="R879" s="209" t="s">
        <v>723</v>
      </c>
      <c r="S879" s="216">
        <v>54072</v>
      </c>
      <c r="T879" s="222" t="s">
        <v>470</v>
      </c>
      <c r="U879" s="192"/>
      <c r="V879" s="192"/>
      <c r="W879" s="192"/>
    </row>
    <row r="880" spans="18:23" ht="15" x14ac:dyDescent="0.25">
      <c r="R880" s="209" t="s">
        <v>724</v>
      </c>
      <c r="S880" s="216">
        <v>63065</v>
      </c>
      <c r="T880" s="222" t="s">
        <v>467</v>
      </c>
      <c r="U880" s="192"/>
      <c r="V880" s="192"/>
      <c r="W880" s="192"/>
    </row>
    <row r="881" spans="18:23" ht="15" x14ac:dyDescent="0.25">
      <c r="R881" s="209" t="s">
        <v>725</v>
      </c>
      <c r="S881" s="216">
        <v>63048</v>
      </c>
      <c r="T881" s="222" t="s">
        <v>467</v>
      </c>
      <c r="U881" s="192"/>
      <c r="V881" s="192"/>
      <c r="W881" s="192"/>
    </row>
    <row r="882" spans="18:23" ht="15" x14ac:dyDescent="0.25">
      <c r="R882" s="209" t="s">
        <v>726</v>
      </c>
      <c r="S882" s="216">
        <v>54120</v>
      </c>
      <c r="T882" s="222" t="s">
        <v>470</v>
      </c>
      <c r="U882" s="192"/>
      <c r="V882" s="192"/>
      <c r="W882" s="192"/>
    </row>
    <row r="883" spans="18:23" ht="15" x14ac:dyDescent="0.25">
      <c r="R883" s="209" t="s">
        <v>605</v>
      </c>
      <c r="S883" s="216">
        <v>39170</v>
      </c>
      <c r="T883" s="222" t="s">
        <v>472</v>
      </c>
      <c r="U883" s="192"/>
      <c r="V883" s="192"/>
      <c r="W883" s="192"/>
    </row>
    <row r="884" spans="18:23" ht="15" x14ac:dyDescent="0.25">
      <c r="R884" s="209" t="s">
        <v>606</v>
      </c>
      <c r="S884" s="216">
        <v>28035</v>
      </c>
      <c r="T884" s="222" t="s">
        <v>464</v>
      </c>
      <c r="U884" s="192"/>
      <c r="V884" s="192"/>
      <c r="W884" s="192"/>
    </row>
    <row r="885" spans="18:23" ht="15" x14ac:dyDescent="0.25">
      <c r="R885" s="209" t="s">
        <v>607</v>
      </c>
      <c r="S885" s="216">
        <v>70035</v>
      </c>
      <c r="T885" s="222" t="s">
        <v>470</v>
      </c>
      <c r="U885" s="192"/>
      <c r="V885" s="192"/>
      <c r="W885" s="192"/>
    </row>
    <row r="886" spans="18:23" ht="15" x14ac:dyDescent="0.25">
      <c r="R886" s="209" t="s">
        <v>608</v>
      </c>
      <c r="S886" s="217">
        <v>21015</v>
      </c>
      <c r="T886" s="222" t="s">
        <v>448</v>
      </c>
      <c r="U886" s="192"/>
      <c r="V886" s="192"/>
      <c r="W886" s="192"/>
    </row>
    <row r="887" spans="18:23" ht="15" x14ac:dyDescent="0.25">
      <c r="R887" s="209" t="s">
        <v>609</v>
      </c>
      <c r="S887" s="216">
        <v>13080</v>
      </c>
      <c r="T887" s="222" t="s">
        <v>444</v>
      </c>
      <c r="U887" s="192"/>
      <c r="V887" s="192"/>
      <c r="W887" s="192"/>
    </row>
    <row r="888" spans="18:23" ht="15" x14ac:dyDescent="0.25">
      <c r="R888" s="209" t="s">
        <v>727</v>
      </c>
      <c r="S888" s="216">
        <v>28060</v>
      </c>
      <c r="T888" s="222" t="s">
        <v>464</v>
      </c>
      <c r="U888" s="192"/>
      <c r="V888" s="192"/>
      <c r="W888" s="192"/>
    </row>
    <row r="889" spans="18:23" ht="15" x14ac:dyDescent="0.25">
      <c r="R889" s="209" t="s">
        <v>728</v>
      </c>
      <c r="S889" s="216">
        <v>37225</v>
      </c>
      <c r="T889" s="222" t="s">
        <v>450</v>
      </c>
      <c r="U889" s="192"/>
      <c r="V889" s="192"/>
      <c r="W889" s="192"/>
    </row>
    <row r="890" spans="18:23" ht="15" x14ac:dyDescent="0.25">
      <c r="R890" s="209" t="s">
        <v>610</v>
      </c>
      <c r="S890" s="217">
        <v>49030</v>
      </c>
      <c r="T890" s="222" t="s">
        <v>472</v>
      </c>
      <c r="U890" s="192"/>
      <c r="V890" s="192"/>
      <c r="W890" s="192"/>
    </row>
    <row r="891" spans="18:23" ht="15" x14ac:dyDescent="0.25">
      <c r="R891" s="209" t="s">
        <v>729</v>
      </c>
      <c r="S891" s="216">
        <v>30072</v>
      </c>
      <c r="T891" s="222" t="s">
        <v>452</v>
      </c>
      <c r="U891" s="192"/>
      <c r="V891" s="192"/>
      <c r="W891" s="192"/>
    </row>
    <row r="892" spans="18:23" ht="15" x14ac:dyDescent="0.25">
      <c r="R892" s="209" t="s">
        <v>730</v>
      </c>
      <c r="S892" s="216">
        <v>93080</v>
      </c>
      <c r="T892" s="222" t="s">
        <v>446</v>
      </c>
      <c r="U892" s="192"/>
      <c r="V892" s="192"/>
      <c r="W892" s="192"/>
    </row>
    <row r="893" spans="18:23" ht="15" x14ac:dyDescent="0.25">
      <c r="R893" s="209" t="s">
        <v>731</v>
      </c>
      <c r="S893" s="216">
        <v>28075</v>
      </c>
      <c r="T893" s="222" t="s">
        <v>464</v>
      </c>
      <c r="U893" s="192"/>
      <c r="V893" s="192"/>
      <c r="W893" s="192"/>
    </row>
    <row r="894" spans="18:23" ht="15" x14ac:dyDescent="0.25">
      <c r="R894" s="209" t="s">
        <v>732</v>
      </c>
      <c r="S894" s="216">
        <v>49095</v>
      </c>
      <c r="T894" s="222" t="s">
        <v>472</v>
      </c>
      <c r="U894" s="192"/>
      <c r="V894" s="192"/>
      <c r="W894" s="192"/>
    </row>
    <row r="895" spans="18:23" ht="15" x14ac:dyDescent="0.25">
      <c r="R895" s="209" t="s">
        <v>733</v>
      </c>
      <c r="S895" s="216">
        <v>19025</v>
      </c>
      <c r="T895" s="222" t="s">
        <v>464</v>
      </c>
      <c r="U895" s="192"/>
      <c r="V895" s="192"/>
      <c r="W895" s="192"/>
    </row>
    <row r="896" spans="18:23" ht="15" x14ac:dyDescent="0.25">
      <c r="R896" s="209" t="s">
        <v>611</v>
      </c>
      <c r="S896" s="216">
        <v>44003</v>
      </c>
      <c r="T896" s="222" t="s">
        <v>452</v>
      </c>
      <c r="U896" s="192"/>
      <c r="V896" s="192"/>
      <c r="W896" s="192"/>
    </row>
    <row r="897" spans="18:23" ht="15" x14ac:dyDescent="0.25">
      <c r="R897" s="209" t="s">
        <v>612</v>
      </c>
      <c r="S897" s="216">
        <v>88040</v>
      </c>
      <c r="T897" s="222" t="s">
        <v>457</v>
      </c>
      <c r="U897" s="192"/>
      <c r="V897" s="192"/>
      <c r="W897" s="192"/>
    </row>
    <row r="898" spans="18:23" ht="15" x14ac:dyDescent="0.25">
      <c r="R898" s="209" t="s">
        <v>734</v>
      </c>
      <c r="S898" s="216">
        <v>34065</v>
      </c>
      <c r="T898" s="222" t="s">
        <v>448</v>
      </c>
      <c r="U898" s="192"/>
      <c r="V898" s="192"/>
      <c r="W898" s="192"/>
    </row>
    <row r="899" spans="18:23" ht="15" x14ac:dyDescent="0.25">
      <c r="R899" s="209" t="s">
        <v>735</v>
      </c>
      <c r="S899" s="216">
        <v>13020</v>
      </c>
      <c r="T899" s="222" t="s">
        <v>444</v>
      </c>
      <c r="U899" s="192"/>
      <c r="V899" s="192"/>
      <c r="W899" s="192"/>
    </row>
    <row r="900" spans="18:23" ht="15" x14ac:dyDescent="0.25">
      <c r="R900" s="209" t="s">
        <v>613</v>
      </c>
      <c r="S900" s="216">
        <v>17020</v>
      </c>
      <c r="T900" s="222" t="s">
        <v>464</v>
      </c>
      <c r="U900" s="192"/>
      <c r="V900" s="192"/>
      <c r="W900" s="192"/>
    </row>
    <row r="901" spans="18:23" ht="15" x14ac:dyDescent="0.25">
      <c r="R901" s="209" t="s">
        <v>736</v>
      </c>
      <c r="S901" s="216">
        <v>54125</v>
      </c>
      <c r="T901" s="222" t="s">
        <v>470</v>
      </c>
      <c r="U901" s="192"/>
      <c r="V901" s="192"/>
      <c r="W901" s="192"/>
    </row>
    <row r="902" spans="18:23" ht="15" x14ac:dyDescent="0.25">
      <c r="R902" s="209" t="s">
        <v>737</v>
      </c>
      <c r="S902" s="216">
        <v>10025</v>
      </c>
      <c r="T902" s="222" t="s">
        <v>444</v>
      </c>
      <c r="U902" s="192"/>
      <c r="V902" s="192"/>
      <c r="W902" s="192"/>
    </row>
    <row r="903" spans="18:23" ht="15" x14ac:dyDescent="0.25">
      <c r="R903" s="209" t="s">
        <v>738</v>
      </c>
      <c r="S903" s="216">
        <v>57050</v>
      </c>
      <c r="T903" s="222" t="s">
        <v>470</v>
      </c>
      <c r="U903" s="192"/>
      <c r="V903" s="192"/>
      <c r="W903" s="192"/>
    </row>
    <row r="904" spans="18:23" ht="15" x14ac:dyDescent="0.25">
      <c r="R904" s="209" t="s">
        <v>739</v>
      </c>
      <c r="S904" s="216">
        <v>29045</v>
      </c>
      <c r="T904" s="222" t="s">
        <v>464</v>
      </c>
      <c r="U904" s="192"/>
      <c r="V904" s="192"/>
      <c r="W904" s="192"/>
    </row>
    <row r="905" spans="18:23" ht="15" x14ac:dyDescent="0.25">
      <c r="R905" s="209" t="s">
        <v>740</v>
      </c>
      <c r="S905" s="216">
        <v>55065</v>
      </c>
      <c r="T905" s="222" t="s">
        <v>470</v>
      </c>
      <c r="U905" s="192"/>
      <c r="V905" s="192"/>
      <c r="W905" s="192"/>
    </row>
    <row r="906" spans="18:23" ht="15" x14ac:dyDescent="0.25">
      <c r="R906" s="209" t="s">
        <v>741</v>
      </c>
      <c r="S906" s="217">
        <v>67005</v>
      </c>
      <c r="T906" s="222" t="s">
        <v>470</v>
      </c>
      <c r="U906" s="192"/>
      <c r="V906" s="192"/>
      <c r="W906" s="192"/>
    </row>
    <row r="907" spans="18:23" ht="15" x14ac:dyDescent="0.25">
      <c r="R907" s="209" t="s">
        <v>742</v>
      </c>
      <c r="S907" s="216">
        <v>57045</v>
      </c>
      <c r="T907" s="222" t="s">
        <v>470</v>
      </c>
      <c r="U907" s="192"/>
      <c r="V907" s="192"/>
      <c r="W907" s="192"/>
    </row>
    <row r="908" spans="18:23" ht="15" x14ac:dyDescent="0.25">
      <c r="R908" s="209" t="s">
        <v>743</v>
      </c>
      <c r="S908" s="216">
        <v>11050</v>
      </c>
      <c r="T908" s="222" t="s">
        <v>444</v>
      </c>
      <c r="U908" s="192"/>
      <c r="V908" s="192"/>
      <c r="W908" s="192"/>
    </row>
    <row r="909" spans="18:23" ht="15" x14ac:dyDescent="0.25">
      <c r="R909" s="209" t="s">
        <v>614</v>
      </c>
      <c r="S909" s="216">
        <v>88050</v>
      </c>
      <c r="T909" s="222" t="s">
        <v>457</v>
      </c>
      <c r="U909" s="192"/>
      <c r="V909" s="192"/>
      <c r="W909" s="192"/>
    </row>
    <row r="910" spans="18:23" ht="15" x14ac:dyDescent="0.25">
      <c r="R910" s="209" t="s">
        <v>744</v>
      </c>
      <c r="S910" s="216">
        <v>51070</v>
      </c>
      <c r="T910" s="222" t="s">
        <v>450</v>
      </c>
      <c r="U910" s="192"/>
      <c r="V910" s="192"/>
      <c r="W910" s="192"/>
    </row>
    <row r="911" spans="18:23" ht="15" x14ac:dyDescent="0.25">
      <c r="R911" s="209" t="s">
        <v>745</v>
      </c>
      <c r="S911" s="216">
        <v>37230</v>
      </c>
      <c r="T911" s="222" t="s">
        <v>450</v>
      </c>
      <c r="U911" s="192"/>
      <c r="V911" s="192"/>
      <c r="W911" s="192"/>
    </row>
    <row r="912" spans="18:23" ht="15" x14ac:dyDescent="0.25">
      <c r="R912" s="209" t="s">
        <v>746</v>
      </c>
      <c r="S912" s="218" t="s">
        <v>747</v>
      </c>
      <c r="T912" s="222" t="s">
        <v>463</v>
      </c>
      <c r="U912" s="192"/>
      <c r="V912" s="192"/>
      <c r="W912" s="192"/>
    </row>
    <row r="913" spans="18:23" ht="15" x14ac:dyDescent="0.25">
      <c r="R913" s="209" t="s">
        <v>615</v>
      </c>
      <c r="S913" s="216">
        <v>11025</v>
      </c>
      <c r="T913" s="222" t="s">
        <v>444</v>
      </c>
      <c r="U913" s="192"/>
      <c r="V913" s="192"/>
      <c r="W913" s="192"/>
    </row>
    <row r="914" spans="18:23" ht="15" x14ac:dyDescent="0.25">
      <c r="R914" s="209" t="s">
        <v>616</v>
      </c>
      <c r="S914" s="216">
        <v>68050</v>
      </c>
      <c r="T914" s="222" t="s">
        <v>470</v>
      </c>
      <c r="U914" s="192"/>
      <c r="V914" s="192"/>
      <c r="W914" s="192"/>
    </row>
    <row r="915" spans="18:23" ht="15" x14ac:dyDescent="0.25">
      <c r="R915" s="209" t="s">
        <v>748</v>
      </c>
      <c r="S915" s="216">
        <v>19110</v>
      </c>
      <c r="T915" s="222" t="s">
        <v>464</v>
      </c>
      <c r="U915" s="192"/>
      <c r="V915" s="192"/>
      <c r="W915" s="192"/>
    </row>
    <row r="916" spans="18:23" ht="15" x14ac:dyDescent="0.25">
      <c r="R916" s="209" t="s">
        <v>749</v>
      </c>
      <c r="S916" s="216">
        <v>62085</v>
      </c>
      <c r="T916" s="222" t="s">
        <v>467</v>
      </c>
      <c r="U916" s="192"/>
      <c r="V916" s="192"/>
      <c r="W916" s="192"/>
    </row>
    <row r="917" spans="18:23" ht="15" x14ac:dyDescent="0.25">
      <c r="R917" s="209" t="s">
        <v>750</v>
      </c>
      <c r="S917" s="216">
        <v>13065</v>
      </c>
      <c r="T917" s="222" t="s">
        <v>444</v>
      </c>
      <c r="U917" s="192"/>
      <c r="V917" s="192"/>
      <c r="W917" s="192"/>
    </row>
    <row r="918" spans="18:23" ht="15" x14ac:dyDescent="0.25">
      <c r="R918" s="209" t="s">
        <v>751</v>
      </c>
      <c r="S918" s="216">
        <v>12020</v>
      </c>
      <c r="T918" s="222" t="s">
        <v>444</v>
      </c>
      <c r="U918" s="192"/>
      <c r="V918" s="192"/>
      <c r="W918" s="192"/>
    </row>
    <row r="919" spans="18:23" ht="15" x14ac:dyDescent="0.25">
      <c r="R919" s="209" t="s">
        <v>752</v>
      </c>
      <c r="S919" s="216" t="s">
        <v>753</v>
      </c>
      <c r="T919" s="222" t="s">
        <v>444</v>
      </c>
      <c r="U919" s="192"/>
      <c r="V919" s="192"/>
      <c r="W919" s="192"/>
    </row>
    <row r="920" spans="18:23" ht="15" x14ac:dyDescent="0.25">
      <c r="R920" s="209" t="s">
        <v>754</v>
      </c>
      <c r="S920" s="216">
        <v>37240</v>
      </c>
      <c r="T920" s="222" t="s">
        <v>450</v>
      </c>
      <c r="U920" s="192"/>
      <c r="V920" s="192"/>
      <c r="W920" s="192"/>
    </row>
    <row r="921" spans="18:23" ht="15" x14ac:dyDescent="0.25">
      <c r="R921" s="209" t="s">
        <v>755</v>
      </c>
      <c r="S921" s="216">
        <v>33030</v>
      </c>
      <c r="T921" s="222" t="s">
        <v>464</v>
      </c>
      <c r="U921" s="192"/>
      <c r="V921" s="192"/>
      <c r="W921" s="192"/>
    </row>
    <row r="922" spans="18:23" ht="15" x14ac:dyDescent="0.25">
      <c r="R922" s="209" t="s">
        <v>756</v>
      </c>
      <c r="S922" s="216">
        <v>10015</v>
      </c>
      <c r="T922" s="222" t="s">
        <v>444</v>
      </c>
      <c r="U922" s="192"/>
      <c r="V922" s="192"/>
      <c r="W922" s="192"/>
    </row>
    <row r="923" spans="18:23" ht="15" x14ac:dyDescent="0.25">
      <c r="R923" s="209" t="s">
        <v>757</v>
      </c>
      <c r="S923" s="216">
        <v>93045</v>
      </c>
      <c r="T923" s="222" t="s">
        <v>446</v>
      </c>
      <c r="U923" s="192"/>
      <c r="V923" s="192"/>
      <c r="W923" s="192"/>
    </row>
    <row r="924" spans="18:23" ht="15" x14ac:dyDescent="0.25">
      <c r="R924" s="209" t="s">
        <v>617</v>
      </c>
      <c r="S924" s="216">
        <v>48050</v>
      </c>
      <c r="T924" s="222" t="s">
        <v>470</v>
      </c>
      <c r="U924" s="192"/>
      <c r="V924" s="192"/>
      <c r="W924" s="192"/>
    </row>
    <row r="925" spans="18:23" ht="15" x14ac:dyDescent="0.25">
      <c r="R925" s="209" t="s">
        <v>618</v>
      </c>
      <c r="S925" s="216">
        <v>19015</v>
      </c>
      <c r="T925" s="222" t="s">
        <v>464</v>
      </c>
      <c r="U925" s="192"/>
      <c r="V925" s="192"/>
      <c r="W925" s="192"/>
    </row>
    <row r="926" spans="18:23" ht="15" x14ac:dyDescent="0.25">
      <c r="R926" s="209" t="s">
        <v>27883</v>
      </c>
      <c r="S926" s="216">
        <v>19045</v>
      </c>
      <c r="T926" s="222" t="s">
        <v>464</v>
      </c>
      <c r="U926" s="192"/>
      <c r="V926" s="192"/>
      <c r="W926" s="192"/>
    </row>
    <row r="927" spans="18:23" ht="15" x14ac:dyDescent="0.25">
      <c r="R927" s="209" t="s">
        <v>758</v>
      </c>
      <c r="S927" s="216" t="s">
        <v>759</v>
      </c>
      <c r="T927" s="222" t="s">
        <v>444</v>
      </c>
      <c r="U927" s="192"/>
      <c r="V927" s="192"/>
      <c r="W927" s="192"/>
    </row>
    <row r="928" spans="18:23" ht="15" x14ac:dyDescent="0.25">
      <c r="R928" s="209" t="s">
        <v>619</v>
      </c>
      <c r="S928" s="216">
        <v>52070</v>
      </c>
      <c r="T928" s="222" t="s">
        <v>467</v>
      </c>
      <c r="U928" s="192"/>
      <c r="V928" s="192"/>
      <c r="W928" s="192"/>
    </row>
    <row r="929" spans="18:23" ht="15" x14ac:dyDescent="0.25">
      <c r="R929" s="209" t="s">
        <v>760</v>
      </c>
      <c r="S929" s="213">
        <v>39043</v>
      </c>
      <c r="T929" s="222" t="s">
        <v>472</v>
      </c>
      <c r="U929" s="192"/>
      <c r="V929" s="192"/>
      <c r="W929" s="192"/>
    </row>
    <row r="930" spans="18:23" ht="15" x14ac:dyDescent="0.25">
      <c r="R930" s="209" t="s">
        <v>761</v>
      </c>
      <c r="S930" s="218" t="s">
        <v>762</v>
      </c>
      <c r="T930" s="222" t="s">
        <v>444</v>
      </c>
      <c r="U930" s="192"/>
      <c r="V930" s="192"/>
      <c r="W930" s="192"/>
    </row>
    <row r="931" spans="18:23" ht="15" x14ac:dyDescent="0.25">
      <c r="R931" s="209" t="s">
        <v>763</v>
      </c>
      <c r="S931" s="216">
        <v>27035</v>
      </c>
      <c r="T931" s="222" t="s">
        <v>464</v>
      </c>
      <c r="U931" s="192"/>
      <c r="V931" s="192"/>
      <c r="W931" s="192"/>
    </row>
    <row r="932" spans="18:23" ht="15" x14ac:dyDescent="0.25">
      <c r="R932" s="209" t="s">
        <v>620</v>
      </c>
      <c r="S932" s="216">
        <v>17005</v>
      </c>
      <c r="T932" s="222" t="s">
        <v>464</v>
      </c>
      <c r="U932" s="192"/>
      <c r="V932" s="192"/>
      <c r="W932" s="192"/>
    </row>
    <row r="933" spans="18:23" ht="15" x14ac:dyDescent="0.25">
      <c r="R933" s="209" t="s">
        <v>621</v>
      </c>
      <c r="S933" s="216">
        <v>14080</v>
      </c>
      <c r="T933" s="222" t="s">
        <v>444</v>
      </c>
      <c r="U933" s="192"/>
      <c r="V933" s="192"/>
      <c r="W933" s="192"/>
    </row>
    <row r="934" spans="18:23" ht="15" x14ac:dyDescent="0.25">
      <c r="R934" s="209" t="s">
        <v>764</v>
      </c>
      <c r="S934" s="216">
        <v>53032</v>
      </c>
      <c r="T934" s="222" t="s">
        <v>470</v>
      </c>
      <c r="U934" s="192"/>
      <c r="V934" s="192"/>
      <c r="W934" s="192"/>
    </row>
    <row r="935" spans="18:23" ht="15" x14ac:dyDescent="0.25">
      <c r="R935" s="209" t="s">
        <v>765</v>
      </c>
      <c r="S935" s="216">
        <v>14070</v>
      </c>
      <c r="T935" s="222" t="s">
        <v>444</v>
      </c>
      <c r="U935" s="192"/>
      <c r="V935" s="192"/>
      <c r="W935" s="192"/>
    </row>
    <row r="936" spans="18:23" ht="15" x14ac:dyDescent="0.25">
      <c r="R936" s="209" t="s">
        <v>766</v>
      </c>
      <c r="S936" s="216">
        <v>17010</v>
      </c>
      <c r="T936" s="222" t="s">
        <v>464</v>
      </c>
      <c r="U936" s="192"/>
      <c r="V936" s="192"/>
      <c r="W936" s="192"/>
    </row>
    <row r="937" spans="18:23" ht="15" x14ac:dyDescent="0.25">
      <c r="R937" s="209" t="s">
        <v>767</v>
      </c>
      <c r="S937" s="216">
        <v>14018</v>
      </c>
      <c r="T937" s="222" t="s">
        <v>444</v>
      </c>
      <c r="U937" s="192"/>
      <c r="V937" s="192"/>
      <c r="W937" s="192"/>
    </row>
    <row r="938" spans="18:23" ht="15" x14ac:dyDescent="0.25">
      <c r="R938" s="209" t="s">
        <v>768</v>
      </c>
      <c r="S938" s="216">
        <v>33025</v>
      </c>
      <c r="T938" s="222" t="s">
        <v>464</v>
      </c>
      <c r="U938" s="192"/>
      <c r="V938" s="192"/>
      <c r="W938" s="192"/>
    </row>
    <row r="939" spans="18:23" ht="15" x14ac:dyDescent="0.25">
      <c r="R939" s="209" t="s">
        <v>622</v>
      </c>
      <c r="S939" s="216">
        <v>68025</v>
      </c>
      <c r="T939" s="222" t="s">
        <v>470</v>
      </c>
      <c r="U939" s="192"/>
      <c r="V939" s="192"/>
      <c r="W939" s="192"/>
    </row>
    <row r="940" spans="18:23" ht="15" x14ac:dyDescent="0.25">
      <c r="R940" s="209" t="s">
        <v>769</v>
      </c>
      <c r="S940" s="216">
        <v>61005</v>
      </c>
      <c r="T940" s="222" t="s">
        <v>467</v>
      </c>
      <c r="U940" s="192"/>
      <c r="V940" s="192"/>
      <c r="W940" s="192"/>
    </row>
    <row r="941" spans="18:23" ht="15" x14ac:dyDescent="0.25">
      <c r="R941" s="209" t="s">
        <v>770</v>
      </c>
      <c r="S941" s="216">
        <v>55015</v>
      </c>
      <c r="T941" s="222" t="s">
        <v>470</v>
      </c>
      <c r="U941" s="192"/>
      <c r="V941" s="192"/>
      <c r="W941" s="192"/>
    </row>
    <row r="942" spans="18:23" ht="15" x14ac:dyDescent="0.25">
      <c r="R942" s="209" t="s">
        <v>623</v>
      </c>
      <c r="S942" s="216">
        <v>12035</v>
      </c>
      <c r="T942" s="222" t="s">
        <v>444</v>
      </c>
      <c r="U942" s="192"/>
      <c r="V942" s="192"/>
      <c r="W942" s="192"/>
    </row>
    <row r="943" spans="18:23" ht="15" x14ac:dyDescent="0.25">
      <c r="R943" s="209" t="s">
        <v>624</v>
      </c>
      <c r="S943" s="216">
        <v>56035</v>
      </c>
      <c r="T943" s="222" t="s">
        <v>470</v>
      </c>
      <c r="U943" s="192"/>
      <c r="V943" s="192"/>
      <c r="W943" s="192"/>
    </row>
    <row r="944" spans="18:23" ht="15" x14ac:dyDescent="0.25">
      <c r="R944" s="209" t="s">
        <v>107</v>
      </c>
      <c r="S944" s="216">
        <v>18030</v>
      </c>
      <c r="T944" s="222" t="s">
        <v>464</v>
      </c>
      <c r="U944" s="192"/>
      <c r="V944" s="192"/>
      <c r="W944" s="192"/>
    </row>
    <row r="945" spans="18:23" ht="15" x14ac:dyDescent="0.25">
      <c r="R945" s="209" t="s">
        <v>108</v>
      </c>
      <c r="S945" s="216">
        <v>51060</v>
      </c>
      <c r="T945" s="222" t="s">
        <v>450</v>
      </c>
      <c r="U945" s="192"/>
      <c r="V945" s="192"/>
      <c r="W945" s="192"/>
    </row>
    <row r="946" spans="18:23" ht="15" x14ac:dyDescent="0.25">
      <c r="R946" s="209" t="s">
        <v>109</v>
      </c>
      <c r="S946" s="216">
        <v>19005</v>
      </c>
      <c r="T946" s="222" t="s">
        <v>464</v>
      </c>
      <c r="U946" s="192"/>
      <c r="V946" s="192"/>
      <c r="W946" s="192"/>
    </row>
    <row r="947" spans="18:23" ht="15" x14ac:dyDescent="0.25">
      <c r="R947" s="209" t="s">
        <v>110</v>
      </c>
      <c r="S947" s="216">
        <v>29065</v>
      </c>
      <c r="T947" s="222" t="s">
        <v>464</v>
      </c>
      <c r="U947" s="192"/>
      <c r="V947" s="192"/>
      <c r="W947" s="192"/>
    </row>
    <row r="948" spans="18:23" ht="15" x14ac:dyDescent="0.25">
      <c r="R948" s="209" t="s">
        <v>111</v>
      </c>
      <c r="S948" s="216">
        <v>67010</v>
      </c>
      <c r="T948" s="222" t="s">
        <v>470</v>
      </c>
      <c r="U948" s="192"/>
      <c r="V948" s="192"/>
      <c r="W948" s="192"/>
    </row>
    <row r="949" spans="18:23" ht="15" x14ac:dyDescent="0.25">
      <c r="R949" s="209" t="s">
        <v>112</v>
      </c>
      <c r="S949" s="216">
        <v>14060</v>
      </c>
      <c r="T949" s="222" t="s">
        <v>444</v>
      </c>
      <c r="U949" s="192"/>
      <c r="V949" s="192"/>
      <c r="W949" s="192"/>
    </row>
    <row r="950" spans="18:23" ht="15" x14ac:dyDescent="0.25">
      <c r="R950" s="209" t="s">
        <v>113</v>
      </c>
      <c r="S950" s="216">
        <v>54008</v>
      </c>
      <c r="T950" s="222" t="s">
        <v>470</v>
      </c>
      <c r="U950" s="192"/>
      <c r="V950" s="192"/>
      <c r="W950" s="192"/>
    </row>
    <row r="951" spans="18:23" ht="15" x14ac:dyDescent="0.25">
      <c r="R951" s="209" t="s">
        <v>114</v>
      </c>
      <c r="S951" s="216">
        <v>49130</v>
      </c>
      <c r="T951" s="222" t="s">
        <v>472</v>
      </c>
      <c r="U951" s="192"/>
      <c r="V951" s="192"/>
      <c r="W951" s="192"/>
    </row>
    <row r="952" spans="18:23" ht="15" x14ac:dyDescent="0.25">
      <c r="R952" s="209" t="s">
        <v>625</v>
      </c>
      <c r="S952" s="216">
        <v>61020</v>
      </c>
      <c r="T952" s="222" t="s">
        <v>467</v>
      </c>
      <c r="U952" s="192"/>
      <c r="V952" s="192"/>
      <c r="W952" s="192"/>
    </row>
    <row r="953" spans="18:23" ht="15" x14ac:dyDescent="0.25">
      <c r="R953" s="209" t="s">
        <v>115</v>
      </c>
      <c r="S953" s="216">
        <v>32050</v>
      </c>
      <c r="T953" s="222" t="s">
        <v>472</v>
      </c>
      <c r="U953" s="192"/>
      <c r="V953" s="192"/>
      <c r="W953" s="192"/>
    </row>
    <row r="954" spans="18:23" ht="15" x14ac:dyDescent="0.25">
      <c r="R954" s="209" t="s">
        <v>116</v>
      </c>
      <c r="S954" s="216">
        <v>31135</v>
      </c>
      <c r="T954" s="222" t="s">
        <v>464</v>
      </c>
      <c r="U954" s="192"/>
      <c r="V954" s="192"/>
      <c r="W954" s="192"/>
    </row>
    <row r="955" spans="18:23" ht="15" x14ac:dyDescent="0.25">
      <c r="R955" s="209" t="s">
        <v>626</v>
      </c>
      <c r="S955" s="216">
        <v>13075</v>
      </c>
      <c r="T955" s="222" t="s">
        <v>444</v>
      </c>
      <c r="U955" s="192"/>
      <c r="V955" s="192"/>
      <c r="W955" s="192"/>
    </row>
    <row r="956" spans="18:23" ht="15" x14ac:dyDescent="0.25">
      <c r="R956" s="209" t="s">
        <v>117</v>
      </c>
      <c r="S956" s="216">
        <v>18055</v>
      </c>
      <c r="T956" s="222" t="s">
        <v>464</v>
      </c>
      <c r="U956" s="192"/>
      <c r="V956" s="192"/>
      <c r="W956" s="192"/>
    </row>
    <row r="957" spans="18:23" ht="15" x14ac:dyDescent="0.25">
      <c r="R957" s="209" t="s">
        <v>627</v>
      </c>
      <c r="S957" s="216">
        <v>20025</v>
      </c>
      <c r="T957" s="222" t="s">
        <v>448</v>
      </c>
      <c r="U957" s="192"/>
      <c r="V957" s="192"/>
      <c r="W957" s="192"/>
    </row>
    <row r="958" spans="18:23" ht="15" x14ac:dyDescent="0.25">
      <c r="R958" s="209" t="s">
        <v>118</v>
      </c>
      <c r="S958" s="216">
        <v>38065</v>
      </c>
      <c r="T958" s="222" t="s">
        <v>472</v>
      </c>
      <c r="U958" s="192"/>
      <c r="V958" s="192"/>
      <c r="W958" s="192"/>
    </row>
    <row r="959" spans="18:23" ht="15" x14ac:dyDescent="0.25">
      <c r="R959" s="209" t="s">
        <v>119</v>
      </c>
      <c r="S959" s="216">
        <v>72043</v>
      </c>
      <c r="T959" s="222" t="s">
        <v>468</v>
      </c>
      <c r="U959" s="192"/>
      <c r="V959" s="192"/>
      <c r="W959" s="192"/>
    </row>
    <row r="960" spans="18:23" ht="15" x14ac:dyDescent="0.25">
      <c r="R960" s="209" t="s">
        <v>120</v>
      </c>
      <c r="S960" s="216">
        <v>71020</v>
      </c>
      <c r="T960" s="222" t="s">
        <v>470</v>
      </c>
      <c r="U960" s="192"/>
      <c r="V960" s="192"/>
      <c r="W960" s="192"/>
    </row>
    <row r="961" spans="18:23" ht="15" x14ac:dyDescent="0.25">
      <c r="R961" s="209" t="s">
        <v>121</v>
      </c>
      <c r="S961" s="216">
        <v>91035</v>
      </c>
      <c r="T961" s="222" t="s">
        <v>446</v>
      </c>
      <c r="U961" s="192"/>
      <c r="V961" s="192"/>
      <c r="W961" s="192"/>
    </row>
    <row r="962" spans="18:23" ht="15" x14ac:dyDescent="0.25">
      <c r="R962" s="209" t="s">
        <v>122</v>
      </c>
      <c r="S962" s="216">
        <v>28020</v>
      </c>
      <c r="T962" s="222" t="s">
        <v>464</v>
      </c>
      <c r="U962" s="192"/>
      <c r="V962" s="192"/>
      <c r="W962" s="192"/>
    </row>
    <row r="963" spans="18:23" ht="15" x14ac:dyDescent="0.25">
      <c r="R963" s="209" t="s">
        <v>123</v>
      </c>
      <c r="S963" s="216">
        <v>37250</v>
      </c>
      <c r="T963" s="222" t="s">
        <v>450</v>
      </c>
      <c r="U963" s="192"/>
      <c r="V963" s="192"/>
      <c r="W963" s="192"/>
    </row>
    <row r="964" spans="18:23" ht="15" x14ac:dyDescent="0.25">
      <c r="R964" s="209" t="s">
        <v>124</v>
      </c>
      <c r="S964" s="216">
        <v>19082</v>
      </c>
      <c r="T964" s="222" t="s">
        <v>464</v>
      </c>
      <c r="U964" s="192"/>
      <c r="V964" s="192"/>
      <c r="W964" s="192"/>
    </row>
    <row r="965" spans="18:23" ht="15" x14ac:dyDescent="0.25">
      <c r="R965" s="209" t="s">
        <v>125</v>
      </c>
      <c r="S965" s="216">
        <v>34128</v>
      </c>
      <c r="T965" s="222" t="s">
        <v>448</v>
      </c>
      <c r="U965" s="192"/>
      <c r="V965" s="192"/>
      <c r="W965" s="192"/>
    </row>
    <row r="966" spans="18:23" ht="15" x14ac:dyDescent="0.25">
      <c r="R966" s="209" t="s">
        <v>126</v>
      </c>
      <c r="S966" s="216">
        <v>68055</v>
      </c>
      <c r="T966" s="222" t="s">
        <v>470</v>
      </c>
      <c r="U966" s="192"/>
      <c r="V966" s="192"/>
      <c r="W966" s="192"/>
    </row>
    <row r="967" spans="18:23" ht="15" x14ac:dyDescent="0.25">
      <c r="R967" s="209" t="s">
        <v>628</v>
      </c>
      <c r="S967" s="216">
        <v>39020</v>
      </c>
      <c r="T967" s="222" t="s">
        <v>472</v>
      </c>
      <c r="U967" s="192"/>
      <c r="V967" s="192"/>
      <c r="W967" s="192"/>
    </row>
    <row r="968" spans="18:23" ht="15" x14ac:dyDescent="0.25">
      <c r="R968" s="209" t="s">
        <v>629</v>
      </c>
      <c r="S968" s="216">
        <v>29050</v>
      </c>
      <c r="T968" s="222" t="s">
        <v>464</v>
      </c>
      <c r="U968" s="192"/>
      <c r="V968" s="192"/>
      <c r="W968" s="192"/>
    </row>
    <row r="969" spans="18:23" ht="15" x14ac:dyDescent="0.25">
      <c r="R969" s="209" t="s">
        <v>127</v>
      </c>
      <c r="S969" s="218" t="s">
        <v>128</v>
      </c>
      <c r="T969" s="222" t="s">
        <v>444</v>
      </c>
      <c r="U969" s="192"/>
      <c r="V969" s="192"/>
      <c r="W969" s="192"/>
    </row>
    <row r="970" spans="18:23" ht="15" x14ac:dyDescent="0.25">
      <c r="R970" s="209" t="s">
        <v>129</v>
      </c>
      <c r="S970" s="216">
        <v>53020</v>
      </c>
      <c r="T970" s="222" t="s">
        <v>470</v>
      </c>
      <c r="U970" s="192"/>
      <c r="V970" s="192"/>
      <c r="W970" s="192"/>
    </row>
    <row r="971" spans="18:23" ht="15" x14ac:dyDescent="0.25">
      <c r="R971" s="209" t="s">
        <v>630</v>
      </c>
      <c r="S971" s="216">
        <v>30070</v>
      </c>
      <c r="T971" s="222" t="s">
        <v>452</v>
      </c>
      <c r="U971" s="192"/>
      <c r="V971" s="192"/>
      <c r="W971" s="192"/>
    </row>
    <row r="972" spans="18:23" ht="15" x14ac:dyDescent="0.25">
      <c r="R972" s="209" t="s">
        <v>130</v>
      </c>
      <c r="S972" s="216">
        <v>63035</v>
      </c>
      <c r="T972" s="222" t="s">
        <v>467</v>
      </c>
      <c r="U972" s="192"/>
      <c r="V972" s="192"/>
      <c r="W972" s="192"/>
    </row>
    <row r="973" spans="18:23" ht="15" x14ac:dyDescent="0.25">
      <c r="R973" s="209" t="s">
        <v>131</v>
      </c>
      <c r="S973" s="216">
        <v>35045</v>
      </c>
      <c r="T973" s="222" t="s">
        <v>450</v>
      </c>
      <c r="U973" s="192"/>
      <c r="V973" s="192"/>
      <c r="W973" s="192"/>
    </row>
    <row r="974" spans="18:23" ht="15" x14ac:dyDescent="0.25">
      <c r="R974" s="209" t="s">
        <v>132</v>
      </c>
      <c r="S974" s="216">
        <v>53040</v>
      </c>
      <c r="T974" s="222" t="s">
        <v>470</v>
      </c>
      <c r="U974" s="192"/>
      <c r="V974" s="192"/>
      <c r="W974" s="192"/>
    </row>
    <row r="975" spans="18:23" ht="15" x14ac:dyDescent="0.25">
      <c r="R975" s="209" t="s">
        <v>631</v>
      </c>
      <c r="S975" s="216">
        <v>17065</v>
      </c>
      <c r="T975" s="222" t="s">
        <v>464</v>
      </c>
      <c r="U975" s="192"/>
      <c r="V975" s="192"/>
      <c r="W975" s="192"/>
    </row>
    <row r="976" spans="18:23" ht="15" x14ac:dyDescent="0.25">
      <c r="R976" s="209" t="s">
        <v>632</v>
      </c>
      <c r="S976" s="216">
        <v>63040</v>
      </c>
      <c r="T976" s="222" t="s">
        <v>467</v>
      </c>
      <c r="U976" s="192"/>
      <c r="V976" s="192"/>
      <c r="W976" s="192"/>
    </row>
    <row r="977" spans="18:23" ht="15" x14ac:dyDescent="0.25">
      <c r="R977" s="209" t="s">
        <v>133</v>
      </c>
      <c r="S977" s="216">
        <v>30100</v>
      </c>
      <c r="T977" s="222" t="s">
        <v>452</v>
      </c>
      <c r="U977" s="192"/>
      <c r="V977" s="192"/>
      <c r="W977" s="192"/>
    </row>
    <row r="978" spans="18:23" ht="15" x14ac:dyDescent="0.25">
      <c r="R978" s="209" t="s">
        <v>134</v>
      </c>
      <c r="S978" s="216">
        <v>39145</v>
      </c>
      <c r="T978" s="222" t="s">
        <v>472</v>
      </c>
      <c r="U978" s="192"/>
      <c r="V978" s="192"/>
      <c r="W978" s="192"/>
    </row>
    <row r="979" spans="18:23" ht="15" x14ac:dyDescent="0.25">
      <c r="R979" s="209" t="s">
        <v>633</v>
      </c>
      <c r="S979" s="216">
        <v>39130</v>
      </c>
      <c r="T979" s="222" t="s">
        <v>472</v>
      </c>
      <c r="U979" s="192"/>
      <c r="V979" s="192"/>
      <c r="W979" s="192"/>
    </row>
    <row r="980" spans="18:23" ht="15" x14ac:dyDescent="0.25">
      <c r="R980" s="209" t="s">
        <v>634</v>
      </c>
      <c r="S980" s="216">
        <v>26010</v>
      </c>
      <c r="T980" s="222" t="s">
        <v>464</v>
      </c>
      <c r="U980" s="192"/>
      <c r="V980" s="192"/>
      <c r="W980" s="192"/>
    </row>
    <row r="981" spans="18:23" ht="15" x14ac:dyDescent="0.25">
      <c r="R981" s="209" t="s">
        <v>135</v>
      </c>
      <c r="S981" s="216">
        <v>77043</v>
      </c>
      <c r="T981" s="222" t="s">
        <v>468</v>
      </c>
      <c r="U981" s="192"/>
      <c r="V981" s="192"/>
      <c r="W981" s="192"/>
    </row>
    <row r="982" spans="18:23" ht="15" x14ac:dyDescent="0.25">
      <c r="R982" s="209" t="s">
        <v>136</v>
      </c>
      <c r="S982" s="217">
        <v>30085</v>
      </c>
      <c r="T982" s="222" t="s">
        <v>452</v>
      </c>
      <c r="U982" s="192"/>
      <c r="V982" s="192"/>
      <c r="W982" s="192"/>
    </row>
    <row r="983" spans="18:23" ht="15" x14ac:dyDescent="0.25">
      <c r="R983" s="209" t="s">
        <v>137</v>
      </c>
      <c r="S983" s="216">
        <v>56050</v>
      </c>
      <c r="T983" s="222" t="s">
        <v>470</v>
      </c>
      <c r="U983" s="192"/>
      <c r="V983" s="192"/>
      <c r="W983" s="192"/>
    </row>
    <row r="984" spans="18:23" ht="15" x14ac:dyDescent="0.25">
      <c r="R984" s="209" t="s">
        <v>138</v>
      </c>
      <c r="S984" s="216">
        <v>51030</v>
      </c>
      <c r="T984" s="222" t="s">
        <v>450</v>
      </c>
      <c r="U984" s="192"/>
      <c r="V984" s="192"/>
      <c r="W984" s="192"/>
    </row>
    <row r="985" spans="18:23" ht="15" x14ac:dyDescent="0.25">
      <c r="R985" s="209" t="s">
        <v>139</v>
      </c>
      <c r="S985" s="216">
        <v>35020</v>
      </c>
      <c r="T985" s="222" t="s">
        <v>450</v>
      </c>
      <c r="U985" s="192"/>
      <c r="V985" s="192"/>
      <c r="W985" s="192"/>
    </row>
    <row r="986" spans="18:23" ht="15" x14ac:dyDescent="0.25">
      <c r="R986" s="209" t="s">
        <v>635</v>
      </c>
      <c r="S986" s="216">
        <v>27070</v>
      </c>
      <c r="T986" s="222" t="s">
        <v>464</v>
      </c>
      <c r="U986" s="192"/>
      <c r="V986" s="192"/>
      <c r="W986" s="192"/>
    </row>
    <row r="987" spans="18:23" ht="15" x14ac:dyDescent="0.25">
      <c r="R987" s="209" t="s">
        <v>140</v>
      </c>
      <c r="S987" s="216">
        <v>15058</v>
      </c>
      <c r="T987" s="222" t="s">
        <v>448</v>
      </c>
      <c r="U987" s="192"/>
      <c r="V987" s="192"/>
      <c r="W987" s="192"/>
    </row>
    <row r="988" spans="18:23" ht="15" x14ac:dyDescent="0.25">
      <c r="R988" s="209" t="s">
        <v>141</v>
      </c>
      <c r="S988" s="218" t="s">
        <v>142</v>
      </c>
      <c r="T988" s="222" t="s">
        <v>463</v>
      </c>
      <c r="U988" s="192"/>
      <c r="V988" s="192"/>
      <c r="W988" s="192"/>
    </row>
    <row r="989" spans="18:23" ht="15" x14ac:dyDescent="0.25">
      <c r="R989" s="209" t="s">
        <v>143</v>
      </c>
      <c r="S989" s="216">
        <v>11055</v>
      </c>
      <c r="T989" s="222" t="s">
        <v>444</v>
      </c>
      <c r="U989" s="192"/>
      <c r="V989" s="192"/>
      <c r="W989" s="192"/>
    </row>
    <row r="990" spans="18:23" ht="15" x14ac:dyDescent="0.25">
      <c r="R990" s="209" t="s">
        <v>144</v>
      </c>
      <c r="S990" s="216">
        <v>54090</v>
      </c>
      <c r="T990" s="222" t="s">
        <v>470</v>
      </c>
      <c r="U990" s="192"/>
      <c r="V990" s="192"/>
      <c r="W990" s="192"/>
    </row>
    <row r="991" spans="18:23" ht="15" x14ac:dyDescent="0.25">
      <c r="R991" s="209" t="s">
        <v>636</v>
      </c>
      <c r="S991" s="216">
        <v>29125</v>
      </c>
      <c r="T991" s="222" t="s">
        <v>464</v>
      </c>
      <c r="U991" s="192"/>
      <c r="V991" s="192"/>
      <c r="W991" s="192"/>
    </row>
    <row r="992" spans="18:23" ht="15" x14ac:dyDescent="0.25">
      <c r="R992" s="209" t="s">
        <v>145</v>
      </c>
      <c r="S992" s="216">
        <v>80070</v>
      </c>
      <c r="T992" s="222" t="s">
        <v>455</v>
      </c>
      <c r="U992" s="192"/>
      <c r="V992" s="192"/>
      <c r="W992" s="192"/>
    </row>
    <row r="993" spans="18:23" ht="15" x14ac:dyDescent="0.25">
      <c r="R993" s="209" t="s">
        <v>146</v>
      </c>
      <c r="S993" s="216">
        <v>39005</v>
      </c>
      <c r="T993" s="222" t="s">
        <v>472</v>
      </c>
      <c r="U993" s="192"/>
      <c r="V993" s="192"/>
      <c r="W993" s="192"/>
    </row>
    <row r="994" spans="18:23" ht="15" x14ac:dyDescent="0.25">
      <c r="R994" s="209" t="s">
        <v>147</v>
      </c>
      <c r="S994" s="216">
        <v>92070</v>
      </c>
      <c r="T994" s="222" t="s">
        <v>446</v>
      </c>
      <c r="U994" s="192"/>
      <c r="V994" s="192"/>
      <c r="W994" s="192"/>
    </row>
    <row r="995" spans="18:23" ht="15" x14ac:dyDescent="0.25">
      <c r="R995" s="209" t="s">
        <v>148</v>
      </c>
      <c r="S995" s="216">
        <v>37245</v>
      </c>
      <c r="T995" s="222" t="s">
        <v>450</v>
      </c>
      <c r="U995" s="192"/>
      <c r="V995" s="192"/>
      <c r="W995" s="192"/>
    </row>
    <row r="996" spans="18:23" ht="15" x14ac:dyDescent="0.25">
      <c r="R996" s="209" t="s">
        <v>637</v>
      </c>
      <c r="S996" s="216">
        <v>70040</v>
      </c>
      <c r="T996" s="222" t="s">
        <v>470</v>
      </c>
      <c r="U996" s="192"/>
      <c r="V996" s="192"/>
      <c r="W996" s="192"/>
    </row>
    <row r="997" spans="18:23" ht="15" x14ac:dyDescent="0.25">
      <c r="R997" s="209" t="s">
        <v>149</v>
      </c>
      <c r="S997" s="216">
        <v>60020</v>
      </c>
      <c r="T997" s="222" t="s">
        <v>467</v>
      </c>
      <c r="U997" s="192"/>
      <c r="V997" s="192"/>
      <c r="W997" s="192"/>
    </row>
    <row r="998" spans="18:23" ht="15" x14ac:dyDescent="0.25">
      <c r="R998" s="209" t="s">
        <v>150</v>
      </c>
      <c r="S998" s="216">
        <v>38005</v>
      </c>
      <c r="T998" s="222" t="s">
        <v>472</v>
      </c>
      <c r="U998" s="192"/>
      <c r="V998" s="192"/>
      <c r="W998" s="192"/>
    </row>
    <row r="999" spans="18:23" ht="15" x14ac:dyDescent="0.25">
      <c r="R999" s="209" t="s">
        <v>638</v>
      </c>
      <c r="S999" s="216">
        <v>33007</v>
      </c>
      <c r="T999" s="222" t="s">
        <v>464</v>
      </c>
      <c r="U999" s="192"/>
      <c r="V999" s="192"/>
      <c r="W999" s="192"/>
    </row>
    <row r="1000" spans="18:23" ht="15" x14ac:dyDescent="0.25">
      <c r="R1000" s="209" t="s">
        <v>639</v>
      </c>
      <c r="S1000" s="216">
        <v>71015</v>
      </c>
      <c r="T1000" s="222" t="s">
        <v>470</v>
      </c>
      <c r="U1000" s="192"/>
      <c r="V1000" s="192"/>
      <c r="W1000" s="192"/>
    </row>
    <row r="1001" spans="18:23" ht="15" x14ac:dyDescent="0.25">
      <c r="R1001" s="209" t="s">
        <v>151</v>
      </c>
      <c r="S1001" s="218" t="s">
        <v>152</v>
      </c>
      <c r="T1001" s="222" t="s">
        <v>444</v>
      </c>
      <c r="U1001" s="192"/>
      <c r="V1001" s="192"/>
      <c r="W1001" s="192"/>
    </row>
    <row r="1002" spans="18:23" ht="15" x14ac:dyDescent="0.25">
      <c r="R1002" s="209" t="s">
        <v>640</v>
      </c>
      <c r="S1002" s="216">
        <v>48045</v>
      </c>
      <c r="T1002" s="222" t="s">
        <v>470</v>
      </c>
      <c r="U1002" s="192"/>
      <c r="V1002" s="192"/>
      <c r="W1002" s="192"/>
    </row>
    <row r="1003" spans="18:23" ht="15" x14ac:dyDescent="0.25">
      <c r="R1003" s="209" t="s">
        <v>153</v>
      </c>
      <c r="S1003" s="216">
        <v>29005</v>
      </c>
      <c r="T1003" s="222" t="s">
        <v>464</v>
      </c>
      <c r="U1003" s="192"/>
      <c r="V1003" s="192"/>
      <c r="W1003" s="192"/>
    </row>
    <row r="1004" spans="18:23" ht="15" x14ac:dyDescent="0.25">
      <c r="R1004" s="209" t="s">
        <v>154</v>
      </c>
      <c r="S1004" s="216">
        <v>61027</v>
      </c>
      <c r="T1004" s="222" t="s">
        <v>467</v>
      </c>
      <c r="U1004" s="192"/>
      <c r="V1004" s="192"/>
      <c r="W1004" s="192"/>
    </row>
    <row r="1005" spans="18:23" ht="15" x14ac:dyDescent="0.25">
      <c r="R1005" s="209" t="s">
        <v>155</v>
      </c>
      <c r="S1005" s="216">
        <v>92045</v>
      </c>
      <c r="T1005" s="222" t="s">
        <v>446</v>
      </c>
      <c r="U1005" s="192"/>
      <c r="V1005" s="192"/>
      <c r="W1005" s="192"/>
    </row>
    <row r="1006" spans="18:23" ht="15" x14ac:dyDescent="0.25">
      <c r="R1006" s="209" t="s">
        <v>156</v>
      </c>
      <c r="S1006" s="216">
        <v>34085</v>
      </c>
      <c r="T1006" s="222" t="s">
        <v>448</v>
      </c>
      <c r="U1006" s="192"/>
      <c r="V1006" s="192"/>
      <c r="W1006" s="192"/>
    </row>
    <row r="1007" spans="18:23" ht="15" x14ac:dyDescent="0.25">
      <c r="R1007" s="209" t="s">
        <v>157</v>
      </c>
      <c r="S1007" s="216">
        <v>35027</v>
      </c>
      <c r="T1007" s="222" t="s">
        <v>450</v>
      </c>
      <c r="U1007" s="192"/>
      <c r="V1007" s="192"/>
      <c r="W1007" s="192"/>
    </row>
    <row r="1008" spans="18:23" ht="15" x14ac:dyDescent="0.25">
      <c r="R1008" s="209" t="s">
        <v>158</v>
      </c>
      <c r="S1008" s="216">
        <v>21005</v>
      </c>
      <c r="T1008" s="222" t="s">
        <v>448</v>
      </c>
      <c r="U1008" s="192"/>
      <c r="V1008" s="192"/>
      <c r="W1008" s="192"/>
    </row>
    <row r="1009" spans="18:23" ht="15" x14ac:dyDescent="0.25">
      <c r="R1009" s="209" t="s">
        <v>159</v>
      </c>
      <c r="S1009" s="216">
        <v>34090</v>
      </c>
      <c r="T1009" s="222" t="s">
        <v>448</v>
      </c>
      <c r="U1009" s="192"/>
      <c r="V1009" s="192"/>
      <c r="W1009" s="192"/>
    </row>
    <row r="1010" spans="18:23" ht="15" x14ac:dyDescent="0.25">
      <c r="R1010" s="209" t="s">
        <v>160</v>
      </c>
      <c r="S1010" s="216" t="s">
        <v>161</v>
      </c>
      <c r="T1010" s="222" t="s">
        <v>444</v>
      </c>
      <c r="U1010" s="192"/>
      <c r="V1010" s="192"/>
      <c r="W1010" s="192"/>
    </row>
    <row r="1011" spans="18:23" ht="15" x14ac:dyDescent="0.25">
      <c r="R1011" s="209" t="s">
        <v>162</v>
      </c>
      <c r="S1011" s="216">
        <v>16055</v>
      </c>
      <c r="T1011" s="222" t="s">
        <v>448</v>
      </c>
      <c r="U1011" s="192"/>
      <c r="V1011" s="192"/>
      <c r="W1011" s="192"/>
    </row>
    <row r="1012" spans="18:23" ht="15" x14ac:dyDescent="0.25">
      <c r="R1012" s="209" t="s">
        <v>363</v>
      </c>
      <c r="S1012" s="216">
        <v>70005</v>
      </c>
      <c r="T1012" s="222" t="s">
        <v>470</v>
      </c>
      <c r="U1012" s="192"/>
      <c r="V1012" s="192"/>
      <c r="W1012" s="192"/>
    </row>
    <row r="1013" spans="18:23" ht="15" x14ac:dyDescent="0.25">
      <c r="R1013" s="209" t="s">
        <v>641</v>
      </c>
      <c r="S1013" s="216">
        <v>56030</v>
      </c>
      <c r="T1013" s="222" t="s">
        <v>470</v>
      </c>
      <c r="U1013" s="192"/>
      <c r="V1013" s="192"/>
      <c r="W1013" s="192"/>
    </row>
    <row r="1014" spans="18:23" ht="15" x14ac:dyDescent="0.25">
      <c r="R1014" s="209" t="s">
        <v>642</v>
      </c>
      <c r="S1014" s="216">
        <v>39135</v>
      </c>
      <c r="T1014" s="222" t="s">
        <v>472</v>
      </c>
      <c r="U1014" s="192"/>
      <c r="V1014" s="192"/>
      <c r="W1014" s="192"/>
    </row>
    <row r="1015" spans="18:23" ht="15" x14ac:dyDescent="0.25">
      <c r="R1015" s="209" t="s">
        <v>643</v>
      </c>
      <c r="S1015" s="216">
        <v>10060</v>
      </c>
      <c r="T1015" s="222" t="s">
        <v>444</v>
      </c>
      <c r="U1015" s="192"/>
      <c r="V1015" s="192"/>
      <c r="W1015" s="192"/>
    </row>
    <row r="1016" spans="18:23" ht="15" x14ac:dyDescent="0.25">
      <c r="R1016" s="209" t="s">
        <v>644</v>
      </c>
      <c r="S1016" s="216">
        <v>54065</v>
      </c>
      <c r="T1016" s="222" t="s">
        <v>470</v>
      </c>
      <c r="U1016" s="192"/>
      <c r="V1016" s="192"/>
      <c r="W1016" s="192"/>
    </row>
    <row r="1017" spans="18:23" ht="15" x14ac:dyDescent="0.25">
      <c r="R1017" s="209" t="s">
        <v>645</v>
      </c>
      <c r="S1017" s="216">
        <v>19117</v>
      </c>
      <c r="T1017" s="222" t="s">
        <v>464</v>
      </c>
      <c r="U1017" s="192"/>
      <c r="V1017" s="192"/>
      <c r="W1017" s="192"/>
    </row>
    <row r="1018" spans="18:23" ht="15" x14ac:dyDescent="0.25">
      <c r="R1018" s="209" t="s">
        <v>364</v>
      </c>
      <c r="S1018" s="216">
        <v>44005</v>
      </c>
      <c r="T1018" s="222" t="s">
        <v>452</v>
      </c>
      <c r="U1018" s="192"/>
      <c r="V1018" s="192"/>
      <c r="W1018" s="192"/>
    </row>
    <row r="1019" spans="18:23" ht="15" x14ac:dyDescent="0.25">
      <c r="R1019" s="209" t="s">
        <v>365</v>
      </c>
      <c r="S1019" s="216" t="s">
        <v>366</v>
      </c>
      <c r="T1019" s="222" t="s">
        <v>444</v>
      </c>
      <c r="U1019" s="192"/>
      <c r="V1019" s="192"/>
      <c r="W1019" s="192"/>
    </row>
    <row r="1020" spans="18:23" ht="15" x14ac:dyDescent="0.25">
      <c r="R1020" s="209" t="s">
        <v>367</v>
      </c>
      <c r="S1020" s="216">
        <v>27008</v>
      </c>
      <c r="T1020" s="222" t="s">
        <v>464</v>
      </c>
      <c r="U1020" s="192"/>
      <c r="V1020" s="192"/>
      <c r="W1020" s="192"/>
    </row>
    <row r="1021" spans="18:23" ht="15" x14ac:dyDescent="0.25">
      <c r="R1021" s="209" t="s">
        <v>368</v>
      </c>
      <c r="S1021" s="216">
        <v>50023</v>
      </c>
      <c r="T1021" s="222" t="s">
        <v>472</v>
      </c>
      <c r="U1021" s="192"/>
      <c r="V1021" s="192"/>
      <c r="W1021" s="192"/>
    </row>
    <row r="1022" spans="18:23" ht="15" x14ac:dyDescent="0.25">
      <c r="R1022" s="209" t="s">
        <v>646</v>
      </c>
      <c r="S1022" s="216">
        <v>28005</v>
      </c>
      <c r="T1022" s="222" t="s">
        <v>464</v>
      </c>
      <c r="U1022" s="192"/>
      <c r="V1022" s="192"/>
      <c r="W1022" s="192"/>
    </row>
    <row r="1023" spans="18:23" ht="15" x14ac:dyDescent="0.25">
      <c r="R1023" s="209" t="s">
        <v>369</v>
      </c>
      <c r="S1023" s="216">
        <v>62080</v>
      </c>
      <c r="T1023" s="222" t="s">
        <v>467</v>
      </c>
      <c r="U1023" s="192"/>
      <c r="V1023" s="192"/>
      <c r="W1023" s="192"/>
    </row>
    <row r="1024" spans="18:23" ht="15" x14ac:dyDescent="0.25">
      <c r="R1024" s="209" t="s">
        <v>647</v>
      </c>
      <c r="S1024" s="218" t="s">
        <v>648</v>
      </c>
      <c r="T1024" s="222" t="s">
        <v>444</v>
      </c>
      <c r="U1024" s="192"/>
      <c r="V1024" s="192"/>
      <c r="W1024" s="192"/>
    </row>
    <row r="1025" spans="18:23" ht="15" x14ac:dyDescent="0.25">
      <c r="R1025" s="209" t="s">
        <v>370</v>
      </c>
      <c r="S1025" s="216">
        <v>50090</v>
      </c>
      <c r="T1025" s="222" t="s">
        <v>472</v>
      </c>
      <c r="U1025" s="192"/>
      <c r="V1025" s="192"/>
      <c r="W1025" s="192"/>
    </row>
    <row r="1026" spans="18:23" ht="15" x14ac:dyDescent="0.25">
      <c r="R1026" s="209" t="s">
        <v>371</v>
      </c>
      <c r="S1026" s="216">
        <v>71025</v>
      </c>
      <c r="T1026" s="222" t="s">
        <v>470</v>
      </c>
      <c r="U1026" s="192"/>
      <c r="V1026" s="192"/>
      <c r="W1026" s="192"/>
    </row>
    <row r="1027" spans="18:23" ht="15" x14ac:dyDescent="0.25">
      <c r="R1027" s="209" t="s">
        <v>372</v>
      </c>
      <c r="S1027" s="213">
        <v>70052</v>
      </c>
      <c r="T1027" s="222" t="s">
        <v>470</v>
      </c>
      <c r="U1027" s="192"/>
      <c r="V1027" s="192"/>
      <c r="W1027" s="192"/>
    </row>
    <row r="1028" spans="18:23" ht="15" x14ac:dyDescent="0.25">
      <c r="R1028" s="209" t="s">
        <v>373</v>
      </c>
      <c r="S1028" s="218" t="s">
        <v>374</v>
      </c>
      <c r="T1028" s="222" t="s">
        <v>444</v>
      </c>
      <c r="U1028" s="192"/>
      <c r="V1028" s="192"/>
      <c r="W1028" s="192"/>
    </row>
    <row r="1029" spans="18:23" ht="15" x14ac:dyDescent="0.25">
      <c r="R1029" s="209" t="s">
        <v>375</v>
      </c>
      <c r="S1029" s="216">
        <v>97040</v>
      </c>
      <c r="T1029" s="222" t="s">
        <v>459</v>
      </c>
      <c r="U1029" s="192"/>
      <c r="V1029" s="192"/>
      <c r="W1029" s="192"/>
    </row>
    <row r="1030" spans="18:23" ht="15" x14ac:dyDescent="0.25">
      <c r="R1030" s="209" t="s">
        <v>376</v>
      </c>
      <c r="S1030" s="216">
        <v>41080</v>
      </c>
      <c r="T1030" s="222" t="s">
        <v>452</v>
      </c>
      <c r="U1030" s="192"/>
      <c r="V1030" s="192"/>
      <c r="W1030" s="192"/>
    </row>
    <row r="1031" spans="18:23" ht="15" x14ac:dyDescent="0.25">
      <c r="R1031" s="209" t="s">
        <v>377</v>
      </c>
      <c r="S1031" s="216">
        <v>26048</v>
      </c>
      <c r="T1031" s="222" t="s">
        <v>464</v>
      </c>
      <c r="U1031" s="192"/>
      <c r="V1031" s="192"/>
      <c r="W1031" s="192"/>
    </row>
    <row r="1032" spans="18:23" ht="15" x14ac:dyDescent="0.25">
      <c r="R1032" s="209" t="s">
        <v>649</v>
      </c>
      <c r="S1032" s="216">
        <v>89045</v>
      </c>
      <c r="T1032" s="222" t="s">
        <v>457</v>
      </c>
      <c r="U1032" s="192"/>
      <c r="V1032" s="192"/>
      <c r="W1032" s="192"/>
    </row>
    <row r="1033" spans="18:23" ht="15" x14ac:dyDescent="0.25">
      <c r="R1033" s="209" t="s">
        <v>378</v>
      </c>
      <c r="S1033" s="216">
        <v>89040</v>
      </c>
      <c r="T1033" s="222" t="s">
        <v>457</v>
      </c>
      <c r="U1033" s="192"/>
      <c r="V1033" s="192"/>
      <c r="W1033" s="192"/>
    </row>
    <row r="1034" spans="18:23" ht="15" x14ac:dyDescent="0.25">
      <c r="R1034" s="209" t="s">
        <v>379</v>
      </c>
      <c r="S1034" s="216">
        <v>66127</v>
      </c>
      <c r="T1034" s="222" t="s">
        <v>454</v>
      </c>
      <c r="U1034" s="192"/>
      <c r="V1034" s="192"/>
      <c r="W1034" s="192"/>
    </row>
    <row r="1035" spans="18:23" ht="15" x14ac:dyDescent="0.25">
      <c r="R1035" s="209" t="s">
        <v>380</v>
      </c>
      <c r="S1035" s="213">
        <v>97007</v>
      </c>
      <c r="T1035" s="222" t="s">
        <v>459</v>
      </c>
      <c r="U1035" s="192"/>
      <c r="V1035" s="192"/>
      <c r="W1035" s="192"/>
    </row>
    <row r="1036" spans="18:23" ht="15" x14ac:dyDescent="0.25">
      <c r="R1036" s="209" t="s">
        <v>381</v>
      </c>
      <c r="S1036" s="216">
        <v>22020</v>
      </c>
      <c r="T1036" s="222" t="s">
        <v>448</v>
      </c>
      <c r="U1036" s="192"/>
      <c r="V1036" s="192"/>
      <c r="W1036" s="192"/>
    </row>
    <row r="1037" spans="18:23" ht="15" x14ac:dyDescent="0.25">
      <c r="R1037" s="209" t="s">
        <v>382</v>
      </c>
      <c r="S1037" s="216">
        <v>36033</v>
      </c>
      <c r="T1037" s="222" t="s">
        <v>450</v>
      </c>
      <c r="U1037" s="192"/>
      <c r="V1037" s="192"/>
      <c r="W1037" s="192"/>
    </row>
    <row r="1038" spans="18:23" ht="15" x14ac:dyDescent="0.25">
      <c r="R1038" s="209" t="s">
        <v>383</v>
      </c>
      <c r="S1038" s="216">
        <v>84010</v>
      </c>
      <c r="T1038" s="222" t="s">
        <v>455</v>
      </c>
      <c r="U1038" s="192"/>
      <c r="V1038" s="192"/>
      <c r="W1038" s="192"/>
    </row>
    <row r="1039" spans="18:23" ht="15" x14ac:dyDescent="0.25">
      <c r="R1039" s="209" t="s">
        <v>650</v>
      </c>
      <c r="S1039" s="216">
        <v>84095</v>
      </c>
      <c r="T1039" s="222" t="s">
        <v>455</v>
      </c>
      <c r="U1039" s="192"/>
      <c r="V1039" s="192"/>
      <c r="W1039" s="192"/>
    </row>
    <row r="1040" spans="18:23" ht="15" x14ac:dyDescent="0.25">
      <c r="R1040" s="209" t="s">
        <v>384</v>
      </c>
      <c r="S1040" s="216">
        <v>47035</v>
      </c>
      <c r="T1040" s="222" t="s">
        <v>470</v>
      </c>
      <c r="U1040" s="192"/>
      <c r="V1040" s="192"/>
      <c r="W1040" s="192"/>
    </row>
    <row r="1041" spans="18:23" ht="15" x14ac:dyDescent="0.25">
      <c r="R1041" s="209" t="s">
        <v>385</v>
      </c>
      <c r="S1041" s="216">
        <v>43027</v>
      </c>
      <c r="T1041" s="222" t="s">
        <v>452</v>
      </c>
      <c r="U1041" s="192"/>
      <c r="V1041" s="192"/>
      <c r="W1041" s="192"/>
    </row>
    <row r="1042" spans="18:23" ht="15" x14ac:dyDescent="0.25">
      <c r="R1042" s="209" t="s">
        <v>651</v>
      </c>
      <c r="S1042" s="218" t="s">
        <v>652</v>
      </c>
      <c r="T1042" s="222" t="s">
        <v>463</v>
      </c>
      <c r="U1042" s="192"/>
      <c r="V1042" s="192"/>
      <c r="W1042" s="192"/>
    </row>
    <row r="1043" spans="18:23" ht="15" x14ac:dyDescent="0.25">
      <c r="R1043" s="209" t="s">
        <v>386</v>
      </c>
      <c r="S1043" s="213">
        <v>53052</v>
      </c>
      <c r="T1043" s="222" t="s">
        <v>470</v>
      </c>
      <c r="U1043" s="192"/>
      <c r="V1043" s="192"/>
      <c r="W1043" s="192"/>
    </row>
    <row r="1044" spans="18:23" ht="15" x14ac:dyDescent="0.25">
      <c r="R1044" s="209" t="s">
        <v>653</v>
      </c>
      <c r="S1044" s="216">
        <v>46045</v>
      </c>
      <c r="T1044" s="222" t="s">
        <v>470</v>
      </c>
      <c r="U1044" s="192"/>
      <c r="V1044" s="192"/>
      <c r="W1044" s="192"/>
    </row>
    <row r="1045" spans="18:23" ht="15" x14ac:dyDescent="0.25">
      <c r="R1045" s="209" t="s">
        <v>654</v>
      </c>
      <c r="S1045" s="216">
        <v>46030</v>
      </c>
      <c r="T1045" s="222" t="s">
        <v>470</v>
      </c>
      <c r="U1045" s="192"/>
      <c r="V1045" s="192"/>
      <c r="W1045" s="192"/>
    </row>
    <row r="1046" spans="18:23" ht="15" x14ac:dyDescent="0.25">
      <c r="R1046" s="209" t="s">
        <v>387</v>
      </c>
      <c r="S1046" s="216">
        <v>45025</v>
      </c>
      <c r="T1046" s="222" t="s">
        <v>452</v>
      </c>
      <c r="U1046" s="192"/>
      <c r="V1046" s="192"/>
      <c r="W1046" s="192"/>
    </row>
    <row r="1047" spans="18:23" ht="15" x14ac:dyDescent="0.25">
      <c r="R1047" s="209" t="s">
        <v>388</v>
      </c>
      <c r="S1047" s="216">
        <v>45008</v>
      </c>
      <c r="T1047" s="222" t="s">
        <v>452</v>
      </c>
      <c r="U1047" s="192"/>
      <c r="V1047" s="192"/>
      <c r="W1047" s="192"/>
    </row>
    <row r="1048" spans="18:23" ht="15" x14ac:dyDescent="0.25">
      <c r="R1048" s="209" t="s">
        <v>655</v>
      </c>
      <c r="S1048" s="216">
        <v>44050</v>
      </c>
      <c r="T1048" s="222" t="s">
        <v>452</v>
      </c>
      <c r="U1048" s="192"/>
      <c r="V1048" s="192"/>
      <c r="W1048" s="192"/>
    </row>
    <row r="1049" spans="18:23" ht="15" x14ac:dyDescent="0.25">
      <c r="R1049" s="209" t="s">
        <v>389</v>
      </c>
      <c r="S1049" s="216">
        <v>42005</v>
      </c>
      <c r="T1049" s="222" t="s">
        <v>452</v>
      </c>
      <c r="U1049" s="192"/>
      <c r="V1049" s="192"/>
      <c r="W1049" s="192"/>
    </row>
    <row r="1050" spans="18:23" ht="15" x14ac:dyDescent="0.25">
      <c r="R1050" s="209" t="s">
        <v>390</v>
      </c>
      <c r="S1050" s="216">
        <v>22035</v>
      </c>
      <c r="T1050" s="222" t="s">
        <v>448</v>
      </c>
      <c r="U1050" s="192"/>
      <c r="V1050" s="192"/>
      <c r="W1050" s="192"/>
    </row>
    <row r="1051" spans="18:23" ht="15" x14ac:dyDescent="0.25">
      <c r="R1051" s="209" t="s">
        <v>656</v>
      </c>
      <c r="S1051" s="216">
        <v>30105</v>
      </c>
      <c r="T1051" s="222" t="s">
        <v>452</v>
      </c>
      <c r="U1051" s="192"/>
      <c r="V1051" s="192"/>
      <c r="W1051" s="192"/>
    </row>
    <row r="1052" spans="18:23" ht="15" x14ac:dyDescent="0.25">
      <c r="R1052" s="209" t="s">
        <v>391</v>
      </c>
      <c r="S1052" s="216">
        <v>30110</v>
      </c>
      <c r="T1052" s="222" t="s">
        <v>452</v>
      </c>
      <c r="U1052" s="192"/>
      <c r="V1052" s="192"/>
      <c r="W1052" s="192"/>
    </row>
    <row r="1053" spans="18:23" ht="15" x14ac:dyDescent="0.25">
      <c r="R1053" s="209" t="s">
        <v>392</v>
      </c>
      <c r="S1053" s="216">
        <v>45105</v>
      </c>
      <c r="T1053" s="222" t="s">
        <v>452</v>
      </c>
      <c r="U1053" s="192"/>
      <c r="V1053" s="192"/>
      <c r="W1053" s="192"/>
    </row>
    <row r="1054" spans="18:23" ht="15" x14ac:dyDescent="0.25">
      <c r="R1054" s="209" t="s">
        <v>393</v>
      </c>
      <c r="S1054" s="216">
        <v>46058</v>
      </c>
      <c r="T1054" s="222" t="s">
        <v>470</v>
      </c>
      <c r="U1054" s="192"/>
      <c r="V1054" s="192"/>
      <c r="W1054" s="192"/>
    </row>
    <row r="1055" spans="18:23" ht="15" x14ac:dyDescent="0.25">
      <c r="R1055" s="209" t="s">
        <v>394</v>
      </c>
      <c r="S1055" s="216">
        <v>95005</v>
      </c>
      <c r="T1055" s="222" t="s">
        <v>459</v>
      </c>
      <c r="U1055" s="192"/>
      <c r="V1055" s="192"/>
      <c r="W1055" s="192"/>
    </row>
    <row r="1056" spans="18:23" ht="15" x14ac:dyDescent="0.25">
      <c r="R1056" s="209" t="s">
        <v>395</v>
      </c>
      <c r="S1056" s="216">
        <v>87042</v>
      </c>
      <c r="T1056" s="222" t="s">
        <v>457</v>
      </c>
      <c r="U1056" s="192"/>
      <c r="V1056" s="192"/>
      <c r="W1056" s="192"/>
    </row>
    <row r="1057" spans="18:23" ht="15" x14ac:dyDescent="0.25">
      <c r="R1057" s="209" t="s">
        <v>396</v>
      </c>
      <c r="S1057" s="216">
        <v>85005</v>
      </c>
      <c r="T1057" s="222" t="s">
        <v>457</v>
      </c>
      <c r="U1057" s="192"/>
      <c r="V1057" s="192"/>
      <c r="W1057" s="192"/>
    </row>
    <row r="1058" spans="18:23" ht="15" x14ac:dyDescent="0.25">
      <c r="R1058" s="209" t="s">
        <v>397</v>
      </c>
      <c r="S1058" s="216">
        <v>13073</v>
      </c>
      <c r="T1058" s="222" t="s">
        <v>444</v>
      </c>
      <c r="U1058" s="192"/>
      <c r="V1058" s="192"/>
      <c r="W1058" s="192"/>
    </row>
    <row r="1059" spans="18:23" ht="15" x14ac:dyDescent="0.25">
      <c r="R1059" s="209" t="s">
        <v>398</v>
      </c>
      <c r="S1059" s="216">
        <v>71075</v>
      </c>
      <c r="T1059" s="222" t="s">
        <v>470</v>
      </c>
      <c r="U1059" s="192"/>
      <c r="V1059" s="192"/>
      <c r="W1059" s="192"/>
    </row>
    <row r="1060" spans="18:23" ht="15" x14ac:dyDescent="0.25">
      <c r="R1060" s="209" t="s">
        <v>399</v>
      </c>
      <c r="S1060" s="216">
        <v>64008</v>
      </c>
      <c r="T1060" s="222" t="s">
        <v>467</v>
      </c>
      <c r="U1060" s="192"/>
      <c r="V1060" s="192"/>
      <c r="W1060" s="192"/>
    </row>
    <row r="1061" spans="18:23" ht="15" x14ac:dyDescent="0.25">
      <c r="R1061" s="209" t="s">
        <v>400</v>
      </c>
      <c r="S1061" s="213">
        <v>31084</v>
      </c>
      <c r="T1061" s="222" t="s">
        <v>464</v>
      </c>
      <c r="U1061" s="192"/>
      <c r="V1061" s="192"/>
      <c r="W1061" s="192"/>
    </row>
    <row r="1062" spans="18:23" ht="15" x14ac:dyDescent="0.25">
      <c r="R1062" s="209" t="s">
        <v>657</v>
      </c>
      <c r="S1062" s="216">
        <v>84045</v>
      </c>
      <c r="T1062" s="222" t="s">
        <v>455</v>
      </c>
      <c r="U1062" s="192"/>
      <c r="V1062" s="192"/>
      <c r="W1062" s="192"/>
    </row>
    <row r="1063" spans="18:23" ht="15" x14ac:dyDescent="0.25">
      <c r="R1063" s="209" t="s">
        <v>401</v>
      </c>
      <c r="S1063" s="216">
        <v>80050</v>
      </c>
      <c r="T1063" s="222" t="s">
        <v>455</v>
      </c>
      <c r="U1063" s="192"/>
      <c r="V1063" s="192"/>
      <c r="W1063" s="192"/>
    </row>
    <row r="1064" spans="18:23" ht="15" x14ac:dyDescent="0.25">
      <c r="R1064" s="209" t="s">
        <v>402</v>
      </c>
      <c r="S1064" s="216">
        <v>39025</v>
      </c>
      <c r="T1064" s="222" t="s">
        <v>472</v>
      </c>
      <c r="U1064" s="192"/>
      <c r="V1064" s="192"/>
      <c r="W1064" s="192"/>
    </row>
    <row r="1065" spans="18:23" ht="15" x14ac:dyDescent="0.25">
      <c r="R1065" s="209" t="s">
        <v>403</v>
      </c>
      <c r="S1065" s="216">
        <v>17035</v>
      </c>
      <c r="T1065" s="222" t="s">
        <v>464</v>
      </c>
      <c r="U1065" s="192"/>
      <c r="V1065" s="192"/>
      <c r="W1065" s="192"/>
    </row>
    <row r="1066" spans="18:23" ht="15" x14ac:dyDescent="0.25">
      <c r="R1066" s="209" t="s">
        <v>658</v>
      </c>
      <c r="S1066" s="216">
        <v>88075</v>
      </c>
      <c r="T1066" s="222" t="s">
        <v>457</v>
      </c>
      <c r="U1066" s="192"/>
      <c r="V1066" s="192"/>
      <c r="W1066" s="192"/>
    </row>
    <row r="1067" spans="18:23" ht="15" x14ac:dyDescent="0.25">
      <c r="R1067" s="209" t="s">
        <v>659</v>
      </c>
      <c r="S1067" s="216">
        <v>71125</v>
      </c>
      <c r="T1067" s="222" t="s">
        <v>470</v>
      </c>
      <c r="U1067" s="192"/>
      <c r="V1067" s="192"/>
      <c r="W1067" s="192"/>
    </row>
    <row r="1068" spans="18:23" ht="15" x14ac:dyDescent="0.25">
      <c r="R1068" s="209" t="s">
        <v>660</v>
      </c>
      <c r="S1068" s="216">
        <v>69030</v>
      </c>
      <c r="T1068" s="222" t="s">
        <v>470</v>
      </c>
      <c r="U1068" s="192"/>
      <c r="V1068" s="192"/>
      <c r="W1068" s="192"/>
    </row>
    <row r="1069" spans="18:23" ht="15" x14ac:dyDescent="0.25">
      <c r="R1069" s="209" t="s">
        <v>404</v>
      </c>
      <c r="S1069" s="216">
        <v>27060</v>
      </c>
      <c r="T1069" s="222" t="s">
        <v>464</v>
      </c>
      <c r="U1069" s="192"/>
      <c r="V1069" s="192"/>
      <c r="W1069" s="192"/>
    </row>
    <row r="1070" spans="18:23" ht="15" x14ac:dyDescent="0.25">
      <c r="R1070" s="209" t="s">
        <v>405</v>
      </c>
      <c r="S1070" s="216">
        <v>11040</v>
      </c>
      <c r="T1070" s="222" t="s">
        <v>444</v>
      </c>
      <c r="U1070" s="192"/>
      <c r="V1070" s="192"/>
      <c r="W1070" s="192"/>
    </row>
    <row r="1071" spans="18:23" ht="15" x14ac:dyDescent="0.25">
      <c r="R1071" s="209" t="s">
        <v>661</v>
      </c>
      <c r="S1071" s="216">
        <v>35055</v>
      </c>
      <c r="T1071" s="222" t="s">
        <v>450</v>
      </c>
      <c r="U1071" s="192"/>
      <c r="V1071" s="192"/>
      <c r="W1071" s="192"/>
    </row>
    <row r="1072" spans="18:23" ht="15" x14ac:dyDescent="0.25">
      <c r="R1072" s="209" t="s">
        <v>406</v>
      </c>
      <c r="S1072" s="216">
        <v>37067</v>
      </c>
      <c r="T1072" s="222" t="s">
        <v>450</v>
      </c>
      <c r="U1072" s="192"/>
      <c r="V1072" s="192"/>
      <c r="W1072" s="192"/>
    </row>
    <row r="1073" spans="18:23" ht="15" x14ac:dyDescent="0.25">
      <c r="R1073" s="209" t="s">
        <v>662</v>
      </c>
      <c r="S1073" s="216">
        <v>42078</v>
      </c>
      <c r="T1073" s="222" t="s">
        <v>452</v>
      </c>
      <c r="U1073" s="192"/>
      <c r="V1073" s="192"/>
      <c r="W1073" s="192"/>
    </row>
    <row r="1074" spans="18:23" ht="15" x14ac:dyDescent="0.25">
      <c r="R1074" s="209" t="s">
        <v>407</v>
      </c>
      <c r="S1074" s="216">
        <v>48038</v>
      </c>
      <c r="T1074" s="222" t="s">
        <v>470</v>
      </c>
      <c r="U1074" s="192"/>
      <c r="V1074" s="192"/>
      <c r="W1074" s="192"/>
    </row>
    <row r="1075" spans="18:23" ht="15" x14ac:dyDescent="0.25">
      <c r="R1075" s="209" t="s">
        <v>663</v>
      </c>
      <c r="S1075" s="216">
        <v>33070</v>
      </c>
      <c r="T1075" s="222" t="s">
        <v>464</v>
      </c>
      <c r="U1075" s="192"/>
      <c r="V1075" s="192"/>
      <c r="W1075" s="192"/>
    </row>
    <row r="1076" spans="18:23" ht="15" x14ac:dyDescent="0.25">
      <c r="R1076" s="209" t="s">
        <v>408</v>
      </c>
      <c r="S1076" s="216" t="s">
        <v>409</v>
      </c>
      <c r="T1076" s="222" t="s">
        <v>444</v>
      </c>
      <c r="U1076" s="192"/>
      <c r="V1076" s="192"/>
      <c r="W1076" s="192"/>
    </row>
    <row r="1077" spans="18:23" ht="15" x14ac:dyDescent="0.25">
      <c r="R1077" s="209" t="s">
        <v>410</v>
      </c>
      <c r="S1077" s="216">
        <v>42060</v>
      </c>
      <c r="T1077" s="222" t="s">
        <v>452</v>
      </c>
      <c r="U1077" s="192"/>
      <c r="V1077" s="192"/>
      <c r="W1077" s="192"/>
    </row>
    <row r="1078" spans="18:23" ht="15" x14ac:dyDescent="0.25">
      <c r="R1078" s="209" t="s">
        <v>411</v>
      </c>
      <c r="S1078" s="216">
        <v>42055</v>
      </c>
      <c r="T1078" s="222" t="s">
        <v>452</v>
      </c>
      <c r="U1078" s="192"/>
      <c r="V1078" s="192"/>
      <c r="W1078" s="192"/>
    </row>
    <row r="1079" spans="18:23" ht="15" x14ac:dyDescent="0.25">
      <c r="R1079" s="209" t="s">
        <v>412</v>
      </c>
      <c r="S1079" s="216">
        <v>78010</v>
      </c>
      <c r="T1079" s="222" t="s">
        <v>468</v>
      </c>
      <c r="U1079" s="192"/>
      <c r="V1079" s="192"/>
      <c r="W1079" s="192"/>
    </row>
    <row r="1080" spans="18:23" ht="15" x14ac:dyDescent="0.25">
      <c r="R1080" s="209" t="s">
        <v>413</v>
      </c>
      <c r="S1080" s="216">
        <v>80140</v>
      </c>
      <c r="T1080" s="222" t="s">
        <v>455</v>
      </c>
      <c r="U1080" s="192"/>
      <c r="V1080" s="192"/>
      <c r="W1080" s="192"/>
    </row>
    <row r="1081" spans="18:23" ht="15" x14ac:dyDescent="0.25">
      <c r="R1081" s="209" t="s">
        <v>664</v>
      </c>
      <c r="S1081" s="216">
        <v>78100</v>
      </c>
      <c r="T1081" s="222" t="s">
        <v>468</v>
      </c>
      <c r="U1081" s="192"/>
      <c r="V1081" s="192"/>
      <c r="W1081" s="192"/>
    </row>
    <row r="1082" spans="18:23" ht="15" x14ac:dyDescent="0.25">
      <c r="R1082" s="209" t="s">
        <v>665</v>
      </c>
      <c r="S1082" s="216">
        <v>82015</v>
      </c>
      <c r="T1082" s="222" t="s">
        <v>455</v>
      </c>
      <c r="U1082" s="192"/>
      <c r="V1082" s="192"/>
      <c r="W1082" s="192"/>
    </row>
    <row r="1083" spans="18:23" ht="15" x14ac:dyDescent="0.25">
      <c r="R1083" s="209" t="s">
        <v>414</v>
      </c>
      <c r="S1083" s="213">
        <v>89008</v>
      </c>
      <c r="T1083" s="222" t="s">
        <v>457</v>
      </c>
      <c r="U1083" s="192"/>
      <c r="V1083" s="192"/>
      <c r="W1083" s="192"/>
    </row>
    <row r="1084" spans="18:23" ht="15" x14ac:dyDescent="0.25">
      <c r="R1084" s="209" t="s">
        <v>666</v>
      </c>
      <c r="S1084" s="216">
        <v>42095</v>
      </c>
      <c r="T1084" s="222" t="s">
        <v>452</v>
      </c>
      <c r="U1084" s="192"/>
      <c r="V1084" s="192"/>
      <c r="W1084" s="192"/>
    </row>
    <row r="1085" spans="18:23" ht="15" x14ac:dyDescent="0.25">
      <c r="R1085" s="209" t="s">
        <v>415</v>
      </c>
      <c r="S1085" s="216">
        <v>26015</v>
      </c>
      <c r="T1085" s="222" t="s">
        <v>464</v>
      </c>
      <c r="U1085" s="192"/>
      <c r="V1085" s="192"/>
      <c r="W1085" s="192"/>
    </row>
    <row r="1086" spans="18:23" ht="15" x14ac:dyDescent="0.25">
      <c r="R1086" s="209" t="s">
        <v>416</v>
      </c>
      <c r="S1086" s="216">
        <v>78005</v>
      </c>
      <c r="T1086" s="222" t="s">
        <v>468</v>
      </c>
      <c r="U1086" s="192"/>
      <c r="V1086" s="192"/>
      <c r="W1086" s="192"/>
    </row>
    <row r="1087" spans="18:23" ht="15" x14ac:dyDescent="0.25">
      <c r="R1087" s="209" t="s">
        <v>667</v>
      </c>
      <c r="S1087" s="216">
        <v>30015</v>
      </c>
      <c r="T1087" s="222" t="s">
        <v>452</v>
      </c>
      <c r="U1087" s="192"/>
      <c r="V1087" s="192"/>
      <c r="W1087" s="192"/>
    </row>
    <row r="1088" spans="18:23" ht="15" x14ac:dyDescent="0.25">
      <c r="R1088" s="209" t="s">
        <v>668</v>
      </c>
      <c r="S1088" s="216">
        <v>87105</v>
      </c>
      <c r="T1088" s="222" t="s">
        <v>457</v>
      </c>
      <c r="U1088" s="192"/>
      <c r="V1088" s="192"/>
      <c r="W1088" s="192"/>
    </row>
    <row r="1089" spans="18:23" ht="15" x14ac:dyDescent="0.25">
      <c r="R1089" s="209" t="s">
        <v>417</v>
      </c>
      <c r="S1089" s="216">
        <v>59020</v>
      </c>
      <c r="T1089" s="222" t="s">
        <v>470</v>
      </c>
      <c r="U1089" s="192"/>
      <c r="V1089" s="192"/>
      <c r="W1089" s="192"/>
    </row>
    <row r="1090" spans="18:23" ht="15" x14ac:dyDescent="0.25">
      <c r="R1090" s="209" t="s">
        <v>418</v>
      </c>
      <c r="S1090" s="216">
        <v>71083</v>
      </c>
      <c r="T1090" s="222" t="s">
        <v>470</v>
      </c>
      <c r="U1090" s="192"/>
      <c r="V1090" s="192"/>
      <c r="W1090" s="192"/>
    </row>
    <row r="1091" spans="18:23" ht="15" x14ac:dyDescent="0.25">
      <c r="R1091" s="209" t="s">
        <v>419</v>
      </c>
      <c r="S1091" s="216">
        <v>71090</v>
      </c>
      <c r="T1091" s="222" t="s">
        <v>470</v>
      </c>
      <c r="U1091" s="192"/>
      <c r="V1091" s="192"/>
      <c r="W1091" s="192"/>
    </row>
    <row r="1092" spans="18:23" ht="15" x14ac:dyDescent="0.25">
      <c r="R1092" s="209" t="s">
        <v>420</v>
      </c>
      <c r="S1092" s="216">
        <v>56005</v>
      </c>
      <c r="T1092" s="222" t="s">
        <v>470</v>
      </c>
      <c r="U1092" s="192"/>
      <c r="V1092" s="192"/>
      <c r="W1092" s="192"/>
    </row>
    <row r="1093" spans="18:23" ht="15" x14ac:dyDescent="0.25">
      <c r="R1093" s="209" t="s">
        <v>421</v>
      </c>
      <c r="S1093" s="216">
        <v>59025</v>
      </c>
      <c r="T1093" s="222" t="s">
        <v>470</v>
      </c>
      <c r="U1093" s="192"/>
      <c r="V1093" s="192"/>
      <c r="W1093" s="192"/>
    </row>
    <row r="1094" spans="18:23" ht="15" x14ac:dyDescent="0.25">
      <c r="R1094" s="209" t="s">
        <v>422</v>
      </c>
      <c r="S1094" s="213">
        <v>39062</v>
      </c>
      <c r="T1094" s="222" t="s">
        <v>472</v>
      </c>
      <c r="U1094" s="192"/>
      <c r="V1094" s="192"/>
      <c r="W1094" s="192"/>
    </row>
    <row r="1095" spans="18:23" ht="15" x14ac:dyDescent="0.25">
      <c r="R1095" s="209" t="s">
        <v>423</v>
      </c>
      <c r="S1095" s="216">
        <v>85025</v>
      </c>
      <c r="T1095" s="222" t="s">
        <v>457</v>
      </c>
      <c r="U1095" s="192"/>
      <c r="V1095" s="192"/>
      <c r="W1095" s="192"/>
    </row>
    <row r="1096" spans="18:23" ht="15" x14ac:dyDescent="0.25">
      <c r="R1096" s="209" t="s">
        <v>424</v>
      </c>
      <c r="S1096" s="216">
        <v>32085</v>
      </c>
      <c r="T1096" s="222" t="s">
        <v>472</v>
      </c>
      <c r="U1096" s="192"/>
      <c r="V1096" s="192"/>
      <c r="W1096" s="192"/>
    </row>
    <row r="1097" spans="18:23" ht="15" x14ac:dyDescent="0.25">
      <c r="R1097" s="209" t="s">
        <v>669</v>
      </c>
      <c r="S1097" s="216">
        <v>84070</v>
      </c>
      <c r="T1097" s="222" t="s">
        <v>455</v>
      </c>
      <c r="U1097" s="192"/>
      <c r="V1097" s="192"/>
      <c r="W1097" s="192"/>
    </row>
    <row r="1098" spans="18:23" ht="15" x14ac:dyDescent="0.25">
      <c r="R1098" s="209" t="s">
        <v>425</v>
      </c>
      <c r="S1098" s="216">
        <v>47030</v>
      </c>
      <c r="T1098" s="222" t="s">
        <v>470</v>
      </c>
      <c r="U1098" s="192"/>
      <c r="V1098" s="192"/>
      <c r="W1098" s="192"/>
    </row>
    <row r="1099" spans="18:23" ht="15" x14ac:dyDescent="0.25">
      <c r="R1099" s="209" t="s">
        <v>426</v>
      </c>
      <c r="S1099" s="216">
        <v>39077</v>
      </c>
      <c r="T1099" s="222" t="s">
        <v>472</v>
      </c>
      <c r="U1099" s="192"/>
      <c r="V1099" s="192"/>
      <c r="W1099" s="192"/>
    </row>
    <row r="1100" spans="18:23" ht="15" x14ac:dyDescent="0.25">
      <c r="R1100" s="209" t="s">
        <v>427</v>
      </c>
      <c r="S1100" s="216">
        <v>47025</v>
      </c>
      <c r="T1100" s="222" t="s">
        <v>470</v>
      </c>
      <c r="U1100" s="192"/>
      <c r="V1100" s="192"/>
      <c r="W1100" s="192"/>
    </row>
    <row r="1101" spans="18:23" ht="15" x14ac:dyDescent="0.25">
      <c r="R1101" s="209" t="s">
        <v>428</v>
      </c>
      <c r="S1101" s="216">
        <v>44080</v>
      </c>
      <c r="T1101" s="222" t="s">
        <v>452</v>
      </c>
      <c r="U1101" s="192"/>
      <c r="V1101" s="192"/>
      <c r="W1101" s="192"/>
    </row>
    <row r="1102" spans="18:23" ht="15" x14ac:dyDescent="0.25">
      <c r="R1102" s="209" t="s">
        <v>429</v>
      </c>
      <c r="S1102" s="216">
        <v>41098</v>
      </c>
      <c r="T1102" s="222" t="s">
        <v>452</v>
      </c>
      <c r="U1102" s="192"/>
      <c r="V1102" s="192"/>
      <c r="W1102" s="192"/>
    </row>
    <row r="1103" spans="18:23" ht="15" x14ac:dyDescent="0.25">
      <c r="R1103" s="209" t="s">
        <v>670</v>
      </c>
      <c r="S1103" s="216">
        <v>76035</v>
      </c>
      <c r="T1103" s="222" t="s">
        <v>468</v>
      </c>
      <c r="U1103" s="192"/>
      <c r="V1103" s="192"/>
      <c r="W1103" s="192"/>
    </row>
    <row r="1104" spans="18:23" ht="15" x14ac:dyDescent="0.25">
      <c r="R1104" s="209" t="s">
        <v>671</v>
      </c>
      <c r="S1104" s="216">
        <v>77060</v>
      </c>
      <c r="T1104" s="222" t="s">
        <v>468</v>
      </c>
      <c r="U1104" s="192"/>
      <c r="V1104" s="192"/>
      <c r="W1104" s="192"/>
    </row>
    <row r="1105" spans="18:23" ht="15" x14ac:dyDescent="0.25">
      <c r="R1105" s="209" t="s">
        <v>430</v>
      </c>
      <c r="S1105" s="216">
        <v>41065</v>
      </c>
      <c r="T1105" s="222" t="s">
        <v>452</v>
      </c>
      <c r="U1105" s="192"/>
      <c r="V1105" s="192"/>
      <c r="W1105" s="192"/>
    </row>
    <row r="1106" spans="18:23" ht="15" x14ac:dyDescent="0.25">
      <c r="R1106" s="209" t="s">
        <v>431</v>
      </c>
      <c r="S1106" s="216">
        <v>66032</v>
      </c>
      <c r="T1106" s="222" t="s">
        <v>454</v>
      </c>
      <c r="U1106" s="192"/>
      <c r="V1106" s="192"/>
      <c r="W1106" s="192"/>
    </row>
    <row r="1107" spans="18:23" ht="15" x14ac:dyDescent="0.25">
      <c r="R1107" s="209" t="s">
        <v>432</v>
      </c>
      <c r="S1107" s="216">
        <v>49040</v>
      </c>
      <c r="T1107" s="222" t="s">
        <v>472</v>
      </c>
      <c r="U1107" s="192"/>
      <c r="V1107" s="192"/>
      <c r="W1107" s="192"/>
    </row>
    <row r="1108" spans="18:23" ht="15" x14ac:dyDescent="0.25">
      <c r="R1108" s="209" t="s">
        <v>433</v>
      </c>
      <c r="S1108" s="216">
        <v>42088</v>
      </c>
      <c r="T1108" s="222" t="s">
        <v>452</v>
      </c>
      <c r="U1108" s="192"/>
      <c r="V1108" s="192"/>
      <c r="W1108" s="192"/>
    </row>
    <row r="1109" spans="18:23" ht="15" x14ac:dyDescent="0.25">
      <c r="R1109" s="209" t="s">
        <v>434</v>
      </c>
      <c r="S1109" s="216">
        <v>40017</v>
      </c>
      <c r="T1109" s="222" t="s">
        <v>452</v>
      </c>
      <c r="U1109" s="192"/>
      <c r="V1109" s="192"/>
      <c r="W1109" s="192"/>
    </row>
    <row r="1110" spans="18:23" ht="15" x14ac:dyDescent="0.25">
      <c r="R1110" s="209" t="s">
        <v>435</v>
      </c>
      <c r="S1110" s="216">
        <v>51020</v>
      </c>
      <c r="T1110" s="222" t="s">
        <v>450</v>
      </c>
      <c r="U1110" s="192"/>
      <c r="V1110" s="192"/>
      <c r="W1110" s="192"/>
    </row>
    <row r="1111" spans="18:23" ht="15" x14ac:dyDescent="0.25">
      <c r="R1111" s="211" t="s">
        <v>436</v>
      </c>
      <c r="S1111" s="220">
        <v>53072</v>
      </c>
      <c r="T1111" s="223" t="s">
        <v>470</v>
      </c>
      <c r="U1111" s="192"/>
      <c r="V1111" s="192"/>
      <c r="W1111" s="192"/>
    </row>
    <row r="1112" spans="18:23" x14ac:dyDescent="0.2">
      <c r="R1112" s="93"/>
      <c r="S1112" s="93"/>
      <c r="T1112" s="93"/>
      <c r="U1112" s="192"/>
      <c r="V1112" s="192"/>
      <c r="W1112" s="192"/>
    </row>
    <row r="1113" spans="18:23" x14ac:dyDescent="0.2">
      <c r="U1113" s="192"/>
      <c r="V1113" s="192"/>
      <c r="W1113" s="192"/>
    </row>
  </sheetData>
  <sheetProtection password="8365" sheet="1" objects="1" scenarios="1"/>
  <mergeCells count="31">
    <mergeCell ref="B52:K53"/>
    <mergeCell ref="A32:K32"/>
    <mergeCell ref="A35:K35"/>
    <mergeCell ref="B43:C43"/>
    <mergeCell ref="B44:C44"/>
    <mergeCell ref="D43:F43"/>
    <mergeCell ref="B39:C39"/>
    <mergeCell ref="B48:K49"/>
    <mergeCell ref="D42:F42"/>
    <mergeCell ref="B38:C38"/>
    <mergeCell ref="D45:F45"/>
    <mergeCell ref="B42:C42"/>
    <mergeCell ref="E39:F39"/>
    <mergeCell ref="D44:F44"/>
    <mergeCell ref="B37:C37"/>
    <mergeCell ref="D37:F37"/>
    <mergeCell ref="C33:E33"/>
    <mergeCell ref="F33:H33"/>
    <mergeCell ref="A2:K2"/>
    <mergeCell ref="B17:K17"/>
    <mergeCell ref="B18:K18"/>
    <mergeCell ref="B19:K19"/>
    <mergeCell ref="B5:K5"/>
    <mergeCell ref="B13:K13"/>
    <mergeCell ref="B6:K6"/>
    <mergeCell ref="B11:K11"/>
    <mergeCell ref="B14:K14"/>
    <mergeCell ref="B7:K7"/>
    <mergeCell ref="B8:K8"/>
    <mergeCell ref="B12:K12"/>
    <mergeCell ref="B16:K16"/>
  </mergeCells>
  <phoneticPr fontId="4" type="noConversion"/>
  <conditionalFormatting sqref="D42:F44 D37:F37">
    <cfRule type="cellIs" dxfId="12" priority="1" stopIfTrue="1" operator="equal">
      <formula>""</formula>
    </cfRule>
  </conditionalFormatting>
  <dataValidations disablePrompts="1" count="2">
    <dataValidation type="textLength" operator="equal" allowBlank="1" showInputMessage="1" showErrorMessage="1" errorTitle="ENTRÉE NON VALIDE" error="Veuillez entrer un numéro de téléphone valide sans espaces (CCCCCCCCCC)." sqref="D44:F44">
      <formula1>10</formula1>
    </dataValidation>
    <dataValidation type="whole" allowBlank="1" showInputMessage="1" showErrorMessage="1" errorTitle="ENTRÉE NON VALIDE" error="Veuillez entrer un nombre entier entre 0 et 999 999" sqref="D45:F45">
      <formula1>0</formula1>
      <formula2>999999</formula2>
    </dataValidation>
  </dataValidations>
  <hyperlinks>
    <hyperlink ref="D15:F15" location="A_1" display="Spécifications pour les régies et agglomérations"/>
    <hyperlink ref="B8:K8" r:id="rId1" display="Lien pour télécharger le Formulaire de l'usage de l'eau potable, MAMOT"/>
    <hyperlink ref="F33" r:id="rId2" display="EAUtrement@mamrot.gouv.qc.ca"/>
    <hyperlink ref="F33:H33" r:id="rId3" display=" EAUtrement@MAMOT.gouv.qc.ca"/>
    <hyperlink ref="K20" r:id="rId4"/>
  </hyperlinks>
  <pageMargins left="0.78740157480314965" right="0.78740157480314965" top="0.98425196850393704" bottom="0.98425196850393704" header="0.51181102362204722" footer="0.51181102362204722"/>
  <pageSetup scale="60" orientation="portrait" r:id="rId5"/>
  <headerFooter alignWithMargins="0"/>
  <colBreaks count="1" manualBreakCount="1">
    <brk id="11" max="1111" man="1"/>
  </colBreaks>
  <drawing r:id="rId6"/>
  <legacyDrawing r:id="rId7"/>
  <controls>
    <mc:AlternateContent xmlns:mc="http://schemas.openxmlformats.org/markup-compatibility/2006">
      <mc:Choice Requires="x14">
        <control shapeId="2072" r:id="rId8" name="ComboBox1">
          <controlPr locked="0" defaultSize="0" autoLine="0" linkedCell="D37" listFillRange="R2:R1111" r:id="rId9">
            <anchor moveWithCells="1">
              <from>
                <xdr:col>3</xdr:col>
                <xdr:colOff>9525</xdr:colOff>
                <xdr:row>36</xdr:row>
                <xdr:rowOff>9525</xdr:rowOff>
              </from>
              <to>
                <xdr:col>6</xdr:col>
                <xdr:colOff>47625</xdr:colOff>
                <xdr:row>36</xdr:row>
                <xdr:rowOff>285750</xdr:rowOff>
              </to>
            </anchor>
          </controlPr>
        </control>
      </mc:Choice>
      <mc:Fallback>
        <control shapeId="2072" r:id="rId8" name="ComboBox1"/>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
  <dimension ref="A1:CG9394"/>
  <sheetViews>
    <sheetView showGridLines="0" zoomScaleNormal="100" workbookViewId="0"/>
  </sheetViews>
  <sheetFormatPr baseColWidth="10" defaultRowHeight="15" x14ac:dyDescent="0.25"/>
  <cols>
    <col min="1" max="1" width="6.5703125" style="3" customWidth="1"/>
    <col min="2" max="2" width="11" style="3" customWidth="1"/>
    <col min="3" max="6" width="17.42578125" style="3" customWidth="1"/>
    <col min="7" max="9" width="14.85546875" style="3" customWidth="1"/>
    <col min="10" max="11" width="17.42578125" style="3" customWidth="1"/>
    <col min="12" max="13" width="14" style="3" customWidth="1"/>
    <col min="14" max="14" width="31" style="3" customWidth="1"/>
    <col min="15" max="15" width="14" style="34" customWidth="1"/>
    <col min="16" max="16" width="16.28515625" customWidth="1"/>
    <col min="17" max="19" width="16.28515625" style="34" hidden="1" customWidth="1"/>
    <col min="20" max="20" width="16.28515625" style="48" hidden="1" customWidth="1"/>
    <col min="21" max="21" width="16.28515625" style="49" hidden="1" customWidth="1"/>
    <col min="22" max="22" width="16.28515625" style="48" hidden="1" customWidth="1"/>
    <col min="23" max="23" width="16.28515625" style="52" hidden="1" customWidth="1"/>
    <col min="24" max="57" width="16.28515625" style="50" hidden="1" customWidth="1"/>
    <col min="58" max="58" width="16.28515625" style="48" hidden="1" customWidth="1"/>
    <col min="59" max="59" width="16.28515625" style="46" hidden="1" customWidth="1"/>
    <col min="60" max="67" width="16.28515625" style="48" hidden="1" customWidth="1"/>
    <col min="68" max="72" width="16.28515625" hidden="1" customWidth="1"/>
    <col min="73" max="74" width="16.28515625" style="109" hidden="1" customWidth="1"/>
    <col min="75" max="85" width="16.28515625" hidden="1" customWidth="1"/>
    <col min="86" max="87" width="16.28515625" customWidth="1"/>
  </cols>
  <sheetData>
    <row r="1" spans="1:85" ht="18" x14ac:dyDescent="0.25">
      <c r="A1" s="2" t="str">
        <f>"Immobilisations ponctuelles : "&amp;'À propos'!L37</f>
        <v xml:space="preserve">Immobilisations ponctuelles : </v>
      </c>
      <c r="B1" s="2"/>
      <c r="D1" s="68"/>
      <c r="F1" s="4"/>
      <c r="H1" s="4"/>
      <c r="I1" s="4"/>
      <c r="J1" s="4"/>
      <c r="K1" s="4"/>
      <c r="L1" s="4"/>
      <c r="M1" s="4"/>
      <c r="N1" s="31"/>
      <c r="O1" s="6"/>
      <c r="Q1" s="6"/>
      <c r="R1" s="41" t="s">
        <v>474</v>
      </c>
      <c r="S1" s="41" t="s">
        <v>477</v>
      </c>
      <c r="T1" s="42" t="s">
        <v>349</v>
      </c>
      <c r="U1" s="43" t="s">
        <v>350</v>
      </c>
      <c r="V1" s="42"/>
      <c r="W1" s="44" t="s">
        <v>163</v>
      </c>
      <c r="X1" s="45" t="s">
        <v>1238</v>
      </c>
      <c r="Y1" s="45"/>
      <c r="Z1" s="45"/>
      <c r="AA1" s="45"/>
      <c r="AB1" s="45"/>
      <c r="AC1" s="45"/>
      <c r="AD1" s="45"/>
      <c r="AE1" s="45"/>
      <c r="AF1" s="45" t="s">
        <v>1507</v>
      </c>
      <c r="AG1" s="45"/>
      <c r="AH1" s="45"/>
      <c r="AI1" s="45"/>
      <c r="AJ1" s="45"/>
      <c r="AK1" s="45"/>
      <c r="AL1" s="45"/>
      <c r="AM1" s="45"/>
      <c r="AN1" s="45" t="s">
        <v>1506</v>
      </c>
      <c r="AO1" s="45"/>
      <c r="AP1" s="45"/>
      <c r="AQ1" s="45"/>
      <c r="AR1" s="45"/>
      <c r="AS1" s="45"/>
      <c r="AT1" s="45"/>
      <c r="AU1" s="45"/>
      <c r="AV1" s="45" t="s">
        <v>1508</v>
      </c>
      <c r="AW1" s="45"/>
      <c r="AX1" s="45"/>
      <c r="AY1" s="45"/>
      <c r="AZ1" s="45"/>
      <c r="BA1" s="45"/>
      <c r="BB1" s="45"/>
      <c r="BC1" s="45"/>
      <c r="BD1" s="45" t="s">
        <v>1247</v>
      </c>
      <c r="BE1" s="45"/>
      <c r="BI1" s="48" t="s">
        <v>27850</v>
      </c>
      <c r="BT1" s="106"/>
    </row>
    <row r="2" spans="1:85" ht="18.75" thickBot="1" x14ac:dyDescent="0.3">
      <c r="A2" s="2"/>
      <c r="B2" s="2"/>
      <c r="D2" s="68"/>
      <c r="F2" s="4"/>
      <c r="H2" s="4"/>
      <c r="I2" s="4"/>
      <c r="J2" s="4"/>
      <c r="K2" s="4"/>
      <c r="L2" s="4"/>
      <c r="M2" s="4"/>
      <c r="N2" s="31"/>
      <c r="O2" s="6"/>
      <c r="Q2" s="6"/>
      <c r="R2" s="121"/>
      <c r="S2" s="121"/>
      <c r="W2" s="122"/>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105" t="s">
        <v>23889</v>
      </c>
      <c r="BG2" s="103" t="s">
        <v>269</v>
      </c>
      <c r="BH2" s="104" t="s">
        <v>179</v>
      </c>
      <c r="BI2" s="104" t="s">
        <v>476</v>
      </c>
      <c r="BJ2" s="104" t="s">
        <v>362</v>
      </c>
      <c r="BK2" s="104" t="s">
        <v>780</v>
      </c>
      <c r="BL2" s="104" t="s">
        <v>479</v>
      </c>
      <c r="BM2" s="104" t="s">
        <v>790</v>
      </c>
      <c r="BN2" s="104" t="s">
        <v>791</v>
      </c>
      <c r="BO2" s="105" t="s">
        <v>1514</v>
      </c>
      <c r="BP2" t="s">
        <v>441</v>
      </c>
      <c r="BQ2" s="116" t="s">
        <v>26795</v>
      </c>
      <c r="BT2" s="106"/>
    </row>
    <row r="3" spans="1:85" ht="30.75" customHeight="1" x14ac:dyDescent="0.25">
      <c r="B3" s="288" t="s">
        <v>27872</v>
      </c>
      <c r="C3" s="287"/>
      <c r="D3" s="287"/>
      <c r="E3" s="287"/>
      <c r="F3" s="287"/>
      <c r="G3" s="287"/>
      <c r="H3" s="4"/>
      <c r="J3" s="287" t="s">
        <v>26802</v>
      </c>
      <c r="K3" s="287"/>
      <c r="L3" s="287"/>
      <c r="M3" s="287"/>
      <c r="N3" s="287"/>
      <c r="O3" s="287"/>
      <c r="Q3" s="6">
        <v>1</v>
      </c>
      <c r="R3" s="47" t="str">
        <f t="shared" ref="R3:R66" si="0">Code_geo&amp;"-"&amp;Q3</f>
        <v>-1</v>
      </c>
      <c r="S3" s="47" t="s">
        <v>478</v>
      </c>
      <c r="T3" s="48" t="str">
        <f t="shared" ref="T3:T66" si="1">IF(AND(B13=$S$3,(OR(C13=$W$10,C13=$W$11,C13=$W$12,C13=$W$13))),1,"")</f>
        <v/>
      </c>
      <c r="U3" s="49" t="str">
        <f t="shared" ref="U3:U66" si="2">IF(AND(B13=$S$4,(OR(C13=$W$5,C13=$W$6,C13=$W$7,C13=$W$8))),1,"")</f>
        <v/>
      </c>
      <c r="W3" s="51"/>
      <c r="X3" s="72" t="s">
        <v>1239</v>
      </c>
      <c r="Y3" s="73" t="s">
        <v>1240</v>
      </c>
      <c r="Z3" s="73" t="s">
        <v>1241</v>
      </c>
      <c r="AA3" s="73" t="s">
        <v>1242</v>
      </c>
      <c r="AB3" s="73" t="s">
        <v>1243</v>
      </c>
      <c r="AC3" s="73" t="s">
        <v>1244</v>
      </c>
      <c r="AD3" s="73" t="s">
        <v>1245</v>
      </c>
      <c r="AE3" s="77" t="s">
        <v>1246</v>
      </c>
      <c r="AF3" s="72" t="s">
        <v>1239</v>
      </c>
      <c r="AG3" s="73" t="s">
        <v>1240</v>
      </c>
      <c r="AH3" s="73" t="s">
        <v>1241</v>
      </c>
      <c r="AI3" s="73" t="s">
        <v>1242</v>
      </c>
      <c r="AJ3" s="73" t="s">
        <v>1243</v>
      </c>
      <c r="AK3" s="73" t="s">
        <v>1244</v>
      </c>
      <c r="AL3" s="73" t="s">
        <v>1245</v>
      </c>
      <c r="AM3" s="77" t="s">
        <v>1246</v>
      </c>
      <c r="AN3" s="72" t="s">
        <v>1239</v>
      </c>
      <c r="AO3" s="73" t="s">
        <v>1240</v>
      </c>
      <c r="AP3" s="73" t="s">
        <v>1241</v>
      </c>
      <c r="AQ3" s="73" t="s">
        <v>1242</v>
      </c>
      <c r="AR3" s="73" t="s">
        <v>1243</v>
      </c>
      <c r="AS3" s="73" t="s">
        <v>1244</v>
      </c>
      <c r="AT3" s="73" t="s">
        <v>1245</v>
      </c>
      <c r="AU3" s="77" t="s">
        <v>1246</v>
      </c>
      <c r="AV3" s="72" t="s">
        <v>1239</v>
      </c>
      <c r="AW3" s="73" t="s">
        <v>1240</v>
      </c>
      <c r="AX3" s="73" t="s">
        <v>1241</v>
      </c>
      <c r="AY3" s="73" t="s">
        <v>1242</v>
      </c>
      <c r="AZ3" s="73" t="s">
        <v>1243</v>
      </c>
      <c r="BA3" s="73" t="s">
        <v>1244</v>
      </c>
      <c r="BB3" s="73" t="s">
        <v>1245</v>
      </c>
      <c r="BC3" s="74" t="s">
        <v>1246</v>
      </c>
      <c r="BD3" s="50" t="s">
        <v>1239</v>
      </c>
      <c r="BE3" s="6" t="s">
        <v>176</v>
      </c>
      <c r="BF3" s="141">
        <v>16023</v>
      </c>
      <c r="BG3" s="142" t="s">
        <v>1556</v>
      </c>
      <c r="BH3" s="141" t="s">
        <v>478</v>
      </c>
      <c r="BI3" s="141" t="s">
        <v>176</v>
      </c>
      <c r="BJ3" s="141" t="s">
        <v>1557</v>
      </c>
      <c r="BK3" s="141" t="s">
        <v>1554</v>
      </c>
      <c r="BL3" s="141" t="s">
        <v>1555</v>
      </c>
      <c r="BM3" s="141">
        <v>47.376742999999998</v>
      </c>
      <c r="BN3" s="141">
        <v>-70.420428999999999</v>
      </c>
      <c r="BO3" s="141">
        <v>1970</v>
      </c>
      <c r="BP3" s="143" t="s">
        <v>26696</v>
      </c>
      <c r="BQ3" s="143" t="s">
        <v>17560</v>
      </c>
      <c r="BT3" s="106"/>
      <c r="BW3" s="106"/>
    </row>
    <row r="4" spans="1:85" ht="39.75" customHeight="1" x14ac:dyDescent="0.25">
      <c r="A4" s="137"/>
      <c r="B4" s="138"/>
      <c r="C4" s="303" t="s">
        <v>478</v>
      </c>
      <c r="D4" s="303"/>
      <c r="E4" s="140" t="s">
        <v>1492</v>
      </c>
      <c r="F4" s="140" t="s">
        <v>172</v>
      </c>
      <c r="G4" s="140" t="s">
        <v>352</v>
      </c>
      <c r="H4" s="140" t="s">
        <v>937</v>
      </c>
      <c r="I4" s="120"/>
      <c r="J4" s="300" t="s">
        <v>180</v>
      </c>
      <c r="K4" s="301"/>
      <c r="L4" s="136" t="s">
        <v>1491</v>
      </c>
      <c r="M4" s="140" t="s">
        <v>351</v>
      </c>
      <c r="N4" s="140" t="s">
        <v>352</v>
      </c>
      <c r="O4" s="140" t="s">
        <v>937</v>
      </c>
      <c r="Q4" s="6">
        <v>2</v>
      </c>
      <c r="R4" s="47" t="str">
        <f t="shared" si="0"/>
        <v>-2</v>
      </c>
      <c r="S4" s="6" t="s">
        <v>180</v>
      </c>
      <c r="T4" s="48" t="str">
        <f t="shared" si="1"/>
        <v/>
      </c>
      <c r="U4" s="49" t="str">
        <f t="shared" si="2"/>
        <v/>
      </c>
      <c r="X4" s="75" t="str">
        <f t="shared" ref="X4:X67" si="3">IF($C13=$BE$3,$L13+$M13,"")</f>
        <v/>
      </c>
      <c r="Y4" s="71" t="str">
        <f t="shared" ref="Y4:Y67" si="4">IF($C13=$BE$4,$L13+$M13,"")</f>
        <v/>
      </c>
      <c r="Z4" s="71" t="str">
        <f t="shared" ref="Z4:Z67" si="5">IF($C13=$BE$5,$L13+$M13,"")</f>
        <v/>
      </c>
      <c r="AA4" s="71" t="str">
        <f t="shared" ref="AA4:AA67" si="6">IF($C13=$BE$6,$L13+$M13,"")</f>
        <v/>
      </c>
      <c r="AB4" s="71" t="str">
        <f t="shared" ref="AB4:AB67" si="7">IF($C13=$BE$7,$L13+$M13,"")</f>
        <v/>
      </c>
      <c r="AC4" s="71" t="str">
        <f t="shared" ref="AC4:AC67" si="8">IF($C13=$BE$8,$L13+$M13,"")</f>
        <v/>
      </c>
      <c r="AD4" s="71" t="str">
        <f t="shared" ref="AD4:AD67" si="9">IF($C13=$BE$9,$L13+$M13,"")</f>
        <v/>
      </c>
      <c r="AE4" s="78" t="str">
        <f t="shared" ref="AE4:AE67" si="10">IF($C13=$BE$10,$L13+$M13,"")</f>
        <v/>
      </c>
      <c r="AF4" s="75" t="str">
        <f t="shared" ref="AF4:AF67" si="11">IF($C13=$BE$3,IF($J13&gt;0,$L13/$J13,$L13),"")</f>
        <v/>
      </c>
      <c r="AG4" s="71" t="str">
        <f t="shared" ref="AG4:AG67" si="12">IF($C13=$BE$4,IF($J13&gt;0,$L13/$J13,$L13),"")</f>
        <v/>
      </c>
      <c r="AH4" s="71" t="str">
        <f t="shared" ref="AH4:AH67" si="13">IF($C13=$BE$5,IF($J13&gt;0,$L13/$J13,$L13),"")</f>
        <v/>
      </c>
      <c r="AI4" s="71" t="str">
        <f t="shared" ref="AI4:AI67" si="14">IF($C13=$BE$6,IF($J13&gt;0,$L13/$J13,$L13),"")</f>
        <v/>
      </c>
      <c r="AJ4" s="71" t="str">
        <f t="shared" ref="AJ4:AJ67" si="15">IF($C13=$BE$7,IF($J13&gt;0,$L13/$J13,$L13),"")</f>
        <v/>
      </c>
      <c r="AK4" s="71" t="str">
        <f t="shared" ref="AK4:AK67" si="16">IF($C13=$BE$8,IF($J13&gt;0,$L13/$J13,$L13),"")</f>
        <v/>
      </c>
      <c r="AL4" s="71" t="str">
        <f t="shared" ref="AL4:AL67" si="17">IF($C13=$BE$9,IF($J13&gt;0,$L13/$J13,$L13),"")</f>
        <v/>
      </c>
      <c r="AM4" s="78" t="str">
        <f t="shared" ref="AM4:AM67" si="18">IF($C13=$BE$10,IF($J13&gt;0,$L13/$J13,$L13),"")</f>
        <v/>
      </c>
      <c r="AN4" s="75" t="str">
        <f t="shared" ref="AN4:AN67" si="19">IF($C13=$BE$3,IF($K13&gt;0,$M13/$K13,$M13),"")</f>
        <v/>
      </c>
      <c r="AO4" s="71" t="str">
        <f t="shared" ref="AO4:AO67" si="20">IF($C13=$BE$4,IF($K13&gt;0,$M13/$K13,$M13),"")</f>
        <v/>
      </c>
      <c r="AP4" s="71" t="str">
        <f t="shared" ref="AP4:AP67" si="21">IF($C13=$BE$5,IF($K13&gt;0,$M13/$K13,$M13),"")</f>
        <v/>
      </c>
      <c r="AQ4" s="71" t="str">
        <f t="shared" ref="AQ4:AQ67" si="22">IF($C13=$BE$6,IF($K13&gt;0,$M13/$K13,$M13),"")</f>
        <v/>
      </c>
      <c r="AR4" s="71" t="str">
        <f t="shared" ref="AR4:AR67" si="23">IF($C13=$BE$7,IF($K13&gt;0,$M13/$K13,$M13),"")</f>
        <v/>
      </c>
      <c r="AS4" s="71" t="str">
        <f t="shared" ref="AS4:AS67" si="24">IF($C13=$BE$8,IF($K13&gt;0,$M13/$K13,$M13),"")</f>
        <v/>
      </c>
      <c r="AT4" s="71" t="str">
        <f t="shared" ref="AT4:AT67" si="25">IF($C13=$BE$9,IF($K13&gt;0,$M13/$K13,$M13),"")</f>
        <v/>
      </c>
      <c r="AU4" s="76" t="str">
        <f t="shared" ref="AU4:AU67" si="26">IF($C13=$BE$10,IF($K13&gt;0,$M13/$K13,$M13),"")</f>
        <v/>
      </c>
      <c r="AV4" s="92">
        <f>SUM(AF4:AF2002,AN4:AN2002)</f>
        <v>0</v>
      </c>
      <c r="AW4" s="71">
        <f t="shared" ref="AW4:BC4" si="27">SUM(AG4:AG2002,AO4:AO2002)</f>
        <v>0</v>
      </c>
      <c r="AX4" s="71">
        <f t="shared" si="27"/>
        <v>0</v>
      </c>
      <c r="AY4" s="71">
        <f t="shared" si="27"/>
        <v>0</v>
      </c>
      <c r="AZ4" s="71">
        <f t="shared" si="27"/>
        <v>0</v>
      </c>
      <c r="BA4" s="71">
        <f t="shared" si="27"/>
        <v>0</v>
      </c>
      <c r="BB4" s="71">
        <f t="shared" si="27"/>
        <v>0</v>
      </c>
      <c r="BC4" s="71">
        <f t="shared" si="27"/>
        <v>0</v>
      </c>
      <c r="BD4" s="50" t="s">
        <v>1240</v>
      </c>
      <c r="BE4" s="6" t="s">
        <v>177</v>
      </c>
      <c r="BF4" s="141">
        <v>16023</v>
      </c>
      <c r="BG4" s="142" t="s">
        <v>1558</v>
      </c>
      <c r="BH4" s="141" t="s">
        <v>478</v>
      </c>
      <c r="BI4" s="141" t="s">
        <v>176</v>
      </c>
      <c r="BJ4" s="141" t="s">
        <v>1553</v>
      </c>
      <c r="BK4" s="141" t="s">
        <v>1559</v>
      </c>
      <c r="BL4" s="141" t="s">
        <v>1560</v>
      </c>
      <c r="BM4" s="141">
        <v>47.418032930593</v>
      </c>
      <c r="BN4" s="141">
        <v>-70.380667666746106</v>
      </c>
      <c r="BO4" s="141">
        <v>2005</v>
      </c>
      <c r="BP4" s="143" t="s">
        <v>26695</v>
      </c>
      <c r="BQ4" s="143" t="s">
        <v>17560</v>
      </c>
      <c r="BW4" s="106"/>
    </row>
    <row r="5" spans="1:85" ht="33.75" customHeight="1" x14ac:dyDescent="0.25">
      <c r="A5" s="137"/>
      <c r="B5" s="139"/>
      <c r="C5" s="302" t="s">
        <v>173</v>
      </c>
      <c r="D5" s="302"/>
      <c r="E5" s="185" t="str">
        <f>IF(Code_geo="","",SUM(X:X))</f>
        <v/>
      </c>
      <c r="F5" s="185" t="str">
        <f>IF(Code_geo="","",SUM(Y:Y))</f>
        <v/>
      </c>
      <c r="G5" s="185" t="str">
        <f>IF(Code_geo="","",SUM(Z:Z))</f>
        <v/>
      </c>
      <c r="H5" s="185" t="str">
        <f>IF(Code_geo="","",SUM(AA:AA))</f>
        <v/>
      </c>
      <c r="J5" s="304" t="s">
        <v>173</v>
      </c>
      <c r="K5" s="305"/>
      <c r="L5" s="186" t="str">
        <f>IF(Code_geo="","",SUM(AB:AB))</f>
        <v/>
      </c>
      <c r="M5" s="186" t="str">
        <f>IF(Code_geo="","",SUM(AC:AC))</f>
        <v/>
      </c>
      <c r="N5" s="186" t="str">
        <f>IF(Code_geo="","",SUM(AD:AD))</f>
        <v/>
      </c>
      <c r="O5" s="185" t="str">
        <f>IF(Code_geo="","",SUM(AE:AE))</f>
        <v/>
      </c>
      <c r="Q5" s="6">
        <v>3</v>
      </c>
      <c r="R5" s="47" t="str">
        <f t="shared" si="0"/>
        <v>-3</v>
      </c>
      <c r="S5" s="6"/>
      <c r="T5" s="48" t="str">
        <f t="shared" si="1"/>
        <v/>
      </c>
      <c r="U5" s="49" t="str">
        <f t="shared" si="2"/>
        <v/>
      </c>
      <c r="V5" s="48" t="s">
        <v>478</v>
      </c>
      <c r="W5" s="51" t="s">
        <v>176</v>
      </c>
      <c r="X5" s="75" t="str">
        <f t="shared" si="3"/>
        <v/>
      </c>
      <c r="Y5" s="71" t="str">
        <f t="shared" si="4"/>
        <v/>
      </c>
      <c r="Z5" s="71" t="str">
        <f t="shared" si="5"/>
        <v/>
      </c>
      <c r="AA5" s="71" t="str">
        <f t="shared" si="6"/>
        <v/>
      </c>
      <c r="AB5" s="71" t="str">
        <f t="shared" si="7"/>
        <v/>
      </c>
      <c r="AC5" s="71" t="str">
        <f t="shared" si="8"/>
        <v/>
      </c>
      <c r="AD5" s="71" t="str">
        <f t="shared" si="9"/>
        <v/>
      </c>
      <c r="AE5" s="78" t="str">
        <f t="shared" si="10"/>
        <v/>
      </c>
      <c r="AF5" s="75" t="str">
        <f t="shared" si="11"/>
        <v/>
      </c>
      <c r="AG5" s="71" t="str">
        <f t="shared" si="12"/>
        <v/>
      </c>
      <c r="AH5" s="71" t="str">
        <f t="shared" si="13"/>
        <v/>
      </c>
      <c r="AI5" s="71" t="str">
        <f t="shared" si="14"/>
        <v/>
      </c>
      <c r="AJ5" s="71" t="str">
        <f t="shared" si="15"/>
        <v/>
      </c>
      <c r="AK5" s="71" t="str">
        <f t="shared" si="16"/>
        <v/>
      </c>
      <c r="AL5" s="71" t="str">
        <f t="shared" si="17"/>
        <v/>
      </c>
      <c r="AM5" s="78" t="str">
        <f t="shared" si="18"/>
        <v/>
      </c>
      <c r="AN5" s="75" t="str">
        <f t="shared" si="19"/>
        <v/>
      </c>
      <c r="AO5" s="71" t="str">
        <f t="shared" si="20"/>
        <v/>
      </c>
      <c r="AP5" s="71" t="str">
        <f t="shared" si="21"/>
        <v/>
      </c>
      <c r="AQ5" s="71" t="str">
        <f t="shared" si="22"/>
        <v/>
      </c>
      <c r="AR5" s="71" t="str">
        <f t="shared" si="23"/>
        <v/>
      </c>
      <c r="AS5" s="71" t="str">
        <f t="shared" si="24"/>
        <v/>
      </c>
      <c r="AT5" s="71" t="str">
        <f t="shared" si="25"/>
        <v/>
      </c>
      <c r="AU5" s="76" t="str">
        <f t="shared" si="26"/>
        <v/>
      </c>
      <c r="BD5" s="50" t="s">
        <v>1241</v>
      </c>
      <c r="BE5" s="6" t="s">
        <v>186</v>
      </c>
      <c r="BF5" s="141">
        <v>16023</v>
      </c>
      <c r="BG5" s="142" t="s">
        <v>1561</v>
      </c>
      <c r="BH5" s="141" t="s">
        <v>478</v>
      </c>
      <c r="BI5" s="141" t="s">
        <v>186</v>
      </c>
      <c r="BJ5" s="141" t="s">
        <v>1562</v>
      </c>
      <c r="BK5" s="141" t="s">
        <v>1563</v>
      </c>
      <c r="BL5" s="141" t="s">
        <v>1555</v>
      </c>
      <c r="BM5" s="141">
        <v>47.387784000000003</v>
      </c>
      <c r="BN5" s="141">
        <v>-70.431167000000002</v>
      </c>
      <c r="BO5" s="141">
        <v>2005</v>
      </c>
      <c r="BP5" s="143" t="s">
        <v>26697</v>
      </c>
      <c r="BQ5" s="143" t="s">
        <v>17560</v>
      </c>
      <c r="BU5" s="102"/>
      <c r="BW5" s="106"/>
    </row>
    <row r="6" spans="1:85" ht="33.75" customHeight="1" x14ac:dyDescent="0.25">
      <c r="A6" s="137"/>
      <c r="B6" s="139"/>
      <c r="C6" s="302" t="s">
        <v>1504</v>
      </c>
      <c r="D6" s="302"/>
      <c r="E6" s="135" t="str">
        <f>IF(OR(ISERROR(E5/E7),E5=0),"",E5/E7)</f>
        <v/>
      </c>
      <c r="F6" s="135" t="str">
        <f t="shared" ref="F6:H6" si="28">IF(OR(ISERROR(F5/F7),F5=0),"",F5/F7)</f>
        <v/>
      </c>
      <c r="G6" s="135" t="str">
        <f t="shared" si="28"/>
        <v/>
      </c>
      <c r="H6" s="135" t="str">
        <f t="shared" si="28"/>
        <v/>
      </c>
      <c r="J6" s="304" t="s">
        <v>1504</v>
      </c>
      <c r="K6" s="305"/>
      <c r="L6" s="79" t="str">
        <f>IF(OR(ISERROR(L5/L7),L5=0),"",L5/L7)</f>
        <v/>
      </c>
      <c r="M6" s="79" t="str">
        <f t="shared" ref="M6:O6" si="29">IF(OR(ISERROR(M5/M7),M5=0),"",M5/M7)</f>
        <v/>
      </c>
      <c r="N6" s="79" t="str">
        <f t="shared" si="29"/>
        <v/>
      </c>
      <c r="O6" s="135" t="str">
        <f t="shared" si="29"/>
        <v/>
      </c>
      <c r="Q6" s="6">
        <v>4</v>
      </c>
      <c r="R6" s="47" t="str">
        <f t="shared" si="0"/>
        <v>-4</v>
      </c>
      <c r="T6" s="48" t="str">
        <f t="shared" si="1"/>
        <v/>
      </c>
      <c r="U6" s="49" t="str">
        <f t="shared" si="2"/>
        <v/>
      </c>
      <c r="V6" s="48" t="s">
        <v>478</v>
      </c>
      <c r="W6" s="51" t="s">
        <v>177</v>
      </c>
      <c r="X6" s="75" t="str">
        <f t="shared" si="3"/>
        <v/>
      </c>
      <c r="Y6" s="71" t="str">
        <f t="shared" si="4"/>
        <v/>
      </c>
      <c r="Z6" s="71" t="str">
        <f t="shared" si="5"/>
        <v/>
      </c>
      <c r="AA6" s="71" t="str">
        <f t="shared" si="6"/>
        <v/>
      </c>
      <c r="AB6" s="71" t="str">
        <f t="shared" si="7"/>
        <v/>
      </c>
      <c r="AC6" s="71" t="str">
        <f t="shared" si="8"/>
        <v/>
      </c>
      <c r="AD6" s="71" t="str">
        <f t="shared" si="9"/>
        <v/>
      </c>
      <c r="AE6" s="78" t="str">
        <f t="shared" si="10"/>
        <v/>
      </c>
      <c r="AF6" s="75" t="str">
        <f t="shared" si="11"/>
        <v/>
      </c>
      <c r="AG6" s="71" t="str">
        <f t="shared" si="12"/>
        <v/>
      </c>
      <c r="AH6" s="71" t="str">
        <f t="shared" si="13"/>
        <v/>
      </c>
      <c r="AI6" s="71" t="str">
        <f t="shared" si="14"/>
        <v/>
      </c>
      <c r="AJ6" s="71" t="str">
        <f t="shared" si="15"/>
        <v/>
      </c>
      <c r="AK6" s="71" t="str">
        <f t="shared" si="16"/>
        <v/>
      </c>
      <c r="AL6" s="71" t="str">
        <f t="shared" si="17"/>
        <v/>
      </c>
      <c r="AM6" s="78" t="str">
        <f t="shared" si="18"/>
        <v/>
      </c>
      <c r="AN6" s="75" t="str">
        <f t="shared" si="19"/>
        <v/>
      </c>
      <c r="AO6" s="71" t="str">
        <f t="shared" si="20"/>
        <v/>
      </c>
      <c r="AP6" s="71" t="str">
        <f t="shared" si="21"/>
        <v/>
      </c>
      <c r="AQ6" s="71" t="str">
        <f t="shared" si="22"/>
        <v/>
      </c>
      <c r="AR6" s="71" t="str">
        <f t="shared" si="23"/>
        <v/>
      </c>
      <c r="AS6" s="71" t="str">
        <f t="shared" si="24"/>
        <v/>
      </c>
      <c r="AT6" s="71" t="str">
        <f t="shared" si="25"/>
        <v/>
      </c>
      <c r="AU6" s="76" t="str">
        <f t="shared" si="26"/>
        <v/>
      </c>
      <c r="BD6" s="50" t="s">
        <v>1242</v>
      </c>
      <c r="BE6" s="6" t="s">
        <v>1268</v>
      </c>
      <c r="BF6" s="141">
        <v>18065</v>
      </c>
      <c r="BG6" s="142" t="s">
        <v>1572</v>
      </c>
      <c r="BH6" s="141" t="s">
        <v>478</v>
      </c>
      <c r="BI6" s="141" t="s">
        <v>177</v>
      </c>
      <c r="BJ6" s="141" t="s">
        <v>1573</v>
      </c>
      <c r="BK6" s="141" t="s">
        <v>1574</v>
      </c>
      <c r="BL6" s="141" t="s">
        <v>695</v>
      </c>
      <c r="BM6" s="141">
        <v>46.923020000000001</v>
      </c>
      <c r="BN6" s="141">
        <v>-70.735619999999997</v>
      </c>
      <c r="BO6" s="141">
        <v>2005</v>
      </c>
      <c r="BP6" s="143" t="s">
        <v>15570</v>
      </c>
      <c r="BQ6" s="143" t="s">
        <v>17560</v>
      </c>
      <c r="BU6" s="102"/>
    </row>
    <row r="7" spans="1:85" ht="33.75" customHeight="1" x14ac:dyDescent="0.25">
      <c r="A7" s="137"/>
      <c r="B7" s="139"/>
      <c r="C7" s="302" t="s">
        <v>1505</v>
      </c>
      <c r="D7" s="302"/>
      <c r="E7" s="185" t="str">
        <f>IF(Code_geo="","",AV4)</f>
        <v/>
      </c>
      <c r="F7" s="185" t="str">
        <f>IF(Code_geo="","",AW4)</f>
        <v/>
      </c>
      <c r="G7" s="185" t="str">
        <f>IF(Code_geo="","",AX4)</f>
        <v/>
      </c>
      <c r="H7" s="185" t="str">
        <f>IF(Code_geo="","",AY4)</f>
        <v/>
      </c>
      <c r="J7" s="304" t="s">
        <v>1505</v>
      </c>
      <c r="K7" s="305"/>
      <c r="L7" s="186" t="str">
        <f>IF(Code_geo="","",AZ4)</f>
        <v/>
      </c>
      <c r="M7" s="186" t="str">
        <f>IF(Code_geo="","",BA4)</f>
        <v/>
      </c>
      <c r="N7" s="186" t="str">
        <f>IF(Code_geo="","",BB4)</f>
        <v/>
      </c>
      <c r="O7" s="185" t="str">
        <f>IF(Code_geo="","",BC4)</f>
        <v/>
      </c>
      <c r="Q7" s="6">
        <v>5</v>
      </c>
      <c r="R7" s="47" t="str">
        <f t="shared" si="0"/>
        <v>-5</v>
      </c>
      <c r="S7" s="6"/>
      <c r="T7" s="48" t="str">
        <f t="shared" si="1"/>
        <v/>
      </c>
      <c r="U7" s="49" t="str">
        <f t="shared" si="2"/>
        <v/>
      </c>
      <c r="V7" s="48" t="s">
        <v>478</v>
      </c>
      <c r="W7" s="51" t="s">
        <v>186</v>
      </c>
      <c r="X7" s="75" t="str">
        <f t="shared" si="3"/>
        <v/>
      </c>
      <c r="Y7" s="71" t="str">
        <f t="shared" si="4"/>
        <v/>
      </c>
      <c r="Z7" s="71" t="str">
        <f t="shared" si="5"/>
        <v/>
      </c>
      <c r="AA7" s="71" t="str">
        <f t="shared" si="6"/>
        <v/>
      </c>
      <c r="AB7" s="71" t="str">
        <f t="shared" si="7"/>
        <v/>
      </c>
      <c r="AC7" s="71" t="str">
        <f t="shared" si="8"/>
        <v/>
      </c>
      <c r="AD7" s="71" t="str">
        <f t="shared" si="9"/>
        <v/>
      </c>
      <c r="AE7" s="78" t="str">
        <f t="shared" si="10"/>
        <v/>
      </c>
      <c r="AF7" s="75" t="str">
        <f t="shared" si="11"/>
        <v/>
      </c>
      <c r="AG7" s="71" t="str">
        <f t="shared" si="12"/>
        <v/>
      </c>
      <c r="AH7" s="71" t="str">
        <f t="shared" si="13"/>
        <v/>
      </c>
      <c r="AI7" s="71" t="str">
        <f t="shared" si="14"/>
        <v/>
      </c>
      <c r="AJ7" s="71" t="str">
        <f t="shared" si="15"/>
        <v/>
      </c>
      <c r="AK7" s="71" t="str">
        <f t="shared" si="16"/>
        <v/>
      </c>
      <c r="AL7" s="71" t="str">
        <f t="shared" si="17"/>
        <v/>
      </c>
      <c r="AM7" s="78" t="str">
        <f t="shared" si="18"/>
        <v/>
      </c>
      <c r="AN7" s="75" t="str">
        <f t="shared" si="19"/>
        <v/>
      </c>
      <c r="AO7" s="71" t="str">
        <f t="shared" si="20"/>
        <v/>
      </c>
      <c r="AP7" s="71" t="str">
        <f t="shared" si="21"/>
        <v/>
      </c>
      <c r="AQ7" s="71" t="str">
        <f t="shared" si="22"/>
        <v/>
      </c>
      <c r="AR7" s="71" t="str">
        <f t="shared" si="23"/>
        <v/>
      </c>
      <c r="AS7" s="71" t="str">
        <f t="shared" si="24"/>
        <v/>
      </c>
      <c r="AT7" s="71" t="str">
        <f t="shared" si="25"/>
        <v/>
      </c>
      <c r="AU7" s="76" t="str">
        <f t="shared" si="26"/>
        <v/>
      </c>
      <c r="BD7" s="50" t="s">
        <v>1243</v>
      </c>
      <c r="BE7" s="53" t="s">
        <v>178</v>
      </c>
      <c r="BF7" s="141">
        <v>19045</v>
      </c>
      <c r="BG7" s="142" t="s">
        <v>1548</v>
      </c>
      <c r="BH7" s="141" t="s">
        <v>180</v>
      </c>
      <c r="BI7" s="141" t="s">
        <v>178</v>
      </c>
      <c r="BJ7" s="141" t="s">
        <v>1549</v>
      </c>
      <c r="BK7" s="141" t="s">
        <v>1550</v>
      </c>
      <c r="BL7" s="141" t="s">
        <v>1551</v>
      </c>
      <c r="BM7" s="141">
        <v>46.732869999999998</v>
      </c>
      <c r="BN7" s="141">
        <v>-70.720240000000004</v>
      </c>
      <c r="BO7" s="141">
        <v>1993</v>
      </c>
      <c r="BP7" s="143"/>
      <c r="BQ7" s="143" t="s">
        <v>17560</v>
      </c>
      <c r="BU7" s="90"/>
    </row>
    <row r="8" spans="1:85" ht="26.25" customHeight="1" x14ac:dyDescent="0.25">
      <c r="A8" s="80" t="s">
        <v>1267</v>
      </c>
      <c r="C8"/>
      <c r="D8"/>
      <c r="E8"/>
      <c r="F8"/>
      <c r="G8"/>
      <c r="J8"/>
      <c r="K8"/>
      <c r="L8" s="4"/>
      <c r="M8" s="4"/>
      <c r="N8" s="4"/>
      <c r="O8" s="6"/>
      <c r="Q8" s="6">
        <v>6</v>
      </c>
      <c r="R8" s="47" t="str">
        <f t="shared" si="0"/>
        <v>-6</v>
      </c>
      <c r="S8" s="6"/>
      <c r="T8" s="48" t="str">
        <f t="shared" si="1"/>
        <v/>
      </c>
      <c r="U8" s="49" t="str">
        <f t="shared" si="2"/>
        <v/>
      </c>
      <c r="V8" s="48" t="s">
        <v>478</v>
      </c>
      <c r="W8" s="51" t="s">
        <v>1268</v>
      </c>
      <c r="X8" s="75" t="str">
        <f t="shared" si="3"/>
        <v/>
      </c>
      <c r="Y8" s="71" t="str">
        <f t="shared" si="4"/>
        <v/>
      </c>
      <c r="Z8" s="71" t="str">
        <f t="shared" si="5"/>
        <v/>
      </c>
      <c r="AA8" s="71" t="str">
        <f t="shared" si="6"/>
        <v/>
      </c>
      <c r="AB8" s="71" t="str">
        <f t="shared" si="7"/>
        <v/>
      </c>
      <c r="AC8" s="71" t="str">
        <f t="shared" si="8"/>
        <v/>
      </c>
      <c r="AD8" s="71" t="str">
        <f t="shared" si="9"/>
        <v/>
      </c>
      <c r="AE8" s="78" t="str">
        <f t="shared" si="10"/>
        <v/>
      </c>
      <c r="AF8" s="75" t="str">
        <f t="shared" si="11"/>
        <v/>
      </c>
      <c r="AG8" s="71" t="str">
        <f t="shared" si="12"/>
        <v/>
      </c>
      <c r="AH8" s="71" t="str">
        <f t="shared" si="13"/>
        <v/>
      </c>
      <c r="AI8" s="71" t="str">
        <f t="shared" si="14"/>
        <v/>
      </c>
      <c r="AJ8" s="71" t="str">
        <f t="shared" si="15"/>
        <v/>
      </c>
      <c r="AK8" s="71" t="str">
        <f t="shared" si="16"/>
        <v/>
      </c>
      <c r="AL8" s="71" t="str">
        <f t="shared" si="17"/>
        <v/>
      </c>
      <c r="AM8" s="78" t="str">
        <f t="shared" si="18"/>
        <v/>
      </c>
      <c r="AN8" s="75" t="str">
        <f t="shared" si="19"/>
        <v/>
      </c>
      <c r="AO8" s="71" t="str">
        <f t="shared" si="20"/>
        <v/>
      </c>
      <c r="AP8" s="71" t="str">
        <f t="shared" si="21"/>
        <v/>
      </c>
      <c r="AQ8" s="71" t="str">
        <f t="shared" si="22"/>
        <v/>
      </c>
      <c r="AR8" s="71" t="str">
        <f t="shared" si="23"/>
        <v/>
      </c>
      <c r="AS8" s="71" t="str">
        <f t="shared" si="24"/>
        <v/>
      </c>
      <c r="AT8" s="71" t="str">
        <f t="shared" si="25"/>
        <v/>
      </c>
      <c r="AU8" s="76" t="str">
        <f t="shared" si="26"/>
        <v/>
      </c>
      <c r="BD8" s="50" t="s">
        <v>1244</v>
      </c>
      <c r="BE8" s="53" t="s">
        <v>190</v>
      </c>
      <c r="BF8" s="141">
        <v>19045</v>
      </c>
      <c r="BG8" s="142" t="s">
        <v>17556</v>
      </c>
      <c r="BH8" s="141" t="s">
        <v>478</v>
      </c>
      <c r="BI8" s="141" t="s">
        <v>177</v>
      </c>
      <c r="BJ8" s="141" t="s">
        <v>1807</v>
      </c>
      <c r="BK8" s="141" t="s">
        <v>17557</v>
      </c>
      <c r="BL8" s="141" t="s">
        <v>17558</v>
      </c>
      <c r="BM8" s="141">
        <v>46.720820000000003</v>
      </c>
      <c r="BN8" s="141">
        <v>-70.716409999999996</v>
      </c>
      <c r="BO8" s="141">
        <v>1993</v>
      </c>
      <c r="BP8" s="143"/>
      <c r="BQ8" s="143" t="s">
        <v>17560</v>
      </c>
      <c r="BU8" s="90"/>
      <c r="BW8" s="106"/>
    </row>
    <row r="9" spans="1:85" s="60" customFormat="1" ht="21.75" customHeight="1" x14ac:dyDescent="0.25">
      <c r="A9" s="59" t="s">
        <v>266</v>
      </c>
      <c r="L9" s="61"/>
      <c r="M9" s="61"/>
      <c r="N9" s="61"/>
      <c r="O9" s="62"/>
      <c r="Q9" s="62">
        <v>7</v>
      </c>
      <c r="R9" s="63" t="str">
        <f t="shared" si="0"/>
        <v>-7</v>
      </c>
      <c r="S9" s="62"/>
      <c r="T9" s="48" t="str">
        <f t="shared" si="1"/>
        <v/>
      </c>
      <c r="U9" s="49" t="str">
        <f t="shared" si="2"/>
        <v/>
      </c>
      <c r="V9" s="64"/>
      <c r="W9" s="65"/>
      <c r="X9" s="75" t="str">
        <f t="shared" si="3"/>
        <v/>
      </c>
      <c r="Y9" s="71" t="str">
        <f t="shared" si="4"/>
        <v/>
      </c>
      <c r="Z9" s="71" t="str">
        <f t="shared" si="5"/>
        <v/>
      </c>
      <c r="AA9" s="71" t="str">
        <f t="shared" si="6"/>
        <v/>
      </c>
      <c r="AB9" s="71" t="str">
        <f t="shared" si="7"/>
        <v/>
      </c>
      <c r="AC9" s="71" t="str">
        <f t="shared" si="8"/>
        <v/>
      </c>
      <c r="AD9" s="71" t="str">
        <f t="shared" si="9"/>
        <v/>
      </c>
      <c r="AE9" s="78" t="str">
        <f t="shared" si="10"/>
        <v/>
      </c>
      <c r="AF9" s="75" t="str">
        <f t="shared" si="11"/>
        <v/>
      </c>
      <c r="AG9" s="71" t="str">
        <f t="shared" si="12"/>
        <v/>
      </c>
      <c r="AH9" s="71" t="str">
        <f t="shared" si="13"/>
        <v/>
      </c>
      <c r="AI9" s="71" t="str">
        <f t="shared" si="14"/>
        <v/>
      </c>
      <c r="AJ9" s="71" t="str">
        <f t="shared" si="15"/>
        <v/>
      </c>
      <c r="AK9" s="71" t="str">
        <f t="shared" si="16"/>
        <v/>
      </c>
      <c r="AL9" s="71" t="str">
        <f t="shared" si="17"/>
        <v/>
      </c>
      <c r="AM9" s="78" t="str">
        <f t="shared" si="18"/>
        <v/>
      </c>
      <c r="AN9" s="75" t="str">
        <f t="shared" si="19"/>
        <v/>
      </c>
      <c r="AO9" s="71" t="str">
        <f t="shared" si="20"/>
        <v/>
      </c>
      <c r="AP9" s="71" t="str">
        <f t="shared" si="21"/>
        <v/>
      </c>
      <c r="AQ9" s="71" t="str">
        <f t="shared" si="22"/>
        <v/>
      </c>
      <c r="AR9" s="71" t="str">
        <f t="shared" si="23"/>
        <v/>
      </c>
      <c r="AS9" s="71" t="str">
        <f t="shared" si="24"/>
        <v/>
      </c>
      <c r="AT9" s="71" t="str">
        <f t="shared" si="25"/>
        <v/>
      </c>
      <c r="AU9" s="76" t="str">
        <f t="shared" si="26"/>
        <v/>
      </c>
      <c r="AV9" s="50"/>
      <c r="AW9" s="50"/>
      <c r="AX9" s="50"/>
      <c r="AY9" s="50"/>
      <c r="AZ9" s="50"/>
      <c r="BA9" s="50"/>
      <c r="BB9" s="50"/>
      <c r="BC9" s="50"/>
      <c r="BD9" s="64" t="s">
        <v>1245</v>
      </c>
      <c r="BE9" s="62" t="s">
        <v>191</v>
      </c>
      <c r="BF9" s="141">
        <v>19045</v>
      </c>
      <c r="BG9" s="144" t="s">
        <v>17559</v>
      </c>
      <c r="BH9" s="145" t="s">
        <v>180</v>
      </c>
      <c r="BI9" s="145" t="s">
        <v>191</v>
      </c>
      <c r="BJ9" s="145" t="s">
        <v>191</v>
      </c>
      <c r="BK9" s="145" t="s">
        <v>17560</v>
      </c>
      <c r="BL9" s="145" t="s">
        <v>2796</v>
      </c>
      <c r="BM9" s="145">
        <v>46.728340000000003</v>
      </c>
      <c r="BN9" s="145">
        <v>-70.725480000000005</v>
      </c>
      <c r="BO9" s="145">
        <v>1993</v>
      </c>
      <c r="BP9" s="143"/>
      <c r="BQ9" s="146" t="s">
        <v>17560</v>
      </c>
      <c r="BR9"/>
      <c r="BU9" s="101"/>
      <c r="BV9" s="110"/>
      <c r="BW9" s="107"/>
    </row>
    <row r="10" spans="1:85" ht="15" customHeight="1" x14ac:dyDescent="0.25">
      <c r="A10" s="297" t="s">
        <v>792</v>
      </c>
      <c r="B10" s="297"/>
      <c r="C10" s="297"/>
      <c r="D10" s="297"/>
      <c r="E10"/>
      <c r="F10"/>
      <c r="G10"/>
      <c r="H10"/>
      <c r="I10"/>
      <c r="J10"/>
      <c r="K10"/>
      <c r="L10" s="5"/>
      <c r="M10" s="5"/>
      <c r="N10" s="5"/>
      <c r="O10" s="62"/>
      <c r="Q10" s="6">
        <v>8</v>
      </c>
      <c r="R10" s="47" t="str">
        <f t="shared" si="0"/>
        <v>-8</v>
      </c>
      <c r="S10" s="6"/>
      <c r="T10" s="48" t="str">
        <f t="shared" si="1"/>
        <v/>
      </c>
      <c r="U10" s="49" t="str">
        <f t="shared" si="2"/>
        <v/>
      </c>
      <c r="V10" s="54" t="s">
        <v>180</v>
      </c>
      <c r="W10" s="55" t="s">
        <v>178</v>
      </c>
      <c r="X10" s="75" t="str">
        <f t="shared" si="3"/>
        <v/>
      </c>
      <c r="Y10" s="71" t="str">
        <f t="shared" si="4"/>
        <v/>
      </c>
      <c r="Z10" s="71" t="str">
        <f t="shared" si="5"/>
        <v/>
      </c>
      <c r="AA10" s="71" t="str">
        <f t="shared" si="6"/>
        <v/>
      </c>
      <c r="AB10" s="71" t="str">
        <f t="shared" si="7"/>
        <v/>
      </c>
      <c r="AC10" s="71" t="str">
        <f t="shared" si="8"/>
        <v/>
      </c>
      <c r="AD10" s="71" t="str">
        <f t="shared" si="9"/>
        <v/>
      </c>
      <c r="AE10" s="78" t="str">
        <f t="shared" si="10"/>
        <v/>
      </c>
      <c r="AF10" s="75" t="str">
        <f t="shared" si="11"/>
        <v/>
      </c>
      <c r="AG10" s="71" t="str">
        <f t="shared" si="12"/>
        <v/>
      </c>
      <c r="AH10" s="71" t="str">
        <f t="shared" si="13"/>
        <v/>
      </c>
      <c r="AI10" s="71" t="str">
        <f t="shared" si="14"/>
        <v/>
      </c>
      <c r="AJ10" s="71" t="str">
        <f t="shared" si="15"/>
        <v/>
      </c>
      <c r="AK10" s="71" t="str">
        <f t="shared" si="16"/>
        <v/>
      </c>
      <c r="AL10" s="71" t="str">
        <f t="shared" si="17"/>
        <v/>
      </c>
      <c r="AM10" s="78" t="str">
        <f t="shared" si="18"/>
        <v/>
      </c>
      <c r="AN10" s="75" t="str">
        <f t="shared" si="19"/>
        <v/>
      </c>
      <c r="AO10" s="71" t="str">
        <f t="shared" si="20"/>
        <v/>
      </c>
      <c r="AP10" s="71" t="str">
        <f t="shared" si="21"/>
        <v/>
      </c>
      <c r="AQ10" s="71" t="str">
        <f t="shared" si="22"/>
        <v/>
      </c>
      <c r="AR10" s="71" t="str">
        <f t="shared" si="23"/>
        <v/>
      </c>
      <c r="AS10" s="71" t="str">
        <f t="shared" si="24"/>
        <v/>
      </c>
      <c r="AT10" s="71" t="str">
        <f t="shared" si="25"/>
        <v/>
      </c>
      <c r="AU10" s="76" t="str">
        <f t="shared" si="26"/>
        <v/>
      </c>
      <c r="BD10" s="50" t="s">
        <v>1246</v>
      </c>
      <c r="BE10" s="53" t="s">
        <v>1269</v>
      </c>
      <c r="BF10" s="141">
        <v>19045</v>
      </c>
      <c r="BG10" s="142" t="s">
        <v>17561</v>
      </c>
      <c r="BH10" s="141" t="s">
        <v>180</v>
      </c>
      <c r="BI10" s="141" t="s">
        <v>191</v>
      </c>
      <c r="BJ10" s="141" t="s">
        <v>191</v>
      </c>
      <c r="BK10" s="141" t="s">
        <v>1550</v>
      </c>
      <c r="BL10" s="141" t="s">
        <v>1551</v>
      </c>
      <c r="BM10" s="141">
        <v>46.732869999999998</v>
      </c>
      <c r="BN10" s="141">
        <v>-70.720240000000004</v>
      </c>
      <c r="BO10" s="141">
        <v>1993</v>
      </c>
      <c r="BP10" s="143"/>
      <c r="BQ10" s="143" t="s">
        <v>17560</v>
      </c>
      <c r="BU10" s="45" t="s">
        <v>1511</v>
      </c>
      <c r="BW10" s="106" t="b">
        <v>1</v>
      </c>
    </row>
    <row r="11" spans="1:85" ht="42" customHeight="1" x14ac:dyDescent="0.25">
      <c r="A11" s="298" t="s">
        <v>440</v>
      </c>
      <c r="B11" s="289" t="s">
        <v>179</v>
      </c>
      <c r="C11" s="289" t="s">
        <v>476</v>
      </c>
      <c r="D11" s="289" t="s">
        <v>362</v>
      </c>
      <c r="E11" s="289" t="s">
        <v>780</v>
      </c>
      <c r="F11" s="291" t="s">
        <v>479</v>
      </c>
      <c r="G11" s="295" t="s">
        <v>781</v>
      </c>
      <c r="H11" s="296"/>
      <c r="I11" s="291" t="s">
        <v>26799</v>
      </c>
      <c r="J11" s="293" t="s">
        <v>26801</v>
      </c>
      <c r="K11" s="294"/>
      <c r="L11" s="293" t="s">
        <v>26800</v>
      </c>
      <c r="M11" s="294"/>
      <c r="N11" s="289" t="s">
        <v>441</v>
      </c>
      <c r="O11" s="289" t="s">
        <v>27884</v>
      </c>
      <c r="Q11" s="6">
        <v>9</v>
      </c>
      <c r="R11" s="47" t="str">
        <f t="shared" si="0"/>
        <v>-9</v>
      </c>
      <c r="S11" s="6"/>
      <c r="T11" s="48" t="str">
        <f t="shared" si="1"/>
        <v/>
      </c>
      <c r="U11" s="49" t="str">
        <f t="shared" si="2"/>
        <v/>
      </c>
      <c r="V11" s="54" t="s">
        <v>180</v>
      </c>
      <c r="W11" s="55" t="s">
        <v>190</v>
      </c>
      <c r="X11" s="75" t="str">
        <f t="shared" si="3"/>
        <v/>
      </c>
      <c r="Y11" s="71" t="str">
        <f t="shared" si="4"/>
        <v/>
      </c>
      <c r="Z11" s="71" t="str">
        <f t="shared" si="5"/>
        <v/>
      </c>
      <c r="AA11" s="71" t="str">
        <f t="shared" si="6"/>
        <v/>
      </c>
      <c r="AB11" s="71" t="str">
        <f t="shared" si="7"/>
        <v/>
      </c>
      <c r="AC11" s="71" t="str">
        <f t="shared" si="8"/>
        <v/>
      </c>
      <c r="AD11" s="71" t="str">
        <f t="shared" si="9"/>
        <v/>
      </c>
      <c r="AE11" s="78" t="str">
        <f t="shared" si="10"/>
        <v/>
      </c>
      <c r="AF11" s="75" t="str">
        <f t="shared" si="11"/>
        <v/>
      </c>
      <c r="AG11" s="71" t="str">
        <f t="shared" si="12"/>
        <v/>
      </c>
      <c r="AH11" s="71" t="str">
        <f t="shared" si="13"/>
        <v/>
      </c>
      <c r="AI11" s="71" t="str">
        <f t="shared" si="14"/>
        <v/>
      </c>
      <c r="AJ11" s="71" t="str">
        <f t="shared" si="15"/>
        <v/>
      </c>
      <c r="AK11" s="71" t="str">
        <f t="shared" si="16"/>
        <v/>
      </c>
      <c r="AL11" s="71" t="str">
        <f t="shared" si="17"/>
        <v/>
      </c>
      <c r="AM11" s="78" t="str">
        <f t="shared" si="18"/>
        <v/>
      </c>
      <c r="AN11" s="75" t="str">
        <f t="shared" si="19"/>
        <v/>
      </c>
      <c r="AO11" s="71" t="str">
        <f t="shared" si="20"/>
        <v/>
      </c>
      <c r="AP11" s="71" t="str">
        <f t="shared" si="21"/>
        <v/>
      </c>
      <c r="AQ11" s="71" t="str">
        <f t="shared" si="22"/>
        <v/>
      </c>
      <c r="AR11" s="71" t="str">
        <f t="shared" si="23"/>
        <v/>
      </c>
      <c r="AS11" s="71" t="str">
        <f t="shared" si="24"/>
        <v/>
      </c>
      <c r="AT11" s="71" t="str">
        <f t="shared" si="25"/>
        <v/>
      </c>
      <c r="AU11" s="76" t="str">
        <f t="shared" si="26"/>
        <v/>
      </c>
      <c r="BF11" s="141">
        <v>10060</v>
      </c>
      <c r="BG11" s="142" t="s">
        <v>1790</v>
      </c>
      <c r="BH11" s="141" t="s">
        <v>180</v>
      </c>
      <c r="BI11" s="141" t="s">
        <v>191</v>
      </c>
      <c r="BJ11" s="141"/>
      <c r="BK11" s="141" t="s">
        <v>1791</v>
      </c>
      <c r="BL11" s="141" t="s">
        <v>1792</v>
      </c>
      <c r="BM11" s="141">
        <v>48.337960000000002</v>
      </c>
      <c r="BN11" s="141">
        <v>-68.655940000000001</v>
      </c>
      <c r="BO11" s="141">
        <v>1993</v>
      </c>
      <c r="BP11" s="143" t="s">
        <v>23905</v>
      </c>
      <c r="BQ11" s="143" t="s">
        <v>26794</v>
      </c>
      <c r="BU11" s="111" t="s">
        <v>26365</v>
      </c>
      <c r="BW11" s="106"/>
      <c r="CA11" t="s">
        <v>26797</v>
      </c>
    </row>
    <row r="12" spans="1:85" ht="15" customHeight="1" x14ac:dyDescent="0.25">
      <c r="A12" s="299"/>
      <c r="B12" s="290"/>
      <c r="C12" s="290"/>
      <c r="D12" s="290"/>
      <c r="E12" s="290"/>
      <c r="F12" s="292"/>
      <c r="G12" s="119" t="s">
        <v>790</v>
      </c>
      <c r="H12" s="119" t="s">
        <v>791</v>
      </c>
      <c r="I12" s="292"/>
      <c r="J12" s="118" t="s">
        <v>174</v>
      </c>
      <c r="K12" s="118" t="s">
        <v>175</v>
      </c>
      <c r="L12" s="118" t="s">
        <v>174</v>
      </c>
      <c r="M12" s="118" t="s">
        <v>175</v>
      </c>
      <c r="N12" s="290"/>
      <c r="O12" s="290"/>
      <c r="Q12" s="6">
        <v>10</v>
      </c>
      <c r="R12" s="47" t="str">
        <f t="shared" si="0"/>
        <v>-10</v>
      </c>
      <c r="S12" s="6"/>
      <c r="T12" s="48" t="str">
        <f t="shared" si="1"/>
        <v/>
      </c>
      <c r="U12" s="49" t="str">
        <f t="shared" si="2"/>
        <v/>
      </c>
      <c r="V12" s="54" t="s">
        <v>180</v>
      </c>
      <c r="W12" s="55" t="s">
        <v>191</v>
      </c>
      <c r="X12" s="75" t="str">
        <f t="shared" si="3"/>
        <v/>
      </c>
      <c r="Y12" s="71" t="str">
        <f t="shared" si="4"/>
        <v/>
      </c>
      <c r="Z12" s="71" t="str">
        <f t="shared" si="5"/>
        <v/>
      </c>
      <c r="AA12" s="71" t="str">
        <f t="shared" si="6"/>
        <v/>
      </c>
      <c r="AB12" s="71" t="str">
        <f t="shared" si="7"/>
        <v/>
      </c>
      <c r="AC12" s="71" t="str">
        <f t="shared" si="8"/>
        <v/>
      </c>
      <c r="AD12" s="71" t="str">
        <f t="shared" si="9"/>
        <v/>
      </c>
      <c r="AE12" s="78" t="str">
        <f t="shared" si="10"/>
        <v/>
      </c>
      <c r="AF12" s="75" t="str">
        <f t="shared" si="11"/>
        <v/>
      </c>
      <c r="AG12" s="71" t="str">
        <f t="shared" si="12"/>
        <v/>
      </c>
      <c r="AH12" s="71" t="str">
        <f t="shared" si="13"/>
        <v/>
      </c>
      <c r="AI12" s="71" t="str">
        <f t="shared" si="14"/>
        <v/>
      </c>
      <c r="AJ12" s="71" t="str">
        <f t="shared" si="15"/>
        <v/>
      </c>
      <c r="AK12" s="71" t="str">
        <f t="shared" si="16"/>
        <v/>
      </c>
      <c r="AL12" s="71" t="str">
        <f t="shared" si="17"/>
        <v/>
      </c>
      <c r="AM12" s="78" t="str">
        <f t="shared" si="18"/>
        <v/>
      </c>
      <c r="AN12" s="75" t="str">
        <f t="shared" si="19"/>
        <v/>
      </c>
      <c r="AO12" s="71" t="str">
        <f t="shared" si="20"/>
        <v/>
      </c>
      <c r="AP12" s="71" t="str">
        <f t="shared" si="21"/>
        <v/>
      </c>
      <c r="AQ12" s="71" t="str">
        <f t="shared" si="22"/>
        <v/>
      </c>
      <c r="AR12" s="71" t="str">
        <f t="shared" si="23"/>
        <v/>
      </c>
      <c r="AS12" s="71" t="str">
        <f t="shared" si="24"/>
        <v/>
      </c>
      <c r="AT12" s="71" t="str">
        <f t="shared" si="25"/>
        <v/>
      </c>
      <c r="AU12" s="76" t="str">
        <f t="shared" si="26"/>
        <v/>
      </c>
      <c r="BF12" s="141">
        <v>10075</v>
      </c>
      <c r="BG12" s="142" t="s">
        <v>1704</v>
      </c>
      <c r="BH12" s="141" t="s">
        <v>180</v>
      </c>
      <c r="BI12" s="141" t="s">
        <v>178</v>
      </c>
      <c r="BJ12" s="141"/>
      <c r="BK12" s="141"/>
      <c r="BL12" s="141" t="s">
        <v>1705</v>
      </c>
      <c r="BM12" s="141">
        <v>48.257010000000001</v>
      </c>
      <c r="BN12" s="141">
        <v>-68.78989</v>
      </c>
      <c r="BO12" s="141">
        <v>1998</v>
      </c>
      <c r="BP12" s="143" t="s">
        <v>23897</v>
      </c>
      <c r="BQ12" s="143" t="s">
        <v>17560</v>
      </c>
      <c r="BU12" s="90" t="s">
        <v>26796</v>
      </c>
      <c r="BV12" t="s">
        <v>26366</v>
      </c>
      <c r="BW12" t="s">
        <v>26367</v>
      </c>
      <c r="BX12" t="s">
        <v>26368</v>
      </c>
      <c r="BY12" t="s">
        <v>26369</v>
      </c>
      <c r="BZ12" t="s">
        <v>26370</v>
      </c>
      <c r="CA12" s="90" t="s">
        <v>26796</v>
      </c>
      <c r="CB12" t="s">
        <v>26366</v>
      </c>
      <c r="CC12" t="s">
        <v>26367</v>
      </c>
      <c r="CD12" t="s">
        <v>26368</v>
      </c>
      <c r="CE12" t="s">
        <v>26369</v>
      </c>
      <c r="CF12" t="s">
        <v>26370</v>
      </c>
      <c r="CG12" t="s">
        <v>26798</v>
      </c>
    </row>
    <row r="13" spans="1:85" ht="38.25" customHeight="1" x14ac:dyDescent="0.25">
      <c r="A13" s="1" t="str">
        <f t="shared" ref="A13:A76" si="30">IF(B13="","",R3)</f>
        <v/>
      </c>
      <c r="B13" s="32" t="str">
        <f t="shared" ref="B13:B76" si="31">IF(IF(ISERROR(VLOOKUP((Code_geo&amp;"-"&amp;Q3),BD_IP_2014,2,FALSE)),"",(VLOOKUP((Code_geo&amp;"-"&amp;Q3),BD_IP_2014,2,FALSE)))=0,"",IF(ISERROR(VLOOKUP((Code_geo&amp;"-"&amp;Q3),BD_IP_2014,2,FALSE)),"",(VLOOKUP((Code_geo&amp;"-"&amp;Q3),BD_IP_2014,2,FALSE))))</f>
        <v/>
      </c>
      <c r="C13" s="25" t="str">
        <f t="shared" ref="C13:C76" si="32">IF(IF(ISERROR(VLOOKUP((Code_geo&amp;"-"&amp;Q3),BD_IP_2014,3,FALSE)),"",(VLOOKUP((Code_geo&amp;"-"&amp;Q3),BD_IP_2014,3,FALSE)))=0,"",IF(ISERROR(VLOOKUP((Code_geo&amp;"-"&amp;Q3),BD_IP_2014,3,FALSE)),"",(VLOOKUP((Code_geo&amp;"-"&amp;Q3),BD_IP_2014,3,FALSE))))</f>
        <v/>
      </c>
      <c r="D13" s="25" t="str">
        <f t="shared" ref="D13:D76" si="33">IF(IF(ISERROR(VLOOKUP((Code_geo&amp;"-"&amp;Q3),BD_IP_2014,4,FALSE)),"",(VLOOKUP((Code_geo&amp;"-"&amp;Q3),BD_IP_2014,4,FALSE)))=0,"",IF(ISERROR(VLOOKUP((Code_geo&amp;"-"&amp;Q3),BD_IP_2014,4,FALSE)),"",(VLOOKUP((Code_geo&amp;"-"&amp;Q3),BD_IP_2014,4,FALSE))))</f>
        <v/>
      </c>
      <c r="E13" s="25" t="str">
        <f t="shared" ref="E13:E76" si="34">IF(IF(ISERROR(VLOOKUP((Code_geo&amp;"-"&amp;Q3),BD_IP_2014,5,FALSE)),"",(VLOOKUP((Code_geo&amp;"-"&amp;Q3),BD_IP_2014,5,FALSE)))=0,"",IF(ISERROR(VLOOKUP((Code_geo&amp;"-"&amp;Q3),BD_IP_2014,5,FALSE)),"",(VLOOKUP((Code_geo&amp;"-"&amp;Q3),BD_IP_2014,5,FALSE))))</f>
        <v/>
      </c>
      <c r="F13" s="25" t="str">
        <f t="shared" ref="F13:F76" si="35">IF(IF(ISERROR(VLOOKUP((Code_geo&amp;"-"&amp;Q3),BD_IP_2014,6,FALSE)),"",(VLOOKUP((Code_geo&amp;"-"&amp;Q3),BD_IP_2014,6,FALSE)))=0,"",IF(ISERROR(VLOOKUP((Code_geo&amp;"-"&amp;Q3),BD_IP_2014,6,FALSE)),"",(VLOOKUP((Code_geo&amp;"-"&amp;Q3),BD_IP_2014,6,FALSE))))</f>
        <v/>
      </c>
      <c r="G13" s="108" t="str">
        <f t="shared" ref="G13:G20" si="36">IF(ISERROR(VLOOKUP((Code_geo&amp;"-"&amp;Q3),BD_IP_2014,7,FALSE)),"",(VLOOKUP((Code_geo&amp;"-"&amp;Q3),BD_IP_2014,7,FALSE)))</f>
        <v/>
      </c>
      <c r="H13" s="108" t="str">
        <f t="shared" ref="H13:H20" si="37">IF(ISERROR(VLOOKUP((Code_geo&amp;"-"&amp;Q3),BD_IP_2014,8,FALSE)),"",(VLOOKUP((Code_geo&amp;"-"&amp;Q3),BD_IP_2014,8,FALSE)))</f>
        <v/>
      </c>
      <c r="I13" s="112" t="str">
        <f t="shared" ref="I13:I20" si="38">IF(ISERROR(VLOOKUP((Code_geo&amp;"-"&amp;Q3),BD_IP_2014,9,FALSE)),"",(VLOOKUP((Code_geo&amp;"-"&amp;Q3),BD_IP_2014,9,FALSE)))</f>
        <v/>
      </c>
      <c r="J13" s="112"/>
      <c r="K13" s="112"/>
      <c r="L13" s="113"/>
      <c r="M13" s="113"/>
      <c r="N13" s="224" t="str">
        <f t="shared" ref="N13:N76" si="39">IF(IF(ISERROR(VLOOKUP((Code_geo&amp;"-"&amp;Q3),BD_IP_2014,10,FALSE)),"",(VLOOKUP((Code_geo&amp;"-"&amp;Q3),BD_IP_2014,10,FALSE)))=0,"",IF(ISERROR(VLOOKUP((Code_geo&amp;"-"&amp;Q3),BD_IP_2014,10,FALSE)),"",(VLOOKUP((Code_geo&amp;"-"&amp;Q3),BD_IP_2014,10,FALSE))))</f>
        <v/>
      </c>
      <c r="O13" s="225" t="str">
        <f>IF(OR(B13="",C13="",G13="",H13="",I13="",AND(J13="",BW13=FALSE),AND(K13="",BX13=FALSE),AND(L13="",BY13=FALSE),AND(M13="",BZ13=FALSE)),"",(IF(AND(100&gt;=CG13,CG13&gt;80),"A",IF(AND(80&gt;=CG13,CG13&gt;60),"B",IF(AND(60&gt;=CG13,CG13&gt;40),"C",IF(AND(40&gt;=CG13,CG13&gt;20),"D","E"))))))</f>
        <v/>
      </c>
      <c r="Q13" s="6">
        <v>11</v>
      </c>
      <c r="R13" s="47" t="str">
        <f t="shared" si="0"/>
        <v>-11</v>
      </c>
      <c r="S13" s="6"/>
      <c r="T13" s="48" t="str">
        <f t="shared" si="1"/>
        <v/>
      </c>
      <c r="U13" s="49" t="str">
        <f t="shared" si="2"/>
        <v/>
      </c>
      <c r="V13" s="54" t="s">
        <v>180</v>
      </c>
      <c r="W13" s="55" t="s">
        <v>1269</v>
      </c>
      <c r="X13" s="75" t="str">
        <f t="shared" si="3"/>
        <v/>
      </c>
      <c r="Y13" s="71" t="str">
        <f t="shared" si="4"/>
        <v/>
      </c>
      <c r="Z13" s="71" t="str">
        <f t="shared" si="5"/>
        <v/>
      </c>
      <c r="AA13" s="71" t="str">
        <f t="shared" si="6"/>
        <v/>
      </c>
      <c r="AB13" s="71" t="str">
        <f t="shared" si="7"/>
        <v/>
      </c>
      <c r="AC13" s="71" t="str">
        <f t="shared" si="8"/>
        <v/>
      </c>
      <c r="AD13" s="71" t="str">
        <f t="shared" si="9"/>
        <v/>
      </c>
      <c r="AE13" s="78" t="str">
        <f t="shared" si="10"/>
        <v/>
      </c>
      <c r="AF13" s="75" t="str">
        <f t="shared" si="11"/>
        <v/>
      </c>
      <c r="AG13" s="71" t="str">
        <f t="shared" si="12"/>
        <v/>
      </c>
      <c r="AH13" s="71" t="str">
        <f t="shared" si="13"/>
        <v/>
      </c>
      <c r="AI13" s="71" t="str">
        <f t="shared" si="14"/>
        <v/>
      </c>
      <c r="AJ13" s="71" t="str">
        <f t="shared" si="15"/>
        <v/>
      </c>
      <c r="AK13" s="71" t="str">
        <f t="shared" si="16"/>
        <v/>
      </c>
      <c r="AL13" s="71" t="str">
        <f t="shared" si="17"/>
        <v/>
      </c>
      <c r="AM13" s="78" t="str">
        <f t="shared" si="18"/>
        <v/>
      </c>
      <c r="AN13" s="75" t="str">
        <f t="shared" si="19"/>
        <v/>
      </c>
      <c r="AO13" s="71" t="str">
        <f t="shared" si="20"/>
        <v/>
      </c>
      <c r="AP13" s="71" t="str">
        <f t="shared" si="21"/>
        <v/>
      </c>
      <c r="AQ13" s="71" t="str">
        <f t="shared" si="22"/>
        <v/>
      </c>
      <c r="AR13" s="71" t="str">
        <f t="shared" si="23"/>
        <v/>
      </c>
      <c r="AS13" s="71" t="str">
        <f t="shared" si="24"/>
        <v/>
      </c>
      <c r="AT13" s="71" t="str">
        <f t="shared" si="25"/>
        <v/>
      </c>
      <c r="AU13" s="76" t="str">
        <f t="shared" si="26"/>
        <v/>
      </c>
      <c r="BF13" s="141">
        <v>11015</v>
      </c>
      <c r="BG13" s="142" t="s">
        <v>1700</v>
      </c>
      <c r="BH13" s="141" t="s">
        <v>180</v>
      </c>
      <c r="BI13" s="141" t="s">
        <v>178</v>
      </c>
      <c r="BJ13" s="141"/>
      <c r="BK13" s="141" t="s">
        <v>467</v>
      </c>
      <c r="BL13" s="141" t="s">
        <v>1701</v>
      </c>
      <c r="BM13" s="141">
        <v>47.950710000000001</v>
      </c>
      <c r="BN13" s="141">
        <v>-68.910309999999996</v>
      </c>
      <c r="BO13" s="141">
        <v>1998</v>
      </c>
      <c r="BP13" s="143" t="s">
        <v>23895</v>
      </c>
      <c r="BQ13" s="143" t="s">
        <v>17560</v>
      </c>
      <c r="BU13" s="117" t="b">
        <v>0</v>
      </c>
      <c r="BV13" s="117" t="b">
        <v>0</v>
      </c>
      <c r="BW13" s="117" t="b">
        <v>0</v>
      </c>
      <c r="BX13" s="117" t="b">
        <v>0</v>
      </c>
      <c r="BY13" s="117" t="b">
        <v>0</v>
      </c>
      <c r="BZ13" s="117" t="b">
        <v>0</v>
      </c>
      <c r="CA13" t="str">
        <f>IF(BU13=TRUE,15,"")</f>
        <v/>
      </c>
      <c r="CB13" t="str">
        <f>IF(BV13=TRUE,25,"")</f>
        <v/>
      </c>
      <c r="CC13" t="str">
        <f>IF(AND(K13="",J13&lt;&gt;"",BW13=TRUE),30,IF(AND(BW13=TRUE,J13&lt;&gt;""),15,""))</f>
        <v/>
      </c>
      <c r="CD13" t="str">
        <f>IF(AND(J13="",K13&lt;&gt;"",BX13=TRUE),30,IF(AND(BX13=TRUE,K13&lt;&gt;""),15,""))</f>
        <v/>
      </c>
      <c r="CE13" t="str">
        <f>IF(AND(M13="",L13&lt;&gt;"",BY13=TRUE),30,IF(AND(BY13=TRUE,L13&lt;&gt;""),15,""))</f>
        <v/>
      </c>
      <c r="CF13" t="str">
        <f>IF(AND(L13="",M13&lt;&gt;"",BZ13=TRUE),30,IF(AND(BZ13=TRUE,M13&lt;&gt;""),15,""))</f>
        <v/>
      </c>
      <c r="CG13">
        <f>SUM(CA13:CF13)</f>
        <v>0</v>
      </c>
    </row>
    <row r="14" spans="1:85" ht="39" customHeight="1" x14ac:dyDescent="0.25">
      <c r="A14" s="1" t="str">
        <f t="shared" si="30"/>
        <v/>
      </c>
      <c r="B14" s="32" t="str">
        <f t="shared" si="31"/>
        <v/>
      </c>
      <c r="C14" s="25" t="str">
        <f t="shared" si="32"/>
        <v/>
      </c>
      <c r="D14" s="25" t="str">
        <f t="shared" si="33"/>
        <v/>
      </c>
      <c r="E14" s="25" t="str">
        <f t="shared" si="34"/>
        <v/>
      </c>
      <c r="F14" s="25" t="str">
        <f t="shared" si="35"/>
        <v/>
      </c>
      <c r="G14" s="108" t="str">
        <f t="shared" si="36"/>
        <v/>
      </c>
      <c r="H14" s="108" t="str">
        <f t="shared" si="37"/>
        <v/>
      </c>
      <c r="I14" s="112" t="str">
        <f t="shared" si="38"/>
        <v/>
      </c>
      <c r="J14" s="112"/>
      <c r="K14" s="112"/>
      <c r="L14" s="113"/>
      <c r="M14" s="113"/>
      <c r="N14" s="224" t="str">
        <f t="shared" si="39"/>
        <v/>
      </c>
      <c r="O14" s="225" t="str">
        <f t="shared" ref="O14:O77" si="40">IF(OR(B14="",C14="",G14="",H14="",I14="",AND(J14="",BW14=FALSE),AND(K14="",BX14=FALSE),AND(L14="",BY14=FALSE),AND(M14="",BZ14=FALSE)),"",(IF(AND(100&gt;=CG14,CG14&gt;80),"A",IF(AND(80&gt;=CG14,CG14&gt;60),"B",IF(AND(60&gt;=CG14,CG14&gt;40),"C",IF(AND(40&gt;=CG14,CG14&gt;20),"D","E"))))))</f>
        <v/>
      </c>
      <c r="Q14" s="6">
        <v>12</v>
      </c>
      <c r="R14" s="47" t="str">
        <f t="shared" si="0"/>
        <v>-12</v>
      </c>
      <c r="S14" s="6"/>
      <c r="T14" s="48" t="str">
        <f t="shared" si="1"/>
        <v/>
      </c>
      <c r="U14" s="49" t="str">
        <f t="shared" si="2"/>
        <v/>
      </c>
      <c r="X14" s="75" t="str">
        <f t="shared" si="3"/>
        <v/>
      </c>
      <c r="Y14" s="71" t="str">
        <f t="shared" si="4"/>
        <v/>
      </c>
      <c r="Z14" s="71" t="str">
        <f t="shared" si="5"/>
        <v/>
      </c>
      <c r="AA14" s="71" t="str">
        <f t="shared" si="6"/>
        <v/>
      </c>
      <c r="AB14" s="71" t="str">
        <f t="shared" si="7"/>
        <v/>
      </c>
      <c r="AC14" s="71" t="str">
        <f t="shared" si="8"/>
        <v/>
      </c>
      <c r="AD14" s="71" t="str">
        <f t="shared" si="9"/>
        <v/>
      </c>
      <c r="AE14" s="78" t="str">
        <f t="shared" si="10"/>
        <v/>
      </c>
      <c r="AF14" s="75" t="str">
        <f t="shared" si="11"/>
        <v/>
      </c>
      <c r="AG14" s="71" t="str">
        <f t="shared" si="12"/>
        <v/>
      </c>
      <c r="AH14" s="71" t="str">
        <f t="shared" si="13"/>
        <v/>
      </c>
      <c r="AI14" s="71" t="str">
        <f t="shared" si="14"/>
        <v/>
      </c>
      <c r="AJ14" s="71" t="str">
        <f t="shared" si="15"/>
        <v/>
      </c>
      <c r="AK14" s="71" t="str">
        <f t="shared" si="16"/>
        <v/>
      </c>
      <c r="AL14" s="71" t="str">
        <f t="shared" si="17"/>
        <v/>
      </c>
      <c r="AM14" s="78" t="str">
        <f t="shared" si="18"/>
        <v/>
      </c>
      <c r="AN14" s="75" t="str">
        <f t="shared" si="19"/>
        <v/>
      </c>
      <c r="AO14" s="71" t="str">
        <f t="shared" si="20"/>
        <v/>
      </c>
      <c r="AP14" s="71" t="str">
        <f t="shared" si="21"/>
        <v/>
      </c>
      <c r="AQ14" s="71" t="str">
        <f t="shared" si="22"/>
        <v/>
      </c>
      <c r="AR14" s="71" t="str">
        <f t="shared" si="23"/>
        <v/>
      </c>
      <c r="AS14" s="71" t="str">
        <f t="shared" si="24"/>
        <v/>
      </c>
      <c r="AT14" s="71" t="str">
        <f t="shared" si="25"/>
        <v/>
      </c>
      <c r="AU14" s="76" t="str">
        <f t="shared" si="26"/>
        <v/>
      </c>
      <c r="BF14" s="141">
        <v>11015</v>
      </c>
      <c r="BG14" s="142" t="s">
        <v>1702</v>
      </c>
      <c r="BH14" s="141" t="s">
        <v>180</v>
      </c>
      <c r="BI14" s="141" t="s">
        <v>191</v>
      </c>
      <c r="BJ14" s="141"/>
      <c r="BK14" s="141" t="s">
        <v>467</v>
      </c>
      <c r="BL14" s="141" t="s">
        <v>1703</v>
      </c>
      <c r="BM14" s="141">
        <v>47.945650000000001</v>
      </c>
      <c r="BN14" s="141">
        <v>-68.906329999999997</v>
      </c>
      <c r="BO14" s="141">
        <v>1998</v>
      </c>
      <c r="BP14" s="143" t="s">
        <v>23896</v>
      </c>
      <c r="BQ14" s="143" t="s">
        <v>17560</v>
      </c>
      <c r="BU14" s="117" t="b">
        <v>0</v>
      </c>
      <c r="BV14" s="117" t="b">
        <v>0</v>
      </c>
      <c r="BW14" s="117" t="b">
        <v>0</v>
      </c>
      <c r="BX14" s="117" t="b">
        <v>0</v>
      </c>
      <c r="BY14" s="117" t="b">
        <v>0</v>
      </c>
      <c r="BZ14" s="117" t="b">
        <v>0</v>
      </c>
      <c r="CA14" t="str">
        <f t="shared" ref="CA14:CA77" si="41">IF(BU14=TRUE,15,"")</f>
        <v/>
      </c>
      <c r="CB14" t="str">
        <f t="shared" ref="CB14:CB77" si="42">IF(BV14=TRUE,25,"")</f>
        <v/>
      </c>
      <c r="CC14" t="str">
        <f t="shared" ref="CC14:CC77" si="43">IF(BW14=TRUE,15,"")</f>
        <v/>
      </c>
      <c r="CD14" t="str">
        <f t="shared" ref="CD14:CF77" si="44">IF(BX14=TRUE,15,"")</f>
        <v/>
      </c>
      <c r="CE14" t="str">
        <f t="shared" ref="CE14:CF28" si="45">IF(BY14=TRUE,15,"")</f>
        <v/>
      </c>
      <c r="CF14" t="str">
        <f t="shared" si="45"/>
        <v/>
      </c>
      <c r="CG14">
        <f t="shared" ref="CG14:CG77" si="46">SUM(CA14:CF14)</f>
        <v>0</v>
      </c>
    </row>
    <row r="15" spans="1:85" ht="38.25" customHeight="1" x14ac:dyDescent="0.25">
      <c r="A15" s="1" t="str">
        <f t="shared" si="30"/>
        <v/>
      </c>
      <c r="B15" s="32" t="str">
        <f t="shared" si="31"/>
        <v/>
      </c>
      <c r="C15" s="25" t="str">
        <f t="shared" si="32"/>
        <v/>
      </c>
      <c r="D15" s="25" t="str">
        <f t="shared" si="33"/>
        <v/>
      </c>
      <c r="E15" s="25" t="str">
        <f t="shared" si="34"/>
        <v/>
      </c>
      <c r="F15" s="25" t="str">
        <f t="shared" si="35"/>
        <v/>
      </c>
      <c r="G15" s="108" t="str">
        <f t="shared" si="36"/>
        <v/>
      </c>
      <c r="H15" s="108" t="str">
        <f t="shared" si="37"/>
        <v/>
      </c>
      <c r="I15" s="112" t="str">
        <f t="shared" si="38"/>
        <v/>
      </c>
      <c r="J15" s="112"/>
      <c r="K15" s="112"/>
      <c r="L15" s="113"/>
      <c r="M15" s="113"/>
      <c r="N15" s="224" t="str">
        <f t="shared" si="39"/>
        <v/>
      </c>
      <c r="O15" s="225" t="str">
        <f t="shared" si="40"/>
        <v/>
      </c>
      <c r="Q15" s="6">
        <v>13</v>
      </c>
      <c r="R15" s="47" t="str">
        <f t="shared" si="0"/>
        <v>-13</v>
      </c>
      <c r="S15" s="6"/>
      <c r="T15" s="48" t="str">
        <f t="shared" si="1"/>
        <v/>
      </c>
      <c r="U15" s="49" t="str">
        <f t="shared" si="2"/>
        <v/>
      </c>
      <c r="X15" s="75" t="str">
        <f t="shared" si="3"/>
        <v/>
      </c>
      <c r="Y15" s="71" t="str">
        <f t="shared" si="4"/>
        <v/>
      </c>
      <c r="Z15" s="71" t="str">
        <f t="shared" si="5"/>
        <v/>
      </c>
      <c r="AA15" s="71" t="str">
        <f t="shared" si="6"/>
        <v/>
      </c>
      <c r="AB15" s="71" t="str">
        <f t="shared" si="7"/>
        <v/>
      </c>
      <c r="AC15" s="71" t="str">
        <f t="shared" si="8"/>
        <v/>
      </c>
      <c r="AD15" s="71" t="str">
        <f t="shared" si="9"/>
        <v/>
      </c>
      <c r="AE15" s="78" t="str">
        <f t="shared" si="10"/>
        <v/>
      </c>
      <c r="AF15" s="75" t="str">
        <f t="shared" si="11"/>
        <v/>
      </c>
      <c r="AG15" s="71" t="str">
        <f t="shared" si="12"/>
        <v/>
      </c>
      <c r="AH15" s="71" t="str">
        <f t="shared" si="13"/>
        <v/>
      </c>
      <c r="AI15" s="71" t="str">
        <f t="shared" si="14"/>
        <v/>
      </c>
      <c r="AJ15" s="71" t="str">
        <f t="shared" si="15"/>
        <v/>
      </c>
      <c r="AK15" s="71" t="str">
        <f t="shared" si="16"/>
        <v/>
      </c>
      <c r="AL15" s="71" t="str">
        <f t="shared" si="17"/>
        <v/>
      </c>
      <c r="AM15" s="78" t="str">
        <f t="shared" si="18"/>
        <v/>
      </c>
      <c r="AN15" s="75" t="str">
        <f t="shared" si="19"/>
        <v/>
      </c>
      <c r="AO15" s="71" t="str">
        <f t="shared" si="20"/>
        <v/>
      </c>
      <c r="AP15" s="71" t="str">
        <f t="shared" si="21"/>
        <v/>
      </c>
      <c r="AQ15" s="71" t="str">
        <f t="shared" si="22"/>
        <v/>
      </c>
      <c r="AR15" s="71" t="str">
        <f t="shared" si="23"/>
        <v/>
      </c>
      <c r="AS15" s="71" t="str">
        <f t="shared" si="24"/>
        <v/>
      </c>
      <c r="AT15" s="71" t="str">
        <f t="shared" si="25"/>
        <v/>
      </c>
      <c r="AU15" s="76" t="str">
        <f t="shared" si="26"/>
        <v/>
      </c>
      <c r="BF15" s="141">
        <v>18065</v>
      </c>
      <c r="BG15" s="142" t="s">
        <v>1575</v>
      </c>
      <c r="BH15" s="141" t="s">
        <v>180</v>
      </c>
      <c r="BI15" s="141" t="s">
        <v>191</v>
      </c>
      <c r="BJ15" s="141" t="s">
        <v>1576</v>
      </c>
      <c r="BK15" s="141" t="s">
        <v>1577</v>
      </c>
      <c r="BL15" s="141" t="s">
        <v>1578</v>
      </c>
      <c r="BM15" s="141">
        <v>46.93656</v>
      </c>
      <c r="BN15" s="141">
        <v>-70.729789999999994</v>
      </c>
      <c r="BO15" s="141">
        <v>1995</v>
      </c>
      <c r="BP15" s="143" t="s">
        <v>23890</v>
      </c>
      <c r="BQ15" s="143" t="s">
        <v>17560</v>
      </c>
      <c r="BU15" s="117" t="b">
        <v>0</v>
      </c>
      <c r="BV15" s="117" t="b">
        <v>0</v>
      </c>
      <c r="BW15" s="117" t="b">
        <v>0</v>
      </c>
      <c r="BX15" s="117" t="b">
        <v>0</v>
      </c>
      <c r="BY15" s="117" t="b">
        <v>0</v>
      </c>
      <c r="BZ15" s="117"/>
      <c r="CA15" t="str">
        <f t="shared" si="41"/>
        <v/>
      </c>
      <c r="CB15" t="str">
        <f t="shared" si="42"/>
        <v/>
      </c>
      <c r="CC15" t="str">
        <f t="shared" si="43"/>
        <v/>
      </c>
      <c r="CD15" t="str">
        <f t="shared" si="44"/>
        <v/>
      </c>
      <c r="CE15" t="str">
        <f t="shared" si="45"/>
        <v/>
      </c>
      <c r="CF15" t="str">
        <f t="shared" si="45"/>
        <v/>
      </c>
      <c r="CG15">
        <f t="shared" si="46"/>
        <v>0</v>
      </c>
    </row>
    <row r="16" spans="1:85" ht="38.25" customHeight="1" x14ac:dyDescent="0.25">
      <c r="A16" s="1" t="str">
        <f t="shared" si="30"/>
        <v/>
      </c>
      <c r="B16" s="32" t="str">
        <f t="shared" si="31"/>
        <v/>
      </c>
      <c r="C16" s="25" t="str">
        <f t="shared" si="32"/>
        <v/>
      </c>
      <c r="D16" s="25" t="str">
        <f t="shared" si="33"/>
        <v/>
      </c>
      <c r="E16" s="25" t="str">
        <f t="shared" si="34"/>
        <v/>
      </c>
      <c r="F16" s="25" t="str">
        <f t="shared" si="35"/>
        <v/>
      </c>
      <c r="G16" s="108" t="str">
        <f t="shared" si="36"/>
        <v/>
      </c>
      <c r="H16" s="108" t="str">
        <f t="shared" si="37"/>
        <v/>
      </c>
      <c r="I16" s="112" t="str">
        <f t="shared" si="38"/>
        <v/>
      </c>
      <c r="J16" s="112"/>
      <c r="K16" s="112"/>
      <c r="L16" s="113"/>
      <c r="M16" s="113"/>
      <c r="N16" s="224" t="str">
        <f t="shared" si="39"/>
        <v/>
      </c>
      <c r="O16" s="225" t="str">
        <f t="shared" si="40"/>
        <v/>
      </c>
      <c r="Q16" s="6">
        <v>14</v>
      </c>
      <c r="R16" s="47" t="str">
        <f t="shared" si="0"/>
        <v>-14</v>
      </c>
      <c r="S16" s="6"/>
      <c r="T16" s="48" t="str">
        <f t="shared" si="1"/>
        <v/>
      </c>
      <c r="U16" s="49" t="str">
        <f t="shared" si="2"/>
        <v/>
      </c>
      <c r="X16" s="75" t="str">
        <f t="shared" si="3"/>
        <v/>
      </c>
      <c r="Y16" s="71" t="str">
        <f t="shared" si="4"/>
        <v/>
      </c>
      <c r="Z16" s="71" t="str">
        <f t="shared" si="5"/>
        <v/>
      </c>
      <c r="AA16" s="71" t="str">
        <f t="shared" si="6"/>
        <v/>
      </c>
      <c r="AB16" s="71" t="str">
        <f t="shared" si="7"/>
        <v/>
      </c>
      <c r="AC16" s="71" t="str">
        <f t="shared" si="8"/>
        <v/>
      </c>
      <c r="AD16" s="71" t="str">
        <f t="shared" si="9"/>
        <v/>
      </c>
      <c r="AE16" s="78" t="str">
        <f t="shared" si="10"/>
        <v/>
      </c>
      <c r="AF16" s="75" t="str">
        <f t="shared" si="11"/>
        <v/>
      </c>
      <c r="AG16" s="71" t="str">
        <f t="shared" si="12"/>
        <v/>
      </c>
      <c r="AH16" s="71" t="str">
        <f t="shared" si="13"/>
        <v/>
      </c>
      <c r="AI16" s="71" t="str">
        <f t="shared" si="14"/>
        <v/>
      </c>
      <c r="AJ16" s="71" t="str">
        <f t="shared" si="15"/>
        <v/>
      </c>
      <c r="AK16" s="71" t="str">
        <f t="shared" si="16"/>
        <v/>
      </c>
      <c r="AL16" s="71" t="str">
        <f t="shared" si="17"/>
        <v/>
      </c>
      <c r="AM16" s="78" t="str">
        <f t="shared" si="18"/>
        <v/>
      </c>
      <c r="AN16" s="75" t="str">
        <f t="shared" si="19"/>
        <v/>
      </c>
      <c r="AO16" s="71" t="str">
        <f t="shared" si="20"/>
        <v/>
      </c>
      <c r="AP16" s="71" t="str">
        <f t="shared" si="21"/>
        <v/>
      </c>
      <c r="AQ16" s="71" t="str">
        <f t="shared" si="22"/>
        <v/>
      </c>
      <c r="AR16" s="71" t="str">
        <f t="shared" si="23"/>
        <v/>
      </c>
      <c r="AS16" s="71" t="str">
        <f t="shared" si="24"/>
        <v/>
      </c>
      <c r="AT16" s="71" t="str">
        <f t="shared" si="25"/>
        <v/>
      </c>
      <c r="AU16" s="76" t="str">
        <f t="shared" si="26"/>
        <v/>
      </c>
      <c r="BF16" s="141">
        <v>18065</v>
      </c>
      <c r="BG16" s="142" t="s">
        <v>1579</v>
      </c>
      <c r="BH16" s="141" t="s">
        <v>180</v>
      </c>
      <c r="BI16" s="141" t="s">
        <v>178</v>
      </c>
      <c r="BJ16" s="141" t="s">
        <v>1580</v>
      </c>
      <c r="BK16" s="141" t="s">
        <v>1581</v>
      </c>
      <c r="BL16" s="141" t="s">
        <v>1582</v>
      </c>
      <c r="BM16" s="141">
        <v>46.930540000000001</v>
      </c>
      <c r="BN16" s="141">
        <v>-70.712410000000006</v>
      </c>
      <c r="BO16" s="141">
        <v>1995</v>
      </c>
      <c r="BP16" s="143" t="s">
        <v>484</v>
      </c>
      <c r="BQ16" s="143" t="s">
        <v>17560</v>
      </c>
      <c r="BU16" s="117" t="b">
        <v>0</v>
      </c>
      <c r="BV16" s="117" t="b">
        <v>0</v>
      </c>
      <c r="BW16" s="117" t="b">
        <v>0</v>
      </c>
      <c r="BX16" s="117" t="b">
        <v>0</v>
      </c>
      <c r="BY16" s="117" t="b">
        <v>0</v>
      </c>
      <c r="BZ16" s="117" t="b">
        <v>0</v>
      </c>
      <c r="CA16" t="str">
        <f t="shared" si="41"/>
        <v/>
      </c>
      <c r="CB16" t="str">
        <f t="shared" si="42"/>
        <v/>
      </c>
      <c r="CC16" t="str">
        <f t="shared" si="43"/>
        <v/>
      </c>
      <c r="CD16" t="str">
        <f t="shared" si="44"/>
        <v/>
      </c>
      <c r="CE16" t="str">
        <f t="shared" si="45"/>
        <v/>
      </c>
      <c r="CF16" t="str">
        <f t="shared" si="45"/>
        <v/>
      </c>
      <c r="CG16">
        <f t="shared" si="46"/>
        <v>0</v>
      </c>
    </row>
    <row r="17" spans="1:85" ht="38.25" customHeight="1" x14ac:dyDescent="0.25">
      <c r="A17" s="1" t="str">
        <f t="shared" si="30"/>
        <v/>
      </c>
      <c r="B17" s="32" t="str">
        <f t="shared" si="31"/>
        <v/>
      </c>
      <c r="C17" s="25" t="str">
        <f t="shared" si="32"/>
        <v/>
      </c>
      <c r="D17" s="25" t="str">
        <f t="shared" si="33"/>
        <v/>
      </c>
      <c r="E17" s="25" t="str">
        <f t="shared" si="34"/>
        <v/>
      </c>
      <c r="F17" s="25" t="str">
        <f t="shared" si="35"/>
        <v/>
      </c>
      <c r="G17" s="108" t="str">
        <f t="shared" si="36"/>
        <v/>
      </c>
      <c r="H17" s="108" t="str">
        <f t="shared" si="37"/>
        <v/>
      </c>
      <c r="I17" s="112" t="str">
        <f t="shared" si="38"/>
        <v/>
      </c>
      <c r="J17" s="112"/>
      <c r="K17" s="112"/>
      <c r="L17" s="113"/>
      <c r="M17" s="113"/>
      <c r="N17" s="224" t="str">
        <f t="shared" si="39"/>
        <v/>
      </c>
      <c r="O17" s="225" t="str">
        <f t="shared" si="40"/>
        <v/>
      </c>
      <c r="Q17" s="6">
        <v>15</v>
      </c>
      <c r="R17" s="47" t="str">
        <f t="shared" si="0"/>
        <v>-15</v>
      </c>
      <c r="S17" s="6"/>
      <c r="T17" s="48" t="str">
        <f t="shared" si="1"/>
        <v/>
      </c>
      <c r="U17" s="49" t="str">
        <f t="shared" si="2"/>
        <v/>
      </c>
      <c r="X17" s="75" t="str">
        <f t="shared" si="3"/>
        <v/>
      </c>
      <c r="Y17" s="71" t="str">
        <f t="shared" si="4"/>
        <v/>
      </c>
      <c r="Z17" s="71" t="str">
        <f t="shared" si="5"/>
        <v/>
      </c>
      <c r="AA17" s="71" t="str">
        <f t="shared" si="6"/>
        <v/>
      </c>
      <c r="AB17" s="71" t="str">
        <f t="shared" si="7"/>
        <v/>
      </c>
      <c r="AC17" s="71" t="str">
        <f t="shared" si="8"/>
        <v/>
      </c>
      <c r="AD17" s="71" t="str">
        <f t="shared" si="9"/>
        <v/>
      </c>
      <c r="AE17" s="78" t="str">
        <f t="shared" si="10"/>
        <v/>
      </c>
      <c r="AF17" s="75" t="str">
        <f t="shared" si="11"/>
        <v/>
      </c>
      <c r="AG17" s="71" t="str">
        <f t="shared" si="12"/>
        <v/>
      </c>
      <c r="AH17" s="71" t="str">
        <f t="shared" si="13"/>
        <v/>
      </c>
      <c r="AI17" s="71" t="str">
        <f t="shared" si="14"/>
        <v/>
      </c>
      <c r="AJ17" s="71" t="str">
        <f t="shared" si="15"/>
        <v/>
      </c>
      <c r="AK17" s="71" t="str">
        <f t="shared" si="16"/>
        <v/>
      </c>
      <c r="AL17" s="71" t="str">
        <f t="shared" si="17"/>
        <v/>
      </c>
      <c r="AM17" s="78" t="str">
        <f t="shared" si="18"/>
        <v/>
      </c>
      <c r="AN17" s="75" t="str">
        <f t="shared" si="19"/>
        <v/>
      </c>
      <c r="AO17" s="71" t="str">
        <f t="shared" si="20"/>
        <v/>
      </c>
      <c r="AP17" s="71" t="str">
        <f t="shared" si="21"/>
        <v/>
      </c>
      <c r="AQ17" s="71" t="str">
        <f t="shared" si="22"/>
        <v/>
      </c>
      <c r="AR17" s="71" t="str">
        <f t="shared" si="23"/>
        <v/>
      </c>
      <c r="AS17" s="71" t="str">
        <f t="shared" si="24"/>
        <v/>
      </c>
      <c r="AT17" s="71" t="str">
        <f t="shared" si="25"/>
        <v/>
      </c>
      <c r="AU17" s="76" t="str">
        <f t="shared" si="26"/>
        <v/>
      </c>
      <c r="BF17" s="141">
        <v>22040</v>
      </c>
      <c r="BG17" s="142" t="s">
        <v>1587</v>
      </c>
      <c r="BH17" s="141" t="s">
        <v>478</v>
      </c>
      <c r="BI17" s="141" t="s">
        <v>176</v>
      </c>
      <c r="BJ17" s="141" t="s">
        <v>1588</v>
      </c>
      <c r="BK17" s="141" t="s">
        <v>1589</v>
      </c>
      <c r="BL17" s="141" t="s">
        <v>1590</v>
      </c>
      <c r="BM17" s="141">
        <v>46.936109999999999</v>
      </c>
      <c r="BN17" s="141">
        <v>-71.309529999999995</v>
      </c>
      <c r="BO17" s="141">
        <v>1994</v>
      </c>
      <c r="BP17" s="143" t="s">
        <v>1588</v>
      </c>
      <c r="BQ17" s="143" t="s">
        <v>17560</v>
      </c>
      <c r="BU17" s="117" t="b">
        <v>0</v>
      </c>
      <c r="BV17" s="117" t="b">
        <v>0</v>
      </c>
      <c r="BW17" s="117" t="b">
        <v>0</v>
      </c>
      <c r="BX17" s="117" t="b">
        <v>0</v>
      </c>
      <c r="BY17" s="117" t="b">
        <v>0</v>
      </c>
      <c r="BZ17" s="117" t="b">
        <v>0</v>
      </c>
      <c r="CA17" t="str">
        <f t="shared" si="41"/>
        <v/>
      </c>
      <c r="CB17" t="str">
        <f t="shared" si="42"/>
        <v/>
      </c>
      <c r="CC17" t="str">
        <f t="shared" si="43"/>
        <v/>
      </c>
      <c r="CD17" t="str">
        <f t="shared" si="44"/>
        <v/>
      </c>
      <c r="CE17" t="str">
        <f t="shared" si="45"/>
        <v/>
      </c>
      <c r="CF17" t="str">
        <f t="shared" si="45"/>
        <v/>
      </c>
      <c r="CG17">
        <f t="shared" si="46"/>
        <v>0</v>
      </c>
    </row>
    <row r="18" spans="1:85" ht="38.25" customHeight="1" x14ac:dyDescent="0.25">
      <c r="A18" s="1" t="str">
        <f t="shared" si="30"/>
        <v/>
      </c>
      <c r="B18" s="32" t="str">
        <f t="shared" si="31"/>
        <v/>
      </c>
      <c r="C18" s="25" t="str">
        <f t="shared" si="32"/>
        <v/>
      </c>
      <c r="D18" s="25" t="str">
        <f t="shared" si="33"/>
        <v/>
      </c>
      <c r="E18" s="25" t="str">
        <f t="shared" si="34"/>
        <v/>
      </c>
      <c r="F18" s="25" t="str">
        <f t="shared" si="35"/>
        <v/>
      </c>
      <c r="G18" s="108" t="str">
        <f t="shared" si="36"/>
        <v/>
      </c>
      <c r="H18" s="108" t="str">
        <f t="shared" si="37"/>
        <v/>
      </c>
      <c r="I18" s="112" t="str">
        <f t="shared" si="38"/>
        <v/>
      </c>
      <c r="J18" s="112"/>
      <c r="K18" s="112"/>
      <c r="L18" s="113"/>
      <c r="M18" s="113"/>
      <c r="N18" s="224" t="str">
        <f t="shared" si="39"/>
        <v/>
      </c>
      <c r="O18" s="225" t="str">
        <f t="shared" si="40"/>
        <v/>
      </c>
      <c r="Q18" s="6">
        <v>16</v>
      </c>
      <c r="R18" s="47" t="str">
        <f t="shared" si="0"/>
        <v>-16</v>
      </c>
      <c r="S18" s="6"/>
      <c r="T18" s="48" t="str">
        <f t="shared" si="1"/>
        <v/>
      </c>
      <c r="U18" s="49" t="str">
        <f t="shared" si="2"/>
        <v/>
      </c>
      <c r="W18" s="56"/>
      <c r="X18" s="75" t="str">
        <f t="shared" si="3"/>
        <v/>
      </c>
      <c r="Y18" s="71" t="str">
        <f t="shared" si="4"/>
        <v/>
      </c>
      <c r="Z18" s="71" t="str">
        <f t="shared" si="5"/>
        <v/>
      </c>
      <c r="AA18" s="71" t="str">
        <f t="shared" si="6"/>
        <v/>
      </c>
      <c r="AB18" s="71" t="str">
        <f t="shared" si="7"/>
        <v/>
      </c>
      <c r="AC18" s="71" t="str">
        <f t="shared" si="8"/>
        <v/>
      </c>
      <c r="AD18" s="71" t="str">
        <f t="shared" si="9"/>
        <v/>
      </c>
      <c r="AE18" s="78" t="str">
        <f t="shared" si="10"/>
        <v/>
      </c>
      <c r="AF18" s="75" t="str">
        <f t="shared" si="11"/>
        <v/>
      </c>
      <c r="AG18" s="71" t="str">
        <f t="shared" si="12"/>
        <v/>
      </c>
      <c r="AH18" s="71" t="str">
        <f t="shared" si="13"/>
        <v/>
      </c>
      <c r="AI18" s="71" t="str">
        <f t="shared" si="14"/>
        <v/>
      </c>
      <c r="AJ18" s="71" t="str">
        <f t="shared" si="15"/>
        <v/>
      </c>
      <c r="AK18" s="71" t="str">
        <f t="shared" si="16"/>
        <v/>
      </c>
      <c r="AL18" s="71" t="str">
        <f t="shared" si="17"/>
        <v/>
      </c>
      <c r="AM18" s="78" t="str">
        <f t="shared" si="18"/>
        <v/>
      </c>
      <c r="AN18" s="75" t="str">
        <f t="shared" si="19"/>
        <v/>
      </c>
      <c r="AO18" s="71" t="str">
        <f t="shared" si="20"/>
        <v/>
      </c>
      <c r="AP18" s="71" t="str">
        <f t="shared" si="21"/>
        <v/>
      </c>
      <c r="AQ18" s="71" t="str">
        <f t="shared" si="22"/>
        <v/>
      </c>
      <c r="AR18" s="71" t="str">
        <f t="shared" si="23"/>
        <v/>
      </c>
      <c r="AS18" s="71" t="str">
        <f t="shared" si="24"/>
        <v/>
      </c>
      <c r="AT18" s="71" t="str">
        <f t="shared" si="25"/>
        <v/>
      </c>
      <c r="AU18" s="76" t="str">
        <f t="shared" si="26"/>
        <v/>
      </c>
      <c r="BF18" s="141">
        <v>11050</v>
      </c>
      <c r="BG18" s="142" t="s">
        <v>1706</v>
      </c>
      <c r="BH18" s="141" t="s">
        <v>180</v>
      </c>
      <c r="BI18" s="141" t="s">
        <v>178</v>
      </c>
      <c r="BJ18" s="141" t="s">
        <v>27173</v>
      </c>
      <c r="BK18" s="141" t="s">
        <v>1706</v>
      </c>
      <c r="BL18" s="141" t="s">
        <v>282</v>
      </c>
      <c r="BM18" s="141">
        <v>48.192149999999998</v>
      </c>
      <c r="BN18" s="141">
        <v>-68.972329999999999</v>
      </c>
      <c r="BO18" s="141">
        <v>2002</v>
      </c>
      <c r="BP18" s="143" t="s">
        <v>484</v>
      </c>
      <c r="BQ18" s="143" t="s">
        <v>17560</v>
      </c>
      <c r="BU18" s="117" t="b">
        <v>0</v>
      </c>
      <c r="BV18" s="117" t="b">
        <v>0</v>
      </c>
      <c r="BW18" s="117" t="b">
        <v>0</v>
      </c>
      <c r="BX18" s="117" t="b">
        <v>0</v>
      </c>
      <c r="BY18" s="117" t="b">
        <v>0</v>
      </c>
      <c r="BZ18" s="117"/>
      <c r="CA18" t="str">
        <f t="shared" si="41"/>
        <v/>
      </c>
      <c r="CB18" t="str">
        <f t="shared" si="42"/>
        <v/>
      </c>
      <c r="CC18" t="str">
        <f t="shared" si="43"/>
        <v/>
      </c>
      <c r="CD18" t="str">
        <f t="shared" si="44"/>
        <v/>
      </c>
      <c r="CE18" t="str">
        <f t="shared" si="45"/>
        <v/>
      </c>
      <c r="CF18" t="str">
        <f t="shared" si="45"/>
        <v/>
      </c>
      <c r="CG18">
        <f t="shared" si="46"/>
        <v>0</v>
      </c>
    </row>
    <row r="19" spans="1:85" ht="38.25" customHeight="1" x14ac:dyDescent="0.25">
      <c r="A19" s="1" t="str">
        <f t="shared" si="30"/>
        <v/>
      </c>
      <c r="B19" s="32" t="str">
        <f t="shared" si="31"/>
        <v/>
      </c>
      <c r="C19" s="25" t="str">
        <f t="shared" si="32"/>
        <v/>
      </c>
      <c r="D19" s="25" t="str">
        <f t="shared" si="33"/>
        <v/>
      </c>
      <c r="E19" s="25" t="str">
        <f t="shared" si="34"/>
        <v/>
      </c>
      <c r="F19" s="25" t="str">
        <f t="shared" si="35"/>
        <v/>
      </c>
      <c r="G19" s="108" t="str">
        <f t="shared" si="36"/>
        <v/>
      </c>
      <c r="H19" s="108" t="str">
        <f t="shared" si="37"/>
        <v/>
      </c>
      <c r="I19" s="112" t="str">
        <f t="shared" si="38"/>
        <v/>
      </c>
      <c r="J19" s="112"/>
      <c r="K19" s="112"/>
      <c r="L19" s="113"/>
      <c r="M19" s="113"/>
      <c r="N19" s="224" t="str">
        <f t="shared" si="39"/>
        <v/>
      </c>
      <c r="O19" s="225" t="str">
        <f t="shared" si="40"/>
        <v/>
      </c>
      <c r="Q19" s="6">
        <v>17</v>
      </c>
      <c r="R19" s="47" t="str">
        <f t="shared" si="0"/>
        <v>-17</v>
      </c>
      <c r="S19" s="6"/>
      <c r="T19" s="48" t="str">
        <f t="shared" si="1"/>
        <v/>
      </c>
      <c r="U19" s="49" t="str">
        <f t="shared" si="2"/>
        <v/>
      </c>
      <c r="X19" s="75" t="str">
        <f t="shared" si="3"/>
        <v/>
      </c>
      <c r="Y19" s="71" t="str">
        <f t="shared" si="4"/>
        <v/>
      </c>
      <c r="Z19" s="71" t="str">
        <f t="shared" si="5"/>
        <v/>
      </c>
      <c r="AA19" s="71" t="str">
        <f t="shared" si="6"/>
        <v/>
      </c>
      <c r="AB19" s="71" t="str">
        <f t="shared" si="7"/>
        <v/>
      </c>
      <c r="AC19" s="71" t="str">
        <f t="shared" si="8"/>
        <v/>
      </c>
      <c r="AD19" s="71" t="str">
        <f t="shared" si="9"/>
        <v/>
      </c>
      <c r="AE19" s="78" t="str">
        <f t="shared" si="10"/>
        <v/>
      </c>
      <c r="AF19" s="75" t="str">
        <f t="shared" si="11"/>
        <v/>
      </c>
      <c r="AG19" s="71" t="str">
        <f t="shared" si="12"/>
        <v/>
      </c>
      <c r="AH19" s="71" t="str">
        <f t="shared" si="13"/>
        <v/>
      </c>
      <c r="AI19" s="71" t="str">
        <f t="shared" si="14"/>
        <v/>
      </c>
      <c r="AJ19" s="71" t="str">
        <f t="shared" si="15"/>
        <v/>
      </c>
      <c r="AK19" s="71" t="str">
        <f t="shared" si="16"/>
        <v/>
      </c>
      <c r="AL19" s="71" t="str">
        <f t="shared" si="17"/>
        <v/>
      </c>
      <c r="AM19" s="78" t="str">
        <f t="shared" si="18"/>
        <v/>
      </c>
      <c r="AN19" s="75" t="str">
        <f t="shared" si="19"/>
        <v/>
      </c>
      <c r="AO19" s="71" t="str">
        <f t="shared" si="20"/>
        <v/>
      </c>
      <c r="AP19" s="71" t="str">
        <f t="shared" si="21"/>
        <v/>
      </c>
      <c r="AQ19" s="71" t="str">
        <f t="shared" si="22"/>
        <v/>
      </c>
      <c r="AR19" s="71" t="str">
        <f t="shared" si="23"/>
        <v/>
      </c>
      <c r="AS19" s="71" t="str">
        <f t="shared" si="24"/>
        <v/>
      </c>
      <c r="AT19" s="71" t="str">
        <f t="shared" si="25"/>
        <v/>
      </c>
      <c r="AU19" s="76" t="str">
        <f t="shared" si="26"/>
        <v/>
      </c>
      <c r="BF19" s="141">
        <v>11050</v>
      </c>
      <c r="BG19" s="142" t="s">
        <v>1707</v>
      </c>
      <c r="BH19" s="141" t="s">
        <v>478</v>
      </c>
      <c r="BI19" s="141" t="s">
        <v>186</v>
      </c>
      <c r="BJ19" s="141"/>
      <c r="BK19" s="141" t="s">
        <v>1708</v>
      </c>
      <c r="BL19" s="141" t="s">
        <v>1709</v>
      </c>
      <c r="BM19" s="141">
        <v>48.190170000000002</v>
      </c>
      <c r="BN19" s="141">
        <v>-68.965890000000002</v>
      </c>
      <c r="BO19" s="141">
        <v>1997</v>
      </c>
      <c r="BP19" s="143" t="s">
        <v>480</v>
      </c>
      <c r="BQ19" s="143" t="s">
        <v>17560</v>
      </c>
      <c r="BU19" s="117" t="b">
        <v>0</v>
      </c>
      <c r="BV19" s="117" t="b">
        <v>0</v>
      </c>
      <c r="BW19" s="117" t="b">
        <v>0</v>
      </c>
      <c r="BX19" s="117" t="b">
        <v>0</v>
      </c>
      <c r="BY19" s="117"/>
      <c r="BZ19" s="117" t="b">
        <v>0</v>
      </c>
      <c r="CA19" t="str">
        <f t="shared" si="41"/>
        <v/>
      </c>
      <c r="CB19" t="str">
        <f t="shared" si="42"/>
        <v/>
      </c>
      <c r="CC19" t="str">
        <f t="shared" si="43"/>
        <v/>
      </c>
      <c r="CD19" t="str">
        <f t="shared" si="44"/>
        <v/>
      </c>
      <c r="CE19" t="str">
        <f t="shared" si="45"/>
        <v/>
      </c>
      <c r="CF19" t="str">
        <f t="shared" si="45"/>
        <v/>
      </c>
      <c r="CG19">
        <f t="shared" si="46"/>
        <v>0</v>
      </c>
    </row>
    <row r="20" spans="1:85" ht="38.25" customHeight="1" x14ac:dyDescent="0.25">
      <c r="A20" s="1" t="str">
        <f t="shared" si="30"/>
        <v/>
      </c>
      <c r="B20" s="32" t="str">
        <f t="shared" si="31"/>
        <v/>
      </c>
      <c r="C20" s="25" t="str">
        <f t="shared" si="32"/>
        <v/>
      </c>
      <c r="D20" s="25" t="str">
        <f t="shared" si="33"/>
        <v/>
      </c>
      <c r="E20" s="25" t="str">
        <f t="shared" si="34"/>
        <v/>
      </c>
      <c r="F20" s="25" t="str">
        <f t="shared" si="35"/>
        <v/>
      </c>
      <c r="G20" s="108" t="str">
        <f t="shared" si="36"/>
        <v/>
      </c>
      <c r="H20" s="108" t="str">
        <f t="shared" si="37"/>
        <v/>
      </c>
      <c r="I20" s="112" t="str">
        <f t="shared" si="38"/>
        <v/>
      </c>
      <c r="J20" s="112"/>
      <c r="K20" s="112"/>
      <c r="L20" s="113"/>
      <c r="M20" s="113"/>
      <c r="N20" s="224" t="str">
        <f t="shared" si="39"/>
        <v/>
      </c>
      <c r="O20" s="225" t="str">
        <f t="shared" si="40"/>
        <v/>
      </c>
      <c r="Q20" s="6">
        <v>18</v>
      </c>
      <c r="R20" s="47" t="str">
        <f t="shared" si="0"/>
        <v>-18</v>
      </c>
      <c r="S20" s="6"/>
      <c r="T20" s="48" t="str">
        <f t="shared" si="1"/>
        <v/>
      </c>
      <c r="U20" s="49" t="str">
        <f t="shared" si="2"/>
        <v/>
      </c>
      <c r="X20" s="75" t="str">
        <f t="shared" si="3"/>
        <v/>
      </c>
      <c r="Y20" s="71" t="str">
        <f t="shared" si="4"/>
        <v/>
      </c>
      <c r="Z20" s="71" t="str">
        <f t="shared" si="5"/>
        <v/>
      </c>
      <c r="AA20" s="71" t="str">
        <f t="shared" si="6"/>
        <v/>
      </c>
      <c r="AB20" s="71" t="str">
        <f t="shared" si="7"/>
        <v/>
      </c>
      <c r="AC20" s="71" t="str">
        <f t="shared" si="8"/>
        <v/>
      </c>
      <c r="AD20" s="71" t="str">
        <f t="shared" si="9"/>
        <v/>
      </c>
      <c r="AE20" s="78" t="str">
        <f t="shared" si="10"/>
        <v/>
      </c>
      <c r="AF20" s="75" t="str">
        <f t="shared" si="11"/>
        <v/>
      </c>
      <c r="AG20" s="71" t="str">
        <f t="shared" si="12"/>
        <v/>
      </c>
      <c r="AH20" s="71" t="str">
        <f t="shared" si="13"/>
        <v/>
      </c>
      <c r="AI20" s="71" t="str">
        <f t="shared" si="14"/>
        <v/>
      </c>
      <c r="AJ20" s="71" t="str">
        <f t="shared" si="15"/>
        <v/>
      </c>
      <c r="AK20" s="71" t="str">
        <f t="shared" si="16"/>
        <v/>
      </c>
      <c r="AL20" s="71" t="str">
        <f t="shared" si="17"/>
        <v/>
      </c>
      <c r="AM20" s="78" t="str">
        <f t="shared" si="18"/>
        <v/>
      </c>
      <c r="AN20" s="75" t="str">
        <f t="shared" si="19"/>
        <v/>
      </c>
      <c r="AO20" s="71" t="str">
        <f t="shared" si="20"/>
        <v/>
      </c>
      <c r="AP20" s="71" t="str">
        <f t="shared" si="21"/>
        <v/>
      </c>
      <c r="AQ20" s="71" t="str">
        <f t="shared" si="22"/>
        <v/>
      </c>
      <c r="AR20" s="71" t="str">
        <f t="shared" si="23"/>
        <v/>
      </c>
      <c r="AS20" s="71" t="str">
        <f t="shared" si="24"/>
        <v/>
      </c>
      <c r="AT20" s="71" t="str">
        <f t="shared" si="25"/>
        <v/>
      </c>
      <c r="AU20" s="76" t="str">
        <f t="shared" si="26"/>
        <v/>
      </c>
      <c r="BF20" s="141">
        <v>11050</v>
      </c>
      <c r="BG20" s="142" t="s">
        <v>1710</v>
      </c>
      <c r="BH20" s="141" t="s">
        <v>478</v>
      </c>
      <c r="BI20" s="141" t="s">
        <v>177</v>
      </c>
      <c r="BJ20" s="141"/>
      <c r="BK20" s="141" t="s">
        <v>472</v>
      </c>
      <c r="BL20" s="141" t="s">
        <v>1711</v>
      </c>
      <c r="BM20" s="141">
        <v>48.187629999999999</v>
      </c>
      <c r="BN20" s="141">
        <v>-68.984170000000006</v>
      </c>
      <c r="BO20" s="141">
        <v>1997</v>
      </c>
      <c r="BP20" s="143" t="s">
        <v>485</v>
      </c>
      <c r="BQ20" s="143" t="s">
        <v>17560</v>
      </c>
      <c r="BU20" s="117" t="b">
        <v>0</v>
      </c>
      <c r="BV20" s="117" t="b">
        <v>0</v>
      </c>
      <c r="BW20" s="117" t="b">
        <v>0</v>
      </c>
      <c r="BX20" s="117"/>
      <c r="BY20" s="117"/>
      <c r="BZ20" s="117"/>
      <c r="CA20" t="str">
        <f t="shared" si="41"/>
        <v/>
      </c>
      <c r="CB20" t="str">
        <f t="shared" si="42"/>
        <v/>
      </c>
      <c r="CC20" t="str">
        <f t="shared" si="43"/>
        <v/>
      </c>
      <c r="CD20" t="str">
        <f t="shared" si="44"/>
        <v/>
      </c>
      <c r="CE20" t="str">
        <f t="shared" si="45"/>
        <v/>
      </c>
      <c r="CF20" t="str">
        <f t="shared" si="45"/>
        <v/>
      </c>
      <c r="CG20">
        <f t="shared" si="46"/>
        <v>0</v>
      </c>
    </row>
    <row r="21" spans="1:85" ht="38.25" customHeight="1" x14ac:dyDescent="0.25">
      <c r="A21" s="1" t="str">
        <f t="shared" si="30"/>
        <v/>
      </c>
      <c r="B21" s="32" t="str">
        <f t="shared" si="31"/>
        <v/>
      </c>
      <c r="C21" s="25" t="str">
        <f t="shared" si="32"/>
        <v/>
      </c>
      <c r="D21" s="25" t="str">
        <f t="shared" si="33"/>
        <v/>
      </c>
      <c r="E21" s="25" t="str">
        <f t="shared" si="34"/>
        <v/>
      </c>
      <c r="F21" s="25" t="str">
        <f t="shared" si="35"/>
        <v/>
      </c>
      <c r="G21" s="108" t="str">
        <f t="shared" ref="G21:G76" si="47">IF(ISERROR(VLOOKUP((Code_geo&amp;"-"&amp;Q11),BD_IP_2014,7,FALSE)),"",(VLOOKUP((Code_geo&amp;"-"&amp;Q11),BD_IP_2014,7,FALSE)))</f>
        <v/>
      </c>
      <c r="H21" s="108" t="str">
        <f t="shared" ref="H21:H76" si="48">IF(ISERROR(VLOOKUP((Code_geo&amp;"-"&amp;Q11),BD_IP_2014,8,FALSE)),"",(VLOOKUP((Code_geo&amp;"-"&amp;Q11),BD_IP_2014,8,FALSE)))</f>
        <v/>
      </c>
      <c r="I21" s="112" t="str">
        <f t="shared" ref="I21:I76" si="49">IF(ISERROR(VLOOKUP((Code_geo&amp;"-"&amp;Q11),BD_IP_2014,9,FALSE)),"",(VLOOKUP((Code_geo&amp;"-"&amp;Q11),BD_IP_2014,9,FALSE)))</f>
        <v/>
      </c>
      <c r="J21" s="112"/>
      <c r="K21" s="112"/>
      <c r="L21" s="113"/>
      <c r="M21" s="113"/>
      <c r="N21" s="224" t="str">
        <f t="shared" si="39"/>
        <v/>
      </c>
      <c r="O21" s="225" t="str">
        <f t="shared" si="40"/>
        <v/>
      </c>
      <c r="Q21" s="6">
        <v>19</v>
      </c>
      <c r="R21" s="47" t="str">
        <f t="shared" si="0"/>
        <v>-19</v>
      </c>
      <c r="S21" s="6"/>
      <c r="T21" s="48" t="str">
        <f t="shared" si="1"/>
        <v/>
      </c>
      <c r="U21" s="49" t="str">
        <f t="shared" si="2"/>
        <v/>
      </c>
      <c r="X21" s="75" t="str">
        <f t="shared" si="3"/>
        <v/>
      </c>
      <c r="Y21" s="71" t="str">
        <f t="shared" si="4"/>
        <v/>
      </c>
      <c r="Z21" s="71" t="str">
        <f t="shared" si="5"/>
        <v/>
      </c>
      <c r="AA21" s="71" t="str">
        <f t="shared" si="6"/>
        <v/>
      </c>
      <c r="AB21" s="71" t="str">
        <f t="shared" si="7"/>
        <v/>
      </c>
      <c r="AC21" s="71" t="str">
        <f t="shared" si="8"/>
        <v/>
      </c>
      <c r="AD21" s="71" t="str">
        <f t="shared" si="9"/>
        <v/>
      </c>
      <c r="AE21" s="78" t="str">
        <f t="shared" si="10"/>
        <v/>
      </c>
      <c r="AF21" s="75" t="str">
        <f t="shared" si="11"/>
        <v/>
      </c>
      <c r="AG21" s="71" t="str">
        <f t="shared" si="12"/>
        <v/>
      </c>
      <c r="AH21" s="71" t="str">
        <f t="shared" si="13"/>
        <v/>
      </c>
      <c r="AI21" s="71" t="str">
        <f t="shared" si="14"/>
        <v/>
      </c>
      <c r="AJ21" s="71" t="str">
        <f t="shared" si="15"/>
        <v/>
      </c>
      <c r="AK21" s="71" t="str">
        <f t="shared" si="16"/>
        <v/>
      </c>
      <c r="AL21" s="71" t="str">
        <f t="shared" si="17"/>
        <v/>
      </c>
      <c r="AM21" s="78" t="str">
        <f t="shared" si="18"/>
        <v/>
      </c>
      <c r="AN21" s="75" t="str">
        <f t="shared" si="19"/>
        <v/>
      </c>
      <c r="AO21" s="71" t="str">
        <f t="shared" si="20"/>
        <v/>
      </c>
      <c r="AP21" s="71" t="str">
        <f t="shared" si="21"/>
        <v/>
      </c>
      <c r="AQ21" s="71" t="str">
        <f t="shared" si="22"/>
        <v/>
      </c>
      <c r="AR21" s="71" t="str">
        <f t="shared" si="23"/>
        <v/>
      </c>
      <c r="AS21" s="71" t="str">
        <f t="shared" si="24"/>
        <v/>
      </c>
      <c r="AT21" s="71" t="str">
        <f t="shared" si="25"/>
        <v/>
      </c>
      <c r="AU21" s="76" t="str">
        <f t="shared" si="26"/>
        <v/>
      </c>
      <c r="BF21" s="141">
        <v>11055</v>
      </c>
      <c r="BG21" s="142" t="s">
        <v>3836</v>
      </c>
      <c r="BH21" s="141" t="s">
        <v>180</v>
      </c>
      <c r="BI21" s="141" t="s">
        <v>178</v>
      </c>
      <c r="BJ21" s="141"/>
      <c r="BK21" s="141"/>
      <c r="BL21" s="141" t="s">
        <v>3837</v>
      </c>
      <c r="BM21" s="141">
        <v>48.201140000000002</v>
      </c>
      <c r="BN21" s="141">
        <v>-69.046300000000002</v>
      </c>
      <c r="BO21" s="141">
        <v>2010</v>
      </c>
      <c r="BP21" s="143" t="s">
        <v>24152</v>
      </c>
      <c r="BQ21" s="143" t="s">
        <v>17560</v>
      </c>
      <c r="BU21" s="117" t="b">
        <v>0</v>
      </c>
      <c r="BV21" s="117" t="b">
        <v>0</v>
      </c>
      <c r="BW21" s="117" t="b">
        <v>0</v>
      </c>
      <c r="BX21" s="117" t="b">
        <v>0</v>
      </c>
      <c r="BY21" s="117" t="b">
        <v>0</v>
      </c>
      <c r="BZ21" s="117" t="b">
        <v>0</v>
      </c>
      <c r="CA21" t="str">
        <f t="shared" si="41"/>
        <v/>
      </c>
      <c r="CB21" t="str">
        <f t="shared" si="42"/>
        <v/>
      </c>
      <c r="CC21" t="str">
        <f t="shared" si="43"/>
        <v/>
      </c>
      <c r="CD21" t="str">
        <f t="shared" si="44"/>
        <v/>
      </c>
      <c r="CE21" t="str">
        <f t="shared" si="45"/>
        <v/>
      </c>
      <c r="CF21" t="str">
        <f t="shared" si="45"/>
        <v/>
      </c>
      <c r="CG21">
        <f t="shared" si="46"/>
        <v>0</v>
      </c>
    </row>
    <row r="22" spans="1:85" ht="38.25" customHeight="1" x14ac:dyDescent="0.25">
      <c r="A22" s="1" t="str">
        <f t="shared" si="30"/>
        <v/>
      </c>
      <c r="B22" s="32" t="str">
        <f t="shared" si="31"/>
        <v/>
      </c>
      <c r="C22" s="25" t="str">
        <f t="shared" si="32"/>
        <v/>
      </c>
      <c r="D22" s="25" t="str">
        <f t="shared" si="33"/>
        <v/>
      </c>
      <c r="E22" s="25" t="str">
        <f t="shared" si="34"/>
        <v/>
      </c>
      <c r="F22" s="25" t="str">
        <f t="shared" si="35"/>
        <v/>
      </c>
      <c r="G22" s="108" t="str">
        <f t="shared" si="47"/>
        <v/>
      </c>
      <c r="H22" s="108" t="str">
        <f t="shared" si="48"/>
        <v/>
      </c>
      <c r="I22" s="112" t="str">
        <f t="shared" si="49"/>
        <v/>
      </c>
      <c r="J22" s="112"/>
      <c r="K22" s="112"/>
      <c r="L22" s="113"/>
      <c r="M22" s="113"/>
      <c r="N22" s="224" t="str">
        <f t="shared" si="39"/>
        <v/>
      </c>
      <c r="O22" s="225" t="str">
        <f t="shared" si="40"/>
        <v/>
      </c>
      <c r="Q22" s="6">
        <v>20</v>
      </c>
      <c r="R22" s="47" t="str">
        <f t="shared" si="0"/>
        <v>-20</v>
      </c>
      <c r="S22" s="6"/>
      <c r="T22" s="48" t="str">
        <f t="shared" si="1"/>
        <v/>
      </c>
      <c r="U22" s="49" t="str">
        <f t="shared" si="2"/>
        <v/>
      </c>
      <c r="X22" s="75" t="str">
        <f t="shared" si="3"/>
        <v/>
      </c>
      <c r="Y22" s="71" t="str">
        <f t="shared" si="4"/>
        <v/>
      </c>
      <c r="Z22" s="71" t="str">
        <f t="shared" si="5"/>
        <v/>
      </c>
      <c r="AA22" s="71" t="str">
        <f t="shared" si="6"/>
        <v/>
      </c>
      <c r="AB22" s="71" t="str">
        <f t="shared" si="7"/>
        <v/>
      </c>
      <c r="AC22" s="71" t="str">
        <f t="shared" si="8"/>
        <v/>
      </c>
      <c r="AD22" s="71" t="str">
        <f t="shared" si="9"/>
        <v/>
      </c>
      <c r="AE22" s="78" t="str">
        <f t="shared" si="10"/>
        <v/>
      </c>
      <c r="AF22" s="75" t="str">
        <f t="shared" si="11"/>
        <v/>
      </c>
      <c r="AG22" s="71" t="str">
        <f t="shared" si="12"/>
        <v/>
      </c>
      <c r="AH22" s="71" t="str">
        <f t="shared" si="13"/>
        <v/>
      </c>
      <c r="AI22" s="71" t="str">
        <f t="shared" si="14"/>
        <v/>
      </c>
      <c r="AJ22" s="71" t="str">
        <f t="shared" si="15"/>
        <v/>
      </c>
      <c r="AK22" s="71" t="str">
        <f t="shared" si="16"/>
        <v/>
      </c>
      <c r="AL22" s="71" t="str">
        <f t="shared" si="17"/>
        <v/>
      </c>
      <c r="AM22" s="78" t="str">
        <f t="shared" si="18"/>
        <v/>
      </c>
      <c r="AN22" s="75" t="str">
        <f t="shared" si="19"/>
        <v/>
      </c>
      <c r="AO22" s="71" t="str">
        <f t="shared" si="20"/>
        <v/>
      </c>
      <c r="AP22" s="71" t="str">
        <f t="shared" si="21"/>
        <v/>
      </c>
      <c r="AQ22" s="71" t="str">
        <f t="shared" si="22"/>
        <v/>
      </c>
      <c r="AR22" s="71" t="str">
        <f t="shared" si="23"/>
        <v/>
      </c>
      <c r="AS22" s="71" t="str">
        <f t="shared" si="24"/>
        <v/>
      </c>
      <c r="AT22" s="71" t="str">
        <f t="shared" si="25"/>
        <v/>
      </c>
      <c r="AU22" s="76" t="str">
        <f t="shared" si="26"/>
        <v/>
      </c>
      <c r="BF22" s="141">
        <v>19050</v>
      </c>
      <c r="BG22" s="142" t="s">
        <v>1771</v>
      </c>
      <c r="BH22" s="141" t="s">
        <v>180</v>
      </c>
      <c r="BI22" s="141" t="s">
        <v>178</v>
      </c>
      <c r="BJ22" s="141" t="s">
        <v>1580</v>
      </c>
      <c r="BK22" s="141" t="s">
        <v>1772</v>
      </c>
      <c r="BL22" s="141" t="s">
        <v>1773</v>
      </c>
      <c r="BM22" s="141">
        <v>46.66366</v>
      </c>
      <c r="BN22" s="141">
        <v>-70.813569999999999</v>
      </c>
      <c r="BO22" s="141">
        <v>1986</v>
      </c>
      <c r="BP22" s="143" t="s">
        <v>484</v>
      </c>
      <c r="BQ22" s="143" t="s">
        <v>17560</v>
      </c>
      <c r="BU22" s="117"/>
      <c r="BV22" s="117"/>
      <c r="BW22" s="117"/>
      <c r="BX22" s="117"/>
      <c r="BY22" s="117"/>
      <c r="BZ22" s="117"/>
      <c r="CA22" t="str">
        <f t="shared" si="41"/>
        <v/>
      </c>
      <c r="CB22" t="str">
        <f t="shared" si="42"/>
        <v/>
      </c>
      <c r="CC22" t="str">
        <f t="shared" si="43"/>
        <v/>
      </c>
      <c r="CD22" t="str">
        <f t="shared" si="44"/>
        <v/>
      </c>
      <c r="CE22" t="str">
        <f t="shared" si="45"/>
        <v/>
      </c>
      <c r="CF22" t="str">
        <f t="shared" si="45"/>
        <v/>
      </c>
      <c r="CG22">
        <f t="shared" si="46"/>
        <v>0</v>
      </c>
    </row>
    <row r="23" spans="1:85" ht="38.25" customHeight="1" x14ac:dyDescent="0.25">
      <c r="A23" s="1" t="str">
        <f t="shared" si="30"/>
        <v/>
      </c>
      <c r="B23" s="32" t="str">
        <f t="shared" si="31"/>
        <v/>
      </c>
      <c r="C23" s="25" t="str">
        <f t="shared" si="32"/>
        <v/>
      </c>
      <c r="D23" s="25" t="str">
        <f t="shared" si="33"/>
        <v/>
      </c>
      <c r="E23" s="25" t="str">
        <f t="shared" si="34"/>
        <v/>
      </c>
      <c r="F23" s="25" t="str">
        <f t="shared" si="35"/>
        <v/>
      </c>
      <c r="G23" s="108" t="str">
        <f t="shared" si="47"/>
        <v/>
      </c>
      <c r="H23" s="108" t="str">
        <f t="shared" si="48"/>
        <v/>
      </c>
      <c r="I23" s="112" t="str">
        <f t="shared" si="49"/>
        <v/>
      </c>
      <c r="J23" s="112"/>
      <c r="K23" s="112"/>
      <c r="L23" s="113"/>
      <c r="M23" s="113"/>
      <c r="N23" s="224" t="str">
        <f t="shared" si="39"/>
        <v/>
      </c>
      <c r="O23" s="225" t="str">
        <f t="shared" si="40"/>
        <v/>
      </c>
      <c r="Q23" s="6">
        <v>21</v>
      </c>
      <c r="R23" s="47" t="str">
        <f t="shared" si="0"/>
        <v>-21</v>
      </c>
      <c r="S23" s="6"/>
      <c r="T23" s="48" t="str">
        <f t="shared" si="1"/>
        <v/>
      </c>
      <c r="U23" s="49" t="str">
        <f t="shared" si="2"/>
        <v/>
      </c>
      <c r="X23" s="75" t="str">
        <f t="shared" si="3"/>
        <v/>
      </c>
      <c r="Y23" s="71" t="str">
        <f t="shared" si="4"/>
        <v/>
      </c>
      <c r="Z23" s="71" t="str">
        <f t="shared" si="5"/>
        <v/>
      </c>
      <c r="AA23" s="71" t="str">
        <f t="shared" si="6"/>
        <v/>
      </c>
      <c r="AB23" s="71" t="str">
        <f t="shared" si="7"/>
        <v/>
      </c>
      <c r="AC23" s="71" t="str">
        <f t="shared" si="8"/>
        <v/>
      </c>
      <c r="AD23" s="71" t="str">
        <f t="shared" si="9"/>
        <v/>
      </c>
      <c r="AE23" s="78" t="str">
        <f t="shared" si="10"/>
        <v/>
      </c>
      <c r="AF23" s="75" t="str">
        <f t="shared" si="11"/>
        <v/>
      </c>
      <c r="AG23" s="71" t="str">
        <f t="shared" si="12"/>
        <v/>
      </c>
      <c r="AH23" s="71" t="str">
        <f t="shared" si="13"/>
        <v/>
      </c>
      <c r="AI23" s="71" t="str">
        <f t="shared" si="14"/>
        <v/>
      </c>
      <c r="AJ23" s="71" t="str">
        <f t="shared" si="15"/>
        <v/>
      </c>
      <c r="AK23" s="71" t="str">
        <f t="shared" si="16"/>
        <v/>
      </c>
      <c r="AL23" s="71" t="str">
        <f t="shared" si="17"/>
        <v/>
      </c>
      <c r="AM23" s="78" t="str">
        <f t="shared" si="18"/>
        <v/>
      </c>
      <c r="AN23" s="75" t="str">
        <f t="shared" si="19"/>
        <v/>
      </c>
      <c r="AO23" s="71" t="str">
        <f t="shared" si="20"/>
        <v/>
      </c>
      <c r="AP23" s="71" t="str">
        <f t="shared" si="21"/>
        <v/>
      </c>
      <c r="AQ23" s="71" t="str">
        <f t="shared" si="22"/>
        <v/>
      </c>
      <c r="AR23" s="71" t="str">
        <f t="shared" si="23"/>
        <v/>
      </c>
      <c r="AS23" s="71" t="str">
        <f t="shared" si="24"/>
        <v/>
      </c>
      <c r="AT23" s="71" t="str">
        <f t="shared" si="25"/>
        <v/>
      </c>
      <c r="AU23" s="76" t="str">
        <f t="shared" si="26"/>
        <v/>
      </c>
      <c r="BF23" s="141">
        <v>19050</v>
      </c>
      <c r="BG23" s="142" t="s">
        <v>1774</v>
      </c>
      <c r="BH23" s="141" t="s">
        <v>478</v>
      </c>
      <c r="BI23" s="141" t="s">
        <v>177</v>
      </c>
      <c r="BJ23" s="141" t="s">
        <v>1775</v>
      </c>
      <c r="BK23" s="141" t="s">
        <v>1776</v>
      </c>
      <c r="BL23" s="141" t="s">
        <v>1777</v>
      </c>
      <c r="BM23" s="141">
        <v>46.651020000000003</v>
      </c>
      <c r="BN23" s="141">
        <v>-70.791120000000006</v>
      </c>
      <c r="BO23" s="141">
        <v>1986</v>
      </c>
      <c r="BP23" s="143" t="s">
        <v>23904</v>
      </c>
      <c r="BQ23" s="143" t="s">
        <v>17560</v>
      </c>
      <c r="BU23" s="117"/>
      <c r="BV23" s="117" t="b">
        <v>0</v>
      </c>
      <c r="BW23" s="117"/>
      <c r="BX23" s="117"/>
      <c r="BY23" s="117"/>
      <c r="BZ23" s="117"/>
      <c r="CA23" t="str">
        <f t="shared" si="41"/>
        <v/>
      </c>
      <c r="CB23" t="str">
        <f t="shared" si="42"/>
        <v/>
      </c>
      <c r="CC23" t="str">
        <f t="shared" si="43"/>
        <v/>
      </c>
      <c r="CD23" t="str">
        <f t="shared" si="44"/>
        <v/>
      </c>
      <c r="CE23" t="str">
        <f t="shared" si="45"/>
        <v/>
      </c>
      <c r="CF23" t="str">
        <f t="shared" si="45"/>
        <v/>
      </c>
      <c r="CG23">
        <f t="shared" si="46"/>
        <v>0</v>
      </c>
    </row>
    <row r="24" spans="1:85" ht="38.25" customHeight="1" x14ac:dyDescent="0.25">
      <c r="A24" s="1" t="str">
        <f t="shared" si="30"/>
        <v/>
      </c>
      <c r="B24" s="32" t="str">
        <f t="shared" si="31"/>
        <v/>
      </c>
      <c r="C24" s="25" t="str">
        <f t="shared" si="32"/>
        <v/>
      </c>
      <c r="D24" s="25" t="str">
        <f t="shared" si="33"/>
        <v/>
      </c>
      <c r="E24" s="25" t="str">
        <f t="shared" si="34"/>
        <v/>
      </c>
      <c r="F24" s="25" t="str">
        <f t="shared" si="35"/>
        <v/>
      </c>
      <c r="G24" s="108" t="str">
        <f t="shared" si="47"/>
        <v/>
      </c>
      <c r="H24" s="108" t="str">
        <f t="shared" si="48"/>
        <v/>
      </c>
      <c r="I24" s="112" t="str">
        <f t="shared" si="49"/>
        <v/>
      </c>
      <c r="J24" s="112"/>
      <c r="K24" s="112"/>
      <c r="L24" s="113"/>
      <c r="M24" s="113"/>
      <c r="N24" s="224" t="str">
        <f t="shared" si="39"/>
        <v/>
      </c>
      <c r="O24" s="225" t="str">
        <f t="shared" si="40"/>
        <v/>
      </c>
      <c r="Q24" s="6">
        <v>22</v>
      </c>
      <c r="R24" s="47" t="str">
        <f t="shared" si="0"/>
        <v>-22</v>
      </c>
      <c r="S24" s="6"/>
      <c r="T24" s="48" t="str">
        <f t="shared" si="1"/>
        <v/>
      </c>
      <c r="U24" s="49" t="str">
        <f t="shared" si="2"/>
        <v/>
      </c>
      <c r="W24" s="55"/>
      <c r="X24" s="75" t="str">
        <f t="shared" si="3"/>
        <v/>
      </c>
      <c r="Y24" s="71" t="str">
        <f t="shared" si="4"/>
        <v/>
      </c>
      <c r="Z24" s="71" t="str">
        <f t="shared" si="5"/>
        <v/>
      </c>
      <c r="AA24" s="71" t="str">
        <f t="shared" si="6"/>
        <v/>
      </c>
      <c r="AB24" s="71" t="str">
        <f t="shared" si="7"/>
        <v/>
      </c>
      <c r="AC24" s="71" t="str">
        <f t="shared" si="8"/>
        <v/>
      </c>
      <c r="AD24" s="71" t="str">
        <f t="shared" si="9"/>
        <v/>
      </c>
      <c r="AE24" s="78" t="str">
        <f t="shared" si="10"/>
        <v/>
      </c>
      <c r="AF24" s="75" t="str">
        <f t="shared" si="11"/>
        <v/>
      </c>
      <c r="AG24" s="71" t="str">
        <f t="shared" si="12"/>
        <v/>
      </c>
      <c r="AH24" s="71" t="str">
        <f t="shared" si="13"/>
        <v/>
      </c>
      <c r="AI24" s="71" t="str">
        <f t="shared" si="14"/>
        <v/>
      </c>
      <c r="AJ24" s="71" t="str">
        <f t="shared" si="15"/>
        <v/>
      </c>
      <c r="AK24" s="71" t="str">
        <f t="shared" si="16"/>
        <v/>
      </c>
      <c r="AL24" s="71" t="str">
        <f t="shared" si="17"/>
        <v/>
      </c>
      <c r="AM24" s="78" t="str">
        <f t="shared" si="18"/>
        <v/>
      </c>
      <c r="AN24" s="75" t="str">
        <f t="shared" si="19"/>
        <v/>
      </c>
      <c r="AO24" s="71" t="str">
        <f t="shared" si="20"/>
        <v/>
      </c>
      <c r="AP24" s="71" t="str">
        <f t="shared" si="21"/>
        <v/>
      </c>
      <c r="AQ24" s="71" t="str">
        <f t="shared" si="22"/>
        <v/>
      </c>
      <c r="AR24" s="71" t="str">
        <f t="shared" si="23"/>
        <v/>
      </c>
      <c r="AS24" s="71" t="str">
        <f t="shared" si="24"/>
        <v/>
      </c>
      <c r="AT24" s="71" t="str">
        <f t="shared" si="25"/>
        <v/>
      </c>
      <c r="AU24" s="76" t="str">
        <f t="shared" si="26"/>
        <v/>
      </c>
      <c r="BF24" s="141">
        <v>19050</v>
      </c>
      <c r="BG24" s="142" t="s">
        <v>16984</v>
      </c>
      <c r="BH24" s="141" t="s">
        <v>180</v>
      </c>
      <c r="BI24" s="141" t="s">
        <v>191</v>
      </c>
      <c r="BJ24" s="141" t="s">
        <v>1739</v>
      </c>
      <c r="BK24" s="141" t="s">
        <v>5468</v>
      </c>
      <c r="BL24" s="141" t="s">
        <v>1773</v>
      </c>
      <c r="BM24" s="141">
        <v>46.658200000000001</v>
      </c>
      <c r="BN24" s="141">
        <v>-70.812579999999997</v>
      </c>
      <c r="BO24" s="141">
        <v>1986</v>
      </c>
      <c r="BP24" s="143" t="s">
        <v>25425</v>
      </c>
      <c r="BQ24" s="143" t="s">
        <v>17560</v>
      </c>
      <c r="BU24" s="117"/>
      <c r="BV24" s="117"/>
      <c r="BW24" s="117"/>
      <c r="BX24" s="117"/>
      <c r="BY24" s="117"/>
      <c r="BZ24" s="117"/>
      <c r="CA24" t="str">
        <f t="shared" si="41"/>
        <v/>
      </c>
      <c r="CB24" t="str">
        <f t="shared" si="42"/>
        <v/>
      </c>
      <c r="CC24" t="str">
        <f t="shared" si="43"/>
        <v/>
      </c>
      <c r="CD24" t="str">
        <f t="shared" si="44"/>
        <v/>
      </c>
      <c r="CE24" t="str">
        <f t="shared" si="45"/>
        <v/>
      </c>
      <c r="CF24" t="str">
        <f t="shared" si="45"/>
        <v/>
      </c>
      <c r="CG24">
        <f t="shared" si="46"/>
        <v>0</v>
      </c>
    </row>
    <row r="25" spans="1:85" ht="38.25" customHeight="1" x14ac:dyDescent="0.25">
      <c r="A25" s="1" t="str">
        <f t="shared" si="30"/>
        <v/>
      </c>
      <c r="B25" s="32" t="str">
        <f t="shared" si="31"/>
        <v/>
      </c>
      <c r="C25" s="25" t="str">
        <f t="shared" si="32"/>
        <v/>
      </c>
      <c r="D25" s="25" t="str">
        <f t="shared" si="33"/>
        <v/>
      </c>
      <c r="E25" s="25" t="str">
        <f t="shared" si="34"/>
        <v/>
      </c>
      <c r="F25" s="25" t="str">
        <f t="shared" si="35"/>
        <v/>
      </c>
      <c r="G25" s="108" t="str">
        <f t="shared" si="47"/>
        <v/>
      </c>
      <c r="H25" s="108" t="str">
        <f t="shared" si="48"/>
        <v/>
      </c>
      <c r="I25" s="112" t="str">
        <f t="shared" si="49"/>
        <v/>
      </c>
      <c r="J25" s="112"/>
      <c r="K25" s="112"/>
      <c r="L25" s="113"/>
      <c r="M25" s="113"/>
      <c r="N25" s="224" t="str">
        <f t="shared" si="39"/>
        <v/>
      </c>
      <c r="O25" s="225" t="str">
        <f t="shared" si="40"/>
        <v/>
      </c>
      <c r="Q25" s="6">
        <v>23</v>
      </c>
      <c r="R25" s="47" t="str">
        <f t="shared" si="0"/>
        <v>-23</v>
      </c>
      <c r="S25" s="6"/>
      <c r="T25" s="48" t="str">
        <f t="shared" si="1"/>
        <v/>
      </c>
      <c r="U25" s="49" t="str">
        <f t="shared" si="2"/>
        <v/>
      </c>
      <c r="W25" s="57" t="s">
        <v>937</v>
      </c>
      <c r="X25" s="75" t="str">
        <f t="shared" si="3"/>
        <v/>
      </c>
      <c r="Y25" s="71" t="str">
        <f t="shared" si="4"/>
        <v/>
      </c>
      <c r="Z25" s="71" t="str">
        <f t="shared" si="5"/>
        <v/>
      </c>
      <c r="AA25" s="71" t="str">
        <f t="shared" si="6"/>
        <v/>
      </c>
      <c r="AB25" s="71" t="str">
        <f t="shared" si="7"/>
        <v/>
      </c>
      <c r="AC25" s="71" t="str">
        <f t="shared" si="8"/>
        <v/>
      </c>
      <c r="AD25" s="71" t="str">
        <f t="shared" si="9"/>
        <v/>
      </c>
      <c r="AE25" s="78" t="str">
        <f t="shared" si="10"/>
        <v/>
      </c>
      <c r="AF25" s="75" t="str">
        <f t="shared" si="11"/>
        <v/>
      </c>
      <c r="AG25" s="71" t="str">
        <f t="shared" si="12"/>
        <v/>
      </c>
      <c r="AH25" s="71" t="str">
        <f t="shared" si="13"/>
        <v/>
      </c>
      <c r="AI25" s="71" t="str">
        <f t="shared" si="14"/>
        <v/>
      </c>
      <c r="AJ25" s="71" t="str">
        <f t="shared" si="15"/>
        <v/>
      </c>
      <c r="AK25" s="71" t="str">
        <f t="shared" si="16"/>
        <v/>
      </c>
      <c r="AL25" s="71" t="str">
        <f t="shared" si="17"/>
        <v/>
      </c>
      <c r="AM25" s="78" t="str">
        <f t="shared" si="18"/>
        <v/>
      </c>
      <c r="AN25" s="75" t="str">
        <f t="shared" si="19"/>
        <v/>
      </c>
      <c r="AO25" s="71" t="str">
        <f t="shared" si="20"/>
        <v/>
      </c>
      <c r="AP25" s="71" t="str">
        <f t="shared" si="21"/>
        <v/>
      </c>
      <c r="AQ25" s="71" t="str">
        <f t="shared" si="22"/>
        <v/>
      </c>
      <c r="AR25" s="71" t="str">
        <f t="shared" si="23"/>
        <v/>
      </c>
      <c r="AS25" s="71" t="str">
        <f t="shared" si="24"/>
        <v/>
      </c>
      <c r="AT25" s="71" t="str">
        <f t="shared" si="25"/>
        <v/>
      </c>
      <c r="AU25" s="76" t="str">
        <f t="shared" si="26"/>
        <v/>
      </c>
      <c r="BF25" s="141">
        <v>19075</v>
      </c>
      <c r="BG25" s="142" t="s">
        <v>1778</v>
      </c>
      <c r="BH25" s="141" t="s">
        <v>478</v>
      </c>
      <c r="BI25" s="141" t="s">
        <v>176</v>
      </c>
      <c r="BJ25" s="141"/>
      <c r="BK25" s="141" t="s">
        <v>1779</v>
      </c>
      <c r="BL25" s="141" t="s">
        <v>1780</v>
      </c>
      <c r="BM25" s="141">
        <v>46.711030000000001</v>
      </c>
      <c r="BN25" s="141">
        <v>-70.881900000000002</v>
      </c>
      <c r="BO25" s="141">
        <v>1993</v>
      </c>
      <c r="BP25" s="143" t="s">
        <v>21792</v>
      </c>
      <c r="BQ25" s="143" t="s">
        <v>17560</v>
      </c>
      <c r="BU25" s="117"/>
      <c r="BV25" s="117"/>
      <c r="BW25" s="117"/>
      <c r="BX25" s="117"/>
      <c r="BY25" s="117"/>
      <c r="BZ25" s="117"/>
      <c r="CA25" t="str">
        <f t="shared" si="41"/>
        <v/>
      </c>
      <c r="CB25" t="str">
        <f t="shared" si="42"/>
        <v/>
      </c>
      <c r="CC25" t="str">
        <f t="shared" si="43"/>
        <v/>
      </c>
      <c r="CD25" t="str">
        <f t="shared" si="44"/>
        <v/>
      </c>
      <c r="CE25" t="str">
        <f t="shared" si="45"/>
        <v/>
      </c>
      <c r="CF25" t="str">
        <f t="shared" si="45"/>
        <v/>
      </c>
      <c r="CG25">
        <f t="shared" si="46"/>
        <v>0</v>
      </c>
    </row>
    <row r="26" spans="1:85" ht="38.25" customHeight="1" x14ac:dyDescent="0.25">
      <c r="A26" s="1" t="str">
        <f t="shared" si="30"/>
        <v/>
      </c>
      <c r="B26" s="32" t="str">
        <f t="shared" si="31"/>
        <v/>
      </c>
      <c r="C26" s="25" t="str">
        <f t="shared" si="32"/>
        <v/>
      </c>
      <c r="D26" s="25" t="str">
        <f t="shared" si="33"/>
        <v/>
      </c>
      <c r="E26" s="25" t="str">
        <f t="shared" si="34"/>
        <v/>
      </c>
      <c r="F26" s="25" t="str">
        <f t="shared" si="35"/>
        <v/>
      </c>
      <c r="G26" s="108" t="str">
        <f t="shared" si="47"/>
        <v/>
      </c>
      <c r="H26" s="108" t="str">
        <f t="shared" si="48"/>
        <v/>
      </c>
      <c r="I26" s="112" t="str">
        <f t="shared" si="49"/>
        <v/>
      </c>
      <c r="J26" s="112"/>
      <c r="K26" s="112"/>
      <c r="L26" s="113"/>
      <c r="M26" s="113"/>
      <c r="N26" s="224" t="str">
        <f t="shared" si="39"/>
        <v/>
      </c>
      <c r="O26" s="225" t="str">
        <f t="shared" si="40"/>
        <v/>
      </c>
      <c r="Q26" s="6">
        <v>24</v>
      </c>
      <c r="R26" s="47" t="str">
        <f t="shared" si="0"/>
        <v>-24</v>
      </c>
      <c r="S26" s="6"/>
      <c r="T26" s="48" t="str">
        <f t="shared" si="1"/>
        <v/>
      </c>
      <c r="U26" s="49" t="str">
        <f t="shared" si="2"/>
        <v/>
      </c>
      <c r="W26" s="55" t="s">
        <v>192</v>
      </c>
      <c r="X26" s="75" t="str">
        <f t="shared" si="3"/>
        <v/>
      </c>
      <c r="Y26" s="71" t="str">
        <f t="shared" si="4"/>
        <v/>
      </c>
      <c r="Z26" s="71" t="str">
        <f t="shared" si="5"/>
        <v/>
      </c>
      <c r="AA26" s="71" t="str">
        <f t="shared" si="6"/>
        <v/>
      </c>
      <c r="AB26" s="71" t="str">
        <f t="shared" si="7"/>
        <v/>
      </c>
      <c r="AC26" s="71" t="str">
        <f t="shared" si="8"/>
        <v/>
      </c>
      <c r="AD26" s="71" t="str">
        <f t="shared" si="9"/>
        <v/>
      </c>
      <c r="AE26" s="78" t="str">
        <f t="shared" si="10"/>
        <v/>
      </c>
      <c r="AF26" s="75" t="str">
        <f t="shared" si="11"/>
        <v/>
      </c>
      <c r="AG26" s="71" t="str">
        <f t="shared" si="12"/>
        <v/>
      </c>
      <c r="AH26" s="71" t="str">
        <f t="shared" si="13"/>
        <v/>
      </c>
      <c r="AI26" s="71" t="str">
        <f t="shared" si="14"/>
        <v/>
      </c>
      <c r="AJ26" s="71" t="str">
        <f t="shared" si="15"/>
        <v/>
      </c>
      <c r="AK26" s="71" t="str">
        <f t="shared" si="16"/>
        <v/>
      </c>
      <c r="AL26" s="71" t="str">
        <f t="shared" si="17"/>
        <v/>
      </c>
      <c r="AM26" s="78" t="str">
        <f t="shared" si="18"/>
        <v/>
      </c>
      <c r="AN26" s="75" t="str">
        <f t="shared" si="19"/>
        <v/>
      </c>
      <c r="AO26" s="71" t="str">
        <f t="shared" si="20"/>
        <v/>
      </c>
      <c r="AP26" s="71" t="str">
        <f t="shared" si="21"/>
        <v/>
      </c>
      <c r="AQ26" s="71" t="str">
        <f t="shared" si="22"/>
        <v/>
      </c>
      <c r="AR26" s="71" t="str">
        <f t="shared" si="23"/>
        <v/>
      </c>
      <c r="AS26" s="71" t="str">
        <f t="shared" si="24"/>
        <v/>
      </c>
      <c r="AT26" s="71" t="str">
        <f t="shared" si="25"/>
        <v/>
      </c>
      <c r="AU26" s="76" t="str">
        <f t="shared" si="26"/>
        <v/>
      </c>
      <c r="BF26" s="141">
        <v>19075</v>
      </c>
      <c r="BG26" s="142" t="s">
        <v>1781</v>
      </c>
      <c r="BH26" s="141" t="s">
        <v>478</v>
      </c>
      <c r="BI26" s="141" t="s">
        <v>177</v>
      </c>
      <c r="BJ26" s="141"/>
      <c r="BK26" s="141" t="s">
        <v>1779</v>
      </c>
      <c r="BL26" s="141" t="s">
        <v>1782</v>
      </c>
      <c r="BM26" s="141">
        <v>46.71687</v>
      </c>
      <c r="BN26" s="141">
        <v>-70.858670000000004</v>
      </c>
      <c r="BO26" s="141">
        <v>1993</v>
      </c>
      <c r="BP26" s="143" t="s">
        <v>485</v>
      </c>
      <c r="BQ26" s="143" t="s">
        <v>17560</v>
      </c>
      <c r="BU26" s="117"/>
      <c r="BV26" s="117"/>
      <c r="BW26" s="117"/>
      <c r="BX26" s="117"/>
      <c r="BY26" s="117"/>
      <c r="BZ26" s="117"/>
      <c r="CA26" t="str">
        <f t="shared" si="41"/>
        <v/>
      </c>
      <c r="CB26" t="str">
        <f t="shared" si="42"/>
        <v/>
      </c>
      <c r="CC26" t="str">
        <f t="shared" si="43"/>
        <v/>
      </c>
      <c r="CD26" t="str">
        <f t="shared" si="44"/>
        <v/>
      </c>
      <c r="CE26" t="str">
        <f t="shared" si="45"/>
        <v/>
      </c>
      <c r="CF26" t="str">
        <f t="shared" si="45"/>
        <v/>
      </c>
      <c r="CG26">
        <f t="shared" si="46"/>
        <v>0</v>
      </c>
    </row>
    <row r="27" spans="1:85" ht="38.25" customHeight="1" x14ac:dyDescent="0.25">
      <c r="A27" s="1" t="str">
        <f t="shared" si="30"/>
        <v/>
      </c>
      <c r="B27" s="32" t="str">
        <f t="shared" si="31"/>
        <v/>
      </c>
      <c r="C27" s="25" t="str">
        <f t="shared" si="32"/>
        <v/>
      </c>
      <c r="D27" s="25" t="str">
        <f t="shared" si="33"/>
        <v/>
      </c>
      <c r="E27" s="25" t="str">
        <f t="shared" si="34"/>
        <v/>
      </c>
      <c r="F27" s="25" t="str">
        <f t="shared" si="35"/>
        <v/>
      </c>
      <c r="G27" s="108" t="str">
        <f t="shared" si="47"/>
        <v/>
      </c>
      <c r="H27" s="108" t="str">
        <f t="shared" si="48"/>
        <v/>
      </c>
      <c r="I27" s="112" t="str">
        <f t="shared" si="49"/>
        <v/>
      </c>
      <c r="J27" s="112"/>
      <c r="K27" s="112"/>
      <c r="L27" s="113"/>
      <c r="M27" s="113"/>
      <c r="N27" s="224" t="str">
        <f t="shared" si="39"/>
        <v/>
      </c>
      <c r="O27" s="225" t="str">
        <f t="shared" si="40"/>
        <v/>
      </c>
      <c r="Q27" s="6">
        <v>25</v>
      </c>
      <c r="R27" s="47" t="str">
        <f t="shared" si="0"/>
        <v>-25</v>
      </c>
      <c r="S27" s="6"/>
      <c r="T27" s="48" t="str">
        <f t="shared" si="1"/>
        <v/>
      </c>
      <c r="U27" s="49" t="str">
        <f t="shared" si="2"/>
        <v/>
      </c>
      <c r="W27" s="55" t="s">
        <v>193</v>
      </c>
      <c r="X27" s="75" t="str">
        <f t="shared" si="3"/>
        <v/>
      </c>
      <c r="Y27" s="71" t="str">
        <f t="shared" si="4"/>
        <v/>
      </c>
      <c r="Z27" s="71" t="str">
        <f t="shared" si="5"/>
        <v/>
      </c>
      <c r="AA27" s="71" t="str">
        <f t="shared" si="6"/>
        <v/>
      </c>
      <c r="AB27" s="71" t="str">
        <f t="shared" si="7"/>
        <v/>
      </c>
      <c r="AC27" s="71" t="str">
        <f t="shared" si="8"/>
        <v/>
      </c>
      <c r="AD27" s="71" t="str">
        <f t="shared" si="9"/>
        <v/>
      </c>
      <c r="AE27" s="78" t="str">
        <f t="shared" si="10"/>
        <v/>
      </c>
      <c r="AF27" s="75" t="str">
        <f t="shared" si="11"/>
        <v/>
      </c>
      <c r="AG27" s="71" t="str">
        <f t="shared" si="12"/>
        <v/>
      </c>
      <c r="AH27" s="71" t="str">
        <f t="shared" si="13"/>
        <v/>
      </c>
      <c r="AI27" s="71" t="str">
        <f t="shared" si="14"/>
        <v/>
      </c>
      <c r="AJ27" s="71" t="str">
        <f t="shared" si="15"/>
        <v/>
      </c>
      <c r="AK27" s="71" t="str">
        <f t="shared" si="16"/>
        <v/>
      </c>
      <c r="AL27" s="71" t="str">
        <f t="shared" si="17"/>
        <v/>
      </c>
      <c r="AM27" s="78" t="str">
        <f t="shared" si="18"/>
        <v/>
      </c>
      <c r="AN27" s="75" t="str">
        <f t="shared" si="19"/>
        <v/>
      </c>
      <c r="AO27" s="71" t="str">
        <f t="shared" si="20"/>
        <v/>
      </c>
      <c r="AP27" s="71" t="str">
        <f t="shared" si="21"/>
        <v/>
      </c>
      <c r="AQ27" s="71" t="str">
        <f t="shared" si="22"/>
        <v/>
      </c>
      <c r="AR27" s="71" t="str">
        <f t="shared" si="23"/>
        <v/>
      </c>
      <c r="AS27" s="71" t="str">
        <f t="shared" si="24"/>
        <v/>
      </c>
      <c r="AT27" s="71" t="str">
        <f t="shared" si="25"/>
        <v/>
      </c>
      <c r="AU27" s="76" t="str">
        <f t="shared" si="26"/>
        <v/>
      </c>
      <c r="BF27" s="141">
        <v>22025</v>
      </c>
      <c r="BG27" s="142" t="s">
        <v>1783</v>
      </c>
      <c r="BH27" s="141" t="s">
        <v>478</v>
      </c>
      <c r="BI27" s="141" t="s">
        <v>186</v>
      </c>
      <c r="BJ27" s="141"/>
      <c r="BK27" s="141" t="s">
        <v>1784</v>
      </c>
      <c r="BL27" s="141" t="s">
        <v>1785</v>
      </c>
      <c r="BM27" s="141">
        <v>46.9334233232616</v>
      </c>
      <c r="BN27" s="141">
        <v>-71.460302320265697</v>
      </c>
      <c r="BO27" s="141">
        <v>2006</v>
      </c>
      <c r="BP27" s="143" t="s">
        <v>480</v>
      </c>
      <c r="BQ27" s="143" t="s">
        <v>17560</v>
      </c>
      <c r="BU27" s="117"/>
      <c r="BV27" s="117"/>
      <c r="BW27" s="117"/>
      <c r="BX27" s="117"/>
      <c r="BY27" s="117"/>
      <c r="BZ27" s="117"/>
      <c r="CA27" t="str">
        <f t="shared" si="41"/>
        <v/>
      </c>
      <c r="CB27" t="str">
        <f t="shared" si="42"/>
        <v/>
      </c>
      <c r="CC27" t="str">
        <f t="shared" si="43"/>
        <v/>
      </c>
      <c r="CD27" t="str">
        <f t="shared" si="44"/>
        <v/>
      </c>
      <c r="CE27" t="str">
        <f t="shared" si="45"/>
        <v/>
      </c>
      <c r="CF27" t="str">
        <f t="shared" si="45"/>
        <v/>
      </c>
      <c r="CG27">
        <f t="shared" si="46"/>
        <v>0</v>
      </c>
    </row>
    <row r="28" spans="1:85" ht="38.25" customHeight="1" x14ac:dyDescent="0.25">
      <c r="A28" s="1" t="str">
        <f t="shared" si="30"/>
        <v/>
      </c>
      <c r="B28" s="32" t="str">
        <f t="shared" si="31"/>
        <v/>
      </c>
      <c r="C28" s="25" t="str">
        <f t="shared" si="32"/>
        <v/>
      </c>
      <c r="D28" s="25" t="str">
        <f t="shared" si="33"/>
        <v/>
      </c>
      <c r="E28" s="25" t="str">
        <f t="shared" si="34"/>
        <v/>
      </c>
      <c r="F28" s="25" t="str">
        <f t="shared" si="35"/>
        <v/>
      </c>
      <c r="G28" s="108" t="str">
        <f t="shared" si="47"/>
        <v/>
      </c>
      <c r="H28" s="108" t="str">
        <f t="shared" si="48"/>
        <v/>
      </c>
      <c r="I28" s="112" t="str">
        <f t="shared" si="49"/>
        <v/>
      </c>
      <c r="J28" s="112"/>
      <c r="K28" s="112"/>
      <c r="L28" s="113"/>
      <c r="M28" s="113"/>
      <c r="N28" s="224" t="str">
        <f t="shared" si="39"/>
        <v/>
      </c>
      <c r="O28" s="225" t="str">
        <f t="shared" si="40"/>
        <v/>
      </c>
      <c r="Q28" s="6">
        <v>26</v>
      </c>
      <c r="R28" s="47" t="str">
        <f t="shared" si="0"/>
        <v>-26</v>
      </c>
      <c r="S28" s="6"/>
      <c r="T28" s="48" t="str">
        <f t="shared" si="1"/>
        <v/>
      </c>
      <c r="U28" s="49" t="str">
        <f t="shared" si="2"/>
        <v/>
      </c>
      <c r="W28" s="55" t="s">
        <v>194</v>
      </c>
      <c r="X28" s="75" t="str">
        <f t="shared" si="3"/>
        <v/>
      </c>
      <c r="Y28" s="71" t="str">
        <f t="shared" si="4"/>
        <v/>
      </c>
      <c r="Z28" s="71" t="str">
        <f t="shared" si="5"/>
        <v/>
      </c>
      <c r="AA28" s="71" t="str">
        <f t="shared" si="6"/>
        <v/>
      </c>
      <c r="AB28" s="71" t="str">
        <f t="shared" si="7"/>
        <v/>
      </c>
      <c r="AC28" s="71" t="str">
        <f t="shared" si="8"/>
        <v/>
      </c>
      <c r="AD28" s="71" t="str">
        <f t="shared" si="9"/>
        <v/>
      </c>
      <c r="AE28" s="78" t="str">
        <f t="shared" si="10"/>
        <v/>
      </c>
      <c r="AF28" s="75" t="str">
        <f t="shared" si="11"/>
        <v/>
      </c>
      <c r="AG28" s="71" t="str">
        <f t="shared" si="12"/>
        <v/>
      </c>
      <c r="AH28" s="71" t="str">
        <f t="shared" si="13"/>
        <v/>
      </c>
      <c r="AI28" s="71" t="str">
        <f t="shared" si="14"/>
        <v/>
      </c>
      <c r="AJ28" s="71" t="str">
        <f t="shared" si="15"/>
        <v/>
      </c>
      <c r="AK28" s="71" t="str">
        <f t="shared" si="16"/>
        <v/>
      </c>
      <c r="AL28" s="71" t="str">
        <f t="shared" si="17"/>
        <v/>
      </c>
      <c r="AM28" s="78" t="str">
        <f t="shared" si="18"/>
        <v/>
      </c>
      <c r="AN28" s="75" t="str">
        <f t="shared" si="19"/>
        <v/>
      </c>
      <c r="AO28" s="71" t="str">
        <f t="shared" si="20"/>
        <v/>
      </c>
      <c r="AP28" s="71" t="str">
        <f t="shared" si="21"/>
        <v/>
      </c>
      <c r="AQ28" s="71" t="str">
        <f t="shared" si="22"/>
        <v/>
      </c>
      <c r="AR28" s="71" t="str">
        <f t="shared" si="23"/>
        <v/>
      </c>
      <c r="AS28" s="71" t="str">
        <f t="shared" si="24"/>
        <v/>
      </c>
      <c r="AT28" s="71" t="str">
        <f t="shared" si="25"/>
        <v/>
      </c>
      <c r="AU28" s="76" t="str">
        <f t="shared" si="26"/>
        <v/>
      </c>
      <c r="BF28" s="141">
        <v>23027</v>
      </c>
      <c r="BG28" s="142" t="s">
        <v>6312</v>
      </c>
      <c r="BH28" s="141" t="s">
        <v>478</v>
      </c>
      <c r="BI28" s="141" t="s">
        <v>186</v>
      </c>
      <c r="BJ28" s="141" t="s">
        <v>6310</v>
      </c>
      <c r="BK28" s="141" t="s">
        <v>6311</v>
      </c>
      <c r="BL28" s="141" t="s">
        <v>6090</v>
      </c>
      <c r="BM28" s="141">
        <v>46.871009999999998</v>
      </c>
      <c r="BN28" s="141">
        <v>-71.337890000000002</v>
      </c>
      <c r="BO28" s="141">
        <v>1985</v>
      </c>
      <c r="BP28" s="143" t="s">
        <v>24486</v>
      </c>
      <c r="BQ28" s="143" t="s">
        <v>17560</v>
      </c>
      <c r="BU28" s="117"/>
      <c r="BV28" s="117"/>
      <c r="BW28" s="117"/>
      <c r="BX28" s="117"/>
      <c r="BY28" s="117"/>
      <c r="BZ28" s="117"/>
      <c r="CA28" t="str">
        <f t="shared" si="41"/>
        <v/>
      </c>
      <c r="CB28" t="str">
        <f t="shared" si="42"/>
        <v/>
      </c>
      <c r="CC28" t="str">
        <f t="shared" si="43"/>
        <v/>
      </c>
      <c r="CD28" t="str">
        <f t="shared" si="44"/>
        <v/>
      </c>
      <c r="CE28" t="str">
        <f t="shared" si="45"/>
        <v/>
      </c>
      <c r="CF28" t="str">
        <f t="shared" si="45"/>
        <v/>
      </c>
      <c r="CG28">
        <f t="shared" si="46"/>
        <v>0</v>
      </c>
    </row>
    <row r="29" spans="1:85" ht="38.25" customHeight="1" x14ac:dyDescent="0.25">
      <c r="A29" s="1" t="str">
        <f t="shared" si="30"/>
        <v/>
      </c>
      <c r="B29" s="32" t="str">
        <f t="shared" si="31"/>
        <v/>
      </c>
      <c r="C29" s="25" t="str">
        <f t="shared" si="32"/>
        <v/>
      </c>
      <c r="D29" s="25" t="str">
        <f t="shared" si="33"/>
        <v/>
      </c>
      <c r="E29" s="25" t="str">
        <f t="shared" si="34"/>
        <v/>
      </c>
      <c r="F29" s="25" t="str">
        <f t="shared" si="35"/>
        <v/>
      </c>
      <c r="G29" s="108" t="str">
        <f t="shared" si="47"/>
        <v/>
      </c>
      <c r="H29" s="108" t="str">
        <f t="shared" si="48"/>
        <v/>
      </c>
      <c r="I29" s="112" t="str">
        <f t="shared" si="49"/>
        <v/>
      </c>
      <c r="J29" s="112"/>
      <c r="K29" s="112"/>
      <c r="L29" s="113"/>
      <c r="M29" s="113"/>
      <c r="N29" s="224" t="str">
        <f t="shared" si="39"/>
        <v/>
      </c>
      <c r="O29" s="225" t="str">
        <f t="shared" si="40"/>
        <v/>
      </c>
      <c r="Q29" s="6">
        <v>27</v>
      </c>
      <c r="R29" s="47" t="str">
        <f t="shared" si="0"/>
        <v>-27</v>
      </c>
      <c r="S29" s="6"/>
      <c r="T29" s="48" t="str">
        <f t="shared" si="1"/>
        <v/>
      </c>
      <c r="U29" s="49" t="str">
        <f t="shared" si="2"/>
        <v/>
      </c>
      <c r="W29" s="55" t="s">
        <v>195</v>
      </c>
      <c r="X29" s="75" t="str">
        <f t="shared" si="3"/>
        <v/>
      </c>
      <c r="Y29" s="71" t="str">
        <f t="shared" si="4"/>
        <v/>
      </c>
      <c r="Z29" s="71" t="str">
        <f t="shared" si="5"/>
        <v/>
      </c>
      <c r="AA29" s="71" t="str">
        <f t="shared" si="6"/>
        <v/>
      </c>
      <c r="AB29" s="71" t="str">
        <f t="shared" si="7"/>
        <v/>
      </c>
      <c r="AC29" s="71" t="str">
        <f t="shared" si="8"/>
        <v/>
      </c>
      <c r="AD29" s="71" t="str">
        <f t="shared" si="9"/>
        <v/>
      </c>
      <c r="AE29" s="78" t="str">
        <f t="shared" si="10"/>
        <v/>
      </c>
      <c r="AF29" s="75" t="str">
        <f t="shared" si="11"/>
        <v/>
      </c>
      <c r="AG29" s="71" t="str">
        <f t="shared" si="12"/>
        <v/>
      </c>
      <c r="AH29" s="71" t="str">
        <f t="shared" si="13"/>
        <v/>
      </c>
      <c r="AI29" s="71" t="str">
        <f t="shared" si="14"/>
        <v/>
      </c>
      <c r="AJ29" s="71" t="str">
        <f t="shared" si="15"/>
        <v/>
      </c>
      <c r="AK29" s="71" t="str">
        <f t="shared" si="16"/>
        <v/>
      </c>
      <c r="AL29" s="71" t="str">
        <f t="shared" si="17"/>
        <v/>
      </c>
      <c r="AM29" s="78" t="str">
        <f t="shared" si="18"/>
        <v/>
      </c>
      <c r="AN29" s="75" t="str">
        <f t="shared" si="19"/>
        <v/>
      </c>
      <c r="AO29" s="71" t="str">
        <f t="shared" si="20"/>
        <v/>
      </c>
      <c r="AP29" s="71" t="str">
        <f t="shared" si="21"/>
        <v/>
      </c>
      <c r="AQ29" s="71" t="str">
        <f t="shared" si="22"/>
        <v/>
      </c>
      <c r="AR29" s="71" t="str">
        <f t="shared" si="23"/>
        <v/>
      </c>
      <c r="AS29" s="71" t="str">
        <f t="shared" si="24"/>
        <v/>
      </c>
      <c r="AT29" s="71" t="str">
        <f t="shared" si="25"/>
        <v/>
      </c>
      <c r="AU29" s="76" t="str">
        <f t="shared" si="26"/>
        <v/>
      </c>
      <c r="BF29" s="141">
        <v>23027</v>
      </c>
      <c r="BG29" s="142" t="s">
        <v>6315</v>
      </c>
      <c r="BH29" s="141" t="s">
        <v>478</v>
      </c>
      <c r="BI29" s="141" t="s">
        <v>186</v>
      </c>
      <c r="BJ29" s="141" t="s">
        <v>6313</v>
      </c>
      <c r="BK29" s="141" t="s">
        <v>6314</v>
      </c>
      <c r="BL29" s="141" t="s">
        <v>6308</v>
      </c>
      <c r="BM29" s="141">
        <v>46.872399999999999</v>
      </c>
      <c r="BN29" s="141">
        <v>-71.357050000000001</v>
      </c>
      <c r="BO29" s="141">
        <v>1999</v>
      </c>
      <c r="BP29" s="143" t="s">
        <v>24486</v>
      </c>
      <c r="BQ29" s="143" t="s">
        <v>17560</v>
      </c>
      <c r="BU29" s="117"/>
      <c r="BV29" s="117"/>
      <c r="BW29" s="117"/>
      <c r="BX29" s="117"/>
      <c r="BY29" s="117"/>
      <c r="BZ29" s="117"/>
      <c r="CA29" t="str">
        <f t="shared" si="41"/>
        <v/>
      </c>
      <c r="CB29" t="str">
        <f t="shared" si="42"/>
        <v/>
      </c>
      <c r="CC29" t="str">
        <f t="shared" si="43"/>
        <v/>
      </c>
      <c r="CD29" t="str">
        <f t="shared" si="44"/>
        <v/>
      </c>
      <c r="CE29" t="str">
        <f t="shared" si="44"/>
        <v/>
      </c>
      <c r="CF29" t="str">
        <f t="shared" si="44"/>
        <v/>
      </c>
      <c r="CG29">
        <f t="shared" si="46"/>
        <v>0</v>
      </c>
    </row>
    <row r="30" spans="1:85" ht="38.25" customHeight="1" x14ac:dyDescent="0.25">
      <c r="A30" s="1" t="str">
        <f t="shared" si="30"/>
        <v/>
      </c>
      <c r="B30" s="32" t="str">
        <f t="shared" si="31"/>
        <v/>
      </c>
      <c r="C30" s="25" t="str">
        <f t="shared" si="32"/>
        <v/>
      </c>
      <c r="D30" s="25" t="str">
        <f t="shared" si="33"/>
        <v/>
      </c>
      <c r="E30" s="25" t="str">
        <f t="shared" si="34"/>
        <v/>
      </c>
      <c r="F30" s="25" t="str">
        <f t="shared" si="35"/>
        <v/>
      </c>
      <c r="G30" s="108" t="str">
        <f t="shared" si="47"/>
        <v/>
      </c>
      <c r="H30" s="108" t="str">
        <f t="shared" si="48"/>
        <v/>
      </c>
      <c r="I30" s="112" t="str">
        <f t="shared" si="49"/>
        <v/>
      </c>
      <c r="J30" s="112"/>
      <c r="K30" s="112"/>
      <c r="L30" s="113"/>
      <c r="M30" s="113"/>
      <c r="N30" s="224" t="str">
        <f t="shared" si="39"/>
        <v/>
      </c>
      <c r="O30" s="225" t="str">
        <f t="shared" si="40"/>
        <v/>
      </c>
      <c r="Q30" s="6">
        <v>28</v>
      </c>
      <c r="R30" s="47" t="str">
        <f t="shared" si="0"/>
        <v>-28</v>
      </c>
      <c r="S30" s="6"/>
      <c r="T30" s="48" t="str">
        <f t="shared" si="1"/>
        <v/>
      </c>
      <c r="U30" s="49" t="str">
        <f t="shared" si="2"/>
        <v/>
      </c>
      <c r="W30" s="55" t="s">
        <v>196</v>
      </c>
      <c r="X30" s="75" t="str">
        <f t="shared" si="3"/>
        <v/>
      </c>
      <c r="Y30" s="71" t="str">
        <f t="shared" si="4"/>
        <v/>
      </c>
      <c r="Z30" s="71" t="str">
        <f t="shared" si="5"/>
        <v/>
      </c>
      <c r="AA30" s="71" t="str">
        <f t="shared" si="6"/>
        <v/>
      </c>
      <c r="AB30" s="71" t="str">
        <f t="shared" si="7"/>
        <v/>
      </c>
      <c r="AC30" s="71" t="str">
        <f t="shared" si="8"/>
        <v/>
      </c>
      <c r="AD30" s="71" t="str">
        <f t="shared" si="9"/>
        <v/>
      </c>
      <c r="AE30" s="78" t="str">
        <f t="shared" si="10"/>
        <v/>
      </c>
      <c r="AF30" s="75" t="str">
        <f t="shared" si="11"/>
        <v/>
      </c>
      <c r="AG30" s="71" t="str">
        <f t="shared" si="12"/>
        <v/>
      </c>
      <c r="AH30" s="71" t="str">
        <f t="shared" si="13"/>
        <v/>
      </c>
      <c r="AI30" s="71" t="str">
        <f t="shared" si="14"/>
        <v/>
      </c>
      <c r="AJ30" s="71" t="str">
        <f t="shared" si="15"/>
        <v/>
      </c>
      <c r="AK30" s="71" t="str">
        <f t="shared" si="16"/>
        <v/>
      </c>
      <c r="AL30" s="71" t="str">
        <f t="shared" si="17"/>
        <v/>
      </c>
      <c r="AM30" s="78" t="str">
        <f t="shared" si="18"/>
        <v/>
      </c>
      <c r="AN30" s="75" t="str">
        <f t="shared" si="19"/>
        <v/>
      </c>
      <c r="AO30" s="71" t="str">
        <f t="shared" si="20"/>
        <v/>
      </c>
      <c r="AP30" s="71" t="str">
        <f t="shared" si="21"/>
        <v/>
      </c>
      <c r="AQ30" s="71" t="str">
        <f t="shared" si="22"/>
        <v/>
      </c>
      <c r="AR30" s="71" t="str">
        <f t="shared" si="23"/>
        <v/>
      </c>
      <c r="AS30" s="71" t="str">
        <f t="shared" si="24"/>
        <v/>
      </c>
      <c r="AT30" s="71" t="str">
        <f t="shared" si="25"/>
        <v/>
      </c>
      <c r="AU30" s="76" t="str">
        <f t="shared" si="26"/>
        <v/>
      </c>
      <c r="BF30" s="141">
        <v>6055</v>
      </c>
      <c r="BG30" s="142" t="s">
        <v>1799</v>
      </c>
      <c r="BH30" s="141" t="s">
        <v>478</v>
      </c>
      <c r="BI30" s="141" t="s">
        <v>176</v>
      </c>
      <c r="BJ30" s="141"/>
      <c r="BK30" s="141" t="s">
        <v>1800</v>
      </c>
      <c r="BL30" s="141" t="s">
        <v>1801</v>
      </c>
      <c r="BM30" s="141">
        <v>47.981189999999998</v>
      </c>
      <c r="BN30" s="141">
        <v>-67.174509999999998</v>
      </c>
      <c r="BO30" s="141">
        <v>2010</v>
      </c>
      <c r="BP30" s="143" t="s">
        <v>23908</v>
      </c>
      <c r="BQ30" s="143" t="s">
        <v>26794</v>
      </c>
      <c r="BU30" s="117"/>
      <c r="BV30" s="117"/>
      <c r="BW30" s="117"/>
      <c r="BX30" s="117"/>
      <c r="BY30" s="117"/>
      <c r="BZ30" s="117"/>
      <c r="CA30" t="str">
        <f t="shared" si="41"/>
        <v/>
      </c>
      <c r="CB30" t="str">
        <f t="shared" si="42"/>
        <v/>
      </c>
      <c r="CC30" t="str">
        <f t="shared" si="43"/>
        <v/>
      </c>
      <c r="CD30" t="str">
        <f t="shared" si="44"/>
        <v/>
      </c>
      <c r="CE30" t="str">
        <f t="shared" si="44"/>
        <v/>
      </c>
      <c r="CF30" t="str">
        <f t="shared" si="44"/>
        <v/>
      </c>
      <c r="CG30">
        <f t="shared" si="46"/>
        <v>0</v>
      </c>
    </row>
    <row r="31" spans="1:85" ht="38.25" customHeight="1" x14ac:dyDescent="0.25">
      <c r="A31" s="1" t="str">
        <f t="shared" si="30"/>
        <v/>
      </c>
      <c r="B31" s="32" t="str">
        <f t="shared" si="31"/>
        <v/>
      </c>
      <c r="C31" s="25" t="str">
        <f t="shared" si="32"/>
        <v/>
      </c>
      <c r="D31" s="25" t="str">
        <f t="shared" si="33"/>
        <v/>
      </c>
      <c r="E31" s="25" t="str">
        <f t="shared" si="34"/>
        <v/>
      </c>
      <c r="F31" s="25" t="str">
        <f t="shared" si="35"/>
        <v/>
      </c>
      <c r="G31" s="108" t="str">
        <f t="shared" si="47"/>
        <v/>
      </c>
      <c r="H31" s="108" t="str">
        <f t="shared" si="48"/>
        <v/>
      </c>
      <c r="I31" s="112" t="str">
        <f t="shared" si="49"/>
        <v/>
      </c>
      <c r="J31" s="112"/>
      <c r="K31" s="112"/>
      <c r="L31" s="113"/>
      <c r="M31" s="113"/>
      <c r="N31" s="224" t="str">
        <f t="shared" si="39"/>
        <v/>
      </c>
      <c r="O31" s="225" t="str">
        <f t="shared" si="40"/>
        <v/>
      </c>
      <c r="Q31" s="6">
        <v>29</v>
      </c>
      <c r="R31" s="47" t="str">
        <f t="shared" si="0"/>
        <v>-29</v>
      </c>
      <c r="S31" s="6"/>
      <c r="T31" s="48" t="str">
        <f t="shared" si="1"/>
        <v/>
      </c>
      <c r="U31" s="49" t="str">
        <f t="shared" si="2"/>
        <v/>
      </c>
      <c r="W31" s="55" t="s">
        <v>197</v>
      </c>
      <c r="X31" s="75" t="str">
        <f t="shared" si="3"/>
        <v/>
      </c>
      <c r="Y31" s="71" t="str">
        <f t="shared" si="4"/>
        <v/>
      </c>
      <c r="Z31" s="71" t="str">
        <f t="shared" si="5"/>
        <v/>
      </c>
      <c r="AA31" s="71" t="str">
        <f t="shared" si="6"/>
        <v/>
      </c>
      <c r="AB31" s="71" t="str">
        <f t="shared" si="7"/>
        <v/>
      </c>
      <c r="AC31" s="71" t="str">
        <f t="shared" si="8"/>
        <v/>
      </c>
      <c r="AD31" s="71" t="str">
        <f t="shared" si="9"/>
        <v/>
      </c>
      <c r="AE31" s="78" t="str">
        <f t="shared" si="10"/>
        <v/>
      </c>
      <c r="AF31" s="75" t="str">
        <f t="shared" si="11"/>
        <v/>
      </c>
      <c r="AG31" s="71" t="str">
        <f t="shared" si="12"/>
        <v/>
      </c>
      <c r="AH31" s="71" t="str">
        <f t="shared" si="13"/>
        <v/>
      </c>
      <c r="AI31" s="71" t="str">
        <f t="shared" si="14"/>
        <v/>
      </c>
      <c r="AJ31" s="71" t="str">
        <f t="shared" si="15"/>
        <v/>
      </c>
      <c r="AK31" s="71" t="str">
        <f t="shared" si="16"/>
        <v/>
      </c>
      <c r="AL31" s="71" t="str">
        <f t="shared" si="17"/>
        <v/>
      </c>
      <c r="AM31" s="78" t="str">
        <f t="shared" si="18"/>
        <v/>
      </c>
      <c r="AN31" s="75" t="str">
        <f t="shared" si="19"/>
        <v/>
      </c>
      <c r="AO31" s="71" t="str">
        <f t="shared" si="20"/>
        <v/>
      </c>
      <c r="AP31" s="71" t="str">
        <f t="shared" si="21"/>
        <v/>
      </c>
      <c r="AQ31" s="71" t="str">
        <f t="shared" si="22"/>
        <v/>
      </c>
      <c r="AR31" s="71" t="str">
        <f t="shared" si="23"/>
        <v/>
      </c>
      <c r="AS31" s="71" t="str">
        <f t="shared" si="24"/>
        <v/>
      </c>
      <c r="AT31" s="71" t="str">
        <f t="shared" si="25"/>
        <v/>
      </c>
      <c r="AU31" s="76" t="str">
        <f t="shared" si="26"/>
        <v/>
      </c>
      <c r="BF31" s="141">
        <v>19075</v>
      </c>
      <c r="BG31" s="142" t="s">
        <v>1837</v>
      </c>
      <c r="BH31" s="141" t="s">
        <v>180</v>
      </c>
      <c r="BI31" s="141" t="s">
        <v>191</v>
      </c>
      <c r="BJ31" s="141"/>
      <c r="BK31" s="141" t="s">
        <v>1838</v>
      </c>
      <c r="BL31" s="141" t="s">
        <v>1839</v>
      </c>
      <c r="BM31" s="141">
        <v>46.729129999999998</v>
      </c>
      <c r="BN31" s="141">
        <v>-70.901129999999995</v>
      </c>
      <c r="BO31" s="141">
        <v>1993</v>
      </c>
      <c r="BP31" s="143" t="s">
        <v>23911</v>
      </c>
      <c r="BQ31" s="143" t="s">
        <v>17560</v>
      </c>
      <c r="BU31" s="117"/>
      <c r="BV31" s="117"/>
      <c r="BW31" s="117"/>
      <c r="BX31" s="117"/>
      <c r="BY31" s="117"/>
      <c r="BZ31" s="117"/>
      <c r="CA31" t="str">
        <f t="shared" si="41"/>
        <v/>
      </c>
      <c r="CB31" t="str">
        <f t="shared" si="42"/>
        <v/>
      </c>
      <c r="CC31" t="str">
        <f t="shared" si="43"/>
        <v/>
      </c>
      <c r="CD31" t="str">
        <f t="shared" si="44"/>
        <v/>
      </c>
      <c r="CE31" t="str">
        <f t="shared" si="44"/>
        <v/>
      </c>
      <c r="CF31" t="str">
        <f t="shared" si="44"/>
        <v/>
      </c>
      <c r="CG31">
        <f t="shared" si="46"/>
        <v>0</v>
      </c>
    </row>
    <row r="32" spans="1:85" ht="38.25" customHeight="1" x14ac:dyDescent="0.25">
      <c r="A32" s="1" t="str">
        <f t="shared" si="30"/>
        <v/>
      </c>
      <c r="B32" s="32" t="str">
        <f t="shared" si="31"/>
        <v/>
      </c>
      <c r="C32" s="25" t="str">
        <f t="shared" si="32"/>
        <v/>
      </c>
      <c r="D32" s="25" t="str">
        <f t="shared" si="33"/>
        <v/>
      </c>
      <c r="E32" s="25" t="str">
        <f t="shared" si="34"/>
        <v/>
      </c>
      <c r="F32" s="25" t="str">
        <f t="shared" si="35"/>
        <v/>
      </c>
      <c r="G32" s="108" t="str">
        <f t="shared" si="47"/>
        <v/>
      </c>
      <c r="H32" s="108" t="str">
        <f t="shared" si="48"/>
        <v/>
      </c>
      <c r="I32" s="112" t="str">
        <f t="shared" si="49"/>
        <v/>
      </c>
      <c r="J32" s="112"/>
      <c r="K32" s="112"/>
      <c r="L32" s="113"/>
      <c r="M32" s="113"/>
      <c r="N32" s="224" t="str">
        <f t="shared" si="39"/>
        <v/>
      </c>
      <c r="O32" s="225" t="str">
        <f t="shared" si="40"/>
        <v/>
      </c>
      <c r="Q32" s="6">
        <v>30</v>
      </c>
      <c r="R32" s="47" t="str">
        <f t="shared" si="0"/>
        <v>-30</v>
      </c>
      <c r="S32" s="6"/>
      <c r="T32" s="48" t="str">
        <f t="shared" si="1"/>
        <v/>
      </c>
      <c r="U32" s="49" t="str">
        <f t="shared" si="2"/>
        <v/>
      </c>
      <c r="W32" s="55" t="s">
        <v>198</v>
      </c>
      <c r="X32" s="75" t="str">
        <f t="shared" si="3"/>
        <v/>
      </c>
      <c r="Y32" s="71" t="str">
        <f t="shared" si="4"/>
        <v/>
      </c>
      <c r="Z32" s="71" t="str">
        <f t="shared" si="5"/>
        <v/>
      </c>
      <c r="AA32" s="71" t="str">
        <f t="shared" si="6"/>
        <v/>
      </c>
      <c r="AB32" s="71" t="str">
        <f t="shared" si="7"/>
        <v/>
      </c>
      <c r="AC32" s="71" t="str">
        <f t="shared" si="8"/>
        <v/>
      </c>
      <c r="AD32" s="71" t="str">
        <f t="shared" si="9"/>
        <v/>
      </c>
      <c r="AE32" s="78" t="str">
        <f t="shared" si="10"/>
        <v/>
      </c>
      <c r="AF32" s="75" t="str">
        <f t="shared" si="11"/>
        <v/>
      </c>
      <c r="AG32" s="71" t="str">
        <f t="shared" si="12"/>
        <v/>
      </c>
      <c r="AH32" s="71" t="str">
        <f t="shared" si="13"/>
        <v/>
      </c>
      <c r="AI32" s="71" t="str">
        <f t="shared" si="14"/>
        <v/>
      </c>
      <c r="AJ32" s="71" t="str">
        <f t="shared" si="15"/>
        <v/>
      </c>
      <c r="AK32" s="71" t="str">
        <f t="shared" si="16"/>
        <v/>
      </c>
      <c r="AL32" s="71" t="str">
        <f t="shared" si="17"/>
        <v/>
      </c>
      <c r="AM32" s="78" t="str">
        <f t="shared" si="18"/>
        <v/>
      </c>
      <c r="AN32" s="75" t="str">
        <f t="shared" si="19"/>
        <v/>
      </c>
      <c r="AO32" s="71" t="str">
        <f t="shared" si="20"/>
        <v/>
      </c>
      <c r="AP32" s="71" t="str">
        <f t="shared" si="21"/>
        <v/>
      </c>
      <c r="AQ32" s="71" t="str">
        <f t="shared" si="22"/>
        <v/>
      </c>
      <c r="AR32" s="71" t="str">
        <f t="shared" si="23"/>
        <v/>
      </c>
      <c r="AS32" s="71" t="str">
        <f t="shared" si="24"/>
        <v/>
      </c>
      <c r="AT32" s="71" t="str">
        <f t="shared" si="25"/>
        <v/>
      </c>
      <c r="AU32" s="76" t="str">
        <f t="shared" si="26"/>
        <v/>
      </c>
      <c r="BF32" s="141">
        <v>19075</v>
      </c>
      <c r="BG32" s="142" t="s">
        <v>1840</v>
      </c>
      <c r="BH32" s="141" t="s">
        <v>180</v>
      </c>
      <c r="BI32" s="141" t="s">
        <v>178</v>
      </c>
      <c r="BJ32" s="141"/>
      <c r="BK32" s="141" t="s">
        <v>1838</v>
      </c>
      <c r="BL32" s="141" t="s">
        <v>1839</v>
      </c>
      <c r="BM32" s="141">
        <v>46.729129999999998</v>
      </c>
      <c r="BN32" s="141">
        <v>-70.901129999999995</v>
      </c>
      <c r="BO32" s="141">
        <v>1993</v>
      </c>
      <c r="BP32" s="143" t="s">
        <v>484</v>
      </c>
      <c r="BQ32" s="143" t="s">
        <v>17560</v>
      </c>
      <c r="BU32" s="117"/>
      <c r="BV32" s="117"/>
      <c r="BW32" s="117"/>
      <c r="BX32" s="117"/>
      <c r="BY32" s="117"/>
      <c r="BZ32" s="117"/>
      <c r="CA32" t="str">
        <f t="shared" si="41"/>
        <v/>
      </c>
      <c r="CB32" t="str">
        <f t="shared" si="42"/>
        <v/>
      </c>
      <c r="CC32" t="str">
        <f t="shared" si="43"/>
        <v/>
      </c>
      <c r="CD32" t="str">
        <f t="shared" si="44"/>
        <v/>
      </c>
      <c r="CE32" t="str">
        <f t="shared" si="44"/>
        <v/>
      </c>
      <c r="CF32" t="str">
        <f t="shared" si="44"/>
        <v/>
      </c>
      <c r="CG32">
        <f t="shared" si="46"/>
        <v>0</v>
      </c>
    </row>
    <row r="33" spans="1:85" ht="38.25" customHeight="1" x14ac:dyDescent="0.25">
      <c r="A33" s="1" t="str">
        <f t="shared" si="30"/>
        <v/>
      </c>
      <c r="B33" s="32" t="str">
        <f t="shared" si="31"/>
        <v/>
      </c>
      <c r="C33" s="25" t="str">
        <f t="shared" si="32"/>
        <v/>
      </c>
      <c r="D33" s="25" t="str">
        <f t="shared" si="33"/>
        <v/>
      </c>
      <c r="E33" s="25" t="str">
        <f t="shared" si="34"/>
        <v/>
      </c>
      <c r="F33" s="25" t="str">
        <f t="shared" si="35"/>
        <v/>
      </c>
      <c r="G33" s="108" t="str">
        <f t="shared" si="47"/>
        <v/>
      </c>
      <c r="H33" s="108" t="str">
        <f t="shared" si="48"/>
        <v/>
      </c>
      <c r="I33" s="112" t="str">
        <f t="shared" si="49"/>
        <v/>
      </c>
      <c r="J33" s="112"/>
      <c r="K33" s="112"/>
      <c r="L33" s="113"/>
      <c r="M33" s="113"/>
      <c r="N33" s="224" t="str">
        <f t="shared" si="39"/>
        <v/>
      </c>
      <c r="O33" s="225" t="str">
        <f t="shared" si="40"/>
        <v/>
      </c>
      <c r="Q33" s="6">
        <v>31</v>
      </c>
      <c r="R33" s="47" t="str">
        <f t="shared" si="0"/>
        <v>-31</v>
      </c>
      <c r="S33" s="6"/>
      <c r="T33" s="48" t="str">
        <f t="shared" si="1"/>
        <v/>
      </c>
      <c r="U33" s="49" t="str">
        <f t="shared" si="2"/>
        <v/>
      </c>
      <c r="W33" s="55" t="s">
        <v>199</v>
      </c>
      <c r="X33" s="75" t="str">
        <f t="shared" si="3"/>
        <v/>
      </c>
      <c r="Y33" s="71" t="str">
        <f t="shared" si="4"/>
        <v/>
      </c>
      <c r="Z33" s="71" t="str">
        <f t="shared" si="5"/>
        <v/>
      </c>
      <c r="AA33" s="71" t="str">
        <f t="shared" si="6"/>
        <v/>
      </c>
      <c r="AB33" s="71" t="str">
        <f t="shared" si="7"/>
        <v/>
      </c>
      <c r="AC33" s="71" t="str">
        <f t="shared" si="8"/>
        <v/>
      </c>
      <c r="AD33" s="71" t="str">
        <f t="shared" si="9"/>
        <v/>
      </c>
      <c r="AE33" s="78" t="str">
        <f t="shared" si="10"/>
        <v/>
      </c>
      <c r="AF33" s="75" t="str">
        <f t="shared" si="11"/>
        <v/>
      </c>
      <c r="AG33" s="71" t="str">
        <f t="shared" si="12"/>
        <v/>
      </c>
      <c r="AH33" s="71" t="str">
        <f t="shared" si="13"/>
        <v/>
      </c>
      <c r="AI33" s="71" t="str">
        <f t="shared" si="14"/>
        <v/>
      </c>
      <c r="AJ33" s="71" t="str">
        <f t="shared" si="15"/>
        <v/>
      </c>
      <c r="AK33" s="71" t="str">
        <f t="shared" si="16"/>
        <v/>
      </c>
      <c r="AL33" s="71" t="str">
        <f t="shared" si="17"/>
        <v/>
      </c>
      <c r="AM33" s="78" t="str">
        <f t="shared" si="18"/>
        <v/>
      </c>
      <c r="AN33" s="75" t="str">
        <f t="shared" si="19"/>
        <v/>
      </c>
      <c r="AO33" s="71" t="str">
        <f t="shared" si="20"/>
        <v/>
      </c>
      <c r="AP33" s="71" t="str">
        <f t="shared" si="21"/>
        <v/>
      </c>
      <c r="AQ33" s="71" t="str">
        <f t="shared" si="22"/>
        <v/>
      </c>
      <c r="AR33" s="71" t="str">
        <f t="shared" si="23"/>
        <v/>
      </c>
      <c r="AS33" s="71" t="str">
        <f t="shared" si="24"/>
        <v/>
      </c>
      <c r="AT33" s="71" t="str">
        <f t="shared" si="25"/>
        <v/>
      </c>
      <c r="AU33" s="76" t="str">
        <f t="shared" si="26"/>
        <v/>
      </c>
      <c r="BF33" s="141">
        <v>22040</v>
      </c>
      <c r="BG33" s="142" t="s">
        <v>1591</v>
      </c>
      <c r="BH33" s="141" t="s">
        <v>478</v>
      </c>
      <c r="BI33" s="141" t="s">
        <v>176</v>
      </c>
      <c r="BJ33" s="141" t="s">
        <v>1592</v>
      </c>
      <c r="BK33" s="141" t="s">
        <v>1593</v>
      </c>
      <c r="BL33" s="141" t="s">
        <v>1594</v>
      </c>
      <c r="BM33" s="141">
        <v>46.940530000000003</v>
      </c>
      <c r="BN33" s="141">
        <v>-71.319100000000006</v>
      </c>
      <c r="BO33" s="141">
        <v>1981</v>
      </c>
      <c r="BP33" s="143" t="s">
        <v>1592</v>
      </c>
      <c r="BQ33" s="143" t="s">
        <v>17560</v>
      </c>
      <c r="BU33" s="117"/>
      <c r="BV33" s="117"/>
      <c r="BW33" s="117"/>
      <c r="BX33" s="117"/>
      <c r="BY33" s="117"/>
      <c r="BZ33" s="117"/>
      <c r="CA33" t="str">
        <f t="shared" si="41"/>
        <v/>
      </c>
      <c r="CB33" t="str">
        <f t="shared" si="42"/>
        <v/>
      </c>
      <c r="CC33" t="str">
        <f t="shared" si="43"/>
        <v/>
      </c>
      <c r="CD33" t="str">
        <f t="shared" si="44"/>
        <v/>
      </c>
      <c r="CE33" t="str">
        <f t="shared" si="44"/>
        <v/>
      </c>
      <c r="CF33" t="str">
        <f t="shared" si="44"/>
        <v/>
      </c>
      <c r="CG33">
        <f t="shared" si="46"/>
        <v>0</v>
      </c>
    </row>
    <row r="34" spans="1:85" ht="38.25" customHeight="1" x14ac:dyDescent="0.25">
      <c r="A34" s="1" t="str">
        <f t="shared" si="30"/>
        <v/>
      </c>
      <c r="B34" s="32" t="str">
        <f t="shared" si="31"/>
        <v/>
      </c>
      <c r="C34" s="25" t="str">
        <f t="shared" si="32"/>
        <v/>
      </c>
      <c r="D34" s="25" t="str">
        <f t="shared" si="33"/>
        <v/>
      </c>
      <c r="E34" s="25" t="str">
        <f t="shared" si="34"/>
        <v/>
      </c>
      <c r="F34" s="25" t="str">
        <f t="shared" si="35"/>
        <v/>
      </c>
      <c r="G34" s="108" t="str">
        <f t="shared" si="47"/>
        <v/>
      </c>
      <c r="H34" s="108" t="str">
        <f t="shared" si="48"/>
        <v/>
      </c>
      <c r="I34" s="112" t="str">
        <f t="shared" si="49"/>
        <v/>
      </c>
      <c r="J34" s="112"/>
      <c r="K34" s="112"/>
      <c r="L34" s="113"/>
      <c r="M34" s="113"/>
      <c r="N34" s="224" t="str">
        <f t="shared" si="39"/>
        <v/>
      </c>
      <c r="O34" s="225" t="str">
        <f t="shared" si="40"/>
        <v/>
      </c>
      <c r="Q34" s="6">
        <v>32</v>
      </c>
      <c r="R34" s="47" t="str">
        <f t="shared" si="0"/>
        <v>-32</v>
      </c>
      <c r="S34" s="6"/>
      <c r="T34" s="48" t="str">
        <f t="shared" si="1"/>
        <v/>
      </c>
      <c r="U34" s="49" t="str">
        <f t="shared" si="2"/>
        <v/>
      </c>
      <c r="X34" s="75" t="str">
        <f t="shared" si="3"/>
        <v/>
      </c>
      <c r="Y34" s="71" t="str">
        <f t="shared" si="4"/>
        <v/>
      </c>
      <c r="Z34" s="71" t="str">
        <f t="shared" si="5"/>
        <v/>
      </c>
      <c r="AA34" s="71" t="str">
        <f t="shared" si="6"/>
        <v/>
      </c>
      <c r="AB34" s="71" t="str">
        <f t="shared" si="7"/>
        <v/>
      </c>
      <c r="AC34" s="71" t="str">
        <f t="shared" si="8"/>
        <v/>
      </c>
      <c r="AD34" s="71" t="str">
        <f t="shared" si="9"/>
        <v/>
      </c>
      <c r="AE34" s="78" t="str">
        <f t="shared" si="10"/>
        <v/>
      </c>
      <c r="AF34" s="75" t="str">
        <f t="shared" si="11"/>
        <v/>
      </c>
      <c r="AG34" s="71" t="str">
        <f t="shared" si="12"/>
        <v/>
      </c>
      <c r="AH34" s="71" t="str">
        <f t="shared" si="13"/>
        <v/>
      </c>
      <c r="AI34" s="71" t="str">
        <f t="shared" si="14"/>
        <v/>
      </c>
      <c r="AJ34" s="71" t="str">
        <f t="shared" si="15"/>
        <v/>
      </c>
      <c r="AK34" s="71" t="str">
        <f t="shared" si="16"/>
        <v/>
      </c>
      <c r="AL34" s="71" t="str">
        <f t="shared" si="17"/>
        <v/>
      </c>
      <c r="AM34" s="78" t="str">
        <f t="shared" si="18"/>
        <v/>
      </c>
      <c r="AN34" s="75" t="str">
        <f t="shared" si="19"/>
        <v/>
      </c>
      <c r="AO34" s="71" t="str">
        <f t="shared" si="20"/>
        <v/>
      </c>
      <c r="AP34" s="71" t="str">
        <f t="shared" si="21"/>
        <v/>
      </c>
      <c r="AQ34" s="71" t="str">
        <f t="shared" si="22"/>
        <v/>
      </c>
      <c r="AR34" s="71" t="str">
        <f t="shared" si="23"/>
        <v/>
      </c>
      <c r="AS34" s="71" t="str">
        <f t="shared" si="24"/>
        <v/>
      </c>
      <c r="AT34" s="71" t="str">
        <f t="shared" si="25"/>
        <v/>
      </c>
      <c r="AU34" s="76" t="str">
        <f t="shared" si="26"/>
        <v/>
      </c>
      <c r="BF34" s="141">
        <v>22040</v>
      </c>
      <c r="BG34" s="142" t="s">
        <v>1595</v>
      </c>
      <c r="BH34" s="141" t="s">
        <v>478</v>
      </c>
      <c r="BI34" s="141" t="s">
        <v>186</v>
      </c>
      <c r="BJ34" s="141" t="s">
        <v>1596</v>
      </c>
      <c r="BK34" s="141" t="s">
        <v>1597</v>
      </c>
      <c r="BL34" s="141" t="s">
        <v>1594</v>
      </c>
      <c r="BM34" s="141">
        <v>46.945700000000002</v>
      </c>
      <c r="BN34" s="141">
        <v>-71.325400000000002</v>
      </c>
      <c r="BO34" s="141">
        <v>2007</v>
      </c>
      <c r="BP34" s="143" t="s">
        <v>1596</v>
      </c>
      <c r="BQ34" s="143" t="s">
        <v>17560</v>
      </c>
      <c r="BU34" s="117"/>
      <c r="BV34" s="117"/>
      <c r="BW34" s="117"/>
      <c r="BX34" s="117"/>
      <c r="BY34" s="117"/>
      <c r="BZ34" s="117"/>
      <c r="CA34" t="str">
        <f t="shared" si="41"/>
        <v/>
      </c>
      <c r="CB34" t="str">
        <f t="shared" si="42"/>
        <v/>
      </c>
      <c r="CC34" t="str">
        <f t="shared" si="43"/>
        <v/>
      </c>
      <c r="CD34" t="str">
        <f t="shared" si="44"/>
        <v/>
      </c>
      <c r="CE34" t="str">
        <f t="shared" si="44"/>
        <v/>
      </c>
      <c r="CF34" t="str">
        <f t="shared" si="44"/>
        <v/>
      </c>
      <c r="CG34">
        <f t="shared" si="46"/>
        <v>0</v>
      </c>
    </row>
    <row r="35" spans="1:85" ht="38.25" customHeight="1" x14ac:dyDescent="0.25">
      <c r="A35" s="1" t="str">
        <f t="shared" si="30"/>
        <v/>
      </c>
      <c r="B35" s="32" t="str">
        <f t="shared" si="31"/>
        <v/>
      </c>
      <c r="C35" s="25" t="str">
        <f t="shared" si="32"/>
        <v/>
      </c>
      <c r="D35" s="25" t="str">
        <f t="shared" si="33"/>
        <v/>
      </c>
      <c r="E35" s="25" t="str">
        <f t="shared" si="34"/>
        <v/>
      </c>
      <c r="F35" s="25" t="str">
        <f t="shared" si="35"/>
        <v/>
      </c>
      <c r="G35" s="108" t="str">
        <f t="shared" si="47"/>
        <v/>
      </c>
      <c r="H35" s="108" t="str">
        <f t="shared" si="48"/>
        <v/>
      </c>
      <c r="I35" s="112" t="str">
        <f t="shared" si="49"/>
        <v/>
      </c>
      <c r="J35" s="112"/>
      <c r="K35" s="112"/>
      <c r="L35" s="113"/>
      <c r="M35" s="113"/>
      <c r="N35" s="224" t="str">
        <f t="shared" si="39"/>
        <v/>
      </c>
      <c r="O35" s="225" t="str">
        <f t="shared" si="40"/>
        <v/>
      </c>
      <c r="Q35" s="6">
        <v>33</v>
      </c>
      <c r="R35" s="47" t="str">
        <f t="shared" si="0"/>
        <v>-33</v>
      </c>
      <c r="S35" s="6"/>
      <c r="T35" s="48" t="str">
        <f t="shared" si="1"/>
        <v/>
      </c>
      <c r="U35" s="49" t="str">
        <f t="shared" si="2"/>
        <v/>
      </c>
      <c r="W35" s="58" t="s">
        <v>936</v>
      </c>
      <c r="X35" s="75" t="str">
        <f t="shared" si="3"/>
        <v/>
      </c>
      <c r="Y35" s="71" t="str">
        <f t="shared" si="4"/>
        <v/>
      </c>
      <c r="Z35" s="71" t="str">
        <f t="shared" si="5"/>
        <v/>
      </c>
      <c r="AA35" s="71" t="str">
        <f t="shared" si="6"/>
        <v/>
      </c>
      <c r="AB35" s="71" t="str">
        <f t="shared" si="7"/>
        <v/>
      </c>
      <c r="AC35" s="71" t="str">
        <f t="shared" si="8"/>
        <v/>
      </c>
      <c r="AD35" s="71" t="str">
        <f t="shared" si="9"/>
        <v/>
      </c>
      <c r="AE35" s="78" t="str">
        <f t="shared" si="10"/>
        <v/>
      </c>
      <c r="AF35" s="75" t="str">
        <f t="shared" si="11"/>
        <v/>
      </c>
      <c r="AG35" s="71" t="str">
        <f t="shared" si="12"/>
        <v/>
      </c>
      <c r="AH35" s="71" t="str">
        <f t="shared" si="13"/>
        <v/>
      </c>
      <c r="AI35" s="71" t="str">
        <f t="shared" si="14"/>
        <v/>
      </c>
      <c r="AJ35" s="71" t="str">
        <f t="shared" si="15"/>
        <v/>
      </c>
      <c r="AK35" s="71" t="str">
        <f t="shared" si="16"/>
        <v/>
      </c>
      <c r="AL35" s="71" t="str">
        <f t="shared" si="17"/>
        <v/>
      </c>
      <c r="AM35" s="78" t="str">
        <f t="shared" si="18"/>
        <v/>
      </c>
      <c r="AN35" s="75" t="str">
        <f t="shared" si="19"/>
        <v/>
      </c>
      <c r="AO35" s="71" t="str">
        <f t="shared" si="20"/>
        <v/>
      </c>
      <c r="AP35" s="71" t="str">
        <f t="shared" si="21"/>
        <v/>
      </c>
      <c r="AQ35" s="71" t="str">
        <f t="shared" si="22"/>
        <v/>
      </c>
      <c r="AR35" s="71" t="str">
        <f t="shared" si="23"/>
        <v/>
      </c>
      <c r="AS35" s="71" t="str">
        <f t="shared" si="24"/>
        <v/>
      </c>
      <c r="AT35" s="71" t="str">
        <f t="shared" si="25"/>
        <v/>
      </c>
      <c r="AU35" s="76" t="str">
        <f t="shared" si="26"/>
        <v/>
      </c>
      <c r="BF35" s="141">
        <v>22040</v>
      </c>
      <c r="BG35" s="142" t="s">
        <v>1624</v>
      </c>
      <c r="BH35" s="141" t="s">
        <v>478</v>
      </c>
      <c r="BI35" s="141" t="s">
        <v>186</v>
      </c>
      <c r="BJ35" s="141" t="s">
        <v>1625</v>
      </c>
      <c r="BK35" s="141" t="s">
        <v>1626</v>
      </c>
      <c r="BL35" s="141" t="s">
        <v>1627</v>
      </c>
      <c r="BM35" s="141">
        <v>46.944299999999998</v>
      </c>
      <c r="BN35" s="141">
        <v>-71.317800000000005</v>
      </c>
      <c r="BO35" s="141">
        <v>2015</v>
      </c>
      <c r="BP35" s="143" t="s">
        <v>1625</v>
      </c>
      <c r="BQ35" s="143" t="s">
        <v>17560</v>
      </c>
      <c r="BU35" s="117"/>
      <c r="BV35" s="117"/>
      <c r="BW35" s="117"/>
      <c r="BX35" s="117"/>
      <c r="BY35" s="117"/>
      <c r="BZ35" s="117"/>
      <c r="CA35" t="str">
        <f t="shared" si="41"/>
        <v/>
      </c>
      <c r="CB35" t="str">
        <f t="shared" si="42"/>
        <v/>
      </c>
      <c r="CC35" t="str">
        <f t="shared" si="43"/>
        <v/>
      </c>
      <c r="CD35" t="str">
        <f t="shared" si="44"/>
        <v/>
      </c>
      <c r="CE35" t="str">
        <f t="shared" si="44"/>
        <v/>
      </c>
      <c r="CF35" t="str">
        <f t="shared" si="44"/>
        <v/>
      </c>
      <c r="CG35">
        <f t="shared" si="46"/>
        <v>0</v>
      </c>
    </row>
    <row r="36" spans="1:85" ht="38.25" customHeight="1" x14ac:dyDescent="0.25">
      <c r="A36" s="1" t="str">
        <f t="shared" si="30"/>
        <v/>
      </c>
      <c r="B36" s="32" t="str">
        <f t="shared" si="31"/>
        <v/>
      </c>
      <c r="C36" s="25" t="str">
        <f t="shared" si="32"/>
        <v/>
      </c>
      <c r="D36" s="25" t="str">
        <f t="shared" si="33"/>
        <v/>
      </c>
      <c r="E36" s="25" t="str">
        <f t="shared" si="34"/>
        <v/>
      </c>
      <c r="F36" s="25" t="str">
        <f t="shared" si="35"/>
        <v/>
      </c>
      <c r="G36" s="108" t="str">
        <f t="shared" si="47"/>
        <v/>
      </c>
      <c r="H36" s="108" t="str">
        <f t="shared" si="48"/>
        <v/>
      </c>
      <c r="I36" s="112" t="str">
        <f t="shared" si="49"/>
        <v/>
      </c>
      <c r="J36" s="112"/>
      <c r="K36" s="112"/>
      <c r="L36" s="113"/>
      <c r="M36" s="113"/>
      <c r="N36" s="224" t="str">
        <f t="shared" si="39"/>
        <v/>
      </c>
      <c r="O36" s="225" t="str">
        <f t="shared" si="40"/>
        <v/>
      </c>
      <c r="Q36" s="6">
        <v>34</v>
      </c>
      <c r="R36" s="47" t="str">
        <f t="shared" si="0"/>
        <v>-34</v>
      </c>
      <c r="S36" s="6"/>
      <c r="T36" s="48" t="str">
        <f t="shared" si="1"/>
        <v/>
      </c>
      <c r="U36" s="49" t="str">
        <f t="shared" si="2"/>
        <v/>
      </c>
      <c r="W36" s="51" t="s">
        <v>187</v>
      </c>
      <c r="X36" s="75" t="str">
        <f t="shared" si="3"/>
        <v/>
      </c>
      <c r="Y36" s="71" t="str">
        <f t="shared" si="4"/>
        <v/>
      </c>
      <c r="Z36" s="71" t="str">
        <f t="shared" si="5"/>
        <v/>
      </c>
      <c r="AA36" s="71" t="str">
        <f t="shared" si="6"/>
        <v/>
      </c>
      <c r="AB36" s="71" t="str">
        <f t="shared" si="7"/>
        <v/>
      </c>
      <c r="AC36" s="71" t="str">
        <f t="shared" si="8"/>
        <v/>
      </c>
      <c r="AD36" s="71" t="str">
        <f t="shared" si="9"/>
        <v/>
      </c>
      <c r="AE36" s="78" t="str">
        <f t="shared" si="10"/>
        <v/>
      </c>
      <c r="AF36" s="75" t="str">
        <f t="shared" si="11"/>
        <v/>
      </c>
      <c r="AG36" s="71" t="str">
        <f t="shared" si="12"/>
        <v/>
      </c>
      <c r="AH36" s="71" t="str">
        <f t="shared" si="13"/>
        <v/>
      </c>
      <c r="AI36" s="71" t="str">
        <f t="shared" si="14"/>
        <v/>
      </c>
      <c r="AJ36" s="71" t="str">
        <f t="shared" si="15"/>
        <v/>
      </c>
      <c r="AK36" s="71" t="str">
        <f t="shared" si="16"/>
        <v/>
      </c>
      <c r="AL36" s="71" t="str">
        <f t="shared" si="17"/>
        <v/>
      </c>
      <c r="AM36" s="78" t="str">
        <f t="shared" si="18"/>
        <v/>
      </c>
      <c r="AN36" s="75" t="str">
        <f t="shared" si="19"/>
        <v/>
      </c>
      <c r="AO36" s="71" t="str">
        <f t="shared" si="20"/>
        <v/>
      </c>
      <c r="AP36" s="71" t="str">
        <f t="shared" si="21"/>
        <v/>
      </c>
      <c r="AQ36" s="71" t="str">
        <f t="shared" si="22"/>
        <v/>
      </c>
      <c r="AR36" s="71" t="str">
        <f t="shared" si="23"/>
        <v/>
      </c>
      <c r="AS36" s="71" t="str">
        <f t="shared" si="24"/>
        <v/>
      </c>
      <c r="AT36" s="71" t="str">
        <f t="shared" si="25"/>
        <v/>
      </c>
      <c r="AU36" s="76" t="str">
        <f t="shared" si="26"/>
        <v/>
      </c>
      <c r="BF36" s="141">
        <v>22040</v>
      </c>
      <c r="BG36" s="142" t="s">
        <v>1786</v>
      </c>
      <c r="BH36" s="141" t="s">
        <v>478</v>
      </c>
      <c r="BI36" s="141" t="s">
        <v>186</v>
      </c>
      <c r="BJ36" s="141" t="s">
        <v>1787</v>
      </c>
      <c r="BK36" s="141" t="s">
        <v>1788</v>
      </c>
      <c r="BL36" s="141" t="s">
        <v>1789</v>
      </c>
      <c r="BM36" s="141">
        <v>46.946399999999997</v>
      </c>
      <c r="BN36" s="141">
        <v>-71.308499999999995</v>
      </c>
      <c r="BO36" s="141">
        <v>2005</v>
      </c>
      <c r="BP36" s="143" t="s">
        <v>1787</v>
      </c>
      <c r="BQ36" s="143" t="s">
        <v>17560</v>
      </c>
      <c r="BU36" s="117"/>
      <c r="BV36" s="117"/>
      <c r="BW36" s="117"/>
      <c r="BX36" s="117"/>
      <c r="BY36" s="117"/>
      <c r="BZ36" s="117"/>
      <c r="CA36" t="str">
        <f t="shared" si="41"/>
        <v/>
      </c>
      <c r="CB36" t="str">
        <f t="shared" si="42"/>
        <v/>
      </c>
      <c r="CC36" t="str">
        <f t="shared" si="43"/>
        <v/>
      </c>
      <c r="CD36" t="str">
        <f t="shared" si="44"/>
        <v/>
      </c>
      <c r="CE36" t="str">
        <f t="shared" si="44"/>
        <v/>
      </c>
      <c r="CF36" t="str">
        <f t="shared" si="44"/>
        <v/>
      </c>
      <c r="CG36">
        <f t="shared" si="46"/>
        <v>0</v>
      </c>
    </row>
    <row r="37" spans="1:85" ht="38.25" customHeight="1" x14ac:dyDescent="0.25">
      <c r="A37" s="1" t="str">
        <f t="shared" si="30"/>
        <v/>
      </c>
      <c r="B37" s="32" t="str">
        <f t="shared" si="31"/>
        <v/>
      </c>
      <c r="C37" s="25" t="str">
        <f t="shared" si="32"/>
        <v/>
      </c>
      <c r="D37" s="25" t="str">
        <f t="shared" si="33"/>
        <v/>
      </c>
      <c r="E37" s="25" t="str">
        <f t="shared" si="34"/>
        <v/>
      </c>
      <c r="F37" s="25" t="str">
        <f t="shared" si="35"/>
        <v/>
      </c>
      <c r="G37" s="108" t="str">
        <f t="shared" si="47"/>
        <v/>
      </c>
      <c r="H37" s="108" t="str">
        <f t="shared" si="48"/>
        <v/>
      </c>
      <c r="I37" s="112" t="str">
        <f t="shared" si="49"/>
        <v/>
      </c>
      <c r="J37" s="112"/>
      <c r="K37" s="112"/>
      <c r="L37" s="113"/>
      <c r="M37" s="113"/>
      <c r="N37" s="224" t="str">
        <f t="shared" si="39"/>
        <v/>
      </c>
      <c r="O37" s="225" t="str">
        <f t="shared" si="40"/>
        <v/>
      </c>
      <c r="Q37" s="6">
        <v>35</v>
      </c>
      <c r="R37" s="47" t="str">
        <f t="shared" si="0"/>
        <v>-35</v>
      </c>
      <c r="S37" s="6"/>
      <c r="T37" s="48" t="str">
        <f t="shared" si="1"/>
        <v/>
      </c>
      <c r="U37" s="49" t="str">
        <f t="shared" si="2"/>
        <v/>
      </c>
      <c r="W37" s="51" t="s">
        <v>438</v>
      </c>
      <c r="X37" s="75" t="str">
        <f t="shared" si="3"/>
        <v/>
      </c>
      <c r="Y37" s="71" t="str">
        <f t="shared" si="4"/>
        <v/>
      </c>
      <c r="Z37" s="71" t="str">
        <f t="shared" si="5"/>
        <v/>
      </c>
      <c r="AA37" s="71" t="str">
        <f t="shared" si="6"/>
        <v/>
      </c>
      <c r="AB37" s="71" t="str">
        <f t="shared" si="7"/>
        <v/>
      </c>
      <c r="AC37" s="71" t="str">
        <f t="shared" si="8"/>
        <v/>
      </c>
      <c r="AD37" s="71" t="str">
        <f t="shared" si="9"/>
        <v/>
      </c>
      <c r="AE37" s="78" t="str">
        <f t="shared" si="10"/>
        <v/>
      </c>
      <c r="AF37" s="75" t="str">
        <f t="shared" si="11"/>
        <v/>
      </c>
      <c r="AG37" s="71" t="str">
        <f t="shared" si="12"/>
        <v/>
      </c>
      <c r="AH37" s="71" t="str">
        <f t="shared" si="13"/>
        <v/>
      </c>
      <c r="AI37" s="71" t="str">
        <f t="shared" si="14"/>
        <v/>
      </c>
      <c r="AJ37" s="71" t="str">
        <f t="shared" si="15"/>
        <v/>
      </c>
      <c r="AK37" s="71" t="str">
        <f t="shared" si="16"/>
        <v/>
      </c>
      <c r="AL37" s="71" t="str">
        <f t="shared" si="17"/>
        <v/>
      </c>
      <c r="AM37" s="78" t="str">
        <f t="shared" si="18"/>
        <v/>
      </c>
      <c r="AN37" s="75" t="str">
        <f t="shared" si="19"/>
        <v/>
      </c>
      <c r="AO37" s="71" t="str">
        <f t="shared" si="20"/>
        <v/>
      </c>
      <c r="AP37" s="71" t="str">
        <f t="shared" si="21"/>
        <v/>
      </c>
      <c r="AQ37" s="71" t="str">
        <f t="shared" si="22"/>
        <v/>
      </c>
      <c r="AR37" s="71" t="str">
        <f t="shared" si="23"/>
        <v/>
      </c>
      <c r="AS37" s="71" t="str">
        <f t="shared" si="24"/>
        <v/>
      </c>
      <c r="AT37" s="71" t="str">
        <f t="shared" si="25"/>
        <v/>
      </c>
      <c r="AU37" s="76" t="str">
        <f t="shared" si="26"/>
        <v/>
      </c>
      <c r="BF37" s="141">
        <v>23027</v>
      </c>
      <c r="BG37" s="142" t="s">
        <v>6319</v>
      </c>
      <c r="BH37" s="141" t="s">
        <v>478</v>
      </c>
      <c r="BI37" s="141" t="s">
        <v>186</v>
      </c>
      <c r="BJ37" s="141" t="s">
        <v>6316</v>
      </c>
      <c r="BK37" s="141" t="s">
        <v>6317</v>
      </c>
      <c r="BL37" s="141" t="s">
        <v>6318</v>
      </c>
      <c r="BM37" s="141">
        <v>46.924520000000001</v>
      </c>
      <c r="BN37" s="141">
        <v>-71.394019999999998</v>
      </c>
      <c r="BO37" s="141">
        <v>1960</v>
      </c>
      <c r="BP37" s="143" t="s">
        <v>24486</v>
      </c>
      <c r="BQ37" s="143" t="s">
        <v>17560</v>
      </c>
      <c r="BU37" s="117"/>
      <c r="BV37" s="117"/>
      <c r="BW37" s="117"/>
      <c r="BX37" s="117"/>
      <c r="BY37" s="117"/>
      <c r="BZ37" s="117"/>
      <c r="CA37" t="str">
        <f t="shared" si="41"/>
        <v/>
      </c>
      <c r="CB37" t="str">
        <f t="shared" si="42"/>
        <v/>
      </c>
      <c r="CC37" t="str">
        <f t="shared" si="43"/>
        <v/>
      </c>
      <c r="CD37" t="str">
        <f t="shared" si="44"/>
        <v/>
      </c>
      <c r="CE37" t="str">
        <f t="shared" si="44"/>
        <v/>
      </c>
      <c r="CF37" t="str">
        <f t="shared" si="44"/>
        <v/>
      </c>
      <c r="CG37">
        <f t="shared" si="46"/>
        <v>0</v>
      </c>
    </row>
    <row r="38" spans="1:85" ht="38.25" customHeight="1" x14ac:dyDescent="0.25">
      <c r="A38" s="1" t="str">
        <f t="shared" si="30"/>
        <v/>
      </c>
      <c r="B38" s="32" t="str">
        <f t="shared" si="31"/>
        <v/>
      </c>
      <c r="C38" s="25" t="str">
        <f t="shared" si="32"/>
        <v/>
      </c>
      <c r="D38" s="25" t="str">
        <f t="shared" si="33"/>
        <v/>
      </c>
      <c r="E38" s="25" t="str">
        <f t="shared" si="34"/>
        <v/>
      </c>
      <c r="F38" s="25" t="str">
        <f t="shared" si="35"/>
        <v/>
      </c>
      <c r="G38" s="108" t="str">
        <f t="shared" si="47"/>
        <v/>
      </c>
      <c r="H38" s="108" t="str">
        <f t="shared" si="48"/>
        <v/>
      </c>
      <c r="I38" s="112" t="str">
        <f t="shared" si="49"/>
        <v/>
      </c>
      <c r="J38" s="112"/>
      <c r="K38" s="112"/>
      <c r="L38" s="113"/>
      <c r="M38" s="113"/>
      <c r="N38" s="224" t="str">
        <f t="shared" si="39"/>
        <v/>
      </c>
      <c r="O38" s="225" t="str">
        <f t="shared" si="40"/>
        <v/>
      </c>
      <c r="Q38" s="6">
        <v>36</v>
      </c>
      <c r="R38" s="47" t="str">
        <f t="shared" si="0"/>
        <v>-36</v>
      </c>
      <c r="S38" s="6"/>
      <c r="T38" s="48" t="str">
        <f t="shared" si="1"/>
        <v/>
      </c>
      <c r="U38" s="49" t="str">
        <f t="shared" si="2"/>
        <v/>
      </c>
      <c r="W38" s="51" t="s">
        <v>437</v>
      </c>
      <c r="X38" s="75" t="str">
        <f t="shared" si="3"/>
        <v/>
      </c>
      <c r="Y38" s="71" t="str">
        <f t="shared" si="4"/>
        <v/>
      </c>
      <c r="Z38" s="71" t="str">
        <f t="shared" si="5"/>
        <v/>
      </c>
      <c r="AA38" s="71" t="str">
        <f t="shared" si="6"/>
        <v/>
      </c>
      <c r="AB38" s="71" t="str">
        <f t="shared" si="7"/>
        <v/>
      </c>
      <c r="AC38" s="71" t="str">
        <f t="shared" si="8"/>
        <v/>
      </c>
      <c r="AD38" s="71" t="str">
        <f t="shared" si="9"/>
        <v/>
      </c>
      <c r="AE38" s="78" t="str">
        <f t="shared" si="10"/>
        <v/>
      </c>
      <c r="AF38" s="75" t="str">
        <f t="shared" si="11"/>
        <v/>
      </c>
      <c r="AG38" s="71" t="str">
        <f t="shared" si="12"/>
        <v/>
      </c>
      <c r="AH38" s="71" t="str">
        <f t="shared" si="13"/>
        <v/>
      </c>
      <c r="AI38" s="71" t="str">
        <f t="shared" si="14"/>
        <v/>
      </c>
      <c r="AJ38" s="71" t="str">
        <f t="shared" si="15"/>
        <v/>
      </c>
      <c r="AK38" s="71" t="str">
        <f t="shared" si="16"/>
        <v/>
      </c>
      <c r="AL38" s="71" t="str">
        <f t="shared" si="17"/>
        <v/>
      </c>
      <c r="AM38" s="78" t="str">
        <f t="shared" si="18"/>
        <v/>
      </c>
      <c r="AN38" s="75" t="str">
        <f t="shared" si="19"/>
        <v/>
      </c>
      <c r="AO38" s="71" t="str">
        <f t="shared" si="20"/>
        <v/>
      </c>
      <c r="AP38" s="71" t="str">
        <f t="shared" si="21"/>
        <v/>
      </c>
      <c r="AQ38" s="71" t="str">
        <f t="shared" si="22"/>
        <v/>
      </c>
      <c r="AR38" s="71" t="str">
        <f t="shared" si="23"/>
        <v/>
      </c>
      <c r="AS38" s="71" t="str">
        <f t="shared" si="24"/>
        <v/>
      </c>
      <c r="AT38" s="71" t="str">
        <f t="shared" si="25"/>
        <v/>
      </c>
      <c r="AU38" s="76" t="str">
        <f t="shared" si="26"/>
        <v/>
      </c>
      <c r="BF38" s="141">
        <v>23027</v>
      </c>
      <c r="BG38" s="142" t="s">
        <v>6322</v>
      </c>
      <c r="BH38" s="141" t="s">
        <v>478</v>
      </c>
      <c r="BI38" s="141" t="s">
        <v>186</v>
      </c>
      <c r="BJ38" s="141" t="s">
        <v>6320</v>
      </c>
      <c r="BK38" s="141" t="s">
        <v>6321</v>
      </c>
      <c r="BL38" s="141" t="s">
        <v>6180</v>
      </c>
      <c r="BM38" s="141">
        <v>46.874609999999997</v>
      </c>
      <c r="BN38" s="141">
        <v>-71.386840000000007</v>
      </c>
      <c r="BO38" s="141">
        <v>1968</v>
      </c>
      <c r="BP38" s="143" t="s">
        <v>24486</v>
      </c>
      <c r="BQ38" s="143" t="s">
        <v>17560</v>
      </c>
      <c r="BU38" s="117"/>
      <c r="BV38" s="117"/>
      <c r="BW38" s="117"/>
      <c r="BX38" s="117"/>
      <c r="BY38" s="117"/>
      <c r="BZ38" s="117"/>
      <c r="CA38" t="str">
        <f t="shared" si="41"/>
        <v/>
      </c>
      <c r="CB38" t="str">
        <f t="shared" si="42"/>
        <v/>
      </c>
      <c r="CC38" t="str">
        <f t="shared" si="43"/>
        <v/>
      </c>
      <c r="CD38" t="str">
        <f t="shared" si="44"/>
        <v/>
      </c>
      <c r="CE38" t="str">
        <f t="shared" si="44"/>
        <v/>
      </c>
      <c r="CF38" t="str">
        <f t="shared" si="44"/>
        <v/>
      </c>
      <c r="CG38">
        <f t="shared" si="46"/>
        <v>0</v>
      </c>
    </row>
    <row r="39" spans="1:85" ht="38.25" customHeight="1" x14ac:dyDescent="0.25">
      <c r="A39" s="1" t="str">
        <f t="shared" si="30"/>
        <v/>
      </c>
      <c r="B39" s="32" t="str">
        <f t="shared" si="31"/>
        <v/>
      </c>
      <c r="C39" s="25" t="str">
        <f t="shared" si="32"/>
        <v/>
      </c>
      <c r="D39" s="25" t="str">
        <f t="shared" si="33"/>
        <v/>
      </c>
      <c r="E39" s="25" t="str">
        <f t="shared" si="34"/>
        <v/>
      </c>
      <c r="F39" s="25" t="str">
        <f t="shared" si="35"/>
        <v/>
      </c>
      <c r="G39" s="108" t="str">
        <f t="shared" si="47"/>
        <v/>
      </c>
      <c r="H39" s="108" t="str">
        <f t="shared" si="48"/>
        <v/>
      </c>
      <c r="I39" s="112" t="str">
        <f t="shared" si="49"/>
        <v/>
      </c>
      <c r="J39" s="112"/>
      <c r="K39" s="112"/>
      <c r="L39" s="113"/>
      <c r="M39" s="113"/>
      <c r="N39" s="224" t="str">
        <f t="shared" si="39"/>
        <v/>
      </c>
      <c r="O39" s="225" t="str">
        <f t="shared" si="40"/>
        <v/>
      </c>
      <c r="Q39" s="6">
        <v>37</v>
      </c>
      <c r="R39" s="47" t="str">
        <f t="shared" si="0"/>
        <v>-37</v>
      </c>
      <c r="S39" s="6"/>
      <c r="T39" s="48" t="str">
        <f t="shared" si="1"/>
        <v/>
      </c>
      <c r="U39" s="49" t="str">
        <f t="shared" si="2"/>
        <v/>
      </c>
      <c r="W39" s="51" t="s">
        <v>439</v>
      </c>
      <c r="X39" s="75" t="str">
        <f t="shared" si="3"/>
        <v/>
      </c>
      <c r="Y39" s="71" t="str">
        <f t="shared" si="4"/>
        <v/>
      </c>
      <c r="Z39" s="71" t="str">
        <f t="shared" si="5"/>
        <v/>
      </c>
      <c r="AA39" s="71" t="str">
        <f t="shared" si="6"/>
        <v/>
      </c>
      <c r="AB39" s="71" t="str">
        <f t="shared" si="7"/>
        <v/>
      </c>
      <c r="AC39" s="71" t="str">
        <f t="shared" si="8"/>
        <v/>
      </c>
      <c r="AD39" s="71" t="str">
        <f t="shared" si="9"/>
        <v/>
      </c>
      <c r="AE39" s="78" t="str">
        <f t="shared" si="10"/>
        <v/>
      </c>
      <c r="AF39" s="75" t="str">
        <f t="shared" si="11"/>
        <v/>
      </c>
      <c r="AG39" s="71" t="str">
        <f t="shared" si="12"/>
        <v/>
      </c>
      <c r="AH39" s="71" t="str">
        <f t="shared" si="13"/>
        <v/>
      </c>
      <c r="AI39" s="71" t="str">
        <f t="shared" si="14"/>
        <v/>
      </c>
      <c r="AJ39" s="71" t="str">
        <f t="shared" si="15"/>
        <v/>
      </c>
      <c r="AK39" s="71" t="str">
        <f t="shared" si="16"/>
        <v/>
      </c>
      <c r="AL39" s="71" t="str">
        <f t="shared" si="17"/>
        <v/>
      </c>
      <c r="AM39" s="78" t="str">
        <f t="shared" si="18"/>
        <v/>
      </c>
      <c r="AN39" s="75" t="str">
        <f t="shared" si="19"/>
        <v/>
      </c>
      <c r="AO39" s="71" t="str">
        <f t="shared" si="20"/>
        <v/>
      </c>
      <c r="AP39" s="71" t="str">
        <f t="shared" si="21"/>
        <v/>
      </c>
      <c r="AQ39" s="71" t="str">
        <f t="shared" si="22"/>
        <v/>
      </c>
      <c r="AR39" s="71" t="str">
        <f t="shared" si="23"/>
        <v/>
      </c>
      <c r="AS39" s="71" t="str">
        <f t="shared" si="24"/>
        <v/>
      </c>
      <c r="AT39" s="71" t="str">
        <f t="shared" si="25"/>
        <v/>
      </c>
      <c r="AU39" s="76" t="str">
        <f t="shared" si="26"/>
        <v/>
      </c>
      <c r="BF39" s="141">
        <v>23027</v>
      </c>
      <c r="BG39" s="142" t="s">
        <v>6326</v>
      </c>
      <c r="BH39" s="141" t="s">
        <v>478</v>
      </c>
      <c r="BI39" s="141" t="s">
        <v>186</v>
      </c>
      <c r="BJ39" s="141" t="s">
        <v>6323</v>
      </c>
      <c r="BK39" s="141" t="s">
        <v>6324</v>
      </c>
      <c r="BL39" s="141" t="s">
        <v>6325</v>
      </c>
      <c r="BM39" s="141">
        <v>46.74062</v>
      </c>
      <c r="BN39" s="141">
        <v>-71.355530000000002</v>
      </c>
      <c r="BO39" s="141">
        <v>1979</v>
      </c>
      <c r="BP39" s="143" t="s">
        <v>24486</v>
      </c>
      <c r="BQ39" s="143" t="s">
        <v>17560</v>
      </c>
      <c r="BU39" s="117"/>
      <c r="BV39" s="117"/>
      <c r="BW39" s="117"/>
      <c r="BX39" s="117"/>
      <c r="BY39" s="117"/>
      <c r="BZ39" s="117"/>
      <c r="CA39" t="str">
        <f t="shared" si="41"/>
        <v/>
      </c>
      <c r="CB39" t="str">
        <f t="shared" si="42"/>
        <v/>
      </c>
      <c r="CC39" t="str">
        <f t="shared" si="43"/>
        <v/>
      </c>
      <c r="CD39" t="str">
        <f t="shared" si="44"/>
        <v/>
      </c>
      <c r="CE39" t="str">
        <f t="shared" si="44"/>
        <v/>
      </c>
      <c r="CF39" t="str">
        <f t="shared" si="44"/>
        <v/>
      </c>
      <c r="CG39">
        <f t="shared" si="46"/>
        <v>0</v>
      </c>
    </row>
    <row r="40" spans="1:85" ht="38.25" customHeight="1" x14ac:dyDescent="0.25">
      <c r="A40" s="1" t="str">
        <f t="shared" si="30"/>
        <v/>
      </c>
      <c r="B40" s="32" t="str">
        <f t="shared" si="31"/>
        <v/>
      </c>
      <c r="C40" s="25" t="str">
        <f t="shared" si="32"/>
        <v/>
      </c>
      <c r="D40" s="25" t="str">
        <f t="shared" si="33"/>
        <v/>
      </c>
      <c r="E40" s="25" t="str">
        <f t="shared" si="34"/>
        <v/>
      </c>
      <c r="F40" s="25" t="str">
        <f t="shared" si="35"/>
        <v/>
      </c>
      <c r="G40" s="108" t="str">
        <f t="shared" si="47"/>
        <v/>
      </c>
      <c r="H40" s="108" t="str">
        <f t="shared" si="48"/>
        <v/>
      </c>
      <c r="I40" s="112" t="str">
        <f t="shared" si="49"/>
        <v/>
      </c>
      <c r="J40" s="112"/>
      <c r="K40" s="112"/>
      <c r="L40" s="113"/>
      <c r="M40" s="113"/>
      <c r="N40" s="224" t="str">
        <f t="shared" si="39"/>
        <v/>
      </c>
      <c r="O40" s="225" t="str">
        <f t="shared" si="40"/>
        <v/>
      </c>
      <c r="Q40" s="6">
        <v>38</v>
      </c>
      <c r="R40" s="47" t="str">
        <f t="shared" si="0"/>
        <v>-38</v>
      </c>
      <c r="S40" s="6"/>
      <c r="T40" s="48" t="str">
        <f t="shared" si="1"/>
        <v/>
      </c>
      <c r="U40" s="49" t="str">
        <f t="shared" si="2"/>
        <v/>
      </c>
      <c r="W40" s="51" t="s">
        <v>188</v>
      </c>
      <c r="X40" s="75" t="str">
        <f t="shared" si="3"/>
        <v/>
      </c>
      <c r="Y40" s="71" t="str">
        <f t="shared" si="4"/>
        <v/>
      </c>
      <c r="Z40" s="71" t="str">
        <f t="shared" si="5"/>
        <v/>
      </c>
      <c r="AA40" s="71" t="str">
        <f t="shared" si="6"/>
        <v/>
      </c>
      <c r="AB40" s="71" t="str">
        <f t="shared" si="7"/>
        <v/>
      </c>
      <c r="AC40" s="71" t="str">
        <f t="shared" si="8"/>
        <v/>
      </c>
      <c r="AD40" s="71" t="str">
        <f t="shared" si="9"/>
        <v/>
      </c>
      <c r="AE40" s="78" t="str">
        <f t="shared" si="10"/>
        <v/>
      </c>
      <c r="AF40" s="75" t="str">
        <f t="shared" si="11"/>
        <v/>
      </c>
      <c r="AG40" s="71" t="str">
        <f t="shared" si="12"/>
        <v/>
      </c>
      <c r="AH40" s="71" t="str">
        <f t="shared" si="13"/>
        <v/>
      </c>
      <c r="AI40" s="71" t="str">
        <f t="shared" si="14"/>
        <v/>
      </c>
      <c r="AJ40" s="71" t="str">
        <f t="shared" si="15"/>
        <v/>
      </c>
      <c r="AK40" s="71" t="str">
        <f t="shared" si="16"/>
        <v/>
      </c>
      <c r="AL40" s="71" t="str">
        <f t="shared" si="17"/>
        <v/>
      </c>
      <c r="AM40" s="78" t="str">
        <f t="shared" si="18"/>
        <v/>
      </c>
      <c r="AN40" s="75" t="str">
        <f t="shared" si="19"/>
        <v/>
      </c>
      <c r="AO40" s="71" t="str">
        <f t="shared" si="20"/>
        <v/>
      </c>
      <c r="AP40" s="71" t="str">
        <f t="shared" si="21"/>
        <v/>
      </c>
      <c r="AQ40" s="71" t="str">
        <f t="shared" si="22"/>
        <v/>
      </c>
      <c r="AR40" s="71" t="str">
        <f t="shared" si="23"/>
        <v/>
      </c>
      <c r="AS40" s="71" t="str">
        <f t="shared" si="24"/>
        <v/>
      </c>
      <c r="AT40" s="71" t="str">
        <f t="shared" si="25"/>
        <v/>
      </c>
      <c r="AU40" s="76" t="str">
        <f t="shared" si="26"/>
        <v/>
      </c>
      <c r="BF40" s="141">
        <v>13090</v>
      </c>
      <c r="BG40" s="142" t="s">
        <v>1903</v>
      </c>
      <c r="BH40" s="141" t="s">
        <v>180</v>
      </c>
      <c r="BI40" s="141" t="s">
        <v>191</v>
      </c>
      <c r="BJ40" s="141"/>
      <c r="BK40" s="141" t="s">
        <v>1559</v>
      </c>
      <c r="BL40" s="141" t="s">
        <v>1665</v>
      </c>
      <c r="BM40" s="141">
        <v>47.7087</v>
      </c>
      <c r="BN40" s="141">
        <v>-69.142409999999998</v>
      </c>
      <c r="BO40" s="141">
        <v>2006</v>
      </c>
      <c r="BP40" s="143" t="s">
        <v>23913</v>
      </c>
      <c r="BQ40" s="143" t="s">
        <v>17560</v>
      </c>
      <c r="BU40" s="117"/>
      <c r="BV40" s="117"/>
      <c r="BW40" s="117"/>
      <c r="BX40" s="117"/>
      <c r="BY40" s="117"/>
      <c r="BZ40" s="117"/>
      <c r="CA40" t="str">
        <f t="shared" si="41"/>
        <v/>
      </c>
      <c r="CB40" t="str">
        <f t="shared" si="42"/>
        <v/>
      </c>
      <c r="CC40" t="str">
        <f t="shared" si="43"/>
        <v/>
      </c>
      <c r="CD40" t="str">
        <f t="shared" si="44"/>
        <v/>
      </c>
      <c r="CE40" t="str">
        <f t="shared" si="44"/>
        <v/>
      </c>
      <c r="CF40" t="str">
        <f t="shared" si="44"/>
        <v/>
      </c>
      <c r="CG40">
        <f t="shared" si="46"/>
        <v>0</v>
      </c>
    </row>
    <row r="41" spans="1:85" ht="38.25" customHeight="1" x14ac:dyDescent="0.25">
      <c r="A41" s="1" t="str">
        <f t="shared" si="30"/>
        <v/>
      </c>
      <c r="B41" s="32" t="str">
        <f t="shared" si="31"/>
        <v/>
      </c>
      <c r="C41" s="25" t="str">
        <f t="shared" si="32"/>
        <v/>
      </c>
      <c r="D41" s="25" t="str">
        <f t="shared" si="33"/>
        <v/>
      </c>
      <c r="E41" s="25" t="str">
        <f t="shared" si="34"/>
        <v/>
      </c>
      <c r="F41" s="25" t="str">
        <f t="shared" si="35"/>
        <v/>
      </c>
      <c r="G41" s="108" t="str">
        <f t="shared" si="47"/>
        <v/>
      </c>
      <c r="H41" s="108" t="str">
        <f t="shared" si="48"/>
        <v/>
      </c>
      <c r="I41" s="112" t="str">
        <f t="shared" si="49"/>
        <v/>
      </c>
      <c r="J41" s="112"/>
      <c r="K41" s="112"/>
      <c r="L41" s="113"/>
      <c r="M41" s="113"/>
      <c r="N41" s="224" t="str">
        <f t="shared" si="39"/>
        <v/>
      </c>
      <c r="O41" s="225" t="str">
        <f t="shared" si="40"/>
        <v/>
      </c>
      <c r="Q41" s="6">
        <v>39</v>
      </c>
      <c r="R41" s="47" t="str">
        <f t="shared" si="0"/>
        <v>-39</v>
      </c>
      <c r="S41" s="6"/>
      <c r="T41" s="48" t="str">
        <f t="shared" si="1"/>
        <v/>
      </c>
      <c r="U41" s="49" t="str">
        <f t="shared" si="2"/>
        <v/>
      </c>
      <c r="W41" s="51" t="s">
        <v>189</v>
      </c>
      <c r="X41" s="75" t="str">
        <f t="shared" si="3"/>
        <v/>
      </c>
      <c r="Y41" s="71" t="str">
        <f t="shared" si="4"/>
        <v/>
      </c>
      <c r="Z41" s="71" t="str">
        <f t="shared" si="5"/>
        <v/>
      </c>
      <c r="AA41" s="71" t="str">
        <f t="shared" si="6"/>
        <v/>
      </c>
      <c r="AB41" s="71" t="str">
        <f t="shared" si="7"/>
        <v/>
      </c>
      <c r="AC41" s="71" t="str">
        <f t="shared" si="8"/>
        <v/>
      </c>
      <c r="AD41" s="71" t="str">
        <f t="shared" si="9"/>
        <v/>
      </c>
      <c r="AE41" s="78" t="str">
        <f t="shared" si="10"/>
        <v/>
      </c>
      <c r="AF41" s="75" t="str">
        <f t="shared" si="11"/>
        <v/>
      </c>
      <c r="AG41" s="71" t="str">
        <f t="shared" si="12"/>
        <v/>
      </c>
      <c r="AH41" s="71" t="str">
        <f t="shared" si="13"/>
        <v/>
      </c>
      <c r="AI41" s="71" t="str">
        <f t="shared" si="14"/>
        <v/>
      </c>
      <c r="AJ41" s="71" t="str">
        <f t="shared" si="15"/>
        <v/>
      </c>
      <c r="AK41" s="71" t="str">
        <f t="shared" si="16"/>
        <v/>
      </c>
      <c r="AL41" s="71" t="str">
        <f t="shared" si="17"/>
        <v/>
      </c>
      <c r="AM41" s="78" t="str">
        <f t="shared" si="18"/>
        <v/>
      </c>
      <c r="AN41" s="75" t="str">
        <f t="shared" si="19"/>
        <v/>
      </c>
      <c r="AO41" s="71" t="str">
        <f t="shared" si="20"/>
        <v/>
      </c>
      <c r="AP41" s="71" t="str">
        <f t="shared" si="21"/>
        <v/>
      </c>
      <c r="AQ41" s="71" t="str">
        <f t="shared" si="22"/>
        <v/>
      </c>
      <c r="AR41" s="71" t="str">
        <f t="shared" si="23"/>
        <v/>
      </c>
      <c r="AS41" s="71" t="str">
        <f t="shared" si="24"/>
        <v/>
      </c>
      <c r="AT41" s="71" t="str">
        <f t="shared" si="25"/>
        <v/>
      </c>
      <c r="AU41" s="76" t="str">
        <f t="shared" si="26"/>
        <v/>
      </c>
      <c r="BF41" s="141">
        <v>14010</v>
      </c>
      <c r="BG41" s="142" t="s">
        <v>1904</v>
      </c>
      <c r="BH41" s="141" t="s">
        <v>180</v>
      </c>
      <c r="BI41" s="141" t="s">
        <v>178</v>
      </c>
      <c r="BJ41" s="141"/>
      <c r="BK41" s="141" t="s">
        <v>1905</v>
      </c>
      <c r="BL41" s="141" t="s">
        <v>1906</v>
      </c>
      <c r="BM41" s="141">
        <v>47.45908</v>
      </c>
      <c r="BN41" s="141">
        <v>-69.756219999999999</v>
      </c>
      <c r="BO41" s="141">
        <v>2009</v>
      </c>
      <c r="BP41" s="143" t="s">
        <v>23914</v>
      </c>
      <c r="BQ41" s="143" t="s">
        <v>17560</v>
      </c>
      <c r="BU41" s="117"/>
      <c r="BV41" s="117"/>
      <c r="BW41" s="117"/>
      <c r="BX41" s="117"/>
      <c r="BY41" s="117"/>
      <c r="BZ41" s="117"/>
      <c r="CA41" t="str">
        <f t="shared" si="41"/>
        <v/>
      </c>
      <c r="CB41" t="str">
        <f t="shared" si="42"/>
        <v/>
      </c>
      <c r="CC41" t="str">
        <f t="shared" si="43"/>
        <v/>
      </c>
      <c r="CD41" t="str">
        <f t="shared" si="44"/>
        <v/>
      </c>
      <c r="CE41" t="str">
        <f t="shared" si="44"/>
        <v/>
      </c>
      <c r="CF41" t="str">
        <f t="shared" si="44"/>
        <v/>
      </c>
      <c r="CG41">
        <f t="shared" si="46"/>
        <v>0</v>
      </c>
    </row>
    <row r="42" spans="1:85" ht="38.25" customHeight="1" x14ac:dyDescent="0.25">
      <c r="A42" s="1" t="str">
        <f t="shared" si="30"/>
        <v/>
      </c>
      <c r="B42" s="32" t="str">
        <f t="shared" si="31"/>
        <v/>
      </c>
      <c r="C42" s="25" t="str">
        <f t="shared" si="32"/>
        <v/>
      </c>
      <c r="D42" s="25" t="str">
        <f t="shared" si="33"/>
        <v/>
      </c>
      <c r="E42" s="25" t="str">
        <f t="shared" si="34"/>
        <v/>
      </c>
      <c r="F42" s="25" t="str">
        <f t="shared" si="35"/>
        <v/>
      </c>
      <c r="G42" s="108" t="str">
        <f t="shared" si="47"/>
        <v/>
      </c>
      <c r="H42" s="108" t="str">
        <f t="shared" si="48"/>
        <v/>
      </c>
      <c r="I42" s="112" t="str">
        <f t="shared" si="49"/>
        <v/>
      </c>
      <c r="J42" s="112"/>
      <c r="K42" s="112"/>
      <c r="L42" s="113"/>
      <c r="M42" s="113"/>
      <c r="N42" s="224" t="str">
        <f t="shared" si="39"/>
        <v/>
      </c>
      <c r="O42" s="225" t="str">
        <f t="shared" si="40"/>
        <v/>
      </c>
      <c r="Q42" s="6">
        <v>40</v>
      </c>
      <c r="R42" s="47" t="str">
        <f t="shared" si="0"/>
        <v>-40</v>
      </c>
      <c r="S42" s="6"/>
      <c r="T42" s="48" t="str">
        <f t="shared" si="1"/>
        <v/>
      </c>
      <c r="U42" s="49" t="str">
        <f t="shared" si="2"/>
        <v/>
      </c>
      <c r="W42" s="51"/>
      <c r="X42" s="75" t="str">
        <f t="shared" si="3"/>
        <v/>
      </c>
      <c r="Y42" s="71" t="str">
        <f t="shared" si="4"/>
        <v/>
      </c>
      <c r="Z42" s="71" t="str">
        <f t="shared" si="5"/>
        <v/>
      </c>
      <c r="AA42" s="71" t="str">
        <f t="shared" si="6"/>
        <v/>
      </c>
      <c r="AB42" s="71" t="str">
        <f t="shared" si="7"/>
        <v/>
      </c>
      <c r="AC42" s="71" t="str">
        <f t="shared" si="8"/>
        <v/>
      </c>
      <c r="AD42" s="71" t="str">
        <f t="shared" si="9"/>
        <v/>
      </c>
      <c r="AE42" s="78" t="str">
        <f t="shared" si="10"/>
        <v/>
      </c>
      <c r="AF42" s="75" t="str">
        <f t="shared" si="11"/>
        <v/>
      </c>
      <c r="AG42" s="71" t="str">
        <f t="shared" si="12"/>
        <v/>
      </c>
      <c r="AH42" s="71" t="str">
        <f t="shared" si="13"/>
        <v/>
      </c>
      <c r="AI42" s="71" t="str">
        <f t="shared" si="14"/>
        <v/>
      </c>
      <c r="AJ42" s="71" t="str">
        <f t="shared" si="15"/>
        <v/>
      </c>
      <c r="AK42" s="71" t="str">
        <f t="shared" si="16"/>
        <v/>
      </c>
      <c r="AL42" s="71" t="str">
        <f t="shared" si="17"/>
        <v/>
      </c>
      <c r="AM42" s="78" t="str">
        <f t="shared" si="18"/>
        <v/>
      </c>
      <c r="AN42" s="75" t="str">
        <f t="shared" si="19"/>
        <v/>
      </c>
      <c r="AO42" s="71" t="str">
        <f t="shared" si="20"/>
        <v/>
      </c>
      <c r="AP42" s="71" t="str">
        <f t="shared" si="21"/>
        <v/>
      </c>
      <c r="AQ42" s="71" t="str">
        <f t="shared" si="22"/>
        <v/>
      </c>
      <c r="AR42" s="71" t="str">
        <f t="shared" si="23"/>
        <v/>
      </c>
      <c r="AS42" s="71" t="str">
        <f t="shared" si="24"/>
        <v/>
      </c>
      <c r="AT42" s="71" t="str">
        <f t="shared" si="25"/>
        <v/>
      </c>
      <c r="AU42" s="76" t="str">
        <f t="shared" si="26"/>
        <v/>
      </c>
      <c r="BF42" s="141">
        <v>14010</v>
      </c>
      <c r="BG42" s="142" t="s">
        <v>1907</v>
      </c>
      <c r="BH42" s="141" t="s">
        <v>180</v>
      </c>
      <c r="BI42" s="141" t="s">
        <v>191</v>
      </c>
      <c r="BJ42" s="141"/>
      <c r="BK42" s="141" t="s">
        <v>1905</v>
      </c>
      <c r="BL42" s="141" t="s">
        <v>1906</v>
      </c>
      <c r="BM42" s="141">
        <v>47.45908</v>
      </c>
      <c r="BN42" s="141">
        <v>-69.756219999999999</v>
      </c>
      <c r="BO42" s="141">
        <v>2009</v>
      </c>
      <c r="BP42" s="143" t="s">
        <v>23915</v>
      </c>
      <c r="BQ42" s="143" t="s">
        <v>17560</v>
      </c>
      <c r="BU42" s="117"/>
      <c r="BV42" s="117"/>
      <c r="BW42" s="117"/>
      <c r="BX42" s="117"/>
      <c r="BY42" s="117"/>
      <c r="BZ42" s="117"/>
      <c r="CA42" t="str">
        <f t="shared" si="41"/>
        <v/>
      </c>
      <c r="CB42" t="str">
        <f t="shared" si="42"/>
        <v/>
      </c>
      <c r="CC42" t="str">
        <f t="shared" si="43"/>
        <v/>
      </c>
      <c r="CD42" t="str">
        <f t="shared" si="44"/>
        <v/>
      </c>
      <c r="CE42" t="str">
        <f t="shared" si="44"/>
        <v/>
      </c>
      <c r="CF42" t="str">
        <f t="shared" si="44"/>
        <v/>
      </c>
      <c r="CG42">
        <f t="shared" si="46"/>
        <v>0</v>
      </c>
    </row>
    <row r="43" spans="1:85" ht="38.25" customHeight="1" x14ac:dyDescent="0.25">
      <c r="A43" s="1" t="str">
        <f t="shared" si="30"/>
        <v/>
      </c>
      <c r="B43" s="32" t="str">
        <f t="shared" si="31"/>
        <v/>
      </c>
      <c r="C43" s="25" t="str">
        <f t="shared" si="32"/>
        <v/>
      </c>
      <c r="D43" s="25" t="str">
        <f t="shared" si="33"/>
        <v/>
      </c>
      <c r="E43" s="25" t="str">
        <f t="shared" si="34"/>
        <v/>
      </c>
      <c r="F43" s="25" t="str">
        <f t="shared" si="35"/>
        <v/>
      </c>
      <c r="G43" s="108" t="str">
        <f t="shared" si="47"/>
        <v/>
      </c>
      <c r="H43" s="108" t="str">
        <f t="shared" si="48"/>
        <v/>
      </c>
      <c r="I43" s="112" t="str">
        <f t="shared" si="49"/>
        <v/>
      </c>
      <c r="J43" s="112"/>
      <c r="K43" s="112"/>
      <c r="L43" s="113"/>
      <c r="M43" s="113"/>
      <c r="N43" s="224" t="str">
        <f t="shared" si="39"/>
        <v/>
      </c>
      <c r="O43" s="225" t="str">
        <f t="shared" si="40"/>
        <v/>
      </c>
      <c r="Q43" s="6">
        <v>41</v>
      </c>
      <c r="R43" s="47" t="str">
        <f t="shared" si="0"/>
        <v>-41</v>
      </c>
      <c r="S43" s="6"/>
      <c r="T43" s="48" t="str">
        <f t="shared" si="1"/>
        <v/>
      </c>
      <c r="U43" s="49" t="str">
        <f t="shared" si="2"/>
        <v/>
      </c>
      <c r="W43" s="51"/>
      <c r="X43" s="75" t="str">
        <f t="shared" si="3"/>
        <v/>
      </c>
      <c r="Y43" s="71" t="str">
        <f t="shared" si="4"/>
        <v/>
      </c>
      <c r="Z43" s="71" t="str">
        <f t="shared" si="5"/>
        <v/>
      </c>
      <c r="AA43" s="71" t="str">
        <f t="shared" si="6"/>
        <v/>
      </c>
      <c r="AB43" s="71" t="str">
        <f t="shared" si="7"/>
        <v/>
      </c>
      <c r="AC43" s="71" t="str">
        <f t="shared" si="8"/>
        <v/>
      </c>
      <c r="AD43" s="71" t="str">
        <f t="shared" si="9"/>
        <v/>
      </c>
      <c r="AE43" s="78" t="str">
        <f t="shared" si="10"/>
        <v/>
      </c>
      <c r="AF43" s="75" t="str">
        <f t="shared" si="11"/>
        <v/>
      </c>
      <c r="AG43" s="71" t="str">
        <f t="shared" si="12"/>
        <v/>
      </c>
      <c r="AH43" s="71" t="str">
        <f t="shared" si="13"/>
        <v/>
      </c>
      <c r="AI43" s="71" t="str">
        <f t="shared" si="14"/>
        <v/>
      </c>
      <c r="AJ43" s="71" t="str">
        <f t="shared" si="15"/>
        <v/>
      </c>
      <c r="AK43" s="71" t="str">
        <f t="shared" si="16"/>
        <v/>
      </c>
      <c r="AL43" s="71" t="str">
        <f t="shared" si="17"/>
        <v/>
      </c>
      <c r="AM43" s="78" t="str">
        <f t="shared" si="18"/>
        <v/>
      </c>
      <c r="AN43" s="75" t="str">
        <f t="shared" si="19"/>
        <v/>
      </c>
      <c r="AO43" s="71" t="str">
        <f t="shared" si="20"/>
        <v/>
      </c>
      <c r="AP43" s="71" t="str">
        <f t="shared" si="21"/>
        <v/>
      </c>
      <c r="AQ43" s="71" t="str">
        <f t="shared" si="22"/>
        <v/>
      </c>
      <c r="AR43" s="71" t="str">
        <f t="shared" si="23"/>
        <v/>
      </c>
      <c r="AS43" s="71" t="str">
        <f t="shared" si="24"/>
        <v/>
      </c>
      <c r="AT43" s="71" t="str">
        <f t="shared" si="25"/>
        <v/>
      </c>
      <c r="AU43" s="76" t="str">
        <f t="shared" si="26"/>
        <v/>
      </c>
      <c r="BF43" s="141">
        <v>18065</v>
      </c>
      <c r="BG43" s="142" t="s">
        <v>1922</v>
      </c>
      <c r="BH43" s="141" t="s">
        <v>478</v>
      </c>
      <c r="BI43" s="141" t="s">
        <v>176</v>
      </c>
      <c r="BJ43" s="141" t="s">
        <v>1573</v>
      </c>
      <c r="BK43" s="141" t="s">
        <v>1574</v>
      </c>
      <c r="BL43" s="141" t="s">
        <v>695</v>
      </c>
      <c r="BM43" s="141">
        <v>46.923020000000001</v>
      </c>
      <c r="BN43" s="141">
        <v>-70.735619999999997</v>
      </c>
      <c r="BO43" s="141">
        <v>2005</v>
      </c>
      <c r="BP43" s="143" t="s">
        <v>482</v>
      </c>
      <c r="BQ43" s="143" t="s">
        <v>17560</v>
      </c>
      <c r="BU43" s="117"/>
      <c r="BV43" s="117"/>
      <c r="BW43" s="117"/>
      <c r="BX43" s="117"/>
      <c r="BY43" s="117"/>
      <c r="BZ43" s="117"/>
      <c r="CA43" t="str">
        <f t="shared" si="41"/>
        <v/>
      </c>
      <c r="CB43" t="str">
        <f t="shared" si="42"/>
        <v/>
      </c>
      <c r="CC43" t="str">
        <f t="shared" si="43"/>
        <v/>
      </c>
      <c r="CD43" t="str">
        <f t="shared" si="44"/>
        <v/>
      </c>
      <c r="CE43" t="str">
        <f t="shared" si="44"/>
        <v/>
      </c>
      <c r="CF43" t="str">
        <f t="shared" si="44"/>
        <v/>
      </c>
      <c r="CG43">
        <f t="shared" si="46"/>
        <v>0</v>
      </c>
    </row>
    <row r="44" spans="1:85" ht="38.25" customHeight="1" x14ac:dyDescent="0.25">
      <c r="A44" s="1" t="str">
        <f t="shared" si="30"/>
        <v/>
      </c>
      <c r="B44" s="32" t="str">
        <f t="shared" si="31"/>
        <v/>
      </c>
      <c r="C44" s="25" t="str">
        <f t="shared" si="32"/>
        <v/>
      </c>
      <c r="D44" s="25" t="str">
        <f t="shared" si="33"/>
        <v/>
      </c>
      <c r="E44" s="25" t="str">
        <f t="shared" si="34"/>
        <v/>
      </c>
      <c r="F44" s="25" t="str">
        <f t="shared" si="35"/>
        <v/>
      </c>
      <c r="G44" s="108" t="str">
        <f t="shared" si="47"/>
        <v/>
      </c>
      <c r="H44" s="108" t="str">
        <f t="shared" si="48"/>
        <v/>
      </c>
      <c r="I44" s="112" t="str">
        <f t="shared" si="49"/>
        <v/>
      </c>
      <c r="J44" s="112"/>
      <c r="K44" s="112"/>
      <c r="L44" s="113"/>
      <c r="M44" s="113"/>
      <c r="N44" s="224" t="str">
        <f t="shared" si="39"/>
        <v/>
      </c>
      <c r="O44" s="225" t="str">
        <f t="shared" si="40"/>
        <v/>
      </c>
      <c r="Q44" s="6">
        <v>42</v>
      </c>
      <c r="R44" s="47" t="str">
        <f t="shared" si="0"/>
        <v>-42</v>
      </c>
      <c r="S44" s="6"/>
      <c r="T44" s="48" t="str">
        <f t="shared" si="1"/>
        <v/>
      </c>
      <c r="U44" s="49" t="str">
        <f t="shared" si="2"/>
        <v/>
      </c>
      <c r="W44" s="51"/>
      <c r="X44" s="75" t="str">
        <f t="shared" si="3"/>
        <v/>
      </c>
      <c r="Y44" s="71" t="str">
        <f t="shared" si="4"/>
        <v/>
      </c>
      <c r="Z44" s="71" t="str">
        <f t="shared" si="5"/>
        <v/>
      </c>
      <c r="AA44" s="71" t="str">
        <f t="shared" si="6"/>
        <v/>
      </c>
      <c r="AB44" s="71" t="str">
        <f t="shared" si="7"/>
        <v/>
      </c>
      <c r="AC44" s="71" t="str">
        <f t="shared" si="8"/>
        <v/>
      </c>
      <c r="AD44" s="71" t="str">
        <f t="shared" si="9"/>
        <v/>
      </c>
      <c r="AE44" s="78" t="str">
        <f t="shared" si="10"/>
        <v/>
      </c>
      <c r="AF44" s="75" t="str">
        <f t="shared" si="11"/>
        <v/>
      </c>
      <c r="AG44" s="71" t="str">
        <f t="shared" si="12"/>
        <v/>
      </c>
      <c r="AH44" s="71" t="str">
        <f t="shared" si="13"/>
        <v/>
      </c>
      <c r="AI44" s="71" t="str">
        <f t="shared" si="14"/>
        <v/>
      </c>
      <c r="AJ44" s="71" t="str">
        <f t="shared" si="15"/>
        <v/>
      </c>
      <c r="AK44" s="71" t="str">
        <f t="shared" si="16"/>
        <v/>
      </c>
      <c r="AL44" s="71" t="str">
        <f t="shared" si="17"/>
        <v/>
      </c>
      <c r="AM44" s="78" t="str">
        <f t="shared" si="18"/>
        <v/>
      </c>
      <c r="AN44" s="75" t="str">
        <f t="shared" si="19"/>
        <v/>
      </c>
      <c r="AO44" s="71" t="str">
        <f t="shared" si="20"/>
        <v/>
      </c>
      <c r="AP44" s="71" t="str">
        <f t="shared" si="21"/>
        <v/>
      </c>
      <c r="AQ44" s="71" t="str">
        <f t="shared" si="22"/>
        <v/>
      </c>
      <c r="AR44" s="71" t="str">
        <f t="shared" si="23"/>
        <v/>
      </c>
      <c r="AS44" s="71" t="str">
        <f t="shared" si="24"/>
        <v/>
      </c>
      <c r="AT44" s="71" t="str">
        <f t="shared" si="25"/>
        <v/>
      </c>
      <c r="AU44" s="76" t="str">
        <f t="shared" si="26"/>
        <v/>
      </c>
      <c r="BF44" s="141">
        <v>22040</v>
      </c>
      <c r="BG44" s="142" t="s">
        <v>1813</v>
      </c>
      <c r="BH44" s="141" t="s">
        <v>478</v>
      </c>
      <c r="BI44" s="141" t="s">
        <v>186</v>
      </c>
      <c r="BJ44" s="141" t="s">
        <v>1814</v>
      </c>
      <c r="BK44" s="141" t="s">
        <v>1815</v>
      </c>
      <c r="BL44" s="141" t="s">
        <v>1816</v>
      </c>
      <c r="BM44" s="141">
        <v>46.933399999999999</v>
      </c>
      <c r="BN44" s="141">
        <v>-71.304199999999994</v>
      </c>
      <c r="BO44" s="141">
        <v>2002</v>
      </c>
      <c r="BP44" s="143" t="s">
        <v>1814</v>
      </c>
      <c r="BQ44" s="143" t="s">
        <v>17560</v>
      </c>
      <c r="BU44" s="117"/>
      <c r="BV44" s="117"/>
      <c r="BW44" s="117"/>
      <c r="BX44" s="117"/>
      <c r="BY44" s="117"/>
      <c r="BZ44" s="117"/>
      <c r="CA44" t="str">
        <f t="shared" si="41"/>
        <v/>
      </c>
      <c r="CB44" t="str">
        <f t="shared" si="42"/>
        <v/>
      </c>
      <c r="CC44" t="str">
        <f t="shared" si="43"/>
        <v/>
      </c>
      <c r="CD44" t="str">
        <f t="shared" si="44"/>
        <v/>
      </c>
      <c r="CE44" t="str">
        <f t="shared" si="44"/>
        <v/>
      </c>
      <c r="CF44" t="str">
        <f t="shared" si="44"/>
        <v/>
      </c>
      <c r="CG44">
        <f t="shared" si="46"/>
        <v>0</v>
      </c>
    </row>
    <row r="45" spans="1:85" ht="38.25" customHeight="1" x14ac:dyDescent="0.25">
      <c r="A45" s="1" t="str">
        <f t="shared" si="30"/>
        <v/>
      </c>
      <c r="B45" s="32" t="str">
        <f t="shared" si="31"/>
        <v/>
      </c>
      <c r="C45" s="25" t="str">
        <f t="shared" si="32"/>
        <v/>
      </c>
      <c r="D45" s="25" t="str">
        <f t="shared" si="33"/>
        <v/>
      </c>
      <c r="E45" s="25" t="str">
        <f t="shared" si="34"/>
        <v/>
      </c>
      <c r="F45" s="25" t="str">
        <f t="shared" si="35"/>
        <v/>
      </c>
      <c r="G45" s="108" t="str">
        <f t="shared" si="47"/>
        <v/>
      </c>
      <c r="H45" s="108" t="str">
        <f t="shared" si="48"/>
        <v/>
      </c>
      <c r="I45" s="112" t="str">
        <f t="shared" si="49"/>
        <v/>
      </c>
      <c r="J45" s="112"/>
      <c r="K45" s="112"/>
      <c r="L45" s="113"/>
      <c r="M45" s="113"/>
      <c r="N45" s="224" t="str">
        <f t="shared" si="39"/>
        <v/>
      </c>
      <c r="O45" s="225" t="str">
        <f t="shared" si="40"/>
        <v/>
      </c>
      <c r="Q45" s="6">
        <v>43</v>
      </c>
      <c r="R45" s="47" t="str">
        <f t="shared" si="0"/>
        <v>-43</v>
      </c>
      <c r="S45" s="6"/>
      <c r="T45" s="48" t="str">
        <f t="shared" si="1"/>
        <v/>
      </c>
      <c r="U45" s="49" t="str">
        <f t="shared" si="2"/>
        <v/>
      </c>
      <c r="W45" s="51"/>
      <c r="X45" s="75" t="str">
        <f t="shared" si="3"/>
        <v/>
      </c>
      <c r="Y45" s="71" t="str">
        <f t="shared" si="4"/>
        <v/>
      </c>
      <c r="Z45" s="71" t="str">
        <f t="shared" si="5"/>
        <v/>
      </c>
      <c r="AA45" s="71" t="str">
        <f t="shared" si="6"/>
        <v/>
      </c>
      <c r="AB45" s="71" t="str">
        <f t="shared" si="7"/>
        <v/>
      </c>
      <c r="AC45" s="71" t="str">
        <f t="shared" si="8"/>
        <v/>
      </c>
      <c r="AD45" s="71" t="str">
        <f t="shared" si="9"/>
        <v/>
      </c>
      <c r="AE45" s="78" t="str">
        <f t="shared" si="10"/>
        <v/>
      </c>
      <c r="AF45" s="75" t="str">
        <f t="shared" si="11"/>
        <v/>
      </c>
      <c r="AG45" s="71" t="str">
        <f t="shared" si="12"/>
        <v/>
      </c>
      <c r="AH45" s="71" t="str">
        <f t="shared" si="13"/>
        <v/>
      </c>
      <c r="AI45" s="71" t="str">
        <f t="shared" si="14"/>
        <v/>
      </c>
      <c r="AJ45" s="71" t="str">
        <f t="shared" si="15"/>
        <v/>
      </c>
      <c r="AK45" s="71" t="str">
        <f t="shared" si="16"/>
        <v/>
      </c>
      <c r="AL45" s="71" t="str">
        <f t="shared" si="17"/>
        <v/>
      </c>
      <c r="AM45" s="78" t="str">
        <f t="shared" si="18"/>
        <v/>
      </c>
      <c r="AN45" s="75" t="str">
        <f t="shared" si="19"/>
        <v/>
      </c>
      <c r="AO45" s="71" t="str">
        <f t="shared" si="20"/>
        <v/>
      </c>
      <c r="AP45" s="71" t="str">
        <f t="shared" si="21"/>
        <v/>
      </c>
      <c r="AQ45" s="71" t="str">
        <f t="shared" si="22"/>
        <v/>
      </c>
      <c r="AR45" s="71" t="str">
        <f t="shared" si="23"/>
        <v/>
      </c>
      <c r="AS45" s="71" t="str">
        <f t="shared" si="24"/>
        <v/>
      </c>
      <c r="AT45" s="71" t="str">
        <f t="shared" si="25"/>
        <v/>
      </c>
      <c r="AU45" s="76" t="str">
        <f t="shared" si="26"/>
        <v/>
      </c>
      <c r="BF45" s="141">
        <v>22040</v>
      </c>
      <c r="BG45" s="142" t="s">
        <v>1817</v>
      </c>
      <c r="BH45" s="141" t="s">
        <v>478</v>
      </c>
      <c r="BI45" s="141" t="s">
        <v>177</v>
      </c>
      <c r="BJ45" s="141" t="s">
        <v>1807</v>
      </c>
      <c r="BK45" s="141" t="s">
        <v>1818</v>
      </c>
      <c r="BL45" s="141" t="s">
        <v>1819</v>
      </c>
      <c r="BM45" s="141">
        <v>46.938000000000002</v>
      </c>
      <c r="BN45" s="141">
        <v>-71.290000000000006</v>
      </c>
      <c r="BO45" s="141">
        <v>1994</v>
      </c>
      <c r="BP45" s="143" t="s">
        <v>1807</v>
      </c>
      <c r="BQ45" s="143" t="s">
        <v>17560</v>
      </c>
      <c r="BU45" s="117"/>
      <c r="BV45" s="117"/>
      <c r="BW45" s="117"/>
      <c r="BX45" s="117"/>
      <c r="BY45" s="117"/>
      <c r="BZ45" s="117"/>
      <c r="CA45" t="str">
        <f t="shared" si="41"/>
        <v/>
      </c>
      <c r="CB45" t="str">
        <f t="shared" si="42"/>
        <v/>
      </c>
      <c r="CC45" t="str">
        <f t="shared" si="43"/>
        <v/>
      </c>
      <c r="CD45" t="str">
        <f t="shared" si="44"/>
        <v/>
      </c>
      <c r="CE45" t="str">
        <f t="shared" si="44"/>
        <v/>
      </c>
      <c r="CF45" t="str">
        <f t="shared" si="44"/>
        <v/>
      </c>
      <c r="CG45">
        <f t="shared" si="46"/>
        <v>0</v>
      </c>
    </row>
    <row r="46" spans="1:85" ht="38.25" customHeight="1" x14ac:dyDescent="0.25">
      <c r="A46" s="1" t="str">
        <f t="shared" si="30"/>
        <v/>
      </c>
      <c r="B46" s="32" t="str">
        <f t="shared" si="31"/>
        <v/>
      </c>
      <c r="C46" s="25" t="str">
        <f t="shared" si="32"/>
        <v/>
      </c>
      <c r="D46" s="25" t="str">
        <f t="shared" si="33"/>
        <v/>
      </c>
      <c r="E46" s="25" t="str">
        <f t="shared" si="34"/>
        <v/>
      </c>
      <c r="F46" s="25" t="str">
        <f t="shared" si="35"/>
        <v/>
      </c>
      <c r="G46" s="108" t="str">
        <f t="shared" si="47"/>
        <v/>
      </c>
      <c r="H46" s="108" t="str">
        <f t="shared" si="48"/>
        <v/>
      </c>
      <c r="I46" s="112" t="str">
        <f t="shared" si="49"/>
        <v/>
      </c>
      <c r="J46" s="112"/>
      <c r="K46" s="112"/>
      <c r="L46" s="113"/>
      <c r="M46" s="113"/>
      <c r="N46" s="224" t="str">
        <f t="shared" si="39"/>
        <v/>
      </c>
      <c r="O46" s="225" t="str">
        <f t="shared" si="40"/>
        <v/>
      </c>
      <c r="Q46" s="6">
        <v>44</v>
      </c>
      <c r="R46" s="47" t="str">
        <f t="shared" si="0"/>
        <v>-44</v>
      </c>
      <c r="S46" s="6"/>
      <c r="T46" s="48" t="str">
        <f t="shared" si="1"/>
        <v/>
      </c>
      <c r="U46" s="49" t="str">
        <f t="shared" si="2"/>
        <v/>
      </c>
      <c r="W46" s="51"/>
      <c r="X46" s="75" t="str">
        <f t="shared" si="3"/>
        <v/>
      </c>
      <c r="Y46" s="71" t="str">
        <f t="shared" si="4"/>
        <v/>
      </c>
      <c r="Z46" s="71" t="str">
        <f t="shared" si="5"/>
        <v/>
      </c>
      <c r="AA46" s="71" t="str">
        <f t="shared" si="6"/>
        <v/>
      </c>
      <c r="AB46" s="71" t="str">
        <f t="shared" si="7"/>
        <v/>
      </c>
      <c r="AC46" s="71" t="str">
        <f t="shared" si="8"/>
        <v/>
      </c>
      <c r="AD46" s="71" t="str">
        <f t="shared" si="9"/>
        <v/>
      </c>
      <c r="AE46" s="78" t="str">
        <f t="shared" si="10"/>
        <v/>
      </c>
      <c r="AF46" s="75" t="str">
        <f t="shared" si="11"/>
        <v/>
      </c>
      <c r="AG46" s="71" t="str">
        <f t="shared" si="12"/>
        <v/>
      </c>
      <c r="AH46" s="71" t="str">
        <f t="shared" si="13"/>
        <v/>
      </c>
      <c r="AI46" s="71" t="str">
        <f t="shared" si="14"/>
        <v/>
      </c>
      <c r="AJ46" s="71" t="str">
        <f t="shared" si="15"/>
        <v/>
      </c>
      <c r="AK46" s="71" t="str">
        <f t="shared" si="16"/>
        <v/>
      </c>
      <c r="AL46" s="71" t="str">
        <f t="shared" si="17"/>
        <v/>
      </c>
      <c r="AM46" s="78" t="str">
        <f t="shared" si="18"/>
        <v/>
      </c>
      <c r="AN46" s="75" t="str">
        <f t="shared" si="19"/>
        <v/>
      </c>
      <c r="AO46" s="71" t="str">
        <f t="shared" si="20"/>
        <v/>
      </c>
      <c r="AP46" s="71" t="str">
        <f t="shared" si="21"/>
        <v/>
      </c>
      <c r="AQ46" s="71" t="str">
        <f t="shared" si="22"/>
        <v/>
      </c>
      <c r="AR46" s="71" t="str">
        <f t="shared" si="23"/>
        <v/>
      </c>
      <c r="AS46" s="71" t="str">
        <f t="shared" si="24"/>
        <v/>
      </c>
      <c r="AT46" s="71" t="str">
        <f t="shared" si="25"/>
        <v/>
      </c>
      <c r="AU46" s="76" t="str">
        <f t="shared" si="26"/>
        <v/>
      </c>
      <c r="BF46" s="141">
        <v>22040</v>
      </c>
      <c r="BG46" s="142" t="s">
        <v>1820</v>
      </c>
      <c r="BH46" s="141" t="s">
        <v>478</v>
      </c>
      <c r="BI46" s="141" t="s">
        <v>186</v>
      </c>
      <c r="BJ46" s="141" t="s">
        <v>1821</v>
      </c>
      <c r="BK46" s="141" t="s">
        <v>470</v>
      </c>
      <c r="BL46" s="141" t="s">
        <v>1822</v>
      </c>
      <c r="BM46" s="141">
        <v>46.942300000000003</v>
      </c>
      <c r="BN46" s="141">
        <v>-71.289900000000003</v>
      </c>
      <c r="BO46" s="141">
        <v>1994</v>
      </c>
      <c r="BP46" s="143" t="s">
        <v>1821</v>
      </c>
      <c r="BQ46" s="143" t="s">
        <v>17560</v>
      </c>
      <c r="BU46" s="117"/>
      <c r="BV46" s="117"/>
      <c r="BW46" s="117"/>
      <c r="BX46" s="117"/>
      <c r="BY46" s="117"/>
      <c r="BZ46" s="117"/>
      <c r="CA46" t="str">
        <f t="shared" si="41"/>
        <v/>
      </c>
      <c r="CB46" t="str">
        <f t="shared" si="42"/>
        <v/>
      </c>
      <c r="CC46" t="str">
        <f t="shared" si="43"/>
        <v/>
      </c>
      <c r="CD46" t="str">
        <f t="shared" si="44"/>
        <v/>
      </c>
      <c r="CE46" t="str">
        <f t="shared" si="44"/>
        <v/>
      </c>
      <c r="CF46" t="str">
        <f t="shared" si="44"/>
        <v/>
      </c>
      <c r="CG46">
        <f t="shared" si="46"/>
        <v>0</v>
      </c>
    </row>
    <row r="47" spans="1:85" ht="38.25" customHeight="1" x14ac:dyDescent="0.25">
      <c r="A47" s="1" t="str">
        <f t="shared" si="30"/>
        <v/>
      </c>
      <c r="B47" s="32" t="str">
        <f t="shared" si="31"/>
        <v/>
      </c>
      <c r="C47" s="25" t="str">
        <f t="shared" si="32"/>
        <v/>
      </c>
      <c r="D47" s="25" t="str">
        <f t="shared" si="33"/>
        <v/>
      </c>
      <c r="E47" s="25" t="str">
        <f t="shared" si="34"/>
        <v/>
      </c>
      <c r="F47" s="25" t="str">
        <f t="shared" si="35"/>
        <v/>
      </c>
      <c r="G47" s="108" t="str">
        <f t="shared" si="47"/>
        <v/>
      </c>
      <c r="H47" s="108" t="str">
        <f t="shared" si="48"/>
        <v/>
      </c>
      <c r="I47" s="112" t="str">
        <f t="shared" si="49"/>
        <v/>
      </c>
      <c r="J47" s="112"/>
      <c r="K47" s="112"/>
      <c r="L47" s="113"/>
      <c r="M47" s="113"/>
      <c r="N47" s="224" t="str">
        <f t="shared" si="39"/>
        <v/>
      </c>
      <c r="O47" s="225" t="str">
        <f t="shared" si="40"/>
        <v/>
      </c>
      <c r="Q47" s="6">
        <v>45</v>
      </c>
      <c r="R47" s="47" t="str">
        <f t="shared" si="0"/>
        <v>-45</v>
      </c>
      <c r="S47" s="6"/>
      <c r="T47" s="48" t="str">
        <f t="shared" si="1"/>
        <v/>
      </c>
      <c r="U47" s="49" t="str">
        <f t="shared" si="2"/>
        <v/>
      </c>
      <c r="W47" s="51"/>
      <c r="X47" s="75" t="str">
        <f t="shared" si="3"/>
        <v/>
      </c>
      <c r="Y47" s="71" t="str">
        <f t="shared" si="4"/>
        <v/>
      </c>
      <c r="Z47" s="71" t="str">
        <f t="shared" si="5"/>
        <v/>
      </c>
      <c r="AA47" s="71" t="str">
        <f t="shared" si="6"/>
        <v/>
      </c>
      <c r="AB47" s="71" t="str">
        <f t="shared" si="7"/>
        <v/>
      </c>
      <c r="AC47" s="71" t="str">
        <f t="shared" si="8"/>
        <v/>
      </c>
      <c r="AD47" s="71" t="str">
        <f t="shared" si="9"/>
        <v/>
      </c>
      <c r="AE47" s="78" t="str">
        <f t="shared" si="10"/>
        <v/>
      </c>
      <c r="AF47" s="75" t="str">
        <f t="shared" si="11"/>
        <v/>
      </c>
      <c r="AG47" s="71" t="str">
        <f t="shared" si="12"/>
        <v/>
      </c>
      <c r="AH47" s="71" t="str">
        <f t="shared" si="13"/>
        <v/>
      </c>
      <c r="AI47" s="71" t="str">
        <f t="shared" si="14"/>
        <v/>
      </c>
      <c r="AJ47" s="71" t="str">
        <f t="shared" si="15"/>
        <v/>
      </c>
      <c r="AK47" s="71" t="str">
        <f t="shared" si="16"/>
        <v/>
      </c>
      <c r="AL47" s="71" t="str">
        <f t="shared" si="17"/>
        <v/>
      </c>
      <c r="AM47" s="78" t="str">
        <f t="shared" si="18"/>
        <v/>
      </c>
      <c r="AN47" s="75" t="str">
        <f t="shared" si="19"/>
        <v/>
      </c>
      <c r="AO47" s="71" t="str">
        <f t="shared" si="20"/>
        <v/>
      </c>
      <c r="AP47" s="71" t="str">
        <f t="shared" si="21"/>
        <v/>
      </c>
      <c r="AQ47" s="71" t="str">
        <f t="shared" si="22"/>
        <v/>
      </c>
      <c r="AR47" s="71" t="str">
        <f t="shared" si="23"/>
        <v/>
      </c>
      <c r="AS47" s="71" t="str">
        <f t="shared" si="24"/>
        <v/>
      </c>
      <c r="AT47" s="71" t="str">
        <f t="shared" si="25"/>
        <v/>
      </c>
      <c r="AU47" s="76" t="str">
        <f t="shared" si="26"/>
        <v/>
      </c>
      <c r="BF47" s="141">
        <v>22040</v>
      </c>
      <c r="BG47" s="142" t="s">
        <v>1823</v>
      </c>
      <c r="BH47" s="141" t="s">
        <v>180</v>
      </c>
      <c r="BI47" s="141" t="s">
        <v>178</v>
      </c>
      <c r="BJ47" s="141" t="s">
        <v>1824</v>
      </c>
      <c r="BK47" s="141" t="s">
        <v>1825</v>
      </c>
      <c r="BL47" s="141" t="s">
        <v>1826</v>
      </c>
      <c r="BM47" s="141">
        <v>46.9589</v>
      </c>
      <c r="BN47" s="141">
        <v>-71.305599999999998</v>
      </c>
      <c r="BO47" s="141">
        <v>2013</v>
      </c>
      <c r="BP47" s="143" t="s">
        <v>1824</v>
      </c>
      <c r="BQ47" s="143" t="s">
        <v>17560</v>
      </c>
      <c r="BU47" s="117"/>
      <c r="BV47" s="117"/>
      <c r="BW47" s="117"/>
      <c r="BX47" s="117"/>
      <c r="BY47" s="117"/>
      <c r="BZ47" s="117"/>
      <c r="CA47" t="str">
        <f t="shared" si="41"/>
        <v/>
      </c>
      <c r="CB47" t="str">
        <f t="shared" si="42"/>
        <v/>
      </c>
      <c r="CC47" t="str">
        <f t="shared" si="43"/>
        <v/>
      </c>
      <c r="CD47" t="str">
        <f t="shared" si="44"/>
        <v/>
      </c>
      <c r="CE47" t="str">
        <f t="shared" si="44"/>
        <v/>
      </c>
      <c r="CF47" t="str">
        <f t="shared" si="44"/>
        <v/>
      </c>
      <c r="CG47">
        <f t="shared" si="46"/>
        <v>0</v>
      </c>
    </row>
    <row r="48" spans="1:85" ht="38.25" customHeight="1" x14ac:dyDescent="0.25">
      <c r="A48" s="1" t="str">
        <f t="shared" si="30"/>
        <v/>
      </c>
      <c r="B48" s="32" t="str">
        <f t="shared" si="31"/>
        <v/>
      </c>
      <c r="C48" s="25" t="str">
        <f t="shared" si="32"/>
        <v/>
      </c>
      <c r="D48" s="25" t="str">
        <f t="shared" si="33"/>
        <v/>
      </c>
      <c r="E48" s="25" t="str">
        <f t="shared" si="34"/>
        <v/>
      </c>
      <c r="F48" s="25" t="str">
        <f t="shared" si="35"/>
        <v/>
      </c>
      <c r="G48" s="108" t="str">
        <f t="shared" si="47"/>
        <v/>
      </c>
      <c r="H48" s="108" t="str">
        <f t="shared" si="48"/>
        <v/>
      </c>
      <c r="I48" s="112" t="str">
        <f t="shared" si="49"/>
        <v/>
      </c>
      <c r="J48" s="112"/>
      <c r="K48" s="112"/>
      <c r="L48" s="113"/>
      <c r="M48" s="113"/>
      <c r="N48" s="224" t="str">
        <f t="shared" si="39"/>
        <v/>
      </c>
      <c r="O48" s="225" t="str">
        <f t="shared" si="40"/>
        <v/>
      </c>
      <c r="Q48" s="6">
        <v>46</v>
      </c>
      <c r="R48" s="47" t="str">
        <f t="shared" si="0"/>
        <v>-46</v>
      </c>
      <c r="S48" s="6"/>
      <c r="T48" s="48" t="str">
        <f t="shared" si="1"/>
        <v/>
      </c>
      <c r="U48" s="49" t="str">
        <f t="shared" si="2"/>
        <v/>
      </c>
      <c r="W48" s="51"/>
      <c r="X48" s="75" t="str">
        <f t="shared" si="3"/>
        <v/>
      </c>
      <c r="Y48" s="71" t="str">
        <f t="shared" si="4"/>
        <v/>
      </c>
      <c r="Z48" s="71" t="str">
        <f t="shared" si="5"/>
        <v/>
      </c>
      <c r="AA48" s="71" t="str">
        <f t="shared" si="6"/>
        <v/>
      </c>
      <c r="AB48" s="71" t="str">
        <f t="shared" si="7"/>
        <v/>
      </c>
      <c r="AC48" s="71" t="str">
        <f t="shared" si="8"/>
        <v/>
      </c>
      <c r="AD48" s="71" t="str">
        <f t="shared" si="9"/>
        <v/>
      </c>
      <c r="AE48" s="78" t="str">
        <f t="shared" si="10"/>
        <v/>
      </c>
      <c r="AF48" s="75" t="str">
        <f t="shared" si="11"/>
        <v/>
      </c>
      <c r="AG48" s="71" t="str">
        <f t="shared" si="12"/>
        <v/>
      </c>
      <c r="AH48" s="71" t="str">
        <f t="shared" si="13"/>
        <v/>
      </c>
      <c r="AI48" s="71" t="str">
        <f t="shared" si="14"/>
        <v/>
      </c>
      <c r="AJ48" s="71" t="str">
        <f t="shared" si="15"/>
        <v/>
      </c>
      <c r="AK48" s="71" t="str">
        <f t="shared" si="16"/>
        <v/>
      </c>
      <c r="AL48" s="71" t="str">
        <f t="shared" si="17"/>
        <v/>
      </c>
      <c r="AM48" s="78" t="str">
        <f t="shared" si="18"/>
        <v/>
      </c>
      <c r="AN48" s="75" t="str">
        <f t="shared" si="19"/>
        <v/>
      </c>
      <c r="AO48" s="71" t="str">
        <f t="shared" si="20"/>
        <v/>
      </c>
      <c r="AP48" s="71" t="str">
        <f t="shared" si="21"/>
        <v/>
      </c>
      <c r="AQ48" s="71" t="str">
        <f t="shared" si="22"/>
        <v/>
      </c>
      <c r="AR48" s="71" t="str">
        <f t="shared" si="23"/>
        <v/>
      </c>
      <c r="AS48" s="71" t="str">
        <f t="shared" si="24"/>
        <v/>
      </c>
      <c r="AT48" s="71" t="str">
        <f t="shared" si="25"/>
        <v/>
      </c>
      <c r="AU48" s="76" t="str">
        <f t="shared" si="26"/>
        <v/>
      </c>
      <c r="BF48" s="141">
        <v>23027</v>
      </c>
      <c r="BG48" s="142" t="s">
        <v>6330</v>
      </c>
      <c r="BH48" s="141" t="s">
        <v>478</v>
      </c>
      <c r="BI48" s="141" t="s">
        <v>186</v>
      </c>
      <c r="BJ48" s="141" t="s">
        <v>6327</v>
      </c>
      <c r="BK48" s="141" t="s">
        <v>6328</v>
      </c>
      <c r="BL48" s="141" t="s">
        <v>6329</v>
      </c>
      <c r="BM48" s="141">
        <v>46.863370000000003</v>
      </c>
      <c r="BN48" s="141">
        <v>-71.44999</v>
      </c>
      <c r="BO48" s="141">
        <v>1996</v>
      </c>
      <c r="BP48" s="143" t="s">
        <v>24486</v>
      </c>
      <c r="BQ48" s="143" t="s">
        <v>17560</v>
      </c>
      <c r="BU48" s="117"/>
      <c r="BV48" s="117"/>
      <c r="BW48" s="117"/>
      <c r="BX48" s="117"/>
      <c r="BY48" s="117"/>
      <c r="BZ48" s="117"/>
      <c r="CA48" t="str">
        <f t="shared" si="41"/>
        <v/>
      </c>
      <c r="CB48" t="str">
        <f t="shared" si="42"/>
        <v/>
      </c>
      <c r="CC48" t="str">
        <f t="shared" si="43"/>
        <v/>
      </c>
      <c r="CD48" t="str">
        <f t="shared" si="44"/>
        <v/>
      </c>
      <c r="CE48" t="str">
        <f t="shared" si="44"/>
        <v/>
      </c>
      <c r="CF48" t="str">
        <f t="shared" si="44"/>
        <v/>
      </c>
      <c r="CG48">
        <f t="shared" si="46"/>
        <v>0</v>
      </c>
    </row>
    <row r="49" spans="1:85" ht="38.25" customHeight="1" x14ac:dyDescent="0.25">
      <c r="A49" s="1" t="str">
        <f t="shared" si="30"/>
        <v/>
      </c>
      <c r="B49" s="32" t="str">
        <f t="shared" si="31"/>
        <v/>
      </c>
      <c r="C49" s="25" t="str">
        <f t="shared" si="32"/>
        <v/>
      </c>
      <c r="D49" s="25" t="str">
        <f t="shared" si="33"/>
        <v/>
      </c>
      <c r="E49" s="25" t="str">
        <f t="shared" si="34"/>
        <v/>
      </c>
      <c r="F49" s="25" t="str">
        <f t="shared" si="35"/>
        <v/>
      </c>
      <c r="G49" s="108" t="str">
        <f t="shared" si="47"/>
        <v/>
      </c>
      <c r="H49" s="108" t="str">
        <f t="shared" si="48"/>
        <v/>
      </c>
      <c r="I49" s="112" t="str">
        <f t="shared" si="49"/>
        <v/>
      </c>
      <c r="J49" s="112"/>
      <c r="K49" s="112"/>
      <c r="L49" s="113"/>
      <c r="M49" s="113"/>
      <c r="N49" s="224" t="str">
        <f t="shared" si="39"/>
        <v/>
      </c>
      <c r="O49" s="225" t="str">
        <f t="shared" si="40"/>
        <v/>
      </c>
      <c r="Q49" s="6">
        <v>47</v>
      </c>
      <c r="R49" s="47" t="str">
        <f t="shared" si="0"/>
        <v>-47</v>
      </c>
      <c r="S49" s="6"/>
      <c r="T49" s="48" t="str">
        <f t="shared" si="1"/>
        <v/>
      </c>
      <c r="U49" s="49" t="str">
        <f t="shared" si="2"/>
        <v/>
      </c>
      <c r="W49" s="51"/>
      <c r="X49" s="75" t="str">
        <f t="shared" si="3"/>
        <v/>
      </c>
      <c r="Y49" s="71" t="str">
        <f t="shared" si="4"/>
        <v/>
      </c>
      <c r="Z49" s="71" t="str">
        <f t="shared" si="5"/>
        <v/>
      </c>
      <c r="AA49" s="71" t="str">
        <f t="shared" si="6"/>
        <v/>
      </c>
      <c r="AB49" s="71" t="str">
        <f t="shared" si="7"/>
        <v/>
      </c>
      <c r="AC49" s="71" t="str">
        <f t="shared" si="8"/>
        <v/>
      </c>
      <c r="AD49" s="71" t="str">
        <f t="shared" si="9"/>
        <v/>
      </c>
      <c r="AE49" s="78" t="str">
        <f t="shared" si="10"/>
        <v/>
      </c>
      <c r="AF49" s="75" t="str">
        <f t="shared" si="11"/>
        <v/>
      </c>
      <c r="AG49" s="71" t="str">
        <f t="shared" si="12"/>
        <v/>
      </c>
      <c r="AH49" s="71" t="str">
        <f t="shared" si="13"/>
        <v/>
      </c>
      <c r="AI49" s="71" t="str">
        <f t="shared" si="14"/>
        <v/>
      </c>
      <c r="AJ49" s="71" t="str">
        <f t="shared" si="15"/>
        <v/>
      </c>
      <c r="AK49" s="71" t="str">
        <f t="shared" si="16"/>
        <v/>
      </c>
      <c r="AL49" s="71" t="str">
        <f t="shared" si="17"/>
        <v/>
      </c>
      <c r="AM49" s="78" t="str">
        <f t="shared" si="18"/>
        <v/>
      </c>
      <c r="AN49" s="75" t="str">
        <f t="shared" si="19"/>
        <v/>
      </c>
      <c r="AO49" s="71" t="str">
        <f t="shared" si="20"/>
        <v/>
      </c>
      <c r="AP49" s="71" t="str">
        <f t="shared" si="21"/>
        <v/>
      </c>
      <c r="AQ49" s="71" t="str">
        <f t="shared" si="22"/>
        <v/>
      </c>
      <c r="AR49" s="71" t="str">
        <f t="shared" si="23"/>
        <v/>
      </c>
      <c r="AS49" s="71" t="str">
        <f t="shared" si="24"/>
        <v/>
      </c>
      <c r="AT49" s="71" t="str">
        <f t="shared" si="25"/>
        <v/>
      </c>
      <c r="AU49" s="76" t="str">
        <f t="shared" si="26"/>
        <v/>
      </c>
      <c r="BF49" s="141">
        <v>23027</v>
      </c>
      <c r="BG49" s="142" t="s">
        <v>6333</v>
      </c>
      <c r="BH49" s="141" t="s">
        <v>478</v>
      </c>
      <c r="BI49" s="141" t="s">
        <v>186</v>
      </c>
      <c r="BJ49" s="141" t="s">
        <v>6331</v>
      </c>
      <c r="BK49" s="141" t="s">
        <v>6332</v>
      </c>
      <c r="BL49" s="141" t="s">
        <v>5620</v>
      </c>
      <c r="BM49" s="141">
        <v>46.813400000000001</v>
      </c>
      <c r="BN49" s="141">
        <v>-71.372730000000004</v>
      </c>
      <c r="BO49" s="141">
        <v>1964</v>
      </c>
      <c r="BP49" s="143" t="s">
        <v>24486</v>
      </c>
      <c r="BQ49" s="143" t="s">
        <v>17560</v>
      </c>
      <c r="BU49" s="117"/>
      <c r="BV49" s="117"/>
      <c r="BW49" s="117"/>
      <c r="BX49" s="117"/>
      <c r="BY49" s="117"/>
      <c r="BZ49" s="117"/>
      <c r="CA49" t="str">
        <f t="shared" si="41"/>
        <v/>
      </c>
      <c r="CB49" t="str">
        <f t="shared" si="42"/>
        <v/>
      </c>
      <c r="CC49" t="str">
        <f t="shared" si="43"/>
        <v/>
      </c>
      <c r="CD49" t="str">
        <f t="shared" si="44"/>
        <v/>
      </c>
      <c r="CE49" t="str">
        <f t="shared" si="44"/>
        <v/>
      </c>
      <c r="CF49" t="str">
        <f t="shared" si="44"/>
        <v/>
      </c>
      <c r="CG49">
        <f t="shared" si="46"/>
        <v>0</v>
      </c>
    </row>
    <row r="50" spans="1:85" ht="38.25" customHeight="1" x14ac:dyDescent="0.25">
      <c r="A50" s="1" t="str">
        <f t="shared" si="30"/>
        <v/>
      </c>
      <c r="B50" s="32" t="str">
        <f t="shared" si="31"/>
        <v/>
      </c>
      <c r="C50" s="25" t="str">
        <f t="shared" si="32"/>
        <v/>
      </c>
      <c r="D50" s="25" t="str">
        <f t="shared" si="33"/>
        <v/>
      </c>
      <c r="E50" s="25" t="str">
        <f t="shared" si="34"/>
        <v/>
      </c>
      <c r="F50" s="25" t="str">
        <f t="shared" si="35"/>
        <v/>
      </c>
      <c r="G50" s="108" t="str">
        <f t="shared" si="47"/>
        <v/>
      </c>
      <c r="H50" s="108" t="str">
        <f t="shared" si="48"/>
        <v/>
      </c>
      <c r="I50" s="112" t="str">
        <f t="shared" si="49"/>
        <v/>
      </c>
      <c r="J50" s="112"/>
      <c r="K50" s="112"/>
      <c r="L50" s="113"/>
      <c r="M50" s="113"/>
      <c r="N50" s="224" t="str">
        <f t="shared" si="39"/>
        <v/>
      </c>
      <c r="O50" s="225" t="str">
        <f t="shared" si="40"/>
        <v/>
      </c>
      <c r="Q50" s="6">
        <v>48</v>
      </c>
      <c r="R50" s="47" t="str">
        <f t="shared" si="0"/>
        <v>-48</v>
      </c>
      <c r="S50" s="6"/>
      <c r="T50" s="48" t="str">
        <f t="shared" si="1"/>
        <v/>
      </c>
      <c r="U50" s="49" t="str">
        <f t="shared" si="2"/>
        <v/>
      </c>
      <c r="W50" s="51"/>
      <c r="X50" s="75" t="str">
        <f t="shared" si="3"/>
        <v/>
      </c>
      <c r="Y50" s="71" t="str">
        <f t="shared" si="4"/>
        <v/>
      </c>
      <c r="Z50" s="71" t="str">
        <f t="shared" si="5"/>
        <v/>
      </c>
      <c r="AA50" s="71" t="str">
        <f t="shared" si="6"/>
        <v/>
      </c>
      <c r="AB50" s="71" t="str">
        <f t="shared" si="7"/>
        <v/>
      </c>
      <c r="AC50" s="71" t="str">
        <f t="shared" si="8"/>
        <v/>
      </c>
      <c r="AD50" s="71" t="str">
        <f t="shared" si="9"/>
        <v/>
      </c>
      <c r="AE50" s="78" t="str">
        <f t="shared" si="10"/>
        <v/>
      </c>
      <c r="AF50" s="75" t="str">
        <f t="shared" si="11"/>
        <v/>
      </c>
      <c r="AG50" s="71" t="str">
        <f t="shared" si="12"/>
        <v/>
      </c>
      <c r="AH50" s="71" t="str">
        <f t="shared" si="13"/>
        <v/>
      </c>
      <c r="AI50" s="71" t="str">
        <f t="shared" si="14"/>
        <v/>
      </c>
      <c r="AJ50" s="71" t="str">
        <f t="shared" si="15"/>
        <v/>
      </c>
      <c r="AK50" s="71" t="str">
        <f t="shared" si="16"/>
        <v/>
      </c>
      <c r="AL50" s="71" t="str">
        <f t="shared" si="17"/>
        <v/>
      </c>
      <c r="AM50" s="78" t="str">
        <f t="shared" si="18"/>
        <v/>
      </c>
      <c r="AN50" s="75" t="str">
        <f t="shared" si="19"/>
        <v/>
      </c>
      <c r="AO50" s="71" t="str">
        <f t="shared" si="20"/>
        <v/>
      </c>
      <c r="AP50" s="71" t="str">
        <f t="shared" si="21"/>
        <v/>
      </c>
      <c r="AQ50" s="71" t="str">
        <f t="shared" si="22"/>
        <v/>
      </c>
      <c r="AR50" s="71" t="str">
        <f t="shared" si="23"/>
        <v/>
      </c>
      <c r="AS50" s="71" t="str">
        <f t="shared" si="24"/>
        <v/>
      </c>
      <c r="AT50" s="71" t="str">
        <f t="shared" si="25"/>
        <v/>
      </c>
      <c r="AU50" s="76" t="str">
        <f t="shared" si="26"/>
        <v/>
      </c>
      <c r="BF50" s="141">
        <v>16023</v>
      </c>
      <c r="BG50" s="142" t="s">
        <v>1564</v>
      </c>
      <c r="BH50" s="141" t="s">
        <v>478</v>
      </c>
      <c r="BI50" s="141" t="s">
        <v>1268</v>
      </c>
      <c r="BJ50" s="141" t="s">
        <v>1565</v>
      </c>
      <c r="BK50" s="141" t="s">
        <v>1563</v>
      </c>
      <c r="BL50" s="141" t="s">
        <v>1555</v>
      </c>
      <c r="BM50" s="141">
        <v>47.387784000000003</v>
      </c>
      <c r="BN50" s="141">
        <v>-70.431167000000002</v>
      </c>
      <c r="BO50" s="141">
        <v>2005</v>
      </c>
      <c r="BP50" s="143" t="s">
        <v>26698</v>
      </c>
      <c r="BQ50" s="143" t="s">
        <v>17560</v>
      </c>
      <c r="BU50" s="117"/>
      <c r="BV50" s="117"/>
      <c r="BW50" s="117"/>
      <c r="BX50" s="117"/>
      <c r="BY50" s="117"/>
      <c r="BZ50" s="117"/>
      <c r="CA50" t="str">
        <f t="shared" si="41"/>
        <v/>
      </c>
      <c r="CB50" t="str">
        <f t="shared" si="42"/>
        <v/>
      </c>
      <c r="CC50" t="str">
        <f t="shared" si="43"/>
        <v/>
      </c>
      <c r="CD50" t="str">
        <f t="shared" si="44"/>
        <v/>
      </c>
      <c r="CE50" t="str">
        <f t="shared" si="44"/>
        <v/>
      </c>
      <c r="CF50" t="str">
        <f t="shared" si="44"/>
        <v/>
      </c>
      <c r="CG50">
        <f t="shared" si="46"/>
        <v>0</v>
      </c>
    </row>
    <row r="51" spans="1:85" ht="38.25" customHeight="1" x14ac:dyDescent="0.25">
      <c r="A51" s="1" t="str">
        <f t="shared" si="30"/>
        <v/>
      </c>
      <c r="B51" s="32" t="str">
        <f t="shared" si="31"/>
        <v/>
      </c>
      <c r="C51" s="25" t="str">
        <f t="shared" si="32"/>
        <v/>
      </c>
      <c r="D51" s="25" t="str">
        <f t="shared" si="33"/>
        <v/>
      </c>
      <c r="E51" s="25" t="str">
        <f t="shared" si="34"/>
        <v/>
      </c>
      <c r="F51" s="25" t="str">
        <f t="shared" si="35"/>
        <v/>
      </c>
      <c r="G51" s="108" t="str">
        <f t="shared" si="47"/>
        <v/>
      </c>
      <c r="H51" s="108" t="str">
        <f t="shared" si="48"/>
        <v/>
      </c>
      <c r="I51" s="112" t="str">
        <f t="shared" si="49"/>
        <v/>
      </c>
      <c r="J51" s="112"/>
      <c r="K51" s="112"/>
      <c r="L51" s="113"/>
      <c r="M51" s="113"/>
      <c r="N51" s="224" t="str">
        <f t="shared" si="39"/>
        <v/>
      </c>
      <c r="O51" s="225" t="str">
        <f t="shared" si="40"/>
        <v/>
      </c>
      <c r="Q51" s="6">
        <v>49</v>
      </c>
      <c r="R51" s="47" t="str">
        <f t="shared" si="0"/>
        <v>-49</v>
      </c>
      <c r="S51" s="6"/>
      <c r="T51" s="48" t="str">
        <f t="shared" si="1"/>
        <v/>
      </c>
      <c r="U51" s="49" t="str">
        <f t="shared" si="2"/>
        <v/>
      </c>
      <c r="W51" s="51"/>
      <c r="X51" s="75" t="str">
        <f t="shared" si="3"/>
        <v/>
      </c>
      <c r="Y51" s="71" t="str">
        <f t="shared" si="4"/>
        <v/>
      </c>
      <c r="Z51" s="71" t="str">
        <f t="shared" si="5"/>
        <v/>
      </c>
      <c r="AA51" s="71" t="str">
        <f t="shared" si="6"/>
        <v/>
      </c>
      <c r="AB51" s="71" t="str">
        <f t="shared" si="7"/>
        <v/>
      </c>
      <c r="AC51" s="71" t="str">
        <f t="shared" si="8"/>
        <v/>
      </c>
      <c r="AD51" s="71" t="str">
        <f t="shared" si="9"/>
        <v/>
      </c>
      <c r="AE51" s="78" t="str">
        <f t="shared" si="10"/>
        <v/>
      </c>
      <c r="AF51" s="75" t="str">
        <f t="shared" si="11"/>
        <v/>
      </c>
      <c r="AG51" s="71" t="str">
        <f t="shared" si="12"/>
        <v/>
      </c>
      <c r="AH51" s="71" t="str">
        <f t="shared" si="13"/>
        <v/>
      </c>
      <c r="AI51" s="71" t="str">
        <f t="shared" si="14"/>
        <v/>
      </c>
      <c r="AJ51" s="71" t="str">
        <f t="shared" si="15"/>
        <v/>
      </c>
      <c r="AK51" s="71" t="str">
        <f t="shared" si="16"/>
        <v/>
      </c>
      <c r="AL51" s="71" t="str">
        <f t="shared" si="17"/>
        <v/>
      </c>
      <c r="AM51" s="78" t="str">
        <f t="shared" si="18"/>
        <v/>
      </c>
      <c r="AN51" s="75" t="str">
        <f t="shared" si="19"/>
        <v/>
      </c>
      <c r="AO51" s="71" t="str">
        <f t="shared" si="20"/>
        <v/>
      </c>
      <c r="AP51" s="71" t="str">
        <f t="shared" si="21"/>
        <v/>
      </c>
      <c r="AQ51" s="71" t="str">
        <f t="shared" si="22"/>
        <v/>
      </c>
      <c r="AR51" s="71" t="str">
        <f t="shared" si="23"/>
        <v/>
      </c>
      <c r="AS51" s="71" t="str">
        <f t="shared" si="24"/>
        <v/>
      </c>
      <c r="AT51" s="71" t="str">
        <f t="shared" si="25"/>
        <v/>
      </c>
      <c r="AU51" s="76" t="str">
        <f t="shared" si="26"/>
        <v/>
      </c>
      <c r="BF51" s="141">
        <v>49070</v>
      </c>
      <c r="BG51" s="142" t="s">
        <v>22960</v>
      </c>
      <c r="BH51" s="141" t="s">
        <v>180</v>
      </c>
      <c r="BI51" s="141" t="s">
        <v>178</v>
      </c>
      <c r="BJ51" s="141" t="s">
        <v>2406</v>
      </c>
      <c r="BK51" s="141" t="s">
        <v>22961</v>
      </c>
      <c r="BL51" s="141" t="s">
        <v>22962</v>
      </c>
      <c r="BM51" s="141">
        <v>45.938839999999999</v>
      </c>
      <c r="BN51" s="141">
        <v>-72.408150000000006</v>
      </c>
      <c r="BO51" s="141">
        <v>1986</v>
      </c>
      <c r="BP51" s="143" t="s">
        <v>26277</v>
      </c>
      <c r="BQ51" s="143" t="s">
        <v>27848</v>
      </c>
      <c r="BU51" s="117"/>
      <c r="BV51" s="117"/>
      <c r="BW51" s="117"/>
      <c r="BX51" s="117"/>
      <c r="BY51" s="117"/>
      <c r="BZ51" s="117"/>
      <c r="CA51" t="str">
        <f t="shared" si="41"/>
        <v/>
      </c>
      <c r="CB51" t="str">
        <f t="shared" si="42"/>
        <v/>
      </c>
      <c r="CC51" t="str">
        <f t="shared" si="43"/>
        <v/>
      </c>
      <c r="CD51" t="str">
        <f t="shared" si="44"/>
        <v/>
      </c>
      <c r="CE51" t="str">
        <f t="shared" si="44"/>
        <v/>
      </c>
      <c r="CF51" t="str">
        <f t="shared" si="44"/>
        <v/>
      </c>
      <c r="CG51">
        <f t="shared" si="46"/>
        <v>0</v>
      </c>
    </row>
    <row r="52" spans="1:85" ht="38.25" customHeight="1" x14ac:dyDescent="0.25">
      <c r="A52" s="1" t="str">
        <f t="shared" si="30"/>
        <v/>
      </c>
      <c r="B52" s="32" t="str">
        <f t="shared" si="31"/>
        <v/>
      </c>
      <c r="C52" s="25" t="str">
        <f t="shared" si="32"/>
        <v/>
      </c>
      <c r="D52" s="25" t="str">
        <f t="shared" si="33"/>
        <v/>
      </c>
      <c r="E52" s="25" t="str">
        <f t="shared" si="34"/>
        <v/>
      </c>
      <c r="F52" s="25" t="str">
        <f t="shared" si="35"/>
        <v/>
      </c>
      <c r="G52" s="108" t="str">
        <f t="shared" si="47"/>
        <v/>
      </c>
      <c r="H52" s="108" t="str">
        <f t="shared" si="48"/>
        <v/>
      </c>
      <c r="I52" s="112" t="str">
        <f t="shared" si="49"/>
        <v/>
      </c>
      <c r="J52" s="112"/>
      <c r="K52" s="112"/>
      <c r="L52" s="113"/>
      <c r="M52" s="113"/>
      <c r="N52" s="224" t="str">
        <f t="shared" si="39"/>
        <v/>
      </c>
      <c r="O52" s="225" t="str">
        <f t="shared" si="40"/>
        <v/>
      </c>
      <c r="Q52" s="6">
        <v>50</v>
      </c>
      <c r="R52" s="47" t="str">
        <f t="shared" si="0"/>
        <v>-50</v>
      </c>
      <c r="S52" s="6"/>
      <c r="T52" s="48" t="str">
        <f t="shared" si="1"/>
        <v/>
      </c>
      <c r="U52" s="49" t="str">
        <f t="shared" si="2"/>
        <v/>
      </c>
      <c r="W52" s="51"/>
      <c r="X52" s="75" t="str">
        <f t="shared" si="3"/>
        <v/>
      </c>
      <c r="Y52" s="71" t="str">
        <f t="shared" si="4"/>
        <v/>
      </c>
      <c r="Z52" s="71" t="str">
        <f t="shared" si="5"/>
        <v/>
      </c>
      <c r="AA52" s="71" t="str">
        <f t="shared" si="6"/>
        <v/>
      </c>
      <c r="AB52" s="71" t="str">
        <f t="shared" si="7"/>
        <v/>
      </c>
      <c r="AC52" s="71" t="str">
        <f t="shared" si="8"/>
        <v/>
      </c>
      <c r="AD52" s="71" t="str">
        <f t="shared" si="9"/>
        <v/>
      </c>
      <c r="AE52" s="78" t="str">
        <f t="shared" si="10"/>
        <v/>
      </c>
      <c r="AF52" s="75" t="str">
        <f t="shared" si="11"/>
        <v/>
      </c>
      <c r="AG52" s="71" t="str">
        <f t="shared" si="12"/>
        <v/>
      </c>
      <c r="AH52" s="71" t="str">
        <f t="shared" si="13"/>
        <v/>
      </c>
      <c r="AI52" s="71" t="str">
        <f t="shared" si="14"/>
        <v/>
      </c>
      <c r="AJ52" s="71" t="str">
        <f t="shared" si="15"/>
        <v/>
      </c>
      <c r="AK52" s="71" t="str">
        <f t="shared" si="16"/>
        <v/>
      </c>
      <c r="AL52" s="71" t="str">
        <f t="shared" si="17"/>
        <v/>
      </c>
      <c r="AM52" s="78" t="str">
        <f t="shared" si="18"/>
        <v/>
      </c>
      <c r="AN52" s="75" t="str">
        <f t="shared" si="19"/>
        <v/>
      </c>
      <c r="AO52" s="71" t="str">
        <f t="shared" si="20"/>
        <v/>
      </c>
      <c r="AP52" s="71" t="str">
        <f t="shared" si="21"/>
        <v/>
      </c>
      <c r="AQ52" s="71" t="str">
        <f t="shared" si="22"/>
        <v/>
      </c>
      <c r="AR52" s="71" t="str">
        <f t="shared" si="23"/>
        <v/>
      </c>
      <c r="AS52" s="71" t="str">
        <f t="shared" si="24"/>
        <v/>
      </c>
      <c r="AT52" s="71" t="str">
        <f t="shared" si="25"/>
        <v/>
      </c>
      <c r="AU52" s="76" t="str">
        <f t="shared" si="26"/>
        <v/>
      </c>
      <c r="BF52" s="141">
        <v>51055</v>
      </c>
      <c r="BG52" s="142" t="s">
        <v>11621</v>
      </c>
      <c r="BH52" s="141" t="s">
        <v>478</v>
      </c>
      <c r="BI52" s="141" t="s">
        <v>1268</v>
      </c>
      <c r="BJ52" s="141" t="s">
        <v>11390</v>
      </c>
      <c r="BK52" s="141"/>
      <c r="BL52" s="141"/>
      <c r="BM52" s="141">
        <v>46.368090000000002</v>
      </c>
      <c r="BN52" s="141">
        <v>-73.054370000000006</v>
      </c>
      <c r="BO52" s="141">
        <v>1997</v>
      </c>
      <c r="BP52" s="143" t="s">
        <v>24560</v>
      </c>
      <c r="BQ52" s="143" t="s">
        <v>27848</v>
      </c>
      <c r="BU52" s="117"/>
      <c r="BV52" s="117"/>
      <c r="BW52" s="117"/>
      <c r="BX52" s="117"/>
      <c r="BY52" s="117"/>
      <c r="BZ52" s="117"/>
      <c r="CA52" t="str">
        <f t="shared" si="41"/>
        <v/>
      </c>
      <c r="CB52" t="str">
        <f t="shared" si="42"/>
        <v/>
      </c>
      <c r="CC52" t="str">
        <f t="shared" si="43"/>
        <v/>
      </c>
      <c r="CD52" t="str">
        <f t="shared" si="44"/>
        <v/>
      </c>
      <c r="CE52" t="str">
        <f t="shared" si="44"/>
        <v/>
      </c>
      <c r="CF52" t="str">
        <f t="shared" si="44"/>
        <v/>
      </c>
      <c r="CG52">
        <f t="shared" si="46"/>
        <v>0</v>
      </c>
    </row>
    <row r="53" spans="1:85" ht="38.25" customHeight="1" x14ac:dyDescent="0.25">
      <c r="A53" s="1" t="str">
        <f t="shared" si="30"/>
        <v/>
      </c>
      <c r="B53" s="32" t="str">
        <f t="shared" si="31"/>
        <v/>
      </c>
      <c r="C53" s="25" t="str">
        <f t="shared" si="32"/>
        <v/>
      </c>
      <c r="D53" s="25" t="str">
        <f t="shared" si="33"/>
        <v/>
      </c>
      <c r="E53" s="25" t="str">
        <f t="shared" si="34"/>
        <v/>
      </c>
      <c r="F53" s="25" t="str">
        <f t="shared" si="35"/>
        <v/>
      </c>
      <c r="G53" s="108" t="str">
        <f t="shared" si="47"/>
        <v/>
      </c>
      <c r="H53" s="108" t="str">
        <f t="shared" si="48"/>
        <v/>
      </c>
      <c r="I53" s="112" t="str">
        <f t="shared" si="49"/>
        <v/>
      </c>
      <c r="J53" s="112"/>
      <c r="K53" s="112"/>
      <c r="L53" s="113"/>
      <c r="M53" s="113"/>
      <c r="N53" s="224" t="str">
        <f t="shared" si="39"/>
        <v/>
      </c>
      <c r="O53" s="225" t="str">
        <f t="shared" si="40"/>
        <v/>
      </c>
      <c r="Q53" s="6">
        <v>51</v>
      </c>
      <c r="R53" s="47" t="str">
        <f t="shared" si="0"/>
        <v>-51</v>
      </c>
      <c r="S53" s="6"/>
      <c r="T53" s="48" t="str">
        <f t="shared" si="1"/>
        <v/>
      </c>
      <c r="U53" s="49" t="str">
        <f t="shared" si="2"/>
        <v/>
      </c>
      <c r="W53" s="51"/>
      <c r="X53" s="75" t="str">
        <f t="shared" si="3"/>
        <v/>
      </c>
      <c r="Y53" s="71" t="str">
        <f t="shared" si="4"/>
        <v/>
      </c>
      <c r="Z53" s="71" t="str">
        <f t="shared" si="5"/>
        <v/>
      </c>
      <c r="AA53" s="71" t="str">
        <f t="shared" si="6"/>
        <v/>
      </c>
      <c r="AB53" s="71" t="str">
        <f t="shared" si="7"/>
        <v/>
      </c>
      <c r="AC53" s="71" t="str">
        <f t="shared" si="8"/>
        <v/>
      </c>
      <c r="AD53" s="71" t="str">
        <f t="shared" si="9"/>
        <v/>
      </c>
      <c r="AE53" s="78" t="str">
        <f t="shared" si="10"/>
        <v/>
      </c>
      <c r="AF53" s="75" t="str">
        <f t="shared" si="11"/>
        <v/>
      </c>
      <c r="AG53" s="71" t="str">
        <f t="shared" si="12"/>
        <v/>
      </c>
      <c r="AH53" s="71" t="str">
        <f t="shared" si="13"/>
        <v/>
      </c>
      <c r="AI53" s="71" t="str">
        <f t="shared" si="14"/>
        <v/>
      </c>
      <c r="AJ53" s="71" t="str">
        <f t="shared" si="15"/>
        <v/>
      </c>
      <c r="AK53" s="71" t="str">
        <f t="shared" si="16"/>
        <v/>
      </c>
      <c r="AL53" s="71" t="str">
        <f t="shared" si="17"/>
        <v/>
      </c>
      <c r="AM53" s="78" t="str">
        <f t="shared" si="18"/>
        <v/>
      </c>
      <c r="AN53" s="75" t="str">
        <f t="shared" si="19"/>
        <v/>
      </c>
      <c r="AO53" s="71" t="str">
        <f t="shared" si="20"/>
        <v/>
      </c>
      <c r="AP53" s="71" t="str">
        <f t="shared" si="21"/>
        <v/>
      </c>
      <c r="AQ53" s="71" t="str">
        <f t="shared" si="22"/>
        <v/>
      </c>
      <c r="AR53" s="71" t="str">
        <f t="shared" si="23"/>
        <v/>
      </c>
      <c r="AS53" s="71" t="str">
        <f t="shared" si="24"/>
        <v/>
      </c>
      <c r="AT53" s="71" t="str">
        <f t="shared" si="25"/>
        <v/>
      </c>
      <c r="AU53" s="76" t="str">
        <f t="shared" si="26"/>
        <v/>
      </c>
      <c r="BF53" s="141">
        <v>51055</v>
      </c>
      <c r="BG53" s="142" t="s">
        <v>11622</v>
      </c>
      <c r="BH53" s="141" t="s">
        <v>478</v>
      </c>
      <c r="BI53" s="141" t="s">
        <v>1268</v>
      </c>
      <c r="BJ53" s="141" t="s">
        <v>11392</v>
      </c>
      <c r="BK53" s="141"/>
      <c r="BL53" s="141"/>
      <c r="BM53" s="141">
        <v>46.363590000000002</v>
      </c>
      <c r="BN53" s="141">
        <v>-73.050600000000003</v>
      </c>
      <c r="BO53" s="141">
        <v>1997</v>
      </c>
      <c r="BP53" s="143" t="s">
        <v>24560</v>
      </c>
      <c r="BQ53" s="143" t="s">
        <v>27848</v>
      </c>
      <c r="BU53" s="117"/>
      <c r="BV53" s="117"/>
      <c r="BW53" s="117"/>
      <c r="BX53" s="117"/>
      <c r="BY53" s="117"/>
      <c r="BZ53" s="117"/>
      <c r="CA53" t="str">
        <f t="shared" si="41"/>
        <v/>
      </c>
      <c r="CB53" t="str">
        <f t="shared" si="42"/>
        <v/>
      </c>
      <c r="CC53" t="str">
        <f t="shared" si="43"/>
        <v/>
      </c>
      <c r="CD53" t="str">
        <f t="shared" si="44"/>
        <v/>
      </c>
      <c r="CE53" t="str">
        <f t="shared" si="44"/>
        <v/>
      </c>
      <c r="CF53" t="str">
        <f t="shared" si="44"/>
        <v/>
      </c>
      <c r="CG53">
        <f t="shared" si="46"/>
        <v>0</v>
      </c>
    </row>
    <row r="54" spans="1:85" ht="38.25" customHeight="1" x14ac:dyDescent="0.25">
      <c r="A54" s="1" t="str">
        <f t="shared" si="30"/>
        <v/>
      </c>
      <c r="B54" s="32" t="str">
        <f t="shared" si="31"/>
        <v/>
      </c>
      <c r="C54" s="25" t="str">
        <f t="shared" si="32"/>
        <v/>
      </c>
      <c r="D54" s="25" t="str">
        <f t="shared" si="33"/>
        <v/>
      </c>
      <c r="E54" s="25" t="str">
        <f t="shared" si="34"/>
        <v/>
      </c>
      <c r="F54" s="25" t="str">
        <f t="shared" si="35"/>
        <v/>
      </c>
      <c r="G54" s="108" t="str">
        <f t="shared" si="47"/>
        <v/>
      </c>
      <c r="H54" s="108" t="str">
        <f t="shared" si="48"/>
        <v/>
      </c>
      <c r="I54" s="112" t="str">
        <f t="shared" si="49"/>
        <v/>
      </c>
      <c r="J54" s="112"/>
      <c r="K54" s="112"/>
      <c r="L54" s="113"/>
      <c r="M54" s="113"/>
      <c r="N54" s="224" t="str">
        <f t="shared" si="39"/>
        <v/>
      </c>
      <c r="O54" s="225" t="str">
        <f t="shared" si="40"/>
        <v/>
      </c>
      <c r="Q54" s="6">
        <v>52</v>
      </c>
      <c r="R54" s="47" t="str">
        <f t="shared" si="0"/>
        <v>-52</v>
      </c>
      <c r="S54" s="6"/>
      <c r="T54" s="48" t="str">
        <f t="shared" si="1"/>
        <v/>
      </c>
      <c r="U54" s="49" t="str">
        <f t="shared" si="2"/>
        <v/>
      </c>
      <c r="W54" s="51"/>
      <c r="X54" s="75" t="str">
        <f t="shared" si="3"/>
        <v/>
      </c>
      <c r="Y54" s="71" t="str">
        <f t="shared" si="4"/>
        <v/>
      </c>
      <c r="Z54" s="71" t="str">
        <f t="shared" si="5"/>
        <v/>
      </c>
      <c r="AA54" s="71" t="str">
        <f t="shared" si="6"/>
        <v/>
      </c>
      <c r="AB54" s="71" t="str">
        <f t="shared" si="7"/>
        <v/>
      </c>
      <c r="AC54" s="71" t="str">
        <f t="shared" si="8"/>
        <v/>
      </c>
      <c r="AD54" s="71" t="str">
        <f t="shared" si="9"/>
        <v/>
      </c>
      <c r="AE54" s="78" t="str">
        <f t="shared" si="10"/>
        <v/>
      </c>
      <c r="AF54" s="75" t="str">
        <f t="shared" si="11"/>
        <v/>
      </c>
      <c r="AG54" s="71" t="str">
        <f t="shared" si="12"/>
        <v/>
      </c>
      <c r="AH54" s="71" t="str">
        <f t="shared" si="13"/>
        <v/>
      </c>
      <c r="AI54" s="71" t="str">
        <f t="shared" si="14"/>
        <v/>
      </c>
      <c r="AJ54" s="71" t="str">
        <f t="shared" si="15"/>
        <v/>
      </c>
      <c r="AK54" s="71" t="str">
        <f t="shared" si="16"/>
        <v/>
      </c>
      <c r="AL54" s="71" t="str">
        <f t="shared" si="17"/>
        <v/>
      </c>
      <c r="AM54" s="78" t="str">
        <f t="shared" si="18"/>
        <v/>
      </c>
      <c r="AN54" s="75" t="str">
        <f t="shared" si="19"/>
        <v/>
      </c>
      <c r="AO54" s="71" t="str">
        <f t="shared" si="20"/>
        <v/>
      </c>
      <c r="AP54" s="71" t="str">
        <f t="shared" si="21"/>
        <v/>
      </c>
      <c r="AQ54" s="71" t="str">
        <f t="shared" si="22"/>
        <v/>
      </c>
      <c r="AR54" s="71" t="str">
        <f t="shared" si="23"/>
        <v/>
      </c>
      <c r="AS54" s="71" t="str">
        <f t="shared" si="24"/>
        <v/>
      </c>
      <c r="AT54" s="71" t="str">
        <f t="shared" si="25"/>
        <v/>
      </c>
      <c r="AU54" s="76" t="str">
        <f t="shared" si="26"/>
        <v/>
      </c>
      <c r="BF54" s="141">
        <v>51055</v>
      </c>
      <c r="BG54" s="142" t="s">
        <v>11623</v>
      </c>
      <c r="BH54" s="141" t="s">
        <v>478</v>
      </c>
      <c r="BI54" s="141" t="s">
        <v>1268</v>
      </c>
      <c r="BJ54" s="141" t="s">
        <v>10578</v>
      </c>
      <c r="BK54" s="141"/>
      <c r="BL54" s="141"/>
      <c r="BM54" s="141">
        <v>46.347949999999997</v>
      </c>
      <c r="BN54" s="141">
        <v>-73.028279999999995</v>
      </c>
      <c r="BO54" s="141">
        <v>1997</v>
      </c>
      <c r="BP54" s="143" t="s">
        <v>24560</v>
      </c>
      <c r="BQ54" s="143" t="s">
        <v>27848</v>
      </c>
      <c r="BU54" s="117"/>
      <c r="BV54" s="117"/>
      <c r="BW54" s="117"/>
      <c r="BX54" s="117"/>
      <c r="BY54" s="117"/>
      <c r="BZ54" s="117"/>
      <c r="CA54" t="str">
        <f t="shared" si="41"/>
        <v/>
      </c>
      <c r="CB54" t="str">
        <f t="shared" si="42"/>
        <v/>
      </c>
      <c r="CC54" t="str">
        <f t="shared" si="43"/>
        <v/>
      </c>
      <c r="CD54" t="str">
        <f t="shared" si="44"/>
        <v/>
      </c>
      <c r="CE54" t="str">
        <f t="shared" si="44"/>
        <v/>
      </c>
      <c r="CF54" t="str">
        <f t="shared" si="44"/>
        <v/>
      </c>
      <c r="CG54">
        <f t="shared" si="46"/>
        <v>0</v>
      </c>
    </row>
    <row r="55" spans="1:85" ht="38.25" customHeight="1" x14ac:dyDescent="0.25">
      <c r="A55" s="1" t="str">
        <f t="shared" si="30"/>
        <v/>
      </c>
      <c r="B55" s="32" t="str">
        <f t="shared" si="31"/>
        <v/>
      </c>
      <c r="C55" s="25" t="str">
        <f t="shared" si="32"/>
        <v/>
      </c>
      <c r="D55" s="25" t="str">
        <f t="shared" si="33"/>
        <v/>
      </c>
      <c r="E55" s="25" t="str">
        <f t="shared" si="34"/>
        <v/>
      </c>
      <c r="F55" s="25" t="str">
        <f t="shared" si="35"/>
        <v/>
      </c>
      <c r="G55" s="108" t="str">
        <f t="shared" si="47"/>
        <v/>
      </c>
      <c r="H55" s="108" t="str">
        <f t="shared" si="48"/>
        <v/>
      </c>
      <c r="I55" s="112" t="str">
        <f t="shared" si="49"/>
        <v/>
      </c>
      <c r="J55" s="112"/>
      <c r="K55" s="112"/>
      <c r="L55" s="113"/>
      <c r="M55" s="113"/>
      <c r="N55" s="224" t="str">
        <f t="shared" si="39"/>
        <v/>
      </c>
      <c r="O55" s="225" t="str">
        <f t="shared" si="40"/>
        <v/>
      </c>
      <c r="Q55" s="6">
        <v>53</v>
      </c>
      <c r="R55" s="47" t="str">
        <f t="shared" si="0"/>
        <v>-53</v>
      </c>
      <c r="S55" s="6"/>
      <c r="T55" s="48" t="str">
        <f t="shared" si="1"/>
        <v/>
      </c>
      <c r="U55" s="49" t="str">
        <f t="shared" si="2"/>
        <v/>
      </c>
      <c r="W55" s="51"/>
      <c r="X55" s="75" t="str">
        <f t="shared" si="3"/>
        <v/>
      </c>
      <c r="Y55" s="71" t="str">
        <f t="shared" si="4"/>
        <v/>
      </c>
      <c r="Z55" s="71" t="str">
        <f t="shared" si="5"/>
        <v/>
      </c>
      <c r="AA55" s="71" t="str">
        <f t="shared" si="6"/>
        <v/>
      </c>
      <c r="AB55" s="71" t="str">
        <f t="shared" si="7"/>
        <v/>
      </c>
      <c r="AC55" s="71" t="str">
        <f t="shared" si="8"/>
        <v/>
      </c>
      <c r="AD55" s="71" t="str">
        <f t="shared" si="9"/>
        <v/>
      </c>
      <c r="AE55" s="78" t="str">
        <f t="shared" si="10"/>
        <v/>
      </c>
      <c r="AF55" s="75" t="str">
        <f t="shared" si="11"/>
        <v/>
      </c>
      <c r="AG55" s="71" t="str">
        <f t="shared" si="12"/>
        <v/>
      </c>
      <c r="AH55" s="71" t="str">
        <f t="shared" si="13"/>
        <v/>
      </c>
      <c r="AI55" s="71" t="str">
        <f t="shared" si="14"/>
        <v/>
      </c>
      <c r="AJ55" s="71" t="str">
        <f t="shared" si="15"/>
        <v/>
      </c>
      <c r="AK55" s="71" t="str">
        <f t="shared" si="16"/>
        <v/>
      </c>
      <c r="AL55" s="71" t="str">
        <f t="shared" si="17"/>
        <v/>
      </c>
      <c r="AM55" s="78" t="str">
        <f t="shared" si="18"/>
        <v/>
      </c>
      <c r="AN55" s="75" t="str">
        <f t="shared" si="19"/>
        <v/>
      </c>
      <c r="AO55" s="71" t="str">
        <f t="shared" si="20"/>
        <v/>
      </c>
      <c r="AP55" s="71" t="str">
        <f t="shared" si="21"/>
        <v/>
      </c>
      <c r="AQ55" s="71" t="str">
        <f t="shared" si="22"/>
        <v/>
      </c>
      <c r="AR55" s="71" t="str">
        <f t="shared" si="23"/>
        <v/>
      </c>
      <c r="AS55" s="71" t="str">
        <f t="shared" si="24"/>
        <v/>
      </c>
      <c r="AT55" s="71" t="str">
        <f t="shared" si="25"/>
        <v/>
      </c>
      <c r="AU55" s="76" t="str">
        <f t="shared" si="26"/>
        <v/>
      </c>
      <c r="BF55" s="141">
        <v>51055</v>
      </c>
      <c r="BG55" s="142" t="s">
        <v>11624</v>
      </c>
      <c r="BH55" s="141" t="s">
        <v>478</v>
      </c>
      <c r="BI55" s="141" t="s">
        <v>1268</v>
      </c>
      <c r="BJ55" s="141" t="s">
        <v>10580</v>
      </c>
      <c r="BK55" s="141"/>
      <c r="BL55" s="141"/>
      <c r="BM55" s="141">
        <v>46.315939999999998</v>
      </c>
      <c r="BN55" s="141">
        <v>-72.996009999999998</v>
      </c>
      <c r="BO55" s="141">
        <v>1997</v>
      </c>
      <c r="BP55" s="143" t="s">
        <v>24560</v>
      </c>
      <c r="BQ55" s="143" t="s">
        <v>27848</v>
      </c>
      <c r="BU55" s="117"/>
      <c r="BV55" s="117"/>
      <c r="BW55" s="117"/>
      <c r="BX55" s="117"/>
      <c r="BY55" s="117"/>
      <c r="BZ55" s="117"/>
      <c r="CA55" t="str">
        <f t="shared" si="41"/>
        <v/>
      </c>
      <c r="CB55" t="str">
        <f t="shared" si="42"/>
        <v/>
      </c>
      <c r="CC55" t="str">
        <f t="shared" si="43"/>
        <v/>
      </c>
      <c r="CD55" t="str">
        <f t="shared" si="44"/>
        <v/>
      </c>
      <c r="CE55" t="str">
        <f t="shared" si="44"/>
        <v/>
      </c>
      <c r="CF55" t="str">
        <f t="shared" si="44"/>
        <v/>
      </c>
      <c r="CG55">
        <f t="shared" si="46"/>
        <v>0</v>
      </c>
    </row>
    <row r="56" spans="1:85" ht="38.25" customHeight="1" x14ac:dyDescent="0.25">
      <c r="A56" s="1" t="str">
        <f t="shared" si="30"/>
        <v/>
      </c>
      <c r="B56" s="32" t="str">
        <f t="shared" si="31"/>
        <v/>
      </c>
      <c r="C56" s="25" t="str">
        <f t="shared" si="32"/>
        <v/>
      </c>
      <c r="D56" s="25" t="str">
        <f t="shared" si="33"/>
        <v/>
      </c>
      <c r="E56" s="25" t="str">
        <f t="shared" si="34"/>
        <v/>
      </c>
      <c r="F56" s="25" t="str">
        <f t="shared" si="35"/>
        <v/>
      </c>
      <c r="G56" s="108" t="str">
        <f t="shared" si="47"/>
        <v/>
      </c>
      <c r="H56" s="108" t="str">
        <f t="shared" si="48"/>
        <v/>
      </c>
      <c r="I56" s="112" t="str">
        <f t="shared" si="49"/>
        <v/>
      </c>
      <c r="J56" s="112"/>
      <c r="K56" s="112"/>
      <c r="L56" s="113"/>
      <c r="M56" s="113"/>
      <c r="N56" s="224" t="str">
        <f t="shared" si="39"/>
        <v/>
      </c>
      <c r="O56" s="225" t="str">
        <f t="shared" si="40"/>
        <v/>
      </c>
      <c r="Q56" s="6">
        <v>54</v>
      </c>
      <c r="R56" s="47" t="str">
        <f t="shared" si="0"/>
        <v>-54</v>
      </c>
      <c r="S56" s="6"/>
      <c r="T56" s="48" t="str">
        <f t="shared" si="1"/>
        <v/>
      </c>
      <c r="U56" s="49" t="str">
        <f t="shared" si="2"/>
        <v/>
      </c>
      <c r="W56" s="51"/>
      <c r="X56" s="75" t="str">
        <f t="shared" si="3"/>
        <v/>
      </c>
      <c r="Y56" s="71" t="str">
        <f t="shared" si="4"/>
        <v/>
      </c>
      <c r="Z56" s="71" t="str">
        <f t="shared" si="5"/>
        <v/>
      </c>
      <c r="AA56" s="71" t="str">
        <f t="shared" si="6"/>
        <v/>
      </c>
      <c r="AB56" s="71" t="str">
        <f t="shared" si="7"/>
        <v/>
      </c>
      <c r="AC56" s="71" t="str">
        <f t="shared" si="8"/>
        <v/>
      </c>
      <c r="AD56" s="71" t="str">
        <f t="shared" si="9"/>
        <v/>
      </c>
      <c r="AE56" s="78" t="str">
        <f t="shared" si="10"/>
        <v/>
      </c>
      <c r="AF56" s="75" t="str">
        <f t="shared" si="11"/>
        <v/>
      </c>
      <c r="AG56" s="71" t="str">
        <f t="shared" si="12"/>
        <v/>
      </c>
      <c r="AH56" s="71" t="str">
        <f t="shared" si="13"/>
        <v/>
      </c>
      <c r="AI56" s="71" t="str">
        <f t="shared" si="14"/>
        <v/>
      </c>
      <c r="AJ56" s="71" t="str">
        <f t="shared" si="15"/>
        <v/>
      </c>
      <c r="AK56" s="71" t="str">
        <f t="shared" si="16"/>
        <v/>
      </c>
      <c r="AL56" s="71" t="str">
        <f t="shared" si="17"/>
        <v/>
      </c>
      <c r="AM56" s="78" t="str">
        <f t="shared" si="18"/>
        <v/>
      </c>
      <c r="AN56" s="75" t="str">
        <f t="shared" si="19"/>
        <v/>
      </c>
      <c r="AO56" s="71" t="str">
        <f t="shared" si="20"/>
        <v/>
      </c>
      <c r="AP56" s="71" t="str">
        <f t="shared" si="21"/>
        <v/>
      </c>
      <c r="AQ56" s="71" t="str">
        <f t="shared" si="22"/>
        <v/>
      </c>
      <c r="AR56" s="71" t="str">
        <f t="shared" si="23"/>
        <v/>
      </c>
      <c r="AS56" s="71" t="str">
        <f t="shared" si="24"/>
        <v/>
      </c>
      <c r="AT56" s="71" t="str">
        <f t="shared" si="25"/>
        <v/>
      </c>
      <c r="AU56" s="76" t="str">
        <f t="shared" si="26"/>
        <v/>
      </c>
      <c r="BF56" s="141">
        <v>51055</v>
      </c>
      <c r="BG56" s="142" t="s">
        <v>11625</v>
      </c>
      <c r="BH56" s="141" t="s">
        <v>478</v>
      </c>
      <c r="BI56" s="141" t="s">
        <v>1268</v>
      </c>
      <c r="BJ56" s="141" t="s">
        <v>11396</v>
      </c>
      <c r="BK56" s="141"/>
      <c r="BL56" s="141"/>
      <c r="BM56" s="141">
        <v>46.305030000000002</v>
      </c>
      <c r="BN56" s="141">
        <v>-72.981589999999997</v>
      </c>
      <c r="BO56" s="141">
        <v>1997</v>
      </c>
      <c r="BP56" s="143" t="s">
        <v>24560</v>
      </c>
      <c r="BQ56" s="143" t="s">
        <v>27848</v>
      </c>
      <c r="BU56" s="117"/>
      <c r="BV56" s="117"/>
      <c r="BW56" s="117"/>
      <c r="BX56" s="117"/>
      <c r="BY56" s="117"/>
      <c r="BZ56" s="117"/>
      <c r="CA56" t="str">
        <f t="shared" si="41"/>
        <v/>
      </c>
      <c r="CB56" t="str">
        <f t="shared" si="42"/>
        <v/>
      </c>
      <c r="CC56" t="str">
        <f t="shared" si="43"/>
        <v/>
      </c>
      <c r="CD56" t="str">
        <f t="shared" si="44"/>
        <v/>
      </c>
      <c r="CE56" t="str">
        <f t="shared" si="44"/>
        <v/>
      </c>
      <c r="CF56" t="str">
        <f t="shared" si="44"/>
        <v/>
      </c>
      <c r="CG56">
        <f t="shared" si="46"/>
        <v>0</v>
      </c>
    </row>
    <row r="57" spans="1:85" ht="38.25" customHeight="1" x14ac:dyDescent="0.25">
      <c r="A57" s="1" t="str">
        <f t="shared" si="30"/>
        <v/>
      </c>
      <c r="B57" s="32" t="str">
        <f t="shared" si="31"/>
        <v/>
      </c>
      <c r="C57" s="25" t="str">
        <f t="shared" si="32"/>
        <v/>
      </c>
      <c r="D57" s="25" t="str">
        <f t="shared" si="33"/>
        <v/>
      </c>
      <c r="E57" s="25" t="str">
        <f t="shared" si="34"/>
        <v/>
      </c>
      <c r="F57" s="25" t="str">
        <f t="shared" si="35"/>
        <v/>
      </c>
      <c r="G57" s="108" t="str">
        <f t="shared" si="47"/>
        <v/>
      </c>
      <c r="H57" s="108" t="str">
        <f t="shared" si="48"/>
        <v/>
      </c>
      <c r="I57" s="112" t="str">
        <f t="shared" si="49"/>
        <v/>
      </c>
      <c r="J57" s="112"/>
      <c r="K57" s="112"/>
      <c r="L57" s="113"/>
      <c r="M57" s="113"/>
      <c r="N57" s="224" t="str">
        <f t="shared" si="39"/>
        <v/>
      </c>
      <c r="O57" s="225" t="str">
        <f t="shared" si="40"/>
        <v/>
      </c>
      <c r="Q57" s="6">
        <v>55</v>
      </c>
      <c r="R57" s="47" t="str">
        <f t="shared" si="0"/>
        <v>-55</v>
      </c>
      <c r="S57" s="6"/>
      <c r="T57" s="48" t="str">
        <f t="shared" si="1"/>
        <v/>
      </c>
      <c r="U57" s="49" t="str">
        <f t="shared" si="2"/>
        <v/>
      </c>
      <c r="W57" s="51"/>
      <c r="X57" s="75" t="str">
        <f t="shared" si="3"/>
        <v/>
      </c>
      <c r="Y57" s="71" t="str">
        <f t="shared" si="4"/>
        <v/>
      </c>
      <c r="Z57" s="71" t="str">
        <f t="shared" si="5"/>
        <v/>
      </c>
      <c r="AA57" s="71" t="str">
        <f t="shared" si="6"/>
        <v/>
      </c>
      <c r="AB57" s="71" t="str">
        <f t="shared" si="7"/>
        <v/>
      </c>
      <c r="AC57" s="71" t="str">
        <f t="shared" si="8"/>
        <v/>
      </c>
      <c r="AD57" s="71" t="str">
        <f t="shared" si="9"/>
        <v/>
      </c>
      <c r="AE57" s="78" t="str">
        <f t="shared" si="10"/>
        <v/>
      </c>
      <c r="AF57" s="75" t="str">
        <f t="shared" si="11"/>
        <v/>
      </c>
      <c r="AG57" s="71" t="str">
        <f t="shared" si="12"/>
        <v/>
      </c>
      <c r="AH57" s="71" t="str">
        <f t="shared" si="13"/>
        <v/>
      </c>
      <c r="AI57" s="71" t="str">
        <f t="shared" si="14"/>
        <v/>
      </c>
      <c r="AJ57" s="71" t="str">
        <f t="shared" si="15"/>
        <v/>
      </c>
      <c r="AK57" s="71" t="str">
        <f t="shared" si="16"/>
        <v/>
      </c>
      <c r="AL57" s="71" t="str">
        <f t="shared" si="17"/>
        <v/>
      </c>
      <c r="AM57" s="78" t="str">
        <f t="shared" si="18"/>
        <v/>
      </c>
      <c r="AN57" s="75" t="str">
        <f t="shared" si="19"/>
        <v/>
      </c>
      <c r="AO57" s="71" t="str">
        <f t="shared" si="20"/>
        <v/>
      </c>
      <c r="AP57" s="71" t="str">
        <f t="shared" si="21"/>
        <v/>
      </c>
      <c r="AQ57" s="71" t="str">
        <f t="shared" si="22"/>
        <v/>
      </c>
      <c r="AR57" s="71" t="str">
        <f t="shared" si="23"/>
        <v/>
      </c>
      <c r="AS57" s="71" t="str">
        <f t="shared" si="24"/>
        <v/>
      </c>
      <c r="AT57" s="71" t="str">
        <f t="shared" si="25"/>
        <v/>
      </c>
      <c r="AU57" s="76" t="str">
        <f t="shared" si="26"/>
        <v/>
      </c>
      <c r="BF57" s="141">
        <v>51055</v>
      </c>
      <c r="BG57" s="142" t="s">
        <v>11626</v>
      </c>
      <c r="BH57" s="141" t="s">
        <v>478</v>
      </c>
      <c r="BI57" s="141" t="s">
        <v>1268</v>
      </c>
      <c r="BJ57" s="141" t="s">
        <v>11398</v>
      </c>
      <c r="BK57" s="141"/>
      <c r="BL57" s="141"/>
      <c r="BM57" s="141">
        <v>46.310020000000002</v>
      </c>
      <c r="BN57" s="141">
        <v>-72.948629999999994</v>
      </c>
      <c r="BO57" s="141">
        <v>1997</v>
      </c>
      <c r="BP57" s="143" t="s">
        <v>24560</v>
      </c>
      <c r="BQ57" s="143" t="s">
        <v>27848</v>
      </c>
      <c r="BU57" s="117"/>
      <c r="BV57" s="117"/>
      <c r="BW57" s="117"/>
      <c r="BX57" s="117"/>
      <c r="BY57" s="117"/>
      <c r="BZ57" s="117"/>
      <c r="CA57" t="str">
        <f t="shared" si="41"/>
        <v/>
      </c>
      <c r="CB57" t="str">
        <f t="shared" si="42"/>
        <v/>
      </c>
      <c r="CC57" t="str">
        <f t="shared" si="43"/>
        <v/>
      </c>
      <c r="CD57" t="str">
        <f t="shared" si="44"/>
        <v/>
      </c>
      <c r="CE57" t="str">
        <f t="shared" si="44"/>
        <v/>
      </c>
      <c r="CF57" t="str">
        <f t="shared" si="44"/>
        <v/>
      </c>
      <c r="CG57">
        <f t="shared" si="46"/>
        <v>0</v>
      </c>
    </row>
    <row r="58" spans="1:85" ht="38.25" customHeight="1" x14ac:dyDescent="0.25">
      <c r="A58" s="1" t="str">
        <f t="shared" si="30"/>
        <v/>
      </c>
      <c r="B58" s="32" t="str">
        <f t="shared" si="31"/>
        <v/>
      </c>
      <c r="C58" s="25" t="str">
        <f t="shared" si="32"/>
        <v/>
      </c>
      <c r="D58" s="25" t="str">
        <f t="shared" si="33"/>
        <v/>
      </c>
      <c r="E58" s="25" t="str">
        <f t="shared" si="34"/>
        <v/>
      </c>
      <c r="F58" s="25" t="str">
        <f t="shared" si="35"/>
        <v/>
      </c>
      <c r="G58" s="108" t="str">
        <f t="shared" si="47"/>
        <v/>
      </c>
      <c r="H58" s="108" t="str">
        <f t="shared" si="48"/>
        <v/>
      </c>
      <c r="I58" s="112" t="str">
        <f t="shared" si="49"/>
        <v/>
      </c>
      <c r="J58" s="112"/>
      <c r="K58" s="112"/>
      <c r="L58" s="113"/>
      <c r="M58" s="113"/>
      <c r="N58" s="224" t="str">
        <f t="shared" si="39"/>
        <v/>
      </c>
      <c r="O58" s="225" t="str">
        <f t="shared" si="40"/>
        <v/>
      </c>
      <c r="Q58" s="6">
        <v>56</v>
      </c>
      <c r="R58" s="47" t="str">
        <f t="shared" si="0"/>
        <v>-56</v>
      </c>
      <c r="S58" s="6"/>
      <c r="T58" s="48" t="str">
        <f t="shared" si="1"/>
        <v/>
      </c>
      <c r="U58" s="49" t="str">
        <f t="shared" si="2"/>
        <v/>
      </c>
      <c r="W58" s="51"/>
      <c r="X58" s="75" t="str">
        <f t="shared" si="3"/>
        <v/>
      </c>
      <c r="Y58" s="71" t="str">
        <f t="shared" si="4"/>
        <v/>
      </c>
      <c r="Z58" s="71" t="str">
        <f t="shared" si="5"/>
        <v/>
      </c>
      <c r="AA58" s="71" t="str">
        <f t="shared" si="6"/>
        <v/>
      </c>
      <c r="AB58" s="71" t="str">
        <f t="shared" si="7"/>
        <v/>
      </c>
      <c r="AC58" s="71" t="str">
        <f t="shared" si="8"/>
        <v/>
      </c>
      <c r="AD58" s="71" t="str">
        <f t="shared" si="9"/>
        <v/>
      </c>
      <c r="AE58" s="78" t="str">
        <f t="shared" si="10"/>
        <v/>
      </c>
      <c r="AF58" s="75" t="str">
        <f t="shared" si="11"/>
        <v/>
      </c>
      <c r="AG58" s="71" t="str">
        <f t="shared" si="12"/>
        <v/>
      </c>
      <c r="AH58" s="71" t="str">
        <f t="shared" si="13"/>
        <v/>
      </c>
      <c r="AI58" s="71" t="str">
        <f t="shared" si="14"/>
        <v/>
      </c>
      <c r="AJ58" s="71" t="str">
        <f t="shared" si="15"/>
        <v/>
      </c>
      <c r="AK58" s="71" t="str">
        <f t="shared" si="16"/>
        <v/>
      </c>
      <c r="AL58" s="71" t="str">
        <f t="shared" si="17"/>
        <v/>
      </c>
      <c r="AM58" s="78" t="str">
        <f t="shared" si="18"/>
        <v/>
      </c>
      <c r="AN58" s="75" t="str">
        <f t="shared" si="19"/>
        <v/>
      </c>
      <c r="AO58" s="71" t="str">
        <f t="shared" si="20"/>
        <v/>
      </c>
      <c r="AP58" s="71" t="str">
        <f t="shared" si="21"/>
        <v/>
      </c>
      <c r="AQ58" s="71" t="str">
        <f t="shared" si="22"/>
        <v/>
      </c>
      <c r="AR58" s="71" t="str">
        <f t="shared" si="23"/>
        <v/>
      </c>
      <c r="AS58" s="71" t="str">
        <f t="shared" si="24"/>
        <v/>
      </c>
      <c r="AT58" s="71" t="str">
        <f t="shared" si="25"/>
        <v/>
      </c>
      <c r="AU58" s="76" t="str">
        <f t="shared" si="26"/>
        <v/>
      </c>
      <c r="BF58" s="141">
        <v>51055</v>
      </c>
      <c r="BG58" s="142" t="s">
        <v>11627</v>
      </c>
      <c r="BH58" s="141" t="s">
        <v>478</v>
      </c>
      <c r="BI58" s="141" t="s">
        <v>1268</v>
      </c>
      <c r="BJ58" s="141" t="s">
        <v>11400</v>
      </c>
      <c r="BK58" s="141"/>
      <c r="BL58" s="141"/>
      <c r="BM58" s="141">
        <v>46.311199999999999</v>
      </c>
      <c r="BN58" s="141">
        <v>-72.940389999999994</v>
      </c>
      <c r="BO58" s="141">
        <v>1997</v>
      </c>
      <c r="BP58" s="143" t="s">
        <v>24560</v>
      </c>
      <c r="BQ58" s="143" t="s">
        <v>27848</v>
      </c>
      <c r="BU58" s="117"/>
      <c r="BV58" s="117"/>
      <c r="BW58" s="117"/>
      <c r="BX58" s="117"/>
      <c r="BY58" s="117"/>
      <c r="BZ58" s="117"/>
      <c r="CA58" t="str">
        <f t="shared" si="41"/>
        <v/>
      </c>
      <c r="CB58" t="str">
        <f t="shared" si="42"/>
        <v/>
      </c>
      <c r="CC58" t="str">
        <f t="shared" si="43"/>
        <v/>
      </c>
      <c r="CD58" t="str">
        <f t="shared" si="44"/>
        <v/>
      </c>
      <c r="CE58" t="str">
        <f t="shared" si="44"/>
        <v/>
      </c>
      <c r="CF58" t="str">
        <f t="shared" si="44"/>
        <v/>
      </c>
      <c r="CG58">
        <f t="shared" si="46"/>
        <v>0</v>
      </c>
    </row>
    <row r="59" spans="1:85" ht="38.25" customHeight="1" x14ac:dyDescent="0.25">
      <c r="A59" s="1" t="str">
        <f t="shared" si="30"/>
        <v/>
      </c>
      <c r="B59" s="32" t="str">
        <f t="shared" si="31"/>
        <v/>
      </c>
      <c r="C59" s="25" t="str">
        <f t="shared" si="32"/>
        <v/>
      </c>
      <c r="D59" s="25" t="str">
        <f t="shared" si="33"/>
        <v/>
      </c>
      <c r="E59" s="25" t="str">
        <f t="shared" si="34"/>
        <v/>
      </c>
      <c r="F59" s="25" t="str">
        <f t="shared" si="35"/>
        <v/>
      </c>
      <c r="G59" s="108" t="str">
        <f t="shared" si="47"/>
        <v/>
      </c>
      <c r="H59" s="108" t="str">
        <f t="shared" si="48"/>
        <v/>
      </c>
      <c r="I59" s="112" t="str">
        <f t="shared" si="49"/>
        <v/>
      </c>
      <c r="J59" s="112"/>
      <c r="K59" s="112"/>
      <c r="L59" s="113"/>
      <c r="M59" s="113"/>
      <c r="N59" s="224" t="str">
        <f t="shared" si="39"/>
        <v/>
      </c>
      <c r="O59" s="225" t="str">
        <f t="shared" si="40"/>
        <v/>
      </c>
      <c r="Q59" s="6">
        <v>57</v>
      </c>
      <c r="R59" s="47" t="str">
        <f t="shared" si="0"/>
        <v>-57</v>
      </c>
      <c r="S59" s="6"/>
      <c r="T59" s="48" t="str">
        <f t="shared" si="1"/>
        <v/>
      </c>
      <c r="U59" s="49" t="str">
        <f t="shared" si="2"/>
        <v/>
      </c>
      <c r="W59" s="51"/>
      <c r="X59" s="75" t="str">
        <f t="shared" si="3"/>
        <v/>
      </c>
      <c r="Y59" s="71" t="str">
        <f t="shared" si="4"/>
        <v/>
      </c>
      <c r="Z59" s="71" t="str">
        <f t="shared" si="5"/>
        <v/>
      </c>
      <c r="AA59" s="71" t="str">
        <f t="shared" si="6"/>
        <v/>
      </c>
      <c r="AB59" s="71" t="str">
        <f t="shared" si="7"/>
        <v/>
      </c>
      <c r="AC59" s="71" t="str">
        <f t="shared" si="8"/>
        <v/>
      </c>
      <c r="AD59" s="71" t="str">
        <f t="shared" si="9"/>
        <v/>
      </c>
      <c r="AE59" s="78" t="str">
        <f t="shared" si="10"/>
        <v/>
      </c>
      <c r="AF59" s="75" t="str">
        <f t="shared" si="11"/>
        <v/>
      </c>
      <c r="AG59" s="71" t="str">
        <f t="shared" si="12"/>
        <v/>
      </c>
      <c r="AH59" s="71" t="str">
        <f t="shared" si="13"/>
        <v/>
      </c>
      <c r="AI59" s="71" t="str">
        <f t="shared" si="14"/>
        <v/>
      </c>
      <c r="AJ59" s="71" t="str">
        <f t="shared" si="15"/>
        <v/>
      </c>
      <c r="AK59" s="71" t="str">
        <f t="shared" si="16"/>
        <v/>
      </c>
      <c r="AL59" s="71" t="str">
        <f t="shared" si="17"/>
        <v/>
      </c>
      <c r="AM59" s="78" t="str">
        <f t="shared" si="18"/>
        <v/>
      </c>
      <c r="AN59" s="75" t="str">
        <f t="shared" si="19"/>
        <v/>
      </c>
      <c r="AO59" s="71" t="str">
        <f t="shared" si="20"/>
        <v/>
      </c>
      <c r="AP59" s="71" t="str">
        <f t="shared" si="21"/>
        <v/>
      </c>
      <c r="AQ59" s="71" t="str">
        <f t="shared" si="22"/>
        <v/>
      </c>
      <c r="AR59" s="71" t="str">
        <f t="shared" si="23"/>
        <v/>
      </c>
      <c r="AS59" s="71" t="str">
        <f t="shared" si="24"/>
        <v/>
      </c>
      <c r="AT59" s="71" t="str">
        <f t="shared" si="25"/>
        <v/>
      </c>
      <c r="AU59" s="76" t="str">
        <f t="shared" si="26"/>
        <v/>
      </c>
      <c r="BF59" s="141">
        <v>51055</v>
      </c>
      <c r="BG59" s="142" t="s">
        <v>11628</v>
      </c>
      <c r="BH59" s="141" t="s">
        <v>478</v>
      </c>
      <c r="BI59" s="141" t="s">
        <v>1268</v>
      </c>
      <c r="BJ59" s="141" t="s">
        <v>11402</v>
      </c>
      <c r="BK59" s="141"/>
      <c r="BL59" s="141"/>
      <c r="BM59" s="141">
        <v>46.318339999999999</v>
      </c>
      <c r="BN59" s="141">
        <v>-72.865570000000005</v>
      </c>
      <c r="BO59" s="141">
        <v>1997</v>
      </c>
      <c r="BP59" s="143" t="s">
        <v>24560</v>
      </c>
      <c r="BQ59" s="143" t="s">
        <v>27848</v>
      </c>
      <c r="BU59" s="117"/>
      <c r="BV59" s="117"/>
      <c r="BW59" s="117"/>
      <c r="BX59" s="117"/>
      <c r="BY59" s="117"/>
      <c r="BZ59" s="117"/>
      <c r="CA59" t="str">
        <f t="shared" si="41"/>
        <v/>
      </c>
      <c r="CB59" t="str">
        <f t="shared" si="42"/>
        <v/>
      </c>
      <c r="CC59" t="str">
        <f t="shared" si="43"/>
        <v/>
      </c>
      <c r="CD59" t="str">
        <f t="shared" si="44"/>
        <v/>
      </c>
      <c r="CE59" t="str">
        <f t="shared" si="44"/>
        <v/>
      </c>
      <c r="CF59" t="str">
        <f t="shared" si="44"/>
        <v/>
      </c>
      <c r="CG59">
        <f t="shared" si="46"/>
        <v>0</v>
      </c>
    </row>
    <row r="60" spans="1:85" ht="38.25" customHeight="1" x14ac:dyDescent="0.25">
      <c r="A60" s="1" t="str">
        <f t="shared" si="30"/>
        <v/>
      </c>
      <c r="B60" s="32" t="str">
        <f t="shared" si="31"/>
        <v/>
      </c>
      <c r="C60" s="25" t="str">
        <f t="shared" si="32"/>
        <v/>
      </c>
      <c r="D60" s="25" t="str">
        <f t="shared" si="33"/>
        <v/>
      </c>
      <c r="E60" s="25" t="str">
        <f t="shared" si="34"/>
        <v/>
      </c>
      <c r="F60" s="25" t="str">
        <f t="shared" si="35"/>
        <v/>
      </c>
      <c r="G60" s="108" t="str">
        <f t="shared" si="47"/>
        <v/>
      </c>
      <c r="H60" s="108" t="str">
        <f t="shared" si="48"/>
        <v/>
      </c>
      <c r="I60" s="112" t="str">
        <f t="shared" si="49"/>
        <v/>
      </c>
      <c r="J60" s="112"/>
      <c r="K60" s="112"/>
      <c r="L60" s="113"/>
      <c r="M60" s="113"/>
      <c r="N60" s="224" t="str">
        <f t="shared" si="39"/>
        <v/>
      </c>
      <c r="O60" s="225" t="str">
        <f t="shared" si="40"/>
        <v/>
      </c>
      <c r="Q60" s="6">
        <v>58</v>
      </c>
      <c r="R60" s="47" t="str">
        <f t="shared" si="0"/>
        <v>-58</v>
      </c>
      <c r="S60" s="6"/>
      <c r="T60" s="48" t="str">
        <f t="shared" si="1"/>
        <v/>
      </c>
      <c r="U60" s="49" t="str">
        <f t="shared" si="2"/>
        <v/>
      </c>
      <c r="W60" s="51"/>
      <c r="X60" s="75" t="str">
        <f t="shared" si="3"/>
        <v/>
      </c>
      <c r="Y60" s="71" t="str">
        <f t="shared" si="4"/>
        <v/>
      </c>
      <c r="Z60" s="71" t="str">
        <f t="shared" si="5"/>
        <v/>
      </c>
      <c r="AA60" s="71" t="str">
        <f t="shared" si="6"/>
        <v/>
      </c>
      <c r="AB60" s="71" t="str">
        <f t="shared" si="7"/>
        <v/>
      </c>
      <c r="AC60" s="71" t="str">
        <f t="shared" si="8"/>
        <v/>
      </c>
      <c r="AD60" s="71" t="str">
        <f t="shared" si="9"/>
        <v/>
      </c>
      <c r="AE60" s="78" t="str">
        <f t="shared" si="10"/>
        <v/>
      </c>
      <c r="AF60" s="75" t="str">
        <f t="shared" si="11"/>
        <v/>
      </c>
      <c r="AG60" s="71" t="str">
        <f t="shared" si="12"/>
        <v/>
      </c>
      <c r="AH60" s="71" t="str">
        <f t="shared" si="13"/>
        <v/>
      </c>
      <c r="AI60" s="71" t="str">
        <f t="shared" si="14"/>
        <v/>
      </c>
      <c r="AJ60" s="71" t="str">
        <f t="shared" si="15"/>
        <v/>
      </c>
      <c r="AK60" s="71" t="str">
        <f t="shared" si="16"/>
        <v/>
      </c>
      <c r="AL60" s="71" t="str">
        <f t="shared" si="17"/>
        <v/>
      </c>
      <c r="AM60" s="78" t="str">
        <f t="shared" si="18"/>
        <v/>
      </c>
      <c r="AN60" s="75" t="str">
        <f t="shared" si="19"/>
        <v/>
      </c>
      <c r="AO60" s="71" t="str">
        <f t="shared" si="20"/>
        <v/>
      </c>
      <c r="AP60" s="71" t="str">
        <f t="shared" si="21"/>
        <v/>
      </c>
      <c r="AQ60" s="71" t="str">
        <f t="shared" si="22"/>
        <v/>
      </c>
      <c r="AR60" s="71" t="str">
        <f t="shared" si="23"/>
        <v/>
      </c>
      <c r="AS60" s="71" t="str">
        <f t="shared" si="24"/>
        <v/>
      </c>
      <c r="AT60" s="71" t="str">
        <f t="shared" si="25"/>
        <v/>
      </c>
      <c r="AU60" s="76" t="str">
        <f t="shared" si="26"/>
        <v/>
      </c>
      <c r="BF60" s="141">
        <v>51035</v>
      </c>
      <c r="BG60" s="142" t="s">
        <v>10620</v>
      </c>
      <c r="BH60" s="141" t="s">
        <v>478</v>
      </c>
      <c r="BI60" s="141" t="s">
        <v>176</v>
      </c>
      <c r="BJ60" s="141" t="s">
        <v>10565</v>
      </c>
      <c r="BK60" s="141" t="s">
        <v>5039</v>
      </c>
      <c r="BL60" s="141" t="s">
        <v>10566</v>
      </c>
      <c r="BM60" s="141">
        <v>46.323892981119997</v>
      </c>
      <c r="BN60" s="141">
        <v>-73.109681199765504</v>
      </c>
      <c r="BO60" s="141">
        <v>2004</v>
      </c>
      <c r="BP60" s="143" t="s">
        <v>24560</v>
      </c>
      <c r="BQ60" s="143" t="s">
        <v>17560</v>
      </c>
      <c r="BU60" s="117"/>
      <c r="BV60" s="117"/>
      <c r="BW60" s="117"/>
      <c r="BX60" s="117"/>
      <c r="BY60" s="117"/>
      <c r="BZ60" s="117"/>
      <c r="CA60" t="str">
        <f t="shared" si="41"/>
        <v/>
      </c>
      <c r="CB60" t="str">
        <f t="shared" si="42"/>
        <v/>
      </c>
      <c r="CC60" t="str">
        <f t="shared" si="43"/>
        <v/>
      </c>
      <c r="CD60" t="str">
        <f t="shared" si="44"/>
        <v/>
      </c>
      <c r="CE60" t="str">
        <f t="shared" si="44"/>
        <v/>
      </c>
      <c r="CF60" t="str">
        <f t="shared" si="44"/>
        <v/>
      </c>
      <c r="CG60">
        <f t="shared" si="46"/>
        <v>0</v>
      </c>
    </row>
    <row r="61" spans="1:85" ht="38.25" customHeight="1" x14ac:dyDescent="0.25">
      <c r="A61" s="1" t="str">
        <f t="shared" si="30"/>
        <v/>
      </c>
      <c r="B61" s="32" t="str">
        <f t="shared" si="31"/>
        <v/>
      </c>
      <c r="C61" s="25" t="str">
        <f t="shared" si="32"/>
        <v/>
      </c>
      <c r="D61" s="25" t="str">
        <f t="shared" si="33"/>
        <v/>
      </c>
      <c r="E61" s="25" t="str">
        <f t="shared" si="34"/>
        <v/>
      </c>
      <c r="F61" s="25" t="str">
        <f t="shared" si="35"/>
        <v/>
      </c>
      <c r="G61" s="108" t="str">
        <f t="shared" si="47"/>
        <v/>
      </c>
      <c r="H61" s="108" t="str">
        <f t="shared" si="48"/>
        <v/>
      </c>
      <c r="I61" s="112" t="str">
        <f t="shared" si="49"/>
        <v/>
      </c>
      <c r="J61" s="112"/>
      <c r="K61" s="112"/>
      <c r="L61" s="113"/>
      <c r="M61" s="113"/>
      <c r="N61" s="224" t="str">
        <f t="shared" si="39"/>
        <v/>
      </c>
      <c r="O61" s="225" t="str">
        <f t="shared" si="40"/>
        <v/>
      </c>
      <c r="Q61" s="6">
        <v>59</v>
      </c>
      <c r="R61" s="47" t="str">
        <f t="shared" si="0"/>
        <v>-59</v>
      </c>
      <c r="S61" s="6"/>
      <c r="T61" s="48" t="str">
        <f t="shared" si="1"/>
        <v/>
      </c>
      <c r="U61" s="49" t="str">
        <f t="shared" si="2"/>
        <v/>
      </c>
      <c r="W61" s="51"/>
      <c r="X61" s="75" t="str">
        <f t="shared" si="3"/>
        <v/>
      </c>
      <c r="Y61" s="71" t="str">
        <f t="shared" si="4"/>
        <v/>
      </c>
      <c r="Z61" s="71" t="str">
        <f t="shared" si="5"/>
        <v/>
      </c>
      <c r="AA61" s="71" t="str">
        <f t="shared" si="6"/>
        <v/>
      </c>
      <c r="AB61" s="71" t="str">
        <f t="shared" si="7"/>
        <v/>
      </c>
      <c r="AC61" s="71" t="str">
        <f t="shared" si="8"/>
        <v/>
      </c>
      <c r="AD61" s="71" t="str">
        <f t="shared" si="9"/>
        <v/>
      </c>
      <c r="AE61" s="78" t="str">
        <f t="shared" si="10"/>
        <v/>
      </c>
      <c r="AF61" s="75" t="str">
        <f t="shared" si="11"/>
        <v/>
      </c>
      <c r="AG61" s="71" t="str">
        <f t="shared" si="12"/>
        <v/>
      </c>
      <c r="AH61" s="71" t="str">
        <f t="shared" si="13"/>
        <v/>
      </c>
      <c r="AI61" s="71" t="str">
        <f t="shared" si="14"/>
        <v/>
      </c>
      <c r="AJ61" s="71" t="str">
        <f t="shared" si="15"/>
        <v/>
      </c>
      <c r="AK61" s="71" t="str">
        <f t="shared" si="16"/>
        <v/>
      </c>
      <c r="AL61" s="71" t="str">
        <f t="shared" si="17"/>
        <v/>
      </c>
      <c r="AM61" s="78" t="str">
        <f t="shared" si="18"/>
        <v/>
      </c>
      <c r="AN61" s="75" t="str">
        <f t="shared" si="19"/>
        <v/>
      </c>
      <c r="AO61" s="71" t="str">
        <f t="shared" si="20"/>
        <v/>
      </c>
      <c r="AP61" s="71" t="str">
        <f t="shared" si="21"/>
        <v/>
      </c>
      <c r="AQ61" s="71" t="str">
        <f t="shared" si="22"/>
        <v/>
      </c>
      <c r="AR61" s="71" t="str">
        <f t="shared" si="23"/>
        <v/>
      </c>
      <c r="AS61" s="71" t="str">
        <f t="shared" si="24"/>
        <v/>
      </c>
      <c r="AT61" s="71" t="str">
        <f t="shared" si="25"/>
        <v/>
      </c>
      <c r="AU61" s="76" t="str">
        <f t="shared" si="26"/>
        <v/>
      </c>
      <c r="BF61" s="141">
        <v>32072</v>
      </c>
      <c r="BG61" s="142" t="s">
        <v>22839</v>
      </c>
      <c r="BH61" s="141" t="s">
        <v>478</v>
      </c>
      <c r="BI61" s="141" t="s">
        <v>176</v>
      </c>
      <c r="BJ61" s="141" t="s">
        <v>22840</v>
      </c>
      <c r="BK61" s="141" t="s">
        <v>2128</v>
      </c>
      <c r="BL61" s="141" t="s">
        <v>22841</v>
      </c>
      <c r="BM61" s="141">
        <v>46.29665</v>
      </c>
      <c r="BN61" s="141">
        <v>-71.662880000000001</v>
      </c>
      <c r="BO61" s="141">
        <v>1975</v>
      </c>
      <c r="BP61" s="143"/>
      <c r="BQ61" s="143" t="s">
        <v>27848</v>
      </c>
      <c r="BU61" s="117"/>
      <c r="BV61" s="117"/>
      <c r="BW61" s="117"/>
      <c r="BX61" s="117"/>
      <c r="BY61" s="117"/>
      <c r="BZ61" s="117"/>
      <c r="CA61" t="str">
        <f t="shared" si="41"/>
        <v/>
      </c>
      <c r="CB61" t="str">
        <f t="shared" si="42"/>
        <v/>
      </c>
      <c r="CC61" t="str">
        <f t="shared" si="43"/>
        <v/>
      </c>
      <c r="CD61" t="str">
        <f t="shared" si="44"/>
        <v/>
      </c>
      <c r="CE61" t="str">
        <f t="shared" si="44"/>
        <v/>
      </c>
      <c r="CF61" t="str">
        <f t="shared" si="44"/>
        <v/>
      </c>
      <c r="CG61">
        <f t="shared" si="46"/>
        <v>0</v>
      </c>
    </row>
    <row r="62" spans="1:85" ht="38.25" customHeight="1" x14ac:dyDescent="0.25">
      <c r="A62" s="1" t="str">
        <f t="shared" si="30"/>
        <v/>
      </c>
      <c r="B62" s="32" t="str">
        <f t="shared" si="31"/>
        <v/>
      </c>
      <c r="C62" s="25" t="str">
        <f t="shared" si="32"/>
        <v/>
      </c>
      <c r="D62" s="25" t="str">
        <f t="shared" si="33"/>
        <v/>
      </c>
      <c r="E62" s="25" t="str">
        <f t="shared" si="34"/>
        <v/>
      </c>
      <c r="F62" s="25" t="str">
        <f t="shared" si="35"/>
        <v/>
      </c>
      <c r="G62" s="108" t="str">
        <f t="shared" si="47"/>
        <v/>
      </c>
      <c r="H62" s="108" t="str">
        <f t="shared" si="48"/>
        <v/>
      </c>
      <c r="I62" s="112" t="str">
        <f t="shared" si="49"/>
        <v/>
      </c>
      <c r="J62" s="112"/>
      <c r="K62" s="112"/>
      <c r="L62" s="113"/>
      <c r="M62" s="113"/>
      <c r="N62" s="224" t="str">
        <f t="shared" si="39"/>
        <v/>
      </c>
      <c r="O62" s="225" t="str">
        <f t="shared" si="40"/>
        <v/>
      </c>
      <c r="Q62" s="6">
        <v>60</v>
      </c>
      <c r="R62" s="47" t="str">
        <f t="shared" si="0"/>
        <v>-60</v>
      </c>
      <c r="S62" s="6"/>
      <c r="T62" s="48" t="str">
        <f t="shared" si="1"/>
        <v/>
      </c>
      <c r="U62" s="49" t="str">
        <f t="shared" si="2"/>
        <v/>
      </c>
      <c r="W62" s="51"/>
      <c r="X62" s="75" t="str">
        <f t="shared" si="3"/>
        <v/>
      </c>
      <c r="Y62" s="71" t="str">
        <f t="shared" si="4"/>
        <v/>
      </c>
      <c r="Z62" s="71" t="str">
        <f t="shared" si="5"/>
        <v/>
      </c>
      <c r="AA62" s="71" t="str">
        <f t="shared" si="6"/>
        <v/>
      </c>
      <c r="AB62" s="71" t="str">
        <f t="shared" si="7"/>
        <v/>
      </c>
      <c r="AC62" s="71" t="str">
        <f t="shared" si="8"/>
        <v/>
      </c>
      <c r="AD62" s="71" t="str">
        <f t="shared" si="9"/>
        <v/>
      </c>
      <c r="AE62" s="78" t="str">
        <f t="shared" si="10"/>
        <v/>
      </c>
      <c r="AF62" s="75" t="str">
        <f t="shared" si="11"/>
        <v/>
      </c>
      <c r="AG62" s="71" t="str">
        <f t="shared" si="12"/>
        <v/>
      </c>
      <c r="AH62" s="71" t="str">
        <f t="shared" si="13"/>
        <v/>
      </c>
      <c r="AI62" s="71" t="str">
        <f t="shared" si="14"/>
        <v/>
      </c>
      <c r="AJ62" s="71" t="str">
        <f t="shared" si="15"/>
        <v/>
      </c>
      <c r="AK62" s="71" t="str">
        <f t="shared" si="16"/>
        <v/>
      </c>
      <c r="AL62" s="71" t="str">
        <f t="shared" si="17"/>
        <v/>
      </c>
      <c r="AM62" s="78" t="str">
        <f t="shared" si="18"/>
        <v/>
      </c>
      <c r="AN62" s="75" t="str">
        <f t="shared" si="19"/>
        <v/>
      </c>
      <c r="AO62" s="71" t="str">
        <f t="shared" si="20"/>
        <v/>
      </c>
      <c r="AP62" s="71" t="str">
        <f t="shared" si="21"/>
        <v/>
      </c>
      <c r="AQ62" s="71" t="str">
        <f t="shared" si="22"/>
        <v/>
      </c>
      <c r="AR62" s="71" t="str">
        <f t="shared" si="23"/>
        <v/>
      </c>
      <c r="AS62" s="71" t="str">
        <f t="shared" si="24"/>
        <v/>
      </c>
      <c r="AT62" s="71" t="str">
        <f t="shared" si="25"/>
        <v/>
      </c>
      <c r="AU62" s="76" t="str">
        <f t="shared" si="26"/>
        <v/>
      </c>
      <c r="BF62" s="141">
        <v>19020</v>
      </c>
      <c r="BG62" s="142" t="s">
        <v>1604</v>
      </c>
      <c r="BH62" s="141" t="s">
        <v>478</v>
      </c>
      <c r="BI62" s="141" t="s">
        <v>176</v>
      </c>
      <c r="BJ62" s="141"/>
      <c r="BK62" s="141" t="s">
        <v>1605</v>
      </c>
      <c r="BL62" s="141" t="s">
        <v>1606</v>
      </c>
      <c r="BM62" s="141">
        <v>46.468224411155802</v>
      </c>
      <c r="BN62" s="141">
        <v>-70.610990134246407</v>
      </c>
      <c r="BO62" s="141">
        <v>2007</v>
      </c>
      <c r="BP62" s="143" t="s">
        <v>23891</v>
      </c>
      <c r="BQ62" s="143" t="s">
        <v>17560</v>
      </c>
      <c r="BU62" s="117"/>
      <c r="BV62" s="117"/>
      <c r="BW62" s="117"/>
      <c r="BX62" s="117"/>
      <c r="BY62" s="117"/>
      <c r="BZ62" s="117"/>
      <c r="CA62" t="str">
        <f t="shared" si="41"/>
        <v/>
      </c>
      <c r="CB62" t="str">
        <f t="shared" si="42"/>
        <v/>
      </c>
      <c r="CC62" t="str">
        <f t="shared" si="43"/>
        <v/>
      </c>
      <c r="CD62" t="str">
        <f t="shared" si="44"/>
        <v/>
      </c>
      <c r="CE62" t="str">
        <f t="shared" si="44"/>
        <v/>
      </c>
      <c r="CF62" t="str">
        <f t="shared" si="44"/>
        <v/>
      </c>
      <c r="CG62">
        <f t="shared" si="46"/>
        <v>0</v>
      </c>
    </row>
    <row r="63" spans="1:85" ht="38.25" customHeight="1" x14ac:dyDescent="0.25">
      <c r="A63" s="1" t="str">
        <f t="shared" si="30"/>
        <v/>
      </c>
      <c r="B63" s="32" t="str">
        <f t="shared" si="31"/>
        <v/>
      </c>
      <c r="C63" s="25" t="str">
        <f t="shared" si="32"/>
        <v/>
      </c>
      <c r="D63" s="25" t="str">
        <f t="shared" si="33"/>
        <v/>
      </c>
      <c r="E63" s="25" t="str">
        <f t="shared" si="34"/>
        <v/>
      </c>
      <c r="F63" s="25" t="str">
        <f t="shared" si="35"/>
        <v/>
      </c>
      <c r="G63" s="108" t="str">
        <f t="shared" si="47"/>
        <v/>
      </c>
      <c r="H63" s="108" t="str">
        <f t="shared" si="48"/>
        <v/>
      </c>
      <c r="I63" s="112" t="str">
        <f t="shared" si="49"/>
        <v/>
      </c>
      <c r="J63" s="112"/>
      <c r="K63" s="112"/>
      <c r="L63" s="113"/>
      <c r="M63" s="113"/>
      <c r="N63" s="224" t="str">
        <f t="shared" si="39"/>
        <v/>
      </c>
      <c r="O63" s="225" t="str">
        <f t="shared" si="40"/>
        <v/>
      </c>
      <c r="Q63" s="6">
        <v>61</v>
      </c>
      <c r="R63" s="47" t="str">
        <f t="shared" si="0"/>
        <v>-61</v>
      </c>
      <c r="S63" s="6"/>
      <c r="T63" s="48" t="str">
        <f t="shared" si="1"/>
        <v/>
      </c>
      <c r="U63" s="49" t="str">
        <f t="shared" si="2"/>
        <v/>
      </c>
      <c r="W63" s="51"/>
      <c r="X63" s="75" t="str">
        <f t="shared" si="3"/>
        <v/>
      </c>
      <c r="Y63" s="71" t="str">
        <f t="shared" si="4"/>
        <v/>
      </c>
      <c r="Z63" s="71" t="str">
        <f t="shared" si="5"/>
        <v/>
      </c>
      <c r="AA63" s="71" t="str">
        <f t="shared" si="6"/>
        <v/>
      </c>
      <c r="AB63" s="71" t="str">
        <f t="shared" si="7"/>
        <v/>
      </c>
      <c r="AC63" s="71" t="str">
        <f t="shared" si="8"/>
        <v/>
      </c>
      <c r="AD63" s="71" t="str">
        <f t="shared" si="9"/>
        <v/>
      </c>
      <c r="AE63" s="78" t="str">
        <f t="shared" si="10"/>
        <v/>
      </c>
      <c r="AF63" s="75" t="str">
        <f t="shared" si="11"/>
        <v/>
      </c>
      <c r="AG63" s="71" t="str">
        <f t="shared" si="12"/>
        <v/>
      </c>
      <c r="AH63" s="71" t="str">
        <f t="shared" si="13"/>
        <v/>
      </c>
      <c r="AI63" s="71" t="str">
        <f t="shared" si="14"/>
        <v/>
      </c>
      <c r="AJ63" s="71" t="str">
        <f t="shared" si="15"/>
        <v/>
      </c>
      <c r="AK63" s="71" t="str">
        <f t="shared" si="16"/>
        <v/>
      </c>
      <c r="AL63" s="71" t="str">
        <f t="shared" si="17"/>
        <v/>
      </c>
      <c r="AM63" s="78" t="str">
        <f t="shared" si="18"/>
        <v/>
      </c>
      <c r="AN63" s="75" t="str">
        <f t="shared" si="19"/>
        <v/>
      </c>
      <c r="AO63" s="71" t="str">
        <f t="shared" si="20"/>
        <v/>
      </c>
      <c r="AP63" s="71" t="str">
        <f t="shared" si="21"/>
        <v/>
      </c>
      <c r="AQ63" s="71" t="str">
        <f t="shared" si="22"/>
        <v/>
      </c>
      <c r="AR63" s="71" t="str">
        <f t="shared" si="23"/>
        <v/>
      </c>
      <c r="AS63" s="71" t="str">
        <f t="shared" si="24"/>
        <v/>
      </c>
      <c r="AT63" s="71" t="str">
        <f t="shared" si="25"/>
        <v/>
      </c>
      <c r="AU63" s="76" t="str">
        <f t="shared" si="26"/>
        <v/>
      </c>
      <c r="BF63" s="141">
        <v>19020</v>
      </c>
      <c r="BG63" s="142" t="s">
        <v>1607</v>
      </c>
      <c r="BH63" s="141" t="s">
        <v>478</v>
      </c>
      <c r="BI63" s="141" t="s">
        <v>177</v>
      </c>
      <c r="BJ63" s="141"/>
      <c r="BK63" s="141" t="s">
        <v>464</v>
      </c>
      <c r="BL63" s="141" t="s">
        <v>1608</v>
      </c>
      <c r="BM63" s="141">
        <v>46.467496718789803</v>
      </c>
      <c r="BN63" s="141">
        <v>-70.635090019646796</v>
      </c>
      <c r="BO63" s="141">
        <v>1983</v>
      </c>
      <c r="BP63" s="143" t="s">
        <v>485</v>
      </c>
      <c r="BQ63" s="143" t="s">
        <v>17560</v>
      </c>
      <c r="BU63" s="117" t="b">
        <v>1</v>
      </c>
      <c r="BV63" s="117"/>
      <c r="BW63" s="117"/>
      <c r="BX63" s="117"/>
      <c r="BY63" s="117"/>
      <c r="BZ63" s="117"/>
      <c r="CA63">
        <f t="shared" si="41"/>
        <v>15</v>
      </c>
      <c r="CB63" t="str">
        <f t="shared" si="42"/>
        <v/>
      </c>
      <c r="CC63" t="str">
        <f t="shared" si="43"/>
        <v/>
      </c>
      <c r="CD63" t="str">
        <f t="shared" si="44"/>
        <v/>
      </c>
      <c r="CE63" t="str">
        <f t="shared" si="44"/>
        <v/>
      </c>
      <c r="CF63" t="str">
        <f t="shared" si="44"/>
        <v/>
      </c>
      <c r="CG63">
        <f t="shared" si="46"/>
        <v>15</v>
      </c>
    </row>
    <row r="64" spans="1:85" ht="38.25" customHeight="1" x14ac:dyDescent="0.25">
      <c r="A64" s="1" t="str">
        <f t="shared" si="30"/>
        <v/>
      </c>
      <c r="B64" s="32" t="str">
        <f t="shared" si="31"/>
        <v/>
      </c>
      <c r="C64" s="25" t="str">
        <f t="shared" si="32"/>
        <v/>
      </c>
      <c r="D64" s="25" t="str">
        <f t="shared" si="33"/>
        <v/>
      </c>
      <c r="E64" s="25" t="str">
        <f t="shared" si="34"/>
        <v/>
      </c>
      <c r="F64" s="25" t="str">
        <f t="shared" si="35"/>
        <v/>
      </c>
      <c r="G64" s="108" t="str">
        <f t="shared" si="47"/>
        <v/>
      </c>
      <c r="H64" s="108" t="str">
        <f t="shared" si="48"/>
        <v/>
      </c>
      <c r="I64" s="112" t="str">
        <f t="shared" si="49"/>
        <v/>
      </c>
      <c r="J64" s="112"/>
      <c r="K64" s="112"/>
      <c r="L64" s="113"/>
      <c r="M64" s="113"/>
      <c r="N64" s="224" t="str">
        <f t="shared" si="39"/>
        <v/>
      </c>
      <c r="O64" s="225" t="str">
        <f t="shared" si="40"/>
        <v/>
      </c>
      <c r="Q64" s="6">
        <v>62</v>
      </c>
      <c r="R64" s="47" t="str">
        <f t="shared" si="0"/>
        <v>-62</v>
      </c>
      <c r="S64" s="6"/>
      <c r="T64" s="48" t="str">
        <f t="shared" si="1"/>
        <v/>
      </c>
      <c r="U64" s="49" t="str">
        <f t="shared" si="2"/>
        <v/>
      </c>
      <c r="W64" s="51"/>
      <c r="X64" s="75" t="str">
        <f t="shared" si="3"/>
        <v/>
      </c>
      <c r="Y64" s="71" t="str">
        <f t="shared" si="4"/>
        <v/>
      </c>
      <c r="Z64" s="71" t="str">
        <f t="shared" si="5"/>
        <v/>
      </c>
      <c r="AA64" s="71" t="str">
        <f t="shared" si="6"/>
        <v/>
      </c>
      <c r="AB64" s="71" t="str">
        <f t="shared" si="7"/>
        <v/>
      </c>
      <c r="AC64" s="71" t="str">
        <f t="shared" si="8"/>
        <v/>
      </c>
      <c r="AD64" s="71" t="str">
        <f t="shared" si="9"/>
        <v/>
      </c>
      <c r="AE64" s="78" t="str">
        <f t="shared" si="10"/>
        <v/>
      </c>
      <c r="AF64" s="75" t="str">
        <f t="shared" si="11"/>
        <v/>
      </c>
      <c r="AG64" s="71" t="str">
        <f t="shared" si="12"/>
        <v/>
      </c>
      <c r="AH64" s="71" t="str">
        <f t="shared" si="13"/>
        <v/>
      </c>
      <c r="AI64" s="71" t="str">
        <f t="shared" si="14"/>
        <v/>
      </c>
      <c r="AJ64" s="71" t="str">
        <f t="shared" si="15"/>
        <v/>
      </c>
      <c r="AK64" s="71" t="str">
        <f t="shared" si="16"/>
        <v/>
      </c>
      <c r="AL64" s="71" t="str">
        <f t="shared" si="17"/>
        <v/>
      </c>
      <c r="AM64" s="78" t="str">
        <f t="shared" si="18"/>
        <v/>
      </c>
      <c r="AN64" s="75" t="str">
        <f t="shared" si="19"/>
        <v/>
      </c>
      <c r="AO64" s="71" t="str">
        <f t="shared" si="20"/>
        <v/>
      </c>
      <c r="AP64" s="71" t="str">
        <f t="shared" si="21"/>
        <v/>
      </c>
      <c r="AQ64" s="71" t="str">
        <f t="shared" si="22"/>
        <v/>
      </c>
      <c r="AR64" s="71" t="str">
        <f t="shared" si="23"/>
        <v/>
      </c>
      <c r="AS64" s="71" t="str">
        <f t="shared" si="24"/>
        <v/>
      </c>
      <c r="AT64" s="71" t="str">
        <f t="shared" si="25"/>
        <v/>
      </c>
      <c r="AU64" s="76" t="str">
        <f t="shared" si="26"/>
        <v/>
      </c>
      <c r="BF64" s="141">
        <v>51035</v>
      </c>
      <c r="BG64" s="142" t="s">
        <v>10621</v>
      </c>
      <c r="BH64" s="141" t="s">
        <v>478</v>
      </c>
      <c r="BI64" s="141" t="s">
        <v>1268</v>
      </c>
      <c r="BJ64" s="141" t="s">
        <v>10568</v>
      </c>
      <c r="BK64" s="141" t="s">
        <v>5039</v>
      </c>
      <c r="BL64" s="141" t="s">
        <v>10566</v>
      </c>
      <c r="BM64" s="141">
        <v>46.323892981119997</v>
      </c>
      <c r="BN64" s="141">
        <v>-73.109681199765504</v>
      </c>
      <c r="BO64" s="141">
        <v>2004</v>
      </c>
      <c r="BP64" s="143" t="s">
        <v>24560</v>
      </c>
      <c r="BQ64" s="143" t="s">
        <v>17560</v>
      </c>
      <c r="BU64" s="117"/>
      <c r="BV64" s="117"/>
      <c r="BW64" s="117"/>
      <c r="BX64" s="117"/>
      <c r="BY64" s="117"/>
      <c r="BZ64" s="117"/>
      <c r="CA64" t="str">
        <f t="shared" si="41"/>
        <v/>
      </c>
      <c r="CB64" t="str">
        <f t="shared" si="42"/>
        <v/>
      </c>
      <c r="CC64" t="str">
        <f t="shared" si="43"/>
        <v/>
      </c>
      <c r="CD64" t="str">
        <f t="shared" si="44"/>
        <v/>
      </c>
      <c r="CE64" t="str">
        <f t="shared" si="44"/>
        <v/>
      </c>
      <c r="CF64" t="str">
        <f t="shared" si="44"/>
        <v/>
      </c>
      <c r="CG64">
        <f t="shared" si="46"/>
        <v>0</v>
      </c>
    </row>
    <row r="65" spans="1:85" ht="38.25" customHeight="1" x14ac:dyDescent="0.25">
      <c r="A65" s="1" t="str">
        <f t="shared" si="30"/>
        <v/>
      </c>
      <c r="B65" s="32" t="str">
        <f t="shared" si="31"/>
        <v/>
      </c>
      <c r="C65" s="25" t="str">
        <f t="shared" si="32"/>
        <v/>
      </c>
      <c r="D65" s="25" t="str">
        <f t="shared" si="33"/>
        <v/>
      </c>
      <c r="E65" s="25" t="str">
        <f t="shared" si="34"/>
        <v/>
      </c>
      <c r="F65" s="25" t="str">
        <f t="shared" si="35"/>
        <v/>
      </c>
      <c r="G65" s="108" t="str">
        <f t="shared" si="47"/>
        <v/>
      </c>
      <c r="H65" s="108" t="str">
        <f t="shared" si="48"/>
        <v/>
      </c>
      <c r="I65" s="112" t="str">
        <f t="shared" si="49"/>
        <v/>
      </c>
      <c r="J65" s="112"/>
      <c r="K65" s="112"/>
      <c r="L65" s="113"/>
      <c r="M65" s="113"/>
      <c r="N65" s="224" t="str">
        <f t="shared" si="39"/>
        <v/>
      </c>
      <c r="O65" s="225" t="str">
        <f t="shared" si="40"/>
        <v/>
      </c>
      <c r="Q65" s="6">
        <v>63</v>
      </c>
      <c r="R65" s="47" t="str">
        <f t="shared" si="0"/>
        <v>-63</v>
      </c>
      <c r="S65" s="6"/>
      <c r="T65" s="48" t="str">
        <f t="shared" si="1"/>
        <v/>
      </c>
      <c r="U65" s="49" t="str">
        <f t="shared" si="2"/>
        <v/>
      </c>
      <c r="W65" s="51"/>
      <c r="X65" s="75" t="str">
        <f t="shared" si="3"/>
        <v/>
      </c>
      <c r="Y65" s="71" t="str">
        <f t="shared" si="4"/>
        <v/>
      </c>
      <c r="Z65" s="71" t="str">
        <f t="shared" si="5"/>
        <v/>
      </c>
      <c r="AA65" s="71" t="str">
        <f t="shared" si="6"/>
        <v/>
      </c>
      <c r="AB65" s="71" t="str">
        <f t="shared" si="7"/>
        <v/>
      </c>
      <c r="AC65" s="71" t="str">
        <f t="shared" si="8"/>
        <v/>
      </c>
      <c r="AD65" s="71" t="str">
        <f t="shared" si="9"/>
        <v/>
      </c>
      <c r="AE65" s="78" t="str">
        <f t="shared" si="10"/>
        <v/>
      </c>
      <c r="AF65" s="75" t="str">
        <f t="shared" si="11"/>
        <v/>
      </c>
      <c r="AG65" s="71" t="str">
        <f t="shared" si="12"/>
        <v/>
      </c>
      <c r="AH65" s="71" t="str">
        <f t="shared" si="13"/>
        <v/>
      </c>
      <c r="AI65" s="71" t="str">
        <f t="shared" si="14"/>
        <v/>
      </c>
      <c r="AJ65" s="71" t="str">
        <f t="shared" si="15"/>
        <v/>
      </c>
      <c r="AK65" s="71" t="str">
        <f t="shared" si="16"/>
        <v/>
      </c>
      <c r="AL65" s="71" t="str">
        <f t="shared" si="17"/>
        <v/>
      </c>
      <c r="AM65" s="78" t="str">
        <f t="shared" si="18"/>
        <v/>
      </c>
      <c r="AN65" s="75" t="str">
        <f t="shared" si="19"/>
        <v/>
      </c>
      <c r="AO65" s="71" t="str">
        <f t="shared" si="20"/>
        <v/>
      </c>
      <c r="AP65" s="71" t="str">
        <f t="shared" si="21"/>
        <v/>
      </c>
      <c r="AQ65" s="71" t="str">
        <f t="shared" si="22"/>
        <v/>
      </c>
      <c r="AR65" s="71" t="str">
        <f t="shared" si="23"/>
        <v/>
      </c>
      <c r="AS65" s="71" t="str">
        <f t="shared" si="24"/>
        <v/>
      </c>
      <c r="AT65" s="71" t="str">
        <f t="shared" si="25"/>
        <v/>
      </c>
      <c r="AU65" s="76" t="str">
        <f t="shared" si="26"/>
        <v/>
      </c>
      <c r="BF65" s="141">
        <v>51035</v>
      </c>
      <c r="BG65" s="142" t="s">
        <v>10622</v>
      </c>
      <c r="BH65" s="141" t="s">
        <v>478</v>
      </c>
      <c r="BI65" s="141" t="s">
        <v>177</v>
      </c>
      <c r="BJ65" s="141" t="s">
        <v>10570</v>
      </c>
      <c r="BK65" s="141" t="s">
        <v>5039</v>
      </c>
      <c r="BL65" s="141" t="s">
        <v>10566</v>
      </c>
      <c r="BM65" s="141">
        <v>46.323892981119997</v>
      </c>
      <c r="BN65" s="141">
        <v>-73.109681199765504</v>
      </c>
      <c r="BO65" s="141">
        <v>2004</v>
      </c>
      <c r="BP65" s="143" t="s">
        <v>24560</v>
      </c>
      <c r="BQ65" s="143" t="s">
        <v>17560</v>
      </c>
      <c r="BU65" s="117"/>
      <c r="BV65" s="117"/>
      <c r="BW65" s="117"/>
      <c r="BX65" s="117"/>
      <c r="BY65" s="117"/>
      <c r="BZ65" s="117"/>
      <c r="CA65" t="str">
        <f t="shared" si="41"/>
        <v/>
      </c>
      <c r="CB65" t="str">
        <f t="shared" si="42"/>
        <v/>
      </c>
      <c r="CC65" t="str">
        <f t="shared" si="43"/>
        <v/>
      </c>
      <c r="CD65" t="str">
        <f t="shared" si="44"/>
        <v/>
      </c>
      <c r="CE65" t="str">
        <f t="shared" si="44"/>
        <v/>
      </c>
      <c r="CF65" t="str">
        <f t="shared" si="44"/>
        <v/>
      </c>
      <c r="CG65">
        <f t="shared" si="46"/>
        <v>0</v>
      </c>
    </row>
    <row r="66" spans="1:85" ht="38.25" customHeight="1" x14ac:dyDescent="0.25">
      <c r="A66" s="1" t="str">
        <f t="shared" si="30"/>
        <v/>
      </c>
      <c r="B66" s="32" t="str">
        <f t="shared" si="31"/>
        <v/>
      </c>
      <c r="C66" s="25" t="str">
        <f t="shared" si="32"/>
        <v/>
      </c>
      <c r="D66" s="25" t="str">
        <f t="shared" si="33"/>
        <v/>
      </c>
      <c r="E66" s="25" t="str">
        <f t="shared" si="34"/>
        <v/>
      </c>
      <c r="F66" s="25" t="str">
        <f t="shared" si="35"/>
        <v/>
      </c>
      <c r="G66" s="108" t="str">
        <f t="shared" si="47"/>
        <v/>
      </c>
      <c r="H66" s="108" t="str">
        <f t="shared" si="48"/>
        <v/>
      </c>
      <c r="I66" s="112" t="str">
        <f t="shared" si="49"/>
        <v/>
      </c>
      <c r="J66" s="112"/>
      <c r="K66" s="112"/>
      <c r="L66" s="113"/>
      <c r="M66" s="113"/>
      <c r="N66" s="224" t="str">
        <f t="shared" si="39"/>
        <v/>
      </c>
      <c r="O66" s="225" t="str">
        <f t="shared" si="40"/>
        <v/>
      </c>
      <c r="Q66" s="6">
        <v>64</v>
      </c>
      <c r="R66" s="47" t="str">
        <f t="shared" si="0"/>
        <v>-64</v>
      </c>
      <c r="S66" s="6"/>
      <c r="T66" s="48" t="str">
        <f t="shared" si="1"/>
        <v/>
      </c>
      <c r="U66" s="49" t="str">
        <f t="shared" si="2"/>
        <v/>
      </c>
      <c r="W66" s="51"/>
      <c r="X66" s="75" t="str">
        <f t="shared" si="3"/>
        <v/>
      </c>
      <c r="Y66" s="71" t="str">
        <f t="shared" si="4"/>
        <v/>
      </c>
      <c r="Z66" s="71" t="str">
        <f t="shared" si="5"/>
        <v/>
      </c>
      <c r="AA66" s="71" t="str">
        <f t="shared" si="6"/>
        <v/>
      </c>
      <c r="AB66" s="71" t="str">
        <f t="shared" si="7"/>
        <v/>
      </c>
      <c r="AC66" s="71" t="str">
        <f t="shared" si="8"/>
        <v/>
      </c>
      <c r="AD66" s="71" t="str">
        <f t="shared" si="9"/>
        <v/>
      </c>
      <c r="AE66" s="78" t="str">
        <f t="shared" si="10"/>
        <v/>
      </c>
      <c r="AF66" s="75" t="str">
        <f t="shared" si="11"/>
        <v/>
      </c>
      <c r="AG66" s="71" t="str">
        <f t="shared" si="12"/>
        <v/>
      </c>
      <c r="AH66" s="71" t="str">
        <f t="shared" si="13"/>
        <v/>
      </c>
      <c r="AI66" s="71" t="str">
        <f t="shared" si="14"/>
        <v/>
      </c>
      <c r="AJ66" s="71" t="str">
        <f t="shared" si="15"/>
        <v/>
      </c>
      <c r="AK66" s="71" t="str">
        <f t="shared" si="16"/>
        <v/>
      </c>
      <c r="AL66" s="71" t="str">
        <f t="shared" si="17"/>
        <v/>
      </c>
      <c r="AM66" s="78" t="str">
        <f t="shared" si="18"/>
        <v/>
      </c>
      <c r="AN66" s="75" t="str">
        <f t="shared" si="19"/>
        <v/>
      </c>
      <c r="AO66" s="71" t="str">
        <f t="shared" si="20"/>
        <v/>
      </c>
      <c r="AP66" s="71" t="str">
        <f t="shared" si="21"/>
        <v/>
      </c>
      <c r="AQ66" s="71" t="str">
        <f t="shared" si="22"/>
        <v/>
      </c>
      <c r="AR66" s="71" t="str">
        <f t="shared" si="23"/>
        <v/>
      </c>
      <c r="AS66" s="71" t="str">
        <f t="shared" si="24"/>
        <v/>
      </c>
      <c r="AT66" s="71" t="str">
        <f t="shared" si="25"/>
        <v/>
      </c>
      <c r="AU66" s="76" t="str">
        <f t="shared" si="26"/>
        <v/>
      </c>
      <c r="BF66" s="141">
        <v>51035</v>
      </c>
      <c r="BG66" s="142" t="s">
        <v>10623</v>
      </c>
      <c r="BH66" s="141" t="s">
        <v>478</v>
      </c>
      <c r="BI66" s="141" t="s">
        <v>176</v>
      </c>
      <c r="BJ66" s="141" t="s">
        <v>10572</v>
      </c>
      <c r="BK66" s="141" t="s">
        <v>10573</v>
      </c>
      <c r="BL66" s="141" t="s">
        <v>10574</v>
      </c>
      <c r="BM66" s="141">
        <v>46.387111034280998</v>
      </c>
      <c r="BN66" s="141">
        <v>-73.067989300830803</v>
      </c>
      <c r="BO66" s="141">
        <v>2004</v>
      </c>
      <c r="BP66" s="143" t="s">
        <v>24560</v>
      </c>
      <c r="BQ66" s="143" t="s">
        <v>17560</v>
      </c>
      <c r="BU66" s="117" t="b">
        <v>0</v>
      </c>
      <c r="BV66" s="117"/>
      <c r="BW66" s="117"/>
      <c r="BX66" s="117"/>
      <c r="BY66" s="117"/>
      <c r="BZ66" s="117"/>
      <c r="CA66" t="str">
        <f t="shared" si="41"/>
        <v/>
      </c>
      <c r="CB66" t="str">
        <f t="shared" si="42"/>
        <v/>
      </c>
      <c r="CC66" t="str">
        <f t="shared" si="43"/>
        <v/>
      </c>
      <c r="CD66" t="str">
        <f t="shared" si="44"/>
        <v/>
      </c>
      <c r="CE66" t="str">
        <f t="shared" si="44"/>
        <v/>
      </c>
      <c r="CF66" t="str">
        <f t="shared" si="44"/>
        <v/>
      </c>
      <c r="CG66">
        <f t="shared" si="46"/>
        <v>0</v>
      </c>
    </row>
    <row r="67" spans="1:85" ht="38.25" customHeight="1" x14ac:dyDescent="0.25">
      <c r="A67" s="1" t="str">
        <f t="shared" si="30"/>
        <v/>
      </c>
      <c r="B67" s="32" t="str">
        <f t="shared" si="31"/>
        <v/>
      </c>
      <c r="C67" s="25" t="str">
        <f t="shared" si="32"/>
        <v/>
      </c>
      <c r="D67" s="25" t="str">
        <f t="shared" si="33"/>
        <v/>
      </c>
      <c r="E67" s="25" t="str">
        <f t="shared" si="34"/>
        <v/>
      </c>
      <c r="F67" s="25" t="str">
        <f t="shared" si="35"/>
        <v/>
      </c>
      <c r="G67" s="108" t="str">
        <f t="shared" si="47"/>
        <v/>
      </c>
      <c r="H67" s="108" t="str">
        <f t="shared" si="48"/>
        <v/>
      </c>
      <c r="I67" s="112" t="str">
        <f t="shared" si="49"/>
        <v/>
      </c>
      <c r="J67" s="112"/>
      <c r="K67" s="112"/>
      <c r="L67" s="113"/>
      <c r="M67" s="113"/>
      <c r="N67" s="224" t="str">
        <f t="shared" si="39"/>
        <v/>
      </c>
      <c r="O67" s="225" t="str">
        <f t="shared" si="40"/>
        <v/>
      </c>
      <c r="Q67" s="6">
        <v>65</v>
      </c>
      <c r="R67" s="47" t="str">
        <f t="shared" ref="R67:R130" si="50">Code_geo&amp;"-"&amp;Q67</f>
        <v>-65</v>
      </c>
      <c r="S67" s="6"/>
      <c r="T67" s="48" t="str">
        <f t="shared" ref="T67:T130" si="51">IF(AND(B77=$S$3,(OR(C77=$W$10,C77=$W$11,C77=$W$12,C77=$W$13))),1,"")</f>
        <v/>
      </c>
      <c r="U67" s="49" t="str">
        <f t="shared" ref="U67:U130" si="52">IF(AND(B77=$S$4,(OR(C77=$W$5,C77=$W$6,C77=$W$7,C77=$W$8))),1,"")</f>
        <v/>
      </c>
      <c r="W67" s="51"/>
      <c r="X67" s="75" t="str">
        <f t="shared" si="3"/>
        <v/>
      </c>
      <c r="Y67" s="71" t="str">
        <f t="shared" si="4"/>
        <v/>
      </c>
      <c r="Z67" s="71" t="str">
        <f t="shared" si="5"/>
        <v/>
      </c>
      <c r="AA67" s="71" t="str">
        <f t="shared" si="6"/>
        <v/>
      </c>
      <c r="AB67" s="71" t="str">
        <f t="shared" si="7"/>
        <v/>
      </c>
      <c r="AC67" s="71" t="str">
        <f t="shared" si="8"/>
        <v/>
      </c>
      <c r="AD67" s="71" t="str">
        <f t="shared" si="9"/>
        <v/>
      </c>
      <c r="AE67" s="78" t="str">
        <f t="shared" si="10"/>
        <v/>
      </c>
      <c r="AF67" s="75" t="str">
        <f t="shared" si="11"/>
        <v/>
      </c>
      <c r="AG67" s="71" t="str">
        <f t="shared" si="12"/>
        <v/>
      </c>
      <c r="AH67" s="71" t="str">
        <f t="shared" si="13"/>
        <v/>
      </c>
      <c r="AI67" s="71" t="str">
        <f t="shared" si="14"/>
        <v/>
      </c>
      <c r="AJ67" s="71" t="str">
        <f t="shared" si="15"/>
        <v/>
      </c>
      <c r="AK67" s="71" t="str">
        <f t="shared" si="16"/>
        <v/>
      </c>
      <c r="AL67" s="71" t="str">
        <f t="shared" si="17"/>
        <v/>
      </c>
      <c r="AM67" s="78" t="str">
        <f t="shared" si="18"/>
        <v/>
      </c>
      <c r="AN67" s="75" t="str">
        <f t="shared" si="19"/>
        <v/>
      </c>
      <c r="AO67" s="71" t="str">
        <f t="shared" si="20"/>
        <v/>
      </c>
      <c r="AP67" s="71" t="str">
        <f t="shared" si="21"/>
        <v/>
      </c>
      <c r="AQ67" s="71" t="str">
        <f t="shared" si="22"/>
        <v/>
      </c>
      <c r="AR67" s="71" t="str">
        <f t="shared" si="23"/>
        <v/>
      </c>
      <c r="AS67" s="71" t="str">
        <f t="shared" si="24"/>
        <v/>
      </c>
      <c r="AT67" s="71" t="str">
        <f t="shared" si="25"/>
        <v/>
      </c>
      <c r="AU67" s="76" t="str">
        <f t="shared" si="26"/>
        <v/>
      </c>
      <c r="BF67" s="141">
        <v>19025</v>
      </c>
      <c r="BG67" s="142" t="s">
        <v>1802</v>
      </c>
      <c r="BH67" s="141" t="s">
        <v>478</v>
      </c>
      <c r="BI67" s="141" t="s">
        <v>176</v>
      </c>
      <c r="BJ67" s="141"/>
      <c r="BK67" s="141" t="s">
        <v>1525</v>
      </c>
      <c r="BL67" s="141" t="s">
        <v>1803</v>
      </c>
      <c r="BM67" s="141">
        <v>46.546365632711797</v>
      </c>
      <c r="BN67" s="141">
        <v>-70.762903856264799</v>
      </c>
      <c r="BO67" s="141">
        <v>2008</v>
      </c>
      <c r="BP67" s="143" t="s">
        <v>23909</v>
      </c>
      <c r="BQ67" s="143" t="s">
        <v>17560</v>
      </c>
      <c r="BU67" s="117"/>
      <c r="BV67" s="117"/>
      <c r="BW67" s="117"/>
      <c r="BX67" s="117"/>
      <c r="BY67" s="117"/>
      <c r="BZ67" s="117"/>
      <c r="CA67" t="str">
        <f t="shared" si="41"/>
        <v/>
      </c>
      <c r="CB67" t="str">
        <f t="shared" si="42"/>
        <v/>
      </c>
      <c r="CC67" t="str">
        <f t="shared" si="43"/>
        <v/>
      </c>
      <c r="CD67" t="str">
        <f t="shared" si="44"/>
        <v/>
      </c>
      <c r="CE67" t="str">
        <f t="shared" si="44"/>
        <v/>
      </c>
      <c r="CF67" t="str">
        <f t="shared" si="44"/>
        <v/>
      </c>
      <c r="CG67">
        <f t="shared" si="46"/>
        <v>0</v>
      </c>
    </row>
    <row r="68" spans="1:85" ht="38.25" customHeight="1" x14ac:dyDescent="0.25">
      <c r="A68" s="1" t="str">
        <f t="shared" si="30"/>
        <v/>
      </c>
      <c r="B68" s="32" t="str">
        <f t="shared" si="31"/>
        <v/>
      </c>
      <c r="C68" s="25" t="str">
        <f t="shared" si="32"/>
        <v/>
      </c>
      <c r="D68" s="25" t="str">
        <f t="shared" si="33"/>
        <v/>
      </c>
      <c r="E68" s="25" t="str">
        <f t="shared" si="34"/>
        <v/>
      </c>
      <c r="F68" s="25" t="str">
        <f t="shared" si="35"/>
        <v/>
      </c>
      <c r="G68" s="108" t="str">
        <f t="shared" si="47"/>
        <v/>
      </c>
      <c r="H68" s="108" t="str">
        <f t="shared" si="48"/>
        <v/>
      </c>
      <c r="I68" s="112" t="str">
        <f t="shared" si="49"/>
        <v/>
      </c>
      <c r="J68" s="112"/>
      <c r="K68" s="112"/>
      <c r="L68" s="113"/>
      <c r="M68" s="113"/>
      <c r="N68" s="224" t="str">
        <f t="shared" si="39"/>
        <v/>
      </c>
      <c r="O68" s="225" t="str">
        <f t="shared" si="40"/>
        <v/>
      </c>
      <c r="Q68" s="6">
        <v>66</v>
      </c>
      <c r="R68" s="47" t="str">
        <f t="shared" si="50"/>
        <v>-66</v>
      </c>
      <c r="S68" s="6"/>
      <c r="T68" s="48" t="str">
        <f t="shared" si="51"/>
        <v/>
      </c>
      <c r="U68" s="49" t="str">
        <f t="shared" si="52"/>
        <v/>
      </c>
      <c r="W68" s="51"/>
      <c r="X68" s="75" t="str">
        <f t="shared" ref="X68:X131" si="53">IF($C77=$BE$3,$L77+$M77,"")</f>
        <v/>
      </c>
      <c r="Y68" s="71" t="str">
        <f t="shared" ref="Y68:Y131" si="54">IF($C77=$BE$4,$L77+$M77,"")</f>
        <v/>
      </c>
      <c r="Z68" s="71" t="str">
        <f t="shared" ref="Z68:Z131" si="55">IF($C77=$BE$5,$L77+$M77,"")</f>
        <v/>
      </c>
      <c r="AA68" s="71" t="str">
        <f t="shared" ref="AA68:AA131" si="56">IF($C77=$BE$6,$L77+$M77,"")</f>
        <v/>
      </c>
      <c r="AB68" s="71" t="str">
        <f t="shared" ref="AB68:AB131" si="57">IF($C77=$BE$7,$L77+$M77,"")</f>
        <v/>
      </c>
      <c r="AC68" s="71" t="str">
        <f t="shared" ref="AC68:AC131" si="58">IF($C77=$BE$8,$L77+$M77,"")</f>
        <v/>
      </c>
      <c r="AD68" s="71" t="str">
        <f t="shared" ref="AD68:AD131" si="59">IF($C77=$BE$9,$L77+$M77,"")</f>
        <v/>
      </c>
      <c r="AE68" s="78" t="str">
        <f t="shared" ref="AE68:AE131" si="60">IF($C77=$BE$10,$L77+$M77,"")</f>
        <v/>
      </c>
      <c r="AF68" s="75" t="str">
        <f t="shared" ref="AF68:AF131" si="61">IF($C77=$BE$3,IF($J77&gt;0,$L77/$J77,$L77),"")</f>
        <v/>
      </c>
      <c r="AG68" s="71" t="str">
        <f t="shared" ref="AG68:AG131" si="62">IF($C77=$BE$4,IF($J77&gt;0,$L77/$J77,$L77),"")</f>
        <v/>
      </c>
      <c r="AH68" s="71" t="str">
        <f t="shared" ref="AH68:AH131" si="63">IF($C77=$BE$5,IF($J77&gt;0,$L77/$J77,$L77),"")</f>
        <v/>
      </c>
      <c r="AI68" s="71" t="str">
        <f t="shared" ref="AI68:AI131" si="64">IF($C77=$BE$6,IF($J77&gt;0,$L77/$J77,$L77),"")</f>
        <v/>
      </c>
      <c r="AJ68" s="71" t="str">
        <f t="shared" ref="AJ68:AJ131" si="65">IF($C77=$BE$7,IF($J77&gt;0,$L77/$J77,$L77),"")</f>
        <v/>
      </c>
      <c r="AK68" s="71" t="str">
        <f t="shared" ref="AK68:AK131" si="66">IF($C77=$BE$8,IF($J77&gt;0,$L77/$J77,$L77),"")</f>
        <v/>
      </c>
      <c r="AL68" s="71" t="str">
        <f t="shared" ref="AL68:AL131" si="67">IF($C77=$BE$9,IF($J77&gt;0,$L77/$J77,$L77),"")</f>
        <v/>
      </c>
      <c r="AM68" s="78" t="str">
        <f t="shared" ref="AM68:AM131" si="68">IF($C77=$BE$10,IF($J77&gt;0,$L77/$J77,$L77),"")</f>
        <v/>
      </c>
      <c r="AN68" s="75" t="str">
        <f t="shared" ref="AN68:AN131" si="69">IF($C77=$BE$3,IF($K77&gt;0,$M77/$K77,$M77),"")</f>
        <v/>
      </c>
      <c r="AO68" s="71" t="str">
        <f t="shared" ref="AO68:AO131" si="70">IF($C77=$BE$4,IF($K77&gt;0,$M77/$K77,$M77),"")</f>
        <v/>
      </c>
      <c r="AP68" s="71" t="str">
        <f t="shared" ref="AP68:AP131" si="71">IF($C77=$BE$5,IF($K77&gt;0,$M77/$K77,$M77),"")</f>
        <v/>
      </c>
      <c r="AQ68" s="71" t="str">
        <f t="shared" ref="AQ68:AQ131" si="72">IF($C77=$BE$6,IF($K77&gt;0,$M77/$K77,$M77),"")</f>
        <v/>
      </c>
      <c r="AR68" s="71" t="str">
        <f t="shared" ref="AR68:AR131" si="73">IF($C77=$BE$7,IF($K77&gt;0,$M77/$K77,$M77),"")</f>
        <v/>
      </c>
      <c r="AS68" s="71" t="str">
        <f t="shared" ref="AS68:AS131" si="74">IF($C77=$BE$8,IF($K77&gt;0,$M77/$K77,$M77),"")</f>
        <v/>
      </c>
      <c r="AT68" s="71" t="str">
        <f t="shared" ref="AT68:AT131" si="75">IF($C77=$BE$9,IF($K77&gt;0,$M77/$K77,$M77),"")</f>
        <v/>
      </c>
      <c r="AU68" s="76" t="str">
        <f t="shared" ref="AU68:AU131" si="76">IF($C77=$BE$10,IF($K77&gt;0,$M77/$K77,$M77),"")</f>
        <v/>
      </c>
      <c r="BF68" s="141">
        <v>19025</v>
      </c>
      <c r="BG68" s="142" t="s">
        <v>1804</v>
      </c>
      <c r="BH68" s="141" t="s">
        <v>478</v>
      </c>
      <c r="BI68" s="141" t="s">
        <v>177</v>
      </c>
      <c r="BJ68" s="141"/>
      <c r="BK68" s="141" t="s">
        <v>1805</v>
      </c>
      <c r="BL68" s="141" t="s">
        <v>1600</v>
      </c>
      <c r="BM68" s="141">
        <v>46.493085636094399</v>
      </c>
      <c r="BN68" s="141">
        <v>-70.711190996929105</v>
      </c>
      <c r="BO68" s="141">
        <v>2008</v>
      </c>
      <c r="BP68" s="143" t="s">
        <v>26694</v>
      </c>
      <c r="BQ68" s="143" t="s">
        <v>17560</v>
      </c>
      <c r="BU68" s="117"/>
      <c r="BV68" s="117"/>
      <c r="BW68" s="117"/>
      <c r="BX68" s="117"/>
      <c r="BY68" s="117" t="b">
        <v>0</v>
      </c>
      <c r="BZ68" s="117"/>
      <c r="CA68" t="str">
        <f t="shared" si="41"/>
        <v/>
      </c>
      <c r="CB68" t="str">
        <f t="shared" si="42"/>
        <v/>
      </c>
      <c r="CC68" t="str">
        <f t="shared" si="43"/>
        <v/>
      </c>
      <c r="CD68" t="str">
        <f t="shared" si="44"/>
        <v/>
      </c>
      <c r="CE68" t="str">
        <f t="shared" si="44"/>
        <v/>
      </c>
      <c r="CF68" t="str">
        <f t="shared" si="44"/>
        <v/>
      </c>
      <c r="CG68">
        <f t="shared" si="46"/>
        <v>0</v>
      </c>
    </row>
    <row r="69" spans="1:85" ht="38.25" customHeight="1" x14ac:dyDescent="0.25">
      <c r="A69" s="1" t="str">
        <f t="shared" si="30"/>
        <v/>
      </c>
      <c r="B69" s="32" t="str">
        <f t="shared" si="31"/>
        <v/>
      </c>
      <c r="C69" s="25" t="str">
        <f t="shared" si="32"/>
        <v/>
      </c>
      <c r="D69" s="25" t="str">
        <f t="shared" si="33"/>
        <v/>
      </c>
      <c r="E69" s="25" t="str">
        <f t="shared" si="34"/>
        <v/>
      </c>
      <c r="F69" s="25" t="str">
        <f t="shared" si="35"/>
        <v/>
      </c>
      <c r="G69" s="108" t="str">
        <f t="shared" si="47"/>
        <v/>
      </c>
      <c r="H69" s="108" t="str">
        <f t="shared" si="48"/>
        <v/>
      </c>
      <c r="I69" s="112" t="str">
        <f t="shared" si="49"/>
        <v/>
      </c>
      <c r="J69" s="112"/>
      <c r="K69" s="112"/>
      <c r="L69" s="113"/>
      <c r="M69" s="113"/>
      <c r="N69" s="224" t="str">
        <f t="shared" si="39"/>
        <v/>
      </c>
      <c r="O69" s="225" t="str">
        <f t="shared" si="40"/>
        <v/>
      </c>
      <c r="Q69" s="6">
        <v>67</v>
      </c>
      <c r="R69" s="47" t="str">
        <f t="shared" si="50"/>
        <v>-67</v>
      </c>
      <c r="S69" s="6"/>
      <c r="T69" s="48" t="str">
        <f t="shared" si="51"/>
        <v/>
      </c>
      <c r="U69" s="49" t="str">
        <f t="shared" si="52"/>
        <v/>
      </c>
      <c r="W69" s="51"/>
      <c r="X69" s="75" t="str">
        <f t="shared" si="53"/>
        <v/>
      </c>
      <c r="Y69" s="71" t="str">
        <f t="shared" si="54"/>
        <v/>
      </c>
      <c r="Z69" s="71" t="str">
        <f t="shared" si="55"/>
        <v/>
      </c>
      <c r="AA69" s="71" t="str">
        <f t="shared" si="56"/>
        <v/>
      </c>
      <c r="AB69" s="71" t="str">
        <f t="shared" si="57"/>
        <v/>
      </c>
      <c r="AC69" s="71" t="str">
        <f t="shared" si="58"/>
        <v/>
      </c>
      <c r="AD69" s="71" t="str">
        <f t="shared" si="59"/>
        <v/>
      </c>
      <c r="AE69" s="78" t="str">
        <f t="shared" si="60"/>
        <v/>
      </c>
      <c r="AF69" s="75" t="str">
        <f t="shared" si="61"/>
        <v/>
      </c>
      <c r="AG69" s="71" t="str">
        <f t="shared" si="62"/>
        <v/>
      </c>
      <c r="AH69" s="71" t="str">
        <f t="shared" si="63"/>
        <v/>
      </c>
      <c r="AI69" s="71" t="str">
        <f t="shared" si="64"/>
        <v/>
      </c>
      <c r="AJ69" s="71" t="str">
        <f t="shared" si="65"/>
        <v/>
      </c>
      <c r="AK69" s="71" t="str">
        <f t="shared" si="66"/>
        <v/>
      </c>
      <c r="AL69" s="71" t="str">
        <f t="shared" si="67"/>
        <v/>
      </c>
      <c r="AM69" s="78" t="str">
        <f t="shared" si="68"/>
        <v/>
      </c>
      <c r="AN69" s="75" t="str">
        <f t="shared" si="69"/>
        <v/>
      </c>
      <c r="AO69" s="71" t="str">
        <f t="shared" si="70"/>
        <v/>
      </c>
      <c r="AP69" s="71" t="str">
        <f t="shared" si="71"/>
        <v/>
      </c>
      <c r="AQ69" s="71" t="str">
        <f t="shared" si="72"/>
        <v/>
      </c>
      <c r="AR69" s="71" t="str">
        <f t="shared" si="73"/>
        <v/>
      </c>
      <c r="AS69" s="71" t="str">
        <f t="shared" si="74"/>
        <v/>
      </c>
      <c r="AT69" s="71" t="str">
        <f t="shared" si="75"/>
        <v/>
      </c>
      <c r="AU69" s="76" t="str">
        <f t="shared" si="76"/>
        <v/>
      </c>
      <c r="BF69" s="141">
        <v>19025</v>
      </c>
      <c r="BG69" s="142" t="s">
        <v>1806</v>
      </c>
      <c r="BH69" s="141" t="s">
        <v>478</v>
      </c>
      <c r="BI69" s="141" t="s">
        <v>177</v>
      </c>
      <c r="BJ69" s="141" t="s">
        <v>1807</v>
      </c>
      <c r="BK69" s="141"/>
      <c r="BL69" s="141" t="s">
        <v>1808</v>
      </c>
      <c r="BM69" s="141">
        <v>46.534939515522602</v>
      </c>
      <c r="BN69" s="141">
        <v>-70.755039644916707</v>
      </c>
      <c r="BO69" s="141">
        <v>1973</v>
      </c>
      <c r="BP69" s="143" t="s">
        <v>23910</v>
      </c>
      <c r="BQ69" s="143" t="s">
        <v>17560</v>
      </c>
      <c r="BU69" s="117"/>
      <c r="BV69" s="117"/>
      <c r="BW69" s="117"/>
      <c r="BX69" s="117"/>
      <c r="BY69" s="117"/>
      <c r="BZ69" s="117"/>
      <c r="CA69" t="str">
        <f t="shared" si="41"/>
        <v/>
      </c>
      <c r="CB69" t="str">
        <f t="shared" si="42"/>
        <v/>
      </c>
      <c r="CC69" t="str">
        <f t="shared" si="43"/>
        <v/>
      </c>
      <c r="CD69" t="str">
        <f t="shared" si="44"/>
        <v/>
      </c>
      <c r="CE69" t="str">
        <f t="shared" si="44"/>
        <v/>
      </c>
      <c r="CF69" t="str">
        <f t="shared" si="44"/>
        <v/>
      </c>
      <c r="CG69">
        <f t="shared" si="46"/>
        <v>0</v>
      </c>
    </row>
    <row r="70" spans="1:85" ht="38.25" customHeight="1" x14ac:dyDescent="0.25">
      <c r="A70" s="1" t="str">
        <f t="shared" si="30"/>
        <v/>
      </c>
      <c r="B70" s="32" t="str">
        <f t="shared" si="31"/>
        <v/>
      </c>
      <c r="C70" s="25" t="str">
        <f t="shared" si="32"/>
        <v/>
      </c>
      <c r="D70" s="25" t="str">
        <f t="shared" si="33"/>
        <v/>
      </c>
      <c r="E70" s="25" t="str">
        <f t="shared" si="34"/>
        <v/>
      </c>
      <c r="F70" s="25" t="str">
        <f t="shared" si="35"/>
        <v/>
      </c>
      <c r="G70" s="108" t="str">
        <f t="shared" si="47"/>
        <v/>
      </c>
      <c r="H70" s="108" t="str">
        <f t="shared" si="48"/>
        <v/>
      </c>
      <c r="I70" s="112" t="str">
        <f t="shared" si="49"/>
        <v/>
      </c>
      <c r="J70" s="112"/>
      <c r="K70" s="112"/>
      <c r="L70" s="113"/>
      <c r="M70" s="113"/>
      <c r="N70" s="224" t="str">
        <f t="shared" si="39"/>
        <v/>
      </c>
      <c r="O70" s="225" t="str">
        <f t="shared" si="40"/>
        <v/>
      </c>
      <c r="Q70" s="6">
        <v>68</v>
      </c>
      <c r="R70" s="47" t="str">
        <f t="shared" si="50"/>
        <v>-68</v>
      </c>
      <c r="S70" s="6"/>
      <c r="T70" s="48" t="str">
        <f t="shared" si="51"/>
        <v/>
      </c>
      <c r="U70" s="49" t="str">
        <f t="shared" si="52"/>
        <v/>
      </c>
      <c r="W70" s="51"/>
      <c r="X70" s="75" t="str">
        <f t="shared" si="53"/>
        <v/>
      </c>
      <c r="Y70" s="71" t="str">
        <f t="shared" si="54"/>
        <v/>
      </c>
      <c r="Z70" s="71" t="str">
        <f t="shared" si="55"/>
        <v/>
      </c>
      <c r="AA70" s="71" t="str">
        <f t="shared" si="56"/>
        <v/>
      </c>
      <c r="AB70" s="71" t="str">
        <f t="shared" si="57"/>
        <v/>
      </c>
      <c r="AC70" s="71" t="str">
        <f t="shared" si="58"/>
        <v/>
      </c>
      <c r="AD70" s="71" t="str">
        <f t="shared" si="59"/>
        <v/>
      </c>
      <c r="AE70" s="78" t="str">
        <f t="shared" si="60"/>
        <v/>
      </c>
      <c r="AF70" s="75" t="str">
        <f t="shared" si="61"/>
        <v/>
      </c>
      <c r="AG70" s="71" t="str">
        <f t="shared" si="62"/>
        <v/>
      </c>
      <c r="AH70" s="71" t="str">
        <f t="shared" si="63"/>
        <v/>
      </c>
      <c r="AI70" s="71" t="str">
        <f t="shared" si="64"/>
        <v/>
      </c>
      <c r="AJ70" s="71" t="str">
        <f t="shared" si="65"/>
        <v/>
      </c>
      <c r="AK70" s="71" t="str">
        <f t="shared" si="66"/>
        <v/>
      </c>
      <c r="AL70" s="71" t="str">
        <f t="shared" si="67"/>
        <v/>
      </c>
      <c r="AM70" s="78" t="str">
        <f t="shared" si="68"/>
        <v/>
      </c>
      <c r="AN70" s="75" t="str">
        <f t="shared" si="69"/>
        <v/>
      </c>
      <c r="AO70" s="71" t="str">
        <f t="shared" si="70"/>
        <v/>
      </c>
      <c r="AP70" s="71" t="str">
        <f t="shared" si="71"/>
        <v/>
      </c>
      <c r="AQ70" s="71" t="str">
        <f t="shared" si="72"/>
        <v/>
      </c>
      <c r="AR70" s="71" t="str">
        <f t="shared" si="73"/>
        <v/>
      </c>
      <c r="AS70" s="71" t="str">
        <f t="shared" si="74"/>
        <v/>
      </c>
      <c r="AT70" s="71" t="str">
        <f t="shared" si="75"/>
        <v/>
      </c>
      <c r="AU70" s="76" t="str">
        <f t="shared" si="76"/>
        <v/>
      </c>
      <c r="BF70" s="141">
        <v>19025</v>
      </c>
      <c r="BG70" s="142" t="s">
        <v>1809</v>
      </c>
      <c r="BH70" s="141" t="s">
        <v>180</v>
      </c>
      <c r="BI70" s="141" t="s">
        <v>178</v>
      </c>
      <c r="BJ70" s="141" t="s">
        <v>1686</v>
      </c>
      <c r="BK70" s="141" t="s">
        <v>1810</v>
      </c>
      <c r="BL70" s="141" t="s">
        <v>1811</v>
      </c>
      <c r="BM70" s="141">
        <v>46.535703549147101</v>
      </c>
      <c r="BN70" s="141">
        <v>-70.789029185808104</v>
      </c>
      <c r="BO70" s="141">
        <v>1990</v>
      </c>
      <c r="BP70" s="143" t="s">
        <v>484</v>
      </c>
      <c r="BQ70" s="143" t="s">
        <v>17560</v>
      </c>
      <c r="BU70" s="117"/>
      <c r="BV70" s="117"/>
      <c r="BW70" s="117"/>
      <c r="BX70" s="117"/>
      <c r="BY70" s="117"/>
      <c r="BZ70" s="117"/>
      <c r="CA70" t="str">
        <f t="shared" si="41"/>
        <v/>
      </c>
      <c r="CB70" t="str">
        <f t="shared" si="42"/>
        <v/>
      </c>
      <c r="CC70" t="str">
        <f t="shared" si="43"/>
        <v/>
      </c>
      <c r="CD70" t="str">
        <f t="shared" si="44"/>
        <v/>
      </c>
      <c r="CE70" t="str">
        <f t="shared" si="44"/>
        <v/>
      </c>
      <c r="CF70" t="str">
        <f t="shared" si="44"/>
        <v/>
      </c>
      <c r="CG70">
        <f t="shared" si="46"/>
        <v>0</v>
      </c>
    </row>
    <row r="71" spans="1:85" ht="38.25" customHeight="1" x14ac:dyDescent="0.25">
      <c r="A71" s="1" t="str">
        <f t="shared" si="30"/>
        <v/>
      </c>
      <c r="B71" s="32" t="str">
        <f t="shared" si="31"/>
        <v/>
      </c>
      <c r="C71" s="25" t="str">
        <f t="shared" si="32"/>
        <v/>
      </c>
      <c r="D71" s="25" t="str">
        <f t="shared" si="33"/>
        <v/>
      </c>
      <c r="E71" s="25" t="str">
        <f t="shared" si="34"/>
        <v/>
      </c>
      <c r="F71" s="25" t="str">
        <f t="shared" si="35"/>
        <v/>
      </c>
      <c r="G71" s="108" t="str">
        <f t="shared" si="47"/>
        <v/>
      </c>
      <c r="H71" s="108" t="str">
        <f t="shared" si="48"/>
        <v/>
      </c>
      <c r="I71" s="112" t="str">
        <f t="shared" si="49"/>
        <v/>
      </c>
      <c r="J71" s="112"/>
      <c r="K71" s="112"/>
      <c r="L71" s="113"/>
      <c r="M71" s="113"/>
      <c r="N71" s="224" t="str">
        <f t="shared" si="39"/>
        <v/>
      </c>
      <c r="O71" s="225" t="str">
        <f t="shared" si="40"/>
        <v/>
      </c>
      <c r="Q71" s="6">
        <v>69</v>
      </c>
      <c r="R71" s="47" t="str">
        <f t="shared" si="50"/>
        <v>-69</v>
      </c>
      <c r="S71" s="6"/>
      <c r="T71" s="48" t="str">
        <f t="shared" si="51"/>
        <v/>
      </c>
      <c r="U71" s="49" t="str">
        <f t="shared" si="52"/>
        <v/>
      </c>
      <c r="W71" s="51"/>
      <c r="X71" s="75" t="str">
        <f t="shared" si="53"/>
        <v/>
      </c>
      <c r="Y71" s="71" t="str">
        <f t="shared" si="54"/>
        <v/>
      </c>
      <c r="Z71" s="71" t="str">
        <f t="shared" si="55"/>
        <v/>
      </c>
      <c r="AA71" s="71" t="str">
        <f t="shared" si="56"/>
        <v/>
      </c>
      <c r="AB71" s="71" t="str">
        <f t="shared" si="57"/>
        <v/>
      </c>
      <c r="AC71" s="71" t="str">
        <f t="shared" si="58"/>
        <v/>
      </c>
      <c r="AD71" s="71" t="str">
        <f t="shared" si="59"/>
        <v/>
      </c>
      <c r="AE71" s="78" t="str">
        <f t="shared" si="60"/>
        <v/>
      </c>
      <c r="AF71" s="75" t="str">
        <f t="shared" si="61"/>
        <v/>
      </c>
      <c r="AG71" s="71" t="str">
        <f t="shared" si="62"/>
        <v/>
      </c>
      <c r="AH71" s="71" t="str">
        <f t="shared" si="63"/>
        <v/>
      </c>
      <c r="AI71" s="71" t="str">
        <f t="shared" si="64"/>
        <v/>
      </c>
      <c r="AJ71" s="71" t="str">
        <f t="shared" si="65"/>
        <v/>
      </c>
      <c r="AK71" s="71" t="str">
        <f t="shared" si="66"/>
        <v/>
      </c>
      <c r="AL71" s="71" t="str">
        <f t="shared" si="67"/>
        <v/>
      </c>
      <c r="AM71" s="78" t="str">
        <f t="shared" si="68"/>
        <v/>
      </c>
      <c r="AN71" s="75" t="str">
        <f t="shared" si="69"/>
        <v/>
      </c>
      <c r="AO71" s="71" t="str">
        <f t="shared" si="70"/>
        <v/>
      </c>
      <c r="AP71" s="71" t="str">
        <f t="shared" si="71"/>
        <v/>
      </c>
      <c r="AQ71" s="71" t="str">
        <f t="shared" si="72"/>
        <v/>
      </c>
      <c r="AR71" s="71" t="str">
        <f t="shared" si="73"/>
        <v/>
      </c>
      <c r="AS71" s="71" t="str">
        <f t="shared" si="74"/>
        <v/>
      </c>
      <c r="AT71" s="71" t="str">
        <f t="shared" si="75"/>
        <v/>
      </c>
      <c r="AU71" s="76" t="str">
        <f t="shared" si="76"/>
        <v/>
      </c>
      <c r="BF71" s="141">
        <v>19025</v>
      </c>
      <c r="BG71" s="142" t="s">
        <v>1812</v>
      </c>
      <c r="BH71" s="141" t="s">
        <v>180</v>
      </c>
      <c r="BI71" s="141" t="s">
        <v>191</v>
      </c>
      <c r="BJ71" s="141" t="s">
        <v>1539</v>
      </c>
      <c r="BK71" s="141" t="s">
        <v>1522</v>
      </c>
      <c r="BL71" s="141" t="s">
        <v>1523</v>
      </c>
      <c r="BM71" s="141">
        <v>46.534644999999998</v>
      </c>
      <c r="BN71" s="141">
        <v>-70.784133999999995</v>
      </c>
      <c r="BO71" s="141">
        <v>1973</v>
      </c>
      <c r="BP71" s="143"/>
      <c r="BQ71" s="143" t="s">
        <v>17560</v>
      </c>
      <c r="BU71" s="117"/>
      <c r="BV71" s="117" t="b">
        <v>1</v>
      </c>
      <c r="BW71" s="117"/>
      <c r="BX71" s="117"/>
      <c r="BY71" s="117"/>
      <c r="BZ71" s="117"/>
      <c r="CA71" t="str">
        <f t="shared" si="41"/>
        <v/>
      </c>
      <c r="CB71">
        <f t="shared" si="42"/>
        <v>25</v>
      </c>
      <c r="CC71" t="str">
        <f t="shared" si="43"/>
        <v/>
      </c>
      <c r="CD71" t="str">
        <f t="shared" si="44"/>
        <v/>
      </c>
      <c r="CE71" t="str">
        <f t="shared" si="44"/>
        <v/>
      </c>
      <c r="CF71" t="str">
        <f t="shared" si="44"/>
        <v/>
      </c>
      <c r="CG71">
        <f t="shared" si="46"/>
        <v>25</v>
      </c>
    </row>
    <row r="72" spans="1:85" ht="38.25" customHeight="1" x14ac:dyDescent="0.25">
      <c r="A72" s="1" t="str">
        <f t="shared" si="30"/>
        <v/>
      </c>
      <c r="B72" s="32" t="str">
        <f t="shared" si="31"/>
        <v/>
      </c>
      <c r="C72" s="25" t="str">
        <f t="shared" si="32"/>
        <v/>
      </c>
      <c r="D72" s="25" t="str">
        <f t="shared" si="33"/>
        <v/>
      </c>
      <c r="E72" s="25" t="str">
        <f t="shared" si="34"/>
        <v/>
      </c>
      <c r="F72" s="25" t="str">
        <f t="shared" si="35"/>
        <v/>
      </c>
      <c r="G72" s="108" t="str">
        <f t="shared" si="47"/>
        <v/>
      </c>
      <c r="H72" s="108" t="str">
        <f t="shared" si="48"/>
        <v/>
      </c>
      <c r="I72" s="112" t="str">
        <f t="shared" si="49"/>
        <v/>
      </c>
      <c r="J72" s="112"/>
      <c r="K72" s="112"/>
      <c r="L72" s="113"/>
      <c r="M72" s="113"/>
      <c r="N72" s="224" t="str">
        <f t="shared" si="39"/>
        <v/>
      </c>
      <c r="O72" s="225" t="str">
        <f t="shared" si="40"/>
        <v/>
      </c>
      <c r="Q72" s="6">
        <v>70</v>
      </c>
      <c r="R72" s="47" t="str">
        <f t="shared" si="50"/>
        <v>-70</v>
      </c>
      <c r="S72" s="6"/>
      <c r="T72" s="48" t="str">
        <f t="shared" si="51"/>
        <v/>
      </c>
      <c r="U72" s="49" t="str">
        <f t="shared" si="52"/>
        <v/>
      </c>
      <c r="W72" s="51"/>
      <c r="X72" s="75" t="str">
        <f t="shared" si="53"/>
        <v/>
      </c>
      <c r="Y72" s="71" t="str">
        <f t="shared" si="54"/>
        <v/>
      </c>
      <c r="Z72" s="71" t="str">
        <f t="shared" si="55"/>
        <v/>
      </c>
      <c r="AA72" s="71" t="str">
        <f t="shared" si="56"/>
        <v/>
      </c>
      <c r="AB72" s="71" t="str">
        <f t="shared" si="57"/>
        <v/>
      </c>
      <c r="AC72" s="71" t="str">
        <f t="shared" si="58"/>
        <v/>
      </c>
      <c r="AD72" s="71" t="str">
        <f t="shared" si="59"/>
        <v/>
      </c>
      <c r="AE72" s="78" t="str">
        <f t="shared" si="60"/>
        <v/>
      </c>
      <c r="AF72" s="75" t="str">
        <f t="shared" si="61"/>
        <v/>
      </c>
      <c r="AG72" s="71" t="str">
        <f t="shared" si="62"/>
        <v/>
      </c>
      <c r="AH72" s="71" t="str">
        <f t="shared" si="63"/>
        <v/>
      </c>
      <c r="AI72" s="71" t="str">
        <f t="shared" si="64"/>
        <v/>
      </c>
      <c r="AJ72" s="71" t="str">
        <f t="shared" si="65"/>
        <v/>
      </c>
      <c r="AK72" s="71" t="str">
        <f t="shared" si="66"/>
        <v/>
      </c>
      <c r="AL72" s="71" t="str">
        <f t="shared" si="67"/>
        <v/>
      </c>
      <c r="AM72" s="78" t="str">
        <f t="shared" si="68"/>
        <v/>
      </c>
      <c r="AN72" s="75" t="str">
        <f t="shared" si="69"/>
        <v/>
      </c>
      <c r="AO72" s="71" t="str">
        <f t="shared" si="70"/>
        <v/>
      </c>
      <c r="AP72" s="71" t="str">
        <f t="shared" si="71"/>
        <v/>
      </c>
      <c r="AQ72" s="71" t="str">
        <f t="shared" si="72"/>
        <v/>
      </c>
      <c r="AR72" s="71" t="str">
        <f t="shared" si="73"/>
        <v/>
      </c>
      <c r="AS72" s="71" t="str">
        <f t="shared" si="74"/>
        <v/>
      </c>
      <c r="AT72" s="71" t="str">
        <f t="shared" si="75"/>
        <v/>
      </c>
      <c r="AU72" s="76" t="str">
        <f t="shared" si="76"/>
        <v/>
      </c>
      <c r="BF72" s="141">
        <v>13090</v>
      </c>
      <c r="BG72" s="142" t="s">
        <v>1875</v>
      </c>
      <c r="BH72" s="141" t="s">
        <v>180</v>
      </c>
      <c r="BI72" s="141" t="s">
        <v>178</v>
      </c>
      <c r="BJ72" s="141"/>
      <c r="BK72" s="141" t="s">
        <v>1876</v>
      </c>
      <c r="BL72" s="141" t="s">
        <v>1877</v>
      </c>
      <c r="BM72" s="141">
        <v>47.684690000000003</v>
      </c>
      <c r="BN72" s="141">
        <v>-68.887069999999994</v>
      </c>
      <c r="BO72" s="141">
        <v>2006</v>
      </c>
      <c r="BP72" s="143" t="s">
        <v>23912</v>
      </c>
      <c r="BQ72" s="143" t="s">
        <v>17560</v>
      </c>
      <c r="BU72" s="117"/>
      <c r="BV72" s="117"/>
      <c r="BW72" s="117"/>
      <c r="BX72" s="117"/>
      <c r="BY72" s="117"/>
      <c r="BZ72" s="117"/>
      <c r="CA72" t="str">
        <f t="shared" si="41"/>
        <v/>
      </c>
      <c r="CB72" t="str">
        <f t="shared" si="42"/>
        <v/>
      </c>
      <c r="CC72" t="str">
        <f t="shared" si="43"/>
        <v/>
      </c>
      <c r="CD72" t="str">
        <f t="shared" si="44"/>
        <v/>
      </c>
      <c r="CE72" t="str">
        <f t="shared" si="44"/>
        <v/>
      </c>
      <c r="CF72" t="str">
        <f t="shared" si="44"/>
        <v/>
      </c>
      <c r="CG72">
        <f t="shared" si="46"/>
        <v>0</v>
      </c>
    </row>
    <row r="73" spans="1:85" ht="38.25" customHeight="1" x14ac:dyDescent="0.25">
      <c r="A73" s="1" t="str">
        <f t="shared" si="30"/>
        <v/>
      </c>
      <c r="B73" s="32" t="str">
        <f t="shared" si="31"/>
        <v/>
      </c>
      <c r="C73" s="25" t="str">
        <f t="shared" si="32"/>
        <v/>
      </c>
      <c r="D73" s="25" t="str">
        <f t="shared" si="33"/>
        <v/>
      </c>
      <c r="E73" s="25" t="str">
        <f t="shared" si="34"/>
        <v/>
      </c>
      <c r="F73" s="25" t="str">
        <f t="shared" si="35"/>
        <v/>
      </c>
      <c r="G73" s="108" t="str">
        <f t="shared" si="47"/>
        <v/>
      </c>
      <c r="H73" s="108" t="str">
        <f t="shared" si="48"/>
        <v/>
      </c>
      <c r="I73" s="112" t="str">
        <f t="shared" si="49"/>
        <v/>
      </c>
      <c r="J73" s="112"/>
      <c r="K73" s="112"/>
      <c r="L73" s="113"/>
      <c r="M73" s="113"/>
      <c r="N73" s="224" t="str">
        <f t="shared" si="39"/>
        <v/>
      </c>
      <c r="O73" s="225" t="str">
        <f t="shared" si="40"/>
        <v/>
      </c>
      <c r="Q73" s="6">
        <v>71</v>
      </c>
      <c r="R73" s="47" t="str">
        <f t="shared" si="50"/>
        <v>-71</v>
      </c>
      <c r="S73" s="6"/>
      <c r="T73" s="48" t="str">
        <f t="shared" si="51"/>
        <v/>
      </c>
      <c r="U73" s="49" t="str">
        <f t="shared" si="52"/>
        <v/>
      </c>
      <c r="W73" s="51"/>
      <c r="X73" s="75" t="str">
        <f t="shared" si="53"/>
        <v/>
      </c>
      <c r="Y73" s="71" t="str">
        <f t="shared" si="54"/>
        <v/>
      </c>
      <c r="Z73" s="71" t="str">
        <f t="shared" si="55"/>
        <v/>
      </c>
      <c r="AA73" s="71" t="str">
        <f t="shared" si="56"/>
        <v/>
      </c>
      <c r="AB73" s="71" t="str">
        <f t="shared" si="57"/>
        <v/>
      </c>
      <c r="AC73" s="71" t="str">
        <f t="shared" si="58"/>
        <v/>
      </c>
      <c r="AD73" s="71" t="str">
        <f t="shared" si="59"/>
        <v/>
      </c>
      <c r="AE73" s="78" t="str">
        <f t="shared" si="60"/>
        <v/>
      </c>
      <c r="AF73" s="75" t="str">
        <f t="shared" si="61"/>
        <v/>
      </c>
      <c r="AG73" s="71" t="str">
        <f t="shared" si="62"/>
        <v/>
      </c>
      <c r="AH73" s="71" t="str">
        <f t="shared" si="63"/>
        <v/>
      </c>
      <c r="AI73" s="71" t="str">
        <f t="shared" si="64"/>
        <v/>
      </c>
      <c r="AJ73" s="71" t="str">
        <f t="shared" si="65"/>
        <v/>
      </c>
      <c r="AK73" s="71" t="str">
        <f t="shared" si="66"/>
        <v/>
      </c>
      <c r="AL73" s="71" t="str">
        <f t="shared" si="67"/>
        <v/>
      </c>
      <c r="AM73" s="78" t="str">
        <f t="shared" si="68"/>
        <v/>
      </c>
      <c r="AN73" s="75" t="str">
        <f t="shared" si="69"/>
        <v/>
      </c>
      <c r="AO73" s="71" t="str">
        <f t="shared" si="70"/>
        <v/>
      </c>
      <c r="AP73" s="71" t="str">
        <f t="shared" si="71"/>
        <v/>
      </c>
      <c r="AQ73" s="71" t="str">
        <f t="shared" si="72"/>
        <v/>
      </c>
      <c r="AR73" s="71" t="str">
        <f t="shared" si="73"/>
        <v/>
      </c>
      <c r="AS73" s="71" t="str">
        <f t="shared" si="74"/>
        <v/>
      </c>
      <c r="AT73" s="71" t="str">
        <f t="shared" si="75"/>
        <v/>
      </c>
      <c r="AU73" s="76" t="str">
        <f t="shared" si="76"/>
        <v/>
      </c>
      <c r="BF73" s="141">
        <v>13090</v>
      </c>
      <c r="BG73" s="142" t="s">
        <v>1878</v>
      </c>
      <c r="BH73" s="141" t="s">
        <v>180</v>
      </c>
      <c r="BI73" s="141" t="s">
        <v>191</v>
      </c>
      <c r="BJ73" s="141"/>
      <c r="BK73" s="141" t="s">
        <v>1879</v>
      </c>
      <c r="BL73" s="141" t="s">
        <v>1665</v>
      </c>
      <c r="BM73" s="141">
        <v>47.707619999999999</v>
      </c>
      <c r="BN73" s="141">
        <v>-69.127009999999999</v>
      </c>
      <c r="BO73" s="141">
        <v>2006</v>
      </c>
      <c r="BP73" s="143" t="s">
        <v>23913</v>
      </c>
      <c r="BQ73" s="143" t="s">
        <v>17560</v>
      </c>
      <c r="BU73" s="117"/>
      <c r="BV73" s="117"/>
      <c r="BW73" s="117"/>
      <c r="BX73" s="117"/>
      <c r="BY73" s="117"/>
      <c r="BZ73" s="117"/>
      <c r="CA73" t="str">
        <f t="shared" si="41"/>
        <v/>
      </c>
      <c r="CB73" t="str">
        <f t="shared" si="42"/>
        <v/>
      </c>
      <c r="CC73" t="str">
        <f t="shared" si="43"/>
        <v/>
      </c>
      <c r="CD73" t="str">
        <f t="shared" si="44"/>
        <v/>
      </c>
      <c r="CE73" t="str">
        <f t="shared" si="44"/>
        <v/>
      </c>
      <c r="CF73" t="str">
        <f t="shared" si="44"/>
        <v/>
      </c>
      <c r="CG73">
        <f t="shared" si="46"/>
        <v>0</v>
      </c>
    </row>
    <row r="74" spans="1:85" ht="38.25" customHeight="1" x14ac:dyDescent="0.25">
      <c r="A74" s="1" t="str">
        <f t="shared" si="30"/>
        <v/>
      </c>
      <c r="B74" s="32" t="str">
        <f t="shared" si="31"/>
        <v/>
      </c>
      <c r="C74" s="25" t="str">
        <f t="shared" si="32"/>
        <v/>
      </c>
      <c r="D74" s="25" t="str">
        <f t="shared" si="33"/>
        <v/>
      </c>
      <c r="E74" s="25" t="str">
        <f t="shared" si="34"/>
        <v/>
      </c>
      <c r="F74" s="25" t="str">
        <f t="shared" si="35"/>
        <v/>
      </c>
      <c r="G74" s="108" t="str">
        <f t="shared" si="47"/>
        <v/>
      </c>
      <c r="H74" s="108" t="str">
        <f t="shared" si="48"/>
        <v/>
      </c>
      <c r="I74" s="112" t="str">
        <f t="shared" si="49"/>
        <v/>
      </c>
      <c r="J74" s="112"/>
      <c r="K74" s="112"/>
      <c r="L74" s="113"/>
      <c r="M74" s="113"/>
      <c r="N74" s="224" t="str">
        <f t="shared" si="39"/>
        <v/>
      </c>
      <c r="O74" s="225" t="str">
        <f t="shared" si="40"/>
        <v/>
      </c>
      <c r="Q74" s="6">
        <v>72</v>
      </c>
      <c r="R74" s="47" t="str">
        <f t="shared" si="50"/>
        <v>-72</v>
      </c>
      <c r="S74" s="6"/>
      <c r="T74" s="48" t="str">
        <f t="shared" si="51"/>
        <v/>
      </c>
      <c r="U74" s="49" t="str">
        <f t="shared" si="52"/>
        <v/>
      </c>
      <c r="W74" s="51"/>
      <c r="X74" s="75" t="str">
        <f t="shared" si="53"/>
        <v/>
      </c>
      <c r="Y74" s="71" t="str">
        <f t="shared" si="54"/>
        <v/>
      </c>
      <c r="Z74" s="71" t="str">
        <f t="shared" si="55"/>
        <v/>
      </c>
      <c r="AA74" s="71" t="str">
        <f t="shared" si="56"/>
        <v/>
      </c>
      <c r="AB74" s="71" t="str">
        <f t="shared" si="57"/>
        <v/>
      </c>
      <c r="AC74" s="71" t="str">
        <f t="shared" si="58"/>
        <v/>
      </c>
      <c r="AD74" s="71" t="str">
        <f t="shared" si="59"/>
        <v/>
      </c>
      <c r="AE74" s="78" t="str">
        <f t="shared" si="60"/>
        <v/>
      </c>
      <c r="AF74" s="75" t="str">
        <f t="shared" si="61"/>
        <v/>
      </c>
      <c r="AG74" s="71" t="str">
        <f t="shared" si="62"/>
        <v/>
      </c>
      <c r="AH74" s="71" t="str">
        <f t="shared" si="63"/>
        <v/>
      </c>
      <c r="AI74" s="71" t="str">
        <f t="shared" si="64"/>
        <v/>
      </c>
      <c r="AJ74" s="71" t="str">
        <f t="shared" si="65"/>
        <v/>
      </c>
      <c r="AK74" s="71" t="str">
        <f t="shared" si="66"/>
        <v/>
      </c>
      <c r="AL74" s="71" t="str">
        <f t="shared" si="67"/>
        <v/>
      </c>
      <c r="AM74" s="78" t="str">
        <f t="shared" si="68"/>
        <v/>
      </c>
      <c r="AN74" s="75" t="str">
        <f t="shared" si="69"/>
        <v/>
      </c>
      <c r="AO74" s="71" t="str">
        <f t="shared" si="70"/>
        <v/>
      </c>
      <c r="AP74" s="71" t="str">
        <f t="shared" si="71"/>
        <v/>
      </c>
      <c r="AQ74" s="71" t="str">
        <f t="shared" si="72"/>
        <v/>
      </c>
      <c r="AR74" s="71" t="str">
        <f t="shared" si="73"/>
        <v/>
      </c>
      <c r="AS74" s="71" t="str">
        <f t="shared" si="74"/>
        <v/>
      </c>
      <c r="AT74" s="71" t="str">
        <f t="shared" si="75"/>
        <v/>
      </c>
      <c r="AU74" s="76" t="str">
        <f t="shared" si="76"/>
        <v/>
      </c>
      <c r="BF74" s="141">
        <v>19020</v>
      </c>
      <c r="BG74" s="142" t="s">
        <v>1609</v>
      </c>
      <c r="BH74" s="141" t="s">
        <v>478</v>
      </c>
      <c r="BI74" s="141" t="s">
        <v>177</v>
      </c>
      <c r="BJ74" s="141"/>
      <c r="BK74" s="141" t="s">
        <v>697</v>
      </c>
      <c r="BL74" s="141" t="s">
        <v>1610</v>
      </c>
      <c r="BM74" s="141">
        <v>46.471696510266099</v>
      </c>
      <c r="BN74" s="141">
        <v>-70.628823944916704</v>
      </c>
      <c r="BO74" s="141">
        <v>1983</v>
      </c>
      <c r="BP74" s="143" t="s">
        <v>485</v>
      </c>
      <c r="BQ74" s="143" t="s">
        <v>17560</v>
      </c>
      <c r="BU74" s="117" t="b">
        <v>1</v>
      </c>
      <c r="BV74" s="117"/>
      <c r="BW74" s="117"/>
      <c r="BX74" s="117"/>
      <c r="BY74" s="117"/>
      <c r="BZ74" s="117"/>
      <c r="CA74">
        <f t="shared" si="41"/>
        <v>15</v>
      </c>
      <c r="CB74" t="str">
        <f t="shared" si="42"/>
        <v/>
      </c>
      <c r="CC74" t="str">
        <f t="shared" si="43"/>
        <v/>
      </c>
      <c r="CD74" t="str">
        <f t="shared" si="44"/>
        <v/>
      </c>
      <c r="CE74" t="str">
        <f t="shared" si="44"/>
        <v/>
      </c>
      <c r="CF74" t="str">
        <f t="shared" si="44"/>
        <v/>
      </c>
      <c r="CG74">
        <f t="shared" si="46"/>
        <v>15</v>
      </c>
    </row>
    <row r="75" spans="1:85" ht="38.25" customHeight="1" x14ac:dyDescent="0.25">
      <c r="A75" s="1" t="str">
        <f t="shared" si="30"/>
        <v/>
      </c>
      <c r="B75" s="32" t="str">
        <f t="shared" si="31"/>
        <v/>
      </c>
      <c r="C75" s="25" t="str">
        <f t="shared" si="32"/>
        <v/>
      </c>
      <c r="D75" s="25" t="str">
        <f t="shared" si="33"/>
        <v/>
      </c>
      <c r="E75" s="25" t="str">
        <f t="shared" si="34"/>
        <v/>
      </c>
      <c r="F75" s="25" t="str">
        <f t="shared" si="35"/>
        <v/>
      </c>
      <c r="G75" s="108" t="str">
        <f t="shared" si="47"/>
        <v/>
      </c>
      <c r="H75" s="108" t="str">
        <f t="shared" si="48"/>
        <v/>
      </c>
      <c r="I75" s="112" t="str">
        <f t="shared" si="49"/>
        <v/>
      </c>
      <c r="J75" s="112"/>
      <c r="K75" s="112"/>
      <c r="L75" s="113"/>
      <c r="M75" s="113"/>
      <c r="N75" s="224" t="str">
        <f t="shared" si="39"/>
        <v/>
      </c>
      <c r="O75" s="225" t="str">
        <f t="shared" si="40"/>
        <v/>
      </c>
      <c r="Q75" s="6">
        <v>73</v>
      </c>
      <c r="R75" s="47" t="str">
        <f t="shared" si="50"/>
        <v>-73</v>
      </c>
      <c r="S75" s="6"/>
      <c r="T75" s="48" t="str">
        <f t="shared" si="51"/>
        <v/>
      </c>
      <c r="U75" s="49" t="str">
        <f t="shared" si="52"/>
        <v/>
      </c>
      <c r="W75" s="51"/>
      <c r="X75" s="75" t="str">
        <f t="shared" si="53"/>
        <v/>
      </c>
      <c r="Y75" s="71" t="str">
        <f t="shared" si="54"/>
        <v/>
      </c>
      <c r="Z75" s="71" t="str">
        <f t="shared" si="55"/>
        <v/>
      </c>
      <c r="AA75" s="71" t="str">
        <f t="shared" si="56"/>
        <v/>
      </c>
      <c r="AB75" s="71" t="str">
        <f t="shared" si="57"/>
        <v/>
      </c>
      <c r="AC75" s="71" t="str">
        <f t="shared" si="58"/>
        <v/>
      </c>
      <c r="AD75" s="71" t="str">
        <f t="shared" si="59"/>
        <v/>
      </c>
      <c r="AE75" s="78" t="str">
        <f t="shared" si="60"/>
        <v/>
      </c>
      <c r="AF75" s="75" t="str">
        <f t="shared" si="61"/>
        <v/>
      </c>
      <c r="AG75" s="71" t="str">
        <f t="shared" si="62"/>
        <v/>
      </c>
      <c r="AH75" s="71" t="str">
        <f t="shared" si="63"/>
        <v/>
      </c>
      <c r="AI75" s="71" t="str">
        <f t="shared" si="64"/>
        <v/>
      </c>
      <c r="AJ75" s="71" t="str">
        <f t="shared" si="65"/>
        <v/>
      </c>
      <c r="AK75" s="71" t="str">
        <f t="shared" si="66"/>
        <v/>
      </c>
      <c r="AL75" s="71" t="str">
        <f t="shared" si="67"/>
        <v/>
      </c>
      <c r="AM75" s="78" t="str">
        <f t="shared" si="68"/>
        <v/>
      </c>
      <c r="AN75" s="75" t="str">
        <f t="shared" si="69"/>
        <v/>
      </c>
      <c r="AO75" s="71" t="str">
        <f t="shared" si="70"/>
        <v/>
      </c>
      <c r="AP75" s="71" t="str">
        <f t="shared" si="71"/>
        <v/>
      </c>
      <c r="AQ75" s="71" t="str">
        <f t="shared" si="72"/>
        <v/>
      </c>
      <c r="AR75" s="71" t="str">
        <f t="shared" si="73"/>
        <v/>
      </c>
      <c r="AS75" s="71" t="str">
        <f t="shared" si="74"/>
        <v/>
      </c>
      <c r="AT75" s="71" t="str">
        <f t="shared" si="75"/>
        <v/>
      </c>
      <c r="AU75" s="76" t="str">
        <f t="shared" si="76"/>
        <v/>
      </c>
      <c r="BF75" s="141">
        <v>19020</v>
      </c>
      <c r="BG75" s="142" t="s">
        <v>1611</v>
      </c>
      <c r="BH75" s="141" t="s">
        <v>180</v>
      </c>
      <c r="BI75" s="141" t="s">
        <v>178</v>
      </c>
      <c r="BJ75" s="141"/>
      <c r="BK75" s="141" t="s">
        <v>698</v>
      </c>
      <c r="BL75" s="141" t="s">
        <v>1612</v>
      </c>
      <c r="BM75" s="141">
        <v>46.483479287481103</v>
      </c>
      <c r="BN75" s="141">
        <v>-70.639193228707398</v>
      </c>
      <c r="BO75" s="141">
        <v>1983</v>
      </c>
      <c r="BP75" s="143" t="s">
        <v>484</v>
      </c>
      <c r="BQ75" s="143" t="s">
        <v>17560</v>
      </c>
      <c r="BU75" s="117"/>
      <c r="BV75" s="117"/>
      <c r="BW75" s="117"/>
      <c r="BX75" s="117"/>
      <c r="BY75" s="117"/>
      <c r="BZ75" s="117"/>
      <c r="CA75" t="str">
        <f t="shared" si="41"/>
        <v/>
      </c>
      <c r="CB75" t="str">
        <f t="shared" si="42"/>
        <v/>
      </c>
      <c r="CC75" t="str">
        <f t="shared" si="43"/>
        <v/>
      </c>
      <c r="CD75" t="str">
        <f t="shared" si="44"/>
        <v/>
      </c>
      <c r="CE75" t="str">
        <f t="shared" si="44"/>
        <v/>
      </c>
      <c r="CF75" t="str">
        <f t="shared" si="44"/>
        <v/>
      </c>
      <c r="CG75">
        <f t="shared" si="46"/>
        <v>0</v>
      </c>
    </row>
    <row r="76" spans="1:85" ht="38.25" customHeight="1" x14ac:dyDescent="0.25">
      <c r="A76" s="1" t="str">
        <f t="shared" si="30"/>
        <v/>
      </c>
      <c r="B76" s="32" t="str">
        <f t="shared" si="31"/>
        <v/>
      </c>
      <c r="C76" s="25" t="str">
        <f t="shared" si="32"/>
        <v/>
      </c>
      <c r="D76" s="25" t="str">
        <f t="shared" si="33"/>
        <v/>
      </c>
      <c r="E76" s="25" t="str">
        <f t="shared" si="34"/>
        <v/>
      </c>
      <c r="F76" s="25" t="str">
        <f t="shared" si="35"/>
        <v/>
      </c>
      <c r="G76" s="108" t="str">
        <f t="shared" si="47"/>
        <v/>
      </c>
      <c r="H76" s="108" t="str">
        <f t="shared" si="48"/>
        <v/>
      </c>
      <c r="I76" s="112" t="str">
        <f t="shared" si="49"/>
        <v/>
      </c>
      <c r="J76" s="112"/>
      <c r="K76" s="112"/>
      <c r="L76" s="113"/>
      <c r="M76" s="113"/>
      <c r="N76" s="224" t="str">
        <f t="shared" si="39"/>
        <v/>
      </c>
      <c r="O76" s="225" t="str">
        <f t="shared" si="40"/>
        <v/>
      </c>
      <c r="Q76" s="6">
        <v>74</v>
      </c>
      <c r="R76" s="47" t="str">
        <f t="shared" si="50"/>
        <v>-74</v>
      </c>
      <c r="S76" s="6"/>
      <c r="T76" s="48" t="str">
        <f t="shared" si="51"/>
        <v/>
      </c>
      <c r="U76" s="49" t="str">
        <f t="shared" si="52"/>
        <v/>
      </c>
      <c r="W76" s="51"/>
      <c r="X76" s="75" t="str">
        <f t="shared" si="53"/>
        <v/>
      </c>
      <c r="Y76" s="71" t="str">
        <f t="shared" si="54"/>
        <v/>
      </c>
      <c r="Z76" s="71" t="str">
        <f t="shared" si="55"/>
        <v/>
      </c>
      <c r="AA76" s="71" t="str">
        <f t="shared" si="56"/>
        <v/>
      </c>
      <c r="AB76" s="71" t="str">
        <f t="shared" si="57"/>
        <v/>
      </c>
      <c r="AC76" s="71" t="str">
        <f t="shared" si="58"/>
        <v/>
      </c>
      <c r="AD76" s="71" t="str">
        <f t="shared" si="59"/>
        <v/>
      </c>
      <c r="AE76" s="78" t="str">
        <f t="shared" si="60"/>
        <v/>
      </c>
      <c r="AF76" s="75" t="str">
        <f t="shared" si="61"/>
        <v/>
      </c>
      <c r="AG76" s="71" t="str">
        <f t="shared" si="62"/>
        <v/>
      </c>
      <c r="AH76" s="71" t="str">
        <f t="shared" si="63"/>
        <v/>
      </c>
      <c r="AI76" s="71" t="str">
        <f t="shared" si="64"/>
        <v/>
      </c>
      <c r="AJ76" s="71" t="str">
        <f t="shared" si="65"/>
        <v/>
      </c>
      <c r="AK76" s="71" t="str">
        <f t="shared" si="66"/>
        <v/>
      </c>
      <c r="AL76" s="71" t="str">
        <f t="shared" si="67"/>
        <v/>
      </c>
      <c r="AM76" s="78" t="str">
        <f t="shared" si="68"/>
        <v/>
      </c>
      <c r="AN76" s="75" t="str">
        <f t="shared" si="69"/>
        <v/>
      </c>
      <c r="AO76" s="71" t="str">
        <f t="shared" si="70"/>
        <v/>
      </c>
      <c r="AP76" s="71" t="str">
        <f t="shared" si="71"/>
        <v/>
      </c>
      <c r="AQ76" s="71" t="str">
        <f t="shared" si="72"/>
        <v/>
      </c>
      <c r="AR76" s="71" t="str">
        <f t="shared" si="73"/>
        <v/>
      </c>
      <c r="AS76" s="71" t="str">
        <f t="shared" si="74"/>
        <v/>
      </c>
      <c r="AT76" s="71" t="str">
        <f t="shared" si="75"/>
        <v/>
      </c>
      <c r="AU76" s="76" t="str">
        <f t="shared" si="76"/>
        <v/>
      </c>
      <c r="BF76" s="141">
        <v>19020</v>
      </c>
      <c r="BG76" s="142" t="s">
        <v>1613</v>
      </c>
      <c r="BH76" s="141" t="s">
        <v>180</v>
      </c>
      <c r="BI76" s="141" t="s">
        <v>191</v>
      </c>
      <c r="BJ76" s="141" t="s">
        <v>1614</v>
      </c>
      <c r="BK76" s="141" t="s">
        <v>1615</v>
      </c>
      <c r="BL76" s="141" t="s">
        <v>1616</v>
      </c>
      <c r="BM76" s="141">
        <v>46.476132999999997</v>
      </c>
      <c r="BN76" s="141">
        <v>-70.615111999999996</v>
      </c>
      <c r="BO76" s="141">
        <v>1983</v>
      </c>
      <c r="BP76" s="143" t="s">
        <v>1727</v>
      </c>
      <c r="BQ76" s="143" t="s">
        <v>17560</v>
      </c>
      <c r="BU76" s="117"/>
      <c r="BV76" s="117"/>
      <c r="BW76" s="117"/>
      <c r="BX76" s="117"/>
      <c r="BY76" s="117"/>
      <c r="BZ76" s="117"/>
      <c r="CA76" t="str">
        <f t="shared" si="41"/>
        <v/>
      </c>
      <c r="CB76" t="str">
        <f t="shared" si="42"/>
        <v/>
      </c>
      <c r="CC76" t="str">
        <f t="shared" si="43"/>
        <v/>
      </c>
      <c r="CD76" t="str">
        <f t="shared" si="44"/>
        <v/>
      </c>
      <c r="CE76" t="str">
        <f t="shared" si="44"/>
        <v/>
      </c>
      <c r="CF76" t="str">
        <f t="shared" si="44"/>
        <v/>
      </c>
      <c r="CG76">
        <f t="shared" si="46"/>
        <v>0</v>
      </c>
    </row>
    <row r="77" spans="1:85" ht="38.25" customHeight="1" x14ac:dyDescent="0.25">
      <c r="A77" s="1" t="str">
        <f t="shared" ref="A77:A140" si="77">IF(B77="","",R67)</f>
        <v/>
      </c>
      <c r="B77" s="32" t="str">
        <f t="shared" ref="B77:B140" si="78">IF(IF(ISERROR(VLOOKUP((Code_geo&amp;"-"&amp;Q67),BD_IP_2014,2,FALSE)),"",(VLOOKUP((Code_geo&amp;"-"&amp;Q67),BD_IP_2014,2,FALSE)))=0,"",IF(ISERROR(VLOOKUP((Code_geo&amp;"-"&amp;Q67),BD_IP_2014,2,FALSE)),"",(VLOOKUP((Code_geo&amp;"-"&amp;Q67),BD_IP_2014,2,FALSE))))</f>
        <v/>
      </c>
      <c r="C77" s="25" t="str">
        <f t="shared" ref="C77:C140" si="79">IF(IF(ISERROR(VLOOKUP((Code_geo&amp;"-"&amp;Q67),BD_IP_2014,3,FALSE)),"",(VLOOKUP((Code_geo&amp;"-"&amp;Q67),BD_IP_2014,3,FALSE)))=0,"",IF(ISERROR(VLOOKUP((Code_geo&amp;"-"&amp;Q67),BD_IP_2014,3,FALSE)),"",(VLOOKUP((Code_geo&amp;"-"&amp;Q67),BD_IP_2014,3,FALSE))))</f>
        <v/>
      </c>
      <c r="D77" s="25" t="str">
        <f t="shared" ref="D77:D140" si="80">IF(IF(ISERROR(VLOOKUP((Code_geo&amp;"-"&amp;Q67),BD_IP_2014,4,FALSE)),"",(VLOOKUP((Code_geo&amp;"-"&amp;Q67),BD_IP_2014,4,FALSE)))=0,"",IF(ISERROR(VLOOKUP((Code_geo&amp;"-"&amp;Q67),BD_IP_2014,4,FALSE)),"",(VLOOKUP((Code_geo&amp;"-"&amp;Q67),BD_IP_2014,4,FALSE))))</f>
        <v/>
      </c>
      <c r="E77" s="25" t="str">
        <f t="shared" ref="E77:E140" si="81">IF(IF(ISERROR(VLOOKUP((Code_geo&amp;"-"&amp;Q67),BD_IP_2014,5,FALSE)),"",(VLOOKUP((Code_geo&amp;"-"&amp;Q67),BD_IP_2014,5,FALSE)))=0,"",IF(ISERROR(VLOOKUP((Code_geo&amp;"-"&amp;Q67),BD_IP_2014,5,FALSE)),"",(VLOOKUP((Code_geo&amp;"-"&amp;Q67),BD_IP_2014,5,FALSE))))</f>
        <v/>
      </c>
      <c r="F77" s="25" t="str">
        <f t="shared" ref="F77:F140" si="82">IF(IF(ISERROR(VLOOKUP((Code_geo&amp;"-"&amp;Q67),BD_IP_2014,6,FALSE)),"",(VLOOKUP((Code_geo&amp;"-"&amp;Q67),BD_IP_2014,6,FALSE)))=0,"",IF(ISERROR(VLOOKUP((Code_geo&amp;"-"&amp;Q67),BD_IP_2014,6,FALSE)),"",(VLOOKUP((Code_geo&amp;"-"&amp;Q67),BD_IP_2014,6,FALSE))))</f>
        <v/>
      </c>
      <c r="G77" s="108" t="str">
        <f t="shared" ref="G77:G140" si="83">IF(ISERROR(VLOOKUP((Code_geo&amp;"-"&amp;Q67),BD_IP_2014,7,FALSE)),"",(VLOOKUP((Code_geo&amp;"-"&amp;Q67),BD_IP_2014,7,FALSE)))</f>
        <v/>
      </c>
      <c r="H77" s="108" t="str">
        <f t="shared" ref="H77:H140" si="84">IF(ISERROR(VLOOKUP((Code_geo&amp;"-"&amp;Q67),BD_IP_2014,8,FALSE)),"",(VLOOKUP((Code_geo&amp;"-"&amp;Q67),BD_IP_2014,8,FALSE)))</f>
        <v/>
      </c>
      <c r="I77" s="112" t="str">
        <f t="shared" ref="I77:I140" si="85">IF(ISERROR(VLOOKUP((Code_geo&amp;"-"&amp;Q67),BD_IP_2014,9,FALSE)),"",(VLOOKUP((Code_geo&amp;"-"&amp;Q67),BD_IP_2014,9,FALSE)))</f>
        <v/>
      </c>
      <c r="J77" s="112"/>
      <c r="K77" s="112"/>
      <c r="L77" s="113"/>
      <c r="M77" s="113"/>
      <c r="N77" s="224" t="str">
        <f t="shared" ref="N77:N140" si="86">IF(IF(ISERROR(VLOOKUP((Code_geo&amp;"-"&amp;Q67),BD_IP_2014,10,FALSE)),"",(VLOOKUP((Code_geo&amp;"-"&amp;Q67),BD_IP_2014,10,FALSE)))=0,"",IF(ISERROR(VLOOKUP((Code_geo&amp;"-"&amp;Q67),BD_IP_2014,10,FALSE)),"",(VLOOKUP((Code_geo&amp;"-"&amp;Q67),BD_IP_2014,10,FALSE))))</f>
        <v/>
      </c>
      <c r="O77" s="225" t="str">
        <f t="shared" si="40"/>
        <v/>
      </c>
      <c r="Q77" s="6">
        <v>75</v>
      </c>
      <c r="R77" s="47" t="str">
        <f t="shared" si="50"/>
        <v>-75</v>
      </c>
      <c r="S77" s="6"/>
      <c r="T77" s="48" t="str">
        <f t="shared" si="51"/>
        <v/>
      </c>
      <c r="U77" s="49" t="str">
        <f t="shared" si="52"/>
        <v/>
      </c>
      <c r="W77" s="51"/>
      <c r="X77" s="75" t="str">
        <f t="shared" si="53"/>
        <v/>
      </c>
      <c r="Y77" s="71" t="str">
        <f t="shared" si="54"/>
        <v/>
      </c>
      <c r="Z77" s="71" t="str">
        <f t="shared" si="55"/>
        <v/>
      </c>
      <c r="AA77" s="71" t="str">
        <f t="shared" si="56"/>
        <v/>
      </c>
      <c r="AB77" s="71" t="str">
        <f t="shared" si="57"/>
        <v/>
      </c>
      <c r="AC77" s="71" t="str">
        <f t="shared" si="58"/>
        <v/>
      </c>
      <c r="AD77" s="71" t="str">
        <f t="shared" si="59"/>
        <v/>
      </c>
      <c r="AE77" s="78" t="str">
        <f t="shared" si="60"/>
        <v/>
      </c>
      <c r="AF77" s="75" t="str">
        <f t="shared" si="61"/>
        <v/>
      </c>
      <c r="AG77" s="71" t="str">
        <f t="shared" si="62"/>
        <v/>
      </c>
      <c r="AH77" s="71" t="str">
        <f t="shared" si="63"/>
        <v/>
      </c>
      <c r="AI77" s="71" t="str">
        <f t="shared" si="64"/>
        <v/>
      </c>
      <c r="AJ77" s="71" t="str">
        <f t="shared" si="65"/>
        <v/>
      </c>
      <c r="AK77" s="71" t="str">
        <f t="shared" si="66"/>
        <v/>
      </c>
      <c r="AL77" s="71" t="str">
        <f t="shared" si="67"/>
        <v/>
      </c>
      <c r="AM77" s="78" t="str">
        <f t="shared" si="68"/>
        <v/>
      </c>
      <c r="AN77" s="75" t="str">
        <f t="shared" si="69"/>
        <v/>
      </c>
      <c r="AO77" s="71" t="str">
        <f t="shared" si="70"/>
        <v/>
      </c>
      <c r="AP77" s="71" t="str">
        <f t="shared" si="71"/>
        <v/>
      </c>
      <c r="AQ77" s="71" t="str">
        <f t="shared" si="72"/>
        <v/>
      </c>
      <c r="AR77" s="71" t="str">
        <f t="shared" si="73"/>
        <v/>
      </c>
      <c r="AS77" s="71" t="str">
        <f t="shared" si="74"/>
        <v/>
      </c>
      <c r="AT77" s="71" t="str">
        <f t="shared" si="75"/>
        <v/>
      </c>
      <c r="AU77" s="76" t="str">
        <f t="shared" si="76"/>
        <v/>
      </c>
      <c r="BF77" s="141">
        <v>19020</v>
      </c>
      <c r="BG77" s="142" t="s">
        <v>1617</v>
      </c>
      <c r="BH77" s="141" t="s">
        <v>180</v>
      </c>
      <c r="BI77" s="141" t="s">
        <v>191</v>
      </c>
      <c r="BJ77" s="141" t="s">
        <v>1618</v>
      </c>
      <c r="BK77" s="141" t="s">
        <v>1619</v>
      </c>
      <c r="BL77" s="141" t="s">
        <v>1620</v>
      </c>
      <c r="BM77" s="141">
        <v>46.478636999999999</v>
      </c>
      <c r="BN77" s="141">
        <v>-70.621007000000006</v>
      </c>
      <c r="BO77" s="141">
        <v>1983</v>
      </c>
      <c r="BP77" s="143" t="s">
        <v>1727</v>
      </c>
      <c r="BQ77" s="143" t="s">
        <v>17560</v>
      </c>
      <c r="BU77" s="117"/>
      <c r="BV77" s="117"/>
      <c r="BW77" s="117"/>
      <c r="BX77" s="117"/>
      <c r="BY77" s="117"/>
      <c r="BZ77" s="117"/>
      <c r="CA77" t="str">
        <f t="shared" si="41"/>
        <v/>
      </c>
      <c r="CB77" t="str">
        <f t="shared" si="42"/>
        <v/>
      </c>
      <c r="CC77" t="str">
        <f t="shared" si="43"/>
        <v/>
      </c>
      <c r="CD77" t="str">
        <f t="shared" si="44"/>
        <v/>
      </c>
      <c r="CE77" t="str">
        <f t="shared" si="44"/>
        <v/>
      </c>
      <c r="CF77" t="str">
        <f t="shared" si="44"/>
        <v/>
      </c>
      <c r="CG77">
        <f t="shared" si="46"/>
        <v>0</v>
      </c>
    </row>
    <row r="78" spans="1:85" ht="38.25" customHeight="1" x14ac:dyDescent="0.25">
      <c r="A78" s="1" t="str">
        <f t="shared" si="77"/>
        <v/>
      </c>
      <c r="B78" s="32" t="str">
        <f t="shared" si="78"/>
        <v/>
      </c>
      <c r="C78" s="25" t="str">
        <f t="shared" si="79"/>
        <v/>
      </c>
      <c r="D78" s="25" t="str">
        <f t="shared" si="80"/>
        <v/>
      </c>
      <c r="E78" s="25" t="str">
        <f t="shared" si="81"/>
        <v/>
      </c>
      <c r="F78" s="25" t="str">
        <f t="shared" si="82"/>
        <v/>
      </c>
      <c r="G78" s="108" t="str">
        <f t="shared" si="83"/>
        <v/>
      </c>
      <c r="H78" s="108" t="str">
        <f t="shared" si="84"/>
        <v/>
      </c>
      <c r="I78" s="112" t="str">
        <f t="shared" si="85"/>
        <v/>
      </c>
      <c r="J78" s="112"/>
      <c r="K78" s="112"/>
      <c r="L78" s="113"/>
      <c r="M78" s="113"/>
      <c r="N78" s="224" t="str">
        <f t="shared" si="86"/>
        <v/>
      </c>
      <c r="O78" s="225" t="str">
        <f t="shared" ref="O78:O141" si="87">IF(OR(B78="",C78="",G78="",H78="",I78="",AND(J78="",BW78=FALSE),AND(K78="",BX78=FALSE),AND(L78="",BY78=FALSE),AND(M78="",BZ78=FALSE)),"",(IF(AND(100&gt;=CG78,CG78&gt;80),"A",IF(AND(80&gt;=CG78,CG78&gt;60),"B",IF(AND(60&gt;=CG78,CG78&gt;40),"C",IF(AND(40&gt;=CG78,CG78&gt;20),"D","E"))))))</f>
        <v/>
      </c>
      <c r="Q78" s="6">
        <v>76</v>
      </c>
      <c r="R78" s="47" t="str">
        <f t="shared" si="50"/>
        <v>-76</v>
      </c>
      <c r="S78" s="6"/>
      <c r="T78" s="48" t="str">
        <f t="shared" si="51"/>
        <v/>
      </c>
      <c r="U78" s="49" t="str">
        <f t="shared" si="52"/>
        <v/>
      </c>
      <c r="W78" s="51"/>
      <c r="X78" s="75" t="str">
        <f t="shared" si="53"/>
        <v/>
      </c>
      <c r="Y78" s="71" t="str">
        <f t="shared" si="54"/>
        <v/>
      </c>
      <c r="Z78" s="71" t="str">
        <f t="shared" si="55"/>
        <v/>
      </c>
      <c r="AA78" s="71" t="str">
        <f t="shared" si="56"/>
        <v/>
      </c>
      <c r="AB78" s="71" t="str">
        <f t="shared" si="57"/>
        <v/>
      </c>
      <c r="AC78" s="71" t="str">
        <f t="shared" si="58"/>
        <v/>
      </c>
      <c r="AD78" s="71" t="str">
        <f t="shared" si="59"/>
        <v/>
      </c>
      <c r="AE78" s="78" t="str">
        <f t="shared" si="60"/>
        <v/>
      </c>
      <c r="AF78" s="75" t="str">
        <f t="shared" si="61"/>
        <v/>
      </c>
      <c r="AG78" s="71" t="str">
        <f t="shared" si="62"/>
        <v/>
      </c>
      <c r="AH78" s="71" t="str">
        <f t="shared" si="63"/>
        <v/>
      </c>
      <c r="AI78" s="71" t="str">
        <f t="shared" si="64"/>
        <v/>
      </c>
      <c r="AJ78" s="71" t="str">
        <f t="shared" si="65"/>
        <v/>
      </c>
      <c r="AK78" s="71" t="str">
        <f t="shared" si="66"/>
        <v/>
      </c>
      <c r="AL78" s="71" t="str">
        <f t="shared" si="67"/>
        <v/>
      </c>
      <c r="AM78" s="78" t="str">
        <f t="shared" si="68"/>
        <v/>
      </c>
      <c r="AN78" s="75" t="str">
        <f t="shared" si="69"/>
        <v/>
      </c>
      <c r="AO78" s="71" t="str">
        <f t="shared" si="70"/>
        <v/>
      </c>
      <c r="AP78" s="71" t="str">
        <f t="shared" si="71"/>
        <v/>
      </c>
      <c r="AQ78" s="71" t="str">
        <f t="shared" si="72"/>
        <v/>
      </c>
      <c r="AR78" s="71" t="str">
        <f t="shared" si="73"/>
        <v/>
      </c>
      <c r="AS78" s="71" t="str">
        <f t="shared" si="74"/>
        <v/>
      </c>
      <c r="AT78" s="71" t="str">
        <f t="shared" si="75"/>
        <v/>
      </c>
      <c r="AU78" s="76" t="str">
        <f t="shared" si="76"/>
        <v/>
      </c>
      <c r="BF78" s="141">
        <v>19025</v>
      </c>
      <c r="BG78" s="142" t="s">
        <v>1515</v>
      </c>
      <c r="BH78" s="141" t="s">
        <v>478</v>
      </c>
      <c r="BI78" s="141" t="s">
        <v>186</v>
      </c>
      <c r="BJ78" s="141" t="s">
        <v>1516</v>
      </c>
      <c r="BK78" s="141" t="s">
        <v>1517</v>
      </c>
      <c r="BL78" s="141" t="s">
        <v>1518</v>
      </c>
      <c r="BM78" s="141">
        <v>46.536900000000003</v>
      </c>
      <c r="BN78" s="141">
        <v>-70.775059999999996</v>
      </c>
      <c r="BO78" s="141">
        <v>1973</v>
      </c>
      <c r="BP78" s="143"/>
      <c r="BQ78" s="143" t="s">
        <v>17560</v>
      </c>
      <c r="BU78" s="117"/>
      <c r="BV78" s="117"/>
      <c r="BW78" s="117"/>
      <c r="BX78" s="117"/>
      <c r="BY78" s="117"/>
      <c r="BZ78" s="117"/>
      <c r="CA78" t="str">
        <f t="shared" ref="CA78:CA141" si="88">IF(BU78=TRUE,15,"")</f>
        <v/>
      </c>
      <c r="CB78" t="str">
        <f t="shared" ref="CB78:CB141" si="89">IF(BV78=TRUE,25,"")</f>
        <v/>
      </c>
      <c r="CC78" t="str">
        <f t="shared" ref="CC78:CC141" si="90">IF(BW78=TRUE,15,"")</f>
        <v/>
      </c>
      <c r="CD78" t="str">
        <f t="shared" ref="CD78:CF141" si="91">IF(BX78=TRUE,15,"")</f>
        <v/>
      </c>
      <c r="CE78" t="str">
        <f t="shared" si="91"/>
        <v/>
      </c>
      <c r="CF78" t="str">
        <f t="shared" si="91"/>
        <v/>
      </c>
      <c r="CG78">
        <f t="shared" ref="CG78:CG141" si="92">SUM(CA78:CF78)</f>
        <v>0</v>
      </c>
    </row>
    <row r="79" spans="1:85" ht="38.25" customHeight="1" x14ac:dyDescent="0.25">
      <c r="A79" s="1" t="str">
        <f t="shared" si="77"/>
        <v/>
      </c>
      <c r="B79" s="32" t="str">
        <f t="shared" si="78"/>
        <v/>
      </c>
      <c r="C79" s="25" t="str">
        <f t="shared" si="79"/>
        <v/>
      </c>
      <c r="D79" s="25" t="str">
        <f t="shared" si="80"/>
        <v/>
      </c>
      <c r="E79" s="25" t="str">
        <f t="shared" si="81"/>
        <v/>
      </c>
      <c r="F79" s="25" t="str">
        <f t="shared" si="82"/>
        <v/>
      </c>
      <c r="G79" s="108" t="str">
        <f t="shared" si="83"/>
        <v/>
      </c>
      <c r="H79" s="108" t="str">
        <f t="shared" si="84"/>
        <v/>
      </c>
      <c r="I79" s="112" t="str">
        <f t="shared" si="85"/>
        <v/>
      </c>
      <c r="J79" s="112"/>
      <c r="K79" s="112"/>
      <c r="L79" s="113"/>
      <c r="M79" s="113"/>
      <c r="N79" s="224" t="str">
        <f t="shared" si="86"/>
        <v/>
      </c>
      <c r="O79" s="225" t="str">
        <f t="shared" si="87"/>
        <v/>
      </c>
      <c r="Q79" s="6">
        <v>77</v>
      </c>
      <c r="R79" s="47" t="str">
        <f t="shared" si="50"/>
        <v>-77</v>
      </c>
      <c r="S79" s="6"/>
      <c r="T79" s="48" t="str">
        <f t="shared" si="51"/>
        <v/>
      </c>
      <c r="U79" s="49" t="str">
        <f t="shared" si="52"/>
        <v/>
      </c>
      <c r="W79" s="51"/>
      <c r="X79" s="75" t="str">
        <f t="shared" si="53"/>
        <v/>
      </c>
      <c r="Y79" s="71" t="str">
        <f t="shared" si="54"/>
        <v/>
      </c>
      <c r="Z79" s="71" t="str">
        <f t="shared" si="55"/>
        <v/>
      </c>
      <c r="AA79" s="71" t="str">
        <f t="shared" si="56"/>
        <v/>
      </c>
      <c r="AB79" s="71" t="str">
        <f t="shared" si="57"/>
        <v/>
      </c>
      <c r="AC79" s="71" t="str">
        <f t="shared" si="58"/>
        <v/>
      </c>
      <c r="AD79" s="71" t="str">
        <f t="shared" si="59"/>
        <v/>
      </c>
      <c r="AE79" s="78" t="str">
        <f t="shared" si="60"/>
        <v/>
      </c>
      <c r="AF79" s="75" t="str">
        <f t="shared" si="61"/>
        <v/>
      </c>
      <c r="AG79" s="71" t="str">
        <f t="shared" si="62"/>
        <v/>
      </c>
      <c r="AH79" s="71" t="str">
        <f t="shared" si="63"/>
        <v/>
      </c>
      <c r="AI79" s="71" t="str">
        <f t="shared" si="64"/>
        <v/>
      </c>
      <c r="AJ79" s="71" t="str">
        <f t="shared" si="65"/>
        <v/>
      </c>
      <c r="AK79" s="71" t="str">
        <f t="shared" si="66"/>
        <v/>
      </c>
      <c r="AL79" s="71" t="str">
        <f t="shared" si="67"/>
        <v/>
      </c>
      <c r="AM79" s="78" t="str">
        <f t="shared" si="68"/>
        <v/>
      </c>
      <c r="AN79" s="75" t="str">
        <f t="shared" si="69"/>
        <v/>
      </c>
      <c r="AO79" s="71" t="str">
        <f t="shared" si="70"/>
        <v/>
      </c>
      <c r="AP79" s="71" t="str">
        <f t="shared" si="71"/>
        <v/>
      </c>
      <c r="AQ79" s="71" t="str">
        <f t="shared" si="72"/>
        <v/>
      </c>
      <c r="AR79" s="71" t="str">
        <f t="shared" si="73"/>
        <v/>
      </c>
      <c r="AS79" s="71" t="str">
        <f t="shared" si="74"/>
        <v/>
      </c>
      <c r="AT79" s="71" t="str">
        <f t="shared" si="75"/>
        <v/>
      </c>
      <c r="AU79" s="76" t="str">
        <f t="shared" si="76"/>
        <v/>
      </c>
      <c r="BF79" s="141">
        <v>19025</v>
      </c>
      <c r="BG79" s="142" t="s">
        <v>1519</v>
      </c>
      <c r="BH79" s="141" t="s">
        <v>478</v>
      </c>
      <c r="BI79" s="141" t="s">
        <v>186</v>
      </c>
      <c r="BJ79" s="141" t="s">
        <v>1516</v>
      </c>
      <c r="BK79" s="141" t="s">
        <v>1520</v>
      </c>
      <c r="BL79" s="141" t="s">
        <v>1518</v>
      </c>
      <c r="BM79" s="141">
        <v>46.533923999999999</v>
      </c>
      <c r="BN79" s="141">
        <v>-70.769769999999994</v>
      </c>
      <c r="BO79" s="141">
        <v>1973</v>
      </c>
      <c r="BP79" s="143"/>
      <c r="BQ79" s="143" t="s">
        <v>17560</v>
      </c>
      <c r="BU79" s="117"/>
      <c r="BV79" s="117"/>
      <c r="BW79" s="117"/>
      <c r="BX79" s="117"/>
      <c r="BY79" s="117"/>
      <c r="BZ79" s="117"/>
      <c r="CA79" t="str">
        <f t="shared" si="88"/>
        <v/>
      </c>
      <c r="CB79" t="str">
        <f t="shared" si="89"/>
        <v/>
      </c>
      <c r="CC79" t="str">
        <f t="shared" si="90"/>
        <v/>
      </c>
      <c r="CD79" t="str">
        <f t="shared" si="91"/>
        <v/>
      </c>
      <c r="CE79" t="str">
        <f t="shared" si="91"/>
        <v/>
      </c>
      <c r="CF79" t="str">
        <f t="shared" si="91"/>
        <v/>
      </c>
      <c r="CG79">
        <f t="shared" si="92"/>
        <v>0</v>
      </c>
    </row>
    <row r="80" spans="1:85" ht="38.25" customHeight="1" x14ac:dyDescent="0.25">
      <c r="A80" s="1" t="str">
        <f t="shared" si="77"/>
        <v/>
      </c>
      <c r="B80" s="32" t="str">
        <f t="shared" si="78"/>
        <v/>
      </c>
      <c r="C80" s="25" t="str">
        <f t="shared" si="79"/>
        <v/>
      </c>
      <c r="D80" s="25" t="str">
        <f t="shared" si="80"/>
        <v/>
      </c>
      <c r="E80" s="25" t="str">
        <f t="shared" si="81"/>
        <v/>
      </c>
      <c r="F80" s="25" t="str">
        <f t="shared" si="82"/>
        <v/>
      </c>
      <c r="G80" s="108" t="str">
        <f t="shared" si="83"/>
        <v/>
      </c>
      <c r="H80" s="108" t="str">
        <f t="shared" si="84"/>
        <v/>
      </c>
      <c r="I80" s="112" t="str">
        <f t="shared" si="85"/>
        <v/>
      </c>
      <c r="J80" s="112"/>
      <c r="K80" s="112"/>
      <c r="L80" s="113"/>
      <c r="M80" s="113"/>
      <c r="N80" s="224" t="str">
        <f t="shared" si="86"/>
        <v/>
      </c>
      <c r="O80" s="225" t="str">
        <f t="shared" si="87"/>
        <v/>
      </c>
      <c r="Q80" s="6">
        <v>78</v>
      </c>
      <c r="R80" s="47" t="str">
        <f t="shared" si="50"/>
        <v>-78</v>
      </c>
      <c r="S80" s="6"/>
      <c r="T80" s="48" t="str">
        <f t="shared" si="51"/>
        <v/>
      </c>
      <c r="U80" s="49" t="str">
        <f t="shared" si="52"/>
        <v/>
      </c>
      <c r="W80" s="51"/>
      <c r="X80" s="75" t="str">
        <f t="shared" si="53"/>
        <v/>
      </c>
      <c r="Y80" s="71" t="str">
        <f t="shared" si="54"/>
        <v/>
      </c>
      <c r="Z80" s="71" t="str">
        <f t="shared" si="55"/>
        <v/>
      </c>
      <c r="AA80" s="71" t="str">
        <f t="shared" si="56"/>
        <v/>
      </c>
      <c r="AB80" s="71" t="str">
        <f t="shared" si="57"/>
        <v/>
      </c>
      <c r="AC80" s="71" t="str">
        <f t="shared" si="58"/>
        <v/>
      </c>
      <c r="AD80" s="71" t="str">
        <f t="shared" si="59"/>
        <v/>
      </c>
      <c r="AE80" s="78" t="str">
        <f t="shared" si="60"/>
        <v/>
      </c>
      <c r="AF80" s="75" t="str">
        <f t="shared" si="61"/>
        <v/>
      </c>
      <c r="AG80" s="71" t="str">
        <f t="shared" si="62"/>
        <v/>
      </c>
      <c r="AH80" s="71" t="str">
        <f t="shared" si="63"/>
        <v/>
      </c>
      <c r="AI80" s="71" t="str">
        <f t="shared" si="64"/>
        <v/>
      </c>
      <c r="AJ80" s="71" t="str">
        <f t="shared" si="65"/>
        <v/>
      </c>
      <c r="AK80" s="71" t="str">
        <f t="shared" si="66"/>
        <v/>
      </c>
      <c r="AL80" s="71" t="str">
        <f t="shared" si="67"/>
        <v/>
      </c>
      <c r="AM80" s="78" t="str">
        <f t="shared" si="68"/>
        <v/>
      </c>
      <c r="AN80" s="75" t="str">
        <f t="shared" si="69"/>
        <v/>
      </c>
      <c r="AO80" s="71" t="str">
        <f t="shared" si="70"/>
        <v/>
      </c>
      <c r="AP80" s="71" t="str">
        <f t="shared" si="71"/>
        <v/>
      </c>
      <c r="AQ80" s="71" t="str">
        <f t="shared" si="72"/>
        <v/>
      </c>
      <c r="AR80" s="71" t="str">
        <f t="shared" si="73"/>
        <v/>
      </c>
      <c r="AS80" s="71" t="str">
        <f t="shared" si="74"/>
        <v/>
      </c>
      <c r="AT80" s="71" t="str">
        <f t="shared" si="75"/>
        <v/>
      </c>
      <c r="AU80" s="76" t="str">
        <f t="shared" si="76"/>
        <v/>
      </c>
      <c r="BF80" s="141">
        <v>19025</v>
      </c>
      <c r="BG80" s="142" t="s">
        <v>1521</v>
      </c>
      <c r="BH80" s="141" t="s">
        <v>478</v>
      </c>
      <c r="BI80" s="141" t="s">
        <v>186</v>
      </c>
      <c r="BJ80" s="141" t="s">
        <v>1516</v>
      </c>
      <c r="BK80" s="141" t="s">
        <v>1522</v>
      </c>
      <c r="BL80" s="141" t="s">
        <v>1523</v>
      </c>
      <c r="BM80" s="141">
        <v>46.534644999999998</v>
      </c>
      <c r="BN80" s="141">
        <v>-70.784133999999995</v>
      </c>
      <c r="BO80" s="141">
        <v>1973</v>
      </c>
      <c r="BP80" s="143"/>
      <c r="BQ80" s="143" t="s">
        <v>17560</v>
      </c>
      <c r="BU80" s="117"/>
      <c r="BV80" s="117"/>
      <c r="BW80" s="117"/>
      <c r="BX80" s="117"/>
      <c r="BY80" s="117"/>
      <c r="BZ80" s="117"/>
      <c r="CA80" t="str">
        <f t="shared" si="88"/>
        <v/>
      </c>
      <c r="CB80" t="str">
        <f t="shared" si="89"/>
        <v/>
      </c>
      <c r="CC80" t="str">
        <f t="shared" si="90"/>
        <v/>
      </c>
      <c r="CD80" t="str">
        <f t="shared" si="91"/>
        <v/>
      </c>
      <c r="CE80" t="str">
        <f t="shared" si="91"/>
        <v/>
      </c>
      <c r="CF80" t="str">
        <f t="shared" si="91"/>
        <v/>
      </c>
      <c r="CG80">
        <f t="shared" si="92"/>
        <v>0</v>
      </c>
    </row>
    <row r="81" spans="1:85" ht="38.25" customHeight="1" x14ac:dyDescent="0.25">
      <c r="A81" s="1" t="str">
        <f t="shared" si="77"/>
        <v/>
      </c>
      <c r="B81" s="32" t="str">
        <f t="shared" si="78"/>
        <v/>
      </c>
      <c r="C81" s="25" t="str">
        <f t="shared" si="79"/>
        <v/>
      </c>
      <c r="D81" s="25" t="str">
        <f t="shared" si="80"/>
        <v/>
      </c>
      <c r="E81" s="25" t="str">
        <f t="shared" si="81"/>
        <v/>
      </c>
      <c r="F81" s="25" t="str">
        <f t="shared" si="82"/>
        <v/>
      </c>
      <c r="G81" s="108" t="str">
        <f t="shared" si="83"/>
        <v/>
      </c>
      <c r="H81" s="108" t="str">
        <f t="shared" si="84"/>
        <v/>
      </c>
      <c r="I81" s="112" t="str">
        <f t="shared" si="85"/>
        <v/>
      </c>
      <c r="J81" s="112"/>
      <c r="K81" s="112"/>
      <c r="L81" s="113"/>
      <c r="M81" s="113"/>
      <c r="N81" s="224" t="str">
        <f t="shared" si="86"/>
        <v/>
      </c>
      <c r="O81" s="225" t="str">
        <f t="shared" si="87"/>
        <v/>
      </c>
      <c r="Q81" s="6">
        <v>79</v>
      </c>
      <c r="R81" s="47" t="str">
        <f t="shared" si="50"/>
        <v>-79</v>
      </c>
      <c r="S81" s="6"/>
      <c r="T81" s="48" t="str">
        <f t="shared" si="51"/>
        <v/>
      </c>
      <c r="U81" s="49" t="str">
        <f t="shared" si="52"/>
        <v/>
      </c>
      <c r="W81" s="51"/>
      <c r="X81" s="75" t="str">
        <f t="shared" si="53"/>
        <v/>
      </c>
      <c r="Y81" s="71" t="str">
        <f t="shared" si="54"/>
        <v/>
      </c>
      <c r="Z81" s="71" t="str">
        <f t="shared" si="55"/>
        <v/>
      </c>
      <c r="AA81" s="71" t="str">
        <f t="shared" si="56"/>
        <v/>
      </c>
      <c r="AB81" s="71" t="str">
        <f t="shared" si="57"/>
        <v/>
      </c>
      <c r="AC81" s="71" t="str">
        <f t="shared" si="58"/>
        <v/>
      </c>
      <c r="AD81" s="71" t="str">
        <f t="shared" si="59"/>
        <v/>
      </c>
      <c r="AE81" s="78" t="str">
        <f t="shared" si="60"/>
        <v/>
      </c>
      <c r="AF81" s="75" t="str">
        <f t="shared" si="61"/>
        <v/>
      </c>
      <c r="AG81" s="71" t="str">
        <f t="shared" si="62"/>
        <v/>
      </c>
      <c r="AH81" s="71" t="str">
        <f t="shared" si="63"/>
        <v/>
      </c>
      <c r="AI81" s="71" t="str">
        <f t="shared" si="64"/>
        <v/>
      </c>
      <c r="AJ81" s="71" t="str">
        <f t="shared" si="65"/>
        <v/>
      </c>
      <c r="AK81" s="71" t="str">
        <f t="shared" si="66"/>
        <v/>
      </c>
      <c r="AL81" s="71" t="str">
        <f t="shared" si="67"/>
        <v/>
      </c>
      <c r="AM81" s="78" t="str">
        <f t="shared" si="68"/>
        <v/>
      </c>
      <c r="AN81" s="75" t="str">
        <f t="shared" si="69"/>
        <v/>
      </c>
      <c r="AO81" s="71" t="str">
        <f t="shared" si="70"/>
        <v/>
      </c>
      <c r="AP81" s="71" t="str">
        <f t="shared" si="71"/>
        <v/>
      </c>
      <c r="AQ81" s="71" t="str">
        <f t="shared" si="72"/>
        <v/>
      </c>
      <c r="AR81" s="71" t="str">
        <f t="shared" si="73"/>
        <v/>
      </c>
      <c r="AS81" s="71" t="str">
        <f t="shared" si="74"/>
        <v/>
      </c>
      <c r="AT81" s="71" t="str">
        <f t="shared" si="75"/>
        <v/>
      </c>
      <c r="AU81" s="76" t="str">
        <f t="shared" si="76"/>
        <v/>
      </c>
      <c r="BF81" s="141">
        <v>19025</v>
      </c>
      <c r="BG81" s="142" t="s">
        <v>1524</v>
      </c>
      <c r="BH81" s="141" t="s">
        <v>180</v>
      </c>
      <c r="BI81" s="141" t="s">
        <v>178</v>
      </c>
      <c r="BJ81" s="141" t="s">
        <v>1686</v>
      </c>
      <c r="BK81" s="141" t="s">
        <v>1599</v>
      </c>
      <c r="BL81" s="141" t="s">
        <v>1600</v>
      </c>
      <c r="BM81" s="141">
        <v>46.492103999999998</v>
      </c>
      <c r="BN81" s="141">
        <v>-70.699347000000003</v>
      </c>
      <c r="BO81" s="141">
        <v>1990</v>
      </c>
      <c r="BP81" s="143"/>
      <c r="BQ81" s="143" t="s">
        <v>17560</v>
      </c>
      <c r="BU81" s="117"/>
      <c r="BV81" s="117"/>
      <c r="BW81" s="117"/>
      <c r="BX81" s="117"/>
      <c r="BY81" s="117"/>
      <c r="BZ81" s="117"/>
      <c r="CA81" t="str">
        <f t="shared" si="88"/>
        <v/>
      </c>
      <c r="CB81" t="str">
        <f t="shared" si="89"/>
        <v/>
      </c>
      <c r="CC81" t="str">
        <f t="shared" si="90"/>
        <v/>
      </c>
      <c r="CD81" t="str">
        <f t="shared" si="91"/>
        <v/>
      </c>
      <c r="CE81" t="str">
        <f t="shared" si="91"/>
        <v/>
      </c>
      <c r="CF81" t="str">
        <f t="shared" si="91"/>
        <v/>
      </c>
      <c r="CG81">
        <f t="shared" si="92"/>
        <v>0</v>
      </c>
    </row>
    <row r="82" spans="1:85" ht="38.25" customHeight="1" x14ac:dyDescent="0.25">
      <c r="A82" s="1" t="str">
        <f t="shared" si="77"/>
        <v/>
      </c>
      <c r="B82" s="32" t="str">
        <f t="shared" si="78"/>
        <v/>
      </c>
      <c r="C82" s="25" t="str">
        <f t="shared" si="79"/>
        <v/>
      </c>
      <c r="D82" s="25" t="str">
        <f t="shared" si="80"/>
        <v/>
      </c>
      <c r="E82" s="25" t="str">
        <f t="shared" si="81"/>
        <v/>
      </c>
      <c r="F82" s="25" t="str">
        <f t="shared" si="82"/>
        <v/>
      </c>
      <c r="G82" s="108" t="str">
        <f t="shared" si="83"/>
        <v/>
      </c>
      <c r="H82" s="108" t="str">
        <f t="shared" si="84"/>
        <v/>
      </c>
      <c r="I82" s="112" t="str">
        <f t="shared" si="85"/>
        <v/>
      </c>
      <c r="J82" s="112"/>
      <c r="K82" s="112"/>
      <c r="L82" s="113"/>
      <c r="M82" s="113"/>
      <c r="N82" s="224" t="str">
        <f t="shared" si="86"/>
        <v/>
      </c>
      <c r="O82" s="225" t="str">
        <f t="shared" si="87"/>
        <v/>
      </c>
      <c r="Q82" s="6">
        <v>80</v>
      </c>
      <c r="R82" s="47" t="str">
        <f t="shared" si="50"/>
        <v>-80</v>
      </c>
      <c r="S82" s="6"/>
      <c r="T82" s="48" t="str">
        <f t="shared" si="51"/>
        <v/>
      </c>
      <c r="U82" s="49" t="str">
        <f t="shared" si="52"/>
        <v/>
      </c>
      <c r="W82" s="51"/>
      <c r="X82" s="75" t="str">
        <f t="shared" si="53"/>
        <v/>
      </c>
      <c r="Y82" s="71" t="str">
        <f t="shared" si="54"/>
        <v/>
      </c>
      <c r="Z82" s="71" t="str">
        <f t="shared" si="55"/>
        <v/>
      </c>
      <c r="AA82" s="71" t="str">
        <f t="shared" si="56"/>
        <v/>
      </c>
      <c r="AB82" s="71" t="str">
        <f t="shared" si="57"/>
        <v/>
      </c>
      <c r="AC82" s="71" t="str">
        <f t="shared" si="58"/>
        <v/>
      </c>
      <c r="AD82" s="71" t="str">
        <f t="shared" si="59"/>
        <v/>
      </c>
      <c r="AE82" s="78" t="str">
        <f t="shared" si="60"/>
        <v/>
      </c>
      <c r="AF82" s="75" t="str">
        <f t="shared" si="61"/>
        <v/>
      </c>
      <c r="AG82" s="71" t="str">
        <f t="shared" si="62"/>
        <v/>
      </c>
      <c r="AH82" s="71" t="str">
        <f t="shared" si="63"/>
        <v/>
      </c>
      <c r="AI82" s="71" t="str">
        <f t="shared" si="64"/>
        <v/>
      </c>
      <c r="AJ82" s="71" t="str">
        <f t="shared" si="65"/>
        <v/>
      </c>
      <c r="AK82" s="71" t="str">
        <f t="shared" si="66"/>
        <v/>
      </c>
      <c r="AL82" s="71" t="str">
        <f t="shared" si="67"/>
        <v/>
      </c>
      <c r="AM82" s="78" t="str">
        <f t="shared" si="68"/>
        <v/>
      </c>
      <c r="AN82" s="75" t="str">
        <f t="shared" si="69"/>
        <v/>
      </c>
      <c r="AO82" s="71" t="str">
        <f t="shared" si="70"/>
        <v/>
      </c>
      <c r="AP82" s="71" t="str">
        <f t="shared" si="71"/>
        <v/>
      </c>
      <c r="AQ82" s="71" t="str">
        <f t="shared" si="72"/>
        <v/>
      </c>
      <c r="AR82" s="71" t="str">
        <f t="shared" si="73"/>
        <v/>
      </c>
      <c r="AS82" s="71" t="str">
        <f t="shared" si="74"/>
        <v/>
      </c>
      <c r="AT82" s="71" t="str">
        <f t="shared" si="75"/>
        <v/>
      </c>
      <c r="AU82" s="76" t="str">
        <f t="shared" si="76"/>
        <v/>
      </c>
      <c r="BF82" s="141">
        <v>19025</v>
      </c>
      <c r="BG82" s="142" t="s">
        <v>1526</v>
      </c>
      <c r="BH82" s="141" t="s">
        <v>478</v>
      </c>
      <c r="BI82" s="141" t="s">
        <v>186</v>
      </c>
      <c r="BJ82" s="141" t="s">
        <v>1516</v>
      </c>
      <c r="BK82" s="141" t="s">
        <v>1527</v>
      </c>
      <c r="BL82" s="141" t="s">
        <v>1523</v>
      </c>
      <c r="BM82" s="141">
        <v>46.532356</v>
      </c>
      <c r="BN82" s="141">
        <v>-70.782745000000006</v>
      </c>
      <c r="BO82" s="141">
        <v>2011</v>
      </c>
      <c r="BP82" s="143"/>
      <c r="BQ82" s="143" t="s">
        <v>17560</v>
      </c>
      <c r="BU82" s="117"/>
      <c r="BV82" s="117"/>
      <c r="BW82" s="117"/>
      <c r="BX82" s="117"/>
      <c r="BY82" s="117"/>
      <c r="BZ82" s="117"/>
      <c r="CA82" t="str">
        <f t="shared" si="88"/>
        <v/>
      </c>
      <c r="CB82" t="str">
        <f t="shared" si="89"/>
        <v/>
      </c>
      <c r="CC82" t="str">
        <f t="shared" si="90"/>
        <v/>
      </c>
      <c r="CD82" t="str">
        <f t="shared" si="91"/>
        <v/>
      </c>
      <c r="CE82" t="str">
        <f t="shared" si="91"/>
        <v/>
      </c>
      <c r="CF82" t="str">
        <f t="shared" si="91"/>
        <v/>
      </c>
      <c r="CG82">
        <f t="shared" si="92"/>
        <v>0</v>
      </c>
    </row>
    <row r="83" spans="1:85" ht="38.25" customHeight="1" x14ac:dyDescent="0.25">
      <c r="A83" s="1" t="str">
        <f t="shared" si="77"/>
        <v/>
      </c>
      <c r="B83" s="32" t="str">
        <f t="shared" si="78"/>
        <v/>
      </c>
      <c r="C83" s="25" t="str">
        <f t="shared" si="79"/>
        <v/>
      </c>
      <c r="D83" s="25" t="str">
        <f t="shared" si="80"/>
        <v/>
      </c>
      <c r="E83" s="25" t="str">
        <f t="shared" si="81"/>
        <v/>
      </c>
      <c r="F83" s="25" t="str">
        <f t="shared" si="82"/>
        <v/>
      </c>
      <c r="G83" s="108" t="str">
        <f t="shared" si="83"/>
        <v/>
      </c>
      <c r="H83" s="108" t="str">
        <f t="shared" si="84"/>
        <v/>
      </c>
      <c r="I83" s="112" t="str">
        <f t="shared" si="85"/>
        <v/>
      </c>
      <c r="J83" s="112"/>
      <c r="K83" s="112"/>
      <c r="L83" s="113"/>
      <c r="M83" s="113"/>
      <c r="N83" s="224" t="str">
        <f t="shared" si="86"/>
        <v/>
      </c>
      <c r="O83" s="225" t="str">
        <f t="shared" si="87"/>
        <v/>
      </c>
      <c r="Q83" s="6">
        <v>81</v>
      </c>
      <c r="R83" s="47" t="str">
        <f t="shared" si="50"/>
        <v>-81</v>
      </c>
      <c r="S83" s="6"/>
      <c r="T83" s="48" t="str">
        <f t="shared" si="51"/>
        <v/>
      </c>
      <c r="U83" s="49" t="str">
        <f t="shared" si="52"/>
        <v/>
      </c>
      <c r="W83" s="51"/>
      <c r="X83" s="75" t="str">
        <f t="shared" si="53"/>
        <v/>
      </c>
      <c r="Y83" s="71" t="str">
        <f t="shared" si="54"/>
        <v/>
      </c>
      <c r="Z83" s="71" t="str">
        <f t="shared" si="55"/>
        <v/>
      </c>
      <c r="AA83" s="71" t="str">
        <f t="shared" si="56"/>
        <v/>
      </c>
      <c r="AB83" s="71" t="str">
        <f t="shared" si="57"/>
        <v/>
      </c>
      <c r="AC83" s="71" t="str">
        <f t="shared" si="58"/>
        <v/>
      </c>
      <c r="AD83" s="71" t="str">
        <f t="shared" si="59"/>
        <v/>
      </c>
      <c r="AE83" s="78" t="str">
        <f t="shared" si="60"/>
        <v/>
      </c>
      <c r="AF83" s="75" t="str">
        <f t="shared" si="61"/>
        <v/>
      </c>
      <c r="AG83" s="71" t="str">
        <f t="shared" si="62"/>
        <v/>
      </c>
      <c r="AH83" s="71" t="str">
        <f t="shared" si="63"/>
        <v/>
      </c>
      <c r="AI83" s="71" t="str">
        <f t="shared" si="64"/>
        <v/>
      </c>
      <c r="AJ83" s="71" t="str">
        <f t="shared" si="65"/>
        <v/>
      </c>
      <c r="AK83" s="71" t="str">
        <f t="shared" si="66"/>
        <v/>
      </c>
      <c r="AL83" s="71" t="str">
        <f t="shared" si="67"/>
        <v/>
      </c>
      <c r="AM83" s="78" t="str">
        <f t="shared" si="68"/>
        <v/>
      </c>
      <c r="AN83" s="75" t="str">
        <f t="shared" si="69"/>
        <v/>
      </c>
      <c r="AO83" s="71" t="str">
        <f t="shared" si="70"/>
        <v/>
      </c>
      <c r="AP83" s="71" t="str">
        <f t="shared" si="71"/>
        <v/>
      </c>
      <c r="AQ83" s="71" t="str">
        <f t="shared" si="72"/>
        <v/>
      </c>
      <c r="AR83" s="71" t="str">
        <f t="shared" si="73"/>
        <v/>
      </c>
      <c r="AS83" s="71" t="str">
        <f t="shared" si="74"/>
        <v/>
      </c>
      <c r="AT83" s="71" t="str">
        <f t="shared" si="75"/>
        <v/>
      </c>
      <c r="AU83" s="76" t="str">
        <f t="shared" si="76"/>
        <v/>
      </c>
      <c r="BF83" s="141">
        <v>19025</v>
      </c>
      <c r="BG83" s="142" t="s">
        <v>1528</v>
      </c>
      <c r="BH83" s="141" t="s">
        <v>478</v>
      </c>
      <c r="BI83" s="141" t="s">
        <v>186</v>
      </c>
      <c r="BJ83" s="141" t="s">
        <v>1516</v>
      </c>
      <c r="BK83" s="141" t="s">
        <v>1529</v>
      </c>
      <c r="BL83" s="141" t="s">
        <v>1530</v>
      </c>
      <c r="BM83" s="141">
        <v>46.528599999999997</v>
      </c>
      <c r="BN83" s="141">
        <v>-70.765174999999999</v>
      </c>
      <c r="BO83" s="141">
        <v>2011</v>
      </c>
      <c r="BP83" s="143"/>
      <c r="BQ83" s="143" t="s">
        <v>17560</v>
      </c>
      <c r="BU83" s="117"/>
      <c r="BV83" s="117"/>
      <c r="BW83" s="117"/>
      <c r="BX83" s="117"/>
      <c r="BY83" s="117"/>
      <c r="BZ83" s="117"/>
      <c r="CA83" t="str">
        <f t="shared" si="88"/>
        <v/>
      </c>
      <c r="CB83" t="str">
        <f t="shared" si="89"/>
        <v/>
      </c>
      <c r="CC83" t="str">
        <f t="shared" si="90"/>
        <v/>
      </c>
      <c r="CD83" t="str">
        <f t="shared" si="91"/>
        <v/>
      </c>
      <c r="CE83" t="str">
        <f t="shared" si="91"/>
        <v/>
      </c>
      <c r="CF83" t="str">
        <f t="shared" si="91"/>
        <v/>
      </c>
      <c r="CG83">
        <f t="shared" si="92"/>
        <v>0</v>
      </c>
    </row>
    <row r="84" spans="1:85" ht="38.25" customHeight="1" x14ac:dyDescent="0.25">
      <c r="A84" s="1" t="str">
        <f t="shared" si="77"/>
        <v/>
      </c>
      <c r="B84" s="32" t="str">
        <f t="shared" si="78"/>
        <v/>
      </c>
      <c r="C84" s="25" t="str">
        <f t="shared" si="79"/>
        <v/>
      </c>
      <c r="D84" s="25" t="str">
        <f t="shared" si="80"/>
        <v/>
      </c>
      <c r="E84" s="25" t="str">
        <f t="shared" si="81"/>
        <v/>
      </c>
      <c r="F84" s="25" t="str">
        <f t="shared" si="82"/>
        <v/>
      </c>
      <c r="G84" s="108" t="str">
        <f t="shared" si="83"/>
        <v/>
      </c>
      <c r="H84" s="108" t="str">
        <f t="shared" si="84"/>
        <v/>
      </c>
      <c r="I84" s="112" t="str">
        <f t="shared" si="85"/>
        <v/>
      </c>
      <c r="J84" s="112"/>
      <c r="K84" s="112"/>
      <c r="L84" s="113"/>
      <c r="M84" s="113"/>
      <c r="N84" s="224" t="str">
        <f t="shared" si="86"/>
        <v/>
      </c>
      <c r="O84" s="225" t="str">
        <f t="shared" si="87"/>
        <v/>
      </c>
      <c r="Q84" s="6">
        <v>82</v>
      </c>
      <c r="R84" s="47" t="str">
        <f t="shared" si="50"/>
        <v>-82</v>
      </c>
      <c r="S84" s="6"/>
      <c r="T84" s="48" t="str">
        <f t="shared" si="51"/>
        <v/>
      </c>
      <c r="U84" s="49" t="str">
        <f t="shared" si="52"/>
        <v/>
      </c>
      <c r="W84" s="51"/>
      <c r="X84" s="75" t="str">
        <f t="shared" si="53"/>
        <v/>
      </c>
      <c r="Y84" s="71" t="str">
        <f t="shared" si="54"/>
        <v/>
      </c>
      <c r="Z84" s="71" t="str">
        <f t="shared" si="55"/>
        <v/>
      </c>
      <c r="AA84" s="71" t="str">
        <f t="shared" si="56"/>
        <v/>
      </c>
      <c r="AB84" s="71" t="str">
        <f t="shared" si="57"/>
        <v/>
      </c>
      <c r="AC84" s="71" t="str">
        <f t="shared" si="58"/>
        <v/>
      </c>
      <c r="AD84" s="71" t="str">
        <f t="shared" si="59"/>
        <v/>
      </c>
      <c r="AE84" s="78" t="str">
        <f t="shared" si="60"/>
        <v/>
      </c>
      <c r="AF84" s="75" t="str">
        <f t="shared" si="61"/>
        <v/>
      </c>
      <c r="AG84" s="71" t="str">
        <f t="shared" si="62"/>
        <v/>
      </c>
      <c r="AH84" s="71" t="str">
        <f t="shared" si="63"/>
        <v/>
      </c>
      <c r="AI84" s="71" t="str">
        <f t="shared" si="64"/>
        <v/>
      </c>
      <c r="AJ84" s="71" t="str">
        <f t="shared" si="65"/>
        <v/>
      </c>
      <c r="AK84" s="71" t="str">
        <f t="shared" si="66"/>
        <v/>
      </c>
      <c r="AL84" s="71" t="str">
        <f t="shared" si="67"/>
        <v/>
      </c>
      <c r="AM84" s="78" t="str">
        <f t="shared" si="68"/>
        <v/>
      </c>
      <c r="AN84" s="75" t="str">
        <f t="shared" si="69"/>
        <v/>
      </c>
      <c r="AO84" s="71" t="str">
        <f t="shared" si="70"/>
        <v/>
      </c>
      <c r="AP84" s="71" t="str">
        <f t="shared" si="71"/>
        <v/>
      </c>
      <c r="AQ84" s="71" t="str">
        <f t="shared" si="72"/>
        <v/>
      </c>
      <c r="AR84" s="71" t="str">
        <f t="shared" si="73"/>
        <v/>
      </c>
      <c r="AS84" s="71" t="str">
        <f t="shared" si="74"/>
        <v/>
      </c>
      <c r="AT84" s="71" t="str">
        <f t="shared" si="75"/>
        <v/>
      </c>
      <c r="AU84" s="76" t="str">
        <f t="shared" si="76"/>
        <v/>
      </c>
      <c r="BF84" s="141">
        <v>19025</v>
      </c>
      <c r="BG84" s="142" t="s">
        <v>1531</v>
      </c>
      <c r="BH84" s="141" t="s">
        <v>478</v>
      </c>
      <c r="BI84" s="141" t="s">
        <v>186</v>
      </c>
      <c r="BJ84" s="141" t="s">
        <v>1516</v>
      </c>
      <c r="BK84" s="141" t="s">
        <v>1532</v>
      </c>
      <c r="BL84" s="141" t="s">
        <v>1530</v>
      </c>
      <c r="BM84" s="141">
        <v>46.528506999999998</v>
      </c>
      <c r="BN84" s="141">
        <v>-70.765348000000003</v>
      </c>
      <c r="BO84" s="141">
        <v>2011</v>
      </c>
      <c r="BP84" s="143"/>
      <c r="BQ84" s="143" t="s">
        <v>17560</v>
      </c>
      <c r="BU84" s="117" t="b">
        <v>0</v>
      </c>
      <c r="BV84" s="117"/>
      <c r="BW84" s="117"/>
      <c r="BX84" s="117"/>
      <c r="BY84" s="117"/>
      <c r="BZ84" s="117"/>
      <c r="CA84" t="str">
        <f t="shared" si="88"/>
        <v/>
      </c>
      <c r="CB84" t="str">
        <f t="shared" si="89"/>
        <v/>
      </c>
      <c r="CC84" t="str">
        <f t="shared" si="90"/>
        <v/>
      </c>
      <c r="CD84" t="str">
        <f t="shared" si="91"/>
        <v/>
      </c>
      <c r="CE84" t="str">
        <f t="shared" si="91"/>
        <v/>
      </c>
      <c r="CF84" t="str">
        <f t="shared" si="91"/>
        <v/>
      </c>
      <c r="CG84">
        <f t="shared" si="92"/>
        <v>0</v>
      </c>
    </row>
    <row r="85" spans="1:85" ht="38.25" customHeight="1" x14ac:dyDescent="0.25">
      <c r="A85" s="1" t="str">
        <f t="shared" si="77"/>
        <v/>
      </c>
      <c r="B85" s="32" t="str">
        <f t="shared" si="78"/>
        <v/>
      </c>
      <c r="C85" s="25" t="str">
        <f t="shared" si="79"/>
        <v/>
      </c>
      <c r="D85" s="25" t="str">
        <f t="shared" si="80"/>
        <v/>
      </c>
      <c r="E85" s="25" t="str">
        <f t="shared" si="81"/>
        <v/>
      </c>
      <c r="F85" s="25" t="str">
        <f t="shared" si="82"/>
        <v/>
      </c>
      <c r="G85" s="108" t="str">
        <f t="shared" si="83"/>
        <v/>
      </c>
      <c r="H85" s="108" t="str">
        <f t="shared" si="84"/>
        <v/>
      </c>
      <c r="I85" s="112" t="str">
        <f t="shared" si="85"/>
        <v/>
      </c>
      <c r="J85" s="112"/>
      <c r="K85" s="112"/>
      <c r="L85" s="113"/>
      <c r="M85" s="113"/>
      <c r="N85" s="224" t="str">
        <f t="shared" si="86"/>
        <v/>
      </c>
      <c r="O85" s="225" t="str">
        <f t="shared" si="87"/>
        <v/>
      </c>
      <c r="Q85" s="6">
        <v>83</v>
      </c>
      <c r="R85" s="47" t="str">
        <f t="shared" si="50"/>
        <v>-83</v>
      </c>
      <c r="S85" s="6"/>
      <c r="T85" s="48" t="str">
        <f t="shared" si="51"/>
        <v/>
      </c>
      <c r="U85" s="49" t="str">
        <f t="shared" si="52"/>
        <v/>
      </c>
      <c r="W85" s="51"/>
      <c r="X85" s="75" t="str">
        <f t="shared" si="53"/>
        <v/>
      </c>
      <c r="Y85" s="71" t="str">
        <f t="shared" si="54"/>
        <v/>
      </c>
      <c r="Z85" s="71" t="str">
        <f t="shared" si="55"/>
        <v/>
      </c>
      <c r="AA85" s="71" t="str">
        <f t="shared" si="56"/>
        <v/>
      </c>
      <c r="AB85" s="71" t="str">
        <f t="shared" si="57"/>
        <v/>
      </c>
      <c r="AC85" s="71" t="str">
        <f t="shared" si="58"/>
        <v/>
      </c>
      <c r="AD85" s="71" t="str">
        <f t="shared" si="59"/>
        <v/>
      </c>
      <c r="AE85" s="78" t="str">
        <f t="shared" si="60"/>
        <v/>
      </c>
      <c r="AF85" s="75" t="str">
        <f t="shared" si="61"/>
        <v/>
      </c>
      <c r="AG85" s="71" t="str">
        <f t="shared" si="62"/>
        <v/>
      </c>
      <c r="AH85" s="71" t="str">
        <f t="shared" si="63"/>
        <v/>
      </c>
      <c r="AI85" s="71" t="str">
        <f t="shared" si="64"/>
        <v/>
      </c>
      <c r="AJ85" s="71" t="str">
        <f t="shared" si="65"/>
        <v/>
      </c>
      <c r="AK85" s="71" t="str">
        <f t="shared" si="66"/>
        <v/>
      </c>
      <c r="AL85" s="71" t="str">
        <f t="shared" si="67"/>
        <v/>
      </c>
      <c r="AM85" s="78" t="str">
        <f t="shared" si="68"/>
        <v/>
      </c>
      <c r="AN85" s="75" t="str">
        <f t="shared" si="69"/>
        <v/>
      </c>
      <c r="AO85" s="71" t="str">
        <f t="shared" si="70"/>
        <v/>
      </c>
      <c r="AP85" s="71" t="str">
        <f t="shared" si="71"/>
        <v/>
      </c>
      <c r="AQ85" s="71" t="str">
        <f t="shared" si="72"/>
        <v/>
      </c>
      <c r="AR85" s="71" t="str">
        <f t="shared" si="73"/>
        <v/>
      </c>
      <c r="AS85" s="71" t="str">
        <f t="shared" si="74"/>
        <v/>
      </c>
      <c r="AT85" s="71" t="str">
        <f t="shared" si="75"/>
        <v/>
      </c>
      <c r="AU85" s="76" t="str">
        <f t="shared" si="76"/>
        <v/>
      </c>
      <c r="BF85" s="141">
        <v>19025</v>
      </c>
      <c r="BG85" s="142" t="s">
        <v>1533</v>
      </c>
      <c r="BH85" s="141" t="s">
        <v>478</v>
      </c>
      <c r="BI85" s="141" t="s">
        <v>186</v>
      </c>
      <c r="BJ85" s="141" t="s">
        <v>1516</v>
      </c>
      <c r="BK85" s="141" t="s">
        <v>1534</v>
      </c>
      <c r="BL85" s="141" t="s">
        <v>1530</v>
      </c>
      <c r="BM85" s="141">
        <v>46.528454000000004</v>
      </c>
      <c r="BN85" s="141">
        <v>-70.765446999999995</v>
      </c>
      <c r="BO85" s="141">
        <v>2011</v>
      </c>
      <c r="BP85" s="143"/>
      <c r="BQ85" s="143" t="s">
        <v>17560</v>
      </c>
      <c r="BU85" s="117"/>
      <c r="BV85" s="117"/>
      <c r="BW85" s="117"/>
      <c r="BX85" s="117"/>
      <c r="BY85" s="117"/>
      <c r="BZ85" s="117"/>
      <c r="CA85" t="str">
        <f t="shared" si="88"/>
        <v/>
      </c>
      <c r="CB85" t="str">
        <f t="shared" si="89"/>
        <v/>
      </c>
      <c r="CC85" t="str">
        <f t="shared" si="90"/>
        <v/>
      </c>
      <c r="CD85" t="str">
        <f t="shared" si="91"/>
        <v/>
      </c>
      <c r="CE85" t="str">
        <f t="shared" si="91"/>
        <v/>
      </c>
      <c r="CF85" t="str">
        <f t="shared" si="91"/>
        <v/>
      </c>
      <c r="CG85">
        <f t="shared" si="92"/>
        <v>0</v>
      </c>
    </row>
    <row r="86" spans="1:85" ht="38.25" customHeight="1" x14ac:dyDescent="0.25">
      <c r="A86" s="1" t="str">
        <f t="shared" si="77"/>
        <v/>
      </c>
      <c r="B86" s="32" t="str">
        <f t="shared" si="78"/>
        <v/>
      </c>
      <c r="C86" s="25" t="str">
        <f t="shared" si="79"/>
        <v/>
      </c>
      <c r="D86" s="25" t="str">
        <f t="shared" si="80"/>
        <v/>
      </c>
      <c r="E86" s="25" t="str">
        <f t="shared" si="81"/>
        <v/>
      </c>
      <c r="F86" s="25" t="str">
        <f t="shared" si="82"/>
        <v/>
      </c>
      <c r="G86" s="108" t="str">
        <f t="shared" si="83"/>
        <v/>
      </c>
      <c r="H86" s="108" t="str">
        <f t="shared" si="84"/>
        <v/>
      </c>
      <c r="I86" s="112" t="str">
        <f t="shared" si="85"/>
        <v/>
      </c>
      <c r="J86" s="112"/>
      <c r="K86" s="112"/>
      <c r="L86" s="113"/>
      <c r="M86" s="113"/>
      <c r="N86" s="224" t="str">
        <f t="shared" si="86"/>
        <v/>
      </c>
      <c r="O86" s="225" t="str">
        <f t="shared" si="87"/>
        <v/>
      </c>
      <c r="Q86" s="6">
        <v>84</v>
      </c>
      <c r="R86" s="47" t="str">
        <f t="shared" si="50"/>
        <v>-84</v>
      </c>
      <c r="S86" s="6"/>
      <c r="T86" s="48" t="str">
        <f t="shared" si="51"/>
        <v/>
      </c>
      <c r="U86" s="49" t="str">
        <f t="shared" si="52"/>
        <v/>
      </c>
      <c r="W86" s="51"/>
      <c r="X86" s="75" t="str">
        <f t="shared" si="53"/>
        <v/>
      </c>
      <c r="Y86" s="71" t="str">
        <f t="shared" si="54"/>
        <v/>
      </c>
      <c r="Z86" s="71" t="str">
        <f t="shared" si="55"/>
        <v/>
      </c>
      <c r="AA86" s="71" t="str">
        <f t="shared" si="56"/>
        <v/>
      </c>
      <c r="AB86" s="71" t="str">
        <f t="shared" si="57"/>
        <v/>
      </c>
      <c r="AC86" s="71" t="str">
        <f t="shared" si="58"/>
        <v/>
      </c>
      <c r="AD86" s="71" t="str">
        <f t="shared" si="59"/>
        <v/>
      </c>
      <c r="AE86" s="78" t="str">
        <f t="shared" si="60"/>
        <v/>
      </c>
      <c r="AF86" s="75" t="str">
        <f t="shared" si="61"/>
        <v/>
      </c>
      <c r="AG86" s="71" t="str">
        <f t="shared" si="62"/>
        <v/>
      </c>
      <c r="AH86" s="71" t="str">
        <f t="shared" si="63"/>
        <v/>
      </c>
      <c r="AI86" s="71" t="str">
        <f t="shared" si="64"/>
        <v/>
      </c>
      <c r="AJ86" s="71" t="str">
        <f t="shared" si="65"/>
        <v/>
      </c>
      <c r="AK86" s="71" t="str">
        <f t="shared" si="66"/>
        <v/>
      </c>
      <c r="AL86" s="71" t="str">
        <f t="shared" si="67"/>
        <v/>
      </c>
      <c r="AM86" s="78" t="str">
        <f t="shared" si="68"/>
        <v/>
      </c>
      <c r="AN86" s="75" t="str">
        <f t="shared" si="69"/>
        <v/>
      </c>
      <c r="AO86" s="71" t="str">
        <f t="shared" si="70"/>
        <v/>
      </c>
      <c r="AP86" s="71" t="str">
        <f t="shared" si="71"/>
        <v/>
      </c>
      <c r="AQ86" s="71" t="str">
        <f t="shared" si="72"/>
        <v/>
      </c>
      <c r="AR86" s="71" t="str">
        <f t="shared" si="73"/>
        <v/>
      </c>
      <c r="AS86" s="71" t="str">
        <f t="shared" si="74"/>
        <v/>
      </c>
      <c r="AT86" s="71" t="str">
        <f t="shared" si="75"/>
        <v/>
      </c>
      <c r="AU86" s="76" t="str">
        <f t="shared" si="76"/>
        <v/>
      </c>
      <c r="BF86" s="141">
        <v>19045</v>
      </c>
      <c r="BG86" s="142" t="s">
        <v>1540</v>
      </c>
      <c r="BH86" s="141" t="s">
        <v>478</v>
      </c>
      <c r="BI86" s="141" t="s">
        <v>176</v>
      </c>
      <c r="BJ86" s="141" t="s">
        <v>1541</v>
      </c>
      <c r="BK86" s="141" t="s">
        <v>1542</v>
      </c>
      <c r="BL86" s="141" t="s">
        <v>1543</v>
      </c>
      <c r="BM86" s="141">
        <v>46.7196</v>
      </c>
      <c r="BN86" s="141">
        <v>-70.711340000000007</v>
      </c>
      <c r="BO86" s="141">
        <v>1993</v>
      </c>
      <c r="BP86" s="143"/>
      <c r="BQ86" s="143" t="s">
        <v>17560</v>
      </c>
      <c r="BU86" s="117"/>
      <c r="BV86" s="117"/>
      <c r="BW86" s="117"/>
      <c r="BX86" s="117"/>
      <c r="BY86" s="117"/>
      <c r="BZ86" s="117"/>
      <c r="CA86" t="str">
        <f t="shared" si="88"/>
        <v/>
      </c>
      <c r="CB86" t="str">
        <f t="shared" si="89"/>
        <v/>
      </c>
      <c r="CC86" t="str">
        <f t="shared" si="90"/>
        <v/>
      </c>
      <c r="CD86" t="str">
        <f t="shared" si="91"/>
        <v/>
      </c>
      <c r="CE86" t="str">
        <f t="shared" si="91"/>
        <v/>
      </c>
      <c r="CF86" t="str">
        <f t="shared" si="91"/>
        <v/>
      </c>
      <c r="CG86">
        <f t="shared" si="92"/>
        <v>0</v>
      </c>
    </row>
    <row r="87" spans="1:85" ht="38.25" customHeight="1" x14ac:dyDescent="0.25">
      <c r="A87" s="1" t="str">
        <f t="shared" si="77"/>
        <v/>
      </c>
      <c r="B87" s="32" t="str">
        <f t="shared" si="78"/>
        <v/>
      </c>
      <c r="C87" s="25" t="str">
        <f t="shared" si="79"/>
        <v/>
      </c>
      <c r="D87" s="25" t="str">
        <f t="shared" si="80"/>
        <v/>
      </c>
      <c r="E87" s="25" t="str">
        <f t="shared" si="81"/>
        <v/>
      </c>
      <c r="F87" s="25" t="str">
        <f t="shared" si="82"/>
        <v/>
      </c>
      <c r="G87" s="108" t="str">
        <f t="shared" si="83"/>
        <v/>
      </c>
      <c r="H87" s="108" t="str">
        <f t="shared" si="84"/>
        <v/>
      </c>
      <c r="I87" s="112" t="str">
        <f t="shared" si="85"/>
        <v/>
      </c>
      <c r="J87" s="112"/>
      <c r="K87" s="112"/>
      <c r="L87" s="113"/>
      <c r="M87" s="113"/>
      <c r="N87" s="224" t="str">
        <f t="shared" si="86"/>
        <v/>
      </c>
      <c r="O87" s="225" t="str">
        <f t="shared" si="87"/>
        <v/>
      </c>
      <c r="Q87" s="6">
        <v>85</v>
      </c>
      <c r="R87" s="47" t="str">
        <f t="shared" si="50"/>
        <v>-85</v>
      </c>
      <c r="S87" s="6"/>
      <c r="T87" s="48" t="str">
        <f t="shared" si="51"/>
        <v/>
      </c>
      <c r="U87" s="49" t="str">
        <f t="shared" si="52"/>
        <v/>
      </c>
      <c r="W87" s="51"/>
      <c r="X87" s="75" t="str">
        <f t="shared" si="53"/>
        <v/>
      </c>
      <c r="Y87" s="71" t="str">
        <f t="shared" si="54"/>
        <v/>
      </c>
      <c r="Z87" s="71" t="str">
        <f t="shared" si="55"/>
        <v/>
      </c>
      <c r="AA87" s="71" t="str">
        <f t="shared" si="56"/>
        <v/>
      </c>
      <c r="AB87" s="71" t="str">
        <f t="shared" si="57"/>
        <v/>
      </c>
      <c r="AC87" s="71" t="str">
        <f t="shared" si="58"/>
        <v/>
      </c>
      <c r="AD87" s="71" t="str">
        <f t="shared" si="59"/>
        <v/>
      </c>
      <c r="AE87" s="78" t="str">
        <f t="shared" si="60"/>
        <v/>
      </c>
      <c r="AF87" s="75" t="str">
        <f t="shared" si="61"/>
        <v/>
      </c>
      <c r="AG87" s="71" t="str">
        <f t="shared" si="62"/>
        <v/>
      </c>
      <c r="AH87" s="71" t="str">
        <f t="shared" si="63"/>
        <v/>
      </c>
      <c r="AI87" s="71" t="str">
        <f t="shared" si="64"/>
        <v/>
      </c>
      <c r="AJ87" s="71" t="str">
        <f t="shared" si="65"/>
        <v/>
      </c>
      <c r="AK87" s="71" t="str">
        <f t="shared" si="66"/>
        <v/>
      </c>
      <c r="AL87" s="71" t="str">
        <f t="shared" si="67"/>
        <v/>
      </c>
      <c r="AM87" s="78" t="str">
        <f t="shared" si="68"/>
        <v/>
      </c>
      <c r="AN87" s="75" t="str">
        <f t="shared" si="69"/>
        <v/>
      </c>
      <c r="AO87" s="71" t="str">
        <f t="shared" si="70"/>
        <v/>
      </c>
      <c r="AP87" s="71" t="str">
        <f t="shared" si="71"/>
        <v/>
      </c>
      <c r="AQ87" s="71" t="str">
        <f t="shared" si="72"/>
        <v/>
      </c>
      <c r="AR87" s="71" t="str">
        <f t="shared" si="73"/>
        <v/>
      </c>
      <c r="AS87" s="71" t="str">
        <f t="shared" si="74"/>
        <v/>
      </c>
      <c r="AT87" s="71" t="str">
        <f t="shared" si="75"/>
        <v/>
      </c>
      <c r="AU87" s="76" t="str">
        <f t="shared" si="76"/>
        <v/>
      </c>
      <c r="BF87" s="141">
        <v>19045</v>
      </c>
      <c r="BG87" s="142" t="s">
        <v>1544</v>
      </c>
      <c r="BH87" s="141" t="s">
        <v>478</v>
      </c>
      <c r="BI87" s="141" t="s">
        <v>176</v>
      </c>
      <c r="BJ87" s="141" t="s">
        <v>1545</v>
      </c>
      <c r="BK87" s="141" t="s">
        <v>1546</v>
      </c>
      <c r="BL87" s="141" t="s">
        <v>1547</v>
      </c>
      <c r="BM87" s="141">
        <v>46.688920000000003</v>
      </c>
      <c r="BN87" s="141">
        <v>-70.71011</v>
      </c>
      <c r="BO87" s="141">
        <v>2010</v>
      </c>
      <c r="BP87" s="143"/>
      <c r="BQ87" s="143" t="s">
        <v>17560</v>
      </c>
      <c r="BU87" s="117"/>
      <c r="BV87" s="117"/>
      <c r="BW87" s="117"/>
      <c r="BX87" s="117"/>
      <c r="BY87" s="117"/>
      <c r="BZ87" s="117"/>
      <c r="CA87" t="str">
        <f t="shared" si="88"/>
        <v/>
      </c>
      <c r="CB87" t="str">
        <f t="shared" si="89"/>
        <v/>
      </c>
      <c r="CC87" t="str">
        <f t="shared" si="90"/>
        <v/>
      </c>
      <c r="CD87" t="str">
        <f t="shared" si="91"/>
        <v/>
      </c>
      <c r="CE87" t="str">
        <f t="shared" si="91"/>
        <v/>
      </c>
      <c r="CF87" t="str">
        <f t="shared" si="91"/>
        <v/>
      </c>
      <c r="CG87">
        <f t="shared" si="92"/>
        <v>0</v>
      </c>
    </row>
    <row r="88" spans="1:85" ht="38.25" customHeight="1" x14ac:dyDescent="0.25">
      <c r="A88" s="1" t="str">
        <f t="shared" si="77"/>
        <v/>
      </c>
      <c r="B88" s="32" t="str">
        <f t="shared" si="78"/>
        <v/>
      </c>
      <c r="C88" s="25" t="str">
        <f t="shared" si="79"/>
        <v/>
      </c>
      <c r="D88" s="25" t="str">
        <f t="shared" si="80"/>
        <v/>
      </c>
      <c r="E88" s="25" t="str">
        <f t="shared" si="81"/>
        <v/>
      </c>
      <c r="F88" s="25" t="str">
        <f t="shared" si="82"/>
        <v/>
      </c>
      <c r="G88" s="108" t="str">
        <f t="shared" si="83"/>
        <v/>
      </c>
      <c r="H88" s="108" t="str">
        <f t="shared" si="84"/>
        <v/>
      </c>
      <c r="I88" s="112" t="str">
        <f t="shared" si="85"/>
        <v/>
      </c>
      <c r="J88" s="112"/>
      <c r="K88" s="112"/>
      <c r="L88" s="113"/>
      <c r="M88" s="113"/>
      <c r="N88" s="224" t="str">
        <f t="shared" si="86"/>
        <v/>
      </c>
      <c r="O88" s="225" t="str">
        <f t="shared" si="87"/>
        <v/>
      </c>
      <c r="Q88" s="6">
        <v>86</v>
      </c>
      <c r="R88" s="47" t="str">
        <f t="shared" si="50"/>
        <v>-86</v>
      </c>
      <c r="S88" s="6"/>
      <c r="T88" s="48" t="str">
        <f t="shared" si="51"/>
        <v/>
      </c>
      <c r="U88" s="49" t="str">
        <f t="shared" si="52"/>
        <v/>
      </c>
      <c r="W88" s="51"/>
      <c r="X88" s="75" t="str">
        <f t="shared" si="53"/>
        <v/>
      </c>
      <c r="Y88" s="71" t="str">
        <f t="shared" si="54"/>
        <v/>
      </c>
      <c r="Z88" s="71" t="str">
        <f t="shared" si="55"/>
        <v/>
      </c>
      <c r="AA88" s="71" t="str">
        <f t="shared" si="56"/>
        <v/>
      </c>
      <c r="AB88" s="71" t="str">
        <f t="shared" si="57"/>
        <v/>
      </c>
      <c r="AC88" s="71" t="str">
        <f t="shared" si="58"/>
        <v/>
      </c>
      <c r="AD88" s="71" t="str">
        <f t="shared" si="59"/>
        <v/>
      </c>
      <c r="AE88" s="78" t="str">
        <f t="shared" si="60"/>
        <v/>
      </c>
      <c r="AF88" s="75" t="str">
        <f t="shared" si="61"/>
        <v/>
      </c>
      <c r="AG88" s="71" t="str">
        <f t="shared" si="62"/>
        <v/>
      </c>
      <c r="AH88" s="71" t="str">
        <f t="shared" si="63"/>
        <v/>
      </c>
      <c r="AI88" s="71" t="str">
        <f t="shared" si="64"/>
        <v/>
      </c>
      <c r="AJ88" s="71" t="str">
        <f t="shared" si="65"/>
        <v/>
      </c>
      <c r="AK88" s="71" t="str">
        <f t="shared" si="66"/>
        <v/>
      </c>
      <c r="AL88" s="71" t="str">
        <f t="shared" si="67"/>
        <v/>
      </c>
      <c r="AM88" s="78" t="str">
        <f t="shared" si="68"/>
        <v/>
      </c>
      <c r="AN88" s="75" t="str">
        <f t="shared" si="69"/>
        <v/>
      </c>
      <c r="AO88" s="71" t="str">
        <f t="shared" si="70"/>
        <v/>
      </c>
      <c r="AP88" s="71" t="str">
        <f t="shared" si="71"/>
        <v/>
      </c>
      <c r="AQ88" s="71" t="str">
        <f t="shared" si="72"/>
        <v/>
      </c>
      <c r="AR88" s="71" t="str">
        <f t="shared" si="73"/>
        <v/>
      </c>
      <c r="AS88" s="71" t="str">
        <f t="shared" si="74"/>
        <v/>
      </c>
      <c r="AT88" s="71" t="str">
        <f t="shared" si="75"/>
        <v/>
      </c>
      <c r="AU88" s="76" t="str">
        <f t="shared" si="76"/>
        <v/>
      </c>
      <c r="BF88" s="141">
        <v>16023</v>
      </c>
      <c r="BG88" s="142" t="s">
        <v>1552</v>
      </c>
      <c r="BH88" s="141" t="s">
        <v>478</v>
      </c>
      <c r="BI88" s="141" t="s">
        <v>176</v>
      </c>
      <c r="BJ88" s="141" t="s">
        <v>1553</v>
      </c>
      <c r="BK88" s="141" t="s">
        <v>1554</v>
      </c>
      <c r="BL88" s="141" t="s">
        <v>1555</v>
      </c>
      <c r="BM88" s="141">
        <v>47.376742999999998</v>
      </c>
      <c r="BN88" s="141">
        <v>-70.420428999999999</v>
      </c>
      <c r="BO88" s="141">
        <v>1970</v>
      </c>
      <c r="BP88" s="143" t="s">
        <v>26695</v>
      </c>
      <c r="BQ88" s="143" t="s">
        <v>17560</v>
      </c>
      <c r="BU88" s="117"/>
      <c r="BV88" s="117"/>
      <c r="BW88" s="117"/>
      <c r="BX88" s="117"/>
      <c r="BY88" s="117"/>
      <c r="BZ88" s="117"/>
      <c r="CA88" t="str">
        <f t="shared" si="88"/>
        <v/>
      </c>
      <c r="CB88" t="str">
        <f t="shared" si="89"/>
        <v/>
      </c>
      <c r="CC88" t="str">
        <f t="shared" si="90"/>
        <v/>
      </c>
      <c r="CD88" t="str">
        <f t="shared" si="91"/>
        <v/>
      </c>
      <c r="CE88" t="str">
        <f t="shared" si="91"/>
        <v/>
      </c>
      <c r="CF88" t="str">
        <f t="shared" si="91"/>
        <v/>
      </c>
      <c r="CG88">
        <f t="shared" si="92"/>
        <v>0</v>
      </c>
    </row>
    <row r="89" spans="1:85" ht="38.25" customHeight="1" x14ac:dyDescent="0.25">
      <c r="A89" s="1" t="str">
        <f t="shared" si="77"/>
        <v/>
      </c>
      <c r="B89" s="32" t="str">
        <f t="shared" si="78"/>
        <v/>
      </c>
      <c r="C89" s="25" t="str">
        <f t="shared" si="79"/>
        <v/>
      </c>
      <c r="D89" s="25" t="str">
        <f t="shared" si="80"/>
        <v/>
      </c>
      <c r="E89" s="25" t="str">
        <f t="shared" si="81"/>
        <v/>
      </c>
      <c r="F89" s="25" t="str">
        <f t="shared" si="82"/>
        <v/>
      </c>
      <c r="G89" s="108" t="str">
        <f t="shared" si="83"/>
        <v/>
      </c>
      <c r="H89" s="108" t="str">
        <f t="shared" si="84"/>
        <v/>
      </c>
      <c r="I89" s="112" t="str">
        <f t="shared" si="85"/>
        <v/>
      </c>
      <c r="J89" s="112"/>
      <c r="K89" s="112"/>
      <c r="L89" s="113"/>
      <c r="M89" s="113"/>
      <c r="N89" s="224" t="str">
        <f t="shared" si="86"/>
        <v/>
      </c>
      <c r="O89" s="225" t="str">
        <f t="shared" si="87"/>
        <v/>
      </c>
      <c r="Q89" s="6">
        <v>87</v>
      </c>
      <c r="R89" s="47" t="str">
        <f t="shared" si="50"/>
        <v>-87</v>
      </c>
      <c r="S89" s="6"/>
      <c r="T89" s="48" t="str">
        <f t="shared" si="51"/>
        <v/>
      </c>
      <c r="U89" s="49" t="str">
        <f t="shared" si="52"/>
        <v/>
      </c>
      <c r="W89" s="51"/>
      <c r="X89" s="75" t="str">
        <f t="shared" si="53"/>
        <v/>
      </c>
      <c r="Y89" s="71" t="str">
        <f t="shared" si="54"/>
        <v/>
      </c>
      <c r="Z89" s="71" t="str">
        <f t="shared" si="55"/>
        <v/>
      </c>
      <c r="AA89" s="71" t="str">
        <f t="shared" si="56"/>
        <v/>
      </c>
      <c r="AB89" s="71" t="str">
        <f t="shared" si="57"/>
        <v/>
      </c>
      <c r="AC89" s="71" t="str">
        <f t="shared" si="58"/>
        <v/>
      </c>
      <c r="AD89" s="71" t="str">
        <f t="shared" si="59"/>
        <v/>
      </c>
      <c r="AE89" s="78" t="str">
        <f t="shared" si="60"/>
        <v/>
      </c>
      <c r="AF89" s="75" t="str">
        <f t="shared" si="61"/>
        <v/>
      </c>
      <c r="AG89" s="71" t="str">
        <f t="shared" si="62"/>
        <v/>
      </c>
      <c r="AH89" s="71" t="str">
        <f t="shared" si="63"/>
        <v/>
      </c>
      <c r="AI89" s="71" t="str">
        <f t="shared" si="64"/>
        <v/>
      </c>
      <c r="AJ89" s="71" t="str">
        <f t="shared" si="65"/>
        <v/>
      </c>
      <c r="AK89" s="71" t="str">
        <f t="shared" si="66"/>
        <v/>
      </c>
      <c r="AL89" s="71" t="str">
        <f t="shared" si="67"/>
        <v/>
      </c>
      <c r="AM89" s="78" t="str">
        <f t="shared" si="68"/>
        <v/>
      </c>
      <c r="AN89" s="75" t="str">
        <f t="shared" si="69"/>
        <v/>
      </c>
      <c r="AO89" s="71" t="str">
        <f t="shared" si="70"/>
        <v/>
      </c>
      <c r="AP89" s="71" t="str">
        <f t="shared" si="71"/>
        <v/>
      </c>
      <c r="AQ89" s="71" t="str">
        <f t="shared" si="72"/>
        <v/>
      </c>
      <c r="AR89" s="71" t="str">
        <f t="shared" si="73"/>
        <v/>
      </c>
      <c r="AS89" s="71" t="str">
        <f t="shared" si="74"/>
        <v/>
      </c>
      <c r="AT89" s="71" t="str">
        <f t="shared" si="75"/>
        <v/>
      </c>
      <c r="AU89" s="76" t="str">
        <f t="shared" si="76"/>
        <v/>
      </c>
      <c r="BF89" s="141">
        <v>16023</v>
      </c>
      <c r="BG89" s="142" t="s">
        <v>1566</v>
      </c>
      <c r="BH89" s="141" t="s">
        <v>478</v>
      </c>
      <c r="BI89" s="141" t="s">
        <v>177</v>
      </c>
      <c r="BJ89" s="141" t="s">
        <v>1567</v>
      </c>
      <c r="BK89" s="141" t="s">
        <v>1559</v>
      </c>
      <c r="BL89" s="141" t="s">
        <v>1560</v>
      </c>
      <c r="BM89" s="141">
        <v>47.418032930593</v>
      </c>
      <c r="BN89" s="141">
        <v>-70.380667666746106</v>
      </c>
      <c r="BO89" s="141">
        <v>2005</v>
      </c>
      <c r="BP89" s="143" t="s">
        <v>26699</v>
      </c>
      <c r="BQ89" s="143" t="s">
        <v>17560</v>
      </c>
      <c r="BU89" s="117"/>
      <c r="BV89" s="117"/>
      <c r="BW89" s="117"/>
      <c r="BX89" s="117"/>
      <c r="BY89" s="117"/>
      <c r="BZ89" s="117"/>
      <c r="CA89" t="str">
        <f t="shared" si="88"/>
        <v/>
      </c>
      <c r="CB89" t="str">
        <f t="shared" si="89"/>
        <v/>
      </c>
      <c r="CC89" t="str">
        <f t="shared" si="90"/>
        <v/>
      </c>
      <c r="CD89" t="str">
        <f t="shared" si="91"/>
        <v/>
      </c>
      <c r="CE89" t="str">
        <f t="shared" si="91"/>
        <v/>
      </c>
      <c r="CF89" t="str">
        <f t="shared" si="91"/>
        <v/>
      </c>
      <c r="CG89">
        <f t="shared" si="92"/>
        <v>0</v>
      </c>
    </row>
    <row r="90" spans="1:85" ht="38.25" customHeight="1" x14ac:dyDescent="0.25">
      <c r="A90" s="1" t="str">
        <f t="shared" si="77"/>
        <v/>
      </c>
      <c r="B90" s="32" t="str">
        <f t="shared" si="78"/>
        <v/>
      </c>
      <c r="C90" s="25" t="str">
        <f t="shared" si="79"/>
        <v/>
      </c>
      <c r="D90" s="25" t="str">
        <f t="shared" si="80"/>
        <v/>
      </c>
      <c r="E90" s="25" t="str">
        <f t="shared" si="81"/>
        <v/>
      </c>
      <c r="F90" s="25" t="str">
        <f t="shared" si="82"/>
        <v/>
      </c>
      <c r="G90" s="108" t="str">
        <f t="shared" si="83"/>
        <v/>
      </c>
      <c r="H90" s="108" t="str">
        <f t="shared" si="84"/>
        <v/>
      </c>
      <c r="I90" s="112" t="str">
        <f t="shared" si="85"/>
        <v/>
      </c>
      <c r="J90" s="112"/>
      <c r="K90" s="112"/>
      <c r="L90" s="113"/>
      <c r="M90" s="113"/>
      <c r="N90" s="224" t="str">
        <f t="shared" si="86"/>
        <v/>
      </c>
      <c r="O90" s="225" t="str">
        <f t="shared" si="87"/>
        <v/>
      </c>
      <c r="Q90" s="6">
        <v>88</v>
      </c>
      <c r="R90" s="47" t="str">
        <f t="shared" si="50"/>
        <v>-88</v>
      </c>
      <c r="S90" s="6"/>
      <c r="T90" s="48" t="str">
        <f t="shared" si="51"/>
        <v/>
      </c>
      <c r="U90" s="49" t="str">
        <f t="shared" si="52"/>
        <v/>
      </c>
      <c r="W90" s="51"/>
      <c r="X90" s="75" t="str">
        <f t="shared" si="53"/>
        <v/>
      </c>
      <c r="Y90" s="71" t="str">
        <f t="shared" si="54"/>
        <v/>
      </c>
      <c r="Z90" s="71" t="str">
        <f t="shared" si="55"/>
        <v/>
      </c>
      <c r="AA90" s="71" t="str">
        <f t="shared" si="56"/>
        <v/>
      </c>
      <c r="AB90" s="71" t="str">
        <f t="shared" si="57"/>
        <v/>
      </c>
      <c r="AC90" s="71" t="str">
        <f t="shared" si="58"/>
        <v/>
      </c>
      <c r="AD90" s="71" t="str">
        <f t="shared" si="59"/>
        <v/>
      </c>
      <c r="AE90" s="78" t="str">
        <f t="shared" si="60"/>
        <v/>
      </c>
      <c r="AF90" s="75" t="str">
        <f t="shared" si="61"/>
        <v/>
      </c>
      <c r="AG90" s="71" t="str">
        <f t="shared" si="62"/>
        <v/>
      </c>
      <c r="AH90" s="71" t="str">
        <f t="shared" si="63"/>
        <v/>
      </c>
      <c r="AI90" s="71" t="str">
        <f t="shared" si="64"/>
        <v/>
      </c>
      <c r="AJ90" s="71" t="str">
        <f t="shared" si="65"/>
        <v/>
      </c>
      <c r="AK90" s="71" t="str">
        <f t="shared" si="66"/>
        <v/>
      </c>
      <c r="AL90" s="71" t="str">
        <f t="shared" si="67"/>
        <v/>
      </c>
      <c r="AM90" s="78" t="str">
        <f t="shared" si="68"/>
        <v/>
      </c>
      <c r="AN90" s="75" t="str">
        <f t="shared" si="69"/>
        <v/>
      </c>
      <c r="AO90" s="71" t="str">
        <f t="shared" si="70"/>
        <v/>
      </c>
      <c r="AP90" s="71" t="str">
        <f t="shared" si="71"/>
        <v/>
      </c>
      <c r="AQ90" s="71" t="str">
        <f t="shared" si="72"/>
        <v/>
      </c>
      <c r="AR90" s="71" t="str">
        <f t="shared" si="73"/>
        <v/>
      </c>
      <c r="AS90" s="71" t="str">
        <f t="shared" si="74"/>
        <v/>
      </c>
      <c r="AT90" s="71" t="str">
        <f t="shared" si="75"/>
        <v/>
      </c>
      <c r="AU90" s="76" t="str">
        <f t="shared" si="76"/>
        <v/>
      </c>
      <c r="BF90" s="141">
        <v>18040</v>
      </c>
      <c r="BG90" s="142" t="s">
        <v>1930</v>
      </c>
      <c r="BH90" s="141" t="s">
        <v>180</v>
      </c>
      <c r="BI90" s="141" t="s">
        <v>178</v>
      </c>
      <c r="BJ90" s="141"/>
      <c r="BK90" s="141" t="s">
        <v>1931</v>
      </c>
      <c r="BL90" s="141" t="s">
        <v>1932</v>
      </c>
      <c r="BM90" s="141">
        <v>46.829766595361903</v>
      </c>
      <c r="BN90" s="141">
        <v>-70.393261988317903</v>
      </c>
      <c r="BO90" s="141">
        <v>2012</v>
      </c>
      <c r="BP90" s="143" t="s">
        <v>484</v>
      </c>
      <c r="BQ90" s="143" t="s">
        <v>17560</v>
      </c>
      <c r="BU90" s="117"/>
      <c r="BV90" s="117"/>
      <c r="BW90" s="117"/>
      <c r="BX90" s="117"/>
      <c r="BY90" s="117"/>
      <c r="BZ90" s="117"/>
      <c r="CA90" t="str">
        <f t="shared" si="88"/>
        <v/>
      </c>
      <c r="CB90" t="str">
        <f t="shared" si="89"/>
        <v/>
      </c>
      <c r="CC90" t="str">
        <f t="shared" si="90"/>
        <v/>
      </c>
      <c r="CD90" t="str">
        <f t="shared" si="91"/>
        <v/>
      </c>
      <c r="CE90" t="str">
        <f t="shared" si="91"/>
        <v/>
      </c>
      <c r="CF90" t="str">
        <f t="shared" si="91"/>
        <v/>
      </c>
      <c r="CG90">
        <f t="shared" si="92"/>
        <v>0</v>
      </c>
    </row>
    <row r="91" spans="1:85" ht="38.25" customHeight="1" x14ac:dyDescent="0.25">
      <c r="A91" s="1" t="str">
        <f t="shared" si="77"/>
        <v/>
      </c>
      <c r="B91" s="32" t="str">
        <f t="shared" si="78"/>
        <v/>
      </c>
      <c r="C91" s="25" t="str">
        <f t="shared" si="79"/>
        <v/>
      </c>
      <c r="D91" s="25" t="str">
        <f t="shared" si="80"/>
        <v/>
      </c>
      <c r="E91" s="25" t="str">
        <f t="shared" si="81"/>
        <v/>
      </c>
      <c r="F91" s="25" t="str">
        <f t="shared" si="82"/>
        <v/>
      </c>
      <c r="G91" s="108" t="str">
        <f t="shared" si="83"/>
        <v/>
      </c>
      <c r="H91" s="108" t="str">
        <f t="shared" si="84"/>
        <v/>
      </c>
      <c r="I91" s="112" t="str">
        <f t="shared" si="85"/>
        <v/>
      </c>
      <c r="J91" s="112"/>
      <c r="K91" s="112"/>
      <c r="L91" s="113"/>
      <c r="M91" s="113"/>
      <c r="N91" s="224" t="str">
        <f t="shared" si="86"/>
        <v/>
      </c>
      <c r="O91" s="225" t="str">
        <f t="shared" si="87"/>
        <v/>
      </c>
      <c r="Q91" s="6">
        <v>89</v>
      </c>
      <c r="R91" s="47" t="str">
        <f t="shared" si="50"/>
        <v>-89</v>
      </c>
      <c r="S91" s="6"/>
      <c r="T91" s="48" t="str">
        <f t="shared" si="51"/>
        <v/>
      </c>
      <c r="U91" s="49" t="str">
        <f t="shared" si="52"/>
        <v/>
      </c>
      <c r="W91" s="51"/>
      <c r="X91" s="75" t="str">
        <f t="shared" si="53"/>
        <v/>
      </c>
      <c r="Y91" s="71" t="str">
        <f t="shared" si="54"/>
        <v/>
      </c>
      <c r="Z91" s="71" t="str">
        <f t="shared" si="55"/>
        <v/>
      </c>
      <c r="AA91" s="71" t="str">
        <f t="shared" si="56"/>
        <v/>
      </c>
      <c r="AB91" s="71" t="str">
        <f t="shared" si="57"/>
        <v/>
      </c>
      <c r="AC91" s="71" t="str">
        <f t="shared" si="58"/>
        <v/>
      </c>
      <c r="AD91" s="71" t="str">
        <f t="shared" si="59"/>
        <v/>
      </c>
      <c r="AE91" s="78" t="str">
        <f t="shared" si="60"/>
        <v/>
      </c>
      <c r="AF91" s="75" t="str">
        <f t="shared" si="61"/>
        <v/>
      </c>
      <c r="AG91" s="71" t="str">
        <f t="shared" si="62"/>
        <v/>
      </c>
      <c r="AH91" s="71" t="str">
        <f t="shared" si="63"/>
        <v/>
      </c>
      <c r="AI91" s="71" t="str">
        <f t="shared" si="64"/>
        <v/>
      </c>
      <c r="AJ91" s="71" t="str">
        <f t="shared" si="65"/>
        <v/>
      </c>
      <c r="AK91" s="71" t="str">
        <f t="shared" si="66"/>
        <v/>
      </c>
      <c r="AL91" s="71" t="str">
        <f t="shared" si="67"/>
        <v/>
      </c>
      <c r="AM91" s="78" t="str">
        <f t="shared" si="68"/>
        <v/>
      </c>
      <c r="AN91" s="75" t="str">
        <f t="shared" si="69"/>
        <v/>
      </c>
      <c r="AO91" s="71" t="str">
        <f t="shared" si="70"/>
        <v/>
      </c>
      <c r="AP91" s="71" t="str">
        <f t="shared" si="71"/>
        <v/>
      </c>
      <c r="AQ91" s="71" t="str">
        <f t="shared" si="72"/>
        <v/>
      </c>
      <c r="AR91" s="71" t="str">
        <f t="shared" si="73"/>
        <v/>
      </c>
      <c r="AS91" s="71" t="str">
        <f t="shared" si="74"/>
        <v/>
      </c>
      <c r="AT91" s="71" t="str">
        <f t="shared" si="75"/>
        <v/>
      </c>
      <c r="AU91" s="76" t="str">
        <f t="shared" si="76"/>
        <v/>
      </c>
      <c r="BF91" s="141">
        <v>18040</v>
      </c>
      <c r="BG91" s="142" t="s">
        <v>1933</v>
      </c>
      <c r="BH91" s="141" t="s">
        <v>478</v>
      </c>
      <c r="BI91" s="141" t="s">
        <v>176</v>
      </c>
      <c r="BJ91" s="141"/>
      <c r="BK91" s="141" t="s">
        <v>1934</v>
      </c>
      <c r="BL91" s="141" t="s">
        <v>1616</v>
      </c>
      <c r="BM91" s="141">
        <v>46.821907000000003</v>
      </c>
      <c r="BN91" s="141">
        <v>-70.386309999999995</v>
      </c>
      <c r="BO91" s="141">
        <v>2012</v>
      </c>
      <c r="BP91" s="143" t="s">
        <v>23916</v>
      </c>
      <c r="BQ91" s="143" t="s">
        <v>17560</v>
      </c>
      <c r="BU91" s="117"/>
      <c r="BV91" s="117"/>
      <c r="BW91" s="117"/>
      <c r="BX91" s="117"/>
      <c r="BY91" s="117"/>
      <c r="BZ91" s="117"/>
      <c r="CA91" t="str">
        <f t="shared" si="88"/>
        <v/>
      </c>
      <c r="CB91" t="str">
        <f t="shared" si="89"/>
        <v/>
      </c>
      <c r="CC91" t="str">
        <f t="shared" si="90"/>
        <v/>
      </c>
      <c r="CD91" t="str">
        <f t="shared" si="91"/>
        <v/>
      </c>
      <c r="CE91" t="str">
        <f t="shared" si="91"/>
        <v/>
      </c>
      <c r="CF91" t="str">
        <f t="shared" si="91"/>
        <v/>
      </c>
      <c r="CG91">
        <f t="shared" si="92"/>
        <v>0</v>
      </c>
    </row>
    <row r="92" spans="1:85" ht="38.25" customHeight="1" x14ac:dyDescent="0.25">
      <c r="A92" s="1" t="str">
        <f t="shared" si="77"/>
        <v/>
      </c>
      <c r="B92" s="32" t="str">
        <f t="shared" si="78"/>
        <v/>
      </c>
      <c r="C92" s="25" t="str">
        <f t="shared" si="79"/>
        <v/>
      </c>
      <c r="D92" s="25" t="str">
        <f t="shared" si="80"/>
        <v/>
      </c>
      <c r="E92" s="25" t="str">
        <f t="shared" si="81"/>
        <v/>
      </c>
      <c r="F92" s="25" t="str">
        <f t="shared" si="82"/>
        <v/>
      </c>
      <c r="G92" s="108" t="str">
        <f t="shared" si="83"/>
        <v/>
      </c>
      <c r="H92" s="108" t="str">
        <f t="shared" si="84"/>
        <v/>
      </c>
      <c r="I92" s="112" t="str">
        <f t="shared" si="85"/>
        <v/>
      </c>
      <c r="J92" s="112"/>
      <c r="K92" s="112"/>
      <c r="L92" s="113"/>
      <c r="M92" s="113"/>
      <c r="N92" s="224" t="str">
        <f t="shared" si="86"/>
        <v/>
      </c>
      <c r="O92" s="225" t="str">
        <f t="shared" si="87"/>
        <v/>
      </c>
      <c r="Q92" s="6">
        <v>90</v>
      </c>
      <c r="R92" s="47" t="str">
        <f t="shared" si="50"/>
        <v>-90</v>
      </c>
      <c r="S92" s="6"/>
      <c r="T92" s="48" t="str">
        <f t="shared" si="51"/>
        <v/>
      </c>
      <c r="U92" s="49" t="str">
        <f t="shared" si="52"/>
        <v/>
      </c>
      <c r="W92" s="51"/>
      <c r="X92" s="75" t="str">
        <f t="shared" si="53"/>
        <v/>
      </c>
      <c r="Y92" s="71" t="str">
        <f t="shared" si="54"/>
        <v/>
      </c>
      <c r="Z92" s="71" t="str">
        <f t="shared" si="55"/>
        <v/>
      </c>
      <c r="AA92" s="71" t="str">
        <f t="shared" si="56"/>
        <v/>
      </c>
      <c r="AB92" s="71" t="str">
        <f t="shared" si="57"/>
        <v/>
      </c>
      <c r="AC92" s="71" t="str">
        <f t="shared" si="58"/>
        <v/>
      </c>
      <c r="AD92" s="71" t="str">
        <f t="shared" si="59"/>
        <v/>
      </c>
      <c r="AE92" s="78" t="str">
        <f t="shared" si="60"/>
        <v/>
      </c>
      <c r="AF92" s="75" t="str">
        <f t="shared" si="61"/>
        <v/>
      </c>
      <c r="AG92" s="71" t="str">
        <f t="shared" si="62"/>
        <v/>
      </c>
      <c r="AH92" s="71" t="str">
        <f t="shared" si="63"/>
        <v/>
      </c>
      <c r="AI92" s="71" t="str">
        <f t="shared" si="64"/>
        <v/>
      </c>
      <c r="AJ92" s="71" t="str">
        <f t="shared" si="65"/>
        <v/>
      </c>
      <c r="AK92" s="71" t="str">
        <f t="shared" si="66"/>
        <v/>
      </c>
      <c r="AL92" s="71" t="str">
        <f t="shared" si="67"/>
        <v/>
      </c>
      <c r="AM92" s="78" t="str">
        <f t="shared" si="68"/>
        <v/>
      </c>
      <c r="AN92" s="75" t="str">
        <f t="shared" si="69"/>
        <v/>
      </c>
      <c r="AO92" s="71" t="str">
        <f t="shared" si="70"/>
        <v/>
      </c>
      <c r="AP92" s="71" t="str">
        <f t="shared" si="71"/>
        <v/>
      </c>
      <c r="AQ92" s="71" t="str">
        <f t="shared" si="72"/>
        <v/>
      </c>
      <c r="AR92" s="71" t="str">
        <f t="shared" si="73"/>
        <v/>
      </c>
      <c r="AS92" s="71" t="str">
        <f t="shared" si="74"/>
        <v/>
      </c>
      <c r="AT92" s="71" t="str">
        <f t="shared" si="75"/>
        <v/>
      </c>
      <c r="AU92" s="76" t="str">
        <f t="shared" si="76"/>
        <v/>
      </c>
      <c r="BF92" s="141">
        <v>18040</v>
      </c>
      <c r="BG92" s="142" t="s">
        <v>1935</v>
      </c>
      <c r="BH92" s="141" t="s">
        <v>180</v>
      </c>
      <c r="BI92" s="141" t="s">
        <v>191</v>
      </c>
      <c r="BJ92" s="141" t="s">
        <v>1539</v>
      </c>
      <c r="BK92" s="141" t="s">
        <v>1936</v>
      </c>
      <c r="BL92" s="141" t="s">
        <v>1937</v>
      </c>
      <c r="BM92" s="141">
        <v>46.823616000000001</v>
      </c>
      <c r="BN92" s="141">
        <v>-70.396996000000001</v>
      </c>
      <c r="BO92" s="141">
        <v>2012</v>
      </c>
      <c r="BP92" s="143" t="s">
        <v>191</v>
      </c>
      <c r="BQ92" s="143" t="s">
        <v>17560</v>
      </c>
      <c r="BU92" s="117"/>
      <c r="BV92" s="117"/>
      <c r="BW92" s="117"/>
      <c r="BX92" s="117"/>
      <c r="BY92" s="117"/>
      <c r="BZ92" s="117"/>
      <c r="CA92" t="str">
        <f t="shared" si="88"/>
        <v/>
      </c>
      <c r="CB92" t="str">
        <f t="shared" si="89"/>
        <v/>
      </c>
      <c r="CC92" t="str">
        <f t="shared" si="90"/>
        <v/>
      </c>
      <c r="CD92" t="str">
        <f t="shared" si="91"/>
        <v/>
      </c>
      <c r="CE92" t="str">
        <f t="shared" si="91"/>
        <v/>
      </c>
      <c r="CF92" t="str">
        <f t="shared" si="91"/>
        <v/>
      </c>
      <c r="CG92">
        <f t="shared" si="92"/>
        <v>0</v>
      </c>
    </row>
    <row r="93" spans="1:85" ht="38.25" customHeight="1" x14ac:dyDescent="0.25">
      <c r="A93" s="1" t="str">
        <f t="shared" si="77"/>
        <v/>
      </c>
      <c r="B93" s="32" t="str">
        <f t="shared" si="78"/>
        <v/>
      </c>
      <c r="C93" s="25" t="str">
        <f t="shared" si="79"/>
        <v/>
      </c>
      <c r="D93" s="25" t="str">
        <f t="shared" si="80"/>
        <v/>
      </c>
      <c r="E93" s="25" t="str">
        <f t="shared" si="81"/>
        <v/>
      </c>
      <c r="F93" s="25" t="str">
        <f t="shared" si="82"/>
        <v/>
      </c>
      <c r="G93" s="108" t="str">
        <f t="shared" si="83"/>
        <v/>
      </c>
      <c r="H93" s="108" t="str">
        <f t="shared" si="84"/>
        <v/>
      </c>
      <c r="I93" s="112" t="str">
        <f t="shared" si="85"/>
        <v/>
      </c>
      <c r="J93" s="112"/>
      <c r="K93" s="112"/>
      <c r="L93" s="113"/>
      <c r="M93" s="113"/>
      <c r="N93" s="224" t="str">
        <f t="shared" si="86"/>
        <v/>
      </c>
      <c r="O93" s="225" t="str">
        <f t="shared" si="87"/>
        <v/>
      </c>
      <c r="Q93" s="6">
        <v>91</v>
      </c>
      <c r="R93" s="47" t="str">
        <f t="shared" si="50"/>
        <v>-91</v>
      </c>
      <c r="S93" s="6"/>
      <c r="T93" s="48" t="str">
        <f t="shared" si="51"/>
        <v/>
      </c>
      <c r="U93" s="49" t="str">
        <f t="shared" si="52"/>
        <v/>
      </c>
      <c r="W93" s="51"/>
      <c r="X93" s="75" t="str">
        <f t="shared" si="53"/>
        <v/>
      </c>
      <c r="Y93" s="71" t="str">
        <f t="shared" si="54"/>
        <v/>
      </c>
      <c r="Z93" s="71" t="str">
        <f t="shared" si="55"/>
        <v/>
      </c>
      <c r="AA93" s="71" t="str">
        <f t="shared" si="56"/>
        <v/>
      </c>
      <c r="AB93" s="71" t="str">
        <f t="shared" si="57"/>
        <v/>
      </c>
      <c r="AC93" s="71" t="str">
        <f t="shared" si="58"/>
        <v/>
      </c>
      <c r="AD93" s="71" t="str">
        <f t="shared" si="59"/>
        <v/>
      </c>
      <c r="AE93" s="78" t="str">
        <f t="shared" si="60"/>
        <v/>
      </c>
      <c r="AF93" s="75" t="str">
        <f t="shared" si="61"/>
        <v/>
      </c>
      <c r="AG93" s="71" t="str">
        <f t="shared" si="62"/>
        <v/>
      </c>
      <c r="AH93" s="71" t="str">
        <f t="shared" si="63"/>
        <v/>
      </c>
      <c r="AI93" s="71" t="str">
        <f t="shared" si="64"/>
        <v/>
      </c>
      <c r="AJ93" s="71" t="str">
        <f t="shared" si="65"/>
        <v/>
      </c>
      <c r="AK93" s="71" t="str">
        <f t="shared" si="66"/>
        <v/>
      </c>
      <c r="AL93" s="71" t="str">
        <f t="shared" si="67"/>
        <v/>
      </c>
      <c r="AM93" s="78" t="str">
        <f t="shared" si="68"/>
        <v/>
      </c>
      <c r="AN93" s="75" t="str">
        <f t="shared" si="69"/>
        <v/>
      </c>
      <c r="AO93" s="71" t="str">
        <f t="shared" si="70"/>
        <v/>
      </c>
      <c r="AP93" s="71" t="str">
        <f t="shared" si="71"/>
        <v/>
      </c>
      <c r="AQ93" s="71" t="str">
        <f t="shared" si="72"/>
        <v/>
      </c>
      <c r="AR93" s="71" t="str">
        <f t="shared" si="73"/>
        <v/>
      </c>
      <c r="AS93" s="71" t="str">
        <f t="shared" si="74"/>
        <v/>
      </c>
      <c r="AT93" s="71" t="str">
        <f t="shared" si="75"/>
        <v/>
      </c>
      <c r="AU93" s="76" t="str">
        <f t="shared" si="76"/>
        <v/>
      </c>
      <c r="BF93" s="141">
        <v>18040</v>
      </c>
      <c r="BG93" s="142" t="s">
        <v>1938</v>
      </c>
      <c r="BH93" s="141" t="s">
        <v>478</v>
      </c>
      <c r="BI93" s="141" t="s">
        <v>186</v>
      </c>
      <c r="BJ93" s="141"/>
      <c r="BK93" s="141" t="s">
        <v>1934</v>
      </c>
      <c r="BL93" s="141" t="s">
        <v>1616</v>
      </c>
      <c r="BM93" s="141">
        <v>46.821907000000003</v>
      </c>
      <c r="BN93" s="141">
        <v>-70.386309999999995</v>
      </c>
      <c r="BO93" s="141">
        <v>2012</v>
      </c>
      <c r="BP93" s="143" t="s">
        <v>23917</v>
      </c>
      <c r="BQ93" s="143" t="s">
        <v>17560</v>
      </c>
      <c r="BU93" s="117"/>
      <c r="BV93" s="117"/>
      <c r="BW93" s="117"/>
      <c r="BX93" s="117"/>
      <c r="BY93" s="117"/>
      <c r="BZ93" s="117"/>
      <c r="CA93" t="str">
        <f t="shared" si="88"/>
        <v/>
      </c>
      <c r="CB93" t="str">
        <f t="shared" si="89"/>
        <v/>
      </c>
      <c r="CC93" t="str">
        <f t="shared" si="90"/>
        <v/>
      </c>
      <c r="CD93" t="str">
        <f t="shared" si="91"/>
        <v/>
      </c>
      <c r="CE93" t="str">
        <f t="shared" si="91"/>
        <v/>
      </c>
      <c r="CF93" t="str">
        <f t="shared" si="91"/>
        <v/>
      </c>
      <c r="CG93">
        <f t="shared" si="92"/>
        <v>0</v>
      </c>
    </row>
    <row r="94" spans="1:85" ht="38.25" customHeight="1" x14ac:dyDescent="0.25">
      <c r="A94" s="1" t="str">
        <f t="shared" si="77"/>
        <v/>
      </c>
      <c r="B94" s="32" t="str">
        <f t="shared" si="78"/>
        <v/>
      </c>
      <c r="C94" s="25" t="str">
        <f t="shared" si="79"/>
        <v/>
      </c>
      <c r="D94" s="25" t="str">
        <f t="shared" si="80"/>
        <v/>
      </c>
      <c r="E94" s="25" t="str">
        <f t="shared" si="81"/>
        <v/>
      </c>
      <c r="F94" s="25" t="str">
        <f t="shared" si="82"/>
        <v/>
      </c>
      <c r="G94" s="108" t="str">
        <f t="shared" si="83"/>
        <v/>
      </c>
      <c r="H94" s="108" t="str">
        <f t="shared" si="84"/>
        <v/>
      </c>
      <c r="I94" s="112" t="str">
        <f t="shared" si="85"/>
        <v/>
      </c>
      <c r="J94" s="112"/>
      <c r="K94" s="112"/>
      <c r="L94" s="113"/>
      <c r="M94" s="113"/>
      <c r="N94" s="224" t="str">
        <f t="shared" si="86"/>
        <v/>
      </c>
      <c r="O94" s="225" t="str">
        <f t="shared" si="87"/>
        <v/>
      </c>
      <c r="Q94" s="6">
        <v>92</v>
      </c>
      <c r="R94" s="47" t="str">
        <f t="shared" si="50"/>
        <v>-92</v>
      </c>
      <c r="S94" s="6"/>
      <c r="T94" s="48" t="str">
        <f t="shared" si="51"/>
        <v/>
      </c>
      <c r="U94" s="49" t="str">
        <f t="shared" si="52"/>
        <v/>
      </c>
      <c r="W94" s="51"/>
      <c r="X94" s="75" t="str">
        <f t="shared" si="53"/>
        <v/>
      </c>
      <c r="Y94" s="71" t="str">
        <f t="shared" si="54"/>
        <v/>
      </c>
      <c r="Z94" s="71" t="str">
        <f t="shared" si="55"/>
        <v/>
      </c>
      <c r="AA94" s="71" t="str">
        <f t="shared" si="56"/>
        <v/>
      </c>
      <c r="AB94" s="71" t="str">
        <f t="shared" si="57"/>
        <v/>
      </c>
      <c r="AC94" s="71" t="str">
        <f t="shared" si="58"/>
        <v/>
      </c>
      <c r="AD94" s="71" t="str">
        <f t="shared" si="59"/>
        <v/>
      </c>
      <c r="AE94" s="78" t="str">
        <f t="shared" si="60"/>
        <v/>
      </c>
      <c r="AF94" s="75" t="str">
        <f t="shared" si="61"/>
        <v/>
      </c>
      <c r="AG94" s="71" t="str">
        <f t="shared" si="62"/>
        <v/>
      </c>
      <c r="AH94" s="71" t="str">
        <f t="shared" si="63"/>
        <v/>
      </c>
      <c r="AI94" s="71" t="str">
        <f t="shared" si="64"/>
        <v/>
      </c>
      <c r="AJ94" s="71" t="str">
        <f t="shared" si="65"/>
        <v/>
      </c>
      <c r="AK94" s="71" t="str">
        <f t="shared" si="66"/>
        <v/>
      </c>
      <c r="AL94" s="71" t="str">
        <f t="shared" si="67"/>
        <v/>
      </c>
      <c r="AM94" s="78" t="str">
        <f t="shared" si="68"/>
        <v/>
      </c>
      <c r="AN94" s="75" t="str">
        <f t="shared" si="69"/>
        <v/>
      </c>
      <c r="AO94" s="71" t="str">
        <f t="shared" si="70"/>
        <v/>
      </c>
      <c r="AP94" s="71" t="str">
        <f t="shared" si="71"/>
        <v/>
      </c>
      <c r="AQ94" s="71" t="str">
        <f t="shared" si="72"/>
        <v/>
      </c>
      <c r="AR94" s="71" t="str">
        <f t="shared" si="73"/>
        <v/>
      </c>
      <c r="AS94" s="71" t="str">
        <f t="shared" si="74"/>
        <v/>
      </c>
      <c r="AT94" s="71" t="str">
        <f t="shared" si="75"/>
        <v/>
      </c>
      <c r="AU94" s="76" t="str">
        <f t="shared" si="76"/>
        <v/>
      </c>
      <c r="BF94" s="141">
        <v>18040</v>
      </c>
      <c r="BG94" s="142" t="s">
        <v>1939</v>
      </c>
      <c r="BH94" s="141" t="s">
        <v>478</v>
      </c>
      <c r="BI94" s="141" t="s">
        <v>177</v>
      </c>
      <c r="BJ94" s="141"/>
      <c r="BK94" s="141" t="s">
        <v>1934</v>
      </c>
      <c r="BL94" s="141" t="s">
        <v>1616</v>
      </c>
      <c r="BM94" s="141">
        <v>46.821907000000003</v>
      </c>
      <c r="BN94" s="141">
        <v>-70.386309999999995</v>
      </c>
      <c r="BO94" s="141">
        <v>2012</v>
      </c>
      <c r="BP94" s="143" t="s">
        <v>23918</v>
      </c>
      <c r="BQ94" s="143" t="s">
        <v>17560</v>
      </c>
      <c r="BU94" s="117"/>
      <c r="BV94" s="117"/>
      <c r="BW94" s="117"/>
      <c r="BX94" s="117"/>
      <c r="BY94" s="117"/>
      <c r="BZ94" s="117"/>
      <c r="CA94" t="str">
        <f t="shared" si="88"/>
        <v/>
      </c>
      <c r="CB94" t="str">
        <f t="shared" si="89"/>
        <v/>
      </c>
      <c r="CC94" t="str">
        <f t="shared" si="90"/>
        <v/>
      </c>
      <c r="CD94" t="str">
        <f t="shared" si="91"/>
        <v/>
      </c>
      <c r="CE94" t="str">
        <f t="shared" si="91"/>
        <v/>
      </c>
      <c r="CF94" t="str">
        <f t="shared" si="91"/>
        <v/>
      </c>
      <c r="CG94">
        <f t="shared" si="92"/>
        <v>0</v>
      </c>
    </row>
    <row r="95" spans="1:85" ht="38.25" customHeight="1" x14ac:dyDescent="0.25">
      <c r="A95" s="1" t="str">
        <f t="shared" si="77"/>
        <v/>
      </c>
      <c r="B95" s="32" t="str">
        <f t="shared" si="78"/>
        <v/>
      </c>
      <c r="C95" s="25" t="str">
        <f t="shared" si="79"/>
        <v/>
      </c>
      <c r="D95" s="25" t="str">
        <f t="shared" si="80"/>
        <v/>
      </c>
      <c r="E95" s="25" t="str">
        <f t="shared" si="81"/>
        <v/>
      </c>
      <c r="F95" s="25" t="str">
        <f t="shared" si="82"/>
        <v/>
      </c>
      <c r="G95" s="108" t="str">
        <f t="shared" si="83"/>
        <v/>
      </c>
      <c r="H95" s="108" t="str">
        <f t="shared" si="84"/>
        <v/>
      </c>
      <c r="I95" s="112" t="str">
        <f t="shared" si="85"/>
        <v/>
      </c>
      <c r="J95" s="112"/>
      <c r="K95" s="112"/>
      <c r="L95" s="113"/>
      <c r="M95" s="113"/>
      <c r="N95" s="224" t="str">
        <f t="shared" si="86"/>
        <v/>
      </c>
      <c r="O95" s="225" t="str">
        <f t="shared" si="87"/>
        <v/>
      </c>
      <c r="Q95" s="6">
        <v>93</v>
      </c>
      <c r="R95" s="47" t="str">
        <f t="shared" si="50"/>
        <v>-93</v>
      </c>
      <c r="S95" s="6"/>
      <c r="T95" s="48" t="str">
        <f t="shared" si="51"/>
        <v/>
      </c>
      <c r="U95" s="49" t="str">
        <f t="shared" si="52"/>
        <v/>
      </c>
      <c r="W95" s="51"/>
      <c r="X95" s="75" t="str">
        <f t="shared" si="53"/>
        <v/>
      </c>
      <c r="Y95" s="71" t="str">
        <f t="shared" si="54"/>
        <v/>
      </c>
      <c r="Z95" s="71" t="str">
        <f t="shared" si="55"/>
        <v/>
      </c>
      <c r="AA95" s="71" t="str">
        <f t="shared" si="56"/>
        <v/>
      </c>
      <c r="AB95" s="71" t="str">
        <f t="shared" si="57"/>
        <v/>
      </c>
      <c r="AC95" s="71" t="str">
        <f t="shared" si="58"/>
        <v/>
      </c>
      <c r="AD95" s="71" t="str">
        <f t="shared" si="59"/>
        <v/>
      </c>
      <c r="AE95" s="78" t="str">
        <f t="shared" si="60"/>
        <v/>
      </c>
      <c r="AF95" s="75" t="str">
        <f t="shared" si="61"/>
        <v/>
      </c>
      <c r="AG95" s="71" t="str">
        <f t="shared" si="62"/>
        <v/>
      </c>
      <c r="AH95" s="71" t="str">
        <f t="shared" si="63"/>
        <v/>
      </c>
      <c r="AI95" s="71" t="str">
        <f t="shared" si="64"/>
        <v/>
      </c>
      <c r="AJ95" s="71" t="str">
        <f t="shared" si="65"/>
        <v/>
      </c>
      <c r="AK95" s="71" t="str">
        <f t="shared" si="66"/>
        <v/>
      </c>
      <c r="AL95" s="71" t="str">
        <f t="shared" si="67"/>
        <v/>
      </c>
      <c r="AM95" s="78" t="str">
        <f t="shared" si="68"/>
        <v/>
      </c>
      <c r="AN95" s="75" t="str">
        <f t="shared" si="69"/>
        <v/>
      </c>
      <c r="AO95" s="71" t="str">
        <f t="shared" si="70"/>
        <v/>
      </c>
      <c r="AP95" s="71" t="str">
        <f t="shared" si="71"/>
        <v/>
      </c>
      <c r="AQ95" s="71" t="str">
        <f t="shared" si="72"/>
        <v/>
      </c>
      <c r="AR95" s="71" t="str">
        <f t="shared" si="73"/>
        <v/>
      </c>
      <c r="AS95" s="71" t="str">
        <f t="shared" si="74"/>
        <v/>
      </c>
      <c r="AT95" s="71" t="str">
        <f t="shared" si="75"/>
        <v/>
      </c>
      <c r="AU95" s="76" t="str">
        <f t="shared" si="76"/>
        <v/>
      </c>
      <c r="BF95" s="141">
        <v>23027</v>
      </c>
      <c r="BG95" s="142" t="s">
        <v>6337</v>
      </c>
      <c r="BH95" s="141" t="s">
        <v>478</v>
      </c>
      <c r="BI95" s="141" t="s">
        <v>186</v>
      </c>
      <c r="BJ95" s="141" t="s">
        <v>6334</v>
      </c>
      <c r="BK95" s="141" t="s">
        <v>6335</v>
      </c>
      <c r="BL95" s="141" t="s">
        <v>6336</v>
      </c>
      <c r="BM95" s="141">
        <v>46.759309999999999</v>
      </c>
      <c r="BN95" s="141">
        <v>-71.363190000000003</v>
      </c>
      <c r="BO95" s="141">
        <v>2008</v>
      </c>
      <c r="BP95" s="143" t="s">
        <v>24486</v>
      </c>
      <c r="BQ95" s="143" t="s">
        <v>17560</v>
      </c>
      <c r="BU95" s="117"/>
      <c r="BV95" s="117"/>
      <c r="BW95" s="117"/>
      <c r="BX95" s="117"/>
      <c r="BY95" s="117"/>
      <c r="BZ95" s="117"/>
      <c r="CA95" t="str">
        <f t="shared" si="88"/>
        <v/>
      </c>
      <c r="CB95" t="str">
        <f t="shared" si="89"/>
        <v/>
      </c>
      <c r="CC95" t="str">
        <f t="shared" si="90"/>
        <v/>
      </c>
      <c r="CD95" t="str">
        <f t="shared" si="91"/>
        <v/>
      </c>
      <c r="CE95" t="str">
        <f t="shared" si="91"/>
        <v/>
      </c>
      <c r="CF95" t="str">
        <f t="shared" si="91"/>
        <v/>
      </c>
      <c r="CG95">
        <f t="shared" si="92"/>
        <v>0</v>
      </c>
    </row>
    <row r="96" spans="1:85" ht="38.25" customHeight="1" x14ac:dyDescent="0.25">
      <c r="A96" s="1" t="str">
        <f t="shared" si="77"/>
        <v/>
      </c>
      <c r="B96" s="32" t="str">
        <f t="shared" si="78"/>
        <v/>
      </c>
      <c r="C96" s="25" t="str">
        <f t="shared" si="79"/>
        <v/>
      </c>
      <c r="D96" s="25" t="str">
        <f t="shared" si="80"/>
        <v/>
      </c>
      <c r="E96" s="25" t="str">
        <f t="shared" si="81"/>
        <v/>
      </c>
      <c r="F96" s="25" t="str">
        <f t="shared" si="82"/>
        <v/>
      </c>
      <c r="G96" s="108" t="str">
        <f t="shared" si="83"/>
        <v/>
      </c>
      <c r="H96" s="108" t="str">
        <f t="shared" si="84"/>
        <v/>
      </c>
      <c r="I96" s="112" t="str">
        <f t="shared" si="85"/>
        <v/>
      </c>
      <c r="J96" s="112"/>
      <c r="K96" s="112"/>
      <c r="L96" s="113"/>
      <c r="M96" s="113"/>
      <c r="N96" s="224" t="str">
        <f t="shared" si="86"/>
        <v/>
      </c>
      <c r="O96" s="225" t="str">
        <f t="shared" si="87"/>
        <v/>
      </c>
      <c r="Q96" s="6">
        <v>94</v>
      </c>
      <c r="R96" s="47" t="str">
        <f t="shared" si="50"/>
        <v>-94</v>
      </c>
      <c r="S96" s="6"/>
      <c r="T96" s="48" t="str">
        <f t="shared" si="51"/>
        <v/>
      </c>
      <c r="U96" s="49" t="str">
        <f t="shared" si="52"/>
        <v/>
      </c>
      <c r="W96" s="51"/>
      <c r="X96" s="75" t="str">
        <f t="shared" si="53"/>
        <v/>
      </c>
      <c r="Y96" s="71" t="str">
        <f t="shared" si="54"/>
        <v/>
      </c>
      <c r="Z96" s="71" t="str">
        <f t="shared" si="55"/>
        <v/>
      </c>
      <c r="AA96" s="71" t="str">
        <f t="shared" si="56"/>
        <v/>
      </c>
      <c r="AB96" s="71" t="str">
        <f t="shared" si="57"/>
        <v/>
      </c>
      <c r="AC96" s="71" t="str">
        <f t="shared" si="58"/>
        <v/>
      </c>
      <c r="AD96" s="71" t="str">
        <f t="shared" si="59"/>
        <v/>
      </c>
      <c r="AE96" s="78" t="str">
        <f t="shared" si="60"/>
        <v/>
      </c>
      <c r="AF96" s="75" t="str">
        <f t="shared" si="61"/>
        <v/>
      </c>
      <c r="AG96" s="71" t="str">
        <f t="shared" si="62"/>
        <v/>
      </c>
      <c r="AH96" s="71" t="str">
        <f t="shared" si="63"/>
        <v/>
      </c>
      <c r="AI96" s="71" t="str">
        <f t="shared" si="64"/>
        <v/>
      </c>
      <c r="AJ96" s="71" t="str">
        <f t="shared" si="65"/>
        <v/>
      </c>
      <c r="AK96" s="71" t="str">
        <f t="shared" si="66"/>
        <v/>
      </c>
      <c r="AL96" s="71" t="str">
        <f t="shared" si="67"/>
        <v/>
      </c>
      <c r="AM96" s="78" t="str">
        <f t="shared" si="68"/>
        <v/>
      </c>
      <c r="AN96" s="75" t="str">
        <f t="shared" si="69"/>
        <v/>
      </c>
      <c r="AO96" s="71" t="str">
        <f t="shared" si="70"/>
        <v/>
      </c>
      <c r="AP96" s="71" t="str">
        <f t="shared" si="71"/>
        <v/>
      </c>
      <c r="AQ96" s="71" t="str">
        <f t="shared" si="72"/>
        <v/>
      </c>
      <c r="AR96" s="71" t="str">
        <f t="shared" si="73"/>
        <v/>
      </c>
      <c r="AS96" s="71" t="str">
        <f t="shared" si="74"/>
        <v/>
      </c>
      <c r="AT96" s="71" t="str">
        <f t="shared" si="75"/>
        <v/>
      </c>
      <c r="AU96" s="76" t="str">
        <f t="shared" si="76"/>
        <v/>
      </c>
      <c r="BF96" s="141">
        <v>23027</v>
      </c>
      <c r="BG96" s="142" t="s">
        <v>6340</v>
      </c>
      <c r="BH96" s="141" t="s">
        <v>478</v>
      </c>
      <c r="BI96" s="141" t="s">
        <v>186</v>
      </c>
      <c r="BJ96" s="141" t="s">
        <v>6338</v>
      </c>
      <c r="BK96" s="141" t="s">
        <v>6339</v>
      </c>
      <c r="BL96" s="141" t="s">
        <v>6338</v>
      </c>
      <c r="BM96" s="141">
        <v>46.765250000000002</v>
      </c>
      <c r="BN96" s="141">
        <v>-71.463999999999999</v>
      </c>
      <c r="BO96" s="141">
        <v>2013</v>
      </c>
      <c r="BP96" s="143" t="s">
        <v>24486</v>
      </c>
      <c r="BQ96" s="143" t="s">
        <v>17560</v>
      </c>
      <c r="BU96" s="117"/>
      <c r="BV96" s="117"/>
      <c r="BW96" s="117"/>
      <c r="BX96" s="117"/>
      <c r="BY96" s="117"/>
      <c r="BZ96" s="117"/>
      <c r="CA96" t="str">
        <f t="shared" si="88"/>
        <v/>
      </c>
      <c r="CB96" t="str">
        <f t="shared" si="89"/>
        <v/>
      </c>
      <c r="CC96" t="str">
        <f t="shared" si="90"/>
        <v/>
      </c>
      <c r="CD96" t="str">
        <f t="shared" si="91"/>
        <v/>
      </c>
      <c r="CE96" t="str">
        <f t="shared" si="91"/>
        <v/>
      </c>
      <c r="CF96" t="str">
        <f t="shared" si="91"/>
        <v/>
      </c>
      <c r="CG96">
        <f t="shared" si="92"/>
        <v>0</v>
      </c>
    </row>
    <row r="97" spans="1:85" ht="38.25" customHeight="1" x14ac:dyDescent="0.25">
      <c r="A97" s="1" t="str">
        <f t="shared" si="77"/>
        <v/>
      </c>
      <c r="B97" s="32" t="str">
        <f t="shared" si="78"/>
        <v/>
      </c>
      <c r="C97" s="25" t="str">
        <f t="shared" si="79"/>
        <v/>
      </c>
      <c r="D97" s="25" t="str">
        <f t="shared" si="80"/>
        <v/>
      </c>
      <c r="E97" s="25" t="str">
        <f t="shared" si="81"/>
        <v/>
      </c>
      <c r="F97" s="25" t="str">
        <f t="shared" si="82"/>
        <v/>
      </c>
      <c r="G97" s="108" t="str">
        <f t="shared" si="83"/>
        <v/>
      </c>
      <c r="H97" s="108" t="str">
        <f t="shared" si="84"/>
        <v/>
      </c>
      <c r="I97" s="112" t="str">
        <f t="shared" si="85"/>
        <v/>
      </c>
      <c r="J97" s="112"/>
      <c r="K97" s="112"/>
      <c r="L97" s="113"/>
      <c r="M97" s="113"/>
      <c r="N97" s="224" t="str">
        <f t="shared" si="86"/>
        <v/>
      </c>
      <c r="O97" s="225" t="str">
        <f t="shared" si="87"/>
        <v/>
      </c>
      <c r="Q97" s="6">
        <v>95</v>
      </c>
      <c r="R97" s="47" t="str">
        <f t="shared" si="50"/>
        <v>-95</v>
      </c>
      <c r="S97" s="6"/>
      <c r="T97" s="48" t="str">
        <f t="shared" si="51"/>
        <v/>
      </c>
      <c r="U97" s="49" t="str">
        <f t="shared" si="52"/>
        <v/>
      </c>
      <c r="W97" s="51"/>
      <c r="X97" s="75" t="str">
        <f t="shared" si="53"/>
        <v/>
      </c>
      <c r="Y97" s="71" t="str">
        <f t="shared" si="54"/>
        <v/>
      </c>
      <c r="Z97" s="71" t="str">
        <f t="shared" si="55"/>
        <v/>
      </c>
      <c r="AA97" s="71" t="str">
        <f t="shared" si="56"/>
        <v/>
      </c>
      <c r="AB97" s="71" t="str">
        <f t="shared" si="57"/>
        <v/>
      </c>
      <c r="AC97" s="71" t="str">
        <f t="shared" si="58"/>
        <v/>
      </c>
      <c r="AD97" s="71" t="str">
        <f t="shared" si="59"/>
        <v/>
      </c>
      <c r="AE97" s="78" t="str">
        <f t="shared" si="60"/>
        <v/>
      </c>
      <c r="AF97" s="75" t="str">
        <f t="shared" si="61"/>
        <v/>
      </c>
      <c r="AG97" s="71" t="str">
        <f t="shared" si="62"/>
        <v/>
      </c>
      <c r="AH97" s="71" t="str">
        <f t="shared" si="63"/>
        <v/>
      </c>
      <c r="AI97" s="71" t="str">
        <f t="shared" si="64"/>
        <v/>
      </c>
      <c r="AJ97" s="71" t="str">
        <f t="shared" si="65"/>
        <v/>
      </c>
      <c r="AK97" s="71" t="str">
        <f t="shared" si="66"/>
        <v/>
      </c>
      <c r="AL97" s="71" t="str">
        <f t="shared" si="67"/>
        <v/>
      </c>
      <c r="AM97" s="78" t="str">
        <f t="shared" si="68"/>
        <v/>
      </c>
      <c r="AN97" s="75" t="str">
        <f t="shared" si="69"/>
        <v/>
      </c>
      <c r="AO97" s="71" t="str">
        <f t="shared" si="70"/>
        <v/>
      </c>
      <c r="AP97" s="71" t="str">
        <f t="shared" si="71"/>
        <v/>
      </c>
      <c r="AQ97" s="71" t="str">
        <f t="shared" si="72"/>
        <v/>
      </c>
      <c r="AR97" s="71" t="str">
        <f t="shared" si="73"/>
        <v/>
      </c>
      <c r="AS97" s="71" t="str">
        <f t="shared" si="74"/>
        <v/>
      </c>
      <c r="AT97" s="71" t="str">
        <f t="shared" si="75"/>
        <v/>
      </c>
      <c r="AU97" s="76" t="str">
        <f t="shared" si="76"/>
        <v/>
      </c>
      <c r="BF97" s="141">
        <v>23027</v>
      </c>
      <c r="BG97" s="142" t="s">
        <v>6344</v>
      </c>
      <c r="BH97" s="141" t="s">
        <v>478</v>
      </c>
      <c r="BI97" s="141" t="s">
        <v>186</v>
      </c>
      <c r="BJ97" s="141" t="s">
        <v>6341</v>
      </c>
      <c r="BK97" s="141" t="s">
        <v>6342</v>
      </c>
      <c r="BL97" s="141" t="s">
        <v>6343</v>
      </c>
      <c r="BM97" s="141">
        <v>46.806609999999999</v>
      </c>
      <c r="BN97" s="141">
        <v>-71.335859999999997</v>
      </c>
      <c r="BO97" s="141">
        <v>2011</v>
      </c>
      <c r="BP97" s="143" t="s">
        <v>24487</v>
      </c>
      <c r="BQ97" s="143" t="s">
        <v>17560</v>
      </c>
      <c r="BU97" s="117"/>
      <c r="BV97" s="117"/>
      <c r="BW97" s="117"/>
      <c r="BX97" s="117"/>
      <c r="BY97" s="117"/>
      <c r="BZ97" s="117"/>
      <c r="CA97" t="str">
        <f t="shared" si="88"/>
        <v/>
      </c>
      <c r="CB97" t="str">
        <f t="shared" si="89"/>
        <v/>
      </c>
      <c r="CC97" t="str">
        <f t="shared" si="90"/>
        <v/>
      </c>
      <c r="CD97" t="str">
        <f t="shared" si="91"/>
        <v/>
      </c>
      <c r="CE97" t="str">
        <f t="shared" si="91"/>
        <v/>
      </c>
      <c r="CF97" t="str">
        <f t="shared" si="91"/>
        <v/>
      </c>
      <c r="CG97">
        <f t="shared" si="92"/>
        <v>0</v>
      </c>
    </row>
    <row r="98" spans="1:85" ht="38.25" customHeight="1" x14ac:dyDescent="0.25">
      <c r="A98" s="1" t="str">
        <f t="shared" si="77"/>
        <v/>
      </c>
      <c r="B98" s="32" t="str">
        <f t="shared" si="78"/>
        <v/>
      </c>
      <c r="C98" s="25" t="str">
        <f t="shared" si="79"/>
        <v/>
      </c>
      <c r="D98" s="25" t="str">
        <f t="shared" si="80"/>
        <v/>
      </c>
      <c r="E98" s="25" t="str">
        <f t="shared" si="81"/>
        <v/>
      </c>
      <c r="F98" s="25" t="str">
        <f t="shared" si="82"/>
        <v/>
      </c>
      <c r="G98" s="108" t="str">
        <f t="shared" si="83"/>
        <v/>
      </c>
      <c r="H98" s="108" t="str">
        <f t="shared" si="84"/>
        <v/>
      </c>
      <c r="I98" s="112" t="str">
        <f t="shared" si="85"/>
        <v/>
      </c>
      <c r="J98" s="112"/>
      <c r="K98" s="112"/>
      <c r="L98" s="113"/>
      <c r="M98" s="113"/>
      <c r="N98" s="224" t="str">
        <f t="shared" si="86"/>
        <v/>
      </c>
      <c r="O98" s="225" t="str">
        <f t="shared" si="87"/>
        <v/>
      </c>
      <c r="Q98" s="6">
        <v>96</v>
      </c>
      <c r="R98" s="47" t="str">
        <f t="shared" si="50"/>
        <v>-96</v>
      </c>
      <c r="S98" s="6"/>
      <c r="T98" s="48" t="str">
        <f t="shared" si="51"/>
        <v/>
      </c>
      <c r="U98" s="49" t="str">
        <f t="shared" si="52"/>
        <v/>
      </c>
      <c r="W98" s="51"/>
      <c r="X98" s="75" t="str">
        <f t="shared" si="53"/>
        <v/>
      </c>
      <c r="Y98" s="71" t="str">
        <f t="shared" si="54"/>
        <v/>
      </c>
      <c r="Z98" s="71" t="str">
        <f t="shared" si="55"/>
        <v/>
      </c>
      <c r="AA98" s="71" t="str">
        <f t="shared" si="56"/>
        <v/>
      </c>
      <c r="AB98" s="71" t="str">
        <f t="shared" si="57"/>
        <v/>
      </c>
      <c r="AC98" s="71" t="str">
        <f t="shared" si="58"/>
        <v/>
      </c>
      <c r="AD98" s="71" t="str">
        <f t="shared" si="59"/>
        <v/>
      </c>
      <c r="AE98" s="78" t="str">
        <f t="shared" si="60"/>
        <v/>
      </c>
      <c r="AF98" s="75" t="str">
        <f t="shared" si="61"/>
        <v/>
      </c>
      <c r="AG98" s="71" t="str">
        <f t="shared" si="62"/>
        <v/>
      </c>
      <c r="AH98" s="71" t="str">
        <f t="shared" si="63"/>
        <v/>
      </c>
      <c r="AI98" s="71" t="str">
        <f t="shared" si="64"/>
        <v/>
      </c>
      <c r="AJ98" s="71" t="str">
        <f t="shared" si="65"/>
        <v/>
      </c>
      <c r="AK98" s="71" t="str">
        <f t="shared" si="66"/>
        <v/>
      </c>
      <c r="AL98" s="71" t="str">
        <f t="shared" si="67"/>
        <v/>
      </c>
      <c r="AM98" s="78" t="str">
        <f t="shared" si="68"/>
        <v/>
      </c>
      <c r="AN98" s="75" t="str">
        <f t="shared" si="69"/>
        <v/>
      </c>
      <c r="AO98" s="71" t="str">
        <f t="shared" si="70"/>
        <v/>
      </c>
      <c r="AP98" s="71" t="str">
        <f t="shared" si="71"/>
        <v/>
      </c>
      <c r="AQ98" s="71" t="str">
        <f t="shared" si="72"/>
        <v/>
      </c>
      <c r="AR98" s="71" t="str">
        <f t="shared" si="73"/>
        <v/>
      </c>
      <c r="AS98" s="71" t="str">
        <f t="shared" si="74"/>
        <v/>
      </c>
      <c r="AT98" s="71" t="str">
        <f t="shared" si="75"/>
        <v/>
      </c>
      <c r="AU98" s="76" t="str">
        <f t="shared" si="76"/>
        <v/>
      </c>
      <c r="BF98" s="141">
        <v>23027</v>
      </c>
      <c r="BG98" s="142" t="s">
        <v>6348</v>
      </c>
      <c r="BH98" s="141" t="s">
        <v>478</v>
      </c>
      <c r="BI98" s="141" t="s">
        <v>186</v>
      </c>
      <c r="BJ98" s="141" t="s">
        <v>6345</v>
      </c>
      <c r="BK98" s="141" t="s">
        <v>6346</v>
      </c>
      <c r="BL98" s="141" t="s">
        <v>6347</v>
      </c>
      <c r="BM98" s="141">
        <v>46.806159999999998</v>
      </c>
      <c r="BN98" s="141">
        <v>-71.289450000000002</v>
      </c>
      <c r="BO98" s="141">
        <v>2013</v>
      </c>
      <c r="BP98" s="143" t="s">
        <v>24487</v>
      </c>
      <c r="BQ98" s="143" t="s">
        <v>17560</v>
      </c>
      <c r="BU98" s="117"/>
      <c r="BV98" s="117"/>
      <c r="BW98" s="117"/>
      <c r="BX98" s="117"/>
      <c r="BY98" s="117"/>
      <c r="BZ98" s="117"/>
      <c r="CA98" t="str">
        <f t="shared" si="88"/>
        <v/>
      </c>
      <c r="CB98" t="str">
        <f t="shared" si="89"/>
        <v/>
      </c>
      <c r="CC98" t="str">
        <f t="shared" si="90"/>
        <v/>
      </c>
      <c r="CD98" t="str">
        <f t="shared" si="91"/>
        <v/>
      </c>
      <c r="CE98" t="str">
        <f t="shared" si="91"/>
        <v/>
      </c>
      <c r="CF98" t="str">
        <f t="shared" si="91"/>
        <v/>
      </c>
      <c r="CG98">
        <f t="shared" si="92"/>
        <v>0</v>
      </c>
    </row>
    <row r="99" spans="1:85" ht="38.25" customHeight="1" x14ac:dyDescent="0.25">
      <c r="A99" s="1" t="str">
        <f t="shared" si="77"/>
        <v/>
      </c>
      <c r="B99" s="32" t="str">
        <f t="shared" si="78"/>
        <v/>
      </c>
      <c r="C99" s="25" t="str">
        <f t="shared" si="79"/>
        <v/>
      </c>
      <c r="D99" s="25" t="str">
        <f t="shared" si="80"/>
        <v/>
      </c>
      <c r="E99" s="25" t="str">
        <f t="shared" si="81"/>
        <v/>
      </c>
      <c r="F99" s="25" t="str">
        <f t="shared" si="82"/>
        <v/>
      </c>
      <c r="G99" s="108" t="str">
        <f t="shared" si="83"/>
        <v/>
      </c>
      <c r="H99" s="108" t="str">
        <f t="shared" si="84"/>
        <v/>
      </c>
      <c r="I99" s="112" t="str">
        <f t="shared" si="85"/>
        <v/>
      </c>
      <c r="J99" s="112"/>
      <c r="K99" s="112"/>
      <c r="L99" s="113"/>
      <c r="M99" s="113"/>
      <c r="N99" s="224" t="str">
        <f t="shared" si="86"/>
        <v/>
      </c>
      <c r="O99" s="225" t="str">
        <f t="shared" si="87"/>
        <v/>
      </c>
      <c r="Q99" s="6">
        <v>97</v>
      </c>
      <c r="R99" s="47" t="str">
        <f t="shared" si="50"/>
        <v>-97</v>
      </c>
      <c r="S99" s="6"/>
      <c r="T99" s="48" t="str">
        <f t="shared" si="51"/>
        <v/>
      </c>
      <c r="U99" s="49" t="str">
        <f t="shared" si="52"/>
        <v/>
      </c>
      <c r="W99" s="51"/>
      <c r="X99" s="75" t="str">
        <f t="shared" si="53"/>
        <v/>
      </c>
      <c r="Y99" s="71" t="str">
        <f t="shared" si="54"/>
        <v/>
      </c>
      <c r="Z99" s="71" t="str">
        <f t="shared" si="55"/>
        <v/>
      </c>
      <c r="AA99" s="71" t="str">
        <f t="shared" si="56"/>
        <v/>
      </c>
      <c r="AB99" s="71" t="str">
        <f t="shared" si="57"/>
        <v/>
      </c>
      <c r="AC99" s="71" t="str">
        <f t="shared" si="58"/>
        <v/>
      </c>
      <c r="AD99" s="71" t="str">
        <f t="shared" si="59"/>
        <v/>
      </c>
      <c r="AE99" s="78" t="str">
        <f t="shared" si="60"/>
        <v/>
      </c>
      <c r="AF99" s="75" t="str">
        <f t="shared" si="61"/>
        <v/>
      </c>
      <c r="AG99" s="71" t="str">
        <f t="shared" si="62"/>
        <v/>
      </c>
      <c r="AH99" s="71" t="str">
        <f t="shared" si="63"/>
        <v/>
      </c>
      <c r="AI99" s="71" t="str">
        <f t="shared" si="64"/>
        <v/>
      </c>
      <c r="AJ99" s="71" t="str">
        <f t="shared" si="65"/>
        <v/>
      </c>
      <c r="AK99" s="71" t="str">
        <f t="shared" si="66"/>
        <v/>
      </c>
      <c r="AL99" s="71" t="str">
        <f t="shared" si="67"/>
        <v/>
      </c>
      <c r="AM99" s="78" t="str">
        <f t="shared" si="68"/>
        <v/>
      </c>
      <c r="AN99" s="75" t="str">
        <f t="shared" si="69"/>
        <v/>
      </c>
      <c r="AO99" s="71" t="str">
        <f t="shared" si="70"/>
        <v/>
      </c>
      <c r="AP99" s="71" t="str">
        <f t="shared" si="71"/>
        <v/>
      </c>
      <c r="AQ99" s="71" t="str">
        <f t="shared" si="72"/>
        <v/>
      </c>
      <c r="AR99" s="71" t="str">
        <f t="shared" si="73"/>
        <v/>
      </c>
      <c r="AS99" s="71" t="str">
        <f t="shared" si="74"/>
        <v/>
      </c>
      <c r="AT99" s="71" t="str">
        <f t="shared" si="75"/>
        <v/>
      </c>
      <c r="AU99" s="76" t="str">
        <f t="shared" si="76"/>
        <v/>
      </c>
      <c r="BF99" s="141">
        <v>18050</v>
      </c>
      <c r="BG99" s="142" t="s">
        <v>1940</v>
      </c>
      <c r="BH99" s="141" t="s">
        <v>478</v>
      </c>
      <c r="BI99" s="141" t="s">
        <v>177</v>
      </c>
      <c r="BJ99" s="141" t="s">
        <v>1941</v>
      </c>
      <c r="BK99" s="141" t="s">
        <v>1942</v>
      </c>
      <c r="BL99" s="141" t="s">
        <v>1943</v>
      </c>
      <c r="BM99" s="141">
        <v>46.971671532399398</v>
      </c>
      <c r="BN99" s="141">
        <v>-70.578417335870597</v>
      </c>
      <c r="BO99" s="141">
        <v>1968</v>
      </c>
      <c r="BP99" s="143" t="s">
        <v>23919</v>
      </c>
      <c r="BQ99" s="143" t="s">
        <v>17560</v>
      </c>
      <c r="BU99" s="117"/>
      <c r="BV99" s="117"/>
      <c r="BW99" s="117"/>
      <c r="BX99" s="117"/>
      <c r="BY99" s="117"/>
      <c r="BZ99" s="117"/>
      <c r="CA99" t="str">
        <f t="shared" si="88"/>
        <v/>
      </c>
      <c r="CB99" t="str">
        <f t="shared" si="89"/>
        <v/>
      </c>
      <c r="CC99" t="str">
        <f t="shared" si="90"/>
        <v/>
      </c>
      <c r="CD99" t="str">
        <f t="shared" si="91"/>
        <v/>
      </c>
      <c r="CE99" t="str">
        <f t="shared" si="91"/>
        <v/>
      </c>
      <c r="CF99" t="str">
        <f t="shared" si="91"/>
        <v/>
      </c>
      <c r="CG99">
        <f t="shared" si="92"/>
        <v>0</v>
      </c>
    </row>
    <row r="100" spans="1:85" ht="38.25" customHeight="1" x14ac:dyDescent="0.25">
      <c r="A100" s="1" t="str">
        <f t="shared" si="77"/>
        <v/>
      </c>
      <c r="B100" s="32" t="str">
        <f t="shared" si="78"/>
        <v/>
      </c>
      <c r="C100" s="25" t="str">
        <f t="shared" si="79"/>
        <v/>
      </c>
      <c r="D100" s="25" t="str">
        <f t="shared" si="80"/>
        <v/>
      </c>
      <c r="E100" s="25" t="str">
        <f t="shared" si="81"/>
        <v/>
      </c>
      <c r="F100" s="25" t="str">
        <f t="shared" si="82"/>
        <v/>
      </c>
      <c r="G100" s="108" t="str">
        <f t="shared" si="83"/>
        <v/>
      </c>
      <c r="H100" s="108" t="str">
        <f t="shared" si="84"/>
        <v/>
      </c>
      <c r="I100" s="112" t="str">
        <f t="shared" si="85"/>
        <v/>
      </c>
      <c r="J100" s="112"/>
      <c r="K100" s="112"/>
      <c r="L100" s="113"/>
      <c r="M100" s="113"/>
      <c r="N100" s="224" t="str">
        <f t="shared" si="86"/>
        <v/>
      </c>
      <c r="O100" s="225" t="str">
        <f t="shared" si="87"/>
        <v/>
      </c>
      <c r="Q100" s="6">
        <v>98</v>
      </c>
      <c r="R100" s="47" t="str">
        <f t="shared" si="50"/>
        <v>-98</v>
      </c>
      <c r="S100" s="6"/>
      <c r="T100" s="48" t="str">
        <f t="shared" si="51"/>
        <v/>
      </c>
      <c r="U100" s="49" t="str">
        <f t="shared" si="52"/>
        <v/>
      </c>
      <c r="W100" s="51"/>
      <c r="X100" s="75" t="str">
        <f t="shared" si="53"/>
        <v/>
      </c>
      <c r="Y100" s="71" t="str">
        <f t="shared" si="54"/>
        <v/>
      </c>
      <c r="Z100" s="71" t="str">
        <f t="shared" si="55"/>
        <v/>
      </c>
      <c r="AA100" s="71" t="str">
        <f t="shared" si="56"/>
        <v/>
      </c>
      <c r="AB100" s="71" t="str">
        <f t="shared" si="57"/>
        <v/>
      </c>
      <c r="AC100" s="71" t="str">
        <f t="shared" si="58"/>
        <v/>
      </c>
      <c r="AD100" s="71" t="str">
        <f t="shared" si="59"/>
        <v/>
      </c>
      <c r="AE100" s="78" t="str">
        <f t="shared" si="60"/>
        <v/>
      </c>
      <c r="AF100" s="75" t="str">
        <f t="shared" si="61"/>
        <v/>
      </c>
      <c r="AG100" s="71" t="str">
        <f t="shared" si="62"/>
        <v/>
      </c>
      <c r="AH100" s="71" t="str">
        <f t="shared" si="63"/>
        <v/>
      </c>
      <c r="AI100" s="71" t="str">
        <f t="shared" si="64"/>
        <v/>
      </c>
      <c r="AJ100" s="71" t="str">
        <f t="shared" si="65"/>
        <v/>
      </c>
      <c r="AK100" s="71" t="str">
        <f t="shared" si="66"/>
        <v/>
      </c>
      <c r="AL100" s="71" t="str">
        <f t="shared" si="67"/>
        <v/>
      </c>
      <c r="AM100" s="78" t="str">
        <f t="shared" si="68"/>
        <v/>
      </c>
      <c r="AN100" s="75" t="str">
        <f t="shared" si="69"/>
        <v/>
      </c>
      <c r="AO100" s="71" t="str">
        <f t="shared" si="70"/>
        <v/>
      </c>
      <c r="AP100" s="71" t="str">
        <f t="shared" si="71"/>
        <v/>
      </c>
      <c r="AQ100" s="71" t="str">
        <f t="shared" si="72"/>
        <v/>
      </c>
      <c r="AR100" s="71" t="str">
        <f t="shared" si="73"/>
        <v/>
      </c>
      <c r="AS100" s="71" t="str">
        <f t="shared" si="74"/>
        <v/>
      </c>
      <c r="AT100" s="71" t="str">
        <f t="shared" si="75"/>
        <v/>
      </c>
      <c r="AU100" s="76" t="str">
        <f t="shared" si="76"/>
        <v/>
      </c>
      <c r="BF100" s="141">
        <v>23027</v>
      </c>
      <c r="BG100" s="142" t="s">
        <v>6352</v>
      </c>
      <c r="BH100" s="141" t="s">
        <v>478</v>
      </c>
      <c r="BI100" s="141" t="s">
        <v>186</v>
      </c>
      <c r="BJ100" s="141" t="s">
        <v>26595</v>
      </c>
      <c r="BK100" s="141" t="s">
        <v>26596</v>
      </c>
      <c r="BL100" s="141" t="s">
        <v>26597</v>
      </c>
      <c r="BM100" s="141">
        <v>46.813339999999997</v>
      </c>
      <c r="BN100" s="141">
        <v>-71.271169999999998</v>
      </c>
      <c r="BO100" s="141">
        <v>2015</v>
      </c>
      <c r="BP100" s="143" t="s">
        <v>24487</v>
      </c>
      <c r="BQ100" s="143" t="s">
        <v>17560</v>
      </c>
      <c r="BU100" s="117"/>
      <c r="BV100" s="117"/>
      <c r="BW100" s="117"/>
      <c r="BX100" s="117"/>
      <c r="BY100" s="117"/>
      <c r="BZ100" s="117"/>
      <c r="CA100" t="str">
        <f t="shared" si="88"/>
        <v/>
      </c>
      <c r="CB100" t="str">
        <f t="shared" si="89"/>
        <v/>
      </c>
      <c r="CC100" t="str">
        <f t="shared" si="90"/>
        <v/>
      </c>
      <c r="CD100" t="str">
        <f t="shared" si="91"/>
        <v/>
      </c>
      <c r="CE100" t="str">
        <f t="shared" si="91"/>
        <v/>
      </c>
      <c r="CF100" t="str">
        <f t="shared" si="91"/>
        <v/>
      </c>
      <c r="CG100">
        <f t="shared" si="92"/>
        <v>0</v>
      </c>
    </row>
    <row r="101" spans="1:85" ht="38.25" customHeight="1" x14ac:dyDescent="0.25">
      <c r="A101" s="1" t="str">
        <f t="shared" si="77"/>
        <v/>
      </c>
      <c r="B101" s="32" t="str">
        <f t="shared" si="78"/>
        <v/>
      </c>
      <c r="C101" s="25" t="str">
        <f t="shared" si="79"/>
        <v/>
      </c>
      <c r="D101" s="25" t="str">
        <f t="shared" si="80"/>
        <v/>
      </c>
      <c r="E101" s="25" t="str">
        <f t="shared" si="81"/>
        <v/>
      </c>
      <c r="F101" s="25" t="str">
        <f t="shared" si="82"/>
        <v/>
      </c>
      <c r="G101" s="108" t="str">
        <f t="shared" si="83"/>
        <v/>
      </c>
      <c r="H101" s="108" t="str">
        <f t="shared" si="84"/>
        <v/>
      </c>
      <c r="I101" s="112" t="str">
        <f t="shared" si="85"/>
        <v/>
      </c>
      <c r="J101" s="112"/>
      <c r="K101" s="112"/>
      <c r="L101" s="113"/>
      <c r="M101" s="113"/>
      <c r="N101" s="224" t="str">
        <f t="shared" si="86"/>
        <v/>
      </c>
      <c r="O101" s="225" t="str">
        <f t="shared" si="87"/>
        <v/>
      </c>
      <c r="Q101" s="6">
        <v>99</v>
      </c>
      <c r="R101" s="47" t="str">
        <f t="shared" si="50"/>
        <v>-99</v>
      </c>
      <c r="S101" s="6"/>
      <c r="T101" s="48" t="str">
        <f t="shared" si="51"/>
        <v/>
      </c>
      <c r="U101" s="49" t="str">
        <f t="shared" si="52"/>
        <v/>
      </c>
      <c r="W101" s="51"/>
      <c r="X101" s="75" t="str">
        <f t="shared" si="53"/>
        <v/>
      </c>
      <c r="Y101" s="71" t="str">
        <f t="shared" si="54"/>
        <v/>
      </c>
      <c r="Z101" s="71" t="str">
        <f t="shared" si="55"/>
        <v/>
      </c>
      <c r="AA101" s="71" t="str">
        <f t="shared" si="56"/>
        <v/>
      </c>
      <c r="AB101" s="71" t="str">
        <f t="shared" si="57"/>
        <v/>
      </c>
      <c r="AC101" s="71" t="str">
        <f t="shared" si="58"/>
        <v/>
      </c>
      <c r="AD101" s="71" t="str">
        <f t="shared" si="59"/>
        <v/>
      </c>
      <c r="AE101" s="78" t="str">
        <f t="shared" si="60"/>
        <v/>
      </c>
      <c r="AF101" s="75" t="str">
        <f t="shared" si="61"/>
        <v/>
      </c>
      <c r="AG101" s="71" t="str">
        <f t="shared" si="62"/>
        <v/>
      </c>
      <c r="AH101" s="71" t="str">
        <f t="shared" si="63"/>
        <v/>
      </c>
      <c r="AI101" s="71" t="str">
        <f t="shared" si="64"/>
        <v/>
      </c>
      <c r="AJ101" s="71" t="str">
        <f t="shared" si="65"/>
        <v/>
      </c>
      <c r="AK101" s="71" t="str">
        <f t="shared" si="66"/>
        <v/>
      </c>
      <c r="AL101" s="71" t="str">
        <f t="shared" si="67"/>
        <v/>
      </c>
      <c r="AM101" s="78" t="str">
        <f t="shared" si="68"/>
        <v/>
      </c>
      <c r="AN101" s="75" t="str">
        <f t="shared" si="69"/>
        <v/>
      </c>
      <c r="AO101" s="71" t="str">
        <f t="shared" si="70"/>
        <v/>
      </c>
      <c r="AP101" s="71" t="str">
        <f t="shared" si="71"/>
        <v/>
      </c>
      <c r="AQ101" s="71" t="str">
        <f t="shared" si="72"/>
        <v/>
      </c>
      <c r="AR101" s="71" t="str">
        <f t="shared" si="73"/>
        <v/>
      </c>
      <c r="AS101" s="71" t="str">
        <f t="shared" si="74"/>
        <v/>
      </c>
      <c r="AT101" s="71" t="str">
        <f t="shared" si="75"/>
        <v/>
      </c>
      <c r="AU101" s="76" t="str">
        <f t="shared" si="76"/>
        <v/>
      </c>
      <c r="BF101" s="141">
        <v>25213</v>
      </c>
      <c r="BG101" s="142" t="s">
        <v>1978</v>
      </c>
      <c r="BH101" s="141" t="s">
        <v>478</v>
      </c>
      <c r="BI101" s="141" t="s">
        <v>176</v>
      </c>
      <c r="BJ101" s="141" t="s">
        <v>1979</v>
      </c>
      <c r="BK101" s="141" t="s">
        <v>1980</v>
      </c>
      <c r="BL101" s="141" t="s">
        <v>1981</v>
      </c>
      <c r="BM101" s="141">
        <v>46.804780000000001</v>
      </c>
      <c r="BN101" s="141">
        <v>-71.182593999999995</v>
      </c>
      <c r="BO101" s="141">
        <v>1972</v>
      </c>
      <c r="BP101" s="143" t="s">
        <v>23922</v>
      </c>
      <c r="BQ101" s="143" t="s">
        <v>17560</v>
      </c>
      <c r="BU101" s="117"/>
      <c r="BV101" s="117"/>
      <c r="BW101" s="117"/>
      <c r="BX101" s="117"/>
      <c r="BY101" s="117"/>
      <c r="BZ101" s="117"/>
      <c r="CA101" t="str">
        <f t="shared" si="88"/>
        <v/>
      </c>
      <c r="CB101" t="str">
        <f t="shared" si="89"/>
        <v/>
      </c>
      <c r="CC101" t="str">
        <f t="shared" si="90"/>
        <v/>
      </c>
      <c r="CD101" t="str">
        <f t="shared" si="91"/>
        <v/>
      </c>
      <c r="CE101" t="str">
        <f t="shared" si="91"/>
        <v/>
      </c>
      <c r="CF101" t="str">
        <f t="shared" si="91"/>
        <v/>
      </c>
      <c r="CG101">
        <f t="shared" si="92"/>
        <v>0</v>
      </c>
    </row>
    <row r="102" spans="1:85" ht="38.25" customHeight="1" x14ac:dyDescent="0.25">
      <c r="A102" s="1" t="str">
        <f t="shared" si="77"/>
        <v/>
      </c>
      <c r="B102" s="32" t="str">
        <f t="shared" si="78"/>
        <v/>
      </c>
      <c r="C102" s="25" t="str">
        <f t="shared" si="79"/>
        <v/>
      </c>
      <c r="D102" s="25" t="str">
        <f t="shared" si="80"/>
        <v/>
      </c>
      <c r="E102" s="25" t="str">
        <f t="shared" si="81"/>
        <v/>
      </c>
      <c r="F102" s="25" t="str">
        <f t="shared" si="82"/>
        <v/>
      </c>
      <c r="G102" s="108" t="str">
        <f t="shared" si="83"/>
        <v/>
      </c>
      <c r="H102" s="108" t="str">
        <f t="shared" si="84"/>
        <v/>
      </c>
      <c r="I102" s="112" t="str">
        <f t="shared" si="85"/>
        <v/>
      </c>
      <c r="J102" s="112"/>
      <c r="K102" s="112"/>
      <c r="L102" s="113"/>
      <c r="M102" s="113"/>
      <c r="N102" s="224" t="str">
        <f t="shared" si="86"/>
        <v/>
      </c>
      <c r="O102" s="225" t="str">
        <f t="shared" si="87"/>
        <v/>
      </c>
      <c r="Q102" s="6">
        <v>100</v>
      </c>
      <c r="R102" s="47" t="str">
        <f t="shared" si="50"/>
        <v>-100</v>
      </c>
      <c r="S102" s="6"/>
      <c r="T102" s="48" t="str">
        <f t="shared" si="51"/>
        <v/>
      </c>
      <c r="U102" s="49" t="str">
        <f t="shared" si="52"/>
        <v/>
      </c>
      <c r="W102" s="51"/>
      <c r="X102" s="75" t="str">
        <f t="shared" si="53"/>
        <v/>
      </c>
      <c r="Y102" s="71" t="str">
        <f t="shared" si="54"/>
        <v/>
      </c>
      <c r="Z102" s="71" t="str">
        <f t="shared" si="55"/>
        <v/>
      </c>
      <c r="AA102" s="71" t="str">
        <f t="shared" si="56"/>
        <v/>
      </c>
      <c r="AB102" s="71" t="str">
        <f t="shared" si="57"/>
        <v/>
      </c>
      <c r="AC102" s="71" t="str">
        <f t="shared" si="58"/>
        <v/>
      </c>
      <c r="AD102" s="71" t="str">
        <f t="shared" si="59"/>
        <v/>
      </c>
      <c r="AE102" s="78" t="str">
        <f t="shared" si="60"/>
        <v/>
      </c>
      <c r="AF102" s="75" t="str">
        <f t="shared" si="61"/>
        <v/>
      </c>
      <c r="AG102" s="71" t="str">
        <f t="shared" si="62"/>
        <v/>
      </c>
      <c r="AH102" s="71" t="str">
        <f t="shared" si="63"/>
        <v/>
      </c>
      <c r="AI102" s="71" t="str">
        <f t="shared" si="64"/>
        <v/>
      </c>
      <c r="AJ102" s="71" t="str">
        <f t="shared" si="65"/>
        <v/>
      </c>
      <c r="AK102" s="71" t="str">
        <f t="shared" si="66"/>
        <v/>
      </c>
      <c r="AL102" s="71" t="str">
        <f t="shared" si="67"/>
        <v/>
      </c>
      <c r="AM102" s="78" t="str">
        <f t="shared" si="68"/>
        <v/>
      </c>
      <c r="AN102" s="75" t="str">
        <f t="shared" si="69"/>
        <v/>
      </c>
      <c r="AO102" s="71" t="str">
        <f t="shared" si="70"/>
        <v/>
      </c>
      <c r="AP102" s="71" t="str">
        <f t="shared" si="71"/>
        <v/>
      </c>
      <c r="AQ102" s="71" t="str">
        <f t="shared" si="72"/>
        <v/>
      </c>
      <c r="AR102" s="71" t="str">
        <f t="shared" si="73"/>
        <v/>
      </c>
      <c r="AS102" s="71" t="str">
        <f t="shared" si="74"/>
        <v/>
      </c>
      <c r="AT102" s="71" t="str">
        <f t="shared" si="75"/>
        <v/>
      </c>
      <c r="AU102" s="76" t="str">
        <f t="shared" si="76"/>
        <v/>
      </c>
      <c r="BF102" s="141">
        <v>25213</v>
      </c>
      <c r="BG102" s="142" t="s">
        <v>16750</v>
      </c>
      <c r="BH102" s="141" t="s">
        <v>180</v>
      </c>
      <c r="BI102" s="141" t="s">
        <v>178</v>
      </c>
      <c r="BJ102" s="141" t="s">
        <v>16748</v>
      </c>
      <c r="BK102" s="141" t="s">
        <v>2649</v>
      </c>
      <c r="BL102" s="141" t="s">
        <v>16749</v>
      </c>
      <c r="BM102" s="141">
        <v>46.721645000000002</v>
      </c>
      <c r="BN102" s="141">
        <v>-71.29074</v>
      </c>
      <c r="BO102" s="141">
        <v>1997</v>
      </c>
      <c r="BP102" s="143"/>
      <c r="BQ102" s="143" t="s">
        <v>17560</v>
      </c>
      <c r="BU102" s="117"/>
      <c r="BV102" s="117"/>
      <c r="BW102" s="117"/>
      <c r="BX102" s="117"/>
      <c r="BY102" s="117"/>
      <c r="BZ102" s="117"/>
      <c r="CA102" t="str">
        <f t="shared" si="88"/>
        <v/>
      </c>
      <c r="CB102" t="str">
        <f t="shared" si="89"/>
        <v/>
      </c>
      <c r="CC102" t="str">
        <f t="shared" si="90"/>
        <v/>
      </c>
      <c r="CD102" t="str">
        <f t="shared" si="91"/>
        <v/>
      </c>
      <c r="CE102" t="str">
        <f t="shared" si="91"/>
        <v/>
      </c>
      <c r="CF102" t="str">
        <f t="shared" si="91"/>
        <v/>
      </c>
      <c r="CG102">
        <f t="shared" si="92"/>
        <v>0</v>
      </c>
    </row>
    <row r="103" spans="1:85" ht="38.25" customHeight="1" x14ac:dyDescent="0.25">
      <c r="A103" s="1" t="str">
        <f t="shared" si="77"/>
        <v/>
      </c>
      <c r="B103" s="32" t="str">
        <f t="shared" si="78"/>
        <v/>
      </c>
      <c r="C103" s="25" t="str">
        <f t="shared" si="79"/>
        <v/>
      </c>
      <c r="D103" s="25" t="str">
        <f t="shared" si="80"/>
        <v/>
      </c>
      <c r="E103" s="25" t="str">
        <f t="shared" si="81"/>
        <v/>
      </c>
      <c r="F103" s="25" t="str">
        <f t="shared" si="82"/>
        <v/>
      </c>
      <c r="G103" s="108" t="str">
        <f t="shared" si="83"/>
        <v/>
      </c>
      <c r="H103" s="108" t="str">
        <f t="shared" si="84"/>
        <v/>
      </c>
      <c r="I103" s="112" t="str">
        <f t="shared" si="85"/>
        <v/>
      </c>
      <c r="J103" s="112"/>
      <c r="K103" s="112"/>
      <c r="L103" s="113"/>
      <c r="M103" s="113"/>
      <c r="N103" s="224" t="str">
        <f t="shared" si="86"/>
        <v/>
      </c>
      <c r="O103" s="225" t="str">
        <f t="shared" si="87"/>
        <v/>
      </c>
      <c r="Q103" s="6">
        <v>101</v>
      </c>
      <c r="R103" s="47" t="str">
        <f t="shared" si="50"/>
        <v>-101</v>
      </c>
      <c r="S103" s="6"/>
      <c r="T103" s="48" t="str">
        <f t="shared" si="51"/>
        <v/>
      </c>
      <c r="U103" s="49" t="str">
        <f t="shared" si="52"/>
        <v/>
      </c>
      <c r="W103" s="51"/>
      <c r="X103" s="75" t="str">
        <f t="shared" si="53"/>
        <v/>
      </c>
      <c r="Y103" s="71" t="str">
        <f t="shared" si="54"/>
        <v/>
      </c>
      <c r="Z103" s="71" t="str">
        <f t="shared" si="55"/>
        <v/>
      </c>
      <c r="AA103" s="71" t="str">
        <f t="shared" si="56"/>
        <v/>
      </c>
      <c r="AB103" s="71" t="str">
        <f t="shared" si="57"/>
        <v/>
      </c>
      <c r="AC103" s="71" t="str">
        <f t="shared" si="58"/>
        <v/>
      </c>
      <c r="AD103" s="71" t="str">
        <f t="shared" si="59"/>
        <v/>
      </c>
      <c r="AE103" s="78" t="str">
        <f t="shared" si="60"/>
        <v/>
      </c>
      <c r="AF103" s="75" t="str">
        <f t="shared" si="61"/>
        <v/>
      </c>
      <c r="AG103" s="71" t="str">
        <f t="shared" si="62"/>
        <v/>
      </c>
      <c r="AH103" s="71" t="str">
        <f t="shared" si="63"/>
        <v/>
      </c>
      <c r="AI103" s="71" t="str">
        <f t="shared" si="64"/>
        <v/>
      </c>
      <c r="AJ103" s="71" t="str">
        <f t="shared" si="65"/>
        <v/>
      </c>
      <c r="AK103" s="71" t="str">
        <f t="shared" si="66"/>
        <v/>
      </c>
      <c r="AL103" s="71" t="str">
        <f t="shared" si="67"/>
        <v/>
      </c>
      <c r="AM103" s="78" t="str">
        <f t="shared" si="68"/>
        <v/>
      </c>
      <c r="AN103" s="75" t="str">
        <f t="shared" si="69"/>
        <v/>
      </c>
      <c r="AO103" s="71" t="str">
        <f t="shared" si="70"/>
        <v/>
      </c>
      <c r="AP103" s="71" t="str">
        <f t="shared" si="71"/>
        <v/>
      </c>
      <c r="AQ103" s="71" t="str">
        <f t="shared" si="72"/>
        <v/>
      </c>
      <c r="AR103" s="71" t="str">
        <f t="shared" si="73"/>
        <v/>
      </c>
      <c r="AS103" s="71" t="str">
        <f t="shared" si="74"/>
        <v/>
      </c>
      <c r="AT103" s="71" t="str">
        <f t="shared" si="75"/>
        <v/>
      </c>
      <c r="AU103" s="76" t="str">
        <f t="shared" si="76"/>
        <v/>
      </c>
      <c r="BF103" s="141">
        <v>25213</v>
      </c>
      <c r="BG103" s="142" t="s">
        <v>1986</v>
      </c>
      <c r="BH103" s="141" t="s">
        <v>478</v>
      </c>
      <c r="BI103" s="141" t="s">
        <v>176</v>
      </c>
      <c r="BJ103" s="141" t="s">
        <v>1987</v>
      </c>
      <c r="BK103" s="141" t="s">
        <v>1988</v>
      </c>
      <c r="BL103" s="141" t="s">
        <v>1989</v>
      </c>
      <c r="BM103" s="141">
        <v>46.70523</v>
      </c>
      <c r="BN103" s="141">
        <v>-71.274559999999994</v>
      </c>
      <c r="BO103" s="141">
        <v>1966</v>
      </c>
      <c r="BP103" s="143" t="s">
        <v>23923</v>
      </c>
      <c r="BQ103" s="143" t="s">
        <v>17560</v>
      </c>
      <c r="BU103" s="117"/>
      <c r="BV103" s="117"/>
      <c r="BW103" s="117"/>
      <c r="BX103" s="117"/>
      <c r="BY103" s="117"/>
      <c r="BZ103" s="117"/>
      <c r="CA103" t="str">
        <f t="shared" si="88"/>
        <v/>
      </c>
      <c r="CB103" t="str">
        <f t="shared" si="89"/>
        <v/>
      </c>
      <c r="CC103" t="str">
        <f t="shared" si="90"/>
        <v/>
      </c>
      <c r="CD103" t="str">
        <f t="shared" si="91"/>
        <v/>
      </c>
      <c r="CE103" t="str">
        <f t="shared" si="91"/>
        <v/>
      </c>
      <c r="CF103" t="str">
        <f t="shared" si="91"/>
        <v/>
      </c>
      <c r="CG103">
        <f t="shared" si="92"/>
        <v>0</v>
      </c>
    </row>
    <row r="104" spans="1:85" ht="38.25" customHeight="1" x14ac:dyDescent="0.25">
      <c r="A104" s="1" t="str">
        <f t="shared" si="77"/>
        <v/>
      </c>
      <c r="B104" s="32" t="str">
        <f t="shared" si="78"/>
        <v/>
      </c>
      <c r="C104" s="25" t="str">
        <f t="shared" si="79"/>
        <v/>
      </c>
      <c r="D104" s="25" t="str">
        <f t="shared" si="80"/>
        <v/>
      </c>
      <c r="E104" s="25" t="str">
        <f t="shared" si="81"/>
        <v/>
      </c>
      <c r="F104" s="25" t="str">
        <f t="shared" si="82"/>
        <v/>
      </c>
      <c r="G104" s="108" t="str">
        <f t="shared" si="83"/>
        <v/>
      </c>
      <c r="H104" s="108" t="str">
        <f t="shared" si="84"/>
        <v/>
      </c>
      <c r="I104" s="112" t="str">
        <f t="shared" si="85"/>
        <v/>
      </c>
      <c r="J104" s="112"/>
      <c r="K104" s="112"/>
      <c r="L104" s="113"/>
      <c r="M104" s="113"/>
      <c r="N104" s="224" t="str">
        <f t="shared" si="86"/>
        <v/>
      </c>
      <c r="O104" s="225" t="str">
        <f t="shared" si="87"/>
        <v/>
      </c>
      <c r="Q104" s="6">
        <v>102</v>
      </c>
      <c r="R104" s="47" t="str">
        <f t="shared" si="50"/>
        <v>-102</v>
      </c>
      <c r="S104" s="6"/>
      <c r="T104" s="48" t="str">
        <f t="shared" si="51"/>
        <v/>
      </c>
      <c r="U104" s="49" t="str">
        <f t="shared" si="52"/>
        <v/>
      </c>
      <c r="W104" s="51"/>
      <c r="X104" s="75" t="str">
        <f t="shared" si="53"/>
        <v/>
      </c>
      <c r="Y104" s="71" t="str">
        <f t="shared" si="54"/>
        <v/>
      </c>
      <c r="Z104" s="71" t="str">
        <f t="shared" si="55"/>
        <v/>
      </c>
      <c r="AA104" s="71" t="str">
        <f t="shared" si="56"/>
        <v/>
      </c>
      <c r="AB104" s="71" t="str">
        <f t="shared" si="57"/>
        <v/>
      </c>
      <c r="AC104" s="71" t="str">
        <f t="shared" si="58"/>
        <v/>
      </c>
      <c r="AD104" s="71" t="str">
        <f t="shared" si="59"/>
        <v/>
      </c>
      <c r="AE104" s="78" t="str">
        <f t="shared" si="60"/>
        <v/>
      </c>
      <c r="AF104" s="75" t="str">
        <f t="shared" si="61"/>
        <v/>
      </c>
      <c r="AG104" s="71" t="str">
        <f t="shared" si="62"/>
        <v/>
      </c>
      <c r="AH104" s="71" t="str">
        <f t="shared" si="63"/>
        <v/>
      </c>
      <c r="AI104" s="71" t="str">
        <f t="shared" si="64"/>
        <v/>
      </c>
      <c r="AJ104" s="71" t="str">
        <f t="shared" si="65"/>
        <v/>
      </c>
      <c r="AK104" s="71" t="str">
        <f t="shared" si="66"/>
        <v/>
      </c>
      <c r="AL104" s="71" t="str">
        <f t="shared" si="67"/>
        <v/>
      </c>
      <c r="AM104" s="78" t="str">
        <f t="shared" si="68"/>
        <v/>
      </c>
      <c r="AN104" s="75" t="str">
        <f t="shared" si="69"/>
        <v/>
      </c>
      <c r="AO104" s="71" t="str">
        <f t="shared" si="70"/>
        <v/>
      </c>
      <c r="AP104" s="71" t="str">
        <f t="shared" si="71"/>
        <v/>
      </c>
      <c r="AQ104" s="71" t="str">
        <f t="shared" si="72"/>
        <v/>
      </c>
      <c r="AR104" s="71" t="str">
        <f t="shared" si="73"/>
        <v/>
      </c>
      <c r="AS104" s="71" t="str">
        <f t="shared" si="74"/>
        <v/>
      </c>
      <c r="AT104" s="71" t="str">
        <f t="shared" si="75"/>
        <v/>
      </c>
      <c r="AU104" s="76" t="str">
        <f t="shared" si="76"/>
        <v/>
      </c>
      <c r="BF104" s="141">
        <v>25213</v>
      </c>
      <c r="BG104" s="142" t="s">
        <v>1982</v>
      </c>
      <c r="BH104" s="141" t="s">
        <v>478</v>
      </c>
      <c r="BI104" s="141" t="s">
        <v>176</v>
      </c>
      <c r="BJ104" s="141" t="s">
        <v>1983</v>
      </c>
      <c r="BK104" s="141" t="s">
        <v>1984</v>
      </c>
      <c r="BL104" s="141" t="s">
        <v>1985</v>
      </c>
      <c r="BM104" s="141">
        <v>46.754733999999999</v>
      </c>
      <c r="BN104" s="141">
        <v>-71.249663999999996</v>
      </c>
      <c r="BO104" s="141">
        <v>1954</v>
      </c>
      <c r="BP104" s="143" t="s">
        <v>23923</v>
      </c>
      <c r="BQ104" s="143" t="s">
        <v>17560</v>
      </c>
      <c r="BU104" s="117"/>
      <c r="BV104" s="117"/>
      <c r="BW104" s="117"/>
      <c r="BX104" s="117"/>
      <c r="BY104" s="117"/>
      <c r="BZ104" s="117"/>
      <c r="CA104" t="str">
        <f t="shared" si="88"/>
        <v/>
      </c>
      <c r="CB104" t="str">
        <f t="shared" si="89"/>
        <v/>
      </c>
      <c r="CC104" t="str">
        <f t="shared" si="90"/>
        <v/>
      </c>
      <c r="CD104" t="str">
        <f t="shared" si="91"/>
        <v/>
      </c>
      <c r="CE104" t="str">
        <f t="shared" si="91"/>
        <v/>
      </c>
      <c r="CF104" t="str">
        <f t="shared" si="91"/>
        <v/>
      </c>
      <c r="CG104">
        <f t="shared" si="92"/>
        <v>0</v>
      </c>
    </row>
    <row r="105" spans="1:85" ht="38.25" customHeight="1" x14ac:dyDescent="0.25">
      <c r="A105" s="1" t="str">
        <f t="shared" si="77"/>
        <v/>
      </c>
      <c r="B105" s="32" t="str">
        <f t="shared" si="78"/>
        <v/>
      </c>
      <c r="C105" s="25" t="str">
        <f t="shared" si="79"/>
        <v/>
      </c>
      <c r="D105" s="25" t="str">
        <f t="shared" si="80"/>
        <v/>
      </c>
      <c r="E105" s="25" t="str">
        <f t="shared" si="81"/>
        <v/>
      </c>
      <c r="F105" s="25" t="str">
        <f t="shared" si="82"/>
        <v/>
      </c>
      <c r="G105" s="108" t="str">
        <f t="shared" si="83"/>
        <v/>
      </c>
      <c r="H105" s="108" t="str">
        <f t="shared" si="84"/>
        <v/>
      </c>
      <c r="I105" s="112" t="str">
        <f t="shared" si="85"/>
        <v/>
      </c>
      <c r="J105" s="112"/>
      <c r="K105" s="112"/>
      <c r="L105" s="113"/>
      <c r="M105" s="113"/>
      <c r="N105" s="224" t="str">
        <f t="shared" si="86"/>
        <v/>
      </c>
      <c r="O105" s="225" t="str">
        <f t="shared" si="87"/>
        <v/>
      </c>
      <c r="Q105" s="6">
        <v>103</v>
      </c>
      <c r="R105" s="47" t="str">
        <f t="shared" si="50"/>
        <v>-103</v>
      </c>
      <c r="S105" s="6"/>
      <c r="T105" s="48" t="str">
        <f t="shared" si="51"/>
        <v/>
      </c>
      <c r="U105" s="49" t="str">
        <f t="shared" si="52"/>
        <v/>
      </c>
      <c r="W105" s="51"/>
      <c r="X105" s="75" t="str">
        <f t="shared" si="53"/>
        <v/>
      </c>
      <c r="Y105" s="71" t="str">
        <f t="shared" si="54"/>
        <v/>
      </c>
      <c r="Z105" s="71" t="str">
        <f t="shared" si="55"/>
        <v/>
      </c>
      <c r="AA105" s="71" t="str">
        <f t="shared" si="56"/>
        <v/>
      </c>
      <c r="AB105" s="71" t="str">
        <f t="shared" si="57"/>
        <v/>
      </c>
      <c r="AC105" s="71" t="str">
        <f t="shared" si="58"/>
        <v/>
      </c>
      <c r="AD105" s="71" t="str">
        <f t="shared" si="59"/>
        <v/>
      </c>
      <c r="AE105" s="78" t="str">
        <f t="shared" si="60"/>
        <v/>
      </c>
      <c r="AF105" s="75" t="str">
        <f t="shared" si="61"/>
        <v/>
      </c>
      <c r="AG105" s="71" t="str">
        <f t="shared" si="62"/>
        <v/>
      </c>
      <c r="AH105" s="71" t="str">
        <f t="shared" si="63"/>
        <v/>
      </c>
      <c r="AI105" s="71" t="str">
        <f t="shared" si="64"/>
        <v/>
      </c>
      <c r="AJ105" s="71" t="str">
        <f t="shared" si="65"/>
        <v/>
      </c>
      <c r="AK105" s="71" t="str">
        <f t="shared" si="66"/>
        <v/>
      </c>
      <c r="AL105" s="71" t="str">
        <f t="shared" si="67"/>
        <v/>
      </c>
      <c r="AM105" s="78" t="str">
        <f t="shared" si="68"/>
        <v/>
      </c>
      <c r="AN105" s="75" t="str">
        <f t="shared" si="69"/>
        <v/>
      </c>
      <c r="AO105" s="71" t="str">
        <f t="shared" si="70"/>
        <v/>
      </c>
      <c r="AP105" s="71" t="str">
        <f t="shared" si="71"/>
        <v/>
      </c>
      <c r="AQ105" s="71" t="str">
        <f t="shared" si="72"/>
        <v/>
      </c>
      <c r="AR105" s="71" t="str">
        <f t="shared" si="73"/>
        <v/>
      </c>
      <c r="AS105" s="71" t="str">
        <f t="shared" si="74"/>
        <v/>
      </c>
      <c r="AT105" s="71" t="str">
        <f t="shared" si="75"/>
        <v/>
      </c>
      <c r="AU105" s="76" t="str">
        <f t="shared" si="76"/>
        <v/>
      </c>
      <c r="BF105" s="141">
        <v>25213</v>
      </c>
      <c r="BG105" s="142" t="s">
        <v>16757</v>
      </c>
      <c r="BH105" s="141" t="s">
        <v>180</v>
      </c>
      <c r="BI105" s="141" t="s">
        <v>178</v>
      </c>
      <c r="BJ105" s="141" t="s">
        <v>16756</v>
      </c>
      <c r="BK105" s="141" t="s">
        <v>4408</v>
      </c>
      <c r="BL105" s="141" t="s">
        <v>16615</v>
      </c>
      <c r="BM105" s="141">
        <v>46.75318</v>
      </c>
      <c r="BN105" s="141">
        <v>-71.209249999999997</v>
      </c>
      <c r="BO105" s="141">
        <v>1995</v>
      </c>
      <c r="BP105" s="143"/>
      <c r="BQ105" s="143" t="s">
        <v>17560</v>
      </c>
      <c r="BU105" s="117"/>
      <c r="BV105" s="117"/>
      <c r="BW105" s="117"/>
      <c r="BX105" s="117"/>
      <c r="BY105" s="117"/>
      <c r="BZ105" s="117"/>
      <c r="CA105" t="str">
        <f t="shared" si="88"/>
        <v/>
      </c>
      <c r="CB105" t="str">
        <f t="shared" si="89"/>
        <v/>
      </c>
      <c r="CC105" t="str">
        <f t="shared" si="90"/>
        <v/>
      </c>
      <c r="CD105" t="str">
        <f t="shared" si="91"/>
        <v/>
      </c>
      <c r="CE105" t="str">
        <f t="shared" si="91"/>
        <v/>
      </c>
      <c r="CF105" t="str">
        <f t="shared" si="91"/>
        <v/>
      </c>
      <c r="CG105">
        <f t="shared" si="92"/>
        <v>0</v>
      </c>
    </row>
    <row r="106" spans="1:85" ht="38.25" customHeight="1" x14ac:dyDescent="0.25">
      <c r="A106" s="1" t="str">
        <f t="shared" si="77"/>
        <v/>
      </c>
      <c r="B106" s="32" t="str">
        <f t="shared" si="78"/>
        <v/>
      </c>
      <c r="C106" s="25" t="str">
        <f t="shared" si="79"/>
        <v/>
      </c>
      <c r="D106" s="25" t="str">
        <f t="shared" si="80"/>
        <v/>
      </c>
      <c r="E106" s="25" t="str">
        <f t="shared" si="81"/>
        <v/>
      </c>
      <c r="F106" s="25" t="str">
        <f t="shared" si="82"/>
        <v/>
      </c>
      <c r="G106" s="108" t="str">
        <f t="shared" si="83"/>
        <v/>
      </c>
      <c r="H106" s="108" t="str">
        <f t="shared" si="84"/>
        <v/>
      </c>
      <c r="I106" s="112" t="str">
        <f t="shared" si="85"/>
        <v/>
      </c>
      <c r="J106" s="112"/>
      <c r="K106" s="112"/>
      <c r="L106" s="113"/>
      <c r="M106" s="113"/>
      <c r="N106" s="224" t="str">
        <f t="shared" si="86"/>
        <v/>
      </c>
      <c r="O106" s="225" t="str">
        <f t="shared" si="87"/>
        <v/>
      </c>
      <c r="Q106" s="6">
        <v>104</v>
      </c>
      <c r="R106" s="47" t="str">
        <f t="shared" si="50"/>
        <v>-104</v>
      </c>
      <c r="S106" s="6"/>
      <c r="T106" s="48" t="str">
        <f t="shared" si="51"/>
        <v/>
      </c>
      <c r="U106" s="49" t="str">
        <f t="shared" si="52"/>
        <v/>
      </c>
      <c r="W106" s="51"/>
      <c r="X106" s="75" t="str">
        <f t="shared" si="53"/>
        <v/>
      </c>
      <c r="Y106" s="71" t="str">
        <f t="shared" si="54"/>
        <v/>
      </c>
      <c r="Z106" s="71" t="str">
        <f t="shared" si="55"/>
        <v/>
      </c>
      <c r="AA106" s="71" t="str">
        <f t="shared" si="56"/>
        <v/>
      </c>
      <c r="AB106" s="71" t="str">
        <f t="shared" si="57"/>
        <v/>
      </c>
      <c r="AC106" s="71" t="str">
        <f t="shared" si="58"/>
        <v/>
      </c>
      <c r="AD106" s="71" t="str">
        <f t="shared" si="59"/>
        <v/>
      </c>
      <c r="AE106" s="78" t="str">
        <f t="shared" si="60"/>
        <v/>
      </c>
      <c r="AF106" s="75" t="str">
        <f t="shared" si="61"/>
        <v/>
      </c>
      <c r="AG106" s="71" t="str">
        <f t="shared" si="62"/>
        <v/>
      </c>
      <c r="AH106" s="71" t="str">
        <f t="shared" si="63"/>
        <v/>
      </c>
      <c r="AI106" s="71" t="str">
        <f t="shared" si="64"/>
        <v/>
      </c>
      <c r="AJ106" s="71" t="str">
        <f t="shared" si="65"/>
        <v/>
      </c>
      <c r="AK106" s="71" t="str">
        <f t="shared" si="66"/>
        <v/>
      </c>
      <c r="AL106" s="71" t="str">
        <f t="shared" si="67"/>
        <v/>
      </c>
      <c r="AM106" s="78" t="str">
        <f t="shared" si="68"/>
        <v/>
      </c>
      <c r="AN106" s="75" t="str">
        <f t="shared" si="69"/>
        <v/>
      </c>
      <c r="AO106" s="71" t="str">
        <f t="shared" si="70"/>
        <v/>
      </c>
      <c r="AP106" s="71" t="str">
        <f t="shared" si="71"/>
        <v/>
      </c>
      <c r="AQ106" s="71" t="str">
        <f t="shared" si="72"/>
        <v/>
      </c>
      <c r="AR106" s="71" t="str">
        <f t="shared" si="73"/>
        <v/>
      </c>
      <c r="AS106" s="71" t="str">
        <f t="shared" si="74"/>
        <v/>
      </c>
      <c r="AT106" s="71" t="str">
        <f t="shared" si="75"/>
        <v/>
      </c>
      <c r="AU106" s="76" t="str">
        <f t="shared" si="76"/>
        <v/>
      </c>
      <c r="BF106" s="141">
        <v>25213</v>
      </c>
      <c r="BG106" s="142" t="s">
        <v>1974</v>
      </c>
      <c r="BH106" s="141" t="s">
        <v>478</v>
      </c>
      <c r="BI106" s="141" t="s">
        <v>176</v>
      </c>
      <c r="BJ106" s="141" t="s">
        <v>1975</v>
      </c>
      <c r="BK106" s="141" t="s">
        <v>1976</v>
      </c>
      <c r="BL106" s="141" t="s">
        <v>1977</v>
      </c>
      <c r="BM106" s="141">
        <v>46.828290000000003</v>
      </c>
      <c r="BN106" s="141">
        <v>-71.151955000000001</v>
      </c>
      <c r="BO106" s="141">
        <v>1922</v>
      </c>
      <c r="BP106" s="143" t="s">
        <v>23921</v>
      </c>
      <c r="BQ106" s="143" t="s">
        <v>17560</v>
      </c>
      <c r="BU106" s="117"/>
      <c r="BV106" s="117"/>
      <c r="BW106" s="117"/>
      <c r="BX106" s="117"/>
      <c r="BY106" s="117"/>
      <c r="BZ106" s="117"/>
      <c r="CA106" t="str">
        <f t="shared" si="88"/>
        <v/>
      </c>
      <c r="CB106" t="str">
        <f t="shared" si="89"/>
        <v/>
      </c>
      <c r="CC106" t="str">
        <f t="shared" si="90"/>
        <v/>
      </c>
      <c r="CD106" t="str">
        <f t="shared" si="91"/>
        <v/>
      </c>
      <c r="CE106" t="str">
        <f t="shared" si="91"/>
        <v/>
      </c>
      <c r="CF106" t="str">
        <f t="shared" si="91"/>
        <v/>
      </c>
      <c r="CG106">
        <f t="shared" si="92"/>
        <v>0</v>
      </c>
    </row>
    <row r="107" spans="1:85" ht="38.25" customHeight="1" x14ac:dyDescent="0.25">
      <c r="A107" s="1" t="str">
        <f t="shared" si="77"/>
        <v/>
      </c>
      <c r="B107" s="32" t="str">
        <f t="shared" si="78"/>
        <v/>
      </c>
      <c r="C107" s="25" t="str">
        <f t="shared" si="79"/>
        <v/>
      </c>
      <c r="D107" s="25" t="str">
        <f t="shared" si="80"/>
        <v/>
      </c>
      <c r="E107" s="25" t="str">
        <f t="shared" si="81"/>
        <v/>
      </c>
      <c r="F107" s="25" t="str">
        <f t="shared" si="82"/>
        <v/>
      </c>
      <c r="G107" s="108" t="str">
        <f t="shared" si="83"/>
        <v/>
      </c>
      <c r="H107" s="108" t="str">
        <f t="shared" si="84"/>
        <v/>
      </c>
      <c r="I107" s="112" t="str">
        <f t="shared" si="85"/>
        <v/>
      </c>
      <c r="J107" s="112"/>
      <c r="K107" s="112"/>
      <c r="L107" s="113"/>
      <c r="M107" s="113"/>
      <c r="N107" s="224" t="str">
        <f t="shared" si="86"/>
        <v/>
      </c>
      <c r="O107" s="225" t="str">
        <f t="shared" si="87"/>
        <v/>
      </c>
      <c r="Q107" s="6">
        <v>105</v>
      </c>
      <c r="R107" s="47" t="str">
        <f t="shared" si="50"/>
        <v>-105</v>
      </c>
      <c r="S107" s="6"/>
      <c r="T107" s="48" t="str">
        <f t="shared" si="51"/>
        <v/>
      </c>
      <c r="U107" s="49" t="str">
        <f t="shared" si="52"/>
        <v/>
      </c>
      <c r="W107" s="51"/>
      <c r="X107" s="75" t="str">
        <f t="shared" si="53"/>
        <v/>
      </c>
      <c r="Y107" s="71" t="str">
        <f t="shared" si="54"/>
        <v/>
      </c>
      <c r="Z107" s="71" t="str">
        <f t="shared" si="55"/>
        <v/>
      </c>
      <c r="AA107" s="71" t="str">
        <f t="shared" si="56"/>
        <v/>
      </c>
      <c r="AB107" s="71" t="str">
        <f t="shared" si="57"/>
        <v/>
      </c>
      <c r="AC107" s="71" t="str">
        <f t="shared" si="58"/>
        <v/>
      </c>
      <c r="AD107" s="71" t="str">
        <f t="shared" si="59"/>
        <v/>
      </c>
      <c r="AE107" s="78" t="str">
        <f t="shared" si="60"/>
        <v/>
      </c>
      <c r="AF107" s="75" t="str">
        <f t="shared" si="61"/>
        <v/>
      </c>
      <c r="AG107" s="71" t="str">
        <f t="shared" si="62"/>
        <v/>
      </c>
      <c r="AH107" s="71" t="str">
        <f t="shared" si="63"/>
        <v/>
      </c>
      <c r="AI107" s="71" t="str">
        <f t="shared" si="64"/>
        <v/>
      </c>
      <c r="AJ107" s="71" t="str">
        <f t="shared" si="65"/>
        <v/>
      </c>
      <c r="AK107" s="71" t="str">
        <f t="shared" si="66"/>
        <v/>
      </c>
      <c r="AL107" s="71" t="str">
        <f t="shared" si="67"/>
        <v/>
      </c>
      <c r="AM107" s="78" t="str">
        <f t="shared" si="68"/>
        <v/>
      </c>
      <c r="AN107" s="75" t="str">
        <f t="shared" si="69"/>
        <v/>
      </c>
      <c r="AO107" s="71" t="str">
        <f t="shared" si="70"/>
        <v/>
      </c>
      <c r="AP107" s="71" t="str">
        <f t="shared" si="71"/>
        <v/>
      </c>
      <c r="AQ107" s="71" t="str">
        <f t="shared" si="72"/>
        <v/>
      </c>
      <c r="AR107" s="71" t="str">
        <f t="shared" si="73"/>
        <v/>
      </c>
      <c r="AS107" s="71" t="str">
        <f t="shared" si="74"/>
        <v/>
      </c>
      <c r="AT107" s="71" t="str">
        <f t="shared" si="75"/>
        <v/>
      </c>
      <c r="AU107" s="76" t="str">
        <f t="shared" si="76"/>
        <v/>
      </c>
      <c r="BF107" s="141">
        <v>25213</v>
      </c>
      <c r="BG107" s="142" t="s">
        <v>16388</v>
      </c>
      <c r="BH107" s="141" t="s">
        <v>478</v>
      </c>
      <c r="BI107" s="141" t="s">
        <v>177</v>
      </c>
      <c r="BJ107" s="141" t="s">
        <v>16389</v>
      </c>
      <c r="BK107" s="141" t="s">
        <v>6116</v>
      </c>
      <c r="BL107" s="141" t="s">
        <v>16390</v>
      </c>
      <c r="BM107" s="141">
        <v>46.700485</v>
      </c>
      <c r="BN107" s="141">
        <v>-71.301140000000004</v>
      </c>
      <c r="BO107" s="141">
        <v>1993</v>
      </c>
      <c r="BP107" s="143"/>
      <c r="BQ107" s="143" t="s">
        <v>17560</v>
      </c>
      <c r="BU107" s="117" t="b">
        <v>0</v>
      </c>
      <c r="BV107" s="117"/>
      <c r="BW107" s="117"/>
      <c r="BX107" s="117"/>
      <c r="BY107" s="117"/>
      <c r="BZ107" s="117"/>
      <c r="CA107" t="str">
        <f t="shared" si="88"/>
        <v/>
      </c>
      <c r="CB107" t="str">
        <f t="shared" si="89"/>
        <v/>
      </c>
      <c r="CC107" t="str">
        <f t="shared" si="90"/>
        <v/>
      </c>
      <c r="CD107" t="str">
        <f t="shared" si="91"/>
        <v/>
      </c>
      <c r="CE107" t="str">
        <f t="shared" si="91"/>
        <v/>
      </c>
      <c r="CF107" t="str">
        <f t="shared" si="91"/>
        <v/>
      </c>
      <c r="CG107">
        <f t="shared" si="92"/>
        <v>0</v>
      </c>
    </row>
    <row r="108" spans="1:85" ht="38.25" customHeight="1" x14ac:dyDescent="0.25">
      <c r="A108" s="1" t="str">
        <f t="shared" si="77"/>
        <v/>
      </c>
      <c r="B108" s="32" t="str">
        <f t="shared" si="78"/>
        <v/>
      </c>
      <c r="C108" s="25" t="str">
        <f t="shared" si="79"/>
        <v/>
      </c>
      <c r="D108" s="25" t="str">
        <f t="shared" si="80"/>
        <v/>
      </c>
      <c r="E108" s="25" t="str">
        <f t="shared" si="81"/>
        <v/>
      </c>
      <c r="F108" s="25" t="str">
        <f t="shared" si="82"/>
        <v/>
      </c>
      <c r="G108" s="108" t="str">
        <f t="shared" si="83"/>
        <v/>
      </c>
      <c r="H108" s="108" t="str">
        <f t="shared" si="84"/>
        <v/>
      </c>
      <c r="I108" s="112" t="str">
        <f t="shared" si="85"/>
        <v/>
      </c>
      <c r="J108" s="112"/>
      <c r="K108" s="112"/>
      <c r="L108" s="113"/>
      <c r="M108" s="113"/>
      <c r="N108" s="224" t="str">
        <f t="shared" si="86"/>
        <v/>
      </c>
      <c r="O108" s="225" t="str">
        <f t="shared" si="87"/>
        <v/>
      </c>
      <c r="Q108" s="6">
        <v>106</v>
      </c>
      <c r="R108" s="47" t="str">
        <f t="shared" si="50"/>
        <v>-106</v>
      </c>
      <c r="S108" s="6"/>
      <c r="T108" s="48" t="str">
        <f t="shared" si="51"/>
        <v/>
      </c>
      <c r="U108" s="49" t="str">
        <f t="shared" si="52"/>
        <v/>
      </c>
      <c r="W108" s="51"/>
      <c r="X108" s="75" t="str">
        <f t="shared" si="53"/>
        <v/>
      </c>
      <c r="Y108" s="71" t="str">
        <f t="shared" si="54"/>
        <v/>
      </c>
      <c r="Z108" s="71" t="str">
        <f t="shared" si="55"/>
        <v/>
      </c>
      <c r="AA108" s="71" t="str">
        <f t="shared" si="56"/>
        <v/>
      </c>
      <c r="AB108" s="71" t="str">
        <f t="shared" si="57"/>
        <v/>
      </c>
      <c r="AC108" s="71" t="str">
        <f t="shared" si="58"/>
        <v/>
      </c>
      <c r="AD108" s="71" t="str">
        <f t="shared" si="59"/>
        <v/>
      </c>
      <c r="AE108" s="78" t="str">
        <f t="shared" si="60"/>
        <v/>
      </c>
      <c r="AF108" s="75" t="str">
        <f t="shared" si="61"/>
        <v/>
      </c>
      <c r="AG108" s="71" t="str">
        <f t="shared" si="62"/>
        <v/>
      </c>
      <c r="AH108" s="71" t="str">
        <f t="shared" si="63"/>
        <v/>
      </c>
      <c r="AI108" s="71" t="str">
        <f t="shared" si="64"/>
        <v/>
      </c>
      <c r="AJ108" s="71" t="str">
        <f t="shared" si="65"/>
        <v/>
      </c>
      <c r="AK108" s="71" t="str">
        <f t="shared" si="66"/>
        <v/>
      </c>
      <c r="AL108" s="71" t="str">
        <f t="shared" si="67"/>
        <v/>
      </c>
      <c r="AM108" s="78" t="str">
        <f t="shared" si="68"/>
        <v/>
      </c>
      <c r="AN108" s="75" t="str">
        <f t="shared" si="69"/>
        <v/>
      </c>
      <c r="AO108" s="71" t="str">
        <f t="shared" si="70"/>
        <v/>
      </c>
      <c r="AP108" s="71" t="str">
        <f t="shared" si="71"/>
        <v/>
      </c>
      <c r="AQ108" s="71" t="str">
        <f t="shared" si="72"/>
        <v/>
      </c>
      <c r="AR108" s="71" t="str">
        <f t="shared" si="73"/>
        <v/>
      </c>
      <c r="AS108" s="71" t="str">
        <f t="shared" si="74"/>
        <v/>
      </c>
      <c r="AT108" s="71" t="str">
        <f t="shared" si="75"/>
        <v/>
      </c>
      <c r="AU108" s="76" t="str">
        <f t="shared" si="76"/>
        <v/>
      </c>
      <c r="BF108" s="141">
        <v>25213</v>
      </c>
      <c r="BG108" s="142" t="s">
        <v>16475</v>
      </c>
      <c r="BH108" s="141" t="s">
        <v>478</v>
      </c>
      <c r="BI108" s="141" t="s">
        <v>177</v>
      </c>
      <c r="BJ108" s="141" t="s">
        <v>16476</v>
      </c>
      <c r="BK108" s="141" t="s">
        <v>16477</v>
      </c>
      <c r="BL108" s="141" t="s">
        <v>16478</v>
      </c>
      <c r="BM108" s="141">
        <v>46.671585</v>
      </c>
      <c r="BN108" s="141">
        <v>-71.22645</v>
      </c>
      <c r="BO108" s="141">
        <v>1984</v>
      </c>
      <c r="BP108" s="143" t="s">
        <v>25408</v>
      </c>
      <c r="BQ108" s="143" t="s">
        <v>17560</v>
      </c>
      <c r="BU108" s="117"/>
      <c r="BV108" s="117"/>
      <c r="BW108" s="117"/>
      <c r="BX108" s="117"/>
      <c r="BY108" s="117"/>
      <c r="BZ108" s="117"/>
      <c r="CA108" t="str">
        <f t="shared" si="88"/>
        <v/>
      </c>
      <c r="CB108" t="str">
        <f t="shared" si="89"/>
        <v/>
      </c>
      <c r="CC108" t="str">
        <f t="shared" si="90"/>
        <v/>
      </c>
      <c r="CD108" t="str">
        <f t="shared" si="91"/>
        <v/>
      </c>
      <c r="CE108" t="str">
        <f t="shared" si="91"/>
        <v/>
      </c>
      <c r="CF108" t="str">
        <f t="shared" si="91"/>
        <v/>
      </c>
      <c r="CG108">
        <f t="shared" si="92"/>
        <v>0</v>
      </c>
    </row>
    <row r="109" spans="1:85" ht="38.25" customHeight="1" x14ac:dyDescent="0.25">
      <c r="A109" s="1" t="str">
        <f t="shared" si="77"/>
        <v/>
      </c>
      <c r="B109" s="32" t="str">
        <f t="shared" si="78"/>
        <v/>
      </c>
      <c r="C109" s="25" t="str">
        <f t="shared" si="79"/>
        <v/>
      </c>
      <c r="D109" s="25" t="str">
        <f t="shared" si="80"/>
        <v/>
      </c>
      <c r="E109" s="25" t="str">
        <f t="shared" si="81"/>
        <v/>
      </c>
      <c r="F109" s="25" t="str">
        <f t="shared" si="82"/>
        <v/>
      </c>
      <c r="G109" s="108" t="str">
        <f t="shared" si="83"/>
        <v/>
      </c>
      <c r="H109" s="108" t="str">
        <f t="shared" si="84"/>
        <v/>
      </c>
      <c r="I109" s="112" t="str">
        <f t="shared" si="85"/>
        <v/>
      </c>
      <c r="J109" s="112"/>
      <c r="K109" s="112"/>
      <c r="L109" s="113"/>
      <c r="M109" s="113"/>
      <c r="N109" s="224" t="str">
        <f t="shared" si="86"/>
        <v/>
      </c>
      <c r="O109" s="225" t="str">
        <f t="shared" si="87"/>
        <v/>
      </c>
      <c r="Q109" s="6">
        <v>107</v>
      </c>
      <c r="R109" s="47" t="str">
        <f t="shared" si="50"/>
        <v>-107</v>
      </c>
      <c r="S109" s="6"/>
      <c r="T109" s="48" t="str">
        <f t="shared" si="51"/>
        <v/>
      </c>
      <c r="U109" s="49" t="str">
        <f t="shared" si="52"/>
        <v/>
      </c>
      <c r="W109" s="51"/>
      <c r="X109" s="75" t="str">
        <f t="shared" si="53"/>
        <v/>
      </c>
      <c r="Y109" s="71" t="str">
        <f t="shared" si="54"/>
        <v/>
      </c>
      <c r="Z109" s="71" t="str">
        <f t="shared" si="55"/>
        <v/>
      </c>
      <c r="AA109" s="71" t="str">
        <f t="shared" si="56"/>
        <v/>
      </c>
      <c r="AB109" s="71" t="str">
        <f t="shared" si="57"/>
        <v/>
      </c>
      <c r="AC109" s="71" t="str">
        <f t="shared" si="58"/>
        <v/>
      </c>
      <c r="AD109" s="71" t="str">
        <f t="shared" si="59"/>
        <v/>
      </c>
      <c r="AE109" s="78" t="str">
        <f t="shared" si="60"/>
        <v/>
      </c>
      <c r="AF109" s="75" t="str">
        <f t="shared" si="61"/>
        <v/>
      </c>
      <c r="AG109" s="71" t="str">
        <f t="shared" si="62"/>
        <v/>
      </c>
      <c r="AH109" s="71" t="str">
        <f t="shared" si="63"/>
        <v/>
      </c>
      <c r="AI109" s="71" t="str">
        <f t="shared" si="64"/>
        <v/>
      </c>
      <c r="AJ109" s="71" t="str">
        <f t="shared" si="65"/>
        <v/>
      </c>
      <c r="AK109" s="71" t="str">
        <f t="shared" si="66"/>
        <v/>
      </c>
      <c r="AL109" s="71" t="str">
        <f t="shared" si="67"/>
        <v/>
      </c>
      <c r="AM109" s="78" t="str">
        <f t="shared" si="68"/>
        <v/>
      </c>
      <c r="AN109" s="75" t="str">
        <f t="shared" si="69"/>
        <v/>
      </c>
      <c r="AO109" s="71" t="str">
        <f t="shared" si="70"/>
        <v/>
      </c>
      <c r="AP109" s="71" t="str">
        <f t="shared" si="71"/>
        <v/>
      </c>
      <c r="AQ109" s="71" t="str">
        <f t="shared" si="72"/>
        <v/>
      </c>
      <c r="AR109" s="71" t="str">
        <f t="shared" si="73"/>
        <v/>
      </c>
      <c r="AS109" s="71" t="str">
        <f t="shared" si="74"/>
        <v/>
      </c>
      <c r="AT109" s="71" t="str">
        <f t="shared" si="75"/>
        <v/>
      </c>
      <c r="AU109" s="76" t="str">
        <f t="shared" si="76"/>
        <v/>
      </c>
      <c r="BF109" s="141">
        <v>28065</v>
      </c>
      <c r="BG109" s="142" t="s">
        <v>2047</v>
      </c>
      <c r="BH109" s="141" t="s">
        <v>478</v>
      </c>
      <c r="BI109" s="141" t="s">
        <v>177</v>
      </c>
      <c r="BJ109" s="141" t="s">
        <v>1807</v>
      </c>
      <c r="BK109" s="141" t="s">
        <v>2048</v>
      </c>
      <c r="BL109" s="141" t="s">
        <v>1616</v>
      </c>
      <c r="BM109" s="141">
        <v>46.49897</v>
      </c>
      <c r="BN109" s="141">
        <v>-70.362459999999999</v>
      </c>
      <c r="BO109" s="141">
        <v>1977</v>
      </c>
      <c r="BP109" s="143" t="s">
        <v>23929</v>
      </c>
      <c r="BQ109" s="143" t="s">
        <v>17560</v>
      </c>
      <c r="BU109" s="117"/>
      <c r="BV109" s="117"/>
      <c r="BW109" s="117"/>
      <c r="BX109" s="117"/>
      <c r="BY109" s="117"/>
      <c r="BZ109" s="117"/>
      <c r="CA109" t="str">
        <f t="shared" si="88"/>
        <v/>
      </c>
      <c r="CB109" t="str">
        <f t="shared" si="89"/>
        <v/>
      </c>
      <c r="CC109" t="str">
        <f t="shared" si="90"/>
        <v/>
      </c>
      <c r="CD109" t="str">
        <f t="shared" si="91"/>
        <v/>
      </c>
      <c r="CE109" t="str">
        <f t="shared" si="91"/>
        <v/>
      </c>
      <c r="CF109" t="str">
        <f t="shared" si="91"/>
        <v/>
      </c>
      <c r="CG109">
        <f t="shared" si="92"/>
        <v>0</v>
      </c>
    </row>
    <row r="110" spans="1:85" ht="38.25" customHeight="1" x14ac:dyDescent="0.25">
      <c r="A110" s="1" t="str">
        <f t="shared" si="77"/>
        <v/>
      </c>
      <c r="B110" s="32" t="str">
        <f t="shared" si="78"/>
        <v/>
      </c>
      <c r="C110" s="25" t="str">
        <f t="shared" si="79"/>
        <v/>
      </c>
      <c r="D110" s="25" t="str">
        <f t="shared" si="80"/>
        <v/>
      </c>
      <c r="E110" s="25" t="str">
        <f t="shared" si="81"/>
        <v/>
      </c>
      <c r="F110" s="25" t="str">
        <f t="shared" si="82"/>
        <v/>
      </c>
      <c r="G110" s="108" t="str">
        <f t="shared" si="83"/>
        <v/>
      </c>
      <c r="H110" s="108" t="str">
        <f t="shared" si="84"/>
        <v/>
      </c>
      <c r="I110" s="112" t="str">
        <f t="shared" si="85"/>
        <v/>
      </c>
      <c r="J110" s="112"/>
      <c r="K110" s="112"/>
      <c r="L110" s="113"/>
      <c r="M110" s="113"/>
      <c r="N110" s="224" t="str">
        <f t="shared" si="86"/>
        <v/>
      </c>
      <c r="O110" s="225" t="str">
        <f t="shared" si="87"/>
        <v/>
      </c>
      <c r="Q110" s="6">
        <v>108</v>
      </c>
      <c r="R110" s="47" t="str">
        <f t="shared" si="50"/>
        <v>-108</v>
      </c>
      <c r="S110" s="6"/>
      <c r="T110" s="48" t="str">
        <f t="shared" si="51"/>
        <v/>
      </c>
      <c r="U110" s="49" t="str">
        <f t="shared" si="52"/>
        <v/>
      </c>
      <c r="W110" s="51"/>
      <c r="X110" s="75" t="str">
        <f t="shared" si="53"/>
        <v/>
      </c>
      <c r="Y110" s="71" t="str">
        <f t="shared" si="54"/>
        <v/>
      </c>
      <c r="Z110" s="71" t="str">
        <f t="shared" si="55"/>
        <v/>
      </c>
      <c r="AA110" s="71" t="str">
        <f t="shared" si="56"/>
        <v/>
      </c>
      <c r="AB110" s="71" t="str">
        <f t="shared" si="57"/>
        <v/>
      </c>
      <c r="AC110" s="71" t="str">
        <f t="shared" si="58"/>
        <v/>
      </c>
      <c r="AD110" s="71" t="str">
        <f t="shared" si="59"/>
        <v/>
      </c>
      <c r="AE110" s="78" t="str">
        <f t="shared" si="60"/>
        <v/>
      </c>
      <c r="AF110" s="75" t="str">
        <f t="shared" si="61"/>
        <v/>
      </c>
      <c r="AG110" s="71" t="str">
        <f t="shared" si="62"/>
        <v/>
      </c>
      <c r="AH110" s="71" t="str">
        <f t="shared" si="63"/>
        <v/>
      </c>
      <c r="AI110" s="71" t="str">
        <f t="shared" si="64"/>
        <v/>
      </c>
      <c r="AJ110" s="71" t="str">
        <f t="shared" si="65"/>
        <v/>
      </c>
      <c r="AK110" s="71" t="str">
        <f t="shared" si="66"/>
        <v/>
      </c>
      <c r="AL110" s="71" t="str">
        <f t="shared" si="67"/>
        <v/>
      </c>
      <c r="AM110" s="78" t="str">
        <f t="shared" si="68"/>
        <v/>
      </c>
      <c r="AN110" s="75" t="str">
        <f t="shared" si="69"/>
        <v/>
      </c>
      <c r="AO110" s="71" t="str">
        <f t="shared" si="70"/>
        <v/>
      </c>
      <c r="AP110" s="71" t="str">
        <f t="shared" si="71"/>
        <v/>
      </c>
      <c r="AQ110" s="71" t="str">
        <f t="shared" si="72"/>
        <v/>
      </c>
      <c r="AR110" s="71" t="str">
        <f t="shared" si="73"/>
        <v/>
      </c>
      <c r="AS110" s="71" t="str">
        <f t="shared" si="74"/>
        <v/>
      </c>
      <c r="AT110" s="71" t="str">
        <f t="shared" si="75"/>
        <v/>
      </c>
      <c r="AU110" s="76" t="str">
        <f t="shared" si="76"/>
        <v/>
      </c>
      <c r="BF110" s="141">
        <v>25213</v>
      </c>
      <c r="BG110" s="142" t="s">
        <v>16752</v>
      </c>
      <c r="BH110" s="141" t="s">
        <v>180</v>
      </c>
      <c r="BI110" s="141" t="s">
        <v>178</v>
      </c>
      <c r="BJ110" s="141" t="s">
        <v>16751</v>
      </c>
      <c r="BK110" s="141"/>
      <c r="BL110" s="141" t="s">
        <v>16209</v>
      </c>
      <c r="BM110" s="141">
        <v>46.664940999999999</v>
      </c>
      <c r="BN110" s="141">
        <v>-71.294341000000003</v>
      </c>
      <c r="BO110" s="141">
        <v>1987</v>
      </c>
      <c r="BP110" s="143"/>
      <c r="BQ110" s="143" t="s">
        <v>17560</v>
      </c>
      <c r="BU110" s="117"/>
      <c r="BV110" s="117"/>
      <c r="BW110" s="117"/>
      <c r="BX110" s="117"/>
      <c r="BY110" s="117"/>
      <c r="BZ110" s="117"/>
      <c r="CA110" t="str">
        <f t="shared" si="88"/>
        <v/>
      </c>
      <c r="CB110" t="str">
        <f t="shared" si="89"/>
        <v/>
      </c>
      <c r="CC110" t="str">
        <f t="shared" si="90"/>
        <v/>
      </c>
      <c r="CD110" t="str">
        <f t="shared" si="91"/>
        <v/>
      </c>
      <c r="CE110" t="str">
        <f t="shared" si="91"/>
        <v/>
      </c>
      <c r="CF110" t="str">
        <f t="shared" si="91"/>
        <v/>
      </c>
      <c r="CG110">
        <f t="shared" si="92"/>
        <v>0</v>
      </c>
    </row>
    <row r="111" spans="1:85" ht="38.25" customHeight="1" x14ac:dyDescent="0.25">
      <c r="A111" s="1" t="str">
        <f t="shared" si="77"/>
        <v/>
      </c>
      <c r="B111" s="32" t="str">
        <f t="shared" si="78"/>
        <v/>
      </c>
      <c r="C111" s="25" t="str">
        <f t="shared" si="79"/>
        <v/>
      </c>
      <c r="D111" s="25" t="str">
        <f t="shared" si="80"/>
        <v/>
      </c>
      <c r="E111" s="25" t="str">
        <f t="shared" si="81"/>
        <v/>
      </c>
      <c r="F111" s="25" t="str">
        <f t="shared" si="82"/>
        <v/>
      </c>
      <c r="G111" s="108" t="str">
        <f t="shared" si="83"/>
        <v/>
      </c>
      <c r="H111" s="108" t="str">
        <f t="shared" si="84"/>
        <v/>
      </c>
      <c r="I111" s="112" t="str">
        <f t="shared" si="85"/>
        <v/>
      </c>
      <c r="J111" s="112"/>
      <c r="K111" s="112"/>
      <c r="L111" s="113"/>
      <c r="M111" s="113"/>
      <c r="N111" s="224" t="str">
        <f t="shared" si="86"/>
        <v/>
      </c>
      <c r="O111" s="225" t="str">
        <f t="shared" si="87"/>
        <v/>
      </c>
      <c r="Q111" s="6">
        <v>109</v>
      </c>
      <c r="R111" s="47" t="str">
        <f t="shared" si="50"/>
        <v>-109</v>
      </c>
      <c r="S111" s="6"/>
      <c r="T111" s="48" t="str">
        <f t="shared" si="51"/>
        <v/>
      </c>
      <c r="U111" s="49" t="str">
        <f t="shared" si="52"/>
        <v/>
      </c>
      <c r="W111" s="51"/>
      <c r="X111" s="75" t="str">
        <f t="shared" si="53"/>
        <v/>
      </c>
      <c r="Y111" s="71" t="str">
        <f t="shared" si="54"/>
        <v/>
      </c>
      <c r="Z111" s="71" t="str">
        <f t="shared" si="55"/>
        <v/>
      </c>
      <c r="AA111" s="71" t="str">
        <f t="shared" si="56"/>
        <v/>
      </c>
      <c r="AB111" s="71" t="str">
        <f t="shared" si="57"/>
        <v/>
      </c>
      <c r="AC111" s="71" t="str">
        <f t="shared" si="58"/>
        <v/>
      </c>
      <c r="AD111" s="71" t="str">
        <f t="shared" si="59"/>
        <v/>
      </c>
      <c r="AE111" s="78" t="str">
        <f t="shared" si="60"/>
        <v/>
      </c>
      <c r="AF111" s="75" t="str">
        <f t="shared" si="61"/>
        <v/>
      </c>
      <c r="AG111" s="71" t="str">
        <f t="shared" si="62"/>
        <v/>
      </c>
      <c r="AH111" s="71" t="str">
        <f t="shared" si="63"/>
        <v/>
      </c>
      <c r="AI111" s="71" t="str">
        <f t="shared" si="64"/>
        <v/>
      </c>
      <c r="AJ111" s="71" t="str">
        <f t="shared" si="65"/>
        <v/>
      </c>
      <c r="AK111" s="71" t="str">
        <f t="shared" si="66"/>
        <v/>
      </c>
      <c r="AL111" s="71" t="str">
        <f t="shared" si="67"/>
        <v/>
      </c>
      <c r="AM111" s="78" t="str">
        <f t="shared" si="68"/>
        <v/>
      </c>
      <c r="AN111" s="75" t="str">
        <f t="shared" si="69"/>
        <v/>
      </c>
      <c r="AO111" s="71" t="str">
        <f t="shared" si="70"/>
        <v/>
      </c>
      <c r="AP111" s="71" t="str">
        <f t="shared" si="71"/>
        <v/>
      </c>
      <c r="AQ111" s="71" t="str">
        <f t="shared" si="72"/>
        <v/>
      </c>
      <c r="AR111" s="71" t="str">
        <f t="shared" si="73"/>
        <v/>
      </c>
      <c r="AS111" s="71" t="str">
        <f t="shared" si="74"/>
        <v/>
      </c>
      <c r="AT111" s="71" t="str">
        <f t="shared" si="75"/>
        <v/>
      </c>
      <c r="AU111" s="76" t="str">
        <f t="shared" si="76"/>
        <v/>
      </c>
      <c r="BF111" s="141">
        <v>25213</v>
      </c>
      <c r="BG111" s="142" t="s">
        <v>2043</v>
      </c>
      <c r="BH111" s="141" t="s">
        <v>478</v>
      </c>
      <c r="BI111" s="141" t="s">
        <v>177</v>
      </c>
      <c r="BJ111" s="141" t="s">
        <v>2044</v>
      </c>
      <c r="BK111" s="141" t="s">
        <v>2045</v>
      </c>
      <c r="BL111" s="141" t="s">
        <v>2046</v>
      </c>
      <c r="BM111" s="141">
        <v>46.741005000000001</v>
      </c>
      <c r="BN111" s="141">
        <v>-71.215935000000002</v>
      </c>
      <c r="BO111" s="141">
        <v>1999</v>
      </c>
      <c r="BP111" s="143"/>
      <c r="BQ111" s="143" t="s">
        <v>17560</v>
      </c>
      <c r="BU111" s="117"/>
      <c r="BV111" s="117"/>
      <c r="BW111" s="117"/>
      <c r="BX111" s="117"/>
      <c r="BY111" s="117"/>
      <c r="BZ111" s="117"/>
      <c r="CA111" t="str">
        <f t="shared" si="88"/>
        <v/>
      </c>
      <c r="CB111" t="str">
        <f t="shared" si="89"/>
        <v/>
      </c>
      <c r="CC111" t="str">
        <f t="shared" si="90"/>
        <v/>
      </c>
      <c r="CD111" t="str">
        <f t="shared" si="91"/>
        <v/>
      </c>
      <c r="CE111" t="str">
        <f t="shared" si="91"/>
        <v/>
      </c>
      <c r="CF111" t="str">
        <f t="shared" si="91"/>
        <v/>
      </c>
      <c r="CG111">
        <f t="shared" si="92"/>
        <v>0</v>
      </c>
    </row>
    <row r="112" spans="1:85" ht="38.25" customHeight="1" x14ac:dyDescent="0.25">
      <c r="A112" s="1" t="str">
        <f t="shared" si="77"/>
        <v/>
      </c>
      <c r="B112" s="32" t="str">
        <f t="shared" si="78"/>
        <v/>
      </c>
      <c r="C112" s="25" t="str">
        <f t="shared" si="79"/>
        <v/>
      </c>
      <c r="D112" s="25" t="str">
        <f t="shared" si="80"/>
        <v/>
      </c>
      <c r="E112" s="25" t="str">
        <f t="shared" si="81"/>
        <v/>
      </c>
      <c r="F112" s="25" t="str">
        <f t="shared" si="82"/>
        <v/>
      </c>
      <c r="G112" s="108" t="str">
        <f t="shared" si="83"/>
        <v/>
      </c>
      <c r="H112" s="108" t="str">
        <f t="shared" si="84"/>
        <v/>
      </c>
      <c r="I112" s="112" t="str">
        <f t="shared" si="85"/>
        <v/>
      </c>
      <c r="J112" s="112"/>
      <c r="K112" s="112"/>
      <c r="L112" s="113"/>
      <c r="M112" s="113"/>
      <c r="N112" s="224" t="str">
        <f t="shared" si="86"/>
        <v/>
      </c>
      <c r="O112" s="225" t="str">
        <f t="shared" si="87"/>
        <v/>
      </c>
      <c r="Q112" s="6">
        <v>110</v>
      </c>
      <c r="R112" s="47" t="str">
        <f t="shared" si="50"/>
        <v>-110</v>
      </c>
      <c r="S112" s="6"/>
      <c r="T112" s="48" t="str">
        <f t="shared" si="51"/>
        <v/>
      </c>
      <c r="U112" s="49" t="str">
        <f t="shared" si="52"/>
        <v/>
      </c>
      <c r="W112" s="51"/>
      <c r="X112" s="75" t="str">
        <f t="shared" si="53"/>
        <v/>
      </c>
      <c r="Y112" s="71" t="str">
        <f t="shared" si="54"/>
        <v/>
      </c>
      <c r="Z112" s="71" t="str">
        <f t="shared" si="55"/>
        <v/>
      </c>
      <c r="AA112" s="71" t="str">
        <f t="shared" si="56"/>
        <v/>
      </c>
      <c r="AB112" s="71" t="str">
        <f t="shared" si="57"/>
        <v/>
      </c>
      <c r="AC112" s="71" t="str">
        <f t="shared" si="58"/>
        <v/>
      </c>
      <c r="AD112" s="71" t="str">
        <f t="shared" si="59"/>
        <v/>
      </c>
      <c r="AE112" s="78" t="str">
        <f t="shared" si="60"/>
        <v/>
      </c>
      <c r="AF112" s="75" t="str">
        <f t="shared" si="61"/>
        <v/>
      </c>
      <c r="AG112" s="71" t="str">
        <f t="shared" si="62"/>
        <v/>
      </c>
      <c r="AH112" s="71" t="str">
        <f t="shared" si="63"/>
        <v/>
      </c>
      <c r="AI112" s="71" t="str">
        <f t="shared" si="64"/>
        <v/>
      </c>
      <c r="AJ112" s="71" t="str">
        <f t="shared" si="65"/>
        <v/>
      </c>
      <c r="AK112" s="71" t="str">
        <f t="shared" si="66"/>
        <v/>
      </c>
      <c r="AL112" s="71" t="str">
        <f t="shared" si="67"/>
        <v/>
      </c>
      <c r="AM112" s="78" t="str">
        <f t="shared" si="68"/>
        <v/>
      </c>
      <c r="AN112" s="75" t="str">
        <f t="shared" si="69"/>
        <v/>
      </c>
      <c r="AO112" s="71" t="str">
        <f t="shared" si="70"/>
        <v/>
      </c>
      <c r="AP112" s="71" t="str">
        <f t="shared" si="71"/>
        <v/>
      </c>
      <c r="AQ112" s="71" t="str">
        <f t="shared" si="72"/>
        <v/>
      </c>
      <c r="AR112" s="71" t="str">
        <f t="shared" si="73"/>
        <v/>
      </c>
      <c r="AS112" s="71" t="str">
        <f t="shared" si="74"/>
        <v/>
      </c>
      <c r="AT112" s="71" t="str">
        <f t="shared" si="75"/>
        <v/>
      </c>
      <c r="AU112" s="76" t="str">
        <f t="shared" si="76"/>
        <v/>
      </c>
      <c r="BF112" s="141">
        <v>25213</v>
      </c>
      <c r="BG112" s="142" t="s">
        <v>16373</v>
      </c>
      <c r="BH112" s="141" t="s">
        <v>478</v>
      </c>
      <c r="BI112" s="141" t="s">
        <v>177</v>
      </c>
      <c r="BJ112" s="141" t="s">
        <v>16374</v>
      </c>
      <c r="BK112" s="141" t="s">
        <v>2208</v>
      </c>
      <c r="BL112" s="141" t="s">
        <v>15968</v>
      </c>
      <c r="BM112" s="141">
        <v>46.744373000000003</v>
      </c>
      <c r="BN112" s="141">
        <v>-71.242035000000001</v>
      </c>
      <c r="BO112" s="141">
        <v>1999</v>
      </c>
      <c r="BP112" s="143"/>
      <c r="BQ112" s="143" t="s">
        <v>17560</v>
      </c>
      <c r="BU112" s="117"/>
      <c r="BV112" s="117"/>
      <c r="BW112" s="117"/>
      <c r="BX112" s="117"/>
      <c r="BY112" s="117"/>
      <c r="BZ112" s="117"/>
      <c r="CA112" t="str">
        <f t="shared" si="88"/>
        <v/>
      </c>
      <c r="CB112" t="str">
        <f t="shared" si="89"/>
        <v/>
      </c>
      <c r="CC112" t="str">
        <f t="shared" si="90"/>
        <v/>
      </c>
      <c r="CD112" t="str">
        <f t="shared" si="91"/>
        <v/>
      </c>
      <c r="CE112" t="str">
        <f t="shared" si="91"/>
        <v/>
      </c>
      <c r="CF112" t="str">
        <f t="shared" si="91"/>
        <v/>
      </c>
      <c r="CG112">
        <f t="shared" si="92"/>
        <v>0</v>
      </c>
    </row>
    <row r="113" spans="1:85" ht="38.25" customHeight="1" x14ac:dyDescent="0.25">
      <c r="A113" s="1" t="str">
        <f t="shared" si="77"/>
        <v/>
      </c>
      <c r="B113" s="32" t="str">
        <f t="shared" si="78"/>
        <v/>
      </c>
      <c r="C113" s="25" t="str">
        <f t="shared" si="79"/>
        <v/>
      </c>
      <c r="D113" s="25" t="str">
        <f t="shared" si="80"/>
        <v/>
      </c>
      <c r="E113" s="25" t="str">
        <f t="shared" si="81"/>
        <v/>
      </c>
      <c r="F113" s="25" t="str">
        <f t="shared" si="82"/>
        <v/>
      </c>
      <c r="G113" s="108" t="str">
        <f t="shared" si="83"/>
        <v/>
      </c>
      <c r="H113" s="108" t="str">
        <f t="shared" si="84"/>
        <v/>
      </c>
      <c r="I113" s="112" t="str">
        <f t="shared" si="85"/>
        <v/>
      </c>
      <c r="J113" s="112"/>
      <c r="K113" s="112"/>
      <c r="L113" s="113"/>
      <c r="M113" s="113"/>
      <c r="N113" s="224" t="str">
        <f t="shared" si="86"/>
        <v/>
      </c>
      <c r="O113" s="225" t="str">
        <f t="shared" si="87"/>
        <v/>
      </c>
      <c r="Q113" s="6">
        <v>111</v>
      </c>
      <c r="R113" s="47" t="str">
        <f t="shared" si="50"/>
        <v>-111</v>
      </c>
      <c r="S113" s="6"/>
      <c r="T113" s="48" t="str">
        <f t="shared" si="51"/>
        <v/>
      </c>
      <c r="U113" s="49" t="str">
        <f t="shared" si="52"/>
        <v/>
      </c>
      <c r="W113" s="51"/>
      <c r="X113" s="75" t="str">
        <f t="shared" si="53"/>
        <v/>
      </c>
      <c r="Y113" s="71" t="str">
        <f t="shared" si="54"/>
        <v/>
      </c>
      <c r="Z113" s="71" t="str">
        <f t="shared" si="55"/>
        <v/>
      </c>
      <c r="AA113" s="71" t="str">
        <f t="shared" si="56"/>
        <v/>
      </c>
      <c r="AB113" s="71" t="str">
        <f t="shared" si="57"/>
        <v/>
      </c>
      <c r="AC113" s="71" t="str">
        <f t="shared" si="58"/>
        <v/>
      </c>
      <c r="AD113" s="71" t="str">
        <f t="shared" si="59"/>
        <v/>
      </c>
      <c r="AE113" s="78" t="str">
        <f t="shared" si="60"/>
        <v/>
      </c>
      <c r="AF113" s="75" t="str">
        <f t="shared" si="61"/>
        <v/>
      </c>
      <c r="AG113" s="71" t="str">
        <f t="shared" si="62"/>
        <v/>
      </c>
      <c r="AH113" s="71" t="str">
        <f t="shared" si="63"/>
        <v/>
      </c>
      <c r="AI113" s="71" t="str">
        <f t="shared" si="64"/>
        <v/>
      </c>
      <c r="AJ113" s="71" t="str">
        <f t="shared" si="65"/>
        <v/>
      </c>
      <c r="AK113" s="71" t="str">
        <f t="shared" si="66"/>
        <v/>
      </c>
      <c r="AL113" s="71" t="str">
        <f t="shared" si="67"/>
        <v/>
      </c>
      <c r="AM113" s="78" t="str">
        <f t="shared" si="68"/>
        <v/>
      </c>
      <c r="AN113" s="75" t="str">
        <f t="shared" si="69"/>
        <v/>
      </c>
      <c r="AO113" s="71" t="str">
        <f t="shared" si="70"/>
        <v/>
      </c>
      <c r="AP113" s="71" t="str">
        <f t="shared" si="71"/>
        <v/>
      </c>
      <c r="AQ113" s="71" t="str">
        <f t="shared" si="72"/>
        <v/>
      </c>
      <c r="AR113" s="71" t="str">
        <f t="shared" si="73"/>
        <v/>
      </c>
      <c r="AS113" s="71" t="str">
        <f t="shared" si="74"/>
        <v/>
      </c>
      <c r="AT113" s="71" t="str">
        <f t="shared" si="75"/>
        <v/>
      </c>
      <c r="AU113" s="76" t="str">
        <f t="shared" si="76"/>
        <v/>
      </c>
      <c r="BF113" s="141">
        <v>25213</v>
      </c>
      <c r="BG113" s="142" t="s">
        <v>16760</v>
      </c>
      <c r="BH113" s="141" t="s">
        <v>180</v>
      </c>
      <c r="BI113" s="141" t="s">
        <v>178</v>
      </c>
      <c r="BJ113" s="141" t="s">
        <v>16758</v>
      </c>
      <c r="BK113" s="141" t="s">
        <v>16759</v>
      </c>
      <c r="BL113" s="141" t="s">
        <v>4492</v>
      </c>
      <c r="BM113" s="141">
        <v>46.738356000000003</v>
      </c>
      <c r="BN113" s="141">
        <v>-71.201295999999999</v>
      </c>
      <c r="BO113" s="141">
        <v>1988</v>
      </c>
      <c r="BP113" s="143"/>
      <c r="BQ113" s="143" t="s">
        <v>17560</v>
      </c>
      <c r="BU113" s="117"/>
      <c r="BV113" s="117"/>
      <c r="BW113" s="117"/>
      <c r="BX113" s="117"/>
      <c r="BY113" s="117"/>
      <c r="BZ113" s="117"/>
      <c r="CA113" t="str">
        <f t="shared" si="88"/>
        <v/>
      </c>
      <c r="CB113" t="str">
        <f t="shared" si="89"/>
        <v/>
      </c>
      <c r="CC113" t="str">
        <f t="shared" si="90"/>
        <v/>
      </c>
      <c r="CD113" t="str">
        <f t="shared" si="91"/>
        <v/>
      </c>
      <c r="CE113" t="str">
        <f t="shared" si="91"/>
        <v/>
      </c>
      <c r="CF113" t="str">
        <f t="shared" si="91"/>
        <v/>
      </c>
      <c r="CG113">
        <f t="shared" si="92"/>
        <v>0</v>
      </c>
    </row>
    <row r="114" spans="1:85" ht="38.25" customHeight="1" x14ac:dyDescent="0.25">
      <c r="A114" s="1" t="str">
        <f t="shared" si="77"/>
        <v/>
      </c>
      <c r="B114" s="32" t="str">
        <f t="shared" si="78"/>
        <v/>
      </c>
      <c r="C114" s="25" t="str">
        <f t="shared" si="79"/>
        <v/>
      </c>
      <c r="D114" s="25" t="str">
        <f t="shared" si="80"/>
        <v/>
      </c>
      <c r="E114" s="25" t="str">
        <f t="shared" si="81"/>
        <v/>
      </c>
      <c r="F114" s="25" t="str">
        <f t="shared" si="82"/>
        <v/>
      </c>
      <c r="G114" s="108" t="str">
        <f t="shared" si="83"/>
        <v/>
      </c>
      <c r="H114" s="108" t="str">
        <f t="shared" si="84"/>
        <v/>
      </c>
      <c r="I114" s="112" t="str">
        <f t="shared" si="85"/>
        <v/>
      </c>
      <c r="J114" s="112"/>
      <c r="K114" s="112"/>
      <c r="L114" s="113"/>
      <c r="M114" s="113"/>
      <c r="N114" s="224" t="str">
        <f t="shared" si="86"/>
        <v/>
      </c>
      <c r="O114" s="225" t="str">
        <f t="shared" si="87"/>
        <v/>
      </c>
      <c r="Q114" s="6">
        <v>112</v>
      </c>
      <c r="R114" s="47" t="str">
        <f t="shared" si="50"/>
        <v>-112</v>
      </c>
      <c r="S114" s="6"/>
      <c r="T114" s="48" t="str">
        <f t="shared" si="51"/>
        <v/>
      </c>
      <c r="U114" s="49" t="str">
        <f t="shared" si="52"/>
        <v/>
      </c>
      <c r="W114" s="51"/>
      <c r="X114" s="75" t="str">
        <f t="shared" si="53"/>
        <v/>
      </c>
      <c r="Y114" s="71" t="str">
        <f t="shared" si="54"/>
        <v/>
      </c>
      <c r="Z114" s="71" t="str">
        <f t="shared" si="55"/>
        <v/>
      </c>
      <c r="AA114" s="71" t="str">
        <f t="shared" si="56"/>
        <v/>
      </c>
      <c r="AB114" s="71" t="str">
        <f t="shared" si="57"/>
        <v/>
      </c>
      <c r="AC114" s="71" t="str">
        <f t="shared" si="58"/>
        <v/>
      </c>
      <c r="AD114" s="71" t="str">
        <f t="shared" si="59"/>
        <v/>
      </c>
      <c r="AE114" s="78" t="str">
        <f t="shared" si="60"/>
        <v/>
      </c>
      <c r="AF114" s="75" t="str">
        <f t="shared" si="61"/>
        <v/>
      </c>
      <c r="AG114" s="71" t="str">
        <f t="shared" si="62"/>
        <v/>
      </c>
      <c r="AH114" s="71" t="str">
        <f t="shared" si="63"/>
        <v/>
      </c>
      <c r="AI114" s="71" t="str">
        <f t="shared" si="64"/>
        <v/>
      </c>
      <c r="AJ114" s="71" t="str">
        <f t="shared" si="65"/>
        <v/>
      </c>
      <c r="AK114" s="71" t="str">
        <f t="shared" si="66"/>
        <v/>
      </c>
      <c r="AL114" s="71" t="str">
        <f t="shared" si="67"/>
        <v/>
      </c>
      <c r="AM114" s="78" t="str">
        <f t="shared" si="68"/>
        <v/>
      </c>
      <c r="AN114" s="75" t="str">
        <f t="shared" si="69"/>
        <v/>
      </c>
      <c r="AO114" s="71" t="str">
        <f t="shared" si="70"/>
        <v/>
      </c>
      <c r="AP114" s="71" t="str">
        <f t="shared" si="71"/>
        <v/>
      </c>
      <c r="AQ114" s="71" t="str">
        <f t="shared" si="72"/>
        <v/>
      </c>
      <c r="AR114" s="71" t="str">
        <f t="shared" si="73"/>
        <v/>
      </c>
      <c r="AS114" s="71" t="str">
        <f t="shared" si="74"/>
        <v/>
      </c>
      <c r="AT114" s="71" t="str">
        <f t="shared" si="75"/>
        <v/>
      </c>
      <c r="AU114" s="76" t="str">
        <f t="shared" si="76"/>
        <v/>
      </c>
      <c r="BF114" s="141">
        <v>25213</v>
      </c>
      <c r="BG114" s="142" t="s">
        <v>16763</v>
      </c>
      <c r="BH114" s="141" t="s">
        <v>180</v>
      </c>
      <c r="BI114" s="141" t="s">
        <v>178</v>
      </c>
      <c r="BJ114" s="141" t="s">
        <v>16761</v>
      </c>
      <c r="BK114" s="141" t="s">
        <v>12398</v>
      </c>
      <c r="BL114" s="141" t="s">
        <v>16762</v>
      </c>
      <c r="BM114" s="141">
        <v>46.764214000000003</v>
      </c>
      <c r="BN114" s="141">
        <v>-71.175280000000001</v>
      </c>
      <c r="BO114" s="141">
        <v>1997</v>
      </c>
      <c r="BP114" s="143"/>
      <c r="BQ114" s="143" t="s">
        <v>17560</v>
      </c>
      <c r="BU114" s="117"/>
      <c r="BV114" s="117"/>
      <c r="BW114" s="117"/>
      <c r="BX114" s="117"/>
      <c r="BY114" s="117"/>
      <c r="BZ114" s="117"/>
      <c r="CA114" t="str">
        <f t="shared" si="88"/>
        <v/>
      </c>
      <c r="CB114" t="str">
        <f t="shared" si="89"/>
        <v/>
      </c>
      <c r="CC114" t="str">
        <f t="shared" si="90"/>
        <v/>
      </c>
      <c r="CD114" t="str">
        <f t="shared" si="91"/>
        <v/>
      </c>
      <c r="CE114" t="str">
        <f t="shared" si="91"/>
        <v/>
      </c>
      <c r="CF114" t="str">
        <f t="shared" si="91"/>
        <v/>
      </c>
      <c r="CG114">
        <f t="shared" si="92"/>
        <v>0</v>
      </c>
    </row>
    <row r="115" spans="1:85" ht="38.25" customHeight="1" x14ac:dyDescent="0.25">
      <c r="A115" s="1" t="str">
        <f t="shared" si="77"/>
        <v/>
      </c>
      <c r="B115" s="32" t="str">
        <f t="shared" si="78"/>
        <v/>
      </c>
      <c r="C115" s="25" t="str">
        <f t="shared" si="79"/>
        <v/>
      </c>
      <c r="D115" s="25" t="str">
        <f t="shared" si="80"/>
        <v/>
      </c>
      <c r="E115" s="25" t="str">
        <f t="shared" si="81"/>
        <v/>
      </c>
      <c r="F115" s="25" t="str">
        <f t="shared" si="82"/>
        <v/>
      </c>
      <c r="G115" s="108" t="str">
        <f t="shared" si="83"/>
        <v/>
      </c>
      <c r="H115" s="108" t="str">
        <f t="shared" si="84"/>
        <v/>
      </c>
      <c r="I115" s="112" t="str">
        <f t="shared" si="85"/>
        <v/>
      </c>
      <c r="J115" s="112"/>
      <c r="K115" s="112"/>
      <c r="L115" s="113"/>
      <c r="M115" s="113"/>
      <c r="N115" s="224" t="str">
        <f t="shared" si="86"/>
        <v/>
      </c>
      <c r="O115" s="225" t="str">
        <f t="shared" si="87"/>
        <v/>
      </c>
      <c r="Q115" s="6">
        <v>113</v>
      </c>
      <c r="R115" s="47" t="str">
        <f t="shared" si="50"/>
        <v>-113</v>
      </c>
      <c r="S115" s="6"/>
      <c r="T115" s="48" t="str">
        <f t="shared" si="51"/>
        <v/>
      </c>
      <c r="U115" s="49" t="str">
        <f t="shared" si="52"/>
        <v/>
      </c>
      <c r="W115" s="51"/>
      <c r="X115" s="75" t="str">
        <f t="shared" si="53"/>
        <v/>
      </c>
      <c r="Y115" s="71" t="str">
        <f t="shared" si="54"/>
        <v/>
      </c>
      <c r="Z115" s="71" t="str">
        <f t="shared" si="55"/>
        <v/>
      </c>
      <c r="AA115" s="71" t="str">
        <f t="shared" si="56"/>
        <v/>
      </c>
      <c r="AB115" s="71" t="str">
        <f t="shared" si="57"/>
        <v/>
      </c>
      <c r="AC115" s="71" t="str">
        <f t="shared" si="58"/>
        <v/>
      </c>
      <c r="AD115" s="71" t="str">
        <f t="shared" si="59"/>
        <v/>
      </c>
      <c r="AE115" s="78" t="str">
        <f t="shared" si="60"/>
        <v/>
      </c>
      <c r="AF115" s="75" t="str">
        <f t="shared" si="61"/>
        <v/>
      </c>
      <c r="AG115" s="71" t="str">
        <f t="shared" si="62"/>
        <v/>
      </c>
      <c r="AH115" s="71" t="str">
        <f t="shared" si="63"/>
        <v/>
      </c>
      <c r="AI115" s="71" t="str">
        <f t="shared" si="64"/>
        <v/>
      </c>
      <c r="AJ115" s="71" t="str">
        <f t="shared" si="65"/>
        <v/>
      </c>
      <c r="AK115" s="71" t="str">
        <f t="shared" si="66"/>
        <v/>
      </c>
      <c r="AL115" s="71" t="str">
        <f t="shared" si="67"/>
        <v/>
      </c>
      <c r="AM115" s="78" t="str">
        <f t="shared" si="68"/>
        <v/>
      </c>
      <c r="AN115" s="75" t="str">
        <f t="shared" si="69"/>
        <v/>
      </c>
      <c r="AO115" s="71" t="str">
        <f t="shared" si="70"/>
        <v/>
      </c>
      <c r="AP115" s="71" t="str">
        <f t="shared" si="71"/>
        <v/>
      </c>
      <c r="AQ115" s="71" t="str">
        <f t="shared" si="72"/>
        <v/>
      </c>
      <c r="AR115" s="71" t="str">
        <f t="shared" si="73"/>
        <v/>
      </c>
      <c r="AS115" s="71" t="str">
        <f t="shared" si="74"/>
        <v/>
      </c>
      <c r="AT115" s="71" t="str">
        <f t="shared" si="75"/>
        <v/>
      </c>
      <c r="AU115" s="76" t="str">
        <f t="shared" si="76"/>
        <v/>
      </c>
      <c r="BF115" s="141">
        <v>27035</v>
      </c>
      <c r="BG115" s="142" t="s">
        <v>2052</v>
      </c>
      <c r="BH115" s="141" t="s">
        <v>180</v>
      </c>
      <c r="BI115" s="141" t="s">
        <v>178</v>
      </c>
      <c r="BJ115" s="141" t="s">
        <v>1686</v>
      </c>
      <c r="BK115" s="141" t="s">
        <v>1602</v>
      </c>
      <c r="BL115" s="141" t="s">
        <v>2053</v>
      </c>
      <c r="BM115" s="141">
        <v>46.350430000000003</v>
      </c>
      <c r="BN115" s="141">
        <v>-70.673479999999998</v>
      </c>
      <c r="BO115" s="141">
        <v>1989</v>
      </c>
      <c r="BP115" s="143" t="s">
        <v>484</v>
      </c>
      <c r="BQ115" s="143" t="s">
        <v>17560</v>
      </c>
      <c r="BU115" s="117"/>
      <c r="BV115" s="117"/>
      <c r="BW115" s="117"/>
      <c r="BX115" s="117"/>
      <c r="BY115" s="117"/>
      <c r="BZ115" s="117"/>
      <c r="CA115" t="str">
        <f t="shared" si="88"/>
        <v/>
      </c>
      <c r="CB115" t="str">
        <f t="shared" si="89"/>
        <v/>
      </c>
      <c r="CC115" t="str">
        <f t="shared" si="90"/>
        <v/>
      </c>
      <c r="CD115" t="str">
        <f t="shared" si="91"/>
        <v/>
      </c>
      <c r="CE115" t="str">
        <f t="shared" si="91"/>
        <v/>
      </c>
      <c r="CF115" t="str">
        <f t="shared" si="91"/>
        <v/>
      </c>
      <c r="CG115">
        <f t="shared" si="92"/>
        <v>0</v>
      </c>
    </row>
    <row r="116" spans="1:85" ht="38.25" customHeight="1" x14ac:dyDescent="0.25">
      <c r="A116" s="1" t="str">
        <f t="shared" si="77"/>
        <v/>
      </c>
      <c r="B116" s="32" t="str">
        <f t="shared" si="78"/>
        <v/>
      </c>
      <c r="C116" s="25" t="str">
        <f t="shared" si="79"/>
        <v/>
      </c>
      <c r="D116" s="25" t="str">
        <f t="shared" si="80"/>
        <v/>
      </c>
      <c r="E116" s="25" t="str">
        <f t="shared" si="81"/>
        <v/>
      </c>
      <c r="F116" s="25" t="str">
        <f t="shared" si="82"/>
        <v/>
      </c>
      <c r="G116" s="108" t="str">
        <f t="shared" si="83"/>
        <v/>
      </c>
      <c r="H116" s="108" t="str">
        <f t="shared" si="84"/>
        <v/>
      </c>
      <c r="I116" s="112" t="str">
        <f t="shared" si="85"/>
        <v/>
      </c>
      <c r="J116" s="112"/>
      <c r="K116" s="112"/>
      <c r="L116" s="113"/>
      <c r="M116" s="113"/>
      <c r="N116" s="224" t="str">
        <f t="shared" si="86"/>
        <v/>
      </c>
      <c r="O116" s="225" t="str">
        <f t="shared" si="87"/>
        <v/>
      </c>
      <c r="Q116" s="6">
        <v>114</v>
      </c>
      <c r="R116" s="47" t="str">
        <f t="shared" si="50"/>
        <v>-114</v>
      </c>
      <c r="S116" s="6"/>
      <c r="T116" s="48" t="str">
        <f t="shared" si="51"/>
        <v/>
      </c>
      <c r="U116" s="49" t="str">
        <f t="shared" si="52"/>
        <v/>
      </c>
      <c r="W116" s="51"/>
      <c r="X116" s="75" t="str">
        <f t="shared" si="53"/>
        <v/>
      </c>
      <c r="Y116" s="71" t="str">
        <f t="shared" si="54"/>
        <v/>
      </c>
      <c r="Z116" s="71" t="str">
        <f t="shared" si="55"/>
        <v/>
      </c>
      <c r="AA116" s="71" t="str">
        <f t="shared" si="56"/>
        <v/>
      </c>
      <c r="AB116" s="71" t="str">
        <f t="shared" si="57"/>
        <v/>
      </c>
      <c r="AC116" s="71" t="str">
        <f t="shared" si="58"/>
        <v/>
      </c>
      <c r="AD116" s="71" t="str">
        <f t="shared" si="59"/>
        <v/>
      </c>
      <c r="AE116" s="78" t="str">
        <f t="shared" si="60"/>
        <v/>
      </c>
      <c r="AF116" s="75" t="str">
        <f t="shared" si="61"/>
        <v/>
      </c>
      <c r="AG116" s="71" t="str">
        <f t="shared" si="62"/>
        <v/>
      </c>
      <c r="AH116" s="71" t="str">
        <f t="shared" si="63"/>
        <v/>
      </c>
      <c r="AI116" s="71" t="str">
        <f t="shared" si="64"/>
        <v/>
      </c>
      <c r="AJ116" s="71" t="str">
        <f t="shared" si="65"/>
        <v/>
      </c>
      <c r="AK116" s="71" t="str">
        <f t="shared" si="66"/>
        <v/>
      </c>
      <c r="AL116" s="71" t="str">
        <f t="shared" si="67"/>
        <v/>
      </c>
      <c r="AM116" s="78" t="str">
        <f t="shared" si="68"/>
        <v/>
      </c>
      <c r="AN116" s="75" t="str">
        <f t="shared" si="69"/>
        <v/>
      </c>
      <c r="AO116" s="71" t="str">
        <f t="shared" si="70"/>
        <v/>
      </c>
      <c r="AP116" s="71" t="str">
        <f t="shared" si="71"/>
        <v/>
      </c>
      <c r="AQ116" s="71" t="str">
        <f t="shared" si="72"/>
        <v/>
      </c>
      <c r="AR116" s="71" t="str">
        <f t="shared" si="73"/>
        <v/>
      </c>
      <c r="AS116" s="71" t="str">
        <f t="shared" si="74"/>
        <v/>
      </c>
      <c r="AT116" s="71" t="str">
        <f t="shared" si="75"/>
        <v/>
      </c>
      <c r="AU116" s="76" t="str">
        <f t="shared" si="76"/>
        <v/>
      </c>
      <c r="BF116" s="141">
        <v>27035</v>
      </c>
      <c r="BG116" s="142" t="s">
        <v>2054</v>
      </c>
      <c r="BH116" s="141" t="s">
        <v>478</v>
      </c>
      <c r="BI116" s="141" t="s">
        <v>177</v>
      </c>
      <c r="BJ116" s="141"/>
      <c r="BK116" s="141" t="s">
        <v>2055</v>
      </c>
      <c r="BL116" s="141" t="s">
        <v>2056</v>
      </c>
      <c r="BM116" s="141">
        <v>46.358029999999999</v>
      </c>
      <c r="BN116" s="141">
        <v>-70.678160000000005</v>
      </c>
      <c r="BO116" s="141">
        <v>1989</v>
      </c>
      <c r="BP116" s="143" t="s">
        <v>485</v>
      </c>
      <c r="BQ116" s="143" t="s">
        <v>17560</v>
      </c>
      <c r="BU116" s="117"/>
      <c r="BV116" s="117"/>
      <c r="BW116" s="117"/>
      <c r="BX116" s="117"/>
      <c r="BY116" s="117"/>
      <c r="BZ116" s="117"/>
      <c r="CA116" t="str">
        <f t="shared" si="88"/>
        <v/>
      </c>
      <c r="CB116" t="str">
        <f t="shared" si="89"/>
        <v/>
      </c>
      <c r="CC116" t="str">
        <f t="shared" si="90"/>
        <v/>
      </c>
      <c r="CD116" t="str">
        <f t="shared" si="91"/>
        <v/>
      </c>
      <c r="CE116" t="str">
        <f t="shared" si="91"/>
        <v/>
      </c>
      <c r="CF116" t="str">
        <f t="shared" si="91"/>
        <v/>
      </c>
      <c r="CG116">
        <f t="shared" si="92"/>
        <v>0</v>
      </c>
    </row>
    <row r="117" spans="1:85" ht="38.25" customHeight="1" x14ac:dyDescent="0.25">
      <c r="A117" s="1" t="str">
        <f t="shared" si="77"/>
        <v/>
      </c>
      <c r="B117" s="32" t="str">
        <f t="shared" si="78"/>
        <v/>
      </c>
      <c r="C117" s="25" t="str">
        <f t="shared" si="79"/>
        <v/>
      </c>
      <c r="D117" s="25" t="str">
        <f t="shared" si="80"/>
        <v/>
      </c>
      <c r="E117" s="25" t="str">
        <f t="shared" si="81"/>
        <v/>
      </c>
      <c r="F117" s="25" t="str">
        <f t="shared" si="82"/>
        <v/>
      </c>
      <c r="G117" s="108" t="str">
        <f t="shared" si="83"/>
        <v/>
      </c>
      <c r="H117" s="108" t="str">
        <f t="shared" si="84"/>
        <v/>
      </c>
      <c r="I117" s="112" t="str">
        <f t="shared" si="85"/>
        <v/>
      </c>
      <c r="J117" s="112"/>
      <c r="K117" s="112"/>
      <c r="L117" s="113"/>
      <c r="M117" s="113"/>
      <c r="N117" s="224" t="str">
        <f t="shared" si="86"/>
        <v/>
      </c>
      <c r="O117" s="225" t="str">
        <f t="shared" si="87"/>
        <v/>
      </c>
      <c r="Q117" s="6">
        <v>115</v>
      </c>
      <c r="R117" s="47" t="str">
        <f t="shared" si="50"/>
        <v>-115</v>
      </c>
      <c r="S117" s="6"/>
      <c r="T117" s="48" t="str">
        <f t="shared" si="51"/>
        <v/>
      </c>
      <c r="U117" s="49" t="str">
        <f t="shared" si="52"/>
        <v/>
      </c>
      <c r="W117" s="51"/>
      <c r="X117" s="75" t="str">
        <f t="shared" si="53"/>
        <v/>
      </c>
      <c r="Y117" s="71" t="str">
        <f t="shared" si="54"/>
        <v/>
      </c>
      <c r="Z117" s="71" t="str">
        <f t="shared" si="55"/>
        <v/>
      </c>
      <c r="AA117" s="71" t="str">
        <f t="shared" si="56"/>
        <v/>
      </c>
      <c r="AB117" s="71" t="str">
        <f t="shared" si="57"/>
        <v/>
      </c>
      <c r="AC117" s="71" t="str">
        <f t="shared" si="58"/>
        <v/>
      </c>
      <c r="AD117" s="71" t="str">
        <f t="shared" si="59"/>
        <v/>
      </c>
      <c r="AE117" s="78" t="str">
        <f t="shared" si="60"/>
        <v/>
      </c>
      <c r="AF117" s="75" t="str">
        <f t="shared" si="61"/>
        <v/>
      </c>
      <c r="AG117" s="71" t="str">
        <f t="shared" si="62"/>
        <v/>
      </c>
      <c r="AH117" s="71" t="str">
        <f t="shared" si="63"/>
        <v/>
      </c>
      <c r="AI117" s="71" t="str">
        <f t="shared" si="64"/>
        <v/>
      </c>
      <c r="AJ117" s="71" t="str">
        <f t="shared" si="65"/>
        <v/>
      </c>
      <c r="AK117" s="71" t="str">
        <f t="shared" si="66"/>
        <v/>
      </c>
      <c r="AL117" s="71" t="str">
        <f t="shared" si="67"/>
        <v/>
      </c>
      <c r="AM117" s="78" t="str">
        <f t="shared" si="68"/>
        <v/>
      </c>
      <c r="AN117" s="75" t="str">
        <f t="shared" si="69"/>
        <v/>
      </c>
      <c r="AO117" s="71" t="str">
        <f t="shared" si="70"/>
        <v/>
      </c>
      <c r="AP117" s="71" t="str">
        <f t="shared" si="71"/>
        <v/>
      </c>
      <c r="AQ117" s="71" t="str">
        <f t="shared" si="72"/>
        <v/>
      </c>
      <c r="AR117" s="71" t="str">
        <f t="shared" si="73"/>
        <v/>
      </c>
      <c r="AS117" s="71" t="str">
        <f t="shared" si="74"/>
        <v/>
      </c>
      <c r="AT117" s="71" t="str">
        <f t="shared" si="75"/>
        <v/>
      </c>
      <c r="AU117" s="76" t="str">
        <f t="shared" si="76"/>
        <v/>
      </c>
      <c r="BF117" s="141">
        <v>46085</v>
      </c>
      <c r="BG117" s="142" t="s">
        <v>2069</v>
      </c>
      <c r="BH117" s="141" t="s">
        <v>180</v>
      </c>
      <c r="BI117" s="141" t="s">
        <v>191</v>
      </c>
      <c r="BJ117" s="141" t="s">
        <v>2070</v>
      </c>
      <c r="BK117" s="141" t="s">
        <v>2071</v>
      </c>
      <c r="BL117" s="141" t="s">
        <v>2072</v>
      </c>
      <c r="BM117" s="141">
        <v>45.238399999999999</v>
      </c>
      <c r="BN117" s="141">
        <v>-72.783479999999997</v>
      </c>
      <c r="BO117" s="141">
        <v>2010</v>
      </c>
      <c r="BP117" s="143" t="s">
        <v>483</v>
      </c>
      <c r="BQ117" s="143" t="s">
        <v>17560</v>
      </c>
      <c r="BU117" s="117"/>
      <c r="BV117" s="117"/>
      <c r="BW117" s="117"/>
      <c r="BX117" s="117"/>
      <c r="BY117" s="117"/>
      <c r="BZ117" s="117"/>
      <c r="CA117" t="str">
        <f t="shared" si="88"/>
        <v/>
      </c>
      <c r="CB117" t="str">
        <f t="shared" si="89"/>
        <v/>
      </c>
      <c r="CC117" t="str">
        <f t="shared" si="90"/>
        <v/>
      </c>
      <c r="CD117" t="str">
        <f t="shared" si="91"/>
        <v/>
      </c>
      <c r="CE117" t="str">
        <f t="shared" si="91"/>
        <v/>
      </c>
      <c r="CF117" t="str">
        <f t="shared" si="91"/>
        <v/>
      </c>
      <c r="CG117">
        <f t="shared" si="92"/>
        <v>0</v>
      </c>
    </row>
    <row r="118" spans="1:85" ht="38.25" customHeight="1" x14ac:dyDescent="0.25">
      <c r="A118" s="1" t="str">
        <f t="shared" si="77"/>
        <v/>
      </c>
      <c r="B118" s="32" t="str">
        <f t="shared" si="78"/>
        <v/>
      </c>
      <c r="C118" s="25" t="str">
        <f t="shared" si="79"/>
        <v/>
      </c>
      <c r="D118" s="25" t="str">
        <f t="shared" si="80"/>
        <v/>
      </c>
      <c r="E118" s="25" t="str">
        <f t="shared" si="81"/>
        <v/>
      </c>
      <c r="F118" s="25" t="str">
        <f t="shared" si="82"/>
        <v/>
      </c>
      <c r="G118" s="108" t="str">
        <f t="shared" si="83"/>
        <v/>
      </c>
      <c r="H118" s="108" t="str">
        <f t="shared" si="84"/>
        <v/>
      </c>
      <c r="I118" s="112" t="str">
        <f t="shared" si="85"/>
        <v/>
      </c>
      <c r="J118" s="112"/>
      <c r="K118" s="112"/>
      <c r="L118" s="113"/>
      <c r="M118" s="113"/>
      <c r="N118" s="224" t="str">
        <f t="shared" si="86"/>
        <v/>
      </c>
      <c r="O118" s="225" t="str">
        <f t="shared" si="87"/>
        <v/>
      </c>
      <c r="Q118" s="6">
        <v>116</v>
      </c>
      <c r="R118" s="47" t="str">
        <f t="shared" si="50"/>
        <v>-116</v>
      </c>
      <c r="S118" s="6"/>
      <c r="T118" s="48" t="str">
        <f t="shared" si="51"/>
        <v/>
      </c>
      <c r="U118" s="49" t="str">
        <f t="shared" si="52"/>
        <v/>
      </c>
      <c r="W118" s="51"/>
      <c r="X118" s="75" t="str">
        <f t="shared" si="53"/>
        <v/>
      </c>
      <c r="Y118" s="71" t="str">
        <f t="shared" si="54"/>
        <v/>
      </c>
      <c r="Z118" s="71" t="str">
        <f t="shared" si="55"/>
        <v/>
      </c>
      <c r="AA118" s="71" t="str">
        <f t="shared" si="56"/>
        <v/>
      </c>
      <c r="AB118" s="71" t="str">
        <f t="shared" si="57"/>
        <v/>
      </c>
      <c r="AC118" s="71" t="str">
        <f t="shared" si="58"/>
        <v/>
      </c>
      <c r="AD118" s="71" t="str">
        <f t="shared" si="59"/>
        <v/>
      </c>
      <c r="AE118" s="78" t="str">
        <f t="shared" si="60"/>
        <v/>
      </c>
      <c r="AF118" s="75" t="str">
        <f t="shared" si="61"/>
        <v/>
      </c>
      <c r="AG118" s="71" t="str">
        <f t="shared" si="62"/>
        <v/>
      </c>
      <c r="AH118" s="71" t="str">
        <f t="shared" si="63"/>
        <v/>
      </c>
      <c r="AI118" s="71" t="str">
        <f t="shared" si="64"/>
        <v/>
      </c>
      <c r="AJ118" s="71" t="str">
        <f t="shared" si="65"/>
        <v/>
      </c>
      <c r="AK118" s="71" t="str">
        <f t="shared" si="66"/>
        <v/>
      </c>
      <c r="AL118" s="71" t="str">
        <f t="shared" si="67"/>
        <v/>
      </c>
      <c r="AM118" s="78" t="str">
        <f t="shared" si="68"/>
        <v/>
      </c>
      <c r="AN118" s="75" t="str">
        <f t="shared" si="69"/>
        <v/>
      </c>
      <c r="AO118" s="71" t="str">
        <f t="shared" si="70"/>
        <v/>
      </c>
      <c r="AP118" s="71" t="str">
        <f t="shared" si="71"/>
        <v/>
      </c>
      <c r="AQ118" s="71" t="str">
        <f t="shared" si="72"/>
        <v/>
      </c>
      <c r="AR118" s="71" t="str">
        <f t="shared" si="73"/>
        <v/>
      </c>
      <c r="AS118" s="71" t="str">
        <f t="shared" si="74"/>
        <v/>
      </c>
      <c r="AT118" s="71" t="str">
        <f t="shared" si="75"/>
        <v/>
      </c>
      <c r="AU118" s="76" t="str">
        <f t="shared" si="76"/>
        <v/>
      </c>
      <c r="BF118" s="141">
        <v>46085</v>
      </c>
      <c r="BG118" s="142" t="s">
        <v>2073</v>
      </c>
      <c r="BH118" s="141" t="s">
        <v>180</v>
      </c>
      <c r="BI118" s="141" t="s">
        <v>191</v>
      </c>
      <c r="BJ118" s="141" t="s">
        <v>2074</v>
      </c>
      <c r="BK118" s="141" t="s">
        <v>2075</v>
      </c>
      <c r="BL118" s="141" t="s">
        <v>2072</v>
      </c>
      <c r="BM118" s="141">
        <v>45.244160000000001</v>
      </c>
      <c r="BN118" s="141">
        <v>-72.767880000000005</v>
      </c>
      <c r="BO118" s="141">
        <v>2010</v>
      </c>
      <c r="BP118" s="143" t="s">
        <v>483</v>
      </c>
      <c r="BQ118" s="143" t="s">
        <v>17560</v>
      </c>
      <c r="BU118" s="117"/>
      <c r="BV118" s="117"/>
      <c r="BW118" s="117"/>
      <c r="BX118" s="117"/>
      <c r="BY118" s="117"/>
      <c r="BZ118" s="117"/>
      <c r="CA118" t="str">
        <f t="shared" si="88"/>
        <v/>
      </c>
      <c r="CB118" t="str">
        <f t="shared" si="89"/>
        <v/>
      </c>
      <c r="CC118" t="str">
        <f t="shared" si="90"/>
        <v/>
      </c>
      <c r="CD118" t="str">
        <f t="shared" si="91"/>
        <v/>
      </c>
      <c r="CE118" t="str">
        <f t="shared" si="91"/>
        <v/>
      </c>
      <c r="CF118" t="str">
        <f t="shared" si="91"/>
        <v/>
      </c>
      <c r="CG118">
        <f t="shared" si="92"/>
        <v>0</v>
      </c>
    </row>
    <row r="119" spans="1:85" ht="38.25" customHeight="1" x14ac:dyDescent="0.25">
      <c r="A119" s="1" t="str">
        <f t="shared" si="77"/>
        <v/>
      </c>
      <c r="B119" s="32" t="str">
        <f t="shared" si="78"/>
        <v/>
      </c>
      <c r="C119" s="25" t="str">
        <f t="shared" si="79"/>
        <v/>
      </c>
      <c r="D119" s="25" t="str">
        <f t="shared" si="80"/>
        <v/>
      </c>
      <c r="E119" s="25" t="str">
        <f t="shared" si="81"/>
        <v/>
      </c>
      <c r="F119" s="25" t="str">
        <f t="shared" si="82"/>
        <v/>
      </c>
      <c r="G119" s="108" t="str">
        <f t="shared" si="83"/>
        <v/>
      </c>
      <c r="H119" s="108" t="str">
        <f t="shared" si="84"/>
        <v/>
      </c>
      <c r="I119" s="112" t="str">
        <f t="shared" si="85"/>
        <v/>
      </c>
      <c r="J119" s="112"/>
      <c r="K119" s="112"/>
      <c r="L119" s="113"/>
      <c r="M119" s="113"/>
      <c r="N119" s="224" t="str">
        <f t="shared" si="86"/>
        <v/>
      </c>
      <c r="O119" s="225" t="str">
        <f t="shared" si="87"/>
        <v/>
      </c>
      <c r="Q119" s="6">
        <v>117</v>
      </c>
      <c r="R119" s="47" t="str">
        <f t="shared" si="50"/>
        <v>-117</v>
      </c>
      <c r="S119" s="6"/>
      <c r="T119" s="48" t="str">
        <f t="shared" si="51"/>
        <v/>
      </c>
      <c r="U119" s="49" t="str">
        <f t="shared" si="52"/>
        <v/>
      </c>
      <c r="W119" s="51"/>
      <c r="X119" s="75" t="str">
        <f t="shared" si="53"/>
        <v/>
      </c>
      <c r="Y119" s="71" t="str">
        <f t="shared" si="54"/>
        <v/>
      </c>
      <c r="Z119" s="71" t="str">
        <f t="shared" si="55"/>
        <v/>
      </c>
      <c r="AA119" s="71" t="str">
        <f t="shared" si="56"/>
        <v/>
      </c>
      <c r="AB119" s="71" t="str">
        <f t="shared" si="57"/>
        <v/>
      </c>
      <c r="AC119" s="71" t="str">
        <f t="shared" si="58"/>
        <v/>
      </c>
      <c r="AD119" s="71" t="str">
        <f t="shared" si="59"/>
        <v/>
      </c>
      <c r="AE119" s="78" t="str">
        <f t="shared" si="60"/>
        <v/>
      </c>
      <c r="AF119" s="75" t="str">
        <f t="shared" si="61"/>
        <v/>
      </c>
      <c r="AG119" s="71" t="str">
        <f t="shared" si="62"/>
        <v/>
      </c>
      <c r="AH119" s="71" t="str">
        <f t="shared" si="63"/>
        <v/>
      </c>
      <c r="AI119" s="71" t="str">
        <f t="shared" si="64"/>
        <v/>
      </c>
      <c r="AJ119" s="71" t="str">
        <f t="shared" si="65"/>
        <v/>
      </c>
      <c r="AK119" s="71" t="str">
        <f t="shared" si="66"/>
        <v/>
      </c>
      <c r="AL119" s="71" t="str">
        <f t="shared" si="67"/>
        <v/>
      </c>
      <c r="AM119" s="78" t="str">
        <f t="shared" si="68"/>
        <v/>
      </c>
      <c r="AN119" s="75" t="str">
        <f t="shared" si="69"/>
        <v/>
      </c>
      <c r="AO119" s="71" t="str">
        <f t="shared" si="70"/>
        <v/>
      </c>
      <c r="AP119" s="71" t="str">
        <f t="shared" si="71"/>
        <v/>
      </c>
      <c r="AQ119" s="71" t="str">
        <f t="shared" si="72"/>
        <v/>
      </c>
      <c r="AR119" s="71" t="str">
        <f t="shared" si="73"/>
        <v/>
      </c>
      <c r="AS119" s="71" t="str">
        <f t="shared" si="74"/>
        <v/>
      </c>
      <c r="AT119" s="71" t="str">
        <f t="shared" si="75"/>
        <v/>
      </c>
      <c r="AU119" s="76" t="str">
        <f t="shared" si="76"/>
        <v/>
      </c>
      <c r="BF119" s="141">
        <v>46085</v>
      </c>
      <c r="BG119" s="142" t="s">
        <v>2076</v>
      </c>
      <c r="BH119" s="141" t="s">
        <v>180</v>
      </c>
      <c r="BI119" s="141" t="s">
        <v>1269</v>
      </c>
      <c r="BJ119" s="141"/>
      <c r="BK119" s="141" t="s">
        <v>1735</v>
      </c>
      <c r="BL119" s="141" t="s">
        <v>2072</v>
      </c>
      <c r="BM119" s="141">
        <v>45.241549999999997</v>
      </c>
      <c r="BN119" s="141">
        <v>-72.783119999999997</v>
      </c>
      <c r="BO119" s="141">
        <v>2010</v>
      </c>
      <c r="BP119" s="143" t="s">
        <v>23933</v>
      </c>
      <c r="BQ119" s="143" t="s">
        <v>17560</v>
      </c>
      <c r="BU119" s="117"/>
      <c r="BV119" s="117"/>
      <c r="BW119" s="117"/>
      <c r="BX119" s="117"/>
      <c r="BY119" s="117"/>
      <c r="BZ119" s="117"/>
      <c r="CA119" t="str">
        <f t="shared" si="88"/>
        <v/>
      </c>
      <c r="CB119" t="str">
        <f t="shared" si="89"/>
        <v/>
      </c>
      <c r="CC119" t="str">
        <f t="shared" si="90"/>
        <v/>
      </c>
      <c r="CD119" t="str">
        <f t="shared" si="91"/>
        <v/>
      </c>
      <c r="CE119" t="str">
        <f t="shared" si="91"/>
        <v/>
      </c>
      <c r="CF119" t="str">
        <f t="shared" si="91"/>
        <v/>
      </c>
      <c r="CG119">
        <f t="shared" si="92"/>
        <v>0</v>
      </c>
    </row>
    <row r="120" spans="1:85" ht="38.25" customHeight="1" x14ac:dyDescent="0.25">
      <c r="A120" s="1" t="str">
        <f t="shared" si="77"/>
        <v/>
      </c>
      <c r="B120" s="32" t="str">
        <f t="shared" si="78"/>
        <v/>
      </c>
      <c r="C120" s="25" t="str">
        <f t="shared" si="79"/>
        <v/>
      </c>
      <c r="D120" s="25" t="str">
        <f t="shared" si="80"/>
        <v/>
      </c>
      <c r="E120" s="25" t="str">
        <f t="shared" si="81"/>
        <v/>
      </c>
      <c r="F120" s="25" t="str">
        <f t="shared" si="82"/>
        <v/>
      </c>
      <c r="G120" s="108" t="str">
        <f t="shared" si="83"/>
        <v/>
      </c>
      <c r="H120" s="108" t="str">
        <f t="shared" si="84"/>
        <v/>
      </c>
      <c r="I120" s="112" t="str">
        <f t="shared" si="85"/>
        <v/>
      </c>
      <c r="J120" s="112"/>
      <c r="K120" s="112"/>
      <c r="L120" s="113"/>
      <c r="M120" s="113"/>
      <c r="N120" s="224" t="str">
        <f t="shared" si="86"/>
        <v/>
      </c>
      <c r="O120" s="225" t="str">
        <f t="shared" si="87"/>
        <v/>
      </c>
      <c r="Q120" s="6">
        <v>118</v>
      </c>
      <c r="R120" s="47" t="str">
        <f t="shared" si="50"/>
        <v>-118</v>
      </c>
      <c r="S120" s="6"/>
      <c r="T120" s="48" t="str">
        <f t="shared" si="51"/>
        <v/>
      </c>
      <c r="U120" s="49" t="str">
        <f t="shared" si="52"/>
        <v/>
      </c>
      <c r="W120" s="51"/>
      <c r="X120" s="75" t="str">
        <f t="shared" si="53"/>
        <v/>
      </c>
      <c r="Y120" s="71" t="str">
        <f t="shared" si="54"/>
        <v/>
      </c>
      <c r="Z120" s="71" t="str">
        <f t="shared" si="55"/>
        <v/>
      </c>
      <c r="AA120" s="71" t="str">
        <f t="shared" si="56"/>
        <v/>
      </c>
      <c r="AB120" s="71" t="str">
        <f t="shared" si="57"/>
        <v/>
      </c>
      <c r="AC120" s="71" t="str">
        <f t="shared" si="58"/>
        <v/>
      </c>
      <c r="AD120" s="71" t="str">
        <f t="shared" si="59"/>
        <v/>
      </c>
      <c r="AE120" s="78" t="str">
        <f t="shared" si="60"/>
        <v/>
      </c>
      <c r="AF120" s="75" t="str">
        <f t="shared" si="61"/>
        <v/>
      </c>
      <c r="AG120" s="71" t="str">
        <f t="shared" si="62"/>
        <v/>
      </c>
      <c r="AH120" s="71" t="str">
        <f t="shared" si="63"/>
        <v/>
      </c>
      <c r="AI120" s="71" t="str">
        <f t="shared" si="64"/>
        <v/>
      </c>
      <c r="AJ120" s="71" t="str">
        <f t="shared" si="65"/>
        <v/>
      </c>
      <c r="AK120" s="71" t="str">
        <f t="shared" si="66"/>
        <v/>
      </c>
      <c r="AL120" s="71" t="str">
        <f t="shared" si="67"/>
        <v/>
      </c>
      <c r="AM120" s="78" t="str">
        <f t="shared" si="68"/>
        <v/>
      </c>
      <c r="AN120" s="75" t="str">
        <f t="shared" si="69"/>
        <v/>
      </c>
      <c r="AO120" s="71" t="str">
        <f t="shared" si="70"/>
        <v/>
      </c>
      <c r="AP120" s="71" t="str">
        <f t="shared" si="71"/>
        <v/>
      </c>
      <c r="AQ120" s="71" t="str">
        <f t="shared" si="72"/>
        <v/>
      </c>
      <c r="AR120" s="71" t="str">
        <f t="shared" si="73"/>
        <v/>
      </c>
      <c r="AS120" s="71" t="str">
        <f t="shared" si="74"/>
        <v/>
      </c>
      <c r="AT120" s="71" t="str">
        <f t="shared" si="75"/>
        <v/>
      </c>
      <c r="AU120" s="76" t="str">
        <f t="shared" si="76"/>
        <v/>
      </c>
      <c r="BF120" s="141">
        <v>46100</v>
      </c>
      <c r="BG120" s="142" t="s">
        <v>2064</v>
      </c>
      <c r="BH120" s="141" t="s">
        <v>180</v>
      </c>
      <c r="BI120" s="141" t="s">
        <v>178</v>
      </c>
      <c r="BJ120" s="141" t="s">
        <v>2065</v>
      </c>
      <c r="BK120" s="141"/>
      <c r="BL120" s="141" t="s">
        <v>2063</v>
      </c>
      <c r="BM120" s="141">
        <v>45.174430000000001</v>
      </c>
      <c r="BN120" s="141">
        <v>-73.038439999999994</v>
      </c>
      <c r="BO120" s="141">
        <v>2010</v>
      </c>
      <c r="BP120" s="143" t="s">
        <v>23931</v>
      </c>
      <c r="BQ120" s="143" t="s">
        <v>17560</v>
      </c>
      <c r="BU120" s="117"/>
      <c r="BV120" s="117"/>
      <c r="BW120" s="117"/>
      <c r="BX120" s="117"/>
      <c r="BY120" s="117"/>
      <c r="BZ120" s="117"/>
      <c r="CA120" t="str">
        <f t="shared" si="88"/>
        <v/>
      </c>
      <c r="CB120" t="str">
        <f t="shared" si="89"/>
        <v/>
      </c>
      <c r="CC120" t="str">
        <f t="shared" si="90"/>
        <v/>
      </c>
      <c r="CD120" t="str">
        <f t="shared" si="91"/>
        <v/>
      </c>
      <c r="CE120" t="str">
        <f t="shared" si="91"/>
        <v/>
      </c>
      <c r="CF120" t="str">
        <f t="shared" si="91"/>
        <v/>
      </c>
      <c r="CG120">
        <f t="shared" si="92"/>
        <v>0</v>
      </c>
    </row>
    <row r="121" spans="1:85" ht="38.25" customHeight="1" x14ac:dyDescent="0.25">
      <c r="A121" s="1" t="str">
        <f t="shared" si="77"/>
        <v/>
      </c>
      <c r="B121" s="32" t="str">
        <f t="shared" si="78"/>
        <v/>
      </c>
      <c r="C121" s="25" t="str">
        <f t="shared" si="79"/>
        <v/>
      </c>
      <c r="D121" s="25" t="str">
        <f t="shared" si="80"/>
        <v/>
      </c>
      <c r="E121" s="25" t="str">
        <f t="shared" si="81"/>
        <v/>
      </c>
      <c r="F121" s="25" t="str">
        <f t="shared" si="82"/>
        <v/>
      </c>
      <c r="G121" s="108" t="str">
        <f t="shared" si="83"/>
        <v/>
      </c>
      <c r="H121" s="108" t="str">
        <f t="shared" si="84"/>
        <v/>
      </c>
      <c r="I121" s="112" t="str">
        <f t="shared" si="85"/>
        <v/>
      </c>
      <c r="J121" s="112"/>
      <c r="K121" s="112"/>
      <c r="L121" s="113"/>
      <c r="M121" s="113"/>
      <c r="N121" s="224" t="str">
        <f t="shared" si="86"/>
        <v/>
      </c>
      <c r="O121" s="225" t="str">
        <f t="shared" si="87"/>
        <v/>
      </c>
      <c r="Q121" s="6">
        <v>119</v>
      </c>
      <c r="R121" s="47" t="str">
        <f t="shared" si="50"/>
        <v>-119</v>
      </c>
      <c r="S121" s="6"/>
      <c r="T121" s="48" t="str">
        <f t="shared" si="51"/>
        <v/>
      </c>
      <c r="U121" s="49" t="str">
        <f t="shared" si="52"/>
        <v/>
      </c>
      <c r="W121" s="51"/>
      <c r="X121" s="75" t="str">
        <f t="shared" si="53"/>
        <v/>
      </c>
      <c r="Y121" s="71" t="str">
        <f t="shared" si="54"/>
        <v/>
      </c>
      <c r="Z121" s="71" t="str">
        <f t="shared" si="55"/>
        <v/>
      </c>
      <c r="AA121" s="71" t="str">
        <f t="shared" si="56"/>
        <v/>
      </c>
      <c r="AB121" s="71" t="str">
        <f t="shared" si="57"/>
        <v/>
      </c>
      <c r="AC121" s="71" t="str">
        <f t="shared" si="58"/>
        <v/>
      </c>
      <c r="AD121" s="71" t="str">
        <f t="shared" si="59"/>
        <v/>
      </c>
      <c r="AE121" s="78" t="str">
        <f t="shared" si="60"/>
        <v/>
      </c>
      <c r="AF121" s="75" t="str">
        <f t="shared" si="61"/>
        <v/>
      </c>
      <c r="AG121" s="71" t="str">
        <f t="shared" si="62"/>
        <v/>
      </c>
      <c r="AH121" s="71" t="str">
        <f t="shared" si="63"/>
        <v/>
      </c>
      <c r="AI121" s="71" t="str">
        <f t="shared" si="64"/>
        <v/>
      </c>
      <c r="AJ121" s="71" t="str">
        <f t="shared" si="65"/>
        <v/>
      </c>
      <c r="AK121" s="71" t="str">
        <f t="shared" si="66"/>
        <v/>
      </c>
      <c r="AL121" s="71" t="str">
        <f t="shared" si="67"/>
        <v/>
      </c>
      <c r="AM121" s="78" t="str">
        <f t="shared" si="68"/>
        <v/>
      </c>
      <c r="AN121" s="75" t="str">
        <f t="shared" si="69"/>
        <v/>
      </c>
      <c r="AO121" s="71" t="str">
        <f t="shared" si="70"/>
        <v/>
      </c>
      <c r="AP121" s="71" t="str">
        <f t="shared" si="71"/>
        <v/>
      </c>
      <c r="AQ121" s="71" t="str">
        <f t="shared" si="72"/>
        <v/>
      </c>
      <c r="AR121" s="71" t="str">
        <f t="shared" si="73"/>
        <v/>
      </c>
      <c r="AS121" s="71" t="str">
        <f t="shared" si="74"/>
        <v/>
      </c>
      <c r="AT121" s="71" t="str">
        <f t="shared" si="75"/>
        <v/>
      </c>
      <c r="AU121" s="76" t="str">
        <f t="shared" si="76"/>
        <v/>
      </c>
      <c r="BF121" s="141">
        <v>46100</v>
      </c>
      <c r="BG121" s="142" t="s">
        <v>2066</v>
      </c>
      <c r="BH121" s="141" t="s">
        <v>180</v>
      </c>
      <c r="BI121" s="141" t="s">
        <v>191</v>
      </c>
      <c r="BJ121" s="141" t="s">
        <v>2067</v>
      </c>
      <c r="BK121" s="141"/>
      <c r="BL121" s="141" t="s">
        <v>2068</v>
      </c>
      <c r="BM121" s="141">
        <v>45.172539999999998</v>
      </c>
      <c r="BN121" s="141">
        <v>-73.037260000000003</v>
      </c>
      <c r="BO121" s="141">
        <v>2010</v>
      </c>
      <c r="BP121" s="143" t="s">
        <v>23932</v>
      </c>
      <c r="BQ121" s="143" t="s">
        <v>17560</v>
      </c>
      <c r="BU121" s="117"/>
      <c r="BV121" s="117"/>
      <c r="BW121" s="117"/>
      <c r="BX121" s="117"/>
      <c r="BY121" s="117"/>
      <c r="BZ121" s="117"/>
      <c r="CA121" t="str">
        <f t="shared" si="88"/>
        <v/>
      </c>
      <c r="CB121" t="str">
        <f t="shared" si="89"/>
        <v/>
      </c>
      <c r="CC121" t="str">
        <f t="shared" si="90"/>
        <v/>
      </c>
      <c r="CD121" t="str">
        <f t="shared" si="91"/>
        <v/>
      </c>
      <c r="CE121" t="str">
        <f t="shared" si="91"/>
        <v/>
      </c>
      <c r="CF121" t="str">
        <f t="shared" si="91"/>
        <v/>
      </c>
      <c r="CG121">
        <f t="shared" si="92"/>
        <v>0</v>
      </c>
    </row>
    <row r="122" spans="1:85" ht="38.25" customHeight="1" x14ac:dyDescent="0.25">
      <c r="A122" s="1" t="str">
        <f t="shared" si="77"/>
        <v/>
      </c>
      <c r="B122" s="32" t="str">
        <f t="shared" si="78"/>
        <v/>
      </c>
      <c r="C122" s="25" t="str">
        <f t="shared" si="79"/>
        <v/>
      </c>
      <c r="D122" s="25" t="str">
        <f t="shared" si="80"/>
        <v/>
      </c>
      <c r="E122" s="25" t="str">
        <f t="shared" si="81"/>
        <v/>
      </c>
      <c r="F122" s="25" t="str">
        <f t="shared" si="82"/>
        <v/>
      </c>
      <c r="G122" s="108" t="str">
        <f t="shared" si="83"/>
        <v/>
      </c>
      <c r="H122" s="108" t="str">
        <f t="shared" si="84"/>
        <v/>
      </c>
      <c r="I122" s="112" t="str">
        <f t="shared" si="85"/>
        <v/>
      </c>
      <c r="J122" s="112"/>
      <c r="K122" s="112"/>
      <c r="L122" s="113"/>
      <c r="M122" s="113"/>
      <c r="N122" s="224" t="str">
        <f t="shared" si="86"/>
        <v/>
      </c>
      <c r="O122" s="225" t="str">
        <f t="shared" si="87"/>
        <v/>
      </c>
      <c r="Q122" s="6">
        <v>120</v>
      </c>
      <c r="R122" s="47" t="str">
        <f t="shared" si="50"/>
        <v>-120</v>
      </c>
      <c r="S122" s="6"/>
      <c r="T122" s="48" t="str">
        <f t="shared" si="51"/>
        <v/>
      </c>
      <c r="U122" s="49" t="str">
        <f t="shared" si="52"/>
        <v/>
      </c>
      <c r="W122" s="51"/>
      <c r="X122" s="75" t="str">
        <f t="shared" si="53"/>
        <v/>
      </c>
      <c r="Y122" s="71" t="str">
        <f t="shared" si="54"/>
        <v/>
      </c>
      <c r="Z122" s="71" t="str">
        <f t="shared" si="55"/>
        <v/>
      </c>
      <c r="AA122" s="71" t="str">
        <f t="shared" si="56"/>
        <v/>
      </c>
      <c r="AB122" s="71" t="str">
        <f t="shared" si="57"/>
        <v/>
      </c>
      <c r="AC122" s="71" t="str">
        <f t="shared" si="58"/>
        <v/>
      </c>
      <c r="AD122" s="71" t="str">
        <f t="shared" si="59"/>
        <v/>
      </c>
      <c r="AE122" s="78" t="str">
        <f t="shared" si="60"/>
        <v/>
      </c>
      <c r="AF122" s="75" t="str">
        <f t="shared" si="61"/>
        <v/>
      </c>
      <c r="AG122" s="71" t="str">
        <f t="shared" si="62"/>
        <v/>
      </c>
      <c r="AH122" s="71" t="str">
        <f t="shared" si="63"/>
        <v/>
      </c>
      <c r="AI122" s="71" t="str">
        <f t="shared" si="64"/>
        <v/>
      </c>
      <c r="AJ122" s="71" t="str">
        <f t="shared" si="65"/>
        <v/>
      </c>
      <c r="AK122" s="71" t="str">
        <f t="shared" si="66"/>
        <v/>
      </c>
      <c r="AL122" s="71" t="str">
        <f t="shared" si="67"/>
        <v/>
      </c>
      <c r="AM122" s="78" t="str">
        <f t="shared" si="68"/>
        <v/>
      </c>
      <c r="AN122" s="75" t="str">
        <f t="shared" si="69"/>
        <v/>
      </c>
      <c r="AO122" s="71" t="str">
        <f t="shared" si="70"/>
        <v/>
      </c>
      <c r="AP122" s="71" t="str">
        <f t="shared" si="71"/>
        <v/>
      </c>
      <c r="AQ122" s="71" t="str">
        <f t="shared" si="72"/>
        <v/>
      </c>
      <c r="AR122" s="71" t="str">
        <f t="shared" si="73"/>
        <v/>
      </c>
      <c r="AS122" s="71" t="str">
        <f t="shared" si="74"/>
        <v/>
      </c>
      <c r="AT122" s="71" t="str">
        <f t="shared" si="75"/>
        <v/>
      </c>
      <c r="AU122" s="76" t="str">
        <f t="shared" si="76"/>
        <v/>
      </c>
      <c r="BF122" s="141">
        <v>27035</v>
      </c>
      <c r="BG122" s="142" t="s">
        <v>2057</v>
      </c>
      <c r="BH122" s="141" t="s">
        <v>478</v>
      </c>
      <c r="BI122" s="141" t="s">
        <v>176</v>
      </c>
      <c r="BJ122" s="141"/>
      <c r="BK122" s="141" t="s">
        <v>2058</v>
      </c>
      <c r="BL122" s="141" t="s">
        <v>2056</v>
      </c>
      <c r="BM122" s="141">
        <v>46.353639999999999</v>
      </c>
      <c r="BN122" s="141">
        <v>-70.668459999999996</v>
      </c>
      <c r="BO122" s="141">
        <v>1989</v>
      </c>
      <c r="BP122" s="143" t="s">
        <v>1553</v>
      </c>
      <c r="BQ122" s="143" t="s">
        <v>17560</v>
      </c>
      <c r="BU122" s="117"/>
      <c r="BV122" s="117"/>
      <c r="BW122" s="117"/>
      <c r="BX122" s="117"/>
      <c r="BY122" s="117"/>
      <c r="BZ122" s="117"/>
      <c r="CA122" t="str">
        <f t="shared" si="88"/>
        <v/>
      </c>
      <c r="CB122" t="str">
        <f t="shared" si="89"/>
        <v/>
      </c>
      <c r="CC122" t="str">
        <f t="shared" si="90"/>
        <v/>
      </c>
      <c r="CD122" t="str">
        <f t="shared" si="91"/>
        <v/>
      </c>
      <c r="CE122" t="str">
        <f t="shared" si="91"/>
        <v/>
      </c>
      <c r="CF122" t="str">
        <f t="shared" si="91"/>
        <v/>
      </c>
      <c r="CG122">
        <f t="shared" si="92"/>
        <v>0</v>
      </c>
    </row>
    <row r="123" spans="1:85" ht="38.25" customHeight="1" x14ac:dyDescent="0.25">
      <c r="A123" s="1" t="str">
        <f t="shared" si="77"/>
        <v/>
      </c>
      <c r="B123" s="32" t="str">
        <f t="shared" si="78"/>
        <v/>
      </c>
      <c r="C123" s="25" t="str">
        <f t="shared" si="79"/>
        <v/>
      </c>
      <c r="D123" s="25" t="str">
        <f t="shared" si="80"/>
        <v/>
      </c>
      <c r="E123" s="25" t="str">
        <f t="shared" si="81"/>
        <v/>
      </c>
      <c r="F123" s="25" t="str">
        <f t="shared" si="82"/>
        <v/>
      </c>
      <c r="G123" s="108" t="str">
        <f t="shared" si="83"/>
        <v/>
      </c>
      <c r="H123" s="108" t="str">
        <f t="shared" si="84"/>
        <v/>
      </c>
      <c r="I123" s="112" t="str">
        <f t="shared" si="85"/>
        <v/>
      </c>
      <c r="J123" s="112"/>
      <c r="K123" s="112"/>
      <c r="L123" s="113"/>
      <c r="M123" s="113"/>
      <c r="N123" s="224" t="str">
        <f t="shared" si="86"/>
        <v/>
      </c>
      <c r="O123" s="225" t="str">
        <f t="shared" si="87"/>
        <v/>
      </c>
      <c r="Q123" s="6">
        <v>121</v>
      </c>
      <c r="R123" s="47" t="str">
        <f t="shared" si="50"/>
        <v>-121</v>
      </c>
      <c r="S123" s="6"/>
      <c r="T123" s="48" t="str">
        <f t="shared" si="51"/>
        <v/>
      </c>
      <c r="U123" s="49" t="str">
        <f t="shared" si="52"/>
        <v/>
      </c>
      <c r="W123" s="51"/>
      <c r="X123" s="75" t="str">
        <f t="shared" si="53"/>
        <v/>
      </c>
      <c r="Y123" s="71" t="str">
        <f t="shared" si="54"/>
        <v/>
      </c>
      <c r="Z123" s="71" t="str">
        <f t="shared" si="55"/>
        <v/>
      </c>
      <c r="AA123" s="71" t="str">
        <f t="shared" si="56"/>
        <v/>
      </c>
      <c r="AB123" s="71" t="str">
        <f t="shared" si="57"/>
        <v/>
      </c>
      <c r="AC123" s="71" t="str">
        <f t="shared" si="58"/>
        <v/>
      </c>
      <c r="AD123" s="71" t="str">
        <f t="shared" si="59"/>
        <v/>
      </c>
      <c r="AE123" s="78" t="str">
        <f t="shared" si="60"/>
        <v/>
      </c>
      <c r="AF123" s="75" t="str">
        <f t="shared" si="61"/>
        <v/>
      </c>
      <c r="AG123" s="71" t="str">
        <f t="shared" si="62"/>
        <v/>
      </c>
      <c r="AH123" s="71" t="str">
        <f t="shared" si="63"/>
        <v/>
      </c>
      <c r="AI123" s="71" t="str">
        <f t="shared" si="64"/>
        <v/>
      </c>
      <c r="AJ123" s="71" t="str">
        <f t="shared" si="65"/>
        <v/>
      </c>
      <c r="AK123" s="71" t="str">
        <f t="shared" si="66"/>
        <v/>
      </c>
      <c r="AL123" s="71" t="str">
        <f t="shared" si="67"/>
        <v/>
      </c>
      <c r="AM123" s="78" t="str">
        <f t="shared" si="68"/>
        <v/>
      </c>
      <c r="AN123" s="75" t="str">
        <f t="shared" si="69"/>
        <v/>
      </c>
      <c r="AO123" s="71" t="str">
        <f t="shared" si="70"/>
        <v/>
      </c>
      <c r="AP123" s="71" t="str">
        <f t="shared" si="71"/>
        <v/>
      </c>
      <c r="AQ123" s="71" t="str">
        <f t="shared" si="72"/>
        <v/>
      </c>
      <c r="AR123" s="71" t="str">
        <f t="shared" si="73"/>
        <v/>
      </c>
      <c r="AS123" s="71" t="str">
        <f t="shared" si="74"/>
        <v/>
      </c>
      <c r="AT123" s="71" t="str">
        <f t="shared" si="75"/>
        <v/>
      </c>
      <c r="AU123" s="76" t="str">
        <f t="shared" si="76"/>
        <v/>
      </c>
      <c r="BF123" s="141">
        <v>27035</v>
      </c>
      <c r="BG123" s="142" t="s">
        <v>2059</v>
      </c>
      <c r="BH123" s="141" t="s">
        <v>180</v>
      </c>
      <c r="BI123" s="141" t="s">
        <v>191</v>
      </c>
      <c r="BJ123" s="141"/>
      <c r="BK123" s="141" t="s">
        <v>2060</v>
      </c>
      <c r="BL123" s="141" t="s">
        <v>2053</v>
      </c>
      <c r="BM123" s="141">
        <v>46.351370000000003</v>
      </c>
      <c r="BN123" s="141">
        <v>-70.670450000000002</v>
      </c>
      <c r="BO123" s="141">
        <v>1989</v>
      </c>
      <c r="BP123" s="143" t="s">
        <v>2827</v>
      </c>
      <c r="BQ123" s="143" t="s">
        <v>17560</v>
      </c>
      <c r="BU123" s="117"/>
      <c r="BV123" s="117"/>
      <c r="BW123" s="117"/>
      <c r="BX123" s="117"/>
      <c r="BY123" s="117"/>
      <c r="BZ123" s="117"/>
      <c r="CA123" t="str">
        <f t="shared" si="88"/>
        <v/>
      </c>
      <c r="CB123" t="str">
        <f t="shared" si="89"/>
        <v/>
      </c>
      <c r="CC123" t="str">
        <f t="shared" si="90"/>
        <v/>
      </c>
      <c r="CD123" t="str">
        <f t="shared" si="91"/>
        <v/>
      </c>
      <c r="CE123" t="str">
        <f t="shared" si="91"/>
        <v/>
      </c>
      <c r="CF123" t="str">
        <f t="shared" si="91"/>
        <v/>
      </c>
      <c r="CG123">
        <f t="shared" si="92"/>
        <v>0</v>
      </c>
    </row>
    <row r="124" spans="1:85" ht="38.25" customHeight="1" x14ac:dyDescent="0.25">
      <c r="A124" s="1" t="str">
        <f t="shared" si="77"/>
        <v/>
      </c>
      <c r="B124" s="32" t="str">
        <f t="shared" si="78"/>
        <v/>
      </c>
      <c r="C124" s="25" t="str">
        <f t="shared" si="79"/>
        <v/>
      </c>
      <c r="D124" s="25" t="str">
        <f t="shared" si="80"/>
        <v/>
      </c>
      <c r="E124" s="25" t="str">
        <f t="shared" si="81"/>
        <v/>
      </c>
      <c r="F124" s="25" t="str">
        <f t="shared" si="82"/>
        <v/>
      </c>
      <c r="G124" s="108" t="str">
        <f t="shared" si="83"/>
        <v/>
      </c>
      <c r="H124" s="108" t="str">
        <f t="shared" si="84"/>
        <v/>
      </c>
      <c r="I124" s="112" t="str">
        <f t="shared" si="85"/>
        <v/>
      </c>
      <c r="J124" s="112"/>
      <c r="K124" s="112"/>
      <c r="L124" s="113"/>
      <c r="M124" s="113"/>
      <c r="N124" s="224" t="str">
        <f t="shared" si="86"/>
        <v/>
      </c>
      <c r="O124" s="225" t="str">
        <f t="shared" si="87"/>
        <v/>
      </c>
      <c r="Q124" s="6">
        <v>122</v>
      </c>
      <c r="R124" s="47" t="str">
        <f t="shared" si="50"/>
        <v>-122</v>
      </c>
      <c r="S124" s="6"/>
      <c r="T124" s="48" t="str">
        <f t="shared" si="51"/>
        <v/>
      </c>
      <c r="U124" s="49" t="str">
        <f t="shared" si="52"/>
        <v/>
      </c>
      <c r="W124" s="51"/>
      <c r="X124" s="75" t="str">
        <f t="shared" si="53"/>
        <v/>
      </c>
      <c r="Y124" s="71" t="str">
        <f t="shared" si="54"/>
        <v/>
      </c>
      <c r="Z124" s="71" t="str">
        <f t="shared" si="55"/>
        <v/>
      </c>
      <c r="AA124" s="71" t="str">
        <f t="shared" si="56"/>
        <v/>
      </c>
      <c r="AB124" s="71" t="str">
        <f t="shared" si="57"/>
        <v/>
      </c>
      <c r="AC124" s="71" t="str">
        <f t="shared" si="58"/>
        <v/>
      </c>
      <c r="AD124" s="71" t="str">
        <f t="shared" si="59"/>
        <v/>
      </c>
      <c r="AE124" s="78" t="str">
        <f t="shared" si="60"/>
        <v/>
      </c>
      <c r="AF124" s="75" t="str">
        <f t="shared" si="61"/>
        <v/>
      </c>
      <c r="AG124" s="71" t="str">
        <f t="shared" si="62"/>
        <v/>
      </c>
      <c r="AH124" s="71" t="str">
        <f t="shared" si="63"/>
        <v/>
      </c>
      <c r="AI124" s="71" t="str">
        <f t="shared" si="64"/>
        <v/>
      </c>
      <c r="AJ124" s="71" t="str">
        <f t="shared" si="65"/>
        <v/>
      </c>
      <c r="AK124" s="71" t="str">
        <f t="shared" si="66"/>
        <v/>
      </c>
      <c r="AL124" s="71" t="str">
        <f t="shared" si="67"/>
        <v/>
      </c>
      <c r="AM124" s="78" t="str">
        <f t="shared" si="68"/>
        <v/>
      </c>
      <c r="AN124" s="75" t="str">
        <f t="shared" si="69"/>
        <v/>
      </c>
      <c r="AO124" s="71" t="str">
        <f t="shared" si="70"/>
        <v/>
      </c>
      <c r="AP124" s="71" t="str">
        <f t="shared" si="71"/>
        <v/>
      </c>
      <c r="AQ124" s="71" t="str">
        <f t="shared" si="72"/>
        <v/>
      </c>
      <c r="AR124" s="71" t="str">
        <f t="shared" si="73"/>
        <v/>
      </c>
      <c r="AS124" s="71" t="str">
        <f t="shared" si="74"/>
        <v/>
      </c>
      <c r="AT124" s="71" t="str">
        <f t="shared" si="75"/>
        <v/>
      </c>
      <c r="AU124" s="76" t="str">
        <f t="shared" si="76"/>
        <v/>
      </c>
      <c r="BF124" s="141">
        <v>27070</v>
      </c>
      <c r="BG124" s="142" t="s">
        <v>2049</v>
      </c>
      <c r="BH124" s="141" t="s">
        <v>180</v>
      </c>
      <c r="BI124" s="141" t="s">
        <v>178</v>
      </c>
      <c r="BJ124" s="141"/>
      <c r="BK124" s="141" t="s">
        <v>2050</v>
      </c>
      <c r="BL124" s="141" t="s">
        <v>2051</v>
      </c>
      <c r="BM124" s="141">
        <v>46.331229999999998</v>
      </c>
      <c r="BN124" s="141">
        <v>-71.046859999999995</v>
      </c>
      <c r="BO124" s="141">
        <v>2013</v>
      </c>
      <c r="BP124" s="143" t="s">
        <v>1580</v>
      </c>
      <c r="BQ124" s="143" t="s">
        <v>17560</v>
      </c>
      <c r="BU124" s="117"/>
      <c r="BV124" s="117"/>
      <c r="BW124" s="117"/>
      <c r="BX124" s="117"/>
      <c r="BY124" s="117"/>
      <c r="BZ124" s="117"/>
      <c r="CA124" t="str">
        <f t="shared" si="88"/>
        <v/>
      </c>
      <c r="CB124" t="str">
        <f t="shared" si="89"/>
        <v/>
      </c>
      <c r="CC124" t="str">
        <f t="shared" si="90"/>
        <v/>
      </c>
      <c r="CD124" t="str">
        <f t="shared" si="91"/>
        <v/>
      </c>
      <c r="CE124" t="str">
        <f t="shared" si="91"/>
        <v/>
      </c>
      <c r="CF124" t="str">
        <f t="shared" si="91"/>
        <v/>
      </c>
      <c r="CG124">
        <f t="shared" si="92"/>
        <v>0</v>
      </c>
    </row>
    <row r="125" spans="1:85" ht="38.25" customHeight="1" x14ac:dyDescent="0.25">
      <c r="A125" s="1" t="str">
        <f t="shared" si="77"/>
        <v/>
      </c>
      <c r="B125" s="32" t="str">
        <f t="shared" si="78"/>
        <v/>
      </c>
      <c r="C125" s="25" t="str">
        <f t="shared" si="79"/>
        <v/>
      </c>
      <c r="D125" s="25" t="str">
        <f t="shared" si="80"/>
        <v/>
      </c>
      <c r="E125" s="25" t="str">
        <f t="shared" si="81"/>
        <v/>
      </c>
      <c r="F125" s="25" t="str">
        <f t="shared" si="82"/>
        <v/>
      </c>
      <c r="G125" s="108" t="str">
        <f t="shared" si="83"/>
        <v/>
      </c>
      <c r="H125" s="108" t="str">
        <f t="shared" si="84"/>
        <v/>
      </c>
      <c r="I125" s="112" t="str">
        <f t="shared" si="85"/>
        <v/>
      </c>
      <c r="J125" s="112"/>
      <c r="K125" s="112"/>
      <c r="L125" s="113"/>
      <c r="M125" s="113"/>
      <c r="N125" s="224" t="str">
        <f t="shared" si="86"/>
        <v/>
      </c>
      <c r="O125" s="225" t="str">
        <f t="shared" si="87"/>
        <v/>
      </c>
      <c r="Q125" s="6">
        <v>123</v>
      </c>
      <c r="R125" s="47" t="str">
        <f t="shared" si="50"/>
        <v>-123</v>
      </c>
      <c r="S125" s="6"/>
      <c r="T125" s="48" t="str">
        <f t="shared" si="51"/>
        <v/>
      </c>
      <c r="U125" s="49" t="str">
        <f t="shared" si="52"/>
        <v/>
      </c>
      <c r="W125" s="51"/>
      <c r="X125" s="75" t="str">
        <f t="shared" si="53"/>
        <v/>
      </c>
      <c r="Y125" s="71" t="str">
        <f t="shared" si="54"/>
        <v/>
      </c>
      <c r="Z125" s="71" t="str">
        <f t="shared" si="55"/>
        <v/>
      </c>
      <c r="AA125" s="71" t="str">
        <f t="shared" si="56"/>
        <v/>
      </c>
      <c r="AB125" s="71" t="str">
        <f t="shared" si="57"/>
        <v/>
      </c>
      <c r="AC125" s="71" t="str">
        <f t="shared" si="58"/>
        <v/>
      </c>
      <c r="AD125" s="71" t="str">
        <f t="shared" si="59"/>
        <v/>
      </c>
      <c r="AE125" s="78" t="str">
        <f t="shared" si="60"/>
        <v/>
      </c>
      <c r="AF125" s="75" t="str">
        <f t="shared" si="61"/>
        <v/>
      </c>
      <c r="AG125" s="71" t="str">
        <f t="shared" si="62"/>
        <v/>
      </c>
      <c r="AH125" s="71" t="str">
        <f t="shared" si="63"/>
        <v/>
      </c>
      <c r="AI125" s="71" t="str">
        <f t="shared" si="64"/>
        <v/>
      </c>
      <c r="AJ125" s="71" t="str">
        <f t="shared" si="65"/>
        <v/>
      </c>
      <c r="AK125" s="71" t="str">
        <f t="shared" si="66"/>
        <v/>
      </c>
      <c r="AL125" s="71" t="str">
        <f t="shared" si="67"/>
        <v/>
      </c>
      <c r="AM125" s="78" t="str">
        <f t="shared" si="68"/>
        <v/>
      </c>
      <c r="AN125" s="75" t="str">
        <f t="shared" si="69"/>
        <v/>
      </c>
      <c r="AO125" s="71" t="str">
        <f t="shared" si="70"/>
        <v/>
      </c>
      <c r="AP125" s="71" t="str">
        <f t="shared" si="71"/>
        <v/>
      </c>
      <c r="AQ125" s="71" t="str">
        <f t="shared" si="72"/>
        <v/>
      </c>
      <c r="AR125" s="71" t="str">
        <f t="shared" si="73"/>
        <v/>
      </c>
      <c r="AS125" s="71" t="str">
        <f t="shared" si="74"/>
        <v/>
      </c>
      <c r="AT125" s="71" t="str">
        <f t="shared" si="75"/>
        <v/>
      </c>
      <c r="AU125" s="76" t="str">
        <f t="shared" si="76"/>
        <v/>
      </c>
      <c r="BF125" s="141">
        <v>28065</v>
      </c>
      <c r="BG125" s="142" t="s">
        <v>2109</v>
      </c>
      <c r="BH125" s="141" t="s">
        <v>478</v>
      </c>
      <c r="BI125" s="141" t="s">
        <v>176</v>
      </c>
      <c r="BJ125" s="141" t="s">
        <v>2110</v>
      </c>
      <c r="BK125" s="141" t="s">
        <v>2048</v>
      </c>
      <c r="BL125" s="141" t="s">
        <v>1616</v>
      </c>
      <c r="BM125" s="141">
        <v>46.49897</v>
      </c>
      <c r="BN125" s="141">
        <v>-70.362459999999999</v>
      </c>
      <c r="BO125" s="141">
        <v>2013</v>
      </c>
      <c r="BP125" s="143" t="s">
        <v>23936</v>
      </c>
      <c r="BQ125" s="143" t="s">
        <v>17560</v>
      </c>
      <c r="BU125" s="117"/>
      <c r="BV125" s="117"/>
      <c r="BW125" s="117"/>
      <c r="BX125" s="117"/>
      <c r="BY125" s="117"/>
      <c r="BZ125" s="117"/>
      <c r="CA125" t="str">
        <f t="shared" si="88"/>
        <v/>
      </c>
      <c r="CB125" t="str">
        <f t="shared" si="89"/>
        <v/>
      </c>
      <c r="CC125" t="str">
        <f t="shared" si="90"/>
        <v/>
      </c>
      <c r="CD125" t="str">
        <f t="shared" si="91"/>
        <v/>
      </c>
      <c r="CE125" t="str">
        <f t="shared" si="91"/>
        <v/>
      </c>
      <c r="CF125" t="str">
        <f t="shared" si="91"/>
        <v/>
      </c>
      <c r="CG125">
        <f t="shared" si="92"/>
        <v>0</v>
      </c>
    </row>
    <row r="126" spans="1:85" ht="38.25" customHeight="1" x14ac:dyDescent="0.25">
      <c r="A126" s="1" t="str">
        <f t="shared" si="77"/>
        <v/>
      </c>
      <c r="B126" s="32" t="str">
        <f t="shared" si="78"/>
        <v/>
      </c>
      <c r="C126" s="25" t="str">
        <f t="shared" si="79"/>
        <v/>
      </c>
      <c r="D126" s="25" t="str">
        <f t="shared" si="80"/>
        <v/>
      </c>
      <c r="E126" s="25" t="str">
        <f t="shared" si="81"/>
        <v/>
      </c>
      <c r="F126" s="25" t="str">
        <f t="shared" si="82"/>
        <v/>
      </c>
      <c r="G126" s="108" t="str">
        <f t="shared" si="83"/>
        <v/>
      </c>
      <c r="H126" s="108" t="str">
        <f t="shared" si="84"/>
        <v/>
      </c>
      <c r="I126" s="112" t="str">
        <f t="shared" si="85"/>
        <v/>
      </c>
      <c r="J126" s="112"/>
      <c r="K126" s="112"/>
      <c r="L126" s="113"/>
      <c r="M126" s="113"/>
      <c r="N126" s="224" t="str">
        <f t="shared" si="86"/>
        <v/>
      </c>
      <c r="O126" s="225" t="str">
        <f t="shared" si="87"/>
        <v/>
      </c>
      <c r="Q126" s="6">
        <v>124</v>
      </c>
      <c r="R126" s="47" t="str">
        <f t="shared" si="50"/>
        <v>-124</v>
      </c>
      <c r="S126" s="6"/>
      <c r="T126" s="48" t="str">
        <f t="shared" si="51"/>
        <v/>
      </c>
      <c r="U126" s="49" t="str">
        <f t="shared" si="52"/>
        <v/>
      </c>
      <c r="W126" s="51"/>
      <c r="X126" s="75" t="str">
        <f t="shared" si="53"/>
        <v/>
      </c>
      <c r="Y126" s="71" t="str">
        <f t="shared" si="54"/>
        <v/>
      </c>
      <c r="Z126" s="71" t="str">
        <f t="shared" si="55"/>
        <v/>
      </c>
      <c r="AA126" s="71" t="str">
        <f t="shared" si="56"/>
        <v/>
      </c>
      <c r="AB126" s="71" t="str">
        <f t="shared" si="57"/>
        <v/>
      </c>
      <c r="AC126" s="71" t="str">
        <f t="shared" si="58"/>
        <v/>
      </c>
      <c r="AD126" s="71" t="str">
        <f t="shared" si="59"/>
        <v/>
      </c>
      <c r="AE126" s="78" t="str">
        <f t="shared" si="60"/>
        <v/>
      </c>
      <c r="AF126" s="75" t="str">
        <f t="shared" si="61"/>
        <v/>
      </c>
      <c r="AG126" s="71" t="str">
        <f t="shared" si="62"/>
        <v/>
      </c>
      <c r="AH126" s="71" t="str">
        <f t="shared" si="63"/>
        <v/>
      </c>
      <c r="AI126" s="71" t="str">
        <f t="shared" si="64"/>
        <v/>
      </c>
      <c r="AJ126" s="71" t="str">
        <f t="shared" si="65"/>
        <v/>
      </c>
      <c r="AK126" s="71" t="str">
        <f t="shared" si="66"/>
        <v/>
      </c>
      <c r="AL126" s="71" t="str">
        <f t="shared" si="67"/>
        <v/>
      </c>
      <c r="AM126" s="78" t="str">
        <f t="shared" si="68"/>
        <v/>
      </c>
      <c r="AN126" s="75" t="str">
        <f t="shared" si="69"/>
        <v/>
      </c>
      <c r="AO126" s="71" t="str">
        <f t="shared" si="70"/>
        <v/>
      </c>
      <c r="AP126" s="71" t="str">
        <f t="shared" si="71"/>
        <v/>
      </c>
      <c r="AQ126" s="71" t="str">
        <f t="shared" si="72"/>
        <v/>
      </c>
      <c r="AR126" s="71" t="str">
        <f t="shared" si="73"/>
        <v/>
      </c>
      <c r="AS126" s="71" t="str">
        <f t="shared" si="74"/>
        <v/>
      </c>
      <c r="AT126" s="71" t="str">
        <f t="shared" si="75"/>
        <v/>
      </c>
      <c r="AU126" s="76" t="str">
        <f t="shared" si="76"/>
        <v/>
      </c>
      <c r="BF126" s="141">
        <v>28065</v>
      </c>
      <c r="BG126" s="142" t="s">
        <v>2111</v>
      </c>
      <c r="BH126" s="141" t="s">
        <v>478</v>
      </c>
      <c r="BI126" s="141" t="s">
        <v>176</v>
      </c>
      <c r="BJ126" s="141" t="s">
        <v>1588</v>
      </c>
      <c r="BK126" s="141" t="s">
        <v>470</v>
      </c>
      <c r="BL126" s="141" t="s">
        <v>2112</v>
      </c>
      <c r="BM126" s="141">
        <v>46.491050000000001</v>
      </c>
      <c r="BN126" s="141">
        <v>-70.355360000000005</v>
      </c>
      <c r="BO126" s="141">
        <v>2007</v>
      </c>
      <c r="BP126" s="143"/>
      <c r="BQ126" s="143" t="s">
        <v>17560</v>
      </c>
      <c r="BU126" s="117"/>
      <c r="BV126" s="117"/>
      <c r="BW126" s="117"/>
      <c r="BX126" s="117"/>
      <c r="BY126" s="117"/>
      <c r="BZ126" s="117"/>
      <c r="CA126" t="str">
        <f t="shared" si="88"/>
        <v/>
      </c>
      <c r="CB126" t="str">
        <f t="shared" si="89"/>
        <v/>
      </c>
      <c r="CC126" t="str">
        <f t="shared" si="90"/>
        <v/>
      </c>
      <c r="CD126" t="str">
        <f t="shared" si="91"/>
        <v/>
      </c>
      <c r="CE126" t="str">
        <f t="shared" si="91"/>
        <v/>
      </c>
      <c r="CF126" t="str">
        <f t="shared" si="91"/>
        <v/>
      </c>
      <c r="CG126">
        <f t="shared" si="92"/>
        <v>0</v>
      </c>
    </row>
    <row r="127" spans="1:85" ht="38.25" customHeight="1" x14ac:dyDescent="0.25">
      <c r="A127" s="1" t="str">
        <f t="shared" si="77"/>
        <v/>
      </c>
      <c r="B127" s="32" t="str">
        <f t="shared" si="78"/>
        <v/>
      </c>
      <c r="C127" s="25" t="str">
        <f t="shared" si="79"/>
        <v/>
      </c>
      <c r="D127" s="25" t="str">
        <f t="shared" si="80"/>
        <v/>
      </c>
      <c r="E127" s="25" t="str">
        <f t="shared" si="81"/>
        <v/>
      </c>
      <c r="F127" s="25" t="str">
        <f t="shared" si="82"/>
        <v/>
      </c>
      <c r="G127" s="108" t="str">
        <f t="shared" si="83"/>
        <v/>
      </c>
      <c r="H127" s="108" t="str">
        <f t="shared" si="84"/>
        <v/>
      </c>
      <c r="I127" s="112" t="str">
        <f t="shared" si="85"/>
        <v/>
      </c>
      <c r="J127" s="112"/>
      <c r="K127" s="112"/>
      <c r="L127" s="113"/>
      <c r="M127" s="113"/>
      <c r="N127" s="224" t="str">
        <f t="shared" si="86"/>
        <v/>
      </c>
      <c r="O127" s="225" t="str">
        <f t="shared" si="87"/>
        <v/>
      </c>
      <c r="Q127" s="6">
        <v>125</v>
      </c>
      <c r="R127" s="47" t="str">
        <f t="shared" si="50"/>
        <v>-125</v>
      </c>
      <c r="S127" s="6"/>
      <c r="T127" s="48" t="str">
        <f t="shared" si="51"/>
        <v/>
      </c>
      <c r="U127" s="49" t="str">
        <f t="shared" si="52"/>
        <v/>
      </c>
      <c r="W127" s="51"/>
      <c r="X127" s="75" t="str">
        <f t="shared" si="53"/>
        <v/>
      </c>
      <c r="Y127" s="71" t="str">
        <f t="shared" si="54"/>
        <v/>
      </c>
      <c r="Z127" s="71" t="str">
        <f t="shared" si="55"/>
        <v/>
      </c>
      <c r="AA127" s="71" t="str">
        <f t="shared" si="56"/>
        <v/>
      </c>
      <c r="AB127" s="71" t="str">
        <f t="shared" si="57"/>
        <v/>
      </c>
      <c r="AC127" s="71" t="str">
        <f t="shared" si="58"/>
        <v/>
      </c>
      <c r="AD127" s="71" t="str">
        <f t="shared" si="59"/>
        <v/>
      </c>
      <c r="AE127" s="78" t="str">
        <f t="shared" si="60"/>
        <v/>
      </c>
      <c r="AF127" s="75" t="str">
        <f t="shared" si="61"/>
        <v/>
      </c>
      <c r="AG127" s="71" t="str">
        <f t="shared" si="62"/>
        <v/>
      </c>
      <c r="AH127" s="71" t="str">
        <f t="shared" si="63"/>
        <v/>
      </c>
      <c r="AI127" s="71" t="str">
        <f t="shared" si="64"/>
        <v/>
      </c>
      <c r="AJ127" s="71" t="str">
        <f t="shared" si="65"/>
        <v/>
      </c>
      <c r="AK127" s="71" t="str">
        <f t="shared" si="66"/>
        <v/>
      </c>
      <c r="AL127" s="71" t="str">
        <f t="shared" si="67"/>
        <v/>
      </c>
      <c r="AM127" s="78" t="str">
        <f t="shared" si="68"/>
        <v/>
      </c>
      <c r="AN127" s="75" t="str">
        <f t="shared" si="69"/>
        <v/>
      </c>
      <c r="AO127" s="71" t="str">
        <f t="shared" si="70"/>
        <v/>
      </c>
      <c r="AP127" s="71" t="str">
        <f t="shared" si="71"/>
        <v/>
      </c>
      <c r="AQ127" s="71" t="str">
        <f t="shared" si="72"/>
        <v/>
      </c>
      <c r="AR127" s="71" t="str">
        <f t="shared" si="73"/>
        <v/>
      </c>
      <c r="AS127" s="71" t="str">
        <f t="shared" si="74"/>
        <v/>
      </c>
      <c r="AT127" s="71" t="str">
        <f t="shared" si="75"/>
        <v/>
      </c>
      <c r="AU127" s="76" t="str">
        <f t="shared" si="76"/>
        <v/>
      </c>
      <c r="BF127" s="141">
        <v>29030</v>
      </c>
      <c r="BG127" s="142" t="s">
        <v>1652</v>
      </c>
      <c r="BH127" s="141" t="s">
        <v>478</v>
      </c>
      <c r="BI127" s="141" t="s">
        <v>176</v>
      </c>
      <c r="BJ127" s="141" t="s">
        <v>1653</v>
      </c>
      <c r="BK127" s="141" t="s">
        <v>1654</v>
      </c>
      <c r="BL127" s="141" t="s">
        <v>1655</v>
      </c>
      <c r="BM127" s="141">
        <v>45.959242202900001</v>
      </c>
      <c r="BN127" s="141">
        <v>-70.938497694299997</v>
      </c>
      <c r="BO127" s="141">
        <v>1980</v>
      </c>
      <c r="BP127" s="143"/>
      <c r="BQ127" s="143" t="s">
        <v>17560</v>
      </c>
      <c r="BU127" s="117"/>
      <c r="BV127" s="117"/>
      <c r="BW127" s="117"/>
      <c r="BX127" s="117"/>
      <c r="BY127" s="117"/>
      <c r="BZ127" s="117"/>
      <c r="CA127" t="str">
        <f t="shared" si="88"/>
        <v/>
      </c>
      <c r="CB127" t="str">
        <f t="shared" si="89"/>
        <v/>
      </c>
      <c r="CC127" t="str">
        <f t="shared" si="90"/>
        <v/>
      </c>
      <c r="CD127" t="str">
        <f t="shared" si="91"/>
        <v/>
      </c>
      <c r="CE127" t="str">
        <f t="shared" si="91"/>
        <v/>
      </c>
      <c r="CF127" t="str">
        <f t="shared" si="91"/>
        <v/>
      </c>
      <c r="CG127">
        <f t="shared" si="92"/>
        <v>0</v>
      </c>
    </row>
    <row r="128" spans="1:85" ht="38.25" customHeight="1" x14ac:dyDescent="0.25">
      <c r="A128" s="1" t="str">
        <f t="shared" si="77"/>
        <v/>
      </c>
      <c r="B128" s="32" t="str">
        <f t="shared" si="78"/>
        <v/>
      </c>
      <c r="C128" s="25" t="str">
        <f t="shared" si="79"/>
        <v/>
      </c>
      <c r="D128" s="25" t="str">
        <f t="shared" si="80"/>
        <v/>
      </c>
      <c r="E128" s="25" t="str">
        <f t="shared" si="81"/>
        <v/>
      </c>
      <c r="F128" s="25" t="str">
        <f t="shared" si="82"/>
        <v/>
      </c>
      <c r="G128" s="108" t="str">
        <f t="shared" si="83"/>
        <v/>
      </c>
      <c r="H128" s="108" t="str">
        <f t="shared" si="84"/>
        <v/>
      </c>
      <c r="I128" s="112" t="str">
        <f t="shared" si="85"/>
        <v/>
      </c>
      <c r="J128" s="112"/>
      <c r="K128" s="112"/>
      <c r="L128" s="113"/>
      <c r="M128" s="113"/>
      <c r="N128" s="224" t="str">
        <f t="shared" si="86"/>
        <v/>
      </c>
      <c r="O128" s="225" t="str">
        <f t="shared" si="87"/>
        <v/>
      </c>
      <c r="Q128" s="6">
        <v>126</v>
      </c>
      <c r="R128" s="47" t="str">
        <f t="shared" si="50"/>
        <v>-126</v>
      </c>
      <c r="S128" s="6"/>
      <c r="T128" s="48" t="str">
        <f t="shared" si="51"/>
        <v/>
      </c>
      <c r="U128" s="49" t="str">
        <f t="shared" si="52"/>
        <v/>
      </c>
      <c r="W128" s="51"/>
      <c r="X128" s="75" t="str">
        <f t="shared" si="53"/>
        <v/>
      </c>
      <c r="Y128" s="71" t="str">
        <f t="shared" si="54"/>
        <v/>
      </c>
      <c r="Z128" s="71" t="str">
        <f t="shared" si="55"/>
        <v/>
      </c>
      <c r="AA128" s="71" t="str">
        <f t="shared" si="56"/>
        <v/>
      </c>
      <c r="AB128" s="71" t="str">
        <f t="shared" si="57"/>
        <v/>
      </c>
      <c r="AC128" s="71" t="str">
        <f t="shared" si="58"/>
        <v/>
      </c>
      <c r="AD128" s="71" t="str">
        <f t="shared" si="59"/>
        <v/>
      </c>
      <c r="AE128" s="78" t="str">
        <f t="shared" si="60"/>
        <v/>
      </c>
      <c r="AF128" s="75" t="str">
        <f t="shared" si="61"/>
        <v/>
      </c>
      <c r="AG128" s="71" t="str">
        <f t="shared" si="62"/>
        <v/>
      </c>
      <c r="AH128" s="71" t="str">
        <f t="shared" si="63"/>
        <v/>
      </c>
      <c r="AI128" s="71" t="str">
        <f t="shared" si="64"/>
        <v/>
      </c>
      <c r="AJ128" s="71" t="str">
        <f t="shared" si="65"/>
        <v/>
      </c>
      <c r="AK128" s="71" t="str">
        <f t="shared" si="66"/>
        <v/>
      </c>
      <c r="AL128" s="71" t="str">
        <f t="shared" si="67"/>
        <v/>
      </c>
      <c r="AM128" s="78" t="str">
        <f t="shared" si="68"/>
        <v/>
      </c>
      <c r="AN128" s="75" t="str">
        <f t="shared" si="69"/>
        <v/>
      </c>
      <c r="AO128" s="71" t="str">
        <f t="shared" si="70"/>
        <v/>
      </c>
      <c r="AP128" s="71" t="str">
        <f t="shared" si="71"/>
        <v/>
      </c>
      <c r="AQ128" s="71" t="str">
        <f t="shared" si="72"/>
        <v/>
      </c>
      <c r="AR128" s="71" t="str">
        <f t="shared" si="73"/>
        <v/>
      </c>
      <c r="AS128" s="71" t="str">
        <f t="shared" si="74"/>
        <v/>
      </c>
      <c r="AT128" s="71" t="str">
        <f t="shared" si="75"/>
        <v/>
      </c>
      <c r="AU128" s="76" t="str">
        <f t="shared" si="76"/>
        <v/>
      </c>
      <c r="BF128" s="141">
        <v>29030</v>
      </c>
      <c r="BG128" s="142" t="s">
        <v>1656</v>
      </c>
      <c r="BH128" s="141" t="s">
        <v>478</v>
      </c>
      <c r="BI128" s="141" t="s">
        <v>176</v>
      </c>
      <c r="BJ128" s="141" t="s">
        <v>1657</v>
      </c>
      <c r="BK128" s="141" t="s">
        <v>1658</v>
      </c>
      <c r="BL128" s="141" t="s">
        <v>1659</v>
      </c>
      <c r="BM128" s="141">
        <v>45.958058905599998</v>
      </c>
      <c r="BN128" s="141">
        <v>-70.946654629099996</v>
      </c>
      <c r="BO128" s="141">
        <v>1980</v>
      </c>
      <c r="BP128" s="143"/>
      <c r="BQ128" s="143" t="s">
        <v>17560</v>
      </c>
      <c r="BU128" s="117"/>
      <c r="BV128" s="117"/>
      <c r="BW128" s="117"/>
      <c r="BX128" s="117"/>
      <c r="BY128" s="117"/>
      <c r="BZ128" s="117"/>
      <c r="CA128" t="str">
        <f t="shared" si="88"/>
        <v/>
      </c>
      <c r="CB128" t="str">
        <f t="shared" si="89"/>
        <v/>
      </c>
      <c r="CC128" t="str">
        <f t="shared" si="90"/>
        <v/>
      </c>
      <c r="CD128" t="str">
        <f t="shared" si="91"/>
        <v/>
      </c>
      <c r="CE128" t="str">
        <f t="shared" si="91"/>
        <v/>
      </c>
      <c r="CF128" t="str">
        <f t="shared" si="91"/>
        <v/>
      </c>
      <c r="CG128">
        <f t="shared" si="92"/>
        <v>0</v>
      </c>
    </row>
    <row r="129" spans="1:85" ht="38.25" customHeight="1" x14ac:dyDescent="0.25">
      <c r="A129" s="1" t="str">
        <f t="shared" si="77"/>
        <v/>
      </c>
      <c r="B129" s="32" t="str">
        <f t="shared" si="78"/>
        <v/>
      </c>
      <c r="C129" s="25" t="str">
        <f t="shared" si="79"/>
        <v/>
      </c>
      <c r="D129" s="25" t="str">
        <f t="shared" si="80"/>
        <v/>
      </c>
      <c r="E129" s="25" t="str">
        <f t="shared" si="81"/>
        <v/>
      </c>
      <c r="F129" s="25" t="str">
        <f t="shared" si="82"/>
        <v/>
      </c>
      <c r="G129" s="108" t="str">
        <f t="shared" si="83"/>
        <v/>
      </c>
      <c r="H129" s="108" t="str">
        <f t="shared" si="84"/>
        <v/>
      </c>
      <c r="I129" s="112" t="str">
        <f t="shared" si="85"/>
        <v/>
      </c>
      <c r="J129" s="112"/>
      <c r="K129" s="112"/>
      <c r="L129" s="113"/>
      <c r="M129" s="113"/>
      <c r="N129" s="224" t="str">
        <f t="shared" si="86"/>
        <v/>
      </c>
      <c r="O129" s="225" t="str">
        <f t="shared" si="87"/>
        <v/>
      </c>
      <c r="Q129" s="6">
        <v>127</v>
      </c>
      <c r="R129" s="47" t="str">
        <f t="shared" si="50"/>
        <v>-127</v>
      </c>
      <c r="S129" s="6"/>
      <c r="T129" s="48" t="str">
        <f t="shared" si="51"/>
        <v/>
      </c>
      <c r="U129" s="49" t="str">
        <f t="shared" si="52"/>
        <v/>
      </c>
      <c r="W129" s="51"/>
      <c r="X129" s="75" t="str">
        <f t="shared" si="53"/>
        <v/>
      </c>
      <c r="Y129" s="71" t="str">
        <f t="shared" si="54"/>
        <v/>
      </c>
      <c r="Z129" s="71" t="str">
        <f t="shared" si="55"/>
        <v/>
      </c>
      <c r="AA129" s="71" t="str">
        <f t="shared" si="56"/>
        <v/>
      </c>
      <c r="AB129" s="71" t="str">
        <f t="shared" si="57"/>
        <v/>
      </c>
      <c r="AC129" s="71" t="str">
        <f t="shared" si="58"/>
        <v/>
      </c>
      <c r="AD129" s="71" t="str">
        <f t="shared" si="59"/>
        <v/>
      </c>
      <c r="AE129" s="78" t="str">
        <f t="shared" si="60"/>
        <v/>
      </c>
      <c r="AF129" s="75" t="str">
        <f t="shared" si="61"/>
        <v/>
      </c>
      <c r="AG129" s="71" t="str">
        <f t="shared" si="62"/>
        <v/>
      </c>
      <c r="AH129" s="71" t="str">
        <f t="shared" si="63"/>
        <v/>
      </c>
      <c r="AI129" s="71" t="str">
        <f t="shared" si="64"/>
        <v/>
      </c>
      <c r="AJ129" s="71" t="str">
        <f t="shared" si="65"/>
        <v/>
      </c>
      <c r="AK129" s="71" t="str">
        <f t="shared" si="66"/>
        <v/>
      </c>
      <c r="AL129" s="71" t="str">
        <f t="shared" si="67"/>
        <v/>
      </c>
      <c r="AM129" s="78" t="str">
        <f t="shared" si="68"/>
        <v/>
      </c>
      <c r="AN129" s="75" t="str">
        <f t="shared" si="69"/>
        <v/>
      </c>
      <c r="AO129" s="71" t="str">
        <f t="shared" si="70"/>
        <v/>
      </c>
      <c r="AP129" s="71" t="str">
        <f t="shared" si="71"/>
        <v/>
      </c>
      <c r="AQ129" s="71" t="str">
        <f t="shared" si="72"/>
        <v/>
      </c>
      <c r="AR129" s="71" t="str">
        <f t="shared" si="73"/>
        <v/>
      </c>
      <c r="AS129" s="71" t="str">
        <f t="shared" si="74"/>
        <v/>
      </c>
      <c r="AT129" s="71" t="str">
        <f t="shared" si="75"/>
        <v/>
      </c>
      <c r="AU129" s="76" t="str">
        <f t="shared" si="76"/>
        <v/>
      </c>
      <c r="BF129" s="141">
        <v>29030</v>
      </c>
      <c r="BG129" s="142" t="s">
        <v>1660</v>
      </c>
      <c r="BH129" s="141" t="s">
        <v>478</v>
      </c>
      <c r="BI129" s="141" t="s">
        <v>176</v>
      </c>
      <c r="BJ129" s="141" t="s">
        <v>1661</v>
      </c>
      <c r="BK129" s="141" t="s">
        <v>1662</v>
      </c>
      <c r="BL129" s="141" t="s">
        <v>1659</v>
      </c>
      <c r="BM129" s="141">
        <v>45.956618048199999</v>
      </c>
      <c r="BN129" s="141">
        <v>-70.949261867199994</v>
      </c>
      <c r="BO129" s="141">
        <v>1993</v>
      </c>
      <c r="BP129" s="143"/>
      <c r="BQ129" s="143" t="s">
        <v>17560</v>
      </c>
      <c r="BU129" s="117"/>
      <c r="BV129" s="117"/>
      <c r="BW129" s="117"/>
      <c r="BX129" s="117"/>
      <c r="BY129" s="117"/>
      <c r="BZ129" s="117"/>
      <c r="CA129" t="str">
        <f t="shared" si="88"/>
        <v/>
      </c>
      <c r="CB129" t="str">
        <f t="shared" si="89"/>
        <v/>
      </c>
      <c r="CC129" t="str">
        <f t="shared" si="90"/>
        <v/>
      </c>
      <c r="CD129" t="str">
        <f t="shared" si="91"/>
        <v/>
      </c>
      <c r="CE129" t="str">
        <f t="shared" si="91"/>
        <v/>
      </c>
      <c r="CF129" t="str">
        <f t="shared" si="91"/>
        <v/>
      </c>
      <c r="CG129">
        <f t="shared" si="92"/>
        <v>0</v>
      </c>
    </row>
    <row r="130" spans="1:85" ht="38.25" customHeight="1" x14ac:dyDescent="0.25">
      <c r="A130" s="1" t="str">
        <f t="shared" si="77"/>
        <v/>
      </c>
      <c r="B130" s="32" t="str">
        <f t="shared" si="78"/>
        <v/>
      </c>
      <c r="C130" s="25" t="str">
        <f t="shared" si="79"/>
        <v/>
      </c>
      <c r="D130" s="25" t="str">
        <f t="shared" si="80"/>
        <v/>
      </c>
      <c r="E130" s="25" t="str">
        <f t="shared" si="81"/>
        <v/>
      </c>
      <c r="F130" s="25" t="str">
        <f t="shared" si="82"/>
        <v/>
      </c>
      <c r="G130" s="108" t="str">
        <f t="shared" si="83"/>
        <v/>
      </c>
      <c r="H130" s="108" t="str">
        <f t="shared" si="84"/>
        <v/>
      </c>
      <c r="I130" s="112" t="str">
        <f t="shared" si="85"/>
        <v/>
      </c>
      <c r="J130" s="112"/>
      <c r="K130" s="112"/>
      <c r="L130" s="113"/>
      <c r="M130" s="113"/>
      <c r="N130" s="224" t="str">
        <f t="shared" si="86"/>
        <v/>
      </c>
      <c r="O130" s="225" t="str">
        <f t="shared" si="87"/>
        <v/>
      </c>
      <c r="Q130" s="6">
        <v>128</v>
      </c>
      <c r="R130" s="47" t="str">
        <f t="shared" si="50"/>
        <v>-128</v>
      </c>
      <c r="S130" s="6"/>
      <c r="T130" s="48" t="str">
        <f t="shared" si="51"/>
        <v/>
      </c>
      <c r="U130" s="49" t="str">
        <f t="shared" si="52"/>
        <v/>
      </c>
      <c r="W130" s="51"/>
      <c r="X130" s="75" t="str">
        <f t="shared" si="53"/>
        <v/>
      </c>
      <c r="Y130" s="71" t="str">
        <f t="shared" si="54"/>
        <v/>
      </c>
      <c r="Z130" s="71" t="str">
        <f t="shared" si="55"/>
        <v/>
      </c>
      <c r="AA130" s="71" t="str">
        <f t="shared" si="56"/>
        <v/>
      </c>
      <c r="AB130" s="71" t="str">
        <f t="shared" si="57"/>
        <v/>
      </c>
      <c r="AC130" s="71" t="str">
        <f t="shared" si="58"/>
        <v/>
      </c>
      <c r="AD130" s="71" t="str">
        <f t="shared" si="59"/>
        <v/>
      </c>
      <c r="AE130" s="78" t="str">
        <f t="shared" si="60"/>
        <v/>
      </c>
      <c r="AF130" s="75" t="str">
        <f t="shared" si="61"/>
        <v/>
      </c>
      <c r="AG130" s="71" t="str">
        <f t="shared" si="62"/>
        <v/>
      </c>
      <c r="AH130" s="71" t="str">
        <f t="shared" si="63"/>
        <v/>
      </c>
      <c r="AI130" s="71" t="str">
        <f t="shared" si="64"/>
        <v/>
      </c>
      <c r="AJ130" s="71" t="str">
        <f t="shared" si="65"/>
        <v/>
      </c>
      <c r="AK130" s="71" t="str">
        <f t="shared" si="66"/>
        <v/>
      </c>
      <c r="AL130" s="71" t="str">
        <f t="shared" si="67"/>
        <v/>
      </c>
      <c r="AM130" s="78" t="str">
        <f t="shared" si="68"/>
        <v/>
      </c>
      <c r="AN130" s="75" t="str">
        <f t="shared" si="69"/>
        <v/>
      </c>
      <c r="AO130" s="71" t="str">
        <f t="shared" si="70"/>
        <v/>
      </c>
      <c r="AP130" s="71" t="str">
        <f t="shared" si="71"/>
        <v/>
      </c>
      <c r="AQ130" s="71" t="str">
        <f t="shared" si="72"/>
        <v/>
      </c>
      <c r="AR130" s="71" t="str">
        <f t="shared" si="73"/>
        <v/>
      </c>
      <c r="AS130" s="71" t="str">
        <f t="shared" si="74"/>
        <v/>
      </c>
      <c r="AT130" s="71" t="str">
        <f t="shared" si="75"/>
        <v/>
      </c>
      <c r="AU130" s="76" t="str">
        <f t="shared" si="76"/>
        <v/>
      </c>
      <c r="BF130" s="141">
        <v>29057</v>
      </c>
      <c r="BG130" s="142" t="s">
        <v>1694</v>
      </c>
      <c r="BH130" s="141" t="s">
        <v>478</v>
      </c>
      <c r="BI130" s="141" t="s">
        <v>177</v>
      </c>
      <c r="BJ130" s="141"/>
      <c r="BK130" s="141" t="s">
        <v>1695</v>
      </c>
      <c r="BL130" s="141" t="s">
        <v>1696</v>
      </c>
      <c r="BM130" s="141">
        <v>46.069389999999999</v>
      </c>
      <c r="BN130" s="141">
        <v>-70.517709999999994</v>
      </c>
      <c r="BO130" s="141">
        <v>2005</v>
      </c>
      <c r="BP130" s="143" t="s">
        <v>10147</v>
      </c>
      <c r="BQ130" s="143" t="s">
        <v>17560</v>
      </c>
      <c r="BU130" s="117"/>
      <c r="BV130" s="117"/>
      <c r="BW130" s="117"/>
      <c r="BX130" s="117"/>
      <c r="BY130" s="117"/>
      <c r="BZ130" s="117"/>
      <c r="CA130" t="str">
        <f t="shared" si="88"/>
        <v/>
      </c>
      <c r="CB130" t="str">
        <f t="shared" si="89"/>
        <v/>
      </c>
      <c r="CC130" t="str">
        <f t="shared" si="90"/>
        <v/>
      </c>
      <c r="CD130" t="str">
        <f t="shared" si="91"/>
        <v/>
      </c>
      <c r="CE130" t="str">
        <f t="shared" si="91"/>
        <v/>
      </c>
      <c r="CF130" t="str">
        <f t="shared" si="91"/>
        <v/>
      </c>
      <c r="CG130">
        <f t="shared" si="92"/>
        <v>0</v>
      </c>
    </row>
    <row r="131" spans="1:85" ht="38.25" customHeight="1" x14ac:dyDescent="0.25">
      <c r="A131" s="1" t="str">
        <f t="shared" si="77"/>
        <v/>
      </c>
      <c r="B131" s="32" t="str">
        <f t="shared" si="78"/>
        <v/>
      </c>
      <c r="C131" s="25" t="str">
        <f t="shared" si="79"/>
        <v/>
      </c>
      <c r="D131" s="25" t="str">
        <f t="shared" si="80"/>
        <v/>
      </c>
      <c r="E131" s="25" t="str">
        <f t="shared" si="81"/>
        <v/>
      </c>
      <c r="F131" s="25" t="str">
        <f t="shared" si="82"/>
        <v/>
      </c>
      <c r="G131" s="108" t="str">
        <f t="shared" si="83"/>
        <v/>
      </c>
      <c r="H131" s="108" t="str">
        <f t="shared" si="84"/>
        <v/>
      </c>
      <c r="I131" s="112" t="str">
        <f t="shared" si="85"/>
        <v/>
      </c>
      <c r="J131" s="112"/>
      <c r="K131" s="112"/>
      <c r="L131" s="113"/>
      <c r="M131" s="113"/>
      <c r="N131" s="224" t="str">
        <f t="shared" si="86"/>
        <v/>
      </c>
      <c r="O131" s="225" t="str">
        <f t="shared" si="87"/>
        <v/>
      </c>
      <c r="Q131" s="6">
        <v>129</v>
      </c>
      <c r="R131" s="47" t="str">
        <f t="shared" ref="R131:R194" si="93">Code_geo&amp;"-"&amp;Q131</f>
        <v>-129</v>
      </c>
      <c r="S131" s="6"/>
      <c r="T131" s="48" t="str">
        <f t="shared" ref="T131:T194" si="94">IF(AND(B141=$S$3,(OR(C141=$W$10,C141=$W$11,C141=$W$12,C141=$W$13))),1,"")</f>
        <v/>
      </c>
      <c r="U131" s="49" t="str">
        <f t="shared" ref="U131:U194" si="95">IF(AND(B141=$S$4,(OR(C141=$W$5,C141=$W$6,C141=$W$7,C141=$W$8))),1,"")</f>
        <v/>
      </c>
      <c r="W131" s="51"/>
      <c r="X131" s="75" t="str">
        <f t="shared" si="53"/>
        <v/>
      </c>
      <c r="Y131" s="71" t="str">
        <f t="shared" si="54"/>
        <v/>
      </c>
      <c r="Z131" s="71" t="str">
        <f t="shared" si="55"/>
        <v/>
      </c>
      <c r="AA131" s="71" t="str">
        <f t="shared" si="56"/>
        <v/>
      </c>
      <c r="AB131" s="71" t="str">
        <f t="shared" si="57"/>
        <v/>
      </c>
      <c r="AC131" s="71" t="str">
        <f t="shared" si="58"/>
        <v/>
      </c>
      <c r="AD131" s="71" t="str">
        <f t="shared" si="59"/>
        <v/>
      </c>
      <c r="AE131" s="78" t="str">
        <f t="shared" si="60"/>
        <v/>
      </c>
      <c r="AF131" s="75" t="str">
        <f t="shared" si="61"/>
        <v/>
      </c>
      <c r="AG131" s="71" t="str">
        <f t="shared" si="62"/>
        <v/>
      </c>
      <c r="AH131" s="71" t="str">
        <f t="shared" si="63"/>
        <v/>
      </c>
      <c r="AI131" s="71" t="str">
        <f t="shared" si="64"/>
        <v/>
      </c>
      <c r="AJ131" s="71" t="str">
        <f t="shared" si="65"/>
        <v/>
      </c>
      <c r="AK131" s="71" t="str">
        <f t="shared" si="66"/>
        <v/>
      </c>
      <c r="AL131" s="71" t="str">
        <f t="shared" si="67"/>
        <v/>
      </c>
      <c r="AM131" s="78" t="str">
        <f t="shared" si="68"/>
        <v/>
      </c>
      <c r="AN131" s="75" t="str">
        <f t="shared" si="69"/>
        <v/>
      </c>
      <c r="AO131" s="71" t="str">
        <f t="shared" si="70"/>
        <v/>
      </c>
      <c r="AP131" s="71" t="str">
        <f t="shared" si="71"/>
        <v/>
      </c>
      <c r="AQ131" s="71" t="str">
        <f t="shared" si="72"/>
        <v/>
      </c>
      <c r="AR131" s="71" t="str">
        <f t="shared" si="73"/>
        <v/>
      </c>
      <c r="AS131" s="71" t="str">
        <f t="shared" si="74"/>
        <v/>
      </c>
      <c r="AT131" s="71" t="str">
        <f t="shared" si="75"/>
        <v/>
      </c>
      <c r="AU131" s="76" t="str">
        <f t="shared" si="76"/>
        <v/>
      </c>
      <c r="BF131" s="141">
        <v>29100</v>
      </c>
      <c r="BG131" s="142" t="s">
        <v>2084</v>
      </c>
      <c r="BH131" s="141" t="s">
        <v>180</v>
      </c>
      <c r="BI131" s="141" t="s">
        <v>178</v>
      </c>
      <c r="BJ131" s="141"/>
      <c r="BK131" s="141" t="s">
        <v>1729</v>
      </c>
      <c r="BL131" s="141" t="s">
        <v>27406</v>
      </c>
      <c r="BM131" s="141">
        <v>46.072850000000003</v>
      </c>
      <c r="BN131" s="141">
        <v>-70.783370000000005</v>
      </c>
      <c r="BO131" s="141">
        <v>2005</v>
      </c>
      <c r="BP131" s="143" t="s">
        <v>484</v>
      </c>
      <c r="BQ131" s="143" t="s">
        <v>17560</v>
      </c>
      <c r="BU131" s="117"/>
      <c r="BV131" s="117"/>
      <c r="BW131" s="117"/>
      <c r="BX131" s="117"/>
      <c r="BY131" s="117"/>
      <c r="BZ131" s="117"/>
      <c r="CA131" t="str">
        <f t="shared" si="88"/>
        <v/>
      </c>
      <c r="CB131" t="str">
        <f t="shared" si="89"/>
        <v/>
      </c>
      <c r="CC131" t="str">
        <f t="shared" si="90"/>
        <v/>
      </c>
      <c r="CD131" t="str">
        <f t="shared" si="91"/>
        <v/>
      </c>
      <c r="CE131" t="str">
        <f t="shared" si="91"/>
        <v/>
      </c>
      <c r="CF131" t="str">
        <f t="shared" si="91"/>
        <v/>
      </c>
      <c r="CG131">
        <f t="shared" si="92"/>
        <v>0</v>
      </c>
    </row>
    <row r="132" spans="1:85" ht="38.25" customHeight="1" x14ac:dyDescent="0.25">
      <c r="A132" s="1" t="str">
        <f t="shared" si="77"/>
        <v/>
      </c>
      <c r="B132" s="32" t="str">
        <f t="shared" si="78"/>
        <v/>
      </c>
      <c r="C132" s="25" t="str">
        <f t="shared" si="79"/>
        <v/>
      </c>
      <c r="D132" s="25" t="str">
        <f t="shared" si="80"/>
        <v/>
      </c>
      <c r="E132" s="25" t="str">
        <f t="shared" si="81"/>
        <v/>
      </c>
      <c r="F132" s="25" t="str">
        <f t="shared" si="82"/>
        <v/>
      </c>
      <c r="G132" s="108" t="str">
        <f t="shared" si="83"/>
        <v/>
      </c>
      <c r="H132" s="108" t="str">
        <f t="shared" si="84"/>
        <v/>
      </c>
      <c r="I132" s="112" t="str">
        <f t="shared" si="85"/>
        <v/>
      </c>
      <c r="J132" s="112"/>
      <c r="K132" s="112"/>
      <c r="L132" s="113"/>
      <c r="M132" s="113"/>
      <c r="N132" s="224" t="str">
        <f t="shared" si="86"/>
        <v/>
      </c>
      <c r="O132" s="225" t="str">
        <f t="shared" si="87"/>
        <v/>
      </c>
      <c r="Q132" s="6">
        <v>130</v>
      </c>
      <c r="R132" s="47" t="str">
        <f t="shared" si="93"/>
        <v>-130</v>
      </c>
      <c r="S132" s="6"/>
      <c r="T132" s="48" t="str">
        <f t="shared" si="94"/>
        <v/>
      </c>
      <c r="U132" s="49" t="str">
        <f t="shared" si="95"/>
        <v/>
      </c>
      <c r="W132" s="51"/>
      <c r="X132" s="75" t="str">
        <f t="shared" ref="X132:X195" si="96">IF($C141=$BE$3,$L141+$M141,"")</f>
        <v/>
      </c>
      <c r="Y132" s="71" t="str">
        <f t="shared" ref="Y132:Y195" si="97">IF($C141=$BE$4,$L141+$M141,"")</f>
        <v/>
      </c>
      <c r="Z132" s="71" t="str">
        <f t="shared" ref="Z132:Z195" si="98">IF($C141=$BE$5,$L141+$M141,"")</f>
        <v/>
      </c>
      <c r="AA132" s="71" t="str">
        <f t="shared" ref="AA132:AA195" si="99">IF($C141=$BE$6,$L141+$M141,"")</f>
        <v/>
      </c>
      <c r="AB132" s="71" t="str">
        <f t="shared" ref="AB132:AB195" si="100">IF($C141=$BE$7,$L141+$M141,"")</f>
        <v/>
      </c>
      <c r="AC132" s="71" t="str">
        <f t="shared" ref="AC132:AC195" si="101">IF($C141=$BE$8,$L141+$M141,"")</f>
        <v/>
      </c>
      <c r="AD132" s="71" t="str">
        <f t="shared" ref="AD132:AD195" si="102">IF($C141=$BE$9,$L141+$M141,"")</f>
        <v/>
      </c>
      <c r="AE132" s="78" t="str">
        <f t="shared" ref="AE132:AE195" si="103">IF($C141=$BE$10,$L141+$M141,"")</f>
        <v/>
      </c>
      <c r="AF132" s="75" t="str">
        <f t="shared" ref="AF132:AF195" si="104">IF($C141=$BE$3,IF($J141&gt;0,$L141/$J141,$L141),"")</f>
        <v/>
      </c>
      <c r="AG132" s="71" t="str">
        <f t="shared" ref="AG132:AG195" si="105">IF($C141=$BE$4,IF($J141&gt;0,$L141/$J141,$L141),"")</f>
        <v/>
      </c>
      <c r="AH132" s="71" t="str">
        <f t="shared" ref="AH132:AH195" si="106">IF($C141=$BE$5,IF($J141&gt;0,$L141/$J141,$L141),"")</f>
        <v/>
      </c>
      <c r="AI132" s="71" t="str">
        <f t="shared" ref="AI132:AI195" si="107">IF($C141=$BE$6,IF($J141&gt;0,$L141/$J141,$L141),"")</f>
        <v/>
      </c>
      <c r="AJ132" s="71" t="str">
        <f t="shared" ref="AJ132:AJ195" si="108">IF($C141=$BE$7,IF($J141&gt;0,$L141/$J141,$L141),"")</f>
        <v/>
      </c>
      <c r="AK132" s="71" t="str">
        <f t="shared" ref="AK132:AK195" si="109">IF($C141=$BE$8,IF($J141&gt;0,$L141/$J141,$L141),"")</f>
        <v/>
      </c>
      <c r="AL132" s="71" t="str">
        <f t="shared" ref="AL132:AL195" si="110">IF($C141=$BE$9,IF($J141&gt;0,$L141/$J141,$L141),"")</f>
        <v/>
      </c>
      <c r="AM132" s="78" t="str">
        <f t="shared" ref="AM132:AM195" si="111">IF($C141=$BE$10,IF($J141&gt;0,$L141/$J141,$L141),"")</f>
        <v/>
      </c>
      <c r="AN132" s="75" t="str">
        <f t="shared" ref="AN132:AN195" si="112">IF($C141=$BE$3,IF($K141&gt;0,$M141/$K141,$M141),"")</f>
        <v/>
      </c>
      <c r="AO132" s="71" t="str">
        <f t="shared" ref="AO132:AO195" si="113">IF($C141=$BE$4,IF($K141&gt;0,$M141/$K141,$M141),"")</f>
        <v/>
      </c>
      <c r="AP132" s="71" t="str">
        <f t="shared" ref="AP132:AP195" si="114">IF($C141=$BE$5,IF($K141&gt;0,$M141/$K141,$M141),"")</f>
        <v/>
      </c>
      <c r="AQ132" s="71" t="str">
        <f t="shared" ref="AQ132:AQ195" si="115">IF($C141=$BE$6,IF($K141&gt;0,$M141/$K141,$M141),"")</f>
        <v/>
      </c>
      <c r="AR132" s="71" t="str">
        <f t="shared" ref="AR132:AR195" si="116">IF($C141=$BE$7,IF($K141&gt;0,$M141/$K141,$M141),"")</f>
        <v/>
      </c>
      <c r="AS132" s="71" t="str">
        <f t="shared" ref="AS132:AS195" si="117">IF($C141=$BE$8,IF($K141&gt;0,$M141/$K141,$M141),"")</f>
        <v/>
      </c>
      <c r="AT132" s="71" t="str">
        <f t="shared" ref="AT132:AT195" si="118">IF($C141=$BE$9,IF($K141&gt;0,$M141/$K141,$M141),"")</f>
        <v/>
      </c>
      <c r="AU132" s="76" t="str">
        <f t="shared" ref="AU132:AU195" si="119">IF($C141=$BE$10,IF($K141&gt;0,$M141/$K141,$M141),"")</f>
        <v/>
      </c>
      <c r="BF132" s="141">
        <v>29100</v>
      </c>
      <c r="BG132" s="142" t="s">
        <v>2085</v>
      </c>
      <c r="BH132" s="141" t="s">
        <v>180</v>
      </c>
      <c r="BI132" s="141" t="s">
        <v>191</v>
      </c>
      <c r="BJ132" s="141" t="s">
        <v>2070</v>
      </c>
      <c r="BK132" s="141" t="s">
        <v>1729</v>
      </c>
      <c r="BL132" s="141" t="s">
        <v>27406</v>
      </c>
      <c r="BM132" s="141">
        <v>46.072850000000003</v>
      </c>
      <c r="BN132" s="141">
        <v>-70.783370000000005</v>
      </c>
      <c r="BO132" s="141">
        <v>2005</v>
      </c>
      <c r="BP132" s="143" t="s">
        <v>27651</v>
      </c>
      <c r="BQ132" s="143" t="s">
        <v>17560</v>
      </c>
      <c r="BU132" s="117"/>
      <c r="BV132" s="117"/>
      <c r="BW132" s="117"/>
      <c r="BX132" s="117"/>
      <c r="BY132" s="117"/>
      <c r="BZ132" s="117"/>
      <c r="CA132" t="str">
        <f t="shared" si="88"/>
        <v/>
      </c>
      <c r="CB132" t="str">
        <f t="shared" si="89"/>
        <v/>
      </c>
      <c r="CC132" t="str">
        <f t="shared" si="90"/>
        <v/>
      </c>
      <c r="CD132" t="str">
        <f t="shared" si="91"/>
        <v/>
      </c>
      <c r="CE132" t="str">
        <f t="shared" si="91"/>
        <v/>
      </c>
      <c r="CF132" t="str">
        <f t="shared" si="91"/>
        <v/>
      </c>
      <c r="CG132">
        <f t="shared" si="92"/>
        <v>0</v>
      </c>
    </row>
    <row r="133" spans="1:85" ht="38.25" customHeight="1" x14ac:dyDescent="0.25">
      <c r="A133" s="1" t="str">
        <f t="shared" si="77"/>
        <v/>
      </c>
      <c r="B133" s="32" t="str">
        <f t="shared" si="78"/>
        <v/>
      </c>
      <c r="C133" s="25" t="str">
        <f t="shared" si="79"/>
        <v/>
      </c>
      <c r="D133" s="25" t="str">
        <f t="shared" si="80"/>
        <v/>
      </c>
      <c r="E133" s="25" t="str">
        <f t="shared" si="81"/>
        <v/>
      </c>
      <c r="F133" s="25" t="str">
        <f t="shared" si="82"/>
        <v/>
      </c>
      <c r="G133" s="108" t="str">
        <f t="shared" si="83"/>
        <v/>
      </c>
      <c r="H133" s="108" t="str">
        <f t="shared" si="84"/>
        <v/>
      </c>
      <c r="I133" s="112" t="str">
        <f t="shared" si="85"/>
        <v/>
      </c>
      <c r="J133" s="112"/>
      <c r="K133" s="112"/>
      <c r="L133" s="113"/>
      <c r="M133" s="113"/>
      <c r="N133" s="224" t="str">
        <f t="shared" si="86"/>
        <v/>
      </c>
      <c r="O133" s="225" t="str">
        <f t="shared" si="87"/>
        <v/>
      </c>
      <c r="Q133" s="6">
        <v>131</v>
      </c>
      <c r="R133" s="47" t="str">
        <f t="shared" si="93"/>
        <v>-131</v>
      </c>
      <c r="S133" s="6"/>
      <c r="T133" s="48" t="str">
        <f t="shared" si="94"/>
        <v/>
      </c>
      <c r="U133" s="49" t="str">
        <f t="shared" si="95"/>
        <v/>
      </c>
      <c r="W133" s="51"/>
      <c r="X133" s="75" t="str">
        <f t="shared" si="96"/>
        <v/>
      </c>
      <c r="Y133" s="71" t="str">
        <f t="shared" si="97"/>
        <v/>
      </c>
      <c r="Z133" s="71" t="str">
        <f t="shared" si="98"/>
        <v/>
      </c>
      <c r="AA133" s="71" t="str">
        <f t="shared" si="99"/>
        <v/>
      </c>
      <c r="AB133" s="71" t="str">
        <f t="shared" si="100"/>
        <v/>
      </c>
      <c r="AC133" s="71" t="str">
        <f t="shared" si="101"/>
        <v/>
      </c>
      <c r="AD133" s="71" t="str">
        <f t="shared" si="102"/>
        <v/>
      </c>
      <c r="AE133" s="78" t="str">
        <f t="shared" si="103"/>
        <v/>
      </c>
      <c r="AF133" s="75" t="str">
        <f t="shared" si="104"/>
        <v/>
      </c>
      <c r="AG133" s="71" t="str">
        <f t="shared" si="105"/>
        <v/>
      </c>
      <c r="AH133" s="71" t="str">
        <f t="shared" si="106"/>
        <v/>
      </c>
      <c r="AI133" s="71" t="str">
        <f t="shared" si="107"/>
        <v/>
      </c>
      <c r="AJ133" s="71" t="str">
        <f t="shared" si="108"/>
        <v/>
      </c>
      <c r="AK133" s="71" t="str">
        <f t="shared" si="109"/>
        <v/>
      </c>
      <c r="AL133" s="71" t="str">
        <f t="shared" si="110"/>
        <v/>
      </c>
      <c r="AM133" s="78" t="str">
        <f t="shared" si="111"/>
        <v/>
      </c>
      <c r="AN133" s="75" t="str">
        <f t="shared" si="112"/>
        <v/>
      </c>
      <c r="AO133" s="71" t="str">
        <f t="shared" si="113"/>
        <v/>
      </c>
      <c r="AP133" s="71" t="str">
        <f t="shared" si="114"/>
        <v/>
      </c>
      <c r="AQ133" s="71" t="str">
        <f t="shared" si="115"/>
        <v/>
      </c>
      <c r="AR133" s="71" t="str">
        <f t="shared" si="116"/>
        <v/>
      </c>
      <c r="AS133" s="71" t="str">
        <f t="shared" si="117"/>
        <v/>
      </c>
      <c r="AT133" s="71" t="str">
        <f t="shared" si="118"/>
        <v/>
      </c>
      <c r="AU133" s="76" t="str">
        <f t="shared" si="119"/>
        <v/>
      </c>
      <c r="BF133" s="141">
        <v>29100</v>
      </c>
      <c r="BG133" s="142" t="s">
        <v>2087</v>
      </c>
      <c r="BH133" s="141" t="s">
        <v>180</v>
      </c>
      <c r="BI133" s="141" t="s">
        <v>191</v>
      </c>
      <c r="BJ133" s="141" t="s">
        <v>2074</v>
      </c>
      <c r="BK133" s="141" t="s">
        <v>2089</v>
      </c>
      <c r="BL133" s="141" t="s">
        <v>4736</v>
      </c>
      <c r="BM133" s="141">
        <v>46.065489999999997</v>
      </c>
      <c r="BN133" s="141">
        <v>-70.790639999999996</v>
      </c>
      <c r="BO133" s="141">
        <v>2005</v>
      </c>
      <c r="BP133" s="143" t="s">
        <v>27651</v>
      </c>
      <c r="BQ133" s="143" t="s">
        <v>17560</v>
      </c>
      <c r="BU133" s="117"/>
      <c r="BV133" s="117"/>
      <c r="BW133" s="117"/>
      <c r="BX133" s="117"/>
      <c r="BY133" s="117"/>
      <c r="BZ133" s="117"/>
      <c r="CA133" t="str">
        <f t="shared" si="88"/>
        <v/>
      </c>
      <c r="CB133" t="str">
        <f t="shared" si="89"/>
        <v/>
      </c>
      <c r="CC133" t="str">
        <f t="shared" si="90"/>
        <v/>
      </c>
      <c r="CD133" t="str">
        <f t="shared" si="91"/>
        <v/>
      </c>
      <c r="CE133" t="str">
        <f t="shared" si="91"/>
        <v/>
      </c>
      <c r="CF133" t="str">
        <f t="shared" si="91"/>
        <v/>
      </c>
      <c r="CG133">
        <f t="shared" si="92"/>
        <v>0</v>
      </c>
    </row>
    <row r="134" spans="1:85" ht="38.25" customHeight="1" x14ac:dyDescent="0.25">
      <c r="A134" s="1" t="str">
        <f t="shared" si="77"/>
        <v/>
      </c>
      <c r="B134" s="32" t="str">
        <f t="shared" si="78"/>
        <v/>
      </c>
      <c r="C134" s="25" t="str">
        <f t="shared" si="79"/>
        <v/>
      </c>
      <c r="D134" s="25" t="str">
        <f t="shared" si="80"/>
        <v/>
      </c>
      <c r="E134" s="25" t="str">
        <f t="shared" si="81"/>
        <v/>
      </c>
      <c r="F134" s="25" t="str">
        <f t="shared" si="82"/>
        <v/>
      </c>
      <c r="G134" s="108" t="str">
        <f t="shared" si="83"/>
        <v/>
      </c>
      <c r="H134" s="108" t="str">
        <f t="shared" si="84"/>
        <v/>
      </c>
      <c r="I134" s="112" t="str">
        <f t="shared" si="85"/>
        <v/>
      </c>
      <c r="J134" s="112"/>
      <c r="K134" s="112"/>
      <c r="L134" s="113"/>
      <c r="M134" s="113"/>
      <c r="N134" s="224" t="str">
        <f t="shared" si="86"/>
        <v/>
      </c>
      <c r="O134" s="225" t="str">
        <f t="shared" si="87"/>
        <v/>
      </c>
      <c r="Q134" s="6">
        <v>132</v>
      </c>
      <c r="R134" s="47" t="str">
        <f t="shared" si="93"/>
        <v>-132</v>
      </c>
      <c r="S134" s="6"/>
      <c r="T134" s="48" t="str">
        <f t="shared" si="94"/>
        <v/>
      </c>
      <c r="U134" s="49" t="str">
        <f t="shared" si="95"/>
        <v/>
      </c>
      <c r="W134" s="51"/>
      <c r="X134" s="75" t="str">
        <f t="shared" si="96"/>
        <v/>
      </c>
      <c r="Y134" s="71" t="str">
        <f t="shared" si="97"/>
        <v/>
      </c>
      <c r="Z134" s="71" t="str">
        <f t="shared" si="98"/>
        <v/>
      </c>
      <c r="AA134" s="71" t="str">
        <f t="shared" si="99"/>
        <v/>
      </c>
      <c r="AB134" s="71" t="str">
        <f t="shared" si="100"/>
        <v/>
      </c>
      <c r="AC134" s="71" t="str">
        <f t="shared" si="101"/>
        <v/>
      </c>
      <c r="AD134" s="71" t="str">
        <f t="shared" si="102"/>
        <v/>
      </c>
      <c r="AE134" s="78" t="str">
        <f t="shared" si="103"/>
        <v/>
      </c>
      <c r="AF134" s="75" t="str">
        <f t="shared" si="104"/>
        <v/>
      </c>
      <c r="AG134" s="71" t="str">
        <f t="shared" si="105"/>
        <v/>
      </c>
      <c r="AH134" s="71" t="str">
        <f t="shared" si="106"/>
        <v/>
      </c>
      <c r="AI134" s="71" t="str">
        <f t="shared" si="107"/>
        <v/>
      </c>
      <c r="AJ134" s="71" t="str">
        <f t="shared" si="108"/>
        <v/>
      </c>
      <c r="AK134" s="71" t="str">
        <f t="shared" si="109"/>
        <v/>
      </c>
      <c r="AL134" s="71" t="str">
        <f t="shared" si="110"/>
        <v/>
      </c>
      <c r="AM134" s="78" t="str">
        <f t="shared" si="111"/>
        <v/>
      </c>
      <c r="AN134" s="75" t="str">
        <f t="shared" si="112"/>
        <v/>
      </c>
      <c r="AO134" s="71" t="str">
        <f t="shared" si="113"/>
        <v/>
      </c>
      <c r="AP134" s="71" t="str">
        <f t="shared" si="114"/>
        <v/>
      </c>
      <c r="AQ134" s="71" t="str">
        <f t="shared" si="115"/>
        <v/>
      </c>
      <c r="AR134" s="71" t="str">
        <f t="shared" si="116"/>
        <v/>
      </c>
      <c r="AS134" s="71" t="str">
        <f t="shared" si="117"/>
        <v/>
      </c>
      <c r="AT134" s="71" t="str">
        <f t="shared" si="118"/>
        <v/>
      </c>
      <c r="AU134" s="76" t="str">
        <f t="shared" si="119"/>
        <v/>
      </c>
      <c r="BF134" s="141">
        <v>29100</v>
      </c>
      <c r="BG134" s="142" t="s">
        <v>2135</v>
      </c>
      <c r="BH134" s="141" t="s">
        <v>180</v>
      </c>
      <c r="BI134" s="141" t="s">
        <v>191</v>
      </c>
      <c r="BJ134" s="141" t="s">
        <v>3133</v>
      </c>
      <c r="BK134" s="141" t="s">
        <v>2137</v>
      </c>
      <c r="BL134" s="141" t="s">
        <v>27407</v>
      </c>
      <c r="BM134" s="141">
        <v>46.077519000000002</v>
      </c>
      <c r="BN134" s="141">
        <v>-70.792199999999994</v>
      </c>
      <c r="BO134" s="141">
        <v>2005</v>
      </c>
      <c r="BP134" s="143" t="s">
        <v>27651</v>
      </c>
      <c r="BQ134" s="143" t="s">
        <v>17560</v>
      </c>
      <c r="BU134" s="117"/>
      <c r="BV134" s="117"/>
      <c r="BW134" s="117"/>
      <c r="BX134" s="117"/>
      <c r="BY134" s="117"/>
      <c r="BZ134" s="117"/>
      <c r="CA134" t="str">
        <f t="shared" si="88"/>
        <v/>
      </c>
      <c r="CB134" t="str">
        <f t="shared" si="89"/>
        <v/>
      </c>
      <c r="CC134" t="str">
        <f t="shared" si="90"/>
        <v/>
      </c>
      <c r="CD134" t="str">
        <f t="shared" si="91"/>
        <v/>
      </c>
      <c r="CE134" t="str">
        <f t="shared" si="91"/>
        <v/>
      </c>
      <c r="CF134" t="str">
        <f t="shared" si="91"/>
        <v/>
      </c>
      <c r="CG134">
        <f t="shared" si="92"/>
        <v>0</v>
      </c>
    </row>
    <row r="135" spans="1:85" ht="38.25" customHeight="1" x14ac:dyDescent="0.25">
      <c r="A135" s="1" t="str">
        <f t="shared" si="77"/>
        <v/>
      </c>
      <c r="B135" s="32" t="str">
        <f t="shared" si="78"/>
        <v/>
      </c>
      <c r="C135" s="25" t="str">
        <f t="shared" si="79"/>
        <v/>
      </c>
      <c r="D135" s="25" t="str">
        <f t="shared" si="80"/>
        <v/>
      </c>
      <c r="E135" s="25" t="str">
        <f t="shared" si="81"/>
        <v/>
      </c>
      <c r="F135" s="25" t="str">
        <f t="shared" si="82"/>
        <v/>
      </c>
      <c r="G135" s="108" t="str">
        <f t="shared" si="83"/>
        <v/>
      </c>
      <c r="H135" s="108" t="str">
        <f t="shared" si="84"/>
        <v/>
      </c>
      <c r="I135" s="112" t="str">
        <f t="shared" si="85"/>
        <v/>
      </c>
      <c r="J135" s="112"/>
      <c r="K135" s="112"/>
      <c r="L135" s="113"/>
      <c r="M135" s="113"/>
      <c r="N135" s="224" t="str">
        <f t="shared" si="86"/>
        <v/>
      </c>
      <c r="O135" s="225" t="str">
        <f t="shared" si="87"/>
        <v/>
      </c>
      <c r="Q135" s="6">
        <v>133</v>
      </c>
      <c r="R135" s="47" t="str">
        <f t="shared" si="93"/>
        <v>-133</v>
      </c>
      <c r="S135" s="6"/>
      <c r="T135" s="48" t="str">
        <f t="shared" si="94"/>
        <v/>
      </c>
      <c r="U135" s="49" t="str">
        <f t="shared" si="95"/>
        <v/>
      </c>
      <c r="W135" s="51"/>
      <c r="X135" s="75" t="str">
        <f t="shared" si="96"/>
        <v/>
      </c>
      <c r="Y135" s="71" t="str">
        <f t="shared" si="97"/>
        <v/>
      </c>
      <c r="Z135" s="71" t="str">
        <f t="shared" si="98"/>
        <v/>
      </c>
      <c r="AA135" s="71" t="str">
        <f t="shared" si="99"/>
        <v/>
      </c>
      <c r="AB135" s="71" t="str">
        <f t="shared" si="100"/>
        <v/>
      </c>
      <c r="AC135" s="71" t="str">
        <f t="shared" si="101"/>
        <v/>
      </c>
      <c r="AD135" s="71" t="str">
        <f t="shared" si="102"/>
        <v/>
      </c>
      <c r="AE135" s="78" t="str">
        <f t="shared" si="103"/>
        <v/>
      </c>
      <c r="AF135" s="75" t="str">
        <f t="shared" si="104"/>
        <v/>
      </c>
      <c r="AG135" s="71" t="str">
        <f t="shared" si="105"/>
        <v/>
      </c>
      <c r="AH135" s="71" t="str">
        <f t="shared" si="106"/>
        <v/>
      </c>
      <c r="AI135" s="71" t="str">
        <f t="shared" si="107"/>
        <v/>
      </c>
      <c r="AJ135" s="71" t="str">
        <f t="shared" si="108"/>
        <v/>
      </c>
      <c r="AK135" s="71" t="str">
        <f t="shared" si="109"/>
        <v/>
      </c>
      <c r="AL135" s="71" t="str">
        <f t="shared" si="110"/>
        <v/>
      </c>
      <c r="AM135" s="78" t="str">
        <f t="shared" si="111"/>
        <v/>
      </c>
      <c r="AN135" s="75" t="str">
        <f t="shared" si="112"/>
        <v/>
      </c>
      <c r="AO135" s="71" t="str">
        <f t="shared" si="113"/>
        <v/>
      </c>
      <c r="AP135" s="71" t="str">
        <f t="shared" si="114"/>
        <v/>
      </c>
      <c r="AQ135" s="71" t="str">
        <f t="shared" si="115"/>
        <v/>
      </c>
      <c r="AR135" s="71" t="str">
        <f t="shared" si="116"/>
        <v/>
      </c>
      <c r="AS135" s="71" t="str">
        <f t="shared" si="117"/>
        <v/>
      </c>
      <c r="AT135" s="71" t="str">
        <f t="shared" si="118"/>
        <v/>
      </c>
      <c r="AU135" s="76" t="str">
        <f t="shared" si="119"/>
        <v/>
      </c>
      <c r="BF135" s="141">
        <v>58227</v>
      </c>
      <c r="BG135" s="142" t="s">
        <v>2162</v>
      </c>
      <c r="BH135" s="141" t="s">
        <v>180</v>
      </c>
      <c r="BI135" s="141" t="s">
        <v>191</v>
      </c>
      <c r="BJ135" s="141" t="s">
        <v>2163</v>
      </c>
      <c r="BK135" s="141" t="s">
        <v>2164</v>
      </c>
      <c r="BL135" s="141" t="s">
        <v>2165</v>
      </c>
      <c r="BM135" s="141">
        <v>45.551699999999997</v>
      </c>
      <c r="BN135" s="141">
        <v>-73.5</v>
      </c>
      <c r="BO135" s="141">
        <v>1987</v>
      </c>
      <c r="BP135" s="143" t="s">
        <v>23939</v>
      </c>
      <c r="BQ135" s="143" t="s">
        <v>26794</v>
      </c>
      <c r="BU135" s="117"/>
      <c r="BV135" s="117"/>
      <c r="BW135" s="117"/>
      <c r="BX135" s="117"/>
      <c r="BY135" s="117"/>
      <c r="BZ135" s="117"/>
      <c r="CA135" t="str">
        <f t="shared" si="88"/>
        <v/>
      </c>
      <c r="CB135" t="str">
        <f t="shared" si="89"/>
        <v/>
      </c>
      <c r="CC135" t="str">
        <f t="shared" si="90"/>
        <v/>
      </c>
      <c r="CD135" t="str">
        <f t="shared" si="91"/>
        <v/>
      </c>
      <c r="CE135" t="str">
        <f t="shared" si="91"/>
        <v/>
      </c>
      <c r="CF135" t="str">
        <f t="shared" si="91"/>
        <v/>
      </c>
      <c r="CG135">
        <f t="shared" si="92"/>
        <v>0</v>
      </c>
    </row>
    <row r="136" spans="1:85" ht="38.25" customHeight="1" x14ac:dyDescent="0.25">
      <c r="A136" s="1" t="str">
        <f t="shared" si="77"/>
        <v/>
      </c>
      <c r="B136" s="32" t="str">
        <f t="shared" si="78"/>
        <v/>
      </c>
      <c r="C136" s="25" t="str">
        <f t="shared" si="79"/>
        <v/>
      </c>
      <c r="D136" s="25" t="str">
        <f t="shared" si="80"/>
        <v/>
      </c>
      <c r="E136" s="25" t="str">
        <f t="shared" si="81"/>
        <v/>
      </c>
      <c r="F136" s="25" t="str">
        <f t="shared" si="82"/>
        <v/>
      </c>
      <c r="G136" s="108" t="str">
        <f t="shared" si="83"/>
        <v/>
      </c>
      <c r="H136" s="108" t="str">
        <f t="shared" si="84"/>
        <v/>
      </c>
      <c r="I136" s="112" t="str">
        <f t="shared" si="85"/>
        <v/>
      </c>
      <c r="J136" s="112"/>
      <c r="K136" s="112"/>
      <c r="L136" s="113"/>
      <c r="M136" s="113"/>
      <c r="N136" s="224" t="str">
        <f t="shared" si="86"/>
        <v/>
      </c>
      <c r="O136" s="225" t="str">
        <f t="shared" si="87"/>
        <v/>
      </c>
      <c r="Q136" s="6">
        <v>134</v>
      </c>
      <c r="R136" s="47" t="str">
        <f t="shared" si="93"/>
        <v>-134</v>
      </c>
      <c r="S136" s="6"/>
      <c r="T136" s="48" t="str">
        <f t="shared" si="94"/>
        <v/>
      </c>
      <c r="U136" s="49" t="str">
        <f t="shared" si="95"/>
        <v/>
      </c>
      <c r="W136" s="51"/>
      <c r="X136" s="75" t="str">
        <f t="shared" si="96"/>
        <v/>
      </c>
      <c r="Y136" s="71" t="str">
        <f t="shared" si="97"/>
        <v/>
      </c>
      <c r="Z136" s="71" t="str">
        <f t="shared" si="98"/>
        <v/>
      </c>
      <c r="AA136" s="71" t="str">
        <f t="shared" si="99"/>
        <v/>
      </c>
      <c r="AB136" s="71" t="str">
        <f t="shared" si="100"/>
        <v/>
      </c>
      <c r="AC136" s="71" t="str">
        <f t="shared" si="101"/>
        <v/>
      </c>
      <c r="AD136" s="71" t="str">
        <f t="shared" si="102"/>
        <v/>
      </c>
      <c r="AE136" s="78" t="str">
        <f t="shared" si="103"/>
        <v/>
      </c>
      <c r="AF136" s="75" t="str">
        <f t="shared" si="104"/>
        <v/>
      </c>
      <c r="AG136" s="71" t="str">
        <f t="shared" si="105"/>
        <v/>
      </c>
      <c r="AH136" s="71" t="str">
        <f t="shared" si="106"/>
        <v/>
      </c>
      <c r="AI136" s="71" t="str">
        <f t="shared" si="107"/>
        <v/>
      </c>
      <c r="AJ136" s="71" t="str">
        <f t="shared" si="108"/>
        <v/>
      </c>
      <c r="AK136" s="71" t="str">
        <f t="shared" si="109"/>
        <v/>
      </c>
      <c r="AL136" s="71" t="str">
        <f t="shared" si="110"/>
        <v/>
      </c>
      <c r="AM136" s="78" t="str">
        <f t="shared" si="111"/>
        <v/>
      </c>
      <c r="AN136" s="75" t="str">
        <f t="shared" si="112"/>
        <v/>
      </c>
      <c r="AO136" s="71" t="str">
        <f t="shared" si="113"/>
        <v/>
      </c>
      <c r="AP136" s="71" t="str">
        <f t="shared" si="114"/>
        <v/>
      </c>
      <c r="AQ136" s="71" t="str">
        <f t="shared" si="115"/>
        <v/>
      </c>
      <c r="AR136" s="71" t="str">
        <f t="shared" si="116"/>
        <v/>
      </c>
      <c r="AS136" s="71" t="str">
        <f t="shared" si="117"/>
        <v/>
      </c>
      <c r="AT136" s="71" t="str">
        <f t="shared" si="118"/>
        <v/>
      </c>
      <c r="AU136" s="76" t="str">
        <f t="shared" si="119"/>
        <v/>
      </c>
      <c r="BF136" s="141">
        <v>58227</v>
      </c>
      <c r="BG136" s="142" t="s">
        <v>2166</v>
      </c>
      <c r="BH136" s="141" t="s">
        <v>180</v>
      </c>
      <c r="BI136" s="141" t="s">
        <v>191</v>
      </c>
      <c r="BJ136" s="141" t="s">
        <v>2167</v>
      </c>
      <c r="BK136" s="141" t="s">
        <v>2168</v>
      </c>
      <c r="BL136" s="141" t="s">
        <v>2167</v>
      </c>
      <c r="BM136" s="141">
        <v>45.577800000000003</v>
      </c>
      <c r="BN136" s="141">
        <v>-73.475999999999999</v>
      </c>
      <c r="BO136" s="141">
        <v>1987</v>
      </c>
      <c r="BP136" s="143" t="s">
        <v>23939</v>
      </c>
      <c r="BQ136" s="143" t="s">
        <v>26794</v>
      </c>
      <c r="BU136" s="117"/>
      <c r="BV136" s="117"/>
      <c r="BW136" s="117"/>
      <c r="BX136" s="117"/>
      <c r="BY136" s="117"/>
      <c r="BZ136" s="117"/>
      <c r="CA136" t="str">
        <f t="shared" si="88"/>
        <v/>
      </c>
      <c r="CB136" t="str">
        <f t="shared" si="89"/>
        <v/>
      </c>
      <c r="CC136" t="str">
        <f t="shared" si="90"/>
        <v/>
      </c>
      <c r="CD136" t="str">
        <f t="shared" si="91"/>
        <v/>
      </c>
      <c r="CE136" t="str">
        <f t="shared" si="91"/>
        <v/>
      </c>
      <c r="CF136" t="str">
        <f t="shared" si="91"/>
        <v/>
      </c>
      <c r="CG136">
        <f t="shared" si="92"/>
        <v>0</v>
      </c>
    </row>
    <row r="137" spans="1:85" ht="38.25" customHeight="1" x14ac:dyDescent="0.25">
      <c r="A137" s="1" t="str">
        <f t="shared" si="77"/>
        <v/>
      </c>
      <c r="B137" s="32" t="str">
        <f t="shared" si="78"/>
        <v/>
      </c>
      <c r="C137" s="25" t="str">
        <f t="shared" si="79"/>
        <v/>
      </c>
      <c r="D137" s="25" t="str">
        <f t="shared" si="80"/>
        <v/>
      </c>
      <c r="E137" s="25" t="str">
        <f t="shared" si="81"/>
        <v/>
      </c>
      <c r="F137" s="25" t="str">
        <f t="shared" si="82"/>
        <v/>
      </c>
      <c r="G137" s="108" t="str">
        <f t="shared" si="83"/>
        <v/>
      </c>
      <c r="H137" s="108" t="str">
        <f t="shared" si="84"/>
        <v/>
      </c>
      <c r="I137" s="112" t="str">
        <f t="shared" si="85"/>
        <v/>
      </c>
      <c r="J137" s="112"/>
      <c r="K137" s="112"/>
      <c r="L137" s="113"/>
      <c r="M137" s="113"/>
      <c r="N137" s="224" t="str">
        <f t="shared" si="86"/>
        <v/>
      </c>
      <c r="O137" s="225" t="str">
        <f t="shared" si="87"/>
        <v/>
      </c>
      <c r="Q137" s="6">
        <v>135</v>
      </c>
      <c r="R137" s="47" t="str">
        <f t="shared" si="93"/>
        <v>-135</v>
      </c>
      <c r="S137" s="6"/>
      <c r="T137" s="48" t="str">
        <f t="shared" si="94"/>
        <v/>
      </c>
      <c r="U137" s="49" t="str">
        <f t="shared" si="95"/>
        <v/>
      </c>
      <c r="W137" s="51"/>
      <c r="X137" s="75" t="str">
        <f t="shared" si="96"/>
        <v/>
      </c>
      <c r="Y137" s="71" t="str">
        <f t="shared" si="97"/>
        <v/>
      </c>
      <c r="Z137" s="71" t="str">
        <f t="shared" si="98"/>
        <v/>
      </c>
      <c r="AA137" s="71" t="str">
        <f t="shared" si="99"/>
        <v/>
      </c>
      <c r="AB137" s="71" t="str">
        <f t="shared" si="100"/>
        <v/>
      </c>
      <c r="AC137" s="71" t="str">
        <f t="shared" si="101"/>
        <v/>
      </c>
      <c r="AD137" s="71" t="str">
        <f t="shared" si="102"/>
        <v/>
      </c>
      <c r="AE137" s="78" t="str">
        <f t="shared" si="103"/>
        <v/>
      </c>
      <c r="AF137" s="75" t="str">
        <f t="shared" si="104"/>
        <v/>
      </c>
      <c r="AG137" s="71" t="str">
        <f t="shared" si="105"/>
        <v/>
      </c>
      <c r="AH137" s="71" t="str">
        <f t="shared" si="106"/>
        <v/>
      </c>
      <c r="AI137" s="71" t="str">
        <f t="shared" si="107"/>
        <v/>
      </c>
      <c r="AJ137" s="71" t="str">
        <f t="shared" si="108"/>
        <v/>
      </c>
      <c r="AK137" s="71" t="str">
        <f t="shared" si="109"/>
        <v/>
      </c>
      <c r="AL137" s="71" t="str">
        <f t="shared" si="110"/>
        <v/>
      </c>
      <c r="AM137" s="78" t="str">
        <f t="shared" si="111"/>
        <v/>
      </c>
      <c r="AN137" s="75" t="str">
        <f t="shared" si="112"/>
        <v/>
      </c>
      <c r="AO137" s="71" t="str">
        <f t="shared" si="113"/>
        <v/>
      </c>
      <c r="AP137" s="71" t="str">
        <f t="shared" si="114"/>
        <v/>
      </c>
      <c r="AQ137" s="71" t="str">
        <f t="shared" si="115"/>
        <v/>
      </c>
      <c r="AR137" s="71" t="str">
        <f t="shared" si="116"/>
        <v/>
      </c>
      <c r="AS137" s="71" t="str">
        <f t="shared" si="117"/>
        <v/>
      </c>
      <c r="AT137" s="71" t="str">
        <f t="shared" si="118"/>
        <v/>
      </c>
      <c r="AU137" s="76" t="str">
        <f t="shared" si="119"/>
        <v/>
      </c>
      <c r="BF137" s="141">
        <v>58227</v>
      </c>
      <c r="BG137" s="142" t="s">
        <v>2169</v>
      </c>
      <c r="BH137" s="141" t="s">
        <v>180</v>
      </c>
      <c r="BI137" s="141" t="s">
        <v>191</v>
      </c>
      <c r="BJ137" s="141" t="s">
        <v>2170</v>
      </c>
      <c r="BK137" s="141" t="s">
        <v>2171</v>
      </c>
      <c r="BL137" s="141" t="s">
        <v>2165</v>
      </c>
      <c r="BM137" s="141">
        <v>45.5212</v>
      </c>
      <c r="BN137" s="141">
        <v>-73.521000000000001</v>
      </c>
      <c r="BO137" s="141">
        <v>1987</v>
      </c>
      <c r="BP137" s="143" t="s">
        <v>23939</v>
      </c>
      <c r="BQ137" s="143" t="s">
        <v>26794</v>
      </c>
      <c r="BU137" s="117"/>
      <c r="BV137" s="117"/>
      <c r="BW137" s="117"/>
      <c r="BX137" s="117"/>
      <c r="BY137" s="117"/>
      <c r="BZ137" s="117"/>
      <c r="CA137" t="str">
        <f t="shared" si="88"/>
        <v/>
      </c>
      <c r="CB137" t="str">
        <f t="shared" si="89"/>
        <v/>
      </c>
      <c r="CC137" t="str">
        <f t="shared" si="90"/>
        <v/>
      </c>
      <c r="CD137" t="str">
        <f t="shared" si="91"/>
        <v/>
      </c>
      <c r="CE137" t="str">
        <f t="shared" si="91"/>
        <v/>
      </c>
      <c r="CF137" t="str">
        <f t="shared" si="91"/>
        <v/>
      </c>
      <c r="CG137">
        <f t="shared" si="92"/>
        <v>0</v>
      </c>
    </row>
    <row r="138" spans="1:85" ht="38.25" customHeight="1" x14ac:dyDescent="0.25">
      <c r="A138" s="1" t="str">
        <f t="shared" si="77"/>
        <v/>
      </c>
      <c r="B138" s="32" t="str">
        <f t="shared" si="78"/>
        <v/>
      </c>
      <c r="C138" s="25" t="str">
        <f t="shared" si="79"/>
        <v/>
      </c>
      <c r="D138" s="25" t="str">
        <f t="shared" si="80"/>
        <v/>
      </c>
      <c r="E138" s="25" t="str">
        <f t="shared" si="81"/>
        <v/>
      </c>
      <c r="F138" s="25" t="str">
        <f t="shared" si="82"/>
        <v/>
      </c>
      <c r="G138" s="108" t="str">
        <f t="shared" si="83"/>
        <v/>
      </c>
      <c r="H138" s="108" t="str">
        <f t="shared" si="84"/>
        <v/>
      </c>
      <c r="I138" s="112" t="str">
        <f t="shared" si="85"/>
        <v/>
      </c>
      <c r="J138" s="112"/>
      <c r="K138" s="112"/>
      <c r="L138" s="113"/>
      <c r="M138" s="113"/>
      <c r="N138" s="224" t="str">
        <f t="shared" si="86"/>
        <v/>
      </c>
      <c r="O138" s="225" t="str">
        <f t="shared" si="87"/>
        <v/>
      </c>
      <c r="Q138" s="6">
        <v>136</v>
      </c>
      <c r="R138" s="47" t="str">
        <f t="shared" si="93"/>
        <v>-136</v>
      </c>
      <c r="S138" s="6"/>
      <c r="T138" s="48" t="str">
        <f t="shared" si="94"/>
        <v/>
      </c>
      <c r="U138" s="49" t="str">
        <f t="shared" si="95"/>
        <v/>
      </c>
      <c r="W138" s="51"/>
      <c r="X138" s="75" t="str">
        <f t="shared" si="96"/>
        <v/>
      </c>
      <c r="Y138" s="71" t="str">
        <f t="shared" si="97"/>
        <v/>
      </c>
      <c r="Z138" s="71" t="str">
        <f t="shared" si="98"/>
        <v/>
      </c>
      <c r="AA138" s="71" t="str">
        <f t="shared" si="99"/>
        <v/>
      </c>
      <c r="AB138" s="71" t="str">
        <f t="shared" si="100"/>
        <v/>
      </c>
      <c r="AC138" s="71" t="str">
        <f t="shared" si="101"/>
        <v/>
      </c>
      <c r="AD138" s="71" t="str">
        <f t="shared" si="102"/>
        <v/>
      </c>
      <c r="AE138" s="78" t="str">
        <f t="shared" si="103"/>
        <v/>
      </c>
      <c r="AF138" s="75" t="str">
        <f t="shared" si="104"/>
        <v/>
      </c>
      <c r="AG138" s="71" t="str">
        <f t="shared" si="105"/>
        <v/>
      </c>
      <c r="AH138" s="71" t="str">
        <f t="shared" si="106"/>
        <v/>
      </c>
      <c r="AI138" s="71" t="str">
        <f t="shared" si="107"/>
        <v/>
      </c>
      <c r="AJ138" s="71" t="str">
        <f t="shared" si="108"/>
        <v/>
      </c>
      <c r="AK138" s="71" t="str">
        <f t="shared" si="109"/>
        <v/>
      </c>
      <c r="AL138" s="71" t="str">
        <f t="shared" si="110"/>
        <v/>
      </c>
      <c r="AM138" s="78" t="str">
        <f t="shared" si="111"/>
        <v/>
      </c>
      <c r="AN138" s="75" t="str">
        <f t="shared" si="112"/>
        <v/>
      </c>
      <c r="AO138" s="71" t="str">
        <f t="shared" si="113"/>
        <v/>
      </c>
      <c r="AP138" s="71" t="str">
        <f t="shared" si="114"/>
        <v/>
      </c>
      <c r="AQ138" s="71" t="str">
        <f t="shared" si="115"/>
        <v/>
      </c>
      <c r="AR138" s="71" t="str">
        <f t="shared" si="116"/>
        <v/>
      </c>
      <c r="AS138" s="71" t="str">
        <f t="shared" si="117"/>
        <v/>
      </c>
      <c r="AT138" s="71" t="str">
        <f t="shared" si="118"/>
        <v/>
      </c>
      <c r="AU138" s="76" t="str">
        <f t="shared" si="119"/>
        <v/>
      </c>
      <c r="BF138" s="141">
        <v>29057</v>
      </c>
      <c r="BG138" s="142" t="s">
        <v>1697</v>
      </c>
      <c r="BH138" s="141" t="s">
        <v>180</v>
      </c>
      <c r="BI138" s="141" t="s">
        <v>178</v>
      </c>
      <c r="BJ138" s="141"/>
      <c r="BK138" s="141" t="s">
        <v>1698</v>
      </c>
      <c r="BL138" s="141" t="s">
        <v>1699</v>
      </c>
      <c r="BM138" s="141">
        <v>46.05621</v>
      </c>
      <c r="BN138" s="141">
        <v>-70.540649999999999</v>
      </c>
      <c r="BO138" s="141">
        <v>1986</v>
      </c>
      <c r="BP138" s="143" t="s">
        <v>484</v>
      </c>
      <c r="BQ138" s="143" t="s">
        <v>17560</v>
      </c>
      <c r="BU138" s="117"/>
      <c r="BV138" s="117"/>
      <c r="BW138" s="117"/>
      <c r="BX138" s="117"/>
      <c r="BY138" s="117"/>
      <c r="BZ138" s="117"/>
      <c r="CA138" t="str">
        <f t="shared" si="88"/>
        <v/>
      </c>
      <c r="CB138" t="str">
        <f t="shared" si="89"/>
        <v/>
      </c>
      <c r="CC138" t="str">
        <f t="shared" si="90"/>
        <v/>
      </c>
      <c r="CD138" t="str">
        <f t="shared" si="91"/>
        <v/>
      </c>
      <c r="CE138" t="str">
        <f t="shared" si="91"/>
        <v/>
      </c>
      <c r="CF138" t="str">
        <f t="shared" si="91"/>
        <v/>
      </c>
      <c r="CG138">
        <f t="shared" si="92"/>
        <v>0</v>
      </c>
    </row>
    <row r="139" spans="1:85" ht="38.25" customHeight="1" x14ac:dyDescent="0.25">
      <c r="A139" s="1" t="str">
        <f t="shared" si="77"/>
        <v/>
      </c>
      <c r="B139" s="32" t="str">
        <f t="shared" si="78"/>
        <v/>
      </c>
      <c r="C139" s="25" t="str">
        <f t="shared" si="79"/>
        <v/>
      </c>
      <c r="D139" s="25" t="str">
        <f t="shared" si="80"/>
        <v/>
      </c>
      <c r="E139" s="25" t="str">
        <f t="shared" si="81"/>
        <v/>
      </c>
      <c r="F139" s="25" t="str">
        <f t="shared" si="82"/>
        <v/>
      </c>
      <c r="G139" s="108" t="str">
        <f t="shared" si="83"/>
        <v/>
      </c>
      <c r="H139" s="108" t="str">
        <f t="shared" si="84"/>
        <v/>
      </c>
      <c r="I139" s="112" t="str">
        <f t="shared" si="85"/>
        <v/>
      </c>
      <c r="J139" s="112"/>
      <c r="K139" s="112"/>
      <c r="L139" s="113"/>
      <c r="M139" s="113"/>
      <c r="N139" s="224" t="str">
        <f t="shared" si="86"/>
        <v/>
      </c>
      <c r="O139" s="225" t="str">
        <f t="shared" si="87"/>
        <v/>
      </c>
      <c r="Q139" s="6">
        <v>137</v>
      </c>
      <c r="R139" s="47" t="str">
        <f t="shared" si="93"/>
        <v>-137</v>
      </c>
      <c r="S139" s="6"/>
      <c r="T139" s="48" t="str">
        <f t="shared" si="94"/>
        <v/>
      </c>
      <c r="U139" s="49" t="str">
        <f t="shared" si="95"/>
        <v/>
      </c>
      <c r="W139" s="51"/>
      <c r="X139" s="75" t="str">
        <f t="shared" si="96"/>
        <v/>
      </c>
      <c r="Y139" s="71" t="str">
        <f t="shared" si="97"/>
        <v/>
      </c>
      <c r="Z139" s="71" t="str">
        <f t="shared" si="98"/>
        <v/>
      </c>
      <c r="AA139" s="71" t="str">
        <f t="shared" si="99"/>
        <v/>
      </c>
      <c r="AB139" s="71" t="str">
        <f t="shared" si="100"/>
        <v/>
      </c>
      <c r="AC139" s="71" t="str">
        <f t="shared" si="101"/>
        <v/>
      </c>
      <c r="AD139" s="71" t="str">
        <f t="shared" si="102"/>
        <v/>
      </c>
      <c r="AE139" s="78" t="str">
        <f t="shared" si="103"/>
        <v/>
      </c>
      <c r="AF139" s="75" t="str">
        <f t="shared" si="104"/>
        <v/>
      </c>
      <c r="AG139" s="71" t="str">
        <f t="shared" si="105"/>
        <v/>
      </c>
      <c r="AH139" s="71" t="str">
        <f t="shared" si="106"/>
        <v/>
      </c>
      <c r="AI139" s="71" t="str">
        <f t="shared" si="107"/>
        <v/>
      </c>
      <c r="AJ139" s="71" t="str">
        <f t="shared" si="108"/>
        <v/>
      </c>
      <c r="AK139" s="71" t="str">
        <f t="shared" si="109"/>
        <v/>
      </c>
      <c r="AL139" s="71" t="str">
        <f t="shared" si="110"/>
        <v/>
      </c>
      <c r="AM139" s="78" t="str">
        <f t="shared" si="111"/>
        <v/>
      </c>
      <c r="AN139" s="75" t="str">
        <f t="shared" si="112"/>
        <v/>
      </c>
      <c r="AO139" s="71" t="str">
        <f t="shared" si="113"/>
        <v/>
      </c>
      <c r="AP139" s="71" t="str">
        <f t="shared" si="114"/>
        <v/>
      </c>
      <c r="AQ139" s="71" t="str">
        <f t="shared" si="115"/>
        <v/>
      </c>
      <c r="AR139" s="71" t="str">
        <f t="shared" si="116"/>
        <v/>
      </c>
      <c r="AS139" s="71" t="str">
        <f t="shared" si="117"/>
        <v/>
      </c>
      <c r="AT139" s="71" t="str">
        <f t="shared" si="118"/>
        <v/>
      </c>
      <c r="AU139" s="76" t="str">
        <f t="shared" si="119"/>
        <v/>
      </c>
      <c r="BF139" s="141">
        <v>29057</v>
      </c>
      <c r="BG139" s="142" t="s">
        <v>2091</v>
      </c>
      <c r="BH139" s="141" t="s">
        <v>180</v>
      </c>
      <c r="BI139" s="141" t="s">
        <v>191</v>
      </c>
      <c r="BJ139" s="141" t="s">
        <v>191</v>
      </c>
      <c r="BK139" s="141" t="s">
        <v>2092</v>
      </c>
      <c r="BL139" s="141" t="s">
        <v>1665</v>
      </c>
      <c r="BM139" s="141">
        <v>46.080689999999997</v>
      </c>
      <c r="BN139" s="141">
        <v>-70.557950000000005</v>
      </c>
      <c r="BO139" s="141">
        <v>1988</v>
      </c>
      <c r="BP139" s="143" t="s">
        <v>191</v>
      </c>
      <c r="BQ139" s="143" t="s">
        <v>17560</v>
      </c>
      <c r="BU139" s="117"/>
      <c r="BV139" s="117"/>
      <c r="BW139" s="117"/>
      <c r="BX139" s="117"/>
      <c r="BY139" s="117"/>
      <c r="BZ139" s="117"/>
      <c r="CA139" t="str">
        <f t="shared" si="88"/>
        <v/>
      </c>
      <c r="CB139" t="str">
        <f t="shared" si="89"/>
        <v/>
      </c>
      <c r="CC139" t="str">
        <f t="shared" si="90"/>
        <v/>
      </c>
      <c r="CD139" t="str">
        <f t="shared" si="91"/>
        <v/>
      </c>
      <c r="CE139" t="str">
        <f t="shared" si="91"/>
        <v/>
      </c>
      <c r="CF139" t="str">
        <f t="shared" si="91"/>
        <v/>
      </c>
      <c r="CG139">
        <f t="shared" si="92"/>
        <v>0</v>
      </c>
    </row>
    <row r="140" spans="1:85" ht="38.25" customHeight="1" x14ac:dyDescent="0.25">
      <c r="A140" s="1" t="str">
        <f t="shared" si="77"/>
        <v/>
      </c>
      <c r="B140" s="32" t="str">
        <f t="shared" si="78"/>
        <v/>
      </c>
      <c r="C140" s="25" t="str">
        <f t="shared" si="79"/>
        <v/>
      </c>
      <c r="D140" s="25" t="str">
        <f t="shared" si="80"/>
        <v/>
      </c>
      <c r="E140" s="25" t="str">
        <f t="shared" si="81"/>
        <v/>
      </c>
      <c r="F140" s="25" t="str">
        <f t="shared" si="82"/>
        <v/>
      </c>
      <c r="G140" s="108" t="str">
        <f t="shared" si="83"/>
        <v/>
      </c>
      <c r="H140" s="108" t="str">
        <f t="shared" si="84"/>
        <v/>
      </c>
      <c r="I140" s="112" t="str">
        <f t="shared" si="85"/>
        <v/>
      </c>
      <c r="J140" s="112"/>
      <c r="K140" s="112"/>
      <c r="L140" s="113"/>
      <c r="M140" s="113"/>
      <c r="N140" s="224" t="str">
        <f t="shared" si="86"/>
        <v/>
      </c>
      <c r="O140" s="225" t="str">
        <f t="shared" si="87"/>
        <v/>
      </c>
      <c r="Q140" s="6">
        <v>138</v>
      </c>
      <c r="R140" s="47" t="str">
        <f t="shared" si="93"/>
        <v>-138</v>
      </c>
      <c r="S140" s="6"/>
      <c r="T140" s="48" t="str">
        <f t="shared" si="94"/>
        <v/>
      </c>
      <c r="U140" s="49" t="str">
        <f t="shared" si="95"/>
        <v/>
      </c>
      <c r="W140" s="51"/>
      <c r="X140" s="75" t="str">
        <f t="shared" si="96"/>
        <v/>
      </c>
      <c r="Y140" s="71" t="str">
        <f t="shared" si="97"/>
        <v/>
      </c>
      <c r="Z140" s="71" t="str">
        <f t="shared" si="98"/>
        <v/>
      </c>
      <c r="AA140" s="71" t="str">
        <f t="shared" si="99"/>
        <v/>
      </c>
      <c r="AB140" s="71" t="str">
        <f t="shared" si="100"/>
        <v/>
      </c>
      <c r="AC140" s="71" t="str">
        <f t="shared" si="101"/>
        <v/>
      </c>
      <c r="AD140" s="71" t="str">
        <f t="shared" si="102"/>
        <v/>
      </c>
      <c r="AE140" s="78" t="str">
        <f t="shared" si="103"/>
        <v/>
      </c>
      <c r="AF140" s="75" t="str">
        <f t="shared" si="104"/>
        <v/>
      </c>
      <c r="AG140" s="71" t="str">
        <f t="shared" si="105"/>
        <v/>
      </c>
      <c r="AH140" s="71" t="str">
        <f t="shared" si="106"/>
        <v/>
      </c>
      <c r="AI140" s="71" t="str">
        <f t="shared" si="107"/>
        <v/>
      </c>
      <c r="AJ140" s="71" t="str">
        <f t="shared" si="108"/>
        <v/>
      </c>
      <c r="AK140" s="71" t="str">
        <f t="shared" si="109"/>
        <v/>
      </c>
      <c r="AL140" s="71" t="str">
        <f t="shared" si="110"/>
        <v/>
      </c>
      <c r="AM140" s="78" t="str">
        <f t="shared" si="111"/>
        <v/>
      </c>
      <c r="AN140" s="75" t="str">
        <f t="shared" si="112"/>
        <v/>
      </c>
      <c r="AO140" s="71" t="str">
        <f t="shared" si="113"/>
        <v/>
      </c>
      <c r="AP140" s="71" t="str">
        <f t="shared" si="114"/>
        <v/>
      </c>
      <c r="AQ140" s="71" t="str">
        <f t="shared" si="115"/>
        <v/>
      </c>
      <c r="AR140" s="71" t="str">
        <f t="shared" si="116"/>
        <v/>
      </c>
      <c r="AS140" s="71" t="str">
        <f t="shared" si="117"/>
        <v/>
      </c>
      <c r="AT140" s="71" t="str">
        <f t="shared" si="118"/>
        <v/>
      </c>
      <c r="AU140" s="76" t="str">
        <f t="shared" si="119"/>
        <v/>
      </c>
      <c r="BF140" s="141">
        <v>29100</v>
      </c>
      <c r="BG140" s="142" t="s">
        <v>2138</v>
      </c>
      <c r="BH140" s="141" t="s">
        <v>180</v>
      </c>
      <c r="BI140" s="141" t="s">
        <v>191</v>
      </c>
      <c r="BJ140" s="141" t="s">
        <v>3265</v>
      </c>
      <c r="BK140" s="141" t="s">
        <v>2140</v>
      </c>
      <c r="BL140" s="141" t="s">
        <v>27408</v>
      </c>
      <c r="BM140" s="141">
        <v>46.069065999999999</v>
      </c>
      <c r="BN140" s="141">
        <v>-70.795606000000006</v>
      </c>
      <c r="BO140" s="141">
        <v>2005</v>
      </c>
      <c r="BP140" s="143" t="s">
        <v>27651</v>
      </c>
      <c r="BQ140" s="143" t="s">
        <v>17560</v>
      </c>
      <c r="BU140" s="117"/>
      <c r="BV140" s="117"/>
      <c r="BW140" s="117"/>
      <c r="BX140" s="117"/>
      <c r="BY140" s="117"/>
      <c r="BZ140" s="117"/>
      <c r="CA140" t="str">
        <f t="shared" si="88"/>
        <v/>
      </c>
      <c r="CB140" t="str">
        <f t="shared" si="89"/>
        <v/>
      </c>
      <c r="CC140" t="str">
        <f t="shared" si="90"/>
        <v/>
      </c>
      <c r="CD140" t="str">
        <f t="shared" si="91"/>
        <v/>
      </c>
      <c r="CE140" t="str">
        <f t="shared" si="91"/>
        <v/>
      </c>
      <c r="CF140" t="str">
        <f t="shared" si="91"/>
        <v/>
      </c>
      <c r="CG140">
        <f t="shared" si="92"/>
        <v>0</v>
      </c>
    </row>
    <row r="141" spans="1:85" ht="38.25" customHeight="1" x14ac:dyDescent="0.25">
      <c r="A141" s="1" t="str">
        <f t="shared" ref="A141:A204" si="120">IF(B141="","",R131)</f>
        <v/>
      </c>
      <c r="B141" s="32" t="str">
        <f t="shared" ref="B141:B204" si="121">IF(IF(ISERROR(VLOOKUP((Code_geo&amp;"-"&amp;Q131),BD_IP_2014,2,FALSE)),"",(VLOOKUP((Code_geo&amp;"-"&amp;Q131),BD_IP_2014,2,FALSE)))=0,"",IF(ISERROR(VLOOKUP((Code_geo&amp;"-"&amp;Q131),BD_IP_2014,2,FALSE)),"",(VLOOKUP((Code_geo&amp;"-"&amp;Q131),BD_IP_2014,2,FALSE))))</f>
        <v/>
      </c>
      <c r="C141" s="25" t="str">
        <f t="shared" ref="C141:C204" si="122">IF(IF(ISERROR(VLOOKUP((Code_geo&amp;"-"&amp;Q131),BD_IP_2014,3,FALSE)),"",(VLOOKUP((Code_geo&amp;"-"&amp;Q131),BD_IP_2014,3,FALSE)))=0,"",IF(ISERROR(VLOOKUP((Code_geo&amp;"-"&amp;Q131),BD_IP_2014,3,FALSE)),"",(VLOOKUP((Code_geo&amp;"-"&amp;Q131),BD_IP_2014,3,FALSE))))</f>
        <v/>
      </c>
      <c r="D141" s="25" t="str">
        <f t="shared" ref="D141:D204" si="123">IF(IF(ISERROR(VLOOKUP((Code_geo&amp;"-"&amp;Q131),BD_IP_2014,4,FALSE)),"",(VLOOKUP((Code_geo&amp;"-"&amp;Q131),BD_IP_2014,4,FALSE)))=0,"",IF(ISERROR(VLOOKUP((Code_geo&amp;"-"&amp;Q131),BD_IP_2014,4,FALSE)),"",(VLOOKUP((Code_geo&amp;"-"&amp;Q131),BD_IP_2014,4,FALSE))))</f>
        <v/>
      </c>
      <c r="E141" s="25" t="str">
        <f t="shared" ref="E141:E204" si="124">IF(IF(ISERROR(VLOOKUP((Code_geo&amp;"-"&amp;Q131),BD_IP_2014,5,FALSE)),"",(VLOOKUP((Code_geo&amp;"-"&amp;Q131),BD_IP_2014,5,FALSE)))=0,"",IF(ISERROR(VLOOKUP((Code_geo&amp;"-"&amp;Q131),BD_IP_2014,5,FALSE)),"",(VLOOKUP((Code_geo&amp;"-"&amp;Q131),BD_IP_2014,5,FALSE))))</f>
        <v/>
      </c>
      <c r="F141" s="25" t="str">
        <f t="shared" ref="F141:F204" si="125">IF(IF(ISERROR(VLOOKUP((Code_geo&amp;"-"&amp;Q131),BD_IP_2014,6,FALSE)),"",(VLOOKUP((Code_geo&amp;"-"&amp;Q131),BD_IP_2014,6,FALSE)))=0,"",IF(ISERROR(VLOOKUP((Code_geo&amp;"-"&amp;Q131),BD_IP_2014,6,FALSE)),"",(VLOOKUP((Code_geo&amp;"-"&amp;Q131),BD_IP_2014,6,FALSE))))</f>
        <v/>
      </c>
      <c r="G141" s="108" t="str">
        <f t="shared" ref="G141:G204" si="126">IF(ISERROR(VLOOKUP((Code_geo&amp;"-"&amp;Q131),BD_IP_2014,7,FALSE)),"",(VLOOKUP((Code_geo&amp;"-"&amp;Q131),BD_IP_2014,7,FALSE)))</f>
        <v/>
      </c>
      <c r="H141" s="108" t="str">
        <f t="shared" ref="H141:H204" si="127">IF(ISERROR(VLOOKUP((Code_geo&amp;"-"&amp;Q131),BD_IP_2014,8,FALSE)),"",(VLOOKUP((Code_geo&amp;"-"&amp;Q131),BD_IP_2014,8,FALSE)))</f>
        <v/>
      </c>
      <c r="I141" s="112" t="str">
        <f t="shared" ref="I141:I204" si="128">IF(ISERROR(VLOOKUP((Code_geo&amp;"-"&amp;Q131),BD_IP_2014,9,FALSE)),"",(VLOOKUP((Code_geo&amp;"-"&amp;Q131),BD_IP_2014,9,FALSE)))</f>
        <v/>
      </c>
      <c r="J141" s="112"/>
      <c r="K141" s="112"/>
      <c r="L141" s="113"/>
      <c r="M141" s="113"/>
      <c r="N141" s="224" t="str">
        <f t="shared" ref="N141:N204" si="129">IF(IF(ISERROR(VLOOKUP((Code_geo&amp;"-"&amp;Q131),BD_IP_2014,10,FALSE)),"",(VLOOKUP((Code_geo&amp;"-"&amp;Q131),BD_IP_2014,10,FALSE)))=0,"",IF(ISERROR(VLOOKUP((Code_geo&amp;"-"&amp;Q131),BD_IP_2014,10,FALSE)),"",(VLOOKUP((Code_geo&amp;"-"&amp;Q131),BD_IP_2014,10,FALSE))))</f>
        <v/>
      </c>
      <c r="O141" s="225" t="str">
        <f t="shared" si="87"/>
        <v/>
      </c>
      <c r="Q141" s="6">
        <v>139</v>
      </c>
      <c r="R141" s="47" t="str">
        <f t="shared" si="93"/>
        <v>-139</v>
      </c>
      <c r="S141" s="6"/>
      <c r="T141" s="48" t="str">
        <f t="shared" si="94"/>
        <v/>
      </c>
      <c r="U141" s="49" t="str">
        <f t="shared" si="95"/>
        <v/>
      </c>
      <c r="W141" s="51"/>
      <c r="X141" s="75" t="str">
        <f t="shared" si="96"/>
        <v/>
      </c>
      <c r="Y141" s="71" t="str">
        <f t="shared" si="97"/>
        <v/>
      </c>
      <c r="Z141" s="71" t="str">
        <f t="shared" si="98"/>
        <v/>
      </c>
      <c r="AA141" s="71" t="str">
        <f t="shared" si="99"/>
        <v/>
      </c>
      <c r="AB141" s="71" t="str">
        <f t="shared" si="100"/>
        <v/>
      </c>
      <c r="AC141" s="71" t="str">
        <f t="shared" si="101"/>
        <v/>
      </c>
      <c r="AD141" s="71" t="str">
        <f t="shared" si="102"/>
        <v/>
      </c>
      <c r="AE141" s="78" t="str">
        <f t="shared" si="103"/>
        <v/>
      </c>
      <c r="AF141" s="75" t="str">
        <f t="shared" si="104"/>
        <v/>
      </c>
      <c r="AG141" s="71" t="str">
        <f t="shared" si="105"/>
        <v/>
      </c>
      <c r="AH141" s="71" t="str">
        <f t="shared" si="106"/>
        <v/>
      </c>
      <c r="AI141" s="71" t="str">
        <f t="shared" si="107"/>
        <v/>
      </c>
      <c r="AJ141" s="71" t="str">
        <f t="shared" si="108"/>
        <v/>
      </c>
      <c r="AK141" s="71" t="str">
        <f t="shared" si="109"/>
        <v/>
      </c>
      <c r="AL141" s="71" t="str">
        <f t="shared" si="110"/>
        <v/>
      </c>
      <c r="AM141" s="78" t="str">
        <f t="shared" si="111"/>
        <v/>
      </c>
      <c r="AN141" s="75" t="str">
        <f t="shared" si="112"/>
        <v/>
      </c>
      <c r="AO141" s="71" t="str">
        <f t="shared" si="113"/>
        <v/>
      </c>
      <c r="AP141" s="71" t="str">
        <f t="shared" si="114"/>
        <v/>
      </c>
      <c r="AQ141" s="71" t="str">
        <f t="shared" si="115"/>
        <v/>
      </c>
      <c r="AR141" s="71" t="str">
        <f t="shared" si="116"/>
        <v/>
      </c>
      <c r="AS141" s="71" t="str">
        <f t="shared" si="117"/>
        <v/>
      </c>
      <c r="AT141" s="71" t="str">
        <f t="shared" si="118"/>
        <v/>
      </c>
      <c r="AU141" s="76" t="str">
        <f t="shared" si="119"/>
        <v/>
      </c>
      <c r="BF141" s="141">
        <v>29100</v>
      </c>
      <c r="BG141" s="142" t="s">
        <v>2141</v>
      </c>
      <c r="BH141" s="141" t="s">
        <v>478</v>
      </c>
      <c r="BI141" s="141" t="s">
        <v>177</v>
      </c>
      <c r="BJ141" s="141"/>
      <c r="BK141" s="141" t="s">
        <v>1619</v>
      </c>
      <c r="BL141" s="141" t="s">
        <v>27409</v>
      </c>
      <c r="BM141" s="141">
        <v>46.069225000000003</v>
      </c>
      <c r="BN141" s="141">
        <v>-70.785061999999996</v>
      </c>
      <c r="BO141" s="141">
        <v>2005</v>
      </c>
      <c r="BP141" s="143"/>
      <c r="BQ141" s="143" t="s">
        <v>17560</v>
      </c>
      <c r="BU141" s="117"/>
      <c r="BV141" s="117"/>
      <c r="BW141" s="117"/>
      <c r="BX141" s="117"/>
      <c r="BY141" s="117"/>
      <c r="BZ141" s="117"/>
      <c r="CA141" t="str">
        <f t="shared" si="88"/>
        <v/>
      </c>
      <c r="CB141" t="str">
        <f t="shared" si="89"/>
        <v/>
      </c>
      <c r="CC141" t="str">
        <f t="shared" si="90"/>
        <v/>
      </c>
      <c r="CD141" t="str">
        <f t="shared" si="91"/>
        <v/>
      </c>
      <c r="CE141" t="str">
        <f t="shared" si="91"/>
        <v/>
      </c>
      <c r="CF141" t="str">
        <f t="shared" si="91"/>
        <v/>
      </c>
      <c r="CG141">
        <f t="shared" si="92"/>
        <v>0</v>
      </c>
    </row>
    <row r="142" spans="1:85" ht="38.25" customHeight="1" x14ac:dyDescent="0.25">
      <c r="A142" s="1" t="str">
        <f t="shared" si="120"/>
        <v/>
      </c>
      <c r="B142" s="32" t="str">
        <f t="shared" si="121"/>
        <v/>
      </c>
      <c r="C142" s="25" t="str">
        <f t="shared" si="122"/>
        <v/>
      </c>
      <c r="D142" s="25" t="str">
        <f t="shared" si="123"/>
        <v/>
      </c>
      <c r="E142" s="25" t="str">
        <f t="shared" si="124"/>
        <v/>
      </c>
      <c r="F142" s="25" t="str">
        <f t="shared" si="125"/>
        <v/>
      </c>
      <c r="G142" s="108" t="str">
        <f t="shared" si="126"/>
        <v/>
      </c>
      <c r="H142" s="108" t="str">
        <f t="shared" si="127"/>
        <v/>
      </c>
      <c r="I142" s="112" t="str">
        <f t="shared" si="128"/>
        <v/>
      </c>
      <c r="J142" s="112"/>
      <c r="K142" s="112"/>
      <c r="L142" s="113"/>
      <c r="M142" s="113"/>
      <c r="N142" s="224" t="str">
        <f t="shared" si="129"/>
        <v/>
      </c>
      <c r="O142" s="225" t="str">
        <f t="shared" ref="O142:O205" si="130">IF(OR(B142="",C142="",G142="",H142="",I142="",AND(J142="",BW142=FALSE),AND(K142="",BX142=FALSE),AND(L142="",BY142=FALSE),AND(M142="",BZ142=FALSE)),"",(IF(AND(100&gt;=CG142,CG142&gt;80),"A",IF(AND(80&gt;=CG142,CG142&gt;60),"B",IF(AND(60&gt;=CG142,CG142&gt;40),"C",IF(AND(40&gt;=CG142,CG142&gt;20),"D","E"))))))</f>
        <v/>
      </c>
      <c r="Q142" s="6">
        <v>140</v>
      </c>
      <c r="R142" s="47" t="str">
        <f t="shared" si="93"/>
        <v>-140</v>
      </c>
      <c r="S142" s="6"/>
      <c r="T142" s="48" t="str">
        <f t="shared" si="94"/>
        <v/>
      </c>
      <c r="U142" s="49" t="str">
        <f t="shared" si="95"/>
        <v/>
      </c>
      <c r="W142" s="51"/>
      <c r="X142" s="75" t="str">
        <f t="shared" si="96"/>
        <v/>
      </c>
      <c r="Y142" s="71" t="str">
        <f t="shared" si="97"/>
        <v/>
      </c>
      <c r="Z142" s="71" t="str">
        <f t="shared" si="98"/>
        <v/>
      </c>
      <c r="AA142" s="71" t="str">
        <f t="shared" si="99"/>
        <v/>
      </c>
      <c r="AB142" s="71" t="str">
        <f t="shared" si="100"/>
        <v/>
      </c>
      <c r="AC142" s="71" t="str">
        <f t="shared" si="101"/>
        <v/>
      </c>
      <c r="AD142" s="71" t="str">
        <f t="shared" si="102"/>
        <v/>
      </c>
      <c r="AE142" s="78" t="str">
        <f t="shared" si="103"/>
        <v/>
      </c>
      <c r="AF142" s="75" t="str">
        <f t="shared" si="104"/>
        <v/>
      </c>
      <c r="AG142" s="71" t="str">
        <f t="shared" si="105"/>
        <v/>
      </c>
      <c r="AH142" s="71" t="str">
        <f t="shared" si="106"/>
        <v/>
      </c>
      <c r="AI142" s="71" t="str">
        <f t="shared" si="107"/>
        <v/>
      </c>
      <c r="AJ142" s="71" t="str">
        <f t="shared" si="108"/>
        <v/>
      </c>
      <c r="AK142" s="71" t="str">
        <f t="shared" si="109"/>
        <v/>
      </c>
      <c r="AL142" s="71" t="str">
        <f t="shared" si="110"/>
        <v/>
      </c>
      <c r="AM142" s="78" t="str">
        <f t="shared" si="111"/>
        <v/>
      </c>
      <c r="AN142" s="75" t="str">
        <f t="shared" si="112"/>
        <v/>
      </c>
      <c r="AO142" s="71" t="str">
        <f t="shared" si="113"/>
        <v/>
      </c>
      <c r="AP142" s="71" t="str">
        <f t="shared" si="114"/>
        <v/>
      </c>
      <c r="AQ142" s="71" t="str">
        <f t="shared" si="115"/>
        <v/>
      </c>
      <c r="AR142" s="71" t="str">
        <f t="shared" si="116"/>
        <v/>
      </c>
      <c r="AS142" s="71" t="str">
        <f t="shared" si="117"/>
        <v/>
      </c>
      <c r="AT142" s="71" t="str">
        <f t="shared" si="118"/>
        <v/>
      </c>
      <c r="AU142" s="76" t="str">
        <f t="shared" si="119"/>
        <v/>
      </c>
      <c r="BF142" s="141">
        <v>29100</v>
      </c>
      <c r="BG142" s="142" t="s">
        <v>2143</v>
      </c>
      <c r="BH142" s="141" t="s">
        <v>478</v>
      </c>
      <c r="BI142" s="141" t="s">
        <v>176</v>
      </c>
      <c r="BJ142" s="141"/>
      <c r="BK142" s="141" t="s">
        <v>2144</v>
      </c>
      <c r="BL142" s="141" t="s">
        <v>27410</v>
      </c>
      <c r="BM142" s="141">
        <v>46.072895000000003</v>
      </c>
      <c r="BN142" s="141">
        <v>-70.765349999999998</v>
      </c>
      <c r="BO142" s="141">
        <v>2005</v>
      </c>
      <c r="BP142" s="143"/>
      <c r="BQ142" s="143" t="s">
        <v>17560</v>
      </c>
      <c r="BU142" s="117"/>
      <c r="BV142" s="117"/>
      <c r="BW142" s="117"/>
      <c r="BX142" s="117"/>
      <c r="BY142" s="117"/>
      <c r="BZ142" s="117"/>
      <c r="CA142" t="str">
        <f t="shared" ref="CA142:CA205" si="131">IF(BU142=TRUE,15,"")</f>
        <v/>
      </c>
      <c r="CB142" t="str">
        <f t="shared" ref="CB142:CB205" si="132">IF(BV142=TRUE,25,"")</f>
        <v/>
      </c>
      <c r="CC142" t="str">
        <f t="shared" ref="CC142:CC205" si="133">IF(BW142=TRUE,15,"")</f>
        <v/>
      </c>
      <c r="CD142" t="str">
        <f t="shared" ref="CD142:CF205" si="134">IF(BX142=TRUE,15,"")</f>
        <v/>
      </c>
      <c r="CE142" t="str">
        <f t="shared" si="134"/>
        <v/>
      </c>
      <c r="CF142" t="str">
        <f t="shared" si="134"/>
        <v/>
      </c>
      <c r="CG142">
        <f t="shared" ref="CG142:CG205" si="135">SUM(CA142:CF142)</f>
        <v>0</v>
      </c>
    </row>
    <row r="143" spans="1:85" ht="38.25" customHeight="1" x14ac:dyDescent="0.25">
      <c r="A143" s="1" t="str">
        <f t="shared" si="120"/>
        <v/>
      </c>
      <c r="B143" s="32" t="str">
        <f t="shared" si="121"/>
        <v/>
      </c>
      <c r="C143" s="25" t="str">
        <f t="shared" si="122"/>
        <v/>
      </c>
      <c r="D143" s="25" t="str">
        <f t="shared" si="123"/>
        <v/>
      </c>
      <c r="E143" s="25" t="str">
        <f t="shared" si="124"/>
        <v/>
      </c>
      <c r="F143" s="25" t="str">
        <f t="shared" si="125"/>
        <v/>
      </c>
      <c r="G143" s="108" t="str">
        <f t="shared" si="126"/>
        <v/>
      </c>
      <c r="H143" s="108" t="str">
        <f t="shared" si="127"/>
        <v/>
      </c>
      <c r="I143" s="112" t="str">
        <f t="shared" si="128"/>
        <v/>
      </c>
      <c r="J143" s="112"/>
      <c r="K143" s="112"/>
      <c r="L143" s="113"/>
      <c r="M143" s="113"/>
      <c r="N143" s="224" t="str">
        <f t="shared" si="129"/>
        <v/>
      </c>
      <c r="O143" s="225" t="str">
        <f t="shared" si="130"/>
        <v/>
      </c>
      <c r="Q143" s="6">
        <v>141</v>
      </c>
      <c r="R143" s="47" t="str">
        <f t="shared" si="93"/>
        <v>-141</v>
      </c>
      <c r="S143" s="6"/>
      <c r="T143" s="48" t="str">
        <f t="shared" si="94"/>
        <v/>
      </c>
      <c r="U143" s="49" t="str">
        <f t="shared" si="95"/>
        <v/>
      </c>
      <c r="W143" s="51"/>
      <c r="X143" s="75" t="str">
        <f t="shared" si="96"/>
        <v/>
      </c>
      <c r="Y143" s="71" t="str">
        <f t="shared" si="97"/>
        <v/>
      </c>
      <c r="Z143" s="71" t="str">
        <f t="shared" si="98"/>
        <v/>
      </c>
      <c r="AA143" s="71" t="str">
        <f t="shared" si="99"/>
        <v/>
      </c>
      <c r="AB143" s="71" t="str">
        <f t="shared" si="100"/>
        <v/>
      </c>
      <c r="AC143" s="71" t="str">
        <f t="shared" si="101"/>
        <v/>
      </c>
      <c r="AD143" s="71" t="str">
        <f t="shared" si="102"/>
        <v/>
      </c>
      <c r="AE143" s="78" t="str">
        <f t="shared" si="103"/>
        <v/>
      </c>
      <c r="AF143" s="75" t="str">
        <f t="shared" si="104"/>
        <v/>
      </c>
      <c r="AG143" s="71" t="str">
        <f t="shared" si="105"/>
        <v/>
      </c>
      <c r="AH143" s="71" t="str">
        <f t="shared" si="106"/>
        <v/>
      </c>
      <c r="AI143" s="71" t="str">
        <f t="shared" si="107"/>
        <v/>
      </c>
      <c r="AJ143" s="71" t="str">
        <f t="shared" si="108"/>
        <v/>
      </c>
      <c r="AK143" s="71" t="str">
        <f t="shared" si="109"/>
        <v/>
      </c>
      <c r="AL143" s="71" t="str">
        <f t="shared" si="110"/>
        <v/>
      </c>
      <c r="AM143" s="78" t="str">
        <f t="shared" si="111"/>
        <v/>
      </c>
      <c r="AN143" s="75" t="str">
        <f t="shared" si="112"/>
        <v/>
      </c>
      <c r="AO143" s="71" t="str">
        <f t="shared" si="113"/>
        <v/>
      </c>
      <c r="AP143" s="71" t="str">
        <f t="shared" si="114"/>
        <v/>
      </c>
      <c r="AQ143" s="71" t="str">
        <f t="shared" si="115"/>
        <v/>
      </c>
      <c r="AR143" s="71" t="str">
        <f t="shared" si="116"/>
        <v/>
      </c>
      <c r="AS143" s="71" t="str">
        <f t="shared" si="117"/>
        <v/>
      </c>
      <c r="AT143" s="71" t="str">
        <f t="shared" si="118"/>
        <v/>
      </c>
      <c r="AU143" s="76" t="str">
        <f t="shared" si="119"/>
        <v/>
      </c>
      <c r="BF143" s="141">
        <v>29100</v>
      </c>
      <c r="BG143" s="142" t="s">
        <v>2145</v>
      </c>
      <c r="BH143" s="141" t="s">
        <v>478</v>
      </c>
      <c r="BI143" s="141" t="s">
        <v>186</v>
      </c>
      <c r="BJ143" s="141"/>
      <c r="BK143" s="141" t="s">
        <v>1619</v>
      </c>
      <c r="BL143" s="141" t="s">
        <v>27409</v>
      </c>
      <c r="BM143" s="141">
        <v>46.069225000000003</v>
      </c>
      <c r="BN143" s="141">
        <v>-70.785061999999996</v>
      </c>
      <c r="BO143" s="141">
        <v>2005</v>
      </c>
      <c r="BP143" s="143"/>
      <c r="BQ143" s="143" t="s">
        <v>17560</v>
      </c>
      <c r="BU143" s="117"/>
      <c r="BV143" s="117"/>
      <c r="BW143" s="117"/>
      <c r="BX143" s="117"/>
      <c r="BY143" s="117"/>
      <c r="BZ143" s="117"/>
      <c r="CA143" t="str">
        <f t="shared" si="131"/>
        <v/>
      </c>
      <c r="CB143" t="str">
        <f t="shared" si="132"/>
        <v/>
      </c>
      <c r="CC143" t="str">
        <f t="shared" si="133"/>
        <v/>
      </c>
      <c r="CD143" t="str">
        <f t="shared" si="134"/>
        <v/>
      </c>
      <c r="CE143" t="str">
        <f t="shared" si="134"/>
        <v/>
      </c>
      <c r="CF143" t="str">
        <f t="shared" si="134"/>
        <v/>
      </c>
      <c r="CG143">
        <f t="shared" si="135"/>
        <v>0</v>
      </c>
    </row>
    <row r="144" spans="1:85" ht="38.25" customHeight="1" x14ac:dyDescent="0.25">
      <c r="A144" s="1" t="str">
        <f t="shared" si="120"/>
        <v/>
      </c>
      <c r="B144" s="32" t="str">
        <f t="shared" si="121"/>
        <v/>
      </c>
      <c r="C144" s="25" t="str">
        <f t="shared" si="122"/>
        <v/>
      </c>
      <c r="D144" s="25" t="str">
        <f t="shared" si="123"/>
        <v/>
      </c>
      <c r="E144" s="25" t="str">
        <f t="shared" si="124"/>
        <v/>
      </c>
      <c r="F144" s="25" t="str">
        <f t="shared" si="125"/>
        <v/>
      </c>
      <c r="G144" s="108" t="str">
        <f t="shared" si="126"/>
        <v/>
      </c>
      <c r="H144" s="108" t="str">
        <f t="shared" si="127"/>
        <v/>
      </c>
      <c r="I144" s="112" t="str">
        <f t="shared" si="128"/>
        <v/>
      </c>
      <c r="J144" s="112"/>
      <c r="K144" s="112"/>
      <c r="L144" s="113"/>
      <c r="M144" s="113"/>
      <c r="N144" s="224" t="str">
        <f t="shared" si="129"/>
        <v/>
      </c>
      <c r="O144" s="225" t="str">
        <f t="shared" si="130"/>
        <v/>
      </c>
      <c r="Q144" s="6">
        <v>142</v>
      </c>
      <c r="R144" s="47" t="str">
        <f t="shared" si="93"/>
        <v>-142</v>
      </c>
      <c r="S144" s="6"/>
      <c r="T144" s="48" t="str">
        <f t="shared" si="94"/>
        <v/>
      </c>
      <c r="U144" s="49" t="str">
        <f t="shared" si="95"/>
        <v/>
      </c>
      <c r="W144" s="51"/>
      <c r="X144" s="75" t="str">
        <f t="shared" si="96"/>
        <v/>
      </c>
      <c r="Y144" s="71" t="str">
        <f t="shared" si="97"/>
        <v/>
      </c>
      <c r="Z144" s="71" t="str">
        <f t="shared" si="98"/>
        <v/>
      </c>
      <c r="AA144" s="71" t="str">
        <f t="shared" si="99"/>
        <v/>
      </c>
      <c r="AB144" s="71" t="str">
        <f t="shared" si="100"/>
        <v/>
      </c>
      <c r="AC144" s="71" t="str">
        <f t="shared" si="101"/>
        <v/>
      </c>
      <c r="AD144" s="71" t="str">
        <f t="shared" si="102"/>
        <v/>
      </c>
      <c r="AE144" s="78" t="str">
        <f t="shared" si="103"/>
        <v/>
      </c>
      <c r="AF144" s="75" t="str">
        <f t="shared" si="104"/>
        <v/>
      </c>
      <c r="AG144" s="71" t="str">
        <f t="shared" si="105"/>
        <v/>
      </c>
      <c r="AH144" s="71" t="str">
        <f t="shared" si="106"/>
        <v/>
      </c>
      <c r="AI144" s="71" t="str">
        <f t="shared" si="107"/>
        <v/>
      </c>
      <c r="AJ144" s="71" t="str">
        <f t="shared" si="108"/>
        <v/>
      </c>
      <c r="AK144" s="71" t="str">
        <f t="shared" si="109"/>
        <v/>
      </c>
      <c r="AL144" s="71" t="str">
        <f t="shared" si="110"/>
        <v/>
      </c>
      <c r="AM144" s="78" t="str">
        <f t="shared" si="111"/>
        <v/>
      </c>
      <c r="AN144" s="75" t="str">
        <f t="shared" si="112"/>
        <v/>
      </c>
      <c r="AO144" s="71" t="str">
        <f t="shared" si="113"/>
        <v/>
      </c>
      <c r="AP144" s="71" t="str">
        <f t="shared" si="114"/>
        <v/>
      </c>
      <c r="AQ144" s="71" t="str">
        <f t="shared" si="115"/>
        <v/>
      </c>
      <c r="AR144" s="71" t="str">
        <f t="shared" si="116"/>
        <v/>
      </c>
      <c r="AS144" s="71" t="str">
        <f t="shared" si="117"/>
        <v/>
      </c>
      <c r="AT144" s="71" t="str">
        <f t="shared" si="118"/>
        <v/>
      </c>
      <c r="AU144" s="76" t="str">
        <f t="shared" si="119"/>
        <v/>
      </c>
      <c r="BF144" s="141">
        <v>30020</v>
      </c>
      <c r="BG144" s="142" t="s">
        <v>2125</v>
      </c>
      <c r="BH144" s="141" t="s">
        <v>478</v>
      </c>
      <c r="BI144" s="141" t="s">
        <v>177</v>
      </c>
      <c r="BJ144" s="141"/>
      <c r="BK144" s="141"/>
      <c r="BL144" s="141" t="s">
        <v>2063</v>
      </c>
      <c r="BM144" s="141">
        <v>45.486559999999997</v>
      </c>
      <c r="BN144" s="141">
        <v>-70.912499999999994</v>
      </c>
      <c r="BO144" s="141">
        <v>2004</v>
      </c>
      <c r="BP144" s="143" t="s">
        <v>485</v>
      </c>
      <c r="BQ144" s="143" t="s">
        <v>17560</v>
      </c>
      <c r="BU144" s="117"/>
      <c r="BV144" s="117"/>
      <c r="BW144" s="117"/>
      <c r="BX144" s="117"/>
      <c r="BY144" s="117"/>
      <c r="BZ144" s="117"/>
      <c r="CA144" t="str">
        <f t="shared" si="131"/>
        <v/>
      </c>
      <c r="CB144" t="str">
        <f t="shared" si="132"/>
        <v/>
      </c>
      <c r="CC144" t="str">
        <f t="shared" si="133"/>
        <v/>
      </c>
      <c r="CD144" t="str">
        <f t="shared" si="134"/>
        <v/>
      </c>
      <c r="CE144" t="str">
        <f t="shared" si="134"/>
        <v/>
      </c>
      <c r="CF144" t="str">
        <f t="shared" si="134"/>
        <v/>
      </c>
      <c r="CG144">
        <f t="shared" si="135"/>
        <v>0</v>
      </c>
    </row>
    <row r="145" spans="1:85" ht="38.25" customHeight="1" x14ac:dyDescent="0.25">
      <c r="A145" s="1" t="str">
        <f t="shared" si="120"/>
        <v/>
      </c>
      <c r="B145" s="32" t="str">
        <f t="shared" si="121"/>
        <v/>
      </c>
      <c r="C145" s="25" t="str">
        <f t="shared" si="122"/>
        <v/>
      </c>
      <c r="D145" s="25" t="str">
        <f t="shared" si="123"/>
        <v/>
      </c>
      <c r="E145" s="25" t="str">
        <f t="shared" si="124"/>
        <v/>
      </c>
      <c r="F145" s="25" t="str">
        <f t="shared" si="125"/>
        <v/>
      </c>
      <c r="G145" s="108" t="str">
        <f t="shared" si="126"/>
        <v/>
      </c>
      <c r="H145" s="108" t="str">
        <f t="shared" si="127"/>
        <v/>
      </c>
      <c r="I145" s="112" t="str">
        <f t="shared" si="128"/>
        <v/>
      </c>
      <c r="J145" s="112"/>
      <c r="K145" s="112"/>
      <c r="L145" s="113"/>
      <c r="M145" s="113"/>
      <c r="N145" s="224" t="str">
        <f t="shared" si="129"/>
        <v/>
      </c>
      <c r="O145" s="225" t="str">
        <f t="shared" si="130"/>
        <v/>
      </c>
      <c r="Q145" s="6">
        <v>143</v>
      </c>
      <c r="R145" s="47" t="str">
        <f t="shared" si="93"/>
        <v>-143</v>
      </c>
      <c r="S145" s="6"/>
      <c r="T145" s="48" t="str">
        <f t="shared" si="94"/>
        <v/>
      </c>
      <c r="U145" s="49" t="str">
        <f t="shared" si="95"/>
        <v/>
      </c>
      <c r="W145" s="51"/>
      <c r="X145" s="75" t="str">
        <f t="shared" si="96"/>
        <v/>
      </c>
      <c r="Y145" s="71" t="str">
        <f t="shared" si="97"/>
        <v/>
      </c>
      <c r="Z145" s="71" t="str">
        <f t="shared" si="98"/>
        <v/>
      </c>
      <c r="AA145" s="71" t="str">
        <f t="shared" si="99"/>
        <v/>
      </c>
      <c r="AB145" s="71" t="str">
        <f t="shared" si="100"/>
        <v/>
      </c>
      <c r="AC145" s="71" t="str">
        <f t="shared" si="101"/>
        <v/>
      </c>
      <c r="AD145" s="71" t="str">
        <f t="shared" si="102"/>
        <v/>
      </c>
      <c r="AE145" s="78" t="str">
        <f t="shared" si="103"/>
        <v/>
      </c>
      <c r="AF145" s="75" t="str">
        <f t="shared" si="104"/>
        <v/>
      </c>
      <c r="AG145" s="71" t="str">
        <f t="shared" si="105"/>
        <v/>
      </c>
      <c r="AH145" s="71" t="str">
        <f t="shared" si="106"/>
        <v/>
      </c>
      <c r="AI145" s="71" t="str">
        <f t="shared" si="107"/>
        <v/>
      </c>
      <c r="AJ145" s="71" t="str">
        <f t="shared" si="108"/>
        <v/>
      </c>
      <c r="AK145" s="71" t="str">
        <f t="shared" si="109"/>
        <v/>
      </c>
      <c r="AL145" s="71" t="str">
        <f t="shared" si="110"/>
        <v/>
      </c>
      <c r="AM145" s="78" t="str">
        <f t="shared" si="111"/>
        <v/>
      </c>
      <c r="AN145" s="75" t="str">
        <f t="shared" si="112"/>
        <v/>
      </c>
      <c r="AO145" s="71" t="str">
        <f t="shared" si="113"/>
        <v/>
      </c>
      <c r="AP145" s="71" t="str">
        <f t="shared" si="114"/>
        <v/>
      </c>
      <c r="AQ145" s="71" t="str">
        <f t="shared" si="115"/>
        <v/>
      </c>
      <c r="AR145" s="71" t="str">
        <f t="shared" si="116"/>
        <v/>
      </c>
      <c r="AS145" s="71" t="str">
        <f t="shared" si="117"/>
        <v/>
      </c>
      <c r="AT145" s="71" t="str">
        <f t="shared" si="118"/>
        <v/>
      </c>
      <c r="AU145" s="76" t="str">
        <f t="shared" si="119"/>
        <v/>
      </c>
      <c r="BF145" s="141">
        <v>34135</v>
      </c>
      <c r="BG145" s="142" t="s">
        <v>2113</v>
      </c>
      <c r="BH145" s="141" t="s">
        <v>478</v>
      </c>
      <c r="BI145" s="141" t="s">
        <v>176</v>
      </c>
      <c r="BJ145" s="141" t="s">
        <v>2114</v>
      </c>
      <c r="BK145" s="141" t="s">
        <v>2115</v>
      </c>
      <c r="BL145" s="141" t="s">
        <v>2063</v>
      </c>
      <c r="BM145" s="141">
        <v>46.998284306561402</v>
      </c>
      <c r="BN145" s="141">
        <v>-72.171477659410101</v>
      </c>
      <c r="BO145" s="141">
        <v>1980</v>
      </c>
      <c r="BP145" s="143" t="s">
        <v>482</v>
      </c>
      <c r="BQ145" s="143" t="s">
        <v>17560</v>
      </c>
      <c r="BU145" s="117"/>
      <c r="BV145" s="117"/>
      <c r="BW145" s="117"/>
      <c r="BX145" s="117"/>
      <c r="BY145" s="117"/>
      <c r="BZ145" s="117"/>
      <c r="CA145" t="str">
        <f t="shared" si="131"/>
        <v/>
      </c>
      <c r="CB145" t="str">
        <f t="shared" si="132"/>
        <v/>
      </c>
      <c r="CC145" t="str">
        <f t="shared" si="133"/>
        <v/>
      </c>
      <c r="CD145" t="str">
        <f t="shared" si="134"/>
        <v/>
      </c>
      <c r="CE145" t="str">
        <f t="shared" si="134"/>
        <v/>
      </c>
      <c r="CF145" t="str">
        <f t="shared" si="134"/>
        <v/>
      </c>
      <c r="CG145">
        <f t="shared" si="135"/>
        <v>0</v>
      </c>
    </row>
    <row r="146" spans="1:85" ht="38.25" customHeight="1" x14ac:dyDescent="0.25">
      <c r="A146" s="1" t="str">
        <f t="shared" si="120"/>
        <v/>
      </c>
      <c r="B146" s="32" t="str">
        <f t="shared" si="121"/>
        <v/>
      </c>
      <c r="C146" s="25" t="str">
        <f t="shared" si="122"/>
        <v/>
      </c>
      <c r="D146" s="25" t="str">
        <f t="shared" si="123"/>
        <v/>
      </c>
      <c r="E146" s="25" t="str">
        <f t="shared" si="124"/>
        <v/>
      </c>
      <c r="F146" s="25" t="str">
        <f t="shared" si="125"/>
        <v/>
      </c>
      <c r="G146" s="108" t="str">
        <f t="shared" si="126"/>
        <v/>
      </c>
      <c r="H146" s="108" t="str">
        <f t="shared" si="127"/>
        <v/>
      </c>
      <c r="I146" s="112" t="str">
        <f t="shared" si="128"/>
        <v/>
      </c>
      <c r="J146" s="112"/>
      <c r="K146" s="112"/>
      <c r="L146" s="113"/>
      <c r="M146" s="113"/>
      <c r="N146" s="224" t="str">
        <f t="shared" si="129"/>
        <v/>
      </c>
      <c r="O146" s="225" t="str">
        <f t="shared" si="130"/>
        <v/>
      </c>
      <c r="Q146" s="6">
        <v>144</v>
      </c>
      <c r="R146" s="47" t="str">
        <f t="shared" si="93"/>
        <v>-144</v>
      </c>
      <c r="S146" s="6"/>
      <c r="T146" s="48" t="str">
        <f t="shared" si="94"/>
        <v/>
      </c>
      <c r="U146" s="49" t="str">
        <f t="shared" si="95"/>
        <v/>
      </c>
      <c r="W146" s="51"/>
      <c r="X146" s="75" t="str">
        <f t="shared" si="96"/>
        <v/>
      </c>
      <c r="Y146" s="71" t="str">
        <f t="shared" si="97"/>
        <v/>
      </c>
      <c r="Z146" s="71" t="str">
        <f t="shared" si="98"/>
        <v/>
      </c>
      <c r="AA146" s="71" t="str">
        <f t="shared" si="99"/>
        <v/>
      </c>
      <c r="AB146" s="71" t="str">
        <f t="shared" si="100"/>
        <v/>
      </c>
      <c r="AC146" s="71" t="str">
        <f t="shared" si="101"/>
        <v/>
      </c>
      <c r="AD146" s="71" t="str">
        <f t="shared" si="102"/>
        <v/>
      </c>
      <c r="AE146" s="78" t="str">
        <f t="shared" si="103"/>
        <v/>
      </c>
      <c r="AF146" s="75" t="str">
        <f t="shared" si="104"/>
        <v/>
      </c>
      <c r="AG146" s="71" t="str">
        <f t="shared" si="105"/>
        <v/>
      </c>
      <c r="AH146" s="71" t="str">
        <f t="shared" si="106"/>
        <v/>
      </c>
      <c r="AI146" s="71" t="str">
        <f t="shared" si="107"/>
        <v/>
      </c>
      <c r="AJ146" s="71" t="str">
        <f t="shared" si="108"/>
        <v/>
      </c>
      <c r="AK146" s="71" t="str">
        <f t="shared" si="109"/>
        <v/>
      </c>
      <c r="AL146" s="71" t="str">
        <f t="shared" si="110"/>
        <v/>
      </c>
      <c r="AM146" s="78" t="str">
        <f t="shared" si="111"/>
        <v/>
      </c>
      <c r="AN146" s="75" t="str">
        <f t="shared" si="112"/>
        <v/>
      </c>
      <c r="AO146" s="71" t="str">
        <f t="shared" si="113"/>
        <v/>
      </c>
      <c r="AP146" s="71" t="str">
        <f t="shared" si="114"/>
        <v/>
      </c>
      <c r="AQ146" s="71" t="str">
        <f t="shared" si="115"/>
        <v/>
      </c>
      <c r="AR146" s="71" t="str">
        <f t="shared" si="116"/>
        <v/>
      </c>
      <c r="AS146" s="71" t="str">
        <f t="shared" si="117"/>
        <v/>
      </c>
      <c r="AT146" s="71" t="str">
        <f t="shared" si="118"/>
        <v/>
      </c>
      <c r="AU146" s="76" t="str">
        <f t="shared" si="119"/>
        <v/>
      </c>
      <c r="BF146" s="141">
        <v>46010</v>
      </c>
      <c r="BG146" s="142" t="s">
        <v>2061</v>
      </c>
      <c r="BH146" s="141" t="s">
        <v>478</v>
      </c>
      <c r="BI146" s="141" t="s">
        <v>176</v>
      </c>
      <c r="BJ146" s="141"/>
      <c r="BK146" s="141" t="s">
        <v>2062</v>
      </c>
      <c r="BL146" s="141" t="s">
        <v>2063</v>
      </c>
      <c r="BM146" s="141">
        <v>45.050196388553601</v>
      </c>
      <c r="BN146" s="141">
        <v>-72.833312866117197</v>
      </c>
      <c r="BO146" s="141">
        <v>2011</v>
      </c>
      <c r="BP146" s="143" t="s">
        <v>23930</v>
      </c>
      <c r="BQ146" s="143" t="s">
        <v>17560</v>
      </c>
      <c r="BU146" s="117"/>
      <c r="BV146" s="117"/>
      <c r="BW146" s="117"/>
      <c r="BX146" s="117"/>
      <c r="BY146" s="117"/>
      <c r="BZ146" s="117"/>
      <c r="CA146" t="str">
        <f t="shared" si="131"/>
        <v/>
      </c>
      <c r="CB146" t="str">
        <f t="shared" si="132"/>
        <v/>
      </c>
      <c r="CC146" t="str">
        <f t="shared" si="133"/>
        <v/>
      </c>
      <c r="CD146" t="str">
        <f t="shared" si="134"/>
        <v/>
      </c>
      <c r="CE146" t="str">
        <f t="shared" si="134"/>
        <v/>
      </c>
      <c r="CF146" t="str">
        <f t="shared" si="134"/>
        <v/>
      </c>
      <c r="CG146">
        <f t="shared" si="135"/>
        <v>0</v>
      </c>
    </row>
    <row r="147" spans="1:85" ht="38.25" customHeight="1" x14ac:dyDescent="0.25">
      <c r="A147" s="1" t="str">
        <f t="shared" si="120"/>
        <v/>
      </c>
      <c r="B147" s="32" t="str">
        <f t="shared" si="121"/>
        <v/>
      </c>
      <c r="C147" s="25" t="str">
        <f t="shared" si="122"/>
        <v/>
      </c>
      <c r="D147" s="25" t="str">
        <f t="shared" si="123"/>
        <v/>
      </c>
      <c r="E147" s="25" t="str">
        <f t="shared" si="124"/>
        <v/>
      </c>
      <c r="F147" s="25" t="str">
        <f t="shared" si="125"/>
        <v/>
      </c>
      <c r="G147" s="108" t="str">
        <f t="shared" si="126"/>
        <v/>
      </c>
      <c r="H147" s="108" t="str">
        <f t="shared" si="127"/>
        <v/>
      </c>
      <c r="I147" s="112" t="str">
        <f t="shared" si="128"/>
        <v/>
      </c>
      <c r="J147" s="112"/>
      <c r="K147" s="112"/>
      <c r="L147" s="113"/>
      <c r="M147" s="113"/>
      <c r="N147" s="224" t="str">
        <f t="shared" si="129"/>
        <v/>
      </c>
      <c r="O147" s="225" t="str">
        <f t="shared" si="130"/>
        <v/>
      </c>
      <c r="Q147" s="6">
        <v>145</v>
      </c>
      <c r="R147" s="47" t="str">
        <f t="shared" si="93"/>
        <v>-145</v>
      </c>
      <c r="S147" s="6"/>
      <c r="T147" s="48" t="str">
        <f t="shared" si="94"/>
        <v/>
      </c>
      <c r="U147" s="49" t="str">
        <f t="shared" si="95"/>
        <v/>
      </c>
      <c r="W147" s="51"/>
      <c r="X147" s="75" t="str">
        <f t="shared" si="96"/>
        <v/>
      </c>
      <c r="Y147" s="71" t="str">
        <f t="shared" si="97"/>
        <v/>
      </c>
      <c r="Z147" s="71" t="str">
        <f t="shared" si="98"/>
        <v/>
      </c>
      <c r="AA147" s="71" t="str">
        <f t="shared" si="99"/>
        <v/>
      </c>
      <c r="AB147" s="71" t="str">
        <f t="shared" si="100"/>
        <v/>
      </c>
      <c r="AC147" s="71" t="str">
        <f t="shared" si="101"/>
        <v/>
      </c>
      <c r="AD147" s="71" t="str">
        <f t="shared" si="102"/>
        <v/>
      </c>
      <c r="AE147" s="78" t="str">
        <f t="shared" si="103"/>
        <v/>
      </c>
      <c r="AF147" s="75" t="str">
        <f t="shared" si="104"/>
        <v/>
      </c>
      <c r="AG147" s="71" t="str">
        <f t="shared" si="105"/>
        <v/>
      </c>
      <c r="AH147" s="71" t="str">
        <f t="shared" si="106"/>
        <v/>
      </c>
      <c r="AI147" s="71" t="str">
        <f t="shared" si="107"/>
        <v/>
      </c>
      <c r="AJ147" s="71" t="str">
        <f t="shared" si="108"/>
        <v/>
      </c>
      <c r="AK147" s="71" t="str">
        <f t="shared" si="109"/>
        <v/>
      </c>
      <c r="AL147" s="71" t="str">
        <f t="shared" si="110"/>
        <v/>
      </c>
      <c r="AM147" s="78" t="str">
        <f t="shared" si="111"/>
        <v/>
      </c>
      <c r="AN147" s="75" t="str">
        <f t="shared" si="112"/>
        <v/>
      </c>
      <c r="AO147" s="71" t="str">
        <f t="shared" si="113"/>
        <v/>
      </c>
      <c r="AP147" s="71" t="str">
        <f t="shared" si="114"/>
        <v/>
      </c>
      <c r="AQ147" s="71" t="str">
        <f t="shared" si="115"/>
        <v/>
      </c>
      <c r="AR147" s="71" t="str">
        <f t="shared" si="116"/>
        <v/>
      </c>
      <c r="AS147" s="71" t="str">
        <f t="shared" si="117"/>
        <v/>
      </c>
      <c r="AT147" s="71" t="str">
        <f t="shared" si="118"/>
        <v/>
      </c>
      <c r="AU147" s="76" t="str">
        <f t="shared" si="119"/>
        <v/>
      </c>
      <c r="BF147" s="141">
        <v>29057</v>
      </c>
      <c r="BG147" s="142" t="s">
        <v>2093</v>
      </c>
      <c r="BH147" s="141" t="s">
        <v>478</v>
      </c>
      <c r="BI147" s="141" t="s">
        <v>177</v>
      </c>
      <c r="BJ147" s="141" t="s">
        <v>2094</v>
      </c>
      <c r="BK147" s="141" t="s">
        <v>2095</v>
      </c>
      <c r="BL147" s="141" t="s">
        <v>2096</v>
      </c>
      <c r="BM147" s="141">
        <v>46.062359999999998</v>
      </c>
      <c r="BN147" s="141">
        <v>-70.517089999999996</v>
      </c>
      <c r="BO147" s="141">
        <v>2005</v>
      </c>
      <c r="BP147" s="143" t="s">
        <v>10147</v>
      </c>
      <c r="BQ147" s="143" t="s">
        <v>17560</v>
      </c>
      <c r="BU147" s="117"/>
      <c r="BV147" s="117"/>
      <c r="BW147" s="117"/>
      <c r="BX147" s="117"/>
      <c r="BY147" s="117"/>
      <c r="BZ147" s="117"/>
      <c r="CA147" t="str">
        <f t="shared" si="131"/>
        <v/>
      </c>
      <c r="CB147" t="str">
        <f t="shared" si="132"/>
        <v/>
      </c>
      <c r="CC147" t="str">
        <f t="shared" si="133"/>
        <v/>
      </c>
      <c r="CD147" t="str">
        <f t="shared" si="134"/>
        <v/>
      </c>
      <c r="CE147" t="str">
        <f t="shared" si="134"/>
        <v/>
      </c>
      <c r="CF147" t="str">
        <f t="shared" si="134"/>
        <v/>
      </c>
      <c r="CG147">
        <f t="shared" si="135"/>
        <v>0</v>
      </c>
    </row>
    <row r="148" spans="1:85" ht="38.25" customHeight="1" x14ac:dyDescent="0.25">
      <c r="A148" s="1" t="str">
        <f t="shared" si="120"/>
        <v/>
      </c>
      <c r="B148" s="32" t="str">
        <f t="shared" si="121"/>
        <v/>
      </c>
      <c r="C148" s="25" t="str">
        <f t="shared" si="122"/>
        <v/>
      </c>
      <c r="D148" s="25" t="str">
        <f t="shared" si="123"/>
        <v/>
      </c>
      <c r="E148" s="25" t="str">
        <f t="shared" si="124"/>
        <v/>
      </c>
      <c r="F148" s="25" t="str">
        <f t="shared" si="125"/>
        <v/>
      </c>
      <c r="G148" s="108" t="str">
        <f t="shared" si="126"/>
        <v/>
      </c>
      <c r="H148" s="108" t="str">
        <f t="shared" si="127"/>
        <v/>
      </c>
      <c r="I148" s="112" t="str">
        <f t="shared" si="128"/>
        <v/>
      </c>
      <c r="J148" s="112"/>
      <c r="K148" s="112"/>
      <c r="L148" s="113"/>
      <c r="M148" s="113"/>
      <c r="N148" s="224" t="str">
        <f t="shared" si="129"/>
        <v/>
      </c>
      <c r="O148" s="225" t="str">
        <f t="shared" si="130"/>
        <v/>
      </c>
      <c r="Q148" s="6">
        <v>146</v>
      </c>
      <c r="R148" s="47" t="str">
        <f t="shared" si="93"/>
        <v>-146</v>
      </c>
      <c r="S148" s="6"/>
      <c r="T148" s="48" t="str">
        <f t="shared" si="94"/>
        <v/>
      </c>
      <c r="U148" s="49" t="str">
        <f t="shared" si="95"/>
        <v/>
      </c>
      <c r="W148" s="51"/>
      <c r="X148" s="75" t="str">
        <f t="shared" si="96"/>
        <v/>
      </c>
      <c r="Y148" s="71" t="str">
        <f t="shared" si="97"/>
        <v/>
      </c>
      <c r="Z148" s="71" t="str">
        <f t="shared" si="98"/>
        <v/>
      </c>
      <c r="AA148" s="71" t="str">
        <f t="shared" si="99"/>
        <v/>
      </c>
      <c r="AB148" s="71" t="str">
        <f t="shared" si="100"/>
        <v/>
      </c>
      <c r="AC148" s="71" t="str">
        <f t="shared" si="101"/>
        <v/>
      </c>
      <c r="AD148" s="71" t="str">
        <f t="shared" si="102"/>
        <v/>
      </c>
      <c r="AE148" s="78" t="str">
        <f t="shared" si="103"/>
        <v/>
      </c>
      <c r="AF148" s="75" t="str">
        <f t="shared" si="104"/>
        <v/>
      </c>
      <c r="AG148" s="71" t="str">
        <f t="shared" si="105"/>
        <v/>
      </c>
      <c r="AH148" s="71" t="str">
        <f t="shared" si="106"/>
        <v/>
      </c>
      <c r="AI148" s="71" t="str">
        <f t="shared" si="107"/>
        <v/>
      </c>
      <c r="AJ148" s="71" t="str">
        <f t="shared" si="108"/>
        <v/>
      </c>
      <c r="AK148" s="71" t="str">
        <f t="shared" si="109"/>
        <v/>
      </c>
      <c r="AL148" s="71" t="str">
        <f t="shared" si="110"/>
        <v/>
      </c>
      <c r="AM148" s="78" t="str">
        <f t="shared" si="111"/>
        <v/>
      </c>
      <c r="AN148" s="75" t="str">
        <f t="shared" si="112"/>
        <v/>
      </c>
      <c r="AO148" s="71" t="str">
        <f t="shared" si="113"/>
        <v/>
      </c>
      <c r="AP148" s="71" t="str">
        <f t="shared" si="114"/>
        <v/>
      </c>
      <c r="AQ148" s="71" t="str">
        <f t="shared" si="115"/>
        <v/>
      </c>
      <c r="AR148" s="71" t="str">
        <f t="shared" si="116"/>
        <v/>
      </c>
      <c r="AS148" s="71" t="str">
        <f t="shared" si="117"/>
        <v/>
      </c>
      <c r="AT148" s="71" t="str">
        <f t="shared" si="118"/>
        <v/>
      </c>
      <c r="AU148" s="76" t="str">
        <f t="shared" si="119"/>
        <v/>
      </c>
      <c r="BF148" s="141">
        <v>29057</v>
      </c>
      <c r="BG148" s="142" t="s">
        <v>2097</v>
      </c>
      <c r="BH148" s="141" t="s">
        <v>478</v>
      </c>
      <c r="BI148" s="141" t="s">
        <v>176</v>
      </c>
      <c r="BJ148" s="141" t="s">
        <v>2098</v>
      </c>
      <c r="BK148" s="141" t="s">
        <v>2099</v>
      </c>
      <c r="BL148" s="141" t="s">
        <v>2100</v>
      </c>
      <c r="BM148" s="141">
        <v>46.080089999999998</v>
      </c>
      <c r="BN148" s="141">
        <v>-70.462159999999997</v>
      </c>
      <c r="BO148" s="141">
        <v>1989</v>
      </c>
      <c r="BP148" s="143" t="s">
        <v>12146</v>
      </c>
      <c r="BQ148" s="143" t="s">
        <v>17560</v>
      </c>
      <c r="BU148" s="117"/>
      <c r="BV148" s="117"/>
      <c r="BW148" s="117"/>
      <c r="BX148" s="117"/>
      <c r="BY148" s="117"/>
      <c r="BZ148" s="117"/>
      <c r="CA148" t="str">
        <f t="shared" si="131"/>
        <v/>
      </c>
      <c r="CB148" t="str">
        <f t="shared" si="132"/>
        <v/>
      </c>
      <c r="CC148" t="str">
        <f t="shared" si="133"/>
        <v/>
      </c>
      <c r="CD148" t="str">
        <f t="shared" si="134"/>
        <v/>
      </c>
      <c r="CE148" t="str">
        <f t="shared" si="134"/>
        <v/>
      </c>
      <c r="CF148" t="str">
        <f t="shared" si="134"/>
        <v/>
      </c>
      <c r="CG148">
        <f t="shared" si="135"/>
        <v>0</v>
      </c>
    </row>
    <row r="149" spans="1:85" ht="38.25" customHeight="1" x14ac:dyDescent="0.25">
      <c r="A149" s="1" t="str">
        <f t="shared" si="120"/>
        <v/>
      </c>
      <c r="B149" s="32" t="str">
        <f t="shared" si="121"/>
        <v/>
      </c>
      <c r="C149" s="25" t="str">
        <f t="shared" si="122"/>
        <v/>
      </c>
      <c r="D149" s="25" t="str">
        <f t="shared" si="123"/>
        <v/>
      </c>
      <c r="E149" s="25" t="str">
        <f t="shared" si="124"/>
        <v/>
      </c>
      <c r="F149" s="25" t="str">
        <f t="shared" si="125"/>
        <v/>
      </c>
      <c r="G149" s="108" t="str">
        <f t="shared" si="126"/>
        <v/>
      </c>
      <c r="H149" s="108" t="str">
        <f t="shared" si="127"/>
        <v/>
      </c>
      <c r="I149" s="112" t="str">
        <f t="shared" si="128"/>
        <v/>
      </c>
      <c r="J149" s="112"/>
      <c r="K149" s="112"/>
      <c r="L149" s="113"/>
      <c r="M149" s="113"/>
      <c r="N149" s="224" t="str">
        <f t="shared" si="129"/>
        <v/>
      </c>
      <c r="O149" s="225" t="str">
        <f t="shared" si="130"/>
        <v/>
      </c>
      <c r="Q149" s="6">
        <v>147</v>
      </c>
      <c r="R149" s="47" t="str">
        <f t="shared" si="93"/>
        <v>-147</v>
      </c>
      <c r="S149" s="6"/>
      <c r="T149" s="48" t="str">
        <f t="shared" si="94"/>
        <v/>
      </c>
      <c r="U149" s="49" t="str">
        <f t="shared" si="95"/>
        <v/>
      </c>
      <c r="W149" s="51"/>
      <c r="X149" s="75" t="str">
        <f t="shared" si="96"/>
        <v/>
      </c>
      <c r="Y149" s="71" t="str">
        <f t="shared" si="97"/>
        <v/>
      </c>
      <c r="Z149" s="71" t="str">
        <f t="shared" si="98"/>
        <v/>
      </c>
      <c r="AA149" s="71" t="str">
        <f t="shared" si="99"/>
        <v/>
      </c>
      <c r="AB149" s="71" t="str">
        <f t="shared" si="100"/>
        <v/>
      </c>
      <c r="AC149" s="71" t="str">
        <f t="shared" si="101"/>
        <v/>
      </c>
      <c r="AD149" s="71" t="str">
        <f t="shared" si="102"/>
        <v/>
      </c>
      <c r="AE149" s="78" t="str">
        <f t="shared" si="103"/>
        <v/>
      </c>
      <c r="AF149" s="75" t="str">
        <f t="shared" si="104"/>
        <v/>
      </c>
      <c r="AG149" s="71" t="str">
        <f t="shared" si="105"/>
        <v/>
      </c>
      <c r="AH149" s="71" t="str">
        <f t="shared" si="106"/>
        <v/>
      </c>
      <c r="AI149" s="71" t="str">
        <f t="shared" si="107"/>
        <v/>
      </c>
      <c r="AJ149" s="71" t="str">
        <f t="shared" si="108"/>
        <v/>
      </c>
      <c r="AK149" s="71" t="str">
        <f t="shared" si="109"/>
        <v/>
      </c>
      <c r="AL149" s="71" t="str">
        <f t="shared" si="110"/>
        <v/>
      </c>
      <c r="AM149" s="78" t="str">
        <f t="shared" si="111"/>
        <v/>
      </c>
      <c r="AN149" s="75" t="str">
        <f t="shared" si="112"/>
        <v/>
      </c>
      <c r="AO149" s="71" t="str">
        <f t="shared" si="113"/>
        <v/>
      </c>
      <c r="AP149" s="71" t="str">
        <f t="shared" si="114"/>
        <v/>
      </c>
      <c r="AQ149" s="71" t="str">
        <f t="shared" si="115"/>
        <v/>
      </c>
      <c r="AR149" s="71" t="str">
        <f t="shared" si="116"/>
        <v/>
      </c>
      <c r="AS149" s="71" t="str">
        <f t="shared" si="117"/>
        <v/>
      </c>
      <c r="AT149" s="71" t="str">
        <f t="shared" si="118"/>
        <v/>
      </c>
      <c r="AU149" s="76" t="str">
        <f t="shared" si="119"/>
        <v/>
      </c>
      <c r="BF149" s="141">
        <v>33025</v>
      </c>
      <c r="BG149" s="142" t="s">
        <v>2126</v>
      </c>
      <c r="BH149" s="141" t="s">
        <v>478</v>
      </c>
      <c r="BI149" s="141" t="s">
        <v>176</v>
      </c>
      <c r="BJ149" s="141" t="s">
        <v>2127</v>
      </c>
      <c r="BK149" s="141" t="s">
        <v>2128</v>
      </c>
      <c r="BL149" s="141" t="s">
        <v>2129</v>
      </c>
      <c r="BM149" s="141">
        <v>46.407592999999999</v>
      </c>
      <c r="BN149" s="141">
        <v>-71.237862000000007</v>
      </c>
      <c r="BO149" s="141">
        <v>2006</v>
      </c>
      <c r="BP149" s="143" t="s">
        <v>1553</v>
      </c>
      <c r="BQ149" s="143" t="s">
        <v>17560</v>
      </c>
      <c r="BU149" s="117"/>
      <c r="BV149" s="117"/>
      <c r="BW149" s="117"/>
      <c r="BX149" s="117"/>
      <c r="BY149" s="117"/>
      <c r="BZ149" s="117"/>
      <c r="CA149" t="str">
        <f t="shared" si="131"/>
        <v/>
      </c>
      <c r="CB149" t="str">
        <f t="shared" si="132"/>
        <v/>
      </c>
      <c r="CC149" t="str">
        <f t="shared" si="133"/>
        <v/>
      </c>
      <c r="CD149" t="str">
        <f t="shared" si="134"/>
        <v/>
      </c>
      <c r="CE149" t="str">
        <f t="shared" si="134"/>
        <v/>
      </c>
      <c r="CF149" t="str">
        <f t="shared" si="134"/>
        <v/>
      </c>
      <c r="CG149">
        <f t="shared" si="135"/>
        <v>0</v>
      </c>
    </row>
    <row r="150" spans="1:85" ht="38.25" customHeight="1" x14ac:dyDescent="0.25">
      <c r="A150" s="1" t="str">
        <f t="shared" si="120"/>
        <v/>
      </c>
      <c r="B150" s="32" t="str">
        <f t="shared" si="121"/>
        <v/>
      </c>
      <c r="C150" s="25" t="str">
        <f t="shared" si="122"/>
        <v/>
      </c>
      <c r="D150" s="25" t="str">
        <f t="shared" si="123"/>
        <v/>
      </c>
      <c r="E150" s="25" t="str">
        <f t="shared" si="124"/>
        <v/>
      </c>
      <c r="F150" s="25" t="str">
        <f t="shared" si="125"/>
        <v/>
      </c>
      <c r="G150" s="108" t="str">
        <f t="shared" si="126"/>
        <v/>
      </c>
      <c r="H150" s="108" t="str">
        <f t="shared" si="127"/>
        <v/>
      </c>
      <c r="I150" s="112" t="str">
        <f t="shared" si="128"/>
        <v/>
      </c>
      <c r="J150" s="112"/>
      <c r="K150" s="112"/>
      <c r="L150" s="113"/>
      <c r="M150" s="113"/>
      <c r="N150" s="224" t="str">
        <f t="shared" si="129"/>
        <v/>
      </c>
      <c r="O150" s="225" t="str">
        <f t="shared" si="130"/>
        <v/>
      </c>
      <c r="Q150" s="6">
        <v>148</v>
      </c>
      <c r="R150" s="47" t="str">
        <f t="shared" si="93"/>
        <v>-148</v>
      </c>
      <c r="S150" s="6"/>
      <c r="T150" s="48" t="str">
        <f t="shared" si="94"/>
        <v/>
      </c>
      <c r="U150" s="49" t="str">
        <f t="shared" si="95"/>
        <v/>
      </c>
      <c r="W150" s="51"/>
      <c r="X150" s="75" t="str">
        <f t="shared" si="96"/>
        <v/>
      </c>
      <c r="Y150" s="71" t="str">
        <f t="shared" si="97"/>
        <v/>
      </c>
      <c r="Z150" s="71" t="str">
        <f t="shared" si="98"/>
        <v/>
      </c>
      <c r="AA150" s="71" t="str">
        <f t="shared" si="99"/>
        <v/>
      </c>
      <c r="AB150" s="71" t="str">
        <f t="shared" si="100"/>
        <v/>
      </c>
      <c r="AC150" s="71" t="str">
        <f t="shared" si="101"/>
        <v/>
      </c>
      <c r="AD150" s="71" t="str">
        <f t="shared" si="102"/>
        <v/>
      </c>
      <c r="AE150" s="78" t="str">
        <f t="shared" si="103"/>
        <v/>
      </c>
      <c r="AF150" s="75" t="str">
        <f t="shared" si="104"/>
        <v/>
      </c>
      <c r="AG150" s="71" t="str">
        <f t="shared" si="105"/>
        <v/>
      </c>
      <c r="AH150" s="71" t="str">
        <f t="shared" si="106"/>
        <v/>
      </c>
      <c r="AI150" s="71" t="str">
        <f t="shared" si="107"/>
        <v/>
      </c>
      <c r="AJ150" s="71" t="str">
        <f t="shared" si="108"/>
        <v/>
      </c>
      <c r="AK150" s="71" t="str">
        <f t="shared" si="109"/>
        <v/>
      </c>
      <c r="AL150" s="71" t="str">
        <f t="shared" si="110"/>
        <v/>
      </c>
      <c r="AM150" s="78" t="str">
        <f t="shared" si="111"/>
        <v/>
      </c>
      <c r="AN150" s="75" t="str">
        <f t="shared" si="112"/>
        <v/>
      </c>
      <c r="AO150" s="71" t="str">
        <f t="shared" si="113"/>
        <v/>
      </c>
      <c r="AP150" s="71" t="str">
        <f t="shared" si="114"/>
        <v/>
      </c>
      <c r="AQ150" s="71" t="str">
        <f t="shared" si="115"/>
        <v/>
      </c>
      <c r="AR150" s="71" t="str">
        <f t="shared" si="116"/>
        <v/>
      </c>
      <c r="AS150" s="71" t="str">
        <f t="shared" si="117"/>
        <v/>
      </c>
      <c r="AT150" s="71" t="str">
        <f t="shared" si="118"/>
        <v/>
      </c>
      <c r="AU150" s="76" t="str">
        <f t="shared" si="119"/>
        <v/>
      </c>
      <c r="BF150" s="141">
        <v>33025</v>
      </c>
      <c r="BG150" s="142" t="s">
        <v>2130</v>
      </c>
      <c r="BH150" s="141" t="s">
        <v>478</v>
      </c>
      <c r="BI150" s="141" t="s">
        <v>177</v>
      </c>
      <c r="BJ150" s="141" t="s">
        <v>2127</v>
      </c>
      <c r="BK150" s="141" t="s">
        <v>2128</v>
      </c>
      <c r="BL150" s="141" t="s">
        <v>2129</v>
      </c>
      <c r="BM150" s="141">
        <v>46.407592999999999</v>
      </c>
      <c r="BN150" s="141">
        <v>-71.237862000000007</v>
      </c>
      <c r="BO150" s="141">
        <v>2006</v>
      </c>
      <c r="BP150" s="143" t="s">
        <v>4001</v>
      </c>
      <c r="BQ150" s="143" t="s">
        <v>17560</v>
      </c>
      <c r="BU150" s="117"/>
      <c r="BV150" s="117"/>
      <c r="BW150" s="117"/>
      <c r="BX150" s="117"/>
      <c r="BY150" s="117"/>
      <c r="BZ150" s="117"/>
      <c r="CA150" t="str">
        <f t="shared" si="131"/>
        <v/>
      </c>
      <c r="CB150" t="str">
        <f t="shared" si="132"/>
        <v/>
      </c>
      <c r="CC150" t="str">
        <f t="shared" si="133"/>
        <v/>
      </c>
      <c r="CD150" t="str">
        <f t="shared" si="134"/>
        <v/>
      </c>
      <c r="CE150" t="str">
        <f t="shared" si="134"/>
        <v/>
      </c>
      <c r="CF150" t="str">
        <f t="shared" si="134"/>
        <v/>
      </c>
      <c r="CG150">
        <f t="shared" si="135"/>
        <v>0</v>
      </c>
    </row>
    <row r="151" spans="1:85" ht="38.25" customHeight="1" x14ac:dyDescent="0.25">
      <c r="A151" s="1" t="str">
        <f t="shared" si="120"/>
        <v/>
      </c>
      <c r="B151" s="32" t="str">
        <f t="shared" si="121"/>
        <v/>
      </c>
      <c r="C151" s="25" t="str">
        <f t="shared" si="122"/>
        <v/>
      </c>
      <c r="D151" s="25" t="str">
        <f t="shared" si="123"/>
        <v/>
      </c>
      <c r="E151" s="25" t="str">
        <f t="shared" si="124"/>
        <v/>
      </c>
      <c r="F151" s="25" t="str">
        <f t="shared" si="125"/>
        <v/>
      </c>
      <c r="G151" s="108" t="str">
        <f t="shared" si="126"/>
        <v/>
      </c>
      <c r="H151" s="108" t="str">
        <f t="shared" si="127"/>
        <v/>
      </c>
      <c r="I151" s="112" t="str">
        <f t="shared" si="128"/>
        <v/>
      </c>
      <c r="J151" s="112"/>
      <c r="K151" s="112"/>
      <c r="L151" s="113"/>
      <c r="M151" s="113"/>
      <c r="N151" s="224" t="str">
        <f t="shared" si="129"/>
        <v/>
      </c>
      <c r="O151" s="225" t="str">
        <f t="shared" si="130"/>
        <v/>
      </c>
      <c r="Q151" s="6">
        <v>149</v>
      </c>
      <c r="R151" s="47" t="str">
        <f t="shared" si="93"/>
        <v>-149</v>
      </c>
      <c r="S151" s="6"/>
      <c r="T151" s="48" t="str">
        <f t="shared" si="94"/>
        <v/>
      </c>
      <c r="U151" s="49" t="str">
        <f t="shared" si="95"/>
        <v/>
      </c>
      <c r="W151" s="51"/>
      <c r="X151" s="75" t="str">
        <f t="shared" si="96"/>
        <v/>
      </c>
      <c r="Y151" s="71" t="str">
        <f t="shared" si="97"/>
        <v/>
      </c>
      <c r="Z151" s="71" t="str">
        <f t="shared" si="98"/>
        <v/>
      </c>
      <c r="AA151" s="71" t="str">
        <f t="shared" si="99"/>
        <v/>
      </c>
      <c r="AB151" s="71" t="str">
        <f t="shared" si="100"/>
        <v/>
      </c>
      <c r="AC151" s="71" t="str">
        <f t="shared" si="101"/>
        <v/>
      </c>
      <c r="AD151" s="71" t="str">
        <f t="shared" si="102"/>
        <v/>
      </c>
      <c r="AE151" s="78" t="str">
        <f t="shared" si="103"/>
        <v/>
      </c>
      <c r="AF151" s="75" t="str">
        <f t="shared" si="104"/>
        <v/>
      </c>
      <c r="AG151" s="71" t="str">
        <f t="shared" si="105"/>
        <v/>
      </c>
      <c r="AH151" s="71" t="str">
        <f t="shared" si="106"/>
        <v/>
      </c>
      <c r="AI151" s="71" t="str">
        <f t="shared" si="107"/>
        <v/>
      </c>
      <c r="AJ151" s="71" t="str">
        <f t="shared" si="108"/>
        <v/>
      </c>
      <c r="AK151" s="71" t="str">
        <f t="shared" si="109"/>
        <v/>
      </c>
      <c r="AL151" s="71" t="str">
        <f t="shared" si="110"/>
        <v/>
      </c>
      <c r="AM151" s="78" t="str">
        <f t="shared" si="111"/>
        <v/>
      </c>
      <c r="AN151" s="75" t="str">
        <f t="shared" si="112"/>
        <v/>
      </c>
      <c r="AO151" s="71" t="str">
        <f t="shared" si="113"/>
        <v/>
      </c>
      <c r="AP151" s="71" t="str">
        <f t="shared" si="114"/>
        <v/>
      </c>
      <c r="AQ151" s="71" t="str">
        <f t="shared" si="115"/>
        <v/>
      </c>
      <c r="AR151" s="71" t="str">
        <f t="shared" si="116"/>
        <v/>
      </c>
      <c r="AS151" s="71" t="str">
        <f t="shared" si="117"/>
        <v/>
      </c>
      <c r="AT151" s="71" t="str">
        <f t="shared" si="118"/>
        <v/>
      </c>
      <c r="AU151" s="76" t="str">
        <f t="shared" si="119"/>
        <v/>
      </c>
      <c r="BF151" s="141">
        <v>33025</v>
      </c>
      <c r="BG151" s="142" t="s">
        <v>2131</v>
      </c>
      <c r="BH151" s="141" t="s">
        <v>180</v>
      </c>
      <c r="BI151" s="141" t="s">
        <v>191</v>
      </c>
      <c r="BJ151" s="141" t="s">
        <v>2132</v>
      </c>
      <c r="BK151" s="141" t="s">
        <v>2133</v>
      </c>
      <c r="BL151" s="141" t="s">
        <v>2134</v>
      </c>
      <c r="BM151" s="141">
        <v>46.421210000000002</v>
      </c>
      <c r="BN151" s="141">
        <v>-71.237809999999996</v>
      </c>
      <c r="BO151" s="141">
        <v>2003</v>
      </c>
      <c r="BP151" s="143" t="s">
        <v>191</v>
      </c>
      <c r="BQ151" s="143" t="s">
        <v>17560</v>
      </c>
      <c r="BU151" s="117"/>
      <c r="BV151" s="117"/>
      <c r="BW151" s="117"/>
      <c r="BX151" s="117"/>
      <c r="BY151" s="117"/>
      <c r="BZ151" s="117"/>
      <c r="CA151" t="str">
        <f t="shared" si="131"/>
        <v/>
      </c>
      <c r="CB151" t="str">
        <f t="shared" si="132"/>
        <v/>
      </c>
      <c r="CC151" t="str">
        <f t="shared" si="133"/>
        <v/>
      </c>
      <c r="CD151" t="str">
        <f t="shared" si="134"/>
        <v/>
      </c>
      <c r="CE151" t="str">
        <f t="shared" si="134"/>
        <v/>
      </c>
      <c r="CF151" t="str">
        <f t="shared" si="134"/>
        <v/>
      </c>
      <c r="CG151">
        <f t="shared" si="135"/>
        <v>0</v>
      </c>
    </row>
    <row r="152" spans="1:85" ht="38.25" customHeight="1" x14ac:dyDescent="0.25">
      <c r="A152" s="1" t="str">
        <f t="shared" si="120"/>
        <v/>
      </c>
      <c r="B152" s="32" t="str">
        <f t="shared" si="121"/>
        <v/>
      </c>
      <c r="C152" s="25" t="str">
        <f t="shared" si="122"/>
        <v/>
      </c>
      <c r="D152" s="25" t="str">
        <f t="shared" si="123"/>
        <v/>
      </c>
      <c r="E152" s="25" t="str">
        <f t="shared" si="124"/>
        <v/>
      </c>
      <c r="F152" s="25" t="str">
        <f t="shared" si="125"/>
        <v/>
      </c>
      <c r="G152" s="108" t="str">
        <f t="shared" si="126"/>
        <v/>
      </c>
      <c r="H152" s="108" t="str">
        <f t="shared" si="127"/>
        <v/>
      </c>
      <c r="I152" s="112" t="str">
        <f t="shared" si="128"/>
        <v/>
      </c>
      <c r="J152" s="112"/>
      <c r="K152" s="112"/>
      <c r="L152" s="113"/>
      <c r="M152" s="113"/>
      <c r="N152" s="224" t="str">
        <f t="shared" si="129"/>
        <v/>
      </c>
      <c r="O152" s="225" t="str">
        <f t="shared" si="130"/>
        <v/>
      </c>
      <c r="Q152" s="6">
        <v>150</v>
      </c>
      <c r="R152" s="47" t="str">
        <f t="shared" si="93"/>
        <v>-150</v>
      </c>
      <c r="S152" s="6"/>
      <c r="T152" s="48" t="str">
        <f t="shared" si="94"/>
        <v/>
      </c>
      <c r="U152" s="49" t="str">
        <f t="shared" si="95"/>
        <v/>
      </c>
      <c r="W152" s="51"/>
      <c r="X152" s="75" t="str">
        <f t="shared" si="96"/>
        <v/>
      </c>
      <c r="Y152" s="71" t="str">
        <f t="shared" si="97"/>
        <v/>
      </c>
      <c r="Z152" s="71" t="str">
        <f t="shared" si="98"/>
        <v/>
      </c>
      <c r="AA152" s="71" t="str">
        <f t="shared" si="99"/>
        <v/>
      </c>
      <c r="AB152" s="71" t="str">
        <f t="shared" si="100"/>
        <v/>
      </c>
      <c r="AC152" s="71" t="str">
        <f t="shared" si="101"/>
        <v/>
      </c>
      <c r="AD152" s="71" t="str">
        <f t="shared" si="102"/>
        <v/>
      </c>
      <c r="AE152" s="78" t="str">
        <f t="shared" si="103"/>
        <v/>
      </c>
      <c r="AF152" s="75" t="str">
        <f t="shared" si="104"/>
        <v/>
      </c>
      <c r="AG152" s="71" t="str">
        <f t="shared" si="105"/>
        <v/>
      </c>
      <c r="AH152" s="71" t="str">
        <f t="shared" si="106"/>
        <v/>
      </c>
      <c r="AI152" s="71" t="str">
        <f t="shared" si="107"/>
        <v/>
      </c>
      <c r="AJ152" s="71" t="str">
        <f t="shared" si="108"/>
        <v/>
      </c>
      <c r="AK152" s="71" t="str">
        <f t="shared" si="109"/>
        <v/>
      </c>
      <c r="AL152" s="71" t="str">
        <f t="shared" si="110"/>
        <v/>
      </c>
      <c r="AM152" s="78" t="str">
        <f t="shared" si="111"/>
        <v/>
      </c>
      <c r="AN152" s="75" t="str">
        <f t="shared" si="112"/>
        <v/>
      </c>
      <c r="AO152" s="71" t="str">
        <f t="shared" si="113"/>
        <v/>
      </c>
      <c r="AP152" s="71" t="str">
        <f t="shared" si="114"/>
        <v/>
      </c>
      <c r="AQ152" s="71" t="str">
        <f t="shared" si="115"/>
        <v/>
      </c>
      <c r="AR152" s="71" t="str">
        <f t="shared" si="116"/>
        <v/>
      </c>
      <c r="AS152" s="71" t="str">
        <f t="shared" si="117"/>
        <v/>
      </c>
      <c r="AT152" s="71" t="str">
        <f t="shared" si="118"/>
        <v/>
      </c>
      <c r="AU152" s="76" t="str">
        <f t="shared" si="119"/>
        <v/>
      </c>
      <c r="BF152" s="141">
        <v>34135</v>
      </c>
      <c r="BG152" s="142" t="s">
        <v>2116</v>
      </c>
      <c r="BH152" s="141" t="s">
        <v>478</v>
      </c>
      <c r="BI152" s="141" t="s">
        <v>176</v>
      </c>
      <c r="BJ152" s="141" t="s">
        <v>2117</v>
      </c>
      <c r="BK152" s="141" t="s">
        <v>2115</v>
      </c>
      <c r="BL152" s="141" t="s">
        <v>2063</v>
      </c>
      <c r="BM152" s="141">
        <v>46.998280000000001</v>
      </c>
      <c r="BN152" s="141">
        <v>-72.171480000000003</v>
      </c>
      <c r="BO152" s="141">
        <v>1980</v>
      </c>
      <c r="BP152" s="143"/>
      <c r="BQ152" s="143" t="s">
        <v>17560</v>
      </c>
      <c r="BU152" s="117"/>
      <c r="BV152" s="117"/>
      <c r="BW152" s="117"/>
      <c r="BX152" s="117"/>
      <c r="BY152" s="117"/>
      <c r="BZ152" s="117"/>
      <c r="CA152" t="str">
        <f t="shared" si="131"/>
        <v/>
      </c>
      <c r="CB152" t="str">
        <f t="shared" si="132"/>
        <v/>
      </c>
      <c r="CC152" t="str">
        <f t="shared" si="133"/>
        <v/>
      </c>
      <c r="CD152" t="str">
        <f t="shared" si="134"/>
        <v/>
      </c>
      <c r="CE152" t="str">
        <f t="shared" si="134"/>
        <v/>
      </c>
      <c r="CF152" t="str">
        <f t="shared" si="134"/>
        <v/>
      </c>
      <c r="CG152">
        <f t="shared" si="135"/>
        <v>0</v>
      </c>
    </row>
    <row r="153" spans="1:85" ht="38.25" customHeight="1" x14ac:dyDescent="0.25">
      <c r="A153" s="1" t="str">
        <f t="shared" si="120"/>
        <v/>
      </c>
      <c r="B153" s="32" t="str">
        <f t="shared" si="121"/>
        <v/>
      </c>
      <c r="C153" s="25" t="str">
        <f t="shared" si="122"/>
        <v/>
      </c>
      <c r="D153" s="25" t="str">
        <f t="shared" si="123"/>
        <v/>
      </c>
      <c r="E153" s="25" t="str">
        <f t="shared" si="124"/>
        <v/>
      </c>
      <c r="F153" s="25" t="str">
        <f t="shared" si="125"/>
        <v/>
      </c>
      <c r="G153" s="108" t="str">
        <f t="shared" si="126"/>
        <v/>
      </c>
      <c r="H153" s="108" t="str">
        <f t="shared" si="127"/>
        <v/>
      </c>
      <c r="I153" s="112" t="str">
        <f t="shared" si="128"/>
        <v/>
      </c>
      <c r="J153" s="112"/>
      <c r="K153" s="112"/>
      <c r="L153" s="113"/>
      <c r="M153" s="113"/>
      <c r="N153" s="224" t="str">
        <f t="shared" si="129"/>
        <v/>
      </c>
      <c r="O153" s="225" t="str">
        <f t="shared" si="130"/>
        <v/>
      </c>
      <c r="Q153" s="6">
        <v>151</v>
      </c>
      <c r="R153" s="47" t="str">
        <f t="shared" si="93"/>
        <v>-151</v>
      </c>
      <c r="S153" s="6"/>
      <c r="T153" s="48" t="str">
        <f t="shared" si="94"/>
        <v/>
      </c>
      <c r="U153" s="49" t="str">
        <f t="shared" si="95"/>
        <v/>
      </c>
      <c r="W153" s="51"/>
      <c r="X153" s="75" t="str">
        <f t="shared" si="96"/>
        <v/>
      </c>
      <c r="Y153" s="71" t="str">
        <f t="shared" si="97"/>
        <v/>
      </c>
      <c r="Z153" s="71" t="str">
        <f t="shared" si="98"/>
        <v/>
      </c>
      <c r="AA153" s="71" t="str">
        <f t="shared" si="99"/>
        <v/>
      </c>
      <c r="AB153" s="71" t="str">
        <f t="shared" si="100"/>
        <v/>
      </c>
      <c r="AC153" s="71" t="str">
        <f t="shared" si="101"/>
        <v/>
      </c>
      <c r="AD153" s="71" t="str">
        <f t="shared" si="102"/>
        <v/>
      </c>
      <c r="AE153" s="78" t="str">
        <f t="shared" si="103"/>
        <v/>
      </c>
      <c r="AF153" s="75" t="str">
        <f t="shared" si="104"/>
        <v/>
      </c>
      <c r="AG153" s="71" t="str">
        <f t="shared" si="105"/>
        <v/>
      </c>
      <c r="AH153" s="71" t="str">
        <f t="shared" si="106"/>
        <v/>
      </c>
      <c r="AI153" s="71" t="str">
        <f t="shared" si="107"/>
        <v/>
      </c>
      <c r="AJ153" s="71" t="str">
        <f t="shared" si="108"/>
        <v/>
      </c>
      <c r="AK153" s="71" t="str">
        <f t="shared" si="109"/>
        <v/>
      </c>
      <c r="AL153" s="71" t="str">
        <f t="shared" si="110"/>
        <v/>
      </c>
      <c r="AM153" s="78" t="str">
        <f t="shared" si="111"/>
        <v/>
      </c>
      <c r="AN153" s="75" t="str">
        <f t="shared" si="112"/>
        <v/>
      </c>
      <c r="AO153" s="71" t="str">
        <f t="shared" si="113"/>
        <v/>
      </c>
      <c r="AP153" s="71" t="str">
        <f t="shared" si="114"/>
        <v/>
      </c>
      <c r="AQ153" s="71" t="str">
        <f t="shared" si="115"/>
        <v/>
      </c>
      <c r="AR153" s="71" t="str">
        <f t="shared" si="116"/>
        <v/>
      </c>
      <c r="AS153" s="71" t="str">
        <f t="shared" si="117"/>
        <v/>
      </c>
      <c r="AT153" s="71" t="str">
        <f t="shared" si="118"/>
        <v/>
      </c>
      <c r="AU153" s="76" t="str">
        <f t="shared" si="119"/>
        <v/>
      </c>
      <c r="BF153" s="141">
        <v>35020</v>
      </c>
      <c r="BG153" s="142" t="s">
        <v>2118</v>
      </c>
      <c r="BH153" s="141" t="s">
        <v>478</v>
      </c>
      <c r="BI153" s="141" t="s">
        <v>177</v>
      </c>
      <c r="BJ153" s="141" t="s">
        <v>2119</v>
      </c>
      <c r="BK153" s="141" t="s">
        <v>2120</v>
      </c>
      <c r="BL153" s="141" t="s">
        <v>2121</v>
      </c>
      <c r="BM153" s="141">
        <v>46.678168104565799</v>
      </c>
      <c r="BN153" s="141">
        <v>-72.531127658463006</v>
      </c>
      <c r="BO153" s="141">
        <v>1965</v>
      </c>
      <c r="BP153" s="143" t="s">
        <v>4001</v>
      </c>
      <c r="BQ153" s="143" t="s">
        <v>17560</v>
      </c>
      <c r="BU153" s="117"/>
      <c r="BV153" s="117"/>
      <c r="BW153" s="117"/>
      <c r="BX153" s="117"/>
      <c r="BY153" s="117"/>
      <c r="BZ153" s="117"/>
      <c r="CA153" t="str">
        <f t="shared" si="131"/>
        <v/>
      </c>
      <c r="CB153" t="str">
        <f t="shared" si="132"/>
        <v/>
      </c>
      <c r="CC153" t="str">
        <f t="shared" si="133"/>
        <v/>
      </c>
      <c r="CD153" t="str">
        <f t="shared" si="134"/>
        <v/>
      </c>
      <c r="CE153" t="str">
        <f t="shared" si="134"/>
        <v/>
      </c>
      <c r="CF153" t="str">
        <f t="shared" si="134"/>
        <v/>
      </c>
      <c r="CG153">
        <f t="shared" si="135"/>
        <v>0</v>
      </c>
    </row>
    <row r="154" spans="1:85" ht="38.25" customHeight="1" x14ac:dyDescent="0.25">
      <c r="A154" s="1" t="str">
        <f t="shared" si="120"/>
        <v/>
      </c>
      <c r="B154" s="32" t="str">
        <f t="shared" si="121"/>
        <v/>
      </c>
      <c r="C154" s="25" t="str">
        <f t="shared" si="122"/>
        <v/>
      </c>
      <c r="D154" s="25" t="str">
        <f t="shared" si="123"/>
        <v/>
      </c>
      <c r="E154" s="25" t="str">
        <f t="shared" si="124"/>
        <v/>
      </c>
      <c r="F154" s="25" t="str">
        <f t="shared" si="125"/>
        <v/>
      </c>
      <c r="G154" s="108" t="str">
        <f t="shared" si="126"/>
        <v/>
      </c>
      <c r="H154" s="108" t="str">
        <f t="shared" si="127"/>
        <v/>
      </c>
      <c r="I154" s="112" t="str">
        <f t="shared" si="128"/>
        <v/>
      </c>
      <c r="J154" s="112"/>
      <c r="K154" s="112"/>
      <c r="L154" s="113"/>
      <c r="M154" s="113"/>
      <c r="N154" s="224" t="str">
        <f t="shared" si="129"/>
        <v/>
      </c>
      <c r="O154" s="225" t="str">
        <f t="shared" si="130"/>
        <v/>
      </c>
      <c r="Q154" s="6">
        <v>152</v>
      </c>
      <c r="R154" s="47" t="str">
        <f t="shared" si="93"/>
        <v>-152</v>
      </c>
      <c r="S154" s="6"/>
      <c r="T154" s="48" t="str">
        <f t="shared" si="94"/>
        <v/>
      </c>
      <c r="U154" s="49" t="str">
        <f t="shared" si="95"/>
        <v/>
      </c>
      <c r="W154" s="51"/>
      <c r="X154" s="75" t="str">
        <f t="shared" si="96"/>
        <v/>
      </c>
      <c r="Y154" s="71" t="str">
        <f t="shared" si="97"/>
        <v/>
      </c>
      <c r="Z154" s="71" t="str">
        <f t="shared" si="98"/>
        <v/>
      </c>
      <c r="AA154" s="71" t="str">
        <f t="shared" si="99"/>
        <v/>
      </c>
      <c r="AB154" s="71" t="str">
        <f t="shared" si="100"/>
        <v/>
      </c>
      <c r="AC154" s="71" t="str">
        <f t="shared" si="101"/>
        <v/>
      </c>
      <c r="AD154" s="71" t="str">
        <f t="shared" si="102"/>
        <v/>
      </c>
      <c r="AE154" s="78" t="str">
        <f t="shared" si="103"/>
        <v/>
      </c>
      <c r="AF154" s="75" t="str">
        <f t="shared" si="104"/>
        <v/>
      </c>
      <c r="AG154" s="71" t="str">
        <f t="shared" si="105"/>
        <v/>
      </c>
      <c r="AH154" s="71" t="str">
        <f t="shared" si="106"/>
        <v/>
      </c>
      <c r="AI154" s="71" t="str">
        <f t="shared" si="107"/>
        <v/>
      </c>
      <c r="AJ154" s="71" t="str">
        <f t="shared" si="108"/>
        <v/>
      </c>
      <c r="AK154" s="71" t="str">
        <f t="shared" si="109"/>
        <v/>
      </c>
      <c r="AL154" s="71" t="str">
        <f t="shared" si="110"/>
        <v/>
      </c>
      <c r="AM154" s="78" t="str">
        <f t="shared" si="111"/>
        <v/>
      </c>
      <c r="AN154" s="75" t="str">
        <f t="shared" si="112"/>
        <v/>
      </c>
      <c r="AO154" s="71" t="str">
        <f t="shared" si="113"/>
        <v/>
      </c>
      <c r="AP154" s="71" t="str">
        <f t="shared" si="114"/>
        <v/>
      </c>
      <c r="AQ154" s="71" t="str">
        <f t="shared" si="115"/>
        <v/>
      </c>
      <c r="AR154" s="71" t="str">
        <f t="shared" si="116"/>
        <v/>
      </c>
      <c r="AS154" s="71" t="str">
        <f t="shared" si="117"/>
        <v/>
      </c>
      <c r="AT154" s="71" t="str">
        <f t="shared" si="118"/>
        <v/>
      </c>
      <c r="AU154" s="76" t="str">
        <f t="shared" si="119"/>
        <v/>
      </c>
      <c r="BF154" s="141">
        <v>35020</v>
      </c>
      <c r="BG154" s="142" t="s">
        <v>2122</v>
      </c>
      <c r="BH154" s="141" t="s">
        <v>478</v>
      </c>
      <c r="BI154" s="141" t="s">
        <v>1268</v>
      </c>
      <c r="BJ154" s="141" t="s">
        <v>2123</v>
      </c>
      <c r="BK154" s="141" t="s">
        <v>2099</v>
      </c>
      <c r="BL154" s="141" t="s">
        <v>2124</v>
      </c>
      <c r="BM154" s="141">
        <v>46.680875</v>
      </c>
      <c r="BN154" s="141">
        <v>-72.527212000000006</v>
      </c>
      <c r="BO154" s="141">
        <v>1994</v>
      </c>
      <c r="BP154" s="143" t="s">
        <v>23937</v>
      </c>
      <c r="BQ154" s="143" t="s">
        <v>17560</v>
      </c>
      <c r="BU154" s="117"/>
      <c r="BV154" s="117"/>
      <c r="BW154" s="117"/>
      <c r="BX154" s="117"/>
      <c r="BY154" s="117"/>
      <c r="BZ154" s="117"/>
      <c r="CA154" t="str">
        <f t="shared" si="131"/>
        <v/>
      </c>
      <c r="CB154" t="str">
        <f t="shared" si="132"/>
        <v/>
      </c>
      <c r="CC154" t="str">
        <f t="shared" si="133"/>
        <v/>
      </c>
      <c r="CD154" t="str">
        <f t="shared" si="134"/>
        <v/>
      </c>
      <c r="CE154" t="str">
        <f t="shared" si="134"/>
        <v/>
      </c>
      <c r="CF154" t="str">
        <f t="shared" si="134"/>
        <v/>
      </c>
      <c r="CG154">
        <f t="shared" si="135"/>
        <v>0</v>
      </c>
    </row>
    <row r="155" spans="1:85" ht="38.25" customHeight="1" x14ac:dyDescent="0.25">
      <c r="A155" s="1" t="str">
        <f t="shared" si="120"/>
        <v/>
      </c>
      <c r="B155" s="32" t="str">
        <f t="shared" si="121"/>
        <v/>
      </c>
      <c r="C155" s="25" t="str">
        <f t="shared" si="122"/>
        <v/>
      </c>
      <c r="D155" s="25" t="str">
        <f t="shared" si="123"/>
        <v/>
      </c>
      <c r="E155" s="25" t="str">
        <f t="shared" si="124"/>
        <v/>
      </c>
      <c r="F155" s="25" t="str">
        <f t="shared" si="125"/>
        <v/>
      </c>
      <c r="G155" s="108" t="str">
        <f t="shared" si="126"/>
        <v/>
      </c>
      <c r="H155" s="108" t="str">
        <f t="shared" si="127"/>
        <v/>
      </c>
      <c r="I155" s="112" t="str">
        <f t="shared" si="128"/>
        <v/>
      </c>
      <c r="J155" s="112"/>
      <c r="K155" s="112"/>
      <c r="L155" s="113"/>
      <c r="M155" s="113"/>
      <c r="N155" s="224" t="str">
        <f t="shared" si="129"/>
        <v/>
      </c>
      <c r="O155" s="225" t="str">
        <f t="shared" si="130"/>
        <v/>
      </c>
      <c r="Q155" s="6">
        <v>153</v>
      </c>
      <c r="R155" s="47" t="str">
        <f t="shared" si="93"/>
        <v>-153</v>
      </c>
      <c r="S155" s="6"/>
      <c r="T155" s="48" t="str">
        <f t="shared" si="94"/>
        <v/>
      </c>
      <c r="U155" s="49" t="str">
        <f t="shared" si="95"/>
        <v/>
      </c>
      <c r="W155" s="51"/>
      <c r="X155" s="75" t="str">
        <f t="shared" si="96"/>
        <v/>
      </c>
      <c r="Y155" s="71" t="str">
        <f t="shared" si="97"/>
        <v/>
      </c>
      <c r="Z155" s="71" t="str">
        <f t="shared" si="98"/>
        <v/>
      </c>
      <c r="AA155" s="71" t="str">
        <f t="shared" si="99"/>
        <v/>
      </c>
      <c r="AB155" s="71" t="str">
        <f t="shared" si="100"/>
        <v/>
      </c>
      <c r="AC155" s="71" t="str">
        <f t="shared" si="101"/>
        <v/>
      </c>
      <c r="AD155" s="71" t="str">
        <f t="shared" si="102"/>
        <v/>
      </c>
      <c r="AE155" s="78" t="str">
        <f t="shared" si="103"/>
        <v/>
      </c>
      <c r="AF155" s="75" t="str">
        <f t="shared" si="104"/>
        <v/>
      </c>
      <c r="AG155" s="71" t="str">
        <f t="shared" si="105"/>
        <v/>
      </c>
      <c r="AH155" s="71" t="str">
        <f t="shared" si="106"/>
        <v/>
      </c>
      <c r="AI155" s="71" t="str">
        <f t="shared" si="107"/>
        <v/>
      </c>
      <c r="AJ155" s="71" t="str">
        <f t="shared" si="108"/>
        <v/>
      </c>
      <c r="AK155" s="71" t="str">
        <f t="shared" si="109"/>
        <v/>
      </c>
      <c r="AL155" s="71" t="str">
        <f t="shared" si="110"/>
        <v/>
      </c>
      <c r="AM155" s="78" t="str">
        <f t="shared" si="111"/>
        <v/>
      </c>
      <c r="AN155" s="75" t="str">
        <f t="shared" si="112"/>
        <v/>
      </c>
      <c r="AO155" s="71" t="str">
        <f t="shared" si="113"/>
        <v/>
      </c>
      <c r="AP155" s="71" t="str">
        <f t="shared" si="114"/>
        <v/>
      </c>
      <c r="AQ155" s="71" t="str">
        <f t="shared" si="115"/>
        <v/>
      </c>
      <c r="AR155" s="71" t="str">
        <f t="shared" si="116"/>
        <v/>
      </c>
      <c r="AS155" s="71" t="str">
        <f t="shared" si="117"/>
        <v/>
      </c>
      <c r="AT155" s="71" t="str">
        <f t="shared" si="118"/>
        <v/>
      </c>
      <c r="AU155" s="76" t="str">
        <f t="shared" si="119"/>
        <v/>
      </c>
      <c r="BF155" s="141">
        <v>54105</v>
      </c>
      <c r="BG155" s="142" t="s">
        <v>2210</v>
      </c>
      <c r="BH155" s="141" t="s">
        <v>478</v>
      </c>
      <c r="BI155" s="141" t="s">
        <v>186</v>
      </c>
      <c r="BJ155" s="141"/>
      <c r="BK155" s="141" t="s">
        <v>2208</v>
      </c>
      <c r="BL155" s="141" t="s">
        <v>2211</v>
      </c>
      <c r="BM155" s="141">
        <v>45.814999999999998</v>
      </c>
      <c r="BN155" s="141">
        <v>-73.102069999999998</v>
      </c>
      <c r="BO155" s="141">
        <v>1999</v>
      </c>
      <c r="BP155" s="143"/>
      <c r="BQ155" s="143" t="s">
        <v>17560</v>
      </c>
      <c r="BU155" s="117"/>
      <c r="BV155" s="117"/>
      <c r="BW155" s="117"/>
      <c r="BX155" s="117"/>
      <c r="BY155" s="117"/>
      <c r="BZ155" s="117"/>
      <c r="CA155" t="str">
        <f t="shared" si="131"/>
        <v/>
      </c>
      <c r="CB155" t="str">
        <f t="shared" si="132"/>
        <v/>
      </c>
      <c r="CC155" t="str">
        <f t="shared" si="133"/>
        <v/>
      </c>
      <c r="CD155" t="str">
        <f t="shared" si="134"/>
        <v/>
      </c>
      <c r="CE155" t="str">
        <f t="shared" si="134"/>
        <v/>
      </c>
      <c r="CF155" t="str">
        <f t="shared" si="134"/>
        <v/>
      </c>
      <c r="CG155">
        <f t="shared" si="135"/>
        <v>0</v>
      </c>
    </row>
    <row r="156" spans="1:85" ht="38.25" customHeight="1" x14ac:dyDescent="0.25">
      <c r="A156" s="1" t="str">
        <f t="shared" si="120"/>
        <v/>
      </c>
      <c r="B156" s="32" t="str">
        <f t="shared" si="121"/>
        <v/>
      </c>
      <c r="C156" s="25" t="str">
        <f t="shared" si="122"/>
        <v/>
      </c>
      <c r="D156" s="25" t="str">
        <f t="shared" si="123"/>
        <v/>
      </c>
      <c r="E156" s="25" t="str">
        <f t="shared" si="124"/>
        <v/>
      </c>
      <c r="F156" s="25" t="str">
        <f t="shared" si="125"/>
        <v/>
      </c>
      <c r="G156" s="108" t="str">
        <f t="shared" si="126"/>
        <v/>
      </c>
      <c r="H156" s="108" t="str">
        <f t="shared" si="127"/>
        <v/>
      </c>
      <c r="I156" s="112" t="str">
        <f t="shared" si="128"/>
        <v/>
      </c>
      <c r="J156" s="112"/>
      <c r="K156" s="112"/>
      <c r="L156" s="113"/>
      <c r="M156" s="113"/>
      <c r="N156" s="224" t="str">
        <f t="shared" si="129"/>
        <v/>
      </c>
      <c r="O156" s="225" t="str">
        <f t="shared" si="130"/>
        <v/>
      </c>
      <c r="Q156" s="6">
        <v>154</v>
      </c>
      <c r="R156" s="47" t="str">
        <f t="shared" si="93"/>
        <v>-154</v>
      </c>
      <c r="S156" s="6"/>
      <c r="T156" s="48" t="str">
        <f t="shared" si="94"/>
        <v/>
      </c>
      <c r="U156" s="49" t="str">
        <f t="shared" si="95"/>
        <v/>
      </c>
      <c r="W156" s="51"/>
      <c r="X156" s="75" t="str">
        <f t="shared" si="96"/>
        <v/>
      </c>
      <c r="Y156" s="71" t="str">
        <f t="shared" si="97"/>
        <v/>
      </c>
      <c r="Z156" s="71" t="str">
        <f t="shared" si="98"/>
        <v/>
      </c>
      <c r="AA156" s="71" t="str">
        <f t="shared" si="99"/>
        <v/>
      </c>
      <c r="AB156" s="71" t="str">
        <f t="shared" si="100"/>
        <v/>
      </c>
      <c r="AC156" s="71" t="str">
        <f t="shared" si="101"/>
        <v/>
      </c>
      <c r="AD156" s="71" t="str">
        <f t="shared" si="102"/>
        <v/>
      </c>
      <c r="AE156" s="78" t="str">
        <f t="shared" si="103"/>
        <v/>
      </c>
      <c r="AF156" s="75" t="str">
        <f t="shared" si="104"/>
        <v/>
      </c>
      <c r="AG156" s="71" t="str">
        <f t="shared" si="105"/>
        <v/>
      </c>
      <c r="AH156" s="71" t="str">
        <f t="shared" si="106"/>
        <v/>
      </c>
      <c r="AI156" s="71" t="str">
        <f t="shared" si="107"/>
        <v/>
      </c>
      <c r="AJ156" s="71" t="str">
        <f t="shared" si="108"/>
        <v/>
      </c>
      <c r="AK156" s="71" t="str">
        <f t="shared" si="109"/>
        <v/>
      </c>
      <c r="AL156" s="71" t="str">
        <f t="shared" si="110"/>
        <v/>
      </c>
      <c r="AM156" s="78" t="str">
        <f t="shared" si="111"/>
        <v/>
      </c>
      <c r="AN156" s="75" t="str">
        <f t="shared" si="112"/>
        <v/>
      </c>
      <c r="AO156" s="71" t="str">
        <f t="shared" si="113"/>
        <v/>
      </c>
      <c r="AP156" s="71" t="str">
        <f t="shared" si="114"/>
        <v/>
      </c>
      <c r="AQ156" s="71" t="str">
        <f t="shared" si="115"/>
        <v/>
      </c>
      <c r="AR156" s="71" t="str">
        <f t="shared" si="116"/>
        <v/>
      </c>
      <c r="AS156" s="71" t="str">
        <f t="shared" si="117"/>
        <v/>
      </c>
      <c r="AT156" s="71" t="str">
        <f t="shared" si="118"/>
        <v/>
      </c>
      <c r="AU156" s="76" t="str">
        <f t="shared" si="119"/>
        <v/>
      </c>
      <c r="BF156" s="141">
        <v>30020</v>
      </c>
      <c r="BG156" s="142" t="s">
        <v>2251</v>
      </c>
      <c r="BH156" s="141" t="s">
        <v>180</v>
      </c>
      <c r="BI156" s="141" t="s">
        <v>178</v>
      </c>
      <c r="BJ156" s="141"/>
      <c r="BK156" s="141" t="s">
        <v>2252</v>
      </c>
      <c r="BL156" s="141" t="s">
        <v>2063</v>
      </c>
      <c r="BM156" s="141">
        <v>45.484650000000002</v>
      </c>
      <c r="BN156" s="141">
        <v>-70.904390000000006</v>
      </c>
      <c r="BO156" s="141">
        <v>2010</v>
      </c>
      <c r="BP156" s="143" t="s">
        <v>23958</v>
      </c>
      <c r="BQ156" s="143" t="s">
        <v>17560</v>
      </c>
      <c r="BU156" s="117"/>
      <c r="BV156" s="117"/>
      <c r="BW156" s="117"/>
      <c r="BX156" s="117"/>
      <c r="BY156" s="117"/>
      <c r="BZ156" s="117"/>
      <c r="CA156" t="str">
        <f t="shared" si="131"/>
        <v/>
      </c>
      <c r="CB156" t="str">
        <f t="shared" si="132"/>
        <v/>
      </c>
      <c r="CC156" t="str">
        <f t="shared" si="133"/>
        <v/>
      </c>
      <c r="CD156" t="str">
        <f t="shared" si="134"/>
        <v/>
      </c>
      <c r="CE156" t="str">
        <f t="shared" si="134"/>
        <v/>
      </c>
      <c r="CF156" t="str">
        <f t="shared" si="134"/>
        <v/>
      </c>
      <c r="CG156">
        <f t="shared" si="135"/>
        <v>0</v>
      </c>
    </row>
    <row r="157" spans="1:85" ht="38.25" customHeight="1" x14ac:dyDescent="0.25">
      <c r="A157" s="1" t="str">
        <f t="shared" si="120"/>
        <v/>
      </c>
      <c r="B157" s="32" t="str">
        <f t="shared" si="121"/>
        <v/>
      </c>
      <c r="C157" s="25" t="str">
        <f t="shared" si="122"/>
        <v/>
      </c>
      <c r="D157" s="25" t="str">
        <f t="shared" si="123"/>
        <v/>
      </c>
      <c r="E157" s="25" t="str">
        <f t="shared" si="124"/>
        <v/>
      </c>
      <c r="F157" s="25" t="str">
        <f t="shared" si="125"/>
        <v/>
      </c>
      <c r="G157" s="108" t="str">
        <f t="shared" si="126"/>
        <v/>
      </c>
      <c r="H157" s="108" t="str">
        <f t="shared" si="127"/>
        <v/>
      </c>
      <c r="I157" s="112" t="str">
        <f t="shared" si="128"/>
        <v/>
      </c>
      <c r="J157" s="112"/>
      <c r="K157" s="112"/>
      <c r="L157" s="113"/>
      <c r="M157" s="113"/>
      <c r="N157" s="224" t="str">
        <f t="shared" si="129"/>
        <v/>
      </c>
      <c r="O157" s="225" t="str">
        <f t="shared" si="130"/>
        <v/>
      </c>
      <c r="Q157" s="6">
        <v>155</v>
      </c>
      <c r="R157" s="47" t="str">
        <f t="shared" si="93"/>
        <v>-155</v>
      </c>
      <c r="S157" s="6"/>
      <c r="T157" s="48" t="str">
        <f t="shared" si="94"/>
        <v/>
      </c>
      <c r="U157" s="49" t="str">
        <f t="shared" si="95"/>
        <v/>
      </c>
      <c r="W157" s="51"/>
      <c r="X157" s="75" t="str">
        <f t="shared" si="96"/>
        <v/>
      </c>
      <c r="Y157" s="71" t="str">
        <f t="shared" si="97"/>
        <v/>
      </c>
      <c r="Z157" s="71" t="str">
        <f t="shared" si="98"/>
        <v/>
      </c>
      <c r="AA157" s="71" t="str">
        <f t="shared" si="99"/>
        <v/>
      </c>
      <c r="AB157" s="71" t="str">
        <f t="shared" si="100"/>
        <v/>
      </c>
      <c r="AC157" s="71" t="str">
        <f t="shared" si="101"/>
        <v/>
      </c>
      <c r="AD157" s="71" t="str">
        <f t="shared" si="102"/>
        <v/>
      </c>
      <c r="AE157" s="78" t="str">
        <f t="shared" si="103"/>
        <v/>
      </c>
      <c r="AF157" s="75" t="str">
        <f t="shared" si="104"/>
        <v/>
      </c>
      <c r="AG157" s="71" t="str">
        <f t="shared" si="105"/>
        <v/>
      </c>
      <c r="AH157" s="71" t="str">
        <f t="shared" si="106"/>
        <v/>
      </c>
      <c r="AI157" s="71" t="str">
        <f t="shared" si="107"/>
        <v/>
      </c>
      <c r="AJ157" s="71" t="str">
        <f t="shared" si="108"/>
        <v/>
      </c>
      <c r="AK157" s="71" t="str">
        <f t="shared" si="109"/>
        <v/>
      </c>
      <c r="AL157" s="71" t="str">
        <f t="shared" si="110"/>
        <v/>
      </c>
      <c r="AM157" s="78" t="str">
        <f t="shared" si="111"/>
        <v/>
      </c>
      <c r="AN157" s="75" t="str">
        <f t="shared" si="112"/>
        <v/>
      </c>
      <c r="AO157" s="71" t="str">
        <f t="shared" si="113"/>
        <v/>
      </c>
      <c r="AP157" s="71" t="str">
        <f t="shared" si="114"/>
        <v/>
      </c>
      <c r="AQ157" s="71" t="str">
        <f t="shared" si="115"/>
        <v/>
      </c>
      <c r="AR157" s="71" t="str">
        <f t="shared" si="116"/>
        <v/>
      </c>
      <c r="AS157" s="71" t="str">
        <f t="shared" si="117"/>
        <v/>
      </c>
      <c r="AT157" s="71" t="str">
        <f t="shared" si="118"/>
        <v/>
      </c>
      <c r="AU157" s="76" t="str">
        <f t="shared" si="119"/>
        <v/>
      </c>
      <c r="BF157" s="141">
        <v>38010</v>
      </c>
      <c r="BG157" s="142" t="s">
        <v>2172</v>
      </c>
      <c r="BH157" s="141" t="s">
        <v>478</v>
      </c>
      <c r="BI157" s="141" t="s">
        <v>176</v>
      </c>
      <c r="BJ157" s="141" t="s">
        <v>2173</v>
      </c>
      <c r="BK157" s="141" t="s">
        <v>2174</v>
      </c>
      <c r="BL157" s="141" t="s">
        <v>2175</v>
      </c>
      <c r="BM157" s="141">
        <v>46.308843899999999</v>
      </c>
      <c r="BN157" s="141">
        <v>-72.541307599999897</v>
      </c>
      <c r="BO157" s="141">
        <v>1970</v>
      </c>
      <c r="BP157" s="143" t="s">
        <v>23940</v>
      </c>
      <c r="BQ157" s="143" t="s">
        <v>17560</v>
      </c>
      <c r="BU157" s="117"/>
      <c r="BV157" s="117"/>
      <c r="BW157" s="117"/>
      <c r="BX157" s="117"/>
      <c r="BY157" s="117"/>
      <c r="BZ157" s="117"/>
      <c r="CA157" t="str">
        <f t="shared" si="131"/>
        <v/>
      </c>
      <c r="CB157" t="str">
        <f t="shared" si="132"/>
        <v/>
      </c>
      <c r="CC157" t="str">
        <f t="shared" si="133"/>
        <v/>
      </c>
      <c r="CD157" t="str">
        <f t="shared" si="134"/>
        <v/>
      </c>
      <c r="CE157" t="str">
        <f t="shared" si="134"/>
        <v/>
      </c>
      <c r="CF157" t="str">
        <f t="shared" si="134"/>
        <v/>
      </c>
      <c r="CG157">
        <f t="shared" si="135"/>
        <v>0</v>
      </c>
    </row>
    <row r="158" spans="1:85" ht="38.25" customHeight="1" x14ac:dyDescent="0.25">
      <c r="A158" s="1" t="str">
        <f t="shared" si="120"/>
        <v/>
      </c>
      <c r="B158" s="32" t="str">
        <f t="shared" si="121"/>
        <v/>
      </c>
      <c r="C158" s="25" t="str">
        <f t="shared" si="122"/>
        <v/>
      </c>
      <c r="D158" s="25" t="str">
        <f t="shared" si="123"/>
        <v/>
      </c>
      <c r="E158" s="25" t="str">
        <f t="shared" si="124"/>
        <v/>
      </c>
      <c r="F158" s="25" t="str">
        <f t="shared" si="125"/>
        <v/>
      </c>
      <c r="G158" s="108" t="str">
        <f t="shared" si="126"/>
        <v/>
      </c>
      <c r="H158" s="108" t="str">
        <f t="shared" si="127"/>
        <v/>
      </c>
      <c r="I158" s="112" t="str">
        <f t="shared" si="128"/>
        <v/>
      </c>
      <c r="J158" s="112"/>
      <c r="K158" s="112"/>
      <c r="L158" s="113"/>
      <c r="M158" s="113"/>
      <c r="N158" s="224" t="str">
        <f t="shared" si="129"/>
        <v/>
      </c>
      <c r="O158" s="225" t="str">
        <f t="shared" si="130"/>
        <v/>
      </c>
      <c r="Q158" s="6">
        <v>156</v>
      </c>
      <c r="R158" s="47" t="str">
        <f t="shared" si="93"/>
        <v>-156</v>
      </c>
      <c r="S158" s="6"/>
      <c r="T158" s="48" t="str">
        <f t="shared" si="94"/>
        <v/>
      </c>
      <c r="U158" s="49" t="str">
        <f t="shared" si="95"/>
        <v/>
      </c>
      <c r="W158" s="51"/>
      <c r="X158" s="75" t="str">
        <f t="shared" si="96"/>
        <v/>
      </c>
      <c r="Y158" s="71" t="str">
        <f t="shared" si="97"/>
        <v/>
      </c>
      <c r="Z158" s="71" t="str">
        <f t="shared" si="98"/>
        <v/>
      </c>
      <c r="AA158" s="71" t="str">
        <f t="shared" si="99"/>
        <v/>
      </c>
      <c r="AB158" s="71" t="str">
        <f t="shared" si="100"/>
        <v/>
      </c>
      <c r="AC158" s="71" t="str">
        <f t="shared" si="101"/>
        <v/>
      </c>
      <c r="AD158" s="71" t="str">
        <f t="shared" si="102"/>
        <v/>
      </c>
      <c r="AE158" s="78" t="str">
        <f t="shared" si="103"/>
        <v/>
      </c>
      <c r="AF158" s="75" t="str">
        <f t="shared" si="104"/>
        <v/>
      </c>
      <c r="AG158" s="71" t="str">
        <f t="shared" si="105"/>
        <v/>
      </c>
      <c r="AH158" s="71" t="str">
        <f t="shared" si="106"/>
        <v/>
      </c>
      <c r="AI158" s="71" t="str">
        <f t="shared" si="107"/>
        <v/>
      </c>
      <c r="AJ158" s="71" t="str">
        <f t="shared" si="108"/>
        <v/>
      </c>
      <c r="AK158" s="71" t="str">
        <f t="shared" si="109"/>
        <v/>
      </c>
      <c r="AL158" s="71" t="str">
        <f t="shared" si="110"/>
        <v/>
      </c>
      <c r="AM158" s="78" t="str">
        <f t="shared" si="111"/>
        <v/>
      </c>
      <c r="AN158" s="75" t="str">
        <f t="shared" si="112"/>
        <v/>
      </c>
      <c r="AO158" s="71" t="str">
        <f t="shared" si="113"/>
        <v/>
      </c>
      <c r="AP158" s="71" t="str">
        <f t="shared" si="114"/>
        <v/>
      </c>
      <c r="AQ158" s="71" t="str">
        <f t="shared" si="115"/>
        <v/>
      </c>
      <c r="AR158" s="71" t="str">
        <f t="shared" si="116"/>
        <v/>
      </c>
      <c r="AS158" s="71" t="str">
        <f t="shared" si="117"/>
        <v/>
      </c>
      <c r="AT158" s="71" t="str">
        <f t="shared" si="118"/>
        <v/>
      </c>
      <c r="AU158" s="76" t="str">
        <f t="shared" si="119"/>
        <v/>
      </c>
      <c r="BF158" s="141">
        <v>38010</v>
      </c>
      <c r="BG158" s="142" t="s">
        <v>2176</v>
      </c>
      <c r="BH158" s="141" t="s">
        <v>478</v>
      </c>
      <c r="BI158" s="141" t="s">
        <v>186</v>
      </c>
      <c r="BJ158" s="141" t="s">
        <v>2177</v>
      </c>
      <c r="BK158" s="141" t="s">
        <v>2178</v>
      </c>
      <c r="BL158" s="141" t="s">
        <v>2179</v>
      </c>
      <c r="BM158" s="141">
        <v>46.339134100000003</v>
      </c>
      <c r="BN158" s="141">
        <v>-72.480142000000001</v>
      </c>
      <c r="BO158" s="141">
        <v>1978</v>
      </c>
      <c r="BP158" s="143" t="s">
        <v>23941</v>
      </c>
      <c r="BQ158" s="143" t="s">
        <v>17560</v>
      </c>
      <c r="BU158" s="117"/>
      <c r="BV158" s="117"/>
      <c r="BW158" s="117"/>
      <c r="BX158" s="117"/>
      <c r="BY158" s="117"/>
      <c r="BZ158" s="117"/>
      <c r="CA158" t="str">
        <f t="shared" si="131"/>
        <v/>
      </c>
      <c r="CB158" t="str">
        <f t="shared" si="132"/>
        <v/>
      </c>
      <c r="CC158" t="str">
        <f t="shared" si="133"/>
        <v/>
      </c>
      <c r="CD158" t="str">
        <f t="shared" si="134"/>
        <v/>
      </c>
      <c r="CE158" t="str">
        <f t="shared" si="134"/>
        <v/>
      </c>
      <c r="CF158" t="str">
        <f t="shared" si="134"/>
        <v/>
      </c>
      <c r="CG158">
        <f t="shared" si="135"/>
        <v>0</v>
      </c>
    </row>
    <row r="159" spans="1:85" ht="38.25" customHeight="1" x14ac:dyDescent="0.25">
      <c r="A159" s="1" t="str">
        <f t="shared" si="120"/>
        <v/>
      </c>
      <c r="B159" s="32" t="str">
        <f t="shared" si="121"/>
        <v/>
      </c>
      <c r="C159" s="25" t="str">
        <f t="shared" si="122"/>
        <v/>
      </c>
      <c r="D159" s="25" t="str">
        <f t="shared" si="123"/>
        <v/>
      </c>
      <c r="E159" s="25" t="str">
        <f t="shared" si="124"/>
        <v/>
      </c>
      <c r="F159" s="25" t="str">
        <f t="shared" si="125"/>
        <v/>
      </c>
      <c r="G159" s="108" t="str">
        <f t="shared" si="126"/>
        <v/>
      </c>
      <c r="H159" s="108" t="str">
        <f t="shared" si="127"/>
        <v/>
      </c>
      <c r="I159" s="112" t="str">
        <f t="shared" si="128"/>
        <v/>
      </c>
      <c r="J159" s="112"/>
      <c r="K159" s="112"/>
      <c r="L159" s="113"/>
      <c r="M159" s="113"/>
      <c r="N159" s="224" t="str">
        <f t="shared" si="129"/>
        <v/>
      </c>
      <c r="O159" s="225" t="str">
        <f t="shared" si="130"/>
        <v/>
      </c>
      <c r="Q159" s="6">
        <v>157</v>
      </c>
      <c r="R159" s="47" t="str">
        <f t="shared" si="93"/>
        <v>-157</v>
      </c>
      <c r="S159" s="6"/>
      <c r="T159" s="48" t="str">
        <f t="shared" si="94"/>
        <v/>
      </c>
      <c r="U159" s="49" t="str">
        <f t="shared" si="95"/>
        <v/>
      </c>
      <c r="W159" s="51"/>
      <c r="X159" s="75" t="str">
        <f t="shared" si="96"/>
        <v/>
      </c>
      <c r="Y159" s="71" t="str">
        <f t="shared" si="97"/>
        <v/>
      </c>
      <c r="Z159" s="71" t="str">
        <f t="shared" si="98"/>
        <v/>
      </c>
      <c r="AA159" s="71" t="str">
        <f t="shared" si="99"/>
        <v/>
      </c>
      <c r="AB159" s="71" t="str">
        <f t="shared" si="100"/>
        <v/>
      </c>
      <c r="AC159" s="71" t="str">
        <f t="shared" si="101"/>
        <v/>
      </c>
      <c r="AD159" s="71" t="str">
        <f t="shared" si="102"/>
        <v/>
      </c>
      <c r="AE159" s="78" t="str">
        <f t="shared" si="103"/>
        <v/>
      </c>
      <c r="AF159" s="75" t="str">
        <f t="shared" si="104"/>
        <v/>
      </c>
      <c r="AG159" s="71" t="str">
        <f t="shared" si="105"/>
        <v/>
      </c>
      <c r="AH159" s="71" t="str">
        <f t="shared" si="106"/>
        <v/>
      </c>
      <c r="AI159" s="71" t="str">
        <f t="shared" si="107"/>
        <v/>
      </c>
      <c r="AJ159" s="71" t="str">
        <f t="shared" si="108"/>
        <v/>
      </c>
      <c r="AK159" s="71" t="str">
        <f t="shared" si="109"/>
        <v/>
      </c>
      <c r="AL159" s="71" t="str">
        <f t="shared" si="110"/>
        <v/>
      </c>
      <c r="AM159" s="78" t="str">
        <f t="shared" si="111"/>
        <v/>
      </c>
      <c r="AN159" s="75" t="str">
        <f t="shared" si="112"/>
        <v/>
      </c>
      <c r="AO159" s="71" t="str">
        <f t="shared" si="113"/>
        <v/>
      </c>
      <c r="AP159" s="71" t="str">
        <f t="shared" si="114"/>
        <v/>
      </c>
      <c r="AQ159" s="71" t="str">
        <f t="shared" si="115"/>
        <v/>
      </c>
      <c r="AR159" s="71" t="str">
        <f t="shared" si="116"/>
        <v/>
      </c>
      <c r="AS159" s="71" t="str">
        <f t="shared" si="117"/>
        <v/>
      </c>
      <c r="AT159" s="71" t="str">
        <f t="shared" si="118"/>
        <v/>
      </c>
      <c r="AU159" s="76" t="str">
        <f t="shared" si="119"/>
        <v/>
      </c>
      <c r="BF159" s="141">
        <v>38010</v>
      </c>
      <c r="BG159" s="142" t="s">
        <v>2180</v>
      </c>
      <c r="BH159" s="141" t="s">
        <v>478</v>
      </c>
      <c r="BI159" s="141" t="s">
        <v>186</v>
      </c>
      <c r="BJ159" s="141"/>
      <c r="BK159" s="141" t="s">
        <v>2181</v>
      </c>
      <c r="BL159" s="141" t="s">
        <v>2182</v>
      </c>
      <c r="BM159" s="141">
        <v>46.371438599999998</v>
      </c>
      <c r="BN159" s="141">
        <v>-72.222354899999999</v>
      </c>
      <c r="BO159" s="141">
        <v>1965</v>
      </c>
      <c r="BP159" s="143" t="s">
        <v>23942</v>
      </c>
      <c r="BQ159" s="143" t="s">
        <v>17560</v>
      </c>
      <c r="BU159" s="117"/>
      <c r="BV159" s="117"/>
      <c r="BW159" s="117"/>
      <c r="BX159" s="117"/>
      <c r="BY159" s="117"/>
      <c r="BZ159" s="117"/>
      <c r="CA159" t="str">
        <f t="shared" si="131"/>
        <v/>
      </c>
      <c r="CB159" t="str">
        <f t="shared" si="132"/>
        <v/>
      </c>
      <c r="CC159" t="str">
        <f t="shared" si="133"/>
        <v/>
      </c>
      <c r="CD159" t="str">
        <f t="shared" si="134"/>
        <v/>
      </c>
      <c r="CE159" t="str">
        <f t="shared" si="134"/>
        <v/>
      </c>
      <c r="CF159" t="str">
        <f t="shared" si="134"/>
        <v/>
      </c>
      <c r="CG159">
        <f t="shared" si="135"/>
        <v>0</v>
      </c>
    </row>
    <row r="160" spans="1:85" ht="38.25" customHeight="1" x14ac:dyDescent="0.25">
      <c r="A160" s="1" t="str">
        <f t="shared" si="120"/>
        <v/>
      </c>
      <c r="B160" s="32" t="str">
        <f t="shared" si="121"/>
        <v/>
      </c>
      <c r="C160" s="25" t="str">
        <f t="shared" si="122"/>
        <v/>
      </c>
      <c r="D160" s="25" t="str">
        <f t="shared" si="123"/>
        <v/>
      </c>
      <c r="E160" s="25" t="str">
        <f t="shared" si="124"/>
        <v/>
      </c>
      <c r="F160" s="25" t="str">
        <f t="shared" si="125"/>
        <v/>
      </c>
      <c r="G160" s="108" t="str">
        <f t="shared" si="126"/>
        <v/>
      </c>
      <c r="H160" s="108" t="str">
        <f t="shared" si="127"/>
        <v/>
      </c>
      <c r="I160" s="112" t="str">
        <f t="shared" si="128"/>
        <v/>
      </c>
      <c r="J160" s="112"/>
      <c r="K160" s="112"/>
      <c r="L160" s="113"/>
      <c r="M160" s="113"/>
      <c r="N160" s="224" t="str">
        <f t="shared" si="129"/>
        <v/>
      </c>
      <c r="O160" s="225" t="str">
        <f t="shared" si="130"/>
        <v/>
      </c>
      <c r="Q160" s="6">
        <v>158</v>
      </c>
      <c r="R160" s="47" t="str">
        <f t="shared" si="93"/>
        <v>-158</v>
      </c>
      <c r="S160" s="6"/>
      <c r="T160" s="48" t="str">
        <f t="shared" si="94"/>
        <v/>
      </c>
      <c r="U160" s="49" t="str">
        <f t="shared" si="95"/>
        <v/>
      </c>
      <c r="W160" s="51"/>
      <c r="X160" s="75" t="str">
        <f t="shared" si="96"/>
        <v/>
      </c>
      <c r="Y160" s="71" t="str">
        <f t="shared" si="97"/>
        <v/>
      </c>
      <c r="Z160" s="71" t="str">
        <f t="shared" si="98"/>
        <v/>
      </c>
      <c r="AA160" s="71" t="str">
        <f t="shared" si="99"/>
        <v/>
      </c>
      <c r="AB160" s="71" t="str">
        <f t="shared" si="100"/>
        <v/>
      </c>
      <c r="AC160" s="71" t="str">
        <f t="shared" si="101"/>
        <v/>
      </c>
      <c r="AD160" s="71" t="str">
        <f t="shared" si="102"/>
        <v/>
      </c>
      <c r="AE160" s="78" t="str">
        <f t="shared" si="103"/>
        <v/>
      </c>
      <c r="AF160" s="75" t="str">
        <f t="shared" si="104"/>
        <v/>
      </c>
      <c r="AG160" s="71" t="str">
        <f t="shared" si="105"/>
        <v/>
      </c>
      <c r="AH160" s="71" t="str">
        <f t="shared" si="106"/>
        <v/>
      </c>
      <c r="AI160" s="71" t="str">
        <f t="shared" si="107"/>
        <v/>
      </c>
      <c r="AJ160" s="71" t="str">
        <f t="shared" si="108"/>
        <v/>
      </c>
      <c r="AK160" s="71" t="str">
        <f t="shared" si="109"/>
        <v/>
      </c>
      <c r="AL160" s="71" t="str">
        <f t="shared" si="110"/>
        <v/>
      </c>
      <c r="AM160" s="78" t="str">
        <f t="shared" si="111"/>
        <v/>
      </c>
      <c r="AN160" s="75" t="str">
        <f t="shared" si="112"/>
        <v/>
      </c>
      <c r="AO160" s="71" t="str">
        <f t="shared" si="113"/>
        <v/>
      </c>
      <c r="AP160" s="71" t="str">
        <f t="shared" si="114"/>
        <v/>
      </c>
      <c r="AQ160" s="71" t="str">
        <f t="shared" si="115"/>
        <v/>
      </c>
      <c r="AR160" s="71" t="str">
        <f t="shared" si="116"/>
        <v/>
      </c>
      <c r="AS160" s="71" t="str">
        <f t="shared" si="117"/>
        <v/>
      </c>
      <c r="AT160" s="71" t="str">
        <f t="shared" si="118"/>
        <v/>
      </c>
      <c r="AU160" s="76" t="str">
        <f t="shared" si="119"/>
        <v/>
      </c>
      <c r="BF160" s="141">
        <v>30020</v>
      </c>
      <c r="BG160" s="142" t="s">
        <v>2253</v>
      </c>
      <c r="BH160" s="141" t="s">
        <v>180</v>
      </c>
      <c r="BI160" s="141" t="s">
        <v>191</v>
      </c>
      <c r="BJ160" s="141" t="s">
        <v>2254</v>
      </c>
      <c r="BK160" s="141"/>
      <c r="BL160" s="141" t="s">
        <v>2255</v>
      </c>
      <c r="BM160" s="141">
        <v>45.487340000000003</v>
      </c>
      <c r="BN160" s="141">
        <v>-70.903319999999994</v>
      </c>
      <c r="BO160" s="141">
        <v>2010</v>
      </c>
      <c r="BP160" s="143" t="s">
        <v>23959</v>
      </c>
      <c r="BQ160" s="143" t="s">
        <v>17560</v>
      </c>
      <c r="BU160" s="117"/>
      <c r="BV160" s="117"/>
      <c r="BW160" s="117"/>
      <c r="BX160" s="117"/>
      <c r="BY160" s="117"/>
      <c r="BZ160" s="117"/>
      <c r="CA160" t="str">
        <f t="shared" si="131"/>
        <v/>
      </c>
      <c r="CB160" t="str">
        <f t="shared" si="132"/>
        <v/>
      </c>
      <c r="CC160" t="str">
        <f t="shared" si="133"/>
        <v/>
      </c>
      <c r="CD160" t="str">
        <f t="shared" si="134"/>
        <v/>
      </c>
      <c r="CE160" t="str">
        <f t="shared" si="134"/>
        <v/>
      </c>
      <c r="CF160" t="str">
        <f t="shared" si="134"/>
        <v/>
      </c>
      <c r="CG160">
        <f t="shared" si="135"/>
        <v>0</v>
      </c>
    </row>
    <row r="161" spans="1:85" ht="38.25" customHeight="1" x14ac:dyDescent="0.25">
      <c r="A161" s="1" t="str">
        <f t="shared" si="120"/>
        <v/>
      </c>
      <c r="B161" s="32" t="str">
        <f t="shared" si="121"/>
        <v/>
      </c>
      <c r="C161" s="25" t="str">
        <f t="shared" si="122"/>
        <v/>
      </c>
      <c r="D161" s="25" t="str">
        <f t="shared" si="123"/>
        <v/>
      </c>
      <c r="E161" s="25" t="str">
        <f t="shared" si="124"/>
        <v/>
      </c>
      <c r="F161" s="25" t="str">
        <f t="shared" si="125"/>
        <v/>
      </c>
      <c r="G161" s="108" t="str">
        <f t="shared" si="126"/>
        <v/>
      </c>
      <c r="H161" s="108" t="str">
        <f t="shared" si="127"/>
        <v/>
      </c>
      <c r="I161" s="112" t="str">
        <f t="shared" si="128"/>
        <v/>
      </c>
      <c r="J161" s="112"/>
      <c r="K161" s="112"/>
      <c r="L161" s="113"/>
      <c r="M161" s="113"/>
      <c r="N161" s="224" t="str">
        <f t="shared" si="129"/>
        <v/>
      </c>
      <c r="O161" s="225" t="str">
        <f t="shared" si="130"/>
        <v/>
      </c>
      <c r="Q161" s="6">
        <v>159</v>
      </c>
      <c r="R161" s="47" t="str">
        <f t="shared" si="93"/>
        <v>-159</v>
      </c>
      <c r="S161" s="6"/>
      <c r="T161" s="48" t="str">
        <f t="shared" si="94"/>
        <v/>
      </c>
      <c r="U161" s="49" t="str">
        <f t="shared" si="95"/>
        <v/>
      </c>
      <c r="W161" s="51"/>
      <c r="X161" s="75" t="str">
        <f t="shared" si="96"/>
        <v/>
      </c>
      <c r="Y161" s="71" t="str">
        <f t="shared" si="97"/>
        <v/>
      </c>
      <c r="Z161" s="71" t="str">
        <f t="shared" si="98"/>
        <v/>
      </c>
      <c r="AA161" s="71" t="str">
        <f t="shared" si="99"/>
        <v/>
      </c>
      <c r="AB161" s="71" t="str">
        <f t="shared" si="100"/>
        <v/>
      </c>
      <c r="AC161" s="71" t="str">
        <f t="shared" si="101"/>
        <v/>
      </c>
      <c r="AD161" s="71" t="str">
        <f t="shared" si="102"/>
        <v/>
      </c>
      <c r="AE161" s="78" t="str">
        <f t="shared" si="103"/>
        <v/>
      </c>
      <c r="AF161" s="75" t="str">
        <f t="shared" si="104"/>
        <v/>
      </c>
      <c r="AG161" s="71" t="str">
        <f t="shared" si="105"/>
        <v/>
      </c>
      <c r="AH161" s="71" t="str">
        <f t="shared" si="106"/>
        <v/>
      </c>
      <c r="AI161" s="71" t="str">
        <f t="shared" si="107"/>
        <v/>
      </c>
      <c r="AJ161" s="71" t="str">
        <f t="shared" si="108"/>
        <v/>
      </c>
      <c r="AK161" s="71" t="str">
        <f t="shared" si="109"/>
        <v/>
      </c>
      <c r="AL161" s="71" t="str">
        <f t="shared" si="110"/>
        <v/>
      </c>
      <c r="AM161" s="78" t="str">
        <f t="shared" si="111"/>
        <v/>
      </c>
      <c r="AN161" s="75" t="str">
        <f t="shared" si="112"/>
        <v/>
      </c>
      <c r="AO161" s="71" t="str">
        <f t="shared" si="113"/>
        <v/>
      </c>
      <c r="AP161" s="71" t="str">
        <f t="shared" si="114"/>
        <v/>
      </c>
      <c r="AQ161" s="71" t="str">
        <f t="shared" si="115"/>
        <v/>
      </c>
      <c r="AR161" s="71" t="str">
        <f t="shared" si="116"/>
        <v/>
      </c>
      <c r="AS161" s="71" t="str">
        <f t="shared" si="117"/>
        <v/>
      </c>
      <c r="AT161" s="71" t="str">
        <f t="shared" si="118"/>
        <v/>
      </c>
      <c r="AU161" s="76" t="str">
        <f t="shared" si="119"/>
        <v/>
      </c>
      <c r="BF161" s="141">
        <v>30020</v>
      </c>
      <c r="BG161" s="142" t="s">
        <v>2256</v>
      </c>
      <c r="BH161" s="141" t="s">
        <v>180</v>
      </c>
      <c r="BI161" s="141" t="s">
        <v>191</v>
      </c>
      <c r="BJ161" s="141" t="s">
        <v>2257</v>
      </c>
      <c r="BK161" s="141"/>
      <c r="BL161" s="141" t="s">
        <v>1616</v>
      </c>
      <c r="BM161" s="141">
        <v>45.485840000000003</v>
      </c>
      <c r="BN161" s="141">
        <v>-70.90204</v>
      </c>
      <c r="BO161" s="141">
        <v>2010</v>
      </c>
      <c r="BP161" s="143" t="s">
        <v>23960</v>
      </c>
      <c r="BQ161" s="143" t="s">
        <v>17560</v>
      </c>
      <c r="BU161" s="117"/>
      <c r="BV161" s="117"/>
      <c r="BW161" s="117"/>
      <c r="BX161" s="117"/>
      <c r="BY161" s="117"/>
      <c r="BZ161" s="117"/>
      <c r="CA161" t="str">
        <f t="shared" si="131"/>
        <v/>
      </c>
      <c r="CB161" t="str">
        <f t="shared" si="132"/>
        <v/>
      </c>
      <c r="CC161" t="str">
        <f t="shared" si="133"/>
        <v/>
      </c>
      <c r="CD161" t="str">
        <f t="shared" si="134"/>
        <v/>
      </c>
      <c r="CE161" t="str">
        <f t="shared" si="134"/>
        <v/>
      </c>
      <c r="CF161" t="str">
        <f t="shared" si="134"/>
        <v/>
      </c>
      <c r="CG161">
        <f t="shared" si="135"/>
        <v>0</v>
      </c>
    </row>
    <row r="162" spans="1:85" ht="38.25" customHeight="1" x14ac:dyDescent="0.25">
      <c r="A162" s="1" t="str">
        <f t="shared" si="120"/>
        <v/>
      </c>
      <c r="B162" s="32" t="str">
        <f t="shared" si="121"/>
        <v/>
      </c>
      <c r="C162" s="25" t="str">
        <f t="shared" si="122"/>
        <v/>
      </c>
      <c r="D162" s="25" t="str">
        <f t="shared" si="123"/>
        <v/>
      </c>
      <c r="E162" s="25" t="str">
        <f t="shared" si="124"/>
        <v/>
      </c>
      <c r="F162" s="25" t="str">
        <f t="shared" si="125"/>
        <v/>
      </c>
      <c r="G162" s="108" t="str">
        <f t="shared" si="126"/>
        <v/>
      </c>
      <c r="H162" s="108" t="str">
        <f t="shared" si="127"/>
        <v/>
      </c>
      <c r="I162" s="112" t="str">
        <f t="shared" si="128"/>
        <v/>
      </c>
      <c r="J162" s="112"/>
      <c r="K162" s="112"/>
      <c r="L162" s="113"/>
      <c r="M162" s="113"/>
      <c r="N162" s="224" t="str">
        <f t="shared" si="129"/>
        <v/>
      </c>
      <c r="O162" s="225" t="str">
        <f t="shared" si="130"/>
        <v/>
      </c>
      <c r="Q162" s="6">
        <v>160</v>
      </c>
      <c r="R162" s="47" t="str">
        <f t="shared" si="93"/>
        <v>-160</v>
      </c>
      <c r="S162" s="6"/>
      <c r="T162" s="48" t="str">
        <f t="shared" si="94"/>
        <v/>
      </c>
      <c r="U162" s="49" t="str">
        <f t="shared" si="95"/>
        <v/>
      </c>
      <c r="W162" s="51"/>
      <c r="X162" s="75" t="str">
        <f t="shared" si="96"/>
        <v/>
      </c>
      <c r="Y162" s="71" t="str">
        <f t="shared" si="97"/>
        <v/>
      </c>
      <c r="Z162" s="71" t="str">
        <f t="shared" si="98"/>
        <v/>
      </c>
      <c r="AA162" s="71" t="str">
        <f t="shared" si="99"/>
        <v/>
      </c>
      <c r="AB162" s="71" t="str">
        <f t="shared" si="100"/>
        <v/>
      </c>
      <c r="AC162" s="71" t="str">
        <f t="shared" si="101"/>
        <v/>
      </c>
      <c r="AD162" s="71" t="str">
        <f t="shared" si="102"/>
        <v/>
      </c>
      <c r="AE162" s="78" t="str">
        <f t="shared" si="103"/>
        <v/>
      </c>
      <c r="AF162" s="75" t="str">
        <f t="shared" si="104"/>
        <v/>
      </c>
      <c r="AG162" s="71" t="str">
        <f t="shared" si="105"/>
        <v/>
      </c>
      <c r="AH162" s="71" t="str">
        <f t="shared" si="106"/>
        <v/>
      </c>
      <c r="AI162" s="71" t="str">
        <f t="shared" si="107"/>
        <v/>
      </c>
      <c r="AJ162" s="71" t="str">
        <f t="shared" si="108"/>
        <v/>
      </c>
      <c r="AK162" s="71" t="str">
        <f t="shared" si="109"/>
        <v/>
      </c>
      <c r="AL162" s="71" t="str">
        <f t="shared" si="110"/>
        <v/>
      </c>
      <c r="AM162" s="78" t="str">
        <f t="shared" si="111"/>
        <v/>
      </c>
      <c r="AN162" s="75" t="str">
        <f t="shared" si="112"/>
        <v/>
      </c>
      <c r="AO162" s="71" t="str">
        <f t="shared" si="113"/>
        <v/>
      </c>
      <c r="AP162" s="71" t="str">
        <f t="shared" si="114"/>
        <v/>
      </c>
      <c r="AQ162" s="71" t="str">
        <f t="shared" si="115"/>
        <v/>
      </c>
      <c r="AR162" s="71" t="str">
        <f t="shared" si="116"/>
        <v/>
      </c>
      <c r="AS162" s="71" t="str">
        <f t="shared" si="117"/>
        <v/>
      </c>
      <c r="AT162" s="71" t="str">
        <f t="shared" si="118"/>
        <v/>
      </c>
      <c r="AU162" s="76" t="str">
        <f t="shared" si="119"/>
        <v/>
      </c>
      <c r="BF162" s="141">
        <v>30020</v>
      </c>
      <c r="BG162" s="142" t="s">
        <v>2258</v>
      </c>
      <c r="BH162" s="141" t="s">
        <v>180</v>
      </c>
      <c r="BI162" s="141" t="s">
        <v>191</v>
      </c>
      <c r="BJ162" s="141" t="s">
        <v>2259</v>
      </c>
      <c r="BK162" s="141"/>
      <c r="BL162" s="141" t="s">
        <v>1616</v>
      </c>
      <c r="BM162" s="141">
        <v>45.48968</v>
      </c>
      <c r="BN162" s="141">
        <v>-70.900580000000005</v>
      </c>
      <c r="BO162" s="141">
        <v>2010</v>
      </c>
      <c r="BP162" s="143" t="s">
        <v>23959</v>
      </c>
      <c r="BQ162" s="143" t="s">
        <v>17560</v>
      </c>
      <c r="BU162" s="117"/>
      <c r="BV162" s="117"/>
      <c r="BW162" s="117"/>
      <c r="BX162" s="117"/>
      <c r="BY162" s="117"/>
      <c r="BZ162" s="117"/>
      <c r="CA162" t="str">
        <f t="shared" si="131"/>
        <v/>
      </c>
      <c r="CB162" t="str">
        <f t="shared" si="132"/>
        <v/>
      </c>
      <c r="CC162" t="str">
        <f t="shared" si="133"/>
        <v/>
      </c>
      <c r="CD162" t="str">
        <f t="shared" si="134"/>
        <v/>
      </c>
      <c r="CE162" t="str">
        <f t="shared" si="134"/>
        <v/>
      </c>
      <c r="CF162" t="str">
        <f t="shared" si="134"/>
        <v/>
      </c>
      <c r="CG162">
        <f t="shared" si="135"/>
        <v>0</v>
      </c>
    </row>
    <row r="163" spans="1:85" ht="38.25" customHeight="1" x14ac:dyDescent="0.25">
      <c r="A163" s="1" t="str">
        <f t="shared" si="120"/>
        <v/>
      </c>
      <c r="B163" s="32" t="str">
        <f t="shared" si="121"/>
        <v/>
      </c>
      <c r="C163" s="25" t="str">
        <f t="shared" si="122"/>
        <v/>
      </c>
      <c r="D163" s="25" t="str">
        <f t="shared" si="123"/>
        <v/>
      </c>
      <c r="E163" s="25" t="str">
        <f t="shared" si="124"/>
        <v/>
      </c>
      <c r="F163" s="25" t="str">
        <f t="shared" si="125"/>
        <v/>
      </c>
      <c r="G163" s="108" t="str">
        <f t="shared" si="126"/>
        <v/>
      </c>
      <c r="H163" s="108" t="str">
        <f t="shared" si="127"/>
        <v/>
      </c>
      <c r="I163" s="112" t="str">
        <f t="shared" si="128"/>
        <v/>
      </c>
      <c r="J163" s="112"/>
      <c r="K163" s="112"/>
      <c r="L163" s="113"/>
      <c r="M163" s="113"/>
      <c r="N163" s="224" t="str">
        <f t="shared" si="129"/>
        <v/>
      </c>
      <c r="O163" s="225" t="str">
        <f t="shared" si="130"/>
        <v/>
      </c>
      <c r="Q163" s="6">
        <v>161</v>
      </c>
      <c r="R163" s="47" t="str">
        <f t="shared" si="93"/>
        <v>-161</v>
      </c>
      <c r="S163" s="6"/>
      <c r="T163" s="48" t="str">
        <f t="shared" si="94"/>
        <v/>
      </c>
      <c r="U163" s="49" t="str">
        <f t="shared" si="95"/>
        <v/>
      </c>
      <c r="W163" s="51"/>
      <c r="X163" s="75" t="str">
        <f t="shared" si="96"/>
        <v/>
      </c>
      <c r="Y163" s="71" t="str">
        <f t="shared" si="97"/>
        <v/>
      </c>
      <c r="Z163" s="71" t="str">
        <f t="shared" si="98"/>
        <v/>
      </c>
      <c r="AA163" s="71" t="str">
        <f t="shared" si="99"/>
        <v/>
      </c>
      <c r="AB163" s="71" t="str">
        <f t="shared" si="100"/>
        <v/>
      </c>
      <c r="AC163" s="71" t="str">
        <f t="shared" si="101"/>
        <v/>
      </c>
      <c r="AD163" s="71" t="str">
        <f t="shared" si="102"/>
        <v/>
      </c>
      <c r="AE163" s="78" t="str">
        <f t="shared" si="103"/>
        <v/>
      </c>
      <c r="AF163" s="75" t="str">
        <f t="shared" si="104"/>
        <v/>
      </c>
      <c r="AG163" s="71" t="str">
        <f t="shared" si="105"/>
        <v/>
      </c>
      <c r="AH163" s="71" t="str">
        <f t="shared" si="106"/>
        <v/>
      </c>
      <c r="AI163" s="71" t="str">
        <f t="shared" si="107"/>
        <v/>
      </c>
      <c r="AJ163" s="71" t="str">
        <f t="shared" si="108"/>
        <v/>
      </c>
      <c r="AK163" s="71" t="str">
        <f t="shared" si="109"/>
        <v/>
      </c>
      <c r="AL163" s="71" t="str">
        <f t="shared" si="110"/>
        <v/>
      </c>
      <c r="AM163" s="78" t="str">
        <f t="shared" si="111"/>
        <v/>
      </c>
      <c r="AN163" s="75" t="str">
        <f t="shared" si="112"/>
        <v/>
      </c>
      <c r="AO163" s="71" t="str">
        <f t="shared" si="113"/>
        <v/>
      </c>
      <c r="AP163" s="71" t="str">
        <f t="shared" si="114"/>
        <v/>
      </c>
      <c r="AQ163" s="71" t="str">
        <f t="shared" si="115"/>
        <v/>
      </c>
      <c r="AR163" s="71" t="str">
        <f t="shared" si="116"/>
        <v/>
      </c>
      <c r="AS163" s="71" t="str">
        <f t="shared" si="117"/>
        <v/>
      </c>
      <c r="AT163" s="71" t="str">
        <f t="shared" si="118"/>
        <v/>
      </c>
      <c r="AU163" s="76" t="str">
        <f t="shared" si="119"/>
        <v/>
      </c>
      <c r="BF163" s="141">
        <v>30020</v>
      </c>
      <c r="BG163" s="142" t="s">
        <v>2260</v>
      </c>
      <c r="BH163" s="141" t="s">
        <v>478</v>
      </c>
      <c r="BI163" s="141" t="s">
        <v>176</v>
      </c>
      <c r="BJ163" s="141"/>
      <c r="BK163" s="141"/>
      <c r="BL163" s="141" t="s">
        <v>1616</v>
      </c>
      <c r="BM163" s="141">
        <v>45.485460000000003</v>
      </c>
      <c r="BN163" s="141">
        <v>-70.904849999999996</v>
      </c>
      <c r="BO163" s="141">
        <v>2012</v>
      </c>
      <c r="BP163" s="143" t="s">
        <v>23961</v>
      </c>
      <c r="BQ163" s="143" t="s">
        <v>17560</v>
      </c>
      <c r="BU163" s="117"/>
      <c r="BV163" s="117"/>
      <c r="BW163" s="117"/>
      <c r="BX163" s="117"/>
      <c r="BY163" s="117"/>
      <c r="BZ163" s="117"/>
      <c r="CA163" t="str">
        <f t="shared" si="131"/>
        <v/>
      </c>
      <c r="CB163" t="str">
        <f t="shared" si="132"/>
        <v/>
      </c>
      <c r="CC163" t="str">
        <f t="shared" si="133"/>
        <v/>
      </c>
      <c r="CD163" t="str">
        <f t="shared" si="134"/>
        <v/>
      </c>
      <c r="CE163" t="str">
        <f t="shared" si="134"/>
        <v/>
      </c>
      <c r="CF163" t="str">
        <f t="shared" si="134"/>
        <v/>
      </c>
      <c r="CG163">
        <f t="shared" si="135"/>
        <v>0</v>
      </c>
    </row>
    <row r="164" spans="1:85" ht="38.25" customHeight="1" x14ac:dyDescent="0.25">
      <c r="A164" s="1" t="str">
        <f t="shared" si="120"/>
        <v/>
      </c>
      <c r="B164" s="32" t="str">
        <f t="shared" si="121"/>
        <v/>
      </c>
      <c r="C164" s="25" t="str">
        <f t="shared" si="122"/>
        <v/>
      </c>
      <c r="D164" s="25" t="str">
        <f t="shared" si="123"/>
        <v/>
      </c>
      <c r="E164" s="25" t="str">
        <f t="shared" si="124"/>
        <v/>
      </c>
      <c r="F164" s="25" t="str">
        <f t="shared" si="125"/>
        <v/>
      </c>
      <c r="G164" s="108" t="str">
        <f t="shared" si="126"/>
        <v/>
      </c>
      <c r="H164" s="108" t="str">
        <f t="shared" si="127"/>
        <v/>
      </c>
      <c r="I164" s="112" t="str">
        <f t="shared" si="128"/>
        <v/>
      </c>
      <c r="J164" s="112"/>
      <c r="K164" s="112"/>
      <c r="L164" s="113"/>
      <c r="M164" s="113"/>
      <c r="N164" s="224" t="str">
        <f t="shared" si="129"/>
        <v/>
      </c>
      <c r="O164" s="225" t="str">
        <f t="shared" si="130"/>
        <v/>
      </c>
      <c r="Q164" s="6">
        <v>162</v>
      </c>
      <c r="R164" s="47" t="str">
        <f t="shared" si="93"/>
        <v>-162</v>
      </c>
      <c r="S164" s="6"/>
      <c r="T164" s="48" t="str">
        <f t="shared" si="94"/>
        <v/>
      </c>
      <c r="U164" s="49" t="str">
        <f t="shared" si="95"/>
        <v/>
      </c>
      <c r="W164" s="51"/>
      <c r="X164" s="75" t="str">
        <f t="shared" si="96"/>
        <v/>
      </c>
      <c r="Y164" s="71" t="str">
        <f t="shared" si="97"/>
        <v/>
      </c>
      <c r="Z164" s="71" t="str">
        <f t="shared" si="98"/>
        <v/>
      </c>
      <c r="AA164" s="71" t="str">
        <f t="shared" si="99"/>
        <v/>
      </c>
      <c r="AB164" s="71" t="str">
        <f t="shared" si="100"/>
        <v/>
      </c>
      <c r="AC164" s="71" t="str">
        <f t="shared" si="101"/>
        <v/>
      </c>
      <c r="AD164" s="71" t="str">
        <f t="shared" si="102"/>
        <v/>
      </c>
      <c r="AE164" s="78" t="str">
        <f t="shared" si="103"/>
        <v/>
      </c>
      <c r="AF164" s="75" t="str">
        <f t="shared" si="104"/>
        <v/>
      </c>
      <c r="AG164" s="71" t="str">
        <f t="shared" si="105"/>
        <v/>
      </c>
      <c r="AH164" s="71" t="str">
        <f t="shared" si="106"/>
        <v/>
      </c>
      <c r="AI164" s="71" t="str">
        <f t="shared" si="107"/>
        <v/>
      </c>
      <c r="AJ164" s="71" t="str">
        <f t="shared" si="108"/>
        <v/>
      </c>
      <c r="AK164" s="71" t="str">
        <f t="shared" si="109"/>
        <v/>
      </c>
      <c r="AL164" s="71" t="str">
        <f t="shared" si="110"/>
        <v/>
      </c>
      <c r="AM164" s="78" t="str">
        <f t="shared" si="111"/>
        <v/>
      </c>
      <c r="AN164" s="75" t="str">
        <f t="shared" si="112"/>
        <v/>
      </c>
      <c r="AO164" s="71" t="str">
        <f t="shared" si="113"/>
        <v/>
      </c>
      <c r="AP164" s="71" t="str">
        <f t="shared" si="114"/>
        <v/>
      </c>
      <c r="AQ164" s="71" t="str">
        <f t="shared" si="115"/>
        <v/>
      </c>
      <c r="AR164" s="71" t="str">
        <f t="shared" si="116"/>
        <v/>
      </c>
      <c r="AS164" s="71" t="str">
        <f t="shared" si="117"/>
        <v/>
      </c>
      <c r="AT164" s="71" t="str">
        <f t="shared" si="118"/>
        <v/>
      </c>
      <c r="AU164" s="76" t="str">
        <f t="shared" si="119"/>
        <v/>
      </c>
      <c r="BF164" s="141">
        <v>54105</v>
      </c>
      <c r="BG164" s="142" t="s">
        <v>2212</v>
      </c>
      <c r="BH164" s="141" t="s">
        <v>478</v>
      </c>
      <c r="BI164" s="141" t="s">
        <v>186</v>
      </c>
      <c r="BJ164" s="141"/>
      <c r="BK164" s="141" t="s">
        <v>2213</v>
      </c>
      <c r="BL164" s="141" t="s">
        <v>2214</v>
      </c>
      <c r="BM164" s="141">
        <v>45.782440000000001</v>
      </c>
      <c r="BN164" s="141">
        <v>-73.000339999999994</v>
      </c>
      <c r="BO164" s="141">
        <v>1981</v>
      </c>
      <c r="BP164" s="143"/>
      <c r="BQ164" s="143" t="s">
        <v>17560</v>
      </c>
      <c r="BU164" s="117"/>
      <c r="BV164" s="117"/>
      <c r="BW164" s="117"/>
      <c r="BX164" s="117"/>
      <c r="BY164" s="117"/>
      <c r="BZ164" s="117"/>
      <c r="CA164" t="str">
        <f t="shared" si="131"/>
        <v/>
      </c>
      <c r="CB164" t="str">
        <f t="shared" si="132"/>
        <v/>
      </c>
      <c r="CC164" t="str">
        <f t="shared" si="133"/>
        <v/>
      </c>
      <c r="CD164" t="str">
        <f t="shared" si="134"/>
        <v/>
      </c>
      <c r="CE164" t="str">
        <f t="shared" si="134"/>
        <v/>
      </c>
      <c r="CF164" t="str">
        <f t="shared" si="134"/>
        <v/>
      </c>
      <c r="CG164">
        <f t="shared" si="135"/>
        <v>0</v>
      </c>
    </row>
    <row r="165" spans="1:85" ht="38.25" customHeight="1" x14ac:dyDescent="0.25">
      <c r="A165" s="1" t="str">
        <f t="shared" si="120"/>
        <v/>
      </c>
      <c r="B165" s="32" t="str">
        <f t="shared" si="121"/>
        <v/>
      </c>
      <c r="C165" s="25" t="str">
        <f t="shared" si="122"/>
        <v/>
      </c>
      <c r="D165" s="25" t="str">
        <f t="shared" si="123"/>
        <v/>
      </c>
      <c r="E165" s="25" t="str">
        <f t="shared" si="124"/>
        <v/>
      </c>
      <c r="F165" s="25" t="str">
        <f t="shared" si="125"/>
        <v/>
      </c>
      <c r="G165" s="108" t="str">
        <f t="shared" si="126"/>
        <v/>
      </c>
      <c r="H165" s="108" t="str">
        <f t="shared" si="127"/>
        <v/>
      </c>
      <c r="I165" s="112" t="str">
        <f t="shared" si="128"/>
        <v/>
      </c>
      <c r="J165" s="112"/>
      <c r="K165" s="112"/>
      <c r="L165" s="113"/>
      <c r="M165" s="113"/>
      <c r="N165" s="224" t="str">
        <f t="shared" si="129"/>
        <v/>
      </c>
      <c r="O165" s="225" t="str">
        <f t="shared" si="130"/>
        <v/>
      </c>
      <c r="Q165" s="6">
        <v>163</v>
      </c>
      <c r="R165" s="47" t="str">
        <f t="shared" si="93"/>
        <v>-163</v>
      </c>
      <c r="S165" s="6"/>
      <c r="T165" s="48" t="str">
        <f t="shared" si="94"/>
        <v/>
      </c>
      <c r="U165" s="49" t="str">
        <f t="shared" si="95"/>
        <v/>
      </c>
      <c r="W165" s="51"/>
      <c r="X165" s="75" t="str">
        <f t="shared" si="96"/>
        <v/>
      </c>
      <c r="Y165" s="71" t="str">
        <f t="shared" si="97"/>
        <v/>
      </c>
      <c r="Z165" s="71" t="str">
        <f t="shared" si="98"/>
        <v/>
      </c>
      <c r="AA165" s="71" t="str">
        <f t="shared" si="99"/>
        <v/>
      </c>
      <c r="AB165" s="71" t="str">
        <f t="shared" si="100"/>
        <v/>
      </c>
      <c r="AC165" s="71" t="str">
        <f t="shared" si="101"/>
        <v/>
      </c>
      <c r="AD165" s="71" t="str">
        <f t="shared" si="102"/>
        <v/>
      </c>
      <c r="AE165" s="78" t="str">
        <f t="shared" si="103"/>
        <v/>
      </c>
      <c r="AF165" s="75" t="str">
        <f t="shared" si="104"/>
        <v/>
      </c>
      <c r="AG165" s="71" t="str">
        <f t="shared" si="105"/>
        <v/>
      </c>
      <c r="AH165" s="71" t="str">
        <f t="shared" si="106"/>
        <v/>
      </c>
      <c r="AI165" s="71" t="str">
        <f t="shared" si="107"/>
        <v/>
      </c>
      <c r="AJ165" s="71" t="str">
        <f t="shared" si="108"/>
        <v/>
      </c>
      <c r="AK165" s="71" t="str">
        <f t="shared" si="109"/>
        <v/>
      </c>
      <c r="AL165" s="71" t="str">
        <f t="shared" si="110"/>
        <v/>
      </c>
      <c r="AM165" s="78" t="str">
        <f t="shared" si="111"/>
        <v/>
      </c>
      <c r="AN165" s="75" t="str">
        <f t="shared" si="112"/>
        <v/>
      </c>
      <c r="AO165" s="71" t="str">
        <f t="shared" si="113"/>
        <v/>
      </c>
      <c r="AP165" s="71" t="str">
        <f t="shared" si="114"/>
        <v/>
      </c>
      <c r="AQ165" s="71" t="str">
        <f t="shared" si="115"/>
        <v/>
      </c>
      <c r="AR165" s="71" t="str">
        <f t="shared" si="116"/>
        <v/>
      </c>
      <c r="AS165" s="71" t="str">
        <f t="shared" si="117"/>
        <v/>
      </c>
      <c r="AT165" s="71" t="str">
        <f t="shared" si="118"/>
        <v/>
      </c>
      <c r="AU165" s="76" t="str">
        <f t="shared" si="119"/>
        <v/>
      </c>
      <c r="BF165" s="141">
        <v>54105</v>
      </c>
      <c r="BG165" s="142" t="s">
        <v>2215</v>
      </c>
      <c r="BH165" s="141" t="s">
        <v>478</v>
      </c>
      <c r="BI165" s="141" t="s">
        <v>186</v>
      </c>
      <c r="BJ165" s="141"/>
      <c r="BK165" s="141" t="s">
        <v>2216</v>
      </c>
      <c r="BL165" s="141" t="s">
        <v>2217</v>
      </c>
      <c r="BM165" s="141">
        <v>45.937930000000001</v>
      </c>
      <c r="BN165" s="141">
        <v>-72.885329999999996</v>
      </c>
      <c r="BO165" s="141">
        <v>1981</v>
      </c>
      <c r="BP165" s="143" t="s">
        <v>23951</v>
      </c>
      <c r="BQ165" s="143" t="s">
        <v>17560</v>
      </c>
      <c r="BU165" s="117"/>
      <c r="BV165" s="117"/>
      <c r="BW165" s="117"/>
      <c r="BX165" s="117"/>
      <c r="BY165" s="117"/>
      <c r="BZ165" s="117"/>
      <c r="CA165" t="str">
        <f t="shared" si="131"/>
        <v/>
      </c>
      <c r="CB165" t="str">
        <f t="shared" si="132"/>
        <v/>
      </c>
      <c r="CC165" t="str">
        <f t="shared" si="133"/>
        <v/>
      </c>
      <c r="CD165" t="str">
        <f t="shared" si="134"/>
        <v/>
      </c>
      <c r="CE165" t="str">
        <f t="shared" si="134"/>
        <v/>
      </c>
      <c r="CF165" t="str">
        <f t="shared" si="134"/>
        <v/>
      </c>
      <c r="CG165">
        <f t="shared" si="135"/>
        <v>0</v>
      </c>
    </row>
    <row r="166" spans="1:85" ht="38.25" customHeight="1" x14ac:dyDescent="0.25">
      <c r="A166" s="1" t="str">
        <f t="shared" si="120"/>
        <v/>
      </c>
      <c r="B166" s="32" t="str">
        <f t="shared" si="121"/>
        <v/>
      </c>
      <c r="C166" s="25" t="str">
        <f t="shared" si="122"/>
        <v/>
      </c>
      <c r="D166" s="25" t="str">
        <f t="shared" si="123"/>
        <v/>
      </c>
      <c r="E166" s="25" t="str">
        <f t="shared" si="124"/>
        <v/>
      </c>
      <c r="F166" s="25" t="str">
        <f t="shared" si="125"/>
        <v/>
      </c>
      <c r="G166" s="108" t="str">
        <f t="shared" si="126"/>
        <v/>
      </c>
      <c r="H166" s="108" t="str">
        <f t="shared" si="127"/>
        <v/>
      </c>
      <c r="I166" s="112" t="str">
        <f t="shared" si="128"/>
        <v/>
      </c>
      <c r="J166" s="112"/>
      <c r="K166" s="112"/>
      <c r="L166" s="113"/>
      <c r="M166" s="113"/>
      <c r="N166" s="224" t="str">
        <f t="shared" si="129"/>
        <v/>
      </c>
      <c r="O166" s="225" t="str">
        <f t="shared" si="130"/>
        <v/>
      </c>
      <c r="Q166" s="6">
        <v>164</v>
      </c>
      <c r="R166" s="47" t="str">
        <f t="shared" si="93"/>
        <v>-164</v>
      </c>
      <c r="S166" s="6"/>
      <c r="T166" s="48" t="str">
        <f t="shared" si="94"/>
        <v/>
      </c>
      <c r="U166" s="49" t="str">
        <f t="shared" si="95"/>
        <v/>
      </c>
      <c r="W166" s="51"/>
      <c r="X166" s="75" t="str">
        <f t="shared" si="96"/>
        <v/>
      </c>
      <c r="Y166" s="71" t="str">
        <f t="shared" si="97"/>
        <v/>
      </c>
      <c r="Z166" s="71" t="str">
        <f t="shared" si="98"/>
        <v/>
      </c>
      <c r="AA166" s="71" t="str">
        <f t="shared" si="99"/>
        <v/>
      </c>
      <c r="AB166" s="71" t="str">
        <f t="shared" si="100"/>
        <v/>
      </c>
      <c r="AC166" s="71" t="str">
        <f t="shared" si="101"/>
        <v/>
      </c>
      <c r="AD166" s="71" t="str">
        <f t="shared" si="102"/>
        <v/>
      </c>
      <c r="AE166" s="78" t="str">
        <f t="shared" si="103"/>
        <v/>
      </c>
      <c r="AF166" s="75" t="str">
        <f t="shared" si="104"/>
        <v/>
      </c>
      <c r="AG166" s="71" t="str">
        <f t="shared" si="105"/>
        <v/>
      </c>
      <c r="AH166" s="71" t="str">
        <f t="shared" si="106"/>
        <v/>
      </c>
      <c r="AI166" s="71" t="str">
        <f t="shared" si="107"/>
        <v/>
      </c>
      <c r="AJ166" s="71" t="str">
        <f t="shared" si="108"/>
        <v/>
      </c>
      <c r="AK166" s="71" t="str">
        <f t="shared" si="109"/>
        <v/>
      </c>
      <c r="AL166" s="71" t="str">
        <f t="shared" si="110"/>
        <v/>
      </c>
      <c r="AM166" s="78" t="str">
        <f t="shared" si="111"/>
        <v/>
      </c>
      <c r="AN166" s="75" t="str">
        <f t="shared" si="112"/>
        <v/>
      </c>
      <c r="AO166" s="71" t="str">
        <f t="shared" si="113"/>
        <v/>
      </c>
      <c r="AP166" s="71" t="str">
        <f t="shared" si="114"/>
        <v/>
      </c>
      <c r="AQ166" s="71" t="str">
        <f t="shared" si="115"/>
        <v/>
      </c>
      <c r="AR166" s="71" t="str">
        <f t="shared" si="116"/>
        <v/>
      </c>
      <c r="AS166" s="71" t="str">
        <f t="shared" si="117"/>
        <v/>
      </c>
      <c r="AT166" s="71" t="str">
        <f t="shared" si="118"/>
        <v/>
      </c>
      <c r="AU166" s="76" t="str">
        <f t="shared" si="119"/>
        <v/>
      </c>
      <c r="BF166" s="141">
        <v>54105</v>
      </c>
      <c r="BG166" s="142" t="s">
        <v>2218</v>
      </c>
      <c r="BH166" s="141" t="s">
        <v>478</v>
      </c>
      <c r="BI166" s="141" t="s">
        <v>1268</v>
      </c>
      <c r="BJ166" s="141" t="s">
        <v>2219</v>
      </c>
      <c r="BK166" s="141" t="s">
        <v>1527</v>
      </c>
      <c r="BL166" s="141" t="s">
        <v>2220</v>
      </c>
      <c r="BM166" s="141">
        <v>45.774189999999997</v>
      </c>
      <c r="BN166" s="141">
        <v>-73.168729999999996</v>
      </c>
      <c r="BO166" s="141">
        <v>1981</v>
      </c>
      <c r="BP166" s="143" t="s">
        <v>23952</v>
      </c>
      <c r="BQ166" s="143" t="s">
        <v>17560</v>
      </c>
      <c r="BU166" s="117"/>
      <c r="BV166" s="117"/>
      <c r="BW166" s="117"/>
      <c r="BX166" s="117"/>
      <c r="BY166" s="117"/>
      <c r="BZ166" s="117"/>
      <c r="CA166" t="str">
        <f t="shared" si="131"/>
        <v/>
      </c>
      <c r="CB166" t="str">
        <f t="shared" si="132"/>
        <v/>
      </c>
      <c r="CC166" t="str">
        <f t="shared" si="133"/>
        <v/>
      </c>
      <c r="CD166" t="str">
        <f t="shared" si="134"/>
        <v/>
      </c>
      <c r="CE166" t="str">
        <f t="shared" si="134"/>
        <v/>
      </c>
      <c r="CF166" t="str">
        <f t="shared" si="134"/>
        <v/>
      </c>
      <c r="CG166">
        <f t="shared" si="135"/>
        <v>0</v>
      </c>
    </row>
    <row r="167" spans="1:85" ht="38.25" customHeight="1" x14ac:dyDescent="0.25">
      <c r="A167" s="1" t="str">
        <f t="shared" si="120"/>
        <v/>
      </c>
      <c r="B167" s="32" t="str">
        <f t="shared" si="121"/>
        <v/>
      </c>
      <c r="C167" s="25" t="str">
        <f t="shared" si="122"/>
        <v/>
      </c>
      <c r="D167" s="25" t="str">
        <f t="shared" si="123"/>
        <v/>
      </c>
      <c r="E167" s="25" t="str">
        <f t="shared" si="124"/>
        <v/>
      </c>
      <c r="F167" s="25" t="str">
        <f t="shared" si="125"/>
        <v/>
      </c>
      <c r="G167" s="108" t="str">
        <f t="shared" si="126"/>
        <v/>
      </c>
      <c r="H167" s="108" t="str">
        <f t="shared" si="127"/>
        <v/>
      </c>
      <c r="I167" s="112" t="str">
        <f t="shared" si="128"/>
        <v/>
      </c>
      <c r="J167" s="112"/>
      <c r="K167" s="112"/>
      <c r="L167" s="113"/>
      <c r="M167" s="113"/>
      <c r="N167" s="224" t="str">
        <f t="shared" si="129"/>
        <v/>
      </c>
      <c r="O167" s="225" t="str">
        <f t="shared" si="130"/>
        <v/>
      </c>
      <c r="Q167" s="6">
        <v>165</v>
      </c>
      <c r="R167" s="47" t="str">
        <f t="shared" si="93"/>
        <v>-165</v>
      </c>
      <c r="S167" s="6"/>
      <c r="T167" s="48" t="str">
        <f t="shared" si="94"/>
        <v/>
      </c>
      <c r="U167" s="49" t="str">
        <f t="shared" si="95"/>
        <v/>
      </c>
      <c r="W167" s="51"/>
      <c r="X167" s="75" t="str">
        <f t="shared" si="96"/>
        <v/>
      </c>
      <c r="Y167" s="71" t="str">
        <f t="shared" si="97"/>
        <v/>
      </c>
      <c r="Z167" s="71" t="str">
        <f t="shared" si="98"/>
        <v/>
      </c>
      <c r="AA167" s="71" t="str">
        <f t="shared" si="99"/>
        <v/>
      </c>
      <c r="AB167" s="71" t="str">
        <f t="shared" si="100"/>
        <v/>
      </c>
      <c r="AC167" s="71" t="str">
        <f t="shared" si="101"/>
        <v/>
      </c>
      <c r="AD167" s="71" t="str">
        <f t="shared" si="102"/>
        <v/>
      </c>
      <c r="AE167" s="78" t="str">
        <f t="shared" si="103"/>
        <v/>
      </c>
      <c r="AF167" s="75" t="str">
        <f t="shared" si="104"/>
        <v/>
      </c>
      <c r="AG167" s="71" t="str">
        <f t="shared" si="105"/>
        <v/>
      </c>
      <c r="AH167" s="71" t="str">
        <f t="shared" si="106"/>
        <v/>
      </c>
      <c r="AI167" s="71" t="str">
        <f t="shared" si="107"/>
        <v/>
      </c>
      <c r="AJ167" s="71" t="str">
        <f t="shared" si="108"/>
        <v/>
      </c>
      <c r="AK167" s="71" t="str">
        <f t="shared" si="109"/>
        <v/>
      </c>
      <c r="AL167" s="71" t="str">
        <f t="shared" si="110"/>
        <v/>
      </c>
      <c r="AM167" s="78" t="str">
        <f t="shared" si="111"/>
        <v/>
      </c>
      <c r="AN167" s="75" t="str">
        <f t="shared" si="112"/>
        <v/>
      </c>
      <c r="AO167" s="71" t="str">
        <f t="shared" si="113"/>
        <v/>
      </c>
      <c r="AP167" s="71" t="str">
        <f t="shared" si="114"/>
        <v/>
      </c>
      <c r="AQ167" s="71" t="str">
        <f t="shared" si="115"/>
        <v/>
      </c>
      <c r="AR167" s="71" t="str">
        <f t="shared" si="116"/>
        <v/>
      </c>
      <c r="AS167" s="71" t="str">
        <f t="shared" si="117"/>
        <v/>
      </c>
      <c r="AT167" s="71" t="str">
        <f t="shared" si="118"/>
        <v/>
      </c>
      <c r="AU167" s="76" t="str">
        <f t="shared" si="119"/>
        <v/>
      </c>
      <c r="BF167" s="141">
        <v>58227</v>
      </c>
      <c r="BG167" s="142" t="s">
        <v>2309</v>
      </c>
      <c r="BH167" s="141" t="s">
        <v>180</v>
      </c>
      <c r="BI167" s="141" t="s">
        <v>191</v>
      </c>
      <c r="BJ167" s="141" t="s">
        <v>2310</v>
      </c>
      <c r="BK167" s="141" t="s">
        <v>2311</v>
      </c>
      <c r="BL167" s="141" t="s">
        <v>2165</v>
      </c>
      <c r="BM167" s="141">
        <v>45.597200000000001</v>
      </c>
      <c r="BN167" s="141">
        <v>-73.459999999999994</v>
      </c>
      <c r="BO167" s="141">
        <v>1987</v>
      </c>
      <c r="BP167" s="143" t="s">
        <v>23939</v>
      </c>
      <c r="BQ167" s="143" t="s">
        <v>26794</v>
      </c>
      <c r="BU167" s="117"/>
      <c r="BV167" s="117"/>
      <c r="BW167" s="117"/>
      <c r="BX167" s="117"/>
      <c r="BY167" s="117"/>
      <c r="BZ167" s="117"/>
      <c r="CA167" t="str">
        <f t="shared" si="131"/>
        <v/>
      </c>
      <c r="CB167" t="str">
        <f t="shared" si="132"/>
        <v/>
      </c>
      <c r="CC167" t="str">
        <f t="shared" si="133"/>
        <v/>
      </c>
      <c r="CD167" t="str">
        <f t="shared" si="134"/>
        <v/>
      </c>
      <c r="CE167" t="str">
        <f t="shared" si="134"/>
        <v/>
      </c>
      <c r="CF167" t="str">
        <f t="shared" si="134"/>
        <v/>
      </c>
      <c r="CG167">
        <f t="shared" si="135"/>
        <v>0</v>
      </c>
    </row>
    <row r="168" spans="1:85" ht="38.25" customHeight="1" x14ac:dyDescent="0.25">
      <c r="A168" s="1" t="str">
        <f t="shared" si="120"/>
        <v/>
      </c>
      <c r="B168" s="32" t="str">
        <f t="shared" si="121"/>
        <v/>
      </c>
      <c r="C168" s="25" t="str">
        <f t="shared" si="122"/>
        <v/>
      </c>
      <c r="D168" s="25" t="str">
        <f t="shared" si="123"/>
        <v/>
      </c>
      <c r="E168" s="25" t="str">
        <f t="shared" si="124"/>
        <v/>
      </c>
      <c r="F168" s="25" t="str">
        <f t="shared" si="125"/>
        <v/>
      </c>
      <c r="G168" s="108" t="str">
        <f t="shared" si="126"/>
        <v/>
      </c>
      <c r="H168" s="108" t="str">
        <f t="shared" si="127"/>
        <v/>
      </c>
      <c r="I168" s="112" t="str">
        <f t="shared" si="128"/>
        <v/>
      </c>
      <c r="J168" s="112"/>
      <c r="K168" s="112"/>
      <c r="L168" s="113"/>
      <c r="M168" s="113"/>
      <c r="N168" s="224" t="str">
        <f t="shared" si="129"/>
        <v/>
      </c>
      <c r="O168" s="225" t="str">
        <f t="shared" si="130"/>
        <v/>
      </c>
      <c r="Q168" s="6">
        <v>166</v>
      </c>
      <c r="R168" s="47" t="str">
        <f t="shared" si="93"/>
        <v>-166</v>
      </c>
      <c r="S168" s="6"/>
      <c r="T168" s="48" t="str">
        <f t="shared" si="94"/>
        <v/>
      </c>
      <c r="U168" s="49" t="str">
        <f t="shared" si="95"/>
        <v/>
      </c>
      <c r="W168" s="51"/>
      <c r="X168" s="75" t="str">
        <f t="shared" si="96"/>
        <v/>
      </c>
      <c r="Y168" s="71" t="str">
        <f t="shared" si="97"/>
        <v/>
      </c>
      <c r="Z168" s="71" t="str">
        <f t="shared" si="98"/>
        <v/>
      </c>
      <c r="AA168" s="71" t="str">
        <f t="shared" si="99"/>
        <v/>
      </c>
      <c r="AB168" s="71" t="str">
        <f t="shared" si="100"/>
        <v/>
      </c>
      <c r="AC168" s="71" t="str">
        <f t="shared" si="101"/>
        <v/>
      </c>
      <c r="AD168" s="71" t="str">
        <f t="shared" si="102"/>
        <v/>
      </c>
      <c r="AE168" s="78" t="str">
        <f t="shared" si="103"/>
        <v/>
      </c>
      <c r="AF168" s="75" t="str">
        <f t="shared" si="104"/>
        <v/>
      </c>
      <c r="AG168" s="71" t="str">
        <f t="shared" si="105"/>
        <v/>
      </c>
      <c r="AH168" s="71" t="str">
        <f t="shared" si="106"/>
        <v/>
      </c>
      <c r="AI168" s="71" t="str">
        <f t="shared" si="107"/>
        <v/>
      </c>
      <c r="AJ168" s="71" t="str">
        <f t="shared" si="108"/>
        <v/>
      </c>
      <c r="AK168" s="71" t="str">
        <f t="shared" si="109"/>
        <v/>
      </c>
      <c r="AL168" s="71" t="str">
        <f t="shared" si="110"/>
        <v/>
      </c>
      <c r="AM168" s="78" t="str">
        <f t="shared" si="111"/>
        <v/>
      </c>
      <c r="AN168" s="75" t="str">
        <f t="shared" si="112"/>
        <v/>
      </c>
      <c r="AO168" s="71" t="str">
        <f t="shared" si="113"/>
        <v/>
      </c>
      <c r="AP168" s="71" t="str">
        <f t="shared" si="114"/>
        <v/>
      </c>
      <c r="AQ168" s="71" t="str">
        <f t="shared" si="115"/>
        <v/>
      </c>
      <c r="AR168" s="71" t="str">
        <f t="shared" si="116"/>
        <v/>
      </c>
      <c r="AS168" s="71" t="str">
        <f t="shared" si="117"/>
        <v/>
      </c>
      <c r="AT168" s="71" t="str">
        <f t="shared" si="118"/>
        <v/>
      </c>
      <c r="AU168" s="76" t="str">
        <f t="shared" si="119"/>
        <v/>
      </c>
      <c r="BF168" s="141">
        <v>38010</v>
      </c>
      <c r="BG168" s="142" t="s">
        <v>2183</v>
      </c>
      <c r="BH168" s="141" t="s">
        <v>478</v>
      </c>
      <c r="BI168" s="141" t="s">
        <v>186</v>
      </c>
      <c r="BJ168" s="141"/>
      <c r="BK168" s="141" t="s">
        <v>2184</v>
      </c>
      <c r="BL168" s="141" t="s">
        <v>2185</v>
      </c>
      <c r="BM168" s="141">
        <v>46.305481299999997</v>
      </c>
      <c r="BN168" s="141">
        <v>-72.280951999999999</v>
      </c>
      <c r="BO168" s="141">
        <v>1965</v>
      </c>
      <c r="BP168" s="143" t="s">
        <v>23943</v>
      </c>
      <c r="BQ168" s="143" t="s">
        <v>17560</v>
      </c>
      <c r="BU168" s="117"/>
      <c r="BV168" s="117"/>
      <c r="BW168" s="117"/>
      <c r="BX168" s="117"/>
      <c r="BY168" s="117"/>
      <c r="BZ168" s="117"/>
      <c r="CA168" t="str">
        <f t="shared" si="131"/>
        <v/>
      </c>
      <c r="CB168" t="str">
        <f t="shared" si="132"/>
        <v/>
      </c>
      <c r="CC168" t="str">
        <f t="shared" si="133"/>
        <v/>
      </c>
      <c r="CD168" t="str">
        <f t="shared" si="134"/>
        <v/>
      </c>
      <c r="CE168" t="str">
        <f t="shared" si="134"/>
        <v/>
      </c>
      <c r="CF168" t="str">
        <f t="shared" si="134"/>
        <v/>
      </c>
      <c r="CG168">
        <f t="shared" si="135"/>
        <v>0</v>
      </c>
    </row>
    <row r="169" spans="1:85" ht="38.25" customHeight="1" x14ac:dyDescent="0.25">
      <c r="A169" s="1" t="str">
        <f t="shared" si="120"/>
        <v/>
      </c>
      <c r="B169" s="32" t="str">
        <f t="shared" si="121"/>
        <v/>
      </c>
      <c r="C169" s="25" t="str">
        <f t="shared" si="122"/>
        <v/>
      </c>
      <c r="D169" s="25" t="str">
        <f t="shared" si="123"/>
        <v/>
      </c>
      <c r="E169" s="25" t="str">
        <f t="shared" si="124"/>
        <v/>
      </c>
      <c r="F169" s="25" t="str">
        <f t="shared" si="125"/>
        <v/>
      </c>
      <c r="G169" s="108" t="str">
        <f t="shared" si="126"/>
        <v/>
      </c>
      <c r="H169" s="108" t="str">
        <f t="shared" si="127"/>
        <v/>
      </c>
      <c r="I169" s="112" t="str">
        <f t="shared" si="128"/>
        <v/>
      </c>
      <c r="J169" s="112"/>
      <c r="K169" s="112"/>
      <c r="L169" s="113"/>
      <c r="M169" s="113"/>
      <c r="N169" s="224" t="str">
        <f t="shared" si="129"/>
        <v/>
      </c>
      <c r="O169" s="225" t="str">
        <f t="shared" si="130"/>
        <v/>
      </c>
      <c r="Q169" s="6">
        <v>167</v>
      </c>
      <c r="R169" s="47" t="str">
        <f t="shared" si="93"/>
        <v>-167</v>
      </c>
      <c r="S169" s="6"/>
      <c r="T169" s="48" t="str">
        <f t="shared" si="94"/>
        <v/>
      </c>
      <c r="U169" s="49" t="str">
        <f t="shared" si="95"/>
        <v/>
      </c>
      <c r="W169" s="51"/>
      <c r="X169" s="75" t="str">
        <f t="shared" si="96"/>
        <v/>
      </c>
      <c r="Y169" s="71" t="str">
        <f t="shared" si="97"/>
        <v/>
      </c>
      <c r="Z169" s="71" t="str">
        <f t="shared" si="98"/>
        <v/>
      </c>
      <c r="AA169" s="71" t="str">
        <f t="shared" si="99"/>
        <v/>
      </c>
      <c r="AB169" s="71" t="str">
        <f t="shared" si="100"/>
        <v/>
      </c>
      <c r="AC169" s="71" t="str">
        <f t="shared" si="101"/>
        <v/>
      </c>
      <c r="AD169" s="71" t="str">
        <f t="shared" si="102"/>
        <v/>
      </c>
      <c r="AE169" s="78" t="str">
        <f t="shared" si="103"/>
        <v/>
      </c>
      <c r="AF169" s="75" t="str">
        <f t="shared" si="104"/>
        <v/>
      </c>
      <c r="AG169" s="71" t="str">
        <f t="shared" si="105"/>
        <v/>
      </c>
      <c r="AH169" s="71" t="str">
        <f t="shared" si="106"/>
        <v/>
      </c>
      <c r="AI169" s="71" t="str">
        <f t="shared" si="107"/>
        <v/>
      </c>
      <c r="AJ169" s="71" t="str">
        <f t="shared" si="108"/>
        <v/>
      </c>
      <c r="AK169" s="71" t="str">
        <f t="shared" si="109"/>
        <v/>
      </c>
      <c r="AL169" s="71" t="str">
        <f t="shared" si="110"/>
        <v/>
      </c>
      <c r="AM169" s="78" t="str">
        <f t="shared" si="111"/>
        <v/>
      </c>
      <c r="AN169" s="75" t="str">
        <f t="shared" si="112"/>
        <v/>
      </c>
      <c r="AO169" s="71" t="str">
        <f t="shared" si="113"/>
        <v/>
      </c>
      <c r="AP169" s="71" t="str">
        <f t="shared" si="114"/>
        <v/>
      </c>
      <c r="AQ169" s="71" t="str">
        <f t="shared" si="115"/>
        <v/>
      </c>
      <c r="AR169" s="71" t="str">
        <f t="shared" si="116"/>
        <v/>
      </c>
      <c r="AS169" s="71" t="str">
        <f t="shared" si="117"/>
        <v/>
      </c>
      <c r="AT169" s="71" t="str">
        <f t="shared" si="118"/>
        <v/>
      </c>
      <c r="AU169" s="76" t="str">
        <f t="shared" si="119"/>
        <v/>
      </c>
      <c r="BF169" s="141">
        <v>38010</v>
      </c>
      <c r="BG169" s="142" t="s">
        <v>2186</v>
      </c>
      <c r="BH169" s="141" t="s">
        <v>478</v>
      </c>
      <c r="BI169" s="141" t="s">
        <v>186</v>
      </c>
      <c r="BJ169" s="141"/>
      <c r="BK169" s="141" t="s">
        <v>2187</v>
      </c>
      <c r="BL169" s="141" t="s">
        <v>2188</v>
      </c>
      <c r="BM169" s="141">
        <v>46.303206099999997</v>
      </c>
      <c r="BN169" s="141">
        <v>-72.417817099999894</v>
      </c>
      <c r="BO169" s="141">
        <v>1971</v>
      </c>
      <c r="BP169" s="143"/>
      <c r="BQ169" s="143" t="s">
        <v>17560</v>
      </c>
      <c r="BU169" s="117"/>
      <c r="BV169" s="117"/>
      <c r="BW169" s="117"/>
      <c r="BX169" s="117"/>
      <c r="BY169" s="117"/>
      <c r="BZ169" s="117"/>
      <c r="CA169" t="str">
        <f t="shared" si="131"/>
        <v/>
      </c>
      <c r="CB169" t="str">
        <f t="shared" si="132"/>
        <v/>
      </c>
      <c r="CC169" t="str">
        <f t="shared" si="133"/>
        <v/>
      </c>
      <c r="CD169" t="str">
        <f t="shared" si="134"/>
        <v/>
      </c>
      <c r="CE169" t="str">
        <f t="shared" si="134"/>
        <v/>
      </c>
      <c r="CF169" t="str">
        <f t="shared" si="134"/>
        <v/>
      </c>
      <c r="CG169">
        <f t="shared" si="135"/>
        <v>0</v>
      </c>
    </row>
    <row r="170" spans="1:85" ht="38.25" customHeight="1" x14ac:dyDescent="0.25">
      <c r="A170" s="1" t="str">
        <f t="shared" si="120"/>
        <v/>
      </c>
      <c r="B170" s="32" t="str">
        <f t="shared" si="121"/>
        <v/>
      </c>
      <c r="C170" s="25" t="str">
        <f t="shared" si="122"/>
        <v/>
      </c>
      <c r="D170" s="25" t="str">
        <f t="shared" si="123"/>
        <v/>
      </c>
      <c r="E170" s="25" t="str">
        <f t="shared" si="124"/>
        <v/>
      </c>
      <c r="F170" s="25" t="str">
        <f t="shared" si="125"/>
        <v/>
      </c>
      <c r="G170" s="108" t="str">
        <f t="shared" si="126"/>
        <v/>
      </c>
      <c r="H170" s="108" t="str">
        <f t="shared" si="127"/>
        <v/>
      </c>
      <c r="I170" s="112" t="str">
        <f t="shared" si="128"/>
        <v/>
      </c>
      <c r="J170" s="112"/>
      <c r="K170" s="112"/>
      <c r="L170" s="113"/>
      <c r="M170" s="113"/>
      <c r="N170" s="224" t="str">
        <f t="shared" si="129"/>
        <v/>
      </c>
      <c r="O170" s="225" t="str">
        <f t="shared" si="130"/>
        <v/>
      </c>
      <c r="Q170" s="6">
        <v>168</v>
      </c>
      <c r="R170" s="47" t="str">
        <f t="shared" si="93"/>
        <v>-168</v>
      </c>
      <c r="S170" s="6"/>
      <c r="T170" s="48" t="str">
        <f t="shared" si="94"/>
        <v/>
      </c>
      <c r="U170" s="49" t="str">
        <f t="shared" si="95"/>
        <v/>
      </c>
      <c r="W170" s="51"/>
      <c r="X170" s="75" t="str">
        <f t="shared" si="96"/>
        <v/>
      </c>
      <c r="Y170" s="71" t="str">
        <f t="shared" si="97"/>
        <v/>
      </c>
      <c r="Z170" s="71" t="str">
        <f t="shared" si="98"/>
        <v/>
      </c>
      <c r="AA170" s="71" t="str">
        <f t="shared" si="99"/>
        <v/>
      </c>
      <c r="AB170" s="71" t="str">
        <f t="shared" si="100"/>
        <v/>
      </c>
      <c r="AC170" s="71" t="str">
        <f t="shared" si="101"/>
        <v/>
      </c>
      <c r="AD170" s="71" t="str">
        <f t="shared" si="102"/>
        <v/>
      </c>
      <c r="AE170" s="78" t="str">
        <f t="shared" si="103"/>
        <v/>
      </c>
      <c r="AF170" s="75" t="str">
        <f t="shared" si="104"/>
        <v/>
      </c>
      <c r="AG170" s="71" t="str">
        <f t="shared" si="105"/>
        <v/>
      </c>
      <c r="AH170" s="71" t="str">
        <f t="shared" si="106"/>
        <v/>
      </c>
      <c r="AI170" s="71" t="str">
        <f t="shared" si="107"/>
        <v/>
      </c>
      <c r="AJ170" s="71" t="str">
        <f t="shared" si="108"/>
        <v/>
      </c>
      <c r="AK170" s="71" t="str">
        <f t="shared" si="109"/>
        <v/>
      </c>
      <c r="AL170" s="71" t="str">
        <f t="shared" si="110"/>
        <v/>
      </c>
      <c r="AM170" s="78" t="str">
        <f t="shared" si="111"/>
        <v/>
      </c>
      <c r="AN170" s="75" t="str">
        <f t="shared" si="112"/>
        <v/>
      </c>
      <c r="AO170" s="71" t="str">
        <f t="shared" si="113"/>
        <v/>
      </c>
      <c r="AP170" s="71" t="str">
        <f t="shared" si="114"/>
        <v/>
      </c>
      <c r="AQ170" s="71" t="str">
        <f t="shared" si="115"/>
        <v/>
      </c>
      <c r="AR170" s="71" t="str">
        <f t="shared" si="116"/>
        <v/>
      </c>
      <c r="AS170" s="71" t="str">
        <f t="shared" si="117"/>
        <v/>
      </c>
      <c r="AT170" s="71" t="str">
        <f t="shared" si="118"/>
        <v/>
      </c>
      <c r="AU170" s="76" t="str">
        <f t="shared" si="119"/>
        <v/>
      </c>
      <c r="BF170" s="141">
        <v>58227</v>
      </c>
      <c r="BG170" s="142" t="s">
        <v>2312</v>
      </c>
      <c r="BH170" s="141" t="s">
        <v>180</v>
      </c>
      <c r="BI170" s="141" t="s">
        <v>191</v>
      </c>
      <c r="BJ170" s="141" t="s">
        <v>2313</v>
      </c>
      <c r="BK170" s="141" t="s">
        <v>2314</v>
      </c>
      <c r="BL170" s="141" t="s">
        <v>2165</v>
      </c>
      <c r="BM170" s="141">
        <v>45.624299999999998</v>
      </c>
      <c r="BN170" s="141">
        <v>-73.454999999999998</v>
      </c>
      <c r="BO170" s="141">
        <v>1987</v>
      </c>
      <c r="BP170" s="143" t="s">
        <v>23939</v>
      </c>
      <c r="BQ170" s="143" t="s">
        <v>26794</v>
      </c>
      <c r="BU170" s="117"/>
      <c r="BV170" s="117"/>
      <c r="BW170" s="117"/>
      <c r="BX170" s="117"/>
      <c r="BY170" s="117"/>
      <c r="BZ170" s="117"/>
      <c r="CA170" t="str">
        <f t="shared" si="131"/>
        <v/>
      </c>
      <c r="CB170" t="str">
        <f t="shared" si="132"/>
        <v/>
      </c>
      <c r="CC170" t="str">
        <f t="shared" si="133"/>
        <v/>
      </c>
      <c r="CD170" t="str">
        <f t="shared" si="134"/>
        <v/>
      </c>
      <c r="CE170" t="str">
        <f t="shared" si="134"/>
        <v/>
      </c>
      <c r="CF170" t="str">
        <f t="shared" si="134"/>
        <v/>
      </c>
      <c r="CG170">
        <f t="shared" si="135"/>
        <v>0</v>
      </c>
    </row>
    <row r="171" spans="1:85" ht="38.25" customHeight="1" x14ac:dyDescent="0.25">
      <c r="A171" s="1" t="str">
        <f t="shared" si="120"/>
        <v/>
      </c>
      <c r="B171" s="32" t="str">
        <f t="shared" si="121"/>
        <v/>
      </c>
      <c r="C171" s="25" t="str">
        <f t="shared" si="122"/>
        <v/>
      </c>
      <c r="D171" s="25" t="str">
        <f t="shared" si="123"/>
        <v/>
      </c>
      <c r="E171" s="25" t="str">
        <f t="shared" si="124"/>
        <v/>
      </c>
      <c r="F171" s="25" t="str">
        <f t="shared" si="125"/>
        <v/>
      </c>
      <c r="G171" s="108" t="str">
        <f t="shared" si="126"/>
        <v/>
      </c>
      <c r="H171" s="108" t="str">
        <f t="shared" si="127"/>
        <v/>
      </c>
      <c r="I171" s="112" t="str">
        <f t="shared" si="128"/>
        <v/>
      </c>
      <c r="J171" s="112"/>
      <c r="K171" s="112"/>
      <c r="L171" s="113"/>
      <c r="M171" s="113"/>
      <c r="N171" s="224" t="str">
        <f t="shared" si="129"/>
        <v/>
      </c>
      <c r="O171" s="225" t="str">
        <f t="shared" si="130"/>
        <v/>
      </c>
      <c r="Q171" s="6">
        <v>169</v>
      </c>
      <c r="R171" s="47" t="str">
        <f t="shared" si="93"/>
        <v>-169</v>
      </c>
      <c r="S171" s="6"/>
      <c r="T171" s="48" t="str">
        <f t="shared" si="94"/>
        <v/>
      </c>
      <c r="U171" s="49" t="str">
        <f t="shared" si="95"/>
        <v/>
      </c>
      <c r="W171" s="51"/>
      <c r="X171" s="75" t="str">
        <f t="shared" si="96"/>
        <v/>
      </c>
      <c r="Y171" s="71" t="str">
        <f t="shared" si="97"/>
        <v/>
      </c>
      <c r="Z171" s="71" t="str">
        <f t="shared" si="98"/>
        <v/>
      </c>
      <c r="AA171" s="71" t="str">
        <f t="shared" si="99"/>
        <v/>
      </c>
      <c r="AB171" s="71" t="str">
        <f t="shared" si="100"/>
        <v/>
      </c>
      <c r="AC171" s="71" t="str">
        <f t="shared" si="101"/>
        <v/>
      </c>
      <c r="AD171" s="71" t="str">
        <f t="shared" si="102"/>
        <v/>
      </c>
      <c r="AE171" s="78" t="str">
        <f t="shared" si="103"/>
        <v/>
      </c>
      <c r="AF171" s="75" t="str">
        <f t="shared" si="104"/>
        <v/>
      </c>
      <c r="AG171" s="71" t="str">
        <f t="shared" si="105"/>
        <v/>
      </c>
      <c r="AH171" s="71" t="str">
        <f t="shared" si="106"/>
        <v/>
      </c>
      <c r="AI171" s="71" t="str">
        <f t="shared" si="107"/>
        <v/>
      </c>
      <c r="AJ171" s="71" t="str">
        <f t="shared" si="108"/>
        <v/>
      </c>
      <c r="AK171" s="71" t="str">
        <f t="shared" si="109"/>
        <v/>
      </c>
      <c r="AL171" s="71" t="str">
        <f t="shared" si="110"/>
        <v/>
      </c>
      <c r="AM171" s="78" t="str">
        <f t="shared" si="111"/>
        <v/>
      </c>
      <c r="AN171" s="75" t="str">
        <f t="shared" si="112"/>
        <v/>
      </c>
      <c r="AO171" s="71" t="str">
        <f t="shared" si="113"/>
        <v/>
      </c>
      <c r="AP171" s="71" t="str">
        <f t="shared" si="114"/>
        <v/>
      </c>
      <c r="AQ171" s="71" t="str">
        <f t="shared" si="115"/>
        <v/>
      </c>
      <c r="AR171" s="71" t="str">
        <f t="shared" si="116"/>
        <v/>
      </c>
      <c r="AS171" s="71" t="str">
        <f t="shared" si="117"/>
        <v/>
      </c>
      <c r="AT171" s="71" t="str">
        <f t="shared" si="118"/>
        <v/>
      </c>
      <c r="AU171" s="76" t="str">
        <f t="shared" si="119"/>
        <v/>
      </c>
      <c r="BF171" s="141">
        <v>58227</v>
      </c>
      <c r="BG171" s="142" t="s">
        <v>2315</v>
      </c>
      <c r="BH171" s="141" t="s">
        <v>180</v>
      </c>
      <c r="BI171" s="141" t="s">
        <v>191</v>
      </c>
      <c r="BJ171" s="141" t="s">
        <v>2316</v>
      </c>
      <c r="BK171" s="141" t="s">
        <v>1980</v>
      </c>
      <c r="BL171" s="141" t="s">
        <v>2165</v>
      </c>
      <c r="BM171" s="141">
        <v>45.615299999999998</v>
      </c>
      <c r="BN171" s="141">
        <v>-73.456000000000003</v>
      </c>
      <c r="BO171" s="141">
        <v>1987</v>
      </c>
      <c r="BP171" s="143" t="s">
        <v>23939</v>
      </c>
      <c r="BQ171" s="143" t="s">
        <v>26794</v>
      </c>
      <c r="BU171" s="117"/>
      <c r="BV171" s="117"/>
      <c r="BW171" s="117"/>
      <c r="BX171" s="117"/>
      <c r="BY171" s="117"/>
      <c r="BZ171" s="117"/>
      <c r="CA171" t="str">
        <f t="shared" si="131"/>
        <v/>
      </c>
      <c r="CB171" t="str">
        <f t="shared" si="132"/>
        <v/>
      </c>
      <c r="CC171" t="str">
        <f t="shared" si="133"/>
        <v/>
      </c>
      <c r="CD171" t="str">
        <f t="shared" si="134"/>
        <v/>
      </c>
      <c r="CE171" t="str">
        <f t="shared" si="134"/>
        <v/>
      </c>
      <c r="CF171" t="str">
        <f t="shared" si="134"/>
        <v/>
      </c>
      <c r="CG171">
        <f t="shared" si="135"/>
        <v>0</v>
      </c>
    </row>
    <row r="172" spans="1:85" ht="38.25" customHeight="1" x14ac:dyDescent="0.25">
      <c r="A172" s="1" t="str">
        <f t="shared" si="120"/>
        <v/>
      </c>
      <c r="B172" s="32" t="str">
        <f t="shared" si="121"/>
        <v/>
      </c>
      <c r="C172" s="25" t="str">
        <f t="shared" si="122"/>
        <v/>
      </c>
      <c r="D172" s="25" t="str">
        <f t="shared" si="123"/>
        <v/>
      </c>
      <c r="E172" s="25" t="str">
        <f t="shared" si="124"/>
        <v/>
      </c>
      <c r="F172" s="25" t="str">
        <f t="shared" si="125"/>
        <v/>
      </c>
      <c r="G172" s="108" t="str">
        <f t="shared" si="126"/>
        <v/>
      </c>
      <c r="H172" s="108" t="str">
        <f t="shared" si="127"/>
        <v/>
      </c>
      <c r="I172" s="112" t="str">
        <f t="shared" si="128"/>
        <v/>
      </c>
      <c r="J172" s="112"/>
      <c r="K172" s="112"/>
      <c r="L172" s="113"/>
      <c r="M172" s="113"/>
      <c r="N172" s="224" t="str">
        <f t="shared" si="129"/>
        <v/>
      </c>
      <c r="O172" s="225" t="str">
        <f t="shared" si="130"/>
        <v/>
      </c>
      <c r="Q172" s="6">
        <v>170</v>
      </c>
      <c r="R172" s="47" t="str">
        <f t="shared" si="93"/>
        <v>-170</v>
      </c>
      <c r="S172" s="6"/>
      <c r="T172" s="48" t="str">
        <f t="shared" si="94"/>
        <v/>
      </c>
      <c r="U172" s="49" t="str">
        <f t="shared" si="95"/>
        <v/>
      </c>
      <c r="W172" s="51"/>
      <c r="X172" s="75" t="str">
        <f t="shared" si="96"/>
        <v/>
      </c>
      <c r="Y172" s="71" t="str">
        <f t="shared" si="97"/>
        <v/>
      </c>
      <c r="Z172" s="71" t="str">
        <f t="shared" si="98"/>
        <v/>
      </c>
      <c r="AA172" s="71" t="str">
        <f t="shared" si="99"/>
        <v/>
      </c>
      <c r="AB172" s="71" t="str">
        <f t="shared" si="100"/>
        <v/>
      </c>
      <c r="AC172" s="71" t="str">
        <f t="shared" si="101"/>
        <v/>
      </c>
      <c r="AD172" s="71" t="str">
        <f t="shared" si="102"/>
        <v/>
      </c>
      <c r="AE172" s="78" t="str">
        <f t="shared" si="103"/>
        <v/>
      </c>
      <c r="AF172" s="75" t="str">
        <f t="shared" si="104"/>
        <v/>
      </c>
      <c r="AG172" s="71" t="str">
        <f t="shared" si="105"/>
        <v/>
      </c>
      <c r="AH172" s="71" t="str">
        <f t="shared" si="106"/>
        <v/>
      </c>
      <c r="AI172" s="71" t="str">
        <f t="shared" si="107"/>
        <v/>
      </c>
      <c r="AJ172" s="71" t="str">
        <f t="shared" si="108"/>
        <v/>
      </c>
      <c r="AK172" s="71" t="str">
        <f t="shared" si="109"/>
        <v/>
      </c>
      <c r="AL172" s="71" t="str">
        <f t="shared" si="110"/>
        <v/>
      </c>
      <c r="AM172" s="78" t="str">
        <f t="shared" si="111"/>
        <v/>
      </c>
      <c r="AN172" s="75" t="str">
        <f t="shared" si="112"/>
        <v/>
      </c>
      <c r="AO172" s="71" t="str">
        <f t="shared" si="113"/>
        <v/>
      </c>
      <c r="AP172" s="71" t="str">
        <f t="shared" si="114"/>
        <v/>
      </c>
      <c r="AQ172" s="71" t="str">
        <f t="shared" si="115"/>
        <v/>
      </c>
      <c r="AR172" s="71" t="str">
        <f t="shared" si="116"/>
        <v/>
      </c>
      <c r="AS172" s="71" t="str">
        <f t="shared" si="117"/>
        <v/>
      </c>
      <c r="AT172" s="71" t="str">
        <f t="shared" si="118"/>
        <v/>
      </c>
      <c r="AU172" s="76" t="str">
        <f t="shared" si="119"/>
        <v/>
      </c>
      <c r="BF172" s="141">
        <v>58227</v>
      </c>
      <c r="BG172" s="142" t="s">
        <v>2317</v>
      </c>
      <c r="BH172" s="141" t="s">
        <v>180</v>
      </c>
      <c r="BI172" s="141" t="s">
        <v>191</v>
      </c>
      <c r="BJ172" s="141" t="s">
        <v>2318</v>
      </c>
      <c r="BK172" s="141" t="s">
        <v>2319</v>
      </c>
      <c r="BL172" s="141" t="s">
        <v>2320</v>
      </c>
      <c r="BM172" s="141">
        <v>45.608800000000002</v>
      </c>
      <c r="BN172" s="141">
        <v>-73.456000000000003</v>
      </c>
      <c r="BO172" s="141">
        <v>1987</v>
      </c>
      <c r="BP172" s="143" t="s">
        <v>23939</v>
      </c>
      <c r="BQ172" s="143" t="s">
        <v>26794</v>
      </c>
      <c r="BU172" s="117"/>
      <c r="BV172" s="117"/>
      <c r="BW172" s="117"/>
      <c r="BX172" s="117"/>
      <c r="BY172" s="117"/>
      <c r="BZ172" s="117"/>
      <c r="CA172" t="str">
        <f t="shared" si="131"/>
        <v/>
      </c>
      <c r="CB172" t="str">
        <f t="shared" si="132"/>
        <v/>
      </c>
      <c r="CC172" t="str">
        <f t="shared" si="133"/>
        <v/>
      </c>
      <c r="CD172" t="str">
        <f t="shared" si="134"/>
        <v/>
      </c>
      <c r="CE172" t="str">
        <f t="shared" si="134"/>
        <v/>
      </c>
      <c r="CF172" t="str">
        <f t="shared" si="134"/>
        <v/>
      </c>
      <c r="CG172">
        <f t="shared" si="135"/>
        <v>0</v>
      </c>
    </row>
    <row r="173" spans="1:85" ht="38.25" customHeight="1" x14ac:dyDescent="0.25">
      <c r="A173" s="1" t="str">
        <f t="shared" si="120"/>
        <v/>
      </c>
      <c r="B173" s="32" t="str">
        <f t="shared" si="121"/>
        <v/>
      </c>
      <c r="C173" s="25" t="str">
        <f t="shared" si="122"/>
        <v/>
      </c>
      <c r="D173" s="25" t="str">
        <f t="shared" si="123"/>
        <v/>
      </c>
      <c r="E173" s="25" t="str">
        <f t="shared" si="124"/>
        <v/>
      </c>
      <c r="F173" s="25" t="str">
        <f t="shared" si="125"/>
        <v/>
      </c>
      <c r="G173" s="108" t="str">
        <f t="shared" si="126"/>
        <v/>
      </c>
      <c r="H173" s="108" t="str">
        <f t="shared" si="127"/>
        <v/>
      </c>
      <c r="I173" s="112" t="str">
        <f t="shared" si="128"/>
        <v/>
      </c>
      <c r="J173" s="112"/>
      <c r="K173" s="112"/>
      <c r="L173" s="113"/>
      <c r="M173" s="113"/>
      <c r="N173" s="224" t="str">
        <f t="shared" si="129"/>
        <v/>
      </c>
      <c r="O173" s="225" t="str">
        <f t="shared" si="130"/>
        <v/>
      </c>
      <c r="Q173" s="6">
        <v>171</v>
      </c>
      <c r="R173" s="47" t="str">
        <f t="shared" si="93"/>
        <v>-171</v>
      </c>
      <c r="S173" s="6"/>
      <c r="T173" s="48" t="str">
        <f t="shared" si="94"/>
        <v/>
      </c>
      <c r="U173" s="49" t="str">
        <f t="shared" si="95"/>
        <v/>
      </c>
      <c r="W173" s="51"/>
      <c r="X173" s="75" t="str">
        <f t="shared" si="96"/>
        <v/>
      </c>
      <c r="Y173" s="71" t="str">
        <f t="shared" si="97"/>
        <v/>
      </c>
      <c r="Z173" s="71" t="str">
        <f t="shared" si="98"/>
        <v/>
      </c>
      <c r="AA173" s="71" t="str">
        <f t="shared" si="99"/>
        <v/>
      </c>
      <c r="AB173" s="71" t="str">
        <f t="shared" si="100"/>
        <v/>
      </c>
      <c r="AC173" s="71" t="str">
        <f t="shared" si="101"/>
        <v/>
      </c>
      <c r="AD173" s="71" t="str">
        <f t="shared" si="102"/>
        <v/>
      </c>
      <c r="AE173" s="78" t="str">
        <f t="shared" si="103"/>
        <v/>
      </c>
      <c r="AF173" s="75" t="str">
        <f t="shared" si="104"/>
        <v/>
      </c>
      <c r="AG173" s="71" t="str">
        <f t="shared" si="105"/>
        <v/>
      </c>
      <c r="AH173" s="71" t="str">
        <f t="shared" si="106"/>
        <v/>
      </c>
      <c r="AI173" s="71" t="str">
        <f t="shared" si="107"/>
        <v/>
      </c>
      <c r="AJ173" s="71" t="str">
        <f t="shared" si="108"/>
        <v/>
      </c>
      <c r="AK173" s="71" t="str">
        <f t="shared" si="109"/>
        <v/>
      </c>
      <c r="AL173" s="71" t="str">
        <f t="shared" si="110"/>
        <v/>
      </c>
      <c r="AM173" s="78" t="str">
        <f t="shared" si="111"/>
        <v/>
      </c>
      <c r="AN173" s="75" t="str">
        <f t="shared" si="112"/>
        <v/>
      </c>
      <c r="AO173" s="71" t="str">
        <f t="shared" si="113"/>
        <v/>
      </c>
      <c r="AP173" s="71" t="str">
        <f t="shared" si="114"/>
        <v/>
      </c>
      <c r="AQ173" s="71" t="str">
        <f t="shared" si="115"/>
        <v/>
      </c>
      <c r="AR173" s="71" t="str">
        <f t="shared" si="116"/>
        <v/>
      </c>
      <c r="AS173" s="71" t="str">
        <f t="shared" si="117"/>
        <v/>
      </c>
      <c r="AT173" s="71" t="str">
        <f t="shared" si="118"/>
        <v/>
      </c>
      <c r="AU173" s="76" t="str">
        <f t="shared" si="119"/>
        <v/>
      </c>
      <c r="BF173" s="141">
        <v>38040</v>
      </c>
      <c r="BG173" s="142" t="s">
        <v>2236</v>
      </c>
      <c r="BH173" s="141" t="s">
        <v>478</v>
      </c>
      <c r="BI173" s="141" t="s">
        <v>176</v>
      </c>
      <c r="BJ173" s="141"/>
      <c r="BK173" s="141" t="s">
        <v>2237</v>
      </c>
      <c r="BL173" s="141" t="s">
        <v>2238</v>
      </c>
      <c r="BM173" s="141">
        <v>46.416649999999997</v>
      </c>
      <c r="BN173" s="141">
        <v>-72.11703</v>
      </c>
      <c r="BO173" s="141">
        <v>2015</v>
      </c>
      <c r="BP173" s="143" t="s">
        <v>23956</v>
      </c>
      <c r="BQ173" s="143" t="s">
        <v>17560</v>
      </c>
      <c r="BU173" s="117"/>
      <c r="BV173" s="117"/>
      <c r="BW173" s="117"/>
      <c r="BX173" s="117"/>
      <c r="BY173" s="117"/>
      <c r="BZ173" s="117"/>
      <c r="CA173" t="str">
        <f t="shared" si="131"/>
        <v/>
      </c>
      <c r="CB173" t="str">
        <f t="shared" si="132"/>
        <v/>
      </c>
      <c r="CC173" t="str">
        <f t="shared" si="133"/>
        <v/>
      </c>
      <c r="CD173" t="str">
        <f t="shared" si="134"/>
        <v/>
      </c>
      <c r="CE173" t="str">
        <f t="shared" si="134"/>
        <v/>
      </c>
      <c r="CF173" t="str">
        <f t="shared" si="134"/>
        <v/>
      </c>
      <c r="CG173">
        <f t="shared" si="135"/>
        <v>0</v>
      </c>
    </row>
    <row r="174" spans="1:85" ht="38.25" customHeight="1" x14ac:dyDescent="0.25">
      <c r="A174" s="1" t="str">
        <f t="shared" si="120"/>
        <v/>
      </c>
      <c r="B174" s="32" t="str">
        <f t="shared" si="121"/>
        <v/>
      </c>
      <c r="C174" s="25" t="str">
        <f t="shared" si="122"/>
        <v/>
      </c>
      <c r="D174" s="25" t="str">
        <f t="shared" si="123"/>
        <v/>
      </c>
      <c r="E174" s="25" t="str">
        <f t="shared" si="124"/>
        <v/>
      </c>
      <c r="F174" s="25" t="str">
        <f t="shared" si="125"/>
        <v/>
      </c>
      <c r="G174" s="108" t="str">
        <f t="shared" si="126"/>
        <v/>
      </c>
      <c r="H174" s="108" t="str">
        <f t="shared" si="127"/>
        <v/>
      </c>
      <c r="I174" s="112" t="str">
        <f t="shared" si="128"/>
        <v/>
      </c>
      <c r="J174" s="112"/>
      <c r="K174" s="112"/>
      <c r="L174" s="113"/>
      <c r="M174" s="113"/>
      <c r="N174" s="224" t="str">
        <f t="shared" si="129"/>
        <v/>
      </c>
      <c r="O174" s="225" t="str">
        <f t="shared" si="130"/>
        <v/>
      </c>
      <c r="Q174" s="6">
        <v>172</v>
      </c>
      <c r="R174" s="47" t="str">
        <f t="shared" si="93"/>
        <v>-172</v>
      </c>
      <c r="S174" s="6"/>
      <c r="T174" s="48" t="str">
        <f t="shared" si="94"/>
        <v/>
      </c>
      <c r="U174" s="49" t="str">
        <f t="shared" si="95"/>
        <v/>
      </c>
      <c r="W174" s="51"/>
      <c r="X174" s="75" t="str">
        <f t="shared" si="96"/>
        <v/>
      </c>
      <c r="Y174" s="71" t="str">
        <f t="shared" si="97"/>
        <v/>
      </c>
      <c r="Z174" s="71" t="str">
        <f t="shared" si="98"/>
        <v/>
      </c>
      <c r="AA174" s="71" t="str">
        <f t="shared" si="99"/>
        <v/>
      </c>
      <c r="AB174" s="71" t="str">
        <f t="shared" si="100"/>
        <v/>
      </c>
      <c r="AC174" s="71" t="str">
        <f t="shared" si="101"/>
        <v/>
      </c>
      <c r="AD174" s="71" t="str">
        <f t="shared" si="102"/>
        <v/>
      </c>
      <c r="AE174" s="78" t="str">
        <f t="shared" si="103"/>
        <v/>
      </c>
      <c r="AF174" s="75" t="str">
        <f t="shared" si="104"/>
        <v/>
      </c>
      <c r="AG174" s="71" t="str">
        <f t="shared" si="105"/>
        <v/>
      </c>
      <c r="AH174" s="71" t="str">
        <f t="shared" si="106"/>
        <v/>
      </c>
      <c r="AI174" s="71" t="str">
        <f t="shared" si="107"/>
        <v/>
      </c>
      <c r="AJ174" s="71" t="str">
        <f t="shared" si="108"/>
        <v/>
      </c>
      <c r="AK174" s="71" t="str">
        <f t="shared" si="109"/>
        <v/>
      </c>
      <c r="AL174" s="71" t="str">
        <f t="shared" si="110"/>
        <v/>
      </c>
      <c r="AM174" s="78" t="str">
        <f t="shared" si="111"/>
        <v/>
      </c>
      <c r="AN174" s="75" t="str">
        <f t="shared" si="112"/>
        <v/>
      </c>
      <c r="AO174" s="71" t="str">
        <f t="shared" si="113"/>
        <v/>
      </c>
      <c r="AP174" s="71" t="str">
        <f t="shared" si="114"/>
        <v/>
      </c>
      <c r="AQ174" s="71" t="str">
        <f t="shared" si="115"/>
        <v/>
      </c>
      <c r="AR174" s="71" t="str">
        <f t="shared" si="116"/>
        <v/>
      </c>
      <c r="AS174" s="71" t="str">
        <f t="shared" si="117"/>
        <v/>
      </c>
      <c r="AT174" s="71" t="str">
        <f t="shared" si="118"/>
        <v/>
      </c>
      <c r="AU174" s="76" t="str">
        <f t="shared" si="119"/>
        <v/>
      </c>
      <c r="BF174" s="141">
        <v>39030</v>
      </c>
      <c r="BG174" s="142" t="s">
        <v>2378</v>
      </c>
      <c r="BH174" s="141" t="s">
        <v>478</v>
      </c>
      <c r="BI174" s="141" t="s">
        <v>176</v>
      </c>
      <c r="BJ174" s="141"/>
      <c r="BK174" s="141" t="s">
        <v>2379</v>
      </c>
      <c r="BL174" s="141" t="s">
        <v>2380</v>
      </c>
      <c r="BM174" s="141">
        <v>45.966248999999998</v>
      </c>
      <c r="BN174" s="141">
        <v>-71.814528999999993</v>
      </c>
      <c r="BO174" s="141">
        <v>2009</v>
      </c>
      <c r="BP174" s="143" t="s">
        <v>23973</v>
      </c>
      <c r="BQ174" s="143" t="s">
        <v>17560</v>
      </c>
      <c r="BU174" s="117"/>
      <c r="BV174" s="117"/>
      <c r="BW174" s="117"/>
      <c r="BX174" s="117"/>
      <c r="BY174" s="117"/>
      <c r="BZ174" s="117"/>
      <c r="CA174" t="str">
        <f t="shared" si="131"/>
        <v/>
      </c>
      <c r="CB174" t="str">
        <f t="shared" si="132"/>
        <v/>
      </c>
      <c r="CC174" t="str">
        <f t="shared" si="133"/>
        <v/>
      </c>
      <c r="CD174" t="str">
        <f t="shared" si="134"/>
        <v/>
      </c>
      <c r="CE174" t="str">
        <f t="shared" si="134"/>
        <v/>
      </c>
      <c r="CF174" t="str">
        <f t="shared" si="134"/>
        <v/>
      </c>
      <c r="CG174">
        <f t="shared" si="135"/>
        <v>0</v>
      </c>
    </row>
    <row r="175" spans="1:85" ht="38.25" customHeight="1" x14ac:dyDescent="0.25">
      <c r="A175" s="1" t="str">
        <f t="shared" si="120"/>
        <v/>
      </c>
      <c r="B175" s="32" t="str">
        <f t="shared" si="121"/>
        <v/>
      </c>
      <c r="C175" s="25" t="str">
        <f t="shared" si="122"/>
        <v/>
      </c>
      <c r="D175" s="25" t="str">
        <f t="shared" si="123"/>
        <v/>
      </c>
      <c r="E175" s="25" t="str">
        <f t="shared" si="124"/>
        <v/>
      </c>
      <c r="F175" s="25" t="str">
        <f t="shared" si="125"/>
        <v/>
      </c>
      <c r="G175" s="108" t="str">
        <f t="shared" si="126"/>
        <v/>
      </c>
      <c r="H175" s="108" t="str">
        <f t="shared" si="127"/>
        <v/>
      </c>
      <c r="I175" s="112" t="str">
        <f t="shared" si="128"/>
        <v/>
      </c>
      <c r="J175" s="112"/>
      <c r="K175" s="112"/>
      <c r="L175" s="113"/>
      <c r="M175" s="113"/>
      <c r="N175" s="224" t="str">
        <f t="shared" si="129"/>
        <v/>
      </c>
      <c r="O175" s="225" t="str">
        <f t="shared" si="130"/>
        <v/>
      </c>
      <c r="Q175" s="6">
        <v>173</v>
      </c>
      <c r="R175" s="47" t="str">
        <f t="shared" si="93"/>
        <v>-173</v>
      </c>
      <c r="S175" s="6"/>
      <c r="T175" s="48" t="str">
        <f t="shared" si="94"/>
        <v/>
      </c>
      <c r="U175" s="49" t="str">
        <f t="shared" si="95"/>
        <v/>
      </c>
      <c r="W175" s="51"/>
      <c r="X175" s="75" t="str">
        <f t="shared" si="96"/>
        <v/>
      </c>
      <c r="Y175" s="71" t="str">
        <f t="shared" si="97"/>
        <v/>
      </c>
      <c r="Z175" s="71" t="str">
        <f t="shared" si="98"/>
        <v/>
      </c>
      <c r="AA175" s="71" t="str">
        <f t="shared" si="99"/>
        <v/>
      </c>
      <c r="AB175" s="71" t="str">
        <f t="shared" si="100"/>
        <v/>
      </c>
      <c r="AC175" s="71" t="str">
        <f t="shared" si="101"/>
        <v/>
      </c>
      <c r="AD175" s="71" t="str">
        <f t="shared" si="102"/>
        <v/>
      </c>
      <c r="AE175" s="78" t="str">
        <f t="shared" si="103"/>
        <v/>
      </c>
      <c r="AF175" s="75" t="str">
        <f t="shared" si="104"/>
        <v/>
      </c>
      <c r="AG175" s="71" t="str">
        <f t="shared" si="105"/>
        <v/>
      </c>
      <c r="AH175" s="71" t="str">
        <f t="shared" si="106"/>
        <v/>
      </c>
      <c r="AI175" s="71" t="str">
        <f t="shared" si="107"/>
        <v/>
      </c>
      <c r="AJ175" s="71" t="str">
        <f t="shared" si="108"/>
        <v/>
      </c>
      <c r="AK175" s="71" t="str">
        <f t="shared" si="109"/>
        <v/>
      </c>
      <c r="AL175" s="71" t="str">
        <f t="shared" si="110"/>
        <v/>
      </c>
      <c r="AM175" s="78" t="str">
        <f t="shared" si="111"/>
        <v/>
      </c>
      <c r="AN175" s="75" t="str">
        <f t="shared" si="112"/>
        <v/>
      </c>
      <c r="AO175" s="71" t="str">
        <f t="shared" si="113"/>
        <v/>
      </c>
      <c r="AP175" s="71" t="str">
        <f t="shared" si="114"/>
        <v/>
      </c>
      <c r="AQ175" s="71" t="str">
        <f t="shared" si="115"/>
        <v/>
      </c>
      <c r="AR175" s="71" t="str">
        <f t="shared" si="116"/>
        <v/>
      </c>
      <c r="AS175" s="71" t="str">
        <f t="shared" si="117"/>
        <v/>
      </c>
      <c r="AT175" s="71" t="str">
        <f t="shared" si="118"/>
        <v/>
      </c>
      <c r="AU175" s="76" t="str">
        <f t="shared" si="119"/>
        <v/>
      </c>
      <c r="BF175" s="141">
        <v>39030</v>
      </c>
      <c r="BG175" s="142" t="s">
        <v>2381</v>
      </c>
      <c r="BH175" s="141" t="s">
        <v>180</v>
      </c>
      <c r="BI175" s="141" t="s">
        <v>178</v>
      </c>
      <c r="BJ175" s="141"/>
      <c r="BK175" s="141" t="s">
        <v>2160</v>
      </c>
      <c r="BL175" s="141" t="s">
        <v>2380</v>
      </c>
      <c r="BM175" s="141">
        <v>45.958649999999999</v>
      </c>
      <c r="BN175" s="141">
        <v>-71.829070000000002</v>
      </c>
      <c r="BO175" s="141">
        <v>1997</v>
      </c>
      <c r="BP175" s="143" t="s">
        <v>23974</v>
      </c>
      <c r="BQ175" s="143" t="s">
        <v>17560</v>
      </c>
      <c r="BU175" s="117"/>
      <c r="BV175" s="117"/>
      <c r="BW175" s="117"/>
      <c r="BX175" s="117"/>
      <c r="BY175" s="117"/>
      <c r="BZ175" s="117"/>
      <c r="CA175" t="str">
        <f t="shared" si="131"/>
        <v/>
      </c>
      <c r="CB175" t="str">
        <f t="shared" si="132"/>
        <v/>
      </c>
      <c r="CC175" t="str">
        <f t="shared" si="133"/>
        <v/>
      </c>
      <c r="CD175" t="str">
        <f t="shared" si="134"/>
        <v/>
      </c>
      <c r="CE175" t="str">
        <f t="shared" si="134"/>
        <v/>
      </c>
      <c r="CF175" t="str">
        <f t="shared" si="134"/>
        <v/>
      </c>
      <c r="CG175">
        <f t="shared" si="135"/>
        <v>0</v>
      </c>
    </row>
    <row r="176" spans="1:85" ht="38.25" customHeight="1" x14ac:dyDescent="0.25">
      <c r="A176" s="1" t="str">
        <f t="shared" si="120"/>
        <v/>
      </c>
      <c r="B176" s="32" t="str">
        <f t="shared" si="121"/>
        <v/>
      </c>
      <c r="C176" s="25" t="str">
        <f t="shared" si="122"/>
        <v/>
      </c>
      <c r="D176" s="25" t="str">
        <f t="shared" si="123"/>
        <v/>
      </c>
      <c r="E176" s="25" t="str">
        <f t="shared" si="124"/>
        <v/>
      </c>
      <c r="F176" s="25" t="str">
        <f t="shared" si="125"/>
        <v/>
      </c>
      <c r="G176" s="108" t="str">
        <f t="shared" si="126"/>
        <v/>
      </c>
      <c r="H176" s="108" t="str">
        <f t="shared" si="127"/>
        <v/>
      </c>
      <c r="I176" s="112" t="str">
        <f t="shared" si="128"/>
        <v/>
      </c>
      <c r="J176" s="112"/>
      <c r="K176" s="112"/>
      <c r="L176" s="113"/>
      <c r="M176" s="113"/>
      <c r="N176" s="224" t="str">
        <f t="shared" si="129"/>
        <v/>
      </c>
      <c r="O176" s="225" t="str">
        <f t="shared" si="130"/>
        <v/>
      </c>
      <c r="Q176" s="6">
        <v>174</v>
      </c>
      <c r="R176" s="47" t="str">
        <f t="shared" si="93"/>
        <v>-174</v>
      </c>
      <c r="S176" s="6"/>
      <c r="T176" s="48" t="str">
        <f t="shared" si="94"/>
        <v/>
      </c>
      <c r="U176" s="49" t="str">
        <f t="shared" si="95"/>
        <v/>
      </c>
      <c r="W176" s="51"/>
      <c r="X176" s="75" t="str">
        <f t="shared" si="96"/>
        <v/>
      </c>
      <c r="Y176" s="71" t="str">
        <f t="shared" si="97"/>
        <v/>
      </c>
      <c r="Z176" s="71" t="str">
        <f t="shared" si="98"/>
        <v/>
      </c>
      <c r="AA176" s="71" t="str">
        <f t="shared" si="99"/>
        <v/>
      </c>
      <c r="AB176" s="71" t="str">
        <f t="shared" si="100"/>
        <v/>
      </c>
      <c r="AC176" s="71" t="str">
        <f t="shared" si="101"/>
        <v/>
      </c>
      <c r="AD176" s="71" t="str">
        <f t="shared" si="102"/>
        <v/>
      </c>
      <c r="AE176" s="78" t="str">
        <f t="shared" si="103"/>
        <v/>
      </c>
      <c r="AF176" s="75" t="str">
        <f t="shared" si="104"/>
        <v/>
      </c>
      <c r="AG176" s="71" t="str">
        <f t="shared" si="105"/>
        <v/>
      </c>
      <c r="AH176" s="71" t="str">
        <f t="shared" si="106"/>
        <v/>
      </c>
      <c r="AI176" s="71" t="str">
        <f t="shared" si="107"/>
        <v/>
      </c>
      <c r="AJ176" s="71" t="str">
        <f t="shared" si="108"/>
        <v/>
      </c>
      <c r="AK176" s="71" t="str">
        <f t="shared" si="109"/>
        <v/>
      </c>
      <c r="AL176" s="71" t="str">
        <f t="shared" si="110"/>
        <v/>
      </c>
      <c r="AM176" s="78" t="str">
        <f t="shared" si="111"/>
        <v/>
      </c>
      <c r="AN176" s="75" t="str">
        <f t="shared" si="112"/>
        <v/>
      </c>
      <c r="AO176" s="71" t="str">
        <f t="shared" si="113"/>
        <v/>
      </c>
      <c r="AP176" s="71" t="str">
        <f t="shared" si="114"/>
        <v/>
      </c>
      <c r="AQ176" s="71" t="str">
        <f t="shared" si="115"/>
        <v/>
      </c>
      <c r="AR176" s="71" t="str">
        <f t="shared" si="116"/>
        <v/>
      </c>
      <c r="AS176" s="71" t="str">
        <f t="shared" si="117"/>
        <v/>
      </c>
      <c r="AT176" s="71" t="str">
        <f t="shared" si="118"/>
        <v/>
      </c>
      <c r="AU176" s="76" t="str">
        <f t="shared" si="119"/>
        <v/>
      </c>
      <c r="BF176" s="141">
        <v>39077</v>
      </c>
      <c r="BG176" s="142" t="s">
        <v>2340</v>
      </c>
      <c r="BH176" s="141" t="s">
        <v>478</v>
      </c>
      <c r="BI176" s="141" t="s">
        <v>176</v>
      </c>
      <c r="BJ176" s="141" t="s">
        <v>2341</v>
      </c>
      <c r="BK176" s="141" t="s">
        <v>2342</v>
      </c>
      <c r="BL176" s="141" t="s">
        <v>2343</v>
      </c>
      <c r="BM176" s="141">
        <v>45.929630000000003</v>
      </c>
      <c r="BN176" s="141">
        <v>-71.989940000000004</v>
      </c>
      <c r="BO176" s="141">
        <v>1960</v>
      </c>
      <c r="BP176" s="143" t="s">
        <v>26703</v>
      </c>
      <c r="BQ176" s="143" t="s">
        <v>17560</v>
      </c>
      <c r="BU176" s="117"/>
      <c r="BV176" s="117"/>
      <c r="BW176" s="117"/>
      <c r="BX176" s="117"/>
      <c r="BY176" s="117"/>
      <c r="BZ176" s="117"/>
      <c r="CA176" t="str">
        <f t="shared" si="131"/>
        <v/>
      </c>
      <c r="CB176" t="str">
        <f t="shared" si="132"/>
        <v/>
      </c>
      <c r="CC176" t="str">
        <f t="shared" si="133"/>
        <v/>
      </c>
      <c r="CD176" t="str">
        <f t="shared" si="134"/>
        <v/>
      </c>
      <c r="CE176" t="str">
        <f t="shared" si="134"/>
        <v/>
      </c>
      <c r="CF176" t="str">
        <f t="shared" si="134"/>
        <v/>
      </c>
      <c r="CG176">
        <f t="shared" si="135"/>
        <v>0</v>
      </c>
    </row>
    <row r="177" spans="1:85" ht="38.25" customHeight="1" x14ac:dyDescent="0.25">
      <c r="A177" s="1" t="str">
        <f t="shared" si="120"/>
        <v/>
      </c>
      <c r="B177" s="32" t="str">
        <f t="shared" si="121"/>
        <v/>
      </c>
      <c r="C177" s="25" t="str">
        <f t="shared" si="122"/>
        <v/>
      </c>
      <c r="D177" s="25" t="str">
        <f t="shared" si="123"/>
        <v/>
      </c>
      <c r="E177" s="25" t="str">
        <f t="shared" si="124"/>
        <v/>
      </c>
      <c r="F177" s="25" t="str">
        <f t="shared" si="125"/>
        <v/>
      </c>
      <c r="G177" s="108" t="str">
        <f t="shared" si="126"/>
        <v/>
      </c>
      <c r="H177" s="108" t="str">
        <f t="shared" si="127"/>
        <v/>
      </c>
      <c r="I177" s="112" t="str">
        <f t="shared" si="128"/>
        <v/>
      </c>
      <c r="J177" s="112"/>
      <c r="K177" s="112"/>
      <c r="L177" s="113"/>
      <c r="M177" s="113"/>
      <c r="N177" s="224" t="str">
        <f t="shared" si="129"/>
        <v/>
      </c>
      <c r="O177" s="225" t="str">
        <f t="shared" si="130"/>
        <v/>
      </c>
      <c r="Q177" s="6">
        <v>175</v>
      </c>
      <c r="R177" s="47" t="str">
        <f t="shared" si="93"/>
        <v>-175</v>
      </c>
      <c r="S177" s="6"/>
      <c r="T177" s="48" t="str">
        <f t="shared" si="94"/>
        <v/>
      </c>
      <c r="U177" s="49" t="str">
        <f t="shared" si="95"/>
        <v/>
      </c>
      <c r="W177" s="51"/>
      <c r="X177" s="75" t="str">
        <f t="shared" si="96"/>
        <v/>
      </c>
      <c r="Y177" s="71" t="str">
        <f t="shared" si="97"/>
        <v/>
      </c>
      <c r="Z177" s="71" t="str">
        <f t="shared" si="98"/>
        <v/>
      </c>
      <c r="AA177" s="71" t="str">
        <f t="shared" si="99"/>
        <v/>
      </c>
      <c r="AB177" s="71" t="str">
        <f t="shared" si="100"/>
        <v/>
      </c>
      <c r="AC177" s="71" t="str">
        <f t="shared" si="101"/>
        <v/>
      </c>
      <c r="AD177" s="71" t="str">
        <f t="shared" si="102"/>
        <v/>
      </c>
      <c r="AE177" s="78" t="str">
        <f t="shared" si="103"/>
        <v/>
      </c>
      <c r="AF177" s="75" t="str">
        <f t="shared" si="104"/>
        <v/>
      </c>
      <c r="AG177" s="71" t="str">
        <f t="shared" si="105"/>
        <v/>
      </c>
      <c r="AH177" s="71" t="str">
        <f t="shared" si="106"/>
        <v/>
      </c>
      <c r="AI177" s="71" t="str">
        <f t="shared" si="107"/>
        <v/>
      </c>
      <c r="AJ177" s="71" t="str">
        <f t="shared" si="108"/>
        <v/>
      </c>
      <c r="AK177" s="71" t="str">
        <f t="shared" si="109"/>
        <v/>
      </c>
      <c r="AL177" s="71" t="str">
        <f t="shared" si="110"/>
        <v/>
      </c>
      <c r="AM177" s="78" t="str">
        <f t="shared" si="111"/>
        <v/>
      </c>
      <c r="AN177" s="75" t="str">
        <f t="shared" si="112"/>
        <v/>
      </c>
      <c r="AO177" s="71" t="str">
        <f t="shared" si="113"/>
        <v/>
      </c>
      <c r="AP177" s="71" t="str">
        <f t="shared" si="114"/>
        <v/>
      </c>
      <c r="AQ177" s="71" t="str">
        <f t="shared" si="115"/>
        <v/>
      </c>
      <c r="AR177" s="71" t="str">
        <f t="shared" si="116"/>
        <v/>
      </c>
      <c r="AS177" s="71" t="str">
        <f t="shared" si="117"/>
        <v/>
      </c>
      <c r="AT177" s="71" t="str">
        <f t="shared" si="118"/>
        <v/>
      </c>
      <c r="AU177" s="76" t="str">
        <f t="shared" si="119"/>
        <v/>
      </c>
      <c r="BF177" s="141">
        <v>39077</v>
      </c>
      <c r="BG177" s="142" t="s">
        <v>2344</v>
      </c>
      <c r="BH177" s="141" t="s">
        <v>478</v>
      </c>
      <c r="BI177" s="141" t="s">
        <v>176</v>
      </c>
      <c r="BJ177" s="141" t="s">
        <v>2345</v>
      </c>
      <c r="BK177" s="141" t="s">
        <v>1779</v>
      </c>
      <c r="BL177" s="141" t="s">
        <v>2346</v>
      </c>
      <c r="BM177" s="141">
        <v>45.954160000000002</v>
      </c>
      <c r="BN177" s="141">
        <v>-72.005449999999996</v>
      </c>
      <c r="BO177" s="141">
        <v>1972</v>
      </c>
      <c r="BP177" s="143" t="s">
        <v>26703</v>
      </c>
      <c r="BQ177" s="143" t="s">
        <v>17560</v>
      </c>
      <c r="BU177" s="117"/>
      <c r="BV177" s="117"/>
      <c r="BW177" s="117"/>
      <c r="BX177" s="117"/>
      <c r="BY177" s="117"/>
      <c r="BZ177" s="117"/>
      <c r="CA177" t="str">
        <f t="shared" si="131"/>
        <v/>
      </c>
      <c r="CB177" t="str">
        <f t="shared" si="132"/>
        <v/>
      </c>
      <c r="CC177" t="str">
        <f t="shared" si="133"/>
        <v/>
      </c>
      <c r="CD177" t="str">
        <f t="shared" si="134"/>
        <v/>
      </c>
      <c r="CE177" t="str">
        <f t="shared" si="134"/>
        <v/>
      </c>
      <c r="CF177" t="str">
        <f t="shared" si="134"/>
        <v/>
      </c>
      <c r="CG177">
        <f t="shared" si="135"/>
        <v>0</v>
      </c>
    </row>
    <row r="178" spans="1:85" ht="38.25" customHeight="1" x14ac:dyDescent="0.25">
      <c r="A178" s="1" t="str">
        <f t="shared" si="120"/>
        <v/>
      </c>
      <c r="B178" s="32" t="str">
        <f t="shared" si="121"/>
        <v/>
      </c>
      <c r="C178" s="25" t="str">
        <f t="shared" si="122"/>
        <v/>
      </c>
      <c r="D178" s="25" t="str">
        <f t="shared" si="123"/>
        <v/>
      </c>
      <c r="E178" s="25" t="str">
        <f t="shared" si="124"/>
        <v/>
      </c>
      <c r="F178" s="25" t="str">
        <f t="shared" si="125"/>
        <v/>
      </c>
      <c r="G178" s="108" t="str">
        <f t="shared" si="126"/>
        <v/>
      </c>
      <c r="H178" s="108" t="str">
        <f t="shared" si="127"/>
        <v/>
      </c>
      <c r="I178" s="112" t="str">
        <f t="shared" si="128"/>
        <v/>
      </c>
      <c r="J178" s="112"/>
      <c r="K178" s="112"/>
      <c r="L178" s="113"/>
      <c r="M178" s="113"/>
      <c r="N178" s="224" t="str">
        <f t="shared" si="129"/>
        <v/>
      </c>
      <c r="O178" s="225" t="str">
        <f t="shared" si="130"/>
        <v/>
      </c>
      <c r="Q178" s="6">
        <v>176</v>
      </c>
      <c r="R178" s="47" t="str">
        <f t="shared" si="93"/>
        <v>-176</v>
      </c>
      <c r="S178" s="6"/>
      <c r="T178" s="48" t="str">
        <f t="shared" si="94"/>
        <v/>
      </c>
      <c r="U178" s="49" t="str">
        <f t="shared" si="95"/>
        <v/>
      </c>
      <c r="W178" s="51"/>
      <c r="X178" s="75" t="str">
        <f t="shared" si="96"/>
        <v/>
      </c>
      <c r="Y178" s="71" t="str">
        <f t="shared" si="97"/>
        <v/>
      </c>
      <c r="Z178" s="71" t="str">
        <f t="shared" si="98"/>
        <v/>
      </c>
      <c r="AA178" s="71" t="str">
        <f t="shared" si="99"/>
        <v/>
      </c>
      <c r="AB178" s="71" t="str">
        <f t="shared" si="100"/>
        <v/>
      </c>
      <c r="AC178" s="71" t="str">
        <f t="shared" si="101"/>
        <v/>
      </c>
      <c r="AD178" s="71" t="str">
        <f t="shared" si="102"/>
        <v/>
      </c>
      <c r="AE178" s="78" t="str">
        <f t="shared" si="103"/>
        <v/>
      </c>
      <c r="AF178" s="75" t="str">
        <f t="shared" si="104"/>
        <v/>
      </c>
      <c r="AG178" s="71" t="str">
        <f t="shared" si="105"/>
        <v/>
      </c>
      <c r="AH178" s="71" t="str">
        <f t="shared" si="106"/>
        <v/>
      </c>
      <c r="AI178" s="71" t="str">
        <f t="shared" si="107"/>
        <v/>
      </c>
      <c r="AJ178" s="71" t="str">
        <f t="shared" si="108"/>
        <v/>
      </c>
      <c r="AK178" s="71" t="str">
        <f t="shared" si="109"/>
        <v/>
      </c>
      <c r="AL178" s="71" t="str">
        <f t="shared" si="110"/>
        <v/>
      </c>
      <c r="AM178" s="78" t="str">
        <f t="shared" si="111"/>
        <v/>
      </c>
      <c r="AN178" s="75" t="str">
        <f t="shared" si="112"/>
        <v/>
      </c>
      <c r="AO178" s="71" t="str">
        <f t="shared" si="113"/>
        <v/>
      </c>
      <c r="AP178" s="71" t="str">
        <f t="shared" si="114"/>
        <v/>
      </c>
      <c r="AQ178" s="71" t="str">
        <f t="shared" si="115"/>
        <v/>
      </c>
      <c r="AR178" s="71" t="str">
        <f t="shared" si="116"/>
        <v/>
      </c>
      <c r="AS178" s="71" t="str">
        <f t="shared" si="117"/>
        <v/>
      </c>
      <c r="AT178" s="71" t="str">
        <f t="shared" si="118"/>
        <v/>
      </c>
      <c r="AU178" s="76" t="str">
        <f t="shared" si="119"/>
        <v/>
      </c>
      <c r="BF178" s="141">
        <v>41020</v>
      </c>
      <c r="BG178" s="142" t="s">
        <v>2384</v>
      </c>
      <c r="BH178" s="141" t="s">
        <v>180</v>
      </c>
      <c r="BI178" s="141" t="s">
        <v>178</v>
      </c>
      <c r="BJ178" s="141"/>
      <c r="BK178" s="141"/>
      <c r="BL178" s="141" t="s">
        <v>2385</v>
      </c>
      <c r="BM178" s="141">
        <v>45.294469999999997</v>
      </c>
      <c r="BN178" s="141">
        <v>-71.200680000000006</v>
      </c>
      <c r="BO178" s="141">
        <v>2012</v>
      </c>
      <c r="BP178" s="143" t="s">
        <v>23976</v>
      </c>
      <c r="BQ178" s="143" t="s">
        <v>17560</v>
      </c>
      <c r="BU178" s="117"/>
      <c r="BV178" s="117"/>
      <c r="BW178" s="117"/>
      <c r="BX178" s="117"/>
      <c r="BY178" s="117"/>
      <c r="BZ178" s="117"/>
      <c r="CA178" t="str">
        <f t="shared" si="131"/>
        <v/>
      </c>
      <c r="CB178" t="str">
        <f t="shared" si="132"/>
        <v/>
      </c>
      <c r="CC178" t="str">
        <f t="shared" si="133"/>
        <v/>
      </c>
      <c r="CD178" t="str">
        <f t="shared" si="134"/>
        <v/>
      </c>
      <c r="CE178" t="str">
        <f t="shared" si="134"/>
        <v/>
      </c>
      <c r="CF178" t="str">
        <f t="shared" si="134"/>
        <v/>
      </c>
      <c r="CG178">
        <f t="shared" si="135"/>
        <v>0</v>
      </c>
    </row>
    <row r="179" spans="1:85" ht="38.25" customHeight="1" x14ac:dyDescent="0.25">
      <c r="A179" s="1" t="str">
        <f t="shared" si="120"/>
        <v/>
      </c>
      <c r="B179" s="32" t="str">
        <f t="shared" si="121"/>
        <v/>
      </c>
      <c r="C179" s="25" t="str">
        <f t="shared" si="122"/>
        <v/>
      </c>
      <c r="D179" s="25" t="str">
        <f t="shared" si="123"/>
        <v/>
      </c>
      <c r="E179" s="25" t="str">
        <f t="shared" si="124"/>
        <v/>
      </c>
      <c r="F179" s="25" t="str">
        <f t="shared" si="125"/>
        <v/>
      </c>
      <c r="G179" s="108" t="str">
        <f t="shared" si="126"/>
        <v/>
      </c>
      <c r="H179" s="108" t="str">
        <f t="shared" si="127"/>
        <v/>
      </c>
      <c r="I179" s="112" t="str">
        <f t="shared" si="128"/>
        <v/>
      </c>
      <c r="J179" s="112"/>
      <c r="K179" s="112"/>
      <c r="L179" s="113"/>
      <c r="M179" s="113"/>
      <c r="N179" s="224" t="str">
        <f t="shared" si="129"/>
        <v/>
      </c>
      <c r="O179" s="225" t="str">
        <f t="shared" si="130"/>
        <v/>
      </c>
      <c r="Q179" s="6">
        <v>177</v>
      </c>
      <c r="R179" s="47" t="str">
        <f t="shared" si="93"/>
        <v>-177</v>
      </c>
      <c r="S179" s="6"/>
      <c r="T179" s="48" t="str">
        <f t="shared" si="94"/>
        <v/>
      </c>
      <c r="U179" s="49" t="str">
        <f t="shared" si="95"/>
        <v/>
      </c>
      <c r="W179" s="51"/>
      <c r="X179" s="75" t="str">
        <f t="shared" si="96"/>
        <v/>
      </c>
      <c r="Y179" s="71" t="str">
        <f t="shared" si="97"/>
        <v/>
      </c>
      <c r="Z179" s="71" t="str">
        <f t="shared" si="98"/>
        <v/>
      </c>
      <c r="AA179" s="71" t="str">
        <f t="shared" si="99"/>
        <v/>
      </c>
      <c r="AB179" s="71" t="str">
        <f t="shared" si="100"/>
        <v/>
      </c>
      <c r="AC179" s="71" t="str">
        <f t="shared" si="101"/>
        <v/>
      </c>
      <c r="AD179" s="71" t="str">
        <f t="shared" si="102"/>
        <v/>
      </c>
      <c r="AE179" s="78" t="str">
        <f t="shared" si="103"/>
        <v/>
      </c>
      <c r="AF179" s="75" t="str">
        <f t="shared" si="104"/>
        <v/>
      </c>
      <c r="AG179" s="71" t="str">
        <f t="shared" si="105"/>
        <v/>
      </c>
      <c r="AH179" s="71" t="str">
        <f t="shared" si="106"/>
        <v/>
      </c>
      <c r="AI179" s="71" t="str">
        <f t="shared" si="107"/>
        <v/>
      </c>
      <c r="AJ179" s="71" t="str">
        <f t="shared" si="108"/>
        <v/>
      </c>
      <c r="AK179" s="71" t="str">
        <f t="shared" si="109"/>
        <v/>
      </c>
      <c r="AL179" s="71" t="str">
        <f t="shared" si="110"/>
        <v/>
      </c>
      <c r="AM179" s="78" t="str">
        <f t="shared" si="111"/>
        <v/>
      </c>
      <c r="AN179" s="75" t="str">
        <f t="shared" si="112"/>
        <v/>
      </c>
      <c r="AO179" s="71" t="str">
        <f t="shared" si="113"/>
        <v/>
      </c>
      <c r="AP179" s="71" t="str">
        <f t="shared" si="114"/>
        <v/>
      </c>
      <c r="AQ179" s="71" t="str">
        <f t="shared" si="115"/>
        <v/>
      </c>
      <c r="AR179" s="71" t="str">
        <f t="shared" si="116"/>
        <v/>
      </c>
      <c r="AS179" s="71" t="str">
        <f t="shared" si="117"/>
        <v/>
      </c>
      <c r="AT179" s="71" t="str">
        <f t="shared" si="118"/>
        <v/>
      </c>
      <c r="AU179" s="76" t="str">
        <f t="shared" si="119"/>
        <v/>
      </c>
      <c r="BF179" s="141">
        <v>44015</v>
      </c>
      <c r="BG179" s="142" t="s">
        <v>2425</v>
      </c>
      <c r="BH179" s="141" t="s">
        <v>478</v>
      </c>
      <c r="BI179" s="141" t="s">
        <v>176</v>
      </c>
      <c r="BJ179" s="141"/>
      <c r="BK179" s="141" t="s">
        <v>2426</v>
      </c>
      <c r="BL179" s="141" t="s">
        <v>2427</v>
      </c>
      <c r="BM179" s="141">
        <v>45.097859999999997</v>
      </c>
      <c r="BN179" s="141">
        <v>-71.66095</v>
      </c>
      <c r="BO179" s="141">
        <v>2009</v>
      </c>
      <c r="BP179" s="143" t="s">
        <v>23983</v>
      </c>
      <c r="BQ179" s="143" t="s">
        <v>17560</v>
      </c>
      <c r="BU179" s="117"/>
      <c r="BV179" s="117"/>
      <c r="BW179" s="117"/>
      <c r="BX179" s="117"/>
      <c r="BY179" s="117"/>
      <c r="BZ179" s="117"/>
      <c r="CA179" t="str">
        <f t="shared" si="131"/>
        <v/>
      </c>
      <c r="CB179" t="str">
        <f t="shared" si="132"/>
        <v/>
      </c>
      <c r="CC179" t="str">
        <f t="shared" si="133"/>
        <v/>
      </c>
      <c r="CD179" t="str">
        <f t="shared" si="134"/>
        <v/>
      </c>
      <c r="CE179" t="str">
        <f t="shared" si="134"/>
        <v/>
      </c>
      <c r="CF179" t="str">
        <f t="shared" si="134"/>
        <v/>
      </c>
      <c r="CG179">
        <f t="shared" si="135"/>
        <v>0</v>
      </c>
    </row>
    <row r="180" spans="1:85" ht="38.25" customHeight="1" x14ac:dyDescent="0.25">
      <c r="A180" s="1" t="str">
        <f t="shared" si="120"/>
        <v/>
      </c>
      <c r="B180" s="32" t="str">
        <f t="shared" si="121"/>
        <v/>
      </c>
      <c r="C180" s="25" t="str">
        <f t="shared" si="122"/>
        <v/>
      </c>
      <c r="D180" s="25" t="str">
        <f t="shared" si="123"/>
        <v/>
      </c>
      <c r="E180" s="25" t="str">
        <f t="shared" si="124"/>
        <v/>
      </c>
      <c r="F180" s="25" t="str">
        <f t="shared" si="125"/>
        <v/>
      </c>
      <c r="G180" s="108" t="str">
        <f t="shared" si="126"/>
        <v/>
      </c>
      <c r="H180" s="108" t="str">
        <f t="shared" si="127"/>
        <v/>
      </c>
      <c r="I180" s="112" t="str">
        <f t="shared" si="128"/>
        <v/>
      </c>
      <c r="J180" s="112"/>
      <c r="K180" s="112"/>
      <c r="L180" s="113"/>
      <c r="M180" s="113"/>
      <c r="N180" s="224" t="str">
        <f t="shared" si="129"/>
        <v/>
      </c>
      <c r="O180" s="225" t="str">
        <f t="shared" si="130"/>
        <v/>
      </c>
      <c r="Q180" s="6">
        <v>178</v>
      </c>
      <c r="R180" s="47" t="str">
        <f t="shared" si="93"/>
        <v>-178</v>
      </c>
      <c r="S180" s="6"/>
      <c r="T180" s="48" t="str">
        <f t="shared" si="94"/>
        <v/>
      </c>
      <c r="U180" s="49" t="str">
        <f t="shared" si="95"/>
        <v/>
      </c>
      <c r="W180" s="51"/>
      <c r="X180" s="75" t="str">
        <f t="shared" si="96"/>
        <v/>
      </c>
      <c r="Y180" s="71" t="str">
        <f t="shared" si="97"/>
        <v/>
      </c>
      <c r="Z180" s="71" t="str">
        <f t="shared" si="98"/>
        <v/>
      </c>
      <c r="AA180" s="71" t="str">
        <f t="shared" si="99"/>
        <v/>
      </c>
      <c r="AB180" s="71" t="str">
        <f t="shared" si="100"/>
        <v/>
      </c>
      <c r="AC180" s="71" t="str">
        <f t="shared" si="101"/>
        <v/>
      </c>
      <c r="AD180" s="71" t="str">
        <f t="shared" si="102"/>
        <v/>
      </c>
      <c r="AE180" s="78" t="str">
        <f t="shared" si="103"/>
        <v/>
      </c>
      <c r="AF180" s="75" t="str">
        <f t="shared" si="104"/>
        <v/>
      </c>
      <c r="AG180" s="71" t="str">
        <f t="shared" si="105"/>
        <v/>
      </c>
      <c r="AH180" s="71" t="str">
        <f t="shared" si="106"/>
        <v/>
      </c>
      <c r="AI180" s="71" t="str">
        <f t="shared" si="107"/>
        <v/>
      </c>
      <c r="AJ180" s="71" t="str">
        <f t="shared" si="108"/>
        <v/>
      </c>
      <c r="AK180" s="71" t="str">
        <f t="shared" si="109"/>
        <v/>
      </c>
      <c r="AL180" s="71" t="str">
        <f t="shared" si="110"/>
        <v/>
      </c>
      <c r="AM180" s="78" t="str">
        <f t="shared" si="111"/>
        <v/>
      </c>
      <c r="AN180" s="75" t="str">
        <f t="shared" si="112"/>
        <v/>
      </c>
      <c r="AO180" s="71" t="str">
        <f t="shared" si="113"/>
        <v/>
      </c>
      <c r="AP180" s="71" t="str">
        <f t="shared" si="114"/>
        <v/>
      </c>
      <c r="AQ180" s="71" t="str">
        <f t="shared" si="115"/>
        <v/>
      </c>
      <c r="AR180" s="71" t="str">
        <f t="shared" si="116"/>
        <v/>
      </c>
      <c r="AS180" s="71" t="str">
        <f t="shared" si="117"/>
        <v/>
      </c>
      <c r="AT180" s="71" t="str">
        <f t="shared" si="118"/>
        <v/>
      </c>
      <c r="AU180" s="76" t="str">
        <f t="shared" si="119"/>
        <v/>
      </c>
      <c r="BF180" s="141">
        <v>30095</v>
      </c>
      <c r="BG180" s="142" t="s">
        <v>2452</v>
      </c>
      <c r="BH180" s="141" t="s">
        <v>180</v>
      </c>
      <c r="BI180" s="141" t="s">
        <v>178</v>
      </c>
      <c r="BJ180" s="141" t="s">
        <v>2453</v>
      </c>
      <c r="BK180" s="141" t="s">
        <v>1272</v>
      </c>
      <c r="BL180" s="141" t="s">
        <v>2063</v>
      </c>
      <c r="BM180" s="141">
        <v>45.850280738127601</v>
      </c>
      <c r="BN180" s="141">
        <v>-71.091412773027301</v>
      </c>
      <c r="BO180" s="141">
        <v>1992</v>
      </c>
      <c r="BP180" s="143" t="s">
        <v>23992</v>
      </c>
      <c r="BQ180" s="143" t="s">
        <v>17560</v>
      </c>
      <c r="BU180" s="117"/>
      <c r="BV180" s="117"/>
      <c r="BW180" s="117"/>
      <c r="BX180" s="117"/>
      <c r="BY180" s="117"/>
      <c r="BZ180" s="117"/>
      <c r="CA180" t="str">
        <f t="shared" si="131"/>
        <v/>
      </c>
      <c r="CB180" t="str">
        <f t="shared" si="132"/>
        <v/>
      </c>
      <c r="CC180" t="str">
        <f t="shared" si="133"/>
        <v/>
      </c>
      <c r="CD180" t="str">
        <f t="shared" si="134"/>
        <v/>
      </c>
      <c r="CE180" t="str">
        <f t="shared" si="134"/>
        <v/>
      </c>
      <c r="CF180" t="str">
        <f t="shared" si="134"/>
        <v/>
      </c>
      <c r="CG180">
        <f t="shared" si="135"/>
        <v>0</v>
      </c>
    </row>
    <row r="181" spans="1:85" ht="38.25" customHeight="1" x14ac:dyDescent="0.25">
      <c r="A181" s="1" t="str">
        <f t="shared" si="120"/>
        <v/>
      </c>
      <c r="B181" s="32" t="str">
        <f t="shared" si="121"/>
        <v/>
      </c>
      <c r="C181" s="25" t="str">
        <f t="shared" si="122"/>
        <v/>
      </c>
      <c r="D181" s="25" t="str">
        <f t="shared" si="123"/>
        <v/>
      </c>
      <c r="E181" s="25" t="str">
        <f t="shared" si="124"/>
        <v/>
      </c>
      <c r="F181" s="25" t="str">
        <f t="shared" si="125"/>
        <v/>
      </c>
      <c r="G181" s="108" t="str">
        <f t="shared" si="126"/>
        <v/>
      </c>
      <c r="H181" s="108" t="str">
        <f t="shared" si="127"/>
        <v/>
      </c>
      <c r="I181" s="112" t="str">
        <f t="shared" si="128"/>
        <v/>
      </c>
      <c r="J181" s="112"/>
      <c r="K181" s="112"/>
      <c r="L181" s="113"/>
      <c r="M181" s="113"/>
      <c r="N181" s="224" t="str">
        <f t="shared" si="129"/>
        <v/>
      </c>
      <c r="O181" s="225" t="str">
        <f t="shared" si="130"/>
        <v/>
      </c>
      <c r="Q181" s="6">
        <v>179</v>
      </c>
      <c r="R181" s="47" t="str">
        <f t="shared" si="93"/>
        <v>-179</v>
      </c>
      <c r="S181" s="6"/>
      <c r="T181" s="48" t="str">
        <f t="shared" si="94"/>
        <v/>
      </c>
      <c r="U181" s="49" t="str">
        <f t="shared" si="95"/>
        <v/>
      </c>
      <c r="W181" s="51"/>
      <c r="X181" s="75" t="str">
        <f t="shared" si="96"/>
        <v/>
      </c>
      <c r="Y181" s="71" t="str">
        <f t="shared" si="97"/>
        <v/>
      </c>
      <c r="Z181" s="71" t="str">
        <f t="shared" si="98"/>
        <v/>
      </c>
      <c r="AA181" s="71" t="str">
        <f t="shared" si="99"/>
        <v/>
      </c>
      <c r="AB181" s="71" t="str">
        <f t="shared" si="100"/>
        <v/>
      </c>
      <c r="AC181" s="71" t="str">
        <f t="shared" si="101"/>
        <v/>
      </c>
      <c r="AD181" s="71" t="str">
        <f t="shared" si="102"/>
        <v/>
      </c>
      <c r="AE181" s="78" t="str">
        <f t="shared" si="103"/>
        <v/>
      </c>
      <c r="AF181" s="75" t="str">
        <f t="shared" si="104"/>
        <v/>
      </c>
      <c r="AG181" s="71" t="str">
        <f t="shared" si="105"/>
        <v/>
      </c>
      <c r="AH181" s="71" t="str">
        <f t="shared" si="106"/>
        <v/>
      </c>
      <c r="AI181" s="71" t="str">
        <f t="shared" si="107"/>
        <v/>
      </c>
      <c r="AJ181" s="71" t="str">
        <f t="shared" si="108"/>
        <v/>
      </c>
      <c r="AK181" s="71" t="str">
        <f t="shared" si="109"/>
        <v/>
      </c>
      <c r="AL181" s="71" t="str">
        <f t="shared" si="110"/>
        <v/>
      </c>
      <c r="AM181" s="78" t="str">
        <f t="shared" si="111"/>
        <v/>
      </c>
      <c r="AN181" s="75" t="str">
        <f t="shared" si="112"/>
        <v/>
      </c>
      <c r="AO181" s="71" t="str">
        <f t="shared" si="113"/>
        <v/>
      </c>
      <c r="AP181" s="71" t="str">
        <f t="shared" si="114"/>
        <v/>
      </c>
      <c r="AQ181" s="71" t="str">
        <f t="shared" si="115"/>
        <v/>
      </c>
      <c r="AR181" s="71" t="str">
        <f t="shared" si="116"/>
        <v/>
      </c>
      <c r="AS181" s="71" t="str">
        <f t="shared" si="117"/>
        <v/>
      </c>
      <c r="AT181" s="71" t="str">
        <f t="shared" si="118"/>
        <v/>
      </c>
      <c r="AU181" s="76" t="str">
        <f t="shared" si="119"/>
        <v/>
      </c>
      <c r="BF181" s="141">
        <v>30095</v>
      </c>
      <c r="BG181" s="142" t="s">
        <v>2454</v>
      </c>
      <c r="BH181" s="141" t="s">
        <v>180</v>
      </c>
      <c r="BI181" s="141" t="s">
        <v>191</v>
      </c>
      <c r="BJ181" s="141" t="s">
        <v>2455</v>
      </c>
      <c r="BK181" s="141"/>
      <c r="BL181" s="141" t="s">
        <v>2456</v>
      </c>
      <c r="BM181" s="141">
        <v>45.838804994249998</v>
      </c>
      <c r="BN181" s="141">
        <v>-71.095538737288905</v>
      </c>
      <c r="BO181" s="141">
        <v>1991</v>
      </c>
      <c r="BP181" s="143" t="s">
        <v>191</v>
      </c>
      <c r="BQ181" s="143" t="s">
        <v>17560</v>
      </c>
      <c r="BU181" s="117"/>
      <c r="BV181" s="117"/>
      <c r="BW181" s="117"/>
      <c r="BX181" s="117"/>
      <c r="BY181" s="117"/>
      <c r="BZ181" s="117"/>
      <c r="CA181" t="str">
        <f t="shared" si="131"/>
        <v/>
      </c>
      <c r="CB181" t="str">
        <f t="shared" si="132"/>
        <v/>
      </c>
      <c r="CC181" t="str">
        <f t="shared" si="133"/>
        <v/>
      </c>
      <c r="CD181" t="str">
        <f t="shared" si="134"/>
        <v/>
      </c>
      <c r="CE181" t="str">
        <f t="shared" si="134"/>
        <v/>
      </c>
      <c r="CF181" t="str">
        <f t="shared" si="134"/>
        <v/>
      </c>
      <c r="CG181">
        <f t="shared" si="135"/>
        <v>0</v>
      </c>
    </row>
    <row r="182" spans="1:85" ht="38.25" customHeight="1" x14ac:dyDescent="0.25">
      <c r="A182" s="1" t="str">
        <f t="shared" si="120"/>
        <v/>
      </c>
      <c r="B182" s="32" t="str">
        <f t="shared" si="121"/>
        <v/>
      </c>
      <c r="C182" s="25" t="str">
        <f t="shared" si="122"/>
        <v/>
      </c>
      <c r="D182" s="25" t="str">
        <f t="shared" si="123"/>
        <v/>
      </c>
      <c r="E182" s="25" t="str">
        <f t="shared" si="124"/>
        <v/>
      </c>
      <c r="F182" s="25" t="str">
        <f t="shared" si="125"/>
        <v/>
      </c>
      <c r="G182" s="108" t="str">
        <f t="shared" si="126"/>
        <v/>
      </c>
      <c r="H182" s="108" t="str">
        <f t="shared" si="127"/>
        <v/>
      </c>
      <c r="I182" s="112" t="str">
        <f t="shared" si="128"/>
        <v/>
      </c>
      <c r="J182" s="112"/>
      <c r="K182" s="112"/>
      <c r="L182" s="113"/>
      <c r="M182" s="113"/>
      <c r="N182" s="224" t="str">
        <f t="shared" si="129"/>
        <v/>
      </c>
      <c r="O182" s="225" t="str">
        <f t="shared" si="130"/>
        <v/>
      </c>
      <c r="Q182" s="6">
        <v>180</v>
      </c>
      <c r="R182" s="47" t="str">
        <f t="shared" si="93"/>
        <v>-180</v>
      </c>
      <c r="S182" s="6"/>
      <c r="T182" s="48" t="str">
        <f t="shared" si="94"/>
        <v/>
      </c>
      <c r="U182" s="49" t="str">
        <f t="shared" si="95"/>
        <v/>
      </c>
      <c r="W182" s="51"/>
      <c r="X182" s="75" t="str">
        <f t="shared" si="96"/>
        <v/>
      </c>
      <c r="Y182" s="71" t="str">
        <f t="shared" si="97"/>
        <v/>
      </c>
      <c r="Z182" s="71" t="str">
        <f t="shared" si="98"/>
        <v/>
      </c>
      <c r="AA182" s="71" t="str">
        <f t="shared" si="99"/>
        <v/>
      </c>
      <c r="AB182" s="71" t="str">
        <f t="shared" si="100"/>
        <v/>
      </c>
      <c r="AC182" s="71" t="str">
        <f t="shared" si="101"/>
        <v/>
      </c>
      <c r="AD182" s="71" t="str">
        <f t="shared" si="102"/>
        <v/>
      </c>
      <c r="AE182" s="78" t="str">
        <f t="shared" si="103"/>
        <v/>
      </c>
      <c r="AF182" s="75" t="str">
        <f t="shared" si="104"/>
        <v/>
      </c>
      <c r="AG182" s="71" t="str">
        <f t="shared" si="105"/>
        <v/>
      </c>
      <c r="AH182" s="71" t="str">
        <f t="shared" si="106"/>
        <v/>
      </c>
      <c r="AI182" s="71" t="str">
        <f t="shared" si="107"/>
        <v/>
      </c>
      <c r="AJ182" s="71" t="str">
        <f t="shared" si="108"/>
        <v/>
      </c>
      <c r="AK182" s="71" t="str">
        <f t="shared" si="109"/>
        <v/>
      </c>
      <c r="AL182" s="71" t="str">
        <f t="shared" si="110"/>
        <v/>
      </c>
      <c r="AM182" s="78" t="str">
        <f t="shared" si="111"/>
        <v/>
      </c>
      <c r="AN182" s="75" t="str">
        <f t="shared" si="112"/>
        <v/>
      </c>
      <c r="AO182" s="71" t="str">
        <f t="shared" si="113"/>
        <v/>
      </c>
      <c r="AP182" s="71" t="str">
        <f t="shared" si="114"/>
        <v/>
      </c>
      <c r="AQ182" s="71" t="str">
        <f t="shared" si="115"/>
        <v/>
      </c>
      <c r="AR182" s="71" t="str">
        <f t="shared" si="116"/>
        <v/>
      </c>
      <c r="AS182" s="71" t="str">
        <f t="shared" si="117"/>
        <v/>
      </c>
      <c r="AT182" s="71" t="str">
        <f t="shared" si="118"/>
        <v/>
      </c>
      <c r="AU182" s="76" t="str">
        <f t="shared" si="119"/>
        <v/>
      </c>
      <c r="BF182" s="141">
        <v>30095</v>
      </c>
      <c r="BG182" s="142" t="s">
        <v>2457</v>
      </c>
      <c r="BH182" s="141" t="s">
        <v>478</v>
      </c>
      <c r="BI182" s="141" t="s">
        <v>176</v>
      </c>
      <c r="BJ182" s="141" t="s">
        <v>1588</v>
      </c>
      <c r="BK182" s="141" t="s">
        <v>2458</v>
      </c>
      <c r="BL182" s="141" t="s">
        <v>2459</v>
      </c>
      <c r="BM182" s="141">
        <v>45.837238215408902</v>
      </c>
      <c r="BN182" s="141">
        <v>-71.079718218466695</v>
      </c>
      <c r="BO182" s="141">
        <v>2005</v>
      </c>
      <c r="BP182" s="143" t="s">
        <v>23993</v>
      </c>
      <c r="BQ182" s="143" t="s">
        <v>17560</v>
      </c>
      <c r="BU182" s="117"/>
      <c r="BV182" s="117"/>
      <c r="BW182" s="117"/>
      <c r="BX182" s="117"/>
      <c r="BY182" s="117"/>
      <c r="BZ182" s="117"/>
      <c r="CA182" t="str">
        <f t="shared" si="131"/>
        <v/>
      </c>
      <c r="CB182" t="str">
        <f t="shared" si="132"/>
        <v/>
      </c>
      <c r="CC182" t="str">
        <f t="shared" si="133"/>
        <v/>
      </c>
      <c r="CD182" t="str">
        <f t="shared" si="134"/>
        <v/>
      </c>
      <c r="CE182" t="str">
        <f t="shared" si="134"/>
        <v/>
      </c>
      <c r="CF182" t="str">
        <f t="shared" si="134"/>
        <v/>
      </c>
      <c r="CG182">
        <f t="shared" si="135"/>
        <v>0</v>
      </c>
    </row>
    <row r="183" spans="1:85" ht="38.25" customHeight="1" x14ac:dyDescent="0.25">
      <c r="A183" s="1" t="str">
        <f t="shared" si="120"/>
        <v/>
      </c>
      <c r="B183" s="32" t="str">
        <f t="shared" si="121"/>
        <v/>
      </c>
      <c r="C183" s="25" t="str">
        <f t="shared" si="122"/>
        <v/>
      </c>
      <c r="D183" s="25" t="str">
        <f t="shared" si="123"/>
        <v/>
      </c>
      <c r="E183" s="25" t="str">
        <f t="shared" si="124"/>
        <v/>
      </c>
      <c r="F183" s="25" t="str">
        <f t="shared" si="125"/>
        <v/>
      </c>
      <c r="G183" s="108" t="str">
        <f t="shared" si="126"/>
        <v/>
      </c>
      <c r="H183" s="108" t="str">
        <f t="shared" si="127"/>
        <v/>
      </c>
      <c r="I183" s="112" t="str">
        <f t="shared" si="128"/>
        <v/>
      </c>
      <c r="J183" s="112"/>
      <c r="K183" s="112"/>
      <c r="L183" s="113"/>
      <c r="M183" s="113"/>
      <c r="N183" s="224" t="str">
        <f t="shared" si="129"/>
        <v/>
      </c>
      <c r="O183" s="225" t="str">
        <f t="shared" si="130"/>
        <v/>
      </c>
      <c r="Q183" s="6">
        <v>181</v>
      </c>
      <c r="R183" s="47" t="str">
        <f t="shared" si="93"/>
        <v>-181</v>
      </c>
      <c r="S183" s="6"/>
      <c r="T183" s="48" t="str">
        <f t="shared" si="94"/>
        <v/>
      </c>
      <c r="U183" s="49" t="str">
        <f t="shared" si="95"/>
        <v/>
      </c>
      <c r="W183" s="51"/>
      <c r="X183" s="75" t="str">
        <f t="shared" si="96"/>
        <v/>
      </c>
      <c r="Y183" s="71" t="str">
        <f t="shared" si="97"/>
        <v/>
      </c>
      <c r="Z183" s="71" t="str">
        <f t="shared" si="98"/>
        <v/>
      </c>
      <c r="AA183" s="71" t="str">
        <f t="shared" si="99"/>
        <v/>
      </c>
      <c r="AB183" s="71" t="str">
        <f t="shared" si="100"/>
        <v/>
      </c>
      <c r="AC183" s="71" t="str">
        <f t="shared" si="101"/>
        <v/>
      </c>
      <c r="AD183" s="71" t="str">
        <f t="shared" si="102"/>
        <v/>
      </c>
      <c r="AE183" s="78" t="str">
        <f t="shared" si="103"/>
        <v/>
      </c>
      <c r="AF183" s="75" t="str">
        <f t="shared" si="104"/>
        <v/>
      </c>
      <c r="AG183" s="71" t="str">
        <f t="shared" si="105"/>
        <v/>
      </c>
      <c r="AH183" s="71" t="str">
        <f t="shared" si="106"/>
        <v/>
      </c>
      <c r="AI183" s="71" t="str">
        <f t="shared" si="107"/>
        <v/>
      </c>
      <c r="AJ183" s="71" t="str">
        <f t="shared" si="108"/>
        <v/>
      </c>
      <c r="AK183" s="71" t="str">
        <f t="shared" si="109"/>
        <v/>
      </c>
      <c r="AL183" s="71" t="str">
        <f t="shared" si="110"/>
        <v/>
      </c>
      <c r="AM183" s="78" t="str">
        <f t="shared" si="111"/>
        <v/>
      </c>
      <c r="AN183" s="75" t="str">
        <f t="shared" si="112"/>
        <v/>
      </c>
      <c r="AO183" s="71" t="str">
        <f t="shared" si="113"/>
        <v/>
      </c>
      <c r="AP183" s="71" t="str">
        <f t="shared" si="114"/>
        <v/>
      </c>
      <c r="AQ183" s="71" t="str">
        <f t="shared" si="115"/>
        <v/>
      </c>
      <c r="AR183" s="71" t="str">
        <f t="shared" si="116"/>
        <v/>
      </c>
      <c r="AS183" s="71" t="str">
        <f t="shared" si="117"/>
        <v/>
      </c>
      <c r="AT183" s="71" t="str">
        <f t="shared" si="118"/>
        <v/>
      </c>
      <c r="AU183" s="76" t="str">
        <f t="shared" si="119"/>
        <v/>
      </c>
      <c r="BF183" s="141">
        <v>30095</v>
      </c>
      <c r="BG183" s="142" t="s">
        <v>2460</v>
      </c>
      <c r="BH183" s="141" t="s">
        <v>478</v>
      </c>
      <c r="BI183" s="141" t="s">
        <v>177</v>
      </c>
      <c r="BJ183" s="141" t="s">
        <v>485</v>
      </c>
      <c r="BK183" s="141" t="s">
        <v>1807</v>
      </c>
      <c r="BL183" s="141" t="s">
        <v>2459</v>
      </c>
      <c r="BM183" s="141">
        <v>45.832875298741499</v>
      </c>
      <c r="BN183" s="141">
        <v>-71.072692746715504</v>
      </c>
      <c r="BO183" s="141">
        <v>1992</v>
      </c>
      <c r="BP183" s="143" t="s">
        <v>23994</v>
      </c>
      <c r="BQ183" s="143" t="s">
        <v>17560</v>
      </c>
      <c r="BU183" s="117"/>
      <c r="BV183" s="117"/>
      <c r="BW183" s="117"/>
      <c r="BX183" s="117"/>
      <c r="BY183" s="117"/>
      <c r="BZ183" s="117"/>
      <c r="CA183" t="str">
        <f t="shared" si="131"/>
        <v/>
      </c>
      <c r="CB183" t="str">
        <f t="shared" si="132"/>
        <v/>
      </c>
      <c r="CC183" t="str">
        <f t="shared" si="133"/>
        <v/>
      </c>
      <c r="CD183" t="str">
        <f t="shared" si="134"/>
        <v/>
      </c>
      <c r="CE183" t="str">
        <f t="shared" si="134"/>
        <v/>
      </c>
      <c r="CF183" t="str">
        <f t="shared" si="134"/>
        <v/>
      </c>
      <c r="CG183">
        <f t="shared" si="135"/>
        <v>0</v>
      </c>
    </row>
    <row r="184" spans="1:85" ht="38.25" customHeight="1" x14ac:dyDescent="0.25">
      <c r="A184" s="1" t="str">
        <f t="shared" si="120"/>
        <v/>
      </c>
      <c r="B184" s="32" t="str">
        <f t="shared" si="121"/>
        <v/>
      </c>
      <c r="C184" s="25" t="str">
        <f t="shared" si="122"/>
        <v/>
      </c>
      <c r="D184" s="25" t="str">
        <f t="shared" si="123"/>
        <v/>
      </c>
      <c r="E184" s="25" t="str">
        <f t="shared" si="124"/>
        <v/>
      </c>
      <c r="F184" s="25" t="str">
        <f t="shared" si="125"/>
        <v/>
      </c>
      <c r="G184" s="108" t="str">
        <f t="shared" si="126"/>
        <v/>
      </c>
      <c r="H184" s="108" t="str">
        <f t="shared" si="127"/>
        <v/>
      </c>
      <c r="I184" s="112" t="str">
        <f t="shared" si="128"/>
        <v/>
      </c>
      <c r="J184" s="112"/>
      <c r="K184" s="112"/>
      <c r="L184" s="113"/>
      <c r="M184" s="113"/>
      <c r="N184" s="224" t="str">
        <f t="shared" si="129"/>
        <v/>
      </c>
      <c r="O184" s="225" t="str">
        <f t="shared" si="130"/>
        <v/>
      </c>
      <c r="Q184" s="6">
        <v>182</v>
      </c>
      <c r="R184" s="47" t="str">
        <f t="shared" si="93"/>
        <v>-182</v>
      </c>
      <c r="S184" s="6"/>
      <c r="T184" s="48" t="str">
        <f t="shared" si="94"/>
        <v/>
      </c>
      <c r="U184" s="49" t="str">
        <f t="shared" si="95"/>
        <v/>
      </c>
      <c r="W184" s="51"/>
      <c r="X184" s="75" t="str">
        <f t="shared" si="96"/>
        <v/>
      </c>
      <c r="Y184" s="71" t="str">
        <f t="shared" si="97"/>
        <v/>
      </c>
      <c r="Z184" s="71" t="str">
        <f t="shared" si="98"/>
        <v/>
      </c>
      <c r="AA184" s="71" t="str">
        <f t="shared" si="99"/>
        <v/>
      </c>
      <c r="AB184" s="71" t="str">
        <f t="shared" si="100"/>
        <v/>
      </c>
      <c r="AC184" s="71" t="str">
        <f t="shared" si="101"/>
        <v/>
      </c>
      <c r="AD184" s="71" t="str">
        <f t="shared" si="102"/>
        <v/>
      </c>
      <c r="AE184" s="78" t="str">
        <f t="shared" si="103"/>
        <v/>
      </c>
      <c r="AF184" s="75" t="str">
        <f t="shared" si="104"/>
        <v/>
      </c>
      <c r="AG184" s="71" t="str">
        <f t="shared" si="105"/>
        <v/>
      </c>
      <c r="AH184" s="71" t="str">
        <f t="shared" si="106"/>
        <v/>
      </c>
      <c r="AI184" s="71" t="str">
        <f t="shared" si="107"/>
        <v/>
      </c>
      <c r="AJ184" s="71" t="str">
        <f t="shared" si="108"/>
        <v/>
      </c>
      <c r="AK184" s="71" t="str">
        <f t="shared" si="109"/>
        <v/>
      </c>
      <c r="AL184" s="71" t="str">
        <f t="shared" si="110"/>
        <v/>
      </c>
      <c r="AM184" s="78" t="str">
        <f t="shared" si="111"/>
        <v/>
      </c>
      <c r="AN184" s="75" t="str">
        <f t="shared" si="112"/>
        <v/>
      </c>
      <c r="AO184" s="71" t="str">
        <f t="shared" si="113"/>
        <v/>
      </c>
      <c r="AP184" s="71" t="str">
        <f t="shared" si="114"/>
        <v/>
      </c>
      <c r="AQ184" s="71" t="str">
        <f t="shared" si="115"/>
        <v/>
      </c>
      <c r="AR184" s="71" t="str">
        <f t="shared" si="116"/>
        <v/>
      </c>
      <c r="AS184" s="71" t="str">
        <f t="shared" si="117"/>
        <v/>
      </c>
      <c r="AT184" s="71" t="str">
        <f t="shared" si="118"/>
        <v/>
      </c>
      <c r="AU184" s="76" t="str">
        <f t="shared" si="119"/>
        <v/>
      </c>
      <c r="BF184" s="141">
        <v>44015</v>
      </c>
      <c r="BG184" s="142" t="s">
        <v>2428</v>
      </c>
      <c r="BH184" s="141" t="s">
        <v>180</v>
      </c>
      <c r="BI184" s="141" t="s">
        <v>178</v>
      </c>
      <c r="BJ184" s="141"/>
      <c r="BK184" s="141" t="s">
        <v>2429</v>
      </c>
      <c r="BL184" s="141" t="s">
        <v>1473</v>
      </c>
      <c r="BM184" s="141">
        <v>45.100290000000001</v>
      </c>
      <c r="BN184" s="141">
        <v>-71.659649999999999</v>
      </c>
      <c r="BO184" s="141">
        <v>2006</v>
      </c>
      <c r="BP184" s="143" t="s">
        <v>23984</v>
      </c>
      <c r="BQ184" s="143" t="s">
        <v>17560</v>
      </c>
      <c r="BU184" s="117"/>
      <c r="BV184" s="117"/>
      <c r="BW184" s="117"/>
      <c r="BX184" s="117"/>
      <c r="BY184" s="117"/>
      <c r="BZ184" s="117"/>
      <c r="CA184" t="str">
        <f t="shared" si="131"/>
        <v/>
      </c>
      <c r="CB184" t="str">
        <f t="shared" si="132"/>
        <v/>
      </c>
      <c r="CC184" t="str">
        <f t="shared" si="133"/>
        <v/>
      </c>
      <c r="CD184" t="str">
        <f t="shared" si="134"/>
        <v/>
      </c>
      <c r="CE184" t="str">
        <f t="shared" si="134"/>
        <v/>
      </c>
      <c r="CF184" t="str">
        <f t="shared" si="134"/>
        <v/>
      </c>
      <c r="CG184">
        <f t="shared" si="135"/>
        <v>0</v>
      </c>
    </row>
    <row r="185" spans="1:85" ht="38.25" customHeight="1" x14ac:dyDescent="0.25">
      <c r="A185" s="1" t="str">
        <f t="shared" si="120"/>
        <v/>
      </c>
      <c r="B185" s="32" t="str">
        <f t="shared" si="121"/>
        <v/>
      </c>
      <c r="C185" s="25" t="str">
        <f t="shared" si="122"/>
        <v/>
      </c>
      <c r="D185" s="25" t="str">
        <f t="shared" si="123"/>
        <v/>
      </c>
      <c r="E185" s="25" t="str">
        <f t="shared" si="124"/>
        <v/>
      </c>
      <c r="F185" s="25" t="str">
        <f t="shared" si="125"/>
        <v/>
      </c>
      <c r="G185" s="108" t="str">
        <f t="shared" si="126"/>
        <v/>
      </c>
      <c r="H185" s="108" t="str">
        <f t="shared" si="127"/>
        <v/>
      </c>
      <c r="I185" s="112" t="str">
        <f t="shared" si="128"/>
        <v/>
      </c>
      <c r="J185" s="112"/>
      <c r="K185" s="112"/>
      <c r="L185" s="113"/>
      <c r="M185" s="113"/>
      <c r="N185" s="224" t="str">
        <f t="shared" si="129"/>
        <v/>
      </c>
      <c r="O185" s="225" t="str">
        <f t="shared" si="130"/>
        <v/>
      </c>
      <c r="Q185" s="6">
        <v>183</v>
      </c>
      <c r="R185" s="47" t="str">
        <f t="shared" si="93"/>
        <v>-183</v>
      </c>
      <c r="S185" s="6"/>
      <c r="T185" s="48" t="str">
        <f t="shared" si="94"/>
        <v/>
      </c>
      <c r="U185" s="49" t="str">
        <f t="shared" si="95"/>
        <v/>
      </c>
      <c r="W185" s="51"/>
      <c r="X185" s="75" t="str">
        <f t="shared" si="96"/>
        <v/>
      </c>
      <c r="Y185" s="71" t="str">
        <f t="shared" si="97"/>
        <v/>
      </c>
      <c r="Z185" s="71" t="str">
        <f t="shared" si="98"/>
        <v/>
      </c>
      <c r="AA185" s="71" t="str">
        <f t="shared" si="99"/>
        <v/>
      </c>
      <c r="AB185" s="71" t="str">
        <f t="shared" si="100"/>
        <v/>
      </c>
      <c r="AC185" s="71" t="str">
        <f t="shared" si="101"/>
        <v/>
      </c>
      <c r="AD185" s="71" t="str">
        <f t="shared" si="102"/>
        <v/>
      </c>
      <c r="AE185" s="78" t="str">
        <f t="shared" si="103"/>
        <v/>
      </c>
      <c r="AF185" s="75" t="str">
        <f t="shared" si="104"/>
        <v/>
      </c>
      <c r="AG185" s="71" t="str">
        <f t="shared" si="105"/>
        <v/>
      </c>
      <c r="AH185" s="71" t="str">
        <f t="shared" si="106"/>
        <v/>
      </c>
      <c r="AI185" s="71" t="str">
        <f t="shared" si="107"/>
        <v/>
      </c>
      <c r="AJ185" s="71" t="str">
        <f t="shared" si="108"/>
        <v/>
      </c>
      <c r="AK185" s="71" t="str">
        <f t="shared" si="109"/>
        <v/>
      </c>
      <c r="AL185" s="71" t="str">
        <f t="shared" si="110"/>
        <v/>
      </c>
      <c r="AM185" s="78" t="str">
        <f t="shared" si="111"/>
        <v/>
      </c>
      <c r="AN185" s="75" t="str">
        <f t="shared" si="112"/>
        <v/>
      </c>
      <c r="AO185" s="71" t="str">
        <f t="shared" si="113"/>
        <v/>
      </c>
      <c r="AP185" s="71" t="str">
        <f t="shared" si="114"/>
        <v/>
      </c>
      <c r="AQ185" s="71" t="str">
        <f t="shared" si="115"/>
        <v/>
      </c>
      <c r="AR185" s="71" t="str">
        <f t="shared" si="116"/>
        <v/>
      </c>
      <c r="AS185" s="71" t="str">
        <f t="shared" si="117"/>
        <v/>
      </c>
      <c r="AT185" s="71" t="str">
        <f t="shared" si="118"/>
        <v/>
      </c>
      <c r="AU185" s="76" t="str">
        <f t="shared" si="119"/>
        <v/>
      </c>
      <c r="BF185" s="141">
        <v>44023</v>
      </c>
      <c r="BG185" s="142" t="s">
        <v>12980</v>
      </c>
      <c r="BH185" s="141" t="s">
        <v>180</v>
      </c>
      <c r="BI185" s="141" t="s">
        <v>178</v>
      </c>
      <c r="BJ185" s="141"/>
      <c r="BK185" s="141" t="s">
        <v>2302</v>
      </c>
      <c r="BL185" s="141" t="s">
        <v>12981</v>
      </c>
      <c r="BM185" s="141">
        <v>45.064070000000001</v>
      </c>
      <c r="BN185" s="141">
        <v>-71.768919999999994</v>
      </c>
      <c r="BO185" s="141">
        <v>2009</v>
      </c>
      <c r="BP185" s="143" t="s">
        <v>24838</v>
      </c>
      <c r="BQ185" s="143" t="s">
        <v>17560</v>
      </c>
      <c r="BU185" s="117"/>
      <c r="BV185" s="117"/>
      <c r="BW185" s="117"/>
      <c r="BX185" s="117"/>
      <c r="BY185" s="117"/>
      <c r="BZ185" s="117"/>
      <c r="CA185" t="str">
        <f t="shared" si="131"/>
        <v/>
      </c>
      <c r="CB185" t="str">
        <f t="shared" si="132"/>
        <v/>
      </c>
      <c r="CC185" t="str">
        <f t="shared" si="133"/>
        <v/>
      </c>
      <c r="CD185" t="str">
        <f t="shared" si="134"/>
        <v/>
      </c>
      <c r="CE185" t="str">
        <f t="shared" si="134"/>
        <v/>
      </c>
      <c r="CF185" t="str">
        <f t="shared" si="134"/>
        <v/>
      </c>
      <c r="CG185">
        <f t="shared" si="135"/>
        <v>0</v>
      </c>
    </row>
    <row r="186" spans="1:85" ht="38.25" customHeight="1" x14ac:dyDescent="0.25">
      <c r="A186" s="1" t="str">
        <f t="shared" si="120"/>
        <v/>
      </c>
      <c r="B186" s="32" t="str">
        <f t="shared" si="121"/>
        <v/>
      </c>
      <c r="C186" s="25" t="str">
        <f t="shared" si="122"/>
        <v/>
      </c>
      <c r="D186" s="25" t="str">
        <f t="shared" si="123"/>
        <v/>
      </c>
      <c r="E186" s="25" t="str">
        <f t="shared" si="124"/>
        <v/>
      </c>
      <c r="F186" s="25" t="str">
        <f t="shared" si="125"/>
        <v/>
      </c>
      <c r="G186" s="108" t="str">
        <f t="shared" si="126"/>
        <v/>
      </c>
      <c r="H186" s="108" t="str">
        <f t="shared" si="127"/>
        <v/>
      </c>
      <c r="I186" s="112" t="str">
        <f t="shared" si="128"/>
        <v/>
      </c>
      <c r="J186" s="112"/>
      <c r="K186" s="112"/>
      <c r="L186" s="113"/>
      <c r="M186" s="113"/>
      <c r="N186" s="224" t="str">
        <f t="shared" si="129"/>
        <v/>
      </c>
      <c r="O186" s="225" t="str">
        <f t="shared" si="130"/>
        <v/>
      </c>
      <c r="Q186" s="6">
        <v>184</v>
      </c>
      <c r="R186" s="47" t="str">
        <f t="shared" si="93"/>
        <v>-184</v>
      </c>
      <c r="S186" s="6"/>
      <c r="T186" s="48" t="str">
        <f t="shared" si="94"/>
        <v/>
      </c>
      <c r="U186" s="49" t="str">
        <f t="shared" si="95"/>
        <v/>
      </c>
      <c r="W186" s="51"/>
      <c r="X186" s="75" t="str">
        <f t="shared" si="96"/>
        <v/>
      </c>
      <c r="Y186" s="71" t="str">
        <f t="shared" si="97"/>
        <v/>
      </c>
      <c r="Z186" s="71" t="str">
        <f t="shared" si="98"/>
        <v/>
      </c>
      <c r="AA186" s="71" t="str">
        <f t="shared" si="99"/>
        <v/>
      </c>
      <c r="AB186" s="71" t="str">
        <f t="shared" si="100"/>
        <v/>
      </c>
      <c r="AC186" s="71" t="str">
        <f t="shared" si="101"/>
        <v/>
      </c>
      <c r="AD186" s="71" t="str">
        <f t="shared" si="102"/>
        <v/>
      </c>
      <c r="AE186" s="78" t="str">
        <f t="shared" si="103"/>
        <v/>
      </c>
      <c r="AF186" s="75" t="str">
        <f t="shared" si="104"/>
        <v/>
      </c>
      <c r="AG186" s="71" t="str">
        <f t="shared" si="105"/>
        <v/>
      </c>
      <c r="AH186" s="71" t="str">
        <f t="shared" si="106"/>
        <v/>
      </c>
      <c r="AI186" s="71" t="str">
        <f t="shared" si="107"/>
        <v/>
      </c>
      <c r="AJ186" s="71" t="str">
        <f t="shared" si="108"/>
        <v/>
      </c>
      <c r="AK186" s="71" t="str">
        <f t="shared" si="109"/>
        <v/>
      </c>
      <c r="AL186" s="71" t="str">
        <f t="shared" si="110"/>
        <v/>
      </c>
      <c r="AM186" s="78" t="str">
        <f t="shared" si="111"/>
        <v/>
      </c>
      <c r="AN186" s="75" t="str">
        <f t="shared" si="112"/>
        <v/>
      </c>
      <c r="AO186" s="71" t="str">
        <f t="shared" si="113"/>
        <v/>
      </c>
      <c r="AP186" s="71" t="str">
        <f t="shared" si="114"/>
        <v/>
      </c>
      <c r="AQ186" s="71" t="str">
        <f t="shared" si="115"/>
        <v/>
      </c>
      <c r="AR186" s="71" t="str">
        <f t="shared" si="116"/>
        <v/>
      </c>
      <c r="AS186" s="71" t="str">
        <f t="shared" si="117"/>
        <v/>
      </c>
      <c r="AT186" s="71" t="str">
        <f t="shared" si="118"/>
        <v/>
      </c>
      <c r="AU186" s="76" t="str">
        <f t="shared" si="119"/>
        <v/>
      </c>
      <c r="BF186" s="141">
        <v>44023</v>
      </c>
      <c r="BG186" s="142" t="s">
        <v>12982</v>
      </c>
      <c r="BH186" s="141" t="s">
        <v>180</v>
      </c>
      <c r="BI186" s="141" t="s">
        <v>191</v>
      </c>
      <c r="BJ186" s="141" t="s">
        <v>12983</v>
      </c>
      <c r="BK186" s="141" t="s">
        <v>12448</v>
      </c>
      <c r="BL186" s="141" t="s">
        <v>12981</v>
      </c>
      <c r="BM186" s="141">
        <v>45.068339999999999</v>
      </c>
      <c r="BN186" s="141">
        <v>-71.771349999999998</v>
      </c>
      <c r="BO186" s="141">
        <v>2009</v>
      </c>
      <c r="BP186" s="143" t="s">
        <v>24839</v>
      </c>
      <c r="BQ186" s="143" t="s">
        <v>17560</v>
      </c>
      <c r="BU186" s="117"/>
      <c r="BV186" s="117"/>
      <c r="BW186" s="117"/>
      <c r="BX186" s="117"/>
      <c r="BY186" s="117"/>
      <c r="BZ186" s="117"/>
      <c r="CA186" t="str">
        <f t="shared" si="131"/>
        <v/>
      </c>
      <c r="CB186" t="str">
        <f t="shared" si="132"/>
        <v/>
      </c>
      <c r="CC186" t="str">
        <f t="shared" si="133"/>
        <v/>
      </c>
      <c r="CD186" t="str">
        <f t="shared" si="134"/>
        <v/>
      </c>
      <c r="CE186" t="str">
        <f t="shared" si="134"/>
        <v/>
      </c>
      <c r="CF186" t="str">
        <f t="shared" si="134"/>
        <v/>
      </c>
      <c r="CG186">
        <f t="shared" si="135"/>
        <v>0</v>
      </c>
    </row>
    <row r="187" spans="1:85" ht="38.25" customHeight="1" x14ac:dyDescent="0.25">
      <c r="A187" s="1" t="str">
        <f t="shared" si="120"/>
        <v/>
      </c>
      <c r="B187" s="32" t="str">
        <f t="shared" si="121"/>
        <v/>
      </c>
      <c r="C187" s="25" t="str">
        <f t="shared" si="122"/>
        <v/>
      </c>
      <c r="D187" s="25" t="str">
        <f t="shared" si="123"/>
        <v/>
      </c>
      <c r="E187" s="25" t="str">
        <f t="shared" si="124"/>
        <v/>
      </c>
      <c r="F187" s="25" t="str">
        <f t="shared" si="125"/>
        <v/>
      </c>
      <c r="G187" s="108" t="str">
        <f t="shared" si="126"/>
        <v/>
      </c>
      <c r="H187" s="108" t="str">
        <f t="shared" si="127"/>
        <v/>
      </c>
      <c r="I187" s="112" t="str">
        <f t="shared" si="128"/>
        <v/>
      </c>
      <c r="J187" s="112"/>
      <c r="K187" s="112"/>
      <c r="L187" s="113"/>
      <c r="M187" s="113"/>
      <c r="N187" s="224" t="str">
        <f t="shared" si="129"/>
        <v/>
      </c>
      <c r="O187" s="225" t="str">
        <f t="shared" si="130"/>
        <v/>
      </c>
      <c r="Q187" s="6">
        <v>185</v>
      </c>
      <c r="R187" s="47" t="str">
        <f t="shared" si="93"/>
        <v>-185</v>
      </c>
      <c r="S187" s="6"/>
      <c r="T187" s="48" t="str">
        <f t="shared" si="94"/>
        <v/>
      </c>
      <c r="U187" s="49" t="str">
        <f t="shared" si="95"/>
        <v/>
      </c>
      <c r="W187" s="51"/>
      <c r="X187" s="75" t="str">
        <f t="shared" si="96"/>
        <v/>
      </c>
      <c r="Y187" s="71" t="str">
        <f t="shared" si="97"/>
        <v/>
      </c>
      <c r="Z187" s="71" t="str">
        <f t="shared" si="98"/>
        <v/>
      </c>
      <c r="AA187" s="71" t="str">
        <f t="shared" si="99"/>
        <v/>
      </c>
      <c r="AB187" s="71" t="str">
        <f t="shared" si="100"/>
        <v/>
      </c>
      <c r="AC187" s="71" t="str">
        <f t="shared" si="101"/>
        <v/>
      </c>
      <c r="AD187" s="71" t="str">
        <f t="shared" si="102"/>
        <v/>
      </c>
      <c r="AE187" s="78" t="str">
        <f t="shared" si="103"/>
        <v/>
      </c>
      <c r="AF187" s="75" t="str">
        <f t="shared" si="104"/>
        <v/>
      </c>
      <c r="AG187" s="71" t="str">
        <f t="shared" si="105"/>
        <v/>
      </c>
      <c r="AH187" s="71" t="str">
        <f t="shared" si="106"/>
        <v/>
      </c>
      <c r="AI187" s="71" t="str">
        <f t="shared" si="107"/>
        <v/>
      </c>
      <c r="AJ187" s="71" t="str">
        <f t="shared" si="108"/>
        <v/>
      </c>
      <c r="AK187" s="71" t="str">
        <f t="shared" si="109"/>
        <v/>
      </c>
      <c r="AL187" s="71" t="str">
        <f t="shared" si="110"/>
        <v/>
      </c>
      <c r="AM187" s="78" t="str">
        <f t="shared" si="111"/>
        <v/>
      </c>
      <c r="AN187" s="75" t="str">
        <f t="shared" si="112"/>
        <v/>
      </c>
      <c r="AO187" s="71" t="str">
        <f t="shared" si="113"/>
        <v/>
      </c>
      <c r="AP187" s="71" t="str">
        <f t="shared" si="114"/>
        <v/>
      </c>
      <c r="AQ187" s="71" t="str">
        <f t="shared" si="115"/>
        <v/>
      </c>
      <c r="AR187" s="71" t="str">
        <f t="shared" si="116"/>
        <v/>
      </c>
      <c r="AS187" s="71" t="str">
        <f t="shared" si="117"/>
        <v/>
      </c>
      <c r="AT187" s="71" t="str">
        <f t="shared" si="118"/>
        <v/>
      </c>
      <c r="AU187" s="76" t="str">
        <f t="shared" si="119"/>
        <v/>
      </c>
      <c r="BF187" s="141">
        <v>45060</v>
      </c>
      <c r="BG187" s="142" t="s">
        <v>2433</v>
      </c>
      <c r="BH187" s="141" t="s">
        <v>180</v>
      </c>
      <c r="BI187" s="141" t="s">
        <v>178</v>
      </c>
      <c r="BJ187" s="141"/>
      <c r="BK187" s="141"/>
      <c r="BL187" s="141" t="s">
        <v>2434</v>
      </c>
      <c r="BM187" s="141">
        <v>45.244309999999999</v>
      </c>
      <c r="BN187" s="141">
        <v>-72.052959999999999</v>
      </c>
      <c r="BO187" s="141">
        <v>1985</v>
      </c>
      <c r="BP187" s="143" t="s">
        <v>23986</v>
      </c>
      <c r="BQ187" s="143" t="s">
        <v>17560</v>
      </c>
      <c r="BU187" s="117"/>
      <c r="BV187" s="117"/>
      <c r="BW187" s="117"/>
      <c r="BX187" s="117"/>
      <c r="BY187" s="117"/>
      <c r="BZ187" s="117"/>
      <c r="CA187" t="str">
        <f t="shared" si="131"/>
        <v/>
      </c>
      <c r="CB187" t="str">
        <f t="shared" si="132"/>
        <v/>
      </c>
      <c r="CC187" t="str">
        <f t="shared" si="133"/>
        <v/>
      </c>
      <c r="CD187" t="str">
        <f t="shared" si="134"/>
        <v/>
      </c>
      <c r="CE187" t="str">
        <f t="shared" si="134"/>
        <v/>
      </c>
      <c r="CF187" t="str">
        <f t="shared" si="134"/>
        <v/>
      </c>
      <c r="CG187">
        <f t="shared" si="135"/>
        <v>0</v>
      </c>
    </row>
    <row r="188" spans="1:85" ht="38.25" customHeight="1" x14ac:dyDescent="0.25">
      <c r="A188" s="1" t="str">
        <f t="shared" si="120"/>
        <v/>
      </c>
      <c r="B188" s="32" t="str">
        <f t="shared" si="121"/>
        <v/>
      </c>
      <c r="C188" s="25" t="str">
        <f t="shared" si="122"/>
        <v/>
      </c>
      <c r="D188" s="25" t="str">
        <f t="shared" si="123"/>
        <v/>
      </c>
      <c r="E188" s="25" t="str">
        <f t="shared" si="124"/>
        <v/>
      </c>
      <c r="F188" s="25" t="str">
        <f t="shared" si="125"/>
        <v/>
      </c>
      <c r="G188" s="108" t="str">
        <f t="shared" si="126"/>
        <v/>
      </c>
      <c r="H188" s="108" t="str">
        <f t="shared" si="127"/>
        <v/>
      </c>
      <c r="I188" s="112" t="str">
        <f t="shared" si="128"/>
        <v/>
      </c>
      <c r="J188" s="112"/>
      <c r="K188" s="112"/>
      <c r="L188" s="113"/>
      <c r="M188" s="113"/>
      <c r="N188" s="224" t="str">
        <f t="shared" si="129"/>
        <v/>
      </c>
      <c r="O188" s="225" t="str">
        <f t="shared" si="130"/>
        <v/>
      </c>
      <c r="Q188" s="6">
        <v>186</v>
      </c>
      <c r="R188" s="47" t="str">
        <f t="shared" si="93"/>
        <v>-186</v>
      </c>
      <c r="S188" s="6"/>
      <c r="T188" s="48" t="str">
        <f t="shared" si="94"/>
        <v/>
      </c>
      <c r="U188" s="49" t="str">
        <f t="shared" si="95"/>
        <v/>
      </c>
      <c r="W188" s="51"/>
      <c r="X188" s="75" t="str">
        <f t="shared" si="96"/>
        <v/>
      </c>
      <c r="Y188" s="71" t="str">
        <f t="shared" si="97"/>
        <v/>
      </c>
      <c r="Z188" s="71" t="str">
        <f t="shared" si="98"/>
        <v/>
      </c>
      <c r="AA188" s="71" t="str">
        <f t="shared" si="99"/>
        <v/>
      </c>
      <c r="AB188" s="71" t="str">
        <f t="shared" si="100"/>
        <v/>
      </c>
      <c r="AC188" s="71" t="str">
        <f t="shared" si="101"/>
        <v/>
      </c>
      <c r="AD188" s="71" t="str">
        <f t="shared" si="102"/>
        <v/>
      </c>
      <c r="AE188" s="78" t="str">
        <f t="shared" si="103"/>
        <v/>
      </c>
      <c r="AF188" s="75" t="str">
        <f t="shared" si="104"/>
        <v/>
      </c>
      <c r="AG188" s="71" t="str">
        <f t="shared" si="105"/>
        <v/>
      </c>
      <c r="AH188" s="71" t="str">
        <f t="shared" si="106"/>
        <v/>
      </c>
      <c r="AI188" s="71" t="str">
        <f t="shared" si="107"/>
        <v/>
      </c>
      <c r="AJ188" s="71" t="str">
        <f t="shared" si="108"/>
        <v/>
      </c>
      <c r="AK188" s="71" t="str">
        <f t="shared" si="109"/>
        <v/>
      </c>
      <c r="AL188" s="71" t="str">
        <f t="shared" si="110"/>
        <v/>
      </c>
      <c r="AM188" s="78" t="str">
        <f t="shared" si="111"/>
        <v/>
      </c>
      <c r="AN188" s="75" t="str">
        <f t="shared" si="112"/>
        <v/>
      </c>
      <c r="AO188" s="71" t="str">
        <f t="shared" si="113"/>
        <v/>
      </c>
      <c r="AP188" s="71" t="str">
        <f t="shared" si="114"/>
        <v/>
      </c>
      <c r="AQ188" s="71" t="str">
        <f t="shared" si="115"/>
        <v/>
      </c>
      <c r="AR188" s="71" t="str">
        <f t="shared" si="116"/>
        <v/>
      </c>
      <c r="AS188" s="71" t="str">
        <f t="shared" si="117"/>
        <v/>
      </c>
      <c r="AT188" s="71" t="str">
        <f t="shared" si="118"/>
        <v/>
      </c>
      <c r="AU188" s="76" t="str">
        <f t="shared" si="119"/>
        <v/>
      </c>
      <c r="BF188" s="141">
        <v>45072</v>
      </c>
      <c r="BG188" s="142" t="s">
        <v>11735</v>
      </c>
      <c r="BH188" s="141" t="s">
        <v>180</v>
      </c>
      <c r="BI188" s="141" t="s">
        <v>191</v>
      </c>
      <c r="BJ188" s="141" t="s">
        <v>11736</v>
      </c>
      <c r="BK188" s="141" t="s">
        <v>5891</v>
      </c>
      <c r="BL188" s="141" t="s">
        <v>11737</v>
      </c>
      <c r="BM188" s="141">
        <v>45.271830000000001</v>
      </c>
      <c r="BN188" s="141">
        <v>-72.167779999999993</v>
      </c>
      <c r="BO188" s="141">
        <v>2006</v>
      </c>
      <c r="BP188" s="143" t="s">
        <v>24622</v>
      </c>
      <c r="BQ188" s="143" t="s">
        <v>17560</v>
      </c>
      <c r="BU188" s="117"/>
      <c r="BV188" s="117"/>
      <c r="BW188" s="117"/>
      <c r="BX188" s="117"/>
      <c r="BY188" s="117"/>
      <c r="BZ188" s="117"/>
      <c r="CA188" t="str">
        <f t="shared" si="131"/>
        <v/>
      </c>
      <c r="CB188" t="str">
        <f t="shared" si="132"/>
        <v/>
      </c>
      <c r="CC188" t="str">
        <f t="shared" si="133"/>
        <v/>
      </c>
      <c r="CD188" t="str">
        <f t="shared" si="134"/>
        <v/>
      </c>
      <c r="CE188" t="str">
        <f t="shared" si="134"/>
        <v/>
      </c>
      <c r="CF188" t="str">
        <f t="shared" si="134"/>
        <v/>
      </c>
      <c r="CG188">
        <f t="shared" si="135"/>
        <v>0</v>
      </c>
    </row>
    <row r="189" spans="1:85" ht="38.25" customHeight="1" x14ac:dyDescent="0.25">
      <c r="A189" s="1" t="str">
        <f t="shared" si="120"/>
        <v/>
      </c>
      <c r="B189" s="32" t="str">
        <f t="shared" si="121"/>
        <v/>
      </c>
      <c r="C189" s="25" t="str">
        <f t="shared" si="122"/>
        <v/>
      </c>
      <c r="D189" s="25" t="str">
        <f t="shared" si="123"/>
        <v/>
      </c>
      <c r="E189" s="25" t="str">
        <f t="shared" si="124"/>
        <v/>
      </c>
      <c r="F189" s="25" t="str">
        <f t="shared" si="125"/>
        <v/>
      </c>
      <c r="G189" s="108" t="str">
        <f t="shared" si="126"/>
        <v/>
      </c>
      <c r="H189" s="108" t="str">
        <f t="shared" si="127"/>
        <v/>
      </c>
      <c r="I189" s="112" t="str">
        <f t="shared" si="128"/>
        <v/>
      </c>
      <c r="J189" s="112"/>
      <c r="K189" s="112"/>
      <c r="L189" s="113"/>
      <c r="M189" s="113"/>
      <c r="N189" s="224" t="str">
        <f t="shared" si="129"/>
        <v/>
      </c>
      <c r="O189" s="225" t="str">
        <f t="shared" si="130"/>
        <v/>
      </c>
      <c r="Q189" s="6">
        <v>187</v>
      </c>
      <c r="R189" s="47" t="str">
        <f t="shared" si="93"/>
        <v>-187</v>
      </c>
      <c r="S189" s="6"/>
      <c r="T189" s="48" t="str">
        <f t="shared" si="94"/>
        <v/>
      </c>
      <c r="U189" s="49" t="str">
        <f t="shared" si="95"/>
        <v/>
      </c>
      <c r="W189" s="51"/>
      <c r="X189" s="75" t="str">
        <f t="shared" si="96"/>
        <v/>
      </c>
      <c r="Y189" s="71" t="str">
        <f t="shared" si="97"/>
        <v/>
      </c>
      <c r="Z189" s="71" t="str">
        <f t="shared" si="98"/>
        <v/>
      </c>
      <c r="AA189" s="71" t="str">
        <f t="shared" si="99"/>
        <v/>
      </c>
      <c r="AB189" s="71" t="str">
        <f t="shared" si="100"/>
        <v/>
      </c>
      <c r="AC189" s="71" t="str">
        <f t="shared" si="101"/>
        <v/>
      </c>
      <c r="AD189" s="71" t="str">
        <f t="shared" si="102"/>
        <v/>
      </c>
      <c r="AE189" s="78" t="str">
        <f t="shared" si="103"/>
        <v/>
      </c>
      <c r="AF189" s="75" t="str">
        <f t="shared" si="104"/>
        <v/>
      </c>
      <c r="AG189" s="71" t="str">
        <f t="shared" si="105"/>
        <v/>
      </c>
      <c r="AH189" s="71" t="str">
        <f t="shared" si="106"/>
        <v/>
      </c>
      <c r="AI189" s="71" t="str">
        <f t="shared" si="107"/>
        <v/>
      </c>
      <c r="AJ189" s="71" t="str">
        <f t="shared" si="108"/>
        <v/>
      </c>
      <c r="AK189" s="71" t="str">
        <f t="shared" si="109"/>
        <v/>
      </c>
      <c r="AL189" s="71" t="str">
        <f t="shared" si="110"/>
        <v/>
      </c>
      <c r="AM189" s="78" t="str">
        <f t="shared" si="111"/>
        <v/>
      </c>
      <c r="AN189" s="75" t="str">
        <f t="shared" si="112"/>
        <v/>
      </c>
      <c r="AO189" s="71" t="str">
        <f t="shared" si="113"/>
        <v/>
      </c>
      <c r="AP189" s="71" t="str">
        <f t="shared" si="114"/>
        <v/>
      </c>
      <c r="AQ189" s="71" t="str">
        <f t="shared" si="115"/>
        <v/>
      </c>
      <c r="AR189" s="71" t="str">
        <f t="shared" si="116"/>
        <v/>
      </c>
      <c r="AS189" s="71" t="str">
        <f t="shared" si="117"/>
        <v/>
      </c>
      <c r="AT189" s="71" t="str">
        <f t="shared" si="118"/>
        <v/>
      </c>
      <c r="AU189" s="76" t="str">
        <f t="shared" si="119"/>
        <v/>
      </c>
      <c r="BF189" s="141">
        <v>45072</v>
      </c>
      <c r="BG189" s="142" t="s">
        <v>11738</v>
      </c>
      <c r="BH189" s="141" t="s">
        <v>180</v>
      </c>
      <c r="BI189" s="141" t="s">
        <v>191</v>
      </c>
      <c r="BJ189" s="141" t="s">
        <v>11739</v>
      </c>
      <c r="BK189" s="141" t="s">
        <v>11740</v>
      </c>
      <c r="BL189" s="141" t="s">
        <v>11741</v>
      </c>
      <c r="BM189" s="141">
        <v>45.275359999999999</v>
      </c>
      <c r="BN189" s="141">
        <v>-72.173330000000007</v>
      </c>
      <c r="BO189" s="141">
        <v>1985</v>
      </c>
      <c r="BP189" s="143" t="s">
        <v>24618</v>
      </c>
      <c r="BQ189" s="143" t="s">
        <v>17560</v>
      </c>
      <c r="BU189" s="117"/>
      <c r="BV189" s="117"/>
      <c r="BW189" s="117"/>
      <c r="BX189" s="117"/>
      <c r="BY189" s="117"/>
      <c r="BZ189" s="117"/>
      <c r="CA189" t="str">
        <f t="shared" si="131"/>
        <v/>
      </c>
      <c r="CB189" t="str">
        <f t="shared" si="132"/>
        <v/>
      </c>
      <c r="CC189" t="str">
        <f t="shared" si="133"/>
        <v/>
      </c>
      <c r="CD189" t="str">
        <f t="shared" si="134"/>
        <v/>
      </c>
      <c r="CE189" t="str">
        <f t="shared" si="134"/>
        <v/>
      </c>
      <c r="CF189" t="str">
        <f t="shared" si="134"/>
        <v/>
      </c>
      <c r="CG189">
        <f t="shared" si="135"/>
        <v>0</v>
      </c>
    </row>
    <row r="190" spans="1:85" ht="38.25" customHeight="1" x14ac:dyDescent="0.25">
      <c r="A190" s="1" t="str">
        <f t="shared" si="120"/>
        <v/>
      </c>
      <c r="B190" s="32" t="str">
        <f t="shared" si="121"/>
        <v/>
      </c>
      <c r="C190" s="25" t="str">
        <f t="shared" si="122"/>
        <v/>
      </c>
      <c r="D190" s="25" t="str">
        <f t="shared" si="123"/>
        <v/>
      </c>
      <c r="E190" s="25" t="str">
        <f t="shared" si="124"/>
        <v/>
      </c>
      <c r="F190" s="25" t="str">
        <f t="shared" si="125"/>
        <v/>
      </c>
      <c r="G190" s="108" t="str">
        <f t="shared" si="126"/>
        <v/>
      </c>
      <c r="H190" s="108" t="str">
        <f t="shared" si="127"/>
        <v/>
      </c>
      <c r="I190" s="112" t="str">
        <f t="shared" si="128"/>
        <v/>
      </c>
      <c r="J190" s="112"/>
      <c r="K190" s="112"/>
      <c r="L190" s="113"/>
      <c r="M190" s="113"/>
      <c r="N190" s="224" t="str">
        <f t="shared" si="129"/>
        <v/>
      </c>
      <c r="O190" s="225" t="str">
        <f t="shared" si="130"/>
        <v/>
      </c>
      <c r="Q190" s="6">
        <v>188</v>
      </c>
      <c r="R190" s="47" t="str">
        <f t="shared" si="93"/>
        <v>-188</v>
      </c>
      <c r="S190" s="6"/>
      <c r="T190" s="48" t="str">
        <f t="shared" si="94"/>
        <v/>
      </c>
      <c r="U190" s="49" t="str">
        <f t="shared" si="95"/>
        <v/>
      </c>
      <c r="W190" s="51"/>
      <c r="X190" s="75" t="str">
        <f t="shared" si="96"/>
        <v/>
      </c>
      <c r="Y190" s="71" t="str">
        <f t="shared" si="97"/>
        <v/>
      </c>
      <c r="Z190" s="71" t="str">
        <f t="shared" si="98"/>
        <v/>
      </c>
      <c r="AA190" s="71" t="str">
        <f t="shared" si="99"/>
        <v/>
      </c>
      <c r="AB190" s="71" t="str">
        <f t="shared" si="100"/>
        <v/>
      </c>
      <c r="AC190" s="71" t="str">
        <f t="shared" si="101"/>
        <v/>
      </c>
      <c r="AD190" s="71" t="str">
        <f t="shared" si="102"/>
        <v/>
      </c>
      <c r="AE190" s="78" t="str">
        <f t="shared" si="103"/>
        <v/>
      </c>
      <c r="AF190" s="75" t="str">
        <f t="shared" si="104"/>
        <v/>
      </c>
      <c r="AG190" s="71" t="str">
        <f t="shared" si="105"/>
        <v/>
      </c>
      <c r="AH190" s="71" t="str">
        <f t="shared" si="106"/>
        <v/>
      </c>
      <c r="AI190" s="71" t="str">
        <f t="shared" si="107"/>
        <v/>
      </c>
      <c r="AJ190" s="71" t="str">
        <f t="shared" si="108"/>
        <v/>
      </c>
      <c r="AK190" s="71" t="str">
        <f t="shared" si="109"/>
        <v/>
      </c>
      <c r="AL190" s="71" t="str">
        <f t="shared" si="110"/>
        <v/>
      </c>
      <c r="AM190" s="78" t="str">
        <f t="shared" si="111"/>
        <v/>
      </c>
      <c r="AN190" s="75" t="str">
        <f t="shared" si="112"/>
        <v/>
      </c>
      <c r="AO190" s="71" t="str">
        <f t="shared" si="113"/>
        <v/>
      </c>
      <c r="AP190" s="71" t="str">
        <f t="shared" si="114"/>
        <v/>
      </c>
      <c r="AQ190" s="71" t="str">
        <f t="shared" si="115"/>
        <v/>
      </c>
      <c r="AR190" s="71" t="str">
        <f t="shared" si="116"/>
        <v/>
      </c>
      <c r="AS190" s="71" t="str">
        <f t="shared" si="117"/>
        <v/>
      </c>
      <c r="AT190" s="71" t="str">
        <f t="shared" si="118"/>
        <v/>
      </c>
      <c r="AU190" s="76" t="str">
        <f t="shared" si="119"/>
        <v/>
      </c>
      <c r="BF190" s="141">
        <v>45105</v>
      </c>
      <c r="BG190" s="142" t="s">
        <v>2430</v>
      </c>
      <c r="BH190" s="141" t="s">
        <v>478</v>
      </c>
      <c r="BI190" s="141" t="s">
        <v>177</v>
      </c>
      <c r="BJ190" s="141"/>
      <c r="BK190" s="141" t="s">
        <v>2431</v>
      </c>
      <c r="BL190" s="141" t="s">
        <v>2432</v>
      </c>
      <c r="BM190" s="141">
        <v>45.322980000000001</v>
      </c>
      <c r="BN190" s="141">
        <v>-72.407380000000003</v>
      </c>
      <c r="BO190" s="141">
        <v>2013</v>
      </c>
      <c r="BP190" s="143" t="s">
        <v>23985</v>
      </c>
      <c r="BQ190" s="143" t="s">
        <v>17560</v>
      </c>
      <c r="BU190" s="117"/>
      <c r="BV190" s="117"/>
      <c r="BW190" s="117"/>
      <c r="BX190" s="117"/>
      <c r="BY190" s="117"/>
      <c r="BZ190" s="117"/>
      <c r="CA190" t="str">
        <f t="shared" si="131"/>
        <v/>
      </c>
      <c r="CB190" t="str">
        <f t="shared" si="132"/>
        <v/>
      </c>
      <c r="CC190" t="str">
        <f t="shared" si="133"/>
        <v/>
      </c>
      <c r="CD190" t="str">
        <f t="shared" si="134"/>
        <v/>
      </c>
      <c r="CE190" t="str">
        <f t="shared" si="134"/>
        <v/>
      </c>
      <c r="CF190" t="str">
        <f t="shared" si="134"/>
        <v/>
      </c>
      <c r="CG190">
        <f t="shared" si="135"/>
        <v>0</v>
      </c>
    </row>
    <row r="191" spans="1:85" ht="38.25" customHeight="1" x14ac:dyDescent="0.25">
      <c r="A191" s="1" t="str">
        <f t="shared" si="120"/>
        <v/>
      </c>
      <c r="B191" s="32" t="str">
        <f t="shared" si="121"/>
        <v/>
      </c>
      <c r="C191" s="25" t="str">
        <f t="shared" si="122"/>
        <v/>
      </c>
      <c r="D191" s="25" t="str">
        <f t="shared" si="123"/>
        <v/>
      </c>
      <c r="E191" s="25" t="str">
        <f t="shared" si="124"/>
        <v/>
      </c>
      <c r="F191" s="25" t="str">
        <f t="shared" si="125"/>
        <v/>
      </c>
      <c r="G191" s="108" t="str">
        <f t="shared" si="126"/>
        <v/>
      </c>
      <c r="H191" s="108" t="str">
        <f t="shared" si="127"/>
        <v/>
      </c>
      <c r="I191" s="112" t="str">
        <f t="shared" si="128"/>
        <v/>
      </c>
      <c r="J191" s="112"/>
      <c r="K191" s="112"/>
      <c r="L191" s="113"/>
      <c r="M191" s="113"/>
      <c r="N191" s="224" t="str">
        <f t="shared" si="129"/>
        <v/>
      </c>
      <c r="O191" s="225" t="str">
        <f t="shared" si="130"/>
        <v/>
      </c>
      <c r="Q191" s="6">
        <v>189</v>
      </c>
      <c r="R191" s="47" t="str">
        <f t="shared" si="93"/>
        <v>-189</v>
      </c>
      <c r="S191" s="6"/>
      <c r="T191" s="48" t="str">
        <f t="shared" si="94"/>
        <v/>
      </c>
      <c r="U191" s="49" t="str">
        <f t="shared" si="95"/>
        <v/>
      </c>
      <c r="W191" s="51"/>
      <c r="X191" s="75" t="str">
        <f t="shared" si="96"/>
        <v/>
      </c>
      <c r="Y191" s="71" t="str">
        <f t="shared" si="97"/>
        <v/>
      </c>
      <c r="Z191" s="71" t="str">
        <f t="shared" si="98"/>
        <v/>
      </c>
      <c r="AA191" s="71" t="str">
        <f t="shared" si="99"/>
        <v/>
      </c>
      <c r="AB191" s="71" t="str">
        <f t="shared" si="100"/>
        <v/>
      </c>
      <c r="AC191" s="71" t="str">
        <f t="shared" si="101"/>
        <v/>
      </c>
      <c r="AD191" s="71" t="str">
        <f t="shared" si="102"/>
        <v/>
      </c>
      <c r="AE191" s="78" t="str">
        <f t="shared" si="103"/>
        <v/>
      </c>
      <c r="AF191" s="75" t="str">
        <f t="shared" si="104"/>
        <v/>
      </c>
      <c r="AG191" s="71" t="str">
        <f t="shared" si="105"/>
        <v/>
      </c>
      <c r="AH191" s="71" t="str">
        <f t="shared" si="106"/>
        <v/>
      </c>
      <c r="AI191" s="71" t="str">
        <f t="shared" si="107"/>
        <v/>
      </c>
      <c r="AJ191" s="71" t="str">
        <f t="shared" si="108"/>
        <v/>
      </c>
      <c r="AK191" s="71" t="str">
        <f t="shared" si="109"/>
        <v/>
      </c>
      <c r="AL191" s="71" t="str">
        <f t="shared" si="110"/>
        <v/>
      </c>
      <c r="AM191" s="78" t="str">
        <f t="shared" si="111"/>
        <v/>
      </c>
      <c r="AN191" s="75" t="str">
        <f t="shared" si="112"/>
        <v/>
      </c>
      <c r="AO191" s="71" t="str">
        <f t="shared" si="113"/>
        <v/>
      </c>
      <c r="AP191" s="71" t="str">
        <f t="shared" si="114"/>
        <v/>
      </c>
      <c r="AQ191" s="71" t="str">
        <f t="shared" si="115"/>
        <v/>
      </c>
      <c r="AR191" s="71" t="str">
        <f t="shared" si="116"/>
        <v/>
      </c>
      <c r="AS191" s="71" t="str">
        <f t="shared" si="117"/>
        <v/>
      </c>
      <c r="AT191" s="71" t="str">
        <f t="shared" si="118"/>
        <v/>
      </c>
      <c r="AU191" s="76" t="str">
        <f t="shared" si="119"/>
        <v/>
      </c>
      <c r="BF191" s="141">
        <v>45105</v>
      </c>
      <c r="BG191" s="142" t="s">
        <v>2439</v>
      </c>
      <c r="BH191" s="141" t="s">
        <v>478</v>
      </c>
      <c r="BI191" s="141" t="s">
        <v>176</v>
      </c>
      <c r="BJ191" s="141"/>
      <c r="BK191" s="141" t="s">
        <v>2431</v>
      </c>
      <c r="BL191" s="141" t="s">
        <v>2432</v>
      </c>
      <c r="BM191" s="141">
        <v>45.322980000000001</v>
      </c>
      <c r="BN191" s="141">
        <v>-72.407380000000003</v>
      </c>
      <c r="BO191" s="141">
        <v>2013</v>
      </c>
      <c r="BP191" s="143" t="s">
        <v>23988</v>
      </c>
      <c r="BQ191" s="143" t="s">
        <v>17560</v>
      </c>
      <c r="BU191" s="117"/>
      <c r="BV191" s="117"/>
      <c r="BW191" s="117"/>
      <c r="BX191" s="117"/>
      <c r="BY191" s="117"/>
      <c r="BZ191" s="117"/>
      <c r="CA191" t="str">
        <f t="shared" si="131"/>
        <v/>
      </c>
      <c r="CB191" t="str">
        <f t="shared" si="132"/>
        <v/>
      </c>
      <c r="CC191" t="str">
        <f t="shared" si="133"/>
        <v/>
      </c>
      <c r="CD191" t="str">
        <f t="shared" si="134"/>
        <v/>
      </c>
      <c r="CE191" t="str">
        <f t="shared" si="134"/>
        <v/>
      </c>
      <c r="CF191" t="str">
        <f t="shared" si="134"/>
        <v/>
      </c>
      <c r="CG191">
        <f t="shared" si="135"/>
        <v>0</v>
      </c>
    </row>
    <row r="192" spans="1:85" ht="38.25" customHeight="1" x14ac:dyDescent="0.25">
      <c r="A192" s="1" t="str">
        <f t="shared" si="120"/>
        <v/>
      </c>
      <c r="B192" s="32" t="str">
        <f t="shared" si="121"/>
        <v/>
      </c>
      <c r="C192" s="25" t="str">
        <f t="shared" si="122"/>
        <v/>
      </c>
      <c r="D192" s="25" t="str">
        <f t="shared" si="123"/>
        <v/>
      </c>
      <c r="E192" s="25" t="str">
        <f t="shared" si="124"/>
        <v/>
      </c>
      <c r="F192" s="25" t="str">
        <f t="shared" si="125"/>
        <v/>
      </c>
      <c r="G192" s="108" t="str">
        <f t="shared" si="126"/>
        <v/>
      </c>
      <c r="H192" s="108" t="str">
        <f t="shared" si="127"/>
        <v/>
      </c>
      <c r="I192" s="112" t="str">
        <f t="shared" si="128"/>
        <v/>
      </c>
      <c r="J192" s="112"/>
      <c r="K192" s="112"/>
      <c r="L192" s="113"/>
      <c r="M192" s="113"/>
      <c r="N192" s="224" t="str">
        <f t="shared" si="129"/>
        <v/>
      </c>
      <c r="O192" s="225" t="str">
        <f t="shared" si="130"/>
        <v/>
      </c>
      <c r="Q192" s="6">
        <v>190</v>
      </c>
      <c r="R192" s="47" t="str">
        <f t="shared" si="93"/>
        <v>-190</v>
      </c>
      <c r="S192" s="6"/>
      <c r="T192" s="48" t="str">
        <f t="shared" si="94"/>
        <v/>
      </c>
      <c r="U192" s="49" t="str">
        <f t="shared" si="95"/>
        <v/>
      </c>
      <c r="W192" s="51"/>
      <c r="X192" s="75" t="str">
        <f t="shared" si="96"/>
        <v/>
      </c>
      <c r="Y192" s="71" t="str">
        <f t="shared" si="97"/>
        <v/>
      </c>
      <c r="Z192" s="71" t="str">
        <f t="shared" si="98"/>
        <v/>
      </c>
      <c r="AA192" s="71" t="str">
        <f t="shared" si="99"/>
        <v/>
      </c>
      <c r="AB192" s="71" t="str">
        <f t="shared" si="100"/>
        <v/>
      </c>
      <c r="AC192" s="71" t="str">
        <f t="shared" si="101"/>
        <v/>
      </c>
      <c r="AD192" s="71" t="str">
        <f t="shared" si="102"/>
        <v/>
      </c>
      <c r="AE192" s="78" t="str">
        <f t="shared" si="103"/>
        <v/>
      </c>
      <c r="AF192" s="75" t="str">
        <f t="shared" si="104"/>
        <v/>
      </c>
      <c r="AG192" s="71" t="str">
        <f t="shared" si="105"/>
        <v/>
      </c>
      <c r="AH192" s="71" t="str">
        <f t="shared" si="106"/>
        <v/>
      </c>
      <c r="AI192" s="71" t="str">
        <f t="shared" si="107"/>
        <v/>
      </c>
      <c r="AJ192" s="71" t="str">
        <f t="shared" si="108"/>
        <v/>
      </c>
      <c r="AK192" s="71" t="str">
        <f t="shared" si="109"/>
        <v/>
      </c>
      <c r="AL192" s="71" t="str">
        <f t="shared" si="110"/>
        <v/>
      </c>
      <c r="AM192" s="78" t="str">
        <f t="shared" si="111"/>
        <v/>
      </c>
      <c r="AN192" s="75" t="str">
        <f t="shared" si="112"/>
        <v/>
      </c>
      <c r="AO192" s="71" t="str">
        <f t="shared" si="113"/>
        <v/>
      </c>
      <c r="AP192" s="71" t="str">
        <f t="shared" si="114"/>
        <v/>
      </c>
      <c r="AQ192" s="71" t="str">
        <f t="shared" si="115"/>
        <v/>
      </c>
      <c r="AR192" s="71" t="str">
        <f t="shared" si="116"/>
        <v/>
      </c>
      <c r="AS192" s="71" t="str">
        <f t="shared" si="117"/>
        <v/>
      </c>
      <c r="AT192" s="71" t="str">
        <f t="shared" si="118"/>
        <v/>
      </c>
      <c r="AU192" s="76" t="str">
        <f t="shared" si="119"/>
        <v/>
      </c>
      <c r="BF192" s="141">
        <v>63023</v>
      </c>
      <c r="BG192" s="142" t="s">
        <v>2440</v>
      </c>
      <c r="BH192" s="141" t="s">
        <v>478</v>
      </c>
      <c r="BI192" s="141" t="s">
        <v>176</v>
      </c>
      <c r="BJ192" s="141" t="s">
        <v>2441</v>
      </c>
      <c r="BK192" s="141" t="s">
        <v>2442</v>
      </c>
      <c r="BL192" s="141" t="s">
        <v>2063</v>
      </c>
      <c r="BM192" s="141">
        <v>45.928919999999998</v>
      </c>
      <c r="BN192" s="141">
        <v>-73.607830000000007</v>
      </c>
      <c r="BO192" s="141">
        <v>1965</v>
      </c>
      <c r="BP192" s="143" t="s">
        <v>23989</v>
      </c>
      <c r="BQ192" s="143" t="s">
        <v>17560</v>
      </c>
      <c r="BU192" s="117"/>
      <c r="BV192" s="117"/>
      <c r="BW192" s="117"/>
      <c r="BX192" s="117"/>
      <c r="BY192" s="117"/>
      <c r="BZ192" s="117"/>
      <c r="CA192" t="str">
        <f t="shared" si="131"/>
        <v/>
      </c>
      <c r="CB192" t="str">
        <f t="shared" si="132"/>
        <v/>
      </c>
      <c r="CC192" t="str">
        <f t="shared" si="133"/>
        <v/>
      </c>
      <c r="CD192" t="str">
        <f t="shared" si="134"/>
        <v/>
      </c>
      <c r="CE192" t="str">
        <f t="shared" si="134"/>
        <v/>
      </c>
      <c r="CF192" t="str">
        <f t="shared" si="134"/>
        <v/>
      </c>
      <c r="CG192">
        <f t="shared" si="135"/>
        <v>0</v>
      </c>
    </row>
    <row r="193" spans="1:85" ht="38.25" customHeight="1" x14ac:dyDescent="0.25">
      <c r="A193" s="1" t="str">
        <f t="shared" si="120"/>
        <v/>
      </c>
      <c r="B193" s="32" t="str">
        <f t="shared" si="121"/>
        <v/>
      </c>
      <c r="C193" s="25" t="str">
        <f t="shared" si="122"/>
        <v/>
      </c>
      <c r="D193" s="25" t="str">
        <f t="shared" si="123"/>
        <v/>
      </c>
      <c r="E193" s="25" t="str">
        <f t="shared" si="124"/>
        <v/>
      </c>
      <c r="F193" s="25" t="str">
        <f t="shared" si="125"/>
        <v/>
      </c>
      <c r="G193" s="108" t="str">
        <f t="shared" si="126"/>
        <v/>
      </c>
      <c r="H193" s="108" t="str">
        <f t="shared" si="127"/>
        <v/>
      </c>
      <c r="I193" s="112" t="str">
        <f t="shared" si="128"/>
        <v/>
      </c>
      <c r="J193" s="112"/>
      <c r="K193" s="112"/>
      <c r="L193" s="113"/>
      <c r="M193" s="113"/>
      <c r="N193" s="224" t="str">
        <f t="shared" si="129"/>
        <v/>
      </c>
      <c r="O193" s="225" t="str">
        <f t="shared" si="130"/>
        <v/>
      </c>
      <c r="Q193" s="6">
        <v>191</v>
      </c>
      <c r="R193" s="47" t="str">
        <f t="shared" si="93"/>
        <v>-191</v>
      </c>
      <c r="S193" s="6"/>
      <c r="T193" s="48" t="str">
        <f t="shared" si="94"/>
        <v/>
      </c>
      <c r="U193" s="49" t="str">
        <f t="shared" si="95"/>
        <v/>
      </c>
      <c r="W193" s="51"/>
      <c r="X193" s="75" t="str">
        <f t="shared" si="96"/>
        <v/>
      </c>
      <c r="Y193" s="71" t="str">
        <f t="shared" si="97"/>
        <v/>
      </c>
      <c r="Z193" s="71" t="str">
        <f t="shared" si="98"/>
        <v/>
      </c>
      <c r="AA193" s="71" t="str">
        <f t="shared" si="99"/>
        <v/>
      </c>
      <c r="AB193" s="71" t="str">
        <f t="shared" si="100"/>
        <v/>
      </c>
      <c r="AC193" s="71" t="str">
        <f t="shared" si="101"/>
        <v/>
      </c>
      <c r="AD193" s="71" t="str">
        <f t="shared" si="102"/>
        <v/>
      </c>
      <c r="AE193" s="78" t="str">
        <f t="shared" si="103"/>
        <v/>
      </c>
      <c r="AF193" s="75" t="str">
        <f t="shared" si="104"/>
        <v/>
      </c>
      <c r="AG193" s="71" t="str">
        <f t="shared" si="105"/>
        <v/>
      </c>
      <c r="AH193" s="71" t="str">
        <f t="shared" si="106"/>
        <v/>
      </c>
      <c r="AI193" s="71" t="str">
        <f t="shared" si="107"/>
        <v/>
      </c>
      <c r="AJ193" s="71" t="str">
        <f t="shared" si="108"/>
        <v/>
      </c>
      <c r="AK193" s="71" t="str">
        <f t="shared" si="109"/>
        <v/>
      </c>
      <c r="AL193" s="71" t="str">
        <f t="shared" si="110"/>
        <v/>
      </c>
      <c r="AM193" s="78" t="str">
        <f t="shared" si="111"/>
        <v/>
      </c>
      <c r="AN193" s="75" t="str">
        <f t="shared" si="112"/>
        <v/>
      </c>
      <c r="AO193" s="71" t="str">
        <f t="shared" si="113"/>
        <v/>
      </c>
      <c r="AP193" s="71" t="str">
        <f t="shared" si="114"/>
        <v/>
      </c>
      <c r="AQ193" s="71" t="str">
        <f t="shared" si="115"/>
        <v/>
      </c>
      <c r="AR193" s="71" t="str">
        <f t="shared" si="116"/>
        <v/>
      </c>
      <c r="AS193" s="71" t="str">
        <f t="shared" si="117"/>
        <v/>
      </c>
      <c r="AT193" s="71" t="str">
        <f t="shared" si="118"/>
        <v/>
      </c>
      <c r="AU193" s="76" t="str">
        <f t="shared" si="119"/>
        <v/>
      </c>
      <c r="BF193" s="141">
        <v>63023</v>
      </c>
      <c r="BG193" s="142" t="s">
        <v>2443</v>
      </c>
      <c r="BH193" s="141" t="s">
        <v>180</v>
      </c>
      <c r="BI193" s="141" t="s">
        <v>178</v>
      </c>
      <c r="BJ193" s="141"/>
      <c r="BK193" s="141" t="s">
        <v>1797</v>
      </c>
      <c r="BL193" s="141" t="s">
        <v>2444</v>
      </c>
      <c r="BM193" s="141">
        <v>45.923870000000001</v>
      </c>
      <c r="BN193" s="141">
        <v>-73.615560000000002</v>
      </c>
      <c r="BO193" s="141">
        <v>1999</v>
      </c>
      <c r="BP193" s="143" t="s">
        <v>23990</v>
      </c>
      <c r="BQ193" s="143" t="s">
        <v>17560</v>
      </c>
      <c r="BU193" s="117"/>
      <c r="BV193" s="117"/>
      <c r="BW193" s="117"/>
      <c r="BX193" s="117"/>
      <c r="BY193" s="117"/>
      <c r="BZ193" s="117"/>
      <c r="CA193" t="str">
        <f t="shared" si="131"/>
        <v/>
      </c>
      <c r="CB193" t="str">
        <f t="shared" si="132"/>
        <v/>
      </c>
      <c r="CC193" t="str">
        <f t="shared" si="133"/>
        <v/>
      </c>
      <c r="CD193" t="str">
        <f t="shared" si="134"/>
        <v/>
      </c>
      <c r="CE193" t="str">
        <f t="shared" si="134"/>
        <v/>
      </c>
      <c r="CF193" t="str">
        <f t="shared" si="134"/>
        <v/>
      </c>
      <c r="CG193">
        <f t="shared" si="135"/>
        <v>0</v>
      </c>
    </row>
    <row r="194" spans="1:85" ht="38.25" customHeight="1" x14ac:dyDescent="0.25">
      <c r="A194" s="1" t="str">
        <f t="shared" si="120"/>
        <v/>
      </c>
      <c r="B194" s="32" t="str">
        <f t="shared" si="121"/>
        <v/>
      </c>
      <c r="C194" s="25" t="str">
        <f t="shared" si="122"/>
        <v/>
      </c>
      <c r="D194" s="25" t="str">
        <f t="shared" si="123"/>
        <v/>
      </c>
      <c r="E194" s="25" t="str">
        <f t="shared" si="124"/>
        <v/>
      </c>
      <c r="F194" s="25" t="str">
        <f t="shared" si="125"/>
        <v/>
      </c>
      <c r="G194" s="108" t="str">
        <f t="shared" si="126"/>
        <v/>
      </c>
      <c r="H194" s="108" t="str">
        <f t="shared" si="127"/>
        <v/>
      </c>
      <c r="I194" s="112" t="str">
        <f t="shared" si="128"/>
        <v/>
      </c>
      <c r="J194" s="112"/>
      <c r="K194" s="112"/>
      <c r="L194" s="113"/>
      <c r="M194" s="113"/>
      <c r="N194" s="224" t="str">
        <f t="shared" si="129"/>
        <v/>
      </c>
      <c r="O194" s="225" t="str">
        <f t="shared" si="130"/>
        <v/>
      </c>
      <c r="Q194" s="6">
        <v>192</v>
      </c>
      <c r="R194" s="47" t="str">
        <f t="shared" si="93"/>
        <v>-192</v>
      </c>
      <c r="S194" s="6"/>
      <c r="T194" s="48" t="str">
        <f t="shared" si="94"/>
        <v/>
      </c>
      <c r="U194" s="49" t="str">
        <f t="shared" si="95"/>
        <v/>
      </c>
      <c r="W194" s="51"/>
      <c r="X194" s="75" t="str">
        <f t="shared" si="96"/>
        <v/>
      </c>
      <c r="Y194" s="71" t="str">
        <f t="shared" si="97"/>
        <v/>
      </c>
      <c r="Z194" s="71" t="str">
        <f t="shared" si="98"/>
        <v/>
      </c>
      <c r="AA194" s="71" t="str">
        <f t="shared" si="99"/>
        <v/>
      </c>
      <c r="AB194" s="71" t="str">
        <f t="shared" si="100"/>
        <v/>
      </c>
      <c r="AC194" s="71" t="str">
        <f t="shared" si="101"/>
        <v/>
      </c>
      <c r="AD194" s="71" t="str">
        <f t="shared" si="102"/>
        <v/>
      </c>
      <c r="AE194" s="78" t="str">
        <f t="shared" si="103"/>
        <v/>
      </c>
      <c r="AF194" s="75" t="str">
        <f t="shared" si="104"/>
        <v/>
      </c>
      <c r="AG194" s="71" t="str">
        <f t="shared" si="105"/>
        <v/>
      </c>
      <c r="AH194" s="71" t="str">
        <f t="shared" si="106"/>
        <v/>
      </c>
      <c r="AI194" s="71" t="str">
        <f t="shared" si="107"/>
        <v/>
      </c>
      <c r="AJ194" s="71" t="str">
        <f t="shared" si="108"/>
        <v/>
      </c>
      <c r="AK194" s="71" t="str">
        <f t="shared" si="109"/>
        <v/>
      </c>
      <c r="AL194" s="71" t="str">
        <f t="shared" si="110"/>
        <v/>
      </c>
      <c r="AM194" s="78" t="str">
        <f t="shared" si="111"/>
        <v/>
      </c>
      <c r="AN194" s="75" t="str">
        <f t="shared" si="112"/>
        <v/>
      </c>
      <c r="AO194" s="71" t="str">
        <f t="shared" si="113"/>
        <v/>
      </c>
      <c r="AP194" s="71" t="str">
        <f t="shared" si="114"/>
        <v/>
      </c>
      <c r="AQ194" s="71" t="str">
        <f t="shared" si="115"/>
        <v/>
      </c>
      <c r="AR194" s="71" t="str">
        <f t="shared" si="116"/>
        <v/>
      </c>
      <c r="AS194" s="71" t="str">
        <f t="shared" si="117"/>
        <v/>
      </c>
      <c r="AT194" s="71" t="str">
        <f t="shared" si="118"/>
        <v/>
      </c>
      <c r="AU194" s="76" t="str">
        <f t="shared" si="119"/>
        <v/>
      </c>
      <c r="BF194" s="141">
        <v>63023</v>
      </c>
      <c r="BG194" s="142" t="s">
        <v>2615</v>
      </c>
      <c r="BH194" s="141" t="s">
        <v>478</v>
      </c>
      <c r="BI194" s="141" t="s">
        <v>176</v>
      </c>
      <c r="BJ194" s="141"/>
      <c r="BK194" s="141" t="s">
        <v>1679</v>
      </c>
      <c r="BL194" s="141" t="s">
        <v>2063</v>
      </c>
      <c r="BM194" s="141">
        <v>45.930590000000002</v>
      </c>
      <c r="BN194" s="141">
        <v>-73.60924</v>
      </c>
      <c r="BO194" s="141">
        <v>1994</v>
      </c>
      <c r="BP194" s="143" t="s">
        <v>24017</v>
      </c>
      <c r="BQ194" s="143" t="s">
        <v>17560</v>
      </c>
      <c r="BU194" s="117"/>
      <c r="BV194" s="117"/>
      <c r="BW194" s="117"/>
      <c r="BX194" s="117"/>
      <c r="BY194" s="117"/>
      <c r="BZ194" s="117"/>
      <c r="CA194" t="str">
        <f t="shared" si="131"/>
        <v/>
      </c>
      <c r="CB194" t="str">
        <f t="shared" si="132"/>
        <v/>
      </c>
      <c r="CC194" t="str">
        <f t="shared" si="133"/>
        <v/>
      </c>
      <c r="CD194" t="str">
        <f t="shared" si="134"/>
        <v/>
      </c>
      <c r="CE194" t="str">
        <f t="shared" si="134"/>
        <v/>
      </c>
      <c r="CF194" t="str">
        <f t="shared" si="134"/>
        <v/>
      </c>
      <c r="CG194">
        <f t="shared" si="135"/>
        <v>0</v>
      </c>
    </row>
    <row r="195" spans="1:85" ht="38.25" customHeight="1" x14ac:dyDescent="0.25">
      <c r="A195" s="1" t="str">
        <f t="shared" si="120"/>
        <v/>
      </c>
      <c r="B195" s="32" t="str">
        <f t="shared" si="121"/>
        <v/>
      </c>
      <c r="C195" s="25" t="str">
        <f t="shared" si="122"/>
        <v/>
      </c>
      <c r="D195" s="25" t="str">
        <f t="shared" si="123"/>
        <v/>
      </c>
      <c r="E195" s="25" t="str">
        <f t="shared" si="124"/>
        <v/>
      </c>
      <c r="F195" s="25" t="str">
        <f t="shared" si="125"/>
        <v/>
      </c>
      <c r="G195" s="108" t="str">
        <f t="shared" si="126"/>
        <v/>
      </c>
      <c r="H195" s="108" t="str">
        <f t="shared" si="127"/>
        <v/>
      </c>
      <c r="I195" s="112" t="str">
        <f t="shared" si="128"/>
        <v/>
      </c>
      <c r="J195" s="112"/>
      <c r="K195" s="112"/>
      <c r="L195" s="113"/>
      <c r="M195" s="113"/>
      <c r="N195" s="224" t="str">
        <f t="shared" si="129"/>
        <v/>
      </c>
      <c r="O195" s="225" t="str">
        <f t="shared" si="130"/>
        <v/>
      </c>
      <c r="Q195" s="6">
        <v>193</v>
      </c>
      <c r="R195" s="47" t="str">
        <f t="shared" ref="R195:R258" si="136">Code_geo&amp;"-"&amp;Q195</f>
        <v>-193</v>
      </c>
      <c r="S195" s="6"/>
      <c r="T195" s="48" t="str">
        <f t="shared" ref="T195:T258" si="137">IF(AND(B205=$S$3,(OR(C205=$W$10,C205=$W$11,C205=$W$12,C205=$W$13))),1,"")</f>
        <v/>
      </c>
      <c r="U195" s="49" t="str">
        <f t="shared" ref="U195:U258" si="138">IF(AND(B205=$S$4,(OR(C205=$W$5,C205=$W$6,C205=$W$7,C205=$W$8))),1,"")</f>
        <v/>
      </c>
      <c r="W195" s="51"/>
      <c r="X195" s="75" t="str">
        <f t="shared" si="96"/>
        <v/>
      </c>
      <c r="Y195" s="71" t="str">
        <f t="shared" si="97"/>
        <v/>
      </c>
      <c r="Z195" s="71" t="str">
        <f t="shared" si="98"/>
        <v/>
      </c>
      <c r="AA195" s="71" t="str">
        <f t="shared" si="99"/>
        <v/>
      </c>
      <c r="AB195" s="71" t="str">
        <f t="shared" si="100"/>
        <v/>
      </c>
      <c r="AC195" s="71" t="str">
        <f t="shared" si="101"/>
        <v/>
      </c>
      <c r="AD195" s="71" t="str">
        <f t="shared" si="102"/>
        <v/>
      </c>
      <c r="AE195" s="78" t="str">
        <f t="shared" si="103"/>
        <v/>
      </c>
      <c r="AF195" s="75" t="str">
        <f t="shared" si="104"/>
        <v/>
      </c>
      <c r="AG195" s="71" t="str">
        <f t="shared" si="105"/>
        <v/>
      </c>
      <c r="AH195" s="71" t="str">
        <f t="shared" si="106"/>
        <v/>
      </c>
      <c r="AI195" s="71" t="str">
        <f t="shared" si="107"/>
        <v/>
      </c>
      <c r="AJ195" s="71" t="str">
        <f t="shared" si="108"/>
        <v/>
      </c>
      <c r="AK195" s="71" t="str">
        <f t="shared" si="109"/>
        <v/>
      </c>
      <c r="AL195" s="71" t="str">
        <f t="shared" si="110"/>
        <v/>
      </c>
      <c r="AM195" s="78" t="str">
        <f t="shared" si="111"/>
        <v/>
      </c>
      <c r="AN195" s="75" t="str">
        <f t="shared" si="112"/>
        <v/>
      </c>
      <c r="AO195" s="71" t="str">
        <f t="shared" si="113"/>
        <v/>
      </c>
      <c r="AP195" s="71" t="str">
        <f t="shared" si="114"/>
        <v/>
      </c>
      <c r="AQ195" s="71" t="str">
        <f t="shared" si="115"/>
        <v/>
      </c>
      <c r="AR195" s="71" t="str">
        <f t="shared" si="116"/>
        <v/>
      </c>
      <c r="AS195" s="71" t="str">
        <f t="shared" si="117"/>
        <v/>
      </c>
      <c r="AT195" s="71" t="str">
        <f t="shared" si="118"/>
        <v/>
      </c>
      <c r="AU195" s="76" t="str">
        <f t="shared" si="119"/>
        <v/>
      </c>
      <c r="BF195" s="141">
        <v>65005</v>
      </c>
      <c r="BG195" s="142" t="s">
        <v>2239</v>
      </c>
      <c r="BH195" s="141" t="s">
        <v>478</v>
      </c>
      <c r="BI195" s="141" t="s">
        <v>176</v>
      </c>
      <c r="BJ195" s="141" t="s">
        <v>2240</v>
      </c>
      <c r="BK195" s="141" t="s">
        <v>2241</v>
      </c>
      <c r="BL195" s="141" t="s">
        <v>2242</v>
      </c>
      <c r="BM195" s="141">
        <v>45.533750723437699</v>
      </c>
      <c r="BN195" s="141">
        <v>-73.7380888311706</v>
      </c>
      <c r="BO195" s="141">
        <v>1972</v>
      </c>
      <c r="BP195" s="143" t="s">
        <v>482</v>
      </c>
      <c r="BQ195" s="143" t="s">
        <v>17560</v>
      </c>
      <c r="BU195" s="117"/>
      <c r="BV195" s="117"/>
      <c r="BW195" s="117"/>
      <c r="BX195" s="117"/>
      <c r="BY195" s="117"/>
      <c r="BZ195" s="117"/>
      <c r="CA195" t="str">
        <f t="shared" si="131"/>
        <v/>
      </c>
      <c r="CB195" t="str">
        <f t="shared" si="132"/>
        <v/>
      </c>
      <c r="CC195" t="str">
        <f t="shared" si="133"/>
        <v/>
      </c>
      <c r="CD195" t="str">
        <f t="shared" si="134"/>
        <v/>
      </c>
      <c r="CE195" t="str">
        <f t="shared" si="134"/>
        <v/>
      </c>
      <c r="CF195" t="str">
        <f t="shared" si="134"/>
        <v/>
      </c>
      <c r="CG195">
        <f t="shared" si="135"/>
        <v>0</v>
      </c>
    </row>
    <row r="196" spans="1:85" ht="38.25" customHeight="1" x14ac:dyDescent="0.25">
      <c r="A196" s="1" t="str">
        <f t="shared" si="120"/>
        <v/>
      </c>
      <c r="B196" s="32" t="str">
        <f t="shared" si="121"/>
        <v/>
      </c>
      <c r="C196" s="25" t="str">
        <f t="shared" si="122"/>
        <v/>
      </c>
      <c r="D196" s="25" t="str">
        <f t="shared" si="123"/>
        <v/>
      </c>
      <c r="E196" s="25" t="str">
        <f t="shared" si="124"/>
        <v/>
      </c>
      <c r="F196" s="25" t="str">
        <f t="shared" si="125"/>
        <v/>
      </c>
      <c r="G196" s="108" t="str">
        <f t="shared" si="126"/>
        <v/>
      </c>
      <c r="H196" s="108" t="str">
        <f t="shared" si="127"/>
        <v/>
      </c>
      <c r="I196" s="112" t="str">
        <f t="shared" si="128"/>
        <v/>
      </c>
      <c r="J196" s="112"/>
      <c r="K196" s="112"/>
      <c r="L196" s="113"/>
      <c r="M196" s="113"/>
      <c r="N196" s="224" t="str">
        <f t="shared" si="129"/>
        <v/>
      </c>
      <c r="O196" s="225" t="str">
        <f t="shared" si="130"/>
        <v/>
      </c>
      <c r="Q196" s="6">
        <v>194</v>
      </c>
      <c r="R196" s="47" t="str">
        <f t="shared" si="136"/>
        <v>-194</v>
      </c>
      <c r="S196" s="6"/>
      <c r="T196" s="48" t="str">
        <f t="shared" si="137"/>
        <v/>
      </c>
      <c r="U196" s="49" t="str">
        <f t="shared" si="138"/>
        <v/>
      </c>
      <c r="W196" s="51"/>
      <c r="X196" s="75" t="str">
        <f t="shared" ref="X196:X259" si="139">IF($C205=$BE$3,$L205+$M205,"")</f>
        <v/>
      </c>
      <c r="Y196" s="71" t="str">
        <f t="shared" ref="Y196:Y259" si="140">IF($C205=$BE$4,$L205+$M205,"")</f>
        <v/>
      </c>
      <c r="Z196" s="71" t="str">
        <f t="shared" ref="Z196:Z259" si="141">IF($C205=$BE$5,$L205+$M205,"")</f>
        <v/>
      </c>
      <c r="AA196" s="71" t="str">
        <f t="shared" ref="AA196:AA259" si="142">IF($C205=$BE$6,$L205+$M205,"")</f>
        <v/>
      </c>
      <c r="AB196" s="71" t="str">
        <f t="shared" ref="AB196:AB259" si="143">IF($C205=$BE$7,$L205+$M205,"")</f>
        <v/>
      </c>
      <c r="AC196" s="71" t="str">
        <f t="shared" ref="AC196:AC259" si="144">IF($C205=$BE$8,$L205+$M205,"")</f>
        <v/>
      </c>
      <c r="AD196" s="71" t="str">
        <f t="shared" ref="AD196:AD259" si="145">IF($C205=$BE$9,$L205+$M205,"")</f>
        <v/>
      </c>
      <c r="AE196" s="78" t="str">
        <f t="shared" ref="AE196:AE259" si="146">IF($C205=$BE$10,$L205+$M205,"")</f>
        <v/>
      </c>
      <c r="AF196" s="75" t="str">
        <f t="shared" ref="AF196:AF259" si="147">IF($C205=$BE$3,IF($J205&gt;0,$L205/$J205,$L205),"")</f>
        <v/>
      </c>
      <c r="AG196" s="71" t="str">
        <f t="shared" ref="AG196:AG259" si="148">IF($C205=$BE$4,IF($J205&gt;0,$L205/$J205,$L205),"")</f>
        <v/>
      </c>
      <c r="AH196" s="71" t="str">
        <f t="shared" ref="AH196:AH259" si="149">IF($C205=$BE$5,IF($J205&gt;0,$L205/$J205,$L205),"")</f>
        <v/>
      </c>
      <c r="AI196" s="71" t="str">
        <f t="shared" ref="AI196:AI259" si="150">IF($C205=$BE$6,IF($J205&gt;0,$L205/$J205,$L205),"")</f>
        <v/>
      </c>
      <c r="AJ196" s="71" t="str">
        <f t="shared" ref="AJ196:AJ259" si="151">IF($C205=$BE$7,IF($J205&gt;0,$L205/$J205,$L205),"")</f>
        <v/>
      </c>
      <c r="AK196" s="71" t="str">
        <f t="shared" ref="AK196:AK259" si="152">IF($C205=$BE$8,IF($J205&gt;0,$L205/$J205,$L205),"")</f>
        <v/>
      </c>
      <c r="AL196" s="71" t="str">
        <f t="shared" ref="AL196:AL259" si="153">IF($C205=$BE$9,IF($J205&gt;0,$L205/$J205,$L205),"")</f>
        <v/>
      </c>
      <c r="AM196" s="78" t="str">
        <f t="shared" ref="AM196:AM259" si="154">IF($C205=$BE$10,IF($J205&gt;0,$L205/$J205,$L205),"")</f>
        <v/>
      </c>
      <c r="AN196" s="75" t="str">
        <f t="shared" ref="AN196:AN259" si="155">IF($C205=$BE$3,IF($K205&gt;0,$M205/$K205,$M205),"")</f>
        <v/>
      </c>
      <c r="AO196" s="71" t="str">
        <f t="shared" ref="AO196:AO259" si="156">IF($C205=$BE$4,IF($K205&gt;0,$M205/$K205,$M205),"")</f>
        <v/>
      </c>
      <c r="AP196" s="71" t="str">
        <f t="shared" ref="AP196:AP259" si="157">IF($C205=$BE$5,IF($K205&gt;0,$M205/$K205,$M205),"")</f>
        <v/>
      </c>
      <c r="AQ196" s="71" t="str">
        <f t="shared" ref="AQ196:AQ259" si="158">IF($C205=$BE$6,IF($K205&gt;0,$M205/$K205,$M205),"")</f>
        <v/>
      </c>
      <c r="AR196" s="71" t="str">
        <f t="shared" ref="AR196:AR259" si="159">IF($C205=$BE$7,IF($K205&gt;0,$M205/$K205,$M205),"")</f>
        <v/>
      </c>
      <c r="AS196" s="71" t="str">
        <f t="shared" ref="AS196:AS259" si="160">IF($C205=$BE$8,IF($K205&gt;0,$M205/$K205,$M205),"")</f>
        <v/>
      </c>
      <c r="AT196" s="71" t="str">
        <f t="shared" ref="AT196:AT259" si="161">IF($C205=$BE$9,IF($K205&gt;0,$M205/$K205,$M205),"")</f>
        <v/>
      </c>
      <c r="AU196" s="76" t="str">
        <f t="shared" ref="AU196:AU259" si="162">IF($C205=$BE$10,IF($K205&gt;0,$M205/$K205,$M205),"")</f>
        <v/>
      </c>
      <c r="BF196" s="141">
        <v>65005</v>
      </c>
      <c r="BG196" s="142" t="s">
        <v>2243</v>
      </c>
      <c r="BH196" s="141" t="s">
        <v>478</v>
      </c>
      <c r="BI196" s="141" t="s">
        <v>176</v>
      </c>
      <c r="BJ196" s="141" t="s">
        <v>2244</v>
      </c>
      <c r="BK196" s="141" t="s">
        <v>461</v>
      </c>
      <c r="BL196" s="141" t="s">
        <v>2245</v>
      </c>
      <c r="BM196" s="141">
        <v>45.617144673271802</v>
      </c>
      <c r="BN196" s="141">
        <v>-73.786320850068805</v>
      </c>
      <c r="BO196" s="141">
        <v>1984</v>
      </c>
      <c r="BP196" s="143" t="s">
        <v>482</v>
      </c>
      <c r="BQ196" s="143" t="s">
        <v>17560</v>
      </c>
      <c r="BU196" s="117"/>
      <c r="BV196" s="117"/>
      <c r="BW196" s="117"/>
      <c r="BX196" s="117"/>
      <c r="BY196" s="117"/>
      <c r="BZ196" s="117"/>
      <c r="CA196" t="str">
        <f t="shared" si="131"/>
        <v/>
      </c>
      <c r="CB196" t="str">
        <f t="shared" si="132"/>
        <v/>
      </c>
      <c r="CC196" t="str">
        <f t="shared" si="133"/>
        <v/>
      </c>
      <c r="CD196" t="str">
        <f t="shared" si="134"/>
        <v/>
      </c>
      <c r="CE196" t="str">
        <f t="shared" si="134"/>
        <v/>
      </c>
      <c r="CF196" t="str">
        <f t="shared" si="134"/>
        <v/>
      </c>
      <c r="CG196">
        <f t="shared" si="135"/>
        <v>0</v>
      </c>
    </row>
    <row r="197" spans="1:85" ht="38.25" customHeight="1" x14ac:dyDescent="0.25">
      <c r="A197" s="1" t="str">
        <f t="shared" si="120"/>
        <v/>
      </c>
      <c r="B197" s="32" t="str">
        <f t="shared" si="121"/>
        <v/>
      </c>
      <c r="C197" s="25" t="str">
        <f t="shared" si="122"/>
        <v/>
      </c>
      <c r="D197" s="25" t="str">
        <f t="shared" si="123"/>
        <v/>
      </c>
      <c r="E197" s="25" t="str">
        <f t="shared" si="124"/>
        <v/>
      </c>
      <c r="F197" s="25" t="str">
        <f t="shared" si="125"/>
        <v/>
      </c>
      <c r="G197" s="108" t="str">
        <f t="shared" si="126"/>
        <v/>
      </c>
      <c r="H197" s="108" t="str">
        <f t="shared" si="127"/>
        <v/>
      </c>
      <c r="I197" s="112" t="str">
        <f t="shared" si="128"/>
        <v/>
      </c>
      <c r="J197" s="112"/>
      <c r="K197" s="112"/>
      <c r="L197" s="113"/>
      <c r="M197" s="113"/>
      <c r="N197" s="224" t="str">
        <f t="shared" si="129"/>
        <v/>
      </c>
      <c r="O197" s="225" t="str">
        <f t="shared" si="130"/>
        <v/>
      </c>
      <c r="Q197" s="6">
        <v>195</v>
      </c>
      <c r="R197" s="47" t="str">
        <f t="shared" si="136"/>
        <v>-195</v>
      </c>
      <c r="S197" s="6"/>
      <c r="T197" s="48" t="str">
        <f t="shared" si="137"/>
        <v/>
      </c>
      <c r="U197" s="49" t="str">
        <f t="shared" si="138"/>
        <v/>
      </c>
      <c r="W197" s="51"/>
      <c r="X197" s="75" t="str">
        <f t="shared" si="139"/>
        <v/>
      </c>
      <c r="Y197" s="71" t="str">
        <f t="shared" si="140"/>
        <v/>
      </c>
      <c r="Z197" s="71" t="str">
        <f t="shared" si="141"/>
        <v/>
      </c>
      <c r="AA197" s="71" t="str">
        <f t="shared" si="142"/>
        <v/>
      </c>
      <c r="AB197" s="71" t="str">
        <f t="shared" si="143"/>
        <v/>
      </c>
      <c r="AC197" s="71" t="str">
        <f t="shared" si="144"/>
        <v/>
      </c>
      <c r="AD197" s="71" t="str">
        <f t="shared" si="145"/>
        <v/>
      </c>
      <c r="AE197" s="78" t="str">
        <f t="shared" si="146"/>
        <v/>
      </c>
      <c r="AF197" s="75" t="str">
        <f t="shared" si="147"/>
        <v/>
      </c>
      <c r="AG197" s="71" t="str">
        <f t="shared" si="148"/>
        <v/>
      </c>
      <c r="AH197" s="71" t="str">
        <f t="shared" si="149"/>
        <v/>
      </c>
      <c r="AI197" s="71" t="str">
        <f t="shared" si="150"/>
        <v/>
      </c>
      <c r="AJ197" s="71" t="str">
        <f t="shared" si="151"/>
        <v/>
      </c>
      <c r="AK197" s="71" t="str">
        <f t="shared" si="152"/>
        <v/>
      </c>
      <c r="AL197" s="71" t="str">
        <f t="shared" si="153"/>
        <v/>
      </c>
      <c r="AM197" s="78" t="str">
        <f t="shared" si="154"/>
        <v/>
      </c>
      <c r="AN197" s="75" t="str">
        <f t="shared" si="155"/>
        <v/>
      </c>
      <c r="AO197" s="71" t="str">
        <f t="shared" si="156"/>
        <v/>
      </c>
      <c r="AP197" s="71" t="str">
        <f t="shared" si="157"/>
        <v/>
      </c>
      <c r="AQ197" s="71" t="str">
        <f t="shared" si="158"/>
        <v/>
      </c>
      <c r="AR197" s="71" t="str">
        <f t="shared" si="159"/>
        <v/>
      </c>
      <c r="AS197" s="71" t="str">
        <f t="shared" si="160"/>
        <v/>
      </c>
      <c r="AT197" s="71" t="str">
        <f t="shared" si="161"/>
        <v/>
      </c>
      <c r="AU197" s="76" t="str">
        <f t="shared" si="162"/>
        <v/>
      </c>
      <c r="BF197" s="141">
        <v>65005</v>
      </c>
      <c r="BG197" s="142" t="s">
        <v>2246</v>
      </c>
      <c r="BH197" s="141" t="s">
        <v>478</v>
      </c>
      <c r="BI197" s="141" t="s">
        <v>176</v>
      </c>
      <c r="BJ197" s="141" t="s">
        <v>2247</v>
      </c>
      <c r="BK197" s="141" t="s">
        <v>1936</v>
      </c>
      <c r="BL197" s="141" t="s">
        <v>2248</v>
      </c>
      <c r="BM197" s="141">
        <v>45.560674716599003</v>
      </c>
      <c r="BN197" s="141">
        <v>-73.678496983481296</v>
      </c>
      <c r="BO197" s="141">
        <v>1952</v>
      </c>
      <c r="BP197" s="143" t="s">
        <v>482</v>
      </c>
      <c r="BQ197" s="143" t="s">
        <v>17560</v>
      </c>
      <c r="BU197" s="117"/>
      <c r="BV197" s="117"/>
      <c r="BW197" s="117"/>
      <c r="BX197" s="117"/>
      <c r="BY197" s="117"/>
      <c r="BZ197" s="117"/>
      <c r="CA197" t="str">
        <f t="shared" si="131"/>
        <v/>
      </c>
      <c r="CB197" t="str">
        <f t="shared" si="132"/>
        <v/>
      </c>
      <c r="CC197" t="str">
        <f t="shared" si="133"/>
        <v/>
      </c>
      <c r="CD197" t="str">
        <f t="shared" si="134"/>
        <v/>
      </c>
      <c r="CE197" t="str">
        <f t="shared" si="134"/>
        <v/>
      </c>
      <c r="CF197" t="str">
        <f t="shared" si="134"/>
        <v/>
      </c>
      <c r="CG197">
        <f t="shared" si="135"/>
        <v>0</v>
      </c>
    </row>
    <row r="198" spans="1:85" ht="38.25" customHeight="1" x14ac:dyDescent="0.25">
      <c r="A198" s="1" t="str">
        <f t="shared" si="120"/>
        <v/>
      </c>
      <c r="B198" s="32" t="str">
        <f t="shared" si="121"/>
        <v/>
      </c>
      <c r="C198" s="25" t="str">
        <f t="shared" si="122"/>
        <v/>
      </c>
      <c r="D198" s="25" t="str">
        <f t="shared" si="123"/>
        <v/>
      </c>
      <c r="E198" s="25" t="str">
        <f t="shared" si="124"/>
        <v/>
      </c>
      <c r="F198" s="25" t="str">
        <f t="shared" si="125"/>
        <v/>
      </c>
      <c r="G198" s="108" t="str">
        <f t="shared" si="126"/>
        <v/>
      </c>
      <c r="H198" s="108" t="str">
        <f t="shared" si="127"/>
        <v/>
      </c>
      <c r="I198" s="112" t="str">
        <f t="shared" si="128"/>
        <v/>
      </c>
      <c r="J198" s="112"/>
      <c r="K198" s="112"/>
      <c r="L198" s="113"/>
      <c r="M198" s="113"/>
      <c r="N198" s="224" t="str">
        <f t="shared" si="129"/>
        <v/>
      </c>
      <c r="O198" s="225" t="str">
        <f t="shared" si="130"/>
        <v/>
      </c>
      <c r="Q198" s="6">
        <v>196</v>
      </c>
      <c r="R198" s="47" t="str">
        <f t="shared" si="136"/>
        <v>-196</v>
      </c>
      <c r="S198" s="6"/>
      <c r="T198" s="48" t="str">
        <f t="shared" si="137"/>
        <v/>
      </c>
      <c r="U198" s="49" t="str">
        <f t="shared" si="138"/>
        <v/>
      </c>
      <c r="W198" s="51"/>
      <c r="X198" s="75" t="str">
        <f t="shared" si="139"/>
        <v/>
      </c>
      <c r="Y198" s="71" t="str">
        <f t="shared" si="140"/>
        <v/>
      </c>
      <c r="Z198" s="71" t="str">
        <f t="shared" si="141"/>
        <v/>
      </c>
      <c r="AA198" s="71" t="str">
        <f t="shared" si="142"/>
        <v/>
      </c>
      <c r="AB198" s="71" t="str">
        <f t="shared" si="143"/>
        <v/>
      </c>
      <c r="AC198" s="71" t="str">
        <f t="shared" si="144"/>
        <v/>
      </c>
      <c r="AD198" s="71" t="str">
        <f t="shared" si="145"/>
        <v/>
      </c>
      <c r="AE198" s="78" t="str">
        <f t="shared" si="146"/>
        <v/>
      </c>
      <c r="AF198" s="75" t="str">
        <f t="shared" si="147"/>
        <v/>
      </c>
      <c r="AG198" s="71" t="str">
        <f t="shared" si="148"/>
        <v/>
      </c>
      <c r="AH198" s="71" t="str">
        <f t="shared" si="149"/>
        <v/>
      </c>
      <c r="AI198" s="71" t="str">
        <f t="shared" si="150"/>
        <v/>
      </c>
      <c r="AJ198" s="71" t="str">
        <f t="shared" si="151"/>
        <v/>
      </c>
      <c r="AK198" s="71" t="str">
        <f t="shared" si="152"/>
        <v/>
      </c>
      <c r="AL198" s="71" t="str">
        <f t="shared" si="153"/>
        <v/>
      </c>
      <c r="AM198" s="78" t="str">
        <f t="shared" si="154"/>
        <v/>
      </c>
      <c r="AN198" s="75" t="str">
        <f t="shared" si="155"/>
        <v/>
      </c>
      <c r="AO198" s="71" t="str">
        <f t="shared" si="156"/>
        <v/>
      </c>
      <c r="AP198" s="71" t="str">
        <f t="shared" si="157"/>
        <v/>
      </c>
      <c r="AQ198" s="71" t="str">
        <f t="shared" si="158"/>
        <v/>
      </c>
      <c r="AR198" s="71" t="str">
        <f t="shared" si="159"/>
        <v/>
      </c>
      <c r="AS198" s="71" t="str">
        <f t="shared" si="160"/>
        <v/>
      </c>
      <c r="AT198" s="71" t="str">
        <f t="shared" si="161"/>
        <v/>
      </c>
      <c r="AU198" s="76" t="str">
        <f t="shared" si="162"/>
        <v/>
      </c>
      <c r="BF198" s="141">
        <v>73020</v>
      </c>
      <c r="BG198" s="142" t="s">
        <v>2570</v>
      </c>
      <c r="BH198" s="141" t="s">
        <v>478</v>
      </c>
      <c r="BI198" s="141" t="s">
        <v>176</v>
      </c>
      <c r="BJ198" s="141" t="s">
        <v>2571</v>
      </c>
      <c r="BK198" s="141" t="s">
        <v>1708</v>
      </c>
      <c r="BL198" s="141" t="s">
        <v>2572</v>
      </c>
      <c r="BM198" s="141">
        <v>45.648581966304</v>
      </c>
      <c r="BN198" s="141">
        <v>-73.772617304948</v>
      </c>
      <c r="BO198" s="141">
        <v>1962</v>
      </c>
      <c r="BP198" s="143" t="s">
        <v>24008</v>
      </c>
      <c r="BQ198" s="143" t="s">
        <v>17560</v>
      </c>
      <c r="BU198" s="117"/>
      <c r="BV198" s="117"/>
      <c r="BW198" s="117"/>
      <c r="BX198" s="117"/>
      <c r="BY198" s="117"/>
      <c r="BZ198" s="117"/>
      <c r="CA198" t="str">
        <f t="shared" si="131"/>
        <v/>
      </c>
      <c r="CB198" t="str">
        <f t="shared" si="132"/>
        <v/>
      </c>
      <c r="CC198" t="str">
        <f t="shared" si="133"/>
        <v/>
      </c>
      <c r="CD198" t="str">
        <f t="shared" si="134"/>
        <v/>
      </c>
      <c r="CE198" t="str">
        <f t="shared" si="134"/>
        <v/>
      </c>
      <c r="CF198" t="str">
        <f t="shared" si="134"/>
        <v/>
      </c>
      <c r="CG198">
        <f t="shared" si="135"/>
        <v>0</v>
      </c>
    </row>
    <row r="199" spans="1:85" ht="38.25" customHeight="1" x14ac:dyDescent="0.25">
      <c r="A199" s="1" t="str">
        <f t="shared" si="120"/>
        <v/>
      </c>
      <c r="B199" s="32" t="str">
        <f t="shared" si="121"/>
        <v/>
      </c>
      <c r="C199" s="25" t="str">
        <f t="shared" si="122"/>
        <v/>
      </c>
      <c r="D199" s="25" t="str">
        <f t="shared" si="123"/>
        <v/>
      </c>
      <c r="E199" s="25" t="str">
        <f t="shared" si="124"/>
        <v/>
      </c>
      <c r="F199" s="25" t="str">
        <f t="shared" si="125"/>
        <v/>
      </c>
      <c r="G199" s="108" t="str">
        <f t="shared" si="126"/>
        <v/>
      </c>
      <c r="H199" s="108" t="str">
        <f t="shared" si="127"/>
        <v/>
      </c>
      <c r="I199" s="112" t="str">
        <f t="shared" si="128"/>
        <v/>
      </c>
      <c r="J199" s="112"/>
      <c r="K199" s="112"/>
      <c r="L199" s="113"/>
      <c r="M199" s="113"/>
      <c r="N199" s="224" t="str">
        <f t="shared" si="129"/>
        <v/>
      </c>
      <c r="O199" s="225" t="str">
        <f t="shared" si="130"/>
        <v/>
      </c>
      <c r="Q199" s="6">
        <v>197</v>
      </c>
      <c r="R199" s="47" t="str">
        <f t="shared" si="136"/>
        <v>-197</v>
      </c>
      <c r="S199" s="6"/>
      <c r="T199" s="48" t="str">
        <f t="shared" si="137"/>
        <v/>
      </c>
      <c r="U199" s="49" t="str">
        <f t="shared" si="138"/>
        <v/>
      </c>
      <c r="W199" s="51"/>
      <c r="X199" s="75" t="str">
        <f t="shared" si="139"/>
        <v/>
      </c>
      <c r="Y199" s="71" t="str">
        <f t="shared" si="140"/>
        <v/>
      </c>
      <c r="Z199" s="71" t="str">
        <f t="shared" si="141"/>
        <v/>
      </c>
      <c r="AA199" s="71" t="str">
        <f t="shared" si="142"/>
        <v/>
      </c>
      <c r="AB199" s="71" t="str">
        <f t="shared" si="143"/>
        <v/>
      </c>
      <c r="AC199" s="71" t="str">
        <f t="shared" si="144"/>
        <v/>
      </c>
      <c r="AD199" s="71" t="str">
        <f t="shared" si="145"/>
        <v/>
      </c>
      <c r="AE199" s="78" t="str">
        <f t="shared" si="146"/>
        <v/>
      </c>
      <c r="AF199" s="75" t="str">
        <f t="shared" si="147"/>
        <v/>
      </c>
      <c r="AG199" s="71" t="str">
        <f t="shared" si="148"/>
        <v/>
      </c>
      <c r="AH199" s="71" t="str">
        <f t="shared" si="149"/>
        <v/>
      </c>
      <c r="AI199" s="71" t="str">
        <f t="shared" si="150"/>
        <v/>
      </c>
      <c r="AJ199" s="71" t="str">
        <f t="shared" si="151"/>
        <v/>
      </c>
      <c r="AK199" s="71" t="str">
        <f t="shared" si="152"/>
        <v/>
      </c>
      <c r="AL199" s="71" t="str">
        <f t="shared" si="153"/>
        <v/>
      </c>
      <c r="AM199" s="78" t="str">
        <f t="shared" si="154"/>
        <v/>
      </c>
      <c r="AN199" s="75" t="str">
        <f t="shared" si="155"/>
        <v/>
      </c>
      <c r="AO199" s="71" t="str">
        <f t="shared" si="156"/>
        <v/>
      </c>
      <c r="AP199" s="71" t="str">
        <f t="shared" si="157"/>
        <v/>
      </c>
      <c r="AQ199" s="71" t="str">
        <f t="shared" si="158"/>
        <v/>
      </c>
      <c r="AR199" s="71" t="str">
        <f t="shared" si="159"/>
        <v/>
      </c>
      <c r="AS199" s="71" t="str">
        <f t="shared" si="160"/>
        <v/>
      </c>
      <c r="AT199" s="71" t="str">
        <f t="shared" si="161"/>
        <v/>
      </c>
      <c r="AU199" s="76" t="str">
        <f t="shared" si="162"/>
        <v/>
      </c>
      <c r="BF199" s="141">
        <v>64015</v>
      </c>
      <c r="BG199" s="142" t="s">
        <v>2445</v>
      </c>
      <c r="BH199" s="141" t="s">
        <v>478</v>
      </c>
      <c r="BI199" s="141" t="s">
        <v>177</v>
      </c>
      <c r="BJ199" s="141" t="s">
        <v>2446</v>
      </c>
      <c r="BK199" s="141" t="s">
        <v>2447</v>
      </c>
      <c r="BL199" s="141" t="s">
        <v>2448</v>
      </c>
      <c r="BM199" s="141">
        <v>45.72128</v>
      </c>
      <c r="BN199" s="141">
        <v>-73.620954999999995</v>
      </c>
      <c r="BO199" s="141">
        <v>2011</v>
      </c>
      <c r="BP199" s="143" t="s">
        <v>23991</v>
      </c>
      <c r="BQ199" s="143" t="s">
        <v>17560</v>
      </c>
      <c r="BU199" s="117"/>
      <c r="BV199" s="117"/>
      <c r="BW199" s="117"/>
      <c r="BX199" s="117"/>
      <c r="BY199" s="117"/>
      <c r="BZ199" s="117"/>
      <c r="CA199" t="str">
        <f t="shared" si="131"/>
        <v/>
      </c>
      <c r="CB199" t="str">
        <f t="shared" si="132"/>
        <v/>
      </c>
      <c r="CC199" t="str">
        <f t="shared" si="133"/>
        <v/>
      </c>
      <c r="CD199" t="str">
        <f t="shared" si="134"/>
        <v/>
      </c>
      <c r="CE199" t="str">
        <f t="shared" si="134"/>
        <v/>
      </c>
      <c r="CF199" t="str">
        <f t="shared" si="134"/>
        <v/>
      </c>
      <c r="CG199">
        <f t="shared" si="135"/>
        <v>0</v>
      </c>
    </row>
    <row r="200" spans="1:85" ht="38.25" customHeight="1" x14ac:dyDescent="0.25">
      <c r="A200" s="1" t="str">
        <f t="shared" si="120"/>
        <v/>
      </c>
      <c r="B200" s="32" t="str">
        <f t="shared" si="121"/>
        <v/>
      </c>
      <c r="C200" s="25" t="str">
        <f t="shared" si="122"/>
        <v/>
      </c>
      <c r="D200" s="25" t="str">
        <f t="shared" si="123"/>
        <v/>
      </c>
      <c r="E200" s="25" t="str">
        <f t="shared" si="124"/>
        <v/>
      </c>
      <c r="F200" s="25" t="str">
        <f t="shared" si="125"/>
        <v/>
      </c>
      <c r="G200" s="108" t="str">
        <f t="shared" si="126"/>
        <v/>
      </c>
      <c r="H200" s="108" t="str">
        <f t="shared" si="127"/>
        <v/>
      </c>
      <c r="I200" s="112" t="str">
        <f t="shared" si="128"/>
        <v/>
      </c>
      <c r="J200" s="112"/>
      <c r="K200" s="112"/>
      <c r="L200" s="113"/>
      <c r="M200" s="113"/>
      <c r="N200" s="224" t="str">
        <f t="shared" si="129"/>
        <v/>
      </c>
      <c r="O200" s="225" t="str">
        <f t="shared" si="130"/>
        <v/>
      </c>
      <c r="Q200" s="6">
        <v>198</v>
      </c>
      <c r="R200" s="47" t="str">
        <f t="shared" si="136"/>
        <v>-198</v>
      </c>
      <c r="S200" s="6"/>
      <c r="T200" s="48" t="str">
        <f t="shared" si="137"/>
        <v/>
      </c>
      <c r="U200" s="49" t="str">
        <f t="shared" si="138"/>
        <v/>
      </c>
      <c r="W200" s="51"/>
      <c r="X200" s="75" t="str">
        <f t="shared" si="139"/>
        <v/>
      </c>
      <c r="Y200" s="71" t="str">
        <f t="shared" si="140"/>
        <v/>
      </c>
      <c r="Z200" s="71" t="str">
        <f t="shared" si="141"/>
        <v/>
      </c>
      <c r="AA200" s="71" t="str">
        <f t="shared" si="142"/>
        <v/>
      </c>
      <c r="AB200" s="71" t="str">
        <f t="shared" si="143"/>
        <v/>
      </c>
      <c r="AC200" s="71" t="str">
        <f t="shared" si="144"/>
        <v/>
      </c>
      <c r="AD200" s="71" t="str">
        <f t="shared" si="145"/>
        <v/>
      </c>
      <c r="AE200" s="78" t="str">
        <f t="shared" si="146"/>
        <v/>
      </c>
      <c r="AF200" s="75" t="str">
        <f t="shared" si="147"/>
        <v/>
      </c>
      <c r="AG200" s="71" t="str">
        <f t="shared" si="148"/>
        <v/>
      </c>
      <c r="AH200" s="71" t="str">
        <f t="shared" si="149"/>
        <v/>
      </c>
      <c r="AI200" s="71" t="str">
        <f t="shared" si="150"/>
        <v/>
      </c>
      <c r="AJ200" s="71" t="str">
        <f t="shared" si="151"/>
        <v/>
      </c>
      <c r="AK200" s="71" t="str">
        <f t="shared" si="152"/>
        <v/>
      </c>
      <c r="AL200" s="71" t="str">
        <f t="shared" si="153"/>
        <v/>
      </c>
      <c r="AM200" s="78" t="str">
        <f t="shared" si="154"/>
        <v/>
      </c>
      <c r="AN200" s="75" t="str">
        <f t="shared" si="155"/>
        <v/>
      </c>
      <c r="AO200" s="71" t="str">
        <f t="shared" si="156"/>
        <v/>
      </c>
      <c r="AP200" s="71" t="str">
        <f t="shared" si="157"/>
        <v/>
      </c>
      <c r="AQ200" s="71" t="str">
        <f t="shared" si="158"/>
        <v/>
      </c>
      <c r="AR200" s="71" t="str">
        <f t="shared" si="159"/>
        <v/>
      </c>
      <c r="AS200" s="71" t="str">
        <f t="shared" si="160"/>
        <v/>
      </c>
      <c r="AT200" s="71" t="str">
        <f t="shared" si="161"/>
        <v/>
      </c>
      <c r="AU200" s="76" t="str">
        <f t="shared" si="162"/>
        <v/>
      </c>
      <c r="BF200" s="141">
        <v>64015</v>
      </c>
      <c r="BG200" s="142" t="s">
        <v>2449</v>
      </c>
      <c r="BH200" s="141" t="s">
        <v>180</v>
      </c>
      <c r="BI200" s="141" t="s">
        <v>178</v>
      </c>
      <c r="BJ200" s="141" t="s">
        <v>2450</v>
      </c>
      <c r="BK200" s="141" t="s">
        <v>2282</v>
      </c>
      <c r="BL200" s="141" t="s">
        <v>2451</v>
      </c>
      <c r="BM200" s="141">
        <v>45.721316896662898</v>
      </c>
      <c r="BN200" s="141">
        <v>-73.577752296931905</v>
      </c>
      <c r="BO200" s="141">
        <v>2010</v>
      </c>
      <c r="BP200" s="143" t="s">
        <v>484</v>
      </c>
      <c r="BQ200" s="143" t="s">
        <v>17560</v>
      </c>
      <c r="BU200" s="117"/>
      <c r="BV200" s="117"/>
      <c r="BW200" s="117"/>
      <c r="BX200" s="117"/>
      <c r="BY200" s="117"/>
      <c r="BZ200" s="117"/>
      <c r="CA200" t="str">
        <f t="shared" si="131"/>
        <v/>
      </c>
      <c r="CB200" t="str">
        <f t="shared" si="132"/>
        <v/>
      </c>
      <c r="CC200" t="str">
        <f t="shared" si="133"/>
        <v/>
      </c>
      <c r="CD200" t="str">
        <f t="shared" si="134"/>
        <v/>
      </c>
      <c r="CE200" t="str">
        <f t="shared" si="134"/>
        <v/>
      </c>
      <c r="CF200" t="str">
        <f t="shared" si="134"/>
        <v/>
      </c>
      <c r="CG200">
        <f t="shared" si="135"/>
        <v>0</v>
      </c>
    </row>
    <row r="201" spans="1:85" ht="38.25" customHeight="1" x14ac:dyDescent="0.25">
      <c r="A201" s="1" t="str">
        <f t="shared" si="120"/>
        <v/>
      </c>
      <c r="B201" s="32" t="str">
        <f t="shared" si="121"/>
        <v/>
      </c>
      <c r="C201" s="25" t="str">
        <f t="shared" si="122"/>
        <v/>
      </c>
      <c r="D201" s="25" t="str">
        <f t="shared" si="123"/>
        <v/>
      </c>
      <c r="E201" s="25" t="str">
        <f t="shared" si="124"/>
        <v/>
      </c>
      <c r="F201" s="25" t="str">
        <f t="shared" si="125"/>
        <v/>
      </c>
      <c r="G201" s="108" t="str">
        <f t="shared" si="126"/>
        <v/>
      </c>
      <c r="H201" s="108" t="str">
        <f t="shared" si="127"/>
        <v/>
      </c>
      <c r="I201" s="112" t="str">
        <f t="shared" si="128"/>
        <v/>
      </c>
      <c r="J201" s="112"/>
      <c r="K201" s="112"/>
      <c r="L201" s="113"/>
      <c r="M201" s="113"/>
      <c r="N201" s="224" t="str">
        <f t="shared" si="129"/>
        <v/>
      </c>
      <c r="O201" s="225" t="str">
        <f t="shared" si="130"/>
        <v/>
      </c>
      <c r="Q201" s="6">
        <v>199</v>
      </c>
      <c r="R201" s="47" t="str">
        <f t="shared" si="136"/>
        <v>-199</v>
      </c>
      <c r="S201" s="6"/>
      <c r="T201" s="48" t="str">
        <f t="shared" si="137"/>
        <v/>
      </c>
      <c r="U201" s="49" t="str">
        <f t="shared" si="138"/>
        <v/>
      </c>
      <c r="W201" s="51"/>
      <c r="X201" s="75" t="str">
        <f t="shared" si="139"/>
        <v/>
      </c>
      <c r="Y201" s="71" t="str">
        <f t="shared" si="140"/>
        <v/>
      </c>
      <c r="Z201" s="71" t="str">
        <f t="shared" si="141"/>
        <v/>
      </c>
      <c r="AA201" s="71" t="str">
        <f t="shared" si="142"/>
        <v/>
      </c>
      <c r="AB201" s="71" t="str">
        <f t="shared" si="143"/>
        <v/>
      </c>
      <c r="AC201" s="71" t="str">
        <f t="shared" si="144"/>
        <v/>
      </c>
      <c r="AD201" s="71" t="str">
        <f t="shared" si="145"/>
        <v/>
      </c>
      <c r="AE201" s="78" t="str">
        <f t="shared" si="146"/>
        <v/>
      </c>
      <c r="AF201" s="75" t="str">
        <f t="shared" si="147"/>
        <v/>
      </c>
      <c r="AG201" s="71" t="str">
        <f t="shared" si="148"/>
        <v/>
      </c>
      <c r="AH201" s="71" t="str">
        <f t="shared" si="149"/>
        <v/>
      </c>
      <c r="AI201" s="71" t="str">
        <f t="shared" si="150"/>
        <v/>
      </c>
      <c r="AJ201" s="71" t="str">
        <f t="shared" si="151"/>
        <v/>
      </c>
      <c r="AK201" s="71" t="str">
        <f t="shared" si="152"/>
        <v/>
      </c>
      <c r="AL201" s="71" t="str">
        <f t="shared" si="153"/>
        <v/>
      </c>
      <c r="AM201" s="78" t="str">
        <f t="shared" si="154"/>
        <v/>
      </c>
      <c r="AN201" s="75" t="str">
        <f t="shared" si="155"/>
        <v/>
      </c>
      <c r="AO201" s="71" t="str">
        <f t="shared" si="156"/>
        <v/>
      </c>
      <c r="AP201" s="71" t="str">
        <f t="shared" si="157"/>
        <v/>
      </c>
      <c r="AQ201" s="71" t="str">
        <f t="shared" si="158"/>
        <v/>
      </c>
      <c r="AR201" s="71" t="str">
        <f t="shared" si="159"/>
        <v/>
      </c>
      <c r="AS201" s="71" t="str">
        <f t="shared" si="160"/>
        <v/>
      </c>
      <c r="AT201" s="71" t="str">
        <f t="shared" si="161"/>
        <v/>
      </c>
      <c r="AU201" s="76" t="str">
        <f t="shared" si="162"/>
        <v/>
      </c>
      <c r="BF201" s="141">
        <v>73020</v>
      </c>
      <c r="BG201" s="142" t="s">
        <v>2573</v>
      </c>
      <c r="BH201" s="141" t="s">
        <v>180</v>
      </c>
      <c r="BI201" s="141" t="s">
        <v>191</v>
      </c>
      <c r="BJ201" s="141" t="s">
        <v>2574</v>
      </c>
      <c r="BK201" s="141" t="s">
        <v>2575</v>
      </c>
      <c r="BL201" s="141" t="s">
        <v>2576</v>
      </c>
      <c r="BM201" s="141">
        <v>45.637639999999998</v>
      </c>
      <c r="BN201" s="141">
        <v>-73.78398</v>
      </c>
      <c r="BO201" s="141">
        <v>1970</v>
      </c>
      <c r="BP201" s="143" t="s">
        <v>24009</v>
      </c>
      <c r="BQ201" s="143" t="s">
        <v>17560</v>
      </c>
      <c r="BU201" s="117"/>
      <c r="BV201" s="117"/>
      <c r="BW201" s="117"/>
      <c r="BX201" s="117"/>
      <c r="BY201" s="117"/>
      <c r="BZ201" s="117"/>
      <c r="CA201" t="str">
        <f t="shared" si="131"/>
        <v/>
      </c>
      <c r="CB201" t="str">
        <f t="shared" si="132"/>
        <v/>
      </c>
      <c r="CC201" t="str">
        <f t="shared" si="133"/>
        <v/>
      </c>
      <c r="CD201" t="str">
        <f t="shared" si="134"/>
        <v/>
      </c>
      <c r="CE201" t="str">
        <f t="shared" si="134"/>
        <v/>
      </c>
      <c r="CF201" t="str">
        <f t="shared" si="134"/>
        <v/>
      </c>
      <c r="CG201">
        <f t="shared" si="135"/>
        <v>0</v>
      </c>
    </row>
    <row r="202" spans="1:85" ht="38.25" customHeight="1" x14ac:dyDescent="0.25">
      <c r="A202" s="1" t="str">
        <f t="shared" si="120"/>
        <v/>
      </c>
      <c r="B202" s="32" t="str">
        <f t="shared" si="121"/>
        <v/>
      </c>
      <c r="C202" s="25" t="str">
        <f t="shared" si="122"/>
        <v/>
      </c>
      <c r="D202" s="25" t="str">
        <f t="shared" si="123"/>
        <v/>
      </c>
      <c r="E202" s="25" t="str">
        <f t="shared" si="124"/>
        <v/>
      </c>
      <c r="F202" s="25" t="str">
        <f t="shared" si="125"/>
        <v/>
      </c>
      <c r="G202" s="108" t="str">
        <f t="shared" si="126"/>
        <v/>
      </c>
      <c r="H202" s="108" t="str">
        <f t="shared" si="127"/>
        <v/>
      </c>
      <c r="I202" s="112" t="str">
        <f t="shared" si="128"/>
        <v/>
      </c>
      <c r="J202" s="112"/>
      <c r="K202" s="112"/>
      <c r="L202" s="113"/>
      <c r="M202" s="113"/>
      <c r="N202" s="224" t="str">
        <f t="shared" si="129"/>
        <v/>
      </c>
      <c r="O202" s="225" t="str">
        <f t="shared" si="130"/>
        <v/>
      </c>
      <c r="Q202" s="6">
        <v>200</v>
      </c>
      <c r="R202" s="47" t="str">
        <f t="shared" si="136"/>
        <v>-200</v>
      </c>
      <c r="S202" s="6"/>
      <c r="T202" s="48" t="str">
        <f t="shared" si="137"/>
        <v/>
      </c>
      <c r="U202" s="49" t="str">
        <f t="shared" si="138"/>
        <v/>
      </c>
      <c r="W202" s="51"/>
      <c r="X202" s="75" t="str">
        <f t="shared" si="139"/>
        <v/>
      </c>
      <c r="Y202" s="71" t="str">
        <f t="shared" si="140"/>
        <v/>
      </c>
      <c r="Z202" s="71" t="str">
        <f t="shared" si="141"/>
        <v/>
      </c>
      <c r="AA202" s="71" t="str">
        <f t="shared" si="142"/>
        <v/>
      </c>
      <c r="AB202" s="71" t="str">
        <f t="shared" si="143"/>
        <v/>
      </c>
      <c r="AC202" s="71" t="str">
        <f t="shared" si="144"/>
        <v/>
      </c>
      <c r="AD202" s="71" t="str">
        <f t="shared" si="145"/>
        <v/>
      </c>
      <c r="AE202" s="78" t="str">
        <f t="shared" si="146"/>
        <v/>
      </c>
      <c r="AF202" s="75" t="str">
        <f t="shared" si="147"/>
        <v/>
      </c>
      <c r="AG202" s="71" t="str">
        <f t="shared" si="148"/>
        <v/>
      </c>
      <c r="AH202" s="71" t="str">
        <f t="shared" si="149"/>
        <v/>
      </c>
      <c r="AI202" s="71" t="str">
        <f t="shared" si="150"/>
        <v/>
      </c>
      <c r="AJ202" s="71" t="str">
        <f t="shared" si="151"/>
        <v/>
      </c>
      <c r="AK202" s="71" t="str">
        <f t="shared" si="152"/>
        <v/>
      </c>
      <c r="AL202" s="71" t="str">
        <f t="shared" si="153"/>
        <v/>
      </c>
      <c r="AM202" s="78" t="str">
        <f t="shared" si="154"/>
        <v/>
      </c>
      <c r="AN202" s="75" t="str">
        <f t="shared" si="155"/>
        <v/>
      </c>
      <c r="AO202" s="71" t="str">
        <f t="shared" si="156"/>
        <v/>
      </c>
      <c r="AP202" s="71" t="str">
        <f t="shared" si="157"/>
        <v/>
      </c>
      <c r="AQ202" s="71" t="str">
        <f t="shared" si="158"/>
        <v/>
      </c>
      <c r="AR202" s="71" t="str">
        <f t="shared" si="159"/>
        <v/>
      </c>
      <c r="AS202" s="71" t="str">
        <f t="shared" si="160"/>
        <v/>
      </c>
      <c r="AT202" s="71" t="str">
        <f t="shared" si="161"/>
        <v/>
      </c>
      <c r="AU202" s="76" t="str">
        <f t="shared" si="162"/>
        <v/>
      </c>
      <c r="BF202" s="141">
        <v>73020</v>
      </c>
      <c r="BG202" s="142" t="s">
        <v>2577</v>
      </c>
      <c r="BH202" s="141" t="s">
        <v>180</v>
      </c>
      <c r="BI202" s="141" t="s">
        <v>191</v>
      </c>
      <c r="BJ202" s="141" t="s">
        <v>2578</v>
      </c>
      <c r="BK202" s="141" t="s">
        <v>1682</v>
      </c>
      <c r="BL202" s="141" t="s">
        <v>2579</v>
      </c>
      <c r="BM202" s="141">
        <v>45.637630000000001</v>
      </c>
      <c r="BN202" s="141">
        <v>-73.786649999999995</v>
      </c>
      <c r="BO202" s="141">
        <v>1970</v>
      </c>
      <c r="BP202" s="143" t="s">
        <v>24010</v>
      </c>
      <c r="BQ202" s="143" t="s">
        <v>17560</v>
      </c>
      <c r="BU202" s="117"/>
      <c r="BV202" s="117"/>
      <c r="BW202" s="117"/>
      <c r="BX202" s="117"/>
      <c r="BY202" s="117"/>
      <c r="BZ202" s="117"/>
      <c r="CA202" t="str">
        <f t="shared" si="131"/>
        <v/>
      </c>
      <c r="CB202" t="str">
        <f t="shared" si="132"/>
        <v/>
      </c>
      <c r="CC202" t="str">
        <f t="shared" si="133"/>
        <v/>
      </c>
      <c r="CD202" t="str">
        <f t="shared" si="134"/>
        <v/>
      </c>
      <c r="CE202" t="str">
        <f t="shared" si="134"/>
        <v/>
      </c>
      <c r="CF202" t="str">
        <f t="shared" si="134"/>
        <v/>
      </c>
      <c r="CG202">
        <f t="shared" si="135"/>
        <v>0</v>
      </c>
    </row>
    <row r="203" spans="1:85" ht="38.25" customHeight="1" x14ac:dyDescent="0.25">
      <c r="A203" s="1" t="str">
        <f t="shared" si="120"/>
        <v/>
      </c>
      <c r="B203" s="32" t="str">
        <f t="shared" si="121"/>
        <v/>
      </c>
      <c r="C203" s="25" t="str">
        <f t="shared" si="122"/>
        <v/>
      </c>
      <c r="D203" s="25" t="str">
        <f t="shared" si="123"/>
        <v/>
      </c>
      <c r="E203" s="25" t="str">
        <f t="shared" si="124"/>
        <v/>
      </c>
      <c r="F203" s="25" t="str">
        <f t="shared" si="125"/>
        <v/>
      </c>
      <c r="G203" s="108" t="str">
        <f t="shared" si="126"/>
        <v/>
      </c>
      <c r="H203" s="108" t="str">
        <f t="shared" si="127"/>
        <v/>
      </c>
      <c r="I203" s="112" t="str">
        <f t="shared" si="128"/>
        <v/>
      </c>
      <c r="J203" s="112"/>
      <c r="K203" s="112"/>
      <c r="L203" s="113"/>
      <c r="M203" s="113"/>
      <c r="N203" s="224" t="str">
        <f t="shared" si="129"/>
        <v/>
      </c>
      <c r="O203" s="225" t="str">
        <f t="shared" si="130"/>
        <v/>
      </c>
      <c r="Q203" s="6">
        <v>201</v>
      </c>
      <c r="R203" s="47" t="str">
        <f t="shared" si="136"/>
        <v>-201</v>
      </c>
      <c r="S203" s="6"/>
      <c r="T203" s="48" t="str">
        <f t="shared" si="137"/>
        <v/>
      </c>
      <c r="U203" s="49" t="str">
        <f t="shared" si="138"/>
        <v/>
      </c>
      <c r="W203" s="51"/>
      <c r="X203" s="75" t="str">
        <f t="shared" si="139"/>
        <v/>
      </c>
      <c r="Y203" s="71" t="str">
        <f t="shared" si="140"/>
        <v/>
      </c>
      <c r="Z203" s="71" t="str">
        <f t="shared" si="141"/>
        <v/>
      </c>
      <c r="AA203" s="71" t="str">
        <f t="shared" si="142"/>
        <v/>
      </c>
      <c r="AB203" s="71" t="str">
        <f t="shared" si="143"/>
        <v/>
      </c>
      <c r="AC203" s="71" t="str">
        <f t="shared" si="144"/>
        <v/>
      </c>
      <c r="AD203" s="71" t="str">
        <f t="shared" si="145"/>
        <v/>
      </c>
      <c r="AE203" s="78" t="str">
        <f t="shared" si="146"/>
        <v/>
      </c>
      <c r="AF203" s="75" t="str">
        <f t="shared" si="147"/>
        <v/>
      </c>
      <c r="AG203" s="71" t="str">
        <f t="shared" si="148"/>
        <v/>
      </c>
      <c r="AH203" s="71" t="str">
        <f t="shared" si="149"/>
        <v/>
      </c>
      <c r="AI203" s="71" t="str">
        <f t="shared" si="150"/>
        <v/>
      </c>
      <c r="AJ203" s="71" t="str">
        <f t="shared" si="151"/>
        <v/>
      </c>
      <c r="AK203" s="71" t="str">
        <f t="shared" si="152"/>
        <v/>
      </c>
      <c r="AL203" s="71" t="str">
        <f t="shared" si="153"/>
        <v/>
      </c>
      <c r="AM203" s="78" t="str">
        <f t="shared" si="154"/>
        <v/>
      </c>
      <c r="AN203" s="75" t="str">
        <f t="shared" si="155"/>
        <v/>
      </c>
      <c r="AO203" s="71" t="str">
        <f t="shared" si="156"/>
        <v/>
      </c>
      <c r="AP203" s="71" t="str">
        <f t="shared" si="157"/>
        <v/>
      </c>
      <c r="AQ203" s="71" t="str">
        <f t="shared" si="158"/>
        <v/>
      </c>
      <c r="AR203" s="71" t="str">
        <f t="shared" si="159"/>
        <v/>
      </c>
      <c r="AS203" s="71" t="str">
        <f t="shared" si="160"/>
        <v/>
      </c>
      <c r="AT203" s="71" t="str">
        <f t="shared" si="161"/>
        <v/>
      </c>
      <c r="AU203" s="76" t="str">
        <f t="shared" si="162"/>
        <v/>
      </c>
      <c r="BF203" s="141">
        <v>73020</v>
      </c>
      <c r="BG203" s="142" t="s">
        <v>2580</v>
      </c>
      <c r="BH203" s="141" t="s">
        <v>180</v>
      </c>
      <c r="BI203" s="141" t="s">
        <v>191</v>
      </c>
      <c r="BJ203" s="141" t="s">
        <v>2581</v>
      </c>
      <c r="BK203" s="141" t="s">
        <v>2582</v>
      </c>
      <c r="BL203" s="141" t="s">
        <v>2581</v>
      </c>
      <c r="BM203" s="141">
        <v>45.631019999999999</v>
      </c>
      <c r="BN203" s="141">
        <v>-73.795699999999997</v>
      </c>
      <c r="BO203" s="141">
        <v>1970</v>
      </c>
      <c r="BP203" s="143" t="s">
        <v>24011</v>
      </c>
      <c r="BQ203" s="143" t="s">
        <v>17560</v>
      </c>
      <c r="BU203" s="117"/>
      <c r="BV203" s="117"/>
      <c r="BW203" s="117"/>
      <c r="BX203" s="117"/>
      <c r="BY203" s="117"/>
      <c r="BZ203" s="117"/>
      <c r="CA203" t="str">
        <f t="shared" si="131"/>
        <v/>
      </c>
      <c r="CB203" t="str">
        <f t="shared" si="132"/>
        <v/>
      </c>
      <c r="CC203" t="str">
        <f t="shared" si="133"/>
        <v/>
      </c>
      <c r="CD203" t="str">
        <f t="shared" si="134"/>
        <v/>
      </c>
      <c r="CE203" t="str">
        <f t="shared" si="134"/>
        <v/>
      </c>
      <c r="CF203" t="str">
        <f t="shared" si="134"/>
        <v/>
      </c>
      <c r="CG203">
        <f t="shared" si="135"/>
        <v>0</v>
      </c>
    </row>
    <row r="204" spans="1:85" ht="38.25" customHeight="1" x14ac:dyDescent="0.25">
      <c r="A204" s="1" t="str">
        <f t="shared" si="120"/>
        <v/>
      </c>
      <c r="B204" s="32" t="str">
        <f t="shared" si="121"/>
        <v/>
      </c>
      <c r="C204" s="25" t="str">
        <f t="shared" si="122"/>
        <v/>
      </c>
      <c r="D204" s="25" t="str">
        <f t="shared" si="123"/>
        <v/>
      </c>
      <c r="E204" s="25" t="str">
        <f t="shared" si="124"/>
        <v/>
      </c>
      <c r="F204" s="25" t="str">
        <f t="shared" si="125"/>
        <v/>
      </c>
      <c r="G204" s="108" t="str">
        <f t="shared" si="126"/>
        <v/>
      </c>
      <c r="H204" s="108" t="str">
        <f t="shared" si="127"/>
        <v/>
      </c>
      <c r="I204" s="112" t="str">
        <f t="shared" si="128"/>
        <v/>
      </c>
      <c r="J204" s="112"/>
      <c r="K204" s="112"/>
      <c r="L204" s="113"/>
      <c r="M204" s="113"/>
      <c r="N204" s="224" t="str">
        <f t="shared" si="129"/>
        <v/>
      </c>
      <c r="O204" s="225" t="str">
        <f t="shared" si="130"/>
        <v/>
      </c>
      <c r="Q204" s="6">
        <v>202</v>
      </c>
      <c r="R204" s="47" t="str">
        <f t="shared" si="136"/>
        <v>-202</v>
      </c>
      <c r="S204" s="6"/>
      <c r="T204" s="48" t="str">
        <f t="shared" si="137"/>
        <v/>
      </c>
      <c r="U204" s="49" t="str">
        <f t="shared" si="138"/>
        <v/>
      </c>
      <c r="W204" s="51"/>
      <c r="X204" s="75" t="str">
        <f t="shared" si="139"/>
        <v/>
      </c>
      <c r="Y204" s="71" t="str">
        <f t="shared" si="140"/>
        <v/>
      </c>
      <c r="Z204" s="71" t="str">
        <f t="shared" si="141"/>
        <v/>
      </c>
      <c r="AA204" s="71" t="str">
        <f t="shared" si="142"/>
        <v/>
      </c>
      <c r="AB204" s="71" t="str">
        <f t="shared" si="143"/>
        <v/>
      </c>
      <c r="AC204" s="71" t="str">
        <f t="shared" si="144"/>
        <v/>
      </c>
      <c r="AD204" s="71" t="str">
        <f t="shared" si="145"/>
        <v/>
      </c>
      <c r="AE204" s="78" t="str">
        <f t="shared" si="146"/>
        <v/>
      </c>
      <c r="AF204" s="75" t="str">
        <f t="shared" si="147"/>
        <v/>
      </c>
      <c r="AG204" s="71" t="str">
        <f t="shared" si="148"/>
        <v/>
      </c>
      <c r="AH204" s="71" t="str">
        <f t="shared" si="149"/>
        <v/>
      </c>
      <c r="AI204" s="71" t="str">
        <f t="shared" si="150"/>
        <v/>
      </c>
      <c r="AJ204" s="71" t="str">
        <f t="shared" si="151"/>
        <v/>
      </c>
      <c r="AK204" s="71" t="str">
        <f t="shared" si="152"/>
        <v/>
      </c>
      <c r="AL204" s="71" t="str">
        <f t="shared" si="153"/>
        <v/>
      </c>
      <c r="AM204" s="78" t="str">
        <f t="shared" si="154"/>
        <v/>
      </c>
      <c r="AN204" s="75" t="str">
        <f t="shared" si="155"/>
        <v/>
      </c>
      <c r="AO204" s="71" t="str">
        <f t="shared" si="156"/>
        <v/>
      </c>
      <c r="AP204" s="71" t="str">
        <f t="shared" si="157"/>
        <v/>
      </c>
      <c r="AQ204" s="71" t="str">
        <f t="shared" si="158"/>
        <v/>
      </c>
      <c r="AR204" s="71" t="str">
        <f t="shared" si="159"/>
        <v/>
      </c>
      <c r="AS204" s="71" t="str">
        <f t="shared" si="160"/>
        <v/>
      </c>
      <c r="AT204" s="71" t="str">
        <f t="shared" si="161"/>
        <v/>
      </c>
      <c r="AU204" s="76" t="str">
        <f t="shared" si="162"/>
        <v/>
      </c>
      <c r="BF204" s="141">
        <v>67035</v>
      </c>
      <c r="BG204" s="142" t="s">
        <v>2770</v>
      </c>
      <c r="BH204" s="141" t="s">
        <v>180</v>
      </c>
      <c r="BI204" s="141" t="s">
        <v>178</v>
      </c>
      <c r="BJ204" s="141"/>
      <c r="BK204" s="141" t="s">
        <v>2771</v>
      </c>
      <c r="BL204" s="141" t="s">
        <v>2165</v>
      </c>
      <c r="BM204" s="141">
        <v>45.40475</v>
      </c>
      <c r="BN204" s="141">
        <v>-73.556690000000003</v>
      </c>
      <c r="BO204" s="141">
        <v>1989</v>
      </c>
      <c r="BP204" s="143" t="s">
        <v>24033</v>
      </c>
      <c r="BQ204" s="143" t="s">
        <v>26794</v>
      </c>
      <c r="BU204" s="117"/>
      <c r="BV204" s="117"/>
      <c r="BW204" s="117"/>
      <c r="BX204" s="117"/>
      <c r="BY204" s="117"/>
      <c r="BZ204" s="117"/>
      <c r="CA204" t="str">
        <f t="shared" si="131"/>
        <v/>
      </c>
      <c r="CB204" t="str">
        <f t="shared" si="132"/>
        <v/>
      </c>
      <c r="CC204" t="str">
        <f t="shared" si="133"/>
        <v/>
      </c>
      <c r="CD204" t="str">
        <f t="shared" si="134"/>
        <v/>
      </c>
      <c r="CE204" t="str">
        <f t="shared" si="134"/>
        <v/>
      </c>
      <c r="CF204" t="str">
        <f t="shared" si="134"/>
        <v/>
      </c>
      <c r="CG204">
        <f t="shared" si="135"/>
        <v>0</v>
      </c>
    </row>
    <row r="205" spans="1:85" ht="38.25" customHeight="1" x14ac:dyDescent="0.25">
      <c r="A205" s="1" t="str">
        <f t="shared" ref="A205:A268" si="163">IF(B205="","",R195)</f>
        <v/>
      </c>
      <c r="B205" s="32" t="str">
        <f t="shared" ref="B205:B268" si="164">IF(IF(ISERROR(VLOOKUP((Code_geo&amp;"-"&amp;Q195),BD_IP_2014,2,FALSE)),"",(VLOOKUP((Code_geo&amp;"-"&amp;Q195),BD_IP_2014,2,FALSE)))=0,"",IF(ISERROR(VLOOKUP((Code_geo&amp;"-"&amp;Q195),BD_IP_2014,2,FALSE)),"",(VLOOKUP((Code_geo&amp;"-"&amp;Q195),BD_IP_2014,2,FALSE))))</f>
        <v/>
      </c>
      <c r="C205" s="25" t="str">
        <f t="shared" ref="C205:C268" si="165">IF(IF(ISERROR(VLOOKUP((Code_geo&amp;"-"&amp;Q195),BD_IP_2014,3,FALSE)),"",(VLOOKUP((Code_geo&amp;"-"&amp;Q195),BD_IP_2014,3,FALSE)))=0,"",IF(ISERROR(VLOOKUP((Code_geo&amp;"-"&amp;Q195),BD_IP_2014,3,FALSE)),"",(VLOOKUP((Code_geo&amp;"-"&amp;Q195),BD_IP_2014,3,FALSE))))</f>
        <v/>
      </c>
      <c r="D205" s="25" t="str">
        <f t="shared" ref="D205:D268" si="166">IF(IF(ISERROR(VLOOKUP((Code_geo&amp;"-"&amp;Q195),BD_IP_2014,4,FALSE)),"",(VLOOKUP((Code_geo&amp;"-"&amp;Q195),BD_IP_2014,4,FALSE)))=0,"",IF(ISERROR(VLOOKUP((Code_geo&amp;"-"&amp;Q195),BD_IP_2014,4,FALSE)),"",(VLOOKUP((Code_geo&amp;"-"&amp;Q195),BD_IP_2014,4,FALSE))))</f>
        <v/>
      </c>
      <c r="E205" s="25" t="str">
        <f t="shared" ref="E205:E268" si="167">IF(IF(ISERROR(VLOOKUP((Code_geo&amp;"-"&amp;Q195),BD_IP_2014,5,FALSE)),"",(VLOOKUP((Code_geo&amp;"-"&amp;Q195),BD_IP_2014,5,FALSE)))=0,"",IF(ISERROR(VLOOKUP((Code_geo&amp;"-"&amp;Q195),BD_IP_2014,5,FALSE)),"",(VLOOKUP((Code_geo&amp;"-"&amp;Q195),BD_IP_2014,5,FALSE))))</f>
        <v/>
      </c>
      <c r="F205" s="25" t="str">
        <f t="shared" ref="F205:F268" si="168">IF(IF(ISERROR(VLOOKUP((Code_geo&amp;"-"&amp;Q195),BD_IP_2014,6,FALSE)),"",(VLOOKUP((Code_geo&amp;"-"&amp;Q195),BD_IP_2014,6,FALSE)))=0,"",IF(ISERROR(VLOOKUP((Code_geo&amp;"-"&amp;Q195),BD_IP_2014,6,FALSE)),"",(VLOOKUP((Code_geo&amp;"-"&amp;Q195),BD_IP_2014,6,FALSE))))</f>
        <v/>
      </c>
      <c r="G205" s="108" t="str">
        <f t="shared" ref="G205:G268" si="169">IF(ISERROR(VLOOKUP((Code_geo&amp;"-"&amp;Q195),BD_IP_2014,7,FALSE)),"",(VLOOKUP((Code_geo&amp;"-"&amp;Q195),BD_IP_2014,7,FALSE)))</f>
        <v/>
      </c>
      <c r="H205" s="108" t="str">
        <f t="shared" ref="H205:H268" si="170">IF(ISERROR(VLOOKUP((Code_geo&amp;"-"&amp;Q195),BD_IP_2014,8,FALSE)),"",(VLOOKUP((Code_geo&amp;"-"&amp;Q195),BD_IP_2014,8,FALSE)))</f>
        <v/>
      </c>
      <c r="I205" s="112" t="str">
        <f t="shared" ref="I205:I268" si="171">IF(ISERROR(VLOOKUP((Code_geo&amp;"-"&amp;Q195),BD_IP_2014,9,FALSE)),"",(VLOOKUP((Code_geo&amp;"-"&amp;Q195),BD_IP_2014,9,FALSE)))</f>
        <v/>
      </c>
      <c r="J205" s="112"/>
      <c r="K205" s="112"/>
      <c r="L205" s="113"/>
      <c r="M205" s="113"/>
      <c r="N205" s="224" t="str">
        <f t="shared" ref="N205:N268" si="172">IF(IF(ISERROR(VLOOKUP((Code_geo&amp;"-"&amp;Q195),BD_IP_2014,10,FALSE)),"",(VLOOKUP((Code_geo&amp;"-"&amp;Q195),BD_IP_2014,10,FALSE)))=0,"",IF(ISERROR(VLOOKUP((Code_geo&amp;"-"&amp;Q195),BD_IP_2014,10,FALSE)),"",(VLOOKUP((Code_geo&amp;"-"&amp;Q195),BD_IP_2014,10,FALSE))))</f>
        <v/>
      </c>
      <c r="O205" s="225" t="str">
        <f t="shared" si="130"/>
        <v/>
      </c>
      <c r="Q205" s="6">
        <v>203</v>
      </c>
      <c r="R205" s="47" t="str">
        <f t="shared" si="136"/>
        <v>-203</v>
      </c>
      <c r="S205" s="6"/>
      <c r="T205" s="48" t="str">
        <f t="shared" si="137"/>
        <v/>
      </c>
      <c r="U205" s="49" t="str">
        <f t="shared" si="138"/>
        <v/>
      </c>
      <c r="W205" s="51"/>
      <c r="X205" s="75" t="str">
        <f t="shared" si="139"/>
        <v/>
      </c>
      <c r="Y205" s="71" t="str">
        <f t="shared" si="140"/>
        <v/>
      </c>
      <c r="Z205" s="71" t="str">
        <f t="shared" si="141"/>
        <v/>
      </c>
      <c r="AA205" s="71" t="str">
        <f t="shared" si="142"/>
        <v/>
      </c>
      <c r="AB205" s="71" t="str">
        <f t="shared" si="143"/>
        <v/>
      </c>
      <c r="AC205" s="71" t="str">
        <f t="shared" si="144"/>
        <v/>
      </c>
      <c r="AD205" s="71" t="str">
        <f t="shared" si="145"/>
        <v/>
      </c>
      <c r="AE205" s="78" t="str">
        <f t="shared" si="146"/>
        <v/>
      </c>
      <c r="AF205" s="75" t="str">
        <f t="shared" si="147"/>
        <v/>
      </c>
      <c r="AG205" s="71" t="str">
        <f t="shared" si="148"/>
        <v/>
      </c>
      <c r="AH205" s="71" t="str">
        <f t="shared" si="149"/>
        <v/>
      </c>
      <c r="AI205" s="71" t="str">
        <f t="shared" si="150"/>
        <v/>
      </c>
      <c r="AJ205" s="71" t="str">
        <f t="shared" si="151"/>
        <v/>
      </c>
      <c r="AK205" s="71" t="str">
        <f t="shared" si="152"/>
        <v/>
      </c>
      <c r="AL205" s="71" t="str">
        <f t="shared" si="153"/>
        <v/>
      </c>
      <c r="AM205" s="78" t="str">
        <f t="shared" si="154"/>
        <v/>
      </c>
      <c r="AN205" s="75" t="str">
        <f t="shared" si="155"/>
        <v/>
      </c>
      <c r="AO205" s="71" t="str">
        <f t="shared" si="156"/>
        <v/>
      </c>
      <c r="AP205" s="71" t="str">
        <f t="shared" si="157"/>
        <v/>
      </c>
      <c r="AQ205" s="71" t="str">
        <f t="shared" si="158"/>
        <v/>
      </c>
      <c r="AR205" s="71" t="str">
        <f t="shared" si="159"/>
        <v/>
      </c>
      <c r="AS205" s="71" t="str">
        <f t="shared" si="160"/>
        <v/>
      </c>
      <c r="AT205" s="71" t="str">
        <f t="shared" si="161"/>
        <v/>
      </c>
      <c r="AU205" s="76" t="str">
        <f t="shared" si="162"/>
        <v/>
      </c>
      <c r="BF205" s="141">
        <v>67035</v>
      </c>
      <c r="BG205" s="142" t="s">
        <v>2772</v>
      </c>
      <c r="BH205" s="141" t="s">
        <v>180</v>
      </c>
      <c r="BI205" s="141" t="s">
        <v>191</v>
      </c>
      <c r="BJ205" s="141"/>
      <c r="BK205" s="141" t="s">
        <v>2771</v>
      </c>
      <c r="BL205" s="141" t="s">
        <v>2165</v>
      </c>
      <c r="BM205" s="141">
        <v>45.40475</v>
      </c>
      <c r="BN205" s="141">
        <v>-73.556690000000003</v>
      </c>
      <c r="BO205" s="141">
        <v>1989</v>
      </c>
      <c r="BP205" s="143" t="s">
        <v>24034</v>
      </c>
      <c r="BQ205" s="143" t="s">
        <v>26794</v>
      </c>
      <c r="BU205" s="117"/>
      <c r="BV205" s="117"/>
      <c r="BW205" s="117"/>
      <c r="BX205" s="117"/>
      <c r="BY205" s="117"/>
      <c r="BZ205" s="117"/>
      <c r="CA205" t="str">
        <f t="shared" si="131"/>
        <v/>
      </c>
      <c r="CB205" t="str">
        <f t="shared" si="132"/>
        <v/>
      </c>
      <c r="CC205" t="str">
        <f t="shared" si="133"/>
        <v/>
      </c>
      <c r="CD205" t="str">
        <f t="shared" si="134"/>
        <v/>
      </c>
      <c r="CE205" t="str">
        <f t="shared" si="134"/>
        <v/>
      </c>
      <c r="CF205" t="str">
        <f t="shared" si="134"/>
        <v/>
      </c>
      <c r="CG205">
        <f t="shared" si="135"/>
        <v>0</v>
      </c>
    </row>
    <row r="206" spans="1:85" ht="38.25" customHeight="1" x14ac:dyDescent="0.25">
      <c r="A206" s="1" t="str">
        <f t="shared" si="163"/>
        <v/>
      </c>
      <c r="B206" s="32" t="str">
        <f t="shared" si="164"/>
        <v/>
      </c>
      <c r="C206" s="25" t="str">
        <f t="shared" si="165"/>
        <v/>
      </c>
      <c r="D206" s="25" t="str">
        <f t="shared" si="166"/>
        <v/>
      </c>
      <c r="E206" s="25" t="str">
        <f t="shared" si="167"/>
        <v/>
      </c>
      <c r="F206" s="25" t="str">
        <f t="shared" si="168"/>
        <v/>
      </c>
      <c r="G206" s="108" t="str">
        <f t="shared" si="169"/>
        <v/>
      </c>
      <c r="H206" s="108" t="str">
        <f t="shared" si="170"/>
        <v/>
      </c>
      <c r="I206" s="112" t="str">
        <f t="shared" si="171"/>
        <v/>
      </c>
      <c r="J206" s="112"/>
      <c r="K206" s="112"/>
      <c r="L206" s="113"/>
      <c r="M206" s="113"/>
      <c r="N206" s="224" t="str">
        <f t="shared" si="172"/>
        <v/>
      </c>
      <c r="O206" s="225" t="str">
        <f t="shared" ref="O206:O269" si="173">IF(OR(B206="",C206="",G206="",H206="",I206="",AND(J206="",BW206=FALSE),AND(K206="",BX206=FALSE),AND(L206="",BY206=FALSE),AND(M206="",BZ206=FALSE)),"",(IF(AND(100&gt;=CG206,CG206&gt;80),"A",IF(AND(80&gt;=CG206,CG206&gt;60),"B",IF(AND(60&gt;=CG206,CG206&gt;40),"C",IF(AND(40&gt;=CG206,CG206&gt;20),"D","E"))))))</f>
        <v/>
      </c>
      <c r="Q206" s="6">
        <v>204</v>
      </c>
      <c r="R206" s="47" t="str">
        <f t="shared" si="136"/>
        <v>-204</v>
      </c>
      <c r="S206" s="6"/>
      <c r="T206" s="48" t="str">
        <f t="shared" si="137"/>
        <v/>
      </c>
      <c r="U206" s="49" t="str">
        <f t="shared" si="138"/>
        <v/>
      </c>
      <c r="W206" s="51"/>
      <c r="X206" s="75" t="str">
        <f t="shared" si="139"/>
        <v/>
      </c>
      <c r="Y206" s="71" t="str">
        <f t="shared" si="140"/>
        <v/>
      </c>
      <c r="Z206" s="71" t="str">
        <f t="shared" si="141"/>
        <v/>
      </c>
      <c r="AA206" s="71" t="str">
        <f t="shared" si="142"/>
        <v/>
      </c>
      <c r="AB206" s="71" t="str">
        <f t="shared" si="143"/>
        <v/>
      </c>
      <c r="AC206" s="71" t="str">
        <f t="shared" si="144"/>
        <v/>
      </c>
      <c r="AD206" s="71" t="str">
        <f t="shared" si="145"/>
        <v/>
      </c>
      <c r="AE206" s="78" t="str">
        <f t="shared" si="146"/>
        <v/>
      </c>
      <c r="AF206" s="75" t="str">
        <f t="shared" si="147"/>
        <v/>
      </c>
      <c r="AG206" s="71" t="str">
        <f t="shared" si="148"/>
        <v/>
      </c>
      <c r="AH206" s="71" t="str">
        <f t="shared" si="149"/>
        <v/>
      </c>
      <c r="AI206" s="71" t="str">
        <f t="shared" si="150"/>
        <v/>
      </c>
      <c r="AJ206" s="71" t="str">
        <f t="shared" si="151"/>
        <v/>
      </c>
      <c r="AK206" s="71" t="str">
        <f t="shared" si="152"/>
        <v/>
      </c>
      <c r="AL206" s="71" t="str">
        <f t="shared" si="153"/>
        <v/>
      </c>
      <c r="AM206" s="78" t="str">
        <f t="shared" si="154"/>
        <v/>
      </c>
      <c r="AN206" s="75" t="str">
        <f t="shared" si="155"/>
        <v/>
      </c>
      <c r="AO206" s="71" t="str">
        <f t="shared" si="156"/>
        <v/>
      </c>
      <c r="AP206" s="71" t="str">
        <f t="shared" si="157"/>
        <v/>
      </c>
      <c r="AQ206" s="71" t="str">
        <f t="shared" si="158"/>
        <v/>
      </c>
      <c r="AR206" s="71" t="str">
        <f t="shared" si="159"/>
        <v/>
      </c>
      <c r="AS206" s="71" t="str">
        <f t="shared" si="160"/>
        <v/>
      </c>
      <c r="AT206" s="71" t="str">
        <f t="shared" si="161"/>
        <v/>
      </c>
      <c r="AU206" s="76" t="str">
        <f t="shared" si="162"/>
        <v/>
      </c>
      <c r="BF206" s="141">
        <v>69010</v>
      </c>
      <c r="BG206" s="142" t="s">
        <v>2754</v>
      </c>
      <c r="BH206" s="141" t="s">
        <v>478</v>
      </c>
      <c r="BI206" s="141" t="s">
        <v>176</v>
      </c>
      <c r="BJ206" s="141" t="s">
        <v>2755</v>
      </c>
      <c r="BK206" s="141" t="s">
        <v>2756</v>
      </c>
      <c r="BL206" s="141" t="s">
        <v>2757</v>
      </c>
      <c r="BM206" s="141">
        <v>45.032128</v>
      </c>
      <c r="BN206" s="141">
        <v>-73.918852999999999</v>
      </c>
      <c r="BO206" s="141">
        <v>2011</v>
      </c>
      <c r="BP206" s="143"/>
      <c r="BQ206" s="143" t="s">
        <v>17560</v>
      </c>
      <c r="BU206" s="117"/>
      <c r="BV206" s="117"/>
      <c r="BW206" s="117"/>
      <c r="BX206" s="117"/>
      <c r="BY206" s="117"/>
      <c r="BZ206" s="117"/>
      <c r="CA206" t="str">
        <f t="shared" ref="CA206:CA213" si="174">IF(BU206=TRUE,15,"")</f>
        <v/>
      </c>
      <c r="CB206" t="str">
        <f t="shared" ref="CB206:CB213" si="175">IF(BV206=TRUE,25,"")</f>
        <v/>
      </c>
      <c r="CC206" t="str">
        <f t="shared" ref="CC206:CC213" si="176">IF(BW206=TRUE,15,"")</f>
        <v/>
      </c>
      <c r="CD206" t="str">
        <f t="shared" ref="CD206:CF213" si="177">IF(BX206=TRUE,15,"")</f>
        <v/>
      </c>
      <c r="CE206" t="str">
        <f t="shared" si="177"/>
        <v/>
      </c>
      <c r="CF206" t="str">
        <f t="shared" si="177"/>
        <v/>
      </c>
      <c r="CG206">
        <f t="shared" ref="CG206:CG213" si="178">SUM(CA206:CF206)</f>
        <v>0</v>
      </c>
    </row>
    <row r="207" spans="1:85" ht="38.25" customHeight="1" x14ac:dyDescent="0.25">
      <c r="A207" s="1" t="str">
        <f t="shared" si="163"/>
        <v/>
      </c>
      <c r="B207" s="32" t="str">
        <f t="shared" si="164"/>
        <v/>
      </c>
      <c r="C207" s="25" t="str">
        <f t="shared" si="165"/>
        <v/>
      </c>
      <c r="D207" s="25" t="str">
        <f t="shared" si="166"/>
        <v/>
      </c>
      <c r="E207" s="25" t="str">
        <f t="shared" si="167"/>
        <v/>
      </c>
      <c r="F207" s="25" t="str">
        <f t="shared" si="168"/>
        <v/>
      </c>
      <c r="G207" s="108" t="str">
        <f t="shared" si="169"/>
        <v/>
      </c>
      <c r="H207" s="108" t="str">
        <f t="shared" si="170"/>
        <v/>
      </c>
      <c r="I207" s="112" t="str">
        <f t="shared" si="171"/>
        <v/>
      </c>
      <c r="J207" s="112"/>
      <c r="K207" s="112"/>
      <c r="L207" s="113"/>
      <c r="M207" s="113"/>
      <c r="N207" s="224" t="str">
        <f t="shared" si="172"/>
        <v/>
      </c>
      <c r="O207" s="225" t="str">
        <f t="shared" si="173"/>
        <v/>
      </c>
      <c r="Q207" s="6">
        <v>205</v>
      </c>
      <c r="R207" s="47" t="str">
        <f t="shared" si="136"/>
        <v>-205</v>
      </c>
      <c r="S207" s="6"/>
      <c r="T207" s="48" t="str">
        <f t="shared" si="137"/>
        <v/>
      </c>
      <c r="U207" s="49" t="str">
        <f t="shared" si="138"/>
        <v/>
      </c>
      <c r="W207" s="51"/>
      <c r="X207" s="75" t="str">
        <f t="shared" si="139"/>
        <v/>
      </c>
      <c r="Y207" s="71" t="str">
        <f t="shared" si="140"/>
        <v/>
      </c>
      <c r="Z207" s="71" t="str">
        <f t="shared" si="141"/>
        <v/>
      </c>
      <c r="AA207" s="71" t="str">
        <f t="shared" si="142"/>
        <v/>
      </c>
      <c r="AB207" s="71" t="str">
        <f t="shared" si="143"/>
        <v/>
      </c>
      <c r="AC207" s="71" t="str">
        <f t="shared" si="144"/>
        <v/>
      </c>
      <c r="AD207" s="71" t="str">
        <f t="shared" si="145"/>
        <v/>
      </c>
      <c r="AE207" s="78" t="str">
        <f t="shared" si="146"/>
        <v/>
      </c>
      <c r="AF207" s="75" t="str">
        <f t="shared" si="147"/>
        <v/>
      </c>
      <c r="AG207" s="71" t="str">
        <f t="shared" si="148"/>
        <v/>
      </c>
      <c r="AH207" s="71" t="str">
        <f t="shared" si="149"/>
        <v/>
      </c>
      <c r="AI207" s="71" t="str">
        <f t="shared" si="150"/>
        <v/>
      </c>
      <c r="AJ207" s="71" t="str">
        <f t="shared" si="151"/>
        <v/>
      </c>
      <c r="AK207" s="71" t="str">
        <f t="shared" si="152"/>
        <v/>
      </c>
      <c r="AL207" s="71" t="str">
        <f t="shared" si="153"/>
        <v/>
      </c>
      <c r="AM207" s="78" t="str">
        <f t="shared" si="154"/>
        <v/>
      </c>
      <c r="AN207" s="75" t="str">
        <f t="shared" si="155"/>
        <v/>
      </c>
      <c r="AO207" s="71" t="str">
        <f t="shared" si="156"/>
        <v/>
      </c>
      <c r="AP207" s="71" t="str">
        <f t="shared" si="157"/>
        <v/>
      </c>
      <c r="AQ207" s="71" t="str">
        <f t="shared" si="158"/>
        <v/>
      </c>
      <c r="AR207" s="71" t="str">
        <f t="shared" si="159"/>
        <v/>
      </c>
      <c r="AS207" s="71" t="str">
        <f t="shared" si="160"/>
        <v/>
      </c>
      <c r="AT207" s="71" t="str">
        <f t="shared" si="161"/>
        <v/>
      </c>
      <c r="AU207" s="76" t="str">
        <f t="shared" si="162"/>
        <v/>
      </c>
      <c r="BF207" s="141">
        <v>69010</v>
      </c>
      <c r="BG207" s="142" t="s">
        <v>2758</v>
      </c>
      <c r="BH207" s="141" t="s">
        <v>478</v>
      </c>
      <c r="BI207" s="141" t="s">
        <v>177</v>
      </c>
      <c r="BJ207" s="141" t="s">
        <v>177</v>
      </c>
      <c r="BK207" s="141" t="s">
        <v>2759</v>
      </c>
      <c r="BL207" s="141" t="s">
        <v>2757</v>
      </c>
      <c r="BM207" s="141">
        <v>45.048144999999998</v>
      </c>
      <c r="BN207" s="141">
        <v>-73.893974</v>
      </c>
      <c r="BO207" s="141">
        <v>2011</v>
      </c>
      <c r="BP207" s="143"/>
      <c r="BQ207" s="143" t="s">
        <v>17560</v>
      </c>
      <c r="BU207" s="117"/>
      <c r="BV207" s="117"/>
      <c r="BW207" s="117"/>
      <c r="BX207" s="117"/>
      <c r="BY207" s="117"/>
      <c r="BZ207" s="117"/>
      <c r="CA207" t="str">
        <f t="shared" si="174"/>
        <v/>
      </c>
      <c r="CB207" t="str">
        <f t="shared" si="175"/>
        <v/>
      </c>
      <c r="CC207" t="str">
        <f t="shared" si="176"/>
        <v/>
      </c>
      <c r="CD207" t="str">
        <f t="shared" si="177"/>
        <v/>
      </c>
      <c r="CE207" t="str">
        <f t="shared" si="177"/>
        <v/>
      </c>
      <c r="CF207" t="str">
        <f t="shared" si="177"/>
        <v/>
      </c>
      <c r="CG207">
        <f t="shared" si="178"/>
        <v>0</v>
      </c>
    </row>
    <row r="208" spans="1:85" ht="38.25" customHeight="1" x14ac:dyDescent="0.25">
      <c r="A208" s="1" t="str">
        <f t="shared" si="163"/>
        <v/>
      </c>
      <c r="B208" s="32" t="str">
        <f t="shared" si="164"/>
        <v/>
      </c>
      <c r="C208" s="25" t="str">
        <f t="shared" si="165"/>
        <v/>
      </c>
      <c r="D208" s="25" t="str">
        <f t="shared" si="166"/>
        <v/>
      </c>
      <c r="E208" s="25" t="str">
        <f t="shared" si="167"/>
        <v/>
      </c>
      <c r="F208" s="25" t="str">
        <f t="shared" si="168"/>
        <v/>
      </c>
      <c r="G208" s="108" t="str">
        <f t="shared" si="169"/>
        <v/>
      </c>
      <c r="H208" s="108" t="str">
        <f t="shared" si="170"/>
        <v/>
      </c>
      <c r="I208" s="112" t="str">
        <f t="shared" si="171"/>
        <v/>
      </c>
      <c r="J208" s="112"/>
      <c r="K208" s="112"/>
      <c r="L208" s="113"/>
      <c r="M208" s="113"/>
      <c r="N208" s="224" t="str">
        <f t="shared" si="172"/>
        <v/>
      </c>
      <c r="O208" s="225" t="str">
        <f t="shared" si="173"/>
        <v/>
      </c>
      <c r="Q208" s="6">
        <v>206</v>
      </c>
      <c r="R208" s="47" t="str">
        <f t="shared" si="136"/>
        <v>-206</v>
      </c>
      <c r="S208" s="6"/>
      <c r="T208" s="48" t="str">
        <f t="shared" si="137"/>
        <v/>
      </c>
      <c r="U208" s="49" t="str">
        <f t="shared" si="138"/>
        <v/>
      </c>
      <c r="W208" s="51"/>
      <c r="X208" s="75" t="str">
        <f t="shared" si="139"/>
        <v/>
      </c>
      <c r="Y208" s="71" t="str">
        <f t="shared" si="140"/>
        <v/>
      </c>
      <c r="Z208" s="71" t="str">
        <f t="shared" si="141"/>
        <v/>
      </c>
      <c r="AA208" s="71" t="str">
        <f t="shared" si="142"/>
        <v/>
      </c>
      <c r="AB208" s="71" t="str">
        <f t="shared" si="143"/>
        <v/>
      </c>
      <c r="AC208" s="71" t="str">
        <f t="shared" si="144"/>
        <v/>
      </c>
      <c r="AD208" s="71" t="str">
        <f t="shared" si="145"/>
        <v/>
      </c>
      <c r="AE208" s="78" t="str">
        <f t="shared" si="146"/>
        <v/>
      </c>
      <c r="AF208" s="75" t="str">
        <f t="shared" si="147"/>
        <v/>
      </c>
      <c r="AG208" s="71" t="str">
        <f t="shared" si="148"/>
        <v/>
      </c>
      <c r="AH208" s="71" t="str">
        <f t="shared" si="149"/>
        <v/>
      </c>
      <c r="AI208" s="71" t="str">
        <f t="shared" si="150"/>
        <v/>
      </c>
      <c r="AJ208" s="71" t="str">
        <f t="shared" si="151"/>
        <v/>
      </c>
      <c r="AK208" s="71" t="str">
        <f t="shared" si="152"/>
        <v/>
      </c>
      <c r="AL208" s="71" t="str">
        <f t="shared" si="153"/>
        <v/>
      </c>
      <c r="AM208" s="78" t="str">
        <f t="shared" si="154"/>
        <v/>
      </c>
      <c r="AN208" s="75" t="str">
        <f t="shared" si="155"/>
        <v/>
      </c>
      <c r="AO208" s="71" t="str">
        <f t="shared" si="156"/>
        <v/>
      </c>
      <c r="AP208" s="71" t="str">
        <f t="shared" si="157"/>
        <v/>
      </c>
      <c r="AQ208" s="71" t="str">
        <f t="shared" si="158"/>
        <v/>
      </c>
      <c r="AR208" s="71" t="str">
        <f t="shared" si="159"/>
        <v/>
      </c>
      <c r="AS208" s="71" t="str">
        <f t="shared" si="160"/>
        <v/>
      </c>
      <c r="AT208" s="71" t="str">
        <f t="shared" si="161"/>
        <v/>
      </c>
      <c r="AU208" s="76" t="str">
        <f t="shared" si="162"/>
        <v/>
      </c>
      <c r="BF208" s="141">
        <v>69010</v>
      </c>
      <c r="BG208" s="142" t="s">
        <v>2760</v>
      </c>
      <c r="BH208" s="141" t="s">
        <v>478</v>
      </c>
      <c r="BI208" s="141" t="s">
        <v>1268</v>
      </c>
      <c r="BJ208" s="141" t="s">
        <v>2761</v>
      </c>
      <c r="BK208" s="141" t="s">
        <v>2756</v>
      </c>
      <c r="BL208" s="141" t="s">
        <v>2757</v>
      </c>
      <c r="BM208" s="141">
        <v>45.032128</v>
      </c>
      <c r="BN208" s="141">
        <v>-73.918852999999999</v>
      </c>
      <c r="BO208" s="141">
        <v>2013</v>
      </c>
      <c r="BP208" s="143"/>
      <c r="BQ208" s="143" t="s">
        <v>17560</v>
      </c>
      <c r="BU208" s="117"/>
      <c r="BV208" s="117"/>
      <c r="BW208" s="117"/>
      <c r="BX208" s="117"/>
      <c r="BY208" s="117"/>
      <c r="BZ208" s="117"/>
      <c r="CA208" t="str">
        <f t="shared" si="174"/>
        <v/>
      </c>
      <c r="CB208" t="str">
        <f t="shared" si="175"/>
        <v/>
      </c>
      <c r="CC208" t="str">
        <f t="shared" si="176"/>
        <v/>
      </c>
      <c r="CD208" t="str">
        <f t="shared" si="177"/>
        <v/>
      </c>
      <c r="CE208" t="str">
        <f t="shared" si="177"/>
        <v/>
      </c>
      <c r="CF208" t="str">
        <f t="shared" si="177"/>
        <v/>
      </c>
      <c r="CG208">
        <f t="shared" si="178"/>
        <v>0</v>
      </c>
    </row>
    <row r="209" spans="1:85" ht="38.25" customHeight="1" x14ac:dyDescent="0.25">
      <c r="A209" s="1" t="str">
        <f t="shared" si="163"/>
        <v/>
      </c>
      <c r="B209" s="32" t="str">
        <f t="shared" si="164"/>
        <v/>
      </c>
      <c r="C209" s="25" t="str">
        <f t="shared" si="165"/>
        <v/>
      </c>
      <c r="D209" s="25" t="str">
        <f t="shared" si="166"/>
        <v/>
      </c>
      <c r="E209" s="25" t="str">
        <f t="shared" si="167"/>
        <v/>
      </c>
      <c r="F209" s="25" t="str">
        <f t="shared" si="168"/>
        <v/>
      </c>
      <c r="G209" s="108" t="str">
        <f t="shared" si="169"/>
        <v/>
      </c>
      <c r="H209" s="108" t="str">
        <f t="shared" si="170"/>
        <v/>
      </c>
      <c r="I209" s="112" t="str">
        <f t="shared" si="171"/>
        <v/>
      </c>
      <c r="J209" s="112"/>
      <c r="K209" s="112"/>
      <c r="L209" s="113"/>
      <c r="M209" s="113"/>
      <c r="N209" s="224" t="str">
        <f t="shared" si="172"/>
        <v/>
      </c>
      <c r="O209" s="225" t="str">
        <f t="shared" si="173"/>
        <v/>
      </c>
      <c r="Q209" s="6">
        <v>207</v>
      </c>
      <c r="R209" s="47" t="str">
        <f t="shared" si="136"/>
        <v>-207</v>
      </c>
      <c r="S209" s="6"/>
      <c r="T209" s="48" t="str">
        <f t="shared" si="137"/>
        <v/>
      </c>
      <c r="U209" s="49" t="str">
        <f t="shared" si="138"/>
        <v/>
      </c>
      <c r="W209" s="51"/>
      <c r="X209" s="75" t="str">
        <f t="shared" si="139"/>
        <v/>
      </c>
      <c r="Y209" s="71" t="str">
        <f t="shared" si="140"/>
        <v/>
      </c>
      <c r="Z209" s="71" t="str">
        <f t="shared" si="141"/>
        <v/>
      </c>
      <c r="AA209" s="71" t="str">
        <f t="shared" si="142"/>
        <v/>
      </c>
      <c r="AB209" s="71" t="str">
        <f t="shared" si="143"/>
        <v/>
      </c>
      <c r="AC209" s="71" t="str">
        <f t="shared" si="144"/>
        <v/>
      </c>
      <c r="AD209" s="71" t="str">
        <f t="shared" si="145"/>
        <v/>
      </c>
      <c r="AE209" s="78" t="str">
        <f t="shared" si="146"/>
        <v/>
      </c>
      <c r="AF209" s="75" t="str">
        <f t="shared" si="147"/>
        <v/>
      </c>
      <c r="AG209" s="71" t="str">
        <f t="shared" si="148"/>
        <v/>
      </c>
      <c r="AH209" s="71" t="str">
        <f t="shared" si="149"/>
        <v/>
      </c>
      <c r="AI209" s="71" t="str">
        <f t="shared" si="150"/>
        <v/>
      </c>
      <c r="AJ209" s="71" t="str">
        <f t="shared" si="151"/>
        <v/>
      </c>
      <c r="AK209" s="71" t="str">
        <f t="shared" si="152"/>
        <v/>
      </c>
      <c r="AL209" s="71" t="str">
        <f t="shared" si="153"/>
        <v/>
      </c>
      <c r="AM209" s="78" t="str">
        <f t="shared" si="154"/>
        <v/>
      </c>
      <c r="AN209" s="75" t="str">
        <f t="shared" si="155"/>
        <v/>
      </c>
      <c r="AO209" s="71" t="str">
        <f t="shared" si="156"/>
        <v/>
      </c>
      <c r="AP209" s="71" t="str">
        <f t="shared" si="157"/>
        <v/>
      </c>
      <c r="AQ209" s="71" t="str">
        <f t="shared" si="158"/>
        <v/>
      </c>
      <c r="AR209" s="71" t="str">
        <f t="shared" si="159"/>
        <v/>
      </c>
      <c r="AS209" s="71" t="str">
        <f t="shared" si="160"/>
        <v/>
      </c>
      <c r="AT209" s="71" t="str">
        <f t="shared" si="161"/>
        <v/>
      </c>
      <c r="AU209" s="76" t="str">
        <f t="shared" si="162"/>
        <v/>
      </c>
      <c r="BF209" s="141">
        <v>69010</v>
      </c>
      <c r="BG209" s="142" t="s">
        <v>2762</v>
      </c>
      <c r="BH209" s="141" t="s">
        <v>478</v>
      </c>
      <c r="BI209" s="141" t="s">
        <v>1268</v>
      </c>
      <c r="BJ209" s="141" t="s">
        <v>2763</v>
      </c>
      <c r="BK209" s="141" t="s">
        <v>2759</v>
      </c>
      <c r="BL209" s="141" t="s">
        <v>2757</v>
      </c>
      <c r="BM209" s="141">
        <v>45.048144999999998</v>
      </c>
      <c r="BN209" s="141">
        <v>-73.893974</v>
      </c>
      <c r="BO209" s="141">
        <v>2013</v>
      </c>
      <c r="BP209" s="143"/>
      <c r="BQ209" s="143" t="s">
        <v>17560</v>
      </c>
      <c r="BU209" s="117"/>
      <c r="BV209" s="117"/>
      <c r="BW209" s="117"/>
      <c r="BX209" s="117"/>
      <c r="BY209" s="117"/>
      <c r="BZ209" s="117"/>
      <c r="CA209" t="str">
        <f t="shared" si="174"/>
        <v/>
      </c>
      <c r="CB209" t="str">
        <f t="shared" si="175"/>
        <v/>
      </c>
      <c r="CC209" t="str">
        <f t="shared" si="176"/>
        <v/>
      </c>
      <c r="CD209" t="str">
        <f t="shared" si="177"/>
        <v/>
      </c>
      <c r="CE209" t="str">
        <f t="shared" si="177"/>
        <v/>
      </c>
      <c r="CF209" t="str">
        <f t="shared" si="177"/>
        <v/>
      </c>
      <c r="CG209">
        <f t="shared" si="178"/>
        <v>0</v>
      </c>
    </row>
    <row r="210" spans="1:85" ht="38.25" customHeight="1" x14ac:dyDescent="0.25">
      <c r="A210" s="1" t="str">
        <f t="shared" si="163"/>
        <v/>
      </c>
      <c r="B210" s="32" t="str">
        <f t="shared" si="164"/>
        <v/>
      </c>
      <c r="C210" s="25" t="str">
        <f t="shared" si="165"/>
        <v/>
      </c>
      <c r="D210" s="25" t="str">
        <f t="shared" si="166"/>
        <v/>
      </c>
      <c r="E210" s="25" t="str">
        <f t="shared" si="167"/>
        <v/>
      </c>
      <c r="F210" s="25" t="str">
        <f t="shared" si="168"/>
        <v/>
      </c>
      <c r="G210" s="108" t="str">
        <f t="shared" si="169"/>
        <v/>
      </c>
      <c r="H210" s="108" t="str">
        <f t="shared" si="170"/>
        <v/>
      </c>
      <c r="I210" s="112" t="str">
        <f t="shared" si="171"/>
        <v/>
      </c>
      <c r="J210" s="112"/>
      <c r="K210" s="112"/>
      <c r="L210" s="113"/>
      <c r="M210" s="113"/>
      <c r="N210" s="224" t="str">
        <f t="shared" si="172"/>
        <v/>
      </c>
      <c r="O210" s="225" t="str">
        <f t="shared" si="173"/>
        <v/>
      </c>
      <c r="Q210" s="6">
        <v>208</v>
      </c>
      <c r="R210" s="47" t="str">
        <f t="shared" si="136"/>
        <v>-208</v>
      </c>
      <c r="S210" s="6"/>
      <c r="T210" s="48" t="str">
        <f t="shared" si="137"/>
        <v/>
      </c>
      <c r="U210" s="49" t="str">
        <f t="shared" si="138"/>
        <v/>
      </c>
      <c r="W210" s="51"/>
      <c r="X210" s="75" t="str">
        <f t="shared" si="139"/>
        <v/>
      </c>
      <c r="Y210" s="71" t="str">
        <f t="shared" si="140"/>
        <v/>
      </c>
      <c r="Z210" s="71" t="str">
        <f t="shared" si="141"/>
        <v/>
      </c>
      <c r="AA210" s="71" t="str">
        <f t="shared" si="142"/>
        <v/>
      </c>
      <c r="AB210" s="71" t="str">
        <f t="shared" si="143"/>
        <v/>
      </c>
      <c r="AC210" s="71" t="str">
        <f t="shared" si="144"/>
        <v/>
      </c>
      <c r="AD210" s="71" t="str">
        <f t="shared" si="145"/>
        <v/>
      </c>
      <c r="AE210" s="78" t="str">
        <f t="shared" si="146"/>
        <v/>
      </c>
      <c r="AF210" s="75" t="str">
        <f t="shared" si="147"/>
        <v/>
      </c>
      <c r="AG210" s="71" t="str">
        <f t="shared" si="148"/>
        <v/>
      </c>
      <c r="AH210" s="71" t="str">
        <f t="shared" si="149"/>
        <v/>
      </c>
      <c r="AI210" s="71" t="str">
        <f t="shared" si="150"/>
        <v/>
      </c>
      <c r="AJ210" s="71" t="str">
        <f t="shared" si="151"/>
        <v/>
      </c>
      <c r="AK210" s="71" t="str">
        <f t="shared" si="152"/>
        <v/>
      </c>
      <c r="AL210" s="71" t="str">
        <f t="shared" si="153"/>
        <v/>
      </c>
      <c r="AM210" s="78" t="str">
        <f t="shared" si="154"/>
        <v/>
      </c>
      <c r="AN210" s="75" t="str">
        <f t="shared" si="155"/>
        <v/>
      </c>
      <c r="AO210" s="71" t="str">
        <f t="shared" si="156"/>
        <v/>
      </c>
      <c r="AP210" s="71" t="str">
        <f t="shared" si="157"/>
        <v/>
      </c>
      <c r="AQ210" s="71" t="str">
        <f t="shared" si="158"/>
        <v/>
      </c>
      <c r="AR210" s="71" t="str">
        <f t="shared" si="159"/>
        <v/>
      </c>
      <c r="AS210" s="71" t="str">
        <f t="shared" si="160"/>
        <v/>
      </c>
      <c r="AT210" s="71" t="str">
        <f t="shared" si="161"/>
        <v/>
      </c>
      <c r="AU210" s="76" t="str">
        <f t="shared" si="162"/>
        <v/>
      </c>
      <c r="BF210" s="141">
        <v>73020</v>
      </c>
      <c r="BG210" s="142" t="s">
        <v>2583</v>
      </c>
      <c r="BH210" s="141" t="s">
        <v>180</v>
      </c>
      <c r="BI210" s="141" t="s">
        <v>191</v>
      </c>
      <c r="BJ210" s="141" t="s">
        <v>2584</v>
      </c>
      <c r="BK210" s="141" t="s">
        <v>2585</v>
      </c>
      <c r="BL210" s="141" t="s">
        <v>2584</v>
      </c>
      <c r="BM210" s="141">
        <v>45.626269999999998</v>
      </c>
      <c r="BN210" s="141">
        <v>-73.800830000000005</v>
      </c>
      <c r="BO210" s="141">
        <v>1970</v>
      </c>
      <c r="BP210" s="143" t="s">
        <v>24012</v>
      </c>
      <c r="BQ210" s="143" t="s">
        <v>17560</v>
      </c>
      <c r="BU210" s="117"/>
      <c r="BV210" s="117"/>
      <c r="BW210" s="117"/>
      <c r="BX210" s="117"/>
      <c r="BY210" s="117"/>
      <c r="BZ210" s="117"/>
      <c r="CA210" t="str">
        <f t="shared" si="174"/>
        <v/>
      </c>
      <c r="CB210" t="str">
        <f t="shared" si="175"/>
        <v/>
      </c>
      <c r="CC210" t="str">
        <f t="shared" si="176"/>
        <v/>
      </c>
      <c r="CD210" t="str">
        <f t="shared" si="177"/>
        <v/>
      </c>
      <c r="CE210" t="str">
        <f t="shared" si="177"/>
        <v/>
      </c>
      <c r="CF210" t="str">
        <f t="shared" si="177"/>
        <v/>
      </c>
      <c r="CG210">
        <f t="shared" si="178"/>
        <v>0</v>
      </c>
    </row>
    <row r="211" spans="1:85" ht="38.25" customHeight="1" x14ac:dyDescent="0.25">
      <c r="A211" s="1" t="str">
        <f t="shared" si="163"/>
        <v/>
      </c>
      <c r="B211" s="32" t="str">
        <f t="shared" si="164"/>
        <v/>
      </c>
      <c r="C211" s="25" t="str">
        <f t="shared" si="165"/>
        <v/>
      </c>
      <c r="D211" s="25" t="str">
        <f t="shared" si="166"/>
        <v/>
      </c>
      <c r="E211" s="25" t="str">
        <f t="shared" si="167"/>
        <v/>
      </c>
      <c r="F211" s="25" t="str">
        <f t="shared" si="168"/>
        <v/>
      </c>
      <c r="G211" s="108" t="str">
        <f t="shared" si="169"/>
        <v/>
      </c>
      <c r="H211" s="108" t="str">
        <f t="shared" si="170"/>
        <v/>
      </c>
      <c r="I211" s="112" t="str">
        <f t="shared" si="171"/>
        <v/>
      </c>
      <c r="J211" s="112"/>
      <c r="K211" s="112"/>
      <c r="L211" s="113"/>
      <c r="M211" s="113"/>
      <c r="N211" s="224" t="str">
        <f t="shared" si="172"/>
        <v/>
      </c>
      <c r="O211" s="225" t="str">
        <f t="shared" si="173"/>
        <v/>
      </c>
      <c r="Q211" s="6">
        <v>209</v>
      </c>
      <c r="R211" s="47" t="str">
        <f t="shared" si="136"/>
        <v>-209</v>
      </c>
      <c r="S211" s="6"/>
      <c r="T211" s="48" t="str">
        <f t="shared" si="137"/>
        <v/>
      </c>
      <c r="U211" s="49" t="str">
        <f t="shared" si="138"/>
        <v/>
      </c>
      <c r="W211" s="51"/>
      <c r="X211" s="75" t="str">
        <f t="shared" si="139"/>
        <v/>
      </c>
      <c r="Y211" s="71" t="str">
        <f t="shared" si="140"/>
        <v/>
      </c>
      <c r="Z211" s="71" t="str">
        <f t="shared" si="141"/>
        <v/>
      </c>
      <c r="AA211" s="71" t="str">
        <f t="shared" si="142"/>
        <v/>
      </c>
      <c r="AB211" s="71" t="str">
        <f t="shared" si="143"/>
        <v/>
      </c>
      <c r="AC211" s="71" t="str">
        <f t="shared" si="144"/>
        <v/>
      </c>
      <c r="AD211" s="71" t="str">
        <f t="shared" si="145"/>
        <v/>
      </c>
      <c r="AE211" s="78" t="str">
        <f t="shared" si="146"/>
        <v/>
      </c>
      <c r="AF211" s="75" t="str">
        <f t="shared" si="147"/>
        <v/>
      </c>
      <c r="AG211" s="71" t="str">
        <f t="shared" si="148"/>
        <v/>
      </c>
      <c r="AH211" s="71" t="str">
        <f t="shared" si="149"/>
        <v/>
      </c>
      <c r="AI211" s="71" t="str">
        <f t="shared" si="150"/>
        <v/>
      </c>
      <c r="AJ211" s="71" t="str">
        <f t="shared" si="151"/>
        <v/>
      </c>
      <c r="AK211" s="71" t="str">
        <f t="shared" si="152"/>
        <v/>
      </c>
      <c r="AL211" s="71" t="str">
        <f t="shared" si="153"/>
        <v/>
      </c>
      <c r="AM211" s="78" t="str">
        <f t="shared" si="154"/>
        <v/>
      </c>
      <c r="AN211" s="75" t="str">
        <f t="shared" si="155"/>
        <v/>
      </c>
      <c r="AO211" s="71" t="str">
        <f t="shared" si="156"/>
        <v/>
      </c>
      <c r="AP211" s="71" t="str">
        <f t="shared" si="157"/>
        <v/>
      </c>
      <c r="AQ211" s="71" t="str">
        <f t="shared" si="158"/>
        <v/>
      </c>
      <c r="AR211" s="71" t="str">
        <f t="shared" si="159"/>
        <v/>
      </c>
      <c r="AS211" s="71" t="str">
        <f t="shared" si="160"/>
        <v/>
      </c>
      <c r="AT211" s="71" t="str">
        <f t="shared" si="161"/>
        <v/>
      </c>
      <c r="AU211" s="76" t="str">
        <f t="shared" si="162"/>
        <v/>
      </c>
      <c r="BF211" s="141">
        <v>73020</v>
      </c>
      <c r="BG211" s="142" t="s">
        <v>2630</v>
      </c>
      <c r="BH211" s="141" t="s">
        <v>180</v>
      </c>
      <c r="BI211" s="141" t="s">
        <v>191</v>
      </c>
      <c r="BJ211" s="141" t="s">
        <v>2631</v>
      </c>
      <c r="BK211" s="141" t="s">
        <v>2128</v>
      </c>
      <c r="BL211" s="141" t="s">
        <v>2631</v>
      </c>
      <c r="BM211" s="141">
        <v>45.621189999999999</v>
      </c>
      <c r="BN211" s="141">
        <v>-73.798599999999993</v>
      </c>
      <c r="BO211" s="141">
        <v>1980</v>
      </c>
      <c r="BP211" s="143" t="s">
        <v>24018</v>
      </c>
      <c r="BQ211" s="143" t="s">
        <v>17560</v>
      </c>
      <c r="BU211" s="117"/>
      <c r="BV211" s="117"/>
      <c r="BW211" s="117"/>
      <c r="BX211" s="117"/>
      <c r="BY211" s="117"/>
      <c r="BZ211" s="117"/>
      <c r="CA211" t="str">
        <f t="shared" si="174"/>
        <v/>
      </c>
      <c r="CB211" t="str">
        <f t="shared" si="175"/>
        <v/>
      </c>
      <c r="CC211" t="str">
        <f t="shared" si="176"/>
        <v/>
      </c>
      <c r="CD211" t="str">
        <f t="shared" si="177"/>
        <v/>
      </c>
      <c r="CE211" t="str">
        <f t="shared" si="177"/>
        <v/>
      </c>
      <c r="CF211" t="str">
        <f t="shared" si="177"/>
        <v/>
      </c>
      <c r="CG211">
        <f t="shared" si="178"/>
        <v>0</v>
      </c>
    </row>
    <row r="212" spans="1:85" ht="38.25" customHeight="1" x14ac:dyDescent="0.25">
      <c r="A212" s="1" t="str">
        <f t="shared" si="163"/>
        <v/>
      </c>
      <c r="B212" s="32" t="str">
        <f t="shared" si="164"/>
        <v/>
      </c>
      <c r="C212" s="25" t="str">
        <f t="shared" si="165"/>
        <v/>
      </c>
      <c r="D212" s="25" t="str">
        <f t="shared" si="166"/>
        <v/>
      </c>
      <c r="E212" s="25" t="str">
        <f t="shared" si="167"/>
        <v/>
      </c>
      <c r="F212" s="25" t="str">
        <f t="shared" si="168"/>
        <v/>
      </c>
      <c r="G212" s="108" t="str">
        <f t="shared" si="169"/>
        <v/>
      </c>
      <c r="H212" s="108" t="str">
        <f t="shared" si="170"/>
        <v/>
      </c>
      <c r="I212" s="112" t="str">
        <f t="shared" si="171"/>
        <v/>
      </c>
      <c r="J212" s="112"/>
      <c r="K212" s="112"/>
      <c r="L212" s="113"/>
      <c r="M212" s="113"/>
      <c r="N212" s="224" t="str">
        <f t="shared" si="172"/>
        <v/>
      </c>
      <c r="O212" s="225" t="str">
        <f t="shared" si="173"/>
        <v/>
      </c>
      <c r="Q212" s="6">
        <v>210</v>
      </c>
      <c r="R212" s="47" t="str">
        <f t="shared" si="136"/>
        <v>-210</v>
      </c>
      <c r="S212" s="6"/>
      <c r="T212" s="48" t="str">
        <f t="shared" si="137"/>
        <v/>
      </c>
      <c r="U212" s="49" t="str">
        <f t="shared" si="138"/>
        <v/>
      </c>
      <c r="W212" s="51"/>
      <c r="X212" s="75" t="str">
        <f t="shared" si="139"/>
        <v/>
      </c>
      <c r="Y212" s="71" t="str">
        <f t="shared" si="140"/>
        <v/>
      </c>
      <c r="Z212" s="71" t="str">
        <f t="shared" si="141"/>
        <v/>
      </c>
      <c r="AA212" s="71" t="str">
        <f t="shared" si="142"/>
        <v/>
      </c>
      <c r="AB212" s="71" t="str">
        <f t="shared" si="143"/>
        <v/>
      </c>
      <c r="AC212" s="71" t="str">
        <f t="shared" si="144"/>
        <v/>
      </c>
      <c r="AD212" s="71" t="str">
        <f t="shared" si="145"/>
        <v/>
      </c>
      <c r="AE212" s="78" t="str">
        <f t="shared" si="146"/>
        <v/>
      </c>
      <c r="AF212" s="75" t="str">
        <f t="shared" si="147"/>
        <v/>
      </c>
      <c r="AG212" s="71" t="str">
        <f t="shared" si="148"/>
        <v/>
      </c>
      <c r="AH212" s="71" t="str">
        <f t="shared" si="149"/>
        <v/>
      </c>
      <c r="AI212" s="71" t="str">
        <f t="shared" si="150"/>
        <v/>
      </c>
      <c r="AJ212" s="71" t="str">
        <f t="shared" si="151"/>
        <v/>
      </c>
      <c r="AK212" s="71" t="str">
        <f t="shared" si="152"/>
        <v/>
      </c>
      <c r="AL212" s="71" t="str">
        <f t="shared" si="153"/>
        <v/>
      </c>
      <c r="AM212" s="78" t="str">
        <f t="shared" si="154"/>
        <v/>
      </c>
      <c r="AN212" s="75" t="str">
        <f t="shared" si="155"/>
        <v/>
      </c>
      <c r="AO212" s="71" t="str">
        <f t="shared" si="156"/>
        <v/>
      </c>
      <c r="AP212" s="71" t="str">
        <f t="shared" si="157"/>
        <v/>
      </c>
      <c r="AQ212" s="71" t="str">
        <f t="shared" si="158"/>
        <v/>
      </c>
      <c r="AR212" s="71" t="str">
        <f t="shared" si="159"/>
        <v/>
      </c>
      <c r="AS212" s="71" t="str">
        <f t="shared" si="160"/>
        <v/>
      </c>
      <c r="AT212" s="71" t="str">
        <f t="shared" si="161"/>
        <v/>
      </c>
      <c r="AU212" s="76" t="str">
        <f t="shared" si="162"/>
        <v/>
      </c>
      <c r="BF212" s="141">
        <v>73020</v>
      </c>
      <c r="BG212" s="142" t="s">
        <v>2632</v>
      </c>
      <c r="BH212" s="141" t="s">
        <v>180</v>
      </c>
      <c r="BI212" s="141" t="s">
        <v>191</v>
      </c>
      <c r="BJ212" s="141" t="s">
        <v>2633</v>
      </c>
      <c r="BK212" s="141" t="s">
        <v>1602</v>
      </c>
      <c r="BL212" s="141" t="s">
        <v>2634</v>
      </c>
      <c r="BM212" s="141">
        <v>45.619819999999997</v>
      </c>
      <c r="BN212" s="141">
        <v>-73.796779999999998</v>
      </c>
      <c r="BO212" s="141">
        <v>1970</v>
      </c>
      <c r="BP212" s="143" t="s">
        <v>24019</v>
      </c>
      <c r="BQ212" s="143" t="s">
        <v>17560</v>
      </c>
      <c r="BU212" s="117"/>
      <c r="BV212" s="117"/>
      <c r="BW212" s="117"/>
      <c r="BX212" s="117"/>
      <c r="BY212" s="117"/>
      <c r="BZ212" s="117"/>
      <c r="CA212" t="str">
        <f t="shared" si="174"/>
        <v/>
      </c>
      <c r="CB212" t="str">
        <f t="shared" si="175"/>
        <v/>
      </c>
      <c r="CC212" t="str">
        <f t="shared" si="176"/>
        <v/>
      </c>
      <c r="CD212" t="str">
        <f t="shared" si="177"/>
        <v/>
      </c>
      <c r="CE212" t="str">
        <f t="shared" si="177"/>
        <v/>
      </c>
      <c r="CF212" t="str">
        <f t="shared" si="177"/>
        <v/>
      </c>
      <c r="CG212">
        <f t="shared" si="178"/>
        <v>0</v>
      </c>
    </row>
    <row r="213" spans="1:85" ht="38.25" customHeight="1" x14ac:dyDescent="0.25">
      <c r="A213" s="1" t="str">
        <f t="shared" si="163"/>
        <v/>
      </c>
      <c r="B213" s="32" t="str">
        <f t="shared" si="164"/>
        <v/>
      </c>
      <c r="C213" s="25" t="str">
        <f t="shared" si="165"/>
        <v/>
      </c>
      <c r="D213" s="25" t="str">
        <f t="shared" si="166"/>
        <v/>
      </c>
      <c r="E213" s="25" t="str">
        <f t="shared" si="167"/>
        <v/>
      </c>
      <c r="F213" s="25" t="str">
        <f t="shared" si="168"/>
        <v/>
      </c>
      <c r="G213" s="108" t="str">
        <f t="shared" si="169"/>
        <v/>
      </c>
      <c r="H213" s="108" t="str">
        <f t="shared" si="170"/>
        <v/>
      </c>
      <c r="I213" s="112" t="str">
        <f t="shared" si="171"/>
        <v/>
      </c>
      <c r="J213" s="112"/>
      <c r="K213" s="112"/>
      <c r="L213" s="113"/>
      <c r="M213" s="113"/>
      <c r="N213" s="224" t="str">
        <f t="shared" si="172"/>
        <v/>
      </c>
      <c r="O213" s="225" t="str">
        <f t="shared" si="173"/>
        <v/>
      </c>
      <c r="Q213" s="6">
        <v>211</v>
      </c>
      <c r="R213" s="47" t="str">
        <f t="shared" si="136"/>
        <v>-211</v>
      </c>
      <c r="S213" s="6"/>
      <c r="T213" s="48" t="str">
        <f t="shared" si="137"/>
        <v/>
      </c>
      <c r="U213" s="49" t="str">
        <f t="shared" si="138"/>
        <v/>
      </c>
      <c r="W213" s="51"/>
      <c r="X213" s="75" t="str">
        <f t="shared" si="139"/>
        <v/>
      </c>
      <c r="Y213" s="71" t="str">
        <f t="shared" si="140"/>
        <v/>
      </c>
      <c r="Z213" s="71" t="str">
        <f t="shared" si="141"/>
        <v/>
      </c>
      <c r="AA213" s="71" t="str">
        <f t="shared" si="142"/>
        <v/>
      </c>
      <c r="AB213" s="71" t="str">
        <f t="shared" si="143"/>
        <v/>
      </c>
      <c r="AC213" s="71" t="str">
        <f t="shared" si="144"/>
        <v/>
      </c>
      <c r="AD213" s="71" t="str">
        <f t="shared" si="145"/>
        <v/>
      </c>
      <c r="AE213" s="78" t="str">
        <f t="shared" si="146"/>
        <v/>
      </c>
      <c r="AF213" s="75" t="str">
        <f t="shared" si="147"/>
        <v/>
      </c>
      <c r="AG213" s="71" t="str">
        <f t="shared" si="148"/>
        <v/>
      </c>
      <c r="AH213" s="71" t="str">
        <f t="shared" si="149"/>
        <v/>
      </c>
      <c r="AI213" s="71" t="str">
        <f t="shared" si="150"/>
        <v/>
      </c>
      <c r="AJ213" s="71" t="str">
        <f t="shared" si="151"/>
        <v/>
      </c>
      <c r="AK213" s="71" t="str">
        <f t="shared" si="152"/>
        <v/>
      </c>
      <c r="AL213" s="71" t="str">
        <f t="shared" si="153"/>
        <v/>
      </c>
      <c r="AM213" s="78" t="str">
        <f t="shared" si="154"/>
        <v/>
      </c>
      <c r="AN213" s="75" t="str">
        <f t="shared" si="155"/>
        <v/>
      </c>
      <c r="AO213" s="71" t="str">
        <f t="shared" si="156"/>
        <v/>
      </c>
      <c r="AP213" s="71" t="str">
        <f t="shared" si="157"/>
        <v/>
      </c>
      <c r="AQ213" s="71" t="str">
        <f t="shared" si="158"/>
        <v/>
      </c>
      <c r="AR213" s="71" t="str">
        <f t="shared" si="159"/>
        <v/>
      </c>
      <c r="AS213" s="71" t="str">
        <f t="shared" si="160"/>
        <v/>
      </c>
      <c r="AT213" s="71" t="str">
        <f t="shared" si="161"/>
        <v/>
      </c>
      <c r="AU213" s="76" t="str">
        <f t="shared" si="162"/>
        <v/>
      </c>
      <c r="BF213" s="141">
        <v>67035</v>
      </c>
      <c r="BG213" s="142" t="s">
        <v>2773</v>
      </c>
      <c r="BH213" s="141" t="s">
        <v>180</v>
      </c>
      <c r="BI213" s="141" t="s">
        <v>1269</v>
      </c>
      <c r="BJ213" s="141" t="s">
        <v>2774</v>
      </c>
      <c r="BK213" s="141" t="s">
        <v>2771</v>
      </c>
      <c r="BL213" s="141" t="s">
        <v>2165</v>
      </c>
      <c r="BM213" s="141">
        <v>45.40475</v>
      </c>
      <c r="BN213" s="141">
        <v>-73.556690000000003</v>
      </c>
      <c r="BO213" s="141">
        <v>1989</v>
      </c>
      <c r="BP213" s="143" t="s">
        <v>24035</v>
      </c>
      <c r="BQ213" s="143" t="s">
        <v>26794</v>
      </c>
      <c r="BU213"/>
      <c r="BV213"/>
      <c r="CA213" t="str">
        <f t="shared" si="174"/>
        <v/>
      </c>
      <c r="CB213" t="str">
        <f t="shared" si="175"/>
        <v/>
      </c>
      <c r="CC213" t="str">
        <f t="shared" si="176"/>
        <v/>
      </c>
      <c r="CD213" t="str">
        <f t="shared" si="177"/>
        <v/>
      </c>
      <c r="CE213" t="str">
        <f t="shared" si="177"/>
        <v/>
      </c>
      <c r="CF213" t="str">
        <f t="shared" si="177"/>
        <v/>
      </c>
      <c r="CG213">
        <f t="shared" si="178"/>
        <v>0</v>
      </c>
    </row>
    <row r="214" spans="1:85" ht="38.25" customHeight="1" x14ac:dyDescent="0.25">
      <c r="A214" s="1" t="str">
        <f t="shared" si="163"/>
        <v/>
      </c>
      <c r="B214" s="32" t="str">
        <f t="shared" si="164"/>
        <v/>
      </c>
      <c r="C214" s="25" t="str">
        <f t="shared" si="165"/>
        <v/>
      </c>
      <c r="D214" s="25" t="str">
        <f t="shared" si="166"/>
        <v/>
      </c>
      <c r="E214" s="25" t="str">
        <f t="shared" si="167"/>
        <v/>
      </c>
      <c r="F214" s="25" t="str">
        <f t="shared" si="168"/>
        <v/>
      </c>
      <c r="G214" s="108" t="str">
        <f t="shared" si="169"/>
        <v/>
      </c>
      <c r="H214" s="108" t="str">
        <f t="shared" si="170"/>
        <v/>
      </c>
      <c r="I214" s="112" t="str">
        <f t="shared" si="171"/>
        <v/>
      </c>
      <c r="J214" s="112"/>
      <c r="K214" s="112"/>
      <c r="L214" s="113"/>
      <c r="M214" s="113"/>
      <c r="N214" s="224" t="str">
        <f t="shared" si="172"/>
        <v/>
      </c>
      <c r="O214" s="225" t="str">
        <f t="shared" si="173"/>
        <v/>
      </c>
      <c r="Q214" s="6">
        <v>212</v>
      </c>
      <c r="R214" s="47" t="str">
        <f t="shared" si="136"/>
        <v>-212</v>
      </c>
      <c r="S214" s="6"/>
      <c r="T214" s="48" t="str">
        <f t="shared" si="137"/>
        <v/>
      </c>
      <c r="U214" s="49" t="str">
        <f t="shared" si="138"/>
        <v/>
      </c>
      <c r="W214" s="51"/>
      <c r="X214" s="75" t="str">
        <f t="shared" si="139"/>
        <v/>
      </c>
      <c r="Y214" s="71" t="str">
        <f t="shared" si="140"/>
        <v/>
      </c>
      <c r="Z214" s="71" t="str">
        <f t="shared" si="141"/>
        <v/>
      </c>
      <c r="AA214" s="71" t="str">
        <f t="shared" si="142"/>
        <v/>
      </c>
      <c r="AB214" s="71" t="str">
        <f t="shared" si="143"/>
        <v/>
      </c>
      <c r="AC214" s="71" t="str">
        <f t="shared" si="144"/>
        <v/>
      </c>
      <c r="AD214" s="71" t="str">
        <f t="shared" si="145"/>
        <v/>
      </c>
      <c r="AE214" s="78" t="str">
        <f t="shared" si="146"/>
        <v/>
      </c>
      <c r="AF214" s="75" t="str">
        <f t="shared" si="147"/>
        <v/>
      </c>
      <c r="AG214" s="71" t="str">
        <f t="shared" si="148"/>
        <v/>
      </c>
      <c r="AH214" s="71" t="str">
        <f t="shared" si="149"/>
        <v/>
      </c>
      <c r="AI214" s="71" t="str">
        <f t="shared" si="150"/>
        <v/>
      </c>
      <c r="AJ214" s="71" t="str">
        <f t="shared" si="151"/>
        <v/>
      </c>
      <c r="AK214" s="71" t="str">
        <f t="shared" si="152"/>
        <v/>
      </c>
      <c r="AL214" s="71" t="str">
        <f t="shared" si="153"/>
        <v/>
      </c>
      <c r="AM214" s="78" t="str">
        <f t="shared" si="154"/>
        <v/>
      </c>
      <c r="AN214" s="75" t="str">
        <f t="shared" si="155"/>
        <v/>
      </c>
      <c r="AO214" s="71" t="str">
        <f t="shared" si="156"/>
        <v/>
      </c>
      <c r="AP214" s="71" t="str">
        <f t="shared" si="157"/>
        <v/>
      </c>
      <c r="AQ214" s="71" t="str">
        <f t="shared" si="158"/>
        <v/>
      </c>
      <c r="AR214" s="71" t="str">
        <f t="shared" si="159"/>
        <v/>
      </c>
      <c r="AS214" s="71" t="str">
        <f t="shared" si="160"/>
        <v/>
      </c>
      <c r="AT214" s="71" t="str">
        <f t="shared" si="161"/>
        <v/>
      </c>
      <c r="AU214" s="76" t="str">
        <f t="shared" si="162"/>
        <v/>
      </c>
      <c r="BF214" s="141">
        <v>67035</v>
      </c>
      <c r="BG214" s="142" t="s">
        <v>2775</v>
      </c>
      <c r="BH214" s="141" t="s">
        <v>180</v>
      </c>
      <c r="BI214" s="141" t="s">
        <v>1269</v>
      </c>
      <c r="BJ214" s="141" t="s">
        <v>2776</v>
      </c>
      <c r="BK214" s="141" t="s">
        <v>2771</v>
      </c>
      <c r="BL214" s="141" t="s">
        <v>2165</v>
      </c>
      <c r="BM214" s="141">
        <v>45.40475</v>
      </c>
      <c r="BN214" s="141">
        <v>-73.556690000000003</v>
      </c>
      <c r="BO214" s="141">
        <v>2011</v>
      </c>
      <c r="BP214" s="143"/>
      <c r="BQ214" s="143" t="s">
        <v>26794</v>
      </c>
    </row>
    <row r="215" spans="1:85" ht="38.25" customHeight="1" x14ac:dyDescent="0.25">
      <c r="A215" s="1" t="str">
        <f t="shared" si="163"/>
        <v/>
      </c>
      <c r="B215" s="32" t="str">
        <f t="shared" si="164"/>
        <v/>
      </c>
      <c r="C215" s="25" t="str">
        <f t="shared" si="165"/>
        <v/>
      </c>
      <c r="D215" s="25" t="str">
        <f t="shared" si="166"/>
        <v/>
      </c>
      <c r="E215" s="25" t="str">
        <f t="shared" si="167"/>
        <v/>
      </c>
      <c r="F215" s="25" t="str">
        <f t="shared" si="168"/>
        <v/>
      </c>
      <c r="G215" s="108" t="str">
        <f t="shared" si="169"/>
        <v/>
      </c>
      <c r="H215" s="108" t="str">
        <f t="shared" si="170"/>
        <v/>
      </c>
      <c r="I215" s="112" t="str">
        <f t="shared" si="171"/>
        <v/>
      </c>
      <c r="J215" s="112"/>
      <c r="K215" s="112"/>
      <c r="L215" s="113"/>
      <c r="M215" s="113"/>
      <c r="N215" s="224" t="str">
        <f t="shared" si="172"/>
        <v/>
      </c>
      <c r="O215" s="225" t="str">
        <f t="shared" si="173"/>
        <v/>
      </c>
      <c r="Q215" s="6">
        <v>213</v>
      </c>
      <c r="R215" s="47" t="str">
        <f t="shared" si="136"/>
        <v>-213</v>
      </c>
      <c r="S215" s="6"/>
      <c r="T215" s="48" t="str">
        <f t="shared" si="137"/>
        <v/>
      </c>
      <c r="U215" s="49" t="str">
        <f t="shared" si="138"/>
        <v/>
      </c>
      <c r="W215" s="51"/>
      <c r="X215" s="75" t="str">
        <f t="shared" si="139"/>
        <v/>
      </c>
      <c r="Y215" s="71" t="str">
        <f t="shared" si="140"/>
        <v/>
      </c>
      <c r="Z215" s="71" t="str">
        <f t="shared" si="141"/>
        <v/>
      </c>
      <c r="AA215" s="71" t="str">
        <f t="shared" si="142"/>
        <v/>
      </c>
      <c r="AB215" s="71" t="str">
        <f t="shared" si="143"/>
        <v/>
      </c>
      <c r="AC215" s="71" t="str">
        <f t="shared" si="144"/>
        <v/>
      </c>
      <c r="AD215" s="71" t="str">
        <f t="shared" si="145"/>
        <v/>
      </c>
      <c r="AE215" s="78" t="str">
        <f t="shared" si="146"/>
        <v/>
      </c>
      <c r="AF215" s="75" t="str">
        <f t="shared" si="147"/>
        <v/>
      </c>
      <c r="AG215" s="71" t="str">
        <f t="shared" si="148"/>
        <v/>
      </c>
      <c r="AH215" s="71" t="str">
        <f t="shared" si="149"/>
        <v/>
      </c>
      <c r="AI215" s="71" t="str">
        <f t="shared" si="150"/>
        <v/>
      </c>
      <c r="AJ215" s="71" t="str">
        <f t="shared" si="151"/>
        <v/>
      </c>
      <c r="AK215" s="71" t="str">
        <f t="shared" si="152"/>
        <v/>
      </c>
      <c r="AL215" s="71" t="str">
        <f t="shared" si="153"/>
        <v/>
      </c>
      <c r="AM215" s="78" t="str">
        <f t="shared" si="154"/>
        <v/>
      </c>
      <c r="AN215" s="75" t="str">
        <f t="shared" si="155"/>
        <v/>
      </c>
      <c r="AO215" s="71" t="str">
        <f t="shared" si="156"/>
        <v/>
      </c>
      <c r="AP215" s="71" t="str">
        <f t="shared" si="157"/>
        <v/>
      </c>
      <c r="AQ215" s="71" t="str">
        <f t="shared" si="158"/>
        <v/>
      </c>
      <c r="AR215" s="71" t="str">
        <f t="shared" si="159"/>
        <v/>
      </c>
      <c r="AS215" s="71" t="str">
        <f t="shared" si="160"/>
        <v/>
      </c>
      <c r="AT215" s="71" t="str">
        <f t="shared" si="161"/>
        <v/>
      </c>
      <c r="AU215" s="76" t="str">
        <f t="shared" si="162"/>
        <v/>
      </c>
      <c r="BF215" s="141">
        <v>67035</v>
      </c>
      <c r="BG215" s="142" t="s">
        <v>2777</v>
      </c>
      <c r="BH215" s="141" t="s">
        <v>180</v>
      </c>
      <c r="BI215" s="141" t="s">
        <v>1269</v>
      </c>
      <c r="BJ215" s="141" t="s">
        <v>2778</v>
      </c>
      <c r="BK215" s="141" t="s">
        <v>2771</v>
      </c>
      <c r="BL215" s="141" t="s">
        <v>2165</v>
      </c>
      <c r="BM215" s="141">
        <v>45.40475</v>
      </c>
      <c r="BN215" s="141">
        <v>-73.556690000000003</v>
      </c>
      <c r="BO215" s="141">
        <v>1989</v>
      </c>
      <c r="BP215" s="143"/>
      <c r="BQ215" s="143" t="s">
        <v>26794</v>
      </c>
    </row>
    <row r="216" spans="1:85" ht="38.25" customHeight="1" x14ac:dyDescent="0.25">
      <c r="A216" s="1" t="str">
        <f t="shared" si="163"/>
        <v/>
      </c>
      <c r="B216" s="32" t="str">
        <f t="shared" si="164"/>
        <v/>
      </c>
      <c r="C216" s="25" t="str">
        <f t="shared" si="165"/>
        <v/>
      </c>
      <c r="D216" s="25" t="str">
        <f t="shared" si="166"/>
        <v/>
      </c>
      <c r="E216" s="25" t="str">
        <f t="shared" si="167"/>
        <v/>
      </c>
      <c r="F216" s="25" t="str">
        <f t="shared" si="168"/>
        <v/>
      </c>
      <c r="G216" s="108" t="str">
        <f t="shared" si="169"/>
        <v/>
      </c>
      <c r="H216" s="108" t="str">
        <f t="shared" si="170"/>
        <v/>
      </c>
      <c r="I216" s="112" t="str">
        <f t="shared" si="171"/>
        <v/>
      </c>
      <c r="J216" s="112"/>
      <c r="K216" s="112"/>
      <c r="L216" s="113"/>
      <c r="M216" s="113"/>
      <c r="N216" s="224" t="str">
        <f t="shared" si="172"/>
        <v/>
      </c>
      <c r="O216" s="225" t="str">
        <f t="shared" si="173"/>
        <v/>
      </c>
      <c r="Q216" s="6">
        <v>214</v>
      </c>
      <c r="R216" s="47" t="str">
        <f t="shared" si="136"/>
        <v>-214</v>
      </c>
      <c r="S216" s="6"/>
      <c r="T216" s="48" t="str">
        <f t="shared" si="137"/>
        <v/>
      </c>
      <c r="U216" s="49" t="str">
        <f t="shared" si="138"/>
        <v/>
      </c>
      <c r="W216" s="51"/>
      <c r="X216" s="75" t="str">
        <f t="shared" si="139"/>
        <v/>
      </c>
      <c r="Y216" s="71" t="str">
        <f t="shared" si="140"/>
        <v/>
      </c>
      <c r="Z216" s="71" t="str">
        <f t="shared" si="141"/>
        <v/>
      </c>
      <c r="AA216" s="71" t="str">
        <f t="shared" si="142"/>
        <v/>
      </c>
      <c r="AB216" s="71" t="str">
        <f t="shared" si="143"/>
        <v/>
      </c>
      <c r="AC216" s="71" t="str">
        <f t="shared" si="144"/>
        <v/>
      </c>
      <c r="AD216" s="71" t="str">
        <f t="shared" si="145"/>
        <v/>
      </c>
      <c r="AE216" s="78" t="str">
        <f t="shared" si="146"/>
        <v/>
      </c>
      <c r="AF216" s="75" t="str">
        <f t="shared" si="147"/>
        <v/>
      </c>
      <c r="AG216" s="71" t="str">
        <f t="shared" si="148"/>
        <v/>
      </c>
      <c r="AH216" s="71" t="str">
        <f t="shared" si="149"/>
        <v/>
      </c>
      <c r="AI216" s="71" t="str">
        <f t="shared" si="150"/>
        <v/>
      </c>
      <c r="AJ216" s="71" t="str">
        <f t="shared" si="151"/>
        <v/>
      </c>
      <c r="AK216" s="71" t="str">
        <f t="shared" si="152"/>
        <v/>
      </c>
      <c r="AL216" s="71" t="str">
        <f t="shared" si="153"/>
        <v/>
      </c>
      <c r="AM216" s="78" t="str">
        <f t="shared" si="154"/>
        <v/>
      </c>
      <c r="AN216" s="75" t="str">
        <f t="shared" si="155"/>
        <v/>
      </c>
      <c r="AO216" s="71" t="str">
        <f t="shared" si="156"/>
        <v/>
      </c>
      <c r="AP216" s="71" t="str">
        <f t="shared" si="157"/>
        <v/>
      </c>
      <c r="AQ216" s="71" t="str">
        <f t="shared" si="158"/>
        <v/>
      </c>
      <c r="AR216" s="71" t="str">
        <f t="shared" si="159"/>
        <v/>
      </c>
      <c r="AS216" s="71" t="str">
        <f t="shared" si="160"/>
        <v/>
      </c>
      <c r="AT216" s="71" t="str">
        <f t="shared" si="161"/>
        <v/>
      </c>
      <c r="AU216" s="76" t="str">
        <f t="shared" si="162"/>
        <v/>
      </c>
      <c r="BF216" s="141">
        <v>39062</v>
      </c>
      <c r="BG216" s="142" t="s">
        <v>2923</v>
      </c>
      <c r="BH216" s="141" t="s">
        <v>478</v>
      </c>
      <c r="BI216" s="141" t="s">
        <v>176</v>
      </c>
      <c r="BJ216" s="141" t="s">
        <v>2924</v>
      </c>
      <c r="BK216" s="141" t="s">
        <v>2447</v>
      </c>
      <c r="BL216" s="141" t="s">
        <v>711</v>
      </c>
      <c r="BM216" s="141">
        <v>46.065631046487603</v>
      </c>
      <c r="BN216" s="141">
        <v>-71.973276482234496</v>
      </c>
      <c r="BO216" s="141">
        <v>1966</v>
      </c>
      <c r="BP216" s="143" t="s">
        <v>24057</v>
      </c>
      <c r="BQ216" s="143" t="s">
        <v>17560</v>
      </c>
    </row>
    <row r="217" spans="1:85" ht="38.25" customHeight="1" x14ac:dyDescent="0.25">
      <c r="A217" s="1" t="str">
        <f t="shared" si="163"/>
        <v/>
      </c>
      <c r="B217" s="32" t="str">
        <f t="shared" si="164"/>
        <v/>
      </c>
      <c r="C217" s="25" t="str">
        <f t="shared" si="165"/>
        <v/>
      </c>
      <c r="D217" s="25" t="str">
        <f t="shared" si="166"/>
        <v/>
      </c>
      <c r="E217" s="25" t="str">
        <f t="shared" si="167"/>
        <v/>
      </c>
      <c r="F217" s="25" t="str">
        <f t="shared" si="168"/>
        <v/>
      </c>
      <c r="G217" s="108" t="str">
        <f t="shared" si="169"/>
        <v/>
      </c>
      <c r="H217" s="108" t="str">
        <f t="shared" si="170"/>
        <v/>
      </c>
      <c r="I217" s="112" t="str">
        <f t="shared" si="171"/>
        <v/>
      </c>
      <c r="J217" s="112"/>
      <c r="K217" s="112"/>
      <c r="L217" s="113"/>
      <c r="M217" s="113"/>
      <c r="N217" s="224" t="str">
        <f t="shared" si="172"/>
        <v/>
      </c>
      <c r="O217" s="225" t="str">
        <f t="shared" si="173"/>
        <v/>
      </c>
      <c r="Q217" s="6">
        <v>215</v>
      </c>
      <c r="R217" s="47" t="str">
        <f t="shared" si="136"/>
        <v>-215</v>
      </c>
      <c r="S217" s="6"/>
      <c r="T217" s="48" t="str">
        <f t="shared" si="137"/>
        <v/>
      </c>
      <c r="U217" s="49" t="str">
        <f t="shared" si="138"/>
        <v/>
      </c>
      <c r="W217" s="51"/>
      <c r="X217" s="75" t="str">
        <f t="shared" si="139"/>
        <v/>
      </c>
      <c r="Y217" s="71" t="str">
        <f t="shared" si="140"/>
        <v/>
      </c>
      <c r="Z217" s="71" t="str">
        <f t="shared" si="141"/>
        <v/>
      </c>
      <c r="AA217" s="71" t="str">
        <f t="shared" si="142"/>
        <v/>
      </c>
      <c r="AB217" s="71" t="str">
        <f t="shared" si="143"/>
        <v/>
      </c>
      <c r="AC217" s="71" t="str">
        <f t="shared" si="144"/>
        <v/>
      </c>
      <c r="AD217" s="71" t="str">
        <f t="shared" si="145"/>
        <v/>
      </c>
      <c r="AE217" s="78" t="str">
        <f t="shared" si="146"/>
        <v/>
      </c>
      <c r="AF217" s="75" t="str">
        <f t="shared" si="147"/>
        <v/>
      </c>
      <c r="AG217" s="71" t="str">
        <f t="shared" si="148"/>
        <v/>
      </c>
      <c r="AH217" s="71" t="str">
        <f t="shared" si="149"/>
        <v/>
      </c>
      <c r="AI217" s="71" t="str">
        <f t="shared" si="150"/>
        <v/>
      </c>
      <c r="AJ217" s="71" t="str">
        <f t="shared" si="151"/>
        <v/>
      </c>
      <c r="AK217" s="71" t="str">
        <f t="shared" si="152"/>
        <v/>
      </c>
      <c r="AL217" s="71" t="str">
        <f t="shared" si="153"/>
        <v/>
      </c>
      <c r="AM217" s="78" t="str">
        <f t="shared" si="154"/>
        <v/>
      </c>
      <c r="AN217" s="75" t="str">
        <f t="shared" si="155"/>
        <v/>
      </c>
      <c r="AO217" s="71" t="str">
        <f t="shared" si="156"/>
        <v/>
      </c>
      <c r="AP217" s="71" t="str">
        <f t="shared" si="157"/>
        <v/>
      </c>
      <c r="AQ217" s="71" t="str">
        <f t="shared" si="158"/>
        <v/>
      </c>
      <c r="AR217" s="71" t="str">
        <f t="shared" si="159"/>
        <v/>
      </c>
      <c r="AS217" s="71" t="str">
        <f t="shared" si="160"/>
        <v/>
      </c>
      <c r="AT217" s="71" t="str">
        <f t="shared" si="161"/>
        <v/>
      </c>
      <c r="AU217" s="76" t="str">
        <f t="shared" si="162"/>
        <v/>
      </c>
      <c r="BF217" s="141">
        <v>39062</v>
      </c>
      <c r="BG217" s="142" t="s">
        <v>2925</v>
      </c>
      <c r="BH217" s="141" t="s">
        <v>478</v>
      </c>
      <c r="BI217" s="141" t="s">
        <v>177</v>
      </c>
      <c r="BJ217" s="141" t="s">
        <v>2926</v>
      </c>
      <c r="BK217" s="141" t="s">
        <v>2927</v>
      </c>
      <c r="BL217" s="141" t="s">
        <v>2928</v>
      </c>
      <c r="BM217" s="141">
        <v>46.0424782769541</v>
      </c>
      <c r="BN217" s="141">
        <v>-71.904827334423999</v>
      </c>
      <c r="BO217" s="141">
        <v>1978</v>
      </c>
      <c r="BP217" s="143" t="s">
        <v>24058</v>
      </c>
      <c r="BQ217" s="143" t="s">
        <v>17560</v>
      </c>
    </row>
    <row r="218" spans="1:85" ht="38.25" customHeight="1" x14ac:dyDescent="0.25">
      <c r="A218" s="1" t="str">
        <f t="shared" si="163"/>
        <v/>
      </c>
      <c r="B218" s="32" t="str">
        <f t="shared" si="164"/>
        <v/>
      </c>
      <c r="C218" s="25" t="str">
        <f t="shared" si="165"/>
        <v/>
      </c>
      <c r="D218" s="25" t="str">
        <f t="shared" si="166"/>
        <v/>
      </c>
      <c r="E218" s="25" t="str">
        <f t="shared" si="167"/>
        <v/>
      </c>
      <c r="F218" s="25" t="str">
        <f t="shared" si="168"/>
        <v/>
      </c>
      <c r="G218" s="108" t="str">
        <f t="shared" si="169"/>
        <v/>
      </c>
      <c r="H218" s="108" t="str">
        <f t="shared" si="170"/>
        <v/>
      </c>
      <c r="I218" s="112" t="str">
        <f t="shared" si="171"/>
        <v/>
      </c>
      <c r="J218" s="112"/>
      <c r="K218" s="112"/>
      <c r="L218" s="113"/>
      <c r="M218" s="113"/>
      <c r="N218" s="224" t="str">
        <f t="shared" si="172"/>
        <v/>
      </c>
      <c r="O218" s="225" t="str">
        <f t="shared" si="173"/>
        <v/>
      </c>
      <c r="Q218" s="6">
        <v>216</v>
      </c>
      <c r="R218" s="47" t="str">
        <f t="shared" si="136"/>
        <v>-216</v>
      </c>
      <c r="S218" s="6"/>
      <c r="T218" s="48" t="str">
        <f t="shared" si="137"/>
        <v/>
      </c>
      <c r="U218" s="49" t="str">
        <f t="shared" si="138"/>
        <v/>
      </c>
      <c r="W218" s="51"/>
      <c r="X218" s="75" t="str">
        <f t="shared" si="139"/>
        <v/>
      </c>
      <c r="Y218" s="71" t="str">
        <f t="shared" si="140"/>
        <v/>
      </c>
      <c r="Z218" s="71" t="str">
        <f t="shared" si="141"/>
        <v/>
      </c>
      <c r="AA218" s="71" t="str">
        <f t="shared" si="142"/>
        <v/>
      </c>
      <c r="AB218" s="71" t="str">
        <f t="shared" si="143"/>
        <v/>
      </c>
      <c r="AC218" s="71" t="str">
        <f t="shared" si="144"/>
        <v/>
      </c>
      <c r="AD218" s="71" t="str">
        <f t="shared" si="145"/>
        <v/>
      </c>
      <c r="AE218" s="78" t="str">
        <f t="shared" si="146"/>
        <v/>
      </c>
      <c r="AF218" s="75" t="str">
        <f t="shared" si="147"/>
        <v/>
      </c>
      <c r="AG218" s="71" t="str">
        <f t="shared" si="148"/>
        <v/>
      </c>
      <c r="AH218" s="71" t="str">
        <f t="shared" si="149"/>
        <v/>
      </c>
      <c r="AI218" s="71" t="str">
        <f t="shared" si="150"/>
        <v/>
      </c>
      <c r="AJ218" s="71" t="str">
        <f t="shared" si="151"/>
        <v/>
      </c>
      <c r="AK218" s="71" t="str">
        <f t="shared" si="152"/>
        <v/>
      </c>
      <c r="AL218" s="71" t="str">
        <f t="shared" si="153"/>
        <v/>
      </c>
      <c r="AM218" s="78" t="str">
        <f t="shared" si="154"/>
        <v/>
      </c>
      <c r="AN218" s="75" t="str">
        <f t="shared" si="155"/>
        <v/>
      </c>
      <c r="AO218" s="71" t="str">
        <f t="shared" si="156"/>
        <v/>
      </c>
      <c r="AP218" s="71" t="str">
        <f t="shared" si="157"/>
        <v/>
      </c>
      <c r="AQ218" s="71" t="str">
        <f t="shared" si="158"/>
        <v/>
      </c>
      <c r="AR218" s="71" t="str">
        <f t="shared" si="159"/>
        <v/>
      </c>
      <c r="AS218" s="71" t="str">
        <f t="shared" si="160"/>
        <v/>
      </c>
      <c r="AT218" s="71" t="str">
        <f t="shared" si="161"/>
        <v/>
      </c>
      <c r="AU218" s="76" t="str">
        <f t="shared" si="162"/>
        <v/>
      </c>
      <c r="BF218" s="141">
        <v>73020</v>
      </c>
      <c r="BG218" s="142" t="s">
        <v>2638</v>
      </c>
      <c r="BH218" s="141" t="s">
        <v>180</v>
      </c>
      <c r="BI218" s="141" t="s">
        <v>191</v>
      </c>
      <c r="BJ218" s="141" t="s">
        <v>2639</v>
      </c>
      <c r="BK218" s="141" t="s">
        <v>2640</v>
      </c>
      <c r="BL218" s="141" t="s">
        <v>2639</v>
      </c>
      <c r="BM218" s="141">
        <v>45.623010000000001</v>
      </c>
      <c r="BN218" s="141">
        <v>-73.809370000000001</v>
      </c>
      <c r="BO218" s="141">
        <v>1980</v>
      </c>
      <c r="BP218" s="143" t="s">
        <v>24020</v>
      </c>
      <c r="BQ218" s="143" t="s">
        <v>17560</v>
      </c>
    </row>
    <row r="219" spans="1:85" ht="38.25" customHeight="1" x14ac:dyDescent="0.25">
      <c r="A219" s="1" t="str">
        <f t="shared" si="163"/>
        <v/>
      </c>
      <c r="B219" s="32" t="str">
        <f t="shared" si="164"/>
        <v/>
      </c>
      <c r="C219" s="25" t="str">
        <f t="shared" si="165"/>
        <v/>
      </c>
      <c r="D219" s="25" t="str">
        <f t="shared" si="166"/>
        <v/>
      </c>
      <c r="E219" s="25" t="str">
        <f t="shared" si="167"/>
        <v/>
      </c>
      <c r="F219" s="25" t="str">
        <f t="shared" si="168"/>
        <v/>
      </c>
      <c r="G219" s="108" t="str">
        <f t="shared" si="169"/>
        <v/>
      </c>
      <c r="H219" s="108" t="str">
        <f t="shared" si="170"/>
        <v/>
      </c>
      <c r="I219" s="112" t="str">
        <f t="shared" si="171"/>
        <v/>
      </c>
      <c r="J219" s="112"/>
      <c r="K219" s="112"/>
      <c r="L219" s="113"/>
      <c r="M219" s="113"/>
      <c r="N219" s="224" t="str">
        <f t="shared" si="172"/>
        <v/>
      </c>
      <c r="O219" s="225" t="str">
        <f t="shared" si="173"/>
        <v/>
      </c>
      <c r="Q219" s="6">
        <v>217</v>
      </c>
      <c r="R219" s="47" t="str">
        <f t="shared" si="136"/>
        <v>-217</v>
      </c>
      <c r="S219" s="6"/>
      <c r="T219" s="48" t="str">
        <f t="shared" si="137"/>
        <v/>
      </c>
      <c r="U219" s="49" t="str">
        <f t="shared" si="138"/>
        <v/>
      </c>
      <c r="W219" s="51"/>
      <c r="X219" s="75" t="str">
        <f t="shared" si="139"/>
        <v/>
      </c>
      <c r="Y219" s="71" t="str">
        <f t="shared" si="140"/>
        <v/>
      </c>
      <c r="Z219" s="71" t="str">
        <f t="shared" si="141"/>
        <v/>
      </c>
      <c r="AA219" s="71" t="str">
        <f t="shared" si="142"/>
        <v/>
      </c>
      <c r="AB219" s="71" t="str">
        <f t="shared" si="143"/>
        <v/>
      </c>
      <c r="AC219" s="71" t="str">
        <f t="shared" si="144"/>
        <v/>
      </c>
      <c r="AD219" s="71" t="str">
        <f t="shared" si="145"/>
        <v/>
      </c>
      <c r="AE219" s="78" t="str">
        <f t="shared" si="146"/>
        <v/>
      </c>
      <c r="AF219" s="75" t="str">
        <f t="shared" si="147"/>
        <v/>
      </c>
      <c r="AG219" s="71" t="str">
        <f t="shared" si="148"/>
        <v/>
      </c>
      <c r="AH219" s="71" t="str">
        <f t="shared" si="149"/>
        <v/>
      </c>
      <c r="AI219" s="71" t="str">
        <f t="shared" si="150"/>
        <v/>
      </c>
      <c r="AJ219" s="71" t="str">
        <f t="shared" si="151"/>
        <v/>
      </c>
      <c r="AK219" s="71" t="str">
        <f t="shared" si="152"/>
        <v/>
      </c>
      <c r="AL219" s="71" t="str">
        <f t="shared" si="153"/>
        <v/>
      </c>
      <c r="AM219" s="78" t="str">
        <f t="shared" si="154"/>
        <v/>
      </c>
      <c r="AN219" s="75" t="str">
        <f t="shared" si="155"/>
        <v/>
      </c>
      <c r="AO219" s="71" t="str">
        <f t="shared" si="156"/>
        <v/>
      </c>
      <c r="AP219" s="71" t="str">
        <f t="shared" si="157"/>
        <v/>
      </c>
      <c r="AQ219" s="71" t="str">
        <f t="shared" si="158"/>
        <v/>
      </c>
      <c r="AR219" s="71" t="str">
        <f t="shared" si="159"/>
        <v/>
      </c>
      <c r="AS219" s="71" t="str">
        <f t="shared" si="160"/>
        <v/>
      </c>
      <c r="AT219" s="71" t="str">
        <f t="shared" si="161"/>
        <v/>
      </c>
      <c r="AU219" s="76" t="str">
        <f t="shared" si="162"/>
        <v/>
      </c>
      <c r="BF219" s="141">
        <v>73020</v>
      </c>
      <c r="BG219" s="142" t="s">
        <v>2641</v>
      </c>
      <c r="BH219" s="141" t="s">
        <v>180</v>
      </c>
      <c r="BI219" s="141" t="s">
        <v>191</v>
      </c>
      <c r="BJ219" s="141" t="s">
        <v>2642</v>
      </c>
      <c r="BK219" s="141" t="s">
        <v>2547</v>
      </c>
      <c r="BL219" s="141" t="s">
        <v>2643</v>
      </c>
      <c r="BM219" s="141">
        <v>45.619669999999999</v>
      </c>
      <c r="BN219" s="141">
        <v>-73.806820000000002</v>
      </c>
      <c r="BO219" s="141">
        <v>1980</v>
      </c>
      <c r="BP219" s="143" t="s">
        <v>24021</v>
      </c>
      <c r="BQ219" s="143" t="s">
        <v>17560</v>
      </c>
    </row>
    <row r="220" spans="1:85" ht="38.25" customHeight="1" x14ac:dyDescent="0.25">
      <c r="A220" s="1" t="str">
        <f t="shared" si="163"/>
        <v/>
      </c>
      <c r="B220" s="32" t="str">
        <f t="shared" si="164"/>
        <v/>
      </c>
      <c r="C220" s="25" t="str">
        <f t="shared" si="165"/>
        <v/>
      </c>
      <c r="D220" s="25" t="str">
        <f t="shared" si="166"/>
        <v/>
      </c>
      <c r="E220" s="25" t="str">
        <f t="shared" si="167"/>
        <v/>
      </c>
      <c r="F220" s="25" t="str">
        <f t="shared" si="168"/>
        <v/>
      </c>
      <c r="G220" s="108" t="str">
        <f t="shared" si="169"/>
        <v/>
      </c>
      <c r="H220" s="108" t="str">
        <f t="shared" si="170"/>
        <v/>
      </c>
      <c r="I220" s="112" t="str">
        <f t="shared" si="171"/>
        <v/>
      </c>
      <c r="J220" s="112"/>
      <c r="K220" s="112"/>
      <c r="L220" s="113"/>
      <c r="M220" s="113"/>
      <c r="N220" s="224" t="str">
        <f t="shared" si="172"/>
        <v/>
      </c>
      <c r="O220" s="225" t="str">
        <f t="shared" si="173"/>
        <v/>
      </c>
      <c r="Q220" s="6">
        <v>218</v>
      </c>
      <c r="R220" s="47" t="str">
        <f t="shared" si="136"/>
        <v>-218</v>
      </c>
      <c r="S220" s="6"/>
      <c r="T220" s="48" t="str">
        <f t="shared" si="137"/>
        <v/>
      </c>
      <c r="U220" s="49" t="str">
        <f t="shared" si="138"/>
        <v/>
      </c>
      <c r="W220" s="51"/>
      <c r="X220" s="75" t="str">
        <f t="shared" si="139"/>
        <v/>
      </c>
      <c r="Y220" s="71" t="str">
        <f t="shared" si="140"/>
        <v/>
      </c>
      <c r="Z220" s="71" t="str">
        <f t="shared" si="141"/>
        <v/>
      </c>
      <c r="AA220" s="71" t="str">
        <f t="shared" si="142"/>
        <v/>
      </c>
      <c r="AB220" s="71" t="str">
        <f t="shared" si="143"/>
        <v/>
      </c>
      <c r="AC220" s="71" t="str">
        <f t="shared" si="144"/>
        <v/>
      </c>
      <c r="AD220" s="71" t="str">
        <f t="shared" si="145"/>
        <v/>
      </c>
      <c r="AE220" s="78" t="str">
        <f t="shared" si="146"/>
        <v/>
      </c>
      <c r="AF220" s="75" t="str">
        <f t="shared" si="147"/>
        <v/>
      </c>
      <c r="AG220" s="71" t="str">
        <f t="shared" si="148"/>
        <v/>
      </c>
      <c r="AH220" s="71" t="str">
        <f t="shared" si="149"/>
        <v/>
      </c>
      <c r="AI220" s="71" t="str">
        <f t="shared" si="150"/>
        <v/>
      </c>
      <c r="AJ220" s="71" t="str">
        <f t="shared" si="151"/>
        <v/>
      </c>
      <c r="AK220" s="71" t="str">
        <f t="shared" si="152"/>
        <v/>
      </c>
      <c r="AL220" s="71" t="str">
        <f t="shared" si="153"/>
        <v/>
      </c>
      <c r="AM220" s="78" t="str">
        <f t="shared" si="154"/>
        <v/>
      </c>
      <c r="AN220" s="75" t="str">
        <f t="shared" si="155"/>
        <v/>
      </c>
      <c r="AO220" s="71" t="str">
        <f t="shared" si="156"/>
        <v/>
      </c>
      <c r="AP220" s="71" t="str">
        <f t="shared" si="157"/>
        <v/>
      </c>
      <c r="AQ220" s="71" t="str">
        <f t="shared" si="158"/>
        <v/>
      </c>
      <c r="AR220" s="71" t="str">
        <f t="shared" si="159"/>
        <v/>
      </c>
      <c r="AS220" s="71" t="str">
        <f t="shared" si="160"/>
        <v/>
      </c>
      <c r="AT220" s="71" t="str">
        <f t="shared" si="161"/>
        <v/>
      </c>
      <c r="AU220" s="76" t="str">
        <f t="shared" si="162"/>
        <v/>
      </c>
      <c r="BF220" s="141">
        <v>73020</v>
      </c>
      <c r="BG220" s="142" t="s">
        <v>2644</v>
      </c>
      <c r="BH220" s="141" t="s">
        <v>180</v>
      </c>
      <c r="BI220" s="141" t="s">
        <v>191</v>
      </c>
      <c r="BJ220" s="141" t="s">
        <v>2645</v>
      </c>
      <c r="BK220" s="141" t="s">
        <v>2646</v>
      </c>
      <c r="BL220" s="141" t="s">
        <v>2647</v>
      </c>
      <c r="BM220" s="141">
        <v>45.61985</v>
      </c>
      <c r="BN220" s="141">
        <v>-73.807810000000003</v>
      </c>
      <c r="BO220" s="141">
        <v>1980</v>
      </c>
      <c r="BP220" s="143" t="s">
        <v>24022</v>
      </c>
      <c r="BQ220" s="143" t="s">
        <v>17560</v>
      </c>
    </row>
    <row r="221" spans="1:85" ht="38.25" customHeight="1" x14ac:dyDescent="0.25">
      <c r="A221" s="1" t="str">
        <f t="shared" si="163"/>
        <v/>
      </c>
      <c r="B221" s="32" t="str">
        <f t="shared" si="164"/>
        <v/>
      </c>
      <c r="C221" s="25" t="str">
        <f t="shared" si="165"/>
        <v/>
      </c>
      <c r="D221" s="25" t="str">
        <f t="shared" si="166"/>
        <v/>
      </c>
      <c r="E221" s="25" t="str">
        <f t="shared" si="167"/>
        <v/>
      </c>
      <c r="F221" s="25" t="str">
        <f t="shared" si="168"/>
        <v/>
      </c>
      <c r="G221" s="108" t="str">
        <f t="shared" si="169"/>
        <v/>
      </c>
      <c r="H221" s="108" t="str">
        <f t="shared" si="170"/>
        <v/>
      </c>
      <c r="I221" s="112" t="str">
        <f t="shared" si="171"/>
        <v/>
      </c>
      <c r="J221" s="112"/>
      <c r="K221" s="112"/>
      <c r="L221" s="113"/>
      <c r="M221" s="113"/>
      <c r="N221" s="224" t="str">
        <f t="shared" si="172"/>
        <v/>
      </c>
      <c r="O221" s="225" t="str">
        <f t="shared" si="173"/>
        <v/>
      </c>
      <c r="Q221" s="6">
        <v>219</v>
      </c>
      <c r="R221" s="47" t="str">
        <f t="shared" si="136"/>
        <v>-219</v>
      </c>
      <c r="S221" s="6"/>
      <c r="T221" s="48" t="str">
        <f t="shared" si="137"/>
        <v/>
      </c>
      <c r="U221" s="49" t="str">
        <f t="shared" si="138"/>
        <v/>
      </c>
      <c r="W221" s="51"/>
      <c r="X221" s="75" t="str">
        <f t="shared" si="139"/>
        <v/>
      </c>
      <c r="Y221" s="71" t="str">
        <f t="shared" si="140"/>
        <v/>
      </c>
      <c r="Z221" s="71" t="str">
        <f t="shared" si="141"/>
        <v/>
      </c>
      <c r="AA221" s="71" t="str">
        <f t="shared" si="142"/>
        <v/>
      </c>
      <c r="AB221" s="71" t="str">
        <f t="shared" si="143"/>
        <v/>
      </c>
      <c r="AC221" s="71" t="str">
        <f t="shared" si="144"/>
        <v/>
      </c>
      <c r="AD221" s="71" t="str">
        <f t="shared" si="145"/>
        <v/>
      </c>
      <c r="AE221" s="78" t="str">
        <f t="shared" si="146"/>
        <v/>
      </c>
      <c r="AF221" s="75" t="str">
        <f t="shared" si="147"/>
        <v/>
      </c>
      <c r="AG221" s="71" t="str">
        <f t="shared" si="148"/>
        <v/>
      </c>
      <c r="AH221" s="71" t="str">
        <f t="shared" si="149"/>
        <v/>
      </c>
      <c r="AI221" s="71" t="str">
        <f t="shared" si="150"/>
        <v/>
      </c>
      <c r="AJ221" s="71" t="str">
        <f t="shared" si="151"/>
        <v/>
      </c>
      <c r="AK221" s="71" t="str">
        <f t="shared" si="152"/>
        <v/>
      </c>
      <c r="AL221" s="71" t="str">
        <f t="shared" si="153"/>
        <v/>
      </c>
      <c r="AM221" s="78" t="str">
        <f t="shared" si="154"/>
        <v/>
      </c>
      <c r="AN221" s="75" t="str">
        <f t="shared" si="155"/>
        <v/>
      </c>
      <c r="AO221" s="71" t="str">
        <f t="shared" si="156"/>
        <v/>
      </c>
      <c r="AP221" s="71" t="str">
        <f t="shared" si="157"/>
        <v/>
      </c>
      <c r="AQ221" s="71" t="str">
        <f t="shared" si="158"/>
        <v/>
      </c>
      <c r="AR221" s="71" t="str">
        <f t="shared" si="159"/>
        <v/>
      </c>
      <c r="AS221" s="71" t="str">
        <f t="shared" si="160"/>
        <v/>
      </c>
      <c r="AT221" s="71" t="str">
        <f t="shared" si="161"/>
        <v/>
      </c>
      <c r="AU221" s="76" t="str">
        <f t="shared" si="162"/>
        <v/>
      </c>
      <c r="BF221" s="141">
        <v>13095</v>
      </c>
      <c r="BG221" s="142" t="s">
        <v>3382</v>
      </c>
      <c r="BH221" s="141" t="s">
        <v>478</v>
      </c>
      <c r="BI221" s="141" t="s">
        <v>177</v>
      </c>
      <c r="BJ221" s="141" t="s">
        <v>1807</v>
      </c>
      <c r="BK221" s="141" t="s">
        <v>3383</v>
      </c>
      <c r="BL221" s="141" t="s">
        <v>3384</v>
      </c>
      <c r="BM221" s="141">
        <v>47.459725789223697</v>
      </c>
      <c r="BN221" s="141">
        <v>-69.134279859177795</v>
      </c>
      <c r="BO221" s="141">
        <v>1974</v>
      </c>
      <c r="BP221" s="143"/>
      <c r="BQ221" s="143" t="s">
        <v>17560</v>
      </c>
    </row>
    <row r="222" spans="1:85" ht="38.25" customHeight="1" x14ac:dyDescent="0.25">
      <c r="A222" s="1" t="str">
        <f t="shared" si="163"/>
        <v/>
      </c>
      <c r="B222" s="32" t="str">
        <f t="shared" si="164"/>
        <v/>
      </c>
      <c r="C222" s="25" t="str">
        <f t="shared" si="165"/>
        <v/>
      </c>
      <c r="D222" s="25" t="str">
        <f t="shared" si="166"/>
        <v/>
      </c>
      <c r="E222" s="25" t="str">
        <f t="shared" si="167"/>
        <v/>
      </c>
      <c r="F222" s="25" t="str">
        <f t="shared" si="168"/>
        <v/>
      </c>
      <c r="G222" s="108" t="str">
        <f t="shared" si="169"/>
        <v/>
      </c>
      <c r="H222" s="108" t="str">
        <f t="shared" si="170"/>
        <v/>
      </c>
      <c r="I222" s="112" t="str">
        <f t="shared" si="171"/>
        <v/>
      </c>
      <c r="J222" s="112"/>
      <c r="K222" s="112"/>
      <c r="L222" s="113"/>
      <c r="M222" s="113"/>
      <c r="N222" s="224" t="str">
        <f t="shared" si="172"/>
        <v/>
      </c>
      <c r="O222" s="225" t="str">
        <f t="shared" si="173"/>
        <v/>
      </c>
      <c r="Q222" s="6">
        <v>220</v>
      </c>
      <c r="R222" s="47" t="str">
        <f t="shared" si="136"/>
        <v>-220</v>
      </c>
      <c r="S222" s="6"/>
      <c r="T222" s="48" t="str">
        <f t="shared" si="137"/>
        <v/>
      </c>
      <c r="U222" s="49" t="str">
        <f t="shared" si="138"/>
        <v/>
      </c>
      <c r="W222" s="51"/>
      <c r="X222" s="75" t="str">
        <f t="shared" si="139"/>
        <v/>
      </c>
      <c r="Y222" s="71" t="str">
        <f t="shared" si="140"/>
        <v/>
      </c>
      <c r="Z222" s="71" t="str">
        <f t="shared" si="141"/>
        <v/>
      </c>
      <c r="AA222" s="71" t="str">
        <f t="shared" si="142"/>
        <v/>
      </c>
      <c r="AB222" s="71" t="str">
        <f t="shared" si="143"/>
        <v/>
      </c>
      <c r="AC222" s="71" t="str">
        <f t="shared" si="144"/>
        <v/>
      </c>
      <c r="AD222" s="71" t="str">
        <f t="shared" si="145"/>
        <v/>
      </c>
      <c r="AE222" s="78" t="str">
        <f t="shared" si="146"/>
        <v/>
      </c>
      <c r="AF222" s="75" t="str">
        <f t="shared" si="147"/>
        <v/>
      </c>
      <c r="AG222" s="71" t="str">
        <f t="shared" si="148"/>
        <v/>
      </c>
      <c r="AH222" s="71" t="str">
        <f t="shared" si="149"/>
        <v/>
      </c>
      <c r="AI222" s="71" t="str">
        <f t="shared" si="150"/>
        <v/>
      </c>
      <c r="AJ222" s="71" t="str">
        <f t="shared" si="151"/>
        <v/>
      </c>
      <c r="AK222" s="71" t="str">
        <f t="shared" si="152"/>
        <v/>
      </c>
      <c r="AL222" s="71" t="str">
        <f t="shared" si="153"/>
        <v/>
      </c>
      <c r="AM222" s="78" t="str">
        <f t="shared" si="154"/>
        <v/>
      </c>
      <c r="AN222" s="75" t="str">
        <f t="shared" si="155"/>
        <v/>
      </c>
      <c r="AO222" s="71" t="str">
        <f t="shared" si="156"/>
        <v/>
      </c>
      <c r="AP222" s="71" t="str">
        <f t="shared" si="157"/>
        <v/>
      </c>
      <c r="AQ222" s="71" t="str">
        <f t="shared" si="158"/>
        <v/>
      </c>
      <c r="AR222" s="71" t="str">
        <f t="shared" si="159"/>
        <v/>
      </c>
      <c r="AS222" s="71" t="str">
        <f t="shared" si="160"/>
        <v/>
      </c>
      <c r="AT222" s="71" t="str">
        <f t="shared" si="161"/>
        <v/>
      </c>
      <c r="AU222" s="76" t="str">
        <f t="shared" si="162"/>
        <v/>
      </c>
      <c r="BF222" s="141">
        <v>13095</v>
      </c>
      <c r="BG222" s="142" t="s">
        <v>3385</v>
      </c>
      <c r="BH222" s="141" t="s">
        <v>478</v>
      </c>
      <c r="BI222" s="141" t="s">
        <v>177</v>
      </c>
      <c r="BJ222" s="141" t="s">
        <v>1807</v>
      </c>
      <c r="BK222" s="141" t="s">
        <v>3386</v>
      </c>
      <c r="BL222" s="141" t="s">
        <v>3053</v>
      </c>
      <c r="BM222" s="141">
        <v>47.483560613532497</v>
      </c>
      <c r="BN222" s="141">
        <v>-69.289184248241099</v>
      </c>
      <c r="BO222" s="141">
        <v>1974</v>
      </c>
      <c r="BP222" s="143"/>
      <c r="BQ222" s="143" t="s">
        <v>17560</v>
      </c>
    </row>
    <row r="223" spans="1:85" ht="38.25" customHeight="1" x14ac:dyDescent="0.25">
      <c r="A223" s="1" t="str">
        <f t="shared" si="163"/>
        <v/>
      </c>
      <c r="B223" s="32" t="str">
        <f t="shared" si="164"/>
        <v/>
      </c>
      <c r="C223" s="25" t="str">
        <f t="shared" si="165"/>
        <v/>
      </c>
      <c r="D223" s="25" t="str">
        <f t="shared" si="166"/>
        <v/>
      </c>
      <c r="E223" s="25" t="str">
        <f t="shared" si="167"/>
        <v/>
      </c>
      <c r="F223" s="25" t="str">
        <f t="shared" si="168"/>
        <v/>
      </c>
      <c r="G223" s="108" t="str">
        <f t="shared" si="169"/>
        <v/>
      </c>
      <c r="H223" s="108" t="str">
        <f t="shared" si="170"/>
        <v/>
      </c>
      <c r="I223" s="112" t="str">
        <f t="shared" si="171"/>
        <v/>
      </c>
      <c r="J223" s="112"/>
      <c r="K223" s="112"/>
      <c r="L223" s="113"/>
      <c r="M223" s="113"/>
      <c r="N223" s="224" t="str">
        <f t="shared" si="172"/>
        <v/>
      </c>
      <c r="O223" s="225" t="str">
        <f t="shared" si="173"/>
        <v/>
      </c>
      <c r="Q223" s="6">
        <v>221</v>
      </c>
      <c r="R223" s="47" t="str">
        <f t="shared" si="136"/>
        <v>-221</v>
      </c>
      <c r="S223" s="6"/>
      <c r="T223" s="48" t="str">
        <f t="shared" si="137"/>
        <v/>
      </c>
      <c r="U223" s="49" t="str">
        <f t="shared" si="138"/>
        <v/>
      </c>
      <c r="W223" s="51"/>
      <c r="X223" s="75" t="str">
        <f t="shared" si="139"/>
        <v/>
      </c>
      <c r="Y223" s="71" t="str">
        <f t="shared" si="140"/>
        <v/>
      </c>
      <c r="Z223" s="71" t="str">
        <f t="shared" si="141"/>
        <v/>
      </c>
      <c r="AA223" s="71" t="str">
        <f t="shared" si="142"/>
        <v/>
      </c>
      <c r="AB223" s="71" t="str">
        <f t="shared" si="143"/>
        <v/>
      </c>
      <c r="AC223" s="71" t="str">
        <f t="shared" si="144"/>
        <v/>
      </c>
      <c r="AD223" s="71" t="str">
        <f t="shared" si="145"/>
        <v/>
      </c>
      <c r="AE223" s="78" t="str">
        <f t="shared" si="146"/>
        <v/>
      </c>
      <c r="AF223" s="75" t="str">
        <f t="shared" si="147"/>
        <v/>
      </c>
      <c r="AG223" s="71" t="str">
        <f t="shared" si="148"/>
        <v/>
      </c>
      <c r="AH223" s="71" t="str">
        <f t="shared" si="149"/>
        <v/>
      </c>
      <c r="AI223" s="71" t="str">
        <f t="shared" si="150"/>
        <v/>
      </c>
      <c r="AJ223" s="71" t="str">
        <f t="shared" si="151"/>
        <v/>
      </c>
      <c r="AK223" s="71" t="str">
        <f t="shared" si="152"/>
        <v/>
      </c>
      <c r="AL223" s="71" t="str">
        <f t="shared" si="153"/>
        <v/>
      </c>
      <c r="AM223" s="78" t="str">
        <f t="shared" si="154"/>
        <v/>
      </c>
      <c r="AN223" s="75" t="str">
        <f t="shared" si="155"/>
        <v/>
      </c>
      <c r="AO223" s="71" t="str">
        <f t="shared" si="156"/>
        <v/>
      </c>
      <c r="AP223" s="71" t="str">
        <f t="shared" si="157"/>
        <v/>
      </c>
      <c r="AQ223" s="71" t="str">
        <f t="shared" si="158"/>
        <v/>
      </c>
      <c r="AR223" s="71" t="str">
        <f t="shared" si="159"/>
        <v/>
      </c>
      <c r="AS223" s="71" t="str">
        <f t="shared" si="160"/>
        <v/>
      </c>
      <c r="AT223" s="71" t="str">
        <f t="shared" si="161"/>
        <v/>
      </c>
      <c r="AU223" s="76" t="str">
        <f t="shared" si="162"/>
        <v/>
      </c>
      <c r="BF223" s="141">
        <v>13095</v>
      </c>
      <c r="BG223" s="142" t="s">
        <v>3387</v>
      </c>
      <c r="BH223" s="141" t="s">
        <v>180</v>
      </c>
      <c r="BI223" s="141" t="s">
        <v>191</v>
      </c>
      <c r="BJ223" s="141" t="s">
        <v>3388</v>
      </c>
      <c r="BK223" s="141" t="s">
        <v>3389</v>
      </c>
      <c r="BL223" s="141" t="s">
        <v>2063</v>
      </c>
      <c r="BM223" s="141">
        <v>47.466007508154398</v>
      </c>
      <c r="BN223" s="141">
        <v>-69.251144177504401</v>
      </c>
      <c r="BO223" s="141">
        <v>1974</v>
      </c>
      <c r="BP223" s="143"/>
      <c r="BQ223" s="143" t="s">
        <v>17560</v>
      </c>
    </row>
    <row r="224" spans="1:85" ht="38.25" customHeight="1" x14ac:dyDescent="0.25">
      <c r="A224" s="1" t="str">
        <f t="shared" si="163"/>
        <v/>
      </c>
      <c r="B224" s="32" t="str">
        <f t="shared" si="164"/>
        <v/>
      </c>
      <c r="C224" s="25" t="str">
        <f t="shared" si="165"/>
        <v/>
      </c>
      <c r="D224" s="25" t="str">
        <f t="shared" si="166"/>
        <v/>
      </c>
      <c r="E224" s="25" t="str">
        <f t="shared" si="167"/>
        <v/>
      </c>
      <c r="F224" s="25" t="str">
        <f t="shared" si="168"/>
        <v/>
      </c>
      <c r="G224" s="108" t="str">
        <f t="shared" si="169"/>
        <v/>
      </c>
      <c r="H224" s="108" t="str">
        <f t="shared" si="170"/>
        <v/>
      </c>
      <c r="I224" s="112" t="str">
        <f t="shared" si="171"/>
        <v/>
      </c>
      <c r="J224" s="112"/>
      <c r="K224" s="112"/>
      <c r="L224" s="113"/>
      <c r="M224" s="113"/>
      <c r="N224" s="224" t="str">
        <f t="shared" si="172"/>
        <v/>
      </c>
      <c r="O224" s="225" t="str">
        <f t="shared" si="173"/>
        <v/>
      </c>
      <c r="Q224" s="6">
        <v>222</v>
      </c>
      <c r="R224" s="47" t="str">
        <f t="shared" si="136"/>
        <v>-222</v>
      </c>
      <c r="S224" s="6"/>
      <c r="T224" s="48" t="str">
        <f t="shared" si="137"/>
        <v/>
      </c>
      <c r="U224" s="49" t="str">
        <f t="shared" si="138"/>
        <v/>
      </c>
      <c r="W224" s="51"/>
      <c r="X224" s="75" t="str">
        <f t="shared" si="139"/>
        <v/>
      </c>
      <c r="Y224" s="71" t="str">
        <f t="shared" si="140"/>
        <v/>
      </c>
      <c r="Z224" s="71" t="str">
        <f t="shared" si="141"/>
        <v/>
      </c>
      <c r="AA224" s="71" t="str">
        <f t="shared" si="142"/>
        <v/>
      </c>
      <c r="AB224" s="71" t="str">
        <f t="shared" si="143"/>
        <v/>
      </c>
      <c r="AC224" s="71" t="str">
        <f t="shared" si="144"/>
        <v/>
      </c>
      <c r="AD224" s="71" t="str">
        <f t="shared" si="145"/>
        <v/>
      </c>
      <c r="AE224" s="78" t="str">
        <f t="shared" si="146"/>
        <v/>
      </c>
      <c r="AF224" s="75" t="str">
        <f t="shared" si="147"/>
        <v/>
      </c>
      <c r="AG224" s="71" t="str">
        <f t="shared" si="148"/>
        <v/>
      </c>
      <c r="AH224" s="71" t="str">
        <f t="shared" si="149"/>
        <v/>
      </c>
      <c r="AI224" s="71" t="str">
        <f t="shared" si="150"/>
        <v/>
      </c>
      <c r="AJ224" s="71" t="str">
        <f t="shared" si="151"/>
        <v/>
      </c>
      <c r="AK224" s="71" t="str">
        <f t="shared" si="152"/>
        <v/>
      </c>
      <c r="AL224" s="71" t="str">
        <f t="shared" si="153"/>
        <v/>
      </c>
      <c r="AM224" s="78" t="str">
        <f t="shared" si="154"/>
        <v/>
      </c>
      <c r="AN224" s="75" t="str">
        <f t="shared" si="155"/>
        <v/>
      </c>
      <c r="AO224" s="71" t="str">
        <f t="shared" si="156"/>
        <v/>
      </c>
      <c r="AP224" s="71" t="str">
        <f t="shared" si="157"/>
        <v/>
      </c>
      <c r="AQ224" s="71" t="str">
        <f t="shared" si="158"/>
        <v/>
      </c>
      <c r="AR224" s="71" t="str">
        <f t="shared" si="159"/>
        <v/>
      </c>
      <c r="AS224" s="71" t="str">
        <f t="shared" si="160"/>
        <v/>
      </c>
      <c r="AT224" s="71" t="str">
        <f t="shared" si="161"/>
        <v/>
      </c>
      <c r="AU224" s="76" t="str">
        <f t="shared" si="162"/>
        <v/>
      </c>
      <c r="BF224" s="141">
        <v>13095</v>
      </c>
      <c r="BG224" s="142" t="s">
        <v>3390</v>
      </c>
      <c r="BH224" s="141" t="s">
        <v>180</v>
      </c>
      <c r="BI224" s="141" t="s">
        <v>191</v>
      </c>
      <c r="BJ224" s="141" t="s">
        <v>3391</v>
      </c>
      <c r="BK224" s="141" t="s">
        <v>3392</v>
      </c>
      <c r="BL224" s="141" t="s">
        <v>3393</v>
      </c>
      <c r="BM224" s="141">
        <v>47.497187382975</v>
      </c>
      <c r="BN224" s="141">
        <v>-69.287433254022602</v>
      </c>
      <c r="BO224" s="141">
        <v>2009</v>
      </c>
      <c r="BP224" s="143"/>
      <c r="BQ224" s="143" t="s">
        <v>17560</v>
      </c>
    </row>
    <row r="225" spans="1:69" ht="38.25" customHeight="1" x14ac:dyDescent="0.25">
      <c r="A225" s="1" t="str">
        <f t="shared" si="163"/>
        <v/>
      </c>
      <c r="B225" s="32" t="str">
        <f t="shared" si="164"/>
        <v/>
      </c>
      <c r="C225" s="25" t="str">
        <f t="shared" si="165"/>
        <v/>
      </c>
      <c r="D225" s="25" t="str">
        <f t="shared" si="166"/>
        <v/>
      </c>
      <c r="E225" s="25" t="str">
        <f t="shared" si="167"/>
        <v/>
      </c>
      <c r="F225" s="25" t="str">
        <f t="shared" si="168"/>
        <v/>
      </c>
      <c r="G225" s="108" t="str">
        <f t="shared" si="169"/>
        <v/>
      </c>
      <c r="H225" s="108" t="str">
        <f t="shared" si="170"/>
        <v/>
      </c>
      <c r="I225" s="112" t="str">
        <f t="shared" si="171"/>
        <v/>
      </c>
      <c r="J225" s="112"/>
      <c r="K225" s="112"/>
      <c r="L225" s="113"/>
      <c r="M225" s="113"/>
      <c r="N225" s="224" t="str">
        <f t="shared" si="172"/>
        <v/>
      </c>
      <c r="O225" s="225" t="str">
        <f t="shared" si="173"/>
        <v/>
      </c>
      <c r="Q225" s="6">
        <v>223</v>
      </c>
      <c r="R225" s="47" t="str">
        <f t="shared" si="136"/>
        <v>-223</v>
      </c>
      <c r="S225" s="6"/>
      <c r="T225" s="48" t="str">
        <f t="shared" si="137"/>
        <v/>
      </c>
      <c r="U225" s="49" t="str">
        <f t="shared" si="138"/>
        <v/>
      </c>
      <c r="W225" s="51"/>
      <c r="X225" s="75" t="str">
        <f t="shared" si="139"/>
        <v/>
      </c>
      <c r="Y225" s="71" t="str">
        <f t="shared" si="140"/>
        <v/>
      </c>
      <c r="Z225" s="71" t="str">
        <f t="shared" si="141"/>
        <v/>
      </c>
      <c r="AA225" s="71" t="str">
        <f t="shared" si="142"/>
        <v/>
      </c>
      <c r="AB225" s="71" t="str">
        <f t="shared" si="143"/>
        <v/>
      </c>
      <c r="AC225" s="71" t="str">
        <f t="shared" si="144"/>
        <v/>
      </c>
      <c r="AD225" s="71" t="str">
        <f t="shared" si="145"/>
        <v/>
      </c>
      <c r="AE225" s="78" t="str">
        <f t="shared" si="146"/>
        <v/>
      </c>
      <c r="AF225" s="75" t="str">
        <f t="shared" si="147"/>
        <v/>
      </c>
      <c r="AG225" s="71" t="str">
        <f t="shared" si="148"/>
        <v/>
      </c>
      <c r="AH225" s="71" t="str">
        <f t="shared" si="149"/>
        <v/>
      </c>
      <c r="AI225" s="71" t="str">
        <f t="shared" si="150"/>
        <v/>
      </c>
      <c r="AJ225" s="71" t="str">
        <f t="shared" si="151"/>
        <v/>
      </c>
      <c r="AK225" s="71" t="str">
        <f t="shared" si="152"/>
        <v/>
      </c>
      <c r="AL225" s="71" t="str">
        <f t="shared" si="153"/>
        <v/>
      </c>
      <c r="AM225" s="78" t="str">
        <f t="shared" si="154"/>
        <v/>
      </c>
      <c r="AN225" s="75" t="str">
        <f t="shared" si="155"/>
        <v/>
      </c>
      <c r="AO225" s="71" t="str">
        <f t="shared" si="156"/>
        <v/>
      </c>
      <c r="AP225" s="71" t="str">
        <f t="shared" si="157"/>
        <v/>
      </c>
      <c r="AQ225" s="71" t="str">
        <f t="shared" si="158"/>
        <v/>
      </c>
      <c r="AR225" s="71" t="str">
        <f t="shared" si="159"/>
        <v/>
      </c>
      <c r="AS225" s="71" t="str">
        <f t="shared" si="160"/>
        <v/>
      </c>
      <c r="AT225" s="71" t="str">
        <f t="shared" si="161"/>
        <v/>
      </c>
      <c r="AU225" s="76" t="str">
        <f t="shared" si="162"/>
        <v/>
      </c>
      <c r="BF225" s="141">
        <v>71025</v>
      </c>
      <c r="BG225" s="142" t="s">
        <v>2794</v>
      </c>
      <c r="BH225" s="141" t="s">
        <v>478</v>
      </c>
      <c r="BI225" s="141" t="s">
        <v>176</v>
      </c>
      <c r="BJ225" s="141"/>
      <c r="BK225" s="141" t="s">
        <v>2795</v>
      </c>
      <c r="BL225" s="141" t="s">
        <v>2796</v>
      </c>
      <c r="BM225" s="141">
        <v>45.241495</v>
      </c>
      <c r="BN225" s="141">
        <v>-74.249779000000004</v>
      </c>
      <c r="BO225" s="141">
        <v>2005</v>
      </c>
      <c r="BP225" s="143" t="s">
        <v>24037</v>
      </c>
      <c r="BQ225" s="143" t="s">
        <v>17560</v>
      </c>
    </row>
    <row r="226" spans="1:69" ht="38.25" customHeight="1" x14ac:dyDescent="0.25">
      <c r="A226" s="1" t="str">
        <f t="shared" si="163"/>
        <v/>
      </c>
      <c r="B226" s="32" t="str">
        <f t="shared" si="164"/>
        <v/>
      </c>
      <c r="C226" s="25" t="str">
        <f t="shared" si="165"/>
        <v/>
      </c>
      <c r="D226" s="25" t="str">
        <f t="shared" si="166"/>
        <v/>
      </c>
      <c r="E226" s="25" t="str">
        <f t="shared" si="167"/>
        <v/>
      </c>
      <c r="F226" s="25" t="str">
        <f t="shared" si="168"/>
        <v/>
      </c>
      <c r="G226" s="108" t="str">
        <f t="shared" si="169"/>
        <v/>
      </c>
      <c r="H226" s="108" t="str">
        <f t="shared" si="170"/>
        <v/>
      </c>
      <c r="I226" s="112" t="str">
        <f t="shared" si="171"/>
        <v/>
      </c>
      <c r="J226" s="112"/>
      <c r="K226" s="112"/>
      <c r="L226" s="113"/>
      <c r="M226" s="113"/>
      <c r="N226" s="224" t="str">
        <f t="shared" si="172"/>
        <v/>
      </c>
      <c r="O226" s="225" t="str">
        <f t="shared" si="173"/>
        <v/>
      </c>
      <c r="Q226" s="6">
        <v>224</v>
      </c>
      <c r="R226" s="47" t="str">
        <f t="shared" si="136"/>
        <v>-224</v>
      </c>
      <c r="S226" s="6"/>
      <c r="T226" s="48" t="str">
        <f t="shared" si="137"/>
        <v/>
      </c>
      <c r="U226" s="49" t="str">
        <f t="shared" si="138"/>
        <v/>
      </c>
      <c r="W226" s="51"/>
      <c r="X226" s="75" t="str">
        <f t="shared" si="139"/>
        <v/>
      </c>
      <c r="Y226" s="71" t="str">
        <f t="shared" si="140"/>
        <v/>
      </c>
      <c r="Z226" s="71" t="str">
        <f t="shared" si="141"/>
        <v/>
      </c>
      <c r="AA226" s="71" t="str">
        <f t="shared" si="142"/>
        <v/>
      </c>
      <c r="AB226" s="71" t="str">
        <f t="shared" si="143"/>
        <v/>
      </c>
      <c r="AC226" s="71" t="str">
        <f t="shared" si="144"/>
        <v/>
      </c>
      <c r="AD226" s="71" t="str">
        <f t="shared" si="145"/>
        <v/>
      </c>
      <c r="AE226" s="78" t="str">
        <f t="shared" si="146"/>
        <v/>
      </c>
      <c r="AF226" s="75" t="str">
        <f t="shared" si="147"/>
        <v/>
      </c>
      <c r="AG226" s="71" t="str">
        <f t="shared" si="148"/>
        <v/>
      </c>
      <c r="AH226" s="71" t="str">
        <f t="shared" si="149"/>
        <v/>
      </c>
      <c r="AI226" s="71" t="str">
        <f t="shared" si="150"/>
        <v/>
      </c>
      <c r="AJ226" s="71" t="str">
        <f t="shared" si="151"/>
        <v/>
      </c>
      <c r="AK226" s="71" t="str">
        <f t="shared" si="152"/>
        <v/>
      </c>
      <c r="AL226" s="71" t="str">
        <f t="shared" si="153"/>
        <v/>
      </c>
      <c r="AM226" s="78" t="str">
        <f t="shared" si="154"/>
        <v/>
      </c>
      <c r="AN226" s="75" t="str">
        <f t="shared" si="155"/>
        <v/>
      </c>
      <c r="AO226" s="71" t="str">
        <f t="shared" si="156"/>
        <v/>
      </c>
      <c r="AP226" s="71" t="str">
        <f t="shared" si="157"/>
        <v/>
      </c>
      <c r="AQ226" s="71" t="str">
        <f t="shared" si="158"/>
        <v/>
      </c>
      <c r="AR226" s="71" t="str">
        <f t="shared" si="159"/>
        <v/>
      </c>
      <c r="AS226" s="71" t="str">
        <f t="shared" si="160"/>
        <v/>
      </c>
      <c r="AT226" s="71" t="str">
        <f t="shared" si="161"/>
        <v/>
      </c>
      <c r="AU226" s="76" t="str">
        <f t="shared" si="162"/>
        <v/>
      </c>
      <c r="BF226" s="141">
        <v>71025</v>
      </c>
      <c r="BG226" s="142" t="s">
        <v>22115</v>
      </c>
      <c r="BH226" s="141" t="s">
        <v>180</v>
      </c>
      <c r="BI226" s="141" t="s">
        <v>191</v>
      </c>
      <c r="BJ226" s="141" t="s">
        <v>22116</v>
      </c>
      <c r="BK226" s="141" t="s">
        <v>22117</v>
      </c>
      <c r="BL226" s="141" t="s">
        <v>2063</v>
      </c>
      <c r="BM226" s="141">
        <v>45.228947349529498</v>
      </c>
      <c r="BN226" s="141">
        <v>-74.277147680136196</v>
      </c>
      <c r="BO226" s="141">
        <v>1996</v>
      </c>
      <c r="BP226" s="143" t="s">
        <v>26105</v>
      </c>
      <c r="BQ226" s="143" t="s">
        <v>17560</v>
      </c>
    </row>
    <row r="227" spans="1:69" ht="38.25" customHeight="1" x14ac:dyDescent="0.25">
      <c r="A227" s="1" t="str">
        <f t="shared" si="163"/>
        <v/>
      </c>
      <c r="B227" s="32" t="str">
        <f t="shared" si="164"/>
        <v/>
      </c>
      <c r="C227" s="25" t="str">
        <f t="shared" si="165"/>
        <v/>
      </c>
      <c r="D227" s="25" t="str">
        <f t="shared" si="166"/>
        <v/>
      </c>
      <c r="E227" s="25" t="str">
        <f t="shared" si="167"/>
        <v/>
      </c>
      <c r="F227" s="25" t="str">
        <f t="shared" si="168"/>
        <v/>
      </c>
      <c r="G227" s="108" t="str">
        <f t="shared" si="169"/>
        <v/>
      </c>
      <c r="H227" s="108" t="str">
        <f t="shared" si="170"/>
        <v/>
      </c>
      <c r="I227" s="112" t="str">
        <f t="shared" si="171"/>
        <v/>
      </c>
      <c r="J227" s="112"/>
      <c r="K227" s="112"/>
      <c r="L227" s="113"/>
      <c r="M227" s="113"/>
      <c r="N227" s="224" t="str">
        <f t="shared" si="172"/>
        <v/>
      </c>
      <c r="O227" s="225" t="str">
        <f t="shared" si="173"/>
        <v/>
      </c>
      <c r="Q227" s="6">
        <v>225</v>
      </c>
      <c r="R227" s="47" t="str">
        <f t="shared" si="136"/>
        <v>-225</v>
      </c>
      <c r="S227" s="6"/>
      <c r="T227" s="48" t="str">
        <f t="shared" si="137"/>
        <v/>
      </c>
      <c r="U227" s="49" t="str">
        <f t="shared" si="138"/>
        <v/>
      </c>
      <c r="W227" s="51"/>
      <c r="X227" s="75" t="str">
        <f t="shared" si="139"/>
        <v/>
      </c>
      <c r="Y227" s="71" t="str">
        <f t="shared" si="140"/>
        <v/>
      </c>
      <c r="Z227" s="71" t="str">
        <f t="shared" si="141"/>
        <v/>
      </c>
      <c r="AA227" s="71" t="str">
        <f t="shared" si="142"/>
        <v/>
      </c>
      <c r="AB227" s="71" t="str">
        <f t="shared" si="143"/>
        <v/>
      </c>
      <c r="AC227" s="71" t="str">
        <f t="shared" si="144"/>
        <v/>
      </c>
      <c r="AD227" s="71" t="str">
        <f t="shared" si="145"/>
        <v/>
      </c>
      <c r="AE227" s="78" t="str">
        <f t="shared" si="146"/>
        <v/>
      </c>
      <c r="AF227" s="75" t="str">
        <f t="shared" si="147"/>
        <v/>
      </c>
      <c r="AG227" s="71" t="str">
        <f t="shared" si="148"/>
        <v/>
      </c>
      <c r="AH227" s="71" t="str">
        <f t="shared" si="149"/>
        <v/>
      </c>
      <c r="AI227" s="71" t="str">
        <f t="shared" si="150"/>
        <v/>
      </c>
      <c r="AJ227" s="71" t="str">
        <f t="shared" si="151"/>
        <v/>
      </c>
      <c r="AK227" s="71" t="str">
        <f t="shared" si="152"/>
        <v/>
      </c>
      <c r="AL227" s="71" t="str">
        <f t="shared" si="153"/>
        <v/>
      </c>
      <c r="AM227" s="78" t="str">
        <f t="shared" si="154"/>
        <v/>
      </c>
      <c r="AN227" s="75" t="str">
        <f t="shared" si="155"/>
        <v/>
      </c>
      <c r="AO227" s="71" t="str">
        <f t="shared" si="156"/>
        <v/>
      </c>
      <c r="AP227" s="71" t="str">
        <f t="shared" si="157"/>
        <v/>
      </c>
      <c r="AQ227" s="71" t="str">
        <f t="shared" si="158"/>
        <v/>
      </c>
      <c r="AR227" s="71" t="str">
        <f t="shared" si="159"/>
        <v/>
      </c>
      <c r="AS227" s="71" t="str">
        <f t="shared" si="160"/>
        <v/>
      </c>
      <c r="AT227" s="71" t="str">
        <f t="shared" si="161"/>
        <v/>
      </c>
      <c r="AU227" s="76" t="str">
        <f t="shared" si="162"/>
        <v/>
      </c>
      <c r="BF227" s="141">
        <v>82035</v>
      </c>
      <c r="BG227" s="142" t="s">
        <v>2851</v>
      </c>
      <c r="BH227" s="141" t="s">
        <v>180</v>
      </c>
      <c r="BI227" s="141" t="s">
        <v>178</v>
      </c>
      <c r="BJ227" s="141" t="s">
        <v>2852</v>
      </c>
      <c r="BK227" s="141"/>
      <c r="BL227" s="141" t="s">
        <v>2853</v>
      </c>
      <c r="BM227" s="141">
        <v>45.630989999999997</v>
      </c>
      <c r="BN227" s="141">
        <v>-75.93732</v>
      </c>
      <c r="BO227" s="141">
        <v>1998</v>
      </c>
      <c r="BP227" s="143" t="s">
        <v>24047</v>
      </c>
      <c r="BQ227" s="143" t="s">
        <v>17560</v>
      </c>
    </row>
    <row r="228" spans="1:69" ht="38.25" customHeight="1" x14ac:dyDescent="0.25">
      <c r="A228" s="1" t="str">
        <f t="shared" si="163"/>
        <v/>
      </c>
      <c r="B228" s="32" t="str">
        <f t="shared" si="164"/>
        <v/>
      </c>
      <c r="C228" s="25" t="str">
        <f t="shared" si="165"/>
        <v/>
      </c>
      <c r="D228" s="25" t="str">
        <f t="shared" si="166"/>
        <v/>
      </c>
      <c r="E228" s="25" t="str">
        <f t="shared" si="167"/>
        <v/>
      </c>
      <c r="F228" s="25" t="str">
        <f t="shared" si="168"/>
        <v/>
      </c>
      <c r="G228" s="108" t="str">
        <f t="shared" si="169"/>
        <v/>
      </c>
      <c r="H228" s="108" t="str">
        <f t="shared" si="170"/>
        <v/>
      </c>
      <c r="I228" s="112" t="str">
        <f t="shared" si="171"/>
        <v/>
      </c>
      <c r="J228" s="112"/>
      <c r="K228" s="112"/>
      <c r="L228" s="113"/>
      <c r="M228" s="113"/>
      <c r="N228" s="224" t="str">
        <f t="shared" si="172"/>
        <v/>
      </c>
      <c r="O228" s="225" t="str">
        <f t="shared" si="173"/>
        <v/>
      </c>
      <c r="Q228" s="6">
        <v>226</v>
      </c>
      <c r="R228" s="47" t="str">
        <f t="shared" si="136"/>
        <v>-226</v>
      </c>
      <c r="S228" s="6"/>
      <c r="T228" s="48" t="str">
        <f t="shared" si="137"/>
        <v/>
      </c>
      <c r="U228" s="49" t="str">
        <f t="shared" si="138"/>
        <v/>
      </c>
      <c r="W228" s="51"/>
      <c r="X228" s="75" t="str">
        <f t="shared" si="139"/>
        <v/>
      </c>
      <c r="Y228" s="71" t="str">
        <f t="shared" si="140"/>
        <v/>
      </c>
      <c r="Z228" s="71" t="str">
        <f t="shared" si="141"/>
        <v/>
      </c>
      <c r="AA228" s="71" t="str">
        <f t="shared" si="142"/>
        <v/>
      </c>
      <c r="AB228" s="71" t="str">
        <f t="shared" si="143"/>
        <v/>
      </c>
      <c r="AC228" s="71" t="str">
        <f t="shared" si="144"/>
        <v/>
      </c>
      <c r="AD228" s="71" t="str">
        <f t="shared" si="145"/>
        <v/>
      </c>
      <c r="AE228" s="78" t="str">
        <f t="shared" si="146"/>
        <v/>
      </c>
      <c r="AF228" s="75" t="str">
        <f t="shared" si="147"/>
        <v/>
      </c>
      <c r="AG228" s="71" t="str">
        <f t="shared" si="148"/>
        <v/>
      </c>
      <c r="AH228" s="71" t="str">
        <f t="shared" si="149"/>
        <v/>
      </c>
      <c r="AI228" s="71" t="str">
        <f t="shared" si="150"/>
        <v/>
      </c>
      <c r="AJ228" s="71" t="str">
        <f t="shared" si="151"/>
        <v/>
      </c>
      <c r="AK228" s="71" t="str">
        <f t="shared" si="152"/>
        <v/>
      </c>
      <c r="AL228" s="71" t="str">
        <f t="shared" si="153"/>
        <v/>
      </c>
      <c r="AM228" s="78" t="str">
        <f t="shared" si="154"/>
        <v/>
      </c>
      <c r="AN228" s="75" t="str">
        <f t="shared" si="155"/>
        <v/>
      </c>
      <c r="AO228" s="71" t="str">
        <f t="shared" si="156"/>
        <v/>
      </c>
      <c r="AP228" s="71" t="str">
        <f t="shared" si="157"/>
        <v/>
      </c>
      <c r="AQ228" s="71" t="str">
        <f t="shared" si="158"/>
        <v/>
      </c>
      <c r="AR228" s="71" t="str">
        <f t="shared" si="159"/>
        <v/>
      </c>
      <c r="AS228" s="71" t="str">
        <f t="shared" si="160"/>
        <v/>
      </c>
      <c r="AT228" s="71" t="str">
        <f t="shared" si="161"/>
        <v/>
      </c>
      <c r="AU228" s="76" t="str">
        <f t="shared" si="162"/>
        <v/>
      </c>
      <c r="BF228" s="141">
        <v>82035</v>
      </c>
      <c r="BG228" s="142" t="s">
        <v>2854</v>
      </c>
      <c r="BH228" s="141" t="s">
        <v>180</v>
      </c>
      <c r="BI228" s="141" t="s">
        <v>191</v>
      </c>
      <c r="BJ228" s="141" t="s">
        <v>2855</v>
      </c>
      <c r="BK228" s="141"/>
      <c r="BL228" s="141" t="s">
        <v>2856</v>
      </c>
      <c r="BM228" s="141">
        <v>45.637410000000003</v>
      </c>
      <c r="BN228" s="141">
        <v>-75.930599999999998</v>
      </c>
      <c r="BO228" s="141">
        <v>2002</v>
      </c>
      <c r="BP228" s="143" t="s">
        <v>24048</v>
      </c>
      <c r="BQ228" s="143" t="s">
        <v>17560</v>
      </c>
    </row>
    <row r="229" spans="1:69" ht="38.25" customHeight="1" x14ac:dyDescent="0.25">
      <c r="A229" s="1" t="str">
        <f t="shared" si="163"/>
        <v/>
      </c>
      <c r="B229" s="32" t="str">
        <f t="shared" si="164"/>
        <v/>
      </c>
      <c r="C229" s="25" t="str">
        <f t="shared" si="165"/>
        <v/>
      </c>
      <c r="D229" s="25" t="str">
        <f t="shared" si="166"/>
        <v/>
      </c>
      <c r="E229" s="25" t="str">
        <f t="shared" si="167"/>
        <v/>
      </c>
      <c r="F229" s="25" t="str">
        <f t="shared" si="168"/>
        <v/>
      </c>
      <c r="G229" s="108" t="str">
        <f t="shared" si="169"/>
        <v/>
      </c>
      <c r="H229" s="108" t="str">
        <f t="shared" si="170"/>
        <v/>
      </c>
      <c r="I229" s="112" t="str">
        <f t="shared" si="171"/>
        <v/>
      </c>
      <c r="J229" s="112"/>
      <c r="K229" s="112"/>
      <c r="L229" s="113"/>
      <c r="M229" s="113"/>
      <c r="N229" s="224" t="str">
        <f t="shared" si="172"/>
        <v/>
      </c>
      <c r="O229" s="225" t="str">
        <f t="shared" si="173"/>
        <v/>
      </c>
      <c r="Q229" s="6">
        <v>227</v>
      </c>
      <c r="R229" s="47" t="str">
        <f t="shared" si="136"/>
        <v>-227</v>
      </c>
      <c r="S229" s="6"/>
      <c r="T229" s="48" t="str">
        <f t="shared" si="137"/>
        <v/>
      </c>
      <c r="U229" s="49" t="str">
        <f t="shared" si="138"/>
        <v/>
      </c>
      <c r="W229" s="51"/>
      <c r="X229" s="75" t="str">
        <f t="shared" si="139"/>
        <v/>
      </c>
      <c r="Y229" s="71" t="str">
        <f t="shared" si="140"/>
        <v/>
      </c>
      <c r="Z229" s="71" t="str">
        <f t="shared" si="141"/>
        <v/>
      </c>
      <c r="AA229" s="71" t="str">
        <f t="shared" si="142"/>
        <v/>
      </c>
      <c r="AB229" s="71" t="str">
        <f t="shared" si="143"/>
        <v/>
      </c>
      <c r="AC229" s="71" t="str">
        <f t="shared" si="144"/>
        <v/>
      </c>
      <c r="AD229" s="71" t="str">
        <f t="shared" si="145"/>
        <v/>
      </c>
      <c r="AE229" s="78" t="str">
        <f t="shared" si="146"/>
        <v/>
      </c>
      <c r="AF229" s="75" t="str">
        <f t="shared" si="147"/>
        <v/>
      </c>
      <c r="AG229" s="71" t="str">
        <f t="shared" si="148"/>
        <v/>
      </c>
      <c r="AH229" s="71" t="str">
        <f t="shared" si="149"/>
        <v/>
      </c>
      <c r="AI229" s="71" t="str">
        <f t="shared" si="150"/>
        <v/>
      </c>
      <c r="AJ229" s="71" t="str">
        <f t="shared" si="151"/>
        <v/>
      </c>
      <c r="AK229" s="71" t="str">
        <f t="shared" si="152"/>
        <v/>
      </c>
      <c r="AL229" s="71" t="str">
        <f t="shared" si="153"/>
        <v/>
      </c>
      <c r="AM229" s="78" t="str">
        <f t="shared" si="154"/>
        <v/>
      </c>
      <c r="AN229" s="75" t="str">
        <f t="shared" si="155"/>
        <v/>
      </c>
      <c r="AO229" s="71" t="str">
        <f t="shared" si="156"/>
        <v/>
      </c>
      <c r="AP229" s="71" t="str">
        <f t="shared" si="157"/>
        <v/>
      </c>
      <c r="AQ229" s="71" t="str">
        <f t="shared" si="158"/>
        <v/>
      </c>
      <c r="AR229" s="71" t="str">
        <f t="shared" si="159"/>
        <v/>
      </c>
      <c r="AS229" s="71" t="str">
        <f t="shared" si="160"/>
        <v/>
      </c>
      <c r="AT229" s="71" t="str">
        <f t="shared" si="161"/>
        <v/>
      </c>
      <c r="AU229" s="76" t="str">
        <f t="shared" si="162"/>
        <v/>
      </c>
      <c r="BF229" s="141">
        <v>82035</v>
      </c>
      <c r="BG229" s="142" t="s">
        <v>2857</v>
      </c>
      <c r="BH229" s="141" t="s">
        <v>180</v>
      </c>
      <c r="BI229" s="141" t="s">
        <v>191</v>
      </c>
      <c r="BJ229" s="141" t="s">
        <v>2858</v>
      </c>
      <c r="BK229" s="141"/>
      <c r="BL229" s="141" t="s">
        <v>2856</v>
      </c>
      <c r="BM229" s="141">
        <v>45.639650000000003</v>
      </c>
      <c r="BN229" s="141">
        <v>-75.928920000000005</v>
      </c>
      <c r="BO229" s="141">
        <v>1998</v>
      </c>
      <c r="BP229" s="143" t="s">
        <v>24049</v>
      </c>
      <c r="BQ229" s="143" t="s">
        <v>17560</v>
      </c>
    </row>
    <row r="230" spans="1:69" ht="38.25" customHeight="1" x14ac:dyDescent="0.25">
      <c r="A230" s="1" t="str">
        <f t="shared" si="163"/>
        <v/>
      </c>
      <c r="B230" s="32" t="str">
        <f t="shared" si="164"/>
        <v/>
      </c>
      <c r="C230" s="25" t="str">
        <f t="shared" si="165"/>
        <v/>
      </c>
      <c r="D230" s="25" t="str">
        <f t="shared" si="166"/>
        <v/>
      </c>
      <c r="E230" s="25" t="str">
        <f t="shared" si="167"/>
        <v/>
      </c>
      <c r="F230" s="25" t="str">
        <f t="shared" si="168"/>
        <v/>
      </c>
      <c r="G230" s="108" t="str">
        <f t="shared" si="169"/>
        <v/>
      </c>
      <c r="H230" s="108" t="str">
        <f t="shared" si="170"/>
        <v/>
      </c>
      <c r="I230" s="112" t="str">
        <f t="shared" si="171"/>
        <v/>
      </c>
      <c r="J230" s="112"/>
      <c r="K230" s="112"/>
      <c r="L230" s="113"/>
      <c r="M230" s="113"/>
      <c r="N230" s="224" t="str">
        <f t="shared" si="172"/>
        <v/>
      </c>
      <c r="O230" s="225" t="str">
        <f t="shared" si="173"/>
        <v/>
      </c>
      <c r="Q230" s="6">
        <v>228</v>
      </c>
      <c r="R230" s="47" t="str">
        <f t="shared" si="136"/>
        <v>-228</v>
      </c>
      <c r="S230" s="6"/>
      <c r="T230" s="48" t="str">
        <f t="shared" si="137"/>
        <v/>
      </c>
      <c r="U230" s="49" t="str">
        <f t="shared" si="138"/>
        <v/>
      </c>
      <c r="W230" s="51"/>
      <c r="X230" s="75" t="str">
        <f t="shared" si="139"/>
        <v/>
      </c>
      <c r="Y230" s="71" t="str">
        <f t="shared" si="140"/>
        <v/>
      </c>
      <c r="Z230" s="71" t="str">
        <f t="shared" si="141"/>
        <v/>
      </c>
      <c r="AA230" s="71" t="str">
        <f t="shared" si="142"/>
        <v/>
      </c>
      <c r="AB230" s="71" t="str">
        <f t="shared" si="143"/>
        <v/>
      </c>
      <c r="AC230" s="71" t="str">
        <f t="shared" si="144"/>
        <v/>
      </c>
      <c r="AD230" s="71" t="str">
        <f t="shared" si="145"/>
        <v/>
      </c>
      <c r="AE230" s="78" t="str">
        <f t="shared" si="146"/>
        <v/>
      </c>
      <c r="AF230" s="75" t="str">
        <f t="shared" si="147"/>
        <v/>
      </c>
      <c r="AG230" s="71" t="str">
        <f t="shared" si="148"/>
        <v/>
      </c>
      <c r="AH230" s="71" t="str">
        <f t="shared" si="149"/>
        <v/>
      </c>
      <c r="AI230" s="71" t="str">
        <f t="shared" si="150"/>
        <v/>
      </c>
      <c r="AJ230" s="71" t="str">
        <f t="shared" si="151"/>
        <v/>
      </c>
      <c r="AK230" s="71" t="str">
        <f t="shared" si="152"/>
        <v/>
      </c>
      <c r="AL230" s="71" t="str">
        <f t="shared" si="153"/>
        <v/>
      </c>
      <c r="AM230" s="78" t="str">
        <f t="shared" si="154"/>
        <v/>
      </c>
      <c r="AN230" s="75" t="str">
        <f t="shared" si="155"/>
        <v/>
      </c>
      <c r="AO230" s="71" t="str">
        <f t="shared" si="156"/>
        <v/>
      </c>
      <c r="AP230" s="71" t="str">
        <f t="shared" si="157"/>
        <v/>
      </c>
      <c r="AQ230" s="71" t="str">
        <f t="shared" si="158"/>
        <v/>
      </c>
      <c r="AR230" s="71" t="str">
        <f t="shared" si="159"/>
        <v/>
      </c>
      <c r="AS230" s="71" t="str">
        <f t="shared" si="160"/>
        <v/>
      </c>
      <c r="AT230" s="71" t="str">
        <f t="shared" si="161"/>
        <v/>
      </c>
      <c r="AU230" s="76" t="str">
        <f t="shared" si="162"/>
        <v/>
      </c>
      <c r="BF230" s="141">
        <v>94250</v>
      </c>
      <c r="BG230" s="142" t="s">
        <v>2779</v>
      </c>
      <c r="BH230" s="141" t="s">
        <v>180</v>
      </c>
      <c r="BI230" s="141" t="s">
        <v>178</v>
      </c>
      <c r="BJ230" s="141"/>
      <c r="BK230" s="141" t="s">
        <v>2780</v>
      </c>
      <c r="BL230" s="141" t="s">
        <v>2781</v>
      </c>
      <c r="BM230" s="141">
        <v>48.684489999999997</v>
      </c>
      <c r="BN230" s="141">
        <v>-71.364199999999997</v>
      </c>
      <c r="BO230" s="141">
        <v>2011</v>
      </c>
      <c r="BP230" s="143" t="s">
        <v>484</v>
      </c>
      <c r="BQ230" s="143" t="s">
        <v>17560</v>
      </c>
    </row>
    <row r="231" spans="1:69" ht="38.25" customHeight="1" x14ac:dyDescent="0.25">
      <c r="A231" s="1" t="str">
        <f t="shared" si="163"/>
        <v/>
      </c>
      <c r="B231" s="32" t="str">
        <f t="shared" si="164"/>
        <v/>
      </c>
      <c r="C231" s="25" t="str">
        <f t="shared" si="165"/>
        <v/>
      </c>
      <c r="D231" s="25" t="str">
        <f t="shared" si="166"/>
        <v/>
      </c>
      <c r="E231" s="25" t="str">
        <f t="shared" si="167"/>
        <v/>
      </c>
      <c r="F231" s="25" t="str">
        <f t="shared" si="168"/>
        <v/>
      </c>
      <c r="G231" s="108" t="str">
        <f t="shared" si="169"/>
        <v/>
      </c>
      <c r="H231" s="108" t="str">
        <f t="shared" si="170"/>
        <v/>
      </c>
      <c r="I231" s="112" t="str">
        <f t="shared" si="171"/>
        <v/>
      </c>
      <c r="J231" s="112"/>
      <c r="K231" s="112"/>
      <c r="L231" s="113"/>
      <c r="M231" s="113"/>
      <c r="N231" s="224" t="str">
        <f t="shared" si="172"/>
        <v/>
      </c>
      <c r="O231" s="225" t="str">
        <f t="shared" si="173"/>
        <v/>
      </c>
      <c r="Q231" s="6">
        <v>229</v>
      </c>
      <c r="R231" s="47" t="str">
        <f t="shared" si="136"/>
        <v>-229</v>
      </c>
      <c r="S231" s="6"/>
      <c r="T231" s="48" t="str">
        <f t="shared" si="137"/>
        <v/>
      </c>
      <c r="U231" s="49" t="str">
        <f t="shared" si="138"/>
        <v/>
      </c>
      <c r="W231" s="51"/>
      <c r="X231" s="75" t="str">
        <f t="shared" si="139"/>
        <v/>
      </c>
      <c r="Y231" s="71" t="str">
        <f t="shared" si="140"/>
        <v/>
      </c>
      <c r="Z231" s="71" t="str">
        <f t="shared" si="141"/>
        <v/>
      </c>
      <c r="AA231" s="71" t="str">
        <f t="shared" si="142"/>
        <v/>
      </c>
      <c r="AB231" s="71" t="str">
        <f t="shared" si="143"/>
        <v/>
      </c>
      <c r="AC231" s="71" t="str">
        <f t="shared" si="144"/>
        <v/>
      </c>
      <c r="AD231" s="71" t="str">
        <f t="shared" si="145"/>
        <v/>
      </c>
      <c r="AE231" s="78" t="str">
        <f t="shared" si="146"/>
        <v/>
      </c>
      <c r="AF231" s="75" t="str">
        <f t="shared" si="147"/>
        <v/>
      </c>
      <c r="AG231" s="71" t="str">
        <f t="shared" si="148"/>
        <v/>
      </c>
      <c r="AH231" s="71" t="str">
        <f t="shared" si="149"/>
        <v/>
      </c>
      <c r="AI231" s="71" t="str">
        <f t="shared" si="150"/>
        <v/>
      </c>
      <c r="AJ231" s="71" t="str">
        <f t="shared" si="151"/>
        <v/>
      </c>
      <c r="AK231" s="71" t="str">
        <f t="shared" si="152"/>
        <v/>
      </c>
      <c r="AL231" s="71" t="str">
        <f t="shared" si="153"/>
        <v/>
      </c>
      <c r="AM231" s="78" t="str">
        <f t="shared" si="154"/>
        <v/>
      </c>
      <c r="AN231" s="75" t="str">
        <f t="shared" si="155"/>
        <v/>
      </c>
      <c r="AO231" s="71" t="str">
        <f t="shared" si="156"/>
        <v/>
      </c>
      <c r="AP231" s="71" t="str">
        <f t="shared" si="157"/>
        <v/>
      </c>
      <c r="AQ231" s="71" t="str">
        <f t="shared" si="158"/>
        <v/>
      </c>
      <c r="AR231" s="71" t="str">
        <f t="shared" si="159"/>
        <v/>
      </c>
      <c r="AS231" s="71" t="str">
        <f t="shared" si="160"/>
        <v/>
      </c>
      <c r="AT231" s="71" t="str">
        <f t="shared" si="161"/>
        <v/>
      </c>
      <c r="AU231" s="76" t="str">
        <f t="shared" si="162"/>
        <v/>
      </c>
      <c r="BF231" s="141">
        <v>98055</v>
      </c>
      <c r="BG231" s="142" t="s">
        <v>2885</v>
      </c>
      <c r="BH231" s="141" t="s">
        <v>180</v>
      </c>
      <c r="BI231" s="141" t="s">
        <v>191</v>
      </c>
      <c r="BJ231" s="141"/>
      <c r="BK231" s="141"/>
      <c r="BL231" s="141" t="s">
        <v>2884</v>
      </c>
      <c r="BM231" s="141">
        <v>50.2755415687488</v>
      </c>
      <c r="BN231" s="141">
        <v>-64.787216224669706</v>
      </c>
      <c r="BO231" s="141">
        <v>1995</v>
      </c>
      <c r="BP231" s="143" t="s">
        <v>24053</v>
      </c>
      <c r="BQ231" s="143" t="s">
        <v>17560</v>
      </c>
    </row>
    <row r="232" spans="1:69" ht="38.25" customHeight="1" x14ac:dyDescent="0.25">
      <c r="A232" s="1" t="str">
        <f t="shared" si="163"/>
        <v/>
      </c>
      <c r="B232" s="32" t="str">
        <f t="shared" si="164"/>
        <v/>
      </c>
      <c r="C232" s="25" t="str">
        <f t="shared" si="165"/>
        <v/>
      </c>
      <c r="D232" s="25" t="str">
        <f t="shared" si="166"/>
        <v/>
      </c>
      <c r="E232" s="25" t="str">
        <f t="shared" si="167"/>
        <v/>
      </c>
      <c r="F232" s="25" t="str">
        <f t="shared" si="168"/>
        <v/>
      </c>
      <c r="G232" s="108" t="str">
        <f t="shared" si="169"/>
        <v/>
      </c>
      <c r="H232" s="108" t="str">
        <f t="shared" si="170"/>
        <v/>
      </c>
      <c r="I232" s="112" t="str">
        <f t="shared" si="171"/>
        <v/>
      </c>
      <c r="J232" s="112"/>
      <c r="K232" s="112"/>
      <c r="L232" s="113"/>
      <c r="M232" s="113"/>
      <c r="N232" s="224" t="str">
        <f t="shared" si="172"/>
        <v/>
      </c>
      <c r="O232" s="225" t="str">
        <f t="shared" si="173"/>
        <v/>
      </c>
      <c r="Q232" s="6">
        <v>230</v>
      </c>
      <c r="R232" s="47" t="str">
        <f t="shared" si="136"/>
        <v>-230</v>
      </c>
      <c r="S232" s="6"/>
      <c r="T232" s="48" t="str">
        <f t="shared" si="137"/>
        <v/>
      </c>
      <c r="U232" s="49" t="str">
        <f t="shared" si="138"/>
        <v/>
      </c>
      <c r="W232" s="51"/>
      <c r="X232" s="75" t="str">
        <f t="shared" si="139"/>
        <v/>
      </c>
      <c r="Y232" s="71" t="str">
        <f t="shared" si="140"/>
        <v/>
      </c>
      <c r="Z232" s="71" t="str">
        <f t="shared" si="141"/>
        <v/>
      </c>
      <c r="AA232" s="71" t="str">
        <f t="shared" si="142"/>
        <v/>
      </c>
      <c r="AB232" s="71" t="str">
        <f t="shared" si="143"/>
        <v/>
      </c>
      <c r="AC232" s="71" t="str">
        <f t="shared" si="144"/>
        <v/>
      </c>
      <c r="AD232" s="71" t="str">
        <f t="shared" si="145"/>
        <v/>
      </c>
      <c r="AE232" s="78" t="str">
        <f t="shared" si="146"/>
        <v/>
      </c>
      <c r="AF232" s="75" t="str">
        <f t="shared" si="147"/>
        <v/>
      </c>
      <c r="AG232" s="71" t="str">
        <f t="shared" si="148"/>
        <v/>
      </c>
      <c r="AH232" s="71" t="str">
        <f t="shared" si="149"/>
        <v/>
      </c>
      <c r="AI232" s="71" t="str">
        <f t="shared" si="150"/>
        <v/>
      </c>
      <c r="AJ232" s="71" t="str">
        <f t="shared" si="151"/>
        <v/>
      </c>
      <c r="AK232" s="71" t="str">
        <f t="shared" si="152"/>
        <v/>
      </c>
      <c r="AL232" s="71" t="str">
        <f t="shared" si="153"/>
        <v/>
      </c>
      <c r="AM232" s="78" t="str">
        <f t="shared" si="154"/>
        <v/>
      </c>
      <c r="AN232" s="75" t="str">
        <f t="shared" si="155"/>
        <v/>
      </c>
      <c r="AO232" s="71" t="str">
        <f t="shared" si="156"/>
        <v/>
      </c>
      <c r="AP232" s="71" t="str">
        <f t="shared" si="157"/>
        <v/>
      </c>
      <c r="AQ232" s="71" t="str">
        <f t="shared" si="158"/>
        <v/>
      </c>
      <c r="AR232" s="71" t="str">
        <f t="shared" si="159"/>
        <v/>
      </c>
      <c r="AS232" s="71" t="str">
        <f t="shared" si="160"/>
        <v/>
      </c>
      <c r="AT232" s="71" t="str">
        <f t="shared" si="161"/>
        <v/>
      </c>
      <c r="AU232" s="76" t="str">
        <f t="shared" si="162"/>
        <v/>
      </c>
      <c r="BF232" s="141">
        <v>98055</v>
      </c>
      <c r="BG232" s="142" t="s">
        <v>2886</v>
      </c>
      <c r="BH232" s="141" t="s">
        <v>180</v>
      </c>
      <c r="BI232" s="141" t="s">
        <v>191</v>
      </c>
      <c r="BJ232" s="141"/>
      <c r="BK232" s="141"/>
      <c r="BL232" s="141" t="s">
        <v>2887</v>
      </c>
      <c r="BM232" s="141">
        <v>50.274750258945801</v>
      </c>
      <c r="BN232" s="141">
        <v>-64.763669621344505</v>
      </c>
      <c r="BO232" s="141">
        <v>1995</v>
      </c>
      <c r="BP232" s="143" t="s">
        <v>24053</v>
      </c>
      <c r="BQ232" s="143" t="s">
        <v>17560</v>
      </c>
    </row>
    <row r="233" spans="1:69" ht="38.25" customHeight="1" x14ac:dyDescent="0.25">
      <c r="A233" s="1" t="str">
        <f t="shared" si="163"/>
        <v/>
      </c>
      <c r="B233" s="32" t="str">
        <f t="shared" si="164"/>
        <v/>
      </c>
      <c r="C233" s="25" t="str">
        <f t="shared" si="165"/>
        <v/>
      </c>
      <c r="D233" s="25" t="str">
        <f t="shared" si="166"/>
        <v/>
      </c>
      <c r="E233" s="25" t="str">
        <f t="shared" si="167"/>
        <v/>
      </c>
      <c r="F233" s="25" t="str">
        <f t="shared" si="168"/>
        <v/>
      </c>
      <c r="G233" s="108" t="str">
        <f t="shared" si="169"/>
        <v/>
      </c>
      <c r="H233" s="108" t="str">
        <f t="shared" si="170"/>
        <v/>
      </c>
      <c r="I233" s="112" t="str">
        <f t="shared" si="171"/>
        <v/>
      </c>
      <c r="J233" s="112"/>
      <c r="K233" s="112"/>
      <c r="L233" s="113"/>
      <c r="M233" s="113"/>
      <c r="N233" s="224" t="str">
        <f t="shared" si="172"/>
        <v/>
      </c>
      <c r="O233" s="225" t="str">
        <f t="shared" si="173"/>
        <v/>
      </c>
      <c r="Q233" s="6">
        <v>231</v>
      </c>
      <c r="R233" s="47" t="str">
        <f t="shared" si="136"/>
        <v>-231</v>
      </c>
      <c r="S233" s="6"/>
      <c r="T233" s="48" t="str">
        <f t="shared" si="137"/>
        <v/>
      </c>
      <c r="U233" s="49" t="str">
        <f t="shared" si="138"/>
        <v/>
      </c>
      <c r="W233" s="51"/>
      <c r="X233" s="75" t="str">
        <f t="shared" si="139"/>
        <v/>
      </c>
      <c r="Y233" s="71" t="str">
        <f t="shared" si="140"/>
        <v/>
      </c>
      <c r="Z233" s="71" t="str">
        <f t="shared" si="141"/>
        <v/>
      </c>
      <c r="AA233" s="71" t="str">
        <f t="shared" si="142"/>
        <v/>
      </c>
      <c r="AB233" s="71" t="str">
        <f t="shared" si="143"/>
        <v/>
      </c>
      <c r="AC233" s="71" t="str">
        <f t="shared" si="144"/>
        <v/>
      </c>
      <c r="AD233" s="71" t="str">
        <f t="shared" si="145"/>
        <v/>
      </c>
      <c r="AE233" s="78" t="str">
        <f t="shared" si="146"/>
        <v/>
      </c>
      <c r="AF233" s="75" t="str">
        <f t="shared" si="147"/>
        <v/>
      </c>
      <c r="AG233" s="71" t="str">
        <f t="shared" si="148"/>
        <v/>
      </c>
      <c r="AH233" s="71" t="str">
        <f t="shared" si="149"/>
        <v/>
      </c>
      <c r="AI233" s="71" t="str">
        <f t="shared" si="150"/>
        <v/>
      </c>
      <c r="AJ233" s="71" t="str">
        <f t="shared" si="151"/>
        <v/>
      </c>
      <c r="AK233" s="71" t="str">
        <f t="shared" si="152"/>
        <v/>
      </c>
      <c r="AL233" s="71" t="str">
        <f t="shared" si="153"/>
        <v/>
      </c>
      <c r="AM233" s="78" t="str">
        <f t="shared" si="154"/>
        <v/>
      </c>
      <c r="AN233" s="75" t="str">
        <f t="shared" si="155"/>
        <v/>
      </c>
      <c r="AO233" s="71" t="str">
        <f t="shared" si="156"/>
        <v/>
      </c>
      <c r="AP233" s="71" t="str">
        <f t="shared" si="157"/>
        <v/>
      </c>
      <c r="AQ233" s="71" t="str">
        <f t="shared" si="158"/>
        <v/>
      </c>
      <c r="AR233" s="71" t="str">
        <f t="shared" si="159"/>
        <v/>
      </c>
      <c r="AS233" s="71" t="str">
        <f t="shared" si="160"/>
        <v/>
      </c>
      <c r="AT233" s="71" t="str">
        <f t="shared" si="161"/>
        <v/>
      </c>
      <c r="AU233" s="76" t="str">
        <f t="shared" si="162"/>
        <v/>
      </c>
      <c r="BF233" s="141">
        <v>11010</v>
      </c>
      <c r="BG233" s="142" t="s">
        <v>3116</v>
      </c>
      <c r="BH233" s="141" t="s">
        <v>478</v>
      </c>
      <c r="BI233" s="141" t="s">
        <v>176</v>
      </c>
      <c r="BJ233" s="141"/>
      <c r="BK233" s="141" t="s">
        <v>3117</v>
      </c>
      <c r="BL233" s="141" t="s">
        <v>3118</v>
      </c>
      <c r="BM233" s="141">
        <v>48.011409999999998</v>
      </c>
      <c r="BN233" s="141">
        <v>-69.041529999999995</v>
      </c>
      <c r="BO233" s="141">
        <v>2007</v>
      </c>
      <c r="BP233" s="143" t="s">
        <v>26707</v>
      </c>
      <c r="BQ233" s="143" t="s">
        <v>17560</v>
      </c>
    </row>
    <row r="234" spans="1:69" ht="38.25" customHeight="1" x14ac:dyDescent="0.25">
      <c r="A234" s="1" t="str">
        <f t="shared" si="163"/>
        <v/>
      </c>
      <c r="B234" s="32" t="str">
        <f t="shared" si="164"/>
        <v/>
      </c>
      <c r="C234" s="25" t="str">
        <f t="shared" si="165"/>
        <v/>
      </c>
      <c r="D234" s="25" t="str">
        <f t="shared" si="166"/>
        <v/>
      </c>
      <c r="E234" s="25" t="str">
        <f t="shared" si="167"/>
        <v/>
      </c>
      <c r="F234" s="25" t="str">
        <f t="shared" si="168"/>
        <v/>
      </c>
      <c r="G234" s="108" t="str">
        <f t="shared" si="169"/>
        <v/>
      </c>
      <c r="H234" s="108" t="str">
        <f t="shared" si="170"/>
        <v/>
      </c>
      <c r="I234" s="112" t="str">
        <f t="shared" si="171"/>
        <v/>
      </c>
      <c r="J234" s="112"/>
      <c r="K234" s="112"/>
      <c r="L234" s="113"/>
      <c r="M234" s="113"/>
      <c r="N234" s="224" t="str">
        <f t="shared" si="172"/>
        <v/>
      </c>
      <c r="O234" s="225" t="str">
        <f t="shared" si="173"/>
        <v/>
      </c>
      <c r="Q234" s="6">
        <v>232</v>
      </c>
      <c r="R234" s="47" t="str">
        <f t="shared" si="136"/>
        <v>-232</v>
      </c>
      <c r="S234" s="6"/>
      <c r="T234" s="48" t="str">
        <f t="shared" si="137"/>
        <v/>
      </c>
      <c r="U234" s="49" t="str">
        <f t="shared" si="138"/>
        <v/>
      </c>
      <c r="W234" s="51"/>
      <c r="X234" s="75" t="str">
        <f t="shared" si="139"/>
        <v/>
      </c>
      <c r="Y234" s="71" t="str">
        <f t="shared" si="140"/>
        <v/>
      </c>
      <c r="Z234" s="71" t="str">
        <f t="shared" si="141"/>
        <v/>
      </c>
      <c r="AA234" s="71" t="str">
        <f t="shared" si="142"/>
        <v/>
      </c>
      <c r="AB234" s="71" t="str">
        <f t="shared" si="143"/>
        <v/>
      </c>
      <c r="AC234" s="71" t="str">
        <f t="shared" si="144"/>
        <v/>
      </c>
      <c r="AD234" s="71" t="str">
        <f t="shared" si="145"/>
        <v/>
      </c>
      <c r="AE234" s="78" t="str">
        <f t="shared" si="146"/>
        <v/>
      </c>
      <c r="AF234" s="75" t="str">
        <f t="shared" si="147"/>
        <v/>
      </c>
      <c r="AG234" s="71" t="str">
        <f t="shared" si="148"/>
        <v/>
      </c>
      <c r="AH234" s="71" t="str">
        <f t="shared" si="149"/>
        <v/>
      </c>
      <c r="AI234" s="71" t="str">
        <f t="shared" si="150"/>
        <v/>
      </c>
      <c r="AJ234" s="71" t="str">
        <f t="shared" si="151"/>
        <v/>
      </c>
      <c r="AK234" s="71" t="str">
        <f t="shared" si="152"/>
        <v/>
      </c>
      <c r="AL234" s="71" t="str">
        <f t="shared" si="153"/>
        <v/>
      </c>
      <c r="AM234" s="78" t="str">
        <f t="shared" si="154"/>
        <v/>
      </c>
      <c r="AN234" s="75" t="str">
        <f t="shared" si="155"/>
        <v/>
      </c>
      <c r="AO234" s="71" t="str">
        <f t="shared" si="156"/>
        <v/>
      </c>
      <c r="AP234" s="71" t="str">
        <f t="shared" si="157"/>
        <v/>
      </c>
      <c r="AQ234" s="71" t="str">
        <f t="shared" si="158"/>
        <v/>
      </c>
      <c r="AR234" s="71" t="str">
        <f t="shared" si="159"/>
        <v/>
      </c>
      <c r="AS234" s="71" t="str">
        <f t="shared" si="160"/>
        <v/>
      </c>
      <c r="AT234" s="71" t="str">
        <f t="shared" si="161"/>
        <v/>
      </c>
      <c r="AU234" s="76" t="str">
        <f t="shared" si="162"/>
        <v/>
      </c>
      <c r="BF234" s="141">
        <v>11010</v>
      </c>
      <c r="BG234" s="142" t="s">
        <v>3119</v>
      </c>
      <c r="BH234" s="141" t="s">
        <v>180</v>
      </c>
      <c r="BI234" s="141" t="s">
        <v>178</v>
      </c>
      <c r="BJ234" s="141"/>
      <c r="BK234" s="141" t="s">
        <v>3120</v>
      </c>
      <c r="BL234" s="141" t="s">
        <v>1795</v>
      </c>
      <c r="BM234" s="141">
        <v>48.018149999999999</v>
      </c>
      <c r="BN234" s="141">
        <v>-69.045540000000003</v>
      </c>
      <c r="BO234" s="141">
        <v>2010</v>
      </c>
      <c r="BP234" s="143" t="s">
        <v>24084</v>
      </c>
      <c r="BQ234" s="143" t="s">
        <v>17560</v>
      </c>
    </row>
    <row r="235" spans="1:69" ht="38.25" customHeight="1" x14ac:dyDescent="0.25">
      <c r="A235" s="1" t="str">
        <f t="shared" si="163"/>
        <v/>
      </c>
      <c r="B235" s="32" t="str">
        <f t="shared" si="164"/>
        <v/>
      </c>
      <c r="C235" s="25" t="str">
        <f t="shared" si="165"/>
        <v/>
      </c>
      <c r="D235" s="25" t="str">
        <f t="shared" si="166"/>
        <v/>
      </c>
      <c r="E235" s="25" t="str">
        <f t="shared" si="167"/>
        <v/>
      </c>
      <c r="F235" s="25" t="str">
        <f t="shared" si="168"/>
        <v/>
      </c>
      <c r="G235" s="108" t="str">
        <f t="shared" si="169"/>
        <v/>
      </c>
      <c r="H235" s="108" t="str">
        <f t="shared" si="170"/>
        <v/>
      </c>
      <c r="I235" s="112" t="str">
        <f t="shared" si="171"/>
        <v/>
      </c>
      <c r="J235" s="112"/>
      <c r="K235" s="112"/>
      <c r="L235" s="113"/>
      <c r="M235" s="113"/>
      <c r="N235" s="224" t="str">
        <f t="shared" si="172"/>
        <v/>
      </c>
      <c r="O235" s="225" t="str">
        <f t="shared" si="173"/>
        <v/>
      </c>
      <c r="Q235" s="6">
        <v>233</v>
      </c>
      <c r="R235" s="47" t="str">
        <f t="shared" si="136"/>
        <v>-233</v>
      </c>
      <c r="S235" s="6"/>
      <c r="T235" s="48" t="str">
        <f t="shared" si="137"/>
        <v/>
      </c>
      <c r="U235" s="49" t="str">
        <f t="shared" si="138"/>
        <v/>
      </c>
      <c r="W235" s="51"/>
      <c r="X235" s="75" t="str">
        <f t="shared" si="139"/>
        <v/>
      </c>
      <c r="Y235" s="71" t="str">
        <f t="shared" si="140"/>
        <v/>
      </c>
      <c r="Z235" s="71" t="str">
        <f t="shared" si="141"/>
        <v/>
      </c>
      <c r="AA235" s="71" t="str">
        <f t="shared" si="142"/>
        <v/>
      </c>
      <c r="AB235" s="71" t="str">
        <f t="shared" si="143"/>
        <v/>
      </c>
      <c r="AC235" s="71" t="str">
        <f t="shared" si="144"/>
        <v/>
      </c>
      <c r="AD235" s="71" t="str">
        <f t="shared" si="145"/>
        <v/>
      </c>
      <c r="AE235" s="78" t="str">
        <f t="shared" si="146"/>
        <v/>
      </c>
      <c r="AF235" s="75" t="str">
        <f t="shared" si="147"/>
        <v/>
      </c>
      <c r="AG235" s="71" t="str">
        <f t="shared" si="148"/>
        <v/>
      </c>
      <c r="AH235" s="71" t="str">
        <f t="shared" si="149"/>
        <v/>
      </c>
      <c r="AI235" s="71" t="str">
        <f t="shared" si="150"/>
        <v/>
      </c>
      <c r="AJ235" s="71" t="str">
        <f t="shared" si="151"/>
        <v/>
      </c>
      <c r="AK235" s="71" t="str">
        <f t="shared" si="152"/>
        <v/>
      </c>
      <c r="AL235" s="71" t="str">
        <f t="shared" si="153"/>
        <v/>
      </c>
      <c r="AM235" s="78" t="str">
        <f t="shared" si="154"/>
        <v/>
      </c>
      <c r="AN235" s="75" t="str">
        <f t="shared" si="155"/>
        <v/>
      </c>
      <c r="AO235" s="71" t="str">
        <f t="shared" si="156"/>
        <v/>
      </c>
      <c r="AP235" s="71" t="str">
        <f t="shared" si="157"/>
        <v/>
      </c>
      <c r="AQ235" s="71" t="str">
        <f t="shared" si="158"/>
        <v/>
      </c>
      <c r="AR235" s="71" t="str">
        <f t="shared" si="159"/>
        <v/>
      </c>
      <c r="AS235" s="71" t="str">
        <f t="shared" si="160"/>
        <v/>
      </c>
      <c r="AT235" s="71" t="str">
        <f t="shared" si="161"/>
        <v/>
      </c>
      <c r="AU235" s="76" t="str">
        <f t="shared" si="162"/>
        <v/>
      </c>
      <c r="BF235" s="141">
        <v>12072</v>
      </c>
      <c r="BG235" s="142" t="s">
        <v>3348</v>
      </c>
      <c r="BH235" s="141" t="s">
        <v>180</v>
      </c>
      <c r="BI235" s="141" t="s">
        <v>191</v>
      </c>
      <c r="BJ235" s="141" t="s">
        <v>3349</v>
      </c>
      <c r="BK235" s="141" t="s">
        <v>3335</v>
      </c>
      <c r="BL235" s="141" t="s">
        <v>3350</v>
      </c>
      <c r="BM235" s="141">
        <v>47.827298367640303</v>
      </c>
      <c r="BN235" s="141">
        <v>-69.527679243875596</v>
      </c>
      <c r="BO235" s="141">
        <v>1989</v>
      </c>
      <c r="BP235" s="143" t="s">
        <v>24089</v>
      </c>
      <c r="BQ235" s="143" t="s">
        <v>17560</v>
      </c>
    </row>
    <row r="236" spans="1:69" ht="38.25" customHeight="1" x14ac:dyDescent="0.25">
      <c r="A236" s="1" t="str">
        <f t="shared" si="163"/>
        <v/>
      </c>
      <c r="B236" s="32" t="str">
        <f t="shared" si="164"/>
        <v/>
      </c>
      <c r="C236" s="25" t="str">
        <f t="shared" si="165"/>
        <v/>
      </c>
      <c r="D236" s="25" t="str">
        <f t="shared" si="166"/>
        <v/>
      </c>
      <c r="E236" s="25" t="str">
        <f t="shared" si="167"/>
        <v/>
      </c>
      <c r="F236" s="25" t="str">
        <f t="shared" si="168"/>
        <v/>
      </c>
      <c r="G236" s="108" t="str">
        <f t="shared" si="169"/>
        <v/>
      </c>
      <c r="H236" s="108" t="str">
        <f t="shared" si="170"/>
        <v/>
      </c>
      <c r="I236" s="112" t="str">
        <f t="shared" si="171"/>
        <v/>
      </c>
      <c r="J236" s="112"/>
      <c r="K236" s="112"/>
      <c r="L236" s="113"/>
      <c r="M236" s="113"/>
      <c r="N236" s="224" t="str">
        <f t="shared" si="172"/>
        <v/>
      </c>
      <c r="O236" s="225" t="str">
        <f t="shared" si="173"/>
        <v/>
      </c>
      <c r="Q236" s="6">
        <v>234</v>
      </c>
      <c r="R236" s="47" t="str">
        <f t="shared" si="136"/>
        <v>-234</v>
      </c>
      <c r="S236" s="6"/>
      <c r="T236" s="48" t="str">
        <f t="shared" si="137"/>
        <v/>
      </c>
      <c r="U236" s="49" t="str">
        <f t="shared" si="138"/>
        <v/>
      </c>
      <c r="W236" s="51"/>
      <c r="X236" s="75" t="str">
        <f t="shared" si="139"/>
        <v/>
      </c>
      <c r="Y236" s="71" t="str">
        <f t="shared" si="140"/>
        <v/>
      </c>
      <c r="Z236" s="71" t="str">
        <f t="shared" si="141"/>
        <v/>
      </c>
      <c r="AA236" s="71" t="str">
        <f t="shared" si="142"/>
        <v/>
      </c>
      <c r="AB236" s="71" t="str">
        <f t="shared" si="143"/>
        <v/>
      </c>
      <c r="AC236" s="71" t="str">
        <f t="shared" si="144"/>
        <v/>
      </c>
      <c r="AD236" s="71" t="str">
        <f t="shared" si="145"/>
        <v/>
      </c>
      <c r="AE236" s="78" t="str">
        <f t="shared" si="146"/>
        <v/>
      </c>
      <c r="AF236" s="75" t="str">
        <f t="shared" si="147"/>
        <v/>
      </c>
      <c r="AG236" s="71" t="str">
        <f t="shared" si="148"/>
        <v/>
      </c>
      <c r="AH236" s="71" t="str">
        <f t="shared" si="149"/>
        <v/>
      </c>
      <c r="AI236" s="71" t="str">
        <f t="shared" si="150"/>
        <v/>
      </c>
      <c r="AJ236" s="71" t="str">
        <f t="shared" si="151"/>
        <v/>
      </c>
      <c r="AK236" s="71" t="str">
        <f t="shared" si="152"/>
        <v/>
      </c>
      <c r="AL236" s="71" t="str">
        <f t="shared" si="153"/>
        <v/>
      </c>
      <c r="AM236" s="78" t="str">
        <f t="shared" si="154"/>
        <v/>
      </c>
      <c r="AN236" s="75" t="str">
        <f t="shared" si="155"/>
        <v/>
      </c>
      <c r="AO236" s="71" t="str">
        <f t="shared" si="156"/>
        <v/>
      </c>
      <c r="AP236" s="71" t="str">
        <f t="shared" si="157"/>
        <v/>
      </c>
      <c r="AQ236" s="71" t="str">
        <f t="shared" si="158"/>
        <v/>
      </c>
      <c r="AR236" s="71" t="str">
        <f t="shared" si="159"/>
        <v/>
      </c>
      <c r="AS236" s="71" t="str">
        <f t="shared" si="160"/>
        <v/>
      </c>
      <c r="AT236" s="71" t="str">
        <f t="shared" si="161"/>
        <v/>
      </c>
      <c r="AU236" s="76" t="str">
        <f t="shared" si="162"/>
        <v/>
      </c>
      <c r="BF236" s="141">
        <v>64015</v>
      </c>
      <c r="BG236" s="142" t="s">
        <v>2463</v>
      </c>
      <c r="BH236" s="141" t="s">
        <v>478</v>
      </c>
      <c r="BI236" s="141" t="s">
        <v>176</v>
      </c>
      <c r="BJ236" s="141" t="s">
        <v>2464</v>
      </c>
      <c r="BK236" s="141" t="s">
        <v>2465</v>
      </c>
      <c r="BL236" s="141" t="s">
        <v>2466</v>
      </c>
      <c r="BM236" s="141">
        <v>45.692684999999997</v>
      </c>
      <c r="BN236" s="141">
        <v>-73.661845</v>
      </c>
      <c r="BO236" s="141">
        <v>2010</v>
      </c>
      <c r="BP236" s="143" t="s">
        <v>23995</v>
      </c>
      <c r="BQ236" s="143" t="s">
        <v>17560</v>
      </c>
    </row>
    <row r="237" spans="1:69" ht="38.25" customHeight="1" x14ac:dyDescent="0.25">
      <c r="A237" s="1" t="str">
        <f t="shared" si="163"/>
        <v/>
      </c>
      <c r="B237" s="32" t="str">
        <f t="shared" si="164"/>
        <v/>
      </c>
      <c r="C237" s="25" t="str">
        <f t="shared" si="165"/>
        <v/>
      </c>
      <c r="D237" s="25" t="str">
        <f t="shared" si="166"/>
        <v/>
      </c>
      <c r="E237" s="25" t="str">
        <f t="shared" si="167"/>
        <v/>
      </c>
      <c r="F237" s="25" t="str">
        <f t="shared" si="168"/>
        <v/>
      </c>
      <c r="G237" s="108" t="str">
        <f t="shared" si="169"/>
        <v/>
      </c>
      <c r="H237" s="108" t="str">
        <f t="shared" si="170"/>
        <v/>
      </c>
      <c r="I237" s="112" t="str">
        <f t="shared" si="171"/>
        <v/>
      </c>
      <c r="J237" s="112"/>
      <c r="K237" s="112"/>
      <c r="L237" s="113"/>
      <c r="M237" s="113"/>
      <c r="N237" s="224" t="str">
        <f t="shared" si="172"/>
        <v/>
      </c>
      <c r="O237" s="225" t="str">
        <f t="shared" si="173"/>
        <v/>
      </c>
      <c r="Q237" s="6">
        <v>235</v>
      </c>
      <c r="R237" s="47" t="str">
        <f t="shared" si="136"/>
        <v>-235</v>
      </c>
      <c r="S237" s="6"/>
      <c r="T237" s="48" t="str">
        <f t="shared" si="137"/>
        <v/>
      </c>
      <c r="U237" s="49" t="str">
        <f t="shared" si="138"/>
        <v/>
      </c>
      <c r="W237" s="51"/>
      <c r="X237" s="75" t="str">
        <f t="shared" si="139"/>
        <v/>
      </c>
      <c r="Y237" s="71" t="str">
        <f t="shared" si="140"/>
        <v/>
      </c>
      <c r="Z237" s="71" t="str">
        <f t="shared" si="141"/>
        <v/>
      </c>
      <c r="AA237" s="71" t="str">
        <f t="shared" si="142"/>
        <v/>
      </c>
      <c r="AB237" s="71" t="str">
        <f t="shared" si="143"/>
        <v/>
      </c>
      <c r="AC237" s="71" t="str">
        <f t="shared" si="144"/>
        <v/>
      </c>
      <c r="AD237" s="71" t="str">
        <f t="shared" si="145"/>
        <v/>
      </c>
      <c r="AE237" s="78" t="str">
        <f t="shared" si="146"/>
        <v/>
      </c>
      <c r="AF237" s="75" t="str">
        <f t="shared" si="147"/>
        <v/>
      </c>
      <c r="AG237" s="71" t="str">
        <f t="shared" si="148"/>
        <v/>
      </c>
      <c r="AH237" s="71" t="str">
        <f t="shared" si="149"/>
        <v/>
      </c>
      <c r="AI237" s="71" t="str">
        <f t="shared" si="150"/>
        <v/>
      </c>
      <c r="AJ237" s="71" t="str">
        <f t="shared" si="151"/>
        <v/>
      </c>
      <c r="AK237" s="71" t="str">
        <f t="shared" si="152"/>
        <v/>
      </c>
      <c r="AL237" s="71" t="str">
        <f t="shared" si="153"/>
        <v/>
      </c>
      <c r="AM237" s="78" t="str">
        <f t="shared" si="154"/>
        <v/>
      </c>
      <c r="AN237" s="75" t="str">
        <f t="shared" si="155"/>
        <v/>
      </c>
      <c r="AO237" s="71" t="str">
        <f t="shared" si="156"/>
        <v/>
      </c>
      <c r="AP237" s="71" t="str">
        <f t="shared" si="157"/>
        <v/>
      </c>
      <c r="AQ237" s="71" t="str">
        <f t="shared" si="158"/>
        <v/>
      </c>
      <c r="AR237" s="71" t="str">
        <f t="shared" si="159"/>
        <v/>
      </c>
      <c r="AS237" s="71" t="str">
        <f t="shared" si="160"/>
        <v/>
      </c>
      <c r="AT237" s="71" t="str">
        <f t="shared" si="161"/>
        <v/>
      </c>
      <c r="AU237" s="76" t="str">
        <f t="shared" si="162"/>
        <v/>
      </c>
      <c r="BF237" s="141">
        <v>7085</v>
      </c>
      <c r="BG237" s="142" t="s">
        <v>3227</v>
      </c>
      <c r="BH237" s="141" t="s">
        <v>478</v>
      </c>
      <c r="BI237" s="141" t="s">
        <v>176</v>
      </c>
      <c r="BJ237" s="141"/>
      <c r="BK237" s="141"/>
      <c r="BL237" s="141" t="s">
        <v>3228</v>
      </c>
      <c r="BM237" s="141">
        <v>48.566429999999997</v>
      </c>
      <c r="BN237" s="141">
        <v>-67.686000000000007</v>
      </c>
      <c r="BO237" s="141">
        <v>1950</v>
      </c>
      <c r="BP237" s="143" t="s">
        <v>24097</v>
      </c>
      <c r="BQ237" s="143" t="s">
        <v>17560</v>
      </c>
    </row>
    <row r="238" spans="1:69" ht="38.25" customHeight="1" x14ac:dyDescent="0.25">
      <c r="A238" s="1" t="str">
        <f t="shared" si="163"/>
        <v/>
      </c>
      <c r="B238" s="32" t="str">
        <f t="shared" si="164"/>
        <v/>
      </c>
      <c r="C238" s="25" t="str">
        <f t="shared" si="165"/>
        <v/>
      </c>
      <c r="D238" s="25" t="str">
        <f t="shared" si="166"/>
        <v/>
      </c>
      <c r="E238" s="25" t="str">
        <f t="shared" si="167"/>
        <v/>
      </c>
      <c r="F238" s="25" t="str">
        <f t="shared" si="168"/>
        <v/>
      </c>
      <c r="G238" s="108" t="str">
        <f t="shared" si="169"/>
        <v/>
      </c>
      <c r="H238" s="108" t="str">
        <f t="shared" si="170"/>
        <v/>
      </c>
      <c r="I238" s="112" t="str">
        <f t="shared" si="171"/>
        <v/>
      </c>
      <c r="J238" s="112"/>
      <c r="K238" s="112"/>
      <c r="L238" s="113"/>
      <c r="M238" s="113"/>
      <c r="N238" s="224" t="str">
        <f t="shared" si="172"/>
        <v/>
      </c>
      <c r="O238" s="225" t="str">
        <f t="shared" si="173"/>
        <v/>
      </c>
      <c r="Q238" s="6">
        <v>236</v>
      </c>
      <c r="R238" s="47" t="str">
        <f t="shared" si="136"/>
        <v>-236</v>
      </c>
      <c r="S238" s="6"/>
      <c r="T238" s="48" t="str">
        <f t="shared" si="137"/>
        <v/>
      </c>
      <c r="U238" s="49" t="str">
        <f t="shared" si="138"/>
        <v/>
      </c>
      <c r="W238" s="51"/>
      <c r="X238" s="75" t="str">
        <f t="shared" si="139"/>
        <v/>
      </c>
      <c r="Y238" s="71" t="str">
        <f t="shared" si="140"/>
        <v/>
      </c>
      <c r="Z238" s="71" t="str">
        <f t="shared" si="141"/>
        <v/>
      </c>
      <c r="AA238" s="71" t="str">
        <f t="shared" si="142"/>
        <v/>
      </c>
      <c r="AB238" s="71" t="str">
        <f t="shared" si="143"/>
        <v/>
      </c>
      <c r="AC238" s="71" t="str">
        <f t="shared" si="144"/>
        <v/>
      </c>
      <c r="AD238" s="71" t="str">
        <f t="shared" si="145"/>
        <v/>
      </c>
      <c r="AE238" s="78" t="str">
        <f t="shared" si="146"/>
        <v/>
      </c>
      <c r="AF238" s="75" t="str">
        <f t="shared" si="147"/>
        <v/>
      </c>
      <c r="AG238" s="71" t="str">
        <f t="shared" si="148"/>
        <v/>
      </c>
      <c r="AH238" s="71" t="str">
        <f t="shared" si="149"/>
        <v/>
      </c>
      <c r="AI238" s="71" t="str">
        <f t="shared" si="150"/>
        <v/>
      </c>
      <c r="AJ238" s="71" t="str">
        <f t="shared" si="151"/>
        <v/>
      </c>
      <c r="AK238" s="71" t="str">
        <f t="shared" si="152"/>
        <v/>
      </c>
      <c r="AL238" s="71" t="str">
        <f t="shared" si="153"/>
        <v/>
      </c>
      <c r="AM238" s="78" t="str">
        <f t="shared" si="154"/>
        <v/>
      </c>
      <c r="AN238" s="75" t="str">
        <f t="shared" si="155"/>
        <v/>
      </c>
      <c r="AO238" s="71" t="str">
        <f t="shared" si="156"/>
        <v/>
      </c>
      <c r="AP238" s="71" t="str">
        <f t="shared" si="157"/>
        <v/>
      </c>
      <c r="AQ238" s="71" t="str">
        <f t="shared" si="158"/>
        <v/>
      </c>
      <c r="AR238" s="71" t="str">
        <f t="shared" si="159"/>
        <v/>
      </c>
      <c r="AS238" s="71" t="str">
        <f t="shared" si="160"/>
        <v/>
      </c>
      <c r="AT238" s="71" t="str">
        <f t="shared" si="161"/>
        <v/>
      </c>
      <c r="AU238" s="76" t="str">
        <f t="shared" si="162"/>
        <v/>
      </c>
      <c r="BF238" s="141">
        <v>7085</v>
      </c>
      <c r="BG238" s="142" t="s">
        <v>3229</v>
      </c>
      <c r="BH238" s="141" t="s">
        <v>478</v>
      </c>
      <c r="BI238" s="141" t="s">
        <v>177</v>
      </c>
      <c r="BJ238" s="141"/>
      <c r="BK238" s="141" t="s">
        <v>3230</v>
      </c>
      <c r="BL238" s="141" t="s">
        <v>3231</v>
      </c>
      <c r="BM238" s="141">
        <v>48.559559999999998</v>
      </c>
      <c r="BN238" s="141">
        <v>-67.691990000000004</v>
      </c>
      <c r="BO238" s="141">
        <v>2000</v>
      </c>
      <c r="BP238" s="143" t="s">
        <v>24098</v>
      </c>
      <c r="BQ238" s="143" t="s">
        <v>17560</v>
      </c>
    </row>
    <row r="239" spans="1:69" ht="38.25" customHeight="1" x14ac:dyDescent="0.25">
      <c r="A239" s="1" t="str">
        <f t="shared" si="163"/>
        <v/>
      </c>
      <c r="B239" s="32" t="str">
        <f t="shared" si="164"/>
        <v/>
      </c>
      <c r="C239" s="25" t="str">
        <f t="shared" si="165"/>
        <v/>
      </c>
      <c r="D239" s="25" t="str">
        <f t="shared" si="166"/>
        <v/>
      </c>
      <c r="E239" s="25" t="str">
        <f t="shared" si="167"/>
        <v/>
      </c>
      <c r="F239" s="25" t="str">
        <f t="shared" si="168"/>
        <v/>
      </c>
      <c r="G239" s="108" t="str">
        <f t="shared" si="169"/>
        <v/>
      </c>
      <c r="H239" s="108" t="str">
        <f t="shared" si="170"/>
        <v/>
      </c>
      <c r="I239" s="112" t="str">
        <f t="shared" si="171"/>
        <v/>
      </c>
      <c r="J239" s="112"/>
      <c r="K239" s="112"/>
      <c r="L239" s="113"/>
      <c r="M239" s="113"/>
      <c r="N239" s="224" t="str">
        <f t="shared" si="172"/>
        <v/>
      </c>
      <c r="O239" s="225" t="str">
        <f t="shared" si="173"/>
        <v/>
      </c>
      <c r="Q239" s="6">
        <v>237</v>
      </c>
      <c r="R239" s="47" t="str">
        <f t="shared" si="136"/>
        <v>-237</v>
      </c>
      <c r="S239" s="6"/>
      <c r="T239" s="48" t="str">
        <f t="shared" si="137"/>
        <v/>
      </c>
      <c r="U239" s="49" t="str">
        <f t="shared" si="138"/>
        <v/>
      </c>
      <c r="W239" s="51"/>
      <c r="X239" s="75" t="str">
        <f t="shared" si="139"/>
        <v/>
      </c>
      <c r="Y239" s="71" t="str">
        <f t="shared" si="140"/>
        <v/>
      </c>
      <c r="Z239" s="71" t="str">
        <f t="shared" si="141"/>
        <v/>
      </c>
      <c r="AA239" s="71" t="str">
        <f t="shared" si="142"/>
        <v/>
      </c>
      <c r="AB239" s="71" t="str">
        <f t="shared" si="143"/>
        <v/>
      </c>
      <c r="AC239" s="71" t="str">
        <f t="shared" si="144"/>
        <v/>
      </c>
      <c r="AD239" s="71" t="str">
        <f t="shared" si="145"/>
        <v/>
      </c>
      <c r="AE239" s="78" t="str">
        <f t="shared" si="146"/>
        <v/>
      </c>
      <c r="AF239" s="75" t="str">
        <f t="shared" si="147"/>
        <v/>
      </c>
      <c r="AG239" s="71" t="str">
        <f t="shared" si="148"/>
        <v/>
      </c>
      <c r="AH239" s="71" t="str">
        <f t="shared" si="149"/>
        <v/>
      </c>
      <c r="AI239" s="71" t="str">
        <f t="shared" si="150"/>
        <v/>
      </c>
      <c r="AJ239" s="71" t="str">
        <f t="shared" si="151"/>
        <v/>
      </c>
      <c r="AK239" s="71" t="str">
        <f t="shared" si="152"/>
        <v/>
      </c>
      <c r="AL239" s="71" t="str">
        <f t="shared" si="153"/>
        <v/>
      </c>
      <c r="AM239" s="78" t="str">
        <f t="shared" si="154"/>
        <v/>
      </c>
      <c r="AN239" s="75" t="str">
        <f t="shared" si="155"/>
        <v/>
      </c>
      <c r="AO239" s="71" t="str">
        <f t="shared" si="156"/>
        <v/>
      </c>
      <c r="AP239" s="71" t="str">
        <f t="shared" si="157"/>
        <v/>
      </c>
      <c r="AQ239" s="71" t="str">
        <f t="shared" si="158"/>
        <v/>
      </c>
      <c r="AR239" s="71" t="str">
        <f t="shared" si="159"/>
        <v/>
      </c>
      <c r="AS239" s="71" t="str">
        <f t="shared" si="160"/>
        <v/>
      </c>
      <c r="AT239" s="71" t="str">
        <f t="shared" si="161"/>
        <v/>
      </c>
      <c r="AU239" s="76" t="str">
        <f t="shared" si="162"/>
        <v/>
      </c>
      <c r="BF239" s="141">
        <v>46065</v>
      </c>
      <c r="BG239" s="142" t="s">
        <v>26820</v>
      </c>
      <c r="BH239" s="141" t="s">
        <v>478</v>
      </c>
      <c r="BI239" s="141" t="s">
        <v>176</v>
      </c>
      <c r="BJ239" s="141"/>
      <c r="BK239" s="141" t="s">
        <v>1905</v>
      </c>
      <c r="BL239" s="141" t="s">
        <v>27411</v>
      </c>
      <c r="BM239" s="141">
        <v>45.243499999999997</v>
      </c>
      <c r="BN239" s="141">
        <v>-72.456010000000006</v>
      </c>
      <c r="BO239" s="141">
        <v>1995</v>
      </c>
      <c r="BP239" s="143" t="s">
        <v>27652</v>
      </c>
      <c r="BQ239" s="143" t="s">
        <v>17560</v>
      </c>
    </row>
    <row r="240" spans="1:69" ht="38.25" customHeight="1" x14ac:dyDescent="0.25">
      <c r="A240" s="1" t="str">
        <f t="shared" si="163"/>
        <v/>
      </c>
      <c r="B240" s="32" t="str">
        <f t="shared" si="164"/>
        <v/>
      </c>
      <c r="C240" s="25" t="str">
        <f t="shared" si="165"/>
        <v/>
      </c>
      <c r="D240" s="25" t="str">
        <f t="shared" si="166"/>
        <v/>
      </c>
      <c r="E240" s="25" t="str">
        <f t="shared" si="167"/>
        <v/>
      </c>
      <c r="F240" s="25" t="str">
        <f t="shared" si="168"/>
        <v/>
      </c>
      <c r="G240" s="108" t="str">
        <f t="shared" si="169"/>
        <v/>
      </c>
      <c r="H240" s="108" t="str">
        <f t="shared" si="170"/>
        <v/>
      </c>
      <c r="I240" s="112" t="str">
        <f t="shared" si="171"/>
        <v/>
      </c>
      <c r="J240" s="112"/>
      <c r="K240" s="112"/>
      <c r="L240" s="113"/>
      <c r="M240" s="113"/>
      <c r="N240" s="224" t="str">
        <f t="shared" si="172"/>
        <v/>
      </c>
      <c r="O240" s="225" t="str">
        <f t="shared" si="173"/>
        <v/>
      </c>
      <c r="Q240" s="6">
        <v>238</v>
      </c>
      <c r="R240" s="47" t="str">
        <f t="shared" si="136"/>
        <v>-238</v>
      </c>
      <c r="S240" s="6"/>
      <c r="T240" s="48" t="str">
        <f t="shared" si="137"/>
        <v/>
      </c>
      <c r="U240" s="49" t="str">
        <f t="shared" si="138"/>
        <v/>
      </c>
      <c r="W240" s="51"/>
      <c r="X240" s="75" t="str">
        <f t="shared" si="139"/>
        <v/>
      </c>
      <c r="Y240" s="71" t="str">
        <f t="shared" si="140"/>
        <v/>
      </c>
      <c r="Z240" s="71" t="str">
        <f t="shared" si="141"/>
        <v/>
      </c>
      <c r="AA240" s="71" t="str">
        <f t="shared" si="142"/>
        <v/>
      </c>
      <c r="AB240" s="71" t="str">
        <f t="shared" si="143"/>
        <v/>
      </c>
      <c r="AC240" s="71" t="str">
        <f t="shared" si="144"/>
        <v/>
      </c>
      <c r="AD240" s="71" t="str">
        <f t="shared" si="145"/>
        <v/>
      </c>
      <c r="AE240" s="78" t="str">
        <f t="shared" si="146"/>
        <v/>
      </c>
      <c r="AF240" s="75" t="str">
        <f t="shared" si="147"/>
        <v/>
      </c>
      <c r="AG240" s="71" t="str">
        <f t="shared" si="148"/>
        <v/>
      </c>
      <c r="AH240" s="71" t="str">
        <f t="shared" si="149"/>
        <v/>
      </c>
      <c r="AI240" s="71" t="str">
        <f t="shared" si="150"/>
        <v/>
      </c>
      <c r="AJ240" s="71" t="str">
        <f t="shared" si="151"/>
        <v/>
      </c>
      <c r="AK240" s="71" t="str">
        <f t="shared" si="152"/>
        <v/>
      </c>
      <c r="AL240" s="71" t="str">
        <f t="shared" si="153"/>
        <v/>
      </c>
      <c r="AM240" s="78" t="str">
        <f t="shared" si="154"/>
        <v/>
      </c>
      <c r="AN240" s="75" t="str">
        <f t="shared" si="155"/>
        <v/>
      </c>
      <c r="AO240" s="71" t="str">
        <f t="shared" si="156"/>
        <v/>
      </c>
      <c r="AP240" s="71" t="str">
        <f t="shared" si="157"/>
        <v/>
      </c>
      <c r="AQ240" s="71" t="str">
        <f t="shared" si="158"/>
        <v/>
      </c>
      <c r="AR240" s="71" t="str">
        <f t="shared" si="159"/>
        <v/>
      </c>
      <c r="AS240" s="71" t="str">
        <f t="shared" si="160"/>
        <v/>
      </c>
      <c r="AT240" s="71" t="str">
        <f t="shared" si="161"/>
        <v/>
      </c>
      <c r="AU240" s="76" t="str">
        <f t="shared" si="162"/>
        <v/>
      </c>
      <c r="BF240" s="141">
        <v>46065</v>
      </c>
      <c r="BG240" s="142" t="s">
        <v>26821</v>
      </c>
      <c r="BH240" s="141" t="s">
        <v>180</v>
      </c>
      <c r="BI240" s="141" t="s">
        <v>178</v>
      </c>
      <c r="BJ240" s="141"/>
      <c r="BK240" s="141" t="s">
        <v>1905</v>
      </c>
      <c r="BL240" s="141" t="s">
        <v>27411</v>
      </c>
      <c r="BM240" s="141">
        <v>45.243600000000001</v>
      </c>
      <c r="BN240" s="141">
        <v>-75.45702</v>
      </c>
      <c r="BO240" s="141">
        <v>1995</v>
      </c>
      <c r="BP240" s="143" t="s">
        <v>27653</v>
      </c>
      <c r="BQ240" s="143" t="s">
        <v>17560</v>
      </c>
    </row>
    <row r="241" spans="1:69" ht="38.25" customHeight="1" x14ac:dyDescent="0.25">
      <c r="A241" s="1" t="str">
        <f t="shared" si="163"/>
        <v/>
      </c>
      <c r="B241" s="32" t="str">
        <f t="shared" si="164"/>
        <v/>
      </c>
      <c r="C241" s="25" t="str">
        <f t="shared" si="165"/>
        <v/>
      </c>
      <c r="D241" s="25" t="str">
        <f t="shared" si="166"/>
        <v/>
      </c>
      <c r="E241" s="25" t="str">
        <f t="shared" si="167"/>
        <v/>
      </c>
      <c r="F241" s="25" t="str">
        <f t="shared" si="168"/>
        <v/>
      </c>
      <c r="G241" s="108" t="str">
        <f t="shared" si="169"/>
        <v/>
      </c>
      <c r="H241" s="108" t="str">
        <f t="shared" si="170"/>
        <v/>
      </c>
      <c r="I241" s="112" t="str">
        <f t="shared" si="171"/>
        <v/>
      </c>
      <c r="J241" s="112"/>
      <c r="K241" s="112"/>
      <c r="L241" s="113"/>
      <c r="M241" s="113"/>
      <c r="N241" s="224" t="str">
        <f t="shared" si="172"/>
        <v/>
      </c>
      <c r="O241" s="225" t="str">
        <f t="shared" si="173"/>
        <v/>
      </c>
      <c r="Q241" s="6">
        <v>239</v>
      </c>
      <c r="R241" s="47" t="str">
        <f t="shared" si="136"/>
        <v>-239</v>
      </c>
      <c r="S241" s="6"/>
      <c r="T241" s="48" t="str">
        <f t="shared" si="137"/>
        <v/>
      </c>
      <c r="U241" s="49" t="str">
        <f t="shared" si="138"/>
        <v/>
      </c>
      <c r="W241" s="51"/>
      <c r="X241" s="75" t="str">
        <f t="shared" si="139"/>
        <v/>
      </c>
      <c r="Y241" s="71" t="str">
        <f t="shared" si="140"/>
        <v/>
      </c>
      <c r="Z241" s="71" t="str">
        <f t="shared" si="141"/>
        <v/>
      </c>
      <c r="AA241" s="71" t="str">
        <f t="shared" si="142"/>
        <v/>
      </c>
      <c r="AB241" s="71" t="str">
        <f t="shared" si="143"/>
        <v/>
      </c>
      <c r="AC241" s="71" t="str">
        <f t="shared" si="144"/>
        <v/>
      </c>
      <c r="AD241" s="71" t="str">
        <f t="shared" si="145"/>
        <v/>
      </c>
      <c r="AE241" s="78" t="str">
        <f t="shared" si="146"/>
        <v/>
      </c>
      <c r="AF241" s="75" t="str">
        <f t="shared" si="147"/>
        <v/>
      </c>
      <c r="AG241" s="71" t="str">
        <f t="shared" si="148"/>
        <v/>
      </c>
      <c r="AH241" s="71" t="str">
        <f t="shared" si="149"/>
        <v/>
      </c>
      <c r="AI241" s="71" t="str">
        <f t="shared" si="150"/>
        <v/>
      </c>
      <c r="AJ241" s="71" t="str">
        <f t="shared" si="151"/>
        <v/>
      </c>
      <c r="AK241" s="71" t="str">
        <f t="shared" si="152"/>
        <v/>
      </c>
      <c r="AL241" s="71" t="str">
        <f t="shared" si="153"/>
        <v/>
      </c>
      <c r="AM241" s="78" t="str">
        <f t="shared" si="154"/>
        <v/>
      </c>
      <c r="AN241" s="75" t="str">
        <f t="shared" si="155"/>
        <v/>
      </c>
      <c r="AO241" s="71" t="str">
        <f t="shared" si="156"/>
        <v/>
      </c>
      <c r="AP241" s="71" t="str">
        <f t="shared" si="157"/>
        <v/>
      </c>
      <c r="AQ241" s="71" t="str">
        <f t="shared" si="158"/>
        <v/>
      </c>
      <c r="AR241" s="71" t="str">
        <f t="shared" si="159"/>
        <v/>
      </c>
      <c r="AS241" s="71" t="str">
        <f t="shared" si="160"/>
        <v/>
      </c>
      <c r="AT241" s="71" t="str">
        <f t="shared" si="161"/>
        <v/>
      </c>
      <c r="AU241" s="76" t="str">
        <f t="shared" si="162"/>
        <v/>
      </c>
      <c r="BF241" s="141">
        <v>15025</v>
      </c>
      <c r="BG241" s="142" t="s">
        <v>5617</v>
      </c>
      <c r="BH241" s="141" t="s">
        <v>180</v>
      </c>
      <c r="BI241" s="141" t="s">
        <v>178</v>
      </c>
      <c r="BJ241" s="141"/>
      <c r="BK241" s="141"/>
      <c r="BL241" s="141" t="s">
        <v>5618</v>
      </c>
      <c r="BM241" s="141">
        <v>47.683450000000001</v>
      </c>
      <c r="BN241" s="141">
        <v>-70.374920000000003</v>
      </c>
      <c r="BO241" s="141">
        <v>1991</v>
      </c>
      <c r="BP241" s="143" t="s">
        <v>24367</v>
      </c>
      <c r="BQ241" s="143" t="s">
        <v>27848</v>
      </c>
    </row>
    <row r="242" spans="1:69" ht="38.25" customHeight="1" x14ac:dyDescent="0.25">
      <c r="A242" s="1" t="str">
        <f t="shared" si="163"/>
        <v/>
      </c>
      <c r="B242" s="32" t="str">
        <f t="shared" si="164"/>
        <v/>
      </c>
      <c r="C242" s="25" t="str">
        <f t="shared" si="165"/>
        <v/>
      </c>
      <c r="D242" s="25" t="str">
        <f t="shared" si="166"/>
        <v/>
      </c>
      <c r="E242" s="25" t="str">
        <f t="shared" si="167"/>
        <v/>
      </c>
      <c r="F242" s="25" t="str">
        <f t="shared" si="168"/>
        <v/>
      </c>
      <c r="G242" s="108" t="str">
        <f t="shared" si="169"/>
        <v/>
      </c>
      <c r="H242" s="108" t="str">
        <f t="shared" si="170"/>
        <v/>
      </c>
      <c r="I242" s="112" t="str">
        <f t="shared" si="171"/>
        <v/>
      </c>
      <c r="J242" s="112"/>
      <c r="K242" s="112"/>
      <c r="L242" s="113"/>
      <c r="M242" s="113"/>
      <c r="N242" s="224" t="str">
        <f t="shared" si="172"/>
        <v/>
      </c>
      <c r="O242" s="225" t="str">
        <f t="shared" si="173"/>
        <v/>
      </c>
      <c r="Q242" s="6">
        <v>240</v>
      </c>
      <c r="R242" s="47" t="str">
        <f t="shared" si="136"/>
        <v>-240</v>
      </c>
      <c r="S242" s="6"/>
      <c r="T242" s="48" t="str">
        <f t="shared" si="137"/>
        <v/>
      </c>
      <c r="U242" s="49" t="str">
        <f t="shared" si="138"/>
        <v/>
      </c>
      <c r="W242" s="51"/>
      <c r="X242" s="75" t="str">
        <f t="shared" si="139"/>
        <v/>
      </c>
      <c r="Y242" s="71" t="str">
        <f t="shared" si="140"/>
        <v/>
      </c>
      <c r="Z242" s="71" t="str">
        <f t="shared" si="141"/>
        <v/>
      </c>
      <c r="AA242" s="71" t="str">
        <f t="shared" si="142"/>
        <v/>
      </c>
      <c r="AB242" s="71" t="str">
        <f t="shared" si="143"/>
        <v/>
      </c>
      <c r="AC242" s="71" t="str">
        <f t="shared" si="144"/>
        <v/>
      </c>
      <c r="AD242" s="71" t="str">
        <f t="shared" si="145"/>
        <v/>
      </c>
      <c r="AE242" s="78" t="str">
        <f t="shared" si="146"/>
        <v/>
      </c>
      <c r="AF242" s="75" t="str">
        <f t="shared" si="147"/>
        <v/>
      </c>
      <c r="AG242" s="71" t="str">
        <f t="shared" si="148"/>
        <v/>
      </c>
      <c r="AH242" s="71" t="str">
        <f t="shared" si="149"/>
        <v/>
      </c>
      <c r="AI242" s="71" t="str">
        <f t="shared" si="150"/>
        <v/>
      </c>
      <c r="AJ242" s="71" t="str">
        <f t="shared" si="151"/>
        <v/>
      </c>
      <c r="AK242" s="71" t="str">
        <f t="shared" si="152"/>
        <v/>
      </c>
      <c r="AL242" s="71" t="str">
        <f t="shared" si="153"/>
        <v/>
      </c>
      <c r="AM242" s="78" t="str">
        <f t="shared" si="154"/>
        <v/>
      </c>
      <c r="AN242" s="75" t="str">
        <f t="shared" si="155"/>
        <v/>
      </c>
      <c r="AO242" s="71" t="str">
        <f t="shared" si="156"/>
        <v/>
      </c>
      <c r="AP242" s="71" t="str">
        <f t="shared" si="157"/>
        <v/>
      </c>
      <c r="AQ242" s="71" t="str">
        <f t="shared" si="158"/>
        <v/>
      </c>
      <c r="AR242" s="71" t="str">
        <f t="shared" si="159"/>
        <v/>
      </c>
      <c r="AS242" s="71" t="str">
        <f t="shared" si="160"/>
        <v/>
      </c>
      <c r="AT242" s="71" t="str">
        <f t="shared" si="161"/>
        <v/>
      </c>
      <c r="AU242" s="76" t="str">
        <f t="shared" si="162"/>
        <v/>
      </c>
      <c r="BF242" s="141">
        <v>12072</v>
      </c>
      <c r="BG242" s="142" t="s">
        <v>3155</v>
      </c>
      <c r="BH242" s="141" t="s">
        <v>180</v>
      </c>
      <c r="BI242" s="141" t="s">
        <v>1269</v>
      </c>
      <c r="BJ242" s="141" t="s">
        <v>3156</v>
      </c>
      <c r="BK242" s="141" t="s">
        <v>3157</v>
      </c>
      <c r="BL242" s="141" t="s">
        <v>3158</v>
      </c>
      <c r="BM242" s="141">
        <v>47.835558158733001</v>
      </c>
      <c r="BN242" s="141">
        <v>-69.550543168044896</v>
      </c>
      <c r="BO242" s="141">
        <v>2012</v>
      </c>
      <c r="BP242" s="143" t="s">
        <v>486</v>
      </c>
      <c r="BQ242" s="143" t="s">
        <v>17560</v>
      </c>
    </row>
    <row r="243" spans="1:69" ht="38.25" customHeight="1" x14ac:dyDescent="0.25">
      <c r="A243" s="1" t="str">
        <f t="shared" si="163"/>
        <v/>
      </c>
      <c r="B243" s="32" t="str">
        <f t="shared" si="164"/>
        <v/>
      </c>
      <c r="C243" s="25" t="str">
        <f t="shared" si="165"/>
        <v/>
      </c>
      <c r="D243" s="25" t="str">
        <f t="shared" si="166"/>
        <v/>
      </c>
      <c r="E243" s="25" t="str">
        <f t="shared" si="167"/>
        <v/>
      </c>
      <c r="F243" s="25" t="str">
        <f t="shared" si="168"/>
        <v/>
      </c>
      <c r="G243" s="108" t="str">
        <f t="shared" si="169"/>
        <v/>
      </c>
      <c r="H243" s="108" t="str">
        <f t="shared" si="170"/>
        <v/>
      </c>
      <c r="I243" s="112" t="str">
        <f t="shared" si="171"/>
        <v/>
      </c>
      <c r="J243" s="112"/>
      <c r="K243" s="112"/>
      <c r="L243" s="113"/>
      <c r="M243" s="113"/>
      <c r="N243" s="224" t="str">
        <f t="shared" si="172"/>
        <v/>
      </c>
      <c r="O243" s="225" t="str">
        <f t="shared" si="173"/>
        <v/>
      </c>
      <c r="Q243" s="6">
        <v>241</v>
      </c>
      <c r="R243" s="47" t="str">
        <f t="shared" si="136"/>
        <v>-241</v>
      </c>
      <c r="S243" s="6"/>
      <c r="T243" s="48" t="str">
        <f t="shared" si="137"/>
        <v/>
      </c>
      <c r="U243" s="49" t="str">
        <f t="shared" si="138"/>
        <v/>
      </c>
      <c r="W243" s="51"/>
      <c r="X243" s="75" t="str">
        <f t="shared" si="139"/>
        <v/>
      </c>
      <c r="Y243" s="71" t="str">
        <f t="shared" si="140"/>
        <v/>
      </c>
      <c r="Z243" s="71" t="str">
        <f t="shared" si="141"/>
        <v/>
      </c>
      <c r="AA243" s="71" t="str">
        <f t="shared" si="142"/>
        <v/>
      </c>
      <c r="AB243" s="71" t="str">
        <f t="shared" si="143"/>
        <v/>
      </c>
      <c r="AC243" s="71" t="str">
        <f t="shared" si="144"/>
        <v/>
      </c>
      <c r="AD243" s="71" t="str">
        <f t="shared" si="145"/>
        <v/>
      </c>
      <c r="AE243" s="78" t="str">
        <f t="shared" si="146"/>
        <v/>
      </c>
      <c r="AF243" s="75" t="str">
        <f t="shared" si="147"/>
        <v/>
      </c>
      <c r="AG243" s="71" t="str">
        <f t="shared" si="148"/>
        <v/>
      </c>
      <c r="AH243" s="71" t="str">
        <f t="shared" si="149"/>
        <v/>
      </c>
      <c r="AI243" s="71" t="str">
        <f t="shared" si="150"/>
        <v/>
      </c>
      <c r="AJ243" s="71" t="str">
        <f t="shared" si="151"/>
        <v/>
      </c>
      <c r="AK243" s="71" t="str">
        <f t="shared" si="152"/>
        <v/>
      </c>
      <c r="AL243" s="71" t="str">
        <f t="shared" si="153"/>
        <v/>
      </c>
      <c r="AM243" s="78" t="str">
        <f t="shared" si="154"/>
        <v/>
      </c>
      <c r="AN243" s="75" t="str">
        <f t="shared" si="155"/>
        <v/>
      </c>
      <c r="AO243" s="71" t="str">
        <f t="shared" si="156"/>
        <v/>
      </c>
      <c r="AP243" s="71" t="str">
        <f t="shared" si="157"/>
        <v/>
      </c>
      <c r="AQ243" s="71" t="str">
        <f t="shared" si="158"/>
        <v/>
      </c>
      <c r="AR243" s="71" t="str">
        <f t="shared" si="159"/>
        <v/>
      </c>
      <c r="AS243" s="71" t="str">
        <f t="shared" si="160"/>
        <v/>
      </c>
      <c r="AT243" s="71" t="str">
        <f t="shared" si="161"/>
        <v/>
      </c>
      <c r="AU243" s="76" t="str">
        <f t="shared" si="162"/>
        <v/>
      </c>
      <c r="BF243" s="141">
        <v>12072</v>
      </c>
      <c r="BG243" s="142" t="s">
        <v>3159</v>
      </c>
      <c r="BH243" s="141" t="s">
        <v>180</v>
      </c>
      <c r="BI243" s="141" t="s">
        <v>191</v>
      </c>
      <c r="BJ243" s="141" t="s">
        <v>3160</v>
      </c>
      <c r="BK243" s="141" t="s">
        <v>1905</v>
      </c>
      <c r="BL243" s="141" t="s">
        <v>3161</v>
      </c>
      <c r="BM243" s="141">
        <v>47.844453979999997</v>
      </c>
      <c r="BN243" s="141">
        <v>-69.538034062850997</v>
      </c>
      <c r="BO243" s="141">
        <v>1986</v>
      </c>
      <c r="BP243" s="143" t="s">
        <v>487</v>
      </c>
      <c r="BQ243" s="143" t="s">
        <v>17560</v>
      </c>
    </row>
    <row r="244" spans="1:69" ht="38.25" customHeight="1" x14ac:dyDescent="0.25">
      <c r="A244" s="1" t="str">
        <f t="shared" si="163"/>
        <v/>
      </c>
      <c r="B244" s="32" t="str">
        <f t="shared" si="164"/>
        <v/>
      </c>
      <c r="C244" s="25" t="str">
        <f t="shared" si="165"/>
        <v/>
      </c>
      <c r="D244" s="25" t="str">
        <f t="shared" si="166"/>
        <v/>
      </c>
      <c r="E244" s="25" t="str">
        <f t="shared" si="167"/>
        <v/>
      </c>
      <c r="F244" s="25" t="str">
        <f t="shared" si="168"/>
        <v/>
      </c>
      <c r="G244" s="108" t="str">
        <f t="shared" si="169"/>
        <v/>
      </c>
      <c r="H244" s="108" t="str">
        <f t="shared" si="170"/>
        <v/>
      </c>
      <c r="I244" s="112" t="str">
        <f t="shared" si="171"/>
        <v/>
      </c>
      <c r="J244" s="112"/>
      <c r="K244" s="112"/>
      <c r="L244" s="113"/>
      <c r="M244" s="113"/>
      <c r="N244" s="224" t="str">
        <f t="shared" si="172"/>
        <v/>
      </c>
      <c r="O244" s="225" t="str">
        <f t="shared" si="173"/>
        <v/>
      </c>
      <c r="Q244" s="6">
        <v>242</v>
      </c>
      <c r="R244" s="47" t="str">
        <f t="shared" si="136"/>
        <v>-242</v>
      </c>
      <c r="S244" s="6"/>
      <c r="T244" s="48" t="str">
        <f t="shared" si="137"/>
        <v/>
      </c>
      <c r="U244" s="49" t="str">
        <f t="shared" si="138"/>
        <v/>
      </c>
      <c r="W244" s="51"/>
      <c r="X244" s="75" t="str">
        <f t="shared" si="139"/>
        <v/>
      </c>
      <c r="Y244" s="71" t="str">
        <f t="shared" si="140"/>
        <v/>
      </c>
      <c r="Z244" s="71" t="str">
        <f t="shared" si="141"/>
        <v/>
      </c>
      <c r="AA244" s="71" t="str">
        <f t="shared" si="142"/>
        <v/>
      </c>
      <c r="AB244" s="71" t="str">
        <f t="shared" si="143"/>
        <v/>
      </c>
      <c r="AC244" s="71" t="str">
        <f t="shared" si="144"/>
        <v/>
      </c>
      <c r="AD244" s="71" t="str">
        <f t="shared" si="145"/>
        <v/>
      </c>
      <c r="AE244" s="78" t="str">
        <f t="shared" si="146"/>
        <v/>
      </c>
      <c r="AF244" s="75" t="str">
        <f t="shared" si="147"/>
        <v/>
      </c>
      <c r="AG244" s="71" t="str">
        <f t="shared" si="148"/>
        <v/>
      </c>
      <c r="AH244" s="71" t="str">
        <f t="shared" si="149"/>
        <v/>
      </c>
      <c r="AI244" s="71" t="str">
        <f t="shared" si="150"/>
        <v/>
      </c>
      <c r="AJ244" s="71" t="str">
        <f t="shared" si="151"/>
        <v/>
      </c>
      <c r="AK244" s="71" t="str">
        <f t="shared" si="152"/>
        <v/>
      </c>
      <c r="AL244" s="71" t="str">
        <f t="shared" si="153"/>
        <v/>
      </c>
      <c r="AM244" s="78" t="str">
        <f t="shared" si="154"/>
        <v/>
      </c>
      <c r="AN244" s="75" t="str">
        <f t="shared" si="155"/>
        <v/>
      </c>
      <c r="AO244" s="71" t="str">
        <f t="shared" si="156"/>
        <v/>
      </c>
      <c r="AP244" s="71" t="str">
        <f t="shared" si="157"/>
        <v/>
      </c>
      <c r="AQ244" s="71" t="str">
        <f t="shared" si="158"/>
        <v/>
      </c>
      <c r="AR244" s="71" t="str">
        <f t="shared" si="159"/>
        <v/>
      </c>
      <c r="AS244" s="71" t="str">
        <f t="shared" si="160"/>
        <v/>
      </c>
      <c r="AT244" s="71" t="str">
        <f t="shared" si="161"/>
        <v/>
      </c>
      <c r="AU244" s="76" t="str">
        <f t="shared" si="162"/>
        <v/>
      </c>
      <c r="BF244" s="141">
        <v>12072</v>
      </c>
      <c r="BG244" s="142" t="s">
        <v>3162</v>
      </c>
      <c r="BH244" s="141" t="s">
        <v>180</v>
      </c>
      <c r="BI244" s="141" t="s">
        <v>191</v>
      </c>
      <c r="BJ244" s="141" t="s">
        <v>3163</v>
      </c>
      <c r="BK244" s="141" t="s">
        <v>1934</v>
      </c>
      <c r="BL244" s="141" t="s">
        <v>3164</v>
      </c>
      <c r="BM244" s="141">
        <v>47.856357510000002</v>
      </c>
      <c r="BN244" s="141">
        <v>-69.546595569999994</v>
      </c>
      <c r="BO244" s="141">
        <v>2011</v>
      </c>
      <c r="BP244" s="143" t="s">
        <v>487</v>
      </c>
      <c r="BQ244" s="143" t="s">
        <v>17560</v>
      </c>
    </row>
    <row r="245" spans="1:69" ht="38.25" customHeight="1" x14ac:dyDescent="0.25">
      <c r="A245" s="1" t="str">
        <f t="shared" si="163"/>
        <v/>
      </c>
      <c r="B245" s="32" t="str">
        <f t="shared" si="164"/>
        <v/>
      </c>
      <c r="C245" s="25" t="str">
        <f t="shared" si="165"/>
        <v/>
      </c>
      <c r="D245" s="25" t="str">
        <f t="shared" si="166"/>
        <v/>
      </c>
      <c r="E245" s="25" t="str">
        <f t="shared" si="167"/>
        <v/>
      </c>
      <c r="F245" s="25" t="str">
        <f t="shared" si="168"/>
        <v/>
      </c>
      <c r="G245" s="108" t="str">
        <f t="shared" si="169"/>
        <v/>
      </c>
      <c r="H245" s="108" t="str">
        <f t="shared" si="170"/>
        <v/>
      </c>
      <c r="I245" s="112" t="str">
        <f t="shared" si="171"/>
        <v/>
      </c>
      <c r="J245" s="112"/>
      <c r="K245" s="112"/>
      <c r="L245" s="113"/>
      <c r="M245" s="113"/>
      <c r="N245" s="224" t="str">
        <f t="shared" si="172"/>
        <v/>
      </c>
      <c r="O245" s="225" t="str">
        <f t="shared" si="173"/>
        <v/>
      </c>
      <c r="Q245" s="6">
        <v>243</v>
      </c>
      <c r="R245" s="47" t="str">
        <f t="shared" si="136"/>
        <v>-243</v>
      </c>
      <c r="S245" s="6"/>
      <c r="T245" s="48" t="str">
        <f t="shared" si="137"/>
        <v/>
      </c>
      <c r="U245" s="49" t="str">
        <f t="shared" si="138"/>
        <v/>
      </c>
      <c r="W245" s="51"/>
      <c r="X245" s="75" t="str">
        <f t="shared" si="139"/>
        <v/>
      </c>
      <c r="Y245" s="71" t="str">
        <f t="shared" si="140"/>
        <v/>
      </c>
      <c r="Z245" s="71" t="str">
        <f t="shared" si="141"/>
        <v/>
      </c>
      <c r="AA245" s="71" t="str">
        <f t="shared" si="142"/>
        <v/>
      </c>
      <c r="AB245" s="71" t="str">
        <f t="shared" si="143"/>
        <v/>
      </c>
      <c r="AC245" s="71" t="str">
        <f t="shared" si="144"/>
        <v/>
      </c>
      <c r="AD245" s="71" t="str">
        <f t="shared" si="145"/>
        <v/>
      </c>
      <c r="AE245" s="78" t="str">
        <f t="shared" si="146"/>
        <v/>
      </c>
      <c r="AF245" s="75" t="str">
        <f t="shared" si="147"/>
        <v/>
      </c>
      <c r="AG245" s="71" t="str">
        <f t="shared" si="148"/>
        <v/>
      </c>
      <c r="AH245" s="71" t="str">
        <f t="shared" si="149"/>
        <v/>
      </c>
      <c r="AI245" s="71" t="str">
        <f t="shared" si="150"/>
        <v/>
      </c>
      <c r="AJ245" s="71" t="str">
        <f t="shared" si="151"/>
        <v/>
      </c>
      <c r="AK245" s="71" t="str">
        <f t="shared" si="152"/>
        <v/>
      </c>
      <c r="AL245" s="71" t="str">
        <f t="shared" si="153"/>
        <v/>
      </c>
      <c r="AM245" s="78" t="str">
        <f t="shared" si="154"/>
        <v/>
      </c>
      <c r="AN245" s="75" t="str">
        <f t="shared" si="155"/>
        <v/>
      </c>
      <c r="AO245" s="71" t="str">
        <f t="shared" si="156"/>
        <v/>
      </c>
      <c r="AP245" s="71" t="str">
        <f t="shared" si="157"/>
        <v/>
      </c>
      <c r="AQ245" s="71" t="str">
        <f t="shared" si="158"/>
        <v/>
      </c>
      <c r="AR245" s="71" t="str">
        <f t="shared" si="159"/>
        <v/>
      </c>
      <c r="AS245" s="71" t="str">
        <f t="shared" si="160"/>
        <v/>
      </c>
      <c r="AT245" s="71" t="str">
        <f t="shared" si="161"/>
        <v/>
      </c>
      <c r="AU245" s="76" t="str">
        <f t="shared" si="162"/>
        <v/>
      </c>
      <c r="BF245" s="141">
        <v>12072</v>
      </c>
      <c r="BG245" s="142" t="s">
        <v>3165</v>
      </c>
      <c r="BH245" s="141" t="s">
        <v>180</v>
      </c>
      <c r="BI245" s="141" t="s">
        <v>191</v>
      </c>
      <c r="BJ245" s="141" t="s">
        <v>3166</v>
      </c>
      <c r="BK245" s="141" t="s">
        <v>2282</v>
      </c>
      <c r="BL245" s="141" t="s">
        <v>3167</v>
      </c>
      <c r="BM245" s="141">
        <v>47.819530033389199</v>
      </c>
      <c r="BN245" s="141">
        <v>-69.507043479390106</v>
      </c>
      <c r="BO245" s="141">
        <v>1990</v>
      </c>
      <c r="BP245" s="143" t="s">
        <v>487</v>
      </c>
      <c r="BQ245" s="143" t="s">
        <v>17560</v>
      </c>
    </row>
    <row r="246" spans="1:69" ht="38.25" customHeight="1" x14ac:dyDescent="0.25">
      <c r="A246" s="1" t="str">
        <f t="shared" si="163"/>
        <v/>
      </c>
      <c r="B246" s="32" t="str">
        <f t="shared" si="164"/>
        <v/>
      </c>
      <c r="C246" s="25" t="str">
        <f t="shared" si="165"/>
        <v/>
      </c>
      <c r="D246" s="25" t="str">
        <f t="shared" si="166"/>
        <v/>
      </c>
      <c r="E246" s="25" t="str">
        <f t="shared" si="167"/>
        <v/>
      </c>
      <c r="F246" s="25" t="str">
        <f t="shared" si="168"/>
        <v/>
      </c>
      <c r="G246" s="108" t="str">
        <f t="shared" si="169"/>
        <v/>
      </c>
      <c r="H246" s="108" t="str">
        <f t="shared" si="170"/>
        <v/>
      </c>
      <c r="I246" s="112" t="str">
        <f t="shared" si="171"/>
        <v/>
      </c>
      <c r="J246" s="112"/>
      <c r="K246" s="112"/>
      <c r="L246" s="113"/>
      <c r="M246" s="113"/>
      <c r="N246" s="224" t="str">
        <f t="shared" si="172"/>
        <v/>
      </c>
      <c r="O246" s="225" t="str">
        <f t="shared" si="173"/>
        <v/>
      </c>
      <c r="Q246" s="6">
        <v>244</v>
      </c>
      <c r="R246" s="47" t="str">
        <f t="shared" si="136"/>
        <v>-244</v>
      </c>
      <c r="S246" s="6"/>
      <c r="T246" s="48" t="str">
        <f t="shared" si="137"/>
        <v/>
      </c>
      <c r="U246" s="49" t="str">
        <f t="shared" si="138"/>
        <v/>
      </c>
      <c r="W246" s="51"/>
      <c r="X246" s="75" t="str">
        <f t="shared" si="139"/>
        <v/>
      </c>
      <c r="Y246" s="71" t="str">
        <f t="shared" si="140"/>
        <v/>
      </c>
      <c r="Z246" s="71" t="str">
        <f t="shared" si="141"/>
        <v/>
      </c>
      <c r="AA246" s="71" t="str">
        <f t="shared" si="142"/>
        <v/>
      </c>
      <c r="AB246" s="71" t="str">
        <f t="shared" si="143"/>
        <v/>
      </c>
      <c r="AC246" s="71" t="str">
        <f t="shared" si="144"/>
        <v/>
      </c>
      <c r="AD246" s="71" t="str">
        <f t="shared" si="145"/>
        <v/>
      </c>
      <c r="AE246" s="78" t="str">
        <f t="shared" si="146"/>
        <v/>
      </c>
      <c r="AF246" s="75" t="str">
        <f t="shared" si="147"/>
        <v/>
      </c>
      <c r="AG246" s="71" t="str">
        <f t="shared" si="148"/>
        <v/>
      </c>
      <c r="AH246" s="71" t="str">
        <f t="shared" si="149"/>
        <v/>
      </c>
      <c r="AI246" s="71" t="str">
        <f t="shared" si="150"/>
        <v/>
      </c>
      <c r="AJ246" s="71" t="str">
        <f t="shared" si="151"/>
        <v/>
      </c>
      <c r="AK246" s="71" t="str">
        <f t="shared" si="152"/>
        <v/>
      </c>
      <c r="AL246" s="71" t="str">
        <f t="shared" si="153"/>
        <v/>
      </c>
      <c r="AM246" s="78" t="str">
        <f t="shared" si="154"/>
        <v/>
      </c>
      <c r="AN246" s="75" t="str">
        <f t="shared" si="155"/>
        <v/>
      </c>
      <c r="AO246" s="71" t="str">
        <f t="shared" si="156"/>
        <v/>
      </c>
      <c r="AP246" s="71" t="str">
        <f t="shared" si="157"/>
        <v/>
      </c>
      <c r="AQ246" s="71" t="str">
        <f t="shared" si="158"/>
        <v/>
      </c>
      <c r="AR246" s="71" t="str">
        <f t="shared" si="159"/>
        <v/>
      </c>
      <c r="AS246" s="71" t="str">
        <f t="shared" si="160"/>
        <v/>
      </c>
      <c r="AT246" s="71" t="str">
        <f t="shared" si="161"/>
        <v/>
      </c>
      <c r="AU246" s="76" t="str">
        <f t="shared" si="162"/>
        <v/>
      </c>
      <c r="BF246" s="141">
        <v>8005</v>
      </c>
      <c r="BG246" s="142" t="s">
        <v>3319</v>
      </c>
      <c r="BH246" s="141" t="s">
        <v>180</v>
      </c>
      <c r="BI246" s="141" t="s">
        <v>191</v>
      </c>
      <c r="BJ246" s="141"/>
      <c r="BK246" s="141" t="s">
        <v>3320</v>
      </c>
      <c r="BL246" s="141" t="s">
        <v>3321</v>
      </c>
      <c r="BM246" s="141">
        <v>49.006532616968499</v>
      </c>
      <c r="BN246" s="141">
        <v>-66.976987664604707</v>
      </c>
      <c r="BO246" s="141">
        <v>2001</v>
      </c>
      <c r="BP246" s="143" t="s">
        <v>24103</v>
      </c>
      <c r="BQ246" s="143" t="s">
        <v>17560</v>
      </c>
    </row>
    <row r="247" spans="1:69" ht="38.25" customHeight="1" x14ac:dyDescent="0.25">
      <c r="A247" s="1" t="str">
        <f t="shared" si="163"/>
        <v/>
      </c>
      <c r="B247" s="32" t="str">
        <f t="shared" si="164"/>
        <v/>
      </c>
      <c r="C247" s="25" t="str">
        <f t="shared" si="165"/>
        <v/>
      </c>
      <c r="D247" s="25" t="str">
        <f t="shared" si="166"/>
        <v/>
      </c>
      <c r="E247" s="25" t="str">
        <f t="shared" si="167"/>
        <v/>
      </c>
      <c r="F247" s="25" t="str">
        <f t="shared" si="168"/>
        <v/>
      </c>
      <c r="G247" s="108" t="str">
        <f t="shared" si="169"/>
        <v/>
      </c>
      <c r="H247" s="108" t="str">
        <f t="shared" si="170"/>
        <v/>
      </c>
      <c r="I247" s="112" t="str">
        <f t="shared" si="171"/>
        <v/>
      </c>
      <c r="J247" s="112"/>
      <c r="K247" s="112"/>
      <c r="L247" s="113"/>
      <c r="M247" s="113"/>
      <c r="N247" s="224" t="str">
        <f t="shared" si="172"/>
        <v/>
      </c>
      <c r="O247" s="225" t="str">
        <f t="shared" si="173"/>
        <v/>
      </c>
      <c r="Q247" s="6">
        <v>245</v>
      </c>
      <c r="R247" s="47" t="str">
        <f t="shared" si="136"/>
        <v>-245</v>
      </c>
      <c r="S247" s="6"/>
      <c r="T247" s="48" t="str">
        <f t="shared" si="137"/>
        <v/>
      </c>
      <c r="U247" s="49" t="str">
        <f t="shared" si="138"/>
        <v/>
      </c>
      <c r="W247" s="51"/>
      <c r="X247" s="75" t="str">
        <f t="shared" si="139"/>
        <v/>
      </c>
      <c r="Y247" s="71" t="str">
        <f t="shared" si="140"/>
        <v/>
      </c>
      <c r="Z247" s="71" t="str">
        <f t="shared" si="141"/>
        <v/>
      </c>
      <c r="AA247" s="71" t="str">
        <f t="shared" si="142"/>
        <v/>
      </c>
      <c r="AB247" s="71" t="str">
        <f t="shared" si="143"/>
        <v/>
      </c>
      <c r="AC247" s="71" t="str">
        <f t="shared" si="144"/>
        <v/>
      </c>
      <c r="AD247" s="71" t="str">
        <f t="shared" si="145"/>
        <v/>
      </c>
      <c r="AE247" s="78" t="str">
        <f t="shared" si="146"/>
        <v/>
      </c>
      <c r="AF247" s="75" t="str">
        <f t="shared" si="147"/>
        <v/>
      </c>
      <c r="AG247" s="71" t="str">
        <f t="shared" si="148"/>
        <v/>
      </c>
      <c r="AH247" s="71" t="str">
        <f t="shared" si="149"/>
        <v/>
      </c>
      <c r="AI247" s="71" t="str">
        <f t="shared" si="150"/>
        <v/>
      </c>
      <c r="AJ247" s="71" t="str">
        <f t="shared" si="151"/>
        <v/>
      </c>
      <c r="AK247" s="71" t="str">
        <f t="shared" si="152"/>
        <v/>
      </c>
      <c r="AL247" s="71" t="str">
        <f t="shared" si="153"/>
        <v/>
      </c>
      <c r="AM247" s="78" t="str">
        <f t="shared" si="154"/>
        <v/>
      </c>
      <c r="AN247" s="75" t="str">
        <f t="shared" si="155"/>
        <v/>
      </c>
      <c r="AO247" s="71" t="str">
        <f t="shared" si="156"/>
        <v/>
      </c>
      <c r="AP247" s="71" t="str">
        <f t="shared" si="157"/>
        <v/>
      </c>
      <c r="AQ247" s="71" t="str">
        <f t="shared" si="158"/>
        <v/>
      </c>
      <c r="AR247" s="71" t="str">
        <f t="shared" si="159"/>
        <v/>
      </c>
      <c r="AS247" s="71" t="str">
        <f t="shared" si="160"/>
        <v/>
      </c>
      <c r="AT247" s="71" t="str">
        <f t="shared" si="161"/>
        <v/>
      </c>
      <c r="AU247" s="76" t="str">
        <f t="shared" si="162"/>
        <v/>
      </c>
      <c r="BF247" s="141">
        <v>8005</v>
      </c>
      <c r="BG247" s="142" t="s">
        <v>3322</v>
      </c>
      <c r="BH247" s="141" t="s">
        <v>478</v>
      </c>
      <c r="BI247" s="141" t="s">
        <v>177</v>
      </c>
      <c r="BJ247" s="141"/>
      <c r="BK247" s="141"/>
      <c r="BL247" s="141" t="s">
        <v>3323</v>
      </c>
      <c r="BM247" s="141">
        <v>48.992942165659301</v>
      </c>
      <c r="BN247" s="141">
        <v>-66.973456619348596</v>
      </c>
      <c r="BO247" s="141">
        <v>1986</v>
      </c>
      <c r="BP247" s="143" t="s">
        <v>24104</v>
      </c>
      <c r="BQ247" s="143" t="s">
        <v>17560</v>
      </c>
    </row>
    <row r="248" spans="1:69" ht="38.25" customHeight="1" x14ac:dyDescent="0.25">
      <c r="A248" s="1" t="str">
        <f t="shared" si="163"/>
        <v/>
      </c>
      <c r="B248" s="32" t="str">
        <f t="shared" si="164"/>
        <v/>
      </c>
      <c r="C248" s="25" t="str">
        <f t="shared" si="165"/>
        <v/>
      </c>
      <c r="D248" s="25" t="str">
        <f t="shared" si="166"/>
        <v/>
      </c>
      <c r="E248" s="25" t="str">
        <f t="shared" si="167"/>
        <v/>
      </c>
      <c r="F248" s="25" t="str">
        <f t="shared" si="168"/>
        <v/>
      </c>
      <c r="G248" s="108" t="str">
        <f t="shared" si="169"/>
        <v/>
      </c>
      <c r="H248" s="108" t="str">
        <f t="shared" si="170"/>
        <v/>
      </c>
      <c r="I248" s="112" t="str">
        <f t="shared" si="171"/>
        <v/>
      </c>
      <c r="J248" s="112"/>
      <c r="K248" s="112"/>
      <c r="L248" s="113"/>
      <c r="M248" s="113"/>
      <c r="N248" s="224" t="str">
        <f t="shared" si="172"/>
        <v/>
      </c>
      <c r="O248" s="225" t="str">
        <f t="shared" si="173"/>
        <v/>
      </c>
      <c r="Q248" s="6">
        <v>246</v>
      </c>
      <c r="R248" s="47" t="str">
        <f t="shared" si="136"/>
        <v>-246</v>
      </c>
      <c r="S248" s="6"/>
      <c r="T248" s="48" t="str">
        <f t="shared" si="137"/>
        <v/>
      </c>
      <c r="U248" s="49" t="str">
        <f t="shared" si="138"/>
        <v/>
      </c>
      <c r="W248" s="51"/>
      <c r="X248" s="75" t="str">
        <f t="shared" si="139"/>
        <v/>
      </c>
      <c r="Y248" s="71" t="str">
        <f t="shared" si="140"/>
        <v/>
      </c>
      <c r="Z248" s="71" t="str">
        <f t="shared" si="141"/>
        <v/>
      </c>
      <c r="AA248" s="71" t="str">
        <f t="shared" si="142"/>
        <v/>
      </c>
      <c r="AB248" s="71" t="str">
        <f t="shared" si="143"/>
        <v/>
      </c>
      <c r="AC248" s="71" t="str">
        <f t="shared" si="144"/>
        <v/>
      </c>
      <c r="AD248" s="71" t="str">
        <f t="shared" si="145"/>
        <v/>
      </c>
      <c r="AE248" s="78" t="str">
        <f t="shared" si="146"/>
        <v/>
      </c>
      <c r="AF248" s="75" t="str">
        <f t="shared" si="147"/>
        <v/>
      </c>
      <c r="AG248" s="71" t="str">
        <f t="shared" si="148"/>
        <v/>
      </c>
      <c r="AH248" s="71" t="str">
        <f t="shared" si="149"/>
        <v/>
      </c>
      <c r="AI248" s="71" t="str">
        <f t="shared" si="150"/>
        <v/>
      </c>
      <c r="AJ248" s="71" t="str">
        <f t="shared" si="151"/>
        <v/>
      </c>
      <c r="AK248" s="71" t="str">
        <f t="shared" si="152"/>
        <v/>
      </c>
      <c r="AL248" s="71" t="str">
        <f t="shared" si="153"/>
        <v/>
      </c>
      <c r="AM248" s="78" t="str">
        <f t="shared" si="154"/>
        <v/>
      </c>
      <c r="AN248" s="75" t="str">
        <f t="shared" si="155"/>
        <v/>
      </c>
      <c r="AO248" s="71" t="str">
        <f t="shared" si="156"/>
        <v/>
      </c>
      <c r="AP248" s="71" t="str">
        <f t="shared" si="157"/>
        <v/>
      </c>
      <c r="AQ248" s="71" t="str">
        <f t="shared" si="158"/>
        <v/>
      </c>
      <c r="AR248" s="71" t="str">
        <f t="shared" si="159"/>
        <v/>
      </c>
      <c r="AS248" s="71" t="str">
        <f t="shared" si="160"/>
        <v/>
      </c>
      <c r="AT248" s="71" t="str">
        <f t="shared" si="161"/>
        <v/>
      </c>
      <c r="AU248" s="76" t="str">
        <f t="shared" si="162"/>
        <v/>
      </c>
      <c r="BF248" s="141">
        <v>12005</v>
      </c>
      <c r="BG248" s="142" t="s">
        <v>3327</v>
      </c>
      <c r="BH248" s="141" t="s">
        <v>180</v>
      </c>
      <c r="BI248" s="141" t="s">
        <v>178</v>
      </c>
      <c r="BJ248" s="141"/>
      <c r="BK248" s="141"/>
      <c r="BL248" s="141" t="s">
        <v>3328</v>
      </c>
      <c r="BM248" s="141">
        <v>47.886870000000002</v>
      </c>
      <c r="BN248" s="141">
        <v>-69.013530000000003</v>
      </c>
      <c r="BO248" s="141">
        <v>1976</v>
      </c>
      <c r="BP248" s="143" t="s">
        <v>24106</v>
      </c>
      <c r="BQ248" s="143" t="s">
        <v>17560</v>
      </c>
    </row>
    <row r="249" spans="1:69" ht="38.25" customHeight="1" x14ac:dyDescent="0.25">
      <c r="A249" s="1" t="str">
        <f t="shared" si="163"/>
        <v/>
      </c>
      <c r="B249" s="32" t="str">
        <f t="shared" si="164"/>
        <v/>
      </c>
      <c r="C249" s="25" t="str">
        <f t="shared" si="165"/>
        <v/>
      </c>
      <c r="D249" s="25" t="str">
        <f t="shared" si="166"/>
        <v/>
      </c>
      <c r="E249" s="25" t="str">
        <f t="shared" si="167"/>
        <v/>
      </c>
      <c r="F249" s="25" t="str">
        <f t="shared" si="168"/>
        <v/>
      </c>
      <c r="G249" s="108" t="str">
        <f t="shared" si="169"/>
        <v/>
      </c>
      <c r="H249" s="108" t="str">
        <f t="shared" si="170"/>
        <v/>
      </c>
      <c r="I249" s="112" t="str">
        <f t="shared" si="171"/>
        <v/>
      </c>
      <c r="J249" s="112"/>
      <c r="K249" s="112"/>
      <c r="L249" s="113"/>
      <c r="M249" s="113"/>
      <c r="N249" s="224" t="str">
        <f t="shared" si="172"/>
        <v/>
      </c>
      <c r="O249" s="225" t="str">
        <f t="shared" si="173"/>
        <v/>
      </c>
      <c r="Q249" s="6">
        <v>247</v>
      </c>
      <c r="R249" s="47" t="str">
        <f t="shared" si="136"/>
        <v>-247</v>
      </c>
      <c r="S249" s="6"/>
      <c r="T249" s="48" t="str">
        <f t="shared" si="137"/>
        <v/>
      </c>
      <c r="U249" s="49" t="str">
        <f t="shared" si="138"/>
        <v/>
      </c>
      <c r="W249" s="51"/>
      <c r="X249" s="75" t="str">
        <f t="shared" si="139"/>
        <v/>
      </c>
      <c r="Y249" s="71" t="str">
        <f t="shared" si="140"/>
        <v/>
      </c>
      <c r="Z249" s="71" t="str">
        <f t="shared" si="141"/>
        <v/>
      </c>
      <c r="AA249" s="71" t="str">
        <f t="shared" si="142"/>
        <v/>
      </c>
      <c r="AB249" s="71" t="str">
        <f t="shared" si="143"/>
        <v/>
      </c>
      <c r="AC249" s="71" t="str">
        <f t="shared" si="144"/>
        <v/>
      </c>
      <c r="AD249" s="71" t="str">
        <f t="shared" si="145"/>
        <v/>
      </c>
      <c r="AE249" s="78" t="str">
        <f t="shared" si="146"/>
        <v/>
      </c>
      <c r="AF249" s="75" t="str">
        <f t="shared" si="147"/>
        <v/>
      </c>
      <c r="AG249" s="71" t="str">
        <f t="shared" si="148"/>
        <v/>
      </c>
      <c r="AH249" s="71" t="str">
        <f t="shared" si="149"/>
        <v/>
      </c>
      <c r="AI249" s="71" t="str">
        <f t="shared" si="150"/>
        <v/>
      </c>
      <c r="AJ249" s="71" t="str">
        <f t="shared" si="151"/>
        <v/>
      </c>
      <c r="AK249" s="71" t="str">
        <f t="shared" si="152"/>
        <v/>
      </c>
      <c r="AL249" s="71" t="str">
        <f t="shared" si="153"/>
        <v/>
      </c>
      <c r="AM249" s="78" t="str">
        <f t="shared" si="154"/>
        <v/>
      </c>
      <c r="AN249" s="75" t="str">
        <f t="shared" si="155"/>
        <v/>
      </c>
      <c r="AO249" s="71" t="str">
        <f t="shared" si="156"/>
        <v/>
      </c>
      <c r="AP249" s="71" t="str">
        <f t="shared" si="157"/>
        <v/>
      </c>
      <c r="AQ249" s="71" t="str">
        <f t="shared" si="158"/>
        <v/>
      </c>
      <c r="AR249" s="71" t="str">
        <f t="shared" si="159"/>
        <v/>
      </c>
      <c r="AS249" s="71" t="str">
        <f t="shared" si="160"/>
        <v/>
      </c>
      <c r="AT249" s="71" t="str">
        <f t="shared" si="161"/>
        <v/>
      </c>
      <c r="AU249" s="76" t="str">
        <f t="shared" si="162"/>
        <v/>
      </c>
      <c r="BF249" s="141">
        <v>12005</v>
      </c>
      <c r="BG249" s="142" t="s">
        <v>3329</v>
      </c>
      <c r="BH249" s="141" t="s">
        <v>478</v>
      </c>
      <c r="BI249" s="141" t="s">
        <v>176</v>
      </c>
      <c r="BJ249" s="141"/>
      <c r="BK249" s="141"/>
      <c r="BL249" s="141" t="s">
        <v>3330</v>
      </c>
      <c r="BM249" s="141">
        <v>47.894950000000001</v>
      </c>
      <c r="BN249" s="141">
        <v>-69.012429999999995</v>
      </c>
      <c r="BO249" s="141">
        <v>2011</v>
      </c>
      <c r="BP249" s="143" t="s">
        <v>24107</v>
      </c>
      <c r="BQ249" s="143" t="s">
        <v>17560</v>
      </c>
    </row>
    <row r="250" spans="1:69" ht="38.25" customHeight="1" x14ac:dyDescent="0.25">
      <c r="A250" s="1" t="str">
        <f t="shared" si="163"/>
        <v/>
      </c>
      <c r="B250" s="32" t="str">
        <f t="shared" si="164"/>
        <v/>
      </c>
      <c r="C250" s="25" t="str">
        <f t="shared" si="165"/>
        <v/>
      </c>
      <c r="D250" s="25" t="str">
        <f t="shared" si="166"/>
        <v/>
      </c>
      <c r="E250" s="25" t="str">
        <f t="shared" si="167"/>
        <v/>
      </c>
      <c r="F250" s="25" t="str">
        <f t="shared" si="168"/>
        <v/>
      </c>
      <c r="G250" s="108" t="str">
        <f t="shared" si="169"/>
        <v/>
      </c>
      <c r="H250" s="108" t="str">
        <f t="shared" si="170"/>
        <v/>
      </c>
      <c r="I250" s="112" t="str">
        <f t="shared" si="171"/>
        <v/>
      </c>
      <c r="J250" s="112"/>
      <c r="K250" s="112"/>
      <c r="L250" s="113"/>
      <c r="M250" s="113"/>
      <c r="N250" s="224" t="str">
        <f t="shared" si="172"/>
        <v/>
      </c>
      <c r="O250" s="225" t="str">
        <f t="shared" si="173"/>
        <v/>
      </c>
      <c r="Q250" s="6">
        <v>248</v>
      </c>
      <c r="R250" s="47" t="str">
        <f t="shared" si="136"/>
        <v>-248</v>
      </c>
      <c r="S250" s="6"/>
      <c r="T250" s="48" t="str">
        <f t="shared" si="137"/>
        <v/>
      </c>
      <c r="U250" s="49" t="str">
        <f t="shared" si="138"/>
        <v/>
      </c>
      <c r="W250" s="51"/>
      <c r="X250" s="75" t="str">
        <f t="shared" si="139"/>
        <v/>
      </c>
      <c r="Y250" s="71" t="str">
        <f t="shared" si="140"/>
        <v/>
      </c>
      <c r="Z250" s="71" t="str">
        <f t="shared" si="141"/>
        <v/>
      </c>
      <c r="AA250" s="71" t="str">
        <f t="shared" si="142"/>
        <v/>
      </c>
      <c r="AB250" s="71" t="str">
        <f t="shared" si="143"/>
        <v/>
      </c>
      <c r="AC250" s="71" t="str">
        <f t="shared" si="144"/>
        <v/>
      </c>
      <c r="AD250" s="71" t="str">
        <f t="shared" si="145"/>
        <v/>
      </c>
      <c r="AE250" s="78" t="str">
        <f t="shared" si="146"/>
        <v/>
      </c>
      <c r="AF250" s="75" t="str">
        <f t="shared" si="147"/>
        <v/>
      </c>
      <c r="AG250" s="71" t="str">
        <f t="shared" si="148"/>
        <v/>
      </c>
      <c r="AH250" s="71" t="str">
        <f t="shared" si="149"/>
        <v/>
      </c>
      <c r="AI250" s="71" t="str">
        <f t="shared" si="150"/>
        <v/>
      </c>
      <c r="AJ250" s="71" t="str">
        <f t="shared" si="151"/>
        <v/>
      </c>
      <c r="AK250" s="71" t="str">
        <f t="shared" si="152"/>
        <v/>
      </c>
      <c r="AL250" s="71" t="str">
        <f t="shared" si="153"/>
        <v/>
      </c>
      <c r="AM250" s="78" t="str">
        <f t="shared" si="154"/>
        <v/>
      </c>
      <c r="AN250" s="75" t="str">
        <f t="shared" si="155"/>
        <v/>
      </c>
      <c r="AO250" s="71" t="str">
        <f t="shared" si="156"/>
        <v/>
      </c>
      <c r="AP250" s="71" t="str">
        <f t="shared" si="157"/>
        <v/>
      </c>
      <c r="AQ250" s="71" t="str">
        <f t="shared" si="158"/>
        <v/>
      </c>
      <c r="AR250" s="71" t="str">
        <f t="shared" si="159"/>
        <v/>
      </c>
      <c r="AS250" s="71" t="str">
        <f t="shared" si="160"/>
        <v/>
      </c>
      <c r="AT250" s="71" t="str">
        <f t="shared" si="161"/>
        <v/>
      </c>
      <c r="AU250" s="76" t="str">
        <f t="shared" si="162"/>
        <v/>
      </c>
      <c r="BF250" s="141">
        <v>12005</v>
      </c>
      <c r="BG250" s="142" t="s">
        <v>3331</v>
      </c>
      <c r="BH250" s="141" t="s">
        <v>478</v>
      </c>
      <c r="BI250" s="141" t="s">
        <v>177</v>
      </c>
      <c r="BJ250" s="141"/>
      <c r="BK250" s="141" t="s">
        <v>2958</v>
      </c>
      <c r="BL250" s="141" t="s">
        <v>3332</v>
      </c>
      <c r="BM250" s="141">
        <v>47.90305</v>
      </c>
      <c r="BN250" s="141">
        <v>-69.021919999999994</v>
      </c>
      <c r="BO250" s="141">
        <v>1976</v>
      </c>
      <c r="BP250" s="143" t="s">
        <v>24108</v>
      </c>
      <c r="BQ250" s="143" t="s">
        <v>17560</v>
      </c>
    </row>
    <row r="251" spans="1:69" ht="38.25" customHeight="1" x14ac:dyDescent="0.25">
      <c r="A251" s="1" t="str">
        <f t="shared" si="163"/>
        <v/>
      </c>
      <c r="B251" s="32" t="str">
        <f t="shared" si="164"/>
        <v/>
      </c>
      <c r="C251" s="25" t="str">
        <f t="shared" si="165"/>
        <v/>
      </c>
      <c r="D251" s="25" t="str">
        <f t="shared" si="166"/>
        <v/>
      </c>
      <c r="E251" s="25" t="str">
        <f t="shared" si="167"/>
        <v/>
      </c>
      <c r="F251" s="25" t="str">
        <f t="shared" si="168"/>
        <v/>
      </c>
      <c r="G251" s="108" t="str">
        <f t="shared" si="169"/>
        <v/>
      </c>
      <c r="H251" s="108" t="str">
        <f t="shared" si="170"/>
        <v/>
      </c>
      <c r="I251" s="112" t="str">
        <f t="shared" si="171"/>
        <v/>
      </c>
      <c r="J251" s="112"/>
      <c r="K251" s="112"/>
      <c r="L251" s="113"/>
      <c r="M251" s="113"/>
      <c r="N251" s="224" t="str">
        <f t="shared" si="172"/>
        <v/>
      </c>
      <c r="O251" s="225" t="str">
        <f t="shared" si="173"/>
        <v/>
      </c>
      <c r="Q251" s="6">
        <v>249</v>
      </c>
      <c r="R251" s="47" t="str">
        <f t="shared" si="136"/>
        <v>-249</v>
      </c>
      <c r="S251" s="6"/>
      <c r="T251" s="48" t="str">
        <f t="shared" si="137"/>
        <v/>
      </c>
      <c r="U251" s="49" t="str">
        <f t="shared" si="138"/>
        <v/>
      </c>
      <c r="W251" s="51"/>
      <c r="X251" s="75" t="str">
        <f t="shared" si="139"/>
        <v/>
      </c>
      <c r="Y251" s="71" t="str">
        <f t="shared" si="140"/>
        <v/>
      </c>
      <c r="Z251" s="71" t="str">
        <f t="shared" si="141"/>
        <v/>
      </c>
      <c r="AA251" s="71" t="str">
        <f t="shared" si="142"/>
        <v/>
      </c>
      <c r="AB251" s="71" t="str">
        <f t="shared" si="143"/>
        <v/>
      </c>
      <c r="AC251" s="71" t="str">
        <f t="shared" si="144"/>
        <v/>
      </c>
      <c r="AD251" s="71" t="str">
        <f t="shared" si="145"/>
        <v/>
      </c>
      <c r="AE251" s="78" t="str">
        <f t="shared" si="146"/>
        <v/>
      </c>
      <c r="AF251" s="75" t="str">
        <f t="shared" si="147"/>
        <v/>
      </c>
      <c r="AG251" s="71" t="str">
        <f t="shared" si="148"/>
        <v/>
      </c>
      <c r="AH251" s="71" t="str">
        <f t="shared" si="149"/>
        <v/>
      </c>
      <c r="AI251" s="71" t="str">
        <f t="shared" si="150"/>
        <v/>
      </c>
      <c r="AJ251" s="71" t="str">
        <f t="shared" si="151"/>
        <v/>
      </c>
      <c r="AK251" s="71" t="str">
        <f t="shared" si="152"/>
        <v/>
      </c>
      <c r="AL251" s="71" t="str">
        <f t="shared" si="153"/>
        <v/>
      </c>
      <c r="AM251" s="78" t="str">
        <f t="shared" si="154"/>
        <v/>
      </c>
      <c r="AN251" s="75" t="str">
        <f t="shared" si="155"/>
        <v/>
      </c>
      <c r="AO251" s="71" t="str">
        <f t="shared" si="156"/>
        <v/>
      </c>
      <c r="AP251" s="71" t="str">
        <f t="shared" si="157"/>
        <v/>
      </c>
      <c r="AQ251" s="71" t="str">
        <f t="shared" si="158"/>
        <v/>
      </c>
      <c r="AR251" s="71" t="str">
        <f t="shared" si="159"/>
        <v/>
      </c>
      <c r="AS251" s="71" t="str">
        <f t="shared" si="160"/>
        <v/>
      </c>
      <c r="AT251" s="71" t="str">
        <f t="shared" si="161"/>
        <v/>
      </c>
      <c r="AU251" s="76" t="str">
        <f t="shared" si="162"/>
        <v/>
      </c>
      <c r="BF251" s="141">
        <v>12015</v>
      </c>
      <c r="BG251" s="142" t="s">
        <v>3294</v>
      </c>
      <c r="BH251" s="141" t="s">
        <v>180</v>
      </c>
      <c r="BI251" s="141" t="s">
        <v>191</v>
      </c>
      <c r="BJ251" s="141"/>
      <c r="BK251" s="141" t="s">
        <v>2828</v>
      </c>
      <c r="BL251" s="141" t="s">
        <v>3295</v>
      </c>
      <c r="BM251" s="141">
        <v>47.762783707399997</v>
      </c>
      <c r="BN251" s="141">
        <v>-69.481899999999996</v>
      </c>
      <c r="BO251" s="141">
        <v>1975</v>
      </c>
      <c r="BP251" s="143" t="s">
        <v>24100</v>
      </c>
      <c r="BQ251" s="143" t="s">
        <v>17560</v>
      </c>
    </row>
    <row r="252" spans="1:69" ht="38.25" customHeight="1" x14ac:dyDescent="0.25">
      <c r="A252" s="1" t="str">
        <f t="shared" si="163"/>
        <v/>
      </c>
      <c r="B252" s="32" t="str">
        <f t="shared" si="164"/>
        <v/>
      </c>
      <c r="C252" s="25" t="str">
        <f t="shared" si="165"/>
        <v/>
      </c>
      <c r="D252" s="25" t="str">
        <f t="shared" si="166"/>
        <v/>
      </c>
      <c r="E252" s="25" t="str">
        <f t="shared" si="167"/>
        <v/>
      </c>
      <c r="F252" s="25" t="str">
        <f t="shared" si="168"/>
        <v/>
      </c>
      <c r="G252" s="108" t="str">
        <f t="shared" si="169"/>
        <v/>
      </c>
      <c r="H252" s="108" t="str">
        <f t="shared" si="170"/>
        <v/>
      </c>
      <c r="I252" s="112" t="str">
        <f t="shared" si="171"/>
        <v/>
      </c>
      <c r="J252" s="112"/>
      <c r="K252" s="112"/>
      <c r="L252" s="113"/>
      <c r="M252" s="113"/>
      <c r="N252" s="224" t="str">
        <f t="shared" si="172"/>
        <v/>
      </c>
      <c r="O252" s="225" t="str">
        <f t="shared" si="173"/>
        <v/>
      </c>
      <c r="Q252" s="6">
        <v>250</v>
      </c>
      <c r="R252" s="47" t="str">
        <f t="shared" si="136"/>
        <v>-250</v>
      </c>
      <c r="S252" s="6"/>
      <c r="T252" s="48" t="str">
        <f t="shared" si="137"/>
        <v/>
      </c>
      <c r="U252" s="49" t="str">
        <f t="shared" si="138"/>
        <v/>
      </c>
      <c r="W252" s="51"/>
      <c r="X252" s="75" t="str">
        <f t="shared" si="139"/>
        <v/>
      </c>
      <c r="Y252" s="71" t="str">
        <f t="shared" si="140"/>
        <v/>
      </c>
      <c r="Z252" s="71" t="str">
        <f t="shared" si="141"/>
        <v/>
      </c>
      <c r="AA252" s="71" t="str">
        <f t="shared" si="142"/>
        <v/>
      </c>
      <c r="AB252" s="71" t="str">
        <f t="shared" si="143"/>
        <v/>
      </c>
      <c r="AC252" s="71" t="str">
        <f t="shared" si="144"/>
        <v/>
      </c>
      <c r="AD252" s="71" t="str">
        <f t="shared" si="145"/>
        <v/>
      </c>
      <c r="AE252" s="78" t="str">
        <f t="shared" si="146"/>
        <v/>
      </c>
      <c r="AF252" s="75" t="str">
        <f t="shared" si="147"/>
        <v/>
      </c>
      <c r="AG252" s="71" t="str">
        <f t="shared" si="148"/>
        <v/>
      </c>
      <c r="AH252" s="71" t="str">
        <f t="shared" si="149"/>
        <v/>
      </c>
      <c r="AI252" s="71" t="str">
        <f t="shared" si="150"/>
        <v/>
      </c>
      <c r="AJ252" s="71" t="str">
        <f t="shared" si="151"/>
        <v/>
      </c>
      <c r="AK252" s="71" t="str">
        <f t="shared" si="152"/>
        <v/>
      </c>
      <c r="AL252" s="71" t="str">
        <f t="shared" si="153"/>
        <v/>
      </c>
      <c r="AM252" s="78" t="str">
        <f t="shared" si="154"/>
        <v/>
      </c>
      <c r="AN252" s="75" t="str">
        <f t="shared" si="155"/>
        <v/>
      </c>
      <c r="AO252" s="71" t="str">
        <f t="shared" si="156"/>
        <v/>
      </c>
      <c r="AP252" s="71" t="str">
        <f t="shared" si="157"/>
        <v/>
      </c>
      <c r="AQ252" s="71" t="str">
        <f t="shared" si="158"/>
        <v/>
      </c>
      <c r="AR252" s="71" t="str">
        <f t="shared" si="159"/>
        <v/>
      </c>
      <c r="AS252" s="71" t="str">
        <f t="shared" si="160"/>
        <v/>
      </c>
      <c r="AT252" s="71" t="str">
        <f t="shared" si="161"/>
        <v/>
      </c>
      <c r="AU252" s="76" t="str">
        <f t="shared" si="162"/>
        <v/>
      </c>
      <c r="BF252" s="141">
        <v>8005</v>
      </c>
      <c r="BG252" s="142" t="s">
        <v>3324</v>
      </c>
      <c r="BH252" s="141" t="s">
        <v>180</v>
      </c>
      <c r="BI252" s="141" t="s">
        <v>191</v>
      </c>
      <c r="BJ252" s="141"/>
      <c r="BK252" s="141" t="s">
        <v>3325</v>
      </c>
      <c r="BL252" s="141" t="s">
        <v>3326</v>
      </c>
      <c r="BM252" s="141">
        <v>49.007636221092802</v>
      </c>
      <c r="BN252" s="141">
        <v>-66.959754658304405</v>
      </c>
      <c r="BO252" s="141">
        <v>1986</v>
      </c>
      <c r="BP252" s="143" t="s">
        <v>24105</v>
      </c>
      <c r="BQ252" s="143" t="s">
        <v>17560</v>
      </c>
    </row>
    <row r="253" spans="1:69" ht="38.25" customHeight="1" x14ac:dyDescent="0.25">
      <c r="A253" s="1" t="str">
        <f t="shared" si="163"/>
        <v/>
      </c>
      <c r="B253" s="32" t="str">
        <f t="shared" si="164"/>
        <v/>
      </c>
      <c r="C253" s="25" t="str">
        <f t="shared" si="165"/>
        <v/>
      </c>
      <c r="D253" s="25" t="str">
        <f t="shared" si="166"/>
        <v/>
      </c>
      <c r="E253" s="25" t="str">
        <f t="shared" si="167"/>
        <v/>
      </c>
      <c r="F253" s="25" t="str">
        <f t="shared" si="168"/>
        <v/>
      </c>
      <c r="G253" s="108" t="str">
        <f t="shared" si="169"/>
        <v/>
      </c>
      <c r="H253" s="108" t="str">
        <f t="shared" si="170"/>
        <v/>
      </c>
      <c r="I253" s="112" t="str">
        <f t="shared" si="171"/>
        <v/>
      </c>
      <c r="J253" s="112"/>
      <c r="K253" s="112"/>
      <c r="L253" s="113"/>
      <c r="M253" s="113"/>
      <c r="N253" s="224" t="str">
        <f t="shared" si="172"/>
        <v/>
      </c>
      <c r="O253" s="225" t="str">
        <f t="shared" si="173"/>
        <v/>
      </c>
      <c r="Q253" s="6">
        <v>251</v>
      </c>
      <c r="R253" s="47" t="str">
        <f t="shared" si="136"/>
        <v>-251</v>
      </c>
      <c r="S253" s="6"/>
      <c r="T253" s="48" t="str">
        <f t="shared" si="137"/>
        <v/>
      </c>
      <c r="U253" s="49" t="str">
        <f t="shared" si="138"/>
        <v/>
      </c>
      <c r="W253" s="51"/>
      <c r="X253" s="75" t="str">
        <f t="shared" si="139"/>
        <v/>
      </c>
      <c r="Y253" s="71" t="str">
        <f t="shared" si="140"/>
        <v/>
      </c>
      <c r="Z253" s="71" t="str">
        <f t="shared" si="141"/>
        <v/>
      </c>
      <c r="AA253" s="71" t="str">
        <f t="shared" si="142"/>
        <v/>
      </c>
      <c r="AB253" s="71" t="str">
        <f t="shared" si="143"/>
        <v/>
      </c>
      <c r="AC253" s="71" t="str">
        <f t="shared" si="144"/>
        <v/>
      </c>
      <c r="AD253" s="71" t="str">
        <f t="shared" si="145"/>
        <v/>
      </c>
      <c r="AE253" s="78" t="str">
        <f t="shared" si="146"/>
        <v/>
      </c>
      <c r="AF253" s="75" t="str">
        <f t="shared" si="147"/>
        <v/>
      </c>
      <c r="AG253" s="71" t="str">
        <f t="shared" si="148"/>
        <v/>
      </c>
      <c r="AH253" s="71" t="str">
        <f t="shared" si="149"/>
        <v/>
      </c>
      <c r="AI253" s="71" t="str">
        <f t="shared" si="150"/>
        <v/>
      </c>
      <c r="AJ253" s="71" t="str">
        <f t="shared" si="151"/>
        <v/>
      </c>
      <c r="AK253" s="71" t="str">
        <f t="shared" si="152"/>
        <v/>
      </c>
      <c r="AL253" s="71" t="str">
        <f t="shared" si="153"/>
        <v/>
      </c>
      <c r="AM253" s="78" t="str">
        <f t="shared" si="154"/>
        <v/>
      </c>
      <c r="AN253" s="75" t="str">
        <f t="shared" si="155"/>
        <v/>
      </c>
      <c r="AO253" s="71" t="str">
        <f t="shared" si="156"/>
        <v/>
      </c>
      <c r="AP253" s="71" t="str">
        <f t="shared" si="157"/>
        <v/>
      </c>
      <c r="AQ253" s="71" t="str">
        <f t="shared" si="158"/>
        <v/>
      </c>
      <c r="AR253" s="71" t="str">
        <f t="shared" si="159"/>
        <v/>
      </c>
      <c r="AS253" s="71" t="str">
        <f t="shared" si="160"/>
        <v/>
      </c>
      <c r="AT253" s="71" t="str">
        <f t="shared" si="161"/>
        <v/>
      </c>
      <c r="AU253" s="76" t="str">
        <f t="shared" si="162"/>
        <v/>
      </c>
      <c r="BF253" s="141">
        <v>8005</v>
      </c>
      <c r="BG253" s="142" t="s">
        <v>3351</v>
      </c>
      <c r="BH253" s="141" t="s">
        <v>180</v>
      </c>
      <c r="BI253" s="141" t="s">
        <v>178</v>
      </c>
      <c r="BJ253" s="141"/>
      <c r="BK253" s="141" t="s">
        <v>1833</v>
      </c>
      <c r="BL253" s="141" t="s">
        <v>3352</v>
      </c>
      <c r="BM253" s="141">
        <v>49.0003747913198</v>
      </c>
      <c r="BN253" s="141">
        <v>-66.985512366475106</v>
      </c>
      <c r="BO253" s="141">
        <v>2001</v>
      </c>
      <c r="BP253" s="143" t="s">
        <v>24115</v>
      </c>
      <c r="BQ253" s="143" t="s">
        <v>17560</v>
      </c>
    </row>
    <row r="254" spans="1:69" ht="38.25" customHeight="1" x14ac:dyDescent="0.25">
      <c r="A254" s="1" t="str">
        <f t="shared" si="163"/>
        <v/>
      </c>
      <c r="B254" s="32" t="str">
        <f t="shared" si="164"/>
        <v/>
      </c>
      <c r="C254" s="25" t="str">
        <f t="shared" si="165"/>
        <v/>
      </c>
      <c r="D254" s="25" t="str">
        <f t="shared" si="166"/>
        <v/>
      </c>
      <c r="E254" s="25" t="str">
        <f t="shared" si="167"/>
        <v/>
      </c>
      <c r="F254" s="25" t="str">
        <f t="shared" si="168"/>
        <v/>
      </c>
      <c r="G254" s="108" t="str">
        <f t="shared" si="169"/>
        <v/>
      </c>
      <c r="H254" s="108" t="str">
        <f t="shared" si="170"/>
        <v/>
      </c>
      <c r="I254" s="112" t="str">
        <f t="shared" si="171"/>
        <v/>
      </c>
      <c r="J254" s="112"/>
      <c r="K254" s="112"/>
      <c r="L254" s="113"/>
      <c r="M254" s="113"/>
      <c r="N254" s="224" t="str">
        <f t="shared" si="172"/>
        <v/>
      </c>
      <c r="O254" s="225" t="str">
        <f t="shared" si="173"/>
        <v/>
      </c>
      <c r="Q254" s="6">
        <v>252</v>
      </c>
      <c r="R254" s="47" t="str">
        <f t="shared" si="136"/>
        <v>-252</v>
      </c>
      <c r="S254" s="6"/>
      <c r="T254" s="48" t="str">
        <f t="shared" si="137"/>
        <v/>
      </c>
      <c r="U254" s="49" t="str">
        <f t="shared" si="138"/>
        <v/>
      </c>
      <c r="W254" s="51"/>
      <c r="X254" s="75" t="str">
        <f t="shared" si="139"/>
        <v/>
      </c>
      <c r="Y254" s="71" t="str">
        <f t="shared" si="140"/>
        <v/>
      </c>
      <c r="Z254" s="71" t="str">
        <f t="shared" si="141"/>
        <v/>
      </c>
      <c r="AA254" s="71" t="str">
        <f t="shared" si="142"/>
        <v/>
      </c>
      <c r="AB254" s="71" t="str">
        <f t="shared" si="143"/>
        <v/>
      </c>
      <c r="AC254" s="71" t="str">
        <f t="shared" si="144"/>
        <v/>
      </c>
      <c r="AD254" s="71" t="str">
        <f t="shared" si="145"/>
        <v/>
      </c>
      <c r="AE254" s="78" t="str">
        <f t="shared" si="146"/>
        <v/>
      </c>
      <c r="AF254" s="75" t="str">
        <f t="shared" si="147"/>
        <v/>
      </c>
      <c r="AG254" s="71" t="str">
        <f t="shared" si="148"/>
        <v/>
      </c>
      <c r="AH254" s="71" t="str">
        <f t="shared" si="149"/>
        <v/>
      </c>
      <c r="AI254" s="71" t="str">
        <f t="shared" si="150"/>
        <v/>
      </c>
      <c r="AJ254" s="71" t="str">
        <f t="shared" si="151"/>
        <v/>
      </c>
      <c r="AK254" s="71" t="str">
        <f t="shared" si="152"/>
        <v/>
      </c>
      <c r="AL254" s="71" t="str">
        <f t="shared" si="153"/>
        <v/>
      </c>
      <c r="AM254" s="78" t="str">
        <f t="shared" si="154"/>
        <v/>
      </c>
      <c r="AN254" s="75" t="str">
        <f t="shared" si="155"/>
        <v/>
      </c>
      <c r="AO254" s="71" t="str">
        <f t="shared" si="156"/>
        <v/>
      </c>
      <c r="AP254" s="71" t="str">
        <f t="shared" si="157"/>
        <v/>
      </c>
      <c r="AQ254" s="71" t="str">
        <f t="shared" si="158"/>
        <v/>
      </c>
      <c r="AR254" s="71" t="str">
        <f t="shared" si="159"/>
        <v/>
      </c>
      <c r="AS254" s="71" t="str">
        <f t="shared" si="160"/>
        <v/>
      </c>
      <c r="AT254" s="71" t="str">
        <f t="shared" si="161"/>
        <v/>
      </c>
      <c r="AU254" s="76" t="str">
        <f t="shared" si="162"/>
        <v/>
      </c>
      <c r="BF254" s="141">
        <v>12015</v>
      </c>
      <c r="BG254" s="142" t="s">
        <v>3296</v>
      </c>
      <c r="BH254" s="141" t="s">
        <v>180</v>
      </c>
      <c r="BI254" s="141" t="s">
        <v>191</v>
      </c>
      <c r="BJ254" s="141"/>
      <c r="BK254" s="141" t="s">
        <v>2288</v>
      </c>
      <c r="BL254" s="141" t="s">
        <v>2063</v>
      </c>
      <c r="BM254" s="141">
        <v>47.76885</v>
      </c>
      <c r="BN254" s="141">
        <v>-69.473259999999996</v>
      </c>
      <c r="BO254" s="141">
        <v>1975</v>
      </c>
      <c r="BP254" s="143" t="s">
        <v>24100</v>
      </c>
      <c r="BQ254" s="143" t="s">
        <v>17560</v>
      </c>
    </row>
    <row r="255" spans="1:69" ht="38.25" customHeight="1" x14ac:dyDescent="0.25">
      <c r="A255" s="1" t="str">
        <f t="shared" si="163"/>
        <v/>
      </c>
      <c r="B255" s="32" t="str">
        <f t="shared" si="164"/>
        <v/>
      </c>
      <c r="C255" s="25" t="str">
        <f t="shared" si="165"/>
        <v/>
      </c>
      <c r="D255" s="25" t="str">
        <f t="shared" si="166"/>
        <v/>
      </c>
      <c r="E255" s="25" t="str">
        <f t="shared" si="167"/>
        <v/>
      </c>
      <c r="F255" s="25" t="str">
        <f t="shared" si="168"/>
        <v/>
      </c>
      <c r="G255" s="108" t="str">
        <f t="shared" si="169"/>
        <v/>
      </c>
      <c r="H255" s="108" t="str">
        <f t="shared" si="170"/>
        <v/>
      </c>
      <c r="I255" s="112" t="str">
        <f t="shared" si="171"/>
        <v/>
      </c>
      <c r="J255" s="112"/>
      <c r="K255" s="112"/>
      <c r="L255" s="113"/>
      <c r="M255" s="113"/>
      <c r="N255" s="224" t="str">
        <f t="shared" si="172"/>
        <v/>
      </c>
      <c r="O255" s="225" t="str">
        <f t="shared" si="173"/>
        <v/>
      </c>
      <c r="Q255" s="6">
        <v>253</v>
      </c>
      <c r="R255" s="47" t="str">
        <f t="shared" si="136"/>
        <v>-253</v>
      </c>
      <c r="S255" s="6"/>
      <c r="T255" s="48" t="str">
        <f t="shared" si="137"/>
        <v/>
      </c>
      <c r="U255" s="49" t="str">
        <f t="shared" si="138"/>
        <v/>
      </c>
      <c r="W255" s="51"/>
      <c r="X255" s="75" t="str">
        <f t="shared" si="139"/>
        <v/>
      </c>
      <c r="Y255" s="71" t="str">
        <f t="shared" si="140"/>
        <v/>
      </c>
      <c r="Z255" s="71" t="str">
        <f t="shared" si="141"/>
        <v/>
      </c>
      <c r="AA255" s="71" t="str">
        <f t="shared" si="142"/>
        <v/>
      </c>
      <c r="AB255" s="71" t="str">
        <f t="shared" si="143"/>
        <v/>
      </c>
      <c r="AC255" s="71" t="str">
        <f t="shared" si="144"/>
        <v/>
      </c>
      <c r="AD255" s="71" t="str">
        <f t="shared" si="145"/>
        <v/>
      </c>
      <c r="AE255" s="78" t="str">
        <f t="shared" si="146"/>
        <v/>
      </c>
      <c r="AF255" s="75" t="str">
        <f t="shared" si="147"/>
        <v/>
      </c>
      <c r="AG255" s="71" t="str">
        <f t="shared" si="148"/>
        <v/>
      </c>
      <c r="AH255" s="71" t="str">
        <f t="shared" si="149"/>
        <v/>
      </c>
      <c r="AI255" s="71" t="str">
        <f t="shared" si="150"/>
        <v/>
      </c>
      <c r="AJ255" s="71" t="str">
        <f t="shared" si="151"/>
        <v/>
      </c>
      <c r="AK255" s="71" t="str">
        <f t="shared" si="152"/>
        <v/>
      </c>
      <c r="AL255" s="71" t="str">
        <f t="shared" si="153"/>
        <v/>
      </c>
      <c r="AM255" s="78" t="str">
        <f t="shared" si="154"/>
        <v/>
      </c>
      <c r="AN255" s="75" t="str">
        <f t="shared" si="155"/>
        <v/>
      </c>
      <c r="AO255" s="71" t="str">
        <f t="shared" si="156"/>
        <v/>
      </c>
      <c r="AP255" s="71" t="str">
        <f t="shared" si="157"/>
        <v/>
      </c>
      <c r="AQ255" s="71" t="str">
        <f t="shared" si="158"/>
        <v/>
      </c>
      <c r="AR255" s="71" t="str">
        <f t="shared" si="159"/>
        <v/>
      </c>
      <c r="AS255" s="71" t="str">
        <f t="shared" si="160"/>
        <v/>
      </c>
      <c r="AT255" s="71" t="str">
        <f t="shared" si="161"/>
        <v/>
      </c>
      <c r="AU255" s="76" t="str">
        <f t="shared" si="162"/>
        <v/>
      </c>
      <c r="BF255" s="141">
        <v>12015</v>
      </c>
      <c r="BG255" s="142" t="s">
        <v>3297</v>
      </c>
      <c r="BH255" s="141" t="s">
        <v>180</v>
      </c>
      <c r="BI255" s="141" t="s">
        <v>191</v>
      </c>
      <c r="BJ255" s="141"/>
      <c r="BK255" s="141" t="s">
        <v>1602</v>
      </c>
      <c r="BL255" s="141" t="s">
        <v>2063</v>
      </c>
      <c r="BM255" s="141">
        <v>47.778419999999997</v>
      </c>
      <c r="BN255" s="141">
        <v>-69.468270000000004</v>
      </c>
      <c r="BO255" s="141">
        <v>1975</v>
      </c>
      <c r="BP255" s="143" t="s">
        <v>24100</v>
      </c>
      <c r="BQ255" s="143" t="s">
        <v>17560</v>
      </c>
    </row>
    <row r="256" spans="1:69" ht="38.25" customHeight="1" x14ac:dyDescent="0.25">
      <c r="A256" s="1" t="str">
        <f t="shared" si="163"/>
        <v/>
      </c>
      <c r="B256" s="32" t="str">
        <f t="shared" si="164"/>
        <v/>
      </c>
      <c r="C256" s="25" t="str">
        <f t="shared" si="165"/>
        <v/>
      </c>
      <c r="D256" s="25" t="str">
        <f t="shared" si="166"/>
        <v/>
      </c>
      <c r="E256" s="25" t="str">
        <f t="shared" si="167"/>
        <v/>
      </c>
      <c r="F256" s="25" t="str">
        <f t="shared" si="168"/>
        <v/>
      </c>
      <c r="G256" s="108" t="str">
        <f t="shared" si="169"/>
        <v/>
      </c>
      <c r="H256" s="108" t="str">
        <f t="shared" si="170"/>
        <v/>
      </c>
      <c r="I256" s="112" t="str">
        <f t="shared" si="171"/>
        <v/>
      </c>
      <c r="J256" s="112"/>
      <c r="K256" s="112"/>
      <c r="L256" s="113"/>
      <c r="M256" s="113"/>
      <c r="N256" s="224" t="str">
        <f t="shared" si="172"/>
        <v/>
      </c>
      <c r="O256" s="225" t="str">
        <f t="shared" si="173"/>
        <v/>
      </c>
      <c r="Q256" s="6">
        <v>254</v>
      </c>
      <c r="R256" s="47" t="str">
        <f t="shared" si="136"/>
        <v>-254</v>
      </c>
      <c r="S256" s="6"/>
      <c r="T256" s="48" t="str">
        <f t="shared" si="137"/>
        <v/>
      </c>
      <c r="U256" s="49" t="str">
        <f t="shared" si="138"/>
        <v/>
      </c>
      <c r="W256" s="51"/>
      <c r="X256" s="75" t="str">
        <f t="shared" si="139"/>
        <v/>
      </c>
      <c r="Y256" s="71" t="str">
        <f t="shared" si="140"/>
        <v/>
      </c>
      <c r="Z256" s="71" t="str">
        <f t="shared" si="141"/>
        <v/>
      </c>
      <c r="AA256" s="71" t="str">
        <f t="shared" si="142"/>
        <v/>
      </c>
      <c r="AB256" s="71" t="str">
        <f t="shared" si="143"/>
        <v/>
      </c>
      <c r="AC256" s="71" t="str">
        <f t="shared" si="144"/>
        <v/>
      </c>
      <c r="AD256" s="71" t="str">
        <f t="shared" si="145"/>
        <v/>
      </c>
      <c r="AE256" s="78" t="str">
        <f t="shared" si="146"/>
        <v/>
      </c>
      <c r="AF256" s="75" t="str">
        <f t="shared" si="147"/>
        <v/>
      </c>
      <c r="AG256" s="71" t="str">
        <f t="shared" si="148"/>
        <v/>
      </c>
      <c r="AH256" s="71" t="str">
        <f t="shared" si="149"/>
        <v/>
      </c>
      <c r="AI256" s="71" t="str">
        <f t="shared" si="150"/>
        <v/>
      </c>
      <c r="AJ256" s="71" t="str">
        <f t="shared" si="151"/>
        <v/>
      </c>
      <c r="AK256" s="71" t="str">
        <f t="shared" si="152"/>
        <v/>
      </c>
      <c r="AL256" s="71" t="str">
        <f t="shared" si="153"/>
        <v/>
      </c>
      <c r="AM256" s="78" t="str">
        <f t="shared" si="154"/>
        <v/>
      </c>
      <c r="AN256" s="75" t="str">
        <f t="shared" si="155"/>
        <v/>
      </c>
      <c r="AO256" s="71" t="str">
        <f t="shared" si="156"/>
        <v/>
      </c>
      <c r="AP256" s="71" t="str">
        <f t="shared" si="157"/>
        <v/>
      </c>
      <c r="AQ256" s="71" t="str">
        <f t="shared" si="158"/>
        <v/>
      </c>
      <c r="AR256" s="71" t="str">
        <f t="shared" si="159"/>
        <v/>
      </c>
      <c r="AS256" s="71" t="str">
        <f t="shared" si="160"/>
        <v/>
      </c>
      <c r="AT256" s="71" t="str">
        <f t="shared" si="161"/>
        <v/>
      </c>
      <c r="AU256" s="76" t="str">
        <f t="shared" si="162"/>
        <v/>
      </c>
      <c r="BF256" s="141">
        <v>12015</v>
      </c>
      <c r="BG256" s="142" t="s">
        <v>3298</v>
      </c>
      <c r="BH256" s="141" t="s">
        <v>180</v>
      </c>
      <c r="BI256" s="141" t="s">
        <v>191</v>
      </c>
      <c r="BJ256" s="141"/>
      <c r="BK256" s="141" t="s">
        <v>3299</v>
      </c>
      <c r="BL256" s="141" t="s">
        <v>3300</v>
      </c>
      <c r="BM256" s="141">
        <v>47.803910000000002</v>
      </c>
      <c r="BN256" s="141">
        <v>-69.479839999999996</v>
      </c>
      <c r="BO256" s="141">
        <v>1974</v>
      </c>
      <c r="BP256" s="143" t="s">
        <v>24100</v>
      </c>
      <c r="BQ256" s="143" t="s">
        <v>17560</v>
      </c>
    </row>
    <row r="257" spans="1:69" ht="38.25" customHeight="1" x14ac:dyDescent="0.25">
      <c r="A257" s="1" t="str">
        <f t="shared" si="163"/>
        <v/>
      </c>
      <c r="B257" s="32" t="str">
        <f t="shared" si="164"/>
        <v/>
      </c>
      <c r="C257" s="25" t="str">
        <f t="shared" si="165"/>
        <v/>
      </c>
      <c r="D257" s="25" t="str">
        <f t="shared" si="166"/>
        <v/>
      </c>
      <c r="E257" s="25" t="str">
        <f t="shared" si="167"/>
        <v/>
      </c>
      <c r="F257" s="25" t="str">
        <f t="shared" si="168"/>
        <v/>
      </c>
      <c r="G257" s="108" t="str">
        <f t="shared" si="169"/>
        <v/>
      </c>
      <c r="H257" s="108" t="str">
        <f t="shared" si="170"/>
        <v/>
      </c>
      <c r="I257" s="112" t="str">
        <f t="shared" si="171"/>
        <v/>
      </c>
      <c r="J257" s="112"/>
      <c r="K257" s="112"/>
      <c r="L257" s="113"/>
      <c r="M257" s="113"/>
      <c r="N257" s="224" t="str">
        <f t="shared" si="172"/>
        <v/>
      </c>
      <c r="O257" s="225" t="str">
        <f t="shared" si="173"/>
        <v/>
      </c>
      <c r="Q257" s="6">
        <v>255</v>
      </c>
      <c r="R257" s="47" t="str">
        <f t="shared" si="136"/>
        <v>-255</v>
      </c>
      <c r="S257" s="6"/>
      <c r="T257" s="48" t="str">
        <f t="shared" si="137"/>
        <v/>
      </c>
      <c r="U257" s="49" t="str">
        <f t="shared" si="138"/>
        <v/>
      </c>
      <c r="W257" s="51"/>
      <c r="X257" s="75" t="str">
        <f t="shared" si="139"/>
        <v/>
      </c>
      <c r="Y257" s="71" t="str">
        <f t="shared" si="140"/>
        <v/>
      </c>
      <c r="Z257" s="71" t="str">
        <f t="shared" si="141"/>
        <v/>
      </c>
      <c r="AA257" s="71" t="str">
        <f t="shared" si="142"/>
        <v/>
      </c>
      <c r="AB257" s="71" t="str">
        <f t="shared" si="143"/>
        <v/>
      </c>
      <c r="AC257" s="71" t="str">
        <f t="shared" si="144"/>
        <v/>
      </c>
      <c r="AD257" s="71" t="str">
        <f t="shared" si="145"/>
        <v/>
      </c>
      <c r="AE257" s="78" t="str">
        <f t="shared" si="146"/>
        <v/>
      </c>
      <c r="AF257" s="75" t="str">
        <f t="shared" si="147"/>
        <v/>
      </c>
      <c r="AG257" s="71" t="str">
        <f t="shared" si="148"/>
        <v/>
      </c>
      <c r="AH257" s="71" t="str">
        <f t="shared" si="149"/>
        <v/>
      </c>
      <c r="AI257" s="71" t="str">
        <f t="shared" si="150"/>
        <v/>
      </c>
      <c r="AJ257" s="71" t="str">
        <f t="shared" si="151"/>
        <v/>
      </c>
      <c r="AK257" s="71" t="str">
        <f t="shared" si="152"/>
        <v/>
      </c>
      <c r="AL257" s="71" t="str">
        <f t="shared" si="153"/>
        <v/>
      </c>
      <c r="AM257" s="78" t="str">
        <f t="shared" si="154"/>
        <v/>
      </c>
      <c r="AN257" s="75" t="str">
        <f t="shared" si="155"/>
        <v/>
      </c>
      <c r="AO257" s="71" t="str">
        <f t="shared" si="156"/>
        <v/>
      </c>
      <c r="AP257" s="71" t="str">
        <f t="shared" si="157"/>
        <v/>
      </c>
      <c r="AQ257" s="71" t="str">
        <f t="shared" si="158"/>
        <v/>
      </c>
      <c r="AR257" s="71" t="str">
        <f t="shared" si="159"/>
        <v/>
      </c>
      <c r="AS257" s="71" t="str">
        <f t="shared" si="160"/>
        <v/>
      </c>
      <c r="AT257" s="71" t="str">
        <f t="shared" si="161"/>
        <v/>
      </c>
      <c r="AU257" s="76" t="str">
        <f t="shared" si="162"/>
        <v/>
      </c>
      <c r="BF257" s="141">
        <v>8005</v>
      </c>
      <c r="BG257" s="142" t="s">
        <v>3353</v>
      </c>
      <c r="BH257" s="141" t="s">
        <v>478</v>
      </c>
      <c r="BI257" s="141" t="s">
        <v>176</v>
      </c>
      <c r="BJ257" s="141"/>
      <c r="BK257" s="141"/>
      <c r="BL257" s="141" t="s">
        <v>3354</v>
      </c>
      <c r="BM257" s="141">
        <v>48.990442296387798</v>
      </c>
      <c r="BN257" s="141">
        <v>-66.959460910396899</v>
      </c>
      <c r="BO257" s="141">
        <v>2012</v>
      </c>
      <c r="BP257" s="143" t="s">
        <v>24116</v>
      </c>
      <c r="BQ257" s="143" t="s">
        <v>17560</v>
      </c>
    </row>
    <row r="258" spans="1:69" ht="38.25" customHeight="1" x14ac:dyDescent="0.25">
      <c r="A258" s="1" t="str">
        <f t="shared" si="163"/>
        <v/>
      </c>
      <c r="B258" s="32" t="str">
        <f t="shared" si="164"/>
        <v/>
      </c>
      <c r="C258" s="25" t="str">
        <f t="shared" si="165"/>
        <v/>
      </c>
      <c r="D258" s="25" t="str">
        <f t="shared" si="166"/>
        <v/>
      </c>
      <c r="E258" s="25" t="str">
        <f t="shared" si="167"/>
        <v/>
      </c>
      <c r="F258" s="25" t="str">
        <f t="shared" si="168"/>
        <v/>
      </c>
      <c r="G258" s="108" t="str">
        <f t="shared" si="169"/>
        <v/>
      </c>
      <c r="H258" s="108" t="str">
        <f t="shared" si="170"/>
        <v/>
      </c>
      <c r="I258" s="112" t="str">
        <f t="shared" si="171"/>
        <v/>
      </c>
      <c r="J258" s="112"/>
      <c r="K258" s="112"/>
      <c r="L258" s="113"/>
      <c r="M258" s="113"/>
      <c r="N258" s="224" t="str">
        <f t="shared" si="172"/>
        <v/>
      </c>
      <c r="O258" s="225" t="str">
        <f t="shared" si="173"/>
        <v/>
      </c>
      <c r="Q258" s="6">
        <v>256</v>
      </c>
      <c r="R258" s="47" t="str">
        <f t="shared" si="136"/>
        <v>-256</v>
      </c>
      <c r="S258" s="6"/>
      <c r="T258" s="48" t="str">
        <f t="shared" si="137"/>
        <v/>
      </c>
      <c r="U258" s="49" t="str">
        <f t="shared" si="138"/>
        <v/>
      </c>
      <c r="W258" s="51"/>
      <c r="X258" s="75" t="str">
        <f t="shared" si="139"/>
        <v/>
      </c>
      <c r="Y258" s="71" t="str">
        <f t="shared" si="140"/>
        <v/>
      </c>
      <c r="Z258" s="71" t="str">
        <f t="shared" si="141"/>
        <v/>
      </c>
      <c r="AA258" s="71" t="str">
        <f t="shared" si="142"/>
        <v/>
      </c>
      <c r="AB258" s="71" t="str">
        <f t="shared" si="143"/>
        <v/>
      </c>
      <c r="AC258" s="71" t="str">
        <f t="shared" si="144"/>
        <v/>
      </c>
      <c r="AD258" s="71" t="str">
        <f t="shared" si="145"/>
        <v/>
      </c>
      <c r="AE258" s="78" t="str">
        <f t="shared" si="146"/>
        <v/>
      </c>
      <c r="AF258" s="75" t="str">
        <f t="shared" si="147"/>
        <v/>
      </c>
      <c r="AG258" s="71" t="str">
        <f t="shared" si="148"/>
        <v/>
      </c>
      <c r="AH258" s="71" t="str">
        <f t="shared" si="149"/>
        <v/>
      </c>
      <c r="AI258" s="71" t="str">
        <f t="shared" si="150"/>
        <v/>
      </c>
      <c r="AJ258" s="71" t="str">
        <f t="shared" si="151"/>
        <v/>
      </c>
      <c r="AK258" s="71" t="str">
        <f t="shared" si="152"/>
        <v/>
      </c>
      <c r="AL258" s="71" t="str">
        <f t="shared" si="153"/>
        <v/>
      </c>
      <c r="AM258" s="78" t="str">
        <f t="shared" si="154"/>
        <v/>
      </c>
      <c r="AN258" s="75" t="str">
        <f t="shared" si="155"/>
        <v/>
      </c>
      <c r="AO258" s="71" t="str">
        <f t="shared" si="156"/>
        <v/>
      </c>
      <c r="AP258" s="71" t="str">
        <f t="shared" si="157"/>
        <v/>
      </c>
      <c r="AQ258" s="71" t="str">
        <f t="shared" si="158"/>
        <v/>
      </c>
      <c r="AR258" s="71" t="str">
        <f t="shared" si="159"/>
        <v/>
      </c>
      <c r="AS258" s="71" t="str">
        <f t="shared" si="160"/>
        <v/>
      </c>
      <c r="AT258" s="71" t="str">
        <f t="shared" si="161"/>
        <v/>
      </c>
      <c r="AU258" s="76" t="str">
        <f t="shared" si="162"/>
        <v/>
      </c>
      <c r="BF258" s="141">
        <v>13073</v>
      </c>
      <c r="BG258" s="142" t="s">
        <v>3355</v>
      </c>
      <c r="BH258" s="141" t="s">
        <v>478</v>
      </c>
      <c r="BI258" s="141" t="s">
        <v>176</v>
      </c>
      <c r="BJ258" s="141"/>
      <c r="BK258" s="141" t="s">
        <v>2282</v>
      </c>
      <c r="BL258" s="141" t="s">
        <v>3356</v>
      </c>
      <c r="BM258" s="141">
        <v>47.686736033713501</v>
      </c>
      <c r="BN258" s="141">
        <v>-68.881662659724</v>
      </c>
      <c r="BO258" s="141">
        <v>2009</v>
      </c>
      <c r="BP258" s="143" t="s">
        <v>24117</v>
      </c>
      <c r="BQ258" s="143" t="s">
        <v>17560</v>
      </c>
    </row>
    <row r="259" spans="1:69" ht="38.25" customHeight="1" x14ac:dyDescent="0.25">
      <c r="A259" s="1" t="str">
        <f t="shared" si="163"/>
        <v/>
      </c>
      <c r="B259" s="32" t="str">
        <f t="shared" si="164"/>
        <v/>
      </c>
      <c r="C259" s="25" t="str">
        <f t="shared" si="165"/>
        <v/>
      </c>
      <c r="D259" s="25" t="str">
        <f t="shared" si="166"/>
        <v/>
      </c>
      <c r="E259" s="25" t="str">
        <f t="shared" si="167"/>
        <v/>
      </c>
      <c r="F259" s="25" t="str">
        <f t="shared" si="168"/>
        <v/>
      </c>
      <c r="G259" s="108" t="str">
        <f t="shared" si="169"/>
        <v/>
      </c>
      <c r="H259" s="108" t="str">
        <f t="shared" si="170"/>
        <v/>
      </c>
      <c r="I259" s="112" t="str">
        <f t="shared" si="171"/>
        <v/>
      </c>
      <c r="J259" s="112"/>
      <c r="K259" s="112"/>
      <c r="L259" s="113"/>
      <c r="M259" s="113"/>
      <c r="N259" s="224" t="str">
        <f t="shared" si="172"/>
        <v/>
      </c>
      <c r="O259" s="225" t="str">
        <f t="shared" si="173"/>
        <v/>
      </c>
      <c r="Q259" s="6">
        <v>257</v>
      </c>
      <c r="R259" s="47" t="str">
        <f t="shared" ref="R259:R322" si="179">Code_geo&amp;"-"&amp;Q259</f>
        <v>-257</v>
      </c>
      <c r="S259" s="6"/>
      <c r="T259" s="48" t="str">
        <f t="shared" ref="T259:T322" si="180">IF(AND(B269=$S$3,(OR(C269=$W$10,C269=$W$11,C269=$W$12,C269=$W$13))),1,"")</f>
        <v/>
      </c>
      <c r="U259" s="49" t="str">
        <f t="shared" ref="U259:U322" si="181">IF(AND(B269=$S$4,(OR(C269=$W$5,C269=$W$6,C269=$W$7,C269=$W$8))),1,"")</f>
        <v/>
      </c>
      <c r="W259" s="51"/>
      <c r="X259" s="75" t="str">
        <f t="shared" si="139"/>
        <v/>
      </c>
      <c r="Y259" s="71" t="str">
        <f t="shared" si="140"/>
        <v/>
      </c>
      <c r="Z259" s="71" t="str">
        <f t="shared" si="141"/>
        <v/>
      </c>
      <c r="AA259" s="71" t="str">
        <f t="shared" si="142"/>
        <v/>
      </c>
      <c r="AB259" s="71" t="str">
        <f t="shared" si="143"/>
        <v/>
      </c>
      <c r="AC259" s="71" t="str">
        <f t="shared" si="144"/>
        <v/>
      </c>
      <c r="AD259" s="71" t="str">
        <f t="shared" si="145"/>
        <v/>
      </c>
      <c r="AE259" s="78" t="str">
        <f t="shared" si="146"/>
        <v/>
      </c>
      <c r="AF259" s="75" t="str">
        <f t="shared" si="147"/>
        <v/>
      </c>
      <c r="AG259" s="71" t="str">
        <f t="shared" si="148"/>
        <v/>
      </c>
      <c r="AH259" s="71" t="str">
        <f t="shared" si="149"/>
        <v/>
      </c>
      <c r="AI259" s="71" t="str">
        <f t="shared" si="150"/>
        <v/>
      </c>
      <c r="AJ259" s="71" t="str">
        <f t="shared" si="151"/>
        <v/>
      </c>
      <c r="AK259" s="71" t="str">
        <f t="shared" si="152"/>
        <v/>
      </c>
      <c r="AL259" s="71" t="str">
        <f t="shared" si="153"/>
        <v/>
      </c>
      <c r="AM259" s="78" t="str">
        <f t="shared" si="154"/>
        <v/>
      </c>
      <c r="AN259" s="75" t="str">
        <f t="shared" si="155"/>
        <v/>
      </c>
      <c r="AO259" s="71" t="str">
        <f t="shared" si="156"/>
        <v/>
      </c>
      <c r="AP259" s="71" t="str">
        <f t="shared" si="157"/>
        <v/>
      </c>
      <c r="AQ259" s="71" t="str">
        <f t="shared" si="158"/>
        <v/>
      </c>
      <c r="AR259" s="71" t="str">
        <f t="shared" si="159"/>
        <v/>
      </c>
      <c r="AS259" s="71" t="str">
        <f t="shared" si="160"/>
        <v/>
      </c>
      <c r="AT259" s="71" t="str">
        <f t="shared" si="161"/>
        <v/>
      </c>
      <c r="AU259" s="76" t="str">
        <f t="shared" si="162"/>
        <v/>
      </c>
      <c r="BF259" s="141">
        <v>13073</v>
      </c>
      <c r="BG259" s="142" t="s">
        <v>3357</v>
      </c>
      <c r="BH259" s="141" t="s">
        <v>180</v>
      </c>
      <c r="BI259" s="141" t="s">
        <v>178</v>
      </c>
      <c r="BJ259" s="141"/>
      <c r="BK259" s="141" t="s">
        <v>3358</v>
      </c>
      <c r="BL259" s="141" t="s">
        <v>3359</v>
      </c>
      <c r="BM259" s="141">
        <v>47.670346600177901</v>
      </c>
      <c r="BN259" s="141">
        <v>-68.874931063069099</v>
      </c>
      <c r="BO259" s="141">
        <v>1992</v>
      </c>
      <c r="BP259" s="143" t="s">
        <v>1686</v>
      </c>
      <c r="BQ259" s="143" t="s">
        <v>17560</v>
      </c>
    </row>
    <row r="260" spans="1:69" ht="38.25" customHeight="1" x14ac:dyDescent="0.25">
      <c r="A260" s="1" t="str">
        <f t="shared" si="163"/>
        <v/>
      </c>
      <c r="B260" s="32" t="str">
        <f t="shared" si="164"/>
        <v/>
      </c>
      <c r="C260" s="25" t="str">
        <f t="shared" si="165"/>
        <v/>
      </c>
      <c r="D260" s="25" t="str">
        <f t="shared" si="166"/>
        <v/>
      </c>
      <c r="E260" s="25" t="str">
        <f t="shared" si="167"/>
        <v/>
      </c>
      <c r="F260" s="25" t="str">
        <f t="shared" si="168"/>
        <v/>
      </c>
      <c r="G260" s="108" t="str">
        <f t="shared" si="169"/>
        <v/>
      </c>
      <c r="H260" s="108" t="str">
        <f t="shared" si="170"/>
        <v/>
      </c>
      <c r="I260" s="112" t="str">
        <f t="shared" si="171"/>
        <v/>
      </c>
      <c r="J260" s="112"/>
      <c r="K260" s="112"/>
      <c r="L260" s="113"/>
      <c r="M260" s="113"/>
      <c r="N260" s="224" t="str">
        <f t="shared" si="172"/>
        <v/>
      </c>
      <c r="O260" s="225" t="str">
        <f t="shared" si="173"/>
        <v/>
      </c>
      <c r="Q260" s="6">
        <v>258</v>
      </c>
      <c r="R260" s="47" t="str">
        <f t="shared" si="179"/>
        <v>-258</v>
      </c>
      <c r="S260" s="6"/>
      <c r="T260" s="48" t="str">
        <f t="shared" si="180"/>
        <v/>
      </c>
      <c r="U260" s="49" t="str">
        <f t="shared" si="181"/>
        <v/>
      </c>
      <c r="W260" s="51"/>
      <c r="X260" s="75" t="str">
        <f t="shared" ref="X260:X323" si="182">IF($C269=$BE$3,$L269+$M269,"")</f>
        <v/>
      </c>
      <c r="Y260" s="71" t="str">
        <f t="shared" ref="Y260:Y323" si="183">IF($C269=$BE$4,$L269+$M269,"")</f>
        <v/>
      </c>
      <c r="Z260" s="71" t="str">
        <f t="shared" ref="Z260:Z323" si="184">IF($C269=$BE$5,$L269+$M269,"")</f>
        <v/>
      </c>
      <c r="AA260" s="71" t="str">
        <f t="shared" ref="AA260:AA323" si="185">IF($C269=$BE$6,$L269+$M269,"")</f>
        <v/>
      </c>
      <c r="AB260" s="71" t="str">
        <f t="shared" ref="AB260:AB323" si="186">IF($C269=$BE$7,$L269+$M269,"")</f>
        <v/>
      </c>
      <c r="AC260" s="71" t="str">
        <f t="shared" ref="AC260:AC323" si="187">IF($C269=$BE$8,$L269+$M269,"")</f>
        <v/>
      </c>
      <c r="AD260" s="71" t="str">
        <f t="shared" ref="AD260:AD323" si="188">IF($C269=$BE$9,$L269+$M269,"")</f>
        <v/>
      </c>
      <c r="AE260" s="78" t="str">
        <f t="shared" ref="AE260:AE323" si="189">IF($C269=$BE$10,$L269+$M269,"")</f>
        <v/>
      </c>
      <c r="AF260" s="75" t="str">
        <f t="shared" ref="AF260:AF323" si="190">IF($C269=$BE$3,IF($J269&gt;0,$L269/$J269,$L269),"")</f>
        <v/>
      </c>
      <c r="AG260" s="71" t="str">
        <f t="shared" ref="AG260:AG323" si="191">IF($C269=$BE$4,IF($J269&gt;0,$L269/$J269,$L269),"")</f>
        <v/>
      </c>
      <c r="AH260" s="71" t="str">
        <f t="shared" ref="AH260:AH323" si="192">IF($C269=$BE$5,IF($J269&gt;0,$L269/$J269,$L269),"")</f>
        <v/>
      </c>
      <c r="AI260" s="71" t="str">
        <f t="shared" ref="AI260:AI323" si="193">IF($C269=$BE$6,IF($J269&gt;0,$L269/$J269,$L269),"")</f>
        <v/>
      </c>
      <c r="AJ260" s="71" t="str">
        <f t="shared" ref="AJ260:AJ323" si="194">IF($C269=$BE$7,IF($J269&gt;0,$L269/$J269,$L269),"")</f>
        <v/>
      </c>
      <c r="AK260" s="71" t="str">
        <f t="shared" ref="AK260:AK323" si="195">IF($C269=$BE$8,IF($J269&gt;0,$L269/$J269,$L269),"")</f>
        <v/>
      </c>
      <c r="AL260" s="71" t="str">
        <f t="shared" ref="AL260:AL323" si="196">IF($C269=$BE$9,IF($J269&gt;0,$L269/$J269,$L269),"")</f>
        <v/>
      </c>
      <c r="AM260" s="78" t="str">
        <f t="shared" ref="AM260:AM323" si="197">IF($C269=$BE$10,IF($J269&gt;0,$L269/$J269,$L269),"")</f>
        <v/>
      </c>
      <c r="AN260" s="75" t="str">
        <f t="shared" ref="AN260:AN323" si="198">IF($C269=$BE$3,IF($K269&gt;0,$M269/$K269,$M269),"")</f>
        <v/>
      </c>
      <c r="AO260" s="71" t="str">
        <f t="shared" ref="AO260:AO323" si="199">IF($C269=$BE$4,IF($K269&gt;0,$M269/$K269,$M269),"")</f>
        <v/>
      </c>
      <c r="AP260" s="71" t="str">
        <f t="shared" ref="AP260:AP323" si="200">IF($C269=$BE$5,IF($K269&gt;0,$M269/$K269,$M269),"")</f>
        <v/>
      </c>
      <c r="AQ260" s="71" t="str">
        <f t="shared" ref="AQ260:AQ323" si="201">IF($C269=$BE$6,IF($K269&gt;0,$M269/$K269,$M269),"")</f>
        <v/>
      </c>
      <c r="AR260" s="71" t="str">
        <f t="shared" ref="AR260:AR323" si="202">IF($C269=$BE$7,IF($K269&gt;0,$M269/$K269,$M269),"")</f>
        <v/>
      </c>
      <c r="AS260" s="71" t="str">
        <f t="shared" ref="AS260:AS323" si="203">IF($C269=$BE$8,IF($K269&gt;0,$M269/$K269,$M269),"")</f>
        <v/>
      </c>
      <c r="AT260" s="71" t="str">
        <f t="shared" ref="AT260:AT323" si="204">IF($C269=$BE$9,IF($K269&gt;0,$M269/$K269,$M269),"")</f>
        <v/>
      </c>
      <c r="AU260" s="76" t="str">
        <f t="shared" ref="AU260:AU323" si="205">IF($C269=$BE$10,IF($K269&gt;0,$M269/$K269,$M269),"")</f>
        <v/>
      </c>
      <c r="BF260" s="141">
        <v>13073</v>
      </c>
      <c r="BG260" s="142" t="s">
        <v>3360</v>
      </c>
      <c r="BH260" s="141" t="s">
        <v>180</v>
      </c>
      <c r="BI260" s="141" t="s">
        <v>178</v>
      </c>
      <c r="BJ260" s="141"/>
      <c r="BK260" s="141" t="s">
        <v>3361</v>
      </c>
      <c r="BL260" s="141" t="s">
        <v>3362</v>
      </c>
      <c r="BM260" s="141">
        <v>47.612885890377697</v>
      </c>
      <c r="BN260" s="141">
        <v>-68.790058603298704</v>
      </c>
      <c r="BO260" s="141">
        <v>1982</v>
      </c>
      <c r="BP260" s="143" t="s">
        <v>24118</v>
      </c>
      <c r="BQ260" s="143" t="s">
        <v>17560</v>
      </c>
    </row>
    <row r="261" spans="1:69" ht="38.25" customHeight="1" x14ac:dyDescent="0.25">
      <c r="A261" s="1" t="str">
        <f t="shared" si="163"/>
        <v/>
      </c>
      <c r="B261" s="32" t="str">
        <f t="shared" si="164"/>
        <v/>
      </c>
      <c r="C261" s="25" t="str">
        <f t="shared" si="165"/>
        <v/>
      </c>
      <c r="D261" s="25" t="str">
        <f t="shared" si="166"/>
        <v/>
      </c>
      <c r="E261" s="25" t="str">
        <f t="shared" si="167"/>
        <v/>
      </c>
      <c r="F261" s="25" t="str">
        <f t="shared" si="168"/>
        <v/>
      </c>
      <c r="G261" s="108" t="str">
        <f t="shared" si="169"/>
        <v/>
      </c>
      <c r="H261" s="108" t="str">
        <f t="shared" si="170"/>
        <v/>
      </c>
      <c r="I261" s="112" t="str">
        <f t="shared" si="171"/>
        <v/>
      </c>
      <c r="J261" s="112"/>
      <c r="K261" s="112"/>
      <c r="L261" s="113"/>
      <c r="M261" s="113"/>
      <c r="N261" s="224" t="str">
        <f t="shared" si="172"/>
        <v/>
      </c>
      <c r="O261" s="225" t="str">
        <f t="shared" si="173"/>
        <v/>
      </c>
      <c r="Q261" s="6">
        <v>259</v>
      </c>
      <c r="R261" s="47" t="str">
        <f t="shared" si="179"/>
        <v>-259</v>
      </c>
      <c r="S261" s="6"/>
      <c r="T261" s="48" t="str">
        <f t="shared" si="180"/>
        <v/>
      </c>
      <c r="U261" s="49" t="str">
        <f t="shared" si="181"/>
        <v/>
      </c>
      <c r="W261" s="51"/>
      <c r="X261" s="75" t="str">
        <f t="shared" si="182"/>
        <v/>
      </c>
      <c r="Y261" s="71" t="str">
        <f t="shared" si="183"/>
        <v/>
      </c>
      <c r="Z261" s="71" t="str">
        <f t="shared" si="184"/>
        <v/>
      </c>
      <c r="AA261" s="71" t="str">
        <f t="shared" si="185"/>
        <v/>
      </c>
      <c r="AB261" s="71" t="str">
        <f t="shared" si="186"/>
        <v/>
      </c>
      <c r="AC261" s="71" t="str">
        <f t="shared" si="187"/>
        <v/>
      </c>
      <c r="AD261" s="71" t="str">
        <f t="shared" si="188"/>
        <v/>
      </c>
      <c r="AE261" s="78" t="str">
        <f t="shared" si="189"/>
        <v/>
      </c>
      <c r="AF261" s="75" t="str">
        <f t="shared" si="190"/>
        <v/>
      </c>
      <c r="AG261" s="71" t="str">
        <f t="shared" si="191"/>
        <v/>
      </c>
      <c r="AH261" s="71" t="str">
        <f t="shared" si="192"/>
        <v/>
      </c>
      <c r="AI261" s="71" t="str">
        <f t="shared" si="193"/>
        <v/>
      </c>
      <c r="AJ261" s="71" t="str">
        <f t="shared" si="194"/>
        <v/>
      </c>
      <c r="AK261" s="71" t="str">
        <f t="shared" si="195"/>
        <v/>
      </c>
      <c r="AL261" s="71" t="str">
        <f t="shared" si="196"/>
        <v/>
      </c>
      <c r="AM261" s="78" t="str">
        <f t="shared" si="197"/>
        <v/>
      </c>
      <c r="AN261" s="75" t="str">
        <f t="shared" si="198"/>
        <v/>
      </c>
      <c r="AO261" s="71" t="str">
        <f t="shared" si="199"/>
        <v/>
      </c>
      <c r="AP261" s="71" t="str">
        <f t="shared" si="200"/>
        <v/>
      </c>
      <c r="AQ261" s="71" t="str">
        <f t="shared" si="201"/>
        <v/>
      </c>
      <c r="AR261" s="71" t="str">
        <f t="shared" si="202"/>
        <v/>
      </c>
      <c r="AS261" s="71" t="str">
        <f t="shared" si="203"/>
        <v/>
      </c>
      <c r="AT261" s="71" t="str">
        <f t="shared" si="204"/>
        <v/>
      </c>
      <c r="AU261" s="76" t="str">
        <f t="shared" si="205"/>
        <v/>
      </c>
      <c r="BF261" s="141">
        <v>13073</v>
      </c>
      <c r="BG261" s="142" t="s">
        <v>3363</v>
      </c>
      <c r="BH261" s="141" t="s">
        <v>180</v>
      </c>
      <c r="BI261" s="141" t="s">
        <v>191</v>
      </c>
      <c r="BJ261" s="141"/>
      <c r="BK261" s="141"/>
      <c r="BL261" s="141" t="s">
        <v>3321</v>
      </c>
      <c r="BM261" s="141">
        <v>47.674176550261997</v>
      </c>
      <c r="BN261" s="141">
        <v>-68.8531636782742</v>
      </c>
      <c r="BO261" s="141">
        <v>2009</v>
      </c>
      <c r="BP261" s="143" t="s">
        <v>191</v>
      </c>
      <c r="BQ261" s="143" t="s">
        <v>17560</v>
      </c>
    </row>
    <row r="262" spans="1:69" ht="38.25" customHeight="1" x14ac:dyDescent="0.25">
      <c r="A262" s="1" t="str">
        <f t="shared" si="163"/>
        <v/>
      </c>
      <c r="B262" s="32" t="str">
        <f t="shared" si="164"/>
        <v/>
      </c>
      <c r="C262" s="25" t="str">
        <f t="shared" si="165"/>
        <v/>
      </c>
      <c r="D262" s="25" t="str">
        <f t="shared" si="166"/>
        <v/>
      </c>
      <c r="E262" s="25" t="str">
        <f t="shared" si="167"/>
        <v/>
      </c>
      <c r="F262" s="25" t="str">
        <f t="shared" si="168"/>
        <v/>
      </c>
      <c r="G262" s="108" t="str">
        <f t="shared" si="169"/>
        <v/>
      </c>
      <c r="H262" s="108" t="str">
        <f t="shared" si="170"/>
        <v/>
      </c>
      <c r="I262" s="112" t="str">
        <f t="shared" si="171"/>
        <v/>
      </c>
      <c r="J262" s="112"/>
      <c r="K262" s="112"/>
      <c r="L262" s="113"/>
      <c r="M262" s="113"/>
      <c r="N262" s="224" t="str">
        <f t="shared" si="172"/>
        <v/>
      </c>
      <c r="O262" s="225" t="str">
        <f t="shared" si="173"/>
        <v/>
      </c>
      <c r="Q262" s="6">
        <v>260</v>
      </c>
      <c r="R262" s="47" t="str">
        <f t="shared" si="179"/>
        <v>-260</v>
      </c>
      <c r="S262" s="6"/>
      <c r="T262" s="48" t="str">
        <f t="shared" si="180"/>
        <v/>
      </c>
      <c r="U262" s="49" t="str">
        <f t="shared" si="181"/>
        <v/>
      </c>
      <c r="W262" s="51"/>
      <c r="X262" s="75" t="str">
        <f t="shared" si="182"/>
        <v/>
      </c>
      <c r="Y262" s="71" t="str">
        <f t="shared" si="183"/>
        <v/>
      </c>
      <c r="Z262" s="71" t="str">
        <f t="shared" si="184"/>
        <v/>
      </c>
      <c r="AA262" s="71" t="str">
        <f t="shared" si="185"/>
        <v/>
      </c>
      <c r="AB262" s="71" t="str">
        <f t="shared" si="186"/>
        <v/>
      </c>
      <c r="AC262" s="71" t="str">
        <f t="shared" si="187"/>
        <v/>
      </c>
      <c r="AD262" s="71" t="str">
        <f t="shared" si="188"/>
        <v/>
      </c>
      <c r="AE262" s="78" t="str">
        <f t="shared" si="189"/>
        <v/>
      </c>
      <c r="AF262" s="75" t="str">
        <f t="shared" si="190"/>
        <v/>
      </c>
      <c r="AG262" s="71" t="str">
        <f t="shared" si="191"/>
        <v/>
      </c>
      <c r="AH262" s="71" t="str">
        <f t="shared" si="192"/>
        <v/>
      </c>
      <c r="AI262" s="71" t="str">
        <f t="shared" si="193"/>
        <v/>
      </c>
      <c r="AJ262" s="71" t="str">
        <f t="shared" si="194"/>
        <v/>
      </c>
      <c r="AK262" s="71" t="str">
        <f t="shared" si="195"/>
        <v/>
      </c>
      <c r="AL262" s="71" t="str">
        <f t="shared" si="196"/>
        <v/>
      </c>
      <c r="AM262" s="78" t="str">
        <f t="shared" si="197"/>
        <v/>
      </c>
      <c r="AN262" s="75" t="str">
        <f t="shared" si="198"/>
        <v/>
      </c>
      <c r="AO262" s="71" t="str">
        <f t="shared" si="199"/>
        <v/>
      </c>
      <c r="AP262" s="71" t="str">
        <f t="shared" si="200"/>
        <v/>
      </c>
      <c r="AQ262" s="71" t="str">
        <f t="shared" si="201"/>
        <v/>
      </c>
      <c r="AR262" s="71" t="str">
        <f t="shared" si="202"/>
        <v/>
      </c>
      <c r="AS262" s="71" t="str">
        <f t="shared" si="203"/>
        <v/>
      </c>
      <c r="AT262" s="71" t="str">
        <f t="shared" si="204"/>
        <v/>
      </c>
      <c r="AU262" s="76" t="str">
        <f t="shared" si="205"/>
        <v/>
      </c>
      <c r="BF262" s="141">
        <v>12072</v>
      </c>
      <c r="BG262" s="142" t="s">
        <v>3168</v>
      </c>
      <c r="BH262" s="141" t="s">
        <v>478</v>
      </c>
      <c r="BI262" s="141" t="s">
        <v>186</v>
      </c>
      <c r="BJ262" s="141" t="s">
        <v>3169</v>
      </c>
      <c r="BK262" s="141" t="s">
        <v>2958</v>
      </c>
      <c r="BL262" s="141" t="s">
        <v>3170</v>
      </c>
      <c r="BM262" s="141">
        <v>47.8310444888589</v>
      </c>
      <c r="BN262" s="141">
        <v>-69.510283621138797</v>
      </c>
      <c r="BO262" s="141">
        <v>1984</v>
      </c>
      <c r="BP262" s="143" t="s">
        <v>480</v>
      </c>
      <c r="BQ262" s="143" t="s">
        <v>17560</v>
      </c>
    </row>
    <row r="263" spans="1:69" ht="38.25" customHeight="1" x14ac:dyDescent="0.25">
      <c r="A263" s="1" t="str">
        <f t="shared" si="163"/>
        <v/>
      </c>
      <c r="B263" s="32" t="str">
        <f t="shared" si="164"/>
        <v/>
      </c>
      <c r="C263" s="25" t="str">
        <f t="shared" si="165"/>
        <v/>
      </c>
      <c r="D263" s="25" t="str">
        <f t="shared" si="166"/>
        <v/>
      </c>
      <c r="E263" s="25" t="str">
        <f t="shared" si="167"/>
        <v/>
      </c>
      <c r="F263" s="25" t="str">
        <f t="shared" si="168"/>
        <v/>
      </c>
      <c r="G263" s="108" t="str">
        <f t="shared" si="169"/>
        <v/>
      </c>
      <c r="H263" s="108" t="str">
        <f t="shared" si="170"/>
        <v/>
      </c>
      <c r="I263" s="112" t="str">
        <f t="shared" si="171"/>
        <v/>
      </c>
      <c r="J263" s="112"/>
      <c r="K263" s="112"/>
      <c r="L263" s="113"/>
      <c r="M263" s="113"/>
      <c r="N263" s="224" t="str">
        <f t="shared" si="172"/>
        <v/>
      </c>
      <c r="O263" s="225" t="str">
        <f t="shared" si="173"/>
        <v/>
      </c>
      <c r="Q263" s="6">
        <v>261</v>
      </c>
      <c r="R263" s="47" t="str">
        <f t="shared" si="179"/>
        <v>-261</v>
      </c>
      <c r="S263" s="6"/>
      <c r="T263" s="48" t="str">
        <f t="shared" si="180"/>
        <v/>
      </c>
      <c r="U263" s="49" t="str">
        <f t="shared" si="181"/>
        <v/>
      </c>
      <c r="W263" s="51"/>
      <c r="X263" s="75" t="str">
        <f t="shared" si="182"/>
        <v/>
      </c>
      <c r="Y263" s="71" t="str">
        <f t="shared" si="183"/>
        <v/>
      </c>
      <c r="Z263" s="71" t="str">
        <f t="shared" si="184"/>
        <v/>
      </c>
      <c r="AA263" s="71" t="str">
        <f t="shared" si="185"/>
        <v/>
      </c>
      <c r="AB263" s="71" t="str">
        <f t="shared" si="186"/>
        <v/>
      </c>
      <c r="AC263" s="71" t="str">
        <f t="shared" si="187"/>
        <v/>
      </c>
      <c r="AD263" s="71" t="str">
        <f t="shared" si="188"/>
        <v/>
      </c>
      <c r="AE263" s="78" t="str">
        <f t="shared" si="189"/>
        <v/>
      </c>
      <c r="AF263" s="75" t="str">
        <f t="shared" si="190"/>
        <v/>
      </c>
      <c r="AG263" s="71" t="str">
        <f t="shared" si="191"/>
        <v/>
      </c>
      <c r="AH263" s="71" t="str">
        <f t="shared" si="192"/>
        <v/>
      </c>
      <c r="AI263" s="71" t="str">
        <f t="shared" si="193"/>
        <v/>
      </c>
      <c r="AJ263" s="71" t="str">
        <f t="shared" si="194"/>
        <v/>
      </c>
      <c r="AK263" s="71" t="str">
        <f t="shared" si="195"/>
        <v/>
      </c>
      <c r="AL263" s="71" t="str">
        <f t="shared" si="196"/>
        <v/>
      </c>
      <c r="AM263" s="78" t="str">
        <f t="shared" si="197"/>
        <v/>
      </c>
      <c r="AN263" s="75" t="str">
        <f t="shared" si="198"/>
        <v/>
      </c>
      <c r="AO263" s="71" t="str">
        <f t="shared" si="199"/>
        <v/>
      </c>
      <c r="AP263" s="71" t="str">
        <f t="shared" si="200"/>
        <v/>
      </c>
      <c r="AQ263" s="71" t="str">
        <f t="shared" si="201"/>
        <v/>
      </c>
      <c r="AR263" s="71" t="str">
        <f t="shared" si="202"/>
        <v/>
      </c>
      <c r="AS263" s="71" t="str">
        <f t="shared" si="203"/>
        <v/>
      </c>
      <c r="AT263" s="71" t="str">
        <f t="shared" si="204"/>
        <v/>
      </c>
      <c r="AU263" s="76" t="str">
        <f t="shared" si="205"/>
        <v/>
      </c>
      <c r="BF263" s="141">
        <v>13073</v>
      </c>
      <c r="BG263" s="142" t="s">
        <v>3364</v>
      </c>
      <c r="BH263" s="141" t="s">
        <v>180</v>
      </c>
      <c r="BI263" s="141" t="s">
        <v>191</v>
      </c>
      <c r="BJ263" s="141"/>
      <c r="BK263" s="141"/>
      <c r="BL263" s="141" t="s">
        <v>292</v>
      </c>
      <c r="BM263" s="141">
        <v>47.677334990663901</v>
      </c>
      <c r="BN263" s="141">
        <v>-68.875008116249802</v>
      </c>
      <c r="BO263" s="141">
        <v>1972</v>
      </c>
      <c r="BP263" s="143" t="s">
        <v>24119</v>
      </c>
      <c r="BQ263" s="143" t="s">
        <v>17560</v>
      </c>
    </row>
    <row r="264" spans="1:69" ht="38.25" customHeight="1" x14ac:dyDescent="0.25">
      <c r="A264" s="1" t="str">
        <f t="shared" si="163"/>
        <v/>
      </c>
      <c r="B264" s="32" t="str">
        <f t="shared" si="164"/>
        <v/>
      </c>
      <c r="C264" s="25" t="str">
        <f t="shared" si="165"/>
        <v/>
      </c>
      <c r="D264" s="25" t="str">
        <f t="shared" si="166"/>
        <v/>
      </c>
      <c r="E264" s="25" t="str">
        <f t="shared" si="167"/>
        <v/>
      </c>
      <c r="F264" s="25" t="str">
        <f t="shared" si="168"/>
        <v/>
      </c>
      <c r="G264" s="108" t="str">
        <f t="shared" si="169"/>
        <v/>
      </c>
      <c r="H264" s="108" t="str">
        <f t="shared" si="170"/>
        <v/>
      </c>
      <c r="I264" s="112" t="str">
        <f t="shared" si="171"/>
        <v/>
      </c>
      <c r="J264" s="112"/>
      <c r="K264" s="112"/>
      <c r="L264" s="113"/>
      <c r="M264" s="113"/>
      <c r="N264" s="224" t="str">
        <f t="shared" si="172"/>
        <v/>
      </c>
      <c r="O264" s="225" t="str">
        <f t="shared" si="173"/>
        <v/>
      </c>
      <c r="Q264" s="6">
        <v>262</v>
      </c>
      <c r="R264" s="47" t="str">
        <f t="shared" si="179"/>
        <v>-262</v>
      </c>
      <c r="S264" s="6"/>
      <c r="T264" s="48" t="str">
        <f t="shared" si="180"/>
        <v/>
      </c>
      <c r="U264" s="49" t="str">
        <f t="shared" si="181"/>
        <v/>
      </c>
      <c r="W264" s="51"/>
      <c r="X264" s="75" t="str">
        <f t="shared" si="182"/>
        <v/>
      </c>
      <c r="Y264" s="71" t="str">
        <f t="shared" si="183"/>
        <v/>
      </c>
      <c r="Z264" s="71" t="str">
        <f t="shared" si="184"/>
        <v/>
      </c>
      <c r="AA264" s="71" t="str">
        <f t="shared" si="185"/>
        <v/>
      </c>
      <c r="AB264" s="71" t="str">
        <f t="shared" si="186"/>
        <v/>
      </c>
      <c r="AC264" s="71" t="str">
        <f t="shared" si="187"/>
        <v/>
      </c>
      <c r="AD264" s="71" t="str">
        <f t="shared" si="188"/>
        <v/>
      </c>
      <c r="AE264" s="78" t="str">
        <f t="shared" si="189"/>
        <v/>
      </c>
      <c r="AF264" s="75" t="str">
        <f t="shared" si="190"/>
        <v/>
      </c>
      <c r="AG264" s="71" t="str">
        <f t="shared" si="191"/>
        <v/>
      </c>
      <c r="AH264" s="71" t="str">
        <f t="shared" si="192"/>
        <v/>
      </c>
      <c r="AI264" s="71" t="str">
        <f t="shared" si="193"/>
        <v/>
      </c>
      <c r="AJ264" s="71" t="str">
        <f t="shared" si="194"/>
        <v/>
      </c>
      <c r="AK264" s="71" t="str">
        <f t="shared" si="195"/>
        <v/>
      </c>
      <c r="AL264" s="71" t="str">
        <f t="shared" si="196"/>
        <v/>
      </c>
      <c r="AM264" s="78" t="str">
        <f t="shared" si="197"/>
        <v/>
      </c>
      <c r="AN264" s="75" t="str">
        <f t="shared" si="198"/>
        <v/>
      </c>
      <c r="AO264" s="71" t="str">
        <f t="shared" si="199"/>
        <v/>
      </c>
      <c r="AP264" s="71" t="str">
        <f t="shared" si="200"/>
        <v/>
      </c>
      <c r="AQ264" s="71" t="str">
        <f t="shared" si="201"/>
        <v/>
      </c>
      <c r="AR264" s="71" t="str">
        <f t="shared" si="202"/>
        <v/>
      </c>
      <c r="AS264" s="71" t="str">
        <f t="shared" si="203"/>
        <v/>
      </c>
      <c r="AT264" s="71" t="str">
        <f t="shared" si="204"/>
        <v/>
      </c>
      <c r="AU264" s="76" t="str">
        <f t="shared" si="205"/>
        <v/>
      </c>
      <c r="BF264" s="141">
        <v>13073</v>
      </c>
      <c r="BG264" s="142" t="s">
        <v>3365</v>
      </c>
      <c r="BH264" s="141" t="s">
        <v>478</v>
      </c>
      <c r="BI264" s="141" t="s">
        <v>186</v>
      </c>
      <c r="BJ264" s="141"/>
      <c r="BK264" s="141" t="s">
        <v>3366</v>
      </c>
      <c r="BL264" s="141" t="s">
        <v>3053</v>
      </c>
      <c r="BM264" s="141">
        <v>47.611322510941697</v>
      </c>
      <c r="BN264" s="141">
        <v>-68.801047422874902</v>
      </c>
      <c r="BO264" s="141">
        <v>1980</v>
      </c>
      <c r="BP264" s="143" t="s">
        <v>24120</v>
      </c>
      <c r="BQ264" s="143" t="s">
        <v>17560</v>
      </c>
    </row>
    <row r="265" spans="1:69" ht="38.25" customHeight="1" x14ac:dyDescent="0.25">
      <c r="A265" s="1" t="str">
        <f t="shared" si="163"/>
        <v/>
      </c>
      <c r="B265" s="32" t="str">
        <f t="shared" si="164"/>
        <v/>
      </c>
      <c r="C265" s="25" t="str">
        <f t="shared" si="165"/>
        <v/>
      </c>
      <c r="D265" s="25" t="str">
        <f t="shared" si="166"/>
        <v/>
      </c>
      <c r="E265" s="25" t="str">
        <f t="shared" si="167"/>
        <v/>
      </c>
      <c r="F265" s="25" t="str">
        <f t="shared" si="168"/>
        <v/>
      </c>
      <c r="G265" s="108" t="str">
        <f t="shared" si="169"/>
        <v/>
      </c>
      <c r="H265" s="108" t="str">
        <f t="shared" si="170"/>
        <v/>
      </c>
      <c r="I265" s="112" t="str">
        <f t="shared" si="171"/>
        <v/>
      </c>
      <c r="J265" s="112"/>
      <c r="K265" s="112"/>
      <c r="L265" s="113"/>
      <c r="M265" s="113"/>
      <c r="N265" s="224" t="str">
        <f t="shared" si="172"/>
        <v/>
      </c>
      <c r="O265" s="225" t="str">
        <f t="shared" si="173"/>
        <v/>
      </c>
      <c r="Q265" s="6">
        <v>263</v>
      </c>
      <c r="R265" s="47" t="str">
        <f t="shared" si="179"/>
        <v>-263</v>
      </c>
      <c r="S265" s="6"/>
      <c r="T265" s="48" t="str">
        <f t="shared" si="180"/>
        <v/>
      </c>
      <c r="U265" s="49" t="str">
        <f t="shared" si="181"/>
        <v/>
      </c>
      <c r="W265" s="51"/>
      <c r="X265" s="75" t="str">
        <f t="shared" si="182"/>
        <v/>
      </c>
      <c r="Y265" s="71" t="str">
        <f t="shared" si="183"/>
        <v/>
      </c>
      <c r="Z265" s="71" t="str">
        <f t="shared" si="184"/>
        <v/>
      </c>
      <c r="AA265" s="71" t="str">
        <f t="shared" si="185"/>
        <v/>
      </c>
      <c r="AB265" s="71" t="str">
        <f t="shared" si="186"/>
        <v/>
      </c>
      <c r="AC265" s="71" t="str">
        <f t="shared" si="187"/>
        <v/>
      </c>
      <c r="AD265" s="71" t="str">
        <f t="shared" si="188"/>
        <v/>
      </c>
      <c r="AE265" s="78" t="str">
        <f t="shared" si="189"/>
        <v/>
      </c>
      <c r="AF265" s="75" t="str">
        <f t="shared" si="190"/>
        <v/>
      </c>
      <c r="AG265" s="71" t="str">
        <f t="shared" si="191"/>
        <v/>
      </c>
      <c r="AH265" s="71" t="str">
        <f t="shared" si="192"/>
        <v/>
      </c>
      <c r="AI265" s="71" t="str">
        <f t="shared" si="193"/>
        <v/>
      </c>
      <c r="AJ265" s="71" t="str">
        <f t="shared" si="194"/>
        <v/>
      </c>
      <c r="AK265" s="71" t="str">
        <f t="shared" si="195"/>
        <v/>
      </c>
      <c r="AL265" s="71" t="str">
        <f t="shared" si="196"/>
        <v/>
      </c>
      <c r="AM265" s="78" t="str">
        <f t="shared" si="197"/>
        <v/>
      </c>
      <c r="AN265" s="75" t="str">
        <f t="shared" si="198"/>
        <v/>
      </c>
      <c r="AO265" s="71" t="str">
        <f t="shared" si="199"/>
        <v/>
      </c>
      <c r="AP265" s="71" t="str">
        <f t="shared" si="200"/>
        <v/>
      </c>
      <c r="AQ265" s="71" t="str">
        <f t="shared" si="201"/>
        <v/>
      </c>
      <c r="AR265" s="71" t="str">
        <f t="shared" si="202"/>
        <v/>
      </c>
      <c r="AS265" s="71" t="str">
        <f t="shared" si="203"/>
        <v/>
      </c>
      <c r="AT265" s="71" t="str">
        <f t="shared" si="204"/>
        <v/>
      </c>
      <c r="AU265" s="76" t="str">
        <f t="shared" si="205"/>
        <v/>
      </c>
      <c r="BF265" s="141">
        <v>13073</v>
      </c>
      <c r="BG265" s="142" t="s">
        <v>3367</v>
      </c>
      <c r="BH265" s="141" t="s">
        <v>180</v>
      </c>
      <c r="BI265" s="141" t="s">
        <v>191</v>
      </c>
      <c r="BJ265" s="141"/>
      <c r="BK265" s="141" t="s">
        <v>3368</v>
      </c>
      <c r="BL265" s="141" t="s">
        <v>293</v>
      </c>
      <c r="BM265" s="141">
        <v>47.605829662104902</v>
      </c>
      <c r="BN265" s="141">
        <v>-68.774752759023102</v>
      </c>
      <c r="BO265" s="141">
        <v>1982</v>
      </c>
      <c r="BP265" s="143" t="s">
        <v>24121</v>
      </c>
      <c r="BQ265" s="143" t="s">
        <v>17560</v>
      </c>
    </row>
    <row r="266" spans="1:69" ht="38.25" customHeight="1" x14ac:dyDescent="0.25">
      <c r="A266" s="1" t="str">
        <f t="shared" si="163"/>
        <v/>
      </c>
      <c r="B266" s="32" t="str">
        <f t="shared" si="164"/>
        <v/>
      </c>
      <c r="C266" s="25" t="str">
        <f t="shared" si="165"/>
        <v/>
      </c>
      <c r="D266" s="25" t="str">
        <f t="shared" si="166"/>
        <v/>
      </c>
      <c r="E266" s="25" t="str">
        <f t="shared" si="167"/>
        <v/>
      </c>
      <c r="F266" s="25" t="str">
        <f t="shared" si="168"/>
        <v/>
      </c>
      <c r="G266" s="108" t="str">
        <f t="shared" si="169"/>
        <v/>
      </c>
      <c r="H266" s="108" t="str">
        <f t="shared" si="170"/>
        <v/>
      </c>
      <c r="I266" s="112" t="str">
        <f t="shared" si="171"/>
        <v/>
      </c>
      <c r="J266" s="112"/>
      <c r="K266" s="112"/>
      <c r="L266" s="113"/>
      <c r="M266" s="113"/>
      <c r="N266" s="224" t="str">
        <f t="shared" si="172"/>
        <v/>
      </c>
      <c r="O266" s="225" t="str">
        <f t="shared" si="173"/>
        <v/>
      </c>
      <c r="Q266" s="6">
        <v>264</v>
      </c>
      <c r="R266" s="47" t="str">
        <f t="shared" si="179"/>
        <v>-264</v>
      </c>
      <c r="S266" s="6"/>
      <c r="T266" s="48" t="str">
        <f t="shared" si="180"/>
        <v/>
      </c>
      <c r="U266" s="49" t="str">
        <f t="shared" si="181"/>
        <v/>
      </c>
      <c r="W266" s="51"/>
      <c r="X266" s="75" t="str">
        <f t="shared" si="182"/>
        <v/>
      </c>
      <c r="Y266" s="71" t="str">
        <f t="shared" si="183"/>
        <v/>
      </c>
      <c r="Z266" s="71" t="str">
        <f t="shared" si="184"/>
        <v/>
      </c>
      <c r="AA266" s="71" t="str">
        <f t="shared" si="185"/>
        <v/>
      </c>
      <c r="AB266" s="71" t="str">
        <f t="shared" si="186"/>
        <v/>
      </c>
      <c r="AC266" s="71" t="str">
        <f t="shared" si="187"/>
        <v/>
      </c>
      <c r="AD266" s="71" t="str">
        <f t="shared" si="188"/>
        <v/>
      </c>
      <c r="AE266" s="78" t="str">
        <f t="shared" si="189"/>
        <v/>
      </c>
      <c r="AF266" s="75" t="str">
        <f t="shared" si="190"/>
        <v/>
      </c>
      <c r="AG266" s="71" t="str">
        <f t="shared" si="191"/>
        <v/>
      </c>
      <c r="AH266" s="71" t="str">
        <f t="shared" si="192"/>
        <v/>
      </c>
      <c r="AI266" s="71" t="str">
        <f t="shared" si="193"/>
        <v/>
      </c>
      <c r="AJ266" s="71" t="str">
        <f t="shared" si="194"/>
        <v/>
      </c>
      <c r="AK266" s="71" t="str">
        <f t="shared" si="195"/>
        <v/>
      </c>
      <c r="AL266" s="71" t="str">
        <f t="shared" si="196"/>
        <v/>
      </c>
      <c r="AM266" s="78" t="str">
        <f t="shared" si="197"/>
        <v/>
      </c>
      <c r="AN266" s="75" t="str">
        <f t="shared" si="198"/>
        <v/>
      </c>
      <c r="AO266" s="71" t="str">
        <f t="shared" si="199"/>
        <v/>
      </c>
      <c r="AP266" s="71" t="str">
        <f t="shared" si="200"/>
        <v/>
      </c>
      <c r="AQ266" s="71" t="str">
        <f t="shared" si="201"/>
        <v/>
      </c>
      <c r="AR266" s="71" t="str">
        <f t="shared" si="202"/>
        <v/>
      </c>
      <c r="AS266" s="71" t="str">
        <f t="shared" si="203"/>
        <v/>
      </c>
      <c r="AT266" s="71" t="str">
        <f t="shared" si="204"/>
        <v/>
      </c>
      <c r="AU266" s="76" t="str">
        <f t="shared" si="205"/>
        <v/>
      </c>
      <c r="BF266" s="141">
        <v>13073</v>
      </c>
      <c r="BG266" s="142" t="s">
        <v>3369</v>
      </c>
      <c r="BH266" s="141" t="s">
        <v>180</v>
      </c>
      <c r="BI266" s="141" t="s">
        <v>191</v>
      </c>
      <c r="BJ266" s="141"/>
      <c r="BK266" s="141"/>
      <c r="BL266" s="141" t="s">
        <v>293</v>
      </c>
      <c r="BM266" s="141">
        <v>47.6086756578717</v>
      </c>
      <c r="BN266" s="141">
        <v>-68.7808637214454</v>
      </c>
      <c r="BO266" s="141">
        <v>1982</v>
      </c>
      <c r="BP266" s="143" t="s">
        <v>24121</v>
      </c>
      <c r="BQ266" s="143" t="s">
        <v>17560</v>
      </c>
    </row>
    <row r="267" spans="1:69" ht="38.25" customHeight="1" x14ac:dyDescent="0.25">
      <c r="A267" s="1" t="str">
        <f t="shared" si="163"/>
        <v/>
      </c>
      <c r="B267" s="32" t="str">
        <f t="shared" si="164"/>
        <v/>
      </c>
      <c r="C267" s="25" t="str">
        <f t="shared" si="165"/>
        <v/>
      </c>
      <c r="D267" s="25" t="str">
        <f t="shared" si="166"/>
        <v/>
      </c>
      <c r="E267" s="25" t="str">
        <f t="shared" si="167"/>
        <v/>
      </c>
      <c r="F267" s="25" t="str">
        <f t="shared" si="168"/>
        <v/>
      </c>
      <c r="G267" s="108" t="str">
        <f t="shared" si="169"/>
        <v/>
      </c>
      <c r="H267" s="108" t="str">
        <f t="shared" si="170"/>
        <v/>
      </c>
      <c r="I267" s="112" t="str">
        <f t="shared" si="171"/>
        <v/>
      </c>
      <c r="J267" s="112"/>
      <c r="K267" s="112"/>
      <c r="L267" s="113"/>
      <c r="M267" s="113"/>
      <c r="N267" s="224" t="str">
        <f t="shared" si="172"/>
        <v/>
      </c>
      <c r="O267" s="225" t="str">
        <f t="shared" si="173"/>
        <v/>
      </c>
      <c r="Q267" s="6">
        <v>265</v>
      </c>
      <c r="R267" s="47" t="str">
        <f t="shared" si="179"/>
        <v>-265</v>
      </c>
      <c r="S267" s="6"/>
      <c r="T267" s="48" t="str">
        <f t="shared" si="180"/>
        <v/>
      </c>
      <c r="U267" s="49" t="str">
        <f t="shared" si="181"/>
        <v/>
      </c>
      <c r="W267" s="51"/>
      <c r="X267" s="75" t="str">
        <f t="shared" si="182"/>
        <v/>
      </c>
      <c r="Y267" s="71" t="str">
        <f t="shared" si="183"/>
        <v/>
      </c>
      <c r="Z267" s="71" t="str">
        <f t="shared" si="184"/>
        <v/>
      </c>
      <c r="AA267" s="71" t="str">
        <f t="shared" si="185"/>
        <v/>
      </c>
      <c r="AB267" s="71" t="str">
        <f t="shared" si="186"/>
        <v/>
      </c>
      <c r="AC267" s="71" t="str">
        <f t="shared" si="187"/>
        <v/>
      </c>
      <c r="AD267" s="71" t="str">
        <f t="shared" si="188"/>
        <v/>
      </c>
      <c r="AE267" s="78" t="str">
        <f t="shared" si="189"/>
        <v/>
      </c>
      <c r="AF267" s="75" t="str">
        <f t="shared" si="190"/>
        <v/>
      </c>
      <c r="AG267" s="71" t="str">
        <f t="shared" si="191"/>
        <v/>
      </c>
      <c r="AH267" s="71" t="str">
        <f t="shared" si="192"/>
        <v/>
      </c>
      <c r="AI267" s="71" t="str">
        <f t="shared" si="193"/>
        <v/>
      </c>
      <c r="AJ267" s="71" t="str">
        <f t="shared" si="194"/>
        <v/>
      </c>
      <c r="AK267" s="71" t="str">
        <f t="shared" si="195"/>
        <v/>
      </c>
      <c r="AL267" s="71" t="str">
        <f t="shared" si="196"/>
        <v/>
      </c>
      <c r="AM267" s="78" t="str">
        <f t="shared" si="197"/>
        <v/>
      </c>
      <c r="AN267" s="75" t="str">
        <f t="shared" si="198"/>
        <v/>
      </c>
      <c r="AO267" s="71" t="str">
        <f t="shared" si="199"/>
        <v/>
      </c>
      <c r="AP267" s="71" t="str">
        <f t="shared" si="200"/>
        <v/>
      </c>
      <c r="AQ267" s="71" t="str">
        <f t="shared" si="201"/>
        <v/>
      </c>
      <c r="AR267" s="71" t="str">
        <f t="shared" si="202"/>
        <v/>
      </c>
      <c r="AS267" s="71" t="str">
        <f t="shared" si="203"/>
        <v/>
      </c>
      <c r="AT267" s="71" t="str">
        <f t="shared" si="204"/>
        <v/>
      </c>
      <c r="AU267" s="76" t="str">
        <f t="shared" si="205"/>
        <v/>
      </c>
      <c r="BF267" s="141">
        <v>13095</v>
      </c>
      <c r="BG267" s="142" t="s">
        <v>3394</v>
      </c>
      <c r="BH267" s="141" t="s">
        <v>180</v>
      </c>
      <c r="BI267" s="141" t="s">
        <v>191</v>
      </c>
      <c r="BJ267" s="141" t="s">
        <v>3395</v>
      </c>
      <c r="BK267" s="141" t="s">
        <v>3396</v>
      </c>
      <c r="BL267" s="141" t="s">
        <v>3397</v>
      </c>
      <c r="BM267" s="141">
        <v>47.487566881736697</v>
      </c>
      <c r="BN267" s="141">
        <v>-69.276776732069493</v>
      </c>
      <c r="BO267" s="141">
        <v>1974</v>
      </c>
      <c r="BP267" s="143"/>
      <c r="BQ267" s="143" t="s">
        <v>17560</v>
      </c>
    </row>
    <row r="268" spans="1:69" ht="38.25" customHeight="1" x14ac:dyDescent="0.25">
      <c r="A268" s="1" t="str">
        <f t="shared" si="163"/>
        <v/>
      </c>
      <c r="B268" s="32" t="str">
        <f t="shared" si="164"/>
        <v/>
      </c>
      <c r="C268" s="25" t="str">
        <f t="shared" si="165"/>
        <v/>
      </c>
      <c r="D268" s="25" t="str">
        <f t="shared" si="166"/>
        <v/>
      </c>
      <c r="E268" s="25" t="str">
        <f t="shared" si="167"/>
        <v/>
      </c>
      <c r="F268" s="25" t="str">
        <f t="shared" si="168"/>
        <v/>
      </c>
      <c r="G268" s="108" t="str">
        <f t="shared" si="169"/>
        <v/>
      </c>
      <c r="H268" s="108" t="str">
        <f t="shared" si="170"/>
        <v/>
      </c>
      <c r="I268" s="112" t="str">
        <f t="shared" si="171"/>
        <v/>
      </c>
      <c r="J268" s="112"/>
      <c r="K268" s="112"/>
      <c r="L268" s="113"/>
      <c r="M268" s="113"/>
      <c r="N268" s="224" t="str">
        <f t="shared" si="172"/>
        <v/>
      </c>
      <c r="O268" s="225" t="str">
        <f t="shared" si="173"/>
        <v/>
      </c>
      <c r="Q268" s="6">
        <v>266</v>
      </c>
      <c r="R268" s="47" t="str">
        <f t="shared" si="179"/>
        <v>-266</v>
      </c>
      <c r="S268" s="6"/>
      <c r="T268" s="48" t="str">
        <f t="shared" si="180"/>
        <v/>
      </c>
      <c r="U268" s="49" t="str">
        <f t="shared" si="181"/>
        <v/>
      </c>
      <c r="W268" s="51"/>
      <c r="X268" s="75" t="str">
        <f t="shared" si="182"/>
        <v/>
      </c>
      <c r="Y268" s="71" t="str">
        <f t="shared" si="183"/>
        <v/>
      </c>
      <c r="Z268" s="71" t="str">
        <f t="shared" si="184"/>
        <v/>
      </c>
      <c r="AA268" s="71" t="str">
        <f t="shared" si="185"/>
        <v/>
      </c>
      <c r="AB268" s="71" t="str">
        <f t="shared" si="186"/>
        <v/>
      </c>
      <c r="AC268" s="71" t="str">
        <f t="shared" si="187"/>
        <v/>
      </c>
      <c r="AD268" s="71" t="str">
        <f t="shared" si="188"/>
        <v/>
      </c>
      <c r="AE268" s="78" t="str">
        <f t="shared" si="189"/>
        <v/>
      </c>
      <c r="AF268" s="75" t="str">
        <f t="shared" si="190"/>
        <v/>
      </c>
      <c r="AG268" s="71" t="str">
        <f t="shared" si="191"/>
        <v/>
      </c>
      <c r="AH268" s="71" t="str">
        <f t="shared" si="192"/>
        <v/>
      </c>
      <c r="AI268" s="71" t="str">
        <f t="shared" si="193"/>
        <v/>
      </c>
      <c r="AJ268" s="71" t="str">
        <f t="shared" si="194"/>
        <v/>
      </c>
      <c r="AK268" s="71" t="str">
        <f t="shared" si="195"/>
        <v/>
      </c>
      <c r="AL268" s="71" t="str">
        <f t="shared" si="196"/>
        <v/>
      </c>
      <c r="AM268" s="78" t="str">
        <f t="shared" si="197"/>
        <v/>
      </c>
      <c r="AN268" s="75" t="str">
        <f t="shared" si="198"/>
        <v/>
      </c>
      <c r="AO268" s="71" t="str">
        <f t="shared" si="199"/>
        <v/>
      </c>
      <c r="AP268" s="71" t="str">
        <f t="shared" si="200"/>
        <v/>
      </c>
      <c r="AQ268" s="71" t="str">
        <f t="shared" si="201"/>
        <v/>
      </c>
      <c r="AR268" s="71" t="str">
        <f t="shared" si="202"/>
        <v/>
      </c>
      <c r="AS268" s="71" t="str">
        <f t="shared" si="203"/>
        <v/>
      </c>
      <c r="AT268" s="71" t="str">
        <f t="shared" si="204"/>
        <v/>
      </c>
      <c r="AU268" s="76" t="str">
        <f t="shared" si="205"/>
        <v/>
      </c>
      <c r="BF268" s="141">
        <v>13095</v>
      </c>
      <c r="BG268" s="142" t="s">
        <v>3398</v>
      </c>
      <c r="BH268" s="141" t="s">
        <v>478</v>
      </c>
      <c r="BI268" s="141" t="s">
        <v>186</v>
      </c>
      <c r="BJ268" s="141" t="s">
        <v>191</v>
      </c>
      <c r="BK268" s="141" t="s">
        <v>3399</v>
      </c>
      <c r="BL268" s="141" t="s">
        <v>3400</v>
      </c>
      <c r="BM268" s="141">
        <v>47.458894241565197</v>
      </c>
      <c r="BN268" s="141">
        <v>-69.149097183512794</v>
      </c>
      <c r="BO268" s="141">
        <v>1974</v>
      </c>
      <c r="BP268" s="143"/>
      <c r="BQ268" s="143" t="s">
        <v>17560</v>
      </c>
    </row>
    <row r="269" spans="1:69" ht="38.25" customHeight="1" x14ac:dyDescent="0.25">
      <c r="A269" s="1" t="str">
        <f t="shared" ref="A269:A332" si="206">IF(B269="","",R259)</f>
        <v/>
      </c>
      <c r="B269" s="32" t="str">
        <f t="shared" ref="B269:B332" si="207">IF(IF(ISERROR(VLOOKUP((Code_geo&amp;"-"&amp;Q259),BD_IP_2014,2,FALSE)),"",(VLOOKUP((Code_geo&amp;"-"&amp;Q259),BD_IP_2014,2,FALSE)))=0,"",IF(ISERROR(VLOOKUP((Code_geo&amp;"-"&amp;Q259),BD_IP_2014,2,FALSE)),"",(VLOOKUP((Code_geo&amp;"-"&amp;Q259),BD_IP_2014,2,FALSE))))</f>
        <v/>
      </c>
      <c r="C269" s="25" t="str">
        <f t="shared" ref="C269:C332" si="208">IF(IF(ISERROR(VLOOKUP((Code_geo&amp;"-"&amp;Q259),BD_IP_2014,3,FALSE)),"",(VLOOKUP((Code_geo&amp;"-"&amp;Q259),BD_IP_2014,3,FALSE)))=0,"",IF(ISERROR(VLOOKUP((Code_geo&amp;"-"&amp;Q259),BD_IP_2014,3,FALSE)),"",(VLOOKUP((Code_geo&amp;"-"&amp;Q259),BD_IP_2014,3,FALSE))))</f>
        <v/>
      </c>
      <c r="D269" s="25" t="str">
        <f t="shared" ref="D269:D332" si="209">IF(IF(ISERROR(VLOOKUP((Code_geo&amp;"-"&amp;Q259),BD_IP_2014,4,FALSE)),"",(VLOOKUP((Code_geo&amp;"-"&amp;Q259),BD_IP_2014,4,FALSE)))=0,"",IF(ISERROR(VLOOKUP((Code_geo&amp;"-"&amp;Q259),BD_IP_2014,4,FALSE)),"",(VLOOKUP((Code_geo&amp;"-"&amp;Q259),BD_IP_2014,4,FALSE))))</f>
        <v/>
      </c>
      <c r="E269" s="25" t="str">
        <f t="shared" ref="E269:E332" si="210">IF(IF(ISERROR(VLOOKUP((Code_geo&amp;"-"&amp;Q259),BD_IP_2014,5,FALSE)),"",(VLOOKUP((Code_geo&amp;"-"&amp;Q259),BD_IP_2014,5,FALSE)))=0,"",IF(ISERROR(VLOOKUP((Code_geo&amp;"-"&amp;Q259),BD_IP_2014,5,FALSE)),"",(VLOOKUP((Code_geo&amp;"-"&amp;Q259),BD_IP_2014,5,FALSE))))</f>
        <v/>
      </c>
      <c r="F269" s="25" t="str">
        <f t="shared" ref="F269:F332" si="211">IF(IF(ISERROR(VLOOKUP((Code_geo&amp;"-"&amp;Q259),BD_IP_2014,6,FALSE)),"",(VLOOKUP((Code_geo&amp;"-"&amp;Q259),BD_IP_2014,6,FALSE)))=0,"",IF(ISERROR(VLOOKUP((Code_geo&amp;"-"&amp;Q259),BD_IP_2014,6,FALSE)),"",(VLOOKUP((Code_geo&amp;"-"&amp;Q259),BD_IP_2014,6,FALSE))))</f>
        <v/>
      </c>
      <c r="G269" s="108" t="str">
        <f t="shared" ref="G269:G332" si="212">IF(ISERROR(VLOOKUP((Code_geo&amp;"-"&amp;Q259),BD_IP_2014,7,FALSE)),"",(VLOOKUP((Code_geo&amp;"-"&amp;Q259),BD_IP_2014,7,FALSE)))</f>
        <v/>
      </c>
      <c r="H269" s="108" t="str">
        <f t="shared" ref="H269:H332" si="213">IF(ISERROR(VLOOKUP((Code_geo&amp;"-"&amp;Q259),BD_IP_2014,8,FALSE)),"",(VLOOKUP((Code_geo&amp;"-"&amp;Q259),BD_IP_2014,8,FALSE)))</f>
        <v/>
      </c>
      <c r="I269" s="112" t="str">
        <f t="shared" ref="I269:I332" si="214">IF(ISERROR(VLOOKUP((Code_geo&amp;"-"&amp;Q259),BD_IP_2014,9,FALSE)),"",(VLOOKUP((Code_geo&amp;"-"&amp;Q259),BD_IP_2014,9,FALSE)))</f>
        <v/>
      </c>
      <c r="J269" s="112"/>
      <c r="K269" s="112"/>
      <c r="L269" s="113"/>
      <c r="M269" s="113"/>
      <c r="N269" s="224" t="str">
        <f t="shared" ref="N269:N332" si="215">IF(IF(ISERROR(VLOOKUP((Code_geo&amp;"-"&amp;Q259),BD_IP_2014,10,FALSE)),"",(VLOOKUP((Code_geo&amp;"-"&amp;Q259),BD_IP_2014,10,FALSE)))=0,"",IF(ISERROR(VLOOKUP((Code_geo&amp;"-"&amp;Q259),BD_IP_2014,10,FALSE)),"",(VLOOKUP((Code_geo&amp;"-"&amp;Q259),BD_IP_2014,10,FALSE))))</f>
        <v/>
      </c>
      <c r="O269" s="225" t="str">
        <f t="shared" si="173"/>
        <v/>
      </c>
      <c r="Q269" s="6">
        <v>267</v>
      </c>
      <c r="R269" s="47" t="str">
        <f t="shared" si="179"/>
        <v>-267</v>
      </c>
      <c r="S269" s="6"/>
      <c r="T269" s="48" t="str">
        <f t="shared" si="180"/>
        <v/>
      </c>
      <c r="U269" s="49" t="str">
        <f t="shared" si="181"/>
        <v/>
      </c>
      <c r="W269" s="51"/>
      <c r="X269" s="75" t="str">
        <f t="shared" si="182"/>
        <v/>
      </c>
      <c r="Y269" s="71" t="str">
        <f t="shared" si="183"/>
        <v/>
      </c>
      <c r="Z269" s="71" t="str">
        <f t="shared" si="184"/>
        <v/>
      </c>
      <c r="AA269" s="71" t="str">
        <f t="shared" si="185"/>
        <v/>
      </c>
      <c r="AB269" s="71" t="str">
        <f t="shared" si="186"/>
        <v/>
      </c>
      <c r="AC269" s="71" t="str">
        <f t="shared" si="187"/>
        <v/>
      </c>
      <c r="AD269" s="71" t="str">
        <f t="shared" si="188"/>
        <v/>
      </c>
      <c r="AE269" s="78" t="str">
        <f t="shared" si="189"/>
        <v/>
      </c>
      <c r="AF269" s="75" t="str">
        <f t="shared" si="190"/>
        <v/>
      </c>
      <c r="AG269" s="71" t="str">
        <f t="shared" si="191"/>
        <v/>
      </c>
      <c r="AH269" s="71" t="str">
        <f t="shared" si="192"/>
        <v/>
      </c>
      <c r="AI269" s="71" t="str">
        <f t="shared" si="193"/>
        <v/>
      </c>
      <c r="AJ269" s="71" t="str">
        <f t="shared" si="194"/>
        <v/>
      </c>
      <c r="AK269" s="71" t="str">
        <f t="shared" si="195"/>
        <v/>
      </c>
      <c r="AL269" s="71" t="str">
        <f t="shared" si="196"/>
        <v/>
      </c>
      <c r="AM269" s="78" t="str">
        <f t="shared" si="197"/>
        <v/>
      </c>
      <c r="AN269" s="75" t="str">
        <f t="shared" si="198"/>
        <v/>
      </c>
      <c r="AO269" s="71" t="str">
        <f t="shared" si="199"/>
        <v/>
      </c>
      <c r="AP269" s="71" t="str">
        <f t="shared" si="200"/>
        <v/>
      </c>
      <c r="AQ269" s="71" t="str">
        <f t="shared" si="201"/>
        <v/>
      </c>
      <c r="AR269" s="71" t="str">
        <f t="shared" si="202"/>
        <v/>
      </c>
      <c r="AS269" s="71" t="str">
        <f t="shared" si="203"/>
        <v/>
      </c>
      <c r="AT269" s="71" t="str">
        <f t="shared" si="204"/>
        <v/>
      </c>
      <c r="AU269" s="76" t="str">
        <f t="shared" si="205"/>
        <v/>
      </c>
      <c r="BF269" s="141">
        <v>13095</v>
      </c>
      <c r="BG269" s="142" t="s">
        <v>3401</v>
      </c>
      <c r="BH269" s="141" t="s">
        <v>180</v>
      </c>
      <c r="BI269" s="141" t="s">
        <v>191</v>
      </c>
      <c r="BJ269" s="141" t="s">
        <v>3402</v>
      </c>
      <c r="BK269" s="141" t="s">
        <v>3403</v>
      </c>
      <c r="BL269" s="141" t="s">
        <v>2063</v>
      </c>
      <c r="BM269" s="141">
        <v>47.460091699331201</v>
      </c>
      <c r="BN269" s="141">
        <v>-69.224451309197406</v>
      </c>
      <c r="BO269" s="141">
        <v>1974</v>
      </c>
      <c r="BP269" s="143"/>
      <c r="BQ269" s="143" t="s">
        <v>17560</v>
      </c>
    </row>
    <row r="270" spans="1:69" ht="38.25" customHeight="1" x14ac:dyDescent="0.25">
      <c r="A270" s="1" t="str">
        <f t="shared" si="206"/>
        <v/>
      </c>
      <c r="B270" s="32" t="str">
        <f t="shared" si="207"/>
        <v/>
      </c>
      <c r="C270" s="25" t="str">
        <f t="shared" si="208"/>
        <v/>
      </c>
      <c r="D270" s="25" t="str">
        <f t="shared" si="209"/>
        <v/>
      </c>
      <c r="E270" s="25" t="str">
        <f t="shared" si="210"/>
        <v/>
      </c>
      <c r="F270" s="25" t="str">
        <f t="shared" si="211"/>
        <v/>
      </c>
      <c r="G270" s="108" t="str">
        <f t="shared" si="212"/>
        <v/>
      </c>
      <c r="H270" s="108" t="str">
        <f t="shared" si="213"/>
        <v/>
      </c>
      <c r="I270" s="112" t="str">
        <f t="shared" si="214"/>
        <v/>
      </c>
      <c r="J270" s="112"/>
      <c r="K270" s="112"/>
      <c r="L270" s="113"/>
      <c r="M270" s="113"/>
      <c r="N270" s="224" t="str">
        <f t="shared" si="215"/>
        <v/>
      </c>
      <c r="O270" s="225" t="str">
        <f t="shared" ref="O270:O333" si="216">IF(OR(B270="",C270="",G270="",H270="",I270="",AND(J270="",BW270=FALSE),AND(K270="",BX270=FALSE),AND(L270="",BY270=FALSE),AND(M270="",BZ270=FALSE)),"",(IF(AND(100&gt;=CG270,CG270&gt;80),"A",IF(AND(80&gt;=CG270,CG270&gt;60),"B",IF(AND(60&gt;=CG270,CG270&gt;40),"C",IF(AND(40&gt;=CG270,CG270&gt;20),"D","E"))))))</f>
        <v/>
      </c>
      <c r="Q270" s="6">
        <v>268</v>
      </c>
      <c r="R270" s="47" t="str">
        <f t="shared" si="179"/>
        <v>-268</v>
      </c>
      <c r="S270" s="6"/>
      <c r="T270" s="48" t="str">
        <f t="shared" si="180"/>
        <v/>
      </c>
      <c r="U270" s="49" t="str">
        <f t="shared" si="181"/>
        <v/>
      </c>
      <c r="W270" s="51"/>
      <c r="X270" s="75" t="str">
        <f t="shared" si="182"/>
        <v/>
      </c>
      <c r="Y270" s="71" t="str">
        <f t="shared" si="183"/>
        <v/>
      </c>
      <c r="Z270" s="71" t="str">
        <f t="shared" si="184"/>
        <v/>
      </c>
      <c r="AA270" s="71" t="str">
        <f t="shared" si="185"/>
        <v/>
      </c>
      <c r="AB270" s="71" t="str">
        <f t="shared" si="186"/>
        <v/>
      </c>
      <c r="AC270" s="71" t="str">
        <f t="shared" si="187"/>
        <v/>
      </c>
      <c r="AD270" s="71" t="str">
        <f t="shared" si="188"/>
        <v/>
      </c>
      <c r="AE270" s="78" t="str">
        <f t="shared" si="189"/>
        <v/>
      </c>
      <c r="AF270" s="75" t="str">
        <f t="shared" si="190"/>
        <v/>
      </c>
      <c r="AG270" s="71" t="str">
        <f t="shared" si="191"/>
        <v/>
      </c>
      <c r="AH270" s="71" t="str">
        <f t="shared" si="192"/>
        <v/>
      </c>
      <c r="AI270" s="71" t="str">
        <f t="shared" si="193"/>
        <v/>
      </c>
      <c r="AJ270" s="71" t="str">
        <f t="shared" si="194"/>
        <v/>
      </c>
      <c r="AK270" s="71" t="str">
        <f t="shared" si="195"/>
        <v/>
      </c>
      <c r="AL270" s="71" t="str">
        <f t="shared" si="196"/>
        <v/>
      </c>
      <c r="AM270" s="78" t="str">
        <f t="shared" si="197"/>
        <v/>
      </c>
      <c r="AN270" s="75" t="str">
        <f t="shared" si="198"/>
        <v/>
      </c>
      <c r="AO270" s="71" t="str">
        <f t="shared" si="199"/>
        <v/>
      </c>
      <c r="AP270" s="71" t="str">
        <f t="shared" si="200"/>
        <v/>
      </c>
      <c r="AQ270" s="71" t="str">
        <f t="shared" si="201"/>
        <v/>
      </c>
      <c r="AR270" s="71" t="str">
        <f t="shared" si="202"/>
        <v/>
      </c>
      <c r="AS270" s="71" t="str">
        <f t="shared" si="203"/>
        <v/>
      </c>
      <c r="AT270" s="71" t="str">
        <f t="shared" si="204"/>
        <v/>
      </c>
      <c r="AU270" s="76" t="str">
        <f t="shared" si="205"/>
        <v/>
      </c>
      <c r="BF270" s="141">
        <v>13073</v>
      </c>
      <c r="BG270" s="142" t="s">
        <v>3370</v>
      </c>
      <c r="BH270" s="141" t="s">
        <v>478</v>
      </c>
      <c r="BI270" s="141" t="s">
        <v>186</v>
      </c>
      <c r="BJ270" s="141"/>
      <c r="BK270" s="141" t="s">
        <v>3371</v>
      </c>
      <c r="BL270" s="141" t="s">
        <v>3372</v>
      </c>
      <c r="BM270" s="141">
        <v>47.592709999999997</v>
      </c>
      <c r="BN270" s="141">
        <v>-68.726320000000001</v>
      </c>
      <c r="BO270" s="141">
        <v>2012</v>
      </c>
      <c r="BP270" s="143" t="s">
        <v>24122</v>
      </c>
      <c r="BQ270" s="143" t="s">
        <v>17560</v>
      </c>
    </row>
    <row r="271" spans="1:69" ht="38.25" customHeight="1" x14ac:dyDescent="0.25">
      <c r="A271" s="1" t="str">
        <f t="shared" si="206"/>
        <v/>
      </c>
      <c r="B271" s="32" t="str">
        <f t="shared" si="207"/>
        <v/>
      </c>
      <c r="C271" s="25" t="str">
        <f t="shared" si="208"/>
        <v/>
      </c>
      <c r="D271" s="25" t="str">
        <f t="shared" si="209"/>
        <v/>
      </c>
      <c r="E271" s="25" t="str">
        <f t="shared" si="210"/>
        <v/>
      </c>
      <c r="F271" s="25" t="str">
        <f t="shared" si="211"/>
        <v/>
      </c>
      <c r="G271" s="108" t="str">
        <f t="shared" si="212"/>
        <v/>
      </c>
      <c r="H271" s="108" t="str">
        <f t="shared" si="213"/>
        <v/>
      </c>
      <c r="I271" s="112" t="str">
        <f t="shared" si="214"/>
        <v/>
      </c>
      <c r="J271" s="112"/>
      <c r="K271" s="112"/>
      <c r="L271" s="113"/>
      <c r="M271" s="113"/>
      <c r="N271" s="224" t="str">
        <f t="shared" si="215"/>
        <v/>
      </c>
      <c r="O271" s="225" t="str">
        <f t="shared" si="216"/>
        <v/>
      </c>
      <c r="Q271" s="6">
        <v>269</v>
      </c>
      <c r="R271" s="47" t="str">
        <f t="shared" si="179"/>
        <v>-269</v>
      </c>
      <c r="S271" s="6"/>
      <c r="T271" s="48" t="str">
        <f t="shared" si="180"/>
        <v/>
      </c>
      <c r="U271" s="49" t="str">
        <f t="shared" si="181"/>
        <v/>
      </c>
      <c r="W271" s="51"/>
      <c r="X271" s="75" t="str">
        <f t="shared" si="182"/>
        <v/>
      </c>
      <c r="Y271" s="71" t="str">
        <f t="shared" si="183"/>
        <v/>
      </c>
      <c r="Z271" s="71" t="str">
        <f t="shared" si="184"/>
        <v/>
      </c>
      <c r="AA271" s="71" t="str">
        <f t="shared" si="185"/>
        <v/>
      </c>
      <c r="AB271" s="71" t="str">
        <f t="shared" si="186"/>
        <v/>
      </c>
      <c r="AC271" s="71" t="str">
        <f t="shared" si="187"/>
        <v/>
      </c>
      <c r="AD271" s="71" t="str">
        <f t="shared" si="188"/>
        <v/>
      </c>
      <c r="AE271" s="78" t="str">
        <f t="shared" si="189"/>
        <v/>
      </c>
      <c r="AF271" s="75" t="str">
        <f t="shared" si="190"/>
        <v/>
      </c>
      <c r="AG271" s="71" t="str">
        <f t="shared" si="191"/>
        <v/>
      </c>
      <c r="AH271" s="71" t="str">
        <f t="shared" si="192"/>
        <v/>
      </c>
      <c r="AI271" s="71" t="str">
        <f t="shared" si="193"/>
        <v/>
      </c>
      <c r="AJ271" s="71" t="str">
        <f t="shared" si="194"/>
        <v/>
      </c>
      <c r="AK271" s="71" t="str">
        <f t="shared" si="195"/>
        <v/>
      </c>
      <c r="AL271" s="71" t="str">
        <f t="shared" si="196"/>
        <v/>
      </c>
      <c r="AM271" s="78" t="str">
        <f t="shared" si="197"/>
        <v/>
      </c>
      <c r="AN271" s="75" t="str">
        <f t="shared" si="198"/>
        <v/>
      </c>
      <c r="AO271" s="71" t="str">
        <f t="shared" si="199"/>
        <v/>
      </c>
      <c r="AP271" s="71" t="str">
        <f t="shared" si="200"/>
        <v/>
      </c>
      <c r="AQ271" s="71" t="str">
        <f t="shared" si="201"/>
        <v/>
      </c>
      <c r="AR271" s="71" t="str">
        <f t="shared" si="202"/>
        <v/>
      </c>
      <c r="AS271" s="71" t="str">
        <f t="shared" si="203"/>
        <v/>
      </c>
      <c r="AT271" s="71" t="str">
        <f t="shared" si="204"/>
        <v/>
      </c>
      <c r="AU271" s="76" t="str">
        <f t="shared" si="205"/>
        <v/>
      </c>
      <c r="BF271" s="141">
        <v>13073</v>
      </c>
      <c r="BG271" s="142" t="s">
        <v>3373</v>
      </c>
      <c r="BH271" s="141" t="s">
        <v>478</v>
      </c>
      <c r="BI271" s="141" t="s">
        <v>186</v>
      </c>
      <c r="BJ271" s="141"/>
      <c r="BK271" s="141" t="s">
        <v>3374</v>
      </c>
      <c r="BL271" s="141" t="s">
        <v>3372</v>
      </c>
      <c r="BM271" s="141">
        <v>47.589280000000002</v>
      </c>
      <c r="BN271" s="141">
        <v>-68.71369</v>
      </c>
      <c r="BO271" s="141">
        <v>2012</v>
      </c>
      <c r="BP271" s="143" t="s">
        <v>24122</v>
      </c>
      <c r="BQ271" s="143" t="s">
        <v>17560</v>
      </c>
    </row>
    <row r="272" spans="1:69" ht="38.25" customHeight="1" x14ac:dyDescent="0.25">
      <c r="A272" s="1" t="str">
        <f t="shared" si="206"/>
        <v/>
      </c>
      <c r="B272" s="32" t="str">
        <f t="shared" si="207"/>
        <v/>
      </c>
      <c r="C272" s="25" t="str">
        <f t="shared" si="208"/>
        <v/>
      </c>
      <c r="D272" s="25" t="str">
        <f t="shared" si="209"/>
        <v/>
      </c>
      <c r="E272" s="25" t="str">
        <f t="shared" si="210"/>
        <v/>
      </c>
      <c r="F272" s="25" t="str">
        <f t="shared" si="211"/>
        <v/>
      </c>
      <c r="G272" s="108" t="str">
        <f t="shared" si="212"/>
        <v/>
      </c>
      <c r="H272" s="108" t="str">
        <f t="shared" si="213"/>
        <v/>
      </c>
      <c r="I272" s="112" t="str">
        <f t="shared" si="214"/>
        <v/>
      </c>
      <c r="J272" s="112"/>
      <c r="K272" s="112"/>
      <c r="L272" s="113"/>
      <c r="M272" s="113"/>
      <c r="N272" s="224" t="str">
        <f t="shared" si="215"/>
        <v/>
      </c>
      <c r="O272" s="225" t="str">
        <f t="shared" si="216"/>
        <v/>
      </c>
      <c r="Q272" s="6">
        <v>270</v>
      </c>
      <c r="R272" s="47" t="str">
        <f t="shared" si="179"/>
        <v>-270</v>
      </c>
      <c r="S272" s="6"/>
      <c r="T272" s="48" t="str">
        <f t="shared" si="180"/>
        <v/>
      </c>
      <c r="U272" s="49" t="str">
        <f t="shared" si="181"/>
        <v/>
      </c>
      <c r="W272" s="51"/>
      <c r="X272" s="75" t="str">
        <f t="shared" si="182"/>
        <v/>
      </c>
      <c r="Y272" s="71" t="str">
        <f t="shared" si="183"/>
        <v/>
      </c>
      <c r="Z272" s="71" t="str">
        <f t="shared" si="184"/>
        <v/>
      </c>
      <c r="AA272" s="71" t="str">
        <f t="shared" si="185"/>
        <v/>
      </c>
      <c r="AB272" s="71" t="str">
        <f t="shared" si="186"/>
        <v/>
      </c>
      <c r="AC272" s="71" t="str">
        <f t="shared" si="187"/>
        <v/>
      </c>
      <c r="AD272" s="71" t="str">
        <f t="shared" si="188"/>
        <v/>
      </c>
      <c r="AE272" s="78" t="str">
        <f t="shared" si="189"/>
        <v/>
      </c>
      <c r="AF272" s="75" t="str">
        <f t="shared" si="190"/>
        <v/>
      </c>
      <c r="AG272" s="71" t="str">
        <f t="shared" si="191"/>
        <v/>
      </c>
      <c r="AH272" s="71" t="str">
        <f t="shared" si="192"/>
        <v/>
      </c>
      <c r="AI272" s="71" t="str">
        <f t="shared" si="193"/>
        <v/>
      </c>
      <c r="AJ272" s="71" t="str">
        <f t="shared" si="194"/>
        <v/>
      </c>
      <c r="AK272" s="71" t="str">
        <f t="shared" si="195"/>
        <v/>
      </c>
      <c r="AL272" s="71" t="str">
        <f t="shared" si="196"/>
        <v/>
      </c>
      <c r="AM272" s="78" t="str">
        <f t="shared" si="197"/>
        <v/>
      </c>
      <c r="AN272" s="75" t="str">
        <f t="shared" si="198"/>
        <v/>
      </c>
      <c r="AO272" s="71" t="str">
        <f t="shared" si="199"/>
        <v/>
      </c>
      <c r="AP272" s="71" t="str">
        <f t="shared" si="200"/>
        <v/>
      </c>
      <c r="AQ272" s="71" t="str">
        <f t="shared" si="201"/>
        <v/>
      </c>
      <c r="AR272" s="71" t="str">
        <f t="shared" si="202"/>
        <v/>
      </c>
      <c r="AS272" s="71" t="str">
        <f t="shared" si="203"/>
        <v/>
      </c>
      <c r="AT272" s="71" t="str">
        <f t="shared" si="204"/>
        <v/>
      </c>
      <c r="AU272" s="76" t="str">
        <f t="shared" si="205"/>
        <v/>
      </c>
      <c r="BF272" s="141">
        <v>12072</v>
      </c>
      <c r="BG272" s="142" t="s">
        <v>3171</v>
      </c>
      <c r="BH272" s="141" t="s">
        <v>180</v>
      </c>
      <c r="BI272" s="141" t="s">
        <v>191</v>
      </c>
      <c r="BJ272" s="141" t="s">
        <v>3172</v>
      </c>
      <c r="BK272" s="141" t="s">
        <v>1654</v>
      </c>
      <c r="BL272" s="141" t="s">
        <v>3173</v>
      </c>
      <c r="BM272" s="141">
        <v>47.831923519999997</v>
      </c>
      <c r="BN272" s="141">
        <v>-69.530846600000004</v>
      </c>
      <c r="BO272" s="141">
        <v>1986</v>
      </c>
      <c r="BP272" s="143" t="s">
        <v>487</v>
      </c>
      <c r="BQ272" s="143" t="s">
        <v>17560</v>
      </c>
    </row>
    <row r="273" spans="1:69" ht="38.25" customHeight="1" x14ac:dyDescent="0.25">
      <c r="A273" s="1" t="str">
        <f t="shared" si="206"/>
        <v/>
      </c>
      <c r="B273" s="32" t="str">
        <f t="shared" si="207"/>
        <v/>
      </c>
      <c r="C273" s="25" t="str">
        <f t="shared" si="208"/>
        <v/>
      </c>
      <c r="D273" s="25" t="str">
        <f t="shared" si="209"/>
        <v/>
      </c>
      <c r="E273" s="25" t="str">
        <f t="shared" si="210"/>
        <v/>
      </c>
      <c r="F273" s="25" t="str">
        <f t="shared" si="211"/>
        <v/>
      </c>
      <c r="G273" s="108" t="str">
        <f t="shared" si="212"/>
        <v/>
      </c>
      <c r="H273" s="108" t="str">
        <f t="shared" si="213"/>
        <v/>
      </c>
      <c r="I273" s="112" t="str">
        <f t="shared" si="214"/>
        <v/>
      </c>
      <c r="J273" s="112"/>
      <c r="K273" s="112"/>
      <c r="L273" s="113"/>
      <c r="M273" s="113"/>
      <c r="N273" s="224" t="str">
        <f t="shared" si="215"/>
        <v/>
      </c>
      <c r="O273" s="225" t="str">
        <f t="shared" si="216"/>
        <v/>
      </c>
      <c r="Q273" s="6">
        <v>271</v>
      </c>
      <c r="R273" s="47" t="str">
        <f t="shared" si="179"/>
        <v>-271</v>
      </c>
      <c r="S273" s="6"/>
      <c r="T273" s="48" t="str">
        <f t="shared" si="180"/>
        <v/>
      </c>
      <c r="U273" s="49" t="str">
        <f t="shared" si="181"/>
        <v/>
      </c>
      <c r="W273" s="51"/>
      <c r="X273" s="75" t="str">
        <f t="shared" si="182"/>
        <v/>
      </c>
      <c r="Y273" s="71" t="str">
        <f t="shared" si="183"/>
        <v/>
      </c>
      <c r="Z273" s="71" t="str">
        <f t="shared" si="184"/>
        <v/>
      </c>
      <c r="AA273" s="71" t="str">
        <f t="shared" si="185"/>
        <v/>
      </c>
      <c r="AB273" s="71" t="str">
        <f t="shared" si="186"/>
        <v/>
      </c>
      <c r="AC273" s="71" t="str">
        <f t="shared" si="187"/>
        <v/>
      </c>
      <c r="AD273" s="71" t="str">
        <f t="shared" si="188"/>
        <v/>
      </c>
      <c r="AE273" s="78" t="str">
        <f t="shared" si="189"/>
        <v/>
      </c>
      <c r="AF273" s="75" t="str">
        <f t="shared" si="190"/>
        <v/>
      </c>
      <c r="AG273" s="71" t="str">
        <f t="shared" si="191"/>
        <v/>
      </c>
      <c r="AH273" s="71" t="str">
        <f t="shared" si="192"/>
        <v/>
      </c>
      <c r="AI273" s="71" t="str">
        <f t="shared" si="193"/>
        <v/>
      </c>
      <c r="AJ273" s="71" t="str">
        <f t="shared" si="194"/>
        <v/>
      </c>
      <c r="AK273" s="71" t="str">
        <f t="shared" si="195"/>
        <v/>
      </c>
      <c r="AL273" s="71" t="str">
        <f t="shared" si="196"/>
        <v/>
      </c>
      <c r="AM273" s="78" t="str">
        <f t="shared" si="197"/>
        <v/>
      </c>
      <c r="AN273" s="75" t="str">
        <f t="shared" si="198"/>
        <v/>
      </c>
      <c r="AO273" s="71" t="str">
        <f t="shared" si="199"/>
        <v/>
      </c>
      <c r="AP273" s="71" t="str">
        <f t="shared" si="200"/>
        <v/>
      </c>
      <c r="AQ273" s="71" t="str">
        <f t="shared" si="201"/>
        <v/>
      </c>
      <c r="AR273" s="71" t="str">
        <f t="shared" si="202"/>
        <v/>
      </c>
      <c r="AS273" s="71" t="str">
        <f t="shared" si="203"/>
        <v/>
      </c>
      <c r="AT273" s="71" t="str">
        <f t="shared" si="204"/>
        <v/>
      </c>
      <c r="AU273" s="76" t="str">
        <f t="shared" si="205"/>
        <v/>
      </c>
      <c r="BF273" s="141">
        <v>12072</v>
      </c>
      <c r="BG273" s="142" t="s">
        <v>3174</v>
      </c>
      <c r="BH273" s="141" t="s">
        <v>478</v>
      </c>
      <c r="BI273" s="141" t="s">
        <v>177</v>
      </c>
      <c r="BJ273" s="141" t="s">
        <v>3175</v>
      </c>
      <c r="BK273" s="141" t="s">
        <v>3176</v>
      </c>
      <c r="BL273" s="141" t="s">
        <v>3177</v>
      </c>
      <c r="BM273" s="141">
        <v>47.815119444113201</v>
      </c>
      <c r="BN273" s="141">
        <v>-69.538376304311896</v>
      </c>
      <c r="BO273" s="141">
        <v>1976</v>
      </c>
      <c r="BP273" s="143" t="s">
        <v>24088</v>
      </c>
      <c r="BQ273" s="143" t="s">
        <v>17560</v>
      </c>
    </row>
    <row r="274" spans="1:69" ht="38.25" customHeight="1" x14ac:dyDescent="0.25">
      <c r="A274" s="1" t="str">
        <f t="shared" si="206"/>
        <v/>
      </c>
      <c r="B274" s="32" t="str">
        <f t="shared" si="207"/>
        <v/>
      </c>
      <c r="C274" s="25" t="str">
        <f t="shared" si="208"/>
        <v/>
      </c>
      <c r="D274" s="25" t="str">
        <f t="shared" si="209"/>
        <v/>
      </c>
      <c r="E274" s="25" t="str">
        <f t="shared" si="210"/>
        <v/>
      </c>
      <c r="F274" s="25" t="str">
        <f t="shared" si="211"/>
        <v/>
      </c>
      <c r="G274" s="108" t="str">
        <f t="shared" si="212"/>
        <v/>
      </c>
      <c r="H274" s="108" t="str">
        <f t="shared" si="213"/>
        <v/>
      </c>
      <c r="I274" s="112" t="str">
        <f t="shared" si="214"/>
        <v/>
      </c>
      <c r="J274" s="112"/>
      <c r="K274" s="112"/>
      <c r="L274" s="113"/>
      <c r="M274" s="113"/>
      <c r="N274" s="224" t="str">
        <f t="shared" si="215"/>
        <v/>
      </c>
      <c r="O274" s="225" t="str">
        <f t="shared" si="216"/>
        <v/>
      </c>
      <c r="Q274" s="6">
        <v>272</v>
      </c>
      <c r="R274" s="47" t="str">
        <f t="shared" si="179"/>
        <v>-272</v>
      </c>
      <c r="S274" s="6"/>
      <c r="T274" s="48" t="str">
        <f t="shared" si="180"/>
        <v/>
      </c>
      <c r="U274" s="49" t="str">
        <f t="shared" si="181"/>
        <v/>
      </c>
      <c r="W274" s="51"/>
      <c r="X274" s="75" t="str">
        <f t="shared" si="182"/>
        <v/>
      </c>
      <c r="Y274" s="71" t="str">
        <f t="shared" si="183"/>
        <v/>
      </c>
      <c r="Z274" s="71" t="str">
        <f t="shared" si="184"/>
        <v/>
      </c>
      <c r="AA274" s="71" t="str">
        <f t="shared" si="185"/>
        <v/>
      </c>
      <c r="AB274" s="71" t="str">
        <f t="shared" si="186"/>
        <v/>
      </c>
      <c r="AC274" s="71" t="str">
        <f t="shared" si="187"/>
        <v/>
      </c>
      <c r="AD274" s="71" t="str">
        <f t="shared" si="188"/>
        <v/>
      </c>
      <c r="AE274" s="78" t="str">
        <f t="shared" si="189"/>
        <v/>
      </c>
      <c r="AF274" s="75" t="str">
        <f t="shared" si="190"/>
        <v/>
      </c>
      <c r="AG274" s="71" t="str">
        <f t="shared" si="191"/>
        <v/>
      </c>
      <c r="AH274" s="71" t="str">
        <f t="shared" si="192"/>
        <v/>
      </c>
      <c r="AI274" s="71" t="str">
        <f t="shared" si="193"/>
        <v/>
      </c>
      <c r="AJ274" s="71" t="str">
        <f t="shared" si="194"/>
        <v/>
      </c>
      <c r="AK274" s="71" t="str">
        <f t="shared" si="195"/>
        <v/>
      </c>
      <c r="AL274" s="71" t="str">
        <f t="shared" si="196"/>
        <v/>
      </c>
      <c r="AM274" s="78" t="str">
        <f t="shared" si="197"/>
        <v/>
      </c>
      <c r="AN274" s="75" t="str">
        <f t="shared" si="198"/>
        <v/>
      </c>
      <c r="AO274" s="71" t="str">
        <f t="shared" si="199"/>
        <v/>
      </c>
      <c r="AP274" s="71" t="str">
        <f t="shared" si="200"/>
        <v/>
      </c>
      <c r="AQ274" s="71" t="str">
        <f t="shared" si="201"/>
        <v/>
      </c>
      <c r="AR274" s="71" t="str">
        <f t="shared" si="202"/>
        <v/>
      </c>
      <c r="AS274" s="71" t="str">
        <f t="shared" si="203"/>
        <v/>
      </c>
      <c r="AT274" s="71" t="str">
        <f t="shared" si="204"/>
        <v/>
      </c>
      <c r="AU274" s="76" t="str">
        <f t="shared" si="205"/>
        <v/>
      </c>
      <c r="BF274" s="141">
        <v>12072</v>
      </c>
      <c r="BG274" s="142" t="s">
        <v>3178</v>
      </c>
      <c r="BH274" s="141" t="s">
        <v>180</v>
      </c>
      <c r="BI274" s="141" t="s">
        <v>191</v>
      </c>
      <c r="BJ274" s="141" t="s">
        <v>3179</v>
      </c>
      <c r="BK274" s="141" t="s">
        <v>3180</v>
      </c>
      <c r="BL274" s="141" t="s">
        <v>3181</v>
      </c>
      <c r="BM274" s="141">
        <v>47.834776792767897</v>
      </c>
      <c r="BN274" s="141">
        <v>-69.536650493440902</v>
      </c>
      <c r="BO274" s="141">
        <v>1986</v>
      </c>
      <c r="BP274" s="143" t="s">
        <v>487</v>
      </c>
      <c r="BQ274" s="143" t="s">
        <v>17560</v>
      </c>
    </row>
    <row r="275" spans="1:69" ht="38.25" customHeight="1" x14ac:dyDescent="0.25">
      <c r="A275" s="1" t="str">
        <f t="shared" si="206"/>
        <v/>
      </c>
      <c r="B275" s="32" t="str">
        <f t="shared" si="207"/>
        <v/>
      </c>
      <c r="C275" s="25" t="str">
        <f t="shared" si="208"/>
        <v/>
      </c>
      <c r="D275" s="25" t="str">
        <f t="shared" si="209"/>
        <v/>
      </c>
      <c r="E275" s="25" t="str">
        <f t="shared" si="210"/>
        <v/>
      </c>
      <c r="F275" s="25" t="str">
        <f t="shared" si="211"/>
        <v/>
      </c>
      <c r="G275" s="108" t="str">
        <f t="shared" si="212"/>
        <v/>
      </c>
      <c r="H275" s="108" t="str">
        <f t="shared" si="213"/>
        <v/>
      </c>
      <c r="I275" s="112" t="str">
        <f t="shared" si="214"/>
        <v/>
      </c>
      <c r="J275" s="112"/>
      <c r="K275" s="112"/>
      <c r="L275" s="113"/>
      <c r="M275" s="113"/>
      <c r="N275" s="224" t="str">
        <f t="shared" si="215"/>
        <v/>
      </c>
      <c r="O275" s="225" t="str">
        <f t="shared" si="216"/>
        <v/>
      </c>
      <c r="Q275" s="6">
        <v>273</v>
      </c>
      <c r="R275" s="47" t="str">
        <f t="shared" si="179"/>
        <v>-273</v>
      </c>
      <c r="S275" s="6"/>
      <c r="T275" s="48" t="str">
        <f t="shared" si="180"/>
        <v/>
      </c>
      <c r="U275" s="49" t="str">
        <f t="shared" si="181"/>
        <v/>
      </c>
      <c r="W275" s="51"/>
      <c r="X275" s="75" t="str">
        <f t="shared" si="182"/>
        <v/>
      </c>
      <c r="Y275" s="71" t="str">
        <f t="shared" si="183"/>
        <v/>
      </c>
      <c r="Z275" s="71" t="str">
        <f t="shared" si="184"/>
        <v/>
      </c>
      <c r="AA275" s="71" t="str">
        <f t="shared" si="185"/>
        <v/>
      </c>
      <c r="AB275" s="71" t="str">
        <f t="shared" si="186"/>
        <v/>
      </c>
      <c r="AC275" s="71" t="str">
        <f t="shared" si="187"/>
        <v/>
      </c>
      <c r="AD275" s="71" t="str">
        <f t="shared" si="188"/>
        <v/>
      </c>
      <c r="AE275" s="78" t="str">
        <f t="shared" si="189"/>
        <v/>
      </c>
      <c r="AF275" s="75" t="str">
        <f t="shared" si="190"/>
        <v/>
      </c>
      <c r="AG275" s="71" t="str">
        <f t="shared" si="191"/>
        <v/>
      </c>
      <c r="AH275" s="71" t="str">
        <f t="shared" si="192"/>
        <v/>
      </c>
      <c r="AI275" s="71" t="str">
        <f t="shared" si="193"/>
        <v/>
      </c>
      <c r="AJ275" s="71" t="str">
        <f t="shared" si="194"/>
        <v/>
      </c>
      <c r="AK275" s="71" t="str">
        <f t="shared" si="195"/>
        <v/>
      </c>
      <c r="AL275" s="71" t="str">
        <f t="shared" si="196"/>
        <v/>
      </c>
      <c r="AM275" s="78" t="str">
        <f t="shared" si="197"/>
        <v/>
      </c>
      <c r="AN275" s="75" t="str">
        <f t="shared" si="198"/>
        <v/>
      </c>
      <c r="AO275" s="71" t="str">
        <f t="shared" si="199"/>
        <v/>
      </c>
      <c r="AP275" s="71" t="str">
        <f t="shared" si="200"/>
        <v/>
      </c>
      <c r="AQ275" s="71" t="str">
        <f t="shared" si="201"/>
        <v/>
      </c>
      <c r="AR275" s="71" t="str">
        <f t="shared" si="202"/>
        <v/>
      </c>
      <c r="AS275" s="71" t="str">
        <f t="shared" si="203"/>
        <v/>
      </c>
      <c r="AT275" s="71" t="str">
        <f t="shared" si="204"/>
        <v/>
      </c>
      <c r="AU275" s="76" t="str">
        <f t="shared" si="205"/>
        <v/>
      </c>
      <c r="BF275" s="141">
        <v>13073</v>
      </c>
      <c r="BG275" s="142" t="s">
        <v>3375</v>
      </c>
      <c r="BH275" s="141" t="s">
        <v>180</v>
      </c>
      <c r="BI275" s="141" t="s">
        <v>191</v>
      </c>
      <c r="BJ275" s="141"/>
      <c r="BK275" s="141" t="s">
        <v>3376</v>
      </c>
      <c r="BL275" s="141" t="s">
        <v>3377</v>
      </c>
      <c r="BM275" s="141">
        <v>47.618842341747502</v>
      </c>
      <c r="BN275" s="141">
        <v>-68.812125447926505</v>
      </c>
      <c r="BO275" s="141">
        <v>1982</v>
      </c>
      <c r="BP275" s="143" t="s">
        <v>24121</v>
      </c>
      <c r="BQ275" s="143" t="s">
        <v>17560</v>
      </c>
    </row>
    <row r="276" spans="1:69" ht="38.25" customHeight="1" x14ac:dyDescent="0.25">
      <c r="A276" s="1" t="str">
        <f t="shared" si="206"/>
        <v/>
      </c>
      <c r="B276" s="32" t="str">
        <f t="shared" si="207"/>
        <v/>
      </c>
      <c r="C276" s="25" t="str">
        <f t="shared" si="208"/>
        <v/>
      </c>
      <c r="D276" s="25" t="str">
        <f t="shared" si="209"/>
        <v/>
      </c>
      <c r="E276" s="25" t="str">
        <f t="shared" si="210"/>
        <v/>
      </c>
      <c r="F276" s="25" t="str">
        <f t="shared" si="211"/>
        <v/>
      </c>
      <c r="G276" s="108" t="str">
        <f t="shared" si="212"/>
        <v/>
      </c>
      <c r="H276" s="108" t="str">
        <f t="shared" si="213"/>
        <v/>
      </c>
      <c r="I276" s="112" t="str">
        <f t="shared" si="214"/>
        <v/>
      </c>
      <c r="J276" s="112"/>
      <c r="K276" s="112"/>
      <c r="L276" s="113"/>
      <c r="M276" s="113"/>
      <c r="N276" s="224" t="str">
        <f t="shared" si="215"/>
        <v/>
      </c>
      <c r="O276" s="225" t="str">
        <f t="shared" si="216"/>
        <v/>
      </c>
      <c r="Q276" s="6">
        <v>274</v>
      </c>
      <c r="R276" s="47" t="str">
        <f t="shared" si="179"/>
        <v>-274</v>
      </c>
      <c r="S276" s="6"/>
      <c r="T276" s="48" t="str">
        <f t="shared" si="180"/>
        <v/>
      </c>
      <c r="U276" s="49" t="str">
        <f t="shared" si="181"/>
        <v/>
      </c>
      <c r="W276" s="51"/>
      <c r="X276" s="75" t="str">
        <f t="shared" si="182"/>
        <v/>
      </c>
      <c r="Y276" s="71" t="str">
        <f t="shared" si="183"/>
        <v/>
      </c>
      <c r="Z276" s="71" t="str">
        <f t="shared" si="184"/>
        <v/>
      </c>
      <c r="AA276" s="71" t="str">
        <f t="shared" si="185"/>
        <v/>
      </c>
      <c r="AB276" s="71" t="str">
        <f t="shared" si="186"/>
        <v/>
      </c>
      <c r="AC276" s="71" t="str">
        <f t="shared" si="187"/>
        <v/>
      </c>
      <c r="AD276" s="71" t="str">
        <f t="shared" si="188"/>
        <v/>
      </c>
      <c r="AE276" s="78" t="str">
        <f t="shared" si="189"/>
        <v/>
      </c>
      <c r="AF276" s="75" t="str">
        <f t="shared" si="190"/>
        <v/>
      </c>
      <c r="AG276" s="71" t="str">
        <f t="shared" si="191"/>
        <v/>
      </c>
      <c r="AH276" s="71" t="str">
        <f t="shared" si="192"/>
        <v/>
      </c>
      <c r="AI276" s="71" t="str">
        <f t="shared" si="193"/>
        <v/>
      </c>
      <c r="AJ276" s="71" t="str">
        <f t="shared" si="194"/>
        <v/>
      </c>
      <c r="AK276" s="71" t="str">
        <f t="shared" si="195"/>
        <v/>
      </c>
      <c r="AL276" s="71" t="str">
        <f t="shared" si="196"/>
        <v/>
      </c>
      <c r="AM276" s="78" t="str">
        <f t="shared" si="197"/>
        <v/>
      </c>
      <c r="AN276" s="75" t="str">
        <f t="shared" si="198"/>
        <v/>
      </c>
      <c r="AO276" s="71" t="str">
        <f t="shared" si="199"/>
        <v/>
      </c>
      <c r="AP276" s="71" t="str">
        <f t="shared" si="200"/>
        <v/>
      </c>
      <c r="AQ276" s="71" t="str">
        <f t="shared" si="201"/>
        <v/>
      </c>
      <c r="AR276" s="71" t="str">
        <f t="shared" si="202"/>
        <v/>
      </c>
      <c r="AS276" s="71" t="str">
        <f t="shared" si="203"/>
        <v/>
      </c>
      <c r="AT276" s="71" t="str">
        <f t="shared" si="204"/>
        <v/>
      </c>
      <c r="AU276" s="76" t="str">
        <f t="shared" si="205"/>
        <v/>
      </c>
      <c r="BF276" s="141">
        <v>13073</v>
      </c>
      <c r="BG276" s="142" t="s">
        <v>3378</v>
      </c>
      <c r="BH276" s="141" t="s">
        <v>478</v>
      </c>
      <c r="BI276" s="141" t="s">
        <v>176</v>
      </c>
      <c r="BJ276" s="141"/>
      <c r="BK276" s="141" t="s">
        <v>2278</v>
      </c>
      <c r="BL276" s="141" t="s">
        <v>3379</v>
      </c>
      <c r="BM276" s="141">
        <v>47.616249023525398</v>
      </c>
      <c r="BN276" s="141">
        <v>-68.7965401471197</v>
      </c>
      <c r="BO276" s="141">
        <v>1970</v>
      </c>
      <c r="BP276" s="143" t="s">
        <v>24123</v>
      </c>
      <c r="BQ276" s="143" t="s">
        <v>17560</v>
      </c>
    </row>
    <row r="277" spans="1:69" ht="38.25" customHeight="1" x14ac:dyDescent="0.25">
      <c r="A277" s="1" t="str">
        <f t="shared" si="206"/>
        <v/>
      </c>
      <c r="B277" s="32" t="str">
        <f t="shared" si="207"/>
        <v/>
      </c>
      <c r="C277" s="25" t="str">
        <f t="shared" si="208"/>
        <v/>
      </c>
      <c r="D277" s="25" t="str">
        <f t="shared" si="209"/>
        <v/>
      </c>
      <c r="E277" s="25" t="str">
        <f t="shared" si="210"/>
        <v/>
      </c>
      <c r="F277" s="25" t="str">
        <f t="shared" si="211"/>
        <v/>
      </c>
      <c r="G277" s="108" t="str">
        <f t="shared" si="212"/>
        <v/>
      </c>
      <c r="H277" s="108" t="str">
        <f t="shared" si="213"/>
        <v/>
      </c>
      <c r="I277" s="112" t="str">
        <f t="shared" si="214"/>
        <v/>
      </c>
      <c r="J277" s="112"/>
      <c r="K277" s="112"/>
      <c r="L277" s="113"/>
      <c r="M277" s="113"/>
      <c r="N277" s="224" t="str">
        <f t="shared" si="215"/>
        <v/>
      </c>
      <c r="O277" s="225" t="str">
        <f t="shared" si="216"/>
        <v/>
      </c>
      <c r="Q277" s="6">
        <v>275</v>
      </c>
      <c r="R277" s="47" t="str">
        <f t="shared" si="179"/>
        <v>-275</v>
      </c>
      <c r="S277" s="6"/>
      <c r="T277" s="48" t="str">
        <f t="shared" si="180"/>
        <v/>
      </c>
      <c r="U277" s="49" t="str">
        <f t="shared" si="181"/>
        <v/>
      </c>
      <c r="W277" s="51"/>
      <c r="X277" s="75" t="str">
        <f t="shared" si="182"/>
        <v/>
      </c>
      <c r="Y277" s="71" t="str">
        <f t="shared" si="183"/>
        <v/>
      </c>
      <c r="Z277" s="71" t="str">
        <f t="shared" si="184"/>
        <v/>
      </c>
      <c r="AA277" s="71" t="str">
        <f t="shared" si="185"/>
        <v/>
      </c>
      <c r="AB277" s="71" t="str">
        <f t="shared" si="186"/>
        <v/>
      </c>
      <c r="AC277" s="71" t="str">
        <f t="shared" si="187"/>
        <v/>
      </c>
      <c r="AD277" s="71" t="str">
        <f t="shared" si="188"/>
        <v/>
      </c>
      <c r="AE277" s="78" t="str">
        <f t="shared" si="189"/>
        <v/>
      </c>
      <c r="AF277" s="75" t="str">
        <f t="shared" si="190"/>
        <v/>
      </c>
      <c r="AG277" s="71" t="str">
        <f t="shared" si="191"/>
        <v/>
      </c>
      <c r="AH277" s="71" t="str">
        <f t="shared" si="192"/>
        <v/>
      </c>
      <c r="AI277" s="71" t="str">
        <f t="shared" si="193"/>
        <v/>
      </c>
      <c r="AJ277" s="71" t="str">
        <f t="shared" si="194"/>
        <v/>
      </c>
      <c r="AK277" s="71" t="str">
        <f t="shared" si="195"/>
        <v/>
      </c>
      <c r="AL277" s="71" t="str">
        <f t="shared" si="196"/>
        <v/>
      </c>
      <c r="AM277" s="78" t="str">
        <f t="shared" si="197"/>
        <v/>
      </c>
      <c r="AN277" s="75" t="str">
        <f t="shared" si="198"/>
        <v/>
      </c>
      <c r="AO277" s="71" t="str">
        <f t="shared" si="199"/>
        <v/>
      </c>
      <c r="AP277" s="71" t="str">
        <f t="shared" si="200"/>
        <v/>
      </c>
      <c r="AQ277" s="71" t="str">
        <f t="shared" si="201"/>
        <v/>
      </c>
      <c r="AR277" s="71" t="str">
        <f t="shared" si="202"/>
        <v/>
      </c>
      <c r="AS277" s="71" t="str">
        <f t="shared" si="203"/>
        <v/>
      </c>
      <c r="AT277" s="71" t="str">
        <f t="shared" si="204"/>
        <v/>
      </c>
      <c r="AU277" s="76" t="str">
        <f t="shared" si="205"/>
        <v/>
      </c>
      <c r="BF277" s="141">
        <v>13095</v>
      </c>
      <c r="BG277" s="142" t="s">
        <v>3404</v>
      </c>
      <c r="BH277" s="141" t="s">
        <v>180</v>
      </c>
      <c r="BI277" s="141" t="s">
        <v>191</v>
      </c>
      <c r="BJ277" s="141" t="s">
        <v>3074</v>
      </c>
      <c r="BK277" s="141" t="s">
        <v>3405</v>
      </c>
      <c r="BL277" s="141" t="s">
        <v>2063</v>
      </c>
      <c r="BM277" s="141">
        <v>47.461646291189602</v>
      </c>
      <c r="BN277" s="141">
        <v>-69.244694904905998</v>
      </c>
      <c r="BO277" s="141">
        <v>1974</v>
      </c>
      <c r="BP277" s="143"/>
      <c r="BQ277" s="143" t="s">
        <v>17560</v>
      </c>
    </row>
    <row r="278" spans="1:69" ht="38.25" customHeight="1" x14ac:dyDescent="0.25">
      <c r="A278" s="1" t="str">
        <f t="shared" si="206"/>
        <v/>
      </c>
      <c r="B278" s="32" t="str">
        <f t="shared" si="207"/>
        <v/>
      </c>
      <c r="C278" s="25" t="str">
        <f t="shared" si="208"/>
        <v/>
      </c>
      <c r="D278" s="25" t="str">
        <f t="shared" si="209"/>
        <v/>
      </c>
      <c r="E278" s="25" t="str">
        <f t="shared" si="210"/>
        <v/>
      </c>
      <c r="F278" s="25" t="str">
        <f t="shared" si="211"/>
        <v/>
      </c>
      <c r="G278" s="108" t="str">
        <f t="shared" si="212"/>
        <v/>
      </c>
      <c r="H278" s="108" t="str">
        <f t="shared" si="213"/>
        <v/>
      </c>
      <c r="I278" s="112" t="str">
        <f t="shared" si="214"/>
        <v/>
      </c>
      <c r="J278" s="112"/>
      <c r="K278" s="112"/>
      <c r="L278" s="113"/>
      <c r="M278" s="113"/>
      <c r="N278" s="224" t="str">
        <f t="shared" si="215"/>
        <v/>
      </c>
      <c r="O278" s="225" t="str">
        <f t="shared" si="216"/>
        <v/>
      </c>
      <c r="Q278" s="6">
        <v>276</v>
      </c>
      <c r="R278" s="47" t="str">
        <f t="shared" si="179"/>
        <v>-276</v>
      </c>
      <c r="S278" s="6"/>
      <c r="T278" s="48" t="str">
        <f t="shared" si="180"/>
        <v/>
      </c>
      <c r="U278" s="49" t="str">
        <f t="shared" si="181"/>
        <v/>
      </c>
      <c r="W278" s="51"/>
      <c r="X278" s="75" t="str">
        <f t="shared" si="182"/>
        <v/>
      </c>
      <c r="Y278" s="71" t="str">
        <f t="shared" si="183"/>
        <v/>
      </c>
      <c r="Z278" s="71" t="str">
        <f t="shared" si="184"/>
        <v/>
      </c>
      <c r="AA278" s="71" t="str">
        <f t="shared" si="185"/>
        <v/>
      </c>
      <c r="AB278" s="71" t="str">
        <f t="shared" si="186"/>
        <v/>
      </c>
      <c r="AC278" s="71" t="str">
        <f t="shared" si="187"/>
        <v/>
      </c>
      <c r="AD278" s="71" t="str">
        <f t="shared" si="188"/>
        <v/>
      </c>
      <c r="AE278" s="78" t="str">
        <f t="shared" si="189"/>
        <v/>
      </c>
      <c r="AF278" s="75" t="str">
        <f t="shared" si="190"/>
        <v/>
      </c>
      <c r="AG278" s="71" t="str">
        <f t="shared" si="191"/>
        <v/>
      </c>
      <c r="AH278" s="71" t="str">
        <f t="shared" si="192"/>
        <v/>
      </c>
      <c r="AI278" s="71" t="str">
        <f t="shared" si="193"/>
        <v/>
      </c>
      <c r="AJ278" s="71" t="str">
        <f t="shared" si="194"/>
        <v/>
      </c>
      <c r="AK278" s="71" t="str">
        <f t="shared" si="195"/>
        <v/>
      </c>
      <c r="AL278" s="71" t="str">
        <f t="shared" si="196"/>
        <v/>
      </c>
      <c r="AM278" s="78" t="str">
        <f t="shared" si="197"/>
        <v/>
      </c>
      <c r="AN278" s="75" t="str">
        <f t="shared" si="198"/>
        <v/>
      </c>
      <c r="AO278" s="71" t="str">
        <f t="shared" si="199"/>
        <v/>
      </c>
      <c r="AP278" s="71" t="str">
        <f t="shared" si="200"/>
        <v/>
      </c>
      <c r="AQ278" s="71" t="str">
        <f t="shared" si="201"/>
        <v/>
      </c>
      <c r="AR278" s="71" t="str">
        <f t="shared" si="202"/>
        <v/>
      </c>
      <c r="AS278" s="71" t="str">
        <f t="shared" si="203"/>
        <v/>
      </c>
      <c r="AT278" s="71" t="str">
        <f t="shared" si="204"/>
        <v/>
      </c>
      <c r="AU278" s="76" t="str">
        <f t="shared" si="205"/>
        <v/>
      </c>
      <c r="BF278" s="141">
        <v>13095</v>
      </c>
      <c r="BG278" s="142" t="s">
        <v>3051</v>
      </c>
      <c r="BH278" s="141" t="s">
        <v>478</v>
      </c>
      <c r="BI278" s="141" t="s">
        <v>186</v>
      </c>
      <c r="BJ278" s="141" t="s">
        <v>191</v>
      </c>
      <c r="BK278" s="141" t="s">
        <v>3052</v>
      </c>
      <c r="BL278" s="141" t="s">
        <v>3053</v>
      </c>
      <c r="BM278" s="141">
        <v>47.4875163762906</v>
      </c>
      <c r="BN278" s="141">
        <v>-69.282910415005006</v>
      </c>
      <c r="BO278" s="141">
        <v>1974</v>
      </c>
      <c r="BP278" s="143"/>
      <c r="BQ278" s="143" t="s">
        <v>17560</v>
      </c>
    </row>
    <row r="279" spans="1:69" ht="38.25" customHeight="1" x14ac:dyDescent="0.25">
      <c r="A279" s="1" t="str">
        <f t="shared" si="206"/>
        <v/>
      </c>
      <c r="B279" s="32" t="str">
        <f t="shared" si="207"/>
        <v/>
      </c>
      <c r="C279" s="25" t="str">
        <f t="shared" si="208"/>
        <v/>
      </c>
      <c r="D279" s="25" t="str">
        <f t="shared" si="209"/>
        <v/>
      </c>
      <c r="E279" s="25" t="str">
        <f t="shared" si="210"/>
        <v/>
      </c>
      <c r="F279" s="25" t="str">
        <f t="shared" si="211"/>
        <v/>
      </c>
      <c r="G279" s="108" t="str">
        <f t="shared" si="212"/>
        <v/>
      </c>
      <c r="H279" s="108" t="str">
        <f t="shared" si="213"/>
        <v/>
      </c>
      <c r="I279" s="112" t="str">
        <f t="shared" si="214"/>
        <v/>
      </c>
      <c r="J279" s="112"/>
      <c r="K279" s="112"/>
      <c r="L279" s="113"/>
      <c r="M279" s="113"/>
      <c r="N279" s="224" t="str">
        <f t="shared" si="215"/>
        <v/>
      </c>
      <c r="O279" s="225" t="str">
        <f t="shared" si="216"/>
        <v/>
      </c>
      <c r="Q279" s="6">
        <v>277</v>
      </c>
      <c r="R279" s="47" t="str">
        <f t="shared" si="179"/>
        <v>-277</v>
      </c>
      <c r="S279" s="6"/>
      <c r="T279" s="48" t="str">
        <f t="shared" si="180"/>
        <v/>
      </c>
      <c r="U279" s="49" t="str">
        <f t="shared" si="181"/>
        <v/>
      </c>
      <c r="W279" s="51"/>
      <c r="X279" s="75" t="str">
        <f t="shared" si="182"/>
        <v/>
      </c>
      <c r="Y279" s="71" t="str">
        <f t="shared" si="183"/>
        <v/>
      </c>
      <c r="Z279" s="71" t="str">
        <f t="shared" si="184"/>
        <v/>
      </c>
      <c r="AA279" s="71" t="str">
        <f t="shared" si="185"/>
        <v/>
      </c>
      <c r="AB279" s="71" t="str">
        <f t="shared" si="186"/>
        <v/>
      </c>
      <c r="AC279" s="71" t="str">
        <f t="shared" si="187"/>
        <v/>
      </c>
      <c r="AD279" s="71" t="str">
        <f t="shared" si="188"/>
        <v/>
      </c>
      <c r="AE279" s="78" t="str">
        <f t="shared" si="189"/>
        <v/>
      </c>
      <c r="AF279" s="75" t="str">
        <f t="shared" si="190"/>
        <v/>
      </c>
      <c r="AG279" s="71" t="str">
        <f t="shared" si="191"/>
        <v/>
      </c>
      <c r="AH279" s="71" t="str">
        <f t="shared" si="192"/>
        <v/>
      </c>
      <c r="AI279" s="71" t="str">
        <f t="shared" si="193"/>
        <v/>
      </c>
      <c r="AJ279" s="71" t="str">
        <f t="shared" si="194"/>
        <v/>
      </c>
      <c r="AK279" s="71" t="str">
        <f t="shared" si="195"/>
        <v/>
      </c>
      <c r="AL279" s="71" t="str">
        <f t="shared" si="196"/>
        <v/>
      </c>
      <c r="AM279" s="78" t="str">
        <f t="shared" si="197"/>
        <v/>
      </c>
      <c r="AN279" s="75" t="str">
        <f t="shared" si="198"/>
        <v/>
      </c>
      <c r="AO279" s="71" t="str">
        <f t="shared" si="199"/>
        <v/>
      </c>
      <c r="AP279" s="71" t="str">
        <f t="shared" si="200"/>
        <v/>
      </c>
      <c r="AQ279" s="71" t="str">
        <f t="shared" si="201"/>
        <v/>
      </c>
      <c r="AR279" s="71" t="str">
        <f t="shared" si="202"/>
        <v/>
      </c>
      <c r="AS279" s="71" t="str">
        <f t="shared" si="203"/>
        <v/>
      </c>
      <c r="AT279" s="71" t="str">
        <f t="shared" si="204"/>
        <v/>
      </c>
      <c r="AU279" s="76" t="str">
        <f t="shared" si="205"/>
        <v/>
      </c>
      <c r="BF279" s="141">
        <v>13095</v>
      </c>
      <c r="BG279" s="142" t="s">
        <v>3054</v>
      </c>
      <c r="BH279" s="141" t="s">
        <v>180</v>
      </c>
      <c r="BI279" s="141" t="s">
        <v>191</v>
      </c>
      <c r="BJ279" s="141" t="s">
        <v>3055</v>
      </c>
      <c r="BK279" s="141" t="s">
        <v>3056</v>
      </c>
      <c r="BL279" s="141" t="s">
        <v>2063</v>
      </c>
      <c r="BM279" s="141">
        <v>47.4607460963622</v>
      </c>
      <c r="BN279" s="141">
        <v>-69.1789394271417</v>
      </c>
      <c r="BO279" s="141">
        <v>1974</v>
      </c>
      <c r="BP279" s="143"/>
      <c r="BQ279" s="143" t="s">
        <v>17560</v>
      </c>
    </row>
    <row r="280" spans="1:69" ht="38.25" customHeight="1" x14ac:dyDescent="0.25">
      <c r="A280" s="1" t="str">
        <f t="shared" si="206"/>
        <v/>
      </c>
      <c r="B280" s="32" t="str">
        <f t="shared" si="207"/>
        <v/>
      </c>
      <c r="C280" s="25" t="str">
        <f t="shared" si="208"/>
        <v/>
      </c>
      <c r="D280" s="25" t="str">
        <f t="shared" si="209"/>
        <v/>
      </c>
      <c r="E280" s="25" t="str">
        <f t="shared" si="210"/>
        <v/>
      </c>
      <c r="F280" s="25" t="str">
        <f t="shared" si="211"/>
        <v/>
      </c>
      <c r="G280" s="108" t="str">
        <f t="shared" si="212"/>
        <v/>
      </c>
      <c r="H280" s="108" t="str">
        <f t="shared" si="213"/>
        <v/>
      </c>
      <c r="I280" s="112" t="str">
        <f t="shared" si="214"/>
        <v/>
      </c>
      <c r="J280" s="112"/>
      <c r="K280" s="112"/>
      <c r="L280" s="113"/>
      <c r="M280" s="113"/>
      <c r="N280" s="224" t="str">
        <f t="shared" si="215"/>
        <v/>
      </c>
      <c r="O280" s="225" t="str">
        <f t="shared" si="216"/>
        <v/>
      </c>
      <c r="Q280" s="6">
        <v>278</v>
      </c>
      <c r="R280" s="47" t="str">
        <f t="shared" si="179"/>
        <v>-278</v>
      </c>
      <c r="S280" s="6"/>
      <c r="T280" s="48" t="str">
        <f t="shared" si="180"/>
        <v/>
      </c>
      <c r="U280" s="49" t="str">
        <f t="shared" si="181"/>
        <v/>
      </c>
      <c r="W280" s="51"/>
      <c r="X280" s="75" t="str">
        <f t="shared" si="182"/>
        <v/>
      </c>
      <c r="Y280" s="71" t="str">
        <f t="shared" si="183"/>
        <v/>
      </c>
      <c r="Z280" s="71" t="str">
        <f t="shared" si="184"/>
        <v/>
      </c>
      <c r="AA280" s="71" t="str">
        <f t="shared" si="185"/>
        <v/>
      </c>
      <c r="AB280" s="71" t="str">
        <f t="shared" si="186"/>
        <v/>
      </c>
      <c r="AC280" s="71" t="str">
        <f t="shared" si="187"/>
        <v/>
      </c>
      <c r="AD280" s="71" t="str">
        <f t="shared" si="188"/>
        <v/>
      </c>
      <c r="AE280" s="78" t="str">
        <f t="shared" si="189"/>
        <v/>
      </c>
      <c r="AF280" s="75" t="str">
        <f t="shared" si="190"/>
        <v/>
      </c>
      <c r="AG280" s="71" t="str">
        <f t="shared" si="191"/>
        <v/>
      </c>
      <c r="AH280" s="71" t="str">
        <f t="shared" si="192"/>
        <v/>
      </c>
      <c r="AI280" s="71" t="str">
        <f t="shared" si="193"/>
        <v/>
      </c>
      <c r="AJ280" s="71" t="str">
        <f t="shared" si="194"/>
        <v/>
      </c>
      <c r="AK280" s="71" t="str">
        <f t="shared" si="195"/>
        <v/>
      </c>
      <c r="AL280" s="71" t="str">
        <f t="shared" si="196"/>
        <v/>
      </c>
      <c r="AM280" s="78" t="str">
        <f t="shared" si="197"/>
        <v/>
      </c>
      <c r="AN280" s="75" t="str">
        <f t="shared" si="198"/>
        <v/>
      </c>
      <c r="AO280" s="71" t="str">
        <f t="shared" si="199"/>
        <v/>
      </c>
      <c r="AP280" s="71" t="str">
        <f t="shared" si="200"/>
        <v/>
      </c>
      <c r="AQ280" s="71" t="str">
        <f t="shared" si="201"/>
        <v/>
      </c>
      <c r="AR280" s="71" t="str">
        <f t="shared" si="202"/>
        <v/>
      </c>
      <c r="AS280" s="71" t="str">
        <f t="shared" si="203"/>
        <v/>
      </c>
      <c r="AT280" s="71" t="str">
        <f t="shared" si="204"/>
        <v/>
      </c>
      <c r="AU280" s="76" t="str">
        <f t="shared" si="205"/>
        <v/>
      </c>
      <c r="BF280" s="141">
        <v>13095</v>
      </c>
      <c r="BG280" s="142" t="s">
        <v>3057</v>
      </c>
      <c r="BH280" s="141" t="s">
        <v>180</v>
      </c>
      <c r="BI280" s="141" t="s">
        <v>191</v>
      </c>
      <c r="BJ280" s="141" t="s">
        <v>3058</v>
      </c>
      <c r="BK280" s="141" t="s">
        <v>3059</v>
      </c>
      <c r="BL280" s="141" t="s">
        <v>2063</v>
      </c>
      <c r="BM280" s="141">
        <v>47.474315214670398</v>
      </c>
      <c r="BN280" s="141">
        <v>-69.257395324915095</v>
      </c>
      <c r="BO280" s="141">
        <v>1974</v>
      </c>
      <c r="BP280" s="143"/>
      <c r="BQ280" s="143" t="s">
        <v>17560</v>
      </c>
    </row>
    <row r="281" spans="1:69" ht="38.25" customHeight="1" x14ac:dyDescent="0.25">
      <c r="A281" s="1" t="str">
        <f t="shared" si="206"/>
        <v/>
      </c>
      <c r="B281" s="32" t="str">
        <f t="shared" si="207"/>
        <v/>
      </c>
      <c r="C281" s="25" t="str">
        <f t="shared" si="208"/>
        <v/>
      </c>
      <c r="D281" s="25" t="str">
        <f t="shared" si="209"/>
        <v/>
      </c>
      <c r="E281" s="25" t="str">
        <f t="shared" si="210"/>
        <v/>
      </c>
      <c r="F281" s="25" t="str">
        <f t="shared" si="211"/>
        <v/>
      </c>
      <c r="G281" s="108" t="str">
        <f t="shared" si="212"/>
        <v/>
      </c>
      <c r="H281" s="108" t="str">
        <f t="shared" si="213"/>
        <v/>
      </c>
      <c r="I281" s="112" t="str">
        <f t="shared" si="214"/>
        <v/>
      </c>
      <c r="J281" s="112"/>
      <c r="K281" s="112"/>
      <c r="L281" s="113"/>
      <c r="M281" s="113"/>
      <c r="N281" s="224" t="str">
        <f t="shared" si="215"/>
        <v/>
      </c>
      <c r="O281" s="225" t="str">
        <f t="shared" si="216"/>
        <v/>
      </c>
      <c r="Q281" s="6">
        <v>279</v>
      </c>
      <c r="R281" s="47" t="str">
        <f t="shared" si="179"/>
        <v>-279</v>
      </c>
      <c r="S281" s="6"/>
      <c r="T281" s="48" t="str">
        <f t="shared" si="180"/>
        <v/>
      </c>
      <c r="U281" s="49" t="str">
        <f t="shared" si="181"/>
        <v/>
      </c>
      <c r="W281" s="51"/>
      <c r="X281" s="75" t="str">
        <f t="shared" si="182"/>
        <v/>
      </c>
      <c r="Y281" s="71" t="str">
        <f t="shared" si="183"/>
        <v/>
      </c>
      <c r="Z281" s="71" t="str">
        <f t="shared" si="184"/>
        <v/>
      </c>
      <c r="AA281" s="71" t="str">
        <f t="shared" si="185"/>
        <v/>
      </c>
      <c r="AB281" s="71" t="str">
        <f t="shared" si="186"/>
        <v/>
      </c>
      <c r="AC281" s="71" t="str">
        <f t="shared" si="187"/>
        <v/>
      </c>
      <c r="AD281" s="71" t="str">
        <f t="shared" si="188"/>
        <v/>
      </c>
      <c r="AE281" s="78" t="str">
        <f t="shared" si="189"/>
        <v/>
      </c>
      <c r="AF281" s="75" t="str">
        <f t="shared" si="190"/>
        <v/>
      </c>
      <c r="AG281" s="71" t="str">
        <f t="shared" si="191"/>
        <v/>
      </c>
      <c r="AH281" s="71" t="str">
        <f t="shared" si="192"/>
        <v/>
      </c>
      <c r="AI281" s="71" t="str">
        <f t="shared" si="193"/>
        <v/>
      </c>
      <c r="AJ281" s="71" t="str">
        <f t="shared" si="194"/>
        <v/>
      </c>
      <c r="AK281" s="71" t="str">
        <f t="shared" si="195"/>
        <v/>
      </c>
      <c r="AL281" s="71" t="str">
        <f t="shared" si="196"/>
        <v/>
      </c>
      <c r="AM281" s="78" t="str">
        <f t="shared" si="197"/>
        <v/>
      </c>
      <c r="AN281" s="75" t="str">
        <f t="shared" si="198"/>
        <v/>
      </c>
      <c r="AO281" s="71" t="str">
        <f t="shared" si="199"/>
        <v/>
      </c>
      <c r="AP281" s="71" t="str">
        <f t="shared" si="200"/>
        <v/>
      </c>
      <c r="AQ281" s="71" t="str">
        <f t="shared" si="201"/>
        <v/>
      </c>
      <c r="AR281" s="71" t="str">
        <f t="shared" si="202"/>
        <v/>
      </c>
      <c r="AS281" s="71" t="str">
        <f t="shared" si="203"/>
        <v/>
      </c>
      <c r="AT281" s="71" t="str">
        <f t="shared" si="204"/>
        <v/>
      </c>
      <c r="AU281" s="76" t="str">
        <f t="shared" si="205"/>
        <v/>
      </c>
      <c r="BF281" s="141">
        <v>13095</v>
      </c>
      <c r="BG281" s="142" t="s">
        <v>3060</v>
      </c>
      <c r="BH281" s="141" t="s">
        <v>180</v>
      </c>
      <c r="BI281" s="141" t="s">
        <v>191</v>
      </c>
      <c r="BJ281" s="141" t="s">
        <v>1614</v>
      </c>
      <c r="BK281" s="141" t="s">
        <v>3061</v>
      </c>
      <c r="BL281" s="141" t="s">
        <v>3062</v>
      </c>
      <c r="BM281" s="141">
        <v>47.454599999999999</v>
      </c>
      <c r="BN281" s="141">
        <v>-69.157070000000004</v>
      </c>
      <c r="BO281" s="141">
        <v>1974</v>
      </c>
      <c r="BP281" s="143"/>
      <c r="BQ281" s="143" t="s">
        <v>17560</v>
      </c>
    </row>
    <row r="282" spans="1:69" ht="38.25" customHeight="1" x14ac:dyDescent="0.25">
      <c r="A282" s="1" t="str">
        <f t="shared" si="206"/>
        <v/>
      </c>
      <c r="B282" s="32" t="str">
        <f t="shared" si="207"/>
        <v/>
      </c>
      <c r="C282" s="25" t="str">
        <f t="shared" si="208"/>
        <v/>
      </c>
      <c r="D282" s="25" t="str">
        <f t="shared" si="209"/>
        <v/>
      </c>
      <c r="E282" s="25" t="str">
        <f t="shared" si="210"/>
        <v/>
      </c>
      <c r="F282" s="25" t="str">
        <f t="shared" si="211"/>
        <v/>
      </c>
      <c r="G282" s="108" t="str">
        <f t="shared" si="212"/>
        <v/>
      </c>
      <c r="H282" s="108" t="str">
        <f t="shared" si="213"/>
        <v/>
      </c>
      <c r="I282" s="112" t="str">
        <f t="shared" si="214"/>
        <v/>
      </c>
      <c r="J282" s="112"/>
      <c r="K282" s="112"/>
      <c r="L282" s="113"/>
      <c r="M282" s="113"/>
      <c r="N282" s="224" t="str">
        <f t="shared" si="215"/>
        <v/>
      </c>
      <c r="O282" s="225" t="str">
        <f t="shared" si="216"/>
        <v/>
      </c>
      <c r="Q282" s="6">
        <v>280</v>
      </c>
      <c r="R282" s="47" t="str">
        <f t="shared" si="179"/>
        <v>-280</v>
      </c>
      <c r="S282" s="6"/>
      <c r="T282" s="48" t="str">
        <f t="shared" si="180"/>
        <v/>
      </c>
      <c r="U282" s="49" t="str">
        <f t="shared" si="181"/>
        <v/>
      </c>
      <c r="W282" s="51"/>
      <c r="X282" s="75" t="str">
        <f t="shared" si="182"/>
        <v/>
      </c>
      <c r="Y282" s="71" t="str">
        <f t="shared" si="183"/>
        <v/>
      </c>
      <c r="Z282" s="71" t="str">
        <f t="shared" si="184"/>
        <v/>
      </c>
      <c r="AA282" s="71" t="str">
        <f t="shared" si="185"/>
        <v/>
      </c>
      <c r="AB282" s="71" t="str">
        <f t="shared" si="186"/>
        <v/>
      </c>
      <c r="AC282" s="71" t="str">
        <f t="shared" si="187"/>
        <v/>
      </c>
      <c r="AD282" s="71" t="str">
        <f t="shared" si="188"/>
        <v/>
      </c>
      <c r="AE282" s="78" t="str">
        <f t="shared" si="189"/>
        <v/>
      </c>
      <c r="AF282" s="75" t="str">
        <f t="shared" si="190"/>
        <v/>
      </c>
      <c r="AG282" s="71" t="str">
        <f t="shared" si="191"/>
        <v/>
      </c>
      <c r="AH282" s="71" t="str">
        <f t="shared" si="192"/>
        <v/>
      </c>
      <c r="AI282" s="71" t="str">
        <f t="shared" si="193"/>
        <v/>
      </c>
      <c r="AJ282" s="71" t="str">
        <f t="shared" si="194"/>
        <v/>
      </c>
      <c r="AK282" s="71" t="str">
        <f t="shared" si="195"/>
        <v/>
      </c>
      <c r="AL282" s="71" t="str">
        <f t="shared" si="196"/>
        <v/>
      </c>
      <c r="AM282" s="78" t="str">
        <f t="shared" si="197"/>
        <v/>
      </c>
      <c r="AN282" s="75" t="str">
        <f t="shared" si="198"/>
        <v/>
      </c>
      <c r="AO282" s="71" t="str">
        <f t="shared" si="199"/>
        <v/>
      </c>
      <c r="AP282" s="71" t="str">
        <f t="shared" si="200"/>
        <v/>
      </c>
      <c r="AQ282" s="71" t="str">
        <f t="shared" si="201"/>
        <v/>
      </c>
      <c r="AR282" s="71" t="str">
        <f t="shared" si="202"/>
        <v/>
      </c>
      <c r="AS282" s="71" t="str">
        <f t="shared" si="203"/>
        <v/>
      </c>
      <c r="AT282" s="71" t="str">
        <f t="shared" si="204"/>
        <v/>
      </c>
      <c r="AU282" s="76" t="str">
        <f t="shared" si="205"/>
        <v/>
      </c>
      <c r="BF282" s="141">
        <v>7085</v>
      </c>
      <c r="BG282" s="142" t="s">
        <v>3232</v>
      </c>
      <c r="BH282" s="141" t="s">
        <v>478</v>
      </c>
      <c r="BI282" s="141" t="s">
        <v>1268</v>
      </c>
      <c r="BJ282" s="141" t="s">
        <v>1565</v>
      </c>
      <c r="BK282" s="141"/>
      <c r="BL282" s="141" t="s">
        <v>3228</v>
      </c>
      <c r="BM282" s="141">
        <v>48.566429999999997</v>
      </c>
      <c r="BN282" s="141">
        <v>-67.686000000000007</v>
      </c>
      <c r="BO282" s="141">
        <v>1995</v>
      </c>
      <c r="BP282" s="143" t="s">
        <v>24099</v>
      </c>
      <c r="BQ282" s="143" t="s">
        <v>17560</v>
      </c>
    </row>
    <row r="283" spans="1:69" ht="38.25" customHeight="1" x14ac:dyDescent="0.25">
      <c r="A283" s="1" t="str">
        <f t="shared" si="206"/>
        <v/>
      </c>
      <c r="B283" s="32" t="str">
        <f t="shared" si="207"/>
        <v/>
      </c>
      <c r="C283" s="25" t="str">
        <f t="shared" si="208"/>
        <v/>
      </c>
      <c r="D283" s="25" t="str">
        <f t="shared" si="209"/>
        <v/>
      </c>
      <c r="E283" s="25" t="str">
        <f t="shared" si="210"/>
        <v/>
      </c>
      <c r="F283" s="25" t="str">
        <f t="shared" si="211"/>
        <v/>
      </c>
      <c r="G283" s="108" t="str">
        <f t="shared" si="212"/>
        <v/>
      </c>
      <c r="H283" s="108" t="str">
        <f t="shared" si="213"/>
        <v/>
      </c>
      <c r="I283" s="112" t="str">
        <f t="shared" si="214"/>
        <v/>
      </c>
      <c r="J283" s="112"/>
      <c r="K283" s="112"/>
      <c r="L283" s="113"/>
      <c r="M283" s="113"/>
      <c r="N283" s="224" t="str">
        <f t="shared" si="215"/>
        <v/>
      </c>
      <c r="O283" s="225" t="str">
        <f t="shared" si="216"/>
        <v/>
      </c>
      <c r="Q283" s="6">
        <v>281</v>
      </c>
      <c r="R283" s="47" t="str">
        <f t="shared" si="179"/>
        <v>-281</v>
      </c>
      <c r="S283" s="6"/>
      <c r="T283" s="48" t="str">
        <f t="shared" si="180"/>
        <v/>
      </c>
      <c r="U283" s="49" t="str">
        <f t="shared" si="181"/>
        <v/>
      </c>
      <c r="W283" s="51"/>
      <c r="X283" s="75" t="str">
        <f t="shared" si="182"/>
        <v/>
      </c>
      <c r="Y283" s="71" t="str">
        <f t="shared" si="183"/>
        <v/>
      </c>
      <c r="Z283" s="71" t="str">
        <f t="shared" si="184"/>
        <v/>
      </c>
      <c r="AA283" s="71" t="str">
        <f t="shared" si="185"/>
        <v/>
      </c>
      <c r="AB283" s="71" t="str">
        <f t="shared" si="186"/>
        <v/>
      </c>
      <c r="AC283" s="71" t="str">
        <f t="shared" si="187"/>
        <v/>
      </c>
      <c r="AD283" s="71" t="str">
        <f t="shared" si="188"/>
        <v/>
      </c>
      <c r="AE283" s="78" t="str">
        <f t="shared" si="189"/>
        <v/>
      </c>
      <c r="AF283" s="75" t="str">
        <f t="shared" si="190"/>
        <v/>
      </c>
      <c r="AG283" s="71" t="str">
        <f t="shared" si="191"/>
        <v/>
      </c>
      <c r="AH283" s="71" t="str">
        <f t="shared" si="192"/>
        <v/>
      </c>
      <c r="AI283" s="71" t="str">
        <f t="shared" si="193"/>
        <v/>
      </c>
      <c r="AJ283" s="71" t="str">
        <f t="shared" si="194"/>
        <v/>
      </c>
      <c r="AK283" s="71" t="str">
        <f t="shared" si="195"/>
        <v/>
      </c>
      <c r="AL283" s="71" t="str">
        <f t="shared" si="196"/>
        <v/>
      </c>
      <c r="AM283" s="78" t="str">
        <f t="shared" si="197"/>
        <v/>
      </c>
      <c r="AN283" s="75" t="str">
        <f t="shared" si="198"/>
        <v/>
      </c>
      <c r="AO283" s="71" t="str">
        <f t="shared" si="199"/>
        <v/>
      </c>
      <c r="AP283" s="71" t="str">
        <f t="shared" si="200"/>
        <v/>
      </c>
      <c r="AQ283" s="71" t="str">
        <f t="shared" si="201"/>
        <v/>
      </c>
      <c r="AR283" s="71" t="str">
        <f t="shared" si="202"/>
        <v/>
      </c>
      <c r="AS283" s="71" t="str">
        <f t="shared" si="203"/>
        <v/>
      </c>
      <c r="AT283" s="71" t="str">
        <f t="shared" si="204"/>
        <v/>
      </c>
      <c r="AU283" s="76" t="str">
        <f t="shared" si="205"/>
        <v/>
      </c>
      <c r="BF283" s="141">
        <v>12072</v>
      </c>
      <c r="BG283" s="142" t="s">
        <v>3182</v>
      </c>
      <c r="BH283" s="141" t="s">
        <v>180</v>
      </c>
      <c r="BI283" s="141" t="s">
        <v>191</v>
      </c>
      <c r="BJ283" s="141" t="s">
        <v>3183</v>
      </c>
      <c r="BK283" s="141" t="s">
        <v>1654</v>
      </c>
      <c r="BL283" s="141" t="s">
        <v>3184</v>
      </c>
      <c r="BM283" s="141">
        <v>47.820089166141202</v>
      </c>
      <c r="BN283" s="141">
        <v>-69.502024523802206</v>
      </c>
      <c r="BO283" s="141">
        <v>1987</v>
      </c>
      <c r="BP283" s="143" t="s">
        <v>487</v>
      </c>
      <c r="BQ283" s="143" t="s">
        <v>17560</v>
      </c>
    </row>
    <row r="284" spans="1:69" ht="38.25" customHeight="1" x14ac:dyDescent="0.25">
      <c r="A284" s="1" t="str">
        <f t="shared" si="206"/>
        <v/>
      </c>
      <c r="B284" s="32" t="str">
        <f t="shared" si="207"/>
        <v/>
      </c>
      <c r="C284" s="25" t="str">
        <f t="shared" si="208"/>
        <v/>
      </c>
      <c r="D284" s="25" t="str">
        <f t="shared" si="209"/>
        <v/>
      </c>
      <c r="E284" s="25" t="str">
        <f t="shared" si="210"/>
        <v/>
      </c>
      <c r="F284" s="25" t="str">
        <f t="shared" si="211"/>
        <v/>
      </c>
      <c r="G284" s="108" t="str">
        <f t="shared" si="212"/>
        <v/>
      </c>
      <c r="H284" s="108" t="str">
        <f t="shared" si="213"/>
        <v/>
      </c>
      <c r="I284" s="112" t="str">
        <f t="shared" si="214"/>
        <v/>
      </c>
      <c r="J284" s="112"/>
      <c r="K284" s="112"/>
      <c r="L284" s="113"/>
      <c r="M284" s="113"/>
      <c r="N284" s="224" t="str">
        <f t="shared" si="215"/>
        <v/>
      </c>
      <c r="O284" s="225" t="str">
        <f t="shared" si="216"/>
        <v/>
      </c>
      <c r="Q284" s="6">
        <v>282</v>
      </c>
      <c r="R284" s="47" t="str">
        <f t="shared" si="179"/>
        <v>-282</v>
      </c>
      <c r="S284" s="6"/>
      <c r="T284" s="48" t="str">
        <f t="shared" si="180"/>
        <v/>
      </c>
      <c r="U284" s="49" t="str">
        <f t="shared" si="181"/>
        <v/>
      </c>
      <c r="W284" s="51"/>
      <c r="X284" s="75" t="str">
        <f t="shared" si="182"/>
        <v/>
      </c>
      <c r="Y284" s="71" t="str">
        <f t="shared" si="183"/>
        <v/>
      </c>
      <c r="Z284" s="71" t="str">
        <f t="shared" si="184"/>
        <v/>
      </c>
      <c r="AA284" s="71" t="str">
        <f t="shared" si="185"/>
        <v/>
      </c>
      <c r="AB284" s="71" t="str">
        <f t="shared" si="186"/>
        <v/>
      </c>
      <c r="AC284" s="71" t="str">
        <f t="shared" si="187"/>
        <v/>
      </c>
      <c r="AD284" s="71" t="str">
        <f t="shared" si="188"/>
        <v/>
      </c>
      <c r="AE284" s="78" t="str">
        <f t="shared" si="189"/>
        <v/>
      </c>
      <c r="AF284" s="75" t="str">
        <f t="shared" si="190"/>
        <v/>
      </c>
      <c r="AG284" s="71" t="str">
        <f t="shared" si="191"/>
        <v/>
      </c>
      <c r="AH284" s="71" t="str">
        <f t="shared" si="192"/>
        <v/>
      </c>
      <c r="AI284" s="71" t="str">
        <f t="shared" si="193"/>
        <v/>
      </c>
      <c r="AJ284" s="71" t="str">
        <f t="shared" si="194"/>
        <v/>
      </c>
      <c r="AK284" s="71" t="str">
        <f t="shared" si="195"/>
        <v/>
      </c>
      <c r="AL284" s="71" t="str">
        <f t="shared" si="196"/>
        <v/>
      </c>
      <c r="AM284" s="78" t="str">
        <f t="shared" si="197"/>
        <v/>
      </c>
      <c r="AN284" s="75" t="str">
        <f t="shared" si="198"/>
        <v/>
      </c>
      <c r="AO284" s="71" t="str">
        <f t="shared" si="199"/>
        <v/>
      </c>
      <c r="AP284" s="71" t="str">
        <f t="shared" si="200"/>
        <v/>
      </c>
      <c r="AQ284" s="71" t="str">
        <f t="shared" si="201"/>
        <v/>
      </c>
      <c r="AR284" s="71" t="str">
        <f t="shared" si="202"/>
        <v/>
      </c>
      <c r="AS284" s="71" t="str">
        <f t="shared" si="203"/>
        <v/>
      </c>
      <c r="AT284" s="71" t="str">
        <f t="shared" si="204"/>
        <v/>
      </c>
      <c r="AU284" s="76" t="str">
        <f t="shared" si="205"/>
        <v/>
      </c>
      <c r="BF284" s="141">
        <v>12072</v>
      </c>
      <c r="BG284" s="142" t="s">
        <v>3185</v>
      </c>
      <c r="BH284" s="141" t="s">
        <v>180</v>
      </c>
      <c r="BI284" s="141" t="s">
        <v>178</v>
      </c>
      <c r="BJ284" s="141" t="s">
        <v>2406</v>
      </c>
      <c r="BK284" s="141" t="s">
        <v>2501</v>
      </c>
      <c r="BL284" s="141" t="s">
        <v>3158</v>
      </c>
      <c r="BM284" s="141">
        <v>47.8329611636035</v>
      </c>
      <c r="BN284" s="141">
        <v>-69.554117249306202</v>
      </c>
      <c r="BO284" s="141">
        <v>1997</v>
      </c>
      <c r="BP284" s="143" t="s">
        <v>2406</v>
      </c>
      <c r="BQ284" s="143" t="s">
        <v>17560</v>
      </c>
    </row>
    <row r="285" spans="1:69" ht="38.25" customHeight="1" x14ac:dyDescent="0.25">
      <c r="A285" s="1" t="str">
        <f t="shared" si="206"/>
        <v/>
      </c>
      <c r="B285" s="32" t="str">
        <f t="shared" si="207"/>
        <v/>
      </c>
      <c r="C285" s="25" t="str">
        <f t="shared" si="208"/>
        <v/>
      </c>
      <c r="D285" s="25" t="str">
        <f t="shared" si="209"/>
        <v/>
      </c>
      <c r="E285" s="25" t="str">
        <f t="shared" si="210"/>
        <v/>
      </c>
      <c r="F285" s="25" t="str">
        <f t="shared" si="211"/>
        <v/>
      </c>
      <c r="G285" s="108" t="str">
        <f t="shared" si="212"/>
        <v/>
      </c>
      <c r="H285" s="108" t="str">
        <f t="shared" si="213"/>
        <v/>
      </c>
      <c r="I285" s="112" t="str">
        <f t="shared" si="214"/>
        <v/>
      </c>
      <c r="J285" s="112"/>
      <c r="K285" s="112"/>
      <c r="L285" s="113"/>
      <c r="M285" s="113"/>
      <c r="N285" s="224" t="str">
        <f t="shared" si="215"/>
        <v/>
      </c>
      <c r="O285" s="225" t="str">
        <f t="shared" si="216"/>
        <v/>
      </c>
      <c r="Q285" s="6">
        <v>283</v>
      </c>
      <c r="R285" s="47" t="str">
        <f t="shared" si="179"/>
        <v>-283</v>
      </c>
      <c r="S285" s="6"/>
      <c r="T285" s="48" t="str">
        <f t="shared" si="180"/>
        <v/>
      </c>
      <c r="U285" s="49" t="str">
        <f t="shared" si="181"/>
        <v/>
      </c>
      <c r="W285" s="51"/>
      <c r="X285" s="75" t="str">
        <f t="shared" si="182"/>
        <v/>
      </c>
      <c r="Y285" s="71" t="str">
        <f t="shared" si="183"/>
        <v/>
      </c>
      <c r="Z285" s="71" t="str">
        <f t="shared" si="184"/>
        <v/>
      </c>
      <c r="AA285" s="71" t="str">
        <f t="shared" si="185"/>
        <v/>
      </c>
      <c r="AB285" s="71" t="str">
        <f t="shared" si="186"/>
        <v/>
      </c>
      <c r="AC285" s="71" t="str">
        <f t="shared" si="187"/>
        <v/>
      </c>
      <c r="AD285" s="71" t="str">
        <f t="shared" si="188"/>
        <v/>
      </c>
      <c r="AE285" s="78" t="str">
        <f t="shared" si="189"/>
        <v/>
      </c>
      <c r="AF285" s="75" t="str">
        <f t="shared" si="190"/>
        <v/>
      </c>
      <c r="AG285" s="71" t="str">
        <f t="shared" si="191"/>
        <v/>
      </c>
      <c r="AH285" s="71" t="str">
        <f t="shared" si="192"/>
        <v/>
      </c>
      <c r="AI285" s="71" t="str">
        <f t="shared" si="193"/>
        <v/>
      </c>
      <c r="AJ285" s="71" t="str">
        <f t="shared" si="194"/>
        <v/>
      </c>
      <c r="AK285" s="71" t="str">
        <f t="shared" si="195"/>
        <v/>
      </c>
      <c r="AL285" s="71" t="str">
        <f t="shared" si="196"/>
        <v/>
      </c>
      <c r="AM285" s="78" t="str">
        <f t="shared" si="197"/>
        <v/>
      </c>
      <c r="AN285" s="75" t="str">
        <f t="shared" si="198"/>
        <v/>
      </c>
      <c r="AO285" s="71" t="str">
        <f t="shared" si="199"/>
        <v/>
      </c>
      <c r="AP285" s="71" t="str">
        <f t="shared" si="200"/>
        <v/>
      </c>
      <c r="AQ285" s="71" t="str">
        <f t="shared" si="201"/>
        <v/>
      </c>
      <c r="AR285" s="71" t="str">
        <f t="shared" si="202"/>
        <v/>
      </c>
      <c r="AS285" s="71" t="str">
        <f t="shared" si="203"/>
        <v/>
      </c>
      <c r="AT285" s="71" t="str">
        <f t="shared" si="204"/>
        <v/>
      </c>
      <c r="AU285" s="76" t="str">
        <f t="shared" si="205"/>
        <v/>
      </c>
      <c r="BF285" s="141">
        <v>12072</v>
      </c>
      <c r="BG285" s="142" t="s">
        <v>3186</v>
      </c>
      <c r="BH285" s="141" t="s">
        <v>180</v>
      </c>
      <c r="BI285" s="141" t="s">
        <v>191</v>
      </c>
      <c r="BJ285" s="141" t="s">
        <v>3187</v>
      </c>
      <c r="BK285" s="141" t="s">
        <v>470</v>
      </c>
      <c r="BL285" s="141" t="s">
        <v>3188</v>
      </c>
      <c r="BM285" s="141">
        <v>47.810556400000003</v>
      </c>
      <c r="BN285" s="141">
        <v>-69.574293949999998</v>
      </c>
      <c r="BO285" s="141">
        <v>2001</v>
      </c>
      <c r="BP285" s="143" t="s">
        <v>487</v>
      </c>
      <c r="BQ285" s="143" t="s">
        <v>17560</v>
      </c>
    </row>
    <row r="286" spans="1:69" ht="38.25" customHeight="1" x14ac:dyDescent="0.25">
      <c r="A286" s="1" t="str">
        <f t="shared" si="206"/>
        <v/>
      </c>
      <c r="B286" s="32" t="str">
        <f t="shared" si="207"/>
        <v/>
      </c>
      <c r="C286" s="25" t="str">
        <f t="shared" si="208"/>
        <v/>
      </c>
      <c r="D286" s="25" t="str">
        <f t="shared" si="209"/>
        <v/>
      </c>
      <c r="E286" s="25" t="str">
        <f t="shared" si="210"/>
        <v/>
      </c>
      <c r="F286" s="25" t="str">
        <f t="shared" si="211"/>
        <v/>
      </c>
      <c r="G286" s="108" t="str">
        <f t="shared" si="212"/>
        <v/>
      </c>
      <c r="H286" s="108" t="str">
        <f t="shared" si="213"/>
        <v/>
      </c>
      <c r="I286" s="112" t="str">
        <f t="shared" si="214"/>
        <v/>
      </c>
      <c r="J286" s="112"/>
      <c r="K286" s="112"/>
      <c r="L286" s="113"/>
      <c r="M286" s="113"/>
      <c r="N286" s="224" t="str">
        <f t="shared" si="215"/>
        <v/>
      </c>
      <c r="O286" s="225" t="str">
        <f t="shared" si="216"/>
        <v/>
      </c>
      <c r="Q286" s="6">
        <v>284</v>
      </c>
      <c r="R286" s="47" t="str">
        <f t="shared" si="179"/>
        <v>-284</v>
      </c>
      <c r="S286" s="6"/>
      <c r="T286" s="48" t="str">
        <f t="shared" si="180"/>
        <v/>
      </c>
      <c r="U286" s="49" t="str">
        <f t="shared" si="181"/>
        <v/>
      </c>
      <c r="W286" s="51"/>
      <c r="X286" s="75" t="str">
        <f t="shared" si="182"/>
        <v/>
      </c>
      <c r="Y286" s="71" t="str">
        <f t="shared" si="183"/>
        <v/>
      </c>
      <c r="Z286" s="71" t="str">
        <f t="shared" si="184"/>
        <v/>
      </c>
      <c r="AA286" s="71" t="str">
        <f t="shared" si="185"/>
        <v/>
      </c>
      <c r="AB286" s="71" t="str">
        <f t="shared" si="186"/>
        <v/>
      </c>
      <c r="AC286" s="71" t="str">
        <f t="shared" si="187"/>
        <v/>
      </c>
      <c r="AD286" s="71" t="str">
        <f t="shared" si="188"/>
        <v/>
      </c>
      <c r="AE286" s="78" t="str">
        <f t="shared" si="189"/>
        <v/>
      </c>
      <c r="AF286" s="75" t="str">
        <f t="shared" si="190"/>
        <v/>
      </c>
      <c r="AG286" s="71" t="str">
        <f t="shared" si="191"/>
        <v/>
      </c>
      <c r="AH286" s="71" t="str">
        <f t="shared" si="192"/>
        <v/>
      </c>
      <c r="AI286" s="71" t="str">
        <f t="shared" si="193"/>
        <v/>
      </c>
      <c r="AJ286" s="71" t="str">
        <f t="shared" si="194"/>
        <v/>
      </c>
      <c r="AK286" s="71" t="str">
        <f t="shared" si="195"/>
        <v/>
      </c>
      <c r="AL286" s="71" t="str">
        <f t="shared" si="196"/>
        <v/>
      </c>
      <c r="AM286" s="78" t="str">
        <f t="shared" si="197"/>
        <v/>
      </c>
      <c r="AN286" s="75" t="str">
        <f t="shared" si="198"/>
        <v/>
      </c>
      <c r="AO286" s="71" t="str">
        <f t="shared" si="199"/>
        <v/>
      </c>
      <c r="AP286" s="71" t="str">
        <f t="shared" si="200"/>
        <v/>
      </c>
      <c r="AQ286" s="71" t="str">
        <f t="shared" si="201"/>
        <v/>
      </c>
      <c r="AR286" s="71" t="str">
        <f t="shared" si="202"/>
        <v/>
      </c>
      <c r="AS286" s="71" t="str">
        <f t="shared" si="203"/>
        <v/>
      </c>
      <c r="AT286" s="71" t="str">
        <f t="shared" si="204"/>
        <v/>
      </c>
      <c r="AU286" s="76" t="str">
        <f t="shared" si="205"/>
        <v/>
      </c>
      <c r="BF286" s="141">
        <v>12072</v>
      </c>
      <c r="BG286" s="142" t="s">
        <v>3189</v>
      </c>
      <c r="BH286" s="141" t="s">
        <v>478</v>
      </c>
      <c r="BI286" s="141" t="s">
        <v>176</v>
      </c>
      <c r="BJ286" s="141" t="s">
        <v>1553</v>
      </c>
      <c r="BK286" s="141" t="s">
        <v>3190</v>
      </c>
      <c r="BL286" s="141" t="s">
        <v>3191</v>
      </c>
      <c r="BM286" s="141">
        <v>47.815401999999999</v>
      </c>
      <c r="BN286" s="141">
        <v>-69.518270999999999</v>
      </c>
      <c r="BO286" s="141">
        <v>1976</v>
      </c>
      <c r="BP286" s="143" t="s">
        <v>1553</v>
      </c>
      <c r="BQ286" s="143" t="s">
        <v>17560</v>
      </c>
    </row>
    <row r="287" spans="1:69" ht="38.25" customHeight="1" x14ac:dyDescent="0.25">
      <c r="A287" s="1" t="str">
        <f t="shared" si="206"/>
        <v/>
      </c>
      <c r="B287" s="32" t="str">
        <f t="shared" si="207"/>
        <v/>
      </c>
      <c r="C287" s="25" t="str">
        <f t="shared" si="208"/>
        <v/>
      </c>
      <c r="D287" s="25" t="str">
        <f t="shared" si="209"/>
        <v/>
      </c>
      <c r="E287" s="25" t="str">
        <f t="shared" si="210"/>
        <v/>
      </c>
      <c r="F287" s="25" t="str">
        <f t="shared" si="211"/>
        <v/>
      </c>
      <c r="G287" s="108" t="str">
        <f t="shared" si="212"/>
        <v/>
      </c>
      <c r="H287" s="108" t="str">
        <f t="shared" si="213"/>
        <v/>
      </c>
      <c r="I287" s="112" t="str">
        <f t="shared" si="214"/>
        <v/>
      </c>
      <c r="J287" s="112"/>
      <c r="K287" s="112"/>
      <c r="L287" s="113"/>
      <c r="M287" s="113"/>
      <c r="N287" s="224" t="str">
        <f t="shared" si="215"/>
        <v/>
      </c>
      <c r="O287" s="225" t="str">
        <f t="shared" si="216"/>
        <v/>
      </c>
      <c r="Q287" s="6">
        <v>285</v>
      </c>
      <c r="R287" s="47" t="str">
        <f t="shared" si="179"/>
        <v>-285</v>
      </c>
      <c r="S287" s="6"/>
      <c r="T287" s="48" t="str">
        <f t="shared" si="180"/>
        <v/>
      </c>
      <c r="U287" s="49" t="str">
        <f t="shared" si="181"/>
        <v/>
      </c>
      <c r="W287" s="51"/>
      <c r="X287" s="75" t="str">
        <f t="shared" si="182"/>
        <v/>
      </c>
      <c r="Y287" s="71" t="str">
        <f t="shared" si="183"/>
        <v/>
      </c>
      <c r="Z287" s="71" t="str">
        <f t="shared" si="184"/>
        <v/>
      </c>
      <c r="AA287" s="71" t="str">
        <f t="shared" si="185"/>
        <v/>
      </c>
      <c r="AB287" s="71" t="str">
        <f t="shared" si="186"/>
        <v/>
      </c>
      <c r="AC287" s="71" t="str">
        <f t="shared" si="187"/>
        <v/>
      </c>
      <c r="AD287" s="71" t="str">
        <f t="shared" si="188"/>
        <v/>
      </c>
      <c r="AE287" s="78" t="str">
        <f t="shared" si="189"/>
        <v/>
      </c>
      <c r="AF287" s="75" t="str">
        <f t="shared" si="190"/>
        <v/>
      </c>
      <c r="AG287" s="71" t="str">
        <f t="shared" si="191"/>
        <v/>
      </c>
      <c r="AH287" s="71" t="str">
        <f t="shared" si="192"/>
        <v/>
      </c>
      <c r="AI287" s="71" t="str">
        <f t="shared" si="193"/>
        <v/>
      </c>
      <c r="AJ287" s="71" t="str">
        <f t="shared" si="194"/>
        <v/>
      </c>
      <c r="AK287" s="71" t="str">
        <f t="shared" si="195"/>
        <v/>
      </c>
      <c r="AL287" s="71" t="str">
        <f t="shared" si="196"/>
        <v/>
      </c>
      <c r="AM287" s="78" t="str">
        <f t="shared" si="197"/>
        <v/>
      </c>
      <c r="AN287" s="75" t="str">
        <f t="shared" si="198"/>
        <v/>
      </c>
      <c r="AO287" s="71" t="str">
        <f t="shared" si="199"/>
        <v/>
      </c>
      <c r="AP287" s="71" t="str">
        <f t="shared" si="200"/>
        <v/>
      </c>
      <c r="AQ287" s="71" t="str">
        <f t="shared" si="201"/>
        <v/>
      </c>
      <c r="AR287" s="71" t="str">
        <f t="shared" si="202"/>
        <v/>
      </c>
      <c r="AS287" s="71" t="str">
        <f t="shared" si="203"/>
        <v/>
      </c>
      <c r="AT287" s="71" t="str">
        <f t="shared" si="204"/>
        <v/>
      </c>
      <c r="AU287" s="76" t="str">
        <f t="shared" si="205"/>
        <v/>
      </c>
      <c r="BF287" s="141">
        <v>7085</v>
      </c>
      <c r="BG287" s="142" t="s">
        <v>3453</v>
      </c>
      <c r="BH287" s="141" t="s">
        <v>180</v>
      </c>
      <c r="BI287" s="141" t="s">
        <v>178</v>
      </c>
      <c r="BJ287" s="141"/>
      <c r="BK287" s="141" t="s">
        <v>2282</v>
      </c>
      <c r="BL287" s="141" t="s">
        <v>3454</v>
      </c>
      <c r="BM287" s="141">
        <v>48.554090000000002</v>
      </c>
      <c r="BN287" s="141">
        <v>-67.686610000000002</v>
      </c>
      <c r="BO287" s="141">
        <v>1990</v>
      </c>
      <c r="BP287" s="143" t="s">
        <v>24130</v>
      </c>
      <c r="BQ287" s="143" t="s">
        <v>17560</v>
      </c>
    </row>
    <row r="288" spans="1:69" ht="38.25" customHeight="1" x14ac:dyDescent="0.25">
      <c r="A288" s="1" t="str">
        <f t="shared" si="206"/>
        <v/>
      </c>
      <c r="B288" s="32" t="str">
        <f t="shared" si="207"/>
        <v/>
      </c>
      <c r="C288" s="25" t="str">
        <f t="shared" si="208"/>
        <v/>
      </c>
      <c r="D288" s="25" t="str">
        <f t="shared" si="209"/>
        <v/>
      </c>
      <c r="E288" s="25" t="str">
        <f t="shared" si="210"/>
        <v/>
      </c>
      <c r="F288" s="25" t="str">
        <f t="shared" si="211"/>
        <v/>
      </c>
      <c r="G288" s="108" t="str">
        <f t="shared" si="212"/>
        <v/>
      </c>
      <c r="H288" s="108" t="str">
        <f t="shared" si="213"/>
        <v/>
      </c>
      <c r="I288" s="112" t="str">
        <f t="shared" si="214"/>
        <v/>
      </c>
      <c r="J288" s="112"/>
      <c r="K288" s="112"/>
      <c r="L288" s="113"/>
      <c r="M288" s="113"/>
      <c r="N288" s="224" t="str">
        <f t="shared" si="215"/>
        <v/>
      </c>
      <c r="O288" s="225" t="str">
        <f t="shared" si="216"/>
        <v/>
      </c>
      <c r="Q288" s="6">
        <v>286</v>
      </c>
      <c r="R288" s="47" t="str">
        <f t="shared" si="179"/>
        <v>-286</v>
      </c>
      <c r="S288" s="6"/>
      <c r="T288" s="48" t="str">
        <f t="shared" si="180"/>
        <v/>
      </c>
      <c r="U288" s="49" t="str">
        <f t="shared" si="181"/>
        <v/>
      </c>
      <c r="W288" s="51"/>
      <c r="X288" s="75" t="str">
        <f t="shared" si="182"/>
        <v/>
      </c>
      <c r="Y288" s="71" t="str">
        <f t="shared" si="183"/>
        <v/>
      </c>
      <c r="Z288" s="71" t="str">
        <f t="shared" si="184"/>
        <v/>
      </c>
      <c r="AA288" s="71" t="str">
        <f t="shared" si="185"/>
        <v/>
      </c>
      <c r="AB288" s="71" t="str">
        <f t="shared" si="186"/>
        <v/>
      </c>
      <c r="AC288" s="71" t="str">
        <f t="shared" si="187"/>
        <v/>
      </c>
      <c r="AD288" s="71" t="str">
        <f t="shared" si="188"/>
        <v/>
      </c>
      <c r="AE288" s="78" t="str">
        <f t="shared" si="189"/>
        <v/>
      </c>
      <c r="AF288" s="75" t="str">
        <f t="shared" si="190"/>
        <v/>
      </c>
      <c r="AG288" s="71" t="str">
        <f t="shared" si="191"/>
        <v/>
      </c>
      <c r="AH288" s="71" t="str">
        <f t="shared" si="192"/>
        <v/>
      </c>
      <c r="AI288" s="71" t="str">
        <f t="shared" si="193"/>
        <v/>
      </c>
      <c r="AJ288" s="71" t="str">
        <f t="shared" si="194"/>
        <v/>
      </c>
      <c r="AK288" s="71" t="str">
        <f t="shared" si="195"/>
        <v/>
      </c>
      <c r="AL288" s="71" t="str">
        <f t="shared" si="196"/>
        <v/>
      </c>
      <c r="AM288" s="78" t="str">
        <f t="shared" si="197"/>
        <v/>
      </c>
      <c r="AN288" s="75" t="str">
        <f t="shared" si="198"/>
        <v/>
      </c>
      <c r="AO288" s="71" t="str">
        <f t="shared" si="199"/>
        <v/>
      </c>
      <c r="AP288" s="71" t="str">
        <f t="shared" si="200"/>
        <v/>
      </c>
      <c r="AQ288" s="71" t="str">
        <f t="shared" si="201"/>
        <v/>
      </c>
      <c r="AR288" s="71" t="str">
        <f t="shared" si="202"/>
        <v/>
      </c>
      <c r="AS288" s="71" t="str">
        <f t="shared" si="203"/>
        <v/>
      </c>
      <c r="AT288" s="71" t="str">
        <f t="shared" si="204"/>
        <v/>
      </c>
      <c r="AU288" s="76" t="str">
        <f t="shared" si="205"/>
        <v/>
      </c>
      <c r="BF288" s="141">
        <v>7085</v>
      </c>
      <c r="BG288" s="142" t="s">
        <v>3455</v>
      </c>
      <c r="BH288" s="141" t="s">
        <v>180</v>
      </c>
      <c r="BI288" s="141" t="s">
        <v>191</v>
      </c>
      <c r="BJ288" s="141" t="s">
        <v>2257</v>
      </c>
      <c r="BK288" s="141" t="s">
        <v>3456</v>
      </c>
      <c r="BL288" s="141" t="s">
        <v>3457</v>
      </c>
      <c r="BM288" s="141">
        <v>48.566760000000002</v>
      </c>
      <c r="BN288" s="141">
        <v>-67.687650000000005</v>
      </c>
      <c r="BO288" s="141">
        <v>1990</v>
      </c>
      <c r="BP288" s="143" t="s">
        <v>24131</v>
      </c>
      <c r="BQ288" s="143" t="s">
        <v>17560</v>
      </c>
    </row>
    <row r="289" spans="1:69" ht="38.25" customHeight="1" x14ac:dyDescent="0.25">
      <c r="A289" s="1" t="str">
        <f t="shared" si="206"/>
        <v/>
      </c>
      <c r="B289" s="32" t="str">
        <f t="shared" si="207"/>
        <v/>
      </c>
      <c r="C289" s="25" t="str">
        <f t="shared" si="208"/>
        <v/>
      </c>
      <c r="D289" s="25" t="str">
        <f t="shared" si="209"/>
        <v/>
      </c>
      <c r="E289" s="25" t="str">
        <f t="shared" si="210"/>
        <v/>
      </c>
      <c r="F289" s="25" t="str">
        <f t="shared" si="211"/>
        <v/>
      </c>
      <c r="G289" s="108" t="str">
        <f t="shared" si="212"/>
        <v/>
      </c>
      <c r="H289" s="108" t="str">
        <f t="shared" si="213"/>
        <v/>
      </c>
      <c r="I289" s="112" t="str">
        <f t="shared" si="214"/>
        <v/>
      </c>
      <c r="J289" s="112"/>
      <c r="K289" s="112"/>
      <c r="L289" s="113"/>
      <c r="M289" s="113"/>
      <c r="N289" s="224" t="str">
        <f t="shared" si="215"/>
        <v/>
      </c>
      <c r="O289" s="225" t="str">
        <f t="shared" si="216"/>
        <v/>
      </c>
      <c r="Q289" s="6">
        <v>287</v>
      </c>
      <c r="R289" s="47" t="str">
        <f t="shared" si="179"/>
        <v>-287</v>
      </c>
      <c r="S289" s="6"/>
      <c r="T289" s="48" t="str">
        <f t="shared" si="180"/>
        <v/>
      </c>
      <c r="U289" s="49" t="str">
        <f t="shared" si="181"/>
        <v/>
      </c>
      <c r="W289" s="51"/>
      <c r="X289" s="75" t="str">
        <f t="shared" si="182"/>
        <v/>
      </c>
      <c r="Y289" s="71" t="str">
        <f t="shared" si="183"/>
        <v/>
      </c>
      <c r="Z289" s="71" t="str">
        <f t="shared" si="184"/>
        <v/>
      </c>
      <c r="AA289" s="71" t="str">
        <f t="shared" si="185"/>
        <v/>
      </c>
      <c r="AB289" s="71" t="str">
        <f t="shared" si="186"/>
        <v/>
      </c>
      <c r="AC289" s="71" t="str">
        <f t="shared" si="187"/>
        <v/>
      </c>
      <c r="AD289" s="71" t="str">
        <f t="shared" si="188"/>
        <v/>
      </c>
      <c r="AE289" s="78" t="str">
        <f t="shared" si="189"/>
        <v/>
      </c>
      <c r="AF289" s="75" t="str">
        <f t="shared" si="190"/>
        <v/>
      </c>
      <c r="AG289" s="71" t="str">
        <f t="shared" si="191"/>
        <v/>
      </c>
      <c r="AH289" s="71" t="str">
        <f t="shared" si="192"/>
        <v/>
      </c>
      <c r="AI289" s="71" t="str">
        <f t="shared" si="193"/>
        <v/>
      </c>
      <c r="AJ289" s="71" t="str">
        <f t="shared" si="194"/>
        <v/>
      </c>
      <c r="AK289" s="71" t="str">
        <f t="shared" si="195"/>
        <v/>
      </c>
      <c r="AL289" s="71" t="str">
        <f t="shared" si="196"/>
        <v/>
      </c>
      <c r="AM289" s="78" t="str">
        <f t="shared" si="197"/>
        <v/>
      </c>
      <c r="AN289" s="75" t="str">
        <f t="shared" si="198"/>
        <v/>
      </c>
      <c r="AO289" s="71" t="str">
        <f t="shared" si="199"/>
        <v/>
      </c>
      <c r="AP289" s="71" t="str">
        <f t="shared" si="200"/>
        <v/>
      </c>
      <c r="AQ289" s="71" t="str">
        <f t="shared" si="201"/>
        <v/>
      </c>
      <c r="AR289" s="71" t="str">
        <f t="shared" si="202"/>
        <v/>
      </c>
      <c r="AS289" s="71" t="str">
        <f t="shared" si="203"/>
        <v/>
      </c>
      <c r="AT289" s="71" t="str">
        <f t="shared" si="204"/>
        <v/>
      </c>
      <c r="AU289" s="76" t="str">
        <f t="shared" si="205"/>
        <v/>
      </c>
      <c r="BF289" s="141">
        <v>7085</v>
      </c>
      <c r="BG289" s="142" t="s">
        <v>3458</v>
      </c>
      <c r="BH289" s="141" t="s">
        <v>180</v>
      </c>
      <c r="BI289" s="141" t="s">
        <v>191</v>
      </c>
      <c r="BJ289" s="141" t="s">
        <v>2254</v>
      </c>
      <c r="BK289" s="141" t="s">
        <v>3459</v>
      </c>
      <c r="BL289" s="141" t="s">
        <v>3460</v>
      </c>
      <c r="BM289" s="141">
        <v>48.557839999999999</v>
      </c>
      <c r="BN289" s="141">
        <v>-67.679119999999998</v>
      </c>
      <c r="BO289" s="141">
        <v>1990</v>
      </c>
      <c r="BP289" s="143" t="s">
        <v>24131</v>
      </c>
      <c r="BQ289" s="143" t="s">
        <v>17560</v>
      </c>
    </row>
    <row r="290" spans="1:69" ht="38.25" customHeight="1" x14ac:dyDescent="0.25">
      <c r="A290" s="1" t="str">
        <f t="shared" si="206"/>
        <v/>
      </c>
      <c r="B290" s="32" t="str">
        <f t="shared" si="207"/>
        <v/>
      </c>
      <c r="C290" s="25" t="str">
        <f t="shared" si="208"/>
        <v/>
      </c>
      <c r="D290" s="25" t="str">
        <f t="shared" si="209"/>
        <v/>
      </c>
      <c r="E290" s="25" t="str">
        <f t="shared" si="210"/>
        <v/>
      </c>
      <c r="F290" s="25" t="str">
        <f t="shared" si="211"/>
        <v/>
      </c>
      <c r="G290" s="108" t="str">
        <f t="shared" si="212"/>
        <v/>
      </c>
      <c r="H290" s="108" t="str">
        <f t="shared" si="213"/>
        <v/>
      </c>
      <c r="I290" s="112" t="str">
        <f t="shared" si="214"/>
        <v/>
      </c>
      <c r="J290" s="112"/>
      <c r="K290" s="112"/>
      <c r="L290" s="113"/>
      <c r="M290" s="113"/>
      <c r="N290" s="224" t="str">
        <f t="shared" si="215"/>
        <v/>
      </c>
      <c r="O290" s="225" t="str">
        <f t="shared" si="216"/>
        <v/>
      </c>
      <c r="Q290" s="6">
        <v>288</v>
      </c>
      <c r="R290" s="47" t="str">
        <f t="shared" si="179"/>
        <v>-288</v>
      </c>
      <c r="S290" s="6"/>
      <c r="T290" s="48" t="str">
        <f t="shared" si="180"/>
        <v/>
      </c>
      <c r="U290" s="49" t="str">
        <f t="shared" si="181"/>
        <v/>
      </c>
      <c r="W290" s="51"/>
      <c r="X290" s="75" t="str">
        <f t="shared" si="182"/>
        <v/>
      </c>
      <c r="Y290" s="71" t="str">
        <f t="shared" si="183"/>
        <v/>
      </c>
      <c r="Z290" s="71" t="str">
        <f t="shared" si="184"/>
        <v/>
      </c>
      <c r="AA290" s="71" t="str">
        <f t="shared" si="185"/>
        <v/>
      </c>
      <c r="AB290" s="71" t="str">
        <f t="shared" si="186"/>
        <v/>
      </c>
      <c r="AC290" s="71" t="str">
        <f t="shared" si="187"/>
        <v/>
      </c>
      <c r="AD290" s="71" t="str">
        <f t="shared" si="188"/>
        <v/>
      </c>
      <c r="AE290" s="78" t="str">
        <f t="shared" si="189"/>
        <v/>
      </c>
      <c r="AF290" s="75" t="str">
        <f t="shared" si="190"/>
        <v/>
      </c>
      <c r="AG290" s="71" t="str">
        <f t="shared" si="191"/>
        <v/>
      </c>
      <c r="AH290" s="71" t="str">
        <f t="shared" si="192"/>
        <v/>
      </c>
      <c r="AI290" s="71" t="str">
        <f t="shared" si="193"/>
        <v/>
      </c>
      <c r="AJ290" s="71" t="str">
        <f t="shared" si="194"/>
        <v/>
      </c>
      <c r="AK290" s="71" t="str">
        <f t="shared" si="195"/>
        <v/>
      </c>
      <c r="AL290" s="71" t="str">
        <f t="shared" si="196"/>
        <v/>
      </c>
      <c r="AM290" s="78" t="str">
        <f t="shared" si="197"/>
        <v/>
      </c>
      <c r="AN290" s="75" t="str">
        <f t="shared" si="198"/>
        <v/>
      </c>
      <c r="AO290" s="71" t="str">
        <f t="shared" si="199"/>
        <v/>
      </c>
      <c r="AP290" s="71" t="str">
        <f t="shared" si="200"/>
        <v/>
      </c>
      <c r="AQ290" s="71" t="str">
        <f t="shared" si="201"/>
        <v/>
      </c>
      <c r="AR290" s="71" t="str">
        <f t="shared" si="202"/>
        <v/>
      </c>
      <c r="AS290" s="71" t="str">
        <f t="shared" si="203"/>
        <v/>
      </c>
      <c r="AT290" s="71" t="str">
        <f t="shared" si="204"/>
        <v/>
      </c>
      <c r="AU290" s="76" t="str">
        <f t="shared" si="205"/>
        <v/>
      </c>
      <c r="BF290" s="141">
        <v>7085</v>
      </c>
      <c r="BG290" s="142" t="s">
        <v>3461</v>
      </c>
      <c r="BH290" s="141" t="s">
        <v>180</v>
      </c>
      <c r="BI290" s="141" t="s">
        <v>191</v>
      </c>
      <c r="BJ290" s="141" t="s">
        <v>2259</v>
      </c>
      <c r="BK290" s="141" t="s">
        <v>2160</v>
      </c>
      <c r="BL290" s="141" t="s">
        <v>3462</v>
      </c>
      <c r="BM290" s="141">
        <v>48.568420000000003</v>
      </c>
      <c r="BN290" s="141">
        <v>-67.680539999999993</v>
      </c>
      <c r="BO290" s="141">
        <v>1990</v>
      </c>
      <c r="BP290" s="143" t="s">
        <v>24132</v>
      </c>
      <c r="BQ290" s="143" t="s">
        <v>17560</v>
      </c>
    </row>
    <row r="291" spans="1:69" ht="38.25" customHeight="1" x14ac:dyDescent="0.25">
      <c r="A291" s="1" t="str">
        <f t="shared" si="206"/>
        <v/>
      </c>
      <c r="B291" s="32" t="str">
        <f t="shared" si="207"/>
        <v/>
      </c>
      <c r="C291" s="25" t="str">
        <f t="shared" si="208"/>
        <v/>
      </c>
      <c r="D291" s="25" t="str">
        <f t="shared" si="209"/>
        <v/>
      </c>
      <c r="E291" s="25" t="str">
        <f t="shared" si="210"/>
        <v/>
      </c>
      <c r="F291" s="25" t="str">
        <f t="shared" si="211"/>
        <v/>
      </c>
      <c r="G291" s="108" t="str">
        <f t="shared" si="212"/>
        <v/>
      </c>
      <c r="H291" s="108" t="str">
        <f t="shared" si="213"/>
        <v/>
      </c>
      <c r="I291" s="112" t="str">
        <f t="shared" si="214"/>
        <v/>
      </c>
      <c r="J291" s="112"/>
      <c r="K291" s="112"/>
      <c r="L291" s="113"/>
      <c r="M291" s="113"/>
      <c r="N291" s="224" t="str">
        <f t="shared" si="215"/>
        <v/>
      </c>
      <c r="O291" s="225" t="str">
        <f t="shared" si="216"/>
        <v/>
      </c>
      <c r="Q291" s="6">
        <v>289</v>
      </c>
      <c r="R291" s="47" t="str">
        <f t="shared" si="179"/>
        <v>-289</v>
      </c>
      <c r="S291" s="6"/>
      <c r="T291" s="48" t="str">
        <f t="shared" si="180"/>
        <v/>
      </c>
      <c r="U291" s="49" t="str">
        <f t="shared" si="181"/>
        <v/>
      </c>
      <c r="W291" s="51"/>
      <c r="X291" s="75" t="str">
        <f t="shared" si="182"/>
        <v/>
      </c>
      <c r="Y291" s="71" t="str">
        <f t="shared" si="183"/>
        <v/>
      </c>
      <c r="Z291" s="71" t="str">
        <f t="shared" si="184"/>
        <v/>
      </c>
      <c r="AA291" s="71" t="str">
        <f t="shared" si="185"/>
        <v/>
      </c>
      <c r="AB291" s="71" t="str">
        <f t="shared" si="186"/>
        <v/>
      </c>
      <c r="AC291" s="71" t="str">
        <f t="shared" si="187"/>
        <v/>
      </c>
      <c r="AD291" s="71" t="str">
        <f t="shared" si="188"/>
        <v/>
      </c>
      <c r="AE291" s="78" t="str">
        <f t="shared" si="189"/>
        <v/>
      </c>
      <c r="AF291" s="75" t="str">
        <f t="shared" si="190"/>
        <v/>
      </c>
      <c r="AG291" s="71" t="str">
        <f t="shared" si="191"/>
        <v/>
      </c>
      <c r="AH291" s="71" t="str">
        <f t="shared" si="192"/>
        <v/>
      </c>
      <c r="AI291" s="71" t="str">
        <f t="shared" si="193"/>
        <v/>
      </c>
      <c r="AJ291" s="71" t="str">
        <f t="shared" si="194"/>
        <v/>
      </c>
      <c r="AK291" s="71" t="str">
        <f t="shared" si="195"/>
        <v/>
      </c>
      <c r="AL291" s="71" t="str">
        <f t="shared" si="196"/>
        <v/>
      </c>
      <c r="AM291" s="78" t="str">
        <f t="shared" si="197"/>
        <v/>
      </c>
      <c r="AN291" s="75" t="str">
        <f t="shared" si="198"/>
        <v/>
      </c>
      <c r="AO291" s="71" t="str">
        <f t="shared" si="199"/>
        <v/>
      </c>
      <c r="AP291" s="71" t="str">
        <f t="shared" si="200"/>
        <v/>
      </c>
      <c r="AQ291" s="71" t="str">
        <f t="shared" si="201"/>
        <v/>
      </c>
      <c r="AR291" s="71" t="str">
        <f t="shared" si="202"/>
        <v/>
      </c>
      <c r="AS291" s="71" t="str">
        <f t="shared" si="203"/>
        <v/>
      </c>
      <c r="AT291" s="71" t="str">
        <f t="shared" si="204"/>
        <v/>
      </c>
      <c r="AU291" s="76" t="str">
        <f t="shared" si="205"/>
        <v/>
      </c>
      <c r="BF291" s="141">
        <v>7090</v>
      </c>
      <c r="BG291" s="142" t="s">
        <v>4245</v>
      </c>
      <c r="BH291" s="141" t="s">
        <v>478</v>
      </c>
      <c r="BI291" s="141" t="s">
        <v>177</v>
      </c>
      <c r="BJ291" s="141"/>
      <c r="BK291" s="141" t="s">
        <v>4246</v>
      </c>
      <c r="BL291" s="141" t="s">
        <v>2063</v>
      </c>
      <c r="BM291" s="141">
        <v>48.4848698532439</v>
      </c>
      <c r="BN291" s="141">
        <v>-67.755452202875006</v>
      </c>
      <c r="BO291" s="141">
        <v>1976</v>
      </c>
      <c r="BP291" s="143" t="s">
        <v>485</v>
      </c>
      <c r="BQ291" s="143" t="s">
        <v>17560</v>
      </c>
    </row>
    <row r="292" spans="1:69" ht="38.25" customHeight="1" x14ac:dyDescent="0.25">
      <c r="A292" s="1" t="str">
        <f t="shared" si="206"/>
        <v/>
      </c>
      <c r="B292" s="32" t="str">
        <f t="shared" si="207"/>
        <v/>
      </c>
      <c r="C292" s="25" t="str">
        <f t="shared" si="208"/>
        <v/>
      </c>
      <c r="D292" s="25" t="str">
        <f t="shared" si="209"/>
        <v/>
      </c>
      <c r="E292" s="25" t="str">
        <f t="shared" si="210"/>
        <v/>
      </c>
      <c r="F292" s="25" t="str">
        <f t="shared" si="211"/>
        <v/>
      </c>
      <c r="G292" s="108" t="str">
        <f t="shared" si="212"/>
        <v/>
      </c>
      <c r="H292" s="108" t="str">
        <f t="shared" si="213"/>
        <v/>
      </c>
      <c r="I292" s="112" t="str">
        <f t="shared" si="214"/>
        <v/>
      </c>
      <c r="J292" s="112"/>
      <c r="K292" s="112"/>
      <c r="L292" s="113"/>
      <c r="M292" s="113"/>
      <c r="N292" s="224" t="str">
        <f t="shared" si="215"/>
        <v/>
      </c>
      <c r="O292" s="225" t="str">
        <f t="shared" si="216"/>
        <v/>
      </c>
      <c r="Q292" s="6">
        <v>290</v>
      </c>
      <c r="R292" s="47" t="str">
        <f t="shared" si="179"/>
        <v>-290</v>
      </c>
      <c r="S292" s="6"/>
      <c r="T292" s="48" t="str">
        <f t="shared" si="180"/>
        <v/>
      </c>
      <c r="U292" s="49" t="str">
        <f t="shared" si="181"/>
        <v/>
      </c>
      <c r="W292" s="51"/>
      <c r="X292" s="75" t="str">
        <f t="shared" si="182"/>
        <v/>
      </c>
      <c r="Y292" s="71" t="str">
        <f t="shared" si="183"/>
        <v/>
      </c>
      <c r="Z292" s="71" t="str">
        <f t="shared" si="184"/>
        <v/>
      </c>
      <c r="AA292" s="71" t="str">
        <f t="shared" si="185"/>
        <v/>
      </c>
      <c r="AB292" s="71" t="str">
        <f t="shared" si="186"/>
        <v/>
      </c>
      <c r="AC292" s="71" t="str">
        <f t="shared" si="187"/>
        <v/>
      </c>
      <c r="AD292" s="71" t="str">
        <f t="shared" si="188"/>
        <v/>
      </c>
      <c r="AE292" s="78" t="str">
        <f t="shared" si="189"/>
        <v/>
      </c>
      <c r="AF292" s="75" t="str">
        <f t="shared" si="190"/>
        <v/>
      </c>
      <c r="AG292" s="71" t="str">
        <f t="shared" si="191"/>
        <v/>
      </c>
      <c r="AH292" s="71" t="str">
        <f t="shared" si="192"/>
        <v/>
      </c>
      <c r="AI292" s="71" t="str">
        <f t="shared" si="193"/>
        <v/>
      </c>
      <c r="AJ292" s="71" t="str">
        <f t="shared" si="194"/>
        <v/>
      </c>
      <c r="AK292" s="71" t="str">
        <f t="shared" si="195"/>
        <v/>
      </c>
      <c r="AL292" s="71" t="str">
        <f t="shared" si="196"/>
        <v/>
      </c>
      <c r="AM292" s="78" t="str">
        <f t="shared" si="197"/>
        <v/>
      </c>
      <c r="AN292" s="75" t="str">
        <f t="shared" si="198"/>
        <v/>
      </c>
      <c r="AO292" s="71" t="str">
        <f t="shared" si="199"/>
        <v/>
      </c>
      <c r="AP292" s="71" t="str">
        <f t="shared" si="200"/>
        <v/>
      </c>
      <c r="AQ292" s="71" t="str">
        <f t="shared" si="201"/>
        <v/>
      </c>
      <c r="AR292" s="71" t="str">
        <f t="shared" si="202"/>
        <v/>
      </c>
      <c r="AS292" s="71" t="str">
        <f t="shared" si="203"/>
        <v/>
      </c>
      <c r="AT292" s="71" t="str">
        <f t="shared" si="204"/>
        <v/>
      </c>
      <c r="AU292" s="76" t="str">
        <f t="shared" si="205"/>
        <v/>
      </c>
      <c r="BF292" s="141">
        <v>9085</v>
      </c>
      <c r="BG292" s="142" t="s">
        <v>3466</v>
      </c>
      <c r="BH292" s="141" t="s">
        <v>180</v>
      </c>
      <c r="BI292" s="141" t="s">
        <v>191</v>
      </c>
      <c r="BJ292" s="141" t="s">
        <v>3467</v>
      </c>
      <c r="BK292" s="141" t="s">
        <v>2208</v>
      </c>
      <c r="BL292" s="141" t="s">
        <v>3468</v>
      </c>
      <c r="BM292" s="141">
        <v>48.610959999999999</v>
      </c>
      <c r="BN292" s="141">
        <v>-68.230670000000003</v>
      </c>
      <c r="BO292" s="141">
        <v>1996</v>
      </c>
      <c r="BP292" s="143" t="s">
        <v>24133</v>
      </c>
      <c r="BQ292" s="143" t="s">
        <v>17560</v>
      </c>
    </row>
    <row r="293" spans="1:69" ht="38.25" customHeight="1" x14ac:dyDescent="0.25">
      <c r="A293" s="1" t="str">
        <f t="shared" si="206"/>
        <v/>
      </c>
      <c r="B293" s="32" t="str">
        <f t="shared" si="207"/>
        <v/>
      </c>
      <c r="C293" s="25" t="str">
        <f t="shared" si="208"/>
        <v/>
      </c>
      <c r="D293" s="25" t="str">
        <f t="shared" si="209"/>
        <v/>
      </c>
      <c r="E293" s="25" t="str">
        <f t="shared" si="210"/>
        <v/>
      </c>
      <c r="F293" s="25" t="str">
        <f t="shared" si="211"/>
        <v/>
      </c>
      <c r="G293" s="108" t="str">
        <f t="shared" si="212"/>
        <v/>
      </c>
      <c r="H293" s="108" t="str">
        <f t="shared" si="213"/>
        <v/>
      </c>
      <c r="I293" s="112" t="str">
        <f t="shared" si="214"/>
        <v/>
      </c>
      <c r="J293" s="112"/>
      <c r="K293" s="112"/>
      <c r="L293" s="113"/>
      <c r="M293" s="113"/>
      <c r="N293" s="224" t="str">
        <f t="shared" si="215"/>
        <v/>
      </c>
      <c r="O293" s="225" t="str">
        <f t="shared" si="216"/>
        <v/>
      </c>
      <c r="Q293" s="6">
        <v>291</v>
      </c>
      <c r="R293" s="47" t="str">
        <f t="shared" si="179"/>
        <v>-291</v>
      </c>
      <c r="S293" s="6"/>
      <c r="T293" s="48" t="str">
        <f t="shared" si="180"/>
        <v/>
      </c>
      <c r="U293" s="49" t="str">
        <f t="shared" si="181"/>
        <v/>
      </c>
      <c r="W293" s="51"/>
      <c r="X293" s="75" t="str">
        <f t="shared" si="182"/>
        <v/>
      </c>
      <c r="Y293" s="71" t="str">
        <f t="shared" si="183"/>
        <v/>
      </c>
      <c r="Z293" s="71" t="str">
        <f t="shared" si="184"/>
        <v/>
      </c>
      <c r="AA293" s="71" t="str">
        <f t="shared" si="185"/>
        <v/>
      </c>
      <c r="AB293" s="71" t="str">
        <f t="shared" si="186"/>
        <v/>
      </c>
      <c r="AC293" s="71" t="str">
        <f t="shared" si="187"/>
        <v/>
      </c>
      <c r="AD293" s="71" t="str">
        <f t="shared" si="188"/>
        <v/>
      </c>
      <c r="AE293" s="78" t="str">
        <f t="shared" si="189"/>
        <v/>
      </c>
      <c r="AF293" s="75" t="str">
        <f t="shared" si="190"/>
        <v/>
      </c>
      <c r="AG293" s="71" t="str">
        <f t="shared" si="191"/>
        <v/>
      </c>
      <c r="AH293" s="71" t="str">
        <f t="shared" si="192"/>
        <v/>
      </c>
      <c r="AI293" s="71" t="str">
        <f t="shared" si="193"/>
        <v/>
      </c>
      <c r="AJ293" s="71" t="str">
        <f t="shared" si="194"/>
        <v/>
      </c>
      <c r="AK293" s="71" t="str">
        <f t="shared" si="195"/>
        <v/>
      </c>
      <c r="AL293" s="71" t="str">
        <f t="shared" si="196"/>
        <v/>
      </c>
      <c r="AM293" s="78" t="str">
        <f t="shared" si="197"/>
        <v/>
      </c>
      <c r="AN293" s="75" t="str">
        <f t="shared" si="198"/>
        <v/>
      </c>
      <c r="AO293" s="71" t="str">
        <f t="shared" si="199"/>
        <v/>
      </c>
      <c r="AP293" s="71" t="str">
        <f t="shared" si="200"/>
        <v/>
      </c>
      <c r="AQ293" s="71" t="str">
        <f t="shared" si="201"/>
        <v/>
      </c>
      <c r="AR293" s="71" t="str">
        <f t="shared" si="202"/>
        <v/>
      </c>
      <c r="AS293" s="71" t="str">
        <f t="shared" si="203"/>
        <v/>
      </c>
      <c r="AT293" s="71" t="str">
        <f t="shared" si="204"/>
        <v/>
      </c>
      <c r="AU293" s="76" t="str">
        <f t="shared" si="205"/>
        <v/>
      </c>
      <c r="BF293" s="141">
        <v>9085</v>
      </c>
      <c r="BG293" s="142" t="s">
        <v>3469</v>
      </c>
      <c r="BH293" s="141" t="s">
        <v>180</v>
      </c>
      <c r="BI293" s="141" t="s">
        <v>191</v>
      </c>
      <c r="BJ293" s="141" t="s">
        <v>3470</v>
      </c>
      <c r="BK293" s="141" t="s">
        <v>1976</v>
      </c>
      <c r="BL293" s="141" t="s">
        <v>3468</v>
      </c>
      <c r="BM293" s="141">
        <v>48.586860000000001</v>
      </c>
      <c r="BN293" s="141">
        <v>-68.285349999999994</v>
      </c>
      <c r="BO293" s="141">
        <v>1994</v>
      </c>
      <c r="BP293" s="143" t="s">
        <v>24134</v>
      </c>
      <c r="BQ293" s="143" t="s">
        <v>17560</v>
      </c>
    </row>
    <row r="294" spans="1:69" ht="38.25" customHeight="1" x14ac:dyDescent="0.25">
      <c r="A294" s="1" t="str">
        <f t="shared" si="206"/>
        <v/>
      </c>
      <c r="B294" s="32" t="str">
        <f t="shared" si="207"/>
        <v/>
      </c>
      <c r="C294" s="25" t="str">
        <f t="shared" si="208"/>
        <v/>
      </c>
      <c r="D294" s="25" t="str">
        <f t="shared" si="209"/>
        <v/>
      </c>
      <c r="E294" s="25" t="str">
        <f t="shared" si="210"/>
        <v/>
      </c>
      <c r="F294" s="25" t="str">
        <f t="shared" si="211"/>
        <v/>
      </c>
      <c r="G294" s="108" t="str">
        <f t="shared" si="212"/>
        <v/>
      </c>
      <c r="H294" s="108" t="str">
        <f t="shared" si="213"/>
        <v/>
      </c>
      <c r="I294" s="112" t="str">
        <f t="shared" si="214"/>
        <v/>
      </c>
      <c r="J294" s="112"/>
      <c r="K294" s="112"/>
      <c r="L294" s="113"/>
      <c r="M294" s="113"/>
      <c r="N294" s="224" t="str">
        <f t="shared" si="215"/>
        <v/>
      </c>
      <c r="O294" s="225" t="str">
        <f t="shared" si="216"/>
        <v/>
      </c>
      <c r="Q294" s="6">
        <v>292</v>
      </c>
      <c r="R294" s="47" t="str">
        <f t="shared" si="179"/>
        <v>-292</v>
      </c>
      <c r="S294" s="6"/>
      <c r="T294" s="48" t="str">
        <f t="shared" si="180"/>
        <v/>
      </c>
      <c r="U294" s="49" t="str">
        <f t="shared" si="181"/>
        <v/>
      </c>
      <c r="W294" s="51"/>
      <c r="X294" s="75" t="str">
        <f t="shared" si="182"/>
        <v/>
      </c>
      <c r="Y294" s="71" t="str">
        <f t="shared" si="183"/>
        <v/>
      </c>
      <c r="Z294" s="71" t="str">
        <f t="shared" si="184"/>
        <v/>
      </c>
      <c r="AA294" s="71" t="str">
        <f t="shared" si="185"/>
        <v/>
      </c>
      <c r="AB294" s="71" t="str">
        <f t="shared" si="186"/>
        <v/>
      </c>
      <c r="AC294" s="71" t="str">
        <f t="shared" si="187"/>
        <v/>
      </c>
      <c r="AD294" s="71" t="str">
        <f t="shared" si="188"/>
        <v/>
      </c>
      <c r="AE294" s="78" t="str">
        <f t="shared" si="189"/>
        <v/>
      </c>
      <c r="AF294" s="75" t="str">
        <f t="shared" si="190"/>
        <v/>
      </c>
      <c r="AG294" s="71" t="str">
        <f t="shared" si="191"/>
        <v/>
      </c>
      <c r="AH294" s="71" t="str">
        <f t="shared" si="192"/>
        <v/>
      </c>
      <c r="AI294" s="71" t="str">
        <f t="shared" si="193"/>
        <v/>
      </c>
      <c r="AJ294" s="71" t="str">
        <f t="shared" si="194"/>
        <v/>
      </c>
      <c r="AK294" s="71" t="str">
        <f t="shared" si="195"/>
        <v/>
      </c>
      <c r="AL294" s="71" t="str">
        <f t="shared" si="196"/>
        <v/>
      </c>
      <c r="AM294" s="78" t="str">
        <f t="shared" si="197"/>
        <v/>
      </c>
      <c r="AN294" s="75" t="str">
        <f t="shared" si="198"/>
        <v/>
      </c>
      <c r="AO294" s="71" t="str">
        <f t="shared" si="199"/>
        <v/>
      </c>
      <c r="AP294" s="71" t="str">
        <f t="shared" si="200"/>
        <v/>
      </c>
      <c r="AQ294" s="71" t="str">
        <f t="shared" si="201"/>
        <v/>
      </c>
      <c r="AR294" s="71" t="str">
        <f t="shared" si="202"/>
        <v/>
      </c>
      <c r="AS294" s="71" t="str">
        <f t="shared" si="203"/>
        <v/>
      </c>
      <c r="AT294" s="71" t="str">
        <f t="shared" si="204"/>
        <v/>
      </c>
      <c r="AU294" s="76" t="str">
        <f t="shared" si="205"/>
        <v/>
      </c>
      <c r="BF294" s="141">
        <v>10043</v>
      </c>
      <c r="BG294" s="142" t="s">
        <v>3780</v>
      </c>
      <c r="BH294" s="141" t="s">
        <v>478</v>
      </c>
      <c r="BI294" s="141" t="s">
        <v>177</v>
      </c>
      <c r="BJ294" s="141" t="s">
        <v>3781</v>
      </c>
      <c r="BK294" s="141" t="s">
        <v>3588</v>
      </c>
      <c r="BL294" s="141" t="s">
        <v>286</v>
      </c>
      <c r="BM294" s="141">
        <v>48.446829999999999</v>
      </c>
      <c r="BN294" s="141">
        <v>-68.482740000000007</v>
      </c>
      <c r="BO294" s="141">
        <v>1987</v>
      </c>
      <c r="BP294" s="143" t="s">
        <v>24148</v>
      </c>
      <c r="BQ294" s="143" t="s">
        <v>17560</v>
      </c>
    </row>
    <row r="295" spans="1:69" ht="38.25" customHeight="1" x14ac:dyDescent="0.25">
      <c r="A295" s="1" t="str">
        <f t="shared" si="206"/>
        <v/>
      </c>
      <c r="B295" s="32" t="str">
        <f t="shared" si="207"/>
        <v/>
      </c>
      <c r="C295" s="25" t="str">
        <f t="shared" si="208"/>
        <v/>
      </c>
      <c r="D295" s="25" t="str">
        <f t="shared" si="209"/>
        <v/>
      </c>
      <c r="E295" s="25" t="str">
        <f t="shared" si="210"/>
        <v/>
      </c>
      <c r="F295" s="25" t="str">
        <f t="shared" si="211"/>
        <v/>
      </c>
      <c r="G295" s="108" t="str">
        <f t="shared" si="212"/>
        <v/>
      </c>
      <c r="H295" s="108" t="str">
        <f t="shared" si="213"/>
        <v/>
      </c>
      <c r="I295" s="112" t="str">
        <f t="shared" si="214"/>
        <v/>
      </c>
      <c r="J295" s="112"/>
      <c r="K295" s="112"/>
      <c r="L295" s="113"/>
      <c r="M295" s="113"/>
      <c r="N295" s="224" t="str">
        <f t="shared" si="215"/>
        <v/>
      </c>
      <c r="O295" s="225" t="str">
        <f t="shared" si="216"/>
        <v/>
      </c>
      <c r="Q295" s="6">
        <v>293</v>
      </c>
      <c r="R295" s="47" t="str">
        <f t="shared" si="179"/>
        <v>-293</v>
      </c>
      <c r="S295" s="6"/>
      <c r="T295" s="48" t="str">
        <f t="shared" si="180"/>
        <v/>
      </c>
      <c r="U295" s="49" t="str">
        <f t="shared" si="181"/>
        <v/>
      </c>
      <c r="W295" s="51"/>
      <c r="X295" s="75" t="str">
        <f t="shared" si="182"/>
        <v/>
      </c>
      <c r="Y295" s="71" t="str">
        <f t="shared" si="183"/>
        <v/>
      </c>
      <c r="Z295" s="71" t="str">
        <f t="shared" si="184"/>
        <v/>
      </c>
      <c r="AA295" s="71" t="str">
        <f t="shared" si="185"/>
        <v/>
      </c>
      <c r="AB295" s="71" t="str">
        <f t="shared" si="186"/>
        <v/>
      </c>
      <c r="AC295" s="71" t="str">
        <f t="shared" si="187"/>
        <v/>
      </c>
      <c r="AD295" s="71" t="str">
        <f t="shared" si="188"/>
        <v/>
      </c>
      <c r="AE295" s="78" t="str">
        <f t="shared" si="189"/>
        <v/>
      </c>
      <c r="AF295" s="75" t="str">
        <f t="shared" si="190"/>
        <v/>
      </c>
      <c r="AG295" s="71" t="str">
        <f t="shared" si="191"/>
        <v/>
      </c>
      <c r="AH295" s="71" t="str">
        <f t="shared" si="192"/>
        <v/>
      </c>
      <c r="AI295" s="71" t="str">
        <f t="shared" si="193"/>
        <v/>
      </c>
      <c r="AJ295" s="71" t="str">
        <f t="shared" si="194"/>
        <v/>
      </c>
      <c r="AK295" s="71" t="str">
        <f t="shared" si="195"/>
        <v/>
      </c>
      <c r="AL295" s="71" t="str">
        <f t="shared" si="196"/>
        <v/>
      </c>
      <c r="AM295" s="78" t="str">
        <f t="shared" si="197"/>
        <v/>
      </c>
      <c r="AN295" s="75" t="str">
        <f t="shared" si="198"/>
        <v/>
      </c>
      <c r="AO295" s="71" t="str">
        <f t="shared" si="199"/>
        <v/>
      </c>
      <c r="AP295" s="71" t="str">
        <f t="shared" si="200"/>
        <v/>
      </c>
      <c r="AQ295" s="71" t="str">
        <f t="shared" si="201"/>
        <v/>
      </c>
      <c r="AR295" s="71" t="str">
        <f t="shared" si="202"/>
        <v/>
      </c>
      <c r="AS295" s="71" t="str">
        <f t="shared" si="203"/>
        <v/>
      </c>
      <c r="AT295" s="71" t="str">
        <f t="shared" si="204"/>
        <v/>
      </c>
      <c r="AU295" s="76" t="str">
        <f t="shared" si="205"/>
        <v/>
      </c>
      <c r="BF295" s="141">
        <v>10043</v>
      </c>
      <c r="BG295" s="142" t="s">
        <v>3782</v>
      </c>
      <c r="BH295" s="141" t="s">
        <v>478</v>
      </c>
      <c r="BI295" s="141" t="s">
        <v>176</v>
      </c>
      <c r="BJ295" s="141" t="s">
        <v>3783</v>
      </c>
      <c r="BK295" s="141" t="s">
        <v>3784</v>
      </c>
      <c r="BL295" s="141" t="s">
        <v>3710</v>
      </c>
      <c r="BM295" s="141">
        <v>48.393999999999998</v>
      </c>
      <c r="BN295" s="141">
        <v>-68.477429999999998</v>
      </c>
      <c r="BO295" s="141">
        <v>1996</v>
      </c>
      <c r="BP295" s="143" t="s">
        <v>1727</v>
      </c>
      <c r="BQ295" s="143" t="s">
        <v>17560</v>
      </c>
    </row>
    <row r="296" spans="1:69" ht="38.25" customHeight="1" x14ac:dyDescent="0.25">
      <c r="A296" s="1" t="str">
        <f t="shared" si="206"/>
        <v/>
      </c>
      <c r="B296" s="32" t="str">
        <f t="shared" si="207"/>
        <v/>
      </c>
      <c r="C296" s="25" t="str">
        <f t="shared" si="208"/>
        <v/>
      </c>
      <c r="D296" s="25" t="str">
        <f t="shared" si="209"/>
        <v/>
      </c>
      <c r="E296" s="25" t="str">
        <f t="shared" si="210"/>
        <v/>
      </c>
      <c r="F296" s="25" t="str">
        <f t="shared" si="211"/>
        <v/>
      </c>
      <c r="G296" s="108" t="str">
        <f t="shared" si="212"/>
        <v/>
      </c>
      <c r="H296" s="108" t="str">
        <f t="shared" si="213"/>
        <v/>
      </c>
      <c r="I296" s="112" t="str">
        <f t="shared" si="214"/>
        <v/>
      </c>
      <c r="J296" s="112"/>
      <c r="K296" s="112"/>
      <c r="L296" s="113"/>
      <c r="M296" s="113"/>
      <c r="N296" s="224" t="str">
        <f t="shared" si="215"/>
        <v/>
      </c>
      <c r="O296" s="225" t="str">
        <f t="shared" si="216"/>
        <v/>
      </c>
      <c r="Q296" s="6">
        <v>294</v>
      </c>
      <c r="R296" s="47" t="str">
        <f t="shared" si="179"/>
        <v>-294</v>
      </c>
      <c r="S296" s="6"/>
      <c r="T296" s="48" t="str">
        <f t="shared" si="180"/>
        <v/>
      </c>
      <c r="U296" s="49" t="str">
        <f t="shared" si="181"/>
        <v/>
      </c>
      <c r="W296" s="51"/>
      <c r="X296" s="75" t="str">
        <f t="shared" si="182"/>
        <v/>
      </c>
      <c r="Y296" s="71" t="str">
        <f t="shared" si="183"/>
        <v/>
      </c>
      <c r="Z296" s="71" t="str">
        <f t="shared" si="184"/>
        <v/>
      </c>
      <c r="AA296" s="71" t="str">
        <f t="shared" si="185"/>
        <v/>
      </c>
      <c r="AB296" s="71" t="str">
        <f t="shared" si="186"/>
        <v/>
      </c>
      <c r="AC296" s="71" t="str">
        <f t="shared" si="187"/>
        <v/>
      </c>
      <c r="AD296" s="71" t="str">
        <f t="shared" si="188"/>
        <v/>
      </c>
      <c r="AE296" s="78" t="str">
        <f t="shared" si="189"/>
        <v/>
      </c>
      <c r="AF296" s="75" t="str">
        <f t="shared" si="190"/>
        <v/>
      </c>
      <c r="AG296" s="71" t="str">
        <f t="shared" si="191"/>
        <v/>
      </c>
      <c r="AH296" s="71" t="str">
        <f t="shared" si="192"/>
        <v/>
      </c>
      <c r="AI296" s="71" t="str">
        <f t="shared" si="193"/>
        <v/>
      </c>
      <c r="AJ296" s="71" t="str">
        <f t="shared" si="194"/>
        <v/>
      </c>
      <c r="AK296" s="71" t="str">
        <f t="shared" si="195"/>
        <v/>
      </c>
      <c r="AL296" s="71" t="str">
        <f t="shared" si="196"/>
        <v/>
      </c>
      <c r="AM296" s="78" t="str">
        <f t="shared" si="197"/>
        <v/>
      </c>
      <c r="AN296" s="75" t="str">
        <f t="shared" si="198"/>
        <v/>
      </c>
      <c r="AO296" s="71" t="str">
        <f t="shared" si="199"/>
        <v/>
      </c>
      <c r="AP296" s="71" t="str">
        <f t="shared" si="200"/>
        <v/>
      </c>
      <c r="AQ296" s="71" t="str">
        <f t="shared" si="201"/>
        <v/>
      </c>
      <c r="AR296" s="71" t="str">
        <f t="shared" si="202"/>
        <v/>
      </c>
      <c r="AS296" s="71" t="str">
        <f t="shared" si="203"/>
        <v/>
      </c>
      <c r="AT296" s="71" t="str">
        <f t="shared" si="204"/>
        <v/>
      </c>
      <c r="AU296" s="76" t="str">
        <f t="shared" si="205"/>
        <v/>
      </c>
      <c r="BF296" s="141">
        <v>10043</v>
      </c>
      <c r="BG296" s="142" t="s">
        <v>3558</v>
      </c>
      <c r="BH296" s="141" t="s">
        <v>478</v>
      </c>
      <c r="BI296" s="141" t="s">
        <v>176</v>
      </c>
      <c r="BJ296" s="141" t="s">
        <v>3559</v>
      </c>
      <c r="BK296" s="141" t="s">
        <v>1934</v>
      </c>
      <c r="BL296" s="141" t="s">
        <v>3560</v>
      </c>
      <c r="BM296" s="141">
        <v>48.360239999999997</v>
      </c>
      <c r="BN296" s="141">
        <v>-68.467429999999993</v>
      </c>
      <c r="BO296" s="141">
        <v>1965</v>
      </c>
      <c r="BP296" s="143" t="s">
        <v>24143</v>
      </c>
      <c r="BQ296" s="143" t="s">
        <v>17560</v>
      </c>
    </row>
    <row r="297" spans="1:69" ht="38.25" customHeight="1" x14ac:dyDescent="0.25">
      <c r="A297" s="1" t="str">
        <f t="shared" si="206"/>
        <v/>
      </c>
      <c r="B297" s="32" t="str">
        <f t="shared" si="207"/>
        <v/>
      </c>
      <c r="C297" s="25" t="str">
        <f t="shared" si="208"/>
        <v/>
      </c>
      <c r="D297" s="25" t="str">
        <f t="shared" si="209"/>
        <v/>
      </c>
      <c r="E297" s="25" t="str">
        <f t="shared" si="210"/>
        <v/>
      </c>
      <c r="F297" s="25" t="str">
        <f t="shared" si="211"/>
        <v/>
      </c>
      <c r="G297" s="108" t="str">
        <f t="shared" si="212"/>
        <v/>
      </c>
      <c r="H297" s="108" t="str">
        <f t="shared" si="213"/>
        <v/>
      </c>
      <c r="I297" s="112" t="str">
        <f t="shared" si="214"/>
        <v/>
      </c>
      <c r="J297" s="112"/>
      <c r="K297" s="112"/>
      <c r="L297" s="113"/>
      <c r="M297" s="113"/>
      <c r="N297" s="224" t="str">
        <f t="shared" si="215"/>
        <v/>
      </c>
      <c r="O297" s="225" t="str">
        <f t="shared" si="216"/>
        <v/>
      </c>
      <c r="Q297" s="6">
        <v>295</v>
      </c>
      <c r="R297" s="47" t="str">
        <f t="shared" si="179"/>
        <v>-295</v>
      </c>
      <c r="S297" s="6"/>
      <c r="T297" s="48" t="str">
        <f t="shared" si="180"/>
        <v/>
      </c>
      <c r="U297" s="49" t="str">
        <f t="shared" si="181"/>
        <v/>
      </c>
      <c r="W297" s="51"/>
      <c r="X297" s="75" t="str">
        <f t="shared" si="182"/>
        <v/>
      </c>
      <c r="Y297" s="71" t="str">
        <f t="shared" si="183"/>
        <v/>
      </c>
      <c r="Z297" s="71" t="str">
        <f t="shared" si="184"/>
        <v/>
      </c>
      <c r="AA297" s="71" t="str">
        <f t="shared" si="185"/>
        <v/>
      </c>
      <c r="AB297" s="71" t="str">
        <f t="shared" si="186"/>
        <v/>
      </c>
      <c r="AC297" s="71" t="str">
        <f t="shared" si="187"/>
        <v/>
      </c>
      <c r="AD297" s="71" t="str">
        <f t="shared" si="188"/>
        <v/>
      </c>
      <c r="AE297" s="78" t="str">
        <f t="shared" si="189"/>
        <v/>
      </c>
      <c r="AF297" s="75" t="str">
        <f t="shared" si="190"/>
        <v/>
      </c>
      <c r="AG297" s="71" t="str">
        <f t="shared" si="191"/>
        <v/>
      </c>
      <c r="AH297" s="71" t="str">
        <f t="shared" si="192"/>
        <v/>
      </c>
      <c r="AI297" s="71" t="str">
        <f t="shared" si="193"/>
        <v/>
      </c>
      <c r="AJ297" s="71" t="str">
        <f t="shared" si="194"/>
        <v/>
      </c>
      <c r="AK297" s="71" t="str">
        <f t="shared" si="195"/>
        <v/>
      </c>
      <c r="AL297" s="71" t="str">
        <f t="shared" si="196"/>
        <v/>
      </c>
      <c r="AM297" s="78" t="str">
        <f t="shared" si="197"/>
        <v/>
      </c>
      <c r="AN297" s="75" t="str">
        <f t="shared" si="198"/>
        <v/>
      </c>
      <c r="AO297" s="71" t="str">
        <f t="shared" si="199"/>
        <v/>
      </c>
      <c r="AP297" s="71" t="str">
        <f t="shared" si="200"/>
        <v/>
      </c>
      <c r="AQ297" s="71" t="str">
        <f t="shared" si="201"/>
        <v/>
      </c>
      <c r="AR297" s="71" t="str">
        <f t="shared" si="202"/>
        <v/>
      </c>
      <c r="AS297" s="71" t="str">
        <f t="shared" si="203"/>
        <v/>
      </c>
      <c r="AT297" s="71" t="str">
        <f t="shared" si="204"/>
        <v/>
      </c>
      <c r="AU297" s="76" t="str">
        <f t="shared" si="205"/>
        <v/>
      </c>
      <c r="BF297" s="141">
        <v>10043</v>
      </c>
      <c r="BG297" s="142" t="s">
        <v>3561</v>
      </c>
      <c r="BH297" s="141" t="s">
        <v>478</v>
      </c>
      <c r="BI297" s="141" t="s">
        <v>177</v>
      </c>
      <c r="BJ297" s="141" t="s">
        <v>3562</v>
      </c>
      <c r="BK297" s="141" t="s">
        <v>3563</v>
      </c>
      <c r="BL297" s="141" t="s">
        <v>3560</v>
      </c>
      <c r="BM297" s="141">
        <v>48.36009</v>
      </c>
      <c r="BN297" s="141">
        <v>-68.472340000000003</v>
      </c>
      <c r="BO297" s="141">
        <v>1965</v>
      </c>
      <c r="BP297" s="143" t="s">
        <v>485</v>
      </c>
      <c r="BQ297" s="143" t="s">
        <v>17560</v>
      </c>
    </row>
    <row r="298" spans="1:69" ht="38.25" customHeight="1" x14ac:dyDescent="0.25">
      <c r="A298" s="1" t="str">
        <f t="shared" si="206"/>
        <v/>
      </c>
      <c r="B298" s="32" t="str">
        <f t="shared" si="207"/>
        <v/>
      </c>
      <c r="C298" s="25" t="str">
        <f t="shared" si="208"/>
        <v/>
      </c>
      <c r="D298" s="25" t="str">
        <f t="shared" si="209"/>
        <v/>
      </c>
      <c r="E298" s="25" t="str">
        <f t="shared" si="210"/>
        <v/>
      </c>
      <c r="F298" s="25" t="str">
        <f t="shared" si="211"/>
        <v/>
      </c>
      <c r="G298" s="108" t="str">
        <f t="shared" si="212"/>
        <v/>
      </c>
      <c r="H298" s="108" t="str">
        <f t="shared" si="213"/>
        <v/>
      </c>
      <c r="I298" s="112" t="str">
        <f t="shared" si="214"/>
        <v/>
      </c>
      <c r="J298" s="112"/>
      <c r="K298" s="112"/>
      <c r="L298" s="113"/>
      <c r="M298" s="113"/>
      <c r="N298" s="224" t="str">
        <f t="shared" si="215"/>
        <v/>
      </c>
      <c r="O298" s="225" t="str">
        <f t="shared" si="216"/>
        <v/>
      </c>
      <c r="Q298" s="6">
        <v>296</v>
      </c>
      <c r="R298" s="47" t="str">
        <f t="shared" si="179"/>
        <v>-296</v>
      </c>
      <c r="S298" s="6"/>
      <c r="T298" s="48" t="str">
        <f t="shared" si="180"/>
        <v/>
      </c>
      <c r="U298" s="49" t="str">
        <f t="shared" si="181"/>
        <v/>
      </c>
      <c r="W298" s="51"/>
      <c r="X298" s="75" t="str">
        <f t="shared" si="182"/>
        <v/>
      </c>
      <c r="Y298" s="71" t="str">
        <f t="shared" si="183"/>
        <v/>
      </c>
      <c r="Z298" s="71" t="str">
        <f t="shared" si="184"/>
        <v/>
      </c>
      <c r="AA298" s="71" t="str">
        <f t="shared" si="185"/>
        <v/>
      </c>
      <c r="AB298" s="71" t="str">
        <f t="shared" si="186"/>
        <v/>
      </c>
      <c r="AC298" s="71" t="str">
        <f t="shared" si="187"/>
        <v/>
      </c>
      <c r="AD298" s="71" t="str">
        <f t="shared" si="188"/>
        <v/>
      </c>
      <c r="AE298" s="78" t="str">
        <f t="shared" si="189"/>
        <v/>
      </c>
      <c r="AF298" s="75" t="str">
        <f t="shared" si="190"/>
        <v/>
      </c>
      <c r="AG298" s="71" t="str">
        <f t="shared" si="191"/>
        <v/>
      </c>
      <c r="AH298" s="71" t="str">
        <f t="shared" si="192"/>
        <v/>
      </c>
      <c r="AI298" s="71" t="str">
        <f t="shared" si="193"/>
        <v/>
      </c>
      <c r="AJ298" s="71" t="str">
        <f t="shared" si="194"/>
        <v/>
      </c>
      <c r="AK298" s="71" t="str">
        <f t="shared" si="195"/>
        <v/>
      </c>
      <c r="AL298" s="71" t="str">
        <f t="shared" si="196"/>
        <v/>
      </c>
      <c r="AM298" s="78" t="str">
        <f t="shared" si="197"/>
        <v/>
      </c>
      <c r="AN298" s="75" t="str">
        <f t="shared" si="198"/>
        <v/>
      </c>
      <c r="AO298" s="71" t="str">
        <f t="shared" si="199"/>
        <v/>
      </c>
      <c r="AP298" s="71" t="str">
        <f t="shared" si="200"/>
        <v/>
      </c>
      <c r="AQ298" s="71" t="str">
        <f t="shared" si="201"/>
        <v/>
      </c>
      <c r="AR298" s="71" t="str">
        <f t="shared" si="202"/>
        <v/>
      </c>
      <c r="AS298" s="71" t="str">
        <f t="shared" si="203"/>
        <v/>
      </c>
      <c r="AT298" s="71" t="str">
        <f t="shared" si="204"/>
        <v/>
      </c>
      <c r="AU298" s="76" t="str">
        <f t="shared" si="205"/>
        <v/>
      </c>
      <c r="BF298" s="141">
        <v>10043</v>
      </c>
      <c r="BG298" s="142" t="s">
        <v>3564</v>
      </c>
      <c r="BH298" s="141" t="s">
        <v>478</v>
      </c>
      <c r="BI298" s="141" t="s">
        <v>177</v>
      </c>
      <c r="BJ298" s="141" t="s">
        <v>3565</v>
      </c>
      <c r="BK298" s="141" t="s">
        <v>3566</v>
      </c>
      <c r="BL298" s="141" t="s">
        <v>3567</v>
      </c>
      <c r="BM298" s="141">
        <v>48.422190000000001</v>
      </c>
      <c r="BN298" s="141">
        <v>-68.581040000000002</v>
      </c>
      <c r="BO298" s="141">
        <v>1987</v>
      </c>
      <c r="BP298" s="143" t="s">
        <v>485</v>
      </c>
      <c r="BQ298" s="143" t="s">
        <v>17560</v>
      </c>
    </row>
    <row r="299" spans="1:69" ht="38.25" customHeight="1" x14ac:dyDescent="0.25">
      <c r="A299" s="1" t="str">
        <f t="shared" si="206"/>
        <v/>
      </c>
      <c r="B299" s="32" t="str">
        <f t="shared" si="207"/>
        <v/>
      </c>
      <c r="C299" s="25" t="str">
        <f t="shared" si="208"/>
        <v/>
      </c>
      <c r="D299" s="25" t="str">
        <f t="shared" si="209"/>
        <v/>
      </c>
      <c r="E299" s="25" t="str">
        <f t="shared" si="210"/>
        <v/>
      </c>
      <c r="F299" s="25" t="str">
        <f t="shared" si="211"/>
        <v/>
      </c>
      <c r="G299" s="108" t="str">
        <f t="shared" si="212"/>
        <v/>
      </c>
      <c r="H299" s="108" t="str">
        <f t="shared" si="213"/>
        <v/>
      </c>
      <c r="I299" s="112" t="str">
        <f t="shared" si="214"/>
        <v/>
      </c>
      <c r="J299" s="112"/>
      <c r="K299" s="112"/>
      <c r="L299" s="113"/>
      <c r="M299" s="113"/>
      <c r="N299" s="224" t="str">
        <f t="shared" si="215"/>
        <v/>
      </c>
      <c r="O299" s="225" t="str">
        <f t="shared" si="216"/>
        <v/>
      </c>
      <c r="Q299" s="6">
        <v>297</v>
      </c>
      <c r="R299" s="47" t="str">
        <f t="shared" si="179"/>
        <v>-297</v>
      </c>
      <c r="S299" s="6"/>
      <c r="T299" s="48" t="str">
        <f t="shared" si="180"/>
        <v/>
      </c>
      <c r="U299" s="49" t="str">
        <f t="shared" si="181"/>
        <v/>
      </c>
      <c r="W299" s="51"/>
      <c r="X299" s="75" t="str">
        <f t="shared" si="182"/>
        <v/>
      </c>
      <c r="Y299" s="71" t="str">
        <f t="shared" si="183"/>
        <v/>
      </c>
      <c r="Z299" s="71" t="str">
        <f t="shared" si="184"/>
        <v/>
      </c>
      <c r="AA299" s="71" t="str">
        <f t="shared" si="185"/>
        <v/>
      </c>
      <c r="AB299" s="71" t="str">
        <f t="shared" si="186"/>
        <v/>
      </c>
      <c r="AC299" s="71" t="str">
        <f t="shared" si="187"/>
        <v/>
      </c>
      <c r="AD299" s="71" t="str">
        <f t="shared" si="188"/>
        <v/>
      </c>
      <c r="AE299" s="78" t="str">
        <f t="shared" si="189"/>
        <v/>
      </c>
      <c r="AF299" s="75" t="str">
        <f t="shared" si="190"/>
        <v/>
      </c>
      <c r="AG299" s="71" t="str">
        <f t="shared" si="191"/>
        <v/>
      </c>
      <c r="AH299" s="71" t="str">
        <f t="shared" si="192"/>
        <v/>
      </c>
      <c r="AI299" s="71" t="str">
        <f t="shared" si="193"/>
        <v/>
      </c>
      <c r="AJ299" s="71" t="str">
        <f t="shared" si="194"/>
        <v/>
      </c>
      <c r="AK299" s="71" t="str">
        <f t="shared" si="195"/>
        <v/>
      </c>
      <c r="AL299" s="71" t="str">
        <f t="shared" si="196"/>
        <v/>
      </c>
      <c r="AM299" s="78" t="str">
        <f t="shared" si="197"/>
        <v/>
      </c>
      <c r="AN299" s="75" t="str">
        <f t="shared" si="198"/>
        <v/>
      </c>
      <c r="AO299" s="71" t="str">
        <f t="shared" si="199"/>
        <v/>
      </c>
      <c r="AP299" s="71" t="str">
        <f t="shared" si="200"/>
        <v/>
      </c>
      <c r="AQ299" s="71" t="str">
        <f t="shared" si="201"/>
        <v/>
      </c>
      <c r="AR299" s="71" t="str">
        <f t="shared" si="202"/>
        <v/>
      </c>
      <c r="AS299" s="71" t="str">
        <f t="shared" si="203"/>
        <v/>
      </c>
      <c r="AT299" s="71" t="str">
        <f t="shared" si="204"/>
        <v/>
      </c>
      <c r="AU299" s="76" t="str">
        <f t="shared" si="205"/>
        <v/>
      </c>
      <c r="BF299" s="141">
        <v>10043</v>
      </c>
      <c r="BG299" s="142" t="s">
        <v>3568</v>
      </c>
      <c r="BH299" s="141" t="s">
        <v>478</v>
      </c>
      <c r="BI299" s="141" t="s">
        <v>176</v>
      </c>
      <c r="BJ299" s="141" t="s">
        <v>3569</v>
      </c>
      <c r="BK299" s="141" t="s">
        <v>3176</v>
      </c>
      <c r="BL299" s="141" t="s">
        <v>3570</v>
      </c>
      <c r="BM299" s="141">
        <v>48.365380000000002</v>
      </c>
      <c r="BN299" s="141">
        <v>-68.483099999999993</v>
      </c>
      <c r="BO299" s="141">
        <v>1998</v>
      </c>
      <c r="BP299" s="143" t="s">
        <v>480</v>
      </c>
      <c r="BQ299" s="143" t="s">
        <v>17560</v>
      </c>
    </row>
    <row r="300" spans="1:69" ht="38.25" customHeight="1" x14ac:dyDescent="0.25">
      <c r="A300" s="1" t="str">
        <f t="shared" si="206"/>
        <v/>
      </c>
      <c r="B300" s="32" t="str">
        <f t="shared" si="207"/>
        <v/>
      </c>
      <c r="C300" s="25" t="str">
        <f t="shared" si="208"/>
        <v/>
      </c>
      <c r="D300" s="25" t="str">
        <f t="shared" si="209"/>
        <v/>
      </c>
      <c r="E300" s="25" t="str">
        <f t="shared" si="210"/>
        <v/>
      </c>
      <c r="F300" s="25" t="str">
        <f t="shared" si="211"/>
        <v/>
      </c>
      <c r="G300" s="108" t="str">
        <f t="shared" si="212"/>
        <v/>
      </c>
      <c r="H300" s="108" t="str">
        <f t="shared" si="213"/>
        <v/>
      </c>
      <c r="I300" s="112" t="str">
        <f t="shared" si="214"/>
        <v/>
      </c>
      <c r="J300" s="112"/>
      <c r="K300" s="112"/>
      <c r="L300" s="113"/>
      <c r="M300" s="113"/>
      <c r="N300" s="224" t="str">
        <f t="shared" si="215"/>
        <v/>
      </c>
      <c r="O300" s="225" t="str">
        <f t="shared" si="216"/>
        <v/>
      </c>
      <c r="Q300" s="6">
        <v>298</v>
      </c>
      <c r="R300" s="47" t="str">
        <f t="shared" si="179"/>
        <v>-298</v>
      </c>
      <c r="S300" s="6"/>
      <c r="T300" s="48" t="str">
        <f t="shared" si="180"/>
        <v/>
      </c>
      <c r="U300" s="49" t="str">
        <f t="shared" si="181"/>
        <v/>
      </c>
      <c r="W300" s="51"/>
      <c r="X300" s="75" t="str">
        <f t="shared" si="182"/>
        <v/>
      </c>
      <c r="Y300" s="71" t="str">
        <f t="shared" si="183"/>
        <v/>
      </c>
      <c r="Z300" s="71" t="str">
        <f t="shared" si="184"/>
        <v/>
      </c>
      <c r="AA300" s="71" t="str">
        <f t="shared" si="185"/>
        <v/>
      </c>
      <c r="AB300" s="71" t="str">
        <f t="shared" si="186"/>
        <v/>
      </c>
      <c r="AC300" s="71" t="str">
        <f t="shared" si="187"/>
        <v/>
      </c>
      <c r="AD300" s="71" t="str">
        <f t="shared" si="188"/>
        <v/>
      </c>
      <c r="AE300" s="78" t="str">
        <f t="shared" si="189"/>
        <v/>
      </c>
      <c r="AF300" s="75" t="str">
        <f t="shared" si="190"/>
        <v/>
      </c>
      <c r="AG300" s="71" t="str">
        <f t="shared" si="191"/>
        <v/>
      </c>
      <c r="AH300" s="71" t="str">
        <f t="shared" si="192"/>
        <v/>
      </c>
      <c r="AI300" s="71" t="str">
        <f t="shared" si="193"/>
        <v/>
      </c>
      <c r="AJ300" s="71" t="str">
        <f t="shared" si="194"/>
        <v/>
      </c>
      <c r="AK300" s="71" t="str">
        <f t="shared" si="195"/>
        <v/>
      </c>
      <c r="AL300" s="71" t="str">
        <f t="shared" si="196"/>
        <v/>
      </c>
      <c r="AM300" s="78" t="str">
        <f t="shared" si="197"/>
        <v/>
      </c>
      <c r="AN300" s="75" t="str">
        <f t="shared" si="198"/>
        <v/>
      </c>
      <c r="AO300" s="71" t="str">
        <f t="shared" si="199"/>
        <v/>
      </c>
      <c r="AP300" s="71" t="str">
        <f t="shared" si="200"/>
        <v/>
      </c>
      <c r="AQ300" s="71" t="str">
        <f t="shared" si="201"/>
        <v/>
      </c>
      <c r="AR300" s="71" t="str">
        <f t="shared" si="202"/>
        <v/>
      </c>
      <c r="AS300" s="71" t="str">
        <f t="shared" si="203"/>
        <v/>
      </c>
      <c r="AT300" s="71" t="str">
        <f t="shared" si="204"/>
        <v/>
      </c>
      <c r="AU300" s="76" t="str">
        <f t="shared" si="205"/>
        <v/>
      </c>
      <c r="BF300" s="141">
        <v>14018</v>
      </c>
      <c r="BG300" s="142" t="s">
        <v>3529</v>
      </c>
      <c r="BH300" s="141" t="s">
        <v>180</v>
      </c>
      <c r="BI300" s="141" t="s">
        <v>178</v>
      </c>
      <c r="BJ300" s="141"/>
      <c r="BK300" s="141" t="s">
        <v>1219</v>
      </c>
      <c r="BL300" s="141" t="s">
        <v>3530</v>
      </c>
      <c r="BM300" s="141">
        <v>47.534109999999998</v>
      </c>
      <c r="BN300" s="141">
        <v>-69.824659999999994</v>
      </c>
      <c r="BO300" s="141">
        <v>1985</v>
      </c>
      <c r="BP300" s="143" t="s">
        <v>1686</v>
      </c>
      <c r="BQ300" s="143" t="s">
        <v>17560</v>
      </c>
    </row>
    <row r="301" spans="1:69" ht="38.25" customHeight="1" x14ac:dyDescent="0.25">
      <c r="A301" s="1" t="str">
        <f t="shared" si="206"/>
        <v/>
      </c>
      <c r="B301" s="32" t="str">
        <f t="shared" si="207"/>
        <v/>
      </c>
      <c r="C301" s="25" t="str">
        <f t="shared" si="208"/>
        <v/>
      </c>
      <c r="D301" s="25" t="str">
        <f t="shared" si="209"/>
        <v/>
      </c>
      <c r="E301" s="25" t="str">
        <f t="shared" si="210"/>
        <v/>
      </c>
      <c r="F301" s="25" t="str">
        <f t="shared" si="211"/>
        <v/>
      </c>
      <c r="G301" s="108" t="str">
        <f t="shared" si="212"/>
        <v/>
      </c>
      <c r="H301" s="108" t="str">
        <f t="shared" si="213"/>
        <v/>
      </c>
      <c r="I301" s="112" t="str">
        <f t="shared" si="214"/>
        <v/>
      </c>
      <c r="J301" s="112"/>
      <c r="K301" s="112"/>
      <c r="L301" s="113"/>
      <c r="M301" s="113"/>
      <c r="N301" s="224" t="str">
        <f t="shared" si="215"/>
        <v/>
      </c>
      <c r="O301" s="225" t="str">
        <f t="shared" si="216"/>
        <v/>
      </c>
      <c r="Q301" s="6">
        <v>299</v>
      </c>
      <c r="R301" s="47" t="str">
        <f t="shared" si="179"/>
        <v>-299</v>
      </c>
      <c r="S301" s="6"/>
      <c r="T301" s="48" t="str">
        <f t="shared" si="180"/>
        <v/>
      </c>
      <c r="U301" s="49" t="str">
        <f t="shared" si="181"/>
        <v/>
      </c>
      <c r="W301" s="51"/>
      <c r="X301" s="75" t="str">
        <f t="shared" si="182"/>
        <v/>
      </c>
      <c r="Y301" s="71" t="str">
        <f t="shared" si="183"/>
        <v/>
      </c>
      <c r="Z301" s="71" t="str">
        <f t="shared" si="184"/>
        <v/>
      </c>
      <c r="AA301" s="71" t="str">
        <f t="shared" si="185"/>
        <v/>
      </c>
      <c r="AB301" s="71" t="str">
        <f t="shared" si="186"/>
        <v/>
      </c>
      <c r="AC301" s="71" t="str">
        <f t="shared" si="187"/>
        <v/>
      </c>
      <c r="AD301" s="71" t="str">
        <f t="shared" si="188"/>
        <v/>
      </c>
      <c r="AE301" s="78" t="str">
        <f t="shared" si="189"/>
        <v/>
      </c>
      <c r="AF301" s="75" t="str">
        <f t="shared" si="190"/>
        <v/>
      </c>
      <c r="AG301" s="71" t="str">
        <f t="shared" si="191"/>
        <v/>
      </c>
      <c r="AH301" s="71" t="str">
        <f t="shared" si="192"/>
        <v/>
      </c>
      <c r="AI301" s="71" t="str">
        <f t="shared" si="193"/>
        <v/>
      </c>
      <c r="AJ301" s="71" t="str">
        <f t="shared" si="194"/>
        <v/>
      </c>
      <c r="AK301" s="71" t="str">
        <f t="shared" si="195"/>
        <v/>
      </c>
      <c r="AL301" s="71" t="str">
        <f t="shared" si="196"/>
        <v/>
      </c>
      <c r="AM301" s="78" t="str">
        <f t="shared" si="197"/>
        <v/>
      </c>
      <c r="AN301" s="75" t="str">
        <f t="shared" si="198"/>
        <v/>
      </c>
      <c r="AO301" s="71" t="str">
        <f t="shared" si="199"/>
        <v/>
      </c>
      <c r="AP301" s="71" t="str">
        <f t="shared" si="200"/>
        <v/>
      </c>
      <c r="AQ301" s="71" t="str">
        <f t="shared" si="201"/>
        <v/>
      </c>
      <c r="AR301" s="71" t="str">
        <f t="shared" si="202"/>
        <v/>
      </c>
      <c r="AS301" s="71" t="str">
        <f t="shared" si="203"/>
        <v/>
      </c>
      <c r="AT301" s="71" t="str">
        <f t="shared" si="204"/>
        <v/>
      </c>
      <c r="AU301" s="76" t="str">
        <f t="shared" si="205"/>
        <v/>
      </c>
      <c r="BF301" s="141">
        <v>14018</v>
      </c>
      <c r="BG301" s="142" t="s">
        <v>3531</v>
      </c>
      <c r="BH301" s="141" t="s">
        <v>478</v>
      </c>
      <c r="BI301" s="141" t="s">
        <v>176</v>
      </c>
      <c r="BJ301" s="141"/>
      <c r="BK301" s="141" t="s">
        <v>3532</v>
      </c>
      <c r="BL301" s="141" t="s">
        <v>284</v>
      </c>
      <c r="BM301" s="141">
        <v>47.519129999999997</v>
      </c>
      <c r="BN301" s="141">
        <v>-69.798330000000007</v>
      </c>
      <c r="BO301" s="141">
        <v>2000</v>
      </c>
      <c r="BP301" s="143" t="s">
        <v>1553</v>
      </c>
      <c r="BQ301" s="143" t="s">
        <v>17560</v>
      </c>
    </row>
    <row r="302" spans="1:69" ht="38.25" customHeight="1" x14ac:dyDescent="0.25">
      <c r="A302" s="1" t="str">
        <f t="shared" si="206"/>
        <v/>
      </c>
      <c r="B302" s="32" t="str">
        <f t="shared" si="207"/>
        <v/>
      </c>
      <c r="C302" s="25" t="str">
        <f t="shared" si="208"/>
        <v/>
      </c>
      <c r="D302" s="25" t="str">
        <f t="shared" si="209"/>
        <v/>
      </c>
      <c r="E302" s="25" t="str">
        <f t="shared" si="210"/>
        <v/>
      </c>
      <c r="F302" s="25" t="str">
        <f t="shared" si="211"/>
        <v/>
      </c>
      <c r="G302" s="108" t="str">
        <f t="shared" si="212"/>
        <v/>
      </c>
      <c r="H302" s="108" t="str">
        <f t="shared" si="213"/>
        <v/>
      </c>
      <c r="I302" s="112" t="str">
        <f t="shared" si="214"/>
        <v/>
      </c>
      <c r="J302" s="112"/>
      <c r="K302" s="112"/>
      <c r="L302" s="113"/>
      <c r="M302" s="113"/>
      <c r="N302" s="224" t="str">
        <f t="shared" si="215"/>
        <v/>
      </c>
      <c r="O302" s="225" t="str">
        <f t="shared" si="216"/>
        <v/>
      </c>
      <c r="Q302" s="6">
        <v>300</v>
      </c>
      <c r="R302" s="47" t="str">
        <f t="shared" si="179"/>
        <v>-300</v>
      </c>
      <c r="S302" s="6"/>
      <c r="T302" s="48" t="str">
        <f t="shared" si="180"/>
        <v/>
      </c>
      <c r="U302" s="49" t="str">
        <f t="shared" si="181"/>
        <v/>
      </c>
      <c r="W302" s="51"/>
      <c r="X302" s="75" t="str">
        <f t="shared" si="182"/>
        <v/>
      </c>
      <c r="Y302" s="71" t="str">
        <f t="shared" si="183"/>
        <v/>
      </c>
      <c r="Z302" s="71" t="str">
        <f t="shared" si="184"/>
        <v/>
      </c>
      <c r="AA302" s="71" t="str">
        <f t="shared" si="185"/>
        <v/>
      </c>
      <c r="AB302" s="71" t="str">
        <f t="shared" si="186"/>
        <v/>
      </c>
      <c r="AC302" s="71" t="str">
        <f t="shared" si="187"/>
        <v/>
      </c>
      <c r="AD302" s="71" t="str">
        <f t="shared" si="188"/>
        <v/>
      </c>
      <c r="AE302" s="78" t="str">
        <f t="shared" si="189"/>
        <v/>
      </c>
      <c r="AF302" s="75" t="str">
        <f t="shared" si="190"/>
        <v/>
      </c>
      <c r="AG302" s="71" t="str">
        <f t="shared" si="191"/>
        <v/>
      </c>
      <c r="AH302" s="71" t="str">
        <f t="shared" si="192"/>
        <v/>
      </c>
      <c r="AI302" s="71" t="str">
        <f t="shared" si="193"/>
        <v/>
      </c>
      <c r="AJ302" s="71" t="str">
        <f t="shared" si="194"/>
        <v/>
      </c>
      <c r="AK302" s="71" t="str">
        <f t="shared" si="195"/>
        <v/>
      </c>
      <c r="AL302" s="71" t="str">
        <f t="shared" si="196"/>
        <v/>
      </c>
      <c r="AM302" s="78" t="str">
        <f t="shared" si="197"/>
        <v/>
      </c>
      <c r="AN302" s="75" t="str">
        <f t="shared" si="198"/>
        <v/>
      </c>
      <c r="AO302" s="71" t="str">
        <f t="shared" si="199"/>
        <v/>
      </c>
      <c r="AP302" s="71" t="str">
        <f t="shared" si="200"/>
        <v/>
      </c>
      <c r="AQ302" s="71" t="str">
        <f t="shared" si="201"/>
        <v/>
      </c>
      <c r="AR302" s="71" t="str">
        <f t="shared" si="202"/>
        <v/>
      </c>
      <c r="AS302" s="71" t="str">
        <f t="shared" si="203"/>
        <v/>
      </c>
      <c r="AT302" s="71" t="str">
        <f t="shared" si="204"/>
        <v/>
      </c>
      <c r="AU302" s="76" t="str">
        <f t="shared" si="205"/>
        <v/>
      </c>
      <c r="BF302" s="141">
        <v>14018</v>
      </c>
      <c r="BG302" s="142" t="s">
        <v>3533</v>
      </c>
      <c r="BH302" s="141" t="s">
        <v>478</v>
      </c>
      <c r="BI302" s="141" t="s">
        <v>177</v>
      </c>
      <c r="BJ302" s="141"/>
      <c r="BK302" s="141" t="s">
        <v>3534</v>
      </c>
      <c r="BL302" s="141" t="s">
        <v>284</v>
      </c>
      <c r="BM302" s="141">
        <v>47.506979999999999</v>
      </c>
      <c r="BN302" s="141">
        <v>-69.799170000000004</v>
      </c>
      <c r="BO302" s="141">
        <v>2000</v>
      </c>
      <c r="BP302" s="143" t="s">
        <v>10147</v>
      </c>
      <c r="BQ302" s="143" t="s">
        <v>17560</v>
      </c>
    </row>
    <row r="303" spans="1:69" ht="38.25" customHeight="1" x14ac:dyDescent="0.25">
      <c r="A303" s="1" t="str">
        <f t="shared" si="206"/>
        <v/>
      </c>
      <c r="B303" s="32" t="str">
        <f t="shared" si="207"/>
        <v/>
      </c>
      <c r="C303" s="25" t="str">
        <f t="shared" si="208"/>
        <v/>
      </c>
      <c r="D303" s="25" t="str">
        <f t="shared" si="209"/>
        <v/>
      </c>
      <c r="E303" s="25" t="str">
        <f t="shared" si="210"/>
        <v/>
      </c>
      <c r="F303" s="25" t="str">
        <f t="shared" si="211"/>
        <v/>
      </c>
      <c r="G303" s="108" t="str">
        <f t="shared" si="212"/>
        <v/>
      </c>
      <c r="H303" s="108" t="str">
        <f t="shared" si="213"/>
        <v/>
      </c>
      <c r="I303" s="112" t="str">
        <f t="shared" si="214"/>
        <v/>
      </c>
      <c r="J303" s="112"/>
      <c r="K303" s="112"/>
      <c r="L303" s="113"/>
      <c r="M303" s="113"/>
      <c r="N303" s="224" t="str">
        <f t="shared" si="215"/>
        <v/>
      </c>
      <c r="O303" s="225" t="str">
        <f t="shared" si="216"/>
        <v/>
      </c>
      <c r="Q303" s="6">
        <v>301</v>
      </c>
      <c r="R303" s="47" t="str">
        <f t="shared" si="179"/>
        <v>-301</v>
      </c>
      <c r="S303" s="6"/>
      <c r="T303" s="48" t="str">
        <f t="shared" si="180"/>
        <v/>
      </c>
      <c r="U303" s="49" t="str">
        <f t="shared" si="181"/>
        <v/>
      </c>
      <c r="W303" s="51"/>
      <c r="X303" s="75" t="str">
        <f t="shared" si="182"/>
        <v/>
      </c>
      <c r="Y303" s="71" t="str">
        <f t="shared" si="183"/>
        <v/>
      </c>
      <c r="Z303" s="71" t="str">
        <f t="shared" si="184"/>
        <v/>
      </c>
      <c r="AA303" s="71" t="str">
        <f t="shared" si="185"/>
        <v/>
      </c>
      <c r="AB303" s="71" t="str">
        <f t="shared" si="186"/>
        <v/>
      </c>
      <c r="AC303" s="71" t="str">
        <f t="shared" si="187"/>
        <v/>
      </c>
      <c r="AD303" s="71" t="str">
        <f t="shared" si="188"/>
        <v/>
      </c>
      <c r="AE303" s="78" t="str">
        <f t="shared" si="189"/>
        <v/>
      </c>
      <c r="AF303" s="75" t="str">
        <f t="shared" si="190"/>
        <v/>
      </c>
      <c r="AG303" s="71" t="str">
        <f t="shared" si="191"/>
        <v/>
      </c>
      <c r="AH303" s="71" t="str">
        <f t="shared" si="192"/>
        <v/>
      </c>
      <c r="AI303" s="71" t="str">
        <f t="shared" si="193"/>
        <v/>
      </c>
      <c r="AJ303" s="71" t="str">
        <f t="shared" si="194"/>
        <v/>
      </c>
      <c r="AK303" s="71" t="str">
        <f t="shared" si="195"/>
        <v/>
      </c>
      <c r="AL303" s="71" t="str">
        <f t="shared" si="196"/>
        <v/>
      </c>
      <c r="AM303" s="78" t="str">
        <f t="shared" si="197"/>
        <v/>
      </c>
      <c r="AN303" s="75" t="str">
        <f t="shared" si="198"/>
        <v/>
      </c>
      <c r="AO303" s="71" t="str">
        <f t="shared" si="199"/>
        <v/>
      </c>
      <c r="AP303" s="71" t="str">
        <f t="shared" si="200"/>
        <v/>
      </c>
      <c r="AQ303" s="71" t="str">
        <f t="shared" si="201"/>
        <v/>
      </c>
      <c r="AR303" s="71" t="str">
        <f t="shared" si="202"/>
        <v/>
      </c>
      <c r="AS303" s="71" t="str">
        <f t="shared" si="203"/>
        <v/>
      </c>
      <c r="AT303" s="71" t="str">
        <f t="shared" si="204"/>
        <v/>
      </c>
      <c r="AU303" s="76" t="str">
        <f t="shared" si="205"/>
        <v/>
      </c>
      <c r="BF303" s="141">
        <v>14090</v>
      </c>
      <c r="BG303" s="142" t="s">
        <v>3527</v>
      </c>
      <c r="BH303" s="141" t="s">
        <v>180</v>
      </c>
      <c r="BI303" s="141" t="s">
        <v>191</v>
      </c>
      <c r="BJ303" s="141" t="s">
        <v>27174</v>
      </c>
      <c r="BK303" s="141"/>
      <c r="BL303" s="141" t="s">
        <v>3528</v>
      </c>
      <c r="BM303" s="141">
        <v>47.365855277776298</v>
      </c>
      <c r="BN303" s="141">
        <v>-69.992560230672794</v>
      </c>
      <c r="BO303" s="141">
        <v>2005</v>
      </c>
      <c r="BP303" s="143" t="s">
        <v>487</v>
      </c>
      <c r="BQ303" s="143" t="s">
        <v>17560</v>
      </c>
    </row>
    <row r="304" spans="1:69" ht="38.25" customHeight="1" x14ac:dyDescent="0.25">
      <c r="A304" s="1" t="str">
        <f t="shared" si="206"/>
        <v/>
      </c>
      <c r="B304" s="32" t="str">
        <f t="shared" si="207"/>
        <v/>
      </c>
      <c r="C304" s="25" t="str">
        <f t="shared" si="208"/>
        <v/>
      </c>
      <c r="D304" s="25" t="str">
        <f t="shared" si="209"/>
        <v/>
      </c>
      <c r="E304" s="25" t="str">
        <f t="shared" si="210"/>
        <v/>
      </c>
      <c r="F304" s="25" t="str">
        <f t="shared" si="211"/>
        <v/>
      </c>
      <c r="G304" s="108" t="str">
        <f t="shared" si="212"/>
        <v/>
      </c>
      <c r="H304" s="108" t="str">
        <f t="shared" si="213"/>
        <v/>
      </c>
      <c r="I304" s="112" t="str">
        <f t="shared" si="214"/>
        <v/>
      </c>
      <c r="J304" s="112"/>
      <c r="K304" s="112"/>
      <c r="L304" s="113"/>
      <c r="M304" s="113"/>
      <c r="N304" s="224" t="str">
        <f t="shared" si="215"/>
        <v/>
      </c>
      <c r="O304" s="225" t="str">
        <f t="shared" si="216"/>
        <v/>
      </c>
      <c r="Q304" s="6">
        <v>302</v>
      </c>
      <c r="R304" s="47" t="str">
        <f t="shared" si="179"/>
        <v>-302</v>
      </c>
      <c r="S304" s="6"/>
      <c r="T304" s="48" t="str">
        <f t="shared" si="180"/>
        <v/>
      </c>
      <c r="U304" s="49" t="str">
        <f t="shared" si="181"/>
        <v/>
      </c>
      <c r="W304" s="51"/>
      <c r="X304" s="75" t="str">
        <f t="shared" si="182"/>
        <v/>
      </c>
      <c r="Y304" s="71" t="str">
        <f t="shared" si="183"/>
        <v/>
      </c>
      <c r="Z304" s="71" t="str">
        <f t="shared" si="184"/>
        <v/>
      </c>
      <c r="AA304" s="71" t="str">
        <f t="shared" si="185"/>
        <v/>
      </c>
      <c r="AB304" s="71" t="str">
        <f t="shared" si="186"/>
        <v/>
      </c>
      <c r="AC304" s="71" t="str">
        <f t="shared" si="187"/>
        <v/>
      </c>
      <c r="AD304" s="71" t="str">
        <f t="shared" si="188"/>
        <v/>
      </c>
      <c r="AE304" s="78" t="str">
        <f t="shared" si="189"/>
        <v/>
      </c>
      <c r="AF304" s="75" t="str">
        <f t="shared" si="190"/>
        <v/>
      </c>
      <c r="AG304" s="71" t="str">
        <f t="shared" si="191"/>
        <v/>
      </c>
      <c r="AH304" s="71" t="str">
        <f t="shared" si="192"/>
        <v/>
      </c>
      <c r="AI304" s="71" t="str">
        <f t="shared" si="193"/>
        <v/>
      </c>
      <c r="AJ304" s="71" t="str">
        <f t="shared" si="194"/>
        <v/>
      </c>
      <c r="AK304" s="71" t="str">
        <f t="shared" si="195"/>
        <v/>
      </c>
      <c r="AL304" s="71" t="str">
        <f t="shared" si="196"/>
        <v/>
      </c>
      <c r="AM304" s="78" t="str">
        <f t="shared" si="197"/>
        <v/>
      </c>
      <c r="AN304" s="75" t="str">
        <f t="shared" si="198"/>
        <v/>
      </c>
      <c r="AO304" s="71" t="str">
        <f t="shared" si="199"/>
        <v/>
      </c>
      <c r="AP304" s="71" t="str">
        <f t="shared" si="200"/>
        <v/>
      </c>
      <c r="AQ304" s="71" t="str">
        <f t="shared" si="201"/>
        <v/>
      </c>
      <c r="AR304" s="71" t="str">
        <f t="shared" si="202"/>
        <v/>
      </c>
      <c r="AS304" s="71" t="str">
        <f t="shared" si="203"/>
        <v/>
      </c>
      <c r="AT304" s="71" t="str">
        <f t="shared" si="204"/>
        <v/>
      </c>
      <c r="AU304" s="76" t="str">
        <f t="shared" si="205"/>
        <v/>
      </c>
      <c r="BF304" s="141">
        <v>15005</v>
      </c>
      <c r="BG304" s="142" t="s">
        <v>5465</v>
      </c>
      <c r="BH304" s="141" t="s">
        <v>180</v>
      </c>
      <c r="BI304" s="141" t="s">
        <v>191</v>
      </c>
      <c r="BJ304" s="141"/>
      <c r="BK304" s="141" t="s">
        <v>1779</v>
      </c>
      <c r="BL304" s="141" t="s">
        <v>5466</v>
      </c>
      <c r="BM304" s="141">
        <v>47.559280000000001</v>
      </c>
      <c r="BN304" s="141">
        <v>-70.204719999999995</v>
      </c>
      <c r="BO304" s="141">
        <v>1999</v>
      </c>
      <c r="BP304" s="143" t="s">
        <v>191</v>
      </c>
      <c r="BQ304" s="143" t="s">
        <v>17560</v>
      </c>
    </row>
    <row r="305" spans="1:69" ht="38.25" customHeight="1" x14ac:dyDescent="0.25">
      <c r="A305" s="1" t="str">
        <f t="shared" si="206"/>
        <v/>
      </c>
      <c r="B305" s="32" t="str">
        <f t="shared" si="207"/>
        <v/>
      </c>
      <c r="C305" s="25" t="str">
        <f t="shared" si="208"/>
        <v/>
      </c>
      <c r="D305" s="25" t="str">
        <f t="shared" si="209"/>
        <v/>
      </c>
      <c r="E305" s="25" t="str">
        <f t="shared" si="210"/>
        <v/>
      </c>
      <c r="F305" s="25" t="str">
        <f t="shared" si="211"/>
        <v/>
      </c>
      <c r="G305" s="108" t="str">
        <f t="shared" si="212"/>
        <v/>
      </c>
      <c r="H305" s="108" t="str">
        <f t="shared" si="213"/>
        <v/>
      </c>
      <c r="I305" s="112" t="str">
        <f t="shared" si="214"/>
        <v/>
      </c>
      <c r="J305" s="112"/>
      <c r="K305" s="112"/>
      <c r="L305" s="113"/>
      <c r="M305" s="113"/>
      <c r="N305" s="224" t="str">
        <f t="shared" si="215"/>
        <v/>
      </c>
      <c r="O305" s="225" t="str">
        <f t="shared" si="216"/>
        <v/>
      </c>
      <c r="Q305" s="6">
        <v>303</v>
      </c>
      <c r="R305" s="47" t="str">
        <f t="shared" si="179"/>
        <v>-303</v>
      </c>
      <c r="S305" s="6"/>
      <c r="T305" s="48" t="str">
        <f t="shared" si="180"/>
        <v/>
      </c>
      <c r="U305" s="49" t="str">
        <f t="shared" si="181"/>
        <v/>
      </c>
      <c r="W305" s="51"/>
      <c r="X305" s="75" t="str">
        <f t="shared" si="182"/>
        <v/>
      </c>
      <c r="Y305" s="71" t="str">
        <f t="shared" si="183"/>
        <v/>
      </c>
      <c r="Z305" s="71" t="str">
        <f t="shared" si="184"/>
        <v/>
      </c>
      <c r="AA305" s="71" t="str">
        <f t="shared" si="185"/>
        <v/>
      </c>
      <c r="AB305" s="71" t="str">
        <f t="shared" si="186"/>
        <v/>
      </c>
      <c r="AC305" s="71" t="str">
        <f t="shared" si="187"/>
        <v/>
      </c>
      <c r="AD305" s="71" t="str">
        <f t="shared" si="188"/>
        <v/>
      </c>
      <c r="AE305" s="78" t="str">
        <f t="shared" si="189"/>
        <v/>
      </c>
      <c r="AF305" s="75" t="str">
        <f t="shared" si="190"/>
        <v/>
      </c>
      <c r="AG305" s="71" t="str">
        <f t="shared" si="191"/>
        <v/>
      </c>
      <c r="AH305" s="71" t="str">
        <f t="shared" si="192"/>
        <v/>
      </c>
      <c r="AI305" s="71" t="str">
        <f t="shared" si="193"/>
        <v/>
      </c>
      <c r="AJ305" s="71" t="str">
        <f t="shared" si="194"/>
        <v/>
      </c>
      <c r="AK305" s="71" t="str">
        <f t="shared" si="195"/>
        <v/>
      </c>
      <c r="AL305" s="71" t="str">
        <f t="shared" si="196"/>
        <v/>
      </c>
      <c r="AM305" s="78" t="str">
        <f t="shared" si="197"/>
        <v/>
      </c>
      <c r="AN305" s="75" t="str">
        <f t="shared" si="198"/>
        <v/>
      </c>
      <c r="AO305" s="71" t="str">
        <f t="shared" si="199"/>
        <v/>
      </c>
      <c r="AP305" s="71" t="str">
        <f t="shared" si="200"/>
        <v/>
      </c>
      <c r="AQ305" s="71" t="str">
        <f t="shared" si="201"/>
        <v/>
      </c>
      <c r="AR305" s="71" t="str">
        <f t="shared" si="202"/>
        <v/>
      </c>
      <c r="AS305" s="71" t="str">
        <f t="shared" si="203"/>
        <v/>
      </c>
      <c r="AT305" s="71" t="str">
        <f t="shared" si="204"/>
        <v/>
      </c>
      <c r="AU305" s="76" t="str">
        <f t="shared" si="205"/>
        <v/>
      </c>
      <c r="BF305" s="141">
        <v>15005</v>
      </c>
      <c r="BG305" s="142" t="s">
        <v>5467</v>
      </c>
      <c r="BH305" s="141" t="s">
        <v>180</v>
      </c>
      <c r="BI305" s="141" t="s">
        <v>191</v>
      </c>
      <c r="BJ305" s="141"/>
      <c r="BK305" s="141" t="s">
        <v>5468</v>
      </c>
      <c r="BL305" s="141" t="s">
        <v>5466</v>
      </c>
      <c r="BM305" s="141">
        <v>47.567709999999998</v>
      </c>
      <c r="BN305" s="141">
        <v>-70.205500000000001</v>
      </c>
      <c r="BO305" s="141">
        <v>1999</v>
      </c>
      <c r="BP305" s="143" t="s">
        <v>191</v>
      </c>
      <c r="BQ305" s="143" t="s">
        <v>17560</v>
      </c>
    </row>
    <row r="306" spans="1:69" ht="38.25" customHeight="1" x14ac:dyDescent="0.25">
      <c r="A306" s="1" t="str">
        <f t="shared" si="206"/>
        <v/>
      </c>
      <c r="B306" s="32" t="str">
        <f t="shared" si="207"/>
        <v/>
      </c>
      <c r="C306" s="25" t="str">
        <f t="shared" si="208"/>
        <v/>
      </c>
      <c r="D306" s="25" t="str">
        <f t="shared" si="209"/>
        <v/>
      </c>
      <c r="E306" s="25" t="str">
        <f t="shared" si="210"/>
        <v/>
      </c>
      <c r="F306" s="25" t="str">
        <f t="shared" si="211"/>
        <v/>
      </c>
      <c r="G306" s="108" t="str">
        <f t="shared" si="212"/>
        <v/>
      </c>
      <c r="H306" s="108" t="str">
        <f t="shared" si="213"/>
        <v/>
      </c>
      <c r="I306" s="112" t="str">
        <f t="shared" si="214"/>
        <v/>
      </c>
      <c r="J306" s="112"/>
      <c r="K306" s="112"/>
      <c r="L306" s="113"/>
      <c r="M306" s="113"/>
      <c r="N306" s="224" t="str">
        <f t="shared" si="215"/>
        <v/>
      </c>
      <c r="O306" s="225" t="str">
        <f t="shared" si="216"/>
        <v/>
      </c>
      <c r="Q306" s="6">
        <v>304</v>
      </c>
      <c r="R306" s="47" t="str">
        <f t="shared" si="179"/>
        <v>-304</v>
      </c>
      <c r="S306" s="6"/>
      <c r="T306" s="48" t="str">
        <f t="shared" si="180"/>
        <v/>
      </c>
      <c r="U306" s="49" t="str">
        <f t="shared" si="181"/>
        <v/>
      </c>
      <c r="W306" s="51"/>
      <c r="X306" s="75" t="str">
        <f t="shared" si="182"/>
        <v/>
      </c>
      <c r="Y306" s="71" t="str">
        <f t="shared" si="183"/>
        <v/>
      </c>
      <c r="Z306" s="71" t="str">
        <f t="shared" si="184"/>
        <v/>
      </c>
      <c r="AA306" s="71" t="str">
        <f t="shared" si="185"/>
        <v/>
      </c>
      <c r="AB306" s="71" t="str">
        <f t="shared" si="186"/>
        <v/>
      </c>
      <c r="AC306" s="71" t="str">
        <f t="shared" si="187"/>
        <v/>
      </c>
      <c r="AD306" s="71" t="str">
        <f t="shared" si="188"/>
        <v/>
      </c>
      <c r="AE306" s="78" t="str">
        <f t="shared" si="189"/>
        <v/>
      </c>
      <c r="AF306" s="75" t="str">
        <f t="shared" si="190"/>
        <v/>
      </c>
      <c r="AG306" s="71" t="str">
        <f t="shared" si="191"/>
        <v/>
      </c>
      <c r="AH306" s="71" t="str">
        <f t="shared" si="192"/>
        <v/>
      </c>
      <c r="AI306" s="71" t="str">
        <f t="shared" si="193"/>
        <v/>
      </c>
      <c r="AJ306" s="71" t="str">
        <f t="shared" si="194"/>
        <v/>
      </c>
      <c r="AK306" s="71" t="str">
        <f t="shared" si="195"/>
        <v/>
      </c>
      <c r="AL306" s="71" t="str">
        <f t="shared" si="196"/>
        <v/>
      </c>
      <c r="AM306" s="78" t="str">
        <f t="shared" si="197"/>
        <v/>
      </c>
      <c r="AN306" s="75" t="str">
        <f t="shared" si="198"/>
        <v/>
      </c>
      <c r="AO306" s="71" t="str">
        <f t="shared" si="199"/>
        <v/>
      </c>
      <c r="AP306" s="71" t="str">
        <f t="shared" si="200"/>
        <v/>
      </c>
      <c r="AQ306" s="71" t="str">
        <f t="shared" si="201"/>
        <v/>
      </c>
      <c r="AR306" s="71" t="str">
        <f t="shared" si="202"/>
        <v/>
      </c>
      <c r="AS306" s="71" t="str">
        <f t="shared" si="203"/>
        <v/>
      </c>
      <c r="AT306" s="71" t="str">
        <f t="shared" si="204"/>
        <v/>
      </c>
      <c r="AU306" s="76" t="str">
        <f t="shared" si="205"/>
        <v/>
      </c>
      <c r="BF306" s="141">
        <v>10043</v>
      </c>
      <c r="BG306" s="142" t="s">
        <v>3571</v>
      </c>
      <c r="BH306" s="141" t="s">
        <v>478</v>
      </c>
      <c r="BI306" s="141" t="s">
        <v>177</v>
      </c>
      <c r="BJ306" s="141" t="s">
        <v>3572</v>
      </c>
      <c r="BK306" s="141" t="s">
        <v>3573</v>
      </c>
      <c r="BL306" s="141" t="s">
        <v>3574</v>
      </c>
      <c r="BM306" s="141">
        <v>48.36309</v>
      </c>
      <c r="BN306" s="141">
        <v>-68.71875</v>
      </c>
      <c r="BO306" s="141">
        <v>1996</v>
      </c>
      <c r="BP306" s="143" t="s">
        <v>485</v>
      </c>
      <c r="BQ306" s="143" t="s">
        <v>17560</v>
      </c>
    </row>
    <row r="307" spans="1:69" ht="38.25" customHeight="1" x14ac:dyDescent="0.25">
      <c r="A307" s="1" t="str">
        <f t="shared" si="206"/>
        <v/>
      </c>
      <c r="B307" s="32" t="str">
        <f t="shared" si="207"/>
        <v/>
      </c>
      <c r="C307" s="25" t="str">
        <f t="shared" si="208"/>
        <v/>
      </c>
      <c r="D307" s="25" t="str">
        <f t="shared" si="209"/>
        <v/>
      </c>
      <c r="E307" s="25" t="str">
        <f t="shared" si="210"/>
        <v/>
      </c>
      <c r="F307" s="25" t="str">
        <f t="shared" si="211"/>
        <v/>
      </c>
      <c r="G307" s="108" t="str">
        <f t="shared" si="212"/>
        <v/>
      </c>
      <c r="H307" s="108" t="str">
        <f t="shared" si="213"/>
        <v/>
      </c>
      <c r="I307" s="112" t="str">
        <f t="shared" si="214"/>
        <v/>
      </c>
      <c r="J307" s="112"/>
      <c r="K307" s="112"/>
      <c r="L307" s="113"/>
      <c r="M307" s="113"/>
      <c r="N307" s="224" t="str">
        <f t="shared" si="215"/>
        <v/>
      </c>
      <c r="O307" s="225" t="str">
        <f t="shared" si="216"/>
        <v/>
      </c>
      <c r="Q307" s="6">
        <v>305</v>
      </c>
      <c r="R307" s="47" t="str">
        <f t="shared" si="179"/>
        <v>-305</v>
      </c>
      <c r="S307" s="6"/>
      <c r="T307" s="48" t="str">
        <f t="shared" si="180"/>
        <v/>
      </c>
      <c r="U307" s="49" t="str">
        <f t="shared" si="181"/>
        <v/>
      </c>
      <c r="W307" s="51"/>
      <c r="X307" s="75" t="str">
        <f t="shared" si="182"/>
        <v/>
      </c>
      <c r="Y307" s="71" t="str">
        <f t="shared" si="183"/>
        <v/>
      </c>
      <c r="Z307" s="71" t="str">
        <f t="shared" si="184"/>
        <v/>
      </c>
      <c r="AA307" s="71" t="str">
        <f t="shared" si="185"/>
        <v/>
      </c>
      <c r="AB307" s="71" t="str">
        <f t="shared" si="186"/>
        <v/>
      </c>
      <c r="AC307" s="71" t="str">
        <f t="shared" si="187"/>
        <v/>
      </c>
      <c r="AD307" s="71" t="str">
        <f t="shared" si="188"/>
        <v/>
      </c>
      <c r="AE307" s="78" t="str">
        <f t="shared" si="189"/>
        <v/>
      </c>
      <c r="AF307" s="75" t="str">
        <f t="shared" si="190"/>
        <v/>
      </c>
      <c r="AG307" s="71" t="str">
        <f t="shared" si="191"/>
        <v/>
      </c>
      <c r="AH307" s="71" t="str">
        <f t="shared" si="192"/>
        <v/>
      </c>
      <c r="AI307" s="71" t="str">
        <f t="shared" si="193"/>
        <v/>
      </c>
      <c r="AJ307" s="71" t="str">
        <f t="shared" si="194"/>
        <v/>
      </c>
      <c r="AK307" s="71" t="str">
        <f t="shared" si="195"/>
        <v/>
      </c>
      <c r="AL307" s="71" t="str">
        <f t="shared" si="196"/>
        <v/>
      </c>
      <c r="AM307" s="78" t="str">
        <f t="shared" si="197"/>
        <v/>
      </c>
      <c r="AN307" s="75" t="str">
        <f t="shared" si="198"/>
        <v/>
      </c>
      <c r="AO307" s="71" t="str">
        <f t="shared" si="199"/>
        <v/>
      </c>
      <c r="AP307" s="71" t="str">
        <f t="shared" si="200"/>
        <v/>
      </c>
      <c r="AQ307" s="71" t="str">
        <f t="shared" si="201"/>
        <v/>
      </c>
      <c r="AR307" s="71" t="str">
        <f t="shared" si="202"/>
        <v/>
      </c>
      <c r="AS307" s="71" t="str">
        <f t="shared" si="203"/>
        <v/>
      </c>
      <c r="AT307" s="71" t="str">
        <f t="shared" si="204"/>
        <v/>
      </c>
      <c r="AU307" s="76" t="str">
        <f t="shared" si="205"/>
        <v/>
      </c>
      <c r="BF307" s="141">
        <v>10043</v>
      </c>
      <c r="BG307" s="142" t="s">
        <v>3575</v>
      </c>
      <c r="BH307" s="141" t="s">
        <v>478</v>
      </c>
      <c r="BI307" s="141" t="s">
        <v>176</v>
      </c>
      <c r="BJ307" s="141" t="s">
        <v>3576</v>
      </c>
      <c r="BK307" s="141"/>
      <c r="BL307" s="141" t="s">
        <v>3577</v>
      </c>
      <c r="BM307" s="141">
        <v>48.496789999999997</v>
      </c>
      <c r="BN307" s="141">
        <v>-68.385499999999993</v>
      </c>
      <c r="BO307" s="141">
        <v>1959</v>
      </c>
      <c r="BP307" s="143" t="s">
        <v>1727</v>
      </c>
      <c r="BQ307" s="143" t="s">
        <v>17560</v>
      </c>
    </row>
    <row r="308" spans="1:69" ht="38.25" customHeight="1" x14ac:dyDescent="0.25">
      <c r="A308" s="1" t="str">
        <f t="shared" si="206"/>
        <v/>
      </c>
      <c r="B308" s="32" t="str">
        <f t="shared" si="207"/>
        <v/>
      </c>
      <c r="C308" s="25" t="str">
        <f t="shared" si="208"/>
        <v/>
      </c>
      <c r="D308" s="25" t="str">
        <f t="shared" si="209"/>
        <v/>
      </c>
      <c r="E308" s="25" t="str">
        <f t="shared" si="210"/>
        <v/>
      </c>
      <c r="F308" s="25" t="str">
        <f t="shared" si="211"/>
        <v/>
      </c>
      <c r="G308" s="108" t="str">
        <f t="shared" si="212"/>
        <v/>
      </c>
      <c r="H308" s="108" t="str">
        <f t="shared" si="213"/>
        <v/>
      </c>
      <c r="I308" s="112" t="str">
        <f t="shared" si="214"/>
        <v/>
      </c>
      <c r="J308" s="112"/>
      <c r="K308" s="112"/>
      <c r="L308" s="113"/>
      <c r="M308" s="113"/>
      <c r="N308" s="224" t="str">
        <f t="shared" si="215"/>
        <v/>
      </c>
      <c r="O308" s="225" t="str">
        <f t="shared" si="216"/>
        <v/>
      </c>
      <c r="Q308" s="6">
        <v>306</v>
      </c>
      <c r="R308" s="47" t="str">
        <f t="shared" si="179"/>
        <v>-306</v>
      </c>
      <c r="S308" s="6"/>
      <c r="T308" s="48" t="str">
        <f t="shared" si="180"/>
        <v/>
      </c>
      <c r="U308" s="49" t="str">
        <f t="shared" si="181"/>
        <v/>
      </c>
      <c r="W308" s="51"/>
      <c r="X308" s="75" t="str">
        <f t="shared" si="182"/>
        <v/>
      </c>
      <c r="Y308" s="71" t="str">
        <f t="shared" si="183"/>
        <v/>
      </c>
      <c r="Z308" s="71" t="str">
        <f t="shared" si="184"/>
        <v/>
      </c>
      <c r="AA308" s="71" t="str">
        <f t="shared" si="185"/>
        <v/>
      </c>
      <c r="AB308" s="71" t="str">
        <f t="shared" si="186"/>
        <v/>
      </c>
      <c r="AC308" s="71" t="str">
        <f t="shared" si="187"/>
        <v/>
      </c>
      <c r="AD308" s="71" t="str">
        <f t="shared" si="188"/>
        <v/>
      </c>
      <c r="AE308" s="78" t="str">
        <f t="shared" si="189"/>
        <v/>
      </c>
      <c r="AF308" s="75" t="str">
        <f t="shared" si="190"/>
        <v/>
      </c>
      <c r="AG308" s="71" t="str">
        <f t="shared" si="191"/>
        <v/>
      </c>
      <c r="AH308" s="71" t="str">
        <f t="shared" si="192"/>
        <v/>
      </c>
      <c r="AI308" s="71" t="str">
        <f t="shared" si="193"/>
        <v/>
      </c>
      <c r="AJ308" s="71" t="str">
        <f t="shared" si="194"/>
        <v/>
      </c>
      <c r="AK308" s="71" t="str">
        <f t="shared" si="195"/>
        <v/>
      </c>
      <c r="AL308" s="71" t="str">
        <f t="shared" si="196"/>
        <v/>
      </c>
      <c r="AM308" s="78" t="str">
        <f t="shared" si="197"/>
        <v/>
      </c>
      <c r="AN308" s="75" t="str">
        <f t="shared" si="198"/>
        <v/>
      </c>
      <c r="AO308" s="71" t="str">
        <f t="shared" si="199"/>
        <v/>
      </c>
      <c r="AP308" s="71" t="str">
        <f t="shared" si="200"/>
        <v/>
      </c>
      <c r="AQ308" s="71" t="str">
        <f t="shared" si="201"/>
        <v/>
      </c>
      <c r="AR308" s="71" t="str">
        <f t="shared" si="202"/>
        <v/>
      </c>
      <c r="AS308" s="71" t="str">
        <f t="shared" si="203"/>
        <v/>
      </c>
      <c r="AT308" s="71" t="str">
        <f t="shared" si="204"/>
        <v/>
      </c>
      <c r="AU308" s="76" t="str">
        <f t="shared" si="205"/>
        <v/>
      </c>
      <c r="BF308" s="141">
        <v>10043</v>
      </c>
      <c r="BG308" s="142" t="s">
        <v>3578</v>
      </c>
      <c r="BH308" s="141" t="s">
        <v>478</v>
      </c>
      <c r="BI308" s="141" t="s">
        <v>1268</v>
      </c>
      <c r="BJ308" s="141" t="s">
        <v>3579</v>
      </c>
      <c r="BK308" s="141" t="s">
        <v>2646</v>
      </c>
      <c r="BL308" s="141" t="s">
        <v>3580</v>
      </c>
      <c r="BM308" s="141">
        <v>48.442639999999997</v>
      </c>
      <c r="BN308" s="141">
        <v>-68.413960000000003</v>
      </c>
      <c r="BO308" s="141">
        <v>1986</v>
      </c>
      <c r="BP308" s="143" t="s">
        <v>3579</v>
      </c>
      <c r="BQ308" s="143" t="s">
        <v>17560</v>
      </c>
    </row>
    <row r="309" spans="1:69" ht="38.25" customHeight="1" x14ac:dyDescent="0.25">
      <c r="A309" s="1" t="str">
        <f t="shared" si="206"/>
        <v/>
      </c>
      <c r="B309" s="32" t="str">
        <f t="shared" si="207"/>
        <v/>
      </c>
      <c r="C309" s="25" t="str">
        <f t="shared" si="208"/>
        <v/>
      </c>
      <c r="D309" s="25" t="str">
        <f t="shared" si="209"/>
        <v/>
      </c>
      <c r="E309" s="25" t="str">
        <f t="shared" si="210"/>
        <v/>
      </c>
      <c r="F309" s="25" t="str">
        <f t="shared" si="211"/>
        <v/>
      </c>
      <c r="G309" s="108" t="str">
        <f t="shared" si="212"/>
        <v/>
      </c>
      <c r="H309" s="108" t="str">
        <f t="shared" si="213"/>
        <v/>
      </c>
      <c r="I309" s="112" t="str">
        <f t="shared" si="214"/>
        <v/>
      </c>
      <c r="J309" s="112"/>
      <c r="K309" s="112"/>
      <c r="L309" s="113"/>
      <c r="M309" s="113"/>
      <c r="N309" s="224" t="str">
        <f t="shared" si="215"/>
        <v/>
      </c>
      <c r="O309" s="225" t="str">
        <f t="shared" si="216"/>
        <v/>
      </c>
      <c r="Q309" s="6">
        <v>307</v>
      </c>
      <c r="R309" s="47" t="str">
        <f t="shared" si="179"/>
        <v>-307</v>
      </c>
      <c r="S309" s="6"/>
      <c r="T309" s="48" t="str">
        <f t="shared" si="180"/>
        <v/>
      </c>
      <c r="U309" s="49" t="str">
        <f t="shared" si="181"/>
        <v/>
      </c>
      <c r="W309" s="51"/>
      <c r="X309" s="75" t="str">
        <f t="shared" si="182"/>
        <v/>
      </c>
      <c r="Y309" s="71" t="str">
        <f t="shared" si="183"/>
        <v/>
      </c>
      <c r="Z309" s="71" t="str">
        <f t="shared" si="184"/>
        <v/>
      </c>
      <c r="AA309" s="71" t="str">
        <f t="shared" si="185"/>
        <v/>
      </c>
      <c r="AB309" s="71" t="str">
        <f t="shared" si="186"/>
        <v/>
      </c>
      <c r="AC309" s="71" t="str">
        <f t="shared" si="187"/>
        <v/>
      </c>
      <c r="AD309" s="71" t="str">
        <f t="shared" si="188"/>
        <v/>
      </c>
      <c r="AE309" s="78" t="str">
        <f t="shared" si="189"/>
        <v/>
      </c>
      <c r="AF309" s="75" t="str">
        <f t="shared" si="190"/>
        <v/>
      </c>
      <c r="AG309" s="71" t="str">
        <f t="shared" si="191"/>
        <v/>
      </c>
      <c r="AH309" s="71" t="str">
        <f t="shared" si="192"/>
        <v/>
      </c>
      <c r="AI309" s="71" t="str">
        <f t="shared" si="193"/>
        <v/>
      </c>
      <c r="AJ309" s="71" t="str">
        <f t="shared" si="194"/>
        <v/>
      </c>
      <c r="AK309" s="71" t="str">
        <f t="shared" si="195"/>
        <v/>
      </c>
      <c r="AL309" s="71" t="str">
        <f t="shared" si="196"/>
        <v/>
      </c>
      <c r="AM309" s="78" t="str">
        <f t="shared" si="197"/>
        <v/>
      </c>
      <c r="AN309" s="75" t="str">
        <f t="shared" si="198"/>
        <v/>
      </c>
      <c r="AO309" s="71" t="str">
        <f t="shared" si="199"/>
        <v/>
      </c>
      <c r="AP309" s="71" t="str">
        <f t="shared" si="200"/>
        <v/>
      </c>
      <c r="AQ309" s="71" t="str">
        <f t="shared" si="201"/>
        <v/>
      </c>
      <c r="AR309" s="71" t="str">
        <f t="shared" si="202"/>
        <v/>
      </c>
      <c r="AS309" s="71" t="str">
        <f t="shared" si="203"/>
        <v/>
      </c>
      <c r="AT309" s="71" t="str">
        <f t="shared" si="204"/>
        <v/>
      </c>
      <c r="AU309" s="76" t="str">
        <f t="shared" si="205"/>
        <v/>
      </c>
      <c r="BF309" s="141">
        <v>10043</v>
      </c>
      <c r="BG309" s="142" t="s">
        <v>3581</v>
      </c>
      <c r="BH309" s="141" t="s">
        <v>478</v>
      </c>
      <c r="BI309" s="141" t="s">
        <v>1268</v>
      </c>
      <c r="BJ309" s="141" t="s">
        <v>3579</v>
      </c>
      <c r="BK309" s="141"/>
      <c r="BL309" s="141" t="s">
        <v>3582</v>
      </c>
      <c r="BM309" s="141">
        <v>48.445639999999997</v>
      </c>
      <c r="BN309" s="141">
        <v>-68.416809999999998</v>
      </c>
      <c r="BO309" s="141">
        <v>1959</v>
      </c>
      <c r="BP309" s="143" t="s">
        <v>3579</v>
      </c>
      <c r="BQ309" s="143" t="s">
        <v>17560</v>
      </c>
    </row>
    <row r="310" spans="1:69" ht="38.25" customHeight="1" x14ac:dyDescent="0.25">
      <c r="A310" s="1" t="str">
        <f t="shared" si="206"/>
        <v/>
      </c>
      <c r="B310" s="32" t="str">
        <f t="shared" si="207"/>
        <v/>
      </c>
      <c r="C310" s="25" t="str">
        <f t="shared" si="208"/>
        <v/>
      </c>
      <c r="D310" s="25" t="str">
        <f t="shared" si="209"/>
        <v/>
      </c>
      <c r="E310" s="25" t="str">
        <f t="shared" si="210"/>
        <v/>
      </c>
      <c r="F310" s="25" t="str">
        <f t="shared" si="211"/>
        <v/>
      </c>
      <c r="G310" s="108" t="str">
        <f t="shared" si="212"/>
        <v/>
      </c>
      <c r="H310" s="108" t="str">
        <f t="shared" si="213"/>
        <v/>
      </c>
      <c r="I310" s="112" t="str">
        <f t="shared" si="214"/>
        <v/>
      </c>
      <c r="J310" s="112"/>
      <c r="K310" s="112"/>
      <c r="L310" s="113"/>
      <c r="M310" s="113"/>
      <c r="N310" s="224" t="str">
        <f t="shared" si="215"/>
        <v/>
      </c>
      <c r="O310" s="225" t="str">
        <f t="shared" si="216"/>
        <v/>
      </c>
      <c r="Q310" s="6">
        <v>308</v>
      </c>
      <c r="R310" s="47" t="str">
        <f t="shared" si="179"/>
        <v>-308</v>
      </c>
      <c r="S310" s="6"/>
      <c r="T310" s="48" t="str">
        <f t="shared" si="180"/>
        <v/>
      </c>
      <c r="U310" s="49" t="str">
        <f t="shared" si="181"/>
        <v/>
      </c>
      <c r="W310" s="51"/>
      <c r="X310" s="75" t="str">
        <f t="shared" si="182"/>
        <v/>
      </c>
      <c r="Y310" s="71" t="str">
        <f t="shared" si="183"/>
        <v/>
      </c>
      <c r="Z310" s="71" t="str">
        <f t="shared" si="184"/>
        <v/>
      </c>
      <c r="AA310" s="71" t="str">
        <f t="shared" si="185"/>
        <v/>
      </c>
      <c r="AB310" s="71" t="str">
        <f t="shared" si="186"/>
        <v/>
      </c>
      <c r="AC310" s="71" t="str">
        <f t="shared" si="187"/>
        <v/>
      </c>
      <c r="AD310" s="71" t="str">
        <f t="shared" si="188"/>
        <v/>
      </c>
      <c r="AE310" s="78" t="str">
        <f t="shared" si="189"/>
        <v/>
      </c>
      <c r="AF310" s="75" t="str">
        <f t="shared" si="190"/>
        <v/>
      </c>
      <c r="AG310" s="71" t="str">
        <f t="shared" si="191"/>
        <v/>
      </c>
      <c r="AH310" s="71" t="str">
        <f t="shared" si="192"/>
        <v/>
      </c>
      <c r="AI310" s="71" t="str">
        <f t="shared" si="193"/>
        <v/>
      </c>
      <c r="AJ310" s="71" t="str">
        <f t="shared" si="194"/>
        <v/>
      </c>
      <c r="AK310" s="71" t="str">
        <f t="shared" si="195"/>
        <v/>
      </c>
      <c r="AL310" s="71" t="str">
        <f t="shared" si="196"/>
        <v/>
      </c>
      <c r="AM310" s="78" t="str">
        <f t="shared" si="197"/>
        <v/>
      </c>
      <c r="AN310" s="75" t="str">
        <f t="shared" si="198"/>
        <v/>
      </c>
      <c r="AO310" s="71" t="str">
        <f t="shared" si="199"/>
        <v/>
      </c>
      <c r="AP310" s="71" t="str">
        <f t="shared" si="200"/>
        <v/>
      </c>
      <c r="AQ310" s="71" t="str">
        <f t="shared" si="201"/>
        <v/>
      </c>
      <c r="AR310" s="71" t="str">
        <f t="shared" si="202"/>
        <v/>
      </c>
      <c r="AS310" s="71" t="str">
        <f t="shared" si="203"/>
        <v/>
      </c>
      <c r="AT310" s="71" t="str">
        <f t="shared" si="204"/>
        <v/>
      </c>
      <c r="AU310" s="76" t="str">
        <f t="shared" si="205"/>
        <v/>
      </c>
      <c r="BF310" s="141">
        <v>10043</v>
      </c>
      <c r="BG310" s="142" t="s">
        <v>3816</v>
      </c>
      <c r="BH310" s="141" t="s">
        <v>478</v>
      </c>
      <c r="BI310" s="141" t="s">
        <v>1268</v>
      </c>
      <c r="BJ310" s="141" t="s">
        <v>3584</v>
      </c>
      <c r="BK310" s="141"/>
      <c r="BL310" s="141" t="s">
        <v>3817</v>
      </c>
      <c r="BM310" s="141">
        <v>48.402859999999997</v>
      </c>
      <c r="BN310" s="141">
        <v>-68.419560000000004</v>
      </c>
      <c r="BO310" s="141">
        <v>1986</v>
      </c>
      <c r="BP310" s="143" t="s">
        <v>3584</v>
      </c>
      <c r="BQ310" s="143" t="s">
        <v>17560</v>
      </c>
    </row>
    <row r="311" spans="1:69" ht="38.25" customHeight="1" x14ac:dyDescent="0.25">
      <c r="A311" s="1" t="str">
        <f t="shared" si="206"/>
        <v/>
      </c>
      <c r="B311" s="32" t="str">
        <f t="shared" si="207"/>
        <v/>
      </c>
      <c r="C311" s="25" t="str">
        <f t="shared" si="208"/>
        <v/>
      </c>
      <c r="D311" s="25" t="str">
        <f t="shared" si="209"/>
        <v/>
      </c>
      <c r="E311" s="25" t="str">
        <f t="shared" si="210"/>
        <v/>
      </c>
      <c r="F311" s="25" t="str">
        <f t="shared" si="211"/>
        <v/>
      </c>
      <c r="G311" s="108" t="str">
        <f t="shared" si="212"/>
        <v/>
      </c>
      <c r="H311" s="108" t="str">
        <f t="shared" si="213"/>
        <v/>
      </c>
      <c r="I311" s="112" t="str">
        <f t="shared" si="214"/>
        <v/>
      </c>
      <c r="J311" s="112"/>
      <c r="K311" s="112"/>
      <c r="L311" s="113"/>
      <c r="M311" s="113"/>
      <c r="N311" s="224" t="str">
        <f t="shared" si="215"/>
        <v/>
      </c>
      <c r="O311" s="225" t="str">
        <f t="shared" si="216"/>
        <v/>
      </c>
      <c r="Q311" s="6">
        <v>309</v>
      </c>
      <c r="R311" s="47" t="str">
        <f t="shared" si="179"/>
        <v>-309</v>
      </c>
      <c r="S311" s="6"/>
      <c r="T311" s="48" t="str">
        <f t="shared" si="180"/>
        <v/>
      </c>
      <c r="U311" s="49" t="str">
        <f t="shared" si="181"/>
        <v/>
      </c>
      <c r="W311" s="51"/>
      <c r="X311" s="75" t="str">
        <f t="shared" si="182"/>
        <v/>
      </c>
      <c r="Y311" s="71" t="str">
        <f t="shared" si="183"/>
        <v/>
      </c>
      <c r="Z311" s="71" t="str">
        <f t="shared" si="184"/>
        <v/>
      </c>
      <c r="AA311" s="71" t="str">
        <f t="shared" si="185"/>
        <v/>
      </c>
      <c r="AB311" s="71" t="str">
        <f t="shared" si="186"/>
        <v/>
      </c>
      <c r="AC311" s="71" t="str">
        <f t="shared" si="187"/>
        <v/>
      </c>
      <c r="AD311" s="71" t="str">
        <f t="shared" si="188"/>
        <v/>
      </c>
      <c r="AE311" s="78" t="str">
        <f t="shared" si="189"/>
        <v/>
      </c>
      <c r="AF311" s="75" t="str">
        <f t="shared" si="190"/>
        <v/>
      </c>
      <c r="AG311" s="71" t="str">
        <f t="shared" si="191"/>
        <v/>
      </c>
      <c r="AH311" s="71" t="str">
        <f t="shared" si="192"/>
        <v/>
      </c>
      <c r="AI311" s="71" t="str">
        <f t="shared" si="193"/>
        <v/>
      </c>
      <c r="AJ311" s="71" t="str">
        <f t="shared" si="194"/>
        <v/>
      </c>
      <c r="AK311" s="71" t="str">
        <f t="shared" si="195"/>
        <v/>
      </c>
      <c r="AL311" s="71" t="str">
        <f t="shared" si="196"/>
        <v/>
      </c>
      <c r="AM311" s="78" t="str">
        <f t="shared" si="197"/>
        <v/>
      </c>
      <c r="AN311" s="75" t="str">
        <f t="shared" si="198"/>
        <v/>
      </c>
      <c r="AO311" s="71" t="str">
        <f t="shared" si="199"/>
        <v/>
      </c>
      <c r="AP311" s="71" t="str">
        <f t="shared" si="200"/>
        <v/>
      </c>
      <c r="AQ311" s="71" t="str">
        <f t="shared" si="201"/>
        <v/>
      </c>
      <c r="AR311" s="71" t="str">
        <f t="shared" si="202"/>
        <v/>
      </c>
      <c r="AS311" s="71" t="str">
        <f t="shared" si="203"/>
        <v/>
      </c>
      <c r="AT311" s="71" t="str">
        <f t="shared" si="204"/>
        <v/>
      </c>
      <c r="AU311" s="76" t="str">
        <f t="shared" si="205"/>
        <v/>
      </c>
      <c r="BF311" s="141">
        <v>14018</v>
      </c>
      <c r="BG311" s="142" t="s">
        <v>3535</v>
      </c>
      <c r="BH311" s="141" t="s">
        <v>180</v>
      </c>
      <c r="BI311" s="141" t="s">
        <v>178</v>
      </c>
      <c r="BJ311" s="141"/>
      <c r="BK311" s="141" t="s">
        <v>1220</v>
      </c>
      <c r="BL311" s="141" t="s">
        <v>3530</v>
      </c>
      <c r="BM311" s="141">
        <v>47.534469999999999</v>
      </c>
      <c r="BN311" s="141">
        <v>-69.825829999999996</v>
      </c>
      <c r="BO311" s="141">
        <v>1985</v>
      </c>
      <c r="BP311" s="143" t="s">
        <v>1686</v>
      </c>
      <c r="BQ311" s="143" t="s">
        <v>17560</v>
      </c>
    </row>
    <row r="312" spans="1:69" ht="38.25" customHeight="1" x14ac:dyDescent="0.25">
      <c r="A312" s="1" t="str">
        <f t="shared" si="206"/>
        <v/>
      </c>
      <c r="B312" s="32" t="str">
        <f t="shared" si="207"/>
        <v/>
      </c>
      <c r="C312" s="25" t="str">
        <f t="shared" si="208"/>
        <v/>
      </c>
      <c r="D312" s="25" t="str">
        <f t="shared" si="209"/>
        <v/>
      </c>
      <c r="E312" s="25" t="str">
        <f t="shared" si="210"/>
        <v/>
      </c>
      <c r="F312" s="25" t="str">
        <f t="shared" si="211"/>
        <v/>
      </c>
      <c r="G312" s="108" t="str">
        <f t="shared" si="212"/>
        <v/>
      </c>
      <c r="H312" s="108" t="str">
        <f t="shared" si="213"/>
        <v/>
      </c>
      <c r="I312" s="112" t="str">
        <f t="shared" si="214"/>
        <v/>
      </c>
      <c r="J312" s="112"/>
      <c r="K312" s="112"/>
      <c r="L312" s="113"/>
      <c r="M312" s="113"/>
      <c r="N312" s="224" t="str">
        <f t="shared" si="215"/>
        <v/>
      </c>
      <c r="O312" s="225" t="str">
        <f t="shared" si="216"/>
        <v/>
      </c>
      <c r="Q312" s="6">
        <v>310</v>
      </c>
      <c r="R312" s="47" t="str">
        <f t="shared" si="179"/>
        <v>-310</v>
      </c>
      <c r="S312" s="6"/>
      <c r="T312" s="48" t="str">
        <f t="shared" si="180"/>
        <v/>
      </c>
      <c r="U312" s="49" t="str">
        <f t="shared" si="181"/>
        <v/>
      </c>
      <c r="W312" s="51"/>
      <c r="X312" s="75" t="str">
        <f t="shared" si="182"/>
        <v/>
      </c>
      <c r="Y312" s="71" t="str">
        <f t="shared" si="183"/>
        <v/>
      </c>
      <c r="Z312" s="71" t="str">
        <f t="shared" si="184"/>
        <v/>
      </c>
      <c r="AA312" s="71" t="str">
        <f t="shared" si="185"/>
        <v/>
      </c>
      <c r="AB312" s="71" t="str">
        <f t="shared" si="186"/>
        <v/>
      </c>
      <c r="AC312" s="71" t="str">
        <f t="shared" si="187"/>
        <v/>
      </c>
      <c r="AD312" s="71" t="str">
        <f t="shared" si="188"/>
        <v/>
      </c>
      <c r="AE312" s="78" t="str">
        <f t="shared" si="189"/>
        <v/>
      </c>
      <c r="AF312" s="75" t="str">
        <f t="shared" si="190"/>
        <v/>
      </c>
      <c r="AG312" s="71" t="str">
        <f t="shared" si="191"/>
        <v/>
      </c>
      <c r="AH312" s="71" t="str">
        <f t="shared" si="192"/>
        <v/>
      </c>
      <c r="AI312" s="71" t="str">
        <f t="shared" si="193"/>
        <v/>
      </c>
      <c r="AJ312" s="71" t="str">
        <f t="shared" si="194"/>
        <v/>
      </c>
      <c r="AK312" s="71" t="str">
        <f t="shared" si="195"/>
        <v/>
      </c>
      <c r="AL312" s="71" t="str">
        <f t="shared" si="196"/>
        <v/>
      </c>
      <c r="AM312" s="78" t="str">
        <f t="shared" si="197"/>
        <v/>
      </c>
      <c r="AN312" s="75" t="str">
        <f t="shared" si="198"/>
        <v/>
      </c>
      <c r="AO312" s="71" t="str">
        <f t="shared" si="199"/>
        <v/>
      </c>
      <c r="AP312" s="71" t="str">
        <f t="shared" si="200"/>
        <v/>
      </c>
      <c r="AQ312" s="71" t="str">
        <f t="shared" si="201"/>
        <v/>
      </c>
      <c r="AR312" s="71" t="str">
        <f t="shared" si="202"/>
        <v/>
      </c>
      <c r="AS312" s="71" t="str">
        <f t="shared" si="203"/>
        <v/>
      </c>
      <c r="AT312" s="71" t="str">
        <f t="shared" si="204"/>
        <v/>
      </c>
      <c r="AU312" s="76" t="str">
        <f t="shared" si="205"/>
        <v/>
      </c>
      <c r="BF312" s="141">
        <v>14018</v>
      </c>
      <c r="BG312" s="142" t="s">
        <v>3536</v>
      </c>
      <c r="BH312" s="141" t="s">
        <v>478</v>
      </c>
      <c r="BI312" s="141" t="s">
        <v>186</v>
      </c>
      <c r="BJ312" s="141"/>
      <c r="BK312" s="141" t="s">
        <v>3537</v>
      </c>
      <c r="BL312" s="141" t="s">
        <v>3538</v>
      </c>
      <c r="BM312" s="141">
        <v>47.518949999999997</v>
      </c>
      <c r="BN312" s="141">
        <v>-69.793109999999999</v>
      </c>
      <c r="BO312" s="141">
        <v>1970</v>
      </c>
      <c r="BP312" s="143" t="s">
        <v>191</v>
      </c>
      <c r="BQ312" s="143" t="s">
        <v>17560</v>
      </c>
    </row>
    <row r="313" spans="1:69" ht="38.25" customHeight="1" x14ac:dyDescent="0.25">
      <c r="A313" s="1" t="str">
        <f t="shared" si="206"/>
        <v/>
      </c>
      <c r="B313" s="32" t="str">
        <f t="shared" si="207"/>
        <v/>
      </c>
      <c r="C313" s="25" t="str">
        <f t="shared" si="208"/>
        <v/>
      </c>
      <c r="D313" s="25" t="str">
        <f t="shared" si="209"/>
        <v/>
      </c>
      <c r="E313" s="25" t="str">
        <f t="shared" si="210"/>
        <v/>
      </c>
      <c r="F313" s="25" t="str">
        <f t="shared" si="211"/>
        <v/>
      </c>
      <c r="G313" s="108" t="str">
        <f t="shared" si="212"/>
        <v/>
      </c>
      <c r="H313" s="108" t="str">
        <f t="shared" si="213"/>
        <v/>
      </c>
      <c r="I313" s="112" t="str">
        <f t="shared" si="214"/>
        <v/>
      </c>
      <c r="J313" s="112"/>
      <c r="K313" s="112"/>
      <c r="L313" s="113"/>
      <c r="M313" s="113"/>
      <c r="N313" s="224" t="str">
        <f t="shared" si="215"/>
        <v/>
      </c>
      <c r="O313" s="225" t="str">
        <f t="shared" si="216"/>
        <v/>
      </c>
      <c r="Q313" s="6">
        <v>311</v>
      </c>
      <c r="R313" s="47" t="str">
        <f t="shared" si="179"/>
        <v>-311</v>
      </c>
      <c r="S313" s="6"/>
      <c r="T313" s="48" t="str">
        <f t="shared" si="180"/>
        <v/>
      </c>
      <c r="U313" s="49" t="str">
        <f t="shared" si="181"/>
        <v/>
      </c>
      <c r="W313" s="51"/>
      <c r="X313" s="75" t="str">
        <f t="shared" si="182"/>
        <v/>
      </c>
      <c r="Y313" s="71" t="str">
        <f t="shared" si="183"/>
        <v/>
      </c>
      <c r="Z313" s="71" t="str">
        <f t="shared" si="184"/>
        <v/>
      </c>
      <c r="AA313" s="71" t="str">
        <f t="shared" si="185"/>
        <v/>
      </c>
      <c r="AB313" s="71" t="str">
        <f t="shared" si="186"/>
        <v/>
      </c>
      <c r="AC313" s="71" t="str">
        <f t="shared" si="187"/>
        <v/>
      </c>
      <c r="AD313" s="71" t="str">
        <f t="shared" si="188"/>
        <v/>
      </c>
      <c r="AE313" s="78" t="str">
        <f t="shared" si="189"/>
        <v/>
      </c>
      <c r="AF313" s="75" t="str">
        <f t="shared" si="190"/>
        <v/>
      </c>
      <c r="AG313" s="71" t="str">
        <f t="shared" si="191"/>
        <v/>
      </c>
      <c r="AH313" s="71" t="str">
        <f t="shared" si="192"/>
        <v/>
      </c>
      <c r="AI313" s="71" t="str">
        <f t="shared" si="193"/>
        <v/>
      </c>
      <c r="AJ313" s="71" t="str">
        <f t="shared" si="194"/>
        <v/>
      </c>
      <c r="AK313" s="71" t="str">
        <f t="shared" si="195"/>
        <v/>
      </c>
      <c r="AL313" s="71" t="str">
        <f t="shared" si="196"/>
        <v/>
      </c>
      <c r="AM313" s="78" t="str">
        <f t="shared" si="197"/>
        <v/>
      </c>
      <c r="AN313" s="75" t="str">
        <f t="shared" si="198"/>
        <v/>
      </c>
      <c r="AO313" s="71" t="str">
        <f t="shared" si="199"/>
        <v/>
      </c>
      <c r="AP313" s="71" t="str">
        <f t="shared" si="200"/>
        <v/>
      </c>
      <c r="AQ313" s="71" t="str">
        <f t="shared" si="201"/>
        <v/>
      </c>
      <c r="AR313" s="71" t="str">
        <f t="shared" si="202"/>
        <v/>
      </c>
      <c r="AS313" s="71" t="str">
        <f t="shared" si="203"/>
        <v/>
      </c>
      <c r="AT313" s="71" t="str">
        <f t="shared" si="204"/>
        <v/>
      </c>
      <c r="AU313" s="76" t="str">
        <f t="shared" si="205"/>
        <v/>
      </c>
      <c r="BF313" s="141">
        <v>14025</v>
      </c>
      <c r="BG313" s="142" t="s">
        <v>3539</v>
      </c>
      <c r="BH313" s="141" t="s">
        <v>180</v>
      </c>
      <c r="BI313" s="141" t="s">
        <v>178</v>
      </c>
      <c r="BJ313" s="141" t="s">
        <v>3540</v>
      </c>
      <c r="BK313" s="141" t="s">
        <v>3541</v>
      </c>
      <c r="BL313" s="141" t="s">
        <v>3542</v>
      </c>
      <c r="BM313" s="141">
        <v>47.59496</v>
      </c>
      <c r="BN313" s="141">
        <v>-69.717870000000005</v>
      </c>
      <c r="BO313" s="141">
        <v>1990</v>
      </c>
      <c r="BP313" s="143" t="s">
        <v>24140</v>
      </c>
      <c r="BQ313" s="143" t="s">
        <v>17560</v>
      </c>
    </row>
    <row r="314" spans="1:69" ht="38.25" customHeight="1" x14ac:dyDescent="0.25">
      <c r="A314" s="1" t="str">
        <f t="shared" si="206"/>
        <v/>
      </c>
      <c r="B314" s="32" t="str">
        <f t="shared" si="207"/>
        <v/>
      </c>
      <c r="C314" s="25" t="str">
        <f t="shared" si="208"/>
        <v/>
      </c>
      <c r="D314" s="25" t="str">
        <f t="shared" si="209"/>
        <v/>
      </c>
      <c r="E314" s="25" t="str">
        <f t="shared" si="210"/>
        <v/>
      </c>
      <c r="F314" s="25" t="str">
        <f t="shared" si="211"/>
        <v/>
      </c>
      <c r="G314" s="108" t="str">
        <f t="shared" si="212"/>
        <v/>
      </c>
      <c r="H314" s="108" t="str">
        <f t="shared" si="213"/>
        <v/>
      </c>
      <c r="I314" s="112" t="str">
        <f t="shared" si="214"/>
        <v/>
      </c>
      <c r="J314" s="112"/>
      <c r="K314" s="112"/>
      <c r="L314" s="113"/>
      <c r="M314" s="113"/>
      <c r="N314" s="224" t="str">
        <f t="shared" si="215"/>
        <v/>
      </c>
      <c r="O314" s="225" t="str">
        <f t="shared" si="216"/>
        <v/>
      </c>
      <c r="Q314" s="6">
        <v>312</v>
      </c>
      <c r="R314" s="47" t="str">
        <f t="shared" si="179"/>
        <v>-312</v>
      </c>
      <c r="S314" s="6"/>
      <c r="T314" s="48" t="str">
        <f t="shared" si="180"/>
        <v/>
      </c>
      <c r="U314" s="49" t="str">
        <f t="shared" si="181"/>
        <v/>
      </c>
      <c r="W314" s="51"/>
      <c r="X314" s="75" t="str">
        <f t="shared" si="182"/>
        <v/>
      </c>
      <c r="Y314" s="71" t="str">
        <f t="shared" si="183"/>
        <v/>
      </c>
      <c r="Z314" s="71" t="str">
        <f t="shared" si="184"/>
        <v/>
      </c>
      <c r="AA314" s="71" t="str">
        <f t="shared" si="185"/>
        <v/>
      </c>
      <c r="AB314" s="71" t="str">
        <f t="shared" si="186"/>
        <v/>
      </c>
      <c r="AC314" s="71" t="str">
        <f t="shared" si="187"/>
        <v/>
      </c>
      <c r="AD314" s="71" t="str">
        <f t="shared" si="188"/>
        <v/>
      </c>
      <c r="AE314" s="78" t="str">
        <f t="shared" si="189"/>
        <v/>
      </c>
      <c r="AF314" s="75" t="str">
        <f t="shared" si="190"/>
        <v/>
      </c>
      <c r="AG314" s="71" t="str">
        <f t="shared" si="191"/>
        <v/>
      </c>
      <c r="AH314" s="71" t="str">
        <f t="shared" si="192"/>
        <v/>
      </c>
      <c r="AI314" s="71" t="str">
        <f t="shared" si="193"/>
        <v/>
      </c>
      <c r="AJ314" s="71" t="str">
        <f t="shared" si="194"/>
        <v/>
      </c>
      <c r="AK314" s="71" t="str">
        <f t="shared" si="195"/>
        <v/>
      </c>
      <c r="AL314" s="71" t="str">
        <f t="shared" si="196"/>
        <v/>
      </c>
      <c r="AM314" s="78" t="str">
        <f t="shared" si="197"/>
        <v/>
      </c>
      <c r="AN314" s="75" t="str">
        <f t="shared" si="198"/>
        <v/>
      </c>
      <c r="AO314" s="71" t="str">
        <f t="shared" si="199"/>
        <v/>
      </c>
      <c r="AP314" s="71" t="str">
        <f t="shared" si="200"/>
        <v/>
      </c>
      <c r="AQ314" s="71" t="str">
        <f t="shared" si="201"/>
        <v/>
      </c>
      <c r="AR314" s="71" t="str">
        <f t="shared" si="202"/>
        <v/>
      </c>
      <c r="AS314" s="71" t="str">
        <f t="shared" si="203"/>
        <v/>
      </c>
      <c r="AT314" s="71" t="str">
        <f t="shared" si="204"/>
        <v/>
      </c>
      <c r="AU314" s="76" t="str">
        <f t="shared" si="205"/>
        <v/>
      </c>
      <c r="BF314" s="141">
        <v>14025</v>
      </c>
      <c r="BG314" s="142" t="s">
        <v>3543</v>
      </c>
      <c r="BH314" s="141" t="s">
        <v>180</v>
      </c>
      <c r="BI314" s="141" t="s">
        <v>191</v>
      </c>
      <c r="BJ314" s="141" t="s">
        <v>3544</v>
      </c>
      <c r="BK314" s="141" t="s">
        <v>3545</v>
      </c>
      <c r="BL314" s="141" t="s">
        <v>3546</v>
      </c>
      <c r="BM314" s="141">
        <v>47.59187</v>
      </c>
      <c r="BN314" s="141">
        <v>-69.733829999999998</v>
      </c>
      <c r="BO314" s="141">
        <v>1984</v>
      </c>
      <c r="BP314" s="143" t="s">
        <v>24141</v>
      </c>
      <c r="BQ314" s="143" t="s">
        <v>17560</v>
      </c>
    </row>
    <row r="315" spans="1:69" ht="38.25" customHeight="1" x14ac:dyDescent="0.25">
      <c r="A315" s="1" t="str">
        <f t="shared" si="206"/>
        <v/>
      </c>
      <c r="B315" s="32" t="str">
        <f t="shared" si="207"/>
        <v/>
      </c>
      <c r="C315" s="25" t="str">
        <f t="shared" si="208"/>
        <v/>
      </c>
      <c r="D315" s="25" t="str">
        <f t="shared" si="209"/>
        <v/>
      </c>
      <c r="E315" s="25" t="str">
        <f t="shared" si="210"/>
        <v/>
      </c>
      <c r="F315" s="25" t="str">
        <f t="shared" si="211"/>
        <v/>
      </c>
      <c r="G315" s="108" t="str">
        <f t="shared" si="212"/>
        <v/>
      </c>
      <c r="H315" s="108" t="str">
        <f t="shared" si="213"/>
        <v/>
      </c>
      <c r="I315" s="112" t="str">
        <f t="shared" si="214"/>
        <v/>
      </c>
      <c r="J315" s="112"/>
      <c r="K315" s="112"/>
      <c r="L315" s="113"/>
      <c r="M315" s="113"/>
      <c r="N315" s="224" t="str">
        <f t="shared" si="215"/>
        <v/>
      </c>
      <c r="O315" s="225" t="str">
        <f t="shared" si="216"/>
        <v/>
      </c>
      <c r="Q315" s="6">
        <v>313</v>
      </c>
      <c r="R315" s="47" t="str">
        <f t="shared" si="179"/>
        <v>-313</v>
      </c>
      <c r="S315" s="6"/>
      <c r="T315" s="48" t="str">
        <f t="shared" si="180"/>
        <v/>
      </c>
      <c r="U315" s="49" t="str">
        <f t="shared" si="181"/>
        <v/>
      </c>
      <c r="W315" s="51"/>
      <c r="X315" s="75" t="str">
        <f t="shared" si="182"/>
        <v/>
      </c>
      <c r="Y315" s="71" t="str">
        <f t="shared" si="183"/>
        <v/>
      </c>
      <c r="Z315" s="71" t="str">
        <f t="shared" si="184"/>
        <v/>
      </c>
      <c r="AA315" s="71" t="str">
        <f t="shared" si="185"/>
        <v/>
      </c>
      <c r="AB315" s="71" t="str">
        <f t="shared" si="186"/>
        <v/>
      </c>
      <c r="AC315" s="71" t="str">
        <f t="shared" si="187"/>
        <v/>
      </c>
      <c r="AD315" s="71" t="str">
        <f t="shared" si="188"/>
        <v/>
      </c>
      <c r="AE315" s="78" t="str">
        <f t="shared" si="189"/>
        <v/>
      </c>
      <c r="AF315" s="75" t="str">
        <f t="shared" si="190"/>
        <v/>
      </c>
      <c r="AG315" s="71" t="str">
        <f t="shared" si="191"/>
        <v/>
      </c>
      <c r="AH315" s="71" t="str">
        <f t="shared" si="192"/>
        <v/>
      </c>
      <c r="AI315" s="71" t="str">
        <f t="shared" si="193"/>
        <v/>
      </c>
      <c r="AJ315" s="71" t="str">
        <f t="shared" si="194"/>
        <v/>
      </c>
      <c r="AK315" s="71" t="str">
        <f t="shared" si="195"/>
        <v/>
      </c>
      <c r="AL315" s="71" t="str">
        <f t="shared" si="196"/>
        <v/>
      </c>
      <c r="AM315" s="78" t="str">
        <f t="shared" si="197"/>
        <v/>
      </c>
      <c r="AN315" s="75" t="str">
        <f t="shared" si="198"/>
        <v/>
      </c>
      <c r="AO315" s="71" t="str">
        <f t="shared" si="199"/>
        <v/>
      </c>
      <c r="AP315" s="71" t="str">
        <f t="shared" si="200"/>
        <v/>
      </c>
      <c r="AQ315" s="71" t="str">
        <f t="shared" si="201"/>
        <v/>
      </c>
      <c r="AR315" s="71" t="str">
        <f t="shared" si="202"/>
        <v/>
      </c>
      <c r="AS315" s="71" t="str">
        <f t="shared" si="203"/>
        <v/>
      </c>
      <c r="AT315" s="71" t="str">
        <f t="shared" si="204"/>
        <v/>
      </c>
      <c r="AU315" s="76" t="str">
        <f t="shared" si="205"/>
        <v/>
      </c>
      <c r="BF315" s="141">
        <v>7057</v>
      </c>
      <c r="BG315" s="142" t="s">
        <v>3865</v>
      </c>
      <c r="BH315" s="141" t="s">
        <v>478</v>
      </c>
      <c r="BI315" s="141" t="s">
        <v>1268</v>
      </c>
      <c r="BJ315" s="141"/>
      <c r="BK315" s="141" t="s">
        <v>2140</v>
      </c>
      <c r="BL315" s="141" t="s">
        <v>3866</v>
      </c>
      <c r="BM315" s="141">
        <v>48.393990000000002</v>
      </c>
      <c r="BN315" s="141">
        <v>-67.342330000000004</v>
      </c>
      <c r="BO315" s="141">
        <v>1984</v>
      </c>
      <c r="BP315" s="143" t="s">
        <v>24163</v>
      </c>
      <c r="BQ315" s="143" t="s">
        <v>17560</v>
      </c>
    </row>
    <row r="316" spans="1:69" ht="38.25" customHeight="1" x14ac:dyDescent="0.25">
      <c r="A316" s="1" t="str">
        <f t="shared" si="206"/>
        <v/>
      </c>
      <c r="B316" s="32" t="str">
        <f t="shared" si="207"/>
        <v/>
      </c>
      <c r="C316" s="25" t="str">
        <f t="shared" si="208"/>
        <v/>
      </c>
      <c r="D316" s="25" t="str">
        <f t="shared" si="209"/>
        <v/>
      </c>
      <c r="E316" s="25" t="str">
        <f t="shared" si="210"/>
        <v/>
      </c>
      <c r="F316" s="25" t="str">
        <f t="shared" si="211"/>
        <v/>
      </c>
      <c r="G316" s="108" t="str">
        <f t="shared" si="212"/>
        <v/>
      </c>
      <c r="H316" s="108" t="str">
        <f t="shared" si="213"/>
        <v/>
      </c>
      <c r="I316" s="112" t="str">
        <f t="shared" si="214"/>
        <v/>
      </c>
      <c r="J316" s="112"/>
      <c r="K316" s="112"/>
      <c r="L316" s="113"/>
      <c r="M316" s="113"/>
      <c r="N316" s="224" t="str">
        <f t="shared" si="215"/>
        <v/>
      </c>
      <c r="O316" s="225" t="str">
        <f t="shared" si="216"/>
        <v/>
      </c>
      <c r="Q316" s="6">
        <v>314</v>
      </c>
      <c r="R316" s="47" t="str">
        <f t="shared" si="179"/>
        <v>-314</v>
      </c>
      <c r="S316" s="6"/>
      <c r="T316" s="48" t="str">
        <f t="shared" si="180"/>
        <v/>
      </c>
      <c r="U316" s="49" t="str">
        <f t="shared" si="181"/>
        <v/>
      </c>
      <c r="W316" s="51"/>
      <c r="X316" s="75" t="str">
        <f t="shared" si="182"/>
        <v/>
      </c>
      <c r="Y316" s="71" t="str">
        <f t="shared" si="183"/>
        <v/>
      </c>
      <c r="Z316" s="71" t="str">
        <f t="shared" si="184"/>
        <v/>
      </c>
      <c r="AA316" s="71" t="str">
        <f t="shared" si="185"/>
        <v/>
      </c>
      <c r="AB316" s="71" t="str">
        <f t="shared" si="186"/>
        <v/>
      </c>
      <c r="AC316" s="71" t="str">
        <f t="shared" si="187"/>
        <v/>
      </c>
      <c r="AD316" s="71" t="str">
        <f t="shared" si="188"/>
        <v/>
      </c>
      <c r="AE316" s="78" t="str">
        <f t="shared" si="189"/>
        <v/>
      </c>
      <c r="AF316" s="75" t="str">
        <f t="shared" si="190"/>
        <v/>
      </c>
      <c r="AG316" s="71" t="str">
        <f t="shared" si="191"/>
        <v/>
      </c>
      <c r="AH316" s="71" t="str">
        <f t="shared" si="192"/>
        <v/>
      </c>
      <c r="AI316" s="71" t="str">
        <f t="shared" si="193"/>
        <v/>
      </c>
      <c r="AJ316" s="71" t="str">
        <f t="shared" si="194"/>
        <v/>
      </c>
      <c r="AK316" s="71" t="str">
        <f t="shared" si="195"/>
        <v/>
      </c>
      <c r="AL316" s="71" t="str">
        <f t="shared" si="196"/>
        <v/>
      </c>
      <c r="AM316" s="78" t="str">
        <f t="shared" si="197"/>
        <v/>
      </c>
      <c r="AN316" s="75" t="str">
        <f t="shared" si="198"/>
        <v/>
      </c>
      <c r="AO316" s="71" t="str">
        <f t="shared" si="199"/>
        <v/>
      </c>
      <c r="AP316" s="71" t="str">
        <f t="shared" si="200"/>
        <v/>
      </c>
      <c r="AQ316" s="71" t="str">
        <f t="shared" si="201"/>
        <v/>
      </c>
      <c r="AR316" s="71" t="str">
        <f t="shared" si="202"/>
        <v/>
      </c>
      <c r="AS316" s="71" t="str">
        <f t="shared" si="203"/>
        <v/>
      </c>
      <c r="AT316" s="71" t="str">
        <f t="shared" si="204"/>
        <v/>
      </c>
      <c r="AU316" s="76" t="str">
        <f t="shared" si="205"/>
        <v/>
      </c>
      <c r="BF316" s="141">
        <v>7057</v>
      </c>
      <c r="BG316" s="142" t="s">
        <v>3867</v>
      </c>
      <c r="BH316" s="141" t="s">
        <v>180</v>
      </c>
      <c r="BI316" s="141" t="s">
        <v>191</v>
      </c>
      <c r="BJ316" s="141" t="s">
        <v>2257</v>
      </c>
      <c r="BK316" s="141" t="s">
        <v>1879</v>
      </c>
      <c r="BL316" s="141" t="s">
        <v>3868</v>
      </c>
      <c r="BM316" s="141">
        <v>48.425400000000003</v>
      </c>
      <c r="BN316" s="141">
        <v>-67.348159999999993</v>
      </c>
      <c r="BO316" s="141">
        <v>1994</v>
      </c>
      <c r="BP316" s="143" t="s">
        <v>24164</v>
      </c>
      <c r="BQ316" s="143" t="s">
        <v>17560</v>
      </c>
    </row>
    <row r="317" spans="1:69" ht="38.25" customHeight="1" x14ac:dyDescent="0.25">
      <c r="A317" s="1" t="str">
        <f t="shared" si="206"/>
        <v/>
      </c>
      <c r="B317" s="32" t="str">
        <f t="shared" si="207"/>
        <v/>
      </c>
      <c r="C317" s="25" t="str">
        <f t="shared" si="208"/>
        <v/>
      </c>
      <c r="D317" s="25" t="str">
        <f t="shared" si="209"/>
        <v/>
      </c>
      <c r="E317" s="25" t="str">
        <f t="shared" si="210"/>
        <v/>
      </c>
      <c r="F317" s="25" t="str">
        <f t="shared" si="211"/>
        <v/>
      </c>
      <c r="G317" s="108" t="str">
        <f t="shared" si="212"/>
        <v/>
      </c>
      <c r="H317" s="108" t="str">
        <f t="shared" si="213"/>
        <v/>
      </c>
      <c r="I317" s="112" t="str">
        <f t="shared" si="214"/>
        <v/>
      </c>
      <c r="J317" s="112"/>
      <c r="K317" s="112"/>
      <c r="L317" s="113"/>
      <c r="M317" s="113"/>
      <c r="N317" s="224" t="str">
        <f t="shared" si="215"/>
        <v/>
      </c>
      <c r="O317" s="225" t="str">
        <f t="shared" si="216"/>
        <v/>
      </c>
      <c r="Q317" s="6">
        <v>315</v>
      </c>
      <c r="R317" s="47" t="str">
        <f t="shared" si="179"/>
        <v>-315</v>
      </c>
      <c r="S317" s="6"/>
      <c r="T317" s="48" t="str">
        <f t="shared" si="180"/>
        <v/>
      </c>
      <c r="U317" s="49" t="str">
        <f t="shared" si="181"/>
        <v/>
      </c>
      <c r="W317" s="51"/>
      <c r="X317" s="75" t="str">
        <f t="shared" si="182"/>
        <v/>
      </c>
      <c r="Y317" s="71" t="str">
        <f t="shared" si="183"/>
        <v/>
      </c>
      <c r="Z317" s="71" t="str">
        <f t="shared" si="184"/>
        <v/>
      </c>
      <c r="AA317" s="71" t="str">
        <f t="shared" si="185"/>
        <v/>
      </c>
      <c r="AB317" s="71" t="str">
        <f t="shared" si="186"/>
        <v/>
      </c>
      <c r="AC317" s="71" t="str">
        <f t="shared" si="187"/>
        <v/>
      </c>
      <c r="AD317" s="71" t="str">
        <f t="shared" si="188"/>
        <v/>
      </c>
      <c r="AE317" s="78" t="str">
        <f t="shared" si="189"/>
        <v/>
      </c>
      <c r="AF317" s="75" t="str">
        <f t="shared" si="190"/>
        <v/>
      </c>
      <c r="AG317" s="71" t="str">
        <f t="shared" si="191"/>
        <v/>
      </c>
      <c r="AH317" s="71" t="str">
        <f t="shared" si="192"/>
        <v/>
      </c>
      <c r="AI317" s="71" t="str">
        <f t="shared" si="193"/>
        <v/>
      </c>
      <c r="AJ317" s="71" t="str">
        <f t="shared" si="194"/>
        <v/>
      </c>
      <c r="AK317" s="71" t="str">
        <f t="shared" si="195"/>
        <v/>
      </c>
      <c r="AL317" s="71" t="str">
        <f t="shared" si="196"/>
        <v/>
      </c>
      <c r="AM317" s="78" t="str">
        <f t="shared" si="197"/>
        <v/>
      </c>
      <c r="AN317" s="75" t="str">
        <f t="shared" si="198"/>
        <v/>
      </c>
      <c r="AO317" s="71" t="str">
        <f t="shared" si="199"/>
        <v/>
      </c>
      <c r="AP317" s="71" t="str">
        <f t="shared" si="200"/>
        <v/>
      </c>
      <c r="AQ317" s="71" t="str">
        <f t="shared" si="201"/>
        <v/>
      </c>
      <c r="AR317" s="71" t="str">
        <f t="shared" si="202"/>
        <v/>
      </c>
      <c r="AS317" s="71" t="str">
        <f t="shared" si="203"/>
        <v/>
      </c>
      <c r="AT317" s="71" t="str">
        <f t="shared" si="204"/>
        <v/>
      </c>
      <c r="AU317" s="76" t="str">
        <f t="shared" si="205"/>
        <v/>
      </c>
      <c r="BF317" s="141">
        <v>7057</v>
      </c>
      <c r="BG317" s="142" t="s">
        <v>3869</v>
      </c>
      <c r="BH317" s="141" t="s">
        <v>180</v>
      </c>
      <c r="BI317" s="141" t="s">
        <v>191</v>
      </c>
      <c r="BJ317" s="141" t="s">
        <v>2254</v>
      </c>
      <c r="BK317" s="141" t="s">
        <v>2678</v>
      </c>
      <c r="BL317" s="141" t="s">
        <v>3868</v>
      </c>
      <c r="BM317" s="141">
        <v>48.423279999999998</v>
      </c>
      <c r="BN317" s="141">
        <v>-67.344939999999994</v>
      </c>
      <c r="BO317" s="141">
        <v>1994</v>
      </c>
      <c r="BP317" s="143" t="s">
        <v>24165</v>
      </c>
      <c r="BQ317" s="143" t="s">
        <v>17560</v>
      </c>
    </row>
    <row r="318" spans="1:69" ht="38.25" customHeight="1" x14ac:dyDescent="0.25">
      <c r="A318" s="1" t="str">
        <f t="shared" si="206"/>
        <v/>
      </c>
      <c r="B318" s="32" t="str">
        <f t="shared" si="207"/>
        <v/>
      </c>
      <c r="C318" s="25" t="str">
        <f t="shared" si="208"/>
        <v/>
      </c>
      <c r="D318" s="25" t="str">
        <f t="shared" si="209"/>
        <v/>
      </c>
      <c r="E318" s="25" t="str">
        <f t="shared" si="210"/>
        <v/>
      </c>
      <c r="F318" s="25" t="str">
        <f t="shared" si="211"/>
        <v/>
      </c>
      <c r="G318" s="108" t="str">
        <f t="shared" si="212"/>
        <v/>
      </c>
      <c r="H318" s="108" t="str">
        <f t="shared" si="213"/>
        <v/>
      </c>
      <c r="I318" s="112" t="str">
        <f t="shared" si="214"/>
        <v/>
      </c>
      <c r="J318" s="112"/>
      <c r="K318" s="112"/>
      <c r="L318" s="113"/>
      <c r="M318" s="113"/>
      <c r="N318" s="224" t="str">
        <f t="shared" si="215"/>
        <v/>
      </c>
      <c r="O318" s="225" t="str">
        <f t="shared" si="216"/>
        <v/>
      </c>
      <c r="Q318" s="6">
        <v>316</v>
      </c>
      <c r="R318" s="47" t="str">
        <f t="shared" si="179"/>
        <v>-316</v>
      </c>
      <c r="S318" s="6"/>
      <c r="T318" s="48" t="str">
        <f t="shared" si="180"/>
        <v/>
      </c>
      <c r="U318" s="49" t="str">
        <f t="shared" si="181"/>
        <v/>
      </c>
      <c r="W318" s="51"/>
      <c r="X318" s="75" t="str">
        <f t="shared" si="182"/>
        <v/>
      </c>
      <c r="Y318" s="71" t="str">
        <f t="shared" si="183"/>
        <v/>
      </c>
      <c r="Z318" s="71" t="str">
        <f t="shared" si="184"/>
        <v/>
      </c>
      <c r="AA318" s="71" t="str">
        <f t="shared" si="185"/>
        <v/>
      </c>
      <c r="AB318" s="71" t="str">
        <f t="shared" si="186"/>
        <v/>
      </c>
      <c r="AC318" s="71" t="str">
        <f t="shared" si="187"/>
        <v/>
      </c>
      <c r="AD318" s="71" t="str">
        <f t="shared" si="188"/>
        <v/>
      </c>
      <c r="AE318" s="78" t="str">
        <f t="shared" si="189"/>
        <v/>
      </c>
      <c r="AF318" s="75" t="str">
        <f t="shared" si="190"/>
        <v/>
      </c>
      <c r="AG318" s="71" t="str">
        <f t="shared" si="191"/>
        <v/>
      </c>
      <c r="AH318" s="71" t="str">
        <f t="shared" si="192"/>
        <v/>
      </c>
      <c r="AI318" s="71" t="str">
        <f t="shared" si="193"/>
        <v/>
      </c>
      <c r="AJ318" s="71" t="str">
        <f t="shared" si="194"/>
        <v/>
      </c>
      <c r="AK318" s="71" t="str">
        <f t="shared" si="195"/>
        <v/>
      </c>
      <c r="AL318" s="71" t="str">
        <f t="shared" si="196"/>
        <v/>
      </c>
      <c r="AM318" s="78" t="str">
        <f t="shared" si="197"/>
        <v/>
      </c>
      <c r="AN318" s="75" t="str">
        <f t="shared" si="198"/>
        <v/>
      </c>
      <c r="AO318" s="71" t="str">
        <f t="shared" si="199"/>
        <v/>
      </c>
      <c r="AP318" s="71" t="str">
        <f t="shared" si="200"/>
        <v/>
      </c>
      <c r="AQ318" s="71" t="str">
        <f t="shared" si="201"/>
        <v/>
      </c>
      <c r="AR318" s="71" t="str">
        <f t="shared" si="202"/>
        <v/>
      </c>
      <c r="AS318" s="71" t="str">
        <f t="shared" si="203"/>
        <v/>
      </c>
      <c r="AT318" s="71" t="str">
        <f t="shared" si="204"/>
        <v/>
      </c>
      <c r="AU318" s="76" t="str">
        <f t="shared" si="205"/>
        <v/>
      </c>
      <c r="BF318" s="141">
        <v>7095</v>
      </c>
      <c r="BG318" s="142" t="s">
        <v>3858</v>
      </c>
      <c r="BH318" s="141" t="s">
        <v>180</v>
      </c>
      <c r="BI318" s="141" t="s">
        <v>178</v>
      </c>
      <c r="BJ318" s="141"/>
      <c r="BK318" s="141"/>
      <c r="BL318" s="141" t="s">
        <v>3859</v>
      </c>
      <c r="BM318" s="141">
        <v>48.5563991626397</v>
      </c>
      <c r="BN318" s="141">
        <v>-67.852498695191699</v>
      </c>
      <c r="BO318" s="141">
        <v>1978</v>
      </c>
      <c r="BP318" s="143" t="s">
        <v>24160</v>
      </c>
      <c r="BQ318" s="143" t="s">
        <v>17560</v>
      </c>
    </row>
    <row r="319" spans="1:69" ht="38.25" customHeight="1" x14ac:dyDescent="0.25">
      <c r="A319" s="1" t="str">
        <f t="shared" si="206"/>
        <v/>
      </c>
      <c r="B319" s="32" t="str">
        <f t="shared" si="207"/>
        <v/>
      </c>
      <c r="C319" s="25" t="str">
        <f t="shared" si="208"/>
        <v/>
      </c>
      <c r="D319" s="25" t="str">
        <f t="shared" si="209"/>
        <v/>
      </c>
      <c r="E319" s="25" t="str">
        <f t="shared" si="210"/>
        <v/>
      </c>
      <c r="F319" s="25" t="str">
        <f t="shared" si="211"/>
        <v/>
      </c>
      <c r="G319" s="108" t="str">
        <f t="shared" si="212"/>
        <v/>
      </c>
      <c r="H319" s="108" t="str">
        <f t="shared" si="213"/>
        <v/>
      </c>
      <c r="I319" s="112" t="str">
        <f t="shared" si="214"/>
        <v/>
      </c>
      <c r="J319" s="112"/>
      <c r="K319" s="112"/>
      <c r="L319" s="113"/>
      <c r="M319" s="113"/>
      <c r="N319" s="224" t="str">
        <f t="shared" si="215"/>
        <v/>
      </c>
      <c r="O319" s="225" t="str">
        <f t="shared" si="216"/>
        <v/>
      </c>
      <c r="Q319" s="6">
        <v>317</v>
      </c>
      <c r="R319" s="47" t="str">
        <f t="shared" si="179"/>
        <v>-317</v>
      </c>
      <c r="S319" s="6"/>
      <c r="T319" s="48" t="str">
        <f t="shared" si="180"/>
        <v/>
      </c>
      <c r="U319" s="49" t="str">
        <f t="shared" si="181"/>
        <v/>
      </c>
      <c r="W319" s="51"/>
      <c r="X319" s="75" t="str">
        <f t="shared" si="182"/>
        <v/>
      </c>
      <c r="Y319" s="71" t="str">
        <f t="shared" si="183"/>
        <v/>
      </c>
      <c r="Z319" s="71" t="str">
        <f t="shared" si="184"/>
        <v/>
      </c>
      <c r="AA319" s="71" t="str">
        <f t="shared" si="185"/>
        <v/>
      </c>
      <c r="AB319" s="71" t="str">
        <f t="shared" si="186"/>
        <v/>
      </c>
      <c r="AC319" s="71" t="str">
        <f t="shared" si="187"/>
        <v/>
      </c>
      <c r="AD319" s="71" t="str">
        <f t="shared" si="188"/>
        <v/>
      </c>
      <c r="AE319" s="78" t="str">
        <f t="shared" si="189"/>
        <v/>
      </c>
      <c r="AF319" s="75" t="str">
        <f t="shared" si="190"/>
        <v/>
      </c>
      <c r="AG319" s="71" t="str">
        <f t="shared" si="191"/>
        <v/>
      </c>
      <c r="AH319" s="71" t="str">
        <f t="shared" si="192"/>
        <v/>
      </c>
      <c r="AI319" s="71" t="str">
        <f t="shared" si="193"/>
        <v/>
      </c>
      <c r="AJ319" s="71" t="str">
        <f t="shared" si="194"/>
        <v/>
      </c>
      <c r="AK319" s="71" t="str">
        <f t="shared" si="195"/>
        <v/>
      </c>
      <c r="AL319" s="71" t="str">
        <f t="shared" si="196"/>
        <v/>
      </c>
      <c r="AM319" s="78" t="str">
        <f t="shared" si="197"/>
        <v/>
      </c>
      <c r="AN319" s="75" t="str">
        <f t="shared" si="198"/>
        <v/>
      </c>
      <c r="AO319" s="71" t="str">
        <f t="shared" si="199"/>
        <v/>
      </c>
      <c r="AP319" s="71" t="str">
        <f t="shared" si="200"/>
        <v/>
      </c>
      <c r="AQ319" s="71" t="str">
        <f t="shared" si="201"/>
        <v/>
      </c>
      <c r="AR319" s="71" t="str">
        <f t="shared" si="202"/>
        <v/>
      </c>
      <c r="AS319" s="71" t="str">
        <f t="shared" si="203"/>
        <v/>
      </c>
      <c r="AT319" s="71" t="str">
        <f t="shared" si="204"/>
        <v/>
      </c>
      <c r="AU319" s="76" t="str">
        <f t="shared" si="205"/>
        <v/>
      </c>
      <c r="BF319" s="141">
        <v>7105</v>
      </c>
      <c r="BG319" s="142" t="s">
        <v>4127</v>
      </c>
      <c r="BH319" s="141" t="s">
        <v>478</v>
      </c>
      <c r="BI319" s="141" t="s">
        <v>186</v>
      </c>
      <c r="BJ319" s="141"/>
      <c r="BK319" s="141" t="s">
        <v>3479</v>
      </c>
      <c r="BL319" s="141" t="s">
        <v>3856</v>
      </c>
      <c r="BM319" s="141">
        <v>48.663094301859097</v>
      </c>
      <c r="BN319" s="141">
        <v>-67.827004087521303</v>
      </c>
      <c r="BO319" s="141">
        <v>1984</v>
      </c>
      <c r="BP319" s="143" t="s">
        <v>24231</v>
      </c>
      <c r="BQ319" s="143" t="s">
        <v>17560</v>
      </c>
    </row>
    <row r="320" spans="1:69" ht="38.25" customHeight="1" x14ac:dyDescent="0.25">
      <c r="A320" s="1" t="str">
        <f t="shared" si="206"/>
        <v/>
      </c>
      <c r="B320" s="32" t="str">
        <f t="shared" si="207"/>
        <v/>
      </c>
      <c r="C320" s="25" t="str">
        <f t="shared" si="208"/>
        <v/>
      </c>
      <c r="D320" s="25" t="str">
        <f t="shared" si="209"/>
        <v/>
      </c>
      <c r="E320" s="25" t="str">
        <f t="shared" si="210"/>
        <v/>
      </c>
      <c r="F320" s="25" t="str">
        <f t="shared" si="211"/>
        <v/>
      </c>
      <c r="G320" s="108" t="str">
        <f t="shared" si="212"/>
        <v/>
      </c>
      <c r="H320" s="108" t="str">
        <f t="shared" si="213"/>
        <v/>
      </c>
      <c r="I320" s="112" t="str">
        <f t="shared" si="214"/>
        <v/>
      </c>
      <c r="J320" s="112"/>
      <c r="K320" s="112"/>
      <c r="L320" s="113"/>
      <c r="M320" s="113"/>
      <c r="N320" s="224" t="str">
        <f t="shared" si="215"/>
        <v/>
      </c>
      <c r="O320" s="225" t="str">
        <f t="shared" si="216"/>
        <v/>
      </c>
      <c r="Q320" s="6">
        <v>318</v>
      </c>
      <c r="R320" s="47" t="str">
        <f t="shared" si="179"/>
        <v>-318</v>
      </c>
      <c r="S320" s="6"/>
      <c r="T320" s="48" t="str">
        <f t="shared" si="180"/>
        <v/>
      </c>
      <c r="U320" s="49" t="str">
        <f t="shared" si="181"/>
        <v/>
      </c>
      <c r="W320" s="51"/>
      <c r="X320" s="75" t="str">
        <f t="shared" si="182"/>
        <v/>
      </c>
      <c r="Y320" s="71" t="str">
        <f t="shared" si="183"/>
        <v/>
      </c>
      <c r="Z320" s="71" t="str">
        <f t="shared" si="184"/>
        <v/>
      </c>
      <c r="AA320" s="71" t="str">
        <f t="shared" si="185"/>
        <v/>
      </c>
      <c r="AB320" s="71" t="str">
        <f t="shared" si="186"/>
        <v/>
      </c>
      <c r="AC320" s="71" t="str">
        <f t="shared" si="187"/>
        <v/>
      </c>
      <c r="AD320" s="71" t="str">
        <f t="shared" si="188"/>
        <v/>
      </c>
      <c r="AE320" s="78" t="str">
        <f t="shared" si="189"/>
        <v/>
      </c>
      <c r="AF320" s="75" t="str">
        <f t="shared" si="190"/>
        <v/>
      </c>
      <c r="AG320" s="71" t="str">
        <f t="shared" si="191"/>
        <v/>
      </c>
      <c r="AH320" s="71" t="str">
        <f t="shared" si="192"/>
        <v/>
      </c>
      <c r="AI320" s="71" t="str">
        <f t="shared" si="193"/>
        <v/>
      </c>
      <c r="AJ320" s="71" t="str">
        <f t="shared" si="194"/>
        <v/>
      </c>
      <c r="AK320" s="71" t="str">
        <f t="shared" si="195"/>
        <v/>
      </c>
      <c r="AL320" s="71" t="str">
        <f t="shared" si="196"/>
        <v/>
      </c>
      <c r="AM320" s="78" t="str">
        <f t="shared" si="197"/>
        <v/>
      </c>
      <c r="AN320" s="75" t="str">
        <f t="shared" si="198"/>
        <v/>
      </c>
      <c r="AO320" s="71" t="str">
        <f t="shared" si="199"/>
        <v/>
      </c>
      <c r="AP320" s="71" t="str">
        <f t="shared" si="200"/>
        <v/>
      </c>
      <c r="AQ320" s="71" t="str">
        <f t="shared" si="201"/>
        <v/>
      </c>
      <c r="AR320" s="71" t="str">
        <f t="shared" si="202"/>
        <v/>
      </c>
      <c r="AS320" s="71" t="str">
        <f t="shared" si="203"/>
        <v/>
      </c>
      <c r="AT320" s="71" t="str">
        <f t="shared" si="204"/>
        <v/>
      </c>
      <c r="AU320" s="76" t="str">
        <f t="shared" si="205"/>
        <v/>
      </c>
      <c r="BF320" s="141">
        <v>12030</v>
      </c>
      <c r="BG320" s="142" t="s">
        <v>3870</v>
      </c>
      <c r="BH320" s="141" t="s">
        <v>180</v>
      </c>
      <c r="BI320" s="141" t="s">
        <v>178</v>
      </c>
      <c r="BJ320" s="141"/>
      <c r="BK320" s="141"/>
      <c r="BL320" s="141" t="s">
        <v>3871</v>
      </c>
      <c r="BM320" s="141">
        <v>47.897379999999998</v>
      </c>
      <c r="BN320" s="141">
        <v>-69.333399999999997</v>
      </c>
      <c r="BO320" s="141">
        <v>1985</v>
      </c>
      <c r="BP320" s="143" t="s">
        <v>24166</v>
      </c>
      <c r="BQ320" s="143" t="s">
        <v>17560</v>
      </c>
    </row>
    <row r="321" spans="1:69" ht="38.25" customHeight="1" x14ac:dyDescent="0.25">
      <c r="A321" s="1" t="str">
        <f t="shared" si="206"/>
        <v/>
      </c>
      <c r="B321" s="32" t="str">
        <f t="shared" si="207"/>
        <v/>
      </c>
      <c r="C321" s="25" t="str">
        <f t="shared" si="208"/>
        <v/>
      </c>
      <c r="D321" s="25" t="str">
        <f t="shared" si="209"/>
        <v/>
      </c>
      <c r="E321" s="25" t="str">
        <f t="shared" si="210"/>
        <v/>
      </c>
      <c r="F321" s="25" t="str">
        <f t="shared" si="211"/>
        <v/>
      </c>
      <c r="G321" s="108" t="str">
        <f t="shared" si="212"/>
        <v/>
      </c>
      <c r="H321" s="108" t="str">
        <f t="shared" si="213"/>
        <v/>
      </c>
      <c r="I321" s="112" t="str">
        <f t="shared" si="214"/>
        <v/>
      </c>
      <c r="J321" s="112"/>
      <c r="K321" s="112"/>
      <c r="L321" s="113"/>
      <c r="M321" s="113"/>
      <c r="N321" s="224" t="str">
        <f t="shared" si="215"/>
        <v/>
      </c>
      <c r="O321" s="225" t="str">
        <f t="shared" si="216"/>
        <v/>
      </c>
      <c r="Q321" s="6">
        <v>319</v>
      </c>
      <c r="R321" s="47" t="str">
        <f t="shared" si="179"/>
        <v>-319</v>
      </c>
      <c r="S321" s="6"/>
      <c r="T321" s="48" t="str">
        <f t="shared" si="180"/>
        <v/>
      </c>
      <c r="U321" s="49" t="str">
        <f t="shared" si="181"/>
        <v/>
      </c>
      <c r="W321" s="51"/>
      <c r="X321" s="75" t="str">
        <f t="shared" si="182"/>
        <v/>
      </c>
      <c r="Y321" s="71" t="str">
        <f t="shared" si="183"/>
        <v/>
      </c>
      <c r="Z321" s="71" t="str">
        <f t="shared" si="184"/>
        <v/>
      </c>
      <c r="AA321" s="71" t="str">
        <f t="shared" si="185"/>
        <v/>
      </c>
      <c r="AB321" s="71" t="str">
        <f t="shared" si="186"/>
        <v/>
      </c>
      <c r="AC321" s="71" t="str">
        <f t="shared" si="187"/>
        <v/>
      </c>
      <c r="AD321" s="71" t="str">
        <f t="shared" si="188"/>
        <v/>
      </c>
      <c r="AE321" s="78" t="str">
        <f t="shared" si="189"/>
        <v/>
      </c>
      <c r="AF321" s="75" t="str">
        <f t="shared" si="190"/>
        <v/>
      </c>
      <c r="AG321" s="71" t="str">
        <f t="shared" si="191"/>
        <v/>
      </c>
      <c r="AH321" s="71" t="str">
        <f t="shared" si="192"/>
        <v/>
      </c>
      <c r="AI321" s="71" t="str">
        <f t="shared" si="193"/>
        <v/>
      </c>
      <c r="AJ321" s="71" t="str">
        <f t="shared" si="194"/>
        <v/>
      </c>
      <c r="AK321" s="71" t="str">
        <f t="shared" si="195"/>
        <v/>
      </c>
      <c r="AL321" s="71" t="str">
        <f t="shared" si="196"/>
        <v/>
      </c>
      <c r="AM321" s="78" t="str">
        <f t="shared" si="197"/>
        <v/>
      </c>
      <c r="AN321" s="75" t="str">
        <f t="shared" si="198"/>
        <v/>
      </c>
      <c r="AO321" s="71" t="str">
        <f t="shared" si="199"/>
        <v/>
      </c>
      <c r="AP321" s="71" t="str">
        <f t="shared" si="200"/>
        <v/>
      </c>
      <c r="AQ321" s="71" t="str">
        <f t="shared" si="201"/>
        <v/>
      </c>
      <c r="AR321" s="71" t="str">
        <f t="shared" si="202"/>
        <v/>
      </c>
      <c r="AS321" s="71" t="str">
        <f t="shared" si="203"/>
        <v/>
      </c>
      <c r="AT321" s="71" t="str">
        <f t="shared" si="204"/>
        <v/>
      </c>
      <c r="AU321" s="76" t="str">
        <f t="shared" si="205"/>
        <v/>
      </c>
      <c r="BF321" s="141">
        <v>12030</v>
      </c>
      <c r="BG321" s="142" t="s">
        <v>3872</v>
      </c>
      <c r="BH321" s="141" t="s">
        <v>478</v>
      </c>
      <c r="BI321" s="141" t="s">
        <v>177</v>
      </c>
      <c r="BJ321" s="141"/>
      <c r="BK321" s="141"/>
      <c r="BL321" s="141" t="s">
        <v>3873</v>
      </c>
      <c r="BM321" s="141">
        <v>47.896380000000001</v>
      </c>
      <c r="BN321" s="141">
        <v>-69.33</v>
      </c>
      <c r="BO321" s="141">
        <v>1984</v>
      </c>
      <c r="BP321" s="143" t="s">
        <v>485</v>
      </c>
      <c r="BQ321" s="143" t="s">
        <v>17560</v>
      </c>
    </row>
    <row r="322" spans="1:69" ht="38.25" customHeight="1" x14ac:dyDescent="0.25">
      <c r="A322" s="1" t="str">
        <f t="shared" si="206"/>
        <v/>
      </c>
      <c r="B322" s="32" t="str">
        <f t="shared" si="207"/>
        <v/>
      </c>
      <c r="C322" s="25" t="str">
        <f t="shared" si="208"/>
        <v/>
      </c>
      <c r="D322" s="25" t="str">
        <f t="shared" si="209"/>
        <v/>
      </c>
      <c r="E322" s="25" t="str">
        <f t="shared" si="210"/>
        <v/>
      </c>
      <c r="F322" s="25" t="str">
        <f t="shared" si="211"/>
        <v/>
      </c>
      <c r="G322" s="108" t="str">
        <f t="shared" si="212"/>
        <v/>
      </c>
      <c r="H322" s="108" t="str">
        <f t="shared" si="213"/>
        <v/>
      </c>
      <c r="I322" s="112" t="str">
        <f t="shared" si="214"/>
        <v/>
      </c>
      <c r="J322" s="112"/>
      <c r="K322" s="112"/>
      <c r="L322" s="113"/>
      <c r="M322" s="113"/>
      <c r="N322" s="224" t="str">
        <f t="shared" si="215"/>
        <v/>
      </c>
      <c r="O322" s="225" t="str">
        <f t="shared" si="216"/>
        <v/>
      </c>
      <c r="Q322" s="6">
        <v>320</v>
      </c>
      <c r="R322" s="47" t="str">
        <f t="shared" si="179"/>
        <v>-320</v>
      </c>
      <c r="S322" s="6"/>
      <c r="T322" s="48" t="str">
        <f t="shared" si="180"/>
        <v/>
      </c>
      <c r="U322" s="49" t="str">
        <f t="shared" si="181"/>
        <v/>
      </c>
      <c r="W322" s="51"/>
      <c r="X322" s="75" t="str">
        <f t="shared" si="182"/>
        <v/>
      </c>
      <c r="Y322" s="71" t="str">
        <f t="shared" si="183"/>
        <v/>
      </c>
      <c r="Z322" s="71" t="str">
        <f t="shared" si="184"/>
        <v/>
      </c>
      <c r="AA322" s="71" t="str">
        <f t="shared" si="185"/>
        <v/>
      </c>
      <c r="AB322" s="71" t="str">
        <f t="shared" si="186"/>
        <v/>
      </c>
      <c r="AC322" s="71" t="str">
        <f t="shared" si="187"/>
        <v/>
      </c>
      <c r="AD322" s="71" t="str">
        <f t="shared" si="188"/>
        <v/>
      </c>
      <c r="AE322" s="78" t="str">
        <f t="shared" si="189"/>
        <v/>
      </c>
      <c r="AF322" s="75" t="str">
        <f t="shared" si="190"/>
        <v/>
      </c>
      <c r="AG322" s="71" t="str">
        <f t="shared" si="191"/>
        <v/>
      </c>
      <c r="AH322" s="71" t="str">
        <f t="shared" si="192"/>
        <v/>
      </c>
      <c r="AI322" s="71" t="str">
        <f t="shared" si="193"/>
        <v/>
      </c>
      <c r="AJ322" s="71" t="str">
        <f t="shared" si="194"/>
        <v/>
      </c>
      <c r="AK322" s="71" t="str">
        <f t="shared" si="195"/>
        <v/>
      </c>
      <c r="AL322" s="71" t="str">
        <f t="shared" si="196"/>
        <v/>
      </c>
      <c r="AM322" s="78" t="str">
        <f t="shared" si="197"/>
        <v/>
      </c>
      <c r="AN322" s="75" t="str">
        <f t="shared" si="198"/>
        <v/>
      </c>
      <c r="AO322" s="71" t="str">
        <f t="shared" si="199"/>
        <v/>
      </c>
      <c r="AP322" s="71" t="str">
        <f t="shared" si="200"/>
        <v/>
      </c>
      <c r="AQ322" s="71" t="str">
        <f t="shared" si="201"/>
        <v/>
      </c>
      <c r="AR322" s="71" t="str">
        <f t="shared" si="202"/>
        <v/>
      </c>
      <c r="AS322" s="71" t="str">
        <f t="shared" si="203"/>
        <v/>
      </c>
      <c r="AT322" s="71" t="str">
        <f t="shared" si="204"/>
        <v/>
      </c>
      <c r="AU322" s="76" t="str">
        <f t="shared" si="205"/>
        <v/>
      </c>
      <c r="BF322" s="141">
        <v>12030</v>
      </c>
      <c r="BG322" s="142" t="s">
        <v>3874</v>
      </c>
      <c r="BH322" s="141" t="s">
        <v>180</v>
      </c>
      <c r="BI322" s="141" t="s">
        <v>191</v>
      </c>
      <c r="BJ322" s="141"/>
      <c r="BK322" s="141"/>
      <c r="BL322" s="141" t="s">
        <v>3875</v>
      </c>
      <c r="BM322" s="141">
        <v>47.905349999999999</v>
      </c>
      <c r="BN322" s="141">
        <v>-69.334879999999998</v>
      </c>
      <c r="BO322" s="141">
        <v>1985</v>
      </c>
      <c r="BP322" s="143" t="s">
        <v>191</v>
      </c>
      <c r="BQ322" s="143" t="s">
        <v>17560</v>
      </c>
    </row>
    <row r="323" spans="1:69" ht="38.25" customHeight="1" x14ac:dyDescent="0.25">
      <c r="A323" s="1" t="str">
        <f t="shared" si="206"/>
        <v/>
      </c>
      <c r="B323" s="32" t="str">
        <f t="shared" si="207"/>
        <v/>
      </c>
      <c r="C323" s="25" t="str">
        <f t="shared" si="208"/>
        <v/>
      </c>
      <c r="D323" s="25" t="str">
        <f t="shared" si="209"/>
        <v/>
      </c>
      <c r="E323" s="25" t="str">
        <f t="shared" si="210"/>
        <v/>
      </c>
      <c r="F323" s="25" t="str">
        <f t="shared" si="211"/>
        <v/>
      </c>
      <c r="G323" s="108" t="str">
        <f t="shared" si="212"/>
        <v/>
      </c>
      <c r="H323" s="108" t="str">
        <f t="shared" si="213"/>
        <v/>
      </c>
      <c r="I323" s="112" t="str">
        <f t="shared" si="214"/>
        <v/>
      </c>
      <c r="J323" s="112"/>
      <c r="K323" s="112"/>
      <c r="L323" s="113"/>
      <c r="M323" s="113"/>
      <c r="N323" s="224" t="str">
        <f t="shared" si="215"/>
        <v/>
      </c>
      <c r="O323" s="225" t="str">
        <f t="shared" si="216"/>
        <v/>
      </c>
      <c r="Q323" s="6">
        <v>321</v>
      </c>
      <c r="R323" s="47" t="str">
        <f t="shared" ref="R323:R386" si="217">Code_geo&amp;"-"&amp;Q323</f>
        <v>-321</v>
      </c>
      <c r="S323" s="6"/>
      <c r="T323" s="48" t="str">
        <f t="shared" ref="T323:T386" si="218">IF(AND(B333=$S$3,(OR(C333=$W$10,C333=$W$11,C333=$W$12,C333=$W$13))),1,"")</f>
        <v/>
      </c>
      <c r="U323" s="49" t="str">
        <f t="shared" ref="U323:U386" si="219">IF(AND(B333=$S$4,(OR(C333=$W$5,C333=$W$6,C333=$W$7,C333=$W$8))),1,"")</f>
        <v/>
      </c>
      <c r="W323" s="51"/>
      <c r="X323" s="75" t="str">
        <f t="shared" si="182"/>
        <v/>
      </c>
      <c r="Y323" s="71" t="str">
        <f t="shared" si="183"/>
        <v/>
      </c>
      <c r="Z323" s="71" t="str">
        <f t="shared" si="184"/>
        <v/>
      </c>
      <c r="AA323" s="71" t="str">
        <f t="shared" si="185"/>
        <v/>
      </c>
      <c r="AB323" s="71" t="str">
        <f t="shared" si="186"/>
        <v/>
      </c>
      <c r="AC323" s="71" t="str">
        <f t="shared" si="187"/>
        <v/>
      </c>
      <c r="AD323" s="71" t="str">
        <f t="shared" si="188"/>
        <v/>
      </c>
      <c r="AE323" s="78" t="str">
        <f t="shared" si="189"/>
        <v/>
      </c>
      <c r="AF323" s="75" t="str">
        <f t="shared" si="190"/>
        <v/>
      </c>
      <c r="AG323" s="71" t="str">
        <f t="shared" si="191"/>
        <v/>
      </c>
      <c r="AH323" s="71" t="str">
        <f t="shared" si="192"/>
        <v/>
      </c>
      <c r="AI323" s="71" t="str">
        <f t="shared" si="193"/>
        <v/>
      </c>
      <c r="AJ323" s="71" t="str">
        <f t="shared" si="194"/>
        <v/>
      </c>
      <c r="AK323" s="71" t="str">
        <f t="shared" si="195"/>
        <v/>
      </c>
      <c r="AL323" s="71" t="str">
        <f t="shared" si="196"/>
        <v/>
      </c>
      <c r="AM323" s="78" t="str">
        <f t="shared" si="197"/>
        <v/>
      </c>
      <c r="AN323" s="75" t="str">
        <f t="shared" si="198"/>
        <v/>
      </c>
      <c r="AO323" s="71" t="str">
        <f t="shared" si="199"/>
        <v/>
      </c>
      <c r="AP323" s="71" t="str">
        <f t="shared" si="200"/>
        <v/>
      </c>
      <c r="AQ323" s="71" t="str">
        <f t="shared" si="201"/>
        <v/>
      </c>
      <c r="AR323" s="71" t="str">
        <f t="shared" si="202"/>
        <v/>
      </c>
      <c r="AS323" s="71" t="str">
        <f t="shared" si="203"/>
        <v/>
      </c>
      <c r="AT323" s="71" t="str">
        <f t="shared" si="204"/>
        <v/>
      </c>
      <c r="AU323" s="76" t="str">
        <f t="shared" si="205"/>
        <v/>
      </c>
      <c r="BF323" s="141">
        <v>12030</v>
      </c>
      <c r="BG323" s="142" t="s">
        <v>3876</v>
      </c>
      <c r="BH323" s="141" t="s">
        <v>478</v>
      </c>
      <c r="BI323" s="141" t="s">
        <v>176</v>
      </c>
      <c r="BJ323" s="141"/>
      <c r="BK323" s="141"/>
      <c r="BL323" s="141" t="s">
        <v>3877</v>
      </c>
      <c r="BM323" s="141">
        <v>47.905270000000002</v>
      </c>
      <c r="BN323" s="141">
        <v>-69.335040000000006</v>
      </c>
      <c r="BO323" s="141">
        <v>1985</v>
      </c>
      <c r="BP323" s="143" t="s">
        <v>24167</v>
      </c>
      <c r="BQ323" s="143" t="s">
        <v>17560</v>
      </c>
    </row>
    <row r="324" spans="1:69" ht="38.25" customHeight="1" x14ac:dyDescent="0.25">
      <c r="A324" s="1" t="str">
        <f t="shared" si="206"/>
        <v/>
      </c>
      <c r="B324" s="32" t="str">
        <f t="shared" si="207"/>
        <v/>
      </c>
      <c r="C324" s="25" t="str">
        <f t="shared" si="208"/>
        <v/>
      </c>
      <c r="D324" s="25" t="str">
        <f t="shared" si="209"/>
        <v/>
      </c>
      <c r="E324" s="25" t="str">
        <f t="shared" si="210"/>
        <v/>
      </c>
      <c r="F324" s="25" t="str">
        <f t="shared" si="211"/>
        <v/>
      </c>
      <c r="G324" s="108" t="str">
        <f t="shared" si="212"/>
        <v/>
      </c>
      <c r="H324" s="108" t="str">
        <f t="shared" si="213"/>
        <v/>
      </c>
      <c r="I324" s="112" t="str">
        <f t="shared" si="214"/>
        <v/>
      </c>
      <c r="J324" s="112"/>
      <c r="K324" s="112"/>
      <c r="L324" s="113"/>
      <c r="M324" s="113"/>
      <c r="N324" s="224" t="str">
        <f t="shared" si="215"/>
        <v/>
      </c>
      <c r="O324" s="225" t="str">
        <f t="shared" si="216"/>
        <v/>
      </c>
      <c r="Q324" s="6">
        <v>322</v>
      </c>
      <c r="R324" s="47" t="str">
        <f t="shared" si="217"/>
        <v>-322</v>
      </c>
      <c r="S324" s="6"/>
      <c r="T324" s="48" t="str">
        <f t="shared" si="218"/>
        <v/>
      </c>
      <c r="U324" s="49" t="str">
        <f t="shared" si="219"/>
        <v/>
      </c>
      <c r="W324" s="51"/>
      <c r="X324" s="75" t="str">
        <f t="shared" ref="X324:X387" si="220">IF($C333=$BE$3,$L333+$M333,"")</f>
        <v/>
      </c>
      <c r="Y324" s="71" t="str">
        <f t="shared" ref="Y324:Y387" si="221">IF($C333=$BE$4,$L333+$M333,"")</f>
        <v/>
      </c>
      <c r="Z324" s="71" t="str">
        <f t="shared" ref="Z324:Z387" si="222">IF($C333=$BE$5,$L333+$M333,"")</f>
        <v/>
      </c>
      <c r="AA324" s="71" t="str">
        <f t="shared" ref="AA324:AA387" si="223">IF($C333=$BE$6,$L333+$M333,"")</f>
        <v/>
      </c>
      <c r="AB324" s="71" t="str">
        <f t="shared" ref="AB324:AB387" si="224">IF($C333=$BE$7,$L333+$M333,"")</f>
        <v/>
      </c>
      <c r="AC324" s="71" t="str">
        <f t="shared" ref="AC324:AC387" si="225">IF($C333=$BE$8,$L333+$M333,"")</f>
        <v/>
      </c>
      <c r="AD324" s="71" t="str">
        <f t="shared" ref="AD324:AD387" si="226">IF($C333=$BE$9,$L333+$M333,"")</f>
        <v/>
      </c>
      <c r="AE324" s="78" t="str">
        <f t="shared" ref="AE324:AE387" si="227">IF($C333=$BE$10,$L333+$M333,"")</f>
        <v/>
      </c>
      <c r="AF324" s="75" t="str">
        <f t="shared" ref="AF324:AF387" si="228">IF($C333=$BE$3,IF($J333&gt;0,$L333/$J333,$L333),"")</f>
        <v/>
      </c>
      <c r="AG324" s="71" t="str">
        <f t="shared" ref="AG324:AG387" si="229">IF($C333=$BE$4,IF($J333&gt;0,$L333/$J333,$L333),"")</f>
        <v/>
      </c>
      <c r="AH324" s="71" t="str">
        <f t="shared" ref="AH324:AH387" si="230">IF($C333=$BE$5,IF($J333&gt;0,$L333/$J333,$L333),"")</f>
        <v/>
      </c>
      <c r="AI324" s="71" t="str">
        <f t="shared" ref="AI324:AI387" si="231">IF($C333=$BE$6,IF($J333&gt;0,$L333/$J333,$L333),"")</f>
        <v/>
      </c>
      <c r="AJ324" s="71" t="str">
        <f t="shared" ref="AJ324:AJ387" si="232">IF($C333=$BE$7,IF($J333&gt;0,$L333/$J333,$L333),"")</f>
        <v/>
      </c>
      <c r="AK324" s="71" t="str">
        <f t="shared" ref="AK324:AK387" si="233">IF($C333=$BE$8,IF($J333&gt;0,$L333/$J333,$L333),"")</f>
        <v/>
      </c>
      <c r="AL324" s="71" t="str">
        <f t="shared" ref="AL324:AL387" si="234">IF($C333=$BE$9,IF($J333&gt;0,$L333/$J333,$L333),"")</f>
        <v/>
      </c>
      <c r="AM324" s="78" t="str">
        <f t="shared" ref="AM324:AM387" si="235">IF($C333=$BE$10,IF($J333&gt;0,$L333/$J333,$L333),"")</f>
        <v/>
      </c>
      <c r="AN324" s="75" t="str">
        <f t="shared" ref="AN324:AN387" si="236">IF($C333=$BE$3,IF($K333&gt;0,$M333/$K333,$M333),"")</f>
        <v/>
      </c>
      <c r="AO324" s="71" t="str">
        <f t="shared" ref="AO324:AO387" si="237">IF($C333=$BE$4,IF($K333&gt;0,$M333/$K333,$M333),"")</f>
        <v/>
      </c>
      <c r="AP324" s="71" t="str">
        <f t="shared" ref="AP324:AP387" si="238">IF($C333=$BE$5,IF($K333&gt;0,$M333/$K333,$M333),"")</f>
        <v/>
      </c>
      <c r="AQ324" s="71" t="str">
        <f t="shared" ref="AQ324:AQ387" si="239">IF($C333=$BE$6,IF($K333&gt;0,$M333/$K333,$M333),"")</f>
        <v/>
      </c>
      <c r="AR324" s="71" t="str">
        <f t="shared" ref="AR324:AR387" si="240">IF($C333=$BE$7,IF($K333&gt;0,$M333/$K333,$M333),"")</f>
        <v/>
      </c>
      <c r="AS324" s="71" t="str">
        <f t="shared" ref="AS324:AS387" si="241">IF($C333=$BE$8,IF($K333&gt;0,$M333/$K333,$M333),"")</f>
        <v/>
      </c>
      <c r="AT324" s="71" t="str">
        <f t="shared" ref="AT324:AT387" si="242">IF($C333=$BE$9,IF($K333&gt;0,$M333/$K333,$M333),"")</f>
        <v/>
      </c>
      <c r="AU324" s="76" t="str">
        <f t="shared" ref="AU324:AU387" si="243">IF($C333=$BE$10,IF($K333&gt;0,$M333/$K333,$M333),"")</f>
        <v/>
      </c>
      <c r="BF324" s="141">
        <v>8080</v>
      </c>
      <c r="BG324" s="142" t="s">
        <v>3951</v>
      </c>
      <c r="BH324" s="141" t="s">
        <v>478</v>
      </c>
      <c r="BI324" s="141" t="s">
        <v>176</v>
      </c>
      <c r="BJ324" s="141"/>
      <c r="BK324" s="141" t="s">
        <v>3952</v>
      </c>
      <c r="BL324" s="141" t="s">
        <v>3953</v>
      </c>
      <c r="BM324" s="141">
        <v>48.704250000000002</v>
      </c>
      <c r="BN324" s="141">
        <v>-67.876300000000001</v>
      </c>
      <c r="BO324" s="141">
        <v>2006</v>
      </c>
      <c r="BP324" s="143" t="s">
        <v>24187</v>
      </c>
      <c r="BQ324" s="143" t="s">
        <v>17560</v>
      </c>
    </row>
    <row r="325" spans="1:69" ht="38.25" customHeight="1" x14ac:dyDescent="0.25">
      <c r="A325" s="1" t="str">
        <f t="shared" si="206"/>
        <v/>
      </c>
      <c r="B325" s="32" t="str">
        <f t="shared" si="207"/>
        <v/>
      </c>
      <c r="C325" s="25" t="str">
        <f t="shared" si="208"/>
        <v/>
      </c>
      <c r="D325" s="25" t="str">
        <f t="shared" si="209"/>
        <v/>
      </c>
      <c r="E325" s="25" t="str">
        <f t="shared" si="210"/>
        <v/>
      </c>
      <c r="F325" s="25" t="str">
        <f t="shared" si="211"/>
        <v/>
      </c>
      <c r="G325" s="108" t="str">
        <f t="shared" si="212"/>
        <v/>
      </c>
      <c r="H325" s="108" t="str">
        <f t="shared" si="213"/>
        <v/>
      </c>
      <c r="I325" s="112" t="str">
        <f t="shared" si="214"/>
        <v/>
      </c>
      <c r="J325" s="112"/>
      <c r="K325" s="112"/>
      <c r="L325" s="113"/>
      <c r="M325" s="113"/>
      <c r="N325" s="224" t="str">
        <f t="shared" si="215"/>
        <v/>
      </c>
      <c r="O325" s="225" t="str">
        <f t="shared" si="216"/>
        <v/>
      </c>
      <c r="Q325" s="6">
        <v>323</v>
      </c>
      <c r="R325" s="47" t="str">
        <f t="shared" si="217"/>
        <v>-323</v>
      </c>
      <c r="S325" s="6"/>
      <c r="T325" s="48" t="str">
        <f t="shared" si="218"/>
        <v/>
      </c>
      <c r="U325" s="49" t="str">
        <f t="shared" si="219"/>
        <v/>
      </c>
      <c r="W325" s="51"/>
      <c r="X325" s="75" t="str">
        <f t="shared" si="220"/>
        <v/>
      </c>
      <c r="Y325" s="71" t="str">
        <f t="shared" si="221"/>
        <v/>
      </c>
      <c r="Z325" s="71" t="str">
        <f t="shared" si="222"/>
        <v/>
      </c>
      <c r="AA325" s="71" t="str">
        <f t="shared" si="223"/>
        <v/>
      </c>
      <c r="AB325" s="71" t="str">
        <f t="shared" si="224"/>
        <v/>
      </c>
      <c r="AC325" s="71" t="str">
        <f t="shared" si="225"/>
        <v/>
      </c>
      <c r="AD325" s="71" t="str">
        <f t="shared" si="226"/>
        <v/>
      </c>
      <c r="AE325" s="78" t="str">
        <f t="shared" si="227"/>
        <v/>
      </c>
      <c r="AF325" s="75" t="str">
        <f t="shared" si="228"/>
        <v/>
      </c>
      <c r="AG325" s="71" t="str">
        <f t="shared" si="229"/>
        <v/>
      </c>
      <c r="AH325" s="71" t="str">
        <f t="shared" si="230"/>
        <v/>
      </c>
      <c r="AI325" s="71" t="str">
        <f t="shared" si="231"/>
        <v/>
      </c>
      <c r="AJ325" s="71" t="str">
        <f t="shared" si="232"/>
        <v/>
      </c>
      <c r="AK325" s="71" t="str">
        <f t="shared" si="233"/>
        <v/>
      </c>
      <c r="AL325" s="71" t="str">
        <f t="shared" si="234"/>
        <v/>
      </c>
      <c r="AM325" s="78" t="str">
        <f t="shared" si="235"/>
        <v/>
      </c>
      <c r="AN325" s="75" t="str">
        <f t="shared" si="236"/>
        <v/>
      </c>
      <c r="AO325" s="71" t="str">
        <f t="shared" si="237"/>
        <v/>
      </c>
      <c r="AP325" s="71" t="str">
        <f t="shared" si="238"/>
        <v/>
      </c>
      <c r="AQ325" s="71" t="str">
        <f t="shared" si="239"/>
        <v/>
      </c>
      <c r="AR325" s="71" t="str">
        <f t="shared" si="240"/>
        <v/>
      </c>
      <c r="AS325" s="71" t="str">
        <f t="shared" si="241"/>
        <v/>
      </c>
      <c r="AT325" s="71" t="str">
        <f t="shared" si="242"/>
        <v/>
      </c>
      <c r="AU325" s="76" t="str">
        <f t="shared" si="243"/>
        <v/>
      </c>
      <c r="BF325" s="141">
        <v>12020</v>
      </c>
      <c r="BG325" s="142" t="s">
        <v>3966</v>
      </c>
      <c r="BH325" s="141" t="s">
        <v>478</v>
      </c>
      <c r="BI325" s="141" t="s">
        <v>177</v>
      </c>
      <c r="BJ325" s="141" t="s">
        <v>27175</v>
      </c>
      <c r="BK325" s="141" t="s">
        <v>3967</v>
      </c>
      <c r="BL325" s="141" t="s">
        <v>27412</v>
      </c>
      <c r="BM325" s="141">
        <v>47.831551601463801</v>
      </c>
      <c r="BN325" s="141">
        <v>-69.398252401133206</v>
      </c>
      <c r="BO325" s="141">
        <v>2005</v>
      </c>
      <c r="BP325" s="143" t="s">
        <v>27654</v>
      </c>
      <c r="BQ325" s="143" t="s">
        <v>17560</v>
      </c>
    </row>
    <row r="326" spans="1:69" ht="38.25" customHeight="1" x14ac:dyDescent="0.25">
      <c r="A326" s="1" t="str">
        <f t="shared" si="206"/>
        <v/>
      </c>
      <c r="B326" s="32" t="str">
        <f t="shared" si="207"/>
        <v/>
      </c>
      <c r="C326" s="25" t="str">
        <f t="shared" si="208"/>
        <v/>
      </c>
      <c r="D326" s="25" t="str">
        <f t="shared" si="209"/>
        <v/>
      </c>
      <c r="E326" s="25" t="str">
        <f t="shared" si="210"/>
        <v/>
      </c>
      <c r="F326" s="25" t="str">
        <f t="shared" si="211"/>
        <v/>
      </c>
      <c r="G326" s="108" t="str">
        <f t="shared" si="212"/>
        <v/>
      </c>
      <c r="H326" s="108" t="str">
        <f t="shared" si="213"/>
        <v/>
      </c>
      <c r="I326" s="112" t="str">
        <f t="shared" si="214"/>
        <v/>
      </c>
      <c r="J326" s="112"/>
      <c r="K326" s="112"/>
      <c r="L326" s="113"/>
      <c r="M326" s="113"/>
      <c r="N326" s="224" t="str">
        <f t="shared" si="215"/>
        <v/>
      </c>
      <c r="O326" s="225" t="str">
        <f t="shared" si="216"/>
        <v/>
      </c>
      <c r="Q326" s="6">
        <v>324</v>
      </c>
      <c r="R326" s="47" t="str">
        <f t="shared" si="217"/>
        <v>-324</v>
      </c>
      <c r="S326" s="6"/>
      <c r="T326" s="48" t="str">
        <f t="shared" si="218"/>
        <v/>
      </c>
      <c r="U326" s="49" t="str">
        <f t="shared" si="219"/>
        <v/>
      </c>
      <c r="W326" s="51"/>
      <c r="X326" s="75" t="str">
        <f t="shared" si="220"/>
        <v/>
      </c>
      <c r="Y326" s="71" t="str">
        <f t="shared" si="221"/>
        <v/>
      </c>
      <c r="Z326" s="71" t="str">
        <f t="shared" si="222"/>
        <v/>
      </c>
      <c r="AA326" s="71" t="str">
        <f t="shared" si="223"/>
        <v/>
      </c>
      <c r="AB326" s="71" t="str">
        <f t="shared" si="224"/>
        <v/>
      </c>
      <c r="AC326" s="71" t="str">
        <f t="shared" si="225"/>
        <v/>
      </c>
      <c r="AD326" s="71" t="str">
        <f t="shared" si="226"/>
        <v/>
      </c>
      <c r="AE326" s="78" t="str">
        <f t="shared" si="227"/>
        <v/>
      </c>
      <c r="AF326" s="75" t="str">
        <f t="shared" si="228"/>
        <v/>
      </c>
      <c r="AG326" s="71" t="str">
        <f t="shared" si="229"/>
        <v/>
      </c>
      <c r="AH326" s="71" t="str">
        <f t="shared" si="230"/>
        <v/>
      </c>
      <c r="AI326" s="71" t="str">
        <f t="shared" si="231"/>
        <v/>
      </c>
      <c r="AJ326" s="71" t="str">
        <f t="shared" si="232"/>
        <v/>
      </c>
      <c r="AK326" s="71" t="str">
        <f t="shared" si="233"/>
        <v/>
      </c>
      <c r="AL326" s="71" t="str">
        <f t="shared" si="234"/>
        <v/>
      </c>
      <c r="AM326" s="78" t="str">
        <f t="shared" si="235"/>
        <v/>
      </c>
      <c r="AN326" s="75" t="str">
        <f t="shared" si="236"/>
        <v/>
      </c>
      <c r="AO326" s="71" t="str">
        <f t="shared" si="237"/>
        <v/>
      </c>
      <c r="AP326" s="71" t="str">
        <f t="shared" si="238"/>
        <v/>
      </c>
      <c r="AQ326" s="71" t="str">
        <f t="shared" si="239"/>
        <v/>
      </c>
      <c r="AR326" s="71" t="str">
        <f t="shared" si="240"/>
        <v/>
      </c>
      <c r="AS326" s="71" t="str">
        <f t="shared" si="241"/>
        <v/>
      </c>
      <c r="AT326" s="71" t="str">
        <f t="shared" si="242"/>
        <v/>
      </c>
      <c r="AU326" s="76" t="str">
        <f t="shared" si="243"/>
        <v/>
      </c>
      <c r="BF326" s="141">
        <v>12020</v>
      </c>
      <c r="BG326" s="142" t="s">
        <v>3968</v>
      </c>
      <c r="BH326" s="141" t="s">
        <v>478</v>
      </c>
      <c r="BI326" s="141" t="s">
        <v>186</v>
      </c>
      <c r="BJ326" s="141" t="s">
        <v>2254</v>
      </c>
      <c r="BK326" s="141"/>
      <c r="BL326" s="141" t="s">
        <v>27413</v>
      </c>
      <c r="BM326" s="141">
        <v>47.838068827474999</v>
      </c>
      <c r="BN326" s="141">
        <v>-69.400683576985401</v>
      </c>
      <c r="BO326" s="141">
        <v>2005</v>
      </c>
      <c r="BP326" s="143" t="s">
        <v>27655</v>
      </c>
      <c r="BQ326" s="143" t="s">
        <v>17560</v>
      </c>
    </row>
    <row r="327" spans="1:69" ht="38.25" customHeight="1" x14ac:dyDescent="0.25">
      <c r="A327" s="1" t="str">
        <f t="shared" si="206"/>
        <v/>
      </c>
      <c r="B327" s="32" t="str">
        <f t="shared" si="207"/>
        <v/>
      </c>
      <c r="C327" s="25" t="str">
        <f t="shared" si="208"/>
        <v/>
      </c>
      <c r="D327" s="25" t="str">
        <f t="shared" si="209"/>
        <v/>
      </c>
      <c r="E327" s="25" t="str">
        <f t="shared" si="210"/>
        <v/>
      </c>
      <c r="F327" s="25" t="str">
        <f t="shared" si="211"/>
        <v/>
      </c>
      <c r="G327" s="108" t="str">
        <f t="shared" si="212"/>
        <v/>
      </c>
      <c r="H327" s="108" t="str">
        <f t="shared" si="213"/>
        <v/>
      </c>
      <c r="I327" s="112" t="str">
        <f t="shared" si="214"/>
        <v/>
      </c>
      <c r="J327" s="112"/>
      <c r="K327" s="112"/>
      <c r="L327" s="113"/>
      <c r="M327" s="113"/>
      <c r="N327" s="224" t="str">
        <f t="shared" si="215"/>
        <v/>
      </c>
      <c r="O327" s="225" t="str">
        <f t="shared" si="216"/>
        <v/>
      </c>
      <c r="Q327" s="6">
        <v>325</v>
      </c>
      <c r="R327" s="47" t="str">
        <f t="shared" si="217"/>
        <v>-325</v>
      </c>
      <c r="S327" s="6"/>
      <c r="T327" s="48" t="str">
        <f t="shared" si="218"/>
        <v/>
      </c>
      <c r="U327" s="49" t="str">
        <f t="shared" si="219"/>
        <v/>
      </c>
      <c r="W327" s="51"/>
      <c r="X327" s="75" t="str">
        <f t="shared" si="220"/>
        <v/>
      </c>
      <c r="Y327" s="71" t="str">
        <f t="shared" si="221"/>
        <v/>
      </c>
      <c r="Z327" s="71" t="str">
        <f t="shared" si="222"/>
        <v/>
      </c>
      <c r="AA327" s="71" t="str">
        <f t="shared" si="223"/>
        <v/>
      </c>
      <c r="AB327" s="71" t="str">
        <f t="shared" si="224"/>
        <v/>
      </c>
      <c r="AC327" s="71" t="str">
        <f t="shared" si="225"/>
        <v/>
      </c>
      <c r="AD327" s="71" t="str">
        <f t="shared" si="226"/>
        <v/>
      </c>
      <c r="AE327" s="78" t="str">
        <f t="shared" si="227"/>
        <v/>
      </c>
      <c r="AF327" s="75" t="str">
        <f t="shared" si="228"/>
        <v/>
      </c>
      <c r="AG327" s="71" t="str">
        <f t="shared" si="229"/>
        <v/>
      </c>
      <c r="AH327" s="71" t="str">
        <f t="shared" si="230"/>
        <v/>
      </c>
      <c r="AI327" s="71" t="str">
        <f t="shared" si="231"/>
        <v/>
      </c>
      <c r="AJ327" s="71" t="str">
        <f t="shared" si="232"/>
        <v/>
      </c>
      <c r="AK327" s="71" t="str">
        <f t="shared" si="233"/>
        <v/>
      </c>
      <c r="AL327" s="71" t="str">
        <f t="shared" si="234"/>
        <v/>
      </c>
      <c r="AM327" s="78" t="str">
        <f t="shared" si="235"/>
        <v/>
      </c>
      <c r="AN327" s="75" t="str">
        <f t="shared" si="236"/>
        <v/>
      </c>
      <c r="AO327" s="71" t="str">
        <f t="shared" si="237"/>
        <v/>
      </c>
      <c r="AP327" s="71" t="str">
        <f t="shared" si="238"/>
        <v/>
      </c>
      <c r="AQ327" s="71" t="str">
        <f t="shared" si="239"/>
        <v/>
      </c>
      <c r="AR327" s="71" t="str">
        <f t="shared" si="240"/>
        <v/>
      </c>
      <c r="AS327" s="71" t="str">
        <f t="shared" si="241"/>
        <v/>
      </c>
      <c r="AT327" s="71" t="str">
        <f t="shared" si="242"/>
        <v/>
      </c>
      <c r="AU327" s="76" t="str">
        <f t="shared" si="243"/>
        <v/>
      </c>
      <c r="BF327" s="141">
        <v>12020</v>
      </c>
      <c r="BG327" s="142" t="s">
        <v>3970</v>
      </c>
      <c r="BH327" s="141" t="s">
        <v>478</v>
      </c>
      <c r="BI327" s="141" t="s">
        <v>186</v>
      </c>
      <c r="BJ327" s="141" t="s">
        <v>2257</v>
      </c>
      <c r="BK327" s="141"/>
      <c r="BL327" s="141" t="s">
        <v>27414</v>
      </c>
      <c r="BM327" s="141">
        <v>47.834052361055697</v>
      </c>
      <c r="BN327" s="141">
        <v>-69.406780086154896</v>
      </c>
      <c r="BO327" s="141">
        <v>2005</v>
      </c>
      <c r="BP327" s="143" t="s">
        <v>27656</v>
      </c>
      <c r="BQ327" s="143" t="s">
        <v>17560</v>
      </c>
    </row>
    <row r="328" spans="1:69" ht="38.25" customHeight="1" x14ac:dyDescent="0.25">
      <c r="A328" s="1" t="str">
        <f t="shared" si="206"/>
        <v/>
      </c>
      <c r="B328" s="32" t="str">
        <f t="shared" si="207"/>
        <v/>
      </c>
      <c r="C328" s="25" t="str">
        <f t="shared" si="208"/>
        <v/>
      </c>
      <c r="D328" s="25" t="str">
        <f t="shared" si="209"/>
        <v/>
      </c>
      <c r="E328" s="25" t="str">
        <f t="shared" si="210"/>
        <v/>
      </c>
      <c r="F328" s="25" t="str">
        <f t="shared" si="211"/>
        <v/>
      </c>
      <c r="G328" s="108" t="str">
        <f t="shared" si="212"/>
        <v/>
      </c>
      <c r="H328" s="108" t="str">
        <f t="shared" si="213"/>
        <v/>
      </c>
      <c r="I328" s="112" t="str">
        <f t="shared" si="214"/>
        <v/>
      </c>
      <c r="J328" s="112"/>
      <c r="K328" s="112"/>
      <c r="L328" s="113"/>
      <c r="M328" s="113"/>
      <c r="N328" s="224" t="str">
        <f t="shared" si="215"/>
        <v/>
      </c>
      <c r="O328" s="225" t="str">
        <f t="shared" si="216"/>
        <v/>
      </c>
      <c r="Q328" s="6">
        <v>326</v>
      </c>
      <c r="R328" s="47" t="str">
        <f t="shared" si="217"/>
        <v>-326</v>
      </c>
      <c r="S328" s="6"/>
      <c r="T328" s="48" t="str">
        <f t="shared" si="218"/>
        <v/>
      </c>
      <c r="U328" s="49" t="str">
        <f t="shared" si="219"/>
        <v/>
      </c>
      <c r="W328" s="51"/>
      <c r="X328" s="75" t="str">
        <f t="shared" si="220"/>
        <v/>
      </c>
      <c r="Y328" s="71" t="str">
        <f t="shared" si="221"/>
        <v/>
      </c>
      <c r="Z328" s="71" t="str">
        <f t="shared" si="222"/>
        <v/>
      </c>
      <c r="AA328" s="71" t="str">
        <f t="shared" si="223"/>
        <v/>
      </c>
      <c r="AB328" s="71" t="str">
        <f t="shared" si="224"/>
        <v/>
      </c>
      <c r="AC328" s="71" t="str">
        <f t="shared" si="225"/>
        <v/>
      </c>
      <c r="AD328" s="71" t="str">
        <f t="shared" si="226"/>
        <v/>
      </c>
      <c r="AE328" s="78" t="str">
        <f t="shared" si="227"/>
        <v/>
      </c>
      <c r="AF328" s="75" t="str">
        <f t="shared" si="228"/>
        <v/>
      </c>
      <c r="AG328" s="71" t="str">
        <f t="shared" si="229"/>
        <v/>
      </c>
      <c r="AH328" s="71" t="str">
        <f t="shared" si="230"/>
        <v/>
      </c>
      <c r="AI328" s="71" t="str">
        <f t="shared" si="231"/>
        <v/>
      </c>
      <c r="AJ328" s="71" t="str">
        <f t="shared" si="232"/>
        <v/>
      </c>
      <c r="AK328" s="71" t="str">
        <f t="shared" si="233"/>
        <v/>
      </c>
      <c r="AL328" s="71" t="str">
        <f t="shared" si="234"/>
        <v/>
      </c>
      <c r="AM328" s="78" t="str">
        <f t="shared" si="235"/>
        <v/>
      </c>
      <c r="AN328" s="75" t="str">
        <f t="shared" si="236"/>
        <v/>
      </c>
      <c r="AO328" s="71" t="str">
        <f t="shared" si="237"/>
        <v/>
      </c>
      <c r="AP328" s="71" t="str">
        <f t="shared" si="238"/>
        <v/>
      </c>
      <c r="AQ328" s="71" t="str">
        <f t="shared" si="239"/>
        <v/>
      </c>
      <c r="AR328" s="71" t="str">
        <f t="shared" si="240"/>
        <v/>
      </c>
      <c r="AS328" s="71" t="str">
        <f t="shared" si="241"/>
        <v/>
      </c>
      <c r="AT328" s="71" t="str">
        <f t="shared" si="242"/>
        <v/>
      </c>
      <c r="AU328" s="76" t="str">
        <f t="shared" si="243"/>
        <v/>
      </c>
      <c r="BF328" s="141">
        <v>12020</v>
      </c>
      <c r="BG328" s="142" t="s">
        <v>3971</v>
      </c>
      <c r="BH328" s="141" t="s">
        <v>478</v>
      </c>
      <c r="BI328" s="141" t="s">
        <v>176</v>
      </c>
      <c r="BJ328" s="141" t="s">
        <v>1541</v>
      </c>
      <c r="BK328" s="141"/>
      <c r="BL328" s="141" t="s">
        <v>3956</v>
      </c>
      <c r="BM328" s="141">
        <v>47.821754897731402</v>
      </c>
      <c r="BN328" s="141">
        <v>-69.393464477898803</v>
      </c>
      <c r="BO328" s="141">
        <v>1992</v>
      </c>
      <c r="BP328" s="143" t="s">
        <v>27657</v>
      </c>
      <c r="BQ328" s="143" t="s">
        <v>17560</v>
      </c>
    </row>
    <row r="329" spans="1:69" ht="38.25" customHeight="1" x14ac:dyDescent="0.25">
      <c r="A329" s="1" t="str">
        <f t="shared" si="206"/>
        <v/>
      </c>
      <c r="B329" s="32" t="str">
        <f t="shared" si="207"/>
        <v/>
      </c>
      <c r="C329" s="25" t="str">
        <f t="shared" si="208"/>
        <v/>
      </c>
      <c r="D329" s="25" t="str">
        <f t="shared" si="209"/>
        <v/>
      </c>
      <c r="E329" s="25" t="str">
        <f t="shared" si="210"/>
        <v/>
      </c>
      <c r="F329" s="25" t="str">
        <f t="shared" si="211"/>
        <v/>
      </c>
      <c r="G329" s="108" t="str">
        <f t="shared" si="212"/>
        <v/>
      </c>
      <c r="H329" s="108" t="str">
        <f t="shared" si="213"/>
        <v/>
      </c>
      <c r="I329" s="112" t="str">
        <f t="shared" si="214"/>
        <v/>
      </c>
      <c r="J329" s="112"/>
      <c r="K329" s="112"/>
      <c r="L329" s="113"/>
      <c r="M329" s="113"/>
      <c r="N329" s="224" t="str">
        <f t="shared" si="215"/>
        <v/>
      </c>
      <c r="O329" s="225" t="str">
        <f t="shared" si="216"/>
        <v/>
      </c>
      <c r="Q329" s="6">
        <v>327</v>
      </c>
      <c r="R329" s="47" t="str">
        <f t="shared" si="217"/>
        <v>-327</v>
      </c>
      <c r="S329" s="6"/>
      <c r="T329" s="48" t="str">
        <f t="shared" si="218"/>
        <v/>
      </c>
      <c r="U329" s="49" t="str">
        <f t="shared" si="219"/>
        <v/>
      </c>
      <c r="W329" s="51"/>
      <c r="X329" s="75" t="str">
        <f t="shared" si="220"/>
        <v/>
      </c>
      <c r="Y329" s="71" t="str">
        <f t="shared" si="221"/>
        <v/>
      </c>
      <c r="Z329" s="71" t="str">
        <f t="shared" si="222"/>
        <v/>
      </c>
      <c r="AA329" s="71" t="str">
        <f t="shared" si="223"/>
        <v/>
      </c>
      <c r="AB329" s="71" t="str">
        <f t="shared" si="224"/>
        <v/>
      </c>
      <c r="AC329" s="71" t="str">
        <f t="shared" si="225"/>
        <v/>
      </c>
      <c r="AD329" s="71" t="str">
        <f t="shared" si="226"/>
        <v/>
      </c>
      <c r="AE329" s="78" t="str">
        <f t="shared" si="227"/>
        <v/>
      </c>
      <c r="AF329" s="75" t="str">
        <f t="shared" si="228"/>
        <v/>
      </c>
      <c r="AG329" s="71" t="str">
        <f t="shared" si="229"/>
        <v/>
      </c>
      <c r="AH329" s="71" t="str">
        <f t="shared" si="230"/>
        <v/>
      </c>
      <c r="AI329" s="71" t="str">
        <f t="shared" si="231"/>
        <v/>
      </c>
      <c r="AJ329" s="71" t="str">
        <f t="shared" si="232"/>
        <v/>
      </c>
      <c r="AK329" s="71" t="str">
        <f t="shared" si="233"/>
        <v/>
      </c>
      <c r="AL329" s="71" t="str">
        <f t="shared" si="234"/>
        <v/>
      </c>
      <c r="AM329" s="78" t="str">
        <f t="shared" si="235"/>
        <v/>
      </c>
      <c r="AN329" s="75" t="str">
        <f t="shared" si="236"/>
        <v/>
      </c>
      <c r="AO329" s="71" t="str">
        <f t="shared" si="237"/>
        <v/>
      </c>
      <c r="AP329" s="71" t="str">
        <f t="shared" si="238"/>
        <v/>
      </c>
      <c r="AQ329" s="71" t="str">
        <f t="shared" si="239"/>
        <v/>
      </c>
      <c r="AR329" s="71" t="str">
        <f t="shared" si="240"/>
        <v/>
      </c>
      <c r="AS329" s="71" t="str">
        <f t="shared" si="241"/>
        <v/>
      </c>
      <c r="AT329" s="71" t="str">
        <f t="shared" si="242"/>
        <v/>
      </c>
      <c r="AU329" s="76" t="str">
        <f t="shared" si="243"/>
        <v/>
      </c>
      <c r="BF329" s="141">
        <v>12020</v>
      </c>
      <c r="BG329" s="142" t="s">
        <v>26822</v>
      </c>
      <c r="BH329" s="141" t="s">
        <v>180</v>
      </c>
      <c r="BI329" s="141" t="s">
        <v>178</v>
      </c>
      <c r="BJ329" s="141" t="s">
        <v>21800</v>
      </c>
      <c r="BK329" s="141" t="s">
        <v>3974</v>
      </c>
      <c r="BL329" s="141" t="s">
        <v>2063</v>
      </c>
      <c r="BM329" s="141">
        <v>47.840938607514403</v>
      </c>
      <c r="BN329" s="141">
        <v>-69.395104852702502</v>
      </c>
      <c r="BO329" s="141">
        <v>2005</v>
      </c>
      <c r="BP329" s="143" t="s">
        <v>27658</v>
      </c>
      <c r="BQ329" s="143" t="s">
        <v>17560</v>
      </c>
    </row>
    <row r="330" spans="1:69" ht="38.25" customHeight="1" x14ac:dyDescent="0.25">
      <c r="A330" s="1" t="str">
        <f t="shared" si="206"/>
        <v/>
      </c>
      <c r="B330" s="32" t="str">
        <f t="shared" si="207"/>
        <v/>
      </c>
      <c r="C330" s="25" t="str">
        <f t="shared" si="208"/>
        <v/>
      </c>
      <c r="D330" s="25" t="str">
        <f t="shared" si="209"/>
        <v/>
      </c>
      <c r="E330" s="25" t="str">
        <f t="shared" si="210"/>
        <v/>
      </c>
      <c r="F330" s="25" t="str">
        <f t="shared" si="211"/>
        <v/>
      </c>
      <c r="G330" s="108" t="str">
        <f t="shared" si="212"/>
        <v/>
      </c>
      <c r="H330" s="108" t="str">
        <f t="shared" si="213"/>
        <v/>
      </c>
      <c r="I330" s="112" t="str">
        <f t="shared" si="214"/>
        <v/>
      </c>
      <c r="J330" s="112"/>
      <c r="K330" s="112"/>
      <c r="L330" s="113"/>
      <c r="M330" s="113"/>
      <c r="N330" s="224" t="str">
        <f t="shared" si="215"/>
        <v/>
      </c>
      <c r="O330" s="225" t="str">
        <f t="shared" si="216"/>
        <v/>
      </c>
      <c r="Q330" s="6">
        <v>328</v>
      </c>
      <c r="R330" s="47" t="str">
        <f t="shared" si="217"/>
        <v>-328</v>
      </c>
      <c r="S330" s="6"/>
      <c r="T330" s="48" t="str">
        <f t="shared" si="218"/>
        <v/>
      </c>
      <c r="U330" s="49" t="str">
        <f t="shared" si="219"/>
        <v/>
      </c>
      <c r="W330" s="51"/>
      <c r="X330" s="75" t="str">
        <f t="shared" si="220"/>
        <v/>
      </c>
      <c r="Y330" s="71" t="str">
        <f t="shared" si="221"/>
        <v/>
      </c>
      <c r="Z330" s="71" t="str">
        <f t="shared" si="222"/>
        <v/>
      </c>
      <c r="AA330" s="71" t="str">
        <f t="shared" si="223"/>
        <v/>
      </c>
      <c r="AB330" s="71" t="str">
        <f t="shared" si="224"/>
        <v/>
      </c>
      <c r="AC330" s="71" t="str">
        <f t="shared" si="225"/>
        <v/>
      </c>
      <c r="AD330" s="71" t="str">
        <f t="shared" si="226"/>
        <v/>
      </c>
      <c r="AE330" s="78" t="str">
        <f t="shared" si="227"/>
        <v/>
      </c>
      <c r="AF330" s="75" t="str">
        <f t="shared" si="228"/>
        <v/>
      </c>
      <c r="AG330" s="71" t="str">
        <f t="shared" si="229"/>
        <v/>
      </c>
      <c r="AH330" s="71" t="str">
        <f t="shared" si="230"/>
        <v/>
      </c>
      <c r="AI330" s="71" t="str">
        <f t="shared" si="231"/>
        <v/>
      </c>
      <c r="AJ330" s="71" t="str">
        <f t="shared" si="232"/>
        <v/>
      </c>
      <c r="AK330" s="71" t="str">
        <f t="shared" si="233"/>
        <v/>
      </c>
      <c r="AL330" s="71" t="str">
        <f t="shared" si="234"/>
        <v/>
      </c>
      <c r="AM330" s="78" t="str">
        <f t="shared" si="235"/>
        <v/>
      </c>
      <c r="AN330" s="75" t="str">
        <f t="shared" si="236"/>
        <v/>
      </c>
      <c r="AO330" s="71" t="str">
        <f t="shared" si="237"/>
        <v/>
      </c>
      <c r="AP330" s="71" t="str">
        <f t="shared" si="238"/>
        <v/>
      </c>
      <c r="AQ330" s="71" t="str">
        <f t="shared" si="239"/>
        <v/>
      </c>
      <c r="AR330" s="71" t="str">
        <f t="shared" si="240"/>
        <v/>
      </c>
      <c r="AS330" s="71" t="str">
        <f t="shared" si="241"/>
        <v/>
      </c>
      <c r="AT330" s="71" t="str">
        <f t="shared" si="242"/>
        <v/>
      </c>
      <c r="AU330" s="76" t="str">
        <f t="shared" si="243"/>
        <v/>
      </c>
      <c r="BF330" s="141">
        <v>12020</v>
      </c>
      <c r="BG330" s="142" t="s">
        <v>3973</v>
      </c>
      <c r="BH330" s="141" t="s">
        <v>478</v>
      </c>
      <c r="BI330" s="141" t="s">
        <v>176</v>
      </c>
      <c r="BJ330" s="141" t="s">
        <v>27176</v>
      </c>
      <c r="BK330" s="141" t="s">
        <v>16597</v>
      </c>
      <c r="BL330" s="141" t="s">
        <v>2063</v>
      </c>
      <c r="BM330" s="141">
        <v>47.815719999999999</v>
      </c>
      <c r="BN330" s="141">
        <v>-69.416309999999996</v>
      </c>
      <c r="BO330" s="141">
        <v>2014</v>
      </c>
      <c r="BP330" s="143" t="s">
        <v>27659</v>
      </c>
      <c r="BQ330" s="143" t="s">
        <v>17560</v>
      </c>
    </row>
    <row r="331" spans="1:69" ht="38.25" customHeight="1" x14ac:dyDescent="0.25">
      <c r="A331" s="1" t="str">
        <f t="shared" si="206"/>
        <v/>
      </c>
      <c r="B331" s="32" t="str">
        <f t="shared" si="207"/>
        <v/>
      </c>
      <c r="C331" s="25" t="str">
        <f t="shared" si="208"/>
        <v/>
      </c>
      <c r="D331" s="25" t="str">
        <f t="shared" si="209"/>
        <v/>
      </c>
      <c r="E331" s="25" t="str">
        <f t="shared" si="210"/>
        <v/>
      </c>
      <c r="F331" s="25" t="str">
        <f t="shared" si="211"/>
        <v/>
      </c>
      <c r="G331" s="108" t="str">
        <f t="shared" si="212"/>
        <v/>
      </c>
      <c r="H331" s="108" t="str">
        <f t="shared" si="213"/>
        <v/>
      </c>
      <c r="I331" s="112" t="str">
        <f t="shared" si="214"/>
        <v/>
      </c>
      <c r="J331" s="112"/>
      <c r="K331" s="112"/>
      <c r="L331" s="113"/>
      <c r="M331" s="113"/>
      <c r="N331" s="224" t="str">
        <f t="shared" si="215"/>
        <v/>
      </c>
      <c r="O331" s="225" t="str">
        <f t="shared" si="216"/>
        <v/>
      </c>
      <c r="Q331" s="6">
        <v>329</v>
      </c>
      <c r="R331" s="47" t="str">
        <f t="shared" si="217"/>
        <v>-329</v>
      </c>
      <c r="S331" s="6"/>
      <c r="T331" s="48" t="str">
        <f t="shared" si="218"/>
        <v/>
      </c>
      <c r="U331" s="49" t="str">
        <f t="shared" si="219"/>
        <v/>
      </c>
      <c r="W331" s="51"/>
      <c r="X331" s="75" t="str">
        <f t="shared" si="220"/>
        <v/>
      </c>
      <c r="Y331" s="71" t="str">
        <f t="shared" si="221"/>
        <v/>
      </c>
      <c r="Z331" s="71" t="str">
        <f t="shared" si="222"/>
        <v/>
      </c>
      <c r="AA331" s="71" t="str">
        <f t="shared" si="223"/>
        <v/>
      </c>
      <c r="AB331" s="71" t="str">
        <f t="shared" si="224"/>
        <v/>
      </c>
      <c r="AC331" s="71" t="str">
        <f t="shared" si="225"/>
        <v/>
      </c>
      <c r="AD331" s="71" t="str">
        <f t="shared" si="226"/>
        <v/>
      </c>
      <c r="AE331" s="78" t="str">
        <f t="shared" si="227"/>
        <v/>
      </c>
      <c r="AF331" s="75" t="str">
        <f t="shared" si="228"/>
        <v/>
      </c>
      <c r="AG331" s="71" t="str">
        <f t="shared" si="229"/>
        <v/>
      </c>
      <c r="AH331" s="71" t="str">
        <f t="shared" si="230"/>
        <v/>
      </c>
      <c r="AI331" s="71" t="str">
        <f t="shared" si="231"/>
        <v/>
      </c>
      <c r="AJ331" s="71" t="str">
        <f t="shared" si="232"/>
        <v/>
      </c>
      <c r="AK331" s="71" t="str">
        <f t="shared" si="233"/>
        <v/>
      </c>
      <c r="AL331" s="71" t="str">
        <f t="shared" si="234"/>
        <v/>
      </c>
      <c r="AM331" s="78" t="str">
        <f t="shared" si="235"/>
        <v/>
      </c>
      <c r="AN331" s="75" t="str">
        <f t="shared" si="236"/>
        <v/>
      </c>
      <c r="AO331" s="71" t="str">
        <f t="shared" si="237"/>
        <v/>
      </c>
      <c r="AP331" s="71" t="str">
        <f t="shared" si="238"/>
        <v/>
      </c>
      <c r="AQ331" s="71" t="str">
        <f t="shared" si="239"/>
        <v/>
      </c>
      <c r="AR331" s="71" t="str">
        <f t="shared" si="240"/>
        <v/>
      </c>
      <c r="AS331" s="71" t="str">
        <f t="shared" si="241"/>
        <v/>
      </c>
      <c r="AT331" s="71" t="str">
        <f t="shared" si="242"/>
        <v/>
      </c>
      <c r="AU331" s="76" t="str">
        <f t="shared" si="243"/>
        <v/>
      </c>
      <c r="BF331" s="141">
        <v>14050</v>
      </c>
      <c r="BG331" s="142" t="s">
        <v>3899</v>
      </c>
      <c r="BH331" s="141" t="s">
        <v>478</v>
      </c>
      <c r="BI331" s="141" t="s">
        <v>176</v>
      </c>
      <c r="BJ331" s="141"/>
      <c r="BK331" s="141" t="s">
        <v>3900</v>
      </c>
      <c r="BL331" s="141" t="s">
        <v>3901</v>
      </c>
      <c r="BM331" s="141">
        <v>47.546053957478897</v>
      </c>
      <c r="BN331" s="141">
        <v>-69.836123114631903</v>
      </c>
      <c r="BO331" s="141">
        <v>1996</v>
      </c>
      <c r="BP331" s="143" t="s">
        <v>24172</v>
      </c>
      <c r="BQ331" s="143" t="s">
        <v>17560</v>
      </c>
    </row>
    <row r="332" spans="1:69" ht="38.25" customHeight="1" x14ac:dyDescent="0.25">
      <c r="A332" s="1" t="str">
        <f t="shared" si="206"/>
        <v/>
      </c>
      <c r="B332" s="32" t="str">
        <f t="shared" si="207"/>
        <v/>
      </c>
      <c r="C332" s="25" t="str">
        <f t="shared" si="208"/>
        <v/>
      </c>
      <c r="D332" s="25" t="str">
        <f t="shared" si="209"/>
        <v/>
      </c>
      <c r="E332" s="25" t="str">
        <f t="shared" si="210"/>
        <v/>
      </c>
      <c r="F332" s="25" t="str">
        <f t="shared" si="211"/>
        <v/>
      </c>
      <c r="G332" s="108" t="str">
        <f t="shared" si="212"/>
        <v/>
      </c>
      <c r="H332" s="108" t="str">
        <f t="shared" si="213"/>
        <v/>
      </c>
      <c r="I332" s="112" t="str">
        <f t="shared" si="214"/>
        <v/>
      </c>
      <c r="J332" s="112"/>
      <c r="K332" s="112"/>
      <c r="L332" s="113"/>
      <c r="M332" s="113"/>
      <c r="N332" s="224" t="str">
        <f t="shared" si="215"/>
        <v/>
      </c>
      <c r="O332" s="225" t="str">
        <f t="shared" si="216"/>
        <v/>
      </c>
      <c r="Q332" s="6">
        <v>330</v>
      </c>
      <c r="R332" s="47" t="str">
        <f t="shared" si="217"/>
        <v>-330</v>
      </c>
      <c r="S332" s="6"/>
      <c r="T332" s="48" t="str">
        <f t="shared" si="218"/>
        <v/>
      </c>
      <c r="U332" s="49" t="str">
        <f t="shared" si="219"/>
        <v/>
      </c>
      <c r="W332" s="51"/>
      <c r="X332" s="75" t="str">
        <f t="shared" si="220"/>
        <v/>
      </c>
      <c r="Y332" s="71" t="str">
        <f t="shared" si="221"/>
        <v/>
      </c>
      <c r="Z332" s="71" t="str">
        <f t="shared" si="222"/>
        <v/>
      </c>
      <c r="AA332" s="71" t="str">
        <f t="shared" si="223"/>
        <v/>
      </c>
      <c r="AB332" s="71" t="str">
        <f t="shared" si="224"/>
        <v/>
      </c>
      <c r="AC332" s="71" t="str">
        <f t="shared" si="225"/>
        <v/>
      </c>
      <c r="AD332" s="71" t="str">
        <f t="shared" si="226"/>
        <v/>
      </c>
      <c r="AE332" s="78" t="str">
        <f t="shared" si="227"/>
        <v/>
      </c>
      <c r="AF332" s="75" t="str">
        <f t="shared" si="228"/>
        <v/>
      </c>
      <c r="AG332" s="71" t="str">
        <f t="shared" si="229"/>
        <v/>
      </c>
      <c r="AH332" s="71" t="str">
        <f t="shared" si="230"/>
        <v/>
      </c>
      <c r="AI332" s="71" t="str">
        <f t="shared" si="231"/>
        <v/>
      </c>
      <c r="AJ332" s="71" t="str">
        <f t="shared" si="232"/>
        <v/>
      </c>
      <c r="AK332" s="71" t="str">
        <f t="shared" si="233"/>
        <v/>
      </c>
      <c r="AL332" s="71" t="str">
        <f t="shared" si="234"/>
        <v/>
      </c>
      <c r="AM332" s="78" t="str">
        <f t="shared" si="235"/>
        <v/>
      </c>
      <c r="AN332" s="75" t="str">
        <f t="shared" si="236"/>
        <v/>
      </c>
      <c r="AO332" s="71" t="str">
        <f t="shared" si="237"/>
        <v/>
      </c>
      <c r="AP332" s="71" t="str">
        <f t="shared" si="238"/>
        <v/>
      </c>
      <c r="AQ332" s="71" t="str">
        <f t="shared" si="239"/>
        <v/>
      </c>
      <c r="AR332" s="71" t="str">
        <f t="shared" si="240"/>
        <v/>
      </c>
      <c r="AS332" s="71" t="str">
        <f t="shared" si="241"/>
        <v/>
      </c>
      <c r="AT332" s="71" t="str">
        <f t="shared" si="242"/>
        <v/>
      </c>
      <c r="AU332" s="76" t="str">
        <f t="shared" si="243"/>
        <v/>
      </c>
      <c r="BF332" s="141">
        <v>7047</v>
      </c>
      <c r="BG332" s="142" t="s">
        <v>4164</v>
      </c>
      <c r="BH332" s="141" t="s">
        <v>478</v>
      </c>
      <c r="BI332" s="141" t="s">
        <v>186</v>
      </c>
      <c r="BJ332" s="141" t="s">
        <v>4165</v>
      </c>
      <c r="BK332" s="141" t="s">
        <v>1658</v>
      </c>
      <c r="BL332" s="141" t="s">
        <v>4166</v>
      </c>
      <c r="BM332" s="141">
        <v>48.475279999999998</v>
      </c>
      <c r="BN332" s="141">
        <v>-67.440060000000003</v>
      </c>
      <c r="BO332" s="141">
        <v>1960</v>
      </c>
      <c r="BP332" s="143" t="s">
        <v>24241</v>
      </c>
      <c r="BQ332" s="143" t="s">
        <v>17560</v>
      </c>
    </row>
    <row r="333" spans="1:69" ht="38.25" customHeight="1" x14ac:dyDescent="0.25">
      <c r="A333" s="1" t="str">
        <f t="shared" ref="A333:A396" si="244">IF(B333="","",R323)</f>
        <v/>
      </c>
      <c r="B333" s="32" t="str">
        <f t="shared" ref="B333:B396" si="245">IF(IF(ISERROR(VLOOKUP((Code_geo&amp;"-"&amp;Q323),BD_IP_2014,2,FALSE)),"",(VLOOKUP((Code_geo&amp;"-"&amp;Q323),BD_IP_2014,2,FALSE)))=0,"",IF(ISERROR(VLOOKUP((Code_geo&amp;"-"&amp;Q323),BD_IP_2014,2,FALSE)),"",(VLOOKUP((Code_geo&amp;"-"&amp;Q323),BD_IP_2014,2,FALSE))))</f>
        <v/>
      </c>
      <c r="C333" s="25" t="str">
        <f t="shared" ref="C333:C396" si="246">IF(IF(ISERROR(VLOOKUP((Code_geo&amp;"-"&amp;Q323),BD_IP_2014,3,FALSE)),"",(VLOOKUP((Code_geo&amp;"-"&amp;Q323),BD_IP_2014,3,FALSE)))=0,"",IF(ISERROR(VLOOKUP((Code_geo&amp;"-"&amp;Q323),BD_IP_2014,3,FALSE)),"",(VLOOKUP((Code_geo&amp;"-"&amp;Q323),BD_IP_2014,3,FALSE))))</f>
        <v/>
      </c>
      <c r="D333" s="25" t="str">
        <f t="shared" ref="D333:D396" si="247">IF(IF(ISERROR(VLOOKUP((Code_geo&amp;"-"&amp;Q323),BD_IP_2014,4,FALSE)),"",(VLOOKUP((Code_geo&amp;"-"&amp;Q323),BD_IP_2014,4,FALSE)))=0,"",IF(ISERROR(VLOOKUP((Code_geo&amp;"-"&amp;Q323),BD_IP_2014,4,FALSE)),"",(VLOOKUP((Code_geo&amp;"-"&amp;Q323),BD_IP_2014,4,FALSE))))</f>
        <v/>
      </c>
      <c r="E333" s="25" t="str">
        <f t="shared" ref="E333:E396" si="248">IF(IF(ISERROR(VLOOKUP((Code_geo&amp;"-"&amp;Q323),BD_IP_2014,5,FALSE)),"",(VLOOKUP((Code_geo&amp;"-"&amp;Q323),BD_IP_2014,5,FALSE)))=0,"",IF(ISERROR(VLOOKUP((Code_geo&amp;"-"&amp;Q323),BD_IP_2014,5,FALSE)),"",(VLOOKUP((Code_geo&amp;"-"&amp;Q323),BD_IP_2014,5,FALSE))))</f>
        <v/>
      </c>
      <c r="F333" s="25" t="str">
        <f t="shared" ref="F333:F396" si="249">IF(IF(ISERROR(VLOOKUP((Code_geo&amp;"-"&amp;Q323),BD_IP_2014,6,FALSE)),"",(VLOOKUP((Code_geo&amp;"-"&amp;Q323),BD_IP_2014,6,FALSE)))=0,"",IF(ISERROR(VLOOKUP((Code_geo&amp;"-"&amp;Q323),BD_IP_2014,6,FALSE)),"",(VLOOKUP((Code_geo&amp;"-"&amp;Q323),BD_IP_2014,6,FALSE))))</f>
        <v/>
      </c>
      <c r="G333" s="108" t="str">
        <f t="shared" ref="G333:G396" si="250">IF(ISERROR(VLOOKUP((Code_geo&amp;"-"&amp;Q323),BD_IP_2014,7,FALSE)),"",(VLOOKUP((Code_geo&amp;"-"&amp;Q323),BD_IP_2014,7,FALSE)))</f>
        <v/>
      </c>
      <c r="H333" s="108" t="str">
        <f t="shared" ref="H333:H396" si="251">IF(ISERROR(VLOOKUP((Code_geo&amp;"-"&amp;Q323),BD_IP_2014,8,FALSE)),"",(VLOOKUP((Code_geo&amp;"-"&amp;Q323),BD_IP_2014,8,FALSE)))</f>
        <v/>
      </c>
      <c r="I333" s="112" t="str">
        <f t="shared" ref="I333:I396" si="252">IF(ISERROR(VLOOKUP((Code_geo&amp;"-"&amp;Q323),BD_IP_2014,9,FALSE)),"",(VLOOKUP((Code_geo&amp;"-"&amp;Q323),BD_IP_2014,9,FALSE)))</f>
        <v/>
      </c>
      <c r="J333" s="112"/>
      <c r="K333" s="112"/>
      <c r="L333" s="113"/>
      <c r="M333" s="113"/>
      <c r="N333" s="224" t="str">
        <f t="shared" ref="N333:N396" si="253">IF(IF(ISERROR(VLOOKUP((Code_geo&amp;"-"&amp;Q323),BD_IP_2014,10,FALSE)),"",(VLOOKUP((Code_geo&amp;"-"&amp;Q323),BD_IP_2014,10,FALSE)))=0,"",IF(ISERROR(VLOOKUP((Code_geo&amp;"-"&amp;Q323),BD_IP_2014,10,FALSE)),"",(VLOOKUP((Code_geo&amp;"-"&amp;Q323),BD_IP_2014,10,FALSE))))</f>
        <v/>
      </c>
      <c r="O333" s="225" t="str">
        <f t="shared" si="216"/>
        <v/>
      </c>
      <c r="Q333" s="6">
        <v>331</v>
      </c>
      <c r="R333" s="47" t="str">
        <f t="shared" si="217"/>
        <v>-331</v>
      </c>
      <c r="S333" s="6"/>
      <c r="T333" s="48" t="str">
        <f t="shared" si="218"/>
        <v/>
      </c>
      <c r="U333" s="49" t="str">
        <f t="shared" si="219"/>
        <v/>
      </c>
      <c r="W333" s="51"/>
      <c r="X333" s="75" t="str">
        <f t="shared" si="220"/>
        <v/>
      </c>
      <c r="Y333" s="71" t="str">
        <f t="shared" si="221"/>
        <v/>
      </c>
      <c r="Z333" s="71" t="str">
        <f t="shared" si="222"/>
        <v/>
      </c>
      <c r="AA333" s="71" t="str">
        <f t="shared" si="223"/>
        <v/>
      </c>
      <c r="AB333" s="71" t="str">
        <f t="shared" si="224"/>
        <v/>
      </c>
      <c r="AC333" s="71" t="str">
        <f t="shared" si="225"/>
        <v/>
      </c>
      <c r="AD333" s="71" t="str">
        <f t="shared" si="226"/>
        <v/>
      </c>
      <c r="AE333" s="78" t="str">
        <f t="shared" si="227"/>
        <v/>
      </c>
      <c r="AF333" s="75" t="str">
        <f t="shared" si="228"/>
        <v/>
      </c>
      <c r="AG333" s="71" t="str">
        <f t="shared" si="229"/>
        <v/>
      </c>
      <c r="AH333" s="71" t="str">
        <f t="shared" si="230"/>
        <v/>
      </c>
      <c r="AI333" s="71" t="str">
        <f t="shared" si="231"/>
        <v/>
      </c>
      <c r="AJ333" s="71" t="str">
        <f t="shared" si="232"/>
        <v/>
      </c>
      <c r="AK333" s="71" t="str">
        <f t="shared" si="233"/>
        <v/>
      </c>
      <c r="AL333" s="71" t="str">
        <f t="shared" si="234"/>
        <v/>
      </c>
      <c r="AM333" s="78" t="str">
        <f t="shared" si="235"/>
        <v/>
      </c>
      <c r="AN333" s="75" t="str">
        <f t="shared" si="236"/>
        <v/>
      </c>
      <c r="AO333" s="71" t="str">
        <f t="shared" si="237"/>
        <v/>
      </c>
      <c r="AP333" s="71" t="str">
        <f t="shared" si="238"/>
        <v/>
      </c>
      <c r="AQ333" s="71" t="str">
        <f t="shared" si="239"/>
        <v/>
      </c>
      <c r="AR333" s="71" t="str">
        <f t="shared" si="240"/>
        <v/>
      </c>
      <c r="AS333" s="71" t="str">
        <f t="shared" si="241"/>
        <v/>
      </c>
      <c r="AT333" s="71" t="str">
        <f t="shared" si="242"/>
        <v/>
      </c>
      <c r="AU333" s="76" t="str">
        <f t="shared" si="243"/>
        <v/>
      </c>
      <c r="BF333" s="141">
        <v>7057</v>
      </c>
      <c r="BG333" s="142" t="s">
        <v>4154</v>
      </c>
      <c r="BH333" s="141" t="s">
        <v>180</v>
      </c>
      <c r="BI333" s="141" t="s">
        <v>191</v>
      </c>
      <c r="BJ333" s="141" t="s">
        <v>2259</v>
      </c>
      <c r="BK333" s="141" t="s">
        <v>4155</v>
      </c>
      <c r="BL333" s="141" t="s">
        <v>3868</v>
      </c>
      <c r="BM333" s="141">
        <v>48.418880000000001</v>
      </c>
      <c r="BN333" s="141">
        <v>-67.337800000000001</v>
      </c>
      <c r="BO333" s="141">
        <v>1994</v>
      </c>
      <c r="BP333" s="143" t="s">
        <v>24164</v>
      </c>
      <c r="BQ333" s="143" t="s">
        <v>17560</v>
      </c>
    </row>
    <row r="334" spans="1:69" ht="38.25" customHeight="1" x14ac:dyDescent="0.25">
      <c r="A334" s="1" t="str">
        <f t="shared" si="244"/>
        <v/>
      </c>
      <c r="B334" s="32" t="str">
        <f t="shared" si="245"/>
        <v/>
      </c>
      <c r="C334" s="25" t="str">
        <f t="shared" si="246"/>
        <v/>
      </c>
      <c r="D334" s="25" t="str">
        <f t="shared" si="247"/>
        <v/>
      </c>
      <c r="E334" s="25" t="str">
        <f t="shared" si="248"/>
        <v/>
      </c>
      <c r="F334" s="25" t="str">
        <f t="shared" si="249"/>
        <v/>
      </c>
      <c r="G334" s="108" t="str">
        <f t="shared" si="250"/>
        <v/>
      </c>
      <c r="H334" s="108" t="str">
        <f t="shared" si="251"/>
        <v/>
      </c>
      <c r="I334" s="112" t="str">
        <f t="shared" si="252"/>
        <v/>
      </c>
      <c r="J334" s="112"/>
      <c r="K334" s="112"/>
      <c r="L334" s="113"/>
      <c r="M334" s="113"/>
      <c r="N334" s="224" t="str">
        <f t="shared" si="253"/>
        <v/>
      </c>
      <c r="O334" s="225" t="str">
        <f t="shared" ref="O334:O397" si="254">IF(OR(B334="",C334="",G334="",H334="",I334="",AND(J334="",BW334=FALSE),AND(K334="",BX334=FALSE),AND(L334="",BY334=FALSE),AND(M334="",BZ334=FALSE)),"",(IF(AND(100&gt;=CG334,CG334&gt;80),"A",IF(AND(80&gt;=CG334,CG334&gt;60),"B",IF(AND(60&gt;=CG334,CG334&gt;40),"C",IF(AND(40&gt;=CG334,CG334&gt;20),"D","E"))))))</f>
        <v/>
      </c>
      <c r="Q334" s="6">
        <v>332</v>
      </c>
      <c r="R334" s="47" t="str">
        <f t="shared" si="217"/>
        <v>-332</v>
      </c>
      <c r="S334" s="6"/>
      <c r="T334" s="48" t="str">
        <f t="shared" si="218"/>
        <v/>
      </c>
      <c r="U334" s="49" t="str">
        <f t="shared" si="219"/>
        <v/>
      </c>
      <c r="W334" s="51"/>
      <c r="X334" s="75" t="str">
        <f t="shared" si="220"/>
        <v/>
      </c>
      <c r="Y334" s="71" t="str">
        <f t="shared" si="221"/>
        <v/>
      </c>
      <c r="Z334" s="71" t="str">
        <f t="shared" si="222"/>
        <v/>
      </c>
      <c r="AA334" s="71" t="str">
        <f t="shared" si="223"/>
        <v/>
      </c>
      <c r="AB334" s="71" t="str">
        <f t="shared" si="224"/>
        <v/>
      </c>
      <c r="AC334" s="71" t="str">
        <f t="shared" si="225"/>
        <v/>
      </c>
      <c r="AD334" s="71" t="str">
        <f t="shared" si="226"/>
        <v/>
      </c>
      <c r="AE334" s="78" t="str">
        <f t="shared" si="227"/>
        <v/>
      </c>
      <c r="AF334" s="75" t="str">
        <f t="shared" si="228"/>
        <v/>
      </c>
      <c r="AG334" s="71" t="str">
        <f t="shared" si="229"/>
        <v/>
      </c>
      <c r="AH334" s="71" t="str">
        <f t="shared" si="230"/>
        <v/>
      </c>
      <c r="AI334" s="71" t="str">
        <f t="shared" si="231"/>
        <v/>
      </c>
      <c r="AJ334" s="71" t="str">
        <f t="shared" si="232"/>
        <v/>
      </c>
      <c r="AK334" s="71" t="str">
        <f t="shared" si="233"/>
        <v/>
      </c>
      <c r="AL334" s="71" t="str">
        <f t="shared" si="234"/>
        <v/>
      </c>
      <c r="AM334" s="78" t="str">
        <f t="shared" si="235"/>
        <v/>
      </c>
      <c r="AN334" s="75" t="str">
        <f t="shared" si="236"/>
        <v/>
      </c>
      <c r="AO334" s="71" t="str">
        <f t="shared" si="237"/>
        <v/>
      </c>
      <c r="AP334" s="71" t="str">
        <f t="shared" si="238"/>
        <v/>
      </c>
      <c r="AQ334" s="71" t="str">
        <f t="shared" si="239"/>
        <v/>
      </c>
      <c r="AR334" s="71" t="str">
        <f t="shared" si="240"/>
        <v/>
      </c>
      <c r="AS334" s="71" t="str">
        <f t="shared" si="241"/>
        <v/>
      </c>
      <c r="AT334" s="71" t="str">
        <f t="shared" si="242"/>
        <v/>
      </c>
      <c r="AU334" s="76" t="str">
        <f t="shared" si="243"/>
        <v/>
      </c>
      <c r="BF334" s="141">
        <v>8015</v>
      </c>
      <c r="BG334" s="142" t="s">
        <v>4114</v>
      </c>
      <c r="BH334" s="141" t="s">
        <v>478</v>
      </c>
      <c r="BI334" s="141" t="s">
        <v>177</v>
      </c>
      <c r="BJ334" s="141"/>
      <c r="BK334" s="141" t="s">
        <v>1581</v>
      </c>
      <c r="BL334" s="141" t="s">
        <v>4115</v>
      </c>
      <c r="BM334" s="141">
        <v>48.933369999999996</v>
      </c>
      <c r="BN334" s="141">
        <v>-67.167959999999994</v>
      </c>
      <c r="BO334" s="141">
        <v>1974</v>
      </c>
      <c r="BP334" s="143" t="s">
        <v>24229</v>
      </c>
      <c r="BQ334" s="143" t="s">
        <v>17560</v>
      </c>
    </row>
    <row r="335" spans="1:69" ht="38.25" customHeight="1" x14ac:dyDescent="0.25">
      <c r="A335" s="1" t="str">
        <f t="shared" si="244"/>
        <v/>
      </c>
      <c r="B335" s="32" t="str">
        <f t="shared" si="245"/>
        <v/>
      </c>
      <c r="C335" s="25" t="str">
        <f t="shared" si="246"/>
        <v/>
      </c>
      <c r="D335" s="25" t="str">
        <f t="shared" si="247"/>
        <v/>
      </c>
      <c r="E335" s="25" t="str">
        <f t="shared" si="248"/>
        <v/>
      </c>
      <c r="F335" s="25" t="str">
        <f t="shared" si="249"/>
        <v/>
      </c>
      <c r="G335" s="108" t="str">
        <f t="shared" si="250"/>
        <v/>
      </c>
      <c r="H335" s="108" t="str">
        <f t="shared" si="251"/>
        <v/>
      </c>
      <c r="I335" s="112" t="str">
        <f t="shared" si="252"/>
        <v/>
      </c>
      <c r="J335" s="112"/>
      <c r="K335" s="112"/>
      <c r="L335" s="113"/>
      <c r="M335" s="113"/>
      <c r="N335" s="224" t="str">
        <f t="shared" si="253"/>
        <v/>
      </c>
      <c r="O335" s="225" t="str">
        <f t="shared" si="254"/>
        <v/>
      </c>
      <c r="Q335" s="6">
        <v>333</v>
      </c>
      <c r="R335" s="47" t="str">
        <f t="shared" si="217"/>
        <v>-333</v>
      </c>
      <c r="S335" s="6"/>
      <c r="T335" s="48" t="str">
        <f t="shared" si="218"/>
        <v/>
      </c>
      <c r="U335" s="49" t="str">
        <f t="shared" si="219"/>
        <v/>
      </c>
      <c r="W335" s="51"/>
      <c r="X335" s="75" t="str">
        <f t="shared" si="220"/>
        <v/>
      </c>
      <c r="Y335" s="71" t="str">
        <f t="shared" si="221"/>
        <v/>
      </c>
      <c r="Z335" s="71" t="str">
        <f t="shared" si="222"/>
        <v/>
      </c>
      <c r="AA335" s="71" t="str">
        <f t="shared" si="223"/>
        <v/>
      </c>
      <c r="AB335" s="71" t="str">
        <f t="shared" si="224"/>
        <v/>
      </c>
      <c r="AC335" s="71" t="str">
        <f t="shared" si="225"/>
        <v/>
      </c>
      <c r="AD335" s="71" t="str">
        <f t="shared" si="226"/>
        <v/>
      </c>
      <c r="AE335" s="78" t="str">
        <f t="shared" si="227"/>
        <v/>
      </c>
      <c r="AF335" s="75" t="str">
        <f t="shared" si="228"/>
        <v/>
      </c>
      <c r="AG335" s="71" t="str">
        <f t="shared" si="229"/>
        <v/>
      </c>
      <c r="AH335" s="71" t="str">
        <f t="shared" si="230"/>
        <v/>
      </c>
      <c r="AI335" s="71" t="str">
        <f t="shared" si="231"/>
        <v/>
      </c>
      <c r="AJ335" s="71" t="str">
        <f t="shared" si="232"/>
        <v/>
      </c>
      <c r="AK335" s="71" t="str">
        <f t="shared" si="233"/>
        <v/>
      </c>
      <c r="AL335" s="71" t="str">
        <f t="shared" si="234"/>
        <v/>
      </c>
      <c r="AM335" s="78" t="str">
        <f t="shared" si="235"/>
        <v/>
      </c>
      <c r="AN335" s="75" t="str">
        <f t="shared" si="236"/>
        <v/>
      </c>
      <c r="AO335" s="71" t="str">
        <f t="shared" si="237"/>
        <v/>
      </c>
      <c r="AP335" s="71" t="str">
        <f t="shared" si="238"/>
        <v/>
      </c>
      <c r="AQ335" s="71" t="str">
        <f t="shared" si="239"/>
        <v/>
      </c>
      <c r="AR335" s="71" t="str">
        <f t="shared" si="240"/>
        <v/>
      </c>
      <c r="AS335" s="71" t="str">
        <f t="shared" si="241"/>
        <v/>
      </c>
      <c r="AT335" s="71" t="str">
        <f t="shared" si="242"/>
        <v/>
      </c>
      <c r="AU335" s="76" t="str">
        <f t="shared" si="243"/>
        <v/>
      </c>
      <c r="BF335" s="141">
        <v>8015</v>
      </c>
      <c r="BG335" s="142" t="s">
        <v>4116</v>
      </c>
      <c r="BH335" s="141" t="s">
        <v>478</v>
      </c>
      <c r="BI335" s="141" t="s">
        <v>176</v>
      </c>
      <c r="BJ335" s="141"/>
      <c r="BK335" s="141" t="s">
        <v>4117</v>
      </c>
      <c r="BL335" s="141" t="s">
        <v>4118</v>
      </c>
      <c r="BM335" s="141">
        <v>48.562339999999999</v>
      </c>
      <c r="BN335" s="141">
        <v>-67.101179999999999</v>
      </c>
      <c r="BO335" s="141">
        <v>1974</v>
      </c>
      <c r="BP335" s="143" t="s">
        <v>24230</v>
      </c>
      <c r="BQ335" s="143" t="s">
        <v>17560</v>
      </c>
    </row>
    <row r="336" spans="1:69" ht="38.25" customHeight="1" x14ac:dyDescent="0.25">
      <c r="A336" s="1" t="str">
        <f t="shared" si="244"/>
        <v/>
      </c>
      <c r="B336" s="32" t="str">
        <f t="shared" si="245"/>
        <v/>
      </c>
      <c r="C336" s="25" t="str">
        <f t="shared" si="246"/>
        <v/>
      </c>
      <c r="D336" s="25" t="str">
        <f t="shared" si="247"/>
        <v/>
      </c>
      <c r="E336" s="25" t="str">
        <f t="shared" si="248"/>
        <v/>
      </c>
      <c r="F336" s="25" t="str">
        <f t="shared" si="249"/>
        <v/>
      </c>
      <c r="G336" s="108" t="str">
        <f t="shared" si="250"/>
        <v/>
      </c>
      <c r="H336" s="108" t="str">
        <f t="shared" si="251"/>
        <v/>
      </c>
      <c r="I336" s="112" t="str">
        <f t="shared" si="252"/>
        <v/>
      </c>
      <c r="J336" s="112"/>
      <c r="K336" s="112"/>
      <c r="L336" s="113"/>
      <c r="M336" s="113"/>
      <c r="N336" s="224" t="str">
        <f t="shared" si="253"/>
        <v/>
      </c>
      <c r="O336" s="225" t="str">
        <f t="shared" si="254"/>
        <v/>
      </c>
      <c r="Q336" s="6">
        <v>334</v>
      </c>
      <c r="R336" s="47" t="str">
        <f t="shared" si="217"/>
        <v>-334</v>
      </c>
      <c r="S336" s="6"/>
      <c r="T336" s="48" t="str">
        <f t="shared" si="218"/>
        <v/>
      </c>
      <c r="U336" s="49" t="str">
        <f t="shared" si="219"/>
        <v/>
      </c>
      <c r="W336" s="51"/>
      <c r="X336" s="75" t="str">
        <f t="shared" si="220"/>
        <v/>
      </c>
      <c r="Y336" s="71" t="str">
        <f t="shared" si="221"/>
        <v/>
      </c>
      <c r="Z336" s="71" t="str">
        <f t="shared" si="222"/>
        <v/>
      </c>
      <c r="AA336" s="71" t="str">
        <f t="shared" si="223"/>
        <v/>
      </c>
      <c r="AB336" s="71" t="str">
        <f t="shared" si="224"/>
        <v/>
      </c>
      <c r="AC336" s="71" t="str">
        <f t="shared" si="225"/>
        <v/>
      </c>
      <c r="AD336" s="71" t="str">
        <f t="shared" si="226"/>
        <v/>
      </c>
      <c r="AE336" s="78" t="str">
        <f t="shared" si="227"/>
        <v/>
      </c>
      <c r="AF336" s="75" t="str">
        <f t="shared" si="228"/>
        <v/>
      </c>
      <c r="AG336" s="71" t="str">
        <f t="shared" si="229"/>
        <v/>
      </c>
      <c r="AH336" s="71" t="str">
        <f t="shared" si="230"/>
        <v/>
      </c>
      <c r="AI336" s="71" t="str">
        <f t="shared" si="231"/>
        <v/>
      </c>
      <c r="AJ336" s="71" t="str">
        <f t="shared" si="232"/>
        <v/>
      </c>
      <c r="AK336" s="71" t="str">
        <f t="shared" si="233"/>
        <v/>
      </c>
      <c r="AL336" s="71" t="str">
        <f t="shared" si="234"/>
        <v/>
      </c>
      <c r="AM336" s="78" t="str">
        <f t="shared" si="235"/>
        <v/>
      </c>
      <c r="AN336" s="75" t="str">
        <f t="shared" si="236"/>
        <v/>
      </c>
      <c r="AO336" s="71" t="str">
        <f t="shared" si="237"/>
        <v/>
      </c>
      <c r="AP336" s="71" t="str">
        <f t="shared" si="238"/>
        <v/>
      </c>
      <c r="AQ336" s="71" t="str">
        <f t="shared" si="239"/>
        <v/>
      </c>
      <c r="AR336" s="71" t="str">
        <f t="shared" si="240"/>
        <v/>
      </c>
      <c r="AS336" s="71" t="str">
        <f t="shared" si="241"/>
        <v/>
      </c>
      <c r="AT336" s="71" t="str">
        <f t="shared" si="242"/>
        <v/>
      </c>
      <c r="AU336" s="76" t="str">
        <f t="shared" si="243"/>
        <v/>
      </c>
      <c r="BF336" s="141">
        <v>8015</v>
      </c>
      <c r="BG336" s="142" t="s">
        <v>4119</v>
      </c>
      <c r="BH336" s="141" t="s">
        <v>478</v>
      </c>
      <c r="BI336" s="141" t="s">
        <v>186</v>
      </c>
      <c r="BJ336" s="141"/>
      <c r="BK336" s="141" t="s">
        <v>4120</v>
      </c>
      <c r="BL336" s="141" t="s">
        <v>4121</v>
      </c>
      <c r="BM336" s="141">
        <v>48.562060000000002</v>
      </c>
      <c r="BN336" s="141">
        <v>-67.095110000000005</v>
      </c>
      <c r="BO336" s="141">
        <v>2010</v>
      </c>
      <c r="BP336" s="143" t="s">
        <v>191</v>
      </c>
      <c r="BQ336" s="143" t="s">
        <v>17560</v>
      </c>
    </row>
    <row r="337" spans="1:69" ht="38.25" customHeight="1" x14ac:dyDescent="0.25">
      <c r="A337" s="1" t="str">
        <f t="shared" si="244"/>
        <v/>
      </c>
      <c r="B337" s="32" t="str">
        <f t="shared" si="245"/>
        <v/>
      </c>
      <c r="C337" s="25" t="str">
        <f t="shared" si="246"/>
        <v/>
      </c>
      <c r="D337" s="25" t="str">
        <f t="shared" si="247"/>
        <v/>
      </c>
      <c r="E337" s="25" t="str">
        <f t="shared" si="248"/>
        <v/>
      </c>
      <c r="F337" s="25" t="str">
        <f t="shared" si="249"/>
        <v/>
      </c>
      <c r="G337" s="108" t="str">
        <f t="shared" si="250"/>
        <v/>
      </c>
      <c r="H337" s="108" t="str">
        <f t="shared" si="251"/>
        <v/>
      </c>
      <c r="I337" s="112" t="str">
        <f t="shared" si="252"/>
        <v/>
      </c>
      <c r="J337" s="112"/>
      <c r="K337" s="112"/>
      <c r="L337" s="113"/>
      <c r="M337" s="113"/>
      <c r="N337" s="224" t="str">
        <f t="shared" si="253"/>
        <v/>
      </c>
      <c r="O337" s="225" t="str">
        <f t="shared" si="254"/>
        <v/>
      </c>
      <c r="Q337" s="6">
        <v>335</v>
      </c>
      <c r="R337" s="47" t="str">
        <f t="shared" si="217"/>
        <v>-335</v>
      </c>
      <c r="S337" s="6"/>
      <c r="T337" s="48" t="str">
        <f t="shared" si="218"/>
        <v/>
      </c>
      <c r="U337" s="49" t="str">
        <f t="shared" si="219"/>
        <v/>
      </c>
      <c r="W337" s="51"/>
      <c r="X337" s="75" t="str">
        <f t="shared" si="220"/>
        <v/>
      </c>
      <c r="Y337" s="71" t="str">
        <f t="shared" si="221"/>
        <v/>
      </c>
      <c r="Z337" s="71" t="str">
        <f t="shared" si="222"/>
        <v/>
      </c>
      <c r="AA337" s="71" t="str">
        <f t="shared" si="223"/>
        <v/>
      </c>
      <c r="AB337" s="71" t="str">
        <f t="shared" si="224"/>
        <v/>
      </c>
      <c r="AC337" s="71" t="str">
        <f t="shared" si="225"/>
        <v/>
      </c>
      <c r="AD337" s="71" t="str">
        <f t="shared" si="226"/>
        <v/>
      </c>
      <c r="AE337" s="78" t="str">
        <f t="shared" si="227"/>
        <v/>
      </c>
      <c r="AF337" s="75" t="str">
        <f t="shared" si="228"/>
        <v/>
      </c>
      <c r="AG337" s="71" t="str">
        <f t="shared" si="229"/>
        <v/>
      </c>
      <c r="AH337" s="71" t="str">
        <f t="shared" si="230"/>
        <v/>
      </c>
      <c r="AI337" s="71" t="str">
        <f t="shared" si="231"/>
        <v/>
      </c>
      <c r="AJ337" s="71" t="str">
        <f t="shared" si="232"/>
        <v/>
      </c>
      <c r="AK337" s="71" t="str">
        <f t="shared" si="233"/>
        <v/>
      </c>
      <c r="AL337" s="71" t="str">
        <f t="shared" si="234"/>
        <v/>
      </c>
      <c r="AM337" s="78" t="str">
        <f t="shared" si="235"/>
        <v/>
      </c>
      <c r="AN337" s="75" t="str">
        <f t="shared" si="236"/>
        <v/>
      </c>
      <c r="AO337" s="71" t="str">
        <f t="shared" si="237"/>
        <v/>
      </c>
      <c r="AP337" s="71" t="str">
        <f t="shared" si="238"/>
        <v/>
      </c>
      <c r="AQ337" s="71" t="str">
        <f t="shared" si="239"/>
        <v/>
      </c>
      <c r="AR337" s="71" t="str">
        <f t="shared" si="240"/>
        <v/>
      </c>
      <c r="AS337" s="71" t="str">
        <f t="shared" si="241"/>
        <v/>
      </c>
      <c r="AT337" s="71" t="str">
        <f t="shared" si="242"/>
        <v/>
      </c>
      <c r="AU337" s="76" t="str">
        <f t="shared" si="243"/>
        <v/>
      </c>
      <c r="BF337" s="141">
        <v>8015</v>
      </c>
      <c r="BG337" s="142" t="s">
        <v>4122</v>
      </c>
      <c r="BH337" s="141" t="s">
        <v>180</v>
      </c>
      <c r="BI337" s="141" t="s">
        <v>178</v>
      </c>
      <c r="BJ337" s="141"/>
      <c r="BK337" s="141" t="s">
        <v>4123</v>
      </c>
      <c r="BL337" s="141" t="s">
        <v>4124</v>
      </c>
      <c r="BM337" s="141">
        <v>48.562240000000003</v>
      </c>
      <c r="BN337" s="141">
        <v>-67.102789999999999</v>
      </c>
      <c r="BO337" s="141">
        <v>2012</v>
      </c>
      <c r="BP337" s="143" t="s">
        <v>4369</v>
      </c>
      <c r="BQ337" s="143" t="s">
        <v>17560</v>
      </c>
    </row>
    <row r="338" spans="1:69" ht="38.25" customHeight="1" x14ac:dyDescent="0.25">
      <c r="A338" s="1" t="str">
        <f t="shared" si="244"/>
        <v/>
      </c>
      <c r="B338" s="32" t="str">
        <f t="shared" si="245"/>
        <v/>
      </c>
      <c r="C338" s="25" t="str">
        <f t="shared" si="246"/>
        <v/>
      </c>
      <c r="D338" s="25" t="str">
        <f t="shared" si="247"/>
        <v/>
      </c>
      <c r="E338" s="25" t="str">
        <f t="shared" si="248"/>
        <v/>
      </c>
      <c r="F338" s="25" t="str">
        <f t="shared" si="249"/>
        <v/>
      </c>
      <c r="G338" s="108" t="str">
        <f t="shared" si="250"/>
        <v/>
      </c>
      <c r="H338" s="108" t="str">
        <f t="shared" si="251"/>
        <v/>
      </c>
      <c r="I338" s="112" t="str">
        <f t="shared" si="252"/>
        <v/>
      </c>
      <c r="J338" s="112"/>
      <c r="K338" s="112"/>
      <c r="L338" s="113"/>
      <c r="M338" s="113"/>
      <c r="N338" s="224" t="str">
        <f t="shared" si="253"/>
        <v/>
      </c>
      <c r="O338" s="225" t="str">
        <f t="shared" si="254"/>
        <v/>
      </c>
      <c r="Q338" s="6">
        <v>336</v>
      </c>
      <c r="R338" s="47" t="str">
        <f t="shared" si="217"/>
        <v>-336</v>
      </c>
      <c r="S338" s="6"/>
      <c r="T338" s="48" t="str">
        <f t="shared" si="218"/>
        <v/>
      </c>
      <c r="U338" s="49" t="str">
        <f t="shared" si="219"/>
        <v/>
      </c>
      <c r="W338" s="51"/>
      <c r="X338" s="75" t="str">
        <f t="shared" si="220"/>
        <v/>
      </c>
      <c r="Y338" s="71" t="str">
        <f t="shared" si="221"/>
        <v/>
      </c>
      <c r="Z338" s="71" t="str">
        <f t="shared" si="222"/>
        <v/>
      </c>
      <c r="AA338" s="71" t="str">
        <f t="shared" si="223"/>
        <v/>
      </c>
      <c r="AB338" s="71" t="str">
        <f t="shared" si="224"/>
        <v/>
      </c>
      <c r="AC338" s="71" t="str">
        <f t="shared" si="225"/>
        <v/>
      </c>
      <c r="AD338" s="71" t="str">
        <f t="shared" si="226"/>
        <v/>
      </c>
      <c r="AE338" s="78" t="str">
        <f t="shared" si="227"/>
        <v/>
      </c>
      <c r="AF338" s="75" t="str">
        <f t="shared" si="228"/>
        <v/>
      </c>
      <c r="AG338" s="71" t="str">
        <f t="shared" si="229"/>
        <v/>
      </c>
      <c r="AH338" s="71" t="str">
        <f t="shared" si="230"/>
        <v/>
      </c>
      <c r="AI338" s="71" t="str">
        <f t="shared" si="231"/>
        <v/>
      </c>
      <c r="AJ338" s="71" t="str">
        <f t="shared" si="232"/>
        <v/>
      </c>
      <c r="AK338" s="71" t="str">
        <f t="shared" si="233"/>
        <v/>
      </c>
      <c r="AL338" s="71" t="str">
        <f t="shared" si="234"/>
        <v/>
      </c>
      <c r="AM338" s="78" t="str">
        <f t="shared" si="235"/>
        <v/>
      </c>
      <c r="AN338" s="75" t="str">
        <f t="shared" si="236"/>
        <v/>
      </c>
      <c r="AO338" s="71" t="str">
        <f t="shared" si="237"/>
        <v/>
      </c>
      <c r="AP338" s="71" t="str">
        <f t="shared" si="238"/>
        <v/>
      </c>
      <c r="AQ338" s="71" t="str">
        <f t="shared" si="239"/>
        <v/>
      </c>
      <c r="AR338" s="71" t="str">
        <f t="shared" si="240"/>
        <v/>
      </c>
      <c r="AS338" s="71" t="str">
        <f t="shared" si="241"/>
        <v/>
      </c>
      <c r="AT338" s="71" t="str">
        <f t="shared" si="242"/>
        <v/>
      </c>
      <c r="AU338" s="76" t="str">
        <f t="shared" si="243"/>
        <v/>
      </c>
      <c r="BF338" s="141">
        <v>8015</v>
      </c>
      <c r="BG338" s="142" t="s">
        <v>4125</v>
      </c>
      <c r="BH338" s="141" t="s">
        <v>180</v>
      </c>
      <c r="BI338" s="141" t="s">
        <v>191</v>
      </c>
      <c r="BJ338" s="141"/>
      <c r="BK338" s="141" t="s">
        <v>4126</v>
      </c>
      <c r="BL338" s="141" t="s">
        <v>4121</v>
      </c>
      <c r="BM338" s="141">
        <v>48.561349999999997</v>
      </c>
      <c r="BN338" s="141">
        <v>-67.101990000000001</v>
      </c>
      <c r="BO338" s="141">
        <v>2012</v>
      </c>
      <c r="BP338" s="143" t="s">
        <v>1727</v>
      </c>
      <c r="BQ338" s="143" t="s">
        <v>17560</v>
      </c>
    </row>
    <row r="339" spans="1:69" ht="38.25" customHeight="1" x14ac:dyDescent="0.25">
      <c r="A339" s="1" t="str">
        <f t="shared" si="244"/>
        <v/>
      </c>
      <c r="B339" s="32" t="str">
        <f t="shared" si="245"/>
        <v/>
      </c>
      <c r="C339" s="25" t="str">
        <f t="shared" si="246"/>
        <v/>
      </c>
      <c r="D339" s="25" t="str">
        <f t="shared" si="247"/>
        <v/>
      </c>
      <c r="E339" s="25" t="str">
        <f t="shared" si="248"/>
        <v/>
      </c>
      <c r="F339" s="25" t="str">
        <f t="shared" si="249"/>
        <v/>
      </c>
      <c r="G339" s="108" t="str">
        <f t="shared" si="250"/>
        <v/>
      </c>
      <c r="H339" s="108" t="str">
        <f t="shared" si="251"/>
        <v/>
      </c>
      <c r="I339" s="112" t="str">
        <f t="shared" si="252"/>
        <v/>
      </c>
      <c r="J339" s="112"/>
      <c r="K339" s="112"/>
      <c r="L339" s="113"/>
      <c r="M339" s="113"/>
      <c r="N339" s="224" t="str">
        <f t="shared" si="253"/>
        <v/>
      </c>
      <c r="O339" s="225" t="str">
        <f t="shared" si="254"/>
        <v/>
      </c>
      <c r="Q339" s="6">
        <v>337</v>
      </c>
      <c r="R339" s="47" t="str">
        <f t="shared" si="217"/>
        <v>-337</v>
      </c>
      <c r="S339" s="6"/>
      <c r="T339" s="48" t="str">
        <f t="shared" si="218"/>
        <v/>
      </c>
      <c r="U339" s="49" t="str">
        <f t="shared" si="219"/>
        <v/>
      </c>
      <c r="W339" s="51"/>
      <c r="X339" s="75" t="str">
        <f t="shared" si="220"/>
        <v/>
      </c>
      <c r="Y339" s="71" t="str">
        <f t="shared" si="221"/>
        <v/>
      </c>
      <c r="Z339" s="71" t="str">
        <f t="shared" si="222"/>
        <v/>
      </c>
      <c r="AA339" s="71" t="str">
        <f t="shared" si="223"/>
        <v/>
      </c>
      <c r="AB339" s="71" t="str">
        <f t="shared" si="224"/>
        <v/>
      </c>
      <c r="AC339" s="71" t="str">
        <f t="shared" si="225"/>
        <v/>
      </c>
      <c r="AD339" s="71" t="str">
        <f t="shared" si="226"/>
        <v/>
      </c>
      <c r="AE339" s="78" t="str">
        <f t="shared" si="227"/>
        <v/>
      </c>
      <c r="AF339" s="75" t="str">
        <f t="shared" si="228"/>
        <v/>
      </c>
      <c r="AG339" s="71" t="str">
        <f t="shared" si="229"/>
        <v/>
      </c>
      <c r="AH339" s="71" t="str">
        <f t="shared" si="230"/>
        <v/>
      </c>
      <c r="AI339" s="71" t="str">
        <f t="shared" si="231"/>
        <v/>
      </c>
      <c r="AJ339" s="71" t="str">
        <f t="shared" si="232"/>
        <v/>
      </c>
      <c r="AK339" s="71" t="str">
        <f t="shared" si="233"/>
        <v/>
      </c>
      <c r="AL339" s="71" t="str">
        <f t="shared" si="234"/>
        <v/>
      </c>
      <c r="AM339" s="78" t="str">
        <f t="shared" si="235"/>
        <v/>
      </c>
      <c r="AN339" s="75" t="str">
        <f t="shared" si="236"/>
        <v/>
      </c>
      <c r="AO339" s="71" t="str">
        <f t="shared" si="237"/>
        <v/>
      </c>
      <c r="AP339" s="71" t="str">
        <f t="shared" si="238"/>
        <v/>
      </c>
      <c r="AQ339" s="71" t="str">
        <f t="shared" si="239"/>
        <v/>
      </c>
      <c r="AR339" s="71" t="str">
        <f t="shared" si="240"/>
        <v/>
      </c>
      <c r="AS339" s="71" t="str">
        <f t="shared" si="241"/>
        <v/>
      </c>
      <c r="AT339" s="71" t="str">
        <f t="shared" si="242"/>
        <v/>
      </c>
      <c r="AU339" s="76" t="str">
        <f t="shared" si="243"/>
        <v/>
      </c>
      <c r="BF339" s="141">
        <v>13055</v>
      </c>
      <c r="BG339" s="142" t="s">
        <v>4048</v>
      </c>
      <c r="BH339" s="141" t="s">
        <v>478</v>
      </c>
      <c r="BI339" s="141" t="s">
        <v>186</v>
      </c>
      <c r="BJ339" s="141"/>
      <c r="BK339" s="141" t="s">
        <v>1662</v>
      </c>
      <c r="BL339" s="141" t="s">
        <v>4049</v>
      </c>
      <c r="BM339" s="141">
        <v>47.921210000000002</v>
      </c>
      <c r="BN339" s="141">
        <v>-68.595470000000006</v>
      </c>
      <c r="BO339" s="141">
        <v>2012</v>
      </c>
      <c r="BP339" s="143" t="s">
        <v>24211</v>
      </c>
      <c r="BQ339" s="143" t="s">
        <v>17560</v>
      </c>
    </row>
    <row r="340" spans="1:69" ht="38.25" customHeight="1" x14ac:dyDescent="0.25">
      <c r="A340" s="1" t="str">
        <f t="shared" si="244"/>
        <v/>
      </c>
      <c r="B340" s="32" t="str">
        <f t="shared" si="245"/>
        <v/>
      </c>
      <c r="C340" s="25" t="str">
        <f t="shared" si="246"/>
        <v/>
      </c>
      <c r="D340" s="25" t="str">
        <f t="shared" si="247"/>
        <v/>
      </c>
      <c r="E340" s="25" t="str">
        <f t="shared" si="248"/>
        <v/>
      </c>
      <c r="F340" s="25" t="str">
        <f t="shared" si="249"/>
        <v/>
      </c>
      <c r="G340" s="108" t="str">
        <f t="shared" si="250"/>
        <v/>
      </c>
      <c r="H340" s="108" t="str">
        <f t="shared" si="251"/>
        <v/>
      </c>
      <c r="I340" s="112" t="str">
        <f t="shared" si="252"/>
        <v/>
      </c>
      <c r="J340" s="112"/>
      <c r="K340" s="112"/>
      <c r="L340" s="113"/>
      <c r="M340" s="113"/>
      <c r="N340" s="224" t="str">
        <f t="shared" si="253"/>
        <v/>
      </c>
      <c r="O340" s="225" t="str">
        <f t="shared" si="254"/>
        <v/>
      </c>
      <c r="Q340" s="6">
        <v>338</v>
      </c>
      <c r="R340" s="47" t="str">
        <f t="shared" si="217"/>
        <v>-338</v>
      </c>
      <c r="S340" s="6"/>
      <c r="T340" s="48" t="str">
        <f t="shared" si="218"/>
        <v/>
      </c>
      <c r="U340" s="49" t="str">
        <f t="shared" si="219"/>
        <v/>
      </c>
      <c r="W340" s="51"/>
      <c r="X340" s="75" t="str">
        <f t="shared" si="220"/>
        <v/>
      </c>
      <c r="Y340" s="71" t="str">
        <f t="shared" si="221"/>
        <v/>
      </c>
      <c r="Z340" s="71" t="str">
        <f t="shared" si="222"/>
        <v/>
      </c>
      <c r="AA340" s="71" t="str">
        <f t="shared" si="223"/>
        <v/>
      </c>
      <c r="AB340" s="71" t="str">
        <f t="shared" si="224"/>
        <v/>
      </c>
      <c r="AC340" s="71" t="str">
        <f t="shared" si="225"/>
        <v/>
      </c>
      <c r="AD340" s="71" t="str">
        <f t="shared" si="226"/>
        <v/>
      </c>
      <c r="AE340" s="78" t="str">
        <f t="shared" si="227"/>
        <v/>
      </c>
      <c r="AF340" s="75" t="str">
        <f t="shared" si="228"/>
        <v/>
      </c>
      <c r="AG340" s="71" t="str">
        <f t="shared" si="229"/>
        <v/>
      </c>
      <c r="AH340" s="71" t="str">
        <f t="shared" si="230"/>
        <v/>
      </c>
      <c r="AI340" s="71" t="str">
        <f t="shared" si="231"/>
        <v/>
      </c>
      <c r="AJ340" s="71" t="str">
        <f t="shared" si="232"/>
        <v/>
      </c>
      <c r="AK340" s="71" t="str">
        <f t="shared" si="233"/>
        <v/>
      </c>
      <c r="AL340" s="71" t="str">
        <f t="shared" si="234"/>
        <v/>
      </c>
      <c r="AM340" s="78" t="str">
        <f t="shared" si="235"/>
        <v/>
      </c>
      <c r="AN340" s="75" t="str">
        <f t="shared" si="236"/>
        <v/>
      </c>
      <c r="AO340" s="71" t="str">
        <f t="shared" si="237"/>
        <v/>
      </c>
      <c r="AP340" s="71" t="str">
        <f t="shared" si="238"/>
        <v/>
      </c>
      <c r="AQ340" s="71" t="str">
        <f t="shared" si="239"/>
        <v/>
      </c>
      <c r="AR340" s="71" t="str">
        <f t="shared" si="240"/>
        <v/>
      </c>
      <c r="AS340" s="71" t="str">
        <f t="shared" si="241"/>
        <v/>
      </c>
      <c r="AT340" s="71" t="str">
        <f t="shared" si="242"/>
        <v/>
      </c>
      <c r="AU340" s="76" t="str">
        <f t="shared" si="243"/>
        <v/>
      </c>
      <c r="BF340" s="141">
        <v>7065</v>
      </c>
      <c r="BG340" s="142" t="s">
        <v>4162</v>
      </c>
      <c r="BH340" s="141" t="s">
        <v>478</v>
      </c>
      <c r="BI340" s="141" t="s">
        <v>176</v>
      </c>
      <c r="BJ340" s="141" t="s">
        <v>4163</v>
      </c>
      <c r="BK340" s="141" t="s">
        <v>1833</v>
      </c>
      <c r="BL340" s="141" t="s">
        <v>2796</v>
      </c>
      <c r="BM340" s="141">
        <v>48.468330000000002</v>
      </c>
      <c r="BN340" s="141">
        <v>-67.313890000000001</v>
      </c>
      <c r="BO340" s="141">
        <v>2014</v>
      </c>
      <c r="BP340" s="143" t="s">
        <v>24240</v>
      </c>
      <c r="BQ340" s="143" t="s">
        <v>26794</v>
      </c>
    </row>
    <row r="341" spans="1:69" ht="38.25" customHeight="1" x14ac:dyDescent="0.25">
      <c r="A341" s="1" t="str">
        <f t="shared" si="244"/>
        <v/>
      </c>
      <c r="B341" s="32" t="str">
        <f t="shared" si="245"/>
        <v/>
      </c>
      <c r="C341" s="25" t="str">
        <f t="shared" si="246"/>
        <v/>
      </c>
      <c r="D341" s="25" t="str">
        <f t="shared" si="247"/>
        <v/>
      </c>
      <c r="E341" s="25" t="str">
        <f t="shared" si="248"/>
        <v/>
      </c>
      <c r="F341" s="25" t="str">
        <f t="shared" si="249"/>
        <v/>
      </c>
      <c r="G341" s="108" t="str">
        <f t="shared" si="250"/>
        <v/>
      </c>
      <c r="H341" s="108" t="str">
        <f t="shared" si="251"/>
        <v/>
      </c>
      <c r="I341" s="112" t="str">
        <f t="shared" si="252"/>
        <v/>
      </c>
      <c r="J341" s="112"/>
      <c r="K341" s="112"/>
      <c r="L341" s="113"/>
      <c r="M341" s="113"/>
      <c r="N341" s="224" t="str">
        <f t="shared" si="253"/>
        <v/>
      </c>
      <c r="O341" s="225" t="str">
        <f t="shared" si="254"/>
        <v/>
      </c>
      <c r="Q341" s="6">
        <v>339</v>
      </c>
      <c r="R341" s="47" t="str">
        <f t="shared" si="217"/>
        <v>-339</v>
      </c>
      <c r="S341" s="6"/>
      <c r="T341" s="48" t="str">
        <f t="shared" si="218"/>
        <v/>
      </c>
      <c r="U341" s="49" t="str">
        <f t="shared" si="219"/>
        <v/>
      </c>
      <c r="W341" s="51"/>
      <c r="X341" s="75" t="str">
        <f t="shared" si="220"/>
        <v/>
      </c>
      <c r="Y341" s="71" t="str">
        <f t="shared" si="221"/>
        <v/>
      </c>
      <c r="Z341" s="71" t="str">
        <f t="shared" si="222"/>
        <v/>
      </c>
      <c r="AA341" s="71" t="str">
        <f t="shared" si="223"/>
        <v/>
      </c>
      <c r="AB341" s="71" t="str">
        <f t="shared" si="224"/>
        <v/>
      </c>
      <c r="AC341" s="71" t="str">
        <f t="shared" si="225"/>
        <v/>
      </c>
      <c r="AD341" s="71" t="str">
        <f t="shared" si="226"/>
        <v/>
      </c>
      <c r="AE341" s="78" t="str">
        <f t="shared" si="227"/>
        <v/>
      </c>
      <c r="AF341" s="75" t="str">
        <f t="shared" si="228"/>
        <v/>
      </c>
      <c r="AG341" s="71" t="str">
        <f t="shared" si="229"/>
        <v/>
      </c>
      <c r="AH341" s="71" t="str">
        <f t="shared" si="230"/>
        <v/>
      </c>
      <c r="AI341" s="71" t="str">
        <f t="shared" si="231"/>
        <v/>
      </c>
      <c r="AJ341" s="71" t="str">
        <f t="shared" si="232"/>
        <v/>
      </c>
      <c r="AK341" s="71" t="str">
        <f t="shared" si="233"/>
        <v/>
      </c>
      <c r="AL341" s="71" t="str">
        <f t="shared" si="234"/>
        <v/>
      </c>
      <c r="AM341" s="78" t="str">
        <f t="shared" si="235"/>
        <v/>
      </c>
      <c r="AN341" s="75" t="str">
        <f t="shared" si="236"/>
        <v/>
      </c>
      <c r="AO341" s="71" t="str">
        <f t="shared" si="237"/>
        <v/>
      </c>
      <c r="AP341" s="71" t="str">
        <f t="shared" si="238"/>
        <v/>
      </c>
      <c r="AQ341" s="71" t="str">
        <f t="shared" si="239"/>
        <v/>
      </c>
      <c r="AR341" s="71" t="str">
        <f t="shared" si="240"/>
        <v/>
      </c>
      <c r="AS341" s="71" t="str">
        <f t="shared" si="241"/>
        <v/>
      </c>
      <c r="AT341" s="71" t="str">
        <f t="shared" si="242"/>
        <v/>
      </c>
      <c r="AU341" s="76" t="str">
        <f t="shared" si="243"/>
        <v/>
      </c>
      <c r="BF341" s="141">
        <v>7025</v>
      </c>
      <c r="BG341" s="142" t="s">
        <v>4201</v>
      </c>
      <c r="BH341" s="141" t="s">
        <v>180</v>
      </c>
      <c r="BI341" s="141" t="s">
        <v>191</v>
      </c>
      <c r="BJ341" s="141" t="s">
        <v>2257</v>
      </c>
      <c r="BK341" s="141"/>
      <c r="BL341" s="141" t="s">
        <v>4202</v>
      </c>
      <c r="BM341" s="141">
        <v>48.33137</v>
      </c>
      <c r="BN341" s="141">
        <v>-67.364199999999997</v>
      </c>
      <c r="BO341" s="141">
        <v>2010</v>
      </c>
      <c r="BP341" s="143" t="s">
        <v>24249</v>
      </c>
      <c r="BQ341" s="143" t="s">
        <v>17560</v>
      </c>
    </row>
    <row r="342" spans="1:69" ht="38.25" customHeight="1" x14ac:dyDescent="0.25">
      <c r="A342" s="1" t="str">
        <f t="shared" si="244"/>
        <v/>
      </c>
      <c r="B342" s="32" t="str">
        <f t="shared" si="245"/>
        <v/>
      </c>
      <c r="C342" s="25" t="str">
        <f t="shared" si="246"/>
        <v/>
      </c>
      <c r="D342" s="25" t="str">
        <f t="shared" si="247"/>
        <v/>
      </c>
      <c r="E342" s="25" t="str">
        <f t="shared" si="248"/>
        <v/>
      </c>
      <c r="F342" s="25" t="str">
        <f t="shared" si="249"/>
        <v/>
      </c>
      <c r="G342" s="108" t="str">
        <f t="shared" si="250"/>
        <v/>
      </c>
      <c r="H342" s="108" t="str">
        <f t="shared" si="251"/>
        <v/>
      </c>
      <c r="I342" s="112" t="str">
        <f t="shared" si="252"/>
        <v/>
      </c>
      <c r="J342" s="112"/>
      <c r="K342" s="112"/>
      <c r="L342" s="113"/>
      <c r="M342" s="113"/>
      <c r="N342" s="224" t="str">
        <f t="shared" si="253"/>
        <v/>
      </c>
      <c r="O342" s="225" t="str">
        <f t="shared" si="254"/>
        <v/>
      </c>
      <c r="Q342" s="6">
        <v>340</v>
      </c>
      <c r="R342" s="47" t="str">
        <f t="shared" si="217"/>
        <v>-340</v>
      </c>
      <c r="S342" s="6"/>
      <c r="T342" s="48" t="str">
        <f t="shared" si="218"/>
        <v/>
      </c>
      <c r="U342" s="49" t="str">
        <f t="shared" si="219"/>
        <v/>
      </c>
      <c r="W342" s="51"/>
      <c r="X342" s="75" t="str">
        <f t="shared" si="220"/>
        <v/>
      </c>
      <c r="Y342" s="71" t="str">
        <f t="shared" si="221"/>
        <v/>
      </c>
      <c r="Z342" s="71" t="str">
        <f t="shared" si="222"/>
        <v/>
      </c>
      <c r="AA342" s="71" t="str">
        <f t="shared" si="223"/>
        <v/>
      </c>
      <c r="AB342" s="71" t="str">
        <f t="shared" si="224"/>
        <v/>
      </c>
      <c r="AC342" s="71" t="str">
        <f t="shared" si="225"/>
        <v/>
      </c>
      <c r="AD342" s="71" t="str">
        <f t="shared" si="226"/>
        <v/>
      </c>
      <c r="AE342" s="78" t="str">
        <f t="shared" si="227"/>
        <v/>
      </c>
      <c r="AF342" s="75" t="str">
        <f t="shared" si="228"/>
        <v/>
      </c>
      <c r="AG342" s="71" t="str">
        <f t="shared" si="229"/>
        <v/>
      </c>
      <c r="AH342" s="71" t="str">
        <f t="shared" si="230"/>
        <v/>
      </c>
      <c r="AI342" s="71" t="str">
        <f t="shared" si="231"/>
        <v/>
      </c>
      <c r="AJ342" s="71" t="str">
        <f t="shared" si="232"/>
        <v/>
      </c>
      <c r="AK342" s="71" t="str">
        <f t="shared" si="233"/>
        <v/>
      </c>
      <c r="AL342" s="71" t="str">
        <f t="shared" si="234"/>
        <v/>
      </c>
      <c r="AM342" s="78" t="str">
        <f t="shared" si="235"/>
        <v/>
      </c>
      <c r="AN342" s="75" t="str">
        <f t="shared" si="236"/>
        <v/>
      </c>
      <c r="AO342" s="71" t="str">
        <f t="shared" si="237"/>
        <v/>
      </c>
      <c r="AP342" s="71" t="str">
        <f t="shared" si="238"/>
        <v/>
      </c>
      <c r="AQ342" s="71" t="str">
        <f t="shared" si="239"/>
        <v/>
      </c>
      <c r="AR342" s="71" t="str">
        <f t="shared" si="240"/>
        <v/>
      </c>
      <c r="AS342" s="71" t="str">
        <f t="shared" si="241"/>
        <v/>
      </c>
      <c r="AT342" s="71" t="str">
        <f t="shared" si="242"/>
        <v/>
      </c>
      <c r="AU342" s="76" t="str">
        <f t="shared" si="243"/>
        <v/>
      </c>
      <c r="BF342" s="141">
        <v>7047</v>
      </c>
      <c r="BG342" s="142" t="s">
        <v>4167</v>
      </c>
      <c r="BH342" s="141" t="s">
        <v>478</v>
      </c>
      <c r="BI342" s="141" t="s">
        <v>186</v>
      </c>
      <c r="BJ342" s="141" t="s">
        <v>4168</v>
      </c>
      <c r="BK342" s="141" t="s">
        <v>1662</v>
      </c>
      <c r="BL342" s="141" t="s">
        <v>4166</v>
      </c>
      <c r="BM342" s="141">
        <v>48.47533</v>
      </c>
      <c r="BN342" s="141">
        <v>-67.439840000000004</v>
      </c>
      <c r="BO342" s="141">
        <v>1971</v>
      </c>
      <c r="BP342" s="143" t="s">
        <v>24241</v>
      </c>
      <c r="BQ342" s="143" t="s">
        <v>17560</v>
      </c>
    </row>
    <row r="343" spans="1:69" ht="38.25" customHeight="1" x14ac:dyDescent="0.25">
      <c r="A343" s="1" t="str">
        <f t="shared" si="244"/>
        <v/>
      </c>
      <c r="B343" s="32" t="str">
        <f t="shared" si="245"/>
        <v/>
      </c>
      <c r="C343" s="25" t="str">
        <f t="shared" si="246"/>
        <v/>
      </c>
      <c r="D343" s="25" t="str">
        <f t="shared" si="247"/>
        <v/>
      </c>
      <c r="E343" s="25" t="str">
        <f t="shared" si="248"/>
        <v/>
      </c>
      <c r="F343" s="25" t="str">
        <f t="shared" si="249"/>
        <v/>
      </c>
      <c r="G343" s="108" t="str">
        <f t="shared" si="250"/>
        <v/>
      </c>
      <c r="H343" s="108" t="str">
        <f t="shared" si="251"/>
        <v/>
      </c>
      <c r="I343" s="112" t="str">
        <f t="shared" si="252"/>
        <v/>
      </c>
      <c r="J343" s="112"/>
      <c r="K343" s="112"/>
      <c r="L343" s="113"/>
      <c r="M343" s="113"/>
      <c r="N343" s="224" t="str">
        <f t="shared" si="253"/>
        <v/>
      </c>
      <c r="O343" s="225" t="str">
        <f t="shared" si="254"/>
        <v/>
      </c>
      <c r="Q343" s="6">
        <v>341</v>
      </c>
      <c r="R343" s="47" t="str">
        <f t="shared" si="217"/>
        <v>-341</v>
      </c>
      <c r="S343" s="6"/>
      <c r="T343" s="48" t="str">
        <f t="shared" si="218"/>
        <v/>
      </c>
      <c r="U343" s="49" t="str">
        <f t="shared" si="219"/>
        <v/>
      </c>
      <c r="W343" s="51"/>
      <c r="X343" s="75" t="str">
        <f t="shared" si="220"/>
        <v/>
      </c>
      <c r="Y343" s="71" t="str">
        <f t="shared" si="221"/>
        <v/>
      </c>
      <c r="Z343" s="71" t="str">
        <f t="shared" si="222"/>
        <v/>
      </c>
      <c r="AA343" s="71" t="str">
        <f t="shared" si="223"/>
        <v/>
      </c>
      <c r="AB343" s="71" t="str">
        <f t="shared" si="224"/>
        <v/>
      </c>
      <c r="AC343" s="71" t="str">
        <f t="shared" si="225"/>
        <v/>
      </c>
      <c r="AD343" s="71" t="str">
        <f t="shared" si="226"/>
        <v/>
      </c>
      <c r="AE343" s="78" t="str">
        <f t="shared" si="227"/>
        <v/>
      </c>
      <c r="AF343" s="75" t="str">
        <f t="shared" si="228"/>
        <v/>
      </c>
      <c r="AG343" s="71" t="str">
        <f t="shared" si="229"/>
        <v/>
      </c>
      <c r="AH343" s="71" t="str">
        <f t="shared" si="230"/>
        <v/>
      </c>
      <c r="AI343" s="71" t="str">
        <f t="shared" si="231"/>
        <v/>
      </c>
      <c r="AJ343" s="71" t="str">
        <f t="shared" si="232"/>
        <v/>
      </c>
      <c r="AK343" s="71" t="str">
        <f t="shared" si="233"/>
        <v/>
      </c>
      <c r="AL343" s="71" t="str">
        <f t="shared" si="234"/>
        <v/>
      </c>
      <c r="AM343" s="78" t="str">
        <f t="shared" si="235"/>
        <v/>
      </c>
      <c r="AN343" s="75" t="str">
        <f t="shared" si="236"/>
        <v/>
      </c>
      <c r="AO343" s="71" t="str">
        <f t="shared" si="237"/>
        <v/>
      </c>
      <c r="AP343" s="71" t="str">
        <f t="shared" si="238"/>
        <v/>
      </c>
      <c r="AQ343" s="71" t="str">
        <f t="shared" si="239"/>
        <v/>
      </c>
      <c r="AR343" s="71" t="str">
        <f t="shared" si="240"/>
        <v/>
      </c>
      <c r="AS343" s="71" t="str">
        <f t="shared" si="241"/>
        <v/>
      </c>
      <c r="AT343" s="71" t="str">
        <f t="shared" si="242"/>
        <v/>
      </c>
      <c r="AU343" s="76" t="str">
        <f t="shared" si="243"/>
        <v/>
      </c>
      <c r="BF343" s="141">
        <v>7047</v>
      </c>
      <c r="BG343" s="142" t="s">
        <v>4169</v>
      </c>
      <c r="BH343" s="141" t="s">
        <v>478</v>
      </c>
      <c r="BI343" s="141" t="s">
        <v>186</v>
      </c>
      <c r="BJ343" s="141" t="s">
        <v>4170</v>
      </c>
      <c r="BK343" s="141" t="s">
        <v>468</v>
      </c>
      <c r="BL343" s="141" t="s">
        <v>4171</v>
      </c>
      <c r="BM343" s="141">
        <v>48.473039999999997</v>
      </c>
      <c r="BN343" s="141">
        <v>-67.434430000000006</v>
      </c>
      <c r="BO343" s="141">
        <v>1998</v>
      </c>
      <c r="BP343" s="143" t="s">
        <v>24242</v>
      </c>
      <c r="BQ343" s="143" t="s">
        <v>17560</v>
      </c>
    </row>
    <row r="344" spans="1:69" ht="38.25" customHeight="1" x14ac:dyDescent="0.25">
      <c r="A344" s="1" t="str">
        <f t="shared" si="244"/>
        <v/>
      </c>
      <c r="B344" s="32" t="str">
        <f t="shared" si="245"/>
        <v/>
      </c>
      <c r="C344" s="25" t="str">
        <f t="shared" si="246"/>
        <v/>
      </c>
      <c r="D344" s="25" t="str">
        <f t="shared" si="247"/>
        <v/>
      </c>
      <c r="E344" s="25" t="str">
        <f t="shared" si="248"/>
        <v/>
      </c>
      <c r="F344" s="25" t="str">
        <f t="shared" si="249"/>
        <v/>
      </c>
      <c r="G344" s="108" t="str">
        <f t="shared" si="250"/>
        <v/>
      </c>
      <c r="H344" s="108" t="str">
        <f t="shared" si="251"/>
        <v/>
      </c>
      <c r="I344" s="112" t="str">
        <f t="shared" si="252"/>
        <v/>
      </c>
      <c r="J344" s="112"/>
      <c r="K344" s="112"/>
      <c r="L344" s="113"/>
      <c r="M344" s="113"/>
      <c r="N344" s="224" t="str">
        <f t="shared" si="253"/>
        <v/>
      </c>
      <c r="O344" s="225" t="str">
        <f t="shared" si="254"/>
        <v/>
      </c>
      <c r="Q344" s="6">
        <v>342</v>
      </c>
      <c r="R344" s="47" t="str">
        <f t="shared" si="217"/>
        <v>-342</v>
      </c>
      <c r="S344" s="6"/>
      <c r="T344" s="48" t="str">
        <f t="shared" si="218"/>
        <v/>
      </c>
      <c r="U344" s="49" t="str">
        <f t="shared" si="219"/>
        <v/>
      </c>
      <c r="W344" s="51"/>
      <c r="X344" s="75" t="str">
        <f t="shared" si="220"/>
        <v/>
      </c>
      <c r="Y344" s="71" t="str">
        <f t="shared" si="221"/>
        <v/>
      </c>
      <c r="Z344" s="71" t="str">
        <f t="shared" si="222"/>
        <v/>
      </c>
      <c r="AA344" s="71" t="str">
        <f t="shared" si="223"/>
        <v/>
      </c>
      <c r="AB344" s="71" t="str">
        <f t="shared" si="224"/>
        <v/>
      </c>
      <c r="AC344" s="71" t="str">
        <f t="shared" si="225"/>
        <v/>
      </c>
      <c r="AD344" s="71" t="str">
        <f t="shared" si="226"/>
        <v/>
      </c>
      <c r="AE344" s="78" t="str">
        <f t="shared" si="227"/>
        <v/>
      </c>
      <c r="AF344" s="75" t="str">
        <f t="shared" si="228"/>
        <v/>
      </c>
      <c r="AG344" s="71" t="str">
        <f t="shared" si="229"/>
        <v/>
      </c>
      <c r="AH344" s="71" t="str">
        <f t="shared" si="230"/>
        <v/>
      </c>
      <c r="AI344" s="71" t="str">
        <f t="shared" si="231"/>
        <v/>
      </c>
      <c r="AJ344" s="71" t="str">
        <f t="shared" si="232"/>
        <v/>
      </c>
      <c r="AK344" s="71" t="str">
        <f t="shared" si="233"/>
        <v/>
      </c>
      <c r="AL344" s="71" t="str">
        <f t="shared" si="234"/>
        <v/>
      </c>
      <c r="AM344" s="78" t="str">
        <f t="shared" si="235"/>
        <v/>
      </c>
      <c r="AN344" s="75" t="str">
        <f t="shared" si="236"/>
        <v/>
      </c>
      <c r="AO344" s="71" t="str">
        <f t="shared" si="237"/>
        <v/>
      </c>
      <c r="AP344" s="71" t="str">
        <f t="shared" si="238"/>
        <v/>
      </c>
      <c r="AQ344" s="71" t="str">
        <f t="shared" si="239"/>
        <v/>
      </c>
      <c r="AR344" s="71" t="str">
        <f t="shared" si="240"/>
        <v/>
      </c>
      <c r="AS344" s="71" t="str">
        <f t="shared" si="241"/>
        <v/>
      </c>
      <c r="AT344" s="71" t="str">
        <f t="shared" si="242"/>
        <v/>
      </c>
      <c r="AU344" s="76" t="str">
        <f t="shared" si="243"/>
        <v/>
      </c>
      <c r="BF344" s="141">
        <v>7057</v>
      </c>
      <c r="BG344" s="142" t="s">
        <v>4156</v>
      </c>
      <c r="BH344" s="141" t="s">
        <v>180</v>
      </c>
      <c r="BI344" s="141" t="s">
        <v>178</v>
      </c>
      <c r="BJ344" s="141"/>
      <c r="BK344" s="141" t="s">
        <v>4157</v>
      </c>
      <c r="BL344" s="141" t="s">
        <v>3868</v>
      </c>
      <c r="BM344" s="141">
        <v>48.412790000000001</v>
      </c>
      <c r="BN344" s="141">
        <v>-67.319890000000001</v>
      </c>
      <c r="BO344" s="141">
        <v>1994</v>
      </c>
      <c r="BP344" s="143" t="s">
        <v>24239</v>
      </c>
      <c r="BQ344" s="143" t="s">
        <v>17560</v>
      </c>
    </row>
    <row r="345" spans="1:69" ht="38.25" customHeight="1" x14ac:dyDescent="0.25">
      <c r="A345" s="1" t="str">
        <f t="shared" si="244"/>
        <v/>
      </c>
      <c r="B345" s="32" t="str">
        <f t="shared" si="245"/>
        <v/>
      </c>
      <c r="C345" s="25" t="str">
        <f t="shared" si="246"/>
        <v/>
      </c>
      <c r="D345" s="25" t="str">
        <f t="shared" si="247"/>
        <v/>
      </c>
      <c r="E345" s="25" t="str">
        <f t="shared" si="248"/>
        <v/>
      </c>
      <c r="F345" s="25" t="str">
        <f t="shared" si="249"/>
        <v/>
      </c>
      <c r="G345" s="108" t="str">
        <f t="shared" si="250"/>
        <v/>
      </c>
      <c r="H345" s="108" t="str">
        <f t="shared" si="251"/>
        <v/>
      </c>
      <c r="I345" s="112" t="str">
        <f t="shared" si="252"/>
        <v/>
      </c>
      <c r="J345" s="112"/>
      <c r="K345" s="112"/>
      <c r="L345" s="113"/>
      <c r="M345" s="113"/>
      <c r="N345" s="224" t="str">
        <f t="shared" si="253"/>
        <v/>
      </c>
      <c r="O345" s="225" t="str">
        <f t="shared" si="254"/>
        <v/>
      </c>
      <c r="Q345" s="6">
        <v>343</v>
      </c>
      <c r="R345" s="47" t="str">
        <f t="shared" si="217"/>
        <v>-343</v>
      </c>
      <c r="S345" s="6"/>
      <c r="T345" s="48" t="str">
        <f t="shared" si="218"/>
        <v/>
      </c>
      <c r="U345" s="49" t="str">
        <f t="shared" si="219"/>
        <v/>
      </c>
      <c r="W345" s="51"/>
      <c r="X345" s="75" t="str">
        <f t="shared" si="220"/>
        <v/>
      </c>
      <c r="Y345" s="71" t="str">
        <f t="shared" si="221"/>
        <v/>
      </c>
      <c r="Z345" s="71" t="str">
        <f t="shared" si="222"/>
        <v/>
      </c>
      <c r="AA345" s="71" t="str">
        <f t="shared" si="223"/>
        <v/>
      </c>
      <c r="AB345" s="71" t="str">
        <f t="shared" si="224"/>
        <v/>
      </c>
      <c r="AC345" s="71" t="str">
        <f t="shared" si="225"/>
        <v/>
      </c>
      <c r="AD345" s="71" t="str">
        <f t="shared" si="226"/>
        <v/>
      </c>
      <c r="AE345" s="78" t="str">
        <f t="shared" si="227"/>
        <v/>
      </c>
      <c r="AF345" s="75" t="str">
        <f t="shared" si="228"/>
        <v/>
      </c>
      <c r="AG345" s="71" t="str">
        <f t="shared" si="229"/>
        <v/>
      </c>
      <c r="AH345" s="71" t="str">
        <f t="shared" si="230"/>
        <v/>
      </c>
      <c r="AI345" s="71" t="str">
        <f t="shared" si="231"/>
        <v/>
      </c>
      <c r="AJ345" s="71" t="str">
        <f t="shared" si="232"/>
        <v/>
      </c>
      <c r="AK345" s="71" t="str">
        <f t="shared" si="233"/>
        <v/>
      </c>
      <c r="AL345" s="71" t="str">
        <f t="shared" si="234"/>
        <v/>
      </c>
      <c r="AM345" s="78" t="str">
        <f t="shared" si="235"/>
        <v/>
      </c>
      <c r="AN345" s="75" t="str">
        <f t="shared" si="236"/>
        <v/>
      </c>
      <c r="AO345" s="71" t="str">
        <f t="shared" si="237"/>
        <v/>
      </c>
      <c r="AP345" s="71" t="str">
        <f t="shared" si="238"/>
        <v/>
      </c>
      <c r="AQ345" s="71" t="str">
        <f t="shared" si="239"/>
        <v/>
      </c>
      <c r="AR345" s="71" t="str">
        <f t="shared" si="240"/>
        <v/>
      </c>
      <c r="AS345" s="71" t="str">
        <f t="shared" si="241"/>
        <v/>
      </c>
      <c r="AT345" s="71" t="str">
        <f t="shared" si="242"/>
        <v/>
      </c>
      <c r="AU345" s="76" t="str">
        <f t="shared" si="243"/>
        <v/>
      </c>
      <c r="BF345" s="141">
        <v>7057</v>
      </c>
      <c r="BG345" s="142" t="s">
        <v>4158</v>
      </c>
      <c r="BH345" s="141" t="s">
        <v>180</v>
      </c>
      <c r="BI345" s="141" t="s">
        <v>190</v>
      </c>
      <c r="BJ345" s="141"/>
      <c r="BK345" s="141" t="s">
        <v>4157</v>
      </c>
      <c r="BL345" s="141" t="s">
        <v>3868</v>
      </c>
      <c r="BM345" s="141">
        <v>48.412790000000001</v>
      </c>
      <c r="BN345" s="141">
        <v>-67.319890000000001</v>
      </c>
      <c r="BO345" s="141">
        <v>1994</v>
      </c>
      <c r="BP345" s="143" t="s">
        <v>27660</v>
      </c>
      <c r="BQ345" s="143" t="s">
        <v>17560</v>
      </c>
    </row>
    <row r="346" spans="1:69" ht="38.25" customHeight="1" x14ac:dyDescent="0.25">
      <c r="A346" s="1" t="str">
        <f t="shared" si="244"/>
        <v/>
      </c>
      <c r="B346" s="32" t="str">
        <f t="shared" si="245"/>
        <v/>
      </c>
      <c r="C346" s="25" t="str">
        <f t="shared" si="246"/>
        <v/>
      </c>
      <c r="D346" s="25" t="str">
        <f t="shared" si="247"/>
        <v/>
      </c>
      <c r="E346" s="25" t="str">
        <f t="shared" si="248"/>
        <v/>
      </c>
      <c r="F346" s="25" t="str">
        <f t="shared" si="249"/>
        <v/>
      </c>
      <c r="G346" s="108" t="str">
        <f t="shared" si="250"/>
        <v/>
      </c>
      <c r="H346" s="108" t="str">
        <f t="shared" si="251"/>
        <v/>
      </c>
      <c r="I346" s="112" t="str">
        <f t="shared" si="252"/>
        <v/>
      </c>
      <c r="J346" s="112"/>
      <c r="K346" s="112"/>
      <c r="L346" s="113"/>
      <c r="M346" s="113"/>
      <c r="N346" s="224" t="str">
        <f t="shared" si="253"/>
        <v/>
      </c>
      <c r="O346" s="225" t="str">
        <f t="shared" si="254"/>
        <v/>
      </c>
      <c r="Q346" s="6">
        <v>344</v>
      </c>
      <c r="R346" s="47" t="str">
        <f t="shared" si="217"/>
        <v>-344</v>
      </c>
      <c r="S346" s="6"/>
      <c r="T346" s="48" t="str">
        <f t="shared" si="218"/>
        <v/>
      </c>
      <c r="U346" s="49" t="str">
        <f t="shared" si="219"/>
        <v/>
      </c>
      <c r="W346" s="51"/>
      <c r="X346" s="75" t="str">
        <f t="shared" si="220"/>
        <v/>
      </c>
      <c r="Y346" s="71" t="str">
        <f t="shared" si="221"/>
        <v/>
      </c>
      <c r="Z346" s="71" t="str">
        <f t="shared" si="222"/>
        <v/>
      </c>
      <c r="AA346" s="71" t="str">
        <f t="shared" si="223"/>
        <v/>
      </c>
      <c r="AB346" s="71" t="str">
        <f t="shared" si="224"/>
        <v/>
      </c>
      <c r="AC346" s="71" t="str">
        <f t="shared" si="225"/>
        <v/>
      </c>
      <c r="AD346" s="71" t="str">
        <f t="shared" si="226"/>
        <v/>
      </c>
      <c r="AE346" s="78" t="str">
        <f t="shared" si="227"/>
        <v/>
      </c>
      <c r="AF346" s="75" t="str">
        <f t="shared" si="228"/>
        <v/>
      </c>
      <c r="AG346" s="71" t="str">
        <f t="shared" si="229"/>
        <v/>
      </c>
      <c r="AH346" s="71" t="str">
        <f t="shared" si="230"/>
        <v/>
      </c>
      <c r="AI346" s="71" t="str">
        <f t="shared" si="231"/>
        <v/>
      </c>
      <c r="AJ346" s="71" t="str">
        <f t="shared" si="232"/>
        <v/>
      </c>
      <c r="AK346" s="71" t="str">
        <f t="shared" si="233"/>
        <v/>
      </c>
      <c r="AL346" s="71" t="str">
        <f t="shared" si="234"/>
        <v/>
      </c>
      <c r="AM346" s="78" t="str">
        <f t="shared" si="235"/>
        <v/>
      </c>
      <c r="AN346" s="75" t="str">
        <f t="shared" si="236"/>
        <v/>
      </c>
      <c r="AO346" s="71" t="str">
        <f t="shared" si="237"/>
        <v/>
      </c>
      <c r="AP346" s="71" t="str">
        <f t="shared" si="238"/>
        <v/>
      </c>
      <c r="AQ346" s="71" t="str">
        <f t="shared" si="239"/>
        <v/>
      </c>
      <c r="AR346" s="71" t="str">
        <f t="shared" si="240"/>
        <v/>
      </c>
      <c r="AS346" s="71" t="str">
        <f t="shared" si="241"/>
        <v/>
      </c>
      <c r="AT346" s="71" t="str">
        <f t="shared" si="242"/>
        <v/>
      </c>
      <c r="AU346" s="76" t="str">
        <f t="shared" si="243"/>
        <v/>
      </c>
      <c r="BF346" s="141">
        <v>7057</v>
      </c>
      <c r="BG346" s="142" t="s">
        <v>4159</v>
      </c>
      <c r="BH346" s="141" t="s">
        <v>478</v>
      </c>
      <c r="BI346" s="141" t="s">
        <v>186</v>
      </c>
      <c r="BJ346" s="141"/>
      <c r="BK346" s="141" t="s">
        <v>4160</v>
      </c>
      <c r="BL346" s="141" t="s">
        <v>4161</v>
      </c>
      <c r="BM346" s="141">
        <v>48.418939999999999</v>
      </c>
      <c r="BN346" s="141">
        <v>-67.347229999999996</v>
      </c>
      <c r="BO346" s="141">
        <v>1997</v>
      </c>
      <c r="BP346" s="143" t="s">
        <v>5478</v>
      </c>
      <c r="BQ346" s="143" t="s">
        <v>17560</v>
      </c>
    </row>
    <row r="347" spans="1:69" ht="38.25" customHeight="1" x14ac:dyDescent="0.25">
      <c r="A347" s="1" t="str">
        <f t="shared" si="244"/>
        <v/>
      </c>
      <c r="B347" s="32" t="str">
        <f t="shared" si="245"/>
        <v/>
      </c>
      <c r="C347" s="25" t="str">
        <f t="shared" si="246"/>
        <v/>
      </c>
      <c r="D347" s="25" t="str">
        <f t="shared" si="247"/>
        <v/>
      </c>
      <c r="E347" s="25" t="str">
        <f t="shared" si="248"/>
        <v/>
      </c>
      <c r="F347" s="25" t="str">
        <f t="shared" si="249"/>
        <v/>
      </c>
      <c r="G347" s="108" t="str">
        <f t="shared" si="250"/>
        <v/>
      </c>
      <c r="H347" s="108" t="str">
        <f t="shared" si="251"/>
        <v/>
      </c>
      <c r="I347" s="112" t="str">
        <f t="shared" si="252"/>
        <v/>
      </c>
      <c r="J347" s="112"/>
      <c r="K347" s="112"/>
      <c r="L347" s="113"/>
      <c r="M347" s="113"/>
      <c r="N347" s="224" t="str">
        <f t="shared" si="253"/>
        <v/>
      </c>
      <c r="O347" s="225" t="str">
        <f t="shared" si="254"/>
        <v/>
      </c>
      <c r="Q347" s="6">
        <v>345</v>
      </c>
      <c r="R347" s="47" t="str">
        <f t="shared" si="217"/>
        <v>-345</v>
      </c>
      <c r="S347" s="6"/>
      <c r="T347" s="48" t="str">
        <f t="shared" si="218"/>
        <v/>
      </c>
      <c r="U347" s="49" t="str">
        <f t="shared" si="219"/>
        <v/>
      </c>
      <c r="W347" s="51"/>
      <c r="X347" s="75" t="str">
        <f t="shared" si="220"/>
        <v/>
      </c>
      <c r="Y347" s="71" t="str">
        <f t="shared" si="221"/>
        <v/>
      </c>
      <c r="Z347" s="71" t="str">
        <f t="shared" si="222"/>
        <v/>
      </c>
      <c r="AA347" s="71" t="str">
        <f t="shared" si="223"/>
        <v/>
      </c>
      <c r="AB347" s="71" t="str">
        <f t="shared" si="224"/>
        <v/>
      </c>
      <c r="AC347" s="71" t="str">
        <f t="shared" si="225"/>
        <v/>
      </c>
      <c r="AD347" s="71" t="str">
        <f t="shared" si="226"/>
        <v/>
      </c>
      <c r="AE347" s="78" t="str">
        <f t="shared" si="227"/>
        <v/>
      </c>
      <c r="AF347" s="75" t="str">
        <f t="shared" si="228"/>
        <v/>
      </c>
      <c r="AG347" s="71" t="str">
        <f t="shared" si="229"/>
        <v/>
      </c>
      <c r="AH347" s="71" t="str">
        <f t="shared" si="230"/>
        <v/>
      </c>
      <c r="AI347" s="71" t="str">
        <f t="shared" si="231"/>
        <v/>
      </c>
      <c r="AJ347" s="71" t="str">
        <f t="shared" si="232"/>
        <v/>
      </c>
      <c r="AK347" s="71" t="str">
        <f t="shared" si="233"/>
        <v/>
      </c>
      <c r="AL347" s="71" t="str">
        <f t="shared" si="234"/>
        <v/>
      </c>
      <c r="AM347" s="78" t="str">
        <f t="shared" si="235"/>
        <v/>
      </c>
      <c r="AN347" s="75" t="str">
        <f t="shared" si="236"/>
        <v/>
      </c>
      <c r="AO347" s="71" t="str">
        <f t="shared" si="237"/>
        <v/>
      </c>
      <c r="AP347" s="71" t="str">
        <f t="shared" si="238"/>
        <v/>
      </c>
      <c r="AQ347" s="71" t="str">
        <f t="shared" si="239"/>
        <v/>
      </c>
      <c r="AR347" s="71" t="str">
        <f t="shared" si="240"/>
        <v/>
      </c>
      <c r="AS347" s="71" t="str">
        <f t="shared" si="241"/>
        <v/>
      </c>
      <c r="AT347" s="71" t="str">
        <f t="shared" si="242"/>
        <v/>
      </c>
      <c r="AU347" s="76" t="str">
        <f t="shared" si="243"/>
        <v/>
      </c>
      <c r="BF347" s="141">
        <v>7025</v>
      </c>
      <c r="BG347" s="142" t="s">
        <v>4203</v>
      </c>
      <c r="BH347" s="141" t="s">
        <v>180</v>
      </c>
      <c r="BI347" s="141" t="s">
        <v>178</v>
      </c>
      <c r="BJ347" s="141" t="s">
        <v>4204</v>
      </c>
      <c r="BK347" s="141"/>
      <c r="BL347" s="141" t="s">
        <v>4202</v>
      </c>
      <c r="BM347" s="141">
        <v>48.33137</v>
      </c>
      <c r="BN347" s="141">
        <v>-67.364199999999997</v>
      </c>
      <c r="BO347" s="141">
        <v>2010</v>
      </c>
      <c r="BP347" s="143" t="s">
        <v>24250</v>
      </c>
      <c r="BQ347" s="143" t="s">
        <v>17560</v>
      </c>
    </row>
    <row r="348" spans="1:69" ht="38.25" customHeight="1" x14ac:dyDescent="0.25">
      <c r="A348" s="1" t="str">
        <f t="shared" si="244"/>
        <v/>
      </c>
      <c r="B348" s="32" t="str">
        <f t="shared" si="245"/>
        <v/>
      </c>
      <c r="C348" s="25" t="str">
        <f t="shared" si="246"/>
        <v/>
      </c>
      <c r="D348" s="25" t="str">
        <f t="shared" si="247"/>
        <v/>
      </c>
      <c r="E348" s="25" t="str">
        <f t="shared" si="248"/>
        <v/>
      </c>
      <c r="F348" s="25" t="str">
        <f t="shared" si="249"/>
        <v/>
      </c>
      <c r="G348" s="108" t="str">
        <f t="shared" si="250"/>
        <v/>
      </c>
      <c r="H348" s="108" t="str">
        <f t="shared" si="251"/>
        <v/>
      </c>
      <c r="I348" s="112" t="str">
        <f t="shared" si="252"/>
        <v/>
      </c>
      <c r="J348" s="112"/>
      <c r="K348" s="112"/>
      <c r="L348" s="113"/>
      <c r="M348" s="113"/>
      <c r="N348" s="224" t="str">
        <f t="shared" si="253"/>
        <v/>
      </c>
      <c r="O348" s="225" t="str">
        <f t="shared" si="254"/>
        <v/>
      </c>
      <c r="Q348" s="6">
        <v>346</v>
      </c>
      <c r="R348" s="47" t="str">
        <f t="shared" si="217"/>
        <v>-346</v>
      </c>
      <c r="S348" s="6"/>
      <c r="T348" s="48" t="str">
        <f t="shared" si="218"/>
        <v/>
      </c>
      <c r="U348" s="49" t="str">
        <f t="shared" si="219"/>
        <v/>
      </c>
      <c r="W348" s="51"/>
      <c r="X348" s="75" t="str">
        <f t="shared" si="220"/>
        <v/>
      </c>
      <c r="Y348" s="71" t="str">
        <f t="shared" si="221"/>
        <v/>
      </c>
      <c r="Z348" s="71" t="str">
        <f t="shared" si="222"/>
        <v/>
      </c>
      <c r="AA348" s="71" t="str">
        <f t="shared" si="223"/>
        <v/>
      </c>
      <c r="AB348" s="71" t="str">
        <f t="shared" si="224"/>
        <v/>
      </c>
      <c r="AC348" s="71" t="str">
        <f t="shared" si="225"/>
        <v/>
      </c>
      <c r="AD348" s="71" t="str">
        <f t="shared" si="226"/>
        <v/>
      </c>
      <c r="AE348" s="78" t="str">
        <f t="shared" si="227"/>
        <v/>
      </c>
      <c r="AF348" s="75" t="str">
        <f t="shared" si="228"/>
        <v/>
      </c>
      <c r="AG348" s="71" t="str">
        <f t="shared" si="229"/>
        <v/>
      </c>
      <c r="AH348" s="71" t="str">
        <f t="shared" si="230"/>
        <v/>
      </c>
      <c r="AI348" s="71" t="str">
        <f t="shared" si="231"/>
        <v/>
      </c>
      <c r="AJ348" s="71" t="str">
        <f t="shared" si="232"/>
        <v/>
      </c>
      <c r="AK348" s="71" t="str">
        <f t="shared" si="233"/>
        <v/>
      </c>
      <c r="AL348" s="71" t="str">
        <f t="shared" si="234"/>
        <v/>
      </c>
      <c r="AM348" s="78" t="str">
        <f t="shared" si="235"/>
        <v/>
      </c>
      <c r="AN348" s="75" t="str">
        <f t="shared" si="236"/>
        <v/>
      </c>
      <c r="AO348" s="71" t="str">
        <f t="shared" si="237"/>
        <v/>
      </c>
      <c r="AP348" s="71" t="str">
        <f t="shared" si="238"/>
        <v/>
      </c>
      <c r="AQ348" s="71" t="str">
        <f t="shared" si="239"/>
        <v/>
      </c>
      <c r="AR348" s="71" t="str">
        <f t="shared" si="240"/>
        <v/>
      </c>
      <c r="AS348" s="71" t="str">
        <f t="shared" si="241"/>
        <v/>
      </c>
      <c r="AT348" s="71" t="str">
        <f t="shared" si="242"/>
        <v/>
      </c>
      <c r="AU348" s="76" t="str">
        <f t="shared" si="243"/>
        <v/>
      </c>
      <c r="BF348" s="141">
        <v>7047</v>
      </c>
      <c r="BG348" s="142" t="s">
        <v>4172</v>
      </c>
      <c r="BH348" s="141" t="s">
        <v>478</v>
      </c>
      <c r="BI348" s="141" t="s">
        <v>186</v>
      </c>
      <c r="BJ348" s="141" t="s">
        <v>4173</v>
      </c>
      <c r="BK348" s="141" t="s">
        <v>4174</v>
      </c>
      <c r="BL348" s="141" t="s">
        <v>4166</v>
      </c>
      <c r="BM348" s="141">
        <v>48.472369999999998</v>
      </c>
      <c r="BN348" s="141">
        <v>-67.435429999999997</v>
      </c>
      <c r="BO348" s="141">
        <v>1998</v>
      </c>
      <c r="BP348" s="143" t="s">
        <v>24242</v>
      </c>
      <c r="BQ348" s="143" t="s">
        <v>17560</v>
      </c>
    </row>
    <row r="349" spans="1:69" ht="38.25" customHeight="1" x14ac:dyDescent="0.25">
      <c r="A349" s="1" t="str">
        <f t="shared" si="244"/>
        <v/>
      </c>
      <c r="B349" s="32" t="str">
        <f t="shared" si="245"/>
        <v/>
      </c>
      <c r="C349" s="25" t="str">
        <f t="shared" si="246"/>
        <v/>
      </c>
      <c r="D349" s="25" t="str">
        <f t="shared" si="247"/>
        <v/>
      </c>
      <c r="E349" s="25" t="str">
        <f t="shared" si="248"/>
        <v/>
      </c>
      <c r="F349" s="25" t="str">
        <f t="shared" si="249"/>
        <v/>
      </c>
      <c r="G349" s="108" t="str">
        <f t="shared" si="250"/>
        <v/>
      </c>
      <c r="H349" s="108" t="str">
        <f t="shared" si="251"/>
        <v/>
      </c>
      <c r="I349" s="112" t="str">
        <f t="shared" si="252"/>
        <v/>
      </c>
      <c r="J349" s="112"/>
      <c r="K349" s="112"/>
      <c r="L349" s="113"/>
      <c r="M349" s="113"/>
      <c r="N349" s="224" t="str">
        <f t="shared" si="253"/>
        <v/>
      </c>
      <c r="O349" s="225" t="str">
        <f t="shared" si="254"/>
        <v/>
      </c>
      <c r="Q349" s="6">
        <v>347</v>
      </c>
      <c r="R349" s="47" t="str">
        <f t="shared" si="217"/>
        <v>-347</v>
      </c>
      <c r="S349" s="6"/>
      <c r="T349" s="48" t="str">
        <f t="shared" si="218"/>
        <v/>
      </c>
      <c r="U349" s="49" t="str">
        <f t="shared" si="219"/>
        <v/>
      </c>
      <c r="W349" s="51"/>
      <c r="X349" s="75" t="str">
        <f t="shared" si="220"/>
        <v/>
      </c>
      <c r="Y349" s="71" t="str">
        <f t="shared" si="221"/>
        <v/>
      </c>
      <c r="Z349" s="71" t="str">
        <f t="shared" si="222"/>
        <v/>
      </c>
      <c r="AA349" s="71" t="str">
        <f t="shared" si="223"/>
        <v/>
      </c>
      <c r="AB349" s="71" t="str">
        <f t="shared" si="224"/>
        <v/>
      </c>
      <c r="AC349" s="71" t="str">
        <f t="shared" si="225"/>
        <v/>
      </c>
      <c r="AD349" s="71" t="str">
        <f t="shared" si="226"/>
        <v/>
      </c>
      <c r="AE349" s="78" t="str">
        <f t="shared" si="227"/>
        <v/>
      </c>
      <c r="AF349" s="75" t="str">
        <f t="shared" si="228"/>
        <v/>
      </c>
      <c r="AG349" s="71" t="str">
        <f t="shared" si="229"/>
        <v/>
      </c>
      <c r="AH349" s="71" t="str">
        <f t="shared" si="230"/>
        <v/>
      </c>
      <c r="AI349" s="71" t="str">
        <f t="shared" si="231"/>
        <v/>
      </c>
      <c r="AJ349" s="71" t="str">
        <f t="shared" si="232"/>
        <v/>
      </c>
      <c r="AK349" s="71" t="str">
        <f t="shared" si="233"/>
        <v/>
      </c>
      <c r="AL349" s="71" t="str">
        <f t="shared" si="234"/>
        <v/>
      </c>
      <c r="AM349" s="78" t="str">
        <f t="shared" si="235"/>
        <v/>
      </c>
      <c r="AN349" s="75" t="str">
        <f t="shared" si="236"/>
        <v/>
      </c>
      <c r="AO349" s="71" t="str">
        <f t="shared" si="237"/>
        <v/>
      </c>
      <c r="AP349" s="71" t="str">
        <f t="shared" si="238"/>
        <v/>
      </c>
      <c r="AQ349" s="71" t="str">
        <f t="shared" si="239"/>
        <v/>
      </c>
      <c r="AR349" s="71" t="str">
        <f t="shared" si="240"/>
        <v/>
      </c>
      <c r="AS349" s="71" t="str">
        <f t="shared" si="241"/>
        <v/>
      </c>
      <c r="AT349" s="71" t="str">
        <f t="shared" si="242"/>
        <v/>
      </c>
      <c r="AU349" s="76" t="str">
        <f t="shared" si="243"/>
        <v/>
      </c>
      <c r="BF349" s="141">
        <v>7047</v>
      </c>
      <c r="BG349" s="142" t="s">
        <v>4175</v>
      </c>
      <c r="BH349" s="141" t="s">
        <v>478</v>
      </c>
      <c r="BI349" s="141" t="s">
        <v>186</v>
      </c>
      <c r="BJ349" s="141"/>
      <c r="BK349" s="141" t="s">
        <v>3503</v>
      </c>
      <c r="BL349" s="141" t="s">
        <v>4176</v>
      </c>
      <c r="BM349" s="141">
        <v>48.471710000000002</v>
      </c>
      <c r="BN349" s="141">
        <v>-67.425110000000004</v>
      </c>
      <c r="BO349" s="141">
        <v>1980</v>
      </c>
      <c r="BP349" s="143" t="s">
        <v>24243</v>
      </c>
      <c r="BQ349" s="143" t="s">
        <v>17560</v>
      </c>
    </row>
    <row r="350" spans="1:69" ht="38.25" customHeight="1" x14ac:dyDescent="0.25">
      <c r="A350" s="1" t="str">
        <f t="shared" si="244"/>
        <v/>
      </c>
      <c r="B350" s="32" t="str">
        <f t="shared" si="245"/>
        <v/>
      </c>
      <c r="C350" s="25" t="str">
        <f t="shared" si="246"/>
        <v/>
      </c>
      <c r="D350" s="25" t="str">
        <f t="shared" si="247"/>
        <v/>
      </c>
      <c r="E350" s="25" t="str">
        <f t="shared" si="248"/>
        <v/>
      </c>
      <c r="F350" s="25" t="str">
        <f t="shared" si="249"/>
        <v/>
      </c>
      <c r="G350" s="108" t="str">
        <f t="shared" si="250"/>
        <v/>
      </c>
      <c r="H350" s="108" t="str">
        <f t="shared" si="251"/>
        <v/>
      </c>
      <c r="I350" s="112" t="str">
        <f t="shared" si="252"/>
        <v/>
      </c>
      <c r="J350" s="112"/>
      <c r="K350" s="112"/>
      <c r="L350" s="113"/>
      <c r="M350" s="113"/>
      <c r="N350" s="224" t="str">
        <f t="shared" si="253"/>
        <v/>
      </c>
      <c r="O350" s="225" t="str">
        <f t="shared" si="254"/>
        <v/>
      </c>
      <c r="Q350" s="6">
        <v>348</v>
      </c>
      <c r="R350" s="47" t="str">
        <f t="shared" si="217"/>
        <v>-348</v>
      </c>
      <c r="S350" s="6"/>
      <c r="T350" s="48" t="str">
        <f t="shared" si="218"/>
        <v/>
      </c>
      <c r="U350" s="49" t="str">
        <f t="shared" si="219"/>
        <v/>
      </c>
      <c r="W350" s="51"/>
      <c r="X350" s="75" t="str">
        <f t="shared" si="220"/>
        <v/>
      </c>
      <c r="Y350" s="71" t="str">
        <f t="shared" si="221"/>
        <v/>
      </c>
      <c r="Z350" s="71" t="str">
        <f t="shared" si="222"/>
        <v/>
      </c>
      <c r="AA350" s="71" t="str">
        <f t="shared" si="223"/>
        <v/>
      </c>
      <c r="AB350" s="71" t="str">
        <f t="shared" si="224"/>
        <v/>
      </c>
      <c r="AC350" s="71" t="str">
        <f t="shared" si="225"/>
        <v/>
      </c>
      <c r="AD350" s="71" t="str">
        <f t="shared" si="226"/>
        <v/>
      </c>
      <c r="AE350" s="78" t="str">
        <f t="shared" si="227"/>
        <v/>
      </c>
      <c r="AF350" s="75" t="str">
        <f t="shared" si="228"/>
        <v/>
      </c>
      <c r="AG350" s="71" t="str">
        <f t="shared" si="229"/>
        <v/>
      </c>
      <c r="AH350" s="71" t="str">
        <f t="shared" si="230"/>
        <v/>
      </c>
      <c r="AI350" s="71" t="str">
        <f t="shared" si="231"/>
        <v/>
      </c>
      <c r="AJ350" s="71" t="str">
        <f t="shared" si="232"/>
        <v/>
      </c>
      <c r="AK350" s="71" t="str">
        <f t="shared" si="233"/>
        <v/>
      </c>
      <c r="AL350" s="71" t="str">
        <f t="shared" si="234"/>
        <v/>
      </c>
      <c r="AM350" s="78" t="str">
        <f t="shared" si="235"/>
        <v/>
      </c>
      <c r="AN350" s="75" t="str">
        <f t="shared" si="236"/>
        <v/>
      </c>
      <c r="AO350" s="71" t="str">
        <f t="shared" si="237"/>
        <v/>
      </c>
      <c r="AP350" s="71" t="str">
        <f t="shared" si="238"/>
        <v/>
      </c>
      <c r="AQ350" s="71" t="str">
        <f t="shared" si="239"/>
        <v/>
      </c>
      <c r="AR350" s="71" t="str">
        <f t="shared" si="240"/>
        <v/>
      </c>
      <c r="AS350" s="71" t="str">
        <f t="shared" si="241"/>
        <v/>
      </c>
      <c r="AT350" s="71" t="str">
        <f t="shared" si="242"/>
        <v/>
      </c>
      <c r="AU350" s="76" t="str">
        <f t="shared" si="243"/>
        <v/>
      </c>
      <c r="BF350" s="141">
        <v>7047</v>
      </c>
      <c r="BG350" s="142" t="s">
        <v>4177</v>
      </c>
      <c r="BH350" s="141" t="s">
        <v>478</v>
      </c>
      <c r="BI350" s="141" t="s">
        <v>186</v>
      </c>
      <c r="BJ350" s="141"/>
      <c r="BK350" s="141" t="s">
        <v>1818</v>
      </c>
      <c r="BL350" s="141" t="s">
        <v>4178</v>
      </c>
      <c r="BM350" s="141">
        <v>48.462090000000003</v>
      </c>
      <c r="BN350" s="141">
        <v>-67.441280000000006</v>
      </c>
      <c r="BO350" s="141">
        <v>1982</v>
      </c>
      <c r="BP350" s="143" t="s">
        <v>24243</v>
      </c>
      <c r="BQ350" s="143" t="s">
        <v>17560</v>
      </c>
    </row>
    <row r="351" spans="1:69" ht="38.25" customHeight="1" x14ac:dyDescent="0.25">
      <c r="A351" s="1" t="str">
        <f t="shared" si="244"/>
        <v/>
      </c>
      <c r="B351" s="32" t="str">
        <f t="shared" si="245"/>
        <v/>
      </c>
      <c r="C351" s="25" t="str">
        <f t="shared" si="246"/>
        <v/>
      </c>
      <c r="D351" s="25" t="str">
        <f t="shared" si="247"/>
        <v/>
      </c>
      <c r="E351" s="25" t="str">
        <f t="shared" si="248"/>
        <v/>
      </c>
      <c r="F351" s="25" t="str">
        <f t="shared" si="249"/>
        <v/>
      </c>
      <c r="G351" s="108" t="str">
        <f t="shared" si="250"/>
        <v/>
      </c>
      <c r="H351" s="108" t="str">
        <f t="shared" si="251"/>
        <v/>
      </c>
      <c r="I351" s="112" t="str">
        <f t="shared" si="252"/>
        <v/>
      </c>
      <c r="J351" s="112"/>
      <c r="K351" s="112"/>
      <c r="L351" s="113"/>
      <c r="M351" s="113"/>
      <c r="N351" s="224" t="str">
        <f t="shared" si="253"/>
        <v/>
      </c>
      <c r="O351" s="225" t="str">
        <f t="shared" si="254"/>
        <v/>
      </c>
      <c r="Q351" s="6">
        <v>349</v>
      </c>
      <c r="R351" s="47" t="str">
        <f t="shared" si="217"/>
        <v>-349</v>
      </c>
      <c r="S351" s="6"/>
      <c r="T351" s="48" t="str">
        <f t="shared" si="218"/>
        <v/>
      </c>
      <c r="U351" s="49" t="str">
        <f t="shared" si="219"/>
        <v/>
      </c>
      <c r="W351" s="51"/>
      <c r="X351" s="75" t="str">
        <f t="shared" si="220"/>
        <v/>
      </c>
      <c r="Y351" s="71" t="str">
        <f t="shared" si="221"/>
        <v/>
      </c>
      <c r="Z351" s="71" t="str">
        <f t="shared" si="222"/>
        <v/>
      </c>
      <c r="AA351" s="71" t="str">
        <f t="shared" si="223"/>
        <v/>
      </c>
      <c r="AB351" s="71" t="str">
        <f t="shared" si="224"/>
        <v/>
      </c>
      <c r="AC351" s="71" t="str">
        <f t="shared" si="225"/>
        <v/>
      </c>
      <c r="AD351" s="71" t="str">
        <f t="shared" si="226"/>
        <v/>
      </c>
      <c r="AE351" s="78" t="str">
        <f t="shared" si="227"/>
        <v/>
      </c>
      <c r="AF351" s="75" t="str">
        <f t="shared" si="228"/>
        <v/>
      </c>
      <c r="AG351" s="71" t="str">
        <f t="shared" si="229"/>
        <v/>
      </c>
      <c r="AH351" s="71" t="str">
        <f t="shared" si="230"/>
        <v/>
      </c>
      <c r="AI351" s="71" t="str">
        <f t="shared" si="231"/>
        <v/>
      </c>
      <c r="AJ351" s="71" t="str">
        <f t="shared" si="232"/>
        <v/>
      </c>
      <c r="AK351" s="71" t="str">
        <f t="shared" si="233"/>
        <v/>
      </c>
      <c r="AL351" s="71" t="str">
        <f t="shared" si="234"/>
        <v/>
      </c>
      <c r="AM351" s="78" t="str">
        <f t="shared" si="235"/>
        <v/>
      </c>
      <c r="AN351" s="75" t="str">
        <f t="shared" si="236"/>
        <v/>
      </c>
      <c r="AO351" s="71" t="str">
        <f t="shared" si="237"/>
        <v/>
      </c>
      <c r="AP351" s="71" t="str">
        <f t="shared" si="238"/>
        <v/>
      </c>
      <c r="AQ351" s="71" t="str">
        <f t="shared" si="239"/>
        <v/>
      </c>
      <c r="AR351" s="71" t="str">
        <f t="shared" si="240"/>
        <v/>
      </c>
      <c r="AS351" s="71" t="str">
        <f t="shared" si="241"/>
        <v/>
      </c>
      <c r="AT351" s="71" t="str">
        <f t="shared" si="242"/>
        <v/>
      </c>
      <c r="AU351" s="76" t="str">
        <f t="shared" si="243"/>
        <v/>
      </c>
      <c r="BF351" s="141">
        <v>8035</v>
      </c>
      <c r="BG351" s="142" t="s">
        <v>4209</v>
      </c>
      <c r="BH351" s="141" t="s">
        <v>478</v>
      </c>
      <c r="BI351" s="141" t="s">
        <v>176</v>
      </c>
      <c r="BJ351" s="141"/>
      <c r="BK351" s="141" t="s">
        <v>461</v>
      </c>
      <c r="BL351" s="141" t="s">
        <v>4210</v>
      </c>
      <c r="BM351" s="141">
        <v>48.705449999999999</v>
      </c>
      <c r="BN351" s="141">
        <v>-67.38073</v>
      </c>
      <c r="BO351" s="141">
        <v>1973</v>
      </c>
      <c r="BP351" s="143" t="s">
        <v>24253</v>
      </c>
      <c r="BQ351" s="143" t="s">
        <v>17560</v>
      </c>
    </row>
    <row r="352" spans="1:69" ht="38.25" customHeight="1" x14ac:dyDescent="0.25">
      <c r="A352" s="1" t="str">
        <f t="shared" si="244"/>
        <v/>
      </c>
      <c r="B352" s="32" t="str">
        <f t="shared" si="245"/>
        <v/>
      </c>
      <c r="C352" s="25" t="str">
        <f t="shared" si="246"/>
        <v/>
      </c>
      <c r="D352" s="25" t="str">
        <f t="shared" si="247"/>
        <v/>
      </c>
      <c r="E352" s="25" t="str">
        <f t="shared" si="248"/>
        <v/>
      </c>
      <c r="F352" s="25" t="str">
        <f t="shared" si="249"/>
        <v/>
      </c>
      <c r="G352" s="108" t="str">
        <f t="shared" si="250"/>
        <v/>
      </c>
      <c r="H352" s="108" t="str">
        <f t="shared" si="251"/>
        <v/>
      </c>
      <c r="I352" s="112" t="str">
        <f t="shared" si="252"/>
        <v/>
      </c>
      <c r="J352" s="112"/>
      <c r="K352" s="112"/>
      <c r="L352" s="113"/>
      <c r="M352" s="113"/>
      <c r="N352" s="224" t="str">
        <f t="shared" si="253"/>
        <v/>
      </c>
      <c r="O352" s="225" t="str">
        <f t="shared" si="254"/>
        <v/>
      </c>
      <c r="Q352" s="6">
        <v>350</v>
      </c>
      <c r="R352" s="47" t="str">
        <f t="shared" si="217"/>
        <v>-350</v>
      </c>
      <c r="S352" s="6"/>
      <c r="T352" s="48" t="str">
        <f t="shared" si="218"/>
        <v/>
      </c>
      <c r="U352" s="49" t="str">
        <f t="shared" si="219"/>
        <v/>
      </c>
      <c r="W352" s="51"/>
      <c r="X352" s="75" t="str">
        <f t="shared" si="220"/>
        <v/>
      </c>
      <c r="Y352" s="71" t="str">
        <f t="shared" si="221"/>
        <v/>
      </c>
      <c r="Z352" s="71" t="str">
        <f t="shared" si="222"/>
        <v/>
      </c>
      <c r="AA352" s="71" t="str">
        <f t="shared" si="223"/>
        <v/>
      </c>
      <c r="AB352" s="71" t="str">
        <f t="shared" si="224"/>
        <v/>
      </c>
      <c r="AC352" s="71" t="str">
        <f t="shared" si="225"/>
        <v/>
      </c>
      <c r="AD352" s="71" t="str">
        <f t="shared" si="226"/>
        <v/>
      </c>
      <c r="AE352" s="78" t="str">
        <f t="shared" si="227"/>
        <v/>
      </c>
      <c r="AF352" s="75" t="str">
        <f t="shared" si="228"/>
        <v/>
      </c>
      <c r="AG352" s="71" t="str">
        <f t="shared" si="229"/>
        <v/>
      </c>
      <c r="AH352" s="71" t="str">
        <f t="shared" si="230"/>
        <v/>
      </c>
      <c r="AI352" s="71" t="str">
        <f t="shared" si="231"/>
        <v/>
      </c>
      <c r="AJ352" s="71" t="str">
        <f t="shared" si="232"/>
        <v/>
      </c>
      <c r="AK352" s="71" t="str">
        <f t="shared" si="233"/>
        <v/>
      </c>
      <c r="AL352" s="71" t="str">
        <f t="shared" si="234"/>
        <v/>
      </c>
      <c r="AM352" s="78" t="str">
        <f t="shared" si="235"/>
        <v/>
      </c>
      <c r="AN352" s="75" t="str">
        <f t="shared" si="236"/>
        <v/>
      </c>
      <c r="AO352" s="71" t="str">
        <f t="shared" si="237"/>
        <v/>
      </c>
      <c r="AP352" s="71" t="str">
        <f t="shared" si="238"/>
        <v/>
      </c>
      <c r="AQ352" s="71" t="str">
        <f t="shared" si="239"/>
        <v/>
      </c>
      <c r="AR352" s="71" t="str">
        <f t="shared" si="240"/>
        <v/>
      </c>
      <c r="AS352" s="71" t="str">
        <f t="shared" si="241"/>
        <v/>
      </c>
      <c r="AT352" s="71" t="str">
        <f t="shared" si="242"/>
        <v/>
      </c>
      <c r="AU352" s="76" t="str">
        <f t="shared" si="243"/>
        <v/>
      </c>
      <c r="BF352" s="141">
        <v>8035</v>
      </c>
      <c r="BG352" s="142" t="s">
        <v>4211</v>
      </c>
      <c r="BH352" s="141" t="s">
        <v>478</v>
      </c>
      <c r="BI352" s="141" t="s">
        <v>176</v>
      </c>
      <c r="BJ352" s="141"/>
      <c r="BK352" s="141" t="s">
        <v>1658</v>
      </c>
      <c r="BL352" s="141" t="s">
        <v>3875</v>
      </c>
      <c r="BM352" s="141">
        <v>48.704419999999999</v>
      </c>
      <c r="BN352" s="141">
        <v>-67.385140000000007</v>
      </c>
      <c r="BO352" s="141">
        <v>1973</v>
      </c>
      <c r="BP352" s="143" t="s">
        <v>24254</v>
      </c>
      <c r="BQ352" s="143" t="s">
        <v>17560</v>
      </c>
    </row>
    <row r="353" spans="1:69" ht="38.25" customHeight="1" x14ac:dyDescent="0.25">
      <c r="A353" s="1" t="str">
        <f t="shared" si="244"/>
        <v/>
      </c>
      <c r="B353" s="32" t="str">
        <f t="shared" si="245"/>
        <v/>
      </c>
      <c r="C353" s="25" t="str">
        <f t="shared" si="246"/>
        <v/>
      </c>
      <c r="D353" s="25" t="str">
        <f t="shared" si="247"/>
        <v/>
      </c>
      <c r="E353" s="25" t="str">
        <f t="shared" si="248"/>
        <v/>
      </c>
      <c r="F353" s="25" t="str">
        <f t="shared" si="249"/>
        <v/>
      </c>
      <c r="G353" s="108" t="str">
        <f t="shared" si="250"/>
        <v/>
      </c>
      <c r="H353" s="108" t="str">
        <f t="shared" si="251"/>
        <v/>
      </c>
      <c r="I353" s="112" t="str">
        <f t="shared" si="252"/>
        <v/>
      </c>
      <c r="J353" s="112"/>
      <c r="K353" s="112"/>
      <c r="L353" s="113"/>
      <c r="M353" s="113"/>
      <c r="N353" s="224" t="str">
        <f t="shared" si="253"/>
        <v/>
      </c>
      <c r="O353" s="225" t="str">
        <f t="shared" si="254"/>
        <v/>
      </c>
      <c r="Q353" s="6">
        <v>351</v>
      </c>
      <c r="R353" s="47" t="str">
        <f t="shared" si="217"/>
        <v>-351</v>
      </c>
      <c r="S353" s="6"/>
      <c r="T353" s="48" t="str">
        <f t="shared" si="218"/>
        <v/>
      </c>
      <c r="U353" s="49" t="str">
        <f t="shared" si="219"/>
        <v/>
      </c>
      <c r="W353" s="51"/>
      <c r="X353" s="75" t="str">
        <f t="shared" si="220"/>
        <v/>
      </c>
      <c r="Y353" s="71" t="str">
        <f t="shared" si="221"/>
        <v/>
      </c>
      <c r="Z353" s="71" t="str">
        <f t="shared" si="222"/>
        <v/>
      </c>
      <c r="AA353" s="71" t="str">
        <f t="shared" si="223"/>
        <v/>
      </c>
      <c r="AB353" s="71" t="str">
        <f t="shared" si="224"/>
        <v/>
      </c>
      <c r="AC353" s="71" t="str">
        <f t="shared" si="225"/>
        <v/>
      </c>
      <c r="AD353" s="71" t="str">
        <f t="shared" si="226"/>
        <v/>
      </c>
      <c r="AE353" s="78" t="str">
        <f t="shared" si="227"/>
        <v/>
      </c>
      <c r="AF353" s="75" t="str">
        <f t="shared" si="228"/>
        <v/>
      </c>
      <c r="AG353" s="71" t="str">
        <f t="shared" si="229"/>
        <v/>
      </c>
      <c r="AH353" s="71" t="str">
        <f t="shared" si="230"/>
        <v/>
      </c>
      <c r="AI353" s="71" t="str">
        <f t="shared" si="231"/>
        <v/>
      </c>
      <c r="AJ353" s="71" t="str">
        <f t="shared" si="232"/>
        <v/>
      </c>
      <c r="AK353" s="71" t="str">
        <f t="shared" si="233"/>
        <v/>
      </c>
      <c r="AL353" s="71" t="str">
        <f t="shared" si="234"/>
        <v/>
      </c>
      <c r="AM353" s="78" t="str">
        <f t="shared" si="235"/>
        <v/>
      </c>
      <c r="AN353" s="75" t="str">
        <f t="shared" si="236"/>
        <v/>
      </c>
      <c r="AO353" s="71" t="str">
        <f t="shared" si="237"/>
        <v/>
      </c>
      <c r="AP353" s="71" t="str">
        <f t="shared" si="238"/>
        <v/>
      </c>
      <c r="AQ353" s="71" t="str">
        <f t="shared" si="239"/>
        <v/>
      </c>
      <c r="AR353" s="71" t="str">
        <f t="shared" si="240"/>
        <v/>
      </c>
      <c r="AS353" s="71" t="str">
        <f t="shared" si="241"/>
        <v/>
      </c>
      <c r="AT353" s="71" t="str">
        <f t="shared" si="242"/>
        <v/>
      </c>
      <c r="AU353" s="76" t="str">
        <f t="shared" si="243"/>
        <v/>
      </c>
      <c r="BF353" s="141">
        <v>8035</v>
      </c>
      <c r="BG353" s="142" t="s">
        <v>4212</v>
      </c>
      <c r="BH353" s="141" t="s">
        <v>180</v>
      </c>
      <c r="BI353" s="141" t="s">
        <v>178</v>
      </c>
      <c r="BJ353" s="141"/>
      <c r="BK353" s="141" t="s">
        <v>4213</v>
      </c>
      <c r="BL353" s="141" t="s">
        <v>4214</v>
      </c>
      <c r="BM353" s="141">
        <v>48.714179999999999</v>
      </c>
      <c r="BN353" s="141">
        <v>-67.391279999999995</v>
      </c>
      <c r="BO353" s="141">
        <v>2012</v>
      </c>
      <c r="BP353" s="143" t="s">
        <v>4369</v>
      </c>
      <c r="BQ353" s="143" t="s">
        <v>17560</v>
      </c>
    </row>
    <row r="354" spans="1:69" ht="38.25" customHeight="1" x14ac:dyDescent="0.25">
      <c r="A354" s="1" t="str">
        <f t="shared" si="244"/>
        <v/>
      </c>
      <c r="B354" s="32" t="str">
        <f t="shared" si="245"/>
        <v/>
      </c>
      <c r="C354" s="25" t="str">
        <f t="shared" si="246"/>
        <v/>
      </c>
      <c r="D354" s="25" t="str">
        <f t="shared" si="247"/>
        <v/>
      </c>
      <c r="E354" s="25" t="str">
        <f t="shared" si="248"/>
        <v/>
      </c>
      <c r="F354" s="25" t="str">
        <f t="shared" si="249"/>
        <v/>
      </c>
      <c r="G354" s="108" t="str">
        <f t="shared" si="250"/>
        <v/>
      </c>
      <c r="H354" s="108" t="str">
        <f t="shared" si="251"/>
        <v/>
      </c>
      <c r="I354" s="112" t="str">
        <f t="shared" si="252"/>
        <v/>
      </c>
      <c r="J354" s="112"/>
      <c r="K354" s="112"/>
      <c r="L354" s="113"/>
      <c r="M354" s="113"/>
      <c r="N354" s="224" t="str">
        <f t="shared" si="253"/>
        <v/>
      </c>
      <c r="O354" s="225" t="str">
        <f t="shared" si="254"/>
        <v/>
      </c>
      <c r="Q354" s="6">
        <v>352</v>
      </c>
      <c r="R354" s="47" t="str">
        <f t="shared" si="217"/>
        <v>-352</v>
      </c>
      <c r="S354" s="6"/>
      <c r="T354" s="48" t="str">
        <f t="shared" si="218"/>
        <v/>
      </c>
      <c r="U354" s="49" t="str">
        <f t="shared" si="219"/>
        <v/>
      </c>
      <c r="W354" s="51"/>
      <c r="X354" s="75" t="str">
        <f t="shared" si="220"/>
        <v/>
      </c>
      <c r="Y354" s="71" t="str">
        <f t="shared" si="221"/>
        <v/>
      </c>
      <c r="Z354" s="71" t="str">
        <f t="shared" si="222"/>
        <v/>
      </c>
      <c r="AA354" s="71" t="str">
        <f t="shared" si="223"/>
        <v/>
      </c>
      <c r="AB354" s="71" t="str">
        <f t="shared" si="224"/>
        <v/>
      </c>
      <c r="AC354" s="71" t="str">
        <f t="shared" si="225"/>
        <v/>
      </c>
      <c r="AD354" s="71" t="str">
        <f t="shared" si="226"/>
        <v/>
      </c>
      <c r="AE354" s="78" t="str">
        <f t="shared" si="227"/>
        <v/>
      </c>
      <c r="AF354" s="75" t="str">
        <f t="shared" si="228"/>
        <v/>
      </c>
      <c r="AG354" s="71" t="str">
        <f t="shared" si="229"/>
        <v/>
      </c>
      <c r="AH354" s="71" t="str">
        <f t="shared" si="230"/>
        <v/>
      </c>
      <c r="AI354" s="71" t="str">
        <f t="shared" si="231"/>
        <v/>
      </c>
      <c r="AJ354" s="71" t="str">
        <f t="shared" si="232"/>
        <v/>
      </c>
      <c r="AK354" s="71" t="str">
        <f t="shared" si="233"/>
        <v/>
      </c>
      <c r="AL354" s="71" t="str">
        <f t="shared" si="234"/>
        <v/>
      </c>
      <c r="AM354" s="78" t="str">
        <f t="shared" si="235"/>
        <v/>
      </c>
      <c r="AN354" s="75" t="str">
        <f t="shared" si="236"/>
        <v/>
      </c>
      <c r="AO354" s="71" t="str">
        <f t="shared" si="237"/>
        <v/>
      </c>
      <c r="AP354" s="71" t="str">
        <f t="shared" si="238"/>
        <v/>
      </c>
      <c r="AQ354" s="71" t="str">
        <f t="shared" si="239"/>
        <v/>
      </c>
      <c r="AR354" s="71" t="str">
        <f t="shared" si="240"/>
        <v/>
      </c>
      <c r="AS354" s="71" t="str">
        <f t="shared" si="241"/>
        <v/>
      </c>
      <c r="AT354" s="71" t="str">
        <f t="shared" si="242"/>
        <v/>
      </c>
      <c r="AU354" s="76" t="str">
        <f t="shared" si="243"/>
        <v/>
      </c>
      <c r="BF354" s="141">
        <v>8035</v>
      </c>
      <c r="BG354" s="142" t="s">
        <v>4215</v>
      </c>
      <c r="BH354" s="141" t="s">
        <v>180</v>
      </c>
      <c r="BI354" s="141" t="s">
        <v>191</v>
      </c>
      <c r="BJ354" s="141" t="s">
        <v>2254</v>
      </c>
      <c r="BK354" s="141" t="s">
        <v>2137</v>
      </c>
      <c r="BL354" s="141" t="s">
        <v>4216</v>
      </c>
      <c r="BM354" s="141">
        <v>48.708480000000002</v>
      </c>
      <c r="BN354" s="141">
        <v>-67.387450000000001</v>
      </c>
      <c r="BO354" s="141">
        <v>2012</v>
      </c>
      <c r="BP354" s="143" t="s">
        <v>191</v>
      </c>
      <c r="BQ354" s="143" t="s">
        <v>17560</v>
      </c>
    </row>
    <row r="355" spans="1:69" ht="38.25" customHeight="1" x14ac:dyDescent="0.25">
      <c r="A355" s="1" t="str">
        <f t="shared" si="244"/>
        <v/>
      </c>
      <c r="B355" s="32" t="str">
        <f t="shared" si="245"/>
        <v/>
      </c>
      <c r="C355" s="25" t="str">
        <f t="shared" si="246"/>
        <v/>
      </c>
      <c r="D355" s="25" t="str">
        <f t="shared" si="247"/>
        <v/>
      </c>
      <c r="E355" s="25" t="str">
        <f t="shared" si="248"/>
        <v/>
      </c>
      <c r="F355" s="25" t="str">
        <f t="shared" si="249"/>
        <v/>
      </c>
      <c r="G355" s="108" t="str">
        <f t="shared" si="250"/>
        <v/>
      </c>
      <c r="H355" s="108" t="str">
        <f t="shared" si="251"/>
        <v/>
      </c>
      <c r="I355" s="112" t="str">
        <f t="shared" si="252"/>
        <v/>
      </c>
      <c r="J355" s="112"/>
      <c r="K355" s="112"/>
      <c r="L355" s="113"/>
      <c r="M355" s="113"/>
      <c r="N355" s="224" t="str">
        <f t="shared" si="253"/>
        <v/>
      </c>
      <c r="O355" s="225" t="str">
        <f t="shared" si="254"/>
        <v/>
      </c>
      <c r="Q355" s="6">
        <v>353</v>
      </c>
      <c r="R355" s="47" t="str">
        <f t="shared" si="217"/>
        <v>-353</v>
      </c>
      <c r="S355" s="6"/>
      <c r="T355" s="48" t="str">
        <f t="shared" si="218"/>
        <v/>
      </c>
      <c r="U355" s="49" t="str">
        <f t="shared" si="219"/>
        <v/>
      </c>
      <c r="W355" s="51"/>
      <c r="X355" s="75" t="str">
        <f t="shared" si="220"/>
        <v/>
      </c>
      <c r="Y355" s="71" t="str">
        <f t="shared" si="221"/>
        <v/>
      </c>
      <c r="Z355" s="71" t="str">
        <f t="shared" si="222"/>
        <v/>
      </c>
      <c r="AA355" s="71" t="str">
        <f t="shared" si="223"/>
        <v/>
      </c>
      <c r="AB355" s="71" t="str">
        <f t="shared" si="224"/>
        <v/>
      </c>
      <c r="AC355" s="71" t="str">
        <f t="shared" si="225"/>
        <v/>
      </c>
      <c r="AD355" s="71" t="str">
        <f t="shared" si="226"/>
        <v/>
      </c>
      <c r="AE355" s="78" t="str">
        <f t="shared" si="227"/>
        <v/>
      </c>
      <c r="AF355" s="75" t="str">
        <f t="shared" si="228"/>
        <v/>
      </c>
      <c r="AG355" s="71" t="str">
        <f t="shared" si="229"/>
        <v/>
      </c>
      <c r="AH355" s="71" t="str">
        <f t="shared" si="230"/>
        <v/>
      </c>
      <c r="AI355" s="71" t="str">
        <f t="shared" si="231"/>
        <v/>
      </c>
      <c r="AJ355" s="71" t="str">
        <f t="shared" si="232"/>
        <v/>
      </c>
      <c r="AK355" s="71" t="str">
        <f t="shared" si="233"/>
        <v/>
      </c>
      <c r="AL355" s="71" t="str">
        <f t="shared" si="234"/>
        <v/>
      </c>
      <c r="AM355" s="78" t="str">
        <f t="shared" si="235"/>
        <v/>
      </c>
      <c r="AN355" s="75" t="str">
        <f t="shared" si="236"/>
        <v/>
      </c>
      <c r="AO355" s="71" t="str">
        <f t="shared" si="237"/>
        <v/>
      </c>
      <c r="AP355" s="71" t="str">
        <f t="shared" si="238"/>
        <v/>
      </c>
      <c r="AQ355" s="71" t="str">
        <f t="shared" si="239"/>
        <v/>
      </c>
      <c r="AR355" s="71" t="str">
        <f t="shared" si="240"/>
        <v/>
      </c>
      <c r="AS355" s="71" t="str">
        <f t="shared" si="241"/>
        <v/>
      </c>
      <c r="AT355" s="71" t="str">
        <f t="shared" si="242"/>
        <v/>
      </c>
      <c r="AU355" s="76" t="str">
        <f t="shared" si="243"/>
        <v/>
      </c>
      <c r="BF355" s="141">
        <v>8035</v>
      </c>
      <c r="BG355" s="142" t="s">
        <v>4217</v>
      </c>
      <c r="BH355" s="141" t="s">
        <v>180</v>
      </c>
      <c r="BI355" s="141" t="s">
        <v>191</v>
      </c>
      <c r="BJ355" s="141" t="s">
        <v>2257</v>
      </c>
      <c r="BK355" s="141" t="s">
        <v>4117</v>
      </c>
      <c r="BL355" s="141" t="s">
        <v>4218</v>
      </c>
      <c r="BM355" s="141">
        <v>48.711790000000001</v>
      </c>
      <c r="BN355" s="141">
        <v>-67.391869999999997</v>
      </c>
      <c r="BO355" s="141">
        <v>2012</v>
      </c>
      <c r="BP355" s="143" t="s">
        <v>191</v>
      </c>
      <c r="BQ355" s="143" t="s">
        <v>17560</v>
      </c>
    </row>
    <row r="356" spans="1:69" ht="38.25" customHeight="1" x14ac:dyDescent="0.25">
      <c r="A356" s="1" t="str">
        <f t="shared" si="244"/>
        <v/>
      </c>
      <c r="B356" s="32" t="str">
        <f t="shared" si="245"/>
        <v/>
      </c>
      <c r="C356" s="25" t="str">
        <f t="shared" si="246"/>
        <v/>
      </c>
      <c r="D356" s="25" t="str">
        <f t="shared" si="247"/>
        <v/>
      </c>
      <c r="E356" s="25" t="str">
        <f t="shared" si="248"/>
        <v/>
      </c>
      <c r="F356" s="25" t="str">
        <f t="shared" si="249"/>
        <v/>
      </c>
      <c r="G356" s="108" t="str">
        <f t="shared" si="250"/>
        <v/>
      </c>
      <c r="H356" s="108" t="str">
        <f t="shared" si="251"/>
        <v/>
      </c>
      <c r="I356" s="112" t="str">
        <f t="shared" si="252"/>
        <v/>
      </c>
      <c r="J356" s="112"/>
      <c r="K356" s="112"/>
      <c r="L356" s="113"/>
      <c r="M356" s="113"/>
      <c r="N356" s="224" t="str">
        <f t="shared" si="253"/>
        <v/>
      </c>
      <c r="O356" s="225" t="str">
        <f t="shared" si="254"/>
        <v/>
      </c>
      <c r="Q356" s="6">
        <v>354</v>
      </c>
      <c r="R356" s="47" t="str">
        <f t="shared" si="217"/>
        <v>-354</v>
      </c>
      <c r="S356" s="6"/>
      <c r="T356" s="48" t="str">
        <f t="shared" si="218"/>
        <v/>
      </c>
      <c r="U356" s="49" t="str">
        <f t="shared" si="219"/>
        <v/>
      </c>
      <c r="W356" s="51"/>
      <c r="X356" s="75" t="str">
        <f t="shared" si="220"/>
        <v/>
      </c>
      <c r="Y356" s="71" t="str">
        <f t="shared" si="221"/>
        <v/>
      </c>
      <c r="Z356" s="71" t="str">
        <f t="shared" si="222"/>
        <v/>
      </c>
      <c r="AA356" s="71" t="str">
        <f t="shared" si="223"/>
        <v/>
      </c>
      <c r="AB356" s="71" t="str">
        <f t="shared" si="224"/>
        <v/>
      </c>
      <c r="AC356" s="71" t="str">
        <f t="shared" si="225"/>
        <v/>
      </c>
      <c r="AD356" s="71" t="str">
        <f t="shared" si="226"/>
        <v/>
      </c>
      <c r="AE356" s="78" t="str">
        <f t="shared" si="227"/>
        <v/>
      </c>
      <c r="AF356" s="75" t="str">
        <f t="shared" si="228"/>
        <v/>
      </c>
      <c r="AG356" s="71" t="str">
        <f t="shared" si="229"/>
        <v/>
      </c>
      <c r="AH356" s="71" t="str">
        <f t="shared" si="230"/>
        <v/>
      </c>
      <c r="AI356" s="71" t="str">
        <f t="shared" si="231"/>
        <v/>
      </c>
      <c r="AJ356" s="71" t="str">
        <f t="shared" si="232"/>
        <v/>
      </c>
      <c r="AK356" s="71" t="str">
        <f t="shared" si="233"/>
        <v/>
      </c>
      <c r="AL356" s="71" t="str">
        <f t="shared" si="234"/>
        <v/>
      </c>
      <c r="AM356" s="78" t="str">
        <f t="shared" si="235"/>
        <v/>
      </c>
      <c r="AN356" s="75" t="str">
        <f t="shared" si="236"/>
        <v/>
      </c>
      <c r="AO356" s="71" t="str">
        <f t="shared" si="237"/>
        <v/>
      </c>
      <c r="AP356" s="71" t="str">
        <f t="shared" si="238"/>
        <v/>
      </c>
      <c r="AQ356" s="71" t="str">
        <f t="shared" si="239"/>
        <v/>
      </c>
      <c r="AR356" s="71" t="str">
        <f t="shared" si="240"/>
        <v/>
      </c>
      <c r="AS356" s="71" t="str">
        <f t="shared" si="241"/>
        <v/>
      </c>
      <c r="AT356" s="71" t="str">
        <f t="shared" si="242"/>
        <v/>
      </c>
      <c r="AU356" s="76" t="str">
        <f t="shared" si="243"/>
        <v/>
      </c>
      <c r="BF356" s="141">
        <v>8035</v>
      </c>
      <c r="BG356" s="142" t="s">
        <v>4219</v>
      </c>
      <c r="BH356" s="141" t="s">
        <v>180</v>
      </c>
      <c r="BI356" s="141" t="s">
        <v>191</v>
      </c>
      <c r="BJ356" s="141" t="s">
        <v>2259</v>
      </c>
      <c r="BK356" s="141" t="s">
        <v>1797</v>
      </c>
      <c r="BL356" s="141" t="s">
        <v>4220</v>
      </c>
      <c r="BM356" s="141">
        <v>48.721769999999999</v>
      </c>
      <c r="BN356" s="141">
        <v>-67.412480000000002</v>
      </c>
      <c r="BO356" s="141">
        <v>2012</v>
      </c>
      <c r="BP356" s="143" t="s">
        <v>191</v>
      </c>
      <c r="BQ356" s="143" t="s">
        <v>17560</v>
      </c>
    </row>
    <row r="357" spans="1:69" ht="38.25" customHeight="1" x14ac:dyDescent="0.25">
      <c r="A357" s="1" t="str">
        <f t="shared" si="244"/>
        <v/>
      </c>
      <c r="B357" s="32" t="str">
        <f t="shared" si="245"/>
        <v/>
      </c>
      <c r="C357" s="25" t="str">
        <f t="shared" si="246"/>
        <v/>
      </c>
      <c r="D357" s="25" t="str">
        <f t="shared" si="247"/>
        <v/>
      </c>
      <c r="E357" s="25" t="str">
        <f t="shared" si="248"/>
        <v/>
      </c>
      <c r="F357" s="25" t="str">
        <f t="shared" si="249"/>
        <v/>
      </c>
      <c r="G357" s="108" t="str">
        <f t="shared" si="250"/>
        <v/>
      </c>
      <c r="H357" s="108" t="str">
        <f t="shared" si="251"/>
        <v/>
      </c>
      <c r="I357" s="112" t="str">
        <f t="shared" si="252"/>
        <v/>
      </c>
      <c r="J357" s="112"/>
      <c r="K357" s="112"/>
      <c r="L357" s="113"/>
      <c r="M357" s="113"/>
      <c r="N357" s="224" t="str">
        <f t="shared" si="253"/>
        <v/>
      </c>
      <c r="O357" s="225" t="str">
        <f t="shared" si="254"/>
        <v/>
      </c>
      <c r="Q357" s="6">
        <v>355</v>
      </c>
      <c r="R357" s="47" t="str">
        <f t="shared" si="217"/>
        <v>-355</v>
      </c>
      <c r="S357" s="6"/>
      <c r="T357" s="48" t="str">
        <f t="shared" si="218"/>
        <v/>
      </c>
      <c r="U357" s="49" t="str">
        <f t="shared" si="219"/>
        <v/>
      </c>
      <c r="W357" s="51"/>
      <c r="X357" s="75" t="str">
        <f t="shared" si="220"/>
        <v/>
      </c>
      <c r="Y357" s="71" t="str">
        <f t="shared" si="221"/>
        <v/>
      </c>
      <c r="Z357" s="71" t="str">
        <f t="shared" si="222"/>
        <v/>
      </c>
      <c r="AA357" s="71" t="str">
        <f t="shared" si="223"/>
        <v/>
      </c>
      <c r="AB357" s="71" t="str">
        <f t="shared" si="224"/>
        <v/>
      </c>
      <c r="AC357" s="71" t="str">
        <f t="shared" si="225"/>
        <v/>
      </c>
      <c r="AD357" s="71" t="str">
        <f t="shared" si="226"/>
        <v/>
      </c>
      <c r="AE357" s="78" t="str">
        <f t="shared" si="227"/>
        <v/>
      </c>
      <c r="AF357" s="75" t="str">
        <f t="shared" si="228"/>
        <v/>
      </c>
      <c r="AG357" s="71" t="str">
        <f t="shared" si="229"/>
        <v/>
      </c>
      <c r="AH357" s="71" t="str">
        <f t="shared" si="230"/>
        <v/>
      </c>
      <c r="AI357" s="71" t="str">
        <f t="shared" si="231"/>
        <v/>
      </c>
      <c r="AJ357" s="71" t="str">
        <f t="shared" si="232"/>
        <v/>
      </c>
      <c r="AK357" s="71" t="str">
        <f t="shared" si="233"/>
        <v/>
      </c>
      <c r="AL357" s="71" t="str">
        <f t="shared" si="234"/>
        <v/>
      </c>
      <c r="AM357" s="78" t="str">
        <f t="shared" si="235"/>
        <v/>
      </c>
      <c r="AN357" s="75" t="str">
        <f t="shared" si="236"/>
        <v/>
      </c>
      <c r="AO357" s="71" t="str">
        <f t="shared" si="237"/>
        <v/>
      </c>
      <c r="AP357" s="71" t="str">
        <f t="shared" si="238"/>
        <v/>
      </c>
      <c r="AQ357" s="71" t="str">
        <f t="shared" si="239"/>
        <v/>
      </c>
      <c r="AR357" s="71" t="str">
        <f t="shared" si="240"/>
        <v/>
      </c>
      <c r="AS357" s="71" t="str">
        <f t="shared" si="241"/>
        <v/>
      </c>
      <c r="AT357" s="71" t="str">
        <f t="shared" si="242"/>
        <v/>
      </c>
      <c r="AU357" s="76" t="str">
        <f t="shared" si="243"/>
        <v/>
      </c>
      <c r="BF357" s="141">
        <v>14005</v>
      </c>
      <c r="BG357" s="142" t="s">
        <v>4221</v>
      </c>
      <c r="BH357" s="141" t="s">
        <v>478</v>
      </c>
      <c r="BI357" s="141" t="s">
        <v>177</v>
      </c>
      <c r="BJ357" s="141"/>
      <c r="BK357" s="141" t="s">
        <v>4222</v>
      </c>
      <c r="BL357" s="141" t="s">
        <v>4223</v>
      </c>
      <c r="BM357" s="141">
        <v>47.436101959278801</v>
      </c>
      <c r="BN357" s="141">
        <v>-69.849776963688598</v>
      </c>
      <c r="BO357" s="141">
        <v>1984</v>
      </c>
      <c r="BP357" s="143" t="s">
        <v>24255</v>
      </c>
      <c r="BQ357" s="143" t="s">
        <v>17560</v>
      </c>
    </row>
    <row r="358" spans="1:69" ht="38.25" customHeight="1" x14ac:dyDescent="0.25">
      <c r="A358" s="1" t="str">
        <f t="shared" si="244"/>
        <v/>
      </c>
      <c r="B358" s="32" t="str">
        <f t="shared" si="245"/>
        <v/>
      </c>
      <c r="C358" s="25" t="str">
        <f t="shared" si="246"/>
        <v/>
      </c>
      <c r="D358" s="25" t="str">
        <f t="shared" si="247"/>
        <v/>
      </c>
      <c r="E358" s="25" t="str">
        <f t="shared" si="248"/>
        <v/>
      </c>
      <c r="F358" s="25" t="str">
        <f t="shared" si="249"/>
        <v/>
      </c>
      <c r="G358" s="108" t="str">
        <f t="shared" si="250"/>
        <v/>
      </c>
      <c r="H358" s="108" t="str">
        <f t="shared" si="251"/>
        <v/>
      </c>
      <c r="I358" s="112" t="str">
        <f t="shared" si="252"/>
        <v/>
      </c>
      <c r="J358" s="112"/>
      <c r="K358" s="112"/>
      <c r="L358" s="113"/>
      <c r="M358" s="113"/>
      <c r="N358" s="224" t="str">
        <f t="shared" si="253"/>
        <v/>
      </c>
      <c r="O358" s="225" t="str">
        <f t="shared" si="254"/>
        <v/>
      </c>
      <c r="Q358" s="6">
        <v>356</v>
      </c>
      <c r="R358" s="47" t="str">
        <f t="shared" si="217"/>
        <v>-356</v>
      </c>
      <c r="S358" s="6"/>
      <c r="T358" s="48" t="str">
        <f t="shared" si="218"/>
        <v/>
      </c>
      <c r="U358" s="49" t="str">
        <f t="shared" si="219"/>
        <v/>
      </c>
      <c r="W358" s="51"/>
      <c r="X358" s="75" t="str">
        <f t="shared" si="220"/>
        <v/>
      </c>
      <c r="Y358" s="71" t="str">
        <f t="shared" si="221"/>
        <v/>
      </c>
      <c r="Z358" s="71" t="str">
        <f t="shared" si="222"/>
        <v/>
      </c>
      <c r="AA358" s="71" t="str">
        <f t="shared" si="223"/>
        <v/>
      </c>
      <c r="AB358" s="71" t="str">
        <f t="shared" si="224"/>
        <v/>
      </c>
      <c r="AC358" s="71" t="str">
        <f t="shared" si="225"/>
        <v/>
      </c>
      <c r="AD358" s="71" t="str">
        <f t="shared" si="226"/>
        <v/>
      </c>
      <c r="AE358" s="78" t="str">
        <f t="shared" si="227"/>
        <v/>
      </c>
      <c r="AF358" s="75" t="str">
        <f t="shared" si="228"/>
        <v/>
      </c>
      <c r="AG358" s="71" t="str">
        <f t="shared" si="229"/>
        <v/>
      </c>
      <c r="AH358" s="71" t="str">
        <f t="shared" si="230"/>
        <v/>
      </c>
      <c r="AI358" s="71" t="str">
        <f t="shared" si="231"/>
        <v/>
      </c>
      <c r="AJ358" s="71" t="str">
        <f t="shared" si="232"/>
        <v/>
      </c>
      <c r="AK358" s="71" t="str">
        <f t="shared" si="233"/>
        <v/>
      </c>
      <c r="AL358" s="71" t="str">
        <f t="shared" si="234"/>
        <v/>
      </c>
      <c r="AM358" s="78" t="str">
        <f t="shared" si="235"/>
        <v/>
      </c>
      <c r="AN358" s="75" t="str">
        <f t="shared" si="236"/>
        <v/>
      </c>
      <c r="AO358" s="71" t="str">
        <f t="shared" si="237"/>
        <v/>
      </c>
      <c r="AP358" s="71" t="str">
        <f t="shared" si="238"/>
        <v/>
      </c>
      <c r="AQ358" s="71" t="str">
        <f t="shared" si="239"/>
        <v/>
      </c>
      <c r="AR358" s="71" t="str">
        <f t="shared" si="240"/>
        <v/>
      </c>
      <c r="AS358" s="71" t="str">
        <f t="shared" si="241"/>
        <v/>
      </c>
      <c r="AT358" s="71" t="str">
        <f t="shared" si="242"/>
        <v/>
      </c>
      <c r="AU358" s="76" t="str">
        <f t="shared" si="243"/>
        <v/>
      </c>
      <c r="BF358" s="141">
        <v>14005</v>
      </c>
      <c r="BG358" s="142" t="s">
        <v>4224</v>
      </c>
      <c r="BH358" s="141" t="s">
        <v>180</v>
      </c>
      <c r="BI358" s="141" t="s">
        <v>178</v>
      </c>
      <c r="BJ358" s="141"/>
      <c r="BK358" s="141" t="s">
        <v>2282</v>
      </c>
      <c r="BL358" s="141" t="s">
        <v>4225</v>
      </c>
      <c r="BM358" s="141">
        <v>47.451387962129097</v>
      </c>
      <c r="BN358" s="141">
        <v>-69.862299620252301</v>
      </c>
      <c r="BO358" s="141">
        <v>1984</v>
      </c>
      <c r="BP358" s="143" t="s">
        <v>24256</v>
      </c>
      <c r="BQ358" s="143" t="s">
        <v>17560</v>
      </c>
    </row>
    <row r="359" spans="1:69" ht="38.25" customHeight="1" x14ac:dyDescent="0.25">
      <c r="A359" s="1" t="str">
        <f t="shared" si="244"/>
        <v/>
      </c>
      <c r="B359" s="32" t="str">
        <f t="shared" si="245"/>
        <v/>
      </c>
      <c r="C359" s="25" t="str">
        <f t="shared" si="246"/>
        <v/>
      </c>
      <c r="D359" s="25" t="str">
        <f t="shared" si="247"/>
        <v/>
      </c>
      <c r="E359" s="25" t="str">
        <f t="shared" si="248"/>
        <v/>
      </c>
      <c r="F359" s="25" t="str">
        <f t="shared" si="249"/>
        <v/>
      </c>
      <c r="G359" s="108" t="str">
        <f t="shared" si="250"/>
        <v/>
      </c>
      <c r="H359" s="108" t="str">
        <f t="shared" si="251"/>
        <v/>
      </c>
      <c r="I359" s="112" t="str">
        <f t="shared" si="252"/>
        <v/>
      </c>
      <c r="J359" s="112"/>
      <c r="K359" s="112"/>
      <c r="L359" s="113"/>
      <c r="M359" s="113"/>
      <c r="N359" s="224" t="str">
        <f t="shared" si="253"/>
        <v/>
      </c>
      <c r="O359" s="225" t="str">
        <f t="shared" si="254"/>
        <v/>
      </c>
      <c r="Q359" s="6">
        <v>357</v>
      </c>
      <c r="R359" s="47" t="str">
        <f t="shared" si="217"/>
        <v>-357</v>
      </c>
      <c r="S359" s="6"/>
      <c r="T359" s="48" t="str">
        <f t="shared" si="218"/>
        <v/>
      </c>
      <c r="U359" s="49" t="str">
        <f t="shared" si="219"/>
        <v/>
      </c>
      <c r="W359" s="51"/>
      <c r="X359" s="75" t="str">
        <f t="shared" si="220"/>
        <v/>
      </c>
      <c r="Y359" s="71" t="str">
        <f t="shared" si="221"/>
        <v/>
      </c>
      <c r="Z359" s="71" t="str">
        <f t="shared" si="222"/>
        <v/>
      </c>
      <c r="AA359" s="71" t="str">
        <f t="shared" si="223"/>
        <v/>
      </c>
      <c r="AB359" s="71" t="str">
        <f t="shared" si="224"/>
        <v/>
      </c>
      <c r="AC359" s="71" t="str">
        <f t="shared" si="225"/>
        <v/>
      </c>
      <c r="AD359" s="71" t="str">
        <f t="shared" si="226"/>
        <v/>
      </c>
      <c r="AE359" s="78" t="str">
        <f t="shared" si="227"/>
        <v/>
      </c>
      <c r="AF359" s="75" t="str">
        <f t="shared" si="228"/>
        <v/>
      </c>
      <c r="AG359" s="71" t="str">
        <f t="shared" si="229"/>
        <v/>
      </c>
      <c r="AH359" s="71" t="str">
        <f t="shared" si="230"/>
        <v/>
      </c>
      <c r="AI359" s="71" t="str">
        <f t="shared" si="231"/>
        <v/>
      </c>
      <c r="AJ359" s="71" t="str">
        <f t="shared" si="232"/>
        <v/>
      </c>
      <c r="AK359" s="71" t="str">
        <f t="shared" si="233"/>
        <v/>
      </c>
      <c r="AL359" s="71" t="str">
        <f t="shared" si="234"/>
        <v/>
      </c>
      <c r="AM359" s="78" t="str">
        <f t="shared" si="235"/>
        <v/>
      </c>
      <c r="AN359" s="75" t="str">
        <f t="shared" si="236"/>
        <v/>
      </c>
      <c r="AO359" s="71" t="str">
        <f t="shared" si="237"/>
        <v/>
      </c>
      <c r="AP359" s="71" t="str">
        <f t="shared" si="238"/>
        <v/>
      </c>
      <c r="AQ359" s="71" t="str">
        <f t="shared" si="239"/>
        <v/>
      </c>
      <c r="AR359" s="71" t="str">
        <f t="shared" si="240"/>
        <v/>
      </c>
      <c r="AS359" s="71" t="str">
        <f t="shared" si="241"/>
        <v/>
      </c>
      <c r="AT359" s="71" t="str">
        <f t="shared" si="242"/>
        <v/>
      </c>
      <c r="AU359" s="76" t="str">
        <f t="shared" si="243"/>
        <v/>
      </c>
      <c r="BF359" s="141">
        <v>91025</v>
      </c>
      <c r="BG359" s="142" t="s">
        <v>4404</v>
      </c>
      <c r="BH359" s="141" t="s">
        <v>180</v>
      </c>
      <c r="BI359" s="141" t="s">
        <v>191</v>
      </c>
      <c r="BJ359" s="141" t="s">
        <v>4405</v>
      </c>
      <c r="BK359" s="141" t="s">
        <v>3566</v>
      </c>
      <c r="BL359" s="141" t="s">
        <v>4297</v>
      </c>
      <c r="BM359" s="141">
        <v>48.4912031645054</v>
      </c>
      <c r="BN359" s="141">
        <v>-72.216803499197297</v>
      </c>
      <c r="BO359" s="141">
        <v>1988</v>
      </c>
      <c r="BP359" s="143" t="s">
        <v>24272</v>
      </c>
      <c r="BQ359" s="143" t="s">
        <v>17560</v>
      </c>
    </row>
    <row r="360" spans="1:69" ht="38.25" customHeight="1" x14ac:dyDescent="0.25">
      <c r="A360" s="1" t="str">
        <f t="shared" si="244"/>
        <v/>
      </c>
      <c r="B360" s="32" t="str">
        <f t="shared" si="245"/>
        <v/>
      </c>
      <c r="C360" s="25" t="str">
        <f t="shared" si="246"/>
        <v/>
      </c>
      <c r="D360" s="25" t="str">
        <f t="shared" si="247"/>
        <v/>
      </c>
      <c r="E360" s="25" t="str">
        <f t="shared" si="248"/>
        <v/>
      </c>
      <c r="F360" s="25" t="str">
        <f t="shared" si="249"/>
        <v/>
      </c>
      <c r="G360" s="108" t="str">
        <f t="shared" si="250"/>
        <v/>
      </c>
      <c r="H360" s="108" t="str">
        <f t="shared" si="251"/>
        <v/>
      </c>
      <c r="I360" s="112" t="str">
        <f t="shared" si="252"/>
        <v/>
      </c>
      <c r="J360" s="112"/>
      <c r="K360" s="112"/>
      <c r="L360" s="113"/>
      <c r="M360" s="113"/>
      <c r="N360" s="224" t="str">
        <f t="shared" si="253"/>
        <v/>
      </c>
      <c r="O360" s="225" t="str">
        <f t="shared" si="254"/>
        <v/>
      </c>
      <c r="Q360" s="6">
        <v>358</v>
      </c>
      <c r="R360" s="47" t="str">
        <f t="shared" si="217"/>
        <v>-358</v>
      </c>
      <c r="S360" s="6"/>
      <c r="T360" s="48" t="str">
        <f t="shared" si="218"/>
        <v/>
      </c>
      <c r="U360" s="49" t="str">
        <f t="shared" si="219"/>
        <v/>
      </c>
      <c r="W360" s="51"/>
      <c r="X360" s="75" t="str">
        <f t="shared" si="220"/>
        <v/>
      </c>
      <c r="Y360" s="71" t="str">
        <f t="shared" si="221"/>
        <v/>
      </c>
      <c r="Z360" s="71" t="str">
        <f t="shared" si="222"/>
        <v/>
      </c>
      <c r="AA360" s="71" t="str">
        <f t="shared" si="223"/>
        <v/>
      </c>
      <c r="AB360" s="71" t="str">
        <f t="shared" si="224"/>
        <v/>
      </c>
      <c r="AC360" s="71" t="str">
        <f t="shared" si="225"/>
        <v/>
      </c>
      <c r="AD360" s="71" t="str">
        <f t="shared" si="226"/>
        <v/>
      </c>
      <c r="AE360" s="78" t="str">
        <f t="shared" si="227"/>
        <v/>
      </c>
      <c r="AF360" s="75" t="str">
        <f t="shared" si="228"/>
        <v/>
      </c>
      <c r="AG360" s="71" t="str">
        <f t="shared" si="229"/>
        <v/>
      </c>
      <c r="AH360" s="71" t="str">
        <f t="shared" si="230"/>
        <v/>
      </c>
      <c r="AI360" s="71" t="str">
        <f t="shared" si="231"/>
        <v/>
      </c>
      <c r="AJ360" s="71" t="str">
        <f t="shared" si="232"/>
        <v/>
      </c>
      <c r="AK360" s="71" t="str">
        <f t="shared" si="233"/>
        <v/>
      </c>
      <c r="AL360" s="71" t="str">
        <f t="shared" si="234"/>
        <v/>
      </c>
      <c r="AM360" s="78" t="str">
        <f t="shared" si="235"/>
        <v/>
      </c>
      <c r="AN360" s="75" t="str">
        <f t="shared" si="236"/>
        <v/>
      </c>
      <c r="AO360" s="71" t="str">
        <f t="shared" si="237"/>
        <v/>
      </c>
      <c r="AP360" s="71" t="str">
        <f t="shared" si="238"/>
        <v/>
      </c>
      <c r="AQ360" s="71" t="str">
        <f t="shared" si="239"/>
        <v/>
      </c>
      <c r="AR360" s="71" t="str">
        <f t="shared" si="240"/>
        <v/>
      </c>
      <c r="AS360" s="71" t="str">
        <f t="shared" si="241"/>
        <v/>
      </c>
      <c r="AT360" s="71" t="str">
        <f t="shared" si="242"/>
        <v/>
      </c>
      <c r="AU360" s="76" t="str">
        <f t="shared" si="243"/>
        <v/>
      </c>
      <c r="BF360" s="141">
        <v>91025</v>
      </c>
      <c r="BG360" s="142" t="s">
        <v>4406</v>
      </c>
      <c r="BH360" s="141" t="s">
        <v>478</v>
      </c>
      <c r="BI360" s="141" t="s">
        <v>176</v>
      </c>
      <c r="BJ360" s="141" t="s">
        <v>4407</v>
      </c>
      <c r="BK360" s="141" t="s">
        <v>4408</v>
      </c>
      <c r="BL360" s="141" t="s">
        <v>4409</v>
      </c>
      <c r="BM360" s="141">
        <v>48.535457185761601</v>
      </c>
      <c r="BN360" s="141">
        <v>-72.216335410374697</v>
      </c>
      <c r="BO360" s="141">
        <v>1971</v>
      </c>
      <c r="BP360" s="143" t="s">
        <v>24291</v>
      </c>
      <c r="BQ360" s="143" t="s">
        <v>17560</v>
      </c>
    </row>
    <row r="361" spans="1:69" ht="38.25" customHeight="1" x14ac:dyDescent="0.25">
      <c r="A361" s="1" t="str">
        <f t="shared" si="244"/>
        <v/>
      </c>
      <c r="B361" s="32" t="str">
        <f t="shared" si="245"/>
        <v/>
      </c>
      <c r="C361" s="25" t="str">
        <f t="shared" si="246"/>
        <v/>
      </c>
      <c r="D361" s="25" t="str">
        <f t="shared" si="247"/>
        <v/>
      </c>
      <c r="E361" s="25" t="str">
        <f t="shared" si="248"/>
        <v/>
      </c>
      <c r="F361" s="25" t="str">
        <f t="shared" si="249"/>
        <v/>
      </c>
      <c r="G361" s="108" t="str">
        <f t="shared" si="250"/>
        <v/>
      </c>
      <c r="H361" s="108" t="str">
        <f t="shared" si="251"/>
        <v/>
      </c>
      <c r="I361" s="112" t="str">
        <f t="shared" si="252"/>
        <v/>
      </c>
      <c r="J361" s="112"/>
      <c r="K361" s="112"/>
      <c r="L361" s="113"/>
      <c r="M361" s="113"/>
      <c r="N361" s="224" t="str">
        <f t="shared" si="253"/>
        <v/>
      </c>
      <c r="O361" s="225" t="str">
        <f t="shared" si="254"/>
        <v/>
      </c>
      <c r="Q361" s="6">
        <v>359</v>
      </c>
      <c r="R361" s="47" t="str">
        <f t="shared" si="217"/>
        <v>-359</v>
      </c>
      <c r="S361" s="6"/>
      <c r="T361" s="48" t="str">
        <f t="shared" si="218"/>
        <v/>
      </c>
      <c r="U361" s="49" t="str">
        <f t="shared" si="219"/>
        <v/>
      </c>
      <c r="W361" s="51"/>
      <c r="X361" s="75" t="str">
        <f t="shared" si="220"/>
        <v/>
      </c>
      <c r="Y361" s="71" t="str">
        <f t="shared" si="221"/>
        <v/>
      </c>
      <c r="Z361" s="71" t="str">
        <f t="shared" si="222"/>
        <v/>
      </c>
      <c r="AA361" s="71" t="str">
        <f t="shared" si="223"/>
        <v/>
      </c>
      <c r="AB361" s="71" t="str">
        <f t="shared" si="224"/>
        <v/>
      </c>
      <c r="AC361" s="71" t="str">
        <f t="shared" si="225"/>
        <v/>
      </c>
      <c r="AD361" s="71" t="str">
        <f t="shared" si="226"/>
        <v/>
      </c>
      <c r="AE361" s="78" t="str">
        <f t="shared" si="227"/>
        <v/>
      </c>
      <c r="AF361" s="75" t="str">
        <f t="shared" si="228"/>
        <v/>
      </c>
      <c r="AG361" s="71" t="str">
        <f t="shared" si="229"/>
        <v/>
      </c>
      <c r="AH361" s="71" t="str">
        <f t="shared" si="230"/>
        <v/>
      </c>
      <c r="AI361" s="71" t="str">
        <f t="shared" si="231"/>
        <v/>
      </c>
      <c r="AJ361" s="71" t="str">
        <f t="shared" si="232"/>
        <v/>
      </c>
      <c r="AK361" s="71" t="str">
        <f t="shared" si="233"/>
        <v/>
      </c>
      <c r="AL361" s="71" t="str">
        <f t="shared" si="234"/>
        <v/>
      </c>
      <c r="AM361" s="78" t="str">
        <f t="shared" si="235"/>
        <v/>
      </c>
      <c r="AN361" s="75" t="str">
        <f t="shared" si="236"/>
        <v/>
      </c>
      <c r="AO361" s="71" t="str">
        <f t="shared" si="237"/>
        <v/>
      </c>
      <c r="AP361" s="71" t="str">
        <f t="shared" si="238"/>
        <v/>
      </c>
      <c r="AQ361" s="71" t="str">
        <f t="shared" si="239"/>
        <v/>
      </c>
      <c r="AR361" s="71" t="str">
        <f t="shared" si="240"/>
        <v/>
      </c>
      <c r="AS361" s="71" t="str">
        <f t="shared" si="241"/>
        <v/>
      </c>
      <c r="AT361" s="71" t="str">
        <f t="shared" si="242"/>
        <v/>
      </c>
      <c r="AU361" s="76" t="str">
        <f t="shared" si="243"/>
        <v/>
      </c>
      <c r="BF361" s="141">
        <v>91025</v>
      </c>
      <c r="BG361" s="142" t="s">
        <v>4410</v>
      </c>
      <c r="BH361" s="141" t="s">
        <v>180</v>
      </c>
      <c r="BI361" s="141" t="s">
        <v>178</v>
      </c>
      <c r="BJ361" s="141" t="s">
        <v>4411</v>
      </c>
      <c r="BK361" s="141" t="s">
        <v>4123</v>
      </c>
      <c r="BL361" s="141" t="s">
        <v>4412</v>
      </c>
      <c r="BM361" s="141">
        <v>48.500847820019601</v>
      </c>
      <c r="BN361" s="141">
        <v>-72.216275839848393</v>
      </c>
      <c r="BO361" s="141">
        <v>1985</v>
      </c>
      <c r="BP361" s="143" t="s">
        <v>24292</v>
      </c>
      <c r="BQ361" s="143" t="s">
        <v>17560</v>
      </c>
    </row>
    <row r="362" spans="1:69" ht="38.25" customHeight="1" x14ac:dyDescent="0.25">
      <c r="A362" s="1" t="str">
        <f t="shared" si="244"/>
        <v/>
      </c>
      <c r="B362" s="32" t="str">
        <f t="shared" si="245"/>
        <v/>
      </c>
      <c r="C362" s="25" t="str">
        <f t="shared" si="246"/>
        <v/>
      </c>
      <c r="D362" s="25" t="str">
        <f t="shared" si="247"/>
        <v/>
      </c>
      <c r="E362" s="25" t="str">
        <f t="shared" si="248"/>
        <v/>
      </c>
      <c r="F362" s="25" t="str">
        <f t="shared" si="249"/>
        <v/>
      </c>
      <c r="G362" s="108" t="str">
        <f t="shared" si="250"/>
        <v/>
      </c>
      <c r="H362" s="108" t="str">
        <f t="shared" si="251"/>
        <v/>
      </c>
      <c r="I362" s="112" t="str">
        <f t="shared" si="252"/>
        <v/>
      </c>
      <c r="J362" s="112"/>
      <c r="K362" s="112"/>
      <c r="L362" s="113"/>
      <c r="M362" s="113"/>
      <c r="N362" s="224" t="str">
        <f t="shared" si="253"/>
        <v/>
      </c>
      <c r="O362" s="225" t="str">
        <f t="shared" si="254"/>
        <v/>
      </c>
      <c r="Q362" s="6">
        <v>360</v>
      </c>
      <c r="R362" s="47" t="str">
        <f t="shared" si="217"/>
        <v>-360</v>
      </c>
      <c r="S362" s="6"/>
      <c r="T362" s="48" t="str">
        <f t="shared" si="218"/>
        <v/>
      </c>
      <c r="U362" s="49" t="str">
        <f t="shared" si="219"/>
        <v/>
      </c>
      <c r="W362" s="51"/>
      <c r="X362" s="75" t="str">
        <f t="shared" si="220"/>
        <v/>
      </c>
      <c r="Y362" s="71" t="str">
        <f t="shared" si="221"/>
        <v/>
      </c>
      <c r="Z362" s="71" t="str">
        <f t="shared" si="222"/>
        <v/>
      </c>
      <c r="AA362" s="71" t="str">
        <f t="shared" si="223"/>
        <v/>
      </c>
      <c r="AB362" s="71" t="str">
        <f t="shared" si="224"/>
        <v/>
      </c>
      <c r="AC362" s="71" t="str">
        <f t="shared" si="225"/>
        <v/>
      </c>
      <c r="AD362" s="71" t="str">
        <f t="shared" si="226"/>
        <v/>
      </c>
      <c r="AE362" s="78" t="str">
        <f t="shared" si="227"/>
        <v/>
      </c>
      <c r="AF362" s="75" t="str">
        <f t="shared" si="228"/>
        <v/>
      </c>
      <c r="AG362" s="71" t="str">
        <f t="shared" si="229"/>
        <v/>
      </c>
      <c r="AH362" s="71" t="str">
        <f t="shared" si="230"/>
        <v/>
      </c>
      <c r="AI362" s="71" t="str">
        <f t="shared" si="231"/>
        <v/>
      </c>
      <c r="AJ362" s="71" t="str">
        <f t="shared" si="232"/>
        <v/>
      </c>
      <c r="AK362" s="71" t="str">
        <f t="shared" si="233"/>
        <v/>
      </c>
      <c r="AL362" s="71" t="str">
        <f t="shared" si="234"/>
        <v/>
      </c>
      <c r="AM362" s="78" t="str">
        <f t="shared" si="235"/>
        <v/>
      </c>
      <c r="AN362" s="75" t="str">
        <f t="shared" si="236"/>
        <v/>
      </c>
      <c r="AO362" s="71" t="str">
        <f t="shared" si="237"/>
        <v/>
      </c>
      <c r="AP362" s="71" t="str">
        <f t="shared" si="238"/>
        <v/>
      </c>
      <c r="AQ362" s="71" t="str">
        <f t="shared" si="239"/>
        <v/>
      </c>
      <c r="AR362" s="71" t="str">
        <f t="shared" si="240"/>
        <v/>
      </c>
      <c r="AS362" s="71" t="str">
        <f t="shared" si="241"/>
        <v/>
      </c>
      <c r="AT362" s="71" t="str">
        <f t="shared" si="242"/>
        <v/>
      </c>
      <c r="AU362" s="76" t="str">
        <f t="shared" si="243"/>
        <v/>
      </c>
      <c r="BF362" s="141">
        <v>91025</v>
      </c>
      <c r="BG362" s="142" t="s">
        <v>4413</v>
      </c>
      <c r="BH362" s="141" t="s">
        <v>180</v>
      </c>
      <c r="BI362" s="141" t="s">
        <v>191</v>
      </c>
      <c r="BJ362" s="141" t="s">
        <v>4414</v>
      </c>
      <c r="BK362" s="141" t="s">
        <v>4415</v>
      </c>
      <c r="BL362" s="141" t="s">
        <v>4337</v>
      </c>
      <c r="BM362" s="141">
        <v>48.513127315060103</v>
      </c>
      <c r="BN362" s="141">
        <v>-72.218943713729203</v>
      </c>
      <c r="BO362" s="141">
        <v>1976</v>
      </c>
      <c r="BP362" s="143" t="s">
        <v>24293</v>
      </c>
      <c r="BQ362" s="143" t="s">
        <v>17560</v>
      </c>
    </row>
    <row r="363" spans="1:69" ht="38.25" customHeight="1" x14ac:dyDescent="0.25">
      <c r="A363" s="1" t="str">
        <f t="shared" si="244"/>
        <v/>
      </c>
      <c r="B363" s="32" t="str">
        <f t="shared" si="245"/>
        <v/>
      </c>
      <c r="C363" s="25" t="str">
        <f t="shared" si="246"/>
        <v/>
      </c>
      <c r="D363" s="25" t="str">
        <f t="shared" si="247"/>
        <v/>
      </c>
      <c r="E363" s="25" t="str">
        <f t="shared" si="248"/>
        <v/>
      </c>
      <c r="F363" s="25" t="str">
        <f t="shared" si="249"/>
        <v/>
      </c>
      <c r="G363" s="108" t="str">
        <f t="shared" si="250"/>
        <v/>
      </c>
      <c r="H363" s="108" t="str">
        <f t="shared" si="251"/>
        <v/>
      </c>
      <c r="I363" s="112" t="str">
        <f t="shared" si="252"/>
        <v/>
      </c>
      <c r="J363" s="112"/>
      <c r="K363" s="112"/>
      <c r="L363" s="113"/>
      <c r="M363" s="113"/>
      <c r="N363" s="224" t="str">
        <f t="shared" si="253"/>
        <v/>
      </c>
      <c r="O363" s="225" t="str">
        <f t="shared" si="254"/>
        <v/>
      </c>
      <c r="Q363" s="6">
        <v>361</v>
      </c>
      <c r="R363" s="47" t="str">
        <f t="shared" si="217"/>
        <v>-361</v>
      </c>
      <c r="S363" s="6"/>
      <c r="T363" s="48" t="str">
        <f t="shared" si="218"/>
        <v/>
      </c>
      <c r="U363" s="49" t="str">
        <f t="shared" si="219"/>
        <v/>
      </c>
      <c r="W363" s="51"/>
      <c r="X363" s="75" t="str">
        <f t="shared" si="220"/>
        <v/>
      </c>
      <c r="Y363" s="71" t="str">
        <f t="shared" si="221"/>
        <v/>
      </c>
      <c r="Z363" s="71" t="str">
        <f t="shared" si="222"/>
        <v/>
      </c>
      <c r="AA363" s="71" t="str">
        <f t="shared" si="223"/>
        <v/>
      </c>
      <c r="AB363" s="71" t="str">
        <f t="shared" si="224"/>
        <v/>
      </c>
      <c r="AC363" s="71" t="str">
        <f t="shared" si="225"/>
        <v/>
      </c>
      <c r="AD363" s="71" t="str">
        <f t="shared" si="226"/>
        <v/>
      </c>
      <c r="AE363" s="78" t="str">
        <f t="shared" si="227"/>
        <v/>
      </c>
      <c r="AF363" s="75" t="str">
        <f t="shared" si="228"/>
        <v/>
      </c>
      <c r="AG363" s="71" t="str">
        <f t="shared" si="229"/>
        <v/>
      </c>
      <c r="AH363" s="71" t="str">
        <f t="shared" si="230"/>
        <v/>
      </c>
      <c r="AI363" s="71" t="str">
        <f t="shared" si="231"/>
        <v/>
      </c>
      <c r="AJ363" s="71" t="str">
        <f t="shared" si="232"/>
        <v/>
      </c>
      <c r="AK363" s="71" t="str">
        <f t="shared" si="233"/>
        <v/>
      </c>
      <c r="AL363" s="71" t="str">
        <f t="shared" si="234"/>
        <v/>
      </c>
      <c r="AM363" s="78" t="str">
        <f t="shared" si="235"/>
        <v/>
      </c>
      <c r="AN363" s="75" t="str">
        <f t="shared" si="236"/>
        <v/>
      </c>
      <c r="AO363" s="71" t="str">
        <f t="shared" si="237"/>
        <v/>
      </c>
      <c r="AP363" s="71" t="str">
        <f t="shared" si="238"/>
        <v/>
      </c>
      <c r="AQ363" s="71" t="str">
        <f t="shared" si="239"/>
        <v/>
      </c>
      <c r="AR363" s="71" t="str">
        <f t="shared" si="240"/>
        <v/>
      </c>
      <c r="AS363" s="71" t="str">
        <f t="shared" si="241"/>
        <v/>
      </c>
      <c r="AT363" s="71" t="str">
        <f t="shared" si="242"/>
        <v/>
      </c>
      <c r="AU363" s="76" t="str">
        <f t="shared" si="243"/>
        <v/>
      </c>
      <c r="BF363" s="141">
        <v>7090</v>
      </c>
      <c r="BG363" s="142" t="s">
        <v>4315</v>
      </c>
      <c r="BH363" s="141" t="s">
        <v>478</v>
      </c>
      <c r="BI363" s="141" t="s">
        <v>176</v>
      </c>
      <c r="BJ363" s="141"/>
      <c r="BK363" s="141" t="s">
        <v>4246</v>
      </c>
      <c r="BL363" s="141" t="s">
        <v>2063</v>
      </c>
      <c r="BM363" s="141">
        <v>48.4848698532439</v>
      </c>
      <c r="BN363" s="141">
        <v>-67.755452202875006</v>
      </c>
      <c r="BO363" s="141">
        <v>1976</v>
      </c>
      <c r="BP363" s="143" t="s">
        <v>24277</v>
      </c>
      <c r="BQ363" s="143" t="s">
        <v>17560</v>
      </c>
    </row>
    <row r="364" spans="1:69" ht="38.25" customHeight="1" x14ac:dyDescent="0.25">
      <c r="A364" s="1" t="str">
        <f t="shared" si="244"/>
        <v/>
      </c>
      <c r="B364" s="32" t="str">
        <f t="shared" si="245"/>
        <v/>
      </c>
      <c r="C364" s="25" t="str">
        <f t="shared" si="246"/>
        <v/>
      </c>
      <c r="D364" s="25" t="str">
        <f t="shared" si="247"/>
        <v/>
      </c>
      <c r="E364" s="25" t="str">
        <f t="shared" si="248"/>
        <v/>
      </c>
      <c r="F364" s="25" t="str">
        <f t="shared" si="249"/>
        <v/>
      </c>
      <c r="G364" s="108" t="str">
        <f t="shared" si="250"/>
        <v/>
      </c>
      <c r="H364" s="108" t="str">
        <f t="shared" si="251"/>
        <v/>
      </c>
      <c r="I364" s="112" t="str">
        <f t="shared" si="252"/>
        <v/>
      </c>
      <c r="J364" s="112"/>
      <c r="K364" s="112"/>
      <c r="L364" s="113"/>
      <c r="M364" s="113"/>
      <c r="N364" s="224" t="str">
        <f t="shared" si="253"/>
        <v/>
      </c>
      <c r="O364" s="225" t="str">
        <f t="shared" si="254"/>
        <v/>
      </c>
      <c r="Q364" s="6">
        <v>362</v>
      </c>
      <c r="R364" s="47" t="str">
        <f t="shared" si="217"/>
        <v>-362</v>
      </c>
      <c r="S364" s="6"/>
      <c r="T364" s="48" t="str">
        <f t="shared" si="218"/>
        <v/>
      </c>
      <c r="U364" s="49" t="str">
        <f t="shared" si="219"/>
        <v/>
      </c>
      <c r="W364" s="51"/>
      <c r="X364" s="75" t="str">
        <f t="shared" si="220"/>
        <v/>
      </c>
      <c r="Y364" s="71" t="str">
        <f t="shared" si="221"/>
        <v/>
      </c>
      <c r="Z364" s="71" t="str">
        <f t="shared" si="222"/>
        <v/>
      </c>
      <c r="AA364" s="71" t="str">
        <f t="shared" si="223"/>
        <v/>
      </c>
      <c r="AB364" s="71" t="str">
        <f t="shared" si="224"/>
        <v/>
      </c>
      <c r="AC364" s="71" t="str">
        <f t="shared" si="225"/>
        <v/>
      </c>
      <c r="AD364" s="71" t="str">
        <f t="shared" si="226"/>
        <v/>
      </c>
      <c r="AE364" s="78" t="str">
        <f t="shared" si="227"/>
        <v/>
      </c>
      <c r="AF364" s="75" t="str">
        <f t="shared" si="228"/>
        <v/>
      </c>
      <c r="AG364" s="71" t="str">
        <f t="shared" si="229"/>
        <v/>
      </c>
      <c r="AH364" s="71" t="str">
        <f t="shared" si="230"/>
        <v/>
      </c>
      <c r="AI364" s="71" t="str">
        <f t="shared" si="231"/>
        <v/>
      </c>
      <c r="AJ364" s="71" t="str">
        <f t="shared" si="232"/>
        <v/>
      </c>
      <c r="AK364" s="71" t="str">
        <f t="shared" si="233"/>
        <v/>
      </c>
      <c r="AL364" s="71" t="str">
        <f t="shared" si="234"/>
        <v/>
      </c>
      <c r="AM364" s="78" t="str">
        <f t="shared" si="235"/>
        <v/>
      </c>
      <c r="AN364" s="75" t="str">
        <f t="shared" si="236"/>
        <v/>
      </c>
      <c r="AO364" s="71" t="str">
        <f t="shared" si="237"/>
        <v/>
      </c>
      <c r="AP364" s="71" t="str">
        <f t="shared" si="238"/>
        <v/>
      </c>
      <c r="AQ364" s="71" t="str">
        <f t="shared" si="239"/>
        <v/>
      </c>
      <c r="AR364" s="71" t="str">
        <f t="shared" si="240"/>
        <v/>
      </c>
      <c r="AS364" s="71" t="str">
        <f t="shared" si="241"/>
        <v/>
      </c>
      <c r="AT364" s="71" t="str">
        <f t="shared" si="242"/>
        <v/>
      </c>
      <c r="AU364" s="76" t="str">
        <f t="shared" si="243"/>
        <v/>
      </c>
      <c r="BF364" s="141">
        <v>7090</v>
      </c>
      <c r="BG364" s="142" t="s">
        <v>4316</v>
      </c>
      <c r="BH364" s="141" t="s">
        <v>180</v>
      </c>
      <c r="BI364" s="141" t="s">
        <v>178</v>
      </c>
      <c r="BJ364" s="141"/>
      <c r="BK364" s="141" t="s">
        <v>3274</v>
      </c>
      <c r="BL364" s="141" t="s">
        <v>2063</v>
      </c>
      <c r="BM364" s="141">
        <v>48.498240000000003</v>
      </c>
      <c r="BN364" s="141">
        <v>-67.734830000000002</v>
      </c>
      <c r="BO364" s="141">
        <v>1976</v>
      </c>
      <c r="BP364" s="143" t="s">
        <v>24278</v>
      </c>
      <c r="BQ364" s="143" t="s">
        <v>17560</v>
      </c>
    </row>
    <row r="365" spans="1:69" ht="38.25" customHeight="1" x14ac:dyDescent="0.25">
      <c r="A365" s="1" t="str">
        <f t="shared" si="244"/>
        <v/>
      </c>
      <c r="B365" s="32" t="str">
        <f t="shared" si="245"/>
        <v/>
      </c>
      <c r="C365" s="25" t="str">
        <f t="shared" si="246"/>
        <v/>
      </c>
      <c r="D365" s="25" t="str">
        <f t="shared" si="247"/>
        <v/>
      </c>
      <c r="E365" s="25" t="str">
        <f t="shared" si="248"/>
        <v/>
      </c>
      <c r="F365" s="25" t="str">
        <f t="shared" si="249"/>
        <v/>
      </c>
      <c r="G365" s="108" t="str">
        <f t="shared" si="250"/>
        <v/>
      </c>
      <c r="H365" s="108" t="str">
        <f t="shared" si="251"/>
        <v/>
      </c>
      <c r="I365" s="112" t="str">
        <f t="shared" si="252"/>
        <v/>
      </c>
      <c r="J365" s="112"/>
      <c r="K365" s="112"/>
      <c r="L365" s="113"/>
      <c r="M365" s="113"/>
      <c r="N365" s="224" t="str">
        <f t="shared" si="253"/>
        <v/>
      </c>
      <c r="O365" s="225" t="str">
        <f t="shared" si="254"/>
        <v/>
      </c>
      <c r="Q365" s="6">
        <v>363</v>
      </c>
      <c r="R365" s="47" t="str">
        <f t="shared" si="217"/>
        <v>-363</v>
      </c>
      <c r="S365" s="6"/>
      <c r="T365" s="48" t="str">
        <f t="shared" si="218"/>
        <v/>
      </c>
      <c r="U365" s="49" t="str">
        <f t="shared" si="219"/>
        <v/>
      </c>
      <c r="W365" s="51"/>
      <c r="X365" s="75" t="str">
        <f t="shared" si="220"/>
        <v/>
      </c>
      <c r="Y365" s="71" t="str">
        <f t="shared" si="221"/>
        <v/>
      </c>
      <c r="Z365" s="71" t="str">
        <f t="shared" si="222"/>
        <v/>
      </c>
      <c r="AA365" s="71" t="str">
        <f t="shared" si="223"/>
        <v/>
      </c>
      <c r="AB365" s="71" t="str">
        <f t="shared" si="224"/>
        <v/>
      </c>
      <c r="AC365" s="71" t="str">
        <f t="shared" si="225"/>
        <v/>
      </c>
      <c r="AD365" s="71" t="str">
        <f t="shared" si="226"/>
        <v/>
      </c>
      <c r="AE365" s="78" t="str">
        <f t="shared" si="227"/>
        <v/>
      </c>
      <c r="AF365" s="75" t="str">
        <f t="shared" si="228"/>
        <v/>
      </c>
      <c r="AG365" s="71" t="str">
        <f t="shared" si="229"/>
        <v/>
      </c>
      <c r="AH365" s="71" t="str">
        <f t="shared" si="230"/>
        <v/>
      </c>
      <c r="AI365" s="71" t="str">
        <f t="shared" si="231"/>
        <v/>
      </c>
      <c r="AJ365" s="71" t="str">
        <f t="shared" si="232"/>
        <v/>
      </c>
      <c r="AK365" s="71" t="str">
        <f t="shared" si="233"/>
        <v/>
      </c>
      <c r="AL365" s="71" t="str">
        <f t="shared" si="234"/>
        <v/>
      </c>
      <c r="AM365" s="78" t="str">
        <f t="shared" si="235"/>
        <v/>
      </c>
      <c r="AN365" s="75" t="str">
        <f t="shared" si="236"/>
        <v/>
      </c>
      <c r="AO365" s="71" t="str">
        <f t="shared" si="237"/>
        <v/>
      </c>
      <c r="AP365" s="71" t="str">
        <f t="shared" si="238"/>
        <v/>
      </c>
      <c r="AQ365" s="71" t="str">
        <f t="shared" si="239"/>
        <v/>
      </c>
      <c r="AR365" s="71" t="str">
        <f t="shared" si="240"/>
        <v/>
      </c>
      <c r="AS365" s="71" t="str">
        <f t="shared" si="241"/>
        <v/>
      </c>
      <c r="AT365" s="71" t="str">
        <f t="shared" si="242"/>
        <v/>
      </c>
      <c r="AU365" s="76" t="str">
        <f t="shared" si="243"/>
        <v/>
      </c>
      <c r="BF365" s="141">
        <v>14005</v>
      </c>
      <c r="BG365" s="142" t="s">
        <v>4226</v>
      </c>
      <c r="BH365" s="141" t="s">
        <v>180</v>
      </c>
      <c r="BI365" s="141" t="s">
        <v>178</v>
      </c>
      <c r="BJ365" s="141"/>
      <c r="BK365" s="141" t="s">
        <v>2282</v>
      </c>
      <c r="BL365" s="141" t="s">
        <v>4225</v>
      </c>
      <c r="BM365" s="141">
        <v>47.451387962129097</v>
      </c>
      <c r="BN365" s="141">
        <v>-69.862299620252301</v>
      </c>
      <c r="BO365" s="141">
        <v>1984</v>
      </c>
      <c r="BP365" s="143" t="s">
        <v>24257</v>
      </c>
      <c r="BQ365" s="143" t="s">
        <v>17560</v>
      </c>
    </row>
    <row r="366" spans="1:69" ht="38.25" customHeight="1" x14ac:dyDescent="0.25">
      <c r="A366" s="1" t="str">
        <f t="shared" si="244"/>
        <v/>
      </c>
      <c r="B366" s="32" t="str">
        <f t="shared" si="245"/>
        <v/>
      </c>
      <c r="C366" s="25" t="str">
        <f t="shared" si="246"/>
        <v/>
      </c>
      <c r="D366" s="25" t="str">
        <f t="shared" si="247"/>
        <v/>
      </c>
      <c r="E366" s="25" t="str">
        <f t="shared" si="248"/>
        <v/>
      </c>
      <c r="F366" s="25" t="str">
        <f t="shared" si="249"/>
        <v/>
      </c>
      <c r="G366" s="108" t="str">
        <f t="shared" si="250"/>
        <v/>
      </c>
      <c r="H366" s="108" t="str">
        <f t="shared" si="251"/>
        <v/>
      </c>
      <c r="I366" s="112" t="str">
        <f t="shared" si="252"/>
        <v/>
      </c>
      <c r="J366" s="112"/>
      <c r="K366" s="112"/>
      <c r="L366" s="113"/>
      <c r="M366" s="113"/>
      <c r="N366" s="224" t="str">
        <f t="shared" si="253"/>
        <v/>
      </c>
      <c r="O366" s="225" t="str">
        <f t="shared" si="254"/>
        <v/>
      </c>
      <c r="Q366" s="6">
        <v>364</v>
      </c>
      <c r="R366" s="47" t="str">
        <f t="shared" si="217"/>
        <v>-364</v>
      </c>
      <c r="S366" s="6"/>
      <c r="T366" s="48" t="str">
        <f t="shared" si="218"/>
        <v/>
      </c>
      <c r="U366" s="49" t="str">
        <f t="shared" si="219"/>
        <v/>
      </c>
      <c r="W366" s="51"/>
      <c r="X366" s="75" t="str">
        <f t="shared" si="220"/>
        <v/>
      </c>
      <c r="Y366" s="71" t="str">
        <f t="shared" si="221"/>
        <v/>
      </c>
      <c r="Z366" s="71" t="str">
        <f t="shared" si="222"/>
        <v/>
      </c>
      <c r="AA366" s="71" t="str">
        <f t="shared" si="223"/>
        <v/>
      </c>
      <c r="AB366" s="71" t="str">
        <f t="shared" si="224"/>
        <v/>
      </c>
      <c r="AC366" s="71" t="str">
        <f t="shared" si="225"/>
        <v/>
      </c>
      <c r="AD366" s="71" t="str">
        <f t="shared" si="226"/>
        <v/>
      </c>
      <c r="AE366" s="78" t="str">
        <f t="shared" si="227"/>
        <v/>
      </c>
      <c r="AF366" s="75" t="str">
        <f t="shared" si="228"/>
        <v/>
      </c>
      <c r="AG366" s="71" t="str">
        <f t="shared" si="229"/>
        <v/>
      </c>
      <c r="AH366" s="71" t="str">
        <f t="shared" si="230"/>
        <v/>
      </c>
      <c r="AI366" s="71" t="str">
        <f t="shared" si="231"/>
        <v/>
      </c>
      <c r="AJ366" s="71" t="str">
        <f t="shared" si="232"/>
        <v/>
      </c>
      <c r="AK366" s="71" t="str">
        <f t="shared" si="233"/>
        <v/>
      </c>
      <c r="AL366" s="71" t="str">
        <f t="shared" si="234"/>
        <v/>
      </c>
      <c r="AM366" s="78" t="str">
        <f t="shared" si="235"/>
        <v/>
      </c>
      <c r="AN366" s="75" t="str">
        <f t="shared" si="236"/>
        <v/>
      </c>
      <c r="AO366" s="71" t="str">
        <f t="shared" si="237"/>
        <v/>
      </c>
      <c r="AP366" s="71" t="str">
        <f t="shared" si="238"/>
        <v/>
      </c>
      <c r="AQ366" s="71" t="str">
        <f t="shared" si="239"/>
        <v/>
      </c>
      <c r="AR366" s="71" t="str">
        <f t="shared" si="240"/>
        <v/>
      </c>
      <c r="AS366" s="71" t="str">
        <f t="shared" si="241"/>
        <v/>
      </c>
      <c r="AT366" s="71" t="str">
        <f t="shared" si="242"/>
        <v/>
      </c>
      <c r="AU366" s="76" t="str">
        <f t="shared" si="243"/>
        <v/>
      </c>
      <c r="BF366" s="141">
        <v>14065</v>
      </c>
      <c r="BG366" s="142" t="s">
        <v>4317</v>
      </c>
      <c r="BH366" s="141" t="s">
        <v>180</v>
      </c>
      <c r="BI366" s="141" t="s">
        <v>191</v>
      </c>
      <c r="BJ366" s="141" t="s">
        <v>2257</v>
      </c>
      <c r="BK366" s="141" t="s">
        <v>4318</v>
      </c>
      <c r="BL366" s="141" t="s">
        <v>4319</v>
      </c>
      <c r="BM366" s="141">
        <v>47.43159</v>
      </c>
      <c r="BN366" s="141">
        <v>-70.016779999999997</v>
      </c>
      <c r="BO366" s="141">
        <v>2007</v>
      </c>
      <c r="BP366" s="143" t="s">
        <v>24279</v>
      </c>
      <c r="BQ366" s="143" t="s">
        <v>17560</v>
      </c>
    </row>
    <row r="367" spans="1:69" ht="38.25" customHeight="1" x14ac:dyDescent="0.25">
      <c r="A367" s="1" t="str">
        <f t="shared" si="244"/>
        <v/>
      </c>
      <c r="B367" s="32" t="str">
        <f t="shared" si="245"/>
        <v/>
      </c>
      <c r="C367" s="25" t="str">
        <f t="shared" si="246"/>
        <v/>
      </c>
      <c r="D367" s="25" t="str">
        <f t="shared" si="247"/>
        <v/>
      </c>
      <c r="E367" s="25" t="str">
        <f t="shared" si="248"/>
        <v/>
      </c>
      <c r="F367" s="25" t="str">
        <f t="shared" si="249"/>
        <v/>
      </c>
      <c r="G367" s="108" t="str">
        <f t="shared" si="250"/>
        <v/>
      </c>
      <c r="H367" s="108" t="str">
        <f t="shared" si="251"/>
        <v/>
      </c>
      <c r="I367" s="112" t="str">
        <f t="shared" si="252"/>
        <v/>
      </c>
      <c r="J367" s="112"/>
      <c r="K367" s="112"/>
      <c r="L367" s="113"/>
      <c r="M367" s="113"/>
      <c r="N367" s="224" t="str">
        <f t="shared" si="253"/>
        <v/>
      </c>
      <c r="O367" s="225" t="str">
        <f t="shared" si="254"/>
        <v/>
      </c>
      <c r="Q367" s="6">
        <v>365</v>
      </c>
      <c r="R367" s="47" t="str">
        <f t="shared" si="217"/>
        <v>-365</v>
      </c>
      <c r="S367" s="6"/>
      <c r="T367" s="48" t="str">
        <f t="shared" si="218"/>
        <v/>
      </c>
      <c r="U367" s="49" t="str">
        <f t="shared" si="219"/>
        <v/>
      </c>
      <c r="W367" s="51"/>
      <c r="X367" s="75" t="str">
        <f t="shared" si="220"/>
        <v/>
      </c>
      <c r="Y367" s="71" t="str">
        <f t="shared" si="221"/>
        <v/>
      </c>
      <c r="Z367" s="71" t="str">
        <f t="shared" si="222"/>
        <v/>
      </c>
      <c r="AA367" s="71" t="str">
        <f t="shared" si="223"/>
        <v/>
      </c>
      <c r="AB367" s="71" t="str">
        <f t="shared" si="224"/>
        <v/>
      </c>
      <c r="AC367" s="71" t="str">
        <f t="shared" si="225"/>
        <v/>
      </c>
      <c r="AD367" s="71" t="str">
        <f t="shared" si="226"/>
        <v/>
      </c>
      <c r="AE367" s="78" t="str">
        <f t="shared" si="227"/>
        <v/>
      </c>
      <c r="AF367" s="75" t="str">
        <f t="shared" si="228"/>
        <v/>
      </c>
      <c r="AG367" s="71" t="str">
        <f t="shared" si="229"/>
        <v/>
      </c>
      <c r="AH367" s="71" t="str">
        <f t="shared" si="230"/>
        <v/>
      </c>
      <c r="AI367" s="71" t="str">
        <f t="shared" si="231"/>
        <v/>
      </c>
      <c r="AJ367" s="71" t="str">
        <f t="shared" si="232"/>
        <v/>
      </c>
      <c r="AK367" s="71" t="str">
        <f t="shared" si="233"/>
        <v/>
      </c>
      <c r="AL367" s="71" t="str">
        <f t="shared" si="234"/>
        <v/>
      </c>
      <c r="AM367" s="78" t="str">
        <f t="shared" si="235"/>
        <v/>
      </c>
      <c r="AN367" s="75" t="str">
        <f t="shared" si="236"/>
        <v/>
      </c>
      <c r="AO367" s="71" t="str">
        <f t="shared" si="237"/>
        <v/>
      </c>
      <c r="AP367" s="71" t="str">
        <f t="shared" si="238"/>
        <v/>
      </c>
      <c r="AQ367" s="71" t="str">
        <f t="shared" si="239"/>
        <v/>
      </c>
      <c r="AR367" s="71" t="str">
        <f t="shared" si="240"/>
        <v/>
      </c>
      <c r="AS367" s="71" t="str">
        <f t="shared" si="241"/>
        <v/>
      </c>
      <c r="AT367" s="71" t="str">
        <f t="shared" si="242"/>
        <v/>
      </c>
      <c r="AU367" s="76" t="str">
        <f t="shared" si="243"/>
        <v/>
      </c>
      <c r="BF367" s="141">
        <v>91025</v>
      </c>
      <c r="BG367" s="142" t="s">
        <v>4283</v>
      </c>
      <c r="BH367" s="141" t="s">
        <v>478</v>
      </c>
      <c r="BI367" s="141" t="s">
        <v>186</v>
      </c>
      <c r="BJ367" s="141" t="s">
        <v>4284</v>
      </c>
      <c r="BK367" s="141" t="s">
        <v>4285</v>
      </c>
      <c r="BL367" s="141" t="s">
        <v>4286</v>
      </c>
      <c r="BM367" s="141">
        <v>48.530720334540803</v>
      </c>
      <c r="BN367" s="141">
        <v>-72.247627650562904</v>
      </c>
      <c r="BO367" s="141">
        <v>1991</v>
      </c>
      <c r="BP367" s="143" t="s">
        <v>24269</v>
      </c>
      <c r="BQ367" s="143" t="s">
        <v>17560</v>
      </c>
    </row>
    <row r="368" spans="1:69" ht="38.25" customHeight="1" x14ac:dyDescent="0.25">
      <c r="A368" s="1" t="str">
        <f t="shared" si="244"/>
        <v/>
      </c>
      <c r="B368" s="32" t="str">
        <f t="shared" si="245"/>
        <v/>
      </c>
      <c r="C368" s="25" t="str">
        <f t="shared" si="246"/>
        <v/>
      </c>
      <c r="D368" s="25" t="str">
        <f t="shared" si="247"/>
        <v/>
      </c>
      <c r="E368" s="25" t="str">
        <f t="shared" si="248"/>
        <v/>
      </c>
      <c r="F368" s="25" t="str">
        <f t="shared" si="249"/>
        <v/>
      </c>
      <c r="G368" s="108" t="str">
        <f t="shared" si="250"/>
        <v/>
      </c>
      <c r="H368" s="108" t="str">
        <f t="shared" si="251"/>
        <v/>
      </c>
      <c r="I368" s="112" t="str">
        <f t="shared" si="252"/>
        <v/>
      </c>
      <c r="J368" s="112"/>
      <c r="K368" s="112"/>
      <c r="L368" s="113"/>
      <c r="M368" s="113"/>
      <c r="N368" s="224" t="str">
        <f t="shared" si="253"/>
        <v/>
      </c>
      <c r="O368" s="225" t="str">
        <f t="shared" si="254"/>
        <v/>
      </c>
      <c r="Q368" s="6">
        <v>366</v>
      </c>
      <c r="R368" s="47" t="str">
        <f t="shared" si="217"/>
        <v>-366</v>
      </c>
      <c r="S368" s="6"/>
      <c r="T368" s="48" t="str">
        <f t="shared" si="218"/>
        <v/>
      </c>
      <c r="U368" s="49" t="str">
        <f t="shared" si="219"/>
        <v/>
      </c>
      <c r="W368" s="51"/>
      <c r="X368" s="75" t="str">
        <f t="shared" si="220"/>
        <v/>
      </c>
      <c r="Y368" s="71" t="str">
        <f t="shared" si="221"/>
        <v/>
      </c>
      <c r="Z368" s="71" t="str">
        <f t="shared" si="222"/>
        <v/>
      </c>
      <c r="AA368" s="71" t="str">
        <f t="shared" si="223"/>
        <v/>
      </c>
      <c r="AB368" s="71" t="str">
        <f t="shared" si="224"/>
        <v/>
      </c>
      <c r="AC368" s="71" t="str">
        <f t="shared" si="225"/>
        <v/>
      </c>
      <c r="AD368" s="71" t="str">
        <f t="shared" si="226"/>
        <v/>
      </c>
      <c r="AE368" s="78" t="str">
        <f t="shared" si="227"/>
        <v/>
      </c>
      <c r="AF368" s="75" t="str">
        <f t="shared" si="228"/>
        <v/>
      </c>
      <c r="AG368" s="71" t="str">
        <f t="shared" si="229"/>
        <v/>
      </c>
      <c r="AH368" s="71" t="str">
        <f t="shared" si="230"/>
        <v/>
      </c>
      <c r="AI368" s="71" t="str">
        <f t="shared" si="231"/>
        <v/>
      </c>
      <c r="AJ368" s="71" t="str">
        <f t="shared" si="232"/>
        <v/>
      </c>
      <c r="AK368" s="71" t="str">
        <f t="shared" si="233"/>
        <v/>
      </c>
      <c r="AL368" s="71" t="str">
        <f t="shared" si="234"/>
        <v/>
      </c>
      <c r="AM368" s="78" t="str">
        <f t="shared" si="235"/>
        <v/>
      </c>
      <c r="AN368" s="75" t="str">
        <f t="shared" si="236"/>
        <v/>
      </c>
      <c r="AO368" s="71" t="str">
        <f t="shared" si="237"/>
        <v/>
      </c>
      <c r="AP368" s="71" t="str">
        <f t="shared" si="238"/>
        <v/>
      </c>
      <c r="AQ368" s="71" t="str">
        <f t="shared" si="239"/>
        <v/>
      </c>
      <c r="AR368" s="71" t="str">
        <f t="shared" si="240"/>
        <v/>
      </c>
      <c r="AS368" s="71" t="str">
        <f t="shared" si="241"/>
        <v/>
      </c>
      <c r="AT368" s="71" t="str">
        <f t="shared" si="242"/>
        <v/>
      </c>
      <c r="AU368" s="76" t="str">
        <f t="shared" si="243"/>
        <v/>
      </c>
      <c r="BF368" s="141">
        <v>91025</v>
      </c>
      <c r="BG368" s="142" t="s">
        <v>4287</v>
      </c>
      <c r="BH368" s="141" t="s">
        <v>180</v>
      </c>
      <c r="BI368" s="141" t="s">
        <v>191</v>
      </c>
      <c r="BJ368" s="141" t="s">
        <v>4288</v>
      </c>
      <c r="BK368" s="141" t="s">
        <v>1662</v>
      </c>
      <c r="BL368" s="141" t="s">
        <v>4289</v>
      </c>
      <c r="BM368" s="141">
        <v>48.525586573876303</v>
      </c>
      <c r="BN368" s="141">
        <v>-72.2216082922683</v>
      </c>
      <c r="BO368" s="141">
        <v>1976</v>
      </c>
      <c r="BP368" s="143" t="s">
        <v>24270</v>
      </c>
      <c r="BQ368" s="143" t="s">
        <v>17560</v>
      </c>
    </row>
    <row r="369" spans="1:69" ht="38.25" customHeight="1" x14ac:dyDescent="0.25">
      <c r="A369" s="1" t="str">
        <f t="shared" si="244"/>
        <v/>
      </c>
      <c r="B369" s="32" t="str">
        <f t="shared" si="245"/>
        <v/>
      </c>
      <c r="C369" s="25" t="str">
        <f t="shared" si="246"/>
        <v/>
      </c>
      <c r="D369" s="25" t="str">
        <f t="shared" si="247"/>
        <v/>
      </c>
      <c r="E369" s="25" t="str">
        <f t="shared" si="248"/>
        <v/>
      </c>
      <c r="F369" s="25" t="str">
        <f t="shared" si="249"/>
        <v/>
      </c>
      <c r="G369" s="108" t="str">
        <f t="shared" si="250"/>
        <v/>
      </c>
      <c r="H369" s="108" t="str">
        <f t="shared" si="251"/>
        <v/>
      </c>
      <c r="I369" s="112" t="str">
        <f t="shared" si="252"/>
        <v/>
      </c>
      <c r="J369" s="112"/>
      <c r="K369" s="112"/>
      <c r="L369" s="113"/>
      <c r="M369" s="113"/>
      <c r="N369" s="224" t="str">
        <f t="shared" si="253"/>
        <v/>
      </c>
      <c r="O369" s="225" t="str">
        <f t="shared" si="254"/>
        <v/>
      </c>
      <c r="Q369" s="6">
        <v>367</v>
      </c>
      <c r="R369" s="47" t="str">
        <f t="shared" si="217"/>
        <v>-367</v>
      </c>
      <c r="S369" s="6"/>
      <c r="T369" s="48" t="str">
        <f t="shared" si="218"/>
        <v/>
      </c>
      <c r="U369" s="49" t="str">
        <f t="shared" si="219"/>
        <v/>
      </c>
      <c r="W369" s="51"/>
      <c r="X369" s="75" t="str">
        <f t="shared" si="220"/>
        <v/>
      </c>
      <c r="Y369" s="71" t="str">
        <f t="shared" si="221"/>
        <v/>
      </c>
      <c r="Z369" s="71" t="str">
        <f t="shared" si="222"/>
        <v/>
      </c>
      <c r="AA369" s="71" t="str">
        <f t="shared" si="223"/>
        <v/>
      </c>
      <c r="AB369" s="71" t="str">
        <f t="shared" si="224"/>
        <v/>
      </c>
      <c r="AC369" s="71" t="str">
        <f t="shared" si="225"/>
        <v/>
      </c>
      <c r="AD369" s="71" t="str">
        <f t="shared" si="226"/>
        <v/>
      </c>
      <c r="AE369" s="78" t="str">
        <f t="shared" si="227"/>
        <v/>
      </c>
      <c r="AF369" s="75" t="str">
        <f t="shared" si="228"/>
        <v/>
      </c>
      <c r="AG369" s="71" t="str">
        <f t="shared" si="229"/>
        <v/>
      </c>
      <c r="AH369" s="71" t="str">
        <f t="shared" si="230"/>
        <v/>
      </c>
      <c r="AI369" s="71" t="str">
        <f t="shared" si="231"/>
        <v/>
      </c>
      <c r="AJ369" s="71" t="str">
        <f t="shared" si="232"/>
        <v/>
      </c>
      <c r="AK369" s="71" t="str">
        <f t="shared" si="233"/>
        <v/>
      </c>
      <c r="AL369" s="71" t="str">
        <f t="shared" si="234"/>
        <v/>
      </c>
      <c r="AM369" s="78" t="str">
        <f t="shared" si="235"/>
        <v/>
      </c>
      <c r="AN369" s="75" t="str">
        <f t="shared" si="236"/>
        <v/>
      </c>
      <c r="AO369" s="71" t="str">
        <f t="shared" si="237"/>
        <v/>
      </c>
      <c r="AP369" s="71" t="str">
        <f t="shared" si="238"/>
        <v/>
      </c>
      <c r="AQ369" s="71" t="str">
        <f t="shared" si="239"/>
        <v/>
      </c>
      <c r="AR369" s="71" t="str">
        <f t="shared" si="240"/>
        <v/>
      </c>
      <c r="AS369" s="71" t="str">
        <f t="shared" si="241"/>
        <v/>
      </c>
      <c r="AT369" s="71" t="str">
        <f t="shared" si="242"/>
        <v/>
      </c>
      <c r="AU369" s="76" t="str">
        <f t="shared" si="243"/>
        <v/>
      </c>
      <c r="BF369" s="141">
        <v>91025</v>
      </c>
      <c r="BG369" s="142" t="s">
        <v>4290</v>
      </c>
      <c r="BH369" s="141" t="s">
        <v>478</v>
      </c>
      <c r="BI369" s="141" t="s">
        <v>186</v>
      </c>
      <c r="BJ369" s="141" t="s">
        <v>4291</v>
      </c>
      <c r="BK369" s="141" t="s">
        <v>4292</v>
      </c>
      <c r="BL369" s="141" t="s">
        <v>4293</v>
      </c>
      <c r="BM369" s="141">
        <v>48.500501011330797</v>
      </c>
      <c r="BN369" s="141">
        <v>-72.229601496005898</v>
      </c>
      <c r="BO369" s="141">
        <v>1982</v>
      </c>
      <c r="BP369" s="143" t="s">
        <v>24271</v>
      </c>
      <c r="BQ369" s="143" t="s">
        <v>17560</v>
      </c>
    </row>
    <row r="370" spans="1:69" ht="38.25" customHeight="1" x14ac:dyDescent="0.25">
      <c r="A370" s="1" t="str">
        <f t="shared" si="244"/>
        <v/>
      </c>
      <c r="B370" s="32" t="str">
        <f t="shared" si="245"/>
        <v/>
      </c>
      <c r="C370" s="25" t="str">
        <f t="shared" si="246"/>
        <v/>
      </c>
      <c r="D370" s="25" t="str">
        <f t="shared" si="247"/>
        <v/>
      </c>
      <c r="E370" s="25" t="str">
        <f t="shared" si="248"/>
        <v/>
      </c>
      <c r="F370" s="25" t="str">
        <f t="shared" si="249"/>
        <v/>
      </c>
      <c r="G370" s="108" t="str">
        <f t="shared" si="250"/>
        <v/>
      </c>
      <c r="H370" s="108" t="str">
        <f t="shared" si="251"/>
        <v/>
      </c>
      <c r="I370" s="112" t="str">
        <f t="shared" si="252"/>
        <v/>
      </c>
      <c r="J370" s="112"/>
      <c r="K370" s="112"/>
      <c r="L370" s="113"/>
      <c r="M370" s="113"/>
      <c r="N370" s="224" t="str">
        <f t="shared" si="253"/>
        <v/>
      </c>
      <c r="O370" s="225" t="str">
        <f t="shared" si="254"/>
        <v/>
      </c>
      <c r="Q370" s="6">
        <v>368</v>
      </c>
      <c r="R370" s="47" t="str">
        <f t="shared" si="217"/>
        <v>-368</v>
      </c>
      <c r="S370" s="6"/>
      <c r="T370" s="48" t="str">
        <f t="shared" si="218"/>
        <v/>
      </c>
      <c r="U370" s="49" t="str">
        <f t="shared" si="219"/>
        <v/>
      </c>
      <c r="W370" s="51"/>
      <c r="X370" s="75" t="str">
        <f t="shared" si="220"/>
        <v/>
      </c>
      <c r="Y370" s="71" t="str">
        <f t="shared" si="221"/>
        <v/>
      </c>
      <c r="Z370" s="71" t="str">
        <f t="shared" si="222"/>
        <v/>
      </c>
      <c r="AA370" s="71" t="str">
        <f t="shared" si="223"/>
        <v/>
      </c>
      <c r="AB370" s="71" t="str">
        <f t="shared" si="224"/>
        <v/>
      </c>
      <c r="AC370" s="71" t="str">
        <f t="shared" si="225"/>
        <v/>
      </c>
      <c r="AD370" s="71" t="str">
        <f t="shared" si="226"/>
        <v/>
      </c>
      <c r="AE370" s="78" t="str">
        <f t="shared" si="227"/>
        <v/>
      </c>
      <c r="AF370" s="75" t="str">
        <f t="shared" si="228"/>
        <v/>
      </c>
      <c r="AG370" s="71" t="str">
        <f t="shared" si="229"/>
        <v/>
      </c>
      <c r="AH370" s="71" t="str">
        <f t="shared" si="230"/>
        <v/>
      </c>
      <c r="AI370" s="71" t="str">
        <f t="shared" si="231"/>
        <v/>
      </c>
      <c r="AJ370" s="71" t="str">
        <f t="shared" si="232"/>
        <v/>
      </c>
      <c r="AK370" s="71" t="str">
        <f t="shared" si="233"/>
        <v/>
      </c>
      <c r="AL370" s="71" t="str">
        <f t="shared" si="234"/>
        <v/>
      </c>
      <c r="AM370" s="78" t="str">
        <f t="shared" si="235"/>
        <v/>
      </c>
      <c r="AN370" s="75" t="str">
        <f t="shared" si="236"/>
        <v/>
      </c>
      <c r="AO370" s="71" t="str">
        <f t="shared" si="237"/>
        <v/>
      </c>
      <c r="AP370" s="71" t="str">
        <f t="shared" si="238"/>
        <v/>
      </c>
      <c r="AQ370" s="71" t="str">
        <f t="shared" si="239"/>
        <v/>
      </c>
      <c r="AR370" s="71" t="str">
        <f t="shared" si="240"/>
        <v/>
      </c>
      <c r="AS370" s="71" t="str">
        <f t="shared" si="241"/>
        <v/>
      </c>
      <c r="AT370" s="71" t="str">
        <f t="shared" si="242"/>
        <v/>
      </c>
      <c r="AU370" s="76" t="str">
        <f t="shared" si="243"/>
        <v/>
      </c>
      <c r="BF370" s="141">
        <v>91025</v>
      </c>
      <c r="BG370" s="142" t="s">
        <v>4294</v>
      </c>
      <c r="BH370" s="141" t="s">
        <v>180</v>
      </c>
      <c r="BI370" s="141" t="s">
        <v>191</v>
      </c>
      <c r="BJ370" s="141" t="s">
        <v>4295</v>
      </c>
      <c r="BK370" s="141" t="s">
        <v>4296</v>
      </c>
      <c r="BL370" s="141" t="s">
        <v>4297</v>
      </c>
      <c r="BM370" s="141">
        <v>48.480064169852596</v>
      </c>
      <c r="BN370" s="141">
        <v>-72.201175578638995</v>
      </c>
      <c r="BO370" s="141">
        <v>1988</v>
      </c>
      <c r="BP370" s="143" t="s">
        <v>24272</v>
      </c>
      <c r="BQ370" s="143" t="s">
        <v>17560</v>
      </c>
    </row>
    <row r="371" spans="1:69" ht="38.25" customHeight="1" x14ac:dyDescent="0.25">
      <c r="A371" s="1" t="str">
        <f t="shared" si="244"/>
        <v/>
      </c>
      <c r="B371" s="32" t="str">
        <f t="shared" si="245"/>
        <v/>
      </c>
      <c r="C371" s="25" t="str">
        <f t="shared" si="246"/>
        <v/>
      </c>
      <c r="D371" s="25" t="str">
        <f t="shared" si="247"/>
        <v/>
      </c>
      <c r="E371" s="25" t="str">
        <f t="shared" si="248"/>
        <v/>
      </c>
      <c r="F371" s="25" t="str">
        <f t="shared" si="249"/>
        <v/>
      </c>
      <c r="G371" s="108" t="str">
        <f t="shared" si="250"/>
        <v/>
      </c>
      <c r="H371" s="108" t="str">
        <f t="shared" si="251"/>
        <v/>
      </c>
      <c r="I371" s="112" t="str">
        <f t="shared" si="252"/>
        <v/>
      </c>
      <c r="J371" s="112"/>
      <c r="K371" s="112"/>
      <c r="L371" s="113"/>
      <c r="M371" s="113"/>
      <c r="N371" s="224" t="str">
        <f t="shared" si="253"/>
        <v/>
      </c>
      <c r="O371" s="225" t="str">
        <f t="shared" si="254"/>
        <v/>
      </c>
      <c r="Q371" s="6">
        <v>369</v>
      </c>
      <c r="R371" s="47" t="str">
        <f t="shared" si="217"/>
        <v>-369</v>
      </c>
      <c r="S371" s="6"/>
      <c r="T371" s="48" t="str">
        <f t="shared" si="218"/>
        <v/>
      </c>
      <c r="U371" s="49" t="str">
        <f t="shared" si="219"/>
        <v/>
      </c>
      <c r="W371" s="51"/>
      <c r="X371" s="75" t="str">
        <f t="shared" si="220"/>
        <v/>
      </c>
      <c r="Y371" s="71" t="str">
        <f t="shared" si="221"/>
        <v/>
      </c>
      <c r="Z371" s="71" t="str">
        <f t="shared" si="222"/>
        <v/>
      </c>
      <c r="AA371" s="71" t="str">
        <f t="shared" si="223"/>
        <v/>
      </c>
      <c r="AB371" s="71" t="str">
        <f t="shared" si="224"/>
        <v/>
      </c>
      <c r="AC371" s="71" t="str">
        <f t="shared" si="225"/>
        <v/>
      </c>
      <c r="AD371" s="71" t="str">
        <f t="shared" si="226"/>
        <v/>
      </c>
      <c r="AE371" s="78" t="str">
        <f t="shared" si="227"/>
        <v/>
      </c>
      <c r="AF371" s="75" t="str">
        <f t="shared" si="228"/>
        <v/>
      </c>
      <c r="AG371" s="71" t="str">
        <f t="shared" si="229"/>
        <v/>
      </c>
      <c r="AH371" s="71" t="str">
        <f t="shared" si="230"/>
        <v/>
      </c>
      <c r="AI371" s="71" t="str">
        <f t="shared" si="231"/>
        <v/>
      </c>
      <c r="AJ371" s="71" t="str">
        <f t="shared" si="232"/>
        <v/>
      </c>
      <c r="AK371" s="71" t="str">
        <f t="shared" si="233"/>
        <v/>
      </c>
      <c r="AL371" s="71" t="str">
        <f t="shared" si="234"/>
        <v/>
      </c>
      <c r="AM371" s="78" t="str">
        <f t="shared" si="235"/>
        <v/>
      </c>
      <c r="AN371" s="75" t="str">
        <f t="shared" si="236"/>
        <v/>
      </c>
      <c r="AO371" s="71" t="str">
        <f t="shared" si="237"/>
        <v/>
      </c>
      <c r="AP371" s="71" t="str">
        <f t="shared" si="238"/>
        <v/>
      </c>
      <c r="AQ371" s="71" t="str">
        <f t="shared" si="239"/>
        <v/>
      </c>
      <c r="AR371" s="71" t="str">
        <f t="shared" si="240"/>
        <v/>
      </c>
      <c r="AS371" s="71" t="str">
        <f t="shared" si="241"/>
        <v/>
      </c>
      <c r="AT371" s="71" t="str">
        <f t="shared" si="242"/>
        <v/>
      </c>
      <c r="AU371" s="76" t="str">
        <f t="shared" si="243"/>
        <v/>
      </c>
      <c r="BF371" s="141">
        <v>91025</v>
      </c>
      <c r="BG371" s="142" t="s">
        <v>4298</v>
      </c>
      <c r="BH371" s="141" t="s">
        <v>478</v>
      </c>
      <c r="BI371" s="141" t="s">
        <v>177</v>
      </c>
      <c r="BJ371" s="141" t="s">
        <v>4299</v>
      </c>
      <c r="BK371" s="141" t="s">
        <v>1520</v>
      </c>
      <c r="BL371" s="141" t="s">
        <v>4300</v>
      </c>
      <c r="BM371" s="141">
        <v>48.510018385720599</v>
      </c>
      <c r="BN371" s="141">
        <v>-72.251129396185107</v>
      </c>
      <c r="BO371" s="141">
        <v>1963</v>
      </c>
      <c r="BP371" s="143" t="s">
        <v>24273</v>
      </c>
      <c r="BQ371" s="143" t="s">
        <v>17560</v>
      </c>
    </row>
    <row r="372" spans="1:69" ht="38.25" customHeight="1" x14ac:dyDescent="0.25">
      <c r="A372" s="1" t="str">
        <f t="shared" si="244"/>
        <v/>
      </c>
      <c r="B372" s="32" t="str">
        <f t="shared" si="245"/>
        <v/>
      </c>
      <c r="C372" s="25" t="str">
        <f t="shared" si="246"/>
        <v/>
      </c>
      <c r="D372" s="25" t="str">
        <f t="shared" si="247"/>
        <v/>
      </c>
      <c r="E372" s="25" t="str">
        <f t="shared" si="248"/>
        <v/>
      </c>
      <c r="F372" s="25" t="str">
        <f t="shared" si="249"/>
        <v/>
      </c>
      <c r="G372" s="108" t="str">
        <f t="shared" si="250"/>
        <v/>
      </c>
      <c r="H372" s="108" t="str">
        <f t="shared" si="251"/>
        <v/>
      </c>
      <c r="I372" s="112" t="str">
        <f t="shared" si="252"/>
        <v/>
      </c>
      <c r="J372" s="112"/>
      <c r="K372" s="112"/>
      <c r="L372" s="113"/>
      <c r="M372" s="113"/>
      <c r="N372" s="224" t="str">
        <f t="shared" si="253"/>
        <v/>
      </c>
      <c r="O372" s="225" t="str">
        <f t="shared" si="254"/>
        <v/>
      </c>
      <c r="Q372" s="6">
        <v>370</v>
      </c>
      <c r="R372" s="47" t="str">
        <f t="shared" si="217"/>
        <v>-370</v>
      </c>
      <c r="S372" s="6"/>
      <c r="T372" s="48" t="str">
        <f t="shared" si="218"/>
        <v/>
      </c>
      <c r="U372" s="49" t="str">
        <f t="shared" si="219"/>
        <v/>
      </c>
      <c r="W372" s="51"/>
      <c r="X372" s="75" t="str">
        <f t="shared" si="220"/>
        <v/>
      </c>
      <c r="Y372" s="71" t="str">
        <f t="shared" si="221"/>
        <v/>
      </c>
      <c r="Z372" s="71" t="str">
        <f t="shared" si="222"/>
        <v/>
      </c>
      <c r="AA372" s="71" t="str">
        <f t="shared" si="223"/>
        <v/>
      </c>
      <c r="AB372" s="71" t="str">
        <f t="shared" si="224"/>
        <v/>
      </c>
      <c r="AC372" s="71" t="str">
        <f t="shared" si="225"/>
        <v/>
      </c>
      <c r="AD372" s="71" t="str">
        <f t="shared" si="226"/>
        <v/>
      </c>
      <c r="AE372" s="78" t="str">
        <f t="shared" si="227"/>
        <v/>
      </c>
      <c r="AF372" s="75" t="str">
        <f t="shared" si="228"/>
        <v/>
      </c>
      <c r="AG372" s="71" t="str">
        <f t="shared" si="229"/>
        <v/>
      </c>
      <c r="AH372" s="71" t="str">
        <f t="shared" si="230"/>
        <v/>
      </c>
      <c r="AI372" s="71" t="str">
        <f t="shared" si="231"/>
        <v/>
      </c>
      <c r="AJ372" s="71" t="str">
        <f t="shared" si="232"/>
        <v/>
      </c>
      <c r="AK372" s="71" t="str">
        <f t="shared" si="233"/>
        <v/>
      </c>
      <c r="AL372" s="71" t="str">
        <f t="shared" si="234"/>
        <v/>
      </c>
      <c r="AM372" s="78" t="str">
        <f t="shared" si="235"/>
        <v/>
      </c>
      <c r="AN372" s="75" t="str">
        <f t="shared" si="236"/>
        <v/>
      </c>
      <c r="AO372" s="71" t="str">
        <f t="shared" si="237"/>
        <v/>
      </c>
      <c r="AP372" s="71" t="str">
        <f t="shared" si="238"/>
        <v/>
      </c>
      <c r="AQ372" s="71" t="str">
        <f t="shared" si="239"/>
        <v/>
      </c>
      <c r="AR372" s="71" t="str">
        <f t="shared" si="240"/>
        <v/>
      </c>
      <c r="AS372" s="71" t="str">
        <f t="shared" si="241"/>
        <v/>
      </c>
      <c r="AT372" s="71" t="str">
        <f t="shared" si="242"/>
        <v/>
      </c>
      <c r="AU372" s="76" t="str">
        <f t="shared" si="243"/>
        <v/>
      </c>
      <c r="BF372" s="141">
        <v>91035</v>
      </c>
      <c r="BG372" s="142" t="s">
        <v>4428</v>
      </c>
      <c r="BH372" s="141" t="s">
        <v>478</v>
      </c>
      <c r="BI372" s="141" t="s">
        <v>1268</v>
      </c>
      <c r="BJ372" s="141" t="s">
        <v>4429</v>
      </c>
      <c r="BK372" s="141" t="s">
        <v>4255</v>
      </c>
      <c r="BL372" s="141" t="s">
        <v>4256</v>
      </c>
      <c r="BM372" s="141">
        <v>48.593444895842303</v>
      </c>
      <c r="BN372" s="141">
        <v>-72.320132901392796</v>
      </c>
      <c r="BO372" s="141">
        <v>1995</v>
      </c>
      <c r="BP372" s="143" t="s">
        <v>24295</v>
      </c>
      <c r="BQ372" s="143" t="s">
        <v>26794</v>
      </c>
    </row>
    <row r="373" spans="1:69" ht="38.25" customHeight="1" x14ac:dyDescent="0.25">
      <c r="A373" s="1" t="str">
        <f t="shared" si="244"/>
        <v/>
      </c>
      <c r="B373" s="32" t="str">
        <f t="shared" si="245"/>
        <v/>
      </c>
      <c r="C373" s="25" t="str">
        <f t="shared" si="246"/>
        <v/>
      </c>
      <c r="D373" s="25" t="str">
        <f t="shared" si="247"/>
        <v/>
      </c>
      <c r="E373" s="25" t="str">
        <f t="shared" si="248"/>
        <v/>
      </c>
      <c r="F373" s="25" t="str">
        <f t="shared" si="249"/>
        <v/>
      </c>
      <c r="G373" s="108" t="str">
        <f t="shared" si="250"/>
        <v/>
      </c>
      <c r="H373" s="108" t="str">
        <f t="shared" si="251"/>
        <v/>
      </c>
      <c r="I373" s="112" t="str">
        <f t="shared" si="252"/>
        <v/>
      </c>
      <c r="J373" s="112"/>
      <c r="K373" s="112"/>
      <c r="L373" s="113"/>
      <c r="M373" s="113"/>
      <c r="N373" s="224" t="str">
        <f t="shared" si="253"/>
        <v/>
      </c>
      <c r="O373" s="225" t="str">
        <f t="shared" si="254"/>
        <v/>
      </c>
      <c r="Q373" s="6">
        <v>371</v>
      </c>
      <c r="R373" s="47" t="str">
        <f t="shared" si="217"/>
        <v>-371</v>
      </c>
      <c r="S373" s="6"/>
      <c r="T373" s="48" t="str">
        <f t="shared" si="218"/>
        <v/>
      </c>
      <c r="U373" s="49" t="str">
        <f t="shared" si="219"/>
        <v/>
      </c>
      <c r="W373" s="51"/>
      <c r="X373" s="75" t="str">
        <f t="shared" si="220"/>
        <v/>
      </c>
      <c r="Y373" s="71" t="str">
        <f t="shared" si="221"/>
        <v/>
      </c>
      <c r="Z373" s="71" t="str">
        <f t="shared" si="222"/>
        <v/>
      </c>
      <c r="AA373" s="71" t="str">
        <f t="shared" si="223"/>
        <v/>
      </c>
      <c r="AB373" s="71" t="str">
        <f t="shared" si="224"/>
        <v/>
      </c>
      <c r="AC373" s="71" t="str">
        <f t="shared" si="225"/>
        <v/>
      </c>
      <c r="AD373" s="71" t="str">
        <f t="shared" si="226"/>
        <v/>
      </c>
      <c r="AE373" s="78" t="str">
        <f t="shared" si="227"/>
        <v/>
      </c>
      <c r="AF373" s="75" t="str">
        <f t="shared" si="228"/>
        <v/>
      </c>
      <c r="AG373" s="71" t="str">
        <f t="shared" si="229"/>
        <v/>
      </c>
      <c r="AH373" s="71" t="str">
        <f t="shared" si="230"/>
        <v/>
      </c>
      <c r="AI373" s="71" t="str">
        <f t="shared" si="231"/>
        <v/>
      </c>
      <c r="AJ373" s="71" t="str">
        <f t="shared" si="232"/>
        <v/>
      </c>
      <c r="AK373" s="71" t="str">
        <f t="shared" si="233"/>
        <v/>
      </c>
      <c r="AL373" s="71" t="str">
        <f t="shared" si="234"/>
        <v/>
      </c>
      <c r="AM373" s="78" t="str">
        <f t="shared" si="235"/>
        <v/>
      </c>
      <c r="AN373" s="75" t="str">
        <f t="shared" si="236"/>
        <v/>
      </c>
      <c r="AO373" s="71" t="str">
        <f t="shared" si="237"/>
        <v/>
      </c>
      <c r="AP373" s="71" t="str">
        <f t="shared" si="238"/>
        <v/>
      </c>
      <c r="AQ373" s="71" t="str">
        <f t="shared" si="239"/>
        <v/>
      </c>
      <c r="AR373" s="71" t="str">
        <f t="shared" si="240"/>
        <v/>
      </c>
      <c r="AS373" s="71" t="str">
        <f t="shared" si="241"/>
        <v/>
      </c>
      <c r="AT373" s="71" t="str">
        <f t="shared" si="242"/>
        <v/>
      </c>
      <c r="AU373" s="76" t="str">
        <f t="shared" si="243"/>
        <v/>
      </c>
      <c r="BF373" s="141">
        <v>91035</v>
      </c>
      <c r="BG373" s="142" t="s">
        <v>4430</v>
      </c>
      <c r="BH373" s="141" t="s">
        <v>180</v>
      </c>
      <c r="BI373" s="141" t="s">
        <v>178</v>
      </c>
      <c r="BJ373" s="141" t="s">
        <v>4431</v>
      </c>
      <c r="BK373" s="141" t="s">
        <v>1602</v>
      </c>
      <c r="BL373" s="141" t="s">
        <v>4432</v>
      </c>
      <c r="BM373" s="141">
        <v>48.596439390108401</v>
      </c>
      <c r="BN373" s="141">
        <v>-72.320090281641299</v>
      </c>
      <c r="BO373" s="141">
        <v>1986</v>
      </c>
      <c r="BP373" s="143" t="s">
        <v>484</v>
      </c>
      <c r="BQ373" s="143" t="s">
        <v>26794</v>
      </c>
    </row>
    <row r="374" spans="1:69" ht="38.25" customHeight="1" x14ac:dyDescent="0.25">
      <c r="A374" s="1" t="str">
        <f t="shared" si="244"/>
        <v/>
      </c>
      <c r="B374" s="32" t="str">
        <f t="shared" si="245"/>
        <v/>
      </c>
      <c r="C374" s="25" t="str">
        <f t="shared" si="246"/>
        <v/>
      </c>
      <c r="D374" s="25" t="str">
        <f t="shared" si="247"/>
        <v/>
      </c>
      <c r="E374" s="25" t="str">
        <f t="shared" si="248"/>
        <v/>
      </c>
      <c r="F374" s="25" t="str">
        <f t="shared" si="249"/>
        <v/>
      </c>
      <c r="G374" s="108" t="str">
        <f t="shared" si="250"/>
        <v/>
      </c>
      <c r="H374" s="108" t="str">
        <f t="shared" si="251"/>
        <v/>
      </c>
      <c r="I374" s="112" t="str">
        <f t="shared" si="252"/>
        <v/>
      </c>
      <c r="J374" s="112"/>
      <c r="K374" s="112"/>
      <c r="L374" s="113"/>
      <c r="M374" s="113"/>
      <c r="N374" s="224" t="str">
        <f t="shared" si="253"/>
        <v/>
      </c>
      <c r="O374" s="225" t="str">
        <f t="shared" si="254"/>
        <v/>
      </c>
      <c r="Q374" s="6">
        <v>372</v>
      </c>
      <c r="R374" s="47" t="str">
        <f t="shared" si="217"/>
        <v>-372</v>
      </c>
      <c r="S374" s="6"/>
      <c r="T374" s="48" t="str">
        <f t="shared" si="218"/>
        <v/>
      </c>
      <c r="U374" s="49" t="str">
        <f t="shared" si="219"/>
        <v/>
      </c>
      <c r="W374" s="51"/>
      <c r="X374" s="75" t="str">
        <f t="shared" si="220"/>
        <v/>
      </c>
      <c r="Y374" s="71" t="str">
        <f t="shared" si="221"/>
        <v/>
      </c>
      <c r="Z374" s="71" t="str">
        <f t="shared" si="222"/>
        <v/>
      </c>
      <c r="AA374" s="71" t="str">
        <f t="shared" si="223"/>
        <v/>
      </c>
      <c r="AB374" s="71" t="str">
        <f t="shared" si="224"/>
        <v/>
      </c>
      <c r="AC374" s="71" t="str">
        <f t="shared" si="225"/>
        <v/>
      </c>
      <c r="AD374" s="71" t="str">
        <f t="shared" si="226"/>
        <v/>
      </c>
      <c r="AE374" s="78" t="str">
        <f t="shared" si="227"/>
        <v/>
      </c>
      <c r="AF374" s="75" t="str">
        <f t="shared" si="228"/>
        <v/>
      </c>
      <c r="AG374" s="71" t="str">
        <f t="shared" si="229"/>
        <v/>
      </c>
      <c r="AH374" s="71" t="str">
        <f t="shared" si="230"/>
        <v/>
      </c>
      <c r="AI374" s="71" t="str">
        <f t="shared" si="231"/>
        <v/>
      </c>
      <c r="AJ374" s="71" t="str">
        <f t="shared" si="232"/>
        <v/>
      </c>
      <c r="AK374" s="71" t="str">
        <f t="shared" si="233"/>
        <v/>
      </c>
      <c r="AL374" s="71" t="str">
        <f t="shared" si="234"/>
        <v/>
      </c>
      <c r="AM374" s="78" t="str">
        <f t="shared" si="235"/>
        <v/>
      </c>
      <c r="AN374" s="75" t="str">
        <f t="shared" si="236"/>
        <v/>
      </c>
      <c r="AO374" s="71" t="str">
        <f t="shared" si="237"/>
        <v/>
      </c>
      <c r="AP374" s="71" t="str">
        <f t="shared" si="238"/>
        <v/>
      </c>
      <c r="AQ374" s="71" t="str">
        <f t="shared" si="239"/>
        <v/>
      </c>
      <c r="AR374" s="71" t="str">
        <f t="shared" si="240"/>
        <v/>
      </c>
      <c r="AS374" s="71" t="str">
        <f t="shared" si="241"/>
        <v/>
      </c>
      <c r="AT374" s="71" t="str">
        <f t="shared" si="242"/>
        <v/>
      </c>
      <c r="AU374" s="76" t="str">
        <f t="shared" si="243"/>
        <v/>
      </c>
      <c r="BF374" s="141">
        <v>91035</v>
      </c>
      <c r="BG374" s="142" t="s">
        <v>4433</v>
      </c>
      <c r="BH374" s="141" t="s">
        <v>478</v>
      </c>
      <c r="BI374" s="141" t="s">
        <v>176</v>
      </c>
      <c r="BJ374" s="141" t="s">
        <v>4434</v>
      </c>
      <c r="BK374" s="141" t="s">
        <v>4435</v>
      </c>
      <c r="BL374" s="141" t="s">
        <v>4436</v>
      </c>
      <c r="BM374" s="141">
        <v>48.558467110908197</v>
      </c>
      <c r="BN374" s="141">
        <v>-72.402808559256499</v>
      </c>
      <c r="BO374" s="141">
        <v>2011</v>
      </c>
      <c r="BP374" s="143" t="s">
        <v>24296</v>
      </c>
      <c r="BQ374" s="143" t="s">
        <v>26794</v>
      </c>
    </row>
    <row r="375" spans="1:69" ht="38.25" customHeight="1" x14ac:dyDescent="0.25">
      <c r="A375" s="1" t="str">
        <f t="shared" si="244"/>
        <v/>
      </c>
      <c r="B375" s="32" t="str">
        <f t="shared" si="245"/>
        <v/>
      </c>
      <c r="C375" s="25" t="str">
        <f t="shared" si="246"/>
        <v/>
      </c>
      <c r="D375" s="25" t="str">
        <f t="shared" si="247"/>
        <v/>
      </c>
      <c r="E375" s="25" t="str">
        <f t="shared" si="248"/>
        <v/>
      </c>
      <c r="F375" s="25" t="str">
        <f t="shared" si="249"/>
        <v/>
      </c>
      <c r="G375" s="108" t="str">
        <f t="shared" si="250"/>
        <v/>
      </c>
      <c r="H375" s="108" t="str">
        <f t="shared" si="251"/>
        <v/>
      </c>
      <c r="I375" s="112" t="str">
        <f t="shared" si="252"/>
        <v/>
      </c>
      <c r="J375" s="112"/>
      <c r="K375" s="112"/>
      <c r="L375" s="113"/>
      <c r="M375" s="113"/>
      <c r="N375" s="224" t="str">
        <f t="shared" si="253"/>
        <v/>
      </c>
      <c r="O375" s="225" t="str">
        <f t="shared" si="254"/>
        <v/>
      </c>
      <c r="Q375" s="6">
        <v>373</v>
      </c>
      <c r="R375" s="47" t="str">
        <f t="shared" si="217"/>
        <v>-373</v>
      </c>
      <c r="S375" s="6"/>
      <c r="T375" s="48" t="str">
        <f t="shared" si="218"/>
        <v/>
      </c>
      <c r="U375" s="49" t="str">
        <f t="shared" si="219"/>
        <v/>
      </c>
      <c r="W375" s="51"/>
      <c r="X375" s="75" t="str">
        <f t="shared" si="220"/>
        <v/>
      </c>
      <c r="Y375" s="71" t="str">
        <f t="shared" si="221"/>
        <v/>
      </c>
      <c r="Z375" s="71" t="str">
        <f t="shared" si="222"/>
        <v/>
      </c>
      <c r="AA375" s="71" t="str">
        <f t="shared" si="223"/>
        <v/>
      </c>
      <c r="AB375" s="71" t="str">
        <f t="shared" si="224"/>
        <v/>
      </c>
      <c r="AC375" s="71" t="str">
        <f t="shared" si="225"/>
        <v/>
      </c>
      <c r="AD375" s="71" t="str">
        <f t="shared" si="226"/>
        <v/>
      </c>
      <c r="AE375" s="78" t="str">
        <f t="shared" si="227"/>
        <v/>
      </c>
      <c r="AF375" s="75" t="str">
        <f t="shared" si="228"/>
        <v/>
      </c>
      <c r="AG375" s="71" t="str">
        <f t="shared" si="229"/>
        <v/>
      </c>
      <c r="AH375" s="71" t="str">
        <f t="shared" si="230"/>
        <v/>
      </c>
      <c r="AI375" s="71" t="str">
        <f t="shared" si="231"/>
        <v/>
      </c>
      <c r="AJ375" s="71" t="str">
        <f t="shared" si="232"/>
        <v/>
      </c>
      <c r="AK375" s="71" t="str">
        <f t="shared" si="233"/>
        <v/>
      </c>
      <c r="AL375" s="71" t="str">
        <f t="shared" si="234"/>
        <v/>
      </c>
      <c r="AM375" s="78" t="str">
        <f t="shared" si="235"/>
        <v/>
      </c>
      <c r="AN375" s="75" t="str">
        <f t="shared" si="236"/>
        <v/>
      </c>
      <c r="AO375" s="71" t="str">
        <f t="shared" si="237"/>
        <v/>
      </c>
      <c r="AP375" s="71" t="str">
        <f t="shared" si="238"/>
        <v/>
      </c>
      <c r="AQ375" s="71" t="str">
        <f t="shared" si="239"/>
        <v/>
      </c>
      <c r="AR375" s="71" t="str">
        <f t="shared" si="240"/>
        <v/>
      </c>
      <c r="AS375" s="71" t="str">
        <f t="shared" si="241"/>
        <v/>
      </c>
      <c r="AT375" s="71" t="str">
        <f t="shared" si="242"/>
        <v/>
      </c>
      <c r="AU375" s="76" t="str">
        <f t="shared" si="243"/>
        <v/>
      </c>
      <c r="BF375" s="141">
        <v>91035</v>
      </c>
      <c r="BG375" s="142" t="s">
        <v>4437</v>
      </c>
      <c r="BH375" s="141" t="s">
        <v>478</v>
      </c>
      <c r="BI375" s="141" t="s">
        <v>176</v>
      </c>
      <c r="BJ375" s="141" t="s">
        <v>4259</v>
      </c>
      <c r="BK375" s="141" t="s">
        <v>2724</v>
      </c>
      <c r="BL375" s="141" t="s">
        <v>4249</v>
      </c>
      <c r="BM375" s="141">
        <v>48.591024230395497</v>
      </c>
      <c r="BN375" s="141">
        <v>-72.344836863379697</v>
      </c>
      <c r="BO375" s="141">
        <v>2002</v>
      </c>
      <c r="BP375" s="143" t="s">
        <v>24297</v>
      </c>
      <c r="BQ375" s="143" t="s">
        <v>26794</v>
      </c>
    </row>
    <row r="376" spans="1:69" ht="38.25" customHeight="1" x14ac:dyDescent="0.25">
      <c r="A376" s="1" t="str">
        <f t="shared" si="244"/>
        <v/>
      </c>
      <c r="B376" s="32" t="str">
        <f t="shared" si="245"/>
        <v/>
      </c>
      <c r="C376" s="25" t="str">
        <f t="shared" si="246"/>
        <v/>
      </c>
      <c r="D376" s="25" t="str">
        <f t="shared" si="247"/>
        <v/>
      </c>
      <c r="E376" s="25" t="str">
        <f t="shared" si="248"/>
        <v/>
      </c>
      <c r="F376" s="25" t="str">
        <f t="shared" si="249"/>
        <v/>
      </c>
      <c r="G376" s="108" t="str">
        <f t="shared" si="250"/>
        <v/>
      </c>
      <c r="H376" s="108" t="str">
        <f t="shared" si="251"/>
        <v/>
      </c>
      <c r="I376" s="112" t="str">
        <f t="shared" si="252"/>
        <v/>
      </c>
      <c r="J376" s="112"/>
      <c r="K376" s="112"/>
      <c r="L376" s="113"/>
      <c r="M376" s="113"/>
      <c r="N376" s="224" t="str">
        <f t="shared" si="253"/>
        <v/>
      </c>
      <c r="O376" s="225" t="str">
        <f t="shared" si="254"/>
        <v/>
      </c>
      <c r="Q376" s="6">
        <v>374</v>
      </c>
      <c r="R376" s="47" t="str">
        <f t="shared" si="217"/>
        <v>-374</v>
      </c>
      <c r="S376" s="6"/>
      <c r="T376" s="48" t="str">
        <f t="shared" si="218"/>
        <v/>
      </c>
      <c r="U376" s="49" t="str">
        <f t="shared" si="219"/>
        <v/>
      </c>
      <c r="W376" s="51"/>
      <c r="X376" s="75" t="str">
        <f t="shared" si="220"/>
        <v/>
      </c>
      <c r="Y376" s="71" t="str">
        <f t="shared" si="221"/>
        <v/>
      </c>
      <c r="Z376" s="71" t="str">
        <f t="shared" si="222"/>
        <v/>
      </c>
      <c r="AA376" s="71" t="str">
        <f t="shared" si="223"/>
        <v/>
      </c>
      <c r="AB376" s="71" t="str">
        <f t="shared" si="224"/>
        <v/>
      </c>
      <c r="AC376" s="71" t="str">
        <f t="shared" si="225"/>
        <v/>
      </c>
      <c r="AD376" s="71" t="str">
        <f t="shared" si="226"/>
        <v/>
      </c>
      <c r="AE376" s="78" t="str">
        <f t="shared" si="227"/>
        <v/>
      </c>
      <c r="AF376" s="75" t="str">
        <f t="shared" si="228"/>
        <v/>
      </c>
      <c r="AG376" s="71" t="str">
        <f t="shared" si="229"/>
        <v/>
      </c>
      <c r="AH376" s="71" t="str">
        <f t="shared" si="230"/>
        <v/>
      </c>
      <c r="AI376" s="71" t="str">
        <f t="shared" si="231"/>
        <v/>
      </c>
      <c r="AJ376" s="71" t="str">
        <f t="shared" si="232"/>
        <v/>
      </c>
      <c r="AK376" s="71" t="str">
        <f t="shared" si="233"/>
        <v/>
      </c>
      <c r="AL376" s="71" t="str">
        <f t="shared" si="234"/>
        <v/>
      </c>
      <c r="AM376" s="78" t="str">
        <f t="shared" si="235"/>
        <v/>
      </c>
      <c r="AN376" s="75" t="str">
        <f t="shared" si="236"/>
        <v/>
      </c>
      <c r="AO376" s="71" t="str">
        <f t="shared" si="237"/>
        <v/>
      </c>
      <c r="AP376" s="71" t="str">
        <f t="shared" si="238"/>
        <v/>
      </c>
      <c r="AQ376" s="71" t="str">
        <f t="shared" si="239"/>
        <v/>
      </c>
      <c r="AR376" s="71" t="str">
        <f t="shared" si="240"/>
        <v/>
      </c>
      <c r="AS376" s="71" t="str">
        <f t="shared" si="241"/>
        <v/>
      </c>
      <c r="AT376" s="71" t="str">
        <f t="shared" si="242"/>
        <v/>
      </c>
      <c r="AU376" s="76" t="str">
        <f t="shared" si="243"/>
        <v/>
      </c>
      <c r="BF376" s="141">
        <v>91035</v>
      </c>
      <c r="BG376" s="142" t="s">
        <v>4438</v>
      </c>
      <c r="BH376" s="141" t="s">
        <v>180</v>
      </c>
      <c r="BI376" s="141" t="s">
        <v>191</v>
      </c>
      <c r="BJ376" s="141" t="s">
        <v>4439</v>
      </c>
      <c r="BK376" s="141" t="s">
        <v>4440</v>
      </c>
      <c r="BL376" s="141" t="s">
        <v>2063</v>
      </c>
      <c r="BM376" s="141">
        <v>48.598319654218798</v>
      </c>
      <c r="BN376" s="141">
        <v>-72.341402678041803</v>
      </c>
      <c r="BO376" s="141">
        <v>1986</v>
      </c>
      <c r="BP376" s="143" t="s">
        <v>12609</v>
      </c>
      <c r="BQ376" s="143" t="s">
        <v>26794</v>
      </c>
    </row>
    <row r="377" spans="1:69" ht="38.25" customHeight="1" x14ac:dyDescent="0.25">
      <c r="A377" s="1" t="str">
        <f t="shared" si="244"/>
        <v/>
      </c>
      <c r="B377" s="32" t="str">
        <f t="shared" si="245"/>
        <v/>
      </c>
      <c r="C377" s="25" t="str">
        <f t="shared" si="246"/>
        <v/>
      </c>
      <c r="D377" s="25" t="str">
        <f t="shared" si="247"/>
        <v/>
      </c>
      <c r="E377" s="25" t="str">
        <f t="shared" si="248"/>
        <v/>
      </c>
      <c r="F377" s="25" t="str">
        <f t="shared" si="249"/>
        <v/>
      </c>
      <c r="G377" s="108" t="str">
        <f t="shared" si="250"/>
        <v/>
      </c>
      <c r="H377" s="108" t="str">
        <f t="shared" si="251"/>
        <v/>
      </c>
      <c r="I377" s="112" t="str">
        <f t="shared" si="252"/>
        <v/>
      </c>
      <c r="J377" s="112"/>
      <c r="K377" s="112"/>
      <c r="L377" s="113"/>
      <c r="M377" s="113"/>
      <c r="N377" s="224" t="str">
        <f t="shared" si="253"/>
        <v/>
      </c>
      <c r="O377" s="225" t="str">
        <f t="shared" si="254"/>
        <v/>
      </c>
      <c r="Q377" s="6">
        <v>375</v>
      </c>
      <c r="R377" s="47" t="str">
        <f t="shared" si="217"/>
        <v>-375</v>
      </c>
      <c r="S377" s="6"/>
      <c r="T377" s="48" t="str">
        <f t="shared" si="218"/>
        <v/>
      </c>
      <c r="U377" s="49" t="str">
        <f t="shared" si="219"/>
        <v/>
      </c>
      <c r="W377" s="51"/>
      <c r="X377" s="75" t="str">
        <f t="shared" si="220"/>
        <v/>
      </c>
      <c r="Y377" s="71" t="str">
        <f t="shared" si="221"/>
        <v/>
      </c>
      <c r="Z377" s="71" t="str">
        <f t="shared" si="222"/>
        <v/>
      </c>
      <c r="AA377" s="71" t="str">
        <f t="shared" si="223"/>
        <v/>
      </c>
      <c r="AB377" s="71" t="str">
        <f t="shared" si="224"/>
        <v/>
      </c>
      <c r="AC377" s="71" t="str">
        <f t="shared" si="225"/>
        <v/>
      </c>
      <c r="AD377" s="71" t="str">
        <f t="shared" si="226"/>
        <v/>
      </c>
      <c r="AE377" s="78" t="str">
        <f t="shared" si="227"/>
        <v/>
      </c>
      <c r="AF377" s="75" t="str">
        <f t="shared" si="228"/>
        <v/>
      </c>
      <c r="AG377" s="71" t="str">
        <f t="shared" si="229"/>
        <v/>
      </c>
      <c r="AH377" s="71" t="str">
        <f t="shared" si="230"/>
        <v/>
      </c>
      <c r="AI377" s="71" t="str">
        <f t="shared" si="231"/>
        <v/>
      </c>
      <c r="AJ377" s="71" t="str">
        <f t="shared" si="232"/>
        <v/>
      </c>
      <c r="AK377" s="71" t="str">
        <f t="shared" si="233"/>
        <v/>
      </c>
      <c r="AL377" s="71" t="str">
        <f t="shared" si="234"/>
        <v/>
      </c>
      <c r="AM377" s="78" t="str">
        <f t="shared" si="235"/>
        <v/>
      </c>
      <c r="AN377" s="75" t="str">
        <f t="shared" si="236"/>
        <v/>
      </c>
      <c r="AO377" s="71" t="str">
        <f t="shared" si="237"/>
        <v/>
      </c>
      <c r="AP377" s="71" t="str">
        <f t="shared" si="238"/>
        <v/>
      </c>
      <c r="AQ377" s="71" t="str">
        <f t="shared" si="239"/>
        <v/>
      </c>
      <c r="AR377" s="71" t="str">
        <f t="shared" si="240"/>
        <v/>
      </c>
      <c r="AS377" s="71" t="str">
        <f t="shared" si="241"/>
        <v/>
      </c>
      <c r="AT377" s="71" t="str">
        <f t="shared" si="242"/>
        <v/>
      </c>
      <c r="AU377" s="76" t="str">
        <f t="shared" si="243"/>
        <v/>
      </c>
      <c r="BF377" s="141">
        <v>91020</v>
      </c>
      <c r="BG377" s="142" t="s">
        <v>4391</v>
      </c>
      <c r="BH377" s="141" t="s">
        <v>180</v>
      </c>
      <c r="BI377" s="141" t="s">
        <v>178</v>
      </c>
      <c r="BJ377" s="141" t="s">
        <v>1686</v>
      </c>
      <c r="BK377" s="141"/>
      <c r="BL377" s="141" t="s">
        <v>2063</v>
      </c>
      <c r="BM377" s="141">
        <v>48.4387453382761</v>
      </c>
      <c r="BN377" s="141">
        <v>-72.067025308856898</v>
      </c>
      <c r="BO377" s="141">
        <v>1990</v>
      </c>
      <c r="BP377" s="143"/>
      <c r="BQ377" s="143" t="s">
        <v>17560</v>
      </c>
    </row>
    <row r="378" spans="1:69" ht="38.25" customHeight="1" x14ac:dyDescent="0.25">
      <c r="A378" s="1" t="str">
        <f t="shared" si="244"/>
        <v/>
      </c>
      <c r="B378" s="32" t="str">
        <f t="shared" si="245"/>
        <v/>
      </c>
      <c r="C378" s="25" t="str">
        <f t="shared" si="246"/>
        <v/>
      </c>
      <c r="D378" s="25" t="str">
        <f t="shared" si="247"/>
        <v/>
      </c>
      <c r="E378" s="25" t="str">
        <f t="shared" si="248"/>
        <v/>
      </c>
      <c r="F378" s="25" t="str">
        <f t="shared" si="249"/>
        <v/>
      </c>
      <c r="G378" s="108" t="str">
        <f t="shared" si="250"/>
        <v/>
      </c>
      <c r="H378" s="108" t="str">
        <f t="shared" si="251"/>
        <v/>
      </c>
      <c r="I378" s="112" t="str">
        <f t="shared" si="252"/>
        <v/>
      </c>
      <c r="J378" s="112"/>
      <c r="K378" s="112"/>
      <c r="L378" s="113"/>
      <c r="M378" s="113"/>
      <c r="N378" s="224" t="str">
        <f t="shared" si="253"/>
        <v/>
      </c>
      <c r="O378" s="225" t="str">
        <f t="shared" si="254"/>
        <v/>
      </c>
      <c r="Q378" s="6">
        <v>376</v>
      </c>
      <c r="R378" s="47" t="str">
        <f t="shared" si="217"/>
        <v>-376</v>
      </c>
      <c r="S378" s="6"/>
      <c r="T378" s="48" t="str">
        <f t="shared" si="218"/>
        <v/>
      </c>
      <c r="U378" s="49" t="str">
        <f t="shared" si="219"/>
        <v/>
      </c>
      <c r="W378" s="51"/>
      <c r="X378" s="75" t="str">
        <f t="shared" si="220"/>
        <v/>
      </c>
      <c r="Y378" s="71" t="str">
        <f t="shared" si="221"/>
        <v/>
      </c>
      <c r="Z378" s="71" t="str">
        <f t="shared" si="222"/>
        <v/>
      </c>
      <c r="AA378" s="71" t="str">
        <f t="shared" si="223"/>
        <v/>
      </c>
      <c r="AB378" s="71" t="str">
        <f t="shared" si="224"/>
        <v/>
      </c>
      <c r="AC378" s="71" t="str">
        <f t="shared" si="225"/>
        <v/>
      </c>
      <c r="AD378" s="71" t="str">
        <f t="shared" si="226"/>
        <v/>
      </c>
      <c r="AE378" s="78" t="str">
        <f t="shared" si="227"/>
        <v/>
      </c>
      <c r="AF378" s="75" t="str">
        <f t="shared" si="228"/>
        <v/>
      </c>
      <c r="AG378" s="71" t="str">
        <f t="shared" si="229"/>
        <v/>
      </c>
      <c r="AH378" s="71" t="str">
        <f t="shared" si="230"/>
        <v/>
      </c>
      <c r="AI378" s="71" t="str">
        <f t="shared" si="231"/>
        <v/>
      </c>
      <c r="AJ378" s="71" t="str">
        <f t="shared" si="232"/>
        <v/>
      </c>
      <c r="AK378" s="71" t="str">
        <f t="shared" si="233"/>
        <v/>
      </c>
      <c r="AL378" s="71" t="str">
        <f t="shared" si="234"/>
        <v/>
      </c>
      <c r="AM378" s="78" t="str">
        <f t="shared" si="235"/>
        <v/>
      </c>
      <c r="AN378" s="75" t="str">
        <f t="shared" si="236"/>
        <v/>
      </c>
      <c r="AO378" s="71" t="str">
        <f t="shared" si="237"/>
        <v/>
      </c>
      <c r="AP378" s="71" t="str">
        <f t="shared" si="238"/>
        <v/>
      </c>
      <c r="AQ378" s="71" t="str">
        <f t="shared" si="239"/>
        <v/>
      </c>
      <c r="AR378" s="71" t="str">
        <f t="shared" si="240"/>
        <v/>
      </c>
      <c r="AS378" s="71" t="str">
        <f t="shared" si="241"/>
        <v/>
      </c>
      <c r="AT378" s="71" t="str">
        <f t="shared" si="242"/>
        <v/>
      </c>
      <c r="AU378" s="76" t="str">
        <f t="shared" si="243"/>
        <v/>
      </c>
      <c r="BF378" s="141">
        <v>91020</v>
      </c>
      <c r="BG378" s="142" t="s">
        <v>4392</v>
      </c>
      <c r="BH378" s="141" t="s">
        <v>478</v>
      </c>
      <c r="BI378" s="141" t="s">
        <v>177</v>
      </c>
      <c r="BJ378" s="141" t="s">
        <v>1807</v>
      </c>
      <c r="BK378" s="141"/>
      <c r="BL378" s="141" t="s">
        <v>4393</v>
      </c>
      <c r="BM378" s="141">
        <v>48.414999999999999</v>
      </c>
      <c r="BN378" s="141">
        <v>-72.061999999999998</v>
      </c>
      <c r="BO378" s="141">
        <v>2000</v>
      </c>
      <c r="BP378" s="143"/>
      <c r="BQ378" s="143" t="s">
        <v>17560</v>
      </c>
    </row>
    <row r="379" spans="1:69" ht="38.25" customHeight="1" x14ac:dyDescent="0.25">
      <c r="A379" s="1" t="str">
        <f t="shared" si="244"/>
        <v/>
      </c>
      <c r="B379" s="32" t="str">
        <f t="shared" si="245"/>
        <v/>
      </c>
      <c r="C379" s="25" t="str">
        <f t="shared" si="246"/>
        <v/>
      </c>
      <c r="D379" s="25" t="str">
        <f t="shared" si="247"/>
        <v/>
      </c>
      <c r="E379" s="25" t="str">
        <f t="shared" si="248"/>
        <v/>
      </c>
      <c r="F379" s="25" t="str">
        <f t="shared" si="249"/>
        <v/>
      </c>
      <c r="G379" s="108" t="str">
        <f t="shared" si="250"/>
        <v/>
      </c>
      <c r="H379" s="108" t="str">
        <f t="shared" si="251"/>
        <v/>
      </c>
      <c r="I379" s="112" t="str">
        <f t="shared" si="252"/>
        <v/>
      </c>
      <c r="J379" s="112"/>
      <c r="K379" s="112"/>
      <c r="L379" s="113"/>
      <c r="M379" s="113"/>
      <c r="N379" s="224" t="str">
        <f t="shared" si="253"/>
        <v/>
      </c>
      <c r="O379" s="225" t="str">
        <f t="shared" si="254"/>
        <v/>
      </c>
      <c r="Q379" s="6">
        <v>377</v>
      </c>
      <c r="R379" s="47" t="str">
        <f t="shared" si="217"/>
        <v>-377</v>
      </c>
      <c r="S379" s="6"/>
      <c r="T379" s="48" t="str">
        <f t="shared" si="218"/>
        <v/>
      </c>
      <c r="U379" s="49" t="str">
        <f t="shared" si="219"/>
        <v/>
      </c>
      <c r="W379" s="51"/>
      <c r="X379" s="75" t="str">
        <f t="shared" si="220"/>
        <v/>
      </c>
      <c r="Y379" s="71" t="str">
        <f t="shared" si="221"/>
        <v/>
      </c>
      <c r="Z379" s="71" t="str">
        <f t="shared" si="222"/>
        <v/>
      </c>
      <c r="AA379" s="71" t="str">
        <f t="shared" si="223"/>
        <v/>
      </c>
      <c r="AB379" s="71" t="str">
        <f t="shared" si="224"/>
        <v/>
      </c>
      <c r="AC379" s="71" t="str">
        <f t="shared" si="225"/>
        <v/>
      </c>
      <c r="AD379" s="71" t="str">
        <f t="shared" si="226"/>
        <v/>
      </c>
      <c r="AE379" s="78" t="str">
        <f t="shared" si="227"/>
        <v/>
      </c>
      <c r="AF379" s="75" t="str">
        <f t="shared" si="228"/>
        <v/>
      </c>
      <c r="AG379" s="71" t="str">
        <f t="shared" si="229"/>
        <v/>
      </c>
      <c r="AH379" s="71" t="str">
        <f t="shared" si="230"/>
        <v/>
      </c>
      <c r="AI379" s="71" t="str">
        <f t="shared" si="231"/>
        <v/>
      </c>
      <c r="AJ379" s="71" t="str">
        <f t="shared" si="232"/>
        <v/>
      </c>
      <c r="AK379" s="71" t="str">
        <f t="shared" si="233"/>
        <v/>
      </c>
      <c r="AL379" s="71" t="str">
        <f t="shared" si="234"/>
        <v/>
      </c>
      <c r="AM379" s="78" t="str">
        <f t="shared" si="235"/>
        <v/>
      </c>
      <c r="AN379" s="75" t="str">
        <f t="shared" si="236"/>
        <v/>
      </c>
      <c r="AO379" s="71" t="str">
        <f t="shared" si="237"/>
        <v/>
      </c>
      <c r="AP379" s="71" t="str">
        <f t="shared" si="238"/>
        <v/>
      </c>
      <c r="AQ379" s="71" t="str">
        <f t="shared" si="239"/>
        <v/>
      </c>
      <c r="AR379" s="71" t="str">
        <f t="shared" si="240"/>
        <v/>
      </c>
      <c r="AS379" s="71" t="str">
        <f t="shared" si="241"/>
        <v/>
      </c>
      <c r="AT379" s="71" t="str">
        <f t="shared" si="242"/>
        <v/>
      </c>
      <c r="AU379" s="76" t="str">
        <f t="shared" si="243"/>
        <v/>
      </c>
      <c r="BF379" s="141">
        <v>91020</v>
      </c>
      <c r="BG379" s="142" t="s">
        <v>4394</v>
      </c>
      <c r="BH379" s="141" t="s">
        <v>180</v>
      </c>
      <c r="BI379" s="141" t="s">
        <v>191</v>
      </c>
      <c r="BJ379" s="141" t="s">
        <v>1539</v>
      </c>
      <c r="BK379" s="141"/>
      <c r="BL379" s="141" t="s">
        <v>2063</v>
      </c>
      <c r="BM379" s="141">
        <v>48.427908185352301</v>
      </c>
      <c r="BN379" s="141">
        <v>-72.051977345296905</v>
      </c>
      <c r="BO379" s="141">
        <v>1982</v>
      </c>
      <c r="BP379" s="143"/>
      <c r="BQ379" s="143" t="s">
        <v>17560</v>
      </c>
    </row>
    <row r="380" spans="1:69" ht="38.25" customHeight="1" x14ac:dyDescent="0.25">
      <c r="A380" s="1" t="str">
        <f t="shared" si="244"/>
        <v/>
      </c>
      <c r="B380" s="32" t="str">
        <f t="shared" si="245"/>
        <v/>
      </c>
      <c r="C380" s="25" t="str">
        <f t="shared" si="246"/>
        <v/>
      </c>
      <c r="D380" s="25" t="str">
        <f t="shared" si="247"/>
        <v/>
      </c>
      <c r="E380" s="25" t="str">
        <f t="shared" si="248"/>
        <v/>
      </c>
      <c r="F380" s="25" t="str">
        <f t="shared" si="249"/>
        <v/>
      </c>
      <c r="G380" s="108" t="str">
        <f t="shared" si="250"/>
        <v/>
      </c>
      <c r="H380" s="108" t="str">
        <f t="shared" si="251"/>
        <v/>
      </c>
      <c r="I380" s="112" t="str">
        <f t="shared" si="252"/>
        <v/>
      </c>
      <c r="J380" s="112"/>
      <c r="K380" s="112"/>
      <c r="L380" s="113"/>
      <c r="M380" s="113"/>
      <c r="N380" s="224" t="str">
        <f t="shared" si="253"/>
        <v/>
      </c>
      <c r="O380" s="225" t="str">
        <f t="shared" si="254"/>
        <v/>
      </c>
      <c r="Q380" s="6">
        <v>378</v>
      </c>
      <c r="R380" s="47" t="str">
        <f t="shared" si="217"/>
        <v>-378</v>
      </c>
      <c r="S380" s="6"/>
      <c r="T380" s="48" t="str">
        <f t="shared" si="218"/>
        <v/>
      </c>
      <c r="U380" s="49" t="str">
        <f t="shared" si="219"/>
        <v/>
      </c>
      <c r="W380" s="51"/>
      <c r="X380" s="75" t="str">
        <f t="shared" si="220"/>
        <v/>
      </c>
      <c r="Y380" s="71" t="str">
        <f t="shared" si="221"/>
        <v/>
      </c>
      <c r="Z380" s="71" t="str">
        <f t="shared" si="222"/>
        <v/>
      </c>
      <c r="AA380" s="71" t="str">
        <f t="shared" si="223"/>
        <v/>
      </c>
      <c r="AB380" s="71" t="str">
        <f t="shared" si="224"/>
        <v/>
      </c>
      <c r="AC380" s="71" t="str">
        <f t="shared" si="225"/>
        <v/>
      </c>
      <c r="AD380" s="71" t="str">
        <f t="shared" si="226"/>
        <v/>
      </c>
      <c r="AE380" s="78" t="str">
        <f t="shared" si="227"/>
        <v/>
      </c>
      <c r="AF380" s="75" t="str">
        <f t="shared" si="228"/>
        <v/>
      </c>
      <c r="AG380" s="71" t="str">
        <f t="shared" si="229"/>
        <v/>
      </c>
      <c r="AH380" s="71" t="str">
        <f t="shared" si="230"/>
        <v/>
      </c>
      <c r="AI380" s="71" t="str">
        <f t="shared" si="231"/>
        <v/>
      </c>
      <c r="AJ380" s="71" t="str">
        <f t="shared" si="232"/>
        <v/>
      </c>
      <c r="AK380" s="71" t="str">
        <f t="shared" si="233"/>
        <v/>
      </c>
      <c r="AL380" s="71" t="str">
        <f t="shared" si="234"/>
        <v/>
      </c>
      <c r="AM380" s="78" t="str">
        <f t="shared" si="235"/>
        <v/>
      </c>
      <c r="AN380" s="75" t="str">
        <f t="shared" si="236"/>
        <v/>
      </c>
      <c r="AO380" s="71" t="str">
        <f t="shared" si="237"/>
        <v/>
      </c>
      <c r="AP380" s="71" t="str">
        <f t="shared" si="238"/>
        <v/>
      </c>
      <c r="AQ380" s="71" t="str">
        <f t="shared" si="239"/>
        <v/>
      </c>
      <c r="AR380" s="71" t="str">
        <f t="shared" si="240"/>
        <v/>
      </c>
      <c r="AS380" s="71" t="str">
        <f t="shared" si="241"/>
        <v/>
      </c>
      <c r="AT380" s="71" t="str">
        <f t="shared" si="242"/>
        <v/>
      </c>
      <c r="AU380" s="76" t="str">
        <f t="shared" si="243"/>
        <v/>
      </c>
      <c r="BF380" s="141">
        <v>91020</v>
      </c>
      <c r="BG380" s="142" t="s">
        <v>4395</v>
      </c>
      <c r="BH380" s="141" t="s">
        <v>180</v>
      </c>
      <c r="BI380" s="141" t="s">
        <v>191</v>
      </c>
      <c r="BJ380" s="141" t="s">
        <v>1536</v>
      </c>
      <c r="BK380" s="141"/>
      <c r="BL380" s="141" t="s">
        <v>4396</v>
      </c>
      <c r="BM380" s="141">
        <v>48.437491790327101</v>
      </c>
      <c r="BN380" s="141">
        <v>-72.093742909569897</v>
      </c>
      <c r="BO380" s="141">
        <v>1982</v>
      </c>
      <c r="BP380" s="143"/>
      <c r="BQ380" s="143" t="s">
        <v>17560</v>
      </c>
    </row>
    <row r="381" spans="1:69" ht="38.25" customHeight="1" x14ac:dyDescent="0.25">
      <c r="A381" s="1" t="str">
        <f t="shared" si="244"/>
        <v/>
      </c>
      <c r="B381" s="32" t="str">
        <f t="shared" si="245"/>
        <v/>
      </c>
      <c r="C381" s="25" t="str">
        <f t="shared" si="246"/>
        <v/>
      </c>
      <c r="D381" s="25" t="str">
        <f t="shared" si="247"/>
        <v/>
      </c>
      <c r="E381" s="25" t="str">
        <f t="shared" si="248"/>
        <v/>
      </c>
      <c r="F381" s="25" t="str">
        <f t="shared" si="249"/>
        <v/>
      </c>
      <c r="G381" s="108" t="str">
        <f t="shared" si="250"/>
        <v/>
      </c>
      <c r="H381" s="108" t="str">
        <f t="shared" si="251"/>
        <v/>
      </c>
      <c r="I381" s="112" t="str">
        <f t="shared" si="252"/>
        <v/>
      </c>
      <c r="J381" s="112"/>
      <c r="K381" s="112"/>
      <c r="L381" s="113"/>
      <c r="M381" s="113"/>
      <c r="N381" s="224" t="str">
        <f t="shared" si="253"/>
        <v/>
      </c>
      <c r="O381" s="225" t="str">
        <f t="shared" si="254"/>
        <v/>
      </c>
      <c r="Q381" s="6">
        <v>379</v>
      </c>
      <c r="R381" s="47" t="str">
        <f t="shared" si="217"/>
        <v>-379</v>
      </c>
      <c r="S381" s="6"/>
      <c r="T381" s="48" t="str">
        <f t="shared" si="218"/>
        <v/>
      </c>
      <c r="U381" s="49" t="str">
        <f t="shared" si="219"/>
        <v/>
      </c>
      <c r="W381" s="51"/>
      <c r="X381" s="75" t="str">
        <f t="shared" si="220"/>
        <v/>
      </c>
      <c r="Y381" s="71" t="str">
        <f t="shared" si="221"/>
        <v/>
      </c>
      <c r="Z381" s="71" t="str">
        <f t="shared" si="222"/>
        <v/>
      </c>
      <c r="AA381" s="71" t="str">
        <f t="shared" si="223"/>
        <v/>
      </c>
      <c r="AB381" s="71" t="str">
        <f t="shared" si="224"/>
        <v/>
      </c>
      <c r="AC381" s="71" t="str">
        <f t="shared" si="225"/>
        <v/>
      </c>
      <c r="AD381" s="71" t="str">
        <f t="shared" si="226"/>
        <v/>
      </c>
      <c r="AE381" s="78" t="str">
        <f t="shared" si="227"/>
        <v/>
      </c>
      <c r="AF381" s="75" t="str">
        <f t="shared" si="228"/>
        <v/>
      </c>
      <c r="AG381" s="71" t="str">
        <f t="shared" si="229"/>
        <v/>
      </c>
      <c r="AH381" s="71" t="str">
        <f t="shared" si="230"/>
        <v/>
      </c>
      <c r="AI381" s="71" t="str">
        <f t="shared" si="231"/>
        <v/>
      </c>
      <c r="AJ381" s="71" t="str">
        <f t="shared" si="232"/>
        <v/>
      </c>
      <c r="AK381" s="71" t="str">
        <f t="shared" si="233"/>
        <v/>
      </c>
      <c r="AL381" s="71" t="str">
        <f t="shared" si="234"/>
        <v/>
      </c>
      <c r="AM381" s="78" t="str">
        <f t="shared" si="235"/>
        <v/>
      </c>
      <c r="AN381" s="75" t="str">
        <f t="shared" si="236"/>
        <v/>
      </c>
      <c r="AO381" s="71" t="str">
        <f t="shared" si="237"/>
        <v/>
      </c>
      <c r="AP381" s="71" t="str">
        <f t="shared" si="238"/>
        <v/>
      </c>
      <c r="AQ381" s="71" t="str">
        <f t="shared" si="239"/>
        <v/>
      </c>
      <c r="AR381" s="71" t="str">
        <f t="shared" si="240"/>
        <v/>
      </c>
      <c r="AS381" s="71" t="str">
        <f t="shared" si="241"/>
        <v/>
      </c>
      <c r="AT381" s="71" t="str">
        <f t="shared" si="242"/>
        <v/>
      </c>
      <c r="AU381" s="76" t="str">
        <f t="shared" si="243"/>
        <v/>
      </c>
      <c r="BF381" s="141">
        <v>92010</v>
      </c>
      <c r="BG381" s="142" t="s">
        <v>4658</v>
      </c>
      <c r="BH381" s="141" t="s">
        <v>478</v>
      </c>
      <c r="BI381" s="141" t="s">
        <v>1268</v>
      </c>
      <c r="BJ381" s="141"/>
      <c r="BK381" s="141"/>
      <c r="BL381" s="141" t="s">
        <v>4659</v>
      </c>
      <c r="BM381" s="141">
        <v>48.763997509393199</v>
      </c>
      <c r="BN381" s="141">
        <v>-72.044576516792404</v>
      </c>
      <c r="BO381" s="141">
        <v>1975</v>
      </c>
      <c r="BP381" s="143" t="s">
        <v>24328</v>
      </c>
      <c r="BQ381" s="143" t="s">
        <v>17560</v>
      </c>
    </row>
    <row r="382" spans="1:69" ht="38.25" customHeight="1" x14ac:dyDescent="0.25">
      <c r="A382" s="1" t="str">
        <f t="shared" si="244"/>
        <v/>
      </c>
      <c r="B382" s="32" t="str">
        <f t="shared" si="245"/>
        <v/>
      </c>
      <c r="C382" s="25" t="str">
        <f t="shared" si="246"/>
        <v/>
      </c>
      <c r="D382" s="25" t="str">
        <f t="shared" si="247"/>
        <v/>
      </c>
      <c r="E382" s="25" t="str">
        <f t="shared" si="248"/>
        <v/>
      </c>
      <c r="F382" s="25" t="str">
        <f t="shared" si="249"/>
        <v/>
      </c>
      <c r="G382" s="108" t="str">
        <f t="shared" si="250"/>
        <v/>
      </c>
      <c r="H382" s="108" t="str">
        <f t="shared" si="251"/>
        <v/>
      </c>
      <c r="I382" s="112" t="str">
        <f t="shared" si="252"/>
        <v/>
      </c>
      <c r="J382" s="112"/>
      <c r="K382" s="112"/>
      <c r="L382" s="113"/>
      <c r="M382" s="113"/>
      <c r="N382" s="224" t="str">
        <f t="shared" si="253"/>
        <v/>
      </c>
      <c r="O382" s="225" t="str">
        <f t="shared" si="254"/>
        <v/>
      </c>
      <c r="Q382" s="6">
        <v>380</v>
      </c>
      <c r="R382" s="47" t="str">
        <f t="shared" si="217"/>
        <v>-380</v>
      </c>
      <c r="S382" s="6"/>
      <c r="T382" s="48" t="str">
        <f t="shared" si="218"/>
        <v/>
      </c>
      <c r="U382" s="49" t="str">
        <f t="shared" si="219"/>
        <v/>
      </c>
      <c r="W382" s="51"/>
      <c r="X382" s="75" t="str">
        <f t="shared" si="220"/>
        <v/>
      </c>
      <c r="Y382" s="71" t="str">
        <f t="shared" si="221"/>
        <v/>
      </c>
      <c r="Z382" s="71" t="str">
        <f t="shared" si="222"/>
        <v/>
      </c>
      <c r="AA382" s="71" t="str">
        <f t="shared" si="223"/>
        <v/>
      </c>
      <c r="AB382" s="71" t="str">
        <f t="shared" si="224"/>
        <v/>
      </c>
      <c r="AC382" s="71" t="str">
        <f t="shared" si="225"/>
        <v/>
      </c>
      <c r="AD382" s="71" t="str">
        <f t="shared" si="226"/>
        <v/>
      </c>
      <c r="AE382" s="78" t="str">
        <f t="shared" si="227"/>
        <v/>
      </c>
      <c r="AF382" s="75" t="str">
        <f t="shared" si="228"/>
        <v/>
      </c>
      <c r="AG382" s="71" t="str">
        <f t="shared" si="229"/>
        <v/>
      </c>
      <c r="AH382" s="71" t="str">
        <f t="shared" si="230"/>
        <v/>
      </c>
      <c r="AI382" s="71" t="str">
        <f t="shared" si="231"/>
        <v/>
      </c>
      <c r="AJ382" s="71" t="str">
        <f t="shared" si="232"/>
        <v/>
      </c>
      <c r="AK382" s="71" t="str">
        <f t="shared" si="233"/>
        <v/>
      </c>
      <c r="AL382" s="71" t="str">
        <f t="shared" si="234"/>
        <v/>
      </c>
      <c r="AM382" s="78" t="str">
        <f t="shared" si="235"/>
        <v/>
      </c>
      <c r="AN382" s="75" t="str">
        <f t="shared" si="236"/>
        <v/>
      </c>
      <c r="AO382" s="71" t="str">
        <f t="shared" si="237"/>
        <v/>
      </c>
      <c r="AP382" s="71" t="str">
        <f t="shared" si="238"/>
        <v/>
      </c>
      <c r="AQ382" s="71" t="str">
        <f t="shared" si="239"/>
        <v/>
      </c>
      <c r="AR382" s="71" t="str">
        <f t="shared" si="240"/>
        <v/>
      </c>
      <c r="AS382" s="71" t="str">
        <f t="shared" si="241"/>
        <v/>
      </c>
      <c r="AT382" s="71" t="str">
        <f t="shared" si="242"/>
        <v/>
      </c>
      <c r="AU382" s="76" t="str">
        <f t="shared" si="243"/>
        <v/>
      </c>
      <c r="BF382" s="141">
        <v>92015</v>
      </c>
      <c r="BG382" s="142" t="s">
        <v>4443</v>
      </c>
      <c r="BH382" s="141" t="s">
        <v>180</v>
      </c>
      <c r="BI382" s="141" t="s">
        <v>191</v>
      </c>
      <c r="BJ382" s="141" t="s">
        <v>4444</v>
      </c>
      <c r="BK382" s="141" t="s">
        <v>4445</v>
      </c>
      <c r="BL382" s="141" t="s">
        <v>4446</v>
      </c>
      <c r="BM382" s="141">
        <v>48.860750000000003</v>
      </c>
      <c r="BN382" s="141">
        <v>-72.079560000000001</v>
      </c>
      <c r="BO382" s="141">
        <v>1992</v>
      </c>
      <c r="BP382" s="143" t="s">
        <v>4444</v>
      </c>
      <c r="BQ382" s="143" t="s">
        <v>17560</v>
      </c>
    </row>
    <row r="383" spans="1:69" ht="38.25" customHeight="1" x14ac:dyDescent="0.25">
      <c r="A383" s="1" t="str">
        <f t="shared" si="244"/>
        <v/>
      </c>
      <c r="B383" s="32" t="str">
        <f t="shared" si="245"/>
        <v/>
      </c>
      <c r="C383" s="25" t="str">
        <f t="shared" si="246"/>
        <v/>
      </c>
      <c r="D383" s="25" t="str">
        <f t="shared" si="247"/>
        <v/>
      </c>
      <c r="E383" s="25" t="str">
        <f t="shared" si="248"/>
        <v/>
      </c>
      <c r="F383" s="25" t="str">
        <f t="shared" si="249"/>
        <v/>
      </c>
      <c r="G383" s="108" t="str">
        <f t="shared" si="250"/>
        <v/>
      </c>
      <c r="H383" s="108" t="str">
        <f t="shared" si="251"/>
        <v/>
      </c>
      <c r="I383" s="112" t="str">
        <f t="shared" si="252"/>
        <v/>
      </c>
      <c r="J383" s="112"/>
      <c r="K383" s="112"/>
      <c r="L383" s="113"/>
      <c r="M383" s="113"/>
      <c r="N383" s="224" t="str">
        <f t="shared" si="253"/>
        <v/>
      </c>
      <c r="O383" s="225" t="str">
        <f t="shared" si="254"/>
        <v/>
      </c>
      <c r="Q383" s="6">
        <v>381</v>
      </c>
      <c r="R383" s="47" t="str">
        <f t="shared" si="217"/>
        <v>-381</v>
      </c>
      <c r="S383" s="6"/>
      <c r="T383" s="48" t="str">
        <f t="shared" si="218"/>
        <v/>
      </c>
      <c r="U383" s="49" t="str">
        <f t="shared" si="219"/>
        <v/>
      </c>
      <c r="W383" s="51"/>
      <c r="X383" s="75" t="str">
        <f t="shared" si="220"/>
        <v/>
      </c>
      <c r="Y383" s="71" t="str">
        <f t="shared" si="221"/>
        <v/>
      </c>
      <c r="Z383" s="71" t="str">
        <f t="shared" si="222"/>
        <v/>
      </c>
      <c r="AA383" s="71" t="str">
        <f t="shared" si="223"/>
        <v/>
      </c>
      <c r="AB383" s="71" t="str">
        <f t="shared" si="224"/>
        <v/>
      </c>
      <c r="AC383" s="71" t="str">
        <f t="shared" si="225"/>
        <v/>
      </c>
      <c r="AD383" s="71" t="str">
        <f t="shared" si="226"/>
        <v/>
      </c>
      <c r="AE383" s="78" t="str">
        <f t="shared" si="227"/>
        <v/>
      </c>
      <c r="AF383" s="75" t="str">
        <f t="shared" si="228"/>
        <v/>
      </c>
      <c r="AG383" s="71" t="str">
        <f t="shared" si="229"/>
        <v/>
      </c>
      <c r="AH383" s="71" t="str">
        <f t="shared" si="230"/>
        <v/>
      </c>
      <c r="AI383" s="71" t="str">
        <f t="shared" si="231"/>
        <v/>
      </c>
      <c r="AJ383" s="71" t="str">
        <f t="shared" si="232"/>
        <v/>
      </c>
      <c r="AK383" s="71" t="str">
        <f t="shared" si="233"/>
        <v/>
      </c>
      <c r="AL383" s="71" t="str">
        <f t="shared" si="234"/>
        <v/>
      </c>
      <c r="AM383" s="78" t="str">
        <f t="shared" si="235"/>
        <v/>
      </c>
      <c r="AN383" s="75" t="str">
        <f t="shared" si="236"/>
        <v/>
      </c>
      <c r="AO383" s="71" t="str">
        <f t="shared" si="237"/>
        <v/>
      </c>
      <c r="AP383" s="71" t="str">
        <f t="shared" si="238"/>
        <v/>
      </c>
      <c r="AQ383" s="71" t="str">
        <f t="shared" si="239"/>
        <v/>
      </c>
      <c r="AR383" s="71" t="str">
        <f t="shared" si="240"/>
        <v/>
      </c>
      <c r="AS383" s="71" t="str">
        <f t="shared" si="241"/>
        <v/>
      </c>
      <c r="AT383" s="71" t="str">
        <f t="shared" si="242"/>
        <v/>
      </c>
      <c r="AU383" s="76" t="str">
        <f t="shared" si="243"/>
        <v/>
      </c>
      <c r="BF383" s="141">
        <v>91042</v>
      </c>
      <c r="BG383" s="142" t="s">
        <v>4262</v>
      </c>
      <c r="BH383" s="141" t="s">
        <v>180</v>
      </c>
      <c r="BI383" s="141" t="s">
        <v>191</v>
      </c>
      <c r="BJ383" s="141" t="s">
        <v>4263</v>
      </c>
      <c r="BK383" s="141" t="s">
        <v>4264</v>
      </c>
      <c r="BL383" s="141" t="s">
        <v>4265</v>
      </c>
      <c r="BM383" s="141">
        <v>48.730270717072997</v>
      </c>
      <c r="BN383" s="141">
        <v>-72.406307633917606</v>
      </c>
      <c r="BO383" s="141">
        <v>1996</v>
      </c>
      <c r="BP383" s="143" t="s">
        <v>24264</v>
      </c>
      <c r="BQ383" s="143" t="s">
        <v>17560</v>
      </c>
    </row>
    <row r="384" spans="1:69" ht="38.25" customHeight="1" x14ac:dyDescent="0.25">
      <c r="A384" s="1" t="str">
        <f t="shared" si="244"/>
        <v/>
      </c>
      <c r="B384" s="32" t="str">
        <f t="shared" si="245"/>
        <v/>
      </c>
      <c r="C384" s="25" t="str">
        <f t="shared" si="246"/>
        <v/>
      </c>
      <c r="D384" s="25" t="str">
        <f t="shared" si="247"/>
        <v/>
      </c>
      <c r="E384" s="25" t="str">
        <f t="shared" si="248"/>
        <v/>
      </c>
      <c r="F384" s="25" t="str">
        <f t="shared" si="249"/>
        <v/>
      </c>
      <c r="G384" s="108" t="str">
        <f t="shared" si="250"/>
        <v/>
      </c>
      <c r="H384" s="108" t="str">
        <f t="shared" si="251"/>
        <v/>
      </c>
      <c r="I384" s="112" t="str">
        <f t="shared" si="252"/>
        <v/>
      </c>
      <c r="J384" s="112"/>
      <c r="K384" s="112"/>
      <c r="L384" s="113"/>
      <c r="M384" s="113"/>
      <c r="N384" s="224" t="str">
        <f t="shared" si="253"/>
        <v/>
      </c>
      <c r="O384" s="225" t="str">
        <f t="shared" si="254"/>
        <v/>
      </c>
      <c r="Q384" s="6">
        <v>382</v>
      </c>
      <c r="R384" s="47" t="str">
        <f t="shared" si="217"/>
        <v>-382</v>
      </c>
      <c r="S384" s="6"/>
      <c r="T384" s="48" t="str">
        <f t="shared" si="218"/>
        <v/>
      </c>
      <c r="U384" s="49" t="str">
        <f t="shared" si="219"/>
        <v/>
      </c>
      <c r="W384" s="51"/>
      <c r="X384" s="75" t="str">
        <f t="shared" si="220"/>
        <v/>
      </c>
      <c r="Y384" s="71" t="str">
        <f t="shared" si="221"/>
        <v/>
      </c>
      <c r="Z384" s="71" t="str">
        <f t="shared" si="222"/>
        <v/>
      </c>
      <c r="AA384" s="71" t="str">
        <f t="shared" si="223"/>
        <v/>
      </c>
      <c r="AB384" s="71" t="str">
        <f t="shared" si="224"/>
        <v/>
      </c>
      <c r="AC384" s="71" t="str">
        <f t="shared" si="225"/>
        <v/>
      </c>
      <c r="AD384" s="71" t="str">
        <f t="shared" si="226"/>
        <v/>
      </c>
      <c r="AE384" s="78" t="str">
        <f t="shared" si="227"/>
        <v/>
      </c>
      <c r="AF384" s="75" t="str">
        <f t="shared" si="228"/>
        <v/>
      </c>
      <c r="AG384" s="71" t="str">
        <f t="shared" si="229"/>
        <v/>
      </c>
      <c r="AH384" s="71" t="str">
        <f t="shared" si="230"/>
        <v/>
      </c>
      <c r="AI384" s="71" t="str">
        <f t="shared" si="231"/>
        <v/>
      </c>
      <c r="AJ384" s="71" t="str">
        <f t="shared" si="232"/>
        <v/>
      </c>
      <c r="AK384" s="71" t="str">
        <f t="shared" si="233"/>
        <v/>
      </c>
      <c r="AL384" s="71" t="str">
        <f t="shared" si="234"/>
        <v/>
      </c>
      <c r="AM384" s="78" t="str">
        <f t="shared" si="235"/>
        <v/>
      </c>
      <c r="AN384" s="75" t="str">
        <f t="shared" si="236"/>
        <v/>
      </c>
      <c r="AO384" s="71" t="str">
        <f t="shared" si="237"/>
        <v/>
      </c>
      <c r="AP384" s="71" t="str">
        <f t="shared" si="238"/>
        <v/>
      </c>
      <c r="AQ384" s="71" t="str">
        <f t="shared" si="239"/>
        <v/>
      </c>
      <c r="AR384" s="71" t="str">
        <f t="shared" si="240"/>
        <v/>
      </c>
      <c r="AS384" s="71" t="str">
        <f t="shared" si="241"/>
        <v/>
      </c>
      <c r="AT384" s="71" t="str">
        <f t="shared" si="242"/>
        <v/>
      </c>
      <c r="AU384" s="76" t="str">
        <f t="shared" si="243"/>
        <v/>
      </c>
      <c r="BF384" s="141">
        <v>92015</v>
      </c>
      <c r="BG384" s="142" t="s">
        <v>4447</v>
      </c>
      <c r="BH384" s="141" t="s">
        <v>478</v>
      </c>
      <c r="BI384" s="141" t="s">
        <v>176</v>
      </c>
      <c r="BJ384" s="141" t="s">
        <v>4448</v>
      </c>
      <c r="BK384" s="141" t="s">
        <v>4449</v>
      </c>
      <c r="BL384" s="141" t="s">
        <v>2063</v>
      </c>
      <c r="BM384" s="141">
        <v>48.868409999999997</v>
      </c>
      <c r="BN384" s="141">
        <v>-72.078800000000001</v>
      </c>
      <c r="BO384" s="141">
        <v>1972</v>
      </c>
      <c r="BP384" s="143"/>
      <c r="BQ384" s="143" t="s">
        <v>17560</v>
      </c>
    </row>
    <row r="385" spans="1:69" ht="38.25" customHeight="1" x14ac:dyDescent="0.25">
      <c r="A385" s="1" t="str">
        <f t="shared" si="244"/>
        <v/>
      </c>
      <c r="B385" s="32" t="str">
        <f t="shared" si="245"/>
        <v/>
      </c>
      <c r="C385" s="25" t="str">
        <f t="shared" si="246"/>
        <v/>
      </c>
      <c r="D385" s="25" t="str">
        <f t="shared" si="247"/>
        <v/>
      </c>
      <c r="E385" s="25" t="str">
        <f t="shared" si="248"/>
        <v/>
      </c>
      <c r="F385" s="25" t="str">
        <f t="shared" si="249"/>
        <v/>
      </c>
      <c r="G385" s="108" t="str">
        <f t="shared" si="250"/>
        <v/>
      </c>
      <c r="H385" s="108" t="str">
        <f t="shared" si="251"/>
        <v/>
      </c>
      <c r="I385" s="112" t="str">
        <f t="shared" si="252"/>
        <v/>
      </c>
      <c r="J385" s="112"/>
      <c r="K385" s="112"/>
      <c r="L385" s="113"/>
      <c r="M385" s="113"/>
      <c r="N385" s="224" t="str">
        <f t="shared" si="253"/>
        <v/>
      </c>
      <c r="O385" s="225" t="str">
        <f t="shared" si="254"/>
        <v/>
      </c>
      <c r="Q385" s="6">
        <v>383</v>
      </c>
      <c r="R385" s="47" t="str">
        <f t="shared" si="217"/>
        <v>-383</v>
      </c>
      <c r="S385" s="6"/>
      <c r="T385" s="48" t="str">
        <f t="shared" si="218"/>
        <v/>
      </c>
      <c r="U385" s="49" t="str">
        <f t="shared" si="219"/>
        <v/>
      </c>
      <c r="W385" s="51"/>
      <c r="X385" s="75" t="str">
        <f t="shared" si="220"/>
        <v/>
      </c>
      <c r="Y385" s="71" t="str">
        <f t="shared" si="221"/>
        <v/>
      </c>
      <c r="Z385" s="71" t="str">
        <f t="shared" si="222"/>
        <v/>
      </c>
      <c r="AA385" s="71" t="str">
        <f t="shared" si="223"/>
        <v/>
      </c>
      <c r="AB385" s="71" t="str">
        <f t="shared" si="224"/>
        <v/>
      </c>
      <c r="AC385" s="71" t="str">
        <f t="shared" si="225"/>
        <v/>
      </c>
      <c r="AD385" s="71" t="str">
        <f t="shared" si="226"/>
        <v/>
      </c>
      <c r="AE385" s="78" t="str">
        <f t="shared" si="227"/>
        <v/>
      </c>
      <c r="AF385" s="75" t="str">
        <f t="shared" si="228"/>
        <v/>
      </c>
      <c r="AG385" s="71" t="str">
        <f t="shared" si="229"/>
        <v/>
      </c>
      <c r="AH385" s="71" t="str">
        <f t="shared" si="230"/>
        <v/>
      </c>
      <c r="AI385" s="71" t="str">
        <f t="shared" si="231"/>
        <v/>
      </c>
      <c r="AJ385" s="71" t="str">
        <f t="shared" si="232"/>
        <v/>
      </c>
      <c r="AK385" s="71" t="str">
        <f t="shared" si="233"/>
        <v/>
      </c>
      <c r="AL385" s="71" t="str">
        <f t="shared" si="234"/>
        <v/>
      </c>
      <c r="AM385" s="78" t="str">
        <f t="shared" si="235"/>
        <v/>
      </c>
      <c r="AN385" s="75" t="str">
        <f t="shared" si="236"/>
        <v/>
      </c>
      <c r="AO385" s="71" t="str">
        <f t="shared" si="237"/>
        <v/>
      </c>
      <c r="AP385" s="71" t="str">
        <f t="shared" si="238"/>
        <v/>
      </c>
      <c r="AQ385" s="71" t="str">
        <f t="shared" si="239"/>
        <v/>
      </c>
      <c r="AR385" s="71" t="str">
        <f t="shared" si="240"/>
        <v/>
      </c>
      <c r="AS385" s="71" t="str">
        <f t="shared" si="241"/>
        <v/>
      </c>
      <c r="AT385" s="71" t="str">
        <f t="shared" si="242"/>
        <v/>
      </c>
      <c r="AU385" s="76" t="str">
        <f t="shared" si="243"/>
        <v/>
      </c>
      <c r="BF385" s="141">
        <v>92015</v>
      </c>
      <c r="BG385" s="142" t="s">
        <v>4450</v>
      </c>
      <c r="BH385" s="141" t="s">
        <v>180</v>
      </c>
      <c r="BI385" s="141" t="s">
        <v>178</v>
      </c>
      <c r="BJ385" s="141" t="s">
        <v>1549</v>
      </c>
      <c r="BK385" s="141" t="s">
        <v>4155</v>
      </c>
      <c r="BL385" s="141" t="s">
        <v>4451</v>
      </c>
      <c r="BM385" s="141">
        <v>48.859940000000002</v>
      </c>
      <c r="BN385" s="141">
        <v>-72.08878</v>
      </c>
      <c r="BO385" s="141">
        <v>1992</v>
      </c>
      <c r="BP385" s="143" t="s">
        <v>1686</v>
      </c>
      <c r="BQ385" s="143" t="s">
        <v>17560</v>
      </c>
    </row>
    <row r="386" spans="1:69" ht="38.25" customHeight="1" x14ac:dyDescent="0.25">
      <c r="A386" s="1" t="str">
        <f t="shared" si="244"/>
        <v/>
      </c>
      <c r="B386" s="32" t="str">
        <f t="shared" si="245"/>
        <v/>
      </c>
      <c r="C386" s="25" t="str">
        <f t="shared" si="246"/>
        <v/>
      </c>
      <c r="D386" s="25" t="str">
        <f t="shared" si="247"/>
        <v/>
      </c>
      <c r="E386" s="25" t="str">
        <f t="shared" si="248"/>
        <v/>
      </c>
      <c r="F386" s="25" t="str">
        <f t="shared" si="249"/>
        <v/>
      </c>
      <c r="G386" s="108" t="str">
        <f t="shared" si="250"/>
        <v/>
      </c>
      <c r="H386" s="108" t="str">
        <f t="shared" si="251"/>
        <v/>
      </c>
      <c r="I386" s="112" t="str">
        <f t="shared" si="252"/>
        <v/>
      </c>
      <c r="J386" s="112"/>
      <c r="K386" s="112"/>
      <c r="L386" s="113"/>
      <c r="M386" s="113"/>
      <c r="N386" s="224" t="str">
        <f t="shared" si="253"/>
        <v/>
      </c>
      <c r="O386" s="225" t="str">
        <f t="shared" si="254"/>
        <v/>
      </c>
      <c r="Q386" s="6">
        <v>384</v>
      </c>
      <c r="R386" s="47" t="str">
        <f t="shared" si="217"/>
        <v>-384</v>
      </c>
      <c r="S386" s="6"/>
      <c r="T386" s="48" t="str">
        <f t="shared" si="218"/>
        <v/>
      </c>
      <c r="U386" s="49" t="str">
        <f t="shared" si="219"/>
        <v/>
      </c>
      <c r="W386" s="51"/>
      <c r="X386" s="75" t="str">
        <f t="shared" si="220"/>
        <v/>
      </c>
      <c r="Y386" s="71" t="str">
        <f t="shared" si="221"/>
        <v/>
      </c>
      <c r="Z386" s="71" t="str">
        <f t="shared" si="222"/>
        <v/>
      </c>
      <c r="AA386" s="71" t="str">
        <f t="shared" si="223"/>
        <v/>
      </c>
      <c r="AB386" s="71" t="str">
        <f t="shared" si="224"/>
        <v/>
      </c>
      <c r="AC386" s="71" t="str">
        <f t="shared" si="225"/>
        <v/>
      </c>
      <c r="AD386" s="71" t="str">
        <f t="shared" si="226"/>
        <v/>
      </c>
      <c r="AE386" s="78" t="str">
        <f t="shared" si="227"/>
        <v/>
      </c>
      <c r="AF386" s="75" t="str">
        <f t="shared" si="228"/>
        <v/>
      </c>
      <c r="AG386" s="71" t="str">
        <f t="shared" si="229"/>
        <v/>
      </c>
      <c r="AH386" s="71" t="str">
        <f t="shared" si="230"/>
        <v/>
      </c>
      <c r="AI386" s="71" t="str">
        <f t="shared" si="231"/>
        <v/>
      </c>
      <c r="AJ386" s="71" t="str">
        <f t="shared" si="232"/>
        <v/>
      </c>
      <c r="AK386" s="71" t="str">
        <f t="shared" si="233"/>
        <v/>
      </c>
      <c r="AL386" s="71" t="str">
        <f t="shared" si="234"/>
        <v/>
      </c>
      <c r="AM386" s="78" t="str">
        <f t="shared" si="235"/>
        <v/>
      </c>
      <c r="AN386" s="75" t="str">
        <f t="shared" si="236"/>
        <v/>
      </c>
      <c r="AO386" s="71" t="str">
        <f t="shared" si="237"/>
        <v/>
      </c>
      <c r="AP386" s="71" t="str">
        <f t="shared" si="238"/>
        <v/>
      </c>
      <c r="AQ386" s="71" t="str">
        <f t="shared" si="239"/>
        <v/>
      </c>
      <c r="AR386" s="71" t="str">
        <f t="shared" si="240"/>
        <v/>
      </c>
      <c r="AS386" s="71" t="str">
        <f t="shared" si="241"/>
        <v/>
      </c>
      <c r="AT386" s="71" t="str">
        <f t="shared" si="242"/>
        <v/>
      </c>
      <c r="AU386" s="76" t="str">
        <f t="shared" si="243"/>
        <v/>
      </c>
      <c r="BF386" s="141">
        <v>92015</v>
      </c>
      <c r="BG386" s="142" t="s">
        <v>4452</v>
      </c>
      <c r="BH386" s="141" t="s">
        <v>180</v>
      </c>
      <c r="BI386" s="141" t="s">
        <v>191</v>
      </c>
      <c r="BJ386" s="141" t="s">
        <v>4453</v>
      </c>
      <c r="BK386" s="141" t="s">
        <v>1532</v>
      </c>
      <c r="BL386" s="141" t="s">
        <v>2063</v>
      </c>
      <c r="BM386" s="141">
        <v>48.864179999999998</v>
      </c>
      <c r="BN386" s="141">
        <v>-72.084869999999995</v>
      </c>
      <c r="BO386" s="141">
        <v>1992</v>
      </c>
      <c r="BP386" s="143" t="s">
        <v>4453</v>
      </c>
      <c r="BQ386" s="143" t="s">
        <v>17560</v>
      </c>
    </row>
    <row r="387" spans="1:69" ht="38.25" customHeight="1" x14ac:dyDescent="0.25">
      <c r="A387" s="1" t="str">
        <f t="shared" si="244"/>
        <v/>
      </c>
      <c r="B387" s="32" t="str">
        <f t="shared" si="245"/>
        <v/>
      </c>
      <c r="C387" s="25" t="str">
        <f t="shared" si="246"/>
        <v/>
      </c>
      <c r="D387" s="25" t="str">
        <f t="shared" si="247"/>
        <v/>
      </c>
      <c r="E387" s="25" t="str">
        <f t="shared" si="248"/>
        <v/>
      </c>
      <c r="F387" s="25" t="str">
        <f t="shared" si="249"/>
        <v/>
      </c>
      <c r="G387" s="108" t="str">
        <f t="shared" si="250"/>
        <v/>
      </c>
      <c r="H387" s="108" t="str">
        <f t="shared" si="251"/>
        <v/>
      </c>
      <c r="I387" s="112" t="str">
        <f t="shared" si="252"/>
        <v/>
      </c>
      <c r="J387" s="112"/>
      <c r="K387" s="112"/>
      <c r="L387" s="113"/>
      <c r="M387" s="113"/>
      <c r="N387" s="224" t="str">
        <f t="shared" si="253"/>
        <v/>
      </c>
      <c r="O387" s="225" t="str">
        <f t="shared" si="254"/>
        <v/>
      </c>
      <c r="Q387" s="6">
        <v>385</v>
      </c>
      <c r="R387" s="47" t="str">
        <f t="shared" ref="R387:R450" si="255">Code_geo&amp;"-"&amp;Q387</f>
        <v>-385</v>
      </c>
      <c r="S387" s="6"/>
      <c r="T387" s="48" t="str">
        <f t="shared" ref="T387:T450" si="256">IF(AND(B397=$S$3,(OR(C397=$W$10,C397=$W$11,C397=$W$12,C397=$W$13))),1,"")</f>
        <v/>
      </c>
      <c r="U387" s="49" t="str">
        <f t="shared" ref="U387:U450" si="257">IF(AND(B397=$S$4,(OR(C397=$W$5,C397=$W$6,C397=$W$7,C397=$W$8))),1,"")</f>
        <v/>
      </c>
      <c r="W387" s="51"/>
      <c r="X387" s="75" t="str">
        <f t="shared" si="220"/>
        <v/>
      </c>
      <c r="Y387" s="71" t="str">
        <f t="shared" si="221"/>
        <v/>
      </c>
      <c r="Z387" s="71" t="str">
        <f t="shared" si="222"/>
        <v/>
      </c>
      <c r="AA387" s="71" t="str">
        <f t="shared" si="223"/>
        <v/>
      </c>
      <c r="AB387" s="71" t="str">
        <f t="shared" si="224"/>
        <v/>
      </c>
      <c r="AC387" s="71" t="str">
        <f t="shared" si="225"/>
        <v/>
      </c>
      <c r="AD387" s="71" t="str">
        <f t="shared" si="226"/>
        <v/>
      </c>
      <c r="AE387" s="78" t="str">
        <f t="shared" si="227"/>
        <v/>
      </c>
      <c r="AF387" s="75" t="str">
        <f t="shared" si="228"/>
        <v/>
      </c>
      <c r="AG387" s="71" t="str">
        <f t="shared" si="229"/>
        <v/>
      </c>
      <c r="AH387" s="71" t="str">
        <f t="shared" si="230"/>
        <v/>
      </c>
      <c r="AI387" s="71" t="str">
        <f t="shared" si="231"/>
        <v/>
      </c>
      <c r="AJ387" s="71" t="str">
        <f t="shared" si="232"/>
        <v/>
      </c>
      <c r="AK387" s="71" t="str">
        <f t="shared" si="233"/>
        <v/>
      </c>
      <c r="AL387" s="71" t="str">
        <f t="shared" si="234"/>
        <v/>
      </c>
      <c r="AM387" s="78" t="str">
        <f t="shared" si="235"/>
        <v/>
      </c>
      <c r="AN387" s="75" t="str">
        <f t="shared" si="236"/>
        <v/>
      </c>
      <c r="AO387" s="71" t="str">
        <f t="shared" si="237"/>
        <v/>
      </c>
      <c r="AP387" s="71" t="str">
        <f t="shared" si="238"/>
        <v/>
      </c>
      <c r="AQ387" s="71" t="str">
        <f t="shared" si="239"/>
        <v/>
      </c>
      <c r="AR387" s="71" t="str">
        <f t="shared" si="240"/>
        <v/>
      </c>
      <c r="AS387" s="71" t="str">
        <f t="shared" si="241"/>
        <v/>
      </c>
      <c r="AT387" s="71" t="str">
        <f t="shared" si="242"/>
        <v/>
      </c>
      <c r="AU387" s="76" t="str">
        <f t="shared" si="243"/>
        <v/>
      </c>
      <c r="BF387" s="141">
        <v>92015</v>
      </c>
      <c r="BG387" s="142" t="s">
        <v>4454</v>
      </c>
      <c r="BH387" s="141" t="s">
        <v>478</v>
      </c>
      <c r="BI387" s="141" t="s">
        <v>176</v>
      </c>
      <c r="BJ387" s="141" t="s">
        <v>1553</v>
      </c>
      <c r="BK387" s="141" t="s">
        <v>4455</v>
      </c>
      <c r="BL387" s="141" t="s">
        <v>3065</v>
      </c>
      <c r="BM387" s="141">
        <v>48.528120000000001</v>
      </c>
      <c r="BN387" s="141">
        <v>-72.444010000000006</v>
      </c>
      <c r="BO387" s="141">
        <v>2012</v>
      </c>
      <c r="BP387" s="143" t="s">
        <v>24299</v>
      </c>
      <c r="BQ387" s="143" t="s">
        <v>17560</v>
      </c>
    </row>
    <row r="388" spans="1:69" ht="38.25" customHeight="1" x14ac:dyDescent="0.25">
      <c r="A388" s="1" t="str">
        <f t="shared" si="244"/>
        <v/>
      </c>
      <c r="B388" s="32" t="str">
        <f t="shared" si="245"/>
        <v/>
      </c>
      <c r="C388" s="25" t="str">
        <f t="shared" si="246"/>
        <v/>
      </c>
      <c r="D388" s="25" t="str">
        <f t="shared" si="247"/>
        <v/>
      </c>
      <c r="E388" s="25" t="str">
        <f t="shared" si="248"/>
        <v/>
      </c>
      <c r="F388" s="25" t="str">
        <f t="shared" si="249"/>
        <v/>
      </c>
      <c r="G388" s="108" t="str">
        <f t="shared" si="250"/>
        <v/>
      </c>
      <c r="H388" s="108" t="str">
        <f t="shared" si="251"/>
        <v/>
      </c>
      <c r="I388" s="112" t="str">
        <f t="shared" si="252"/>
        <v/>
      </c>
      <c r="J388" s="112"/>
      <c r="K388" s="112"/>
      <c r="L388" s="113"/>
      <c r="M388" s="113"/>
      <c r="N388" s="224" t="str">
        <f t="shared" si="253"/>
        <v/>
      </c>
      <c r="O388" s="225" t="str">
        <f t="shared" si="254"/>
        <v/>
      </c>
      <c r="Q388" s="6">
        <v>386</v>
      </c>
      <c r="R388" s="47" t="str">
        <f t="shared" si="255"/>
        <v>-386</v>
      </c>
      <c r="S388" s="6"/>
      <c r="T388" s="48" t="str">
        <f t="shared" si="256"/>
        <v/>
      </c>
      <c r="U388" s="49" t="str">
        <f t="shared" si="257"/>
        <v/>
      </c>
      <c r="W388" s="51"/>
      <c r="X388" s="75" t="str">
        <f t="shared" ref="X388:X451" si="258">IF($C397=$BE$3,$L397+$M397,"")</f>
        <v/>
      </c>
      <c r="Y388" s="71" t="str">
        <f t="shared" ref="Y388:Y451" si="259">IF($C397=$BE$4,$L397+$M397,"")</f>
        <v/>
      </c>
      <c r="Z388" s="71" t="str">
        <f t="shared" ref="Z388:Z451" si="260">IF($C397=$BE$5,$L397+$M397,"")</f>
        <v/>
      </c>
      <c r="AA388" s="71" t="str">
        <f t="shared" ref="AA388:AA451" si="261">IF($C397=$BE$6,$L397+$M397,"")</f>
        <v/>
      </c>
      <c r="AB388" s="71" t="str">
        <f t="shared" ref="AB388:AB451" si="262">IF($C397=$BE$7,$L397+$M397,"")</f>
        <v/>
      </c>
      <c r="AC388" s="71" t="str">
        <f t="shared" ref="AC388:AC451" si="263">IF($C397=$BE$8,$L397+$M397,"")</f>
        <v/>
      </c>
      <c r="AD388" s="71" t="str">
        <f t="shared" ref="AD388:AD451" si="264">IF($C397=$BE$9,$L397+$M397,"")</f>
        <v/>
      </c>
      <c r="AE388" s="78" t="str">
        <f t="shared" ref="AE388:AE451" si="265">IF($C397=$BE$10,$L397+$M397,"")</f>
        <v/>
      </c>
      <c r="AF388" s="75" t="str">
        <f t="shared" ref="AF388:AF451" si="266">IF($C397=$BE$3,IF($J397&gt;0,$L397/$J397,$L397),"")</f>
        <v/>
      </c>
      <c r="AG388" s="71" t="str">
        <f t="shared" ref="AG388:AG451" si="267">IF($C397=$BE$4,IF($J397&gt;0,$L397/$J397,$L397),"")</f>
        <v/>
      </c>
      <c r="AH388" s="71" t="str">
        <f t="shared" ref="AH388:AH451" si="268">IF($C397=$BE$5,IF($J397&gt;0,$L397/$J397,$L397),"")</f>
        <v/>
      </c>
      <c r="AI388" s="71" t="str">
        <f t="shared" ref="AI388:AI451" si="269">IF($C397=$BE$6,IF($J397&gt;0,$L397/$J397,$L397),"")</f>
        <v/>
      </c>
      <c r="AJ388" s="71" t="str">
        <f t="shared" ref="AJ388:AJ451" si="270">IF($C397=$BE$7,IF($J397&gt;0,$L397/$J397,$L397),"")</f>
        <v/>
      </c>
      <c r="AK388" s="71" t="str">
        <f t="shared" ref="AK388:AK451" si="271">IF($C397=$BE$8,IF($J397&gt;0,$L397/$J397,$L397),"")</f>
        <v/>
      </c>
      <c r="AL388" s="71" t="str">
        <f t="shared" ref="AL388:AL451" si="272">IF($C397=$BE$9,IF($J397&gt;0,$L397/$J397,$L397),"")</f>
        <v/>
      </c>
      <c r="AM388" s="78" t="str">
        <f t="shared" ref="AM388:AM451" si="273">IF($C397=$BE$10,IF($J397&gt;0,$L397/$J397,$L397),"")</f>
        <v/>
      </c>
      <c r="AN388" s="75" t="str">
        <f t="shared" ref="AN388:AN451" si="274">IF($C397=$BE$3,IF($K397&gt;0,$M397/$K397,$M397),"")</f>
        <v/>
      </c>
      <c r="AO388" s="71" t="str">
        <f t="shared" ref="AO388:AO451" si="275">IF($C397=$BE$4,IF($K397&gt;0,$M397/$K397,$M397),"")</f>
        <v/>
      </c>
      <c r="AP388" s="71" t="str">
        <f t="shared" ref="AP388:AP451" si="276">IF($C397=$BE$5,IF($K397&gt;0,$M397/$K397,$M397),"")</f>
        <v/>
      </c>
      <c r="AQ388" s="71" t="str">
        <f t="shared" ref="AQ388:AQ451" si="277">IF($C397=$BE$6,IF($K397&gt;0,$M397/$K397,$M397),"")</f>
        <v/>
      </c>
      <c r="AR388" s="71" t="str">
        <f t="shared" ref="AR388:AR451" si="278">IF($C397=$BE$7,IF($K397&gt;0,$M397/$K397,$M397),"")</f>
        <v/>
      </c>
      <c r="AS388" s="71" t="str">
        <f t="shared" ref="AS388:AS451" si="279">IF($C397=$BE$8,IF($K397&gt;0,$M397/$K397,$M397),"")</f>
        <v/>
      </c>
      <c r="AT388" s="71" t="str">
        <f t="shared" ref="AT388:AT451" si="280">IF($C397=$BE$9,IF($K397&gt;0,$M397/$K397,$M397),"")</f>
        <v/>
      </c>
      <c r="AU388" s="76" t="str">
        <f t="shared" ref="AU388:AU451" si="281">IF($C397=$BE$10,IF($K397&gt;0,$M397/$K397,$M397),"")</f>
        <v/>
      </c>
      <c r="BF388" s="141">
        <v>92015</v>
      </c>
      <c r="BG388" s="142" t="s">
        <v>4456</v>
      </c>
      <c r="BH388" s="141" t="s">
        <v>478</v>
      </c>
      <c r="BI388" s="141" t="s">
        <v>177</v>
      </c>
      <c r="BJ388" s="141"/>
      <c r="BK388" s="141" t="s">
        <v>4455</v>
      </c>
      <c r="BL388" s="141" t="s">
        <v>3065</v>
      </c>
      <c r="BM388" s="141">
        <v>48.528120000000001</v>
      </c>
      <c r="BN388" s="141">
        <v>-72.444010000000006</v>
      </c>
      <c r="BO388" s="141">
        <v>2012</v>
      </c>
      <c r="BP388" s="143" t="s">
        <v>24300</v>
      </c>
      <c r="BQ388" s="143" t="s">
        <v>17560</v>
      </c>
    </row>
    <row r="389" spans="1:69" ht="38.25" customHeight="1" x14ac:dyDescent="0.25">
      <c r="A389" s="1" t="str">
        <f t="shared" si="244"/>
        <v/>
      </c>
      <c r="B389" s="32" t="str">
        <f t="shared" si="245"/>
        <v/>
      </c>
      <c r="C389" s="25" t="str">
        <f t="shared" si="246"/>
        <v/>
      </c>
      <c r="D389" s="25" t="str">
        <f t="shared" si="247"/>
        <v/>
      </c>
      <c r="E389" s="25" t="str">
        <f t="shared" si="248"/>
        <v/>
      </c>
      <c r="F389" s="25" t="str">
        <f t="shared" si="249"/>
        <v/>
      </c>
      <c r="G389" s="108" t="str">
        <f t="shared" si="250"/>
        <v/>
      </c>
      <c r="H389" s="108" t="str">
        <f t="shared" si="251"/>
        <v/>
      </c>
      <c r="I389" s="112" t="str">
        <f t="shared" si="252"/>
        <v/>
      </c>
      <c r="J389" s="112"/>
      <c r="K389" s="112"/>
      <c r="L389" s="113"/>
      <c r="M389" s="113"/>
      <c r="N389" s="224" t="str">
        <f t="shared" si="253"/>
        <v/>
      </c>
      <c r="O389" s="225" t="str">
        <f t="shared" si="254"/>
        <v/>
      </c>
      <c r="Q389" s="6">
        <v>387</v>
      </c>
      <c r="R389" s="47" t="str">
        <f t="shared" si="255"/>
        <v>-387</v>
      </c>
      <c r="S389" s="6"/>
      <c r="T389" s="48" t="str">
        <f t="shared" si="256"/>
        <v/>
      </c>
      <c r="U389" s="49" t="str">
        <f t="shared" si="257"/>
        <v/>
      </c>
      <c r="W389" s="51"/>
      <c r="X389" s="75" t="str">
        <f t="shared" si="258"/>
        <v/>
      </c>
      <c r="Y389" s="71" t="str">
        <f t="shared" si="259"/>
        <v/>
      </c>
      <c r="Z389" s="71" t="str">
        <f t="shared" si="260"/>
        <v/>
      </c>
      <c r="AA389" s="71" t="str">
        <f t="shared" si="261"/>
        <v/>
      </c>
      <c r="AB389" s="71" t="str">
        <f t="shared" si="262"/>
        <v/>
      </c>
      <c r="AC389" s="71" t="str">
        <f t="shared" si="263"/>
        <v/>
      </c>
      <c r="AD389" s="71" t="str">
        <f t="shared" si="264"/>
        <v/>
      </c>
      <c r="AE389" s="78" t="str">
        <f t="shared" si="265"/>
        <v/>
      </c>
      <c r="AF389" s="75" t="str">
        <f t="shared" si="266"/>
        <v/>
      </c>
      <c r="AG389" s="71" t="str">
        <f t="shared" si="267"/>
        <v/>
      </c>
      <c r="AH389" s="71" t="str">
        <f t="shared" si="268"/>
        <v/>
      </c>
      <c r="AI389" s="71" t="str">
        <f t="shared" si="269"/>
        <v/>
      </c>
      <c r="AJ389" s="71" t="str">
        <f t="shared" si="270"/>
        <v/>
      </c>
      <c r="AK389" s="71" t="str">
        <f t="shared" si="271"/>
        <v/>
      </c>
      <c r="AL389" s="71" t="str">
        <f t="shared" si="272"/>
        <v/>
      </c>
      <c r="AM389" s="78" t="str">
        <f t="shared" si="273"/>
        <v/>
      </c>
      <c r="AN389" s="75" t="str">
        <f t="shared" si="274"/>
        <v/>
      </c>
      <c r="AO389" s="71" t="str">
        <f t="shared" si="275"/>
        <v/>
      </c>
      <c r="AP389" s="71" t="str">
        <f t="shared" si="276"/>
        <v/>
      </c>
      <c r="AQ389" s="71" t="str">
        <f t="shared" si="277"/>
        <v/>
      </c>
      <c r="AR389" s="71" t="str">
        <f t="shared" si="278"/>
        <v/>
      </c>
      <c r="AS389" s="71" t="str">
        <f t="shared" si="279"/>
        <v/>
      </c>
      <c r="AT389" s="71" t="str">
        <f t="shared" si="280"/>
        <v/>
      </c>
      <c r="AU389" s="76" t="str">
        <f t="shared" si="281"/>
        <v/>
      </c>
      <c r="BF389" s="141">
        <v>92022</v>
      </c>
      <c r="BG389" s="142" t="s">
        <v>4457</v>
      </c>
      <c r="BH389" s="141" t="s">
        <v>180</v>
      </c>
      <c r="BI389" s="141" t="s">
        <v>178</v>
      </c>
      <c r="BJ389" s="141" t="s">
        <v>4458</v>
      </c>
      <c r="BK389" s="141" t="s">
        <v>4459</v>
      </c>
      <c r="BL389" s="141" t="s">
        <v>4460</v>
      </c>
      <c r="BM389" s="141">
        <v>48.852927000000001</v>
      </c>
      <c r="BN389" s="141">
        <v>-72.238217000000006</v>
      </c>
      <c r="BO389" s="141">
        <v>1987</v>
      </c>
      <c r="BP389" s="143"/>
      <c r="BQ389" s="143" t="s">
        <v>17560</v>
      </c>
    </row>
    <row r="390" spans="1:69" ht="38.25" customHeight="1" x14ac:dyDescent="0.25">
      <c r="A390" s="1" t="str">
        <f t="shared" si="244"/>
        <v/>
      </c>
      <c r="B390" s="32" t="str">
        <f t="shared" si="245"/>
        <v/>
      </c>
      <c r="C390" s="25" t="str">
        <f t="shared" si="246"/>
        <v/>
      </c>
      <c r="D390" s="25" t="str">
        <f t="shared" si="247"/>
        <v/>
      </c>
      <c r="E390" s="25" t="str">
        <f t="shared" si="248"/>
        <v/>
      </c>
      <c r="F390" s="25" t="str">
        <f t="shared" si="249"/>
        <v/>
      </c>
      <c r="G390" s="108" t="str">
        <f t="shared" si="250"/>
        <v/>
      </c>
      <c r="H390" s="108" t="str">
        <f t="shared" si="251"/>
        <v/>
      </c>
      <c r="I390" s="112" t="str">
        <f t="shared" si="252"/>
        <v/>
      </c>
      <c r="J390" s="112"/>
      <c r="K390" s="112"/>
      <c r="L390" s="113"/>
      <c r="M390" s="113"/>
      <c r="N390" s="224" t="str">
        <f t="shared" si="253"/>
        <v/>
      </c>
      <c r="O390" s="225" t="str">
        <f t="shared" si="254"/>
        <v/>
      </c>
      <c r="Q390" s="6">
        <v>388</v>
      </c>
      <c r="R390" s="47" t="str">
        <f t="shared" si="255"/>
        <v>-388</v>
      </c>
      <c r="S390" s="6"/>
      <c r="T390" s="48" t="str">
        <f t="shared" si="256"/>
        <v/>
      </c>
      <c r="U390" s="49" t="str">
        <f t="shared" si="257"/>
        <v/>
      </c>
      <c r="W390" s="51"/>
      <c r="X390" s="75" t="str">
        <f t="shared" si="258"/>
        <v/>
      </c>
      <c r="Y390" s="71" t="str">
        <f t="shared" si="259"/>
        <v/>
      </c>
      <c r="Z390" s="71" t="str">
        <f t="shared" si="260"/>
        <v/>
      </c>
      <c r="AA390" s="71" t="str">
        <f t="shared" si="261"/>
        <v/>
      </c>
      <c r="AB390" s="71" t="str">
        <f t="shared" si="262"/>
        <v/>
      </c>
      <c r="AC390" s="71" t="str">
        <f t="shared" si="263"/>
        <v/>
      </c>
      <c r="AD390" s="71" t="str">
        <f t="shared" si="264"/>
        <v/>
      </c>
      <c r="AE390" s="78" t="str">
        <f t="shared" si="265"/>
        <v/>
      </c>
      <c r="AF390" s="75" t="str">
        <f t="shared" si="266"/>
        <v/>
      </c>
      <c r="AG390" s="71" t="str">
        <f t="shared" si="267"/>
        <v/>
      </c>
      <c r="AH390" s="71" t="str">
        <f t="shared" si="268"/>
        <v/>
      </c>
      <c r="AI390" s="71" t="str">
        <f t="shared" si="269"/>
        <v/>
      </c>
      <c r="AJ390" s="71" t="str">
        <f t="shared" si="270"/>
        <v/>
      </c>
      <c r="AK390" s="71" t="str">
        <f t="shared" si="271"/>
        <v/>
      </c>
      <c r="AL390" s="71" t="str">
        <f t="shared" si="272"/>
        <v/>
      </c>
      <c r="AM390" s="78" t="str">
        <f t="shared" si="273"/>
        <v/>
      </c>
      <c r="AN390" s="75" t="str">
        <f t="shared" si="274"/>
        <v/>
      </c>
      <c r="AO390" s="71" t="str">
        <f t="shared" si="275"/>
        <v/>
      </c>
      <c r="AP390" s="71" t="str">
        <f t="shared" si="276"/>
        <v/>
      </c>
      <c r="AQ390" s="71" t="str">
        <f t="shared" si="277"/>
        <v/>
      </c>
      <c r="AR390" s="71" t="str">
        <f t="shared" si="278"/>
        <v/>
      </c>
      <c r="AS390" s="71" t="str">
        <f t="shared" si="279"/>
        <v/>
      </c>
      <c r="AT390" s="71" t="str">
        <f t="shared" si="280"/>
        <v/>
      </c>
      <c r="AU390" s="76" t="str">
        <f t="shared" si="281"/>
        <v/>
      </c>
      <c r="BF390" s="141">
        <v>92022</v>
      </c>
      <c r="BG390" s="142" t="s">
        <v>4461</v>
      </c>
      <c r="BH390" s="141" t="s">
        <v>180</v>
      </c>
      <c r="BI390" s="141" t="s">
        <v>178</v>
      </c>
      <c r="BJ390" s="141" t="s">
        <v>4462</v>
      </c>
      <c r="BK390" s="141" t="s">
        <v>2307</v>
      </c>
      <c r="BL390" s="141" t="s">
        <v>4463</v>
      </c>
      <c r="BM390" s="141">
        <v>48.877889000000003</v>
      </c>
      <c r="BN390" s="141">
        <v>-72.185565999999994</v>
      </c>
      <c r="BO390" s="141">
        <v>1986</v>
      </c>
      <c r="BP390" s="143"/>
      <c r="BQ390" s="143" t="s">
        <v>17560</v>
      </c>
    </row>
    <row r="391" spans="1:69" ht="38.25" customHeight="1" x14ac:dyDescent="0.25">
      <c r="A391" s="1" t="str">
        <f t="shared" si="244"/>
        <v/>
      </c>
      <c r="B391" s="32" t="str">
        <f t="shared" si="245"/>
        <v/>
      </c>
      <c r="C391" s="25" t="str">
        <f t="shared" si="246"/>
        <v/>
      </c>
      <c r="D391" s="25" t="str">
        <f t="shared" si="247"/>
        <v/>
      </c>
      <c r="E391" s="25" t="str">
        <f t="shared" si="248"/>
        <v/>
      </c>
      <c r="F391" s="25" t="str">
        <f t="shared" si="249"/>
        <v/>
      </c>
      <c r="G391" s="108" t="str">
        <f t="shared" si="250"/>
        <v/>
      </c>
      <c r="H391" s="108" t="str">
        <f t="shared" si="251"/>
        <v/>
      </c>
      <c r="I391" s="112" t="str">
        <f t="shared" si="252"/>
        <v/>
      </c>
      <c r="J391" s="112"/>
      <c r="K391" s="112"/>
      <c r="L391" s="113"/>
      <c r="M391" s="113"/>
      <c r="N391" s="224" t="str">
        <f t="shared" si="253"/>
        <v/>
      </c>
      <c r="O391" s="225" t="str">
        <f t="shared" si="254"/>
        <v/>
      </c>
      <c r="Q391" s="6">
        <v>389</v>
      </c>
      <c r="R391" s="47" t="str">
        <f t="shared" si="255"/>
        <v>-389</v>
      </c>
      <c r="S391" s="6"/>
      <c r="T391" s="48" t="str">
        <f t="shared" si="256"/>
        <v/>
      </c>
      <c r="U391" s="49" t="str">
        <f t="shared" si="257"/>
        <v/>
      </c>
      <c r="W391" s="51"/>
      <c r="X391" s="75" t="str">
        <f t="shared" si="258"/>
        <v/>
      </c>
      <c r="Y391" s="71" t="str">
        <f t="shared" si="259"/>
        <v/>
      </c>
      <c r="Z391" s="71" t="str">
        <f t="shared" si="260"/>
        <v/>
      </c>
      <c r="AA391" s="71" t="str">
        <f t="shared" si="261"/>
        <v/>
      </c>
      <c r="AB391" s="71" t="str">
        <f t="shared" si="262"/>
        <v/>
      </c>
      <c r="AC391" s="71" t="str">
        <f t="shared" si="263"/>
        <v/>
      </c>
      <c r="AD391" s="71" t="str">
        <f t="shared" si="264"/>
        <v/>
      </c>
      <c r="AE391" s="78" t="str">
        <f t="shared" si="265"/>
        <v/>
      </c>
      <c r="AF391" s="75" t="str">
        <f t="shared" si="266"/>
        <v/>
      </c>
      <c r="AG391" s="71" t="str">
        <f t="shared" si="267"/>
        <v/>
      </c>
      <c r="AH391" s="71" t="str">
        <f t="shared" si="268"/>
        <v/>
      </c>
      <c r="AI391" s="71" t="str">
        <f t="shared" si="269"/>
        <v/>
      </c>
      <c r="AJ391" s="71" t="str">
        <f t="shared" si="270"/>
        <v/>
      </c>
      <c r="AK391" s="71" t="str">
        <f t="shared" si="271"/>
        <v/>
      </c>
      <c r="AL391" s="71" t="str">
        <f t="shared" si="272"/>
        <v/>
      </c>
      <c r="AM391" s="78" t="str">
        <f t="shared" si="273"/>
        <v/>
      </c>
      <c r="AN391" s="75" t="str">
        <f t="shared" si="274"/>
        <v/>
      </c>
      <c r="AO391" s="71" t="str">
        <f t="shared" si="275"/>
        <v/>
      </c>
      <c r="AP391" s="71" t="str">
        <f t="shared" si="276"/>
        <v/>
      </c>
      <c r="AQ391" s="71" t="str">
        <f t="shared" si="277"/>
        <v/>
      </c>
      <c r="AR391" s="71" t="str">
        <f t="shared" si="278"/>
        <v/>
      </c>
      <c r="AS391" s="71" t="str">
        <f t="shared" si="279"/>
        <v/>
      </c>
      <c r="AT391" s="71" t="str">
        <f t="shared" si="280"/>
        <v/>
      </c>
      <c r="AU391" s="76" t="str">
        <f t="shared" si="281"/>
        <v/>
      </c>
      <c r="BF391" s="141">
        <v>92022</v>
      </c>
      <c r="BG391" s="142" t="s">
        <v>4464</v>
      </c>
      <c r="BH391" s="141" t="s">
        <v>180</v>
      </c>
      <c r="BI391" s="141" t="s">
        <v>191</v>
      </c>
      <c r="BJ391" s="141" t="s">
        <v>4465</v>
      </c>
      <c r="BK391" s="141" t="s">
        <v>4466</v>
      </c>
      <c r="BL391" s="141" t="s">
        <v>4467</v>
      </c>
      <c r="BM391" s="141">
        <v>48.854041000000002</v>
      </c>
      <c r="BN391" s="141">
        <v>-72.213470000000001</v>
      </c>
      <c r="BO391" s="141">
        <v>2009</v>
      </c>
      <c r="BP391" s="143" t="s">
        <v>24301</v>
      </c>
      <c r="BQ391" s="143" t="s">
        <v>17560</v>
      </c>
    </row>
    <row r="392" spans="1:69" ht="38.25" customHeight="1" x14ac:dyDescent="0.25">
      <c r="A392" s="1" t="str">
        <f t="shared" si="244"/>
        <v/>
      </c>
      <c r="B392" s="32" t="str">
        <f t="shared" si="245"/>
        <v/>
      </c>
      <c r="C392" s="25" t="str">
        <f t="shared" si="246"/>
        <v/>
      </c>
      <c r="D392" s="25" t="str">
        <f t="shared" si="247"/>
        <v/>
      </c>
      <c r="E392" s="25" t="str">
        <f t="shared" si="248"/>
        <v/>
      </c>
      <c r="F392" s="25" t="str">
        <f t="shared" si="249"/>
        <v/>
      </c>
      <c r="G392" s="108" t="str">
        <f t="shared" si="250"/>
        <v/>
      </c>
      <c r="H392" s="108" t="str">
        <f t="shared" si="251"/>
        <v/>
      </c>
      <c r="I392" s="112" t="str">
        <f t="shared" si="252"/>
        <v/>
      </c>
      <c r="J392" s="112"/>
      <c r="K392" s="112"/>
      <c r="L392" s="113"/>
      <c r="M392" s="113"/>
      <c r="N392" s="224" t="str">
        <f t="shared" si="253"/>
        <v/>
      </c>
      <c r="O392" s="225" t="str">
        <f t="shared" si="254"/>
        <v/>
      </c>
      <c r="Q392" s="6">
        <v>390</v>
      </c>
      <c r="R392" s="47" t="str">
        <f t="shared" si="255"/>
        <v>-390</v>
      </c>
      <c r="S392" s="6"/>
      <c r="T392" s="48" t="str">
        <f t="shared" si="256"/>
        <v/>
      </c>
      <c r="U392" s="49" t="str">
        <f t="shared" si="257"/>
        <v/>
      </c>
      <c r="W392" s="51"/>
      <c r="X392" s="75" t="str">
        <f t="shared" si="258"/>
        <v/>
      </c>
      <c r="Y392" s="71" t="str">
        <f t="shared" si="259"/>
        <v/>
      </c>
      <c r="Z392" s="71" t="str">
        <f t="shared" si="260"/>
        <v/>
      </c>
      <c r="AA392" s="71" t="str">
        <f t="shared" si="261"/>
        <v/>
      </c>
      <c r="AB392" s="71" t="str">
        <f t="shared" si="262"/>
        <v/>
      </c>
      <c r="AC392" s="71" t="str">
        <f t="shared" si="263"/>
        <v/>
      </c>
      <c r="AD392" s="71" t="str">
        <f t="shared" si="264"/>
        <v/>
      </c>
      <c r="AE392" s="78" t="str">
        <f t="shared" si="265"/>
        <v/>
      </c>
      <c r="AF392" s="75" t="str">
        <f t="shared" si="266"/>
        <v/>
      </c>
      <c r="AG392" s="71" t="str">
        <f t="shared" si="267"/>
        <v/>
      </c>
      <c r="AH392" s="71" t="str">
        <f t="shared" si="268"/>
        <v/>
      </c>
      <c r="AI392" s="71" t="str">
        <f t="shared" si="269"/>
        <v/>
      </c>
      <c r="AJ392" s="71" t="str">
        <f t="shared" si="270"/>
        <v/>
      </c>
      <c r="AK392" s="71" t="str">
        <f t="shared" si="271"/>
        <v/>
      </c>
      <c r="AL392" s="71" t="str">
        <f t="shared" si="272"/>
        <v/>
      </c>
      <c r="AM392" s="78" t="str">
        <f t="shared" si="273"/>
        <v/>
      </c>
      <c r="AN392" s="75" t="str">
        <f t="shared" si="274"/>
        <v/>
      </c>
      <c r="AO392" s="71" t="str">
        <f t="shared" si="275"/>
        <v/>
      </c>
      <c r="AP392" s="71" t="str">
        <f t="shared" si="276"/>
        <v/>
      </c>
      <c r="AQ392" s="71" t="str">
        <f t="shared" si="277"/>
        <v/>
      </c>
      <c r="AR392" s="71" t="str">
        <f t="shared" si="278"/>
        <v/>
      </c>
      <c r="AS392" s="71" t="str">
        <f t="shared" si="279"/>
        <v/>
      </c>
      <c r="AT392" s="71" t="str">
        <f t="shared" si="280"/>
        <v/>
      </c>
      <c r="AU392" s="76" t="str">
        <f t="shared" si="281"/>
        <v/>
      </c>
      <c r="BF392" s="141">
        <v>92022</v>
      </c>
      <c r="BG392" s="142" t="s">
        <v>4468</v>
      </c>
      <c r="BH392" s="141" t="s">
        <v>180</v>
      </c>
      <c r="BI392" s="141" t="s">
        <v>191</v>
      </c>
      <c r="BJ392" s="141" t="s">
        <v>4469</v>
      </c>
      <c r="BK392" s="141" t="s">
        <v>1708</v>
      </c>
      <c r="BL392" s="141" t="s">
        <v>4470</v>
      </c>
      <c r="BM392" s="141">
        <v>48.857390000000002</v>
      </c>
      <c r="BN392" s="141">
        <v>-72.211422999999996</v>
      </c>
      <c r="BO392" s="141">
        <v>1997</v>
      </c>
      <c r="BP392" s="143" t="s">
        <v>24301</v>
      </c>
      <c r="BQ392" s="143" t="s">
        <v>17560</v>
      </c>
    </row>
    <row r="393" spans="1:69" ht="38.25" customHeight="1" x14ac:dyDescent="0.25">
      <c r="A393" s="1" t="str">
        <f t="shared" si="244"/>
        <v/>
      </c>
      <c r="B393" s="32" t="str">
        <f t="shared" si="245"/>
        <v/>
      </c>
      <c r="C393" s="25" t="str">
        <f t="shared" si="246"/>
        <v/>
      </c>
      <c r="D393" s="25" t="str">
        <f t="shared" si="247"/>
        <v/>
      </c>
      <c r="E393" s="25" t="str">
        <f t="shared" si="248"/>
        <v/>
      </c>
      <c r="F393" s="25" t="str">
        <f t="shared" si="249"/>
        <v/>
      </c>
      <c r="G393" s="108" t="str">
        <f t="shared" si="250"/>
        <v/>
      </c>
      <c r="H393" s="108" t="str">
        <f t="shared" si="251"/>
        <v/>
      </c>
      <c r="I393" s="112" t="str">
        <f t="shared" si="252"/>
        <v/>
      </c>
      <c r="J393" s="112"/>
      <c r="K393" s="112"/>
      <c r="L393" s="113"/>
      <c r="M393" s="113"/>
      <c r="N393" s="224" t="str">
        <f t="shared" si="253"/>
        <v/>
      </c>
      <c r="O393" s="225" t="str">
        <f t="shared" si="254"/>
        <v/>
      </c>
      <c r="Q393" s="6">
        <v>391</v>
      </c>
      <c r="R393" s="47" t="str">
        <f t="shared" si="255"/>
        <v>-391</v>
      </c>
      <c r="S393" s="6"/>
      <c r="T393" s="48" t="str">
        <f t="shared" si="256"/>
        <v/>
      </c>
      <c r="U393" s="49" t="str">
        <f t="shared" si="257"/>
        <v/>
      </c>
      <c r="W393" s="51"/>
      <c r="X393" s="75" t="str">
        <f t="shared" si="258"/>
        <v/>
      </c>
      <c r="Y393" s="71" t="str">
        <f t="shared" si="259"/>
        <v/>
      </c>
      <c r="Z393" s="71" t="str">
        <f t="shared" si="260"/>
        <v/>
      </c>
      <c r="AA393" s="71" t="str">
        <f t="shared" si="261"/>
        <v/>
      </c>
      <c r="AB393" s="71" t="str">
        <f t="shared" si="262"/>
        <v/>
      </c>
      <c r="AC393" s="71" t="str">
        <f t="shared" si="263"/>
        <v/>
      </c>
      <c r="AD393" s="71" t="str">
        <f t="shared" si="264"/>
        <v/>
      </c>
      <c r="AE393" s="78" t="str">
        <f t="shared" si="265"/>
        <v/>
      </c>
      <c r="AF393" s="75" t="str">
        <f t="shared" si="266"/>
        <v/>
      </c>
      <c r="AG393" s="71" t="str">
        <f t="shared" si="267"/>
        <v/>
      </c>
      <c r="AH393" s="71" t="str">
        <f t="shared" si="268"/>
        <v/>
      </c>
      <c r="AI393" s="71" t="str">
        <f t="shared" si="269"/>
        <v/>
      </c>
      <c r="AJ393" s="71" t="str">
        <f t="shared" si="270"/>
        <v/>
      </c>
      <c r="AK393" s="71" t="str">
        <f t="shared" si="271"/>
        <v/>
      </c>
      <c r="AL393" s="71" t="str">
        <f t="shared" si="272"/>
        <v/>
      </c>
      <c r="AM393" s="78" t="str">
        <f t="shared" si="273"/>
        <v/>
      </c>
      <c r="AN393" s="75" t="str">
        <f t="shared" si="274"/>
        <v/>
      </c>
      <c r="AO393" s="71" t="str">
        <f t="shared" si="275"/>
        <v/>
      </c>
      <c r="AP393" s="71" t="str">
        <f t="shared" si="276"/>
        <v/>
      </c>
      <c r="AQ393" s="71" t="str">
        <f t="shared" si="277"/>
        <v/>
      </c>
      <c r="AR393" s="71" t="str">
        <f t="shared" si="278"/>
        <v/>
      </c>
      <c r="AS393" s="71" t="str">
        <f t="shared" si="279"/>
        <v/>
      </c>
      <c r="AT393" s="71" t="str">
        <f t="shared" si="280"/>
        <v/>
      </c>
      <c r="AU393" s="76" t="str">
        <f t="shared" si="281"/>
        <v/>
      </c>
      <c r="BF393" s="141">
        <v>92022</v>
      </c>
      <c r="BG393" s="142" t="s">
        <v>4471</v>
      </c>
      <c r="BH393" s="141" t="s">
        <v>180</v>
      </c>
      <c r="BI393" s="141" t="s">
        <v>191</v>
      </c>
      <c r="BJ393" s="141" t="s">
        <v>4472</v>
      </c>
      <c r="BK393" s="141" t="s">
        <v>4473</v>
      </c>
      <c r="BL393" s="141" t="s">
        <v>4474</v>
      </c>
      <c r="BM393" s="141">
        <v>48.893877000000003</v>
      </c>
      <c r="BN393" s="141">
        <v>-72.209164000000001</v>
      </c>
      <c r="BO393" s="141">
        <v>1987</v>
      </c>
      <c r="BP393" s="143" t="s">
        <v>24301</v>
      </c>
      <c r="BQ393" s="143" t="s">
        <v>17560</v>
      </c>
    </row>
    <row r="394" spans="1:69" ht="38.25" customHeight="1" x14ac:dyDescent="0.25">
      <c r="A394" s="1" t="str">
        <f t="shared" si="244"/>
        <v/>
      </c>
      <c r="B394" s="32" t="str">
        <f t="shared" si="245"/>
        <v/>
      </c>
      <c r="C394" s="25" t="str">
        <f t="shared" si="246"/>
        <v/>
      </c>
      <c r="D394" s="25" t="str">
        <f t="shared" si="247"/>
        <v/>
      </c>
      <c r="E394" s="25" t="str">
        <f t="shared" si="248"/>
        <v/>
      </c>
      <c r="F394" s="25" t="str">
        <f t="shared" si="249"/>
        <v/>
      </c>
      <c r="G394" s="108" t="str">
        <f t="shared" si="250"/>
        <v/>
      </c>
      <c r="H394" s="108" t="str">
        <f t="shared" si="251"/>
        <v/>
      </c>
      <c r="I394" s="112" t="str">
        <f t="shared" si="252"/>
        <v/>
      </c>
      <c r="J394" s="112"/>
      <c r="K394" s="112"/>
      <c r="L394" s="113"/>
      <c r="M394" s="113"/>
      <c r="N394" s="224" t="str">
        <f t="shared" si="253"/>
        <v/>
      </c>
      <c r="O394" s="225" t="str">
        <f t="shared" si="254"/>
        <v/>
      </c>
      <c r="Q394" s="6">
        <v>392</v>
      </c>
      <c r="R394" s="47" t="str">
        <f t="shared" si="255"/>
        <v>-392</v>
      </c>
      <c r="S394" s="6"/>
      <c r="T394" s="48" t="str">
        <f t="shared" si="256"/>
        <v/>
      </c>
      <c r="U394" s="49" t="str">
        <f t="shared" si="257"/>
        <v/>
      </c>
      <c r="W394" s="51"/>
      <c r="X394" s="75" t="str">
        <f t="shared" si="258"/>
        <v/>
      </c>
      <c r="Y394" s="71" t="str">
        <f t="shared" si="259"/>
        <v/>
      </c>
      <c r="Z394" s="71" t="str">
        <f t="shared" si="260"/>
        <v/>
      </c>
      <c r="AA394" s="71" t="str">
        <f t="shared" si="261"/>
        <v/>
      </c>
      <c r="AB394" s="71" t="str">
        <f t="shared" si="262"/>
        <v/>
      </c>
      <c r="AC394" s="71" t="str">
        <f t="shared" si="263"/>
        <v/>
      </c>
      <c r="AD394" s="71" t="str">
        <f t="shared" si="264"/>
        <v/>
      </c>
      <c r="AE394" s="78" t="str">
        <f t="shared" si="265"/>
        <v/>
      </c>
      <c r="AF394" s="75" t="str">
        <f t="shared" si="266"/>
        <v/>
      </c>
      <c r="AG394" s="71" t="str">
        <f t="shared" si="267"/>
        <v/>
      </c>
      <c r="AH394" s="71" t="str">
        <f t="shared" si="268"/>
        <v/>
      </c>
      <c r="AI394" s="71" t="str">
        <f t="shared" si="269"/>
        <v/>
      </c>
      <c r="AJ394" s="71" t="str">
        <f t="shared" si="270"/>
        <v/>
      </c>
      <c r="AK394" s="71" t="str">
        <f t="shared" si="271"/>
        <v/>
      </c>
      <c r="AL394" s="71" t="str">
        <f t="shared" si="272"/>
        <v/>
      </c>
      <c r="AM394" s="78" t="str">
        <f t="shared" si="273"/>
        <v/>
      </c>
      <c r="AN394" s="75" t="str">
        <f t="shared" si="274"/>
        <v/>
      </c>
      <c r="AO394" s="71" t="str">
        <f t="shared" si="275"/>
        <v/>
      </c>
      <c r="AP394" s="71" t="str">
        <f t="shared" si="276"/>
        <v/>
      </c>
      <c r="AQ394" s="71" t="str">
        <f t="shared" si="277"/>
        <v/>
      </c>
      <c r="AR394" s="71" t="str">
        <f t="shared" si="278"/>
        <v/>
      </c>
      <c r="AS394" s="71" t="str">
        <f t="shared" si="279"/>
        <v/>
      </c>
      <c r="AT394" s="71" t="str">
        <f t="shared" si="280"/>
        <v/>
      </c>
      <c r="AU394" s="76" t="str">
        <f t="shared" si="281"/>
        <v/>
      </c>
      <c r="BF394" s="141">
        <v>92022</v>
      </c>
      <c r="BG394" s="142" t="s">
        <v>4475</v>
      </c>
      <c r="BH394" s="141" t="s">
        <v>180</v>
      </c>
      <c r="BI394" s="141" t="s">
        <v>191</v>
      </c>
      <c r="BJ394" s="141" t="s">
        <v>4476</v>
      </c>
      <c r="BK394" s="141" t="s">
        <v>1537</v>
      </c>
      <c r="BL394" s="141" t="s">
        <v>4477</v>
      </c>
      <c r="BM394" s="141">
        <v>48.884700000000002</v>
      </c>
      <c r="BN394" s="141">
        <v>-72.216686999999993</v>
      </c>
      <c r="BO394" s="141">
        <v>1987</v>
      </c>
      <c r="BP394" s="143" t="s">
        <v>24302</v>
      </c>
      <c r="BQ394" s="143" t="s">
        <v>17560</v>
      </c>
    </row>
    <row r="395" spans="1:69" ht="38.25" customHeight="1" x14ac:dyDescent="0.25">
      <c r="A395" s="1" t="str">
        <f t="shared" si="244"/>
        <v/>
      </c>
      <c r="B395" s="32" t="str">
        <f t="shared" si="245"/>
        <v/>
      </c>
      <c r="C395" s="25" t="str">
        <f t="shared" si="246"/>
        <v/>
      </c>
      <c r="D395" s="25" t="str">
        <f t="shared" si="247"/>
        <v/>
      </c>
      <c r="E395" s="25" t="str">
        <f t="shared" si="248"/>
        <v/>
      </c>
      <c r="F395" s="25" t="str">
        <f t="shared" si="249"/>
        <v/>
      </c>
      <c r="G395" s="108" t="str">
        <f t="shared" si="250"/>
        <v/>
      </c>
      <c r="H395" s="108" t="str">
        <f t="shared" si="251"/>
        <v/>
      </c>
      <c r="I395" s="112" t="str">
        <f t="shared" si="252"/>
        <v/>
      </c>
      <c r="J395" s="112"/>
      <c r="K395" s="112"/>
      <c r="L395" s="113"/>
      <c r="M395" s="113"/>
      <c r="N395" s="224" t="str">
        <f t="shared" si="253"/>
        <v/>
      </c>
      <c r="O395" s="225" t="str">
        <f t="shared" si="254"/>
        <v/>
      </c>
      <c r="Q395" s="6">
        <v>393</v>
      </c>
      <c r="R395" s="47" t="str">
        <f t="shared" si="255"/>
        <v>-393</v>
      </c>
      <c r="S395" s="6"/>
      <c r="T395" s="48" t="str">
        <f t="shared" si="256"/>
        <v/>
      </c>
      <c r="U395" s="49" t="str">
        <f t="shared" si="257"/>
        <v/>
      </c>
      <c r="W395" s="51"/>
      <c r="X395" s="75" t="str">
        <f t="shared" si="258"/>
        <v/>
      </c>
      <c r="Y395" s="71" t="str">
        <f t="shared" si="259"/>
        <v/>
      </c>
      <c r="Z395" s="71" t="str">
        <f t="shared" si="260"/>
        <v/>
      </c>
      <c r="AA395" s="71" t="str">
        <f t="shared" si="261"/>
        <v/>
      </c>
      <c r="AB395" s="71" t="str">
        <f t="shared" si="262"/>
        <v/>
      </c>
      <c r="AC395" s="71" t="str">
        <f t="shared" si="263"/>
        <v/>
      </c>
      <c r="AD395" s="71" t="str">
        <f t="shared" si="264"/>
        <v/>
      </c>
      <c r="AE395" s="78" t="str">
        <f t="shared" si="265"/>
        <v/>
      </c>
      <c r="AF395" s="75" t="str">
        <f t="shared" si="266"/>
        <v/>
      </c>
      <c r="AG395" s="71" t="str">
        <f t="shared" si="267"/>
        <v/>
      </c>
      <c r="AH395" s="71" t="str">
        <f t="shared" si="268"/>
        <v/>
      </c>
      <c r="AI395" s="71" t="str">
        <f t="shared" si="269"/>
        <v/>
      </c>
      <c r="AJ395" s="71" t="str">
        <f t="shared" si="270"/>
        <v/>
      </c>
      <c r="AK395" s="71" t="str">
        <f t="shared" si="271"/>
        <v/>
      </c>
      <c r="AL395" s="71" t="str">
        <f t="shared" si="272"/>
        <v/>
      </c>
      <c r="AM395" s="78" t="str">
        <f t="shared" si="273"/>
        <v/>
      </c>
      <c r="AN395" s="75" t="str">
        <f t="shared" si="274"/>
        <v/>
      </c>
      <c r="AO395" s="71" t="str">
        <f t="shared" si="275"/>
        <v/>
      </c>
      <c r="AP395" s="71" t="str">
        <f t="shared" si="276"/>
        <v/>
      </c>
      <c r="AQ395" s="71" t="str">
        <f t="shared" si="277"/>
        <v/>
      </c>
      <c r="AR395" s="71" t="str">
        <f t="shared" si="278"/>
        <v/>
      </c>
      <c r="AS395" s="71" t="str">
        <f t="shared" si="279"/>
        <v/>
      </c>
      <c r="AT395" s="71" t="str">
        <f t="shared" si="280"/>
        <v/>
      </c>
      <c r="AU395" s="76" t="str">
        <f t="shared" si="281"/>
        <v/>
      </c>
      <c r="BF395" s="141">
        <v>91042</v>
      </c>
      <c r="BG395" s="142" t="s">
        <v>4266</v>
      </c>
      <c r="BH395" s="141" t="s">
        <v>478</v>
      </c>
      <c r="BI395" s="141" t="s">
        <v>176</v>
      </c>
      <c r="BJ395" s="141" t="s">
        <v>2462</v>
      </c>
      <c r="BK395" s="141" t="s">
        <v>1976</v>
      </c>
      <c r="BL395" s="141" t="s">
        <v>4267</v>
      </c>
      <c r="BM395" s="141">
        <v>48.586889016052098</v>
      </c>
      <c r="BN395" s="141">
        <v>-72.490463293293104</v>
      </c>
      <c r="BO395" s="141">
        <v>1975</v>
      </c>
      <c r="BP395" s="143" t="s">
        <v>24265</v>
      </c>
      <c r="BQ395" s="143" t="s">
        <v>17560</v>
      </c>
    </row>
    <row r="396" spans="1:69" ht="38.25" customHeight="1" x14ac:dyDescent="0.25">
      <c r="A396" s="1" t="str">
        <f t="shared" si="244"/>
        <v/>
      </c>
      <c r="B396" s="32" t="str">
        <f t="shared" si="245"/>
        <v/>
      </c>
      <c r="C396" s="25" t="str">
        <f t="shared" si="246"/>
        <v/>
      </c>
      <c r="D396" s="25" t="str">
        <f t="shared" si="247"/>
        <v/>
      </c>
      <c r="E396" s="25" t="str">
        <f t="shared" si="248"/>
        <v/>
      </c>
      <c r="F396" s="25" t="str">
        <f t="shared" si="249"/>
        <v/>
      </c>
      <c r="G396" s="108" t="str">
        <f t="shared" si="250"/>
        <v/>
      </c>
      <c r="H396" s="108" t="str">
        <f t="shared" si="251"/>
        <v/>
      </c>
      <c r="I396" s="112" t="str">
        <f t="shared" si="252"/>
        <v/>
      </c>
      <c r="J396" s="112"/>
      <c r="K396" s="112"/>
      <c r="L396" s="113"/>
      <c r="M396" s="113"/>
      <c r="N396" s="224" t="str">
        <f t="shared" si="253"/>
        <v/>
      </c>
      <c r="O396" s="225" t="str">
        <f t="shared" si="254"/>
        <v/>
      </c>
      <c r="Q396" s="6">
        <v>394</v>
      </c>
      <c r="R396" s="47" t="str">
        <f t="shared" si="255"/>
        <v>-394</v>
      </c>
      <c r="S396" s="6"/>
      <c r="T396" s="48" t="str">
        <f t="shared" si="256"/>
        <v/>
      </c>
      <c r="U396" s="49" t="str">
        <f t="shared" si="257"/>
        <v/>
      </c>
      <c r="W396" s="51"/>
      <c r="X396" s="75" t="str">
        <f t="shared" si="258"/>
        <v/>
      </c>
      <c r="Y396" s="71" t="str">
        <f t="shared" si="259"/>
        <v/>
      </c>
      <c r="Z396" s="71" t="str">
        <f t="shared" si="260"/>
        <v/>
      </c>
      <c r="AA396" s="71" t="str">
        <f t="shared" si="261"/>
        <v/>
      </c>
      <c r="AB396" s="71" t="str">
        <f t="shared" si="262"/>
        <v/>
      </c>
      <c r="AC396" s="71" t="str">
        <f t="shared" si="263"/>
        <v/>
      </c>
      <c r="AD396" s="71" t="str">
        <f t="shared" si="264"/>
        <v/>
      </c>
      <c r="AE396" s="78" t="str">
        <f t="shared" si="265"/>
        <v/>
      </c>
      <c r="AF396" s="75" t="str">
        <f t="shared" si="266"/>
        <v/>
      </c>
      <c r="AG396" s="71" t="str">
        <f t="shared" si="267"/>
        <v/>
      </c>
      <c r="AH396" s="71" t="str">
        <f t="shared" si="268"/>
        <v/>
      </c>
      <c r="AI396" s="71" t="str">
        <f t="shared" si="269"/>
        <v/>
      </c>
      <c r="AJ396" s="71" t="str">
        <f t="shared" si="270"/>
        <v/>
      </c>
      <c r="AK396" s="71" t="str">
        <f t="shared" si="271"/>
        <v/>
      </c>
      <c r="AL396" s="71" t="str">
        <f t="shared" si="272"/>
        <v/>
      </c>
      <c r="AM396" s="78" t="str">
        <f t="shared" si="273"/>
        <v/>
      </c>
      <c r="AN396" s="75" t="str">
        <f t="shared" si="274"/>
        <v/>
      </c>
      <c r="AO396" s="71" t="str">
        <f t="shared" si="275"/>
        <v/>
      </c>
      <c r="AP396" s="71" t="str">
        <f t="shared" si="276"/>
        <v/>
      </c>
      <c r="AQ396" s="71" t="str">
        <f t="shared" si="277"/>
        <v/>
      </c>
      <c r="AR396" s="71" t="str">
        <f t="shared" si="278"/>
        <v/>
      </c>
      <c r="AS396" s="71" t="str">
        <f t="shared" si="279"/>
        <v/>
      </c>
      <c r="AT396" s="71" t="str">
        <f t="shared" si="280"/>
        <v/>
      </c>
      <c r="AU396" s="76" t="str">
        <f t="shared" si="281"/>
        <v/>
      </c>
      <c r="BF396" s="141">
        <v>91042</v>
      </c>
      <c r="BG396" s="142" t="s">
        <v>4268</v>
      </c>
      <c r="BH396" s="141" t="s">
        <v>180</v>
      </c>
      <c r="BI396" s="141" t="s">
        <v>191</v>
      </c>
      <c r="BJ396" s="141" t="s">
        <v>4269</v>
      </c>
      <c r="BK396" s="141" t="s">
        <v>4270</v>
      </c>
      <c r="BL396" s="141" t="s">
        <v>4271</v>
      </c>
      <c r="BM396" s="141">
        <v>48.641605064730697</v>
      </c>
      <c r="BN396" s="141">
        <v>-72.404670508205101</v>
      </c>
      <c r="BO396" s="141">
        <v>1984</v>
      </c>
      <c r="BP396" s="143" t="s">
        <v>24264</v>
      </c>
      <c r="BQ396" s="143" t="s">
        <v>17560</v>
      </c>
    </row>
    <row r="397" spans="1:69" ht="38.25" customHeight="1" x14ac:dyDescent="0.25">
      <c r="A397" s="1" t="str">
        <f t="shared" ref="A397:A460" si="282">IF(B397="","",R387)</f>
        <v/>
      </c>
      <c r="B397" s="32" t="str">
        <f t="shared" ref="B397:B460" si="283">IF(IF(ISERROR(VLOOKUP((Code_geo&amp;"-"&amp;Q387),BD_IP_2014,2,FALSE)),"",(VLOOKUP((Code_geo&amp;"-"&amp;Q387),BD_IP_2014,2,FALSE)))=0,"",IF(ISERROR(VLOOKUP((Code_geo&amp;"-"&amp;Q387),BD_IP_2014,2,FALSE)),"",(VLOOKUP((Code_geo&amp;"-"&amp;Q387),BD_IP_2014,2,FALSE))))</f>
        <v/>
      </c>
      <c r="C397" s="25" t="str">
        <f t="shared" ref="C397:C460" si="284">IF(IF(ISERROR(VLOOKUP((Code_geo&amp;"-"&amp;Q387),BD_IP_2014,3,FALSE)),"",(VLOOKUP((Code_geo&amp;"-"&amp;Q387),BD_IP_2014,3,FALSE)))=0,"",IF(ISERROR(VLOOKUP((Code_geo&amp;"-"&amp;Q387),BD_IP_2014,3,FALSE)),"",(VLOOKUP((Code_geo&amp;"-"&amp;Q387),BD_IP_2014,3,FALSE))))</f>
        <v/>
      </c>
      <c r="D397" s="25" t="str">
        <f t="shared" ref="D397:D460" si="285">IF(IF(ISERROR(VLOOKUP((Code_geo&amp;"-"&amp;Q387),BD_IP_2014,4,FALSE)),"",(VLOOKUP((Code_geo&amp;"-"&amp;Q387),BD_IP_2014,4,FALSE)))=0,"",IF(ISERROR(VLOOKUP((Code_geo&amp;"-"&amp;Q387),BD_IP_2014,4,FALSE)),"",(VLOOKUP((Code_geo&amp;"-"&amp;Q387),BD_IP_2014,4,FALSE))))</f>
        <v/>
      </c>
      <c r="E397" s="25" t="str">
        <f t="shared" ref="E397:E460" si="286">IF(IF(ISERROR(VLOOKUP((Code_geo&amp;"-"&amp;Q387),BD_IP_2014,5,FALSE)),"",(VLOOKUP((Code_geo&amp;"-"&amp;Q387),BD_IP_2014,5,FALSE)))=0,"",IF(ISERROR(VLOOKUP((Code_geo&amp;"-"&amp;Q387),BD_IP_2014,5,FALSE)),"",(VLOOKUP((Code_geo&amp;"-"&amp;Q387),BD_IP_2014,5,FALSE))))</f>
        <v/>
      </c>
      <c r="F397" s="25" t="str">
        <f t="shared" ref="F397:F460" si="287">IF(IF(ISERROR(VLOOKUP((Code_geo&amp;"-"&amp;Q387),BD_IP_2014,6,FALSE)),"",(VLOOKUP((Code_geo&amp;"-"&amp;Q387),BD_IP_2014,6,FALSE)))=0,"",IF(ISERROR(VLOOKUP((Code_geo&amp;"-"&amp;Q387),BD_IP_2014,6,FALSE)),"",(VLOOKUP((Code_geo&amp;"-"&amp;Q387),BD_IP_2014,6,FALSE))))</f>
        <v/>
      </c>
      <c r="G397" s="108" t="str">
        <f t="shared" ref="G397:G460" si="288">IF(ISERROR(VLOOKUP((Code_geo&amp;"-"&amp;Q387),BD_IP_2014,7,FALSE)),"",(VLOOKUP((Code_geo&amp;"-"&amp;Q387),BD_IP_2014,7,FALSE)))</f>
        <v/>
      </c>
      <c r="H397" s="108" t="str">
        <f t="shared" ref="H397:H460" si="289">IF(ISERROR(VLOOKUP((Code_geo&amp;"-"&amp;Q387),BD_IP_2014,8,FALSE)),"",(VLOOKUP((Code_geo&amp;"-"&amp;Q387),BD_IP_2014,8,FALSE)))</f>
        <v/>
      </c>
      <c r="I397" s="112" t="str">
        <f t="shared" ref="I397:I460" si="290">IF(ISERROR(VLOOKUP((Code_geo&amp;"-"&amp;Q387),BD_IP_2014,9,FALSE)),"",(VLOOKUP((Code_geo&amp;"-"&amp;Q387),BD_IP_2014,9,FALSE)))</f>
        <v/>
      </c>
      <c r="J397" s="112"/>
      <c r="K397" s="112"/>
      <c r="L397" s="113"/>
      <c r="M397" s="113"/>
      <c r="N397" s="224" t="str">
        <f t="shared" ref="N397:N460" si="291">IF(IF(ISERROR(VLOOKUP((Code_geo&amp;"-"&amp;Q387),BD_IP_2014,10,FALSE)),"",(VLOOKUP((Code_geo&amp;"-"&amp;Q387),BD_IP_2014,10,FALSE)))=0,"",IF(ISERROR(VLOOKUP((Code_geo&amp;"-"&amp;Q387),BD_IP_2014,10,FALSE)),"",(VLOOKUP((Code_geo&amp;"-"&amp;Q387),BD_IP_2014,10,FALSE))))</f>
        <v/>
      </c>
      <c r="O397" s="225" t="str">
        <f t="shared" si="254"/>
        <v/>
      </c>
      <c r="Q397" s="6">
        <v>395</v>
      </c>
      <c r="R397" s="47" t="str">
        <f t="shared" si="255"/>
        <v>-395</v>
      </c>
      <c r="S397" s="6"/>
      <c r="T397" s="48" t="str">
        <f t="shared" si="256"/>
        <v/>
      </c>
      <c r="U397" s="49" t="str">
        <f t="shared" si="257"/>
        <v/>
      </c>
      <c r="W397" s="51"/>
      <c r="X397" s="75" t="str">
        <f t="shared" si="258"/>
        <v/>
      </c>
      <c r="Y397" s="71" t="str">
        <f t="shared" si="259"/>
        <v/>
      </c>
      <c r="Z397" s="71" t="str">
        <f t="shared" si="260"/>
        <v/>
      </c>
      <c r="AA397" s="71" t="str">
        <f t="shared" si="261"/>
        <v/>
      </c>
      <c r="AB397" s="71" t="str">
        <f t="shared" si="262"/>
        <v/>
      </c>
      <c r="AC397" s="71" t="str">
        <f t="shared" si="263"/>
        <v/>
      </c>
      <c r="AD397" s="71" t="str">
        <f t="shared" si="264"/>
        <v/>
      </c>
      <c r="AE397" s="78" t="str">
        <f t="shared" si="265"/>
        <v/>
      </c>
      <c r="AF397" s="75" t="str">
        <f t="shared" si="266"/>
        <v/>
      </c>
      <c r="AG397" s="71" t="str">
        <f t="shared" si="267"/>
        <v/>
      </c>
      <c r="AH397" s="71" t="str">
        <f t="shared" si="268"/>
        <v/>
      </c>
      <c r="AI397" s="71" t="str">
        <f t="shared" si="269"/>
        <v/>
      </c>
      <c r="AJ397" s="71" t="str">
        <f t="shared" si="270"/>
        <v/>
      </c>
      <c r="AK397" s="71" t="str">
        <f t="shared" si="271"/>
        <v/>
      </c>
      <c r="AL397" s="71" t="str">
        <f t="shared" si="272"/>
        <v/>
      </c>
      <c r="AM397" s="78" t="str">
        <f t="shared" si="273"/>
        <v/>
      </c>
      <c r="AN397" s="75" t="str">
        <f t="shared" si="274"/>
        <v/>
      </c>
      <c r="AO397" s="71" t="str">
        <f t="shared" si="275"/>
        <v/>
      </c>
      <c r="AP397" s="71" t="str">
        <f t="shared" si="276"/>
        <v/>
      </c>
      <c r="AQ397" s="71" t="str">
        <f t="shared" si="277"/>
        <v/>
      </c>
      <c r="AR397" s="71" t="str">
        <f t="shared" si="278"/>
        <v/>
      </c>
      <c r="AS397" s="71" t="str">
        <f t="shared" si="279"/>
        <v/>
      </c>
      <c r="AT397" s="71" t="str">
        <f t="shared" si="280"/>
        <v/>
      </c>
      <c r="AU397" s="76" t="str">
        <f t="shared" si="281"/>
        <v/>
      </c>
      <c r="BF397" s="141">
        <v>91042</v>
      </c>
      <c r="BG397" s="142" t="s">
        <v>4272</v>
      </c>
      <c r="BH397" s="141" t="s">
        <v>478</v>
      </c>
      <c r="BI397" s="141" t="s">
        <v>176</v>
      </c>
      <c r="BJ397" s="141" t="s">
        <v>4276</v>
      </c>
      <c r="BK397" s="141" t="s">
        <v>4277</v>
      </c>
      <c r="BL397" s="141" t="s">
        <v>4278</v>
      </c>
      <c r="BM397" s="141">
        <v>48.640951719896499</v>
      </c>
      <c r="BN397" s="141">
        <v>-72.455080158215594</v>
      </c>
      <c r="BO397" s="141">
        <v>1979</v>
      </c>
      <c r="BP397" s="143" t="s">
        <v>24267</v>
      </c>
      <c r="BQ397" s="143" t="s">
        <v>17560</v>
      </c>
    </row>
    <row r="398" spans="1:69" ht="38.25" customHeight="1" x14ac:dyDescent="0.25">
      <c r="A398" s="1" t="str">
        <f t="shared" si="282"/>
        <v/>
      </c>
      <c r="B398" s="32" t="str">
        <f t="shared" si="283"/>
        <v/>
      </c>
      <c r="C398" s="25" t="str">
        <f t="shared" si="284"/>
        <v/>
      </c>
      <c r="D398" s="25" t="str">
        <f t="shared" si="285"/>
        <v/>
      </c>
      <c r="E398" s="25" t="str">
        <f t="shared" si="286"/>
        <v/>
      </c>
      <c r="F398" s="25" t="str">
        <f t="shared" si="287"/>
        <v/>
      </c>
      <c r="G398" s="108" t="str">
        <f t="shared" si="288"/>
        <v/>
      </c>
      <c r="H398" s="108" t="str">
        <f t="shared" si="289"/>
        <v/>
      </c>
      <c r="I398" s="112" t="str">
        <f t="shared" si="290"/>
        <v/>
      </c>
      <c r="J398" s="112"/>
      <c r="K398" s="112"/>
      <c r="L398" s="113"/>
      <c r="M398" s="113"/>
      <c r="N398" s="224" t="str">
        <f t="shared" si="291"/>
        <v/>
      </c>
      <c r="O398" s="225" t="str">
        <f t="shared" ref="O398:O461" si="292">IF(OR(B398="",C398="",G398="",H398="",I398="",AND(J398="",BW398=FALSE),AND(K398="",BX398=FALSE),AND(L398="",BY398=FALSE),AND(M398="",BZ398=FALSE)),"",(IF(AND(100&gt;=CG398,CG398&gt;80),"A",IF(AND(80&gt;=CG398,CG398&gt;60),"B",IF(AND(60&gt;=CG398,CG398&gt;40),"C",IF(AND(40&gt;=CG398,CG398&gt;20),"D","E"))))))</f>
        <v/>
      </c>
      <c r="Q398" s="6">
        <v>396</v>
      </c>
      <c r="R398" s="47" t="str">
        <f t="shared" si="255"/>
        <v>-396</v>
      </c>
      <c r="S398" s="6"/>
      <c r="T398" s="48" t="str">
        <f t="shared" si="256"/>
        <v/>
      </c>
      <c r="U398" s="49" t="str">
        <f t="shared" si="257"/>
        <v/>
      </c>
      <c r="W398" s="51"/>
      <c r="X398" s="75" t="str">
        <f t="shared" si="258"/>
        <v/>
      </c>
      <c r="Y398" s="71" t="str">
        <f t="shared" si="259"/>
        <v/>
      </c>
      <c r="Z398" s="71" t="str">
        <f t="shared" si="260"/>
        <v/>
      </c>
      <c r="AA398" s="71" t="str">
        <f t="shared" si="261"/>
        <v/>
      </c>
      <c r="AB398" s="71" t="str">
        <f t="shared" si="262"/>
        <v/>
      </c>
      <c r="AC398" s="71" t="str">
        <f t="shared" si="263"/>
        <v/>
      </c>
      <c r="AD398" s="71" t="str">
        <f t="shared" si="264"/>
        <v/>
      </c>
      <c r="AE398" s="78" t="str">
        <f t="shared" si="265"/>
        <v/>
      </c>
      <c r="AF398" s="75" t="str">
        <f t="shared" si="266"/>
        <v/>
      </c>
      <c r="AG398" s="71" t="str">
        <f t="shared" si="267"/>
        <v/>
      </c>
      <c r="AH398" s="71" t="str">
        <f t="shared" si="268"/>
        <v/>
      </c>
      <c r="AI398" s="71" t="str">
        <f t="shared" si="269"/>
        <v/>
      </c>
      <c r="AJ398" s="71" t="str">
        <f t="shared" si="270"/>
        <v/>
      </c>
      <c r="AK398" s="71" t="str">
        <f t="shared" si="271"/>
        <v/>
      </c>
      <c r="AL398" s="71" t="str">
        <f t="shared" si="272"/>
        <v/>
      </c>
      <c r="AM398" s="78" t="str">
        <f t="shared" si="273"/>
        <v/>
      </c>
      <c r="AN398" s="75" t="str">
        <f t="shared" si="274"/>
        <v/>
      </c>
      <c r="AO398" s="71" t="str">
        <f t="shared" si="275"/>
        <v/>
      </c>
      <c r="AP398" s="71" t="str">
        <f t="shared" si="276"/>
        <v/>
      </c>
      <c r="AQ398" s="71" t="str">
        <f t="shared" si="277"/>
        <v/>
      </c>
      <c r="AR398" s="71" t="str">
        <f t="shared" si="278"/>
        <v/>
      </c>
      <c r="AS398" s="71" t="str">
        <f t="shared" si="279"/>
        <v/>
      </c>
      <c r="AT398" s="71" t="str">
        <f t="shared" si="280"/>
        <v/>
      </c>
      <c r="AU398" s="76" t="str">
        <f t="shared" si="281"/>
        <v/>
      </c>
      <c r="BF398" s="141">
        <v>91042</v>
      </c>
      <c r="BG398" s="142" t="s">
        <v>4275</v>
      </c>
      <c r="BH398" s="141" t="s">
        <v>180</v>
      </c>
      <c r="BI398" s="141" t="s">
        <v>191</v>
      </c>
      <c r="BJ398" s="141" t="s">
        <v>4280</v>
      </c>
      <c r="BK398" s="141" t="s">
        <v>4281</v>
      </c>
      <c r="BL398" s="141" t="s">
        <v>4282</v>
      </c>
      <c r="BM398" s="141">
        <v>48.644626997051702</v>
      </c>
      <c r="BN398" s="141">
        <v>-72.434395275796106</v>
      </c>
      <c r="BO398" s="141">
        <v>1984</v>
      </c>
      <c r="BP398" s="143" t="s">
        <v>24268</v>
      </c>
      <c r="BQ398" s="143" t="s">
        <v>17560</v>
      </c>
    </row>
    <row r="399" spans="1:69" ht="38.25" customHeight="1" x14ac:dyDescent="0.25">
      <c r="A399" s="1" t="str">
        <f t="shared" si="282"/>
        <v/>
      </c>
      <c r="B399" s="32" t="str">
        <f t="shared" si="283"/>
        <v/>
      </c>
      <c r="C399" s="25" t="str">
        <f t="shared" si="284"/>
        <v/>
      </c>
      <c r="D399" s="25" t="str">
        <f t="shared" si="285"/>
        <v/>
      </c>
      <c r="E399" s="25" t="str">
        <f t="shared" si="286"/>
        <v/>
      </c>
      <c r="F399" s="25" t="str">
        <f t="shared" si="287"/>
        <v/>
      </c>
      <c r="G399" s="108" t="str">
        <f t="shared" si="288"/>
        <v/>
      </c>
      <c r="H399" s="108" t="str">
        <f t="shared" si="289"/>
        <v/>
      </c>
      <c r="I399" s="112" t="str">
        <f t="shared" si="290"/>
        <v/>
      </c>
      <c r="J399" s="112"/>
      <c r="K399" s="112"/>
      <c r="L399" s="113"/>
      <c r="M399" s="113"/>
      <c r="N399" s="224" t="str">
        <f t="shared" si="291"/>
        <v/>
      </c>
      <c r="O399" s="225" t="str">
        <f t="shared" si="292"/>
        <v/>
      </c>
      <c r="Q399" s="6">
        <v>397</v>
      </c>
      <c r="R399" s="47" t="str">
        <f t="shared" si="255"/>
        <v>-397</v>
      </c>
      <c r="S399" s="6"/>
      <c r="T399" s="48" t="str">
        <f t="shared" si="256"/>
        <v/>
      </c>
      <c r="U399" s="49" t="str">
        <f t="shared" si="257"/>
        <v/>
      </c>
      <c r="W399" s="51"/>
      <c r="X399" s="75" t="str">
        <f t="shared" si="258"/>
        <v/>
      </c>
      <c r="Y399" s="71" t="str">
        <f t="shared" si="259"/>
        <v/>
      </c>
      <c r="Z399" s="71" t="str">
        <f t="shared" si="260"/>
        <v/>
      </c>
      <c r="AA399" s="71" t="str">
        <f t="shared" si="261"/>
        <v/>
      </c>
      <c r="AB399" s="71" t="str">
        <f t="shared" si="262"/>
        <v/>
      </c>
      <c r="AC399" s="71" t="str">
        <f t="shared" si="263"/>
        <v/>
      </c>
      <c r="AD399" s="71" t="str">
        <f t="shared" si="264"/>
        <v/>
      </c>
      <c r="AE399" s="78" t="str">
        <f t="shared" si="265"/>
        <v/>
      </c>
      <c r="AF399" s="75" t="str">
        <f t="shared" si="266"/>
        <v/>
      </c>
      <c r="AG399" s="71" t="str">
        <f t="shared" si="267"/>
        <v/>
      </c>
      <c r="AH399" s="71" t="str">
        <f t="shared" si="268"/>
        <v/>
      </c>
      <c r="AI399" s="71" t="str">
        <f t="shared" si="269"/>
        <v/>
      </c>
      <c r="AJ399" s="71" t="str">
        <f t="shared" si="270"/>
        <v/>
      </c>
      <c r="AK399" s="71" t="str">
        <f t="shared" si="271"/>
        <v/>
      </c>
      <c r="AL399" s="71" t="str">
        <f t="shared" si="272"/>
        <v/>
      </c>
      <c r="AM399" s="78" t="str">
        <f t="shared" si="273"/>
        <v/>
      </c>
      <c r="AN399" s="75" t="str">
        <f t="shared" si="274"/>
        <v/>
      </c>
      <c r="AO399" s="71" t="str">
        <f t="shared" si="275"/>
        <v/>
      </c>
      <c r="AP399" s="71" t="str">
        <f t="shared" si="276"/>
        <v/>
      </c>
      <c r="AQ399" s="71" t="str">
        <f t="shared" si="277"/>
        <v/>
      </c>
      <c r="AR399" s="71" t="str">
        <f t="shared" si="278"/>
        <v/>
      </c>
      <c r="AS399" s="71" t="str">
        <f t="shared" si="279"/>
        <v/>
      </c>
      <c r="AT399" s="71" t="str">
        <f t="shared" si="280"/>
        <v/>
      </c>
      <c r="AU399" s="76" t="str">
        <f t="shared" si="281"/>
        <v/>
      </c>
      <c r="BF399" s="141">
        <v>92022</v>
      </c>
      <c r="BG399" s="142" t="s">
        <v>4478</v>
      </c>
      <c r="BH399" s="141" t="s">
        <v>180</v>
      </c>
      <c r="BI399" s="141" t="s">
        <v>191</v>
      </c>
      <c r="BJ399" s="141" t="s">
        <v>4479</v>
      </c>
      <c r="BK399" s="141" t="s">
        <v>4480</v>
      </c>
      <c r="BL399" s="141" t="s">
        <v>4481</v>
      </c>
      <c r="BM399" s="141">
        <v>48.883553999999997</v>
      </c>
      <c r="BN399" s="141">
        <v>-72.211794999999995</v>
      </c>
      <c r="BO399" s="141">
        <v>1987</v>
      </c>
      <c r="BP399" s="143" t="s">
        <v>24302</v>
      </c>
      <c r="BQ399" s="143" t="s">
        <v>17560</v>
      </c>
    </row>
    <row r="400" spans="1:69" ht="38.25" customHeight="1" x14ac:dyDescent="0.25">
      <c r="A400" s="1" t="str">
        <f t="shared" si="282"/>
        <v/>
      </c>
      <c r="B400" s="32" t="str">
        <f t="shared" si="283"/>
        <v/>
      </c>
      <c r="C400" s="25" t="str">
        <f t="shared" si="284"/>
        <v/>
      </c>
      <c r="D400" s="25" t="str">
        <f t="shared" si="285"/>
        <v/>
      </c>
      <c r="E400" s="25" t="str">
        <f t="shared" si="286"/>
        <v/>
      </c>
      <c r="F400" s="25" t="str">
        <f t="shared" si="287"/>
        <v/>
      </c>
      <c r="G400" s="108" t="str">
        <f t="shared" si="288"/>
        <v/>
      </c>
      <c r="H400" s="108" t="str">
        <f t="shared" si="289"/>
        <v/>
      </c>
      <c r="I400" s="112" t="str">
        <f t="shared" si="290"/>
        <v/>
      </c>
      <c r="J400" s="112"/>
      <c r="K400" s="112"/>
      <c r="L400" s="113"/>
      <c r="M400" s="113"/>
      <c r="N400" s="224" t="str">
        <f t="shared" si="291"/>
        <v/>
      </c>
      <c r="O400" s="225" t="str">
        <f t="shared" si="292"/>
        <v/>
      </c>
      <c r="Q400" s="6">
        <v>398</v>
      </c>
      <c r="R400" s="47" t="str">
        <f t="shared" si="255"/>
        <v>-398</v>
      </c>
      <c r="S400" s="6"/>
      <c r="T400" s="48" t="str">
        <f t="shared" si="256"/>
        <v/>
      </c>
      <c r="U400" s="49" t="str">
        <f t="shared" si="257"/>
        <v/>
      </c>
      <c r="W400" s="51"/>
      <c r="X400" s="75" t="str">
        <f t="shared" si="258"/>
        <v/>
      </c>
      <c r="Y400" s="71" t="str">
        <f t="shared" si="259"/>
        <v/>
      </c>
      <c r="Z400" s="71" t="str">
        <f t="shared" si="260"/>
        <v/>
      </c>
      <c r="AA400" s="71" t="str">
        <f t="shared" si="261"/>
        <v/>
      </c>
      <c r="AB400" s="71" t="str">
        <f t="shared" si="262"/>
        <v/>
      </c>
      <c r="AC400" s="71" t="str">
        <f t="shared" si="263"/>
        <v/>
      </c>
      <c r="AD400" s="71" t="str">
        <f t="shared" si="264"/>
        <v/>
      </c>
      <c r="AE400" s="78" t="str">
        <f t="shared" si="265"/>
        <v/>
      </c>
      <c r="AF400" s="75" t="str">
        <f t="shared" si="266"/>
        <v/>
      </c>
      <c r="AG400" s="71" t="str">
        <f t="shared" si="267"/>
        <v/>
      </c>
      <c r="AH400" s="71" t="str">
        <f t="shared" si="268"/>
        <v/>
      </c>
      <c r="AI400" s="71" t="str">
        <f t="shared" si="269"/>
        <v/>
      </c>
      <c r="AJ400" s="71" t="str">
        <f t="shared" si="270"/>
        <v/>
      </c>
      <c r="AK400" s="71" t="str">
        <f t="shared" si="271"/>
        <v/>
      </c>
      <c r="AL400" s="71" t="str">
        <f t="shared" si="272"/>
        <v/>
      </c>
      <c r="AM400" s="78" t="str">
        <f t="shared" si="273"/>
        <v/>
      </c>
      <c r="AN400" s="75" t="str">
        <f t="shared" si="274"/>
        <v/>
      </c>
      <c r="AO400" s="71" t="str">
        <f t="shared" si="275"/>
        <v/>
      </c>
      <c r="AP400" s="71" t="str">
        <f t="shared" si="276"/>
        <v/>
      </c>
      <c r="AQ400" s="71" t="str">
        <f t="shared" si="277"/>
        <v/>
      </c>
      <c r="AR400" s="71" t="str">
        <f t="shared" si="278"/>
        <v/>
      </c>
      <c r="AS400" s="71" t="str">
        <f t="shared" si="279"/>
        <v/>
      </c>
      <c r="AT400" s="71" t="str">
        <f t="shared" si="280"/>
        <v/>
      </c>
      <c r="AU400" s="76" t="str">
        <f t="shared" si="281"/>
        <v/>
      </c>
      <c r="BF400" s="141">
        <v>92022</v>
      </c>
      <c r="BG400" s="142" t="s">
        <v>4482</v>
      </c>
      <c r="BH400" s="141" t="s">
        <v>180</v>
      </c>
      <c r="BI400" s="141" t="s">
        <v>191</v>
      </c>
      <c r="BJ400" s="141" t="s">
        <v>4483</v>
      </c>
      <c r="BK400" s="141" t="s">
        <v>4484</v>
      </c>
      <c r="BL400" s="141" t="s">
        <v>4485</v>
      </c>
      <c r="BM400" s="141">
        <v>48.878962000000001</v>
      </c>
      <c r="BN400" s="141">
        <v>-72.225289000000004</v>
      </c>
      <c r="BO400" s="141">
        <v>1996</v>
      </c>
      <c r="BP400" s="143" t="s">
        <v>24301</v>
      </c>
      <c r="BQ400" s="143" t="s">
        <v>17560</v>
      </c>
    </row>
    <row r="401" spans="1:69" ht="38.25" customHeight="1" x14ac:dyDescent="0.25">
      <c r="A401" s="1" t="str">
        <f t="shared" si="282"/>
        <v/>
      </c>
      <c r="B401" s="32" t="str">
        <f t="shared" si="283"/>
        <v/>
      </c>
      <c r="C401" s="25" t="str">
        <f t="shared" si="284"/>
        <v/>
      </c>
      <c r="D401" s="25" t="str">
        <f t="shared" si="285"/>
        <v/>
      </c>
      <c r="E401" s="25" t="str">
        <f t="shared" si="286"/>
        <v/>
      </c>
      <c r="F401" s="25" t="str">
        <f t="shared" si="287"/>
        <v/>
      </c>
      <c r="G401" s="108" t="str">
        <f t="shared" si="288"/>
        <v/>
      </c>
      <c r="H401" s="108" t="str">
        <f t="shared" si="289"/>
        <v/>
      </c>
      <c r="I401" s="112" t="str">
        <f t="shared" si="290"/>
        <v/>
      </c>
      <c r="J401" s="112"/>
      <c r="K401" s="112"/>
      <c r="L401" s="113"/>
      <c r="M401" s="113"/>
      <c r="N401" s="224" t="str">
        <f t="shared" si="291"/>
        <v/>
      </c>
      <c r="O401" s="225" t="str">
        <f t="shared" si="292"/>
        <v/>
      </c>
      <c r="Q401" s="6">
        <v>399</v>
      </c>
      <c r="R401" s="47" t="str">
        <f t="shared" si="255"/>
        <v>-399</v>
      </c>
      <c r="S401" s="6"/>
      <c r="T401" s="48" t="str">
        <f t="shared" si="256"/>
        <v/>
      </c>
      <c r="U401" s="49" t="str">
        <f t="shared" si="257"/>
        <v/>
      </c>
      <c r="W401" s="51"/>
      <c r="X401" s="75" t="str">
        <f t="shared" si="258"/>
        <v/>
      </c>
      <c r="Y401" s="71" t="str">
        <f t="shared" si="259"/>
        <v/>
      </c>
      <c r="Z401" s="71" t="str">
        <f t="shared" si="260"/>
        <v/>
      </c>
      <c r="AA401" s="71" t="str">
        <f t="shared" si="261"/>
        <v/>
      </c>
      <c r="AB401" s="71" t="str">
        <f t="shared" si="262"/>
        <v/>
      </c>
      <c r="AC401" s="71" t="str">
        <f t="shared" si="263"/>
        <v/>
      </c>
      <c r="AD401" s="71" t="str">
        <f t="shared" si="264"/>
        <v/>
      </c>
      <c r="AE401" s="78" t="str">
        <f t="shared" si="265"/>
        <v/>
      </c>
      <c r="AF401" s="75" t="str">
        <f t="shared" si="266"/>
        <v/>
      </c>
      <c r="AG401" s="71" t="str">
        <f t="shared" si="267"/>
        <v/>
      </c>
      <c r="AH401" s="71" t="str">
        <f t="shared" si="268"/>
        <v/>
      </c>
      <c r="AI401" s="71" t="str">
        <f t="shared" si="269"/>
        <v/>
      </c>
      <c r="AJ401" s="71" t="str">
        <f t="shared" si="270"/>
        <v/>
      </c>
      <c r="AK401" s="71" t="str">
        <f t="shared" si="271"/>
        <v/>
      </c>
      <c r="AL401" s="71" t="str">
        <f t="shared" si="272"/>
        <v/>
      </c>
      <c r="AM401" s="78" t="str">
        <f t="shared" si="273"/>
        <v/>
      </c>
      <c r="AN401" s="75" t="str">
        <f t="shared" si="274"/>
        <v/>
      </c>
      <c r="AO401" s="71" t="str">
        <f t="shared" si="275"/>
        <v/>
      </c>
      <c r="AP401" s="71" t="str">
        <f t="shared" si="276"/>
        <v/>
      </c>
      <c r="AQ401" s="71" t="str">
        <f t="shared" si="277"/>
        <v/>
      </c>
      <c r="AR401" s="71" t="str">
        <f t="shared" si="278"/>
        <v/>
      </c>
      <c r="AS401" s="71" t="str">
        <f t="shared" si="279"/>
        <v/>
      </c>
      <c r="AT401" s="71" t="str">
        <f t="shared" si="280"/>
        <v/>
      </c>
      <c r="AU401" s="76" t="str">
        <f t="shared" si="281"/>
        <v/>
      </c>
      <c r="BF401" s="141">
        <v>92022</v>
      </c>
      <c r="BG401" s="142" t="s">
        <v>4486</v>
      </c>
      <c r="BH401" s="141" t="s">
        <v>180</v>
      </c>
      <c r="BI401" s="141" t="s">
        <v>191</v>
      </c>
      <c r="BJ401" s="141" t="s">
        <v>4487</v>
      </c>
      <c r="BK401" s="141" t="s">
        <v>4488</v>
      </c>
      <c r="BL401" s="141" t="s">
        <v>4489</v>
      </c>
      <c r="BM401" s="141">
        <v>48.883769000000001</v>
      </c>
      <c r="BN401" s="141">
        <v>-72.201646999999994</v>
      </c>
      <c r="BO401" s="141">
        <v>1987</v>
      </c>
      <c r="BP401" s="143" t="s">
        <v>24302</v>
      </c>
      <c r="BQ401" s="143" t="s">
        <v>17560</v>
      </c>
    </row>
    <row r="402" spans="1:69" ht="38.25" customHeight="1" x14ac:dyDescent="0.25">
      <c r="A402" s="1" t="str">
        <f t="shared" si="282"/>
        <v/>
      </c>
      <c r="B402" s="32" t="str">
        <f t="shared" si="283"/>
        <v/>
      </c>
      <c r="C402" s="25" t="str">
        <f t="shared" si="284"/>
        <v/>
      </c>
      <c r="D402" s="25" t="str">
        <f t="shared" si="285"/>
        <v/>
      </c>
      <c r="E402" s="25" t="str">
        <f t="shared" si="286"/>
        <v/>
      </c>
      <c r="F402" s="25" t="str">
        <f t="shared" si="287"/>
        <v/>
      </c>
      <c r="G402" s="108" t="str">
        <f t="shared" si="288"/>
        <v/>
      </c>
      <c r="H402" s="108" t="str">
        <f t="shared" si="289"/>
        <v/>
      </c>
      <c r="I402" s="112" t="str">
        <f t="shared" si="290"/>
        <v/>
      </c>
      <c r="J402" s="112"/>
      <c r="K402" s="112"/>
      <c r="L402" s="113"/>
      <c r="M402" s="113"/>
      <c r="N402" s="224" t="str">
        <f t="shared" si="291"/>
        <v/>
      </c>
      <c r="O402" s="225" t="str">
        <f t="shared" si="292"/>
        <v/>
      </c>
      <c r="Q402" s="6">
        <v>400</v>
      </c>
      <c r="R402" s="47" t="str">
        <f t="shared" si="255"/>
        <v>-400</v>
      </c>
      <c r="S402" s="6"/>
      <c r="T402" s="48" t="str">
        <f t="shared" si="256"/>
        <v/>
      </c>
      <c r="U402" s="49" t="str">
        <f t="shared" si="257"/>
        <v/>
      </c>
      <c r="W402" s="51"/>
      <c r="X402" s="75" t="str">
        <f t="shared" si="258"/>
        <v/>
      </c>
      <c r="Y402" s="71" t="str">
        <f t="shared" si="259"/>
        <v/>
      </c>
      <c r="Z402" s="71" t="str">
        <f t="shared" si="260"/>
        <v/>
      </c>
      <c r="AA402" s="71" t="str">
        <f t="shared" si="261"/>
        <v/>
      </c>
      <c r="AB402" s="71" t="str">
        <f t="shared" si="262"/>
        <v/>
      </c>
      <c r="AC402" s="71" t="str">
        <f t="shared" si="263"/>
        <v/>
      </c>
      <c r="AD402" s="71" t="str">
        <f t="shared" si="264"/>
        <v/>
      </c>
      <c r="AE402" s="78" t="str">
        <f t="shared" si="265"/>
        <v/>
      </c>
      <c r="AF402" s="75" t="str">
        <f t="shared" si="266"/>
        <v/>
      </c>
      <c r="AG402" s="71" t="str">
        <f t="shared" si="267"/>
        <v/>
      </c>
      <c r="AH402" s="71" t="str">
        <f t="shared" si="268"/>
        <v/>
      </c>
      <c r="AI402" s="71" t="str">
        <f t="shared" si="269"/>
        <v/>
      </c>
      <c r="AJ402" s="71" t="str">
        <f t="shared" si="270"/>
        <v/>
      </c>
      <c r="AK402" s="71" t="str">
        <f t="shared" si="271"/>
        <v/>
      </c>
      <c r="AL402" s="71" t="str">
        <f t="shared" si="272"/>
        <v/>
      </c>
      <c r="AM402" s="78" t="str">
        <f t="shared" si="273"/>
        <v/>
      </c>
      <c r="AN402" s="75" t="str">
        <f t="shared" si="274"/>
        <v/>
      </c>
      <c r="AO402" s="71" t="str">
        <f t="shared" si="275"/>
        <v/>
      </c>
      <c r="AP402" s="71" t="str">
        <f t="shared" si="276"/>
        <v/>
      </c>
      <c r="AQ402" s="71" t="str">
        <f t="shared" si="277"/>
        <v/>
      </c>
      <c r="AR402" s="71" t="str">
        <f t="shared" si="278"/>
        <v/>
      </c>
      <c r="AS402" s="71" t="str">
        <f t="shared" si="279"/>
        <v/>
      </c>
      <c r="AT402" s="71" t="str">
        <f t="shared" si="280"/>
        <v/>
      </c>
      <c r="AU402" s="76" t="str">
        <f t="shared" si="281"/>
        <v/>
      </c>
      <c r="BF402" s="141">
        <v>92022</v>
      </c>
      <c r="BG402" s="142" t="s">
        <v>4490</v>
      </c>
      <c r="BH402" s="141" t="s">
        <v>180</v>
      </c>
      <c r="BI402" s="141" t="s">
        <v>191</v>
      </c>
      <c r="BJ402" s="141" t="s">
        <v>4491</v>
      </c>
      <c r="BK402" s="141" t="s">
        <v>461</v>
      </c>
      <c r="BL402" s="141" t="s">
        <v>4492</v>
      </c>
      <c r="BM402" s="141">
        <v>48.878937000000001</v>
      </c>
      <c r="BN402" s="141">
        <v>-72.21969</v>
      </c>
      <c r="BO402" s="141">
        <v>1987</v>
      </c>
      <c r="BP402" s="143" t="s">
        <v>24301</v>
      </c>
      <c r="BQ402" s="143" t="s">
        <v>17560</v>
      </c>
    </row>
    <row r="403" spans="1:69" ht="38.25" customHeight="1" x14ac:dyDescent="0.25">
      <c r="A403" s="1" t="str">
        <f t="shared" si="282"/>
        <v/>
      </c>
      <c r="B403" s="32" t="str">
        <f t="shared" si="283"/>
        <v/>
      </c>
      <c r="C403" s="25" t="str">
        <f t="shared" si="284"/>
        <v/>
      </c>
      <c r="D403" s="25" t="str">
        <f t="shared" si="285"/>
        <v/>
      </c>
      <c r="E403" s="25" t="str">
        <f t="shared" si="286"/>
        <v/>
      </c>
      <c r="F403" s="25" t="str">
        <f t="shared" si="287"/>
        <v/>
      </c>
      <c r="G403" s="108" t="str">
        <f t="shared" si="288"/>
        <v/>
      </c>
      <c r="H403" s="108" t="str">
        <f t="shared" si="289"/>
        <v/>
      </c>
      <c r="I403" s="112" t="str">
        <f t="shared" si="290"/>
        <v/>
      </c>
      <c r="J403" s="112"/>
      <c r="K403" s="112"/>
      <c r="L403" s="113"/>
      <c r="M403" s="113"/>
      <c r="N403" s="224" t="str">
        <f t="shared" si="291"/>
        <v/>
      </c>
      <c r="O403" s="225" t="str">
        <f t="shared" si="292"/>
        <v/>
      </c>
      <c r="Q403" s="6">
        <v>401</v>
      </c>
      <c r="R403" s="47" t="str">
        <f t="shared" si="255"/>
        <v>-401</v>
      </c>
      <c r="S403" s="6"/>
      <c r="T403" s="48" t="str">
        <f t="shared" si="256"/>
        <v/>
      </c>
      <c r="U403" s="49" t="str">
        <f t="shared" si="257"/>
        <v/>
      </c>
      <c r="W403" s="51"/>
      <c r="X403" s="75" t="str">
        <f t="shared" si="258"/>
        <v/>
      </c>
      <c r="Y403" s="71" t="str">
        <f t="shared" si="259"/>
        <v/>
      </c>
      <c r="Z403" s="71" t="str">
        <f t="shared" si="260"/>
        <v/>
      </c>
      <c r="AA403" s="71" t="str">
        <f t="shared" si="261"/>
        <v/>
      </c>
      <c r="AB403" s="71" t="str">
        <f t="shared" si="262"/>
        <v/>
      </c>
      <c r="AC403" s="71" t="str">
        <f t="shared" si="263"/>
        <v/>
      </c>
      <c r="AD403" s="71" t="str">
        <f t="shared" si="264"/>
        <v/>
      </c>
      <c r="AE403" s="78" t="str">
        <f t="shared" si="265"/>
        <v/>
      </c>
      <c r="AF403" s="75" t="str">
        <f t="shared" si="266"/>
        <v/>
      </c>
      <c r="AG403" s="71" t="str">
        <f t="shared" si="267"/>
        <v/>
      </c>
      <c r="AH403" s="71" t="str">
        <f t="shared" si="268"/>
        <v/>
      </c>
      <c r="AI403" s="71" t="str">
        <f t="shared" si="269"/>
        <v/>
      </c>
      <c r="AJ403" s="71" t="str">
        <f t="shared" si="270"/>
        <v/>
      </c>
      <c r="AK403" s="71" t="str">
        <f t="shared" si="271"/>
        <v/>
      </c>
      <c r="AL403" s="71" t="str">
        <f t="shared" si="272"/>
        <v/>
      </c>
      <c r="AM403" s="78" t="str">
        <f t="shared" si="273"/>
        <v/>
      </c>
      <c r="AN403" s="75" t="str">
        <f t="shared" si="274"/>
        <v/>
      </c>
      <c r="AO403" s="71" t="str">
        <f t="shared" si="275"/>
        <v/>
      </c>
      <c r="AP403" s="71" t="str">
        <f t="shared" si="276"/>
        <v/>
      </c>
      <c r="AQ403" s="71" t="str">
        <f t="shared" si="277"/>
        <v/>
      </c>
      <c r="AR403" s="71" t="str">
        <f t="shared" si="278"/>
        <v/>
      </c>
      <c r="AS403" s="71" t="str">
        <f t="shared" si="279"/>
        <v/>
      </c>
      <c r="AT403" s="71" t="str">
        <f t="shared" si="280"/>
        <v/>
      </c>
      <c r="AU403" s="76" t="str">
        <f t="shared" si="281"/>
        <v/>
      </c>
      <c r="BF403" s="141">
        <v>92030</v>
      </c>
      <c r="BG403" s="142" t="s">
        <v>4537</v>
      </c>
      <c r="BH403" s="141" t="s">
        <v>478</v>
      </c>
      <c r="BI403" s="141" t="s">
        <v>186</v>
      </c>
      <c r="BJ403" s="141" t="s">
        <v>1562</v>
      </c>
      <c r="BK403" s="141" t="s">
        <v>4538</v>
      </c>
      <c r="BL403" s="141" t="s">
        <v>2063</v>
      </c>
      <c r="BM403" s="141">
        <v>48.8920300988813</v>
      </c>
      <c r="BN403" s="141">
        <v>-72.449075918611101</v>
      </c>
      <c r="BO403" s="141">
        <v>2005</v>
      </c>
      <c r="BP403" s="143" t="s">
        <v>480</v>
      </c>
      <c r="BQ403" s="143" t="s">
        <v>17560</v>
      </c>
    </row>
    <row r="404" spans="1:69" ht="38.25" customHeight="1" x14ac:dyDescent="0.25">
      <c r="A404" s="1" t="str">
        <f t="shared" si="282"/>
        <v/>
      </c>
      <c r="B404" s="32" t="str">
        <f t="shared" si="283"/>
        <v/>
      </c>
      <c r="C404" s="25" t="str">
        <f t="shared" si="284"/>
        <v/>
      </c>
      <c r="D404" s="25" t="str">
        <f t="shared" si="285"/>
        <v/>
      </c>
      <c r="E404" s="25" t="str">
        <f t="shared" si="286"/>
        <v/>
      </c>
      <c r="F404" s="25" t="str">
        <f t="shared" si="287"/>
        <v/>
      </c>
      <c r="G404" s="108" t="str">
        <f t="shared" si="288"/>
        <v/>
      </c>
      <c r="H404" s="108" t="str">
        <f t="shared" si="289"/>
        <v/>
      </c>
      <c r="I404" s="112" t="str">
        <f t="shared" si="290"/>
        <v/>
      </c>
      <c r="J404" s="112"/>
      <c r="K404" s="112"/>
      <c r="L404" s="113"/>
      <c r="M404" s="113"/>
      <c r="N404" s="224" t="str">
        <f t="shared" si="291"/>
        <v/>
      </c>
      <c r="O404" s="225" t="str">
        <f t="shared" si="292"/>
        <v/>
      </c>
      <c r="Q404" s="6">
        <v>402</v>
      </c>
      <c r="R404" s="47" t="str">
        <f t="shared" si="255"/>
        <v>-402</v>
      </c>
      <c r="S404" s="6"/>
      <c r="T404" s="48" t="str">
        <f t="shared" si="256"/>
        <v/>
      </c>
      <c r="U404" s="49" t="str">
        <f t="shared" si="257"/>
        <v/>
      </c>
      <c r="W404" s="51"/>
      <c r="X404" s="75" t="str">
        <f t="shared" si="258"/>
        <v/>
      </c>
      <c r="Y404" s="71" t="str">
        <f t="shared" si="259"/>
        <v/>
      </c>
      <c r="Z404" s="71" t="str">
        <f t="shared" si="260"/>
        <v/>
      </c>
      <c r="AA404" s="71" t="str">
        <f t="shared" si="261"/>
        <v/>
      </c>
      <c r="AB404" s="71" t="str">
        <f t="shared" si="262"/>
        <v/>
      </c>
      <c r="AC404" s="71" t="str">
        <f t="shared" si="263"/>
        <v/>
      </c>
      <c r="AD404" s="71" t="str">
        <f t="shared" si="264"/>
        <v/>
      </c>
      <c r="AE404" s="78" t="str">
        <f t="shared" si="265"/>
        <v/>
      </c>
      <c r="AF404" s="75" t="str">
        <f t="shared" si="266"/>
        <v/>
      </c>
      <c r="AG404" s="71" t="str">
        <f t="shared" si="267"/>
        <v/>
      </c>
      <c r="AH404" s="71" t="str">
        <f t="shared" si="268"/>
        <v/>
      </c>
      <c r="AI404" s="71" t="str">
        <f t="shared" si="269"/>
        <v/>
      </c>
      <c r="AJ404" s="71" t="str">
        <f t="shared" si="270"/>
        <v/>
      </c>
      <c r="AK404" s="71" t="str">
        <f t="shared" si="271"/>
        <v/>
      </c>
      <c r="AL404" s="71" t="str">
        <f t="shared" si="272"/>
        <v/>
      </c>
      <c r="AM404" s="78" t="str">
        <f t="shared" si="273"/>
        <v/>
      </c>
      <c r="AN404" s="75" t="str">
        <f t="shared" si="274"/>
        <v/>
      </c>
      <c r="AO404" s="71" t="str">
        <f t="shared" si="275"/>
        <v/>
      </c>
      <c r="AP404" s="71" t="str">
        <f t="shared" si="276"/>
        <v/>
      </c>
      <c r="AQ404" s="71" t="str">
        <f t="shared" si="277"/>
        <v/>
      </c>
      <c r="AR404" s="71" t="str">
        <f t="shared" si="278"/>
        <v/>
      </c>
      <c r="AS404" s="71" t="str">
        <f t="shared" si="279"/>
        <v/>
      </c>
      <c r="AT404" s="71" t="str">
        <f t="shared" si="280"/>
        <v/>
      </c>
      <c r="AU404" s="76" t="str">
        <f t="shared" si="281"/>
        <v/>
      </c>
      <c r="BF404" s="141">
        <v>92030</v>
      </c>
      <c r="BG404" s="142" t="s">
        <v>4539</v>
      </c>
      <c r="BH404" s="141" t="s">
        <v>478</v>
      </c>
      <c r="BI404" s="141" t="s">
        <v>176</v>
      </c>
      <c r="BJ404" s="141" t="s">
        <v>4540</v>
      </c>
      <c r="BK404" s="141" t="s">
        <v>4541</v>
      </c>
      <c r="BL404" s="141" t="s">
        <v>4542</v>
      </c>
      <c r="BM404" s="141">
        <v>48.8680742603784</v>
      </c>
      <c r="BN404" s="141">
        <v>-72.443753652843796</v>
      </c>
      <c r="BO404" s="141">
        <v>1960</v>
      </c>
      <c r="BP404" s="143" t="s">
        <v>4381</v>
      </c>
      <c r="BQ404" s="143" t="s">
        <v>17560</v>
      </c>
    </row>
    <row r="405" spans="1:69" ht="38.25" customHeight="1" x14ac:dyDescent="0.25">
      <c r="A405" s="1" t="str">
        <f t="shared" si="282"/>
        <v/>
      </c>
      <c r="B405" s="32" t="str">
        <f t="shared" si="283"/>
        <v/>
      </c>
      <c r="C405" s="25" t="str">
        <f t="shared" si="284"/>
        <v/>
      </c>
      <c r="D405" s="25" t="str">
        <f t="shared" si="285"/>
        <v/>
      </c>
      <c r="E405" s="25" t="str">
        <f t="shared" si="286"/>
        <v/>
      </c>
      <c r="F405" s="25" t="str">
        <f t="shared" si="287"/>
        <v/>
      </c>
      <c r="G405" s="108" t="str">
        <f t="shared" si="288"/>
        <v/>
      </c>
      <c r="H405" s="108" t="str">
        <f t="shared" si="289"/>
        <v/>
      </c>
      <c r="I405" s="112" t="str">
        <f t="shared" si="290"/>
        <v/>
      </c>
      <c r="J405" s="112"/>
      <c r="K405" s="112"/>
      <c r="L405" s="113"/>
      <c r="M405" s="113"/>
      <c r="N405" s="224" t="str">
        <f t="shared" si="291"/>
        <v/>
      </c>
      <c r="O405" s="225" t="str">
        <f t="shared" si="292"/>
        <v/>
      </c>
      <c r="Q405" s="6">
        <v>403</v>
      </c>
      <c r="R405" s="47" t="str">
        <f t="shared" si="255"/>
        <v>-403</v>
      </c>
      <c r="S405" s="6"/>
      <c r="T405" s="48" t="str">
        <f t="shared" si="256"/>
        <v/>
      </c>
      <c r="U405" s="49" t="str">
        <f t="shared" si="257"/>
        <v/>
      </c>
      <c r="W405" s="51"/>
      <c r="X405" s="75" t="str">
        <f t="shared" si="258"/>
        <v/>
      </c>
      <c r="Y405" s="71" t="str">
        <f t="shared" si="259"/>
        <v/>
      </c>
      <c r="Z405" s="71" t="str">
        <f t="shared" si="260"/>
        <v/>
      </c>
      <c r="AA405" s="71" t="str">
        <f t="shared" si="261"/>
        <v/>
      </c>
      <c r="AB405" s="71" t="str">
        <f t="shared" si="262"/>
        <v/>
      </c>
      <c r="AC405" s="71" t="str">
        <f t="shared" si="263"/>
        <v/>
      </c>
      <c r="AD405" s="71" t="str">
        <f t="shared" si="264"/>
        <v/>
      </c>
      <c r="AE405" s="78" t="str">
        <f t="shared" si="265"/>
        <v/>
      </c>
      <c r="AF405" s="75" t="str">
        <f t="shared" si="266"/>
        <v/>
      </c>
      <c r="AG405" s="71" t="str">
        <f t="shared" si="267"/>
        <v/>
      </c>
      <c r="AH405" s="71" t="str">
        <f t="shared" si="268"/>
        <v/>
      </c>
      <c r="AI405" s="71" t="str">
        <f t="shared" si="269"/>
        <v/>
      </c>
      <c r="AJ405" s="71" t="str">
        <f t="shared" si="270"/>
        <v/>
      </c>
      <c r="AK405" s="71" t="str">
        <f t="shared" si="271"/>
        <v/>
      </c>
      <c r="AL405" s="71" t="str">
        <f t="shared" si="272"/>
        <v/>
      </c>
      <c r="AM405" s="78" t="str">
        <f t="shared" si="273"/>
        <v/>
      </c>
      <c r="AN405" s="75" t="str">
        <f t="shared" si="274"/>
        <v/>
      </c>
      <c r="AO405" s="71" t="str">
        <f t="shared" si="275"/>
        <v/>
      </c>
      <c r="AP405" s="71" t="str">
        <f t="shared" si="276"/>
        <v/>
      </c>
      <c r="AQ405" s="71" t="str">
        <f t="shared" si="277"/>
        <v/>
      </c>
      <c r="AR405" s="71" t="str">
        <f t="shared" si="278"/>
        <v/>
      </c>
      <c r="AS405" s="71" t="str">
        <f t="shared" si="279"/>
        <v/>
      </c>
      <c r="AT405" s="71" t="str">
        <f t="shared" si="280"/>
        <v/>
      </c>
      <c r="AU405" s="76" t="str">
        <f t="shared" si="281"/>
        <v/>
      </c>
      <c r="BF405" s="141">
        <v>92030</v>
      </c>
      <c r="BG405" s="142" t="s">
        <v>4543</v>
      </c>
      <c r="BH405" s="141" t="s">
        <v>180</v>
      </c>
      <c r="BI405" s="141" t="s">
        <v>178</v>
      </c>
      <c r="BJ405" s="141"/>
      <c r="BK405" s="141" t="s">
        <v>1207</v>
      </c>
      <c r="BL405" s="141" t="s">
        <v>2063</v>
      </c>
      <c r="BM405" s="141">
        <v>48.8806885621267</v>
      </c>
      <c r="BN405" s="141">
        <v>-72.436487170213596</v>
      </c>
      <c r="BO405" s="141">
        <v>1993</v>
      </c>
      <c r="BP405" s="143" t="s">
        <v>484</v>
      </c>
      <c r="BQ405" s="143" t="s">
        <v>17560</v>
      </c>
    </row>
    <row r="406" spans="1:69" ht="38.25" customHeight="1" x14ac:dyDescent="0.25">
      <c r="A406" s="1" t="str">
        <f t="shared" si="282"/>
        <v/>
      </c>
      <c r="B406" s="32" t="str">
        <f t="shared" si="283"/>
        <v/>
      </c>
      <c r="C406" s="25" t="str">
        <f t="shared" si="284"/>
        <v/>
      </c>
      <c r="D406" s="25" t="str">
        <f t="shared" si="285"/>
        <v/>
      </c>
      <c r="E406" s="25" t="str">
        <f t="shared" si="286"/>
        <v/>
      </c>
      <c r="F406" s="25" t="str">
        <f t="shared" si="287"/>
        <v/>
      </c>
      <c r="G406" s="108" t="str">
        <f t="shared" si="288"/>
        <v/>
      </c>
      <c r="H406" s="108" t="str">
        <f t="shared" si="289"/>
        <v/>
      </c>
      <c r="I406" s="112" t="str">
        <f t="shared" si="290"/>
        <v/>
      </c>
      <c r="J406" s="112"/>
      <c r="K406" s="112"/>
      <c r="L406" s="113"/>
      <c r="M406" s="113"/>
      <c r="N406" s="224" t="str">
        <f t="shared" si="291"/>
        <v/>
      </c>
      <c r="O406" s="225" t="str">
        <f t="shared" si="292"/>
        <v/>
      </c>
      <c r="Q406" s="6">
        <v>404</v>
      </c>
      <c r="R406" s="47" t="str">
        <f t="shared" si="255"/>
        <v>-404</v>
      </c>
      <c r="S406" s="6"/>
      <c r="T406" s="48" t="str">
        <f t="shared" si="256"/>
        <v/>
      </c>
      <c r="U406" s="49" t="str">
        <f t="shared" si="257"/>
        <v/>
      </c>
      <c r="W406" s="51"/>
      <c r="X406" s="75" t="str">
        <f t="shared" si="258"/>
        <v/>
      </c>
      <c r="Y406" s="71" t="str">
        <f t="shared" si="259"/>
        <v/>
      </c>
      <c r="Z406" s="71" t="str">
        <f t="shared" si="260"/>
        <v/>
      </c>
      <c r="AA406" s="71" t="str">
        <f t="shared" si="261"/>
        <v/>
      </c>
      <c r="AB406" s="71" t="str">
        <f t="shared" si="262"/>
        <v/>
      </c>
      <c r="AC406" s="71" t="str">
        <f t="shared" si="263"/>
        <v/>
      </c>
      <c r="AD406" s="71" t="str">
        <f t="shared" si="264"/>
        <v/>
      </c>
      <c r="AE406" s="78" t="str">
        <f t="shared" si="265"/>
        <v/>
      </c>
      <c r="AF406" s="75" t="str">
        <f t="shared" si="266"/>
        <v/>
      </c>
      <c r="AG406" s="71" t="str">
        <f t="shared" si="267"/>
        <v/>
      </c>
      <c r="AH406" s="71" t="str">
        <f t="shared" si="268"/>
        <v/>
      </c>
      <c r="AI406" s="71" t="str">
        <f t="shared" si="269"/>
        <v/>
      </c>
      <c r="AJ406" s="71" t="str">
        <f t="shared" si="270"/>
        <v/>
      </c>
      <c r="AK406" s="71" t="str">
        <f t="shared" si="271"/>
        <v/>
      </c>
      <c r="AL406" s="71" t="str">
        <f t="shared" si="272"/>
        <v/>
      </c>
      <c r="AM406" s="78" t="str">
        <f t="shared" si="273"/>
        <v/>
      </c>
      <c r="AN406" s="75" t="str">
        <f t="shared" si="274"/>
        <v/>
      </c>
      <c r="AO406" s="71" t="str">
        <f t="shared" si="275"/>
        <v/>
      </c>
      <c r="AP406" s="71" t="str">
        <f t="shared" si="276"/>
        <v/>
      </c>
      <c r="AQ406" s="71" t="str">
        <f t="shared" si="277"/>
        <v/>
      </c>
      <c r="AR406" s="71" t="str">
        <f t="shared" si="278"/>
        <v/>
      </c>
      <c r="AS406" s="71" t="str">
        <f t="shared" si="279"/>
        <v/>
      </c>
      <c r="AT406" s="71" t="str">
        <f t="shared" si="280"/>
        <v/>
      </c>
      <c r="AU406" s="76" t="str">
        <f t="shared" si="281"/>
        <v/>
      </c>
      <c r="BF406" s="141">
        <v>92060</v>
      </c>
      <c r="BG406" s="142" t="s">
        <v>4598</v>
      </c>
      <c r="BH406" s="141" t="s">
        <v>478</v>
      </c>
      <c r="BI406" s="141" t="s">
        <v>186</v>
      </c>
      <c r="BJ406" s="141"/>
      <c r="BK406" s="141"/>
      <c r="BL406" s="141" t="s">
        <v>4599</v>
      </c>
      <c r="BM406" s="141">
        <v>49.073990000000002</v>
      </c>
      <c r="BN406" s="141">
        <v>-72.35566</v>
      </c>
      <c r="BO406" s="141">
        <v>2013</v>
      </c>
      <c r="BP406" s="143" t="s">
        <v>480</v>
      </c>
      <c r="BQ406" s="143" t="s">
        <v>26794</v>
      </c>
    </row>
    <row r="407" spans="1:69" ht="38.25" customHeight="1" x14ac:dyDescent="0.25">
      <c r="A407" s="1" t="str">
        <f t="shared" si="282"/>
        <v/>
      </c>
      <c r="B407" s="32" t="str">
        <f t="shared" si="283"/>
        <v/>
      </c>
      <c r="C407" s="25" t="str">
        <f t="shared" si="284"/>
        <v/>
      </c>
      <c r="D407" s="25" t="str">
        <f t="shared" si="285"/>
        <v/>
      </c>
      <c r="E407" s="25" t="str">
        <f t="shared" si="286"/>
        <v/>
      </c>
      <c r="F407" s="25" t="str">
        <f t="shared" si="287"/>
        <v/>
      </c>
      <c r="G407" s="108" t="str">
        <f t="shared" si="288"/>
        <v/>
      </c>
      <c r="H407" s="108" t="str">
        <f t="shared" si="289"/>
        <v/>
      </c>
      <c r="I407" s="112" t="str">
        <f t="shared" si="290"/>
        <v/>
      </c>
      <c r="J407" s="112"/>
      <c r="K407" s="112"/>
      <c r="L407" s="113"/>
      <c r="M407" s="113"/>
      <c r="N407" s="224" t="str">
        <f t="shared" si="291"/>
        <v/>
      </c>
      <c r="O407" s="225" t="str">
        <f t="shared" si="292"/>
        <v/>
      </c>
      <c r="Q407" s="6">
        <v>405</v>
      </c>
      <c r="R407" s="47" t="str">
        <f t="shared" si="255"/>
        <v>-405</v>
      </c>
      <c r="S407" s="6"/>
      <c r="T407" s="48" t="str">
        <f t="shared" si="256"/>
        <v/>
      </c>
      <c r="U407" s="49" t="str">
        <f t="shared" si="257"/>
        <v/>
      </c>
      <c r="W407" s="51"/>
      <c r="X407" s="75" t="str">
        <f t="shared" si="258"/>
        <v/>
      </c>
      <c r="Y407" s="71" t="str">
        <f t="shared" si="259"/>
        <v/>
      </c>
      <c r="Z407" s="71" t="str">
        <f t="shared" si="260"/>
        <v/>
      </c>
      <c r="AA407" s="71" t="str">
        <f t="shared" si="261"/>
        <v/>
      </c>
      <c r="AB407" s="71" t="str">
        <f t="shared" si="262"/>
        <v/>
      </c>
      <c r="AC407" s="71" t="str">
        <f t="shared" si="263"/>
        <v/>
      </c>
      <c r="AD407" s="71" t="str">
        <f t="shared" si="264"/>
        <v/>
      </c>
      <c r="AE407" s="78" t="str">
        <f t="shared" si="265"/>
        <v/>
      </c>
      <c r="AF407" s="75" t="str">
        <f t="shared" si="266"/>
        <v/>
      </c>
      <c r="AG407" s="71" t="str">
        <f t="shared" si="267"/>
        <v/>
      </c>
      <c r="AH407" s="71" t="str">
        <f t="shared" si="268"/>
        <v/>
      </c>
      <c r="AI407" s="71" t="str">
        <f t="shared" si="269"/>
        <v/>
      </c>
      <c r="AJ407" s="71" t="str">
        <f t="shared" si="270"/>
        <v/>
      </c>
      <c r="AK407" s="71" t="str">
        <f t="shared" si="271"/>
        <v/>
      </c>
      <c r="AL407" s="71" t="str">
        <f t="shared" si="272"/>
        <v/>
      </c>
      <c r="AM407" s="78" t="str">
        <f t="shared" si="273"/>
        <v/>
      </c>
      <c r="AN407" s="75" t="str">
        <f t="shared" si="274"/>
        <v/>
      </c>
      <c r="AO407" s="71" t="str">
        <f t="shared" si="275"/>
        <v/>
      </c>
      <c r="AP407" s="71" t="str">
        <f t="shared" si="276"/>
        <v/>
      </c>
      <c r="AQ407" s="71" t="str">
        <f t="shared" si="277"/>
        <v/>
      </c>
      <c r="AR407" s="71" t="str">
        <f t="shared" si="278"/>
        <v/>
      </c>
      <c r="AS407" s="71" t="str">
        <f t="shared" si="279"/>
        <v/>
      </c>
      <c r="AT407" s="71" t="str">
        <f t="shared" si="280"/>
        <v/>
      </c>
      <c r="AU407" s="76" t="str">
        <f t="shared" si="281"/>
        <v/>
      </c>
      <c r="BF407" s="141">
        <v>91042</v>
      </c>
      <c r="BG407" s="142" t="s">
        <v>4279</v>
      </c>
      <c r="BH407" s="141" t="s">
        <v>180</v>
      </c>
      <c r="BI407" s="141" t="s">
        <v>191</v>
      </c>
      <c r="BJ407" s="141" t="s">
        <v>4552</v>
      </c>
      <c r="BK407" s="141" t="s">
        <v>4553</v>
      </c>
      <c r="BL407" s="141" t="s">
        <v>4271</v>
      </c>
      <c r="BM407" s="141">
        <v>48.642485614697101</v>
      </c>
      <c r="BN407" s="141">
        <v>-72.421737683665398</v>
      </c>
      <c r="BO407" s="141">
        <v>1984</v>
      </c>
      <c r="BP407" s="143" t="s">
        <v>24264</v>
      </c>
      <c r="BQ407" s="143" t="s">
        <v>17560</v>
      </c>
    </row>
    <row r="408" spans="1:69" ht="38.25" customHeight="1" x14ac:dyDescent="0.25">
      <c r="A408" s="1" t="str">
        <f t="shared" si="282"/>
        <v/>
      </c>
      <c r="B408" s="32" t="str">
        <f t="shared" si="283"/>
        <v/>
      </c>
      <c r="C408" s="25" t="str">
        <f t="shared" si="284"/>
        <v/>
      </c>
      <c r="D408" s="25" t="str">
        <f t="shared" si="285"/>
        <v/>
      </c>
      <c r="E408" s="25" t="str">
        <f t="shared" si="286"/>
        <v/>
      </c>
      <c r="F408" s="25" t="str">
        <f t="shared" si="287"/>
        <v/>
      </c>
      <c r="G408" s="108" t="str">
        <f t="shared" si="288"/>
        <v/>
      </c>
      <c r="H408" s="108" t="str">
        <f t="shared" si="289"/>
        <v/>
      </c>
      <c r="I408" s="112" t="str">
        <f t="shared" si="290"/>
        <v/>
      </c>
      <c r="J408" s="112"/>
      <c r="K408" s="112"/>
      <c r="L408" s="113"/>
      <c r="M408" s="113"/>
      <c r="N408" s="224" t="str">
        <f t="shared" si="291"/>
        <v/>
      </c>
      <c r="O408" s="225" t="str">
        <f t="shared" si="292"/>
        <v/>
      </c>
      <c r="Q408" s="6">
        <v>406</v>
      </c>
      <c r="R408" s="47" t="str">
        <f t="shared" si="255"/>
        <v>-406</v>
      </c>
      <c r="S408" s="6"/>
      <c r="T408" s="48" t="str">
        <f t="shared" si="256"/>
        <v/>
      </c>
      <c r="U408" s="49" t="str">
        <f t="shared" si="257"/>
        <v/>
      </c>
      <c r="W408" s="51"/>
      <c r="X408" s="75" t="str">
        <f t="shared" si="258"/>
        <v/>
      </c>
      <c r="Y408" s="71" t="str">
        <f t="shared" si="259"/>
        <v/>
      </c>
      <c r="Z408" s="71" t="str">
        <f t="shared" si="260"/>
        <v/>
      </c>
      <c r="AA408" s="71" t="str">
        <f t="shared" si="261"/>
        <v/>
      </c>
      <c r="AB408" s="71" t="str">
        <f t="shared" si="262"/>
        <v/>
      </c>
      <c r="AC408" s="71" t="str">
        <f t="shared" si="263"/>
        <v/>
      </c>
      <c r="AD408" s="71" t="str">
        <f t="shared" si="264"/>
        <v/>
      </c>
      <c r="AE408" s="78" t="str">
        <f t="shared" si="265"/>
        <v/>
      </c>
      <c r="AF408" s="75" t="str">
        <f t="shared" si="266"/>
        <v/>
      </c>
      <c r="AG408" s="71" t="str">
        <f t="shared" si="267"/>
        <v/>
      </c>
      <c r="AH408" s="71" t="str">
        <f t="shared" si="268"/>
        <v/>
      </c>
      <c r="AI408" s="71" t="str">
        <f t="shared" si="269"/>
        <v/>
      </c>
      <c r="AJ408" s="71" t="str">
        <f t="shared" si="270"/>
        <v/>
      </c>
      <c r="AK408" s="71" t="str">
        <f t="shared" si="271"/>
        <v/>
      </c>
      <c r="AL408" s="71" t="str">
        <f t="shared" si="272"/>
        <v/>
      </c>
      <c r="AM408" s="78" t="str">
        <f t="shared" si="273"/>
        <v/>
      </c>
      <c r="AN408" s="75" t="str">
        <f t="shared" si="274"/>
        <v/>
      </c>
      <c r="AO408" s="71" t="str">
        <f t="shared" si="275"/>
        <v/>
      </c>
      <c r="AP408" s="71" t="str">
        <f t="shared" si="276"/>
        <v/>
      </c>
      <c r="AQ408" s="71" t="str">
        <f t="shared" si="277"/>
        <v/>
      </c>
      <c r="AR408" s="71" t="str">
        <f t="shared" si="278"/>
        <v/>
      </c>
      <c r="AS408" s="71" t="str">
        <f t="shared" si="279"/>
        <v/>
      </c>
      <c r="AT408" s="71" t="str">
        <f t="shared" si="280"/>
        <v/>
      </c>
      <c r="AU408" s="76" t="str">
        <f t="shared" si="281"/>
        <v/>
      </c>
      <c r="BF408" s="141">
        <v>91042</v>
      </c>
      <c r="BG408" s="142" t="s">
        <v>4551</v>
      </c>
      <c r="BH408" s="141" t="s">
        <v>180</v>
      </c>
      <c r="BI408" s="141" t="s">
        <v>191</v>
      </c>
      <c r="BJ408" s="141" t="s">
        <v>1536</v>
      </c>
      <c r="BK408" s="141" t="s">
        <v>4555</v>
      </c>
      <c r="BL408" s="141" t="s">
        <v>2157</v>
      </c>
      <c r="BM408" s="141">
        <v>48.663938057334803</v>
      </c>
      <c r="BN408" s="141">
        <v>-72.454204372041303</v>
      </c>
      <c r="BO408" s="141">
        <v>1984</v>
      </c>
      <c r="BP408" s="143" t="s">
        <v>24264</v>
      </c>
      <c r="BQ408" s="143" t="s">
        <v>17560</v>
      </c>
    </row>
    <row r="409" spans="1:69" ht="38.25" customHeight="1" x14ac:dyDescent="0.25">
      <c r="A409" s="1" t="str">
        <f t="shared" si="282"/>
        <v/>
      </c>
      <c r="B409" s="32" t="str">
        <f t="shared" si="283"/>
        <v/>
      </c>
      <c r="C409" s="25" t="str">
        <f t="shared" si="284"/>
        <v/>
      </c>
      <c r="D409" s="25" t="str">
        <f t="shared" si="285"/>
        <v/>
      </c>
      <c r="E409" s="25" t="str">
        <f t="shared" si="286"/>
        <v/>
      </c>
      <c r="F409" s="25" t="str">
        <f t="shared" si="287"/>
        <v/>
      </c>
      <c r="G409" s="108" t="str">
        <f t="shared" si="288"/>
        <v/>
      </c>
      <c r="H409" s="108" t="str">
        <f t="shared" si="289"/>
        <v/>
      </c>
      <c r="I409" s="112" t="str">
        <f t="shared" si="290"/>
        <v/>
      </c>
      <c r="J409" s="112"/>
      <c r="K409" s="112"/>
      <c r="L409" s="113"/>
      <c r="M409" s="113"/>
      <c r="N409" s="224" t="str">
        <f t="shared" si="291"/>
        <v/>
      </c>
      <c r="O409" s="225" t="str">
        <f t="shared" si="292"/>
        <v/>
      </c>
      <c r="Q409" s="6">
        <v>407</v>
      </c>
      <c r="R409" s="47" t="str">
        <f t="shared" si="255"/>
        <v>-407</v>
      </c>
      <c r="S409" s="6"/>
      <c r="T409" s="48" t="str">
        <f t="shared" si="256"/>
        <v/>
      </c>
      <c r="U409" s="49" t="str">
        <f t="shared" si="257"/>
        <v/>
      </c>
      <c r="W409" s="51"/>
      <c r="X409" s="75" t="str">
        <f t="shared" si="258"/>
        <v/>
      </c>
      <c r="Y409" s="71" t="str">
        <f t="shared" si="259"/>
        <v/>
      </c>
      <c r="Z409" s="71" t="str">
        <f t="shared" si="260"/>
        <v/>
      </c>
      <c r="AA409" s="71" t="str">
        <f t="shared" si="261"/>
        <v/>
      </c>
      <c r="AB409" s="71" t="str">
        <f t="shared" si="262"/>
        <v/>
      </c>
      <c r="AC409" s="71" t="str">
        <f t="shared" si="263"/>
        <v/>
      </c>
      <c r="AD409" s="71" t="str">
        <f t="shared" si="264"/>
        <v/>
      </c>
      <c r="AE409" s="78" t="str">
        <f t="shared" si="265"/>
        <v/>
      </c>
      <c r="AF409" s="75" t="str">
        <f t="shared" si="266"/>
        <v/>
      </c>
      <c r="AG409" s="71" t="str">
        <f t="shared" si="267"/>
        <v/>
      </c>
      <c r="AH409" s="71" t="str">
        <f t="shared" si="268"/>
        <v/>
      </c>
      <c r="AI409" s="71" t="str">
        <f t="shared" si="269"/>
        <v/>
      </c>
      <c r="AJ409" s="71" t="str">
        <f t="shared" si="270"/>
        <v/>
      </c>
      <c r="AK409" s="71" t="str">
        <f t="shared" si="271"/>
        <v/>
      </c>
      <c r="AL409" s="71" t="str">
        <f t="shared" si="272"/>
        <v/>
      </c>
      <c r="AM409" s="78" t="str">
        <f t="shared" si="273"/>
        <v/>
      </c>
      <c r="AN409" s="75" t="str">
        <f t="shared" si="274"/>
        <v/>
      </c>
      <c r="AO409" s="71" t="str">
        <f t="shared" si="275"/>
        <v/>
      </c>
      <c r="AP409" s="71" t="str">
        <f t="shared" si="276"/>
        <v/>
      </c>
      <c r="AQ409" s="71" t="str">
        <f t="shared" si="277"/>
        <v/>
      </c>
      <c r="AR409" s="71" t="str">
        <f t="shared" si="278"/>
        <v/>
      </c>
      <c r="AS409" s="71" t="str">
        <f t="shared" si="279"/>
        <v/>
      </c>
      <c r="AT409" s="71" t="str">
        <f t="shared" si="280"/>
        <v/>
      </c>
      <c r="AU409" s="76" t="str">
        <f t="shared" si="281"/>
        <v/>
      </c>
      <c r="BF409" s="141">
        <v>91042</v>
      </c>
      <c r="BG409" s="142" t="s">
        <v>4554</v>
      </c>
      <c r="BH409" s="141" t="s">
        <v>180</v>
      </c>
      <c r="BI409" s="141" t="s">
        <v>191</v>
      </c>
      <c r="BJ409" s="141" t="s">
        <v>4557</v>
      </c>
      <c r="BK409" s="141" t="s">
        <v>4558</v>
      </c>
      <c r="BL409" s="141" t="s">
        <v>4271</v>
      </c>
      <c r="BM409" s="141">
        <v>48.652922447209399</v>
      </c>
      <c r="BN409" s="141">
        <v>-72.447468740038204</v>
      </c>
      <c r="BO409" s="141">
        <v>1984</v>
      </c>
      <c r="BP409" s="143" t="s">
        <v>24264</v>
      </c>
      <c r="BQ409" s="143" t="s">
        <v>17560</v>
      </c>
    </row>
    <row r="410" spans="1:69" ht="38.25" customHeight="1" x14ac:dyDescent="0.25">
      <c r="A410" s="1" t="str">
        <f t="shared" si="282"/>
        <v/>
      </c>
      <c r="B410" s="32" t="str">
        <f t="shared" si="283"/>
        <v/>
      </c>
      <c r="C410" s="25" t="str">
        <f t="shared" si="284"/>
        <v/>
      </c>
      <c r="D410" s="25" t="str">
        <f t="shared" si="285"/>
        <v/>
      </c>
      <c r="E410" s="25" t="str">
        <f t="shared" si="286"/>
        <v/>
      </c>
      <c r="F410" s="25" t="str">
        <f t="shared" si="287"/>
        <v/>
      </c>
      <c r="G410" s="108" t="str">
        <f t="shared" si="288"/>
        <v/>
      </c>
      <c r="H410" s="108" t="str">
        <f t="shared" si="289"/>
        <v/>
      </c>
      <c r="I410" s="112" t="str">
        <f t="shared" si="290"/>
        <v/>
      </c>
      <c r="J410" s="112"/>
      <c r="K410" s="112"/>
      <c r="L410" s="113"/>
      <c r="M410" s="113"/>
      <c r="N410" s="224" t="str">
        <f t="shared" si="291"/>
        <v/>
      </c>
      <c r="O410" s="225" t="str">
        <f t="shared" si="292"/>
        <v/>
      </c>
      <c r="Q410" s="6">
        <v>408</v>
      </c>
      <c r="R410" s="47" t="str">
        <f t="shared" si="255"/>
        <v>-408</v>
      </c>
      <c r="S410" s="6"/>
      <c r="T410" s="48" t="str">
        <f t="shared" si="256"/>
        <v/>
      </c>
      <c r="U410" s="49" t="str">
        <f t="shared" si="257"/>
        <v/>
      </c>
      <c r="W410" s="51"/>
      <c r="X410" s="75" t="str">
        <f t="shared" si="258"/>
        <v/>
      </c>
      <c r="Y410" s="71" t="str">
        <f t="shared" si="259"/>
        <v/>
      </c>
      <c r="Z410" s="71" t="str">
        <f t="shared" si="260"/>
        <v/>
      </c>
      <c r="AA410" s="71" t="str">
        <f t="shared" si="261"/>
        <v/>
      </c>
      <c r="AB410" s="71" t="str">
        <f t="shared" si="262"/>
        <v/>
      </c>
      <c r="AC410" s="71" t="str">
        <f t="shared" si="263"/>
        <v/>
      </c>
      <c r="AD410" s="71" t="str">
        <f t="shared" si="264"/>
        <v/>
      </c>
      <c r="AE410" s="78" t="str">
        <f t="shared" si="265"/>
        <v/>
      </c>
      <c r="AF410" s="75" t="str">
        <f t="shared" si="266"/>
        <v/>
      </c>
      <c r="AG410" s="71" t="str">
        <f t="shared" si="267"/>
        <v/>
      </c>
      <c r="AH410" s="71" t="str">
        <f t="shared" si="268"/>
        <v/>
      </c>
      <c r="AI410" s="71" t="str">
        <f t="shared" si="269"/>
        <v/>
      </c>
      <c r="AJ410" s="71" t="str">
        <f t="shared" si="270"/>
        <v/>
      </c>
      <c r="AK410" s="71" t="str">
        <f t="shared" si="271"/>
        <v/>
      </c>
      <c r="AL410" s="71" t="str">
        <f t="shared" si="272"/>
        <v/>
      </c>
      <c r="AM410" s="78" t="str">
        <f t="shared" si="273"/>
        <v/>
      </c>
      <c r="AN410" s="75" t="str">
        <f t="shared" si="274"/>
        <v/>
      </c>
      <c r="AO410" s="71" t="str">
        <f t="shared" si="275"/>
        <v/>
      </c>
      <c r="AP410" s="71" t="str">
        <f t="shared" si="276"/>
        <v/>
      </c>
      <c r="AQ410" s="71" t="str">
        <f t="shared" si="277"/>
        <v/>
      </c>
      <c r="AR410" s="71" t="str">
        <f t="shared" si="278"/>
        <v/>
      </c>
      <c r="AS410" s="71" t="str">
        <f t="shared" si="279"/>
        <v/>
      </c>
      <c r="AT410" s="71" t="str">
        <f t="shared" si="280"/>
        <v/>
      </c>
      <c r="AU410" s="76" t="str">
        <f t="shared" si="281"/>
        <v/>
      </c>
      <c r="BF410" s="141">
        <v>91042</v>
      </c>
      <c r="BG410" s="142" t="s">
        <v>4556</v>
      </c>
      <c r="BH410" s="141" t="s">
        <v>180</v>
      </c>
      <c r="BI410" s="141" t="s">
        <v>178</v>
      </c>
      <c r="BJ410" s="141" t="s">
        <v>4560</v>
      </c>
      <c r="BK410" s="141" t="s">
        <v>4561</v>
      </c>
      <c r="BL410" s="141" t="s">
        <v>4265</v>
      </c>
      <c r="BM410" s="141">
        <v>48.732818524892998</v>
      </c>
      <c r="BN410" s="141">
        <v>-72.399971212316103</v>
      </c>
      <c r="BO410" s="141">
        <v>1996</v>
      </c>
      <c r="BP410" s="143" t="s">
        <v>24309</v>
      </c>
      <c r="BQ410" s="143" t="s">
        <v>17560</v>
      </c>
    </row>
    <row r="411" spans="1:69" ht="38.25" customHeight="1" x14ac:dyDescent="0.25">
      <c r="A411" s="1" t="str">
        <f t="shared" si="282"/>
        <v/>
      </c>
      <c r="B411" s="32" t="str">
        <f t="shared" si="283"/>
        <v/>
      </c>
      <c r="C411" s="25" t="str">
        <f t="shared" si="284"/>
        <v/>
      </c>
      <c r="D411" s="25" t="str">
        <f t="shared" si="285"/>
        <v/>
      </c>
      <c r="E411" s="25" t="str">
        <f t="shared" si="286"/>
        <v/>
      </c>
      <c r="F411" s="25" t="str">
        <f t="shared" si="287"/>
        <v/>
      </c>
      <c r="G411" s="108" t="str">
        <f t="shared" si="288"/>
        <v/>
      </c>
      <c r="H411" s="108" t="str">
        <f t="shared" si="289"/>
        <v/>
      </c>
      <c r="I411" s="112" t="str">
        <f t="shared" si="290"/>
        <v/>
      </c>
      <c r="J411" s="112"/>
      <c r="K411" s="112"/>
      <c r="L411" s="113"/>
      <c r="M411" s="113"/>
      <c r="N411" s="224" t="str">
        <f t="shared" si="291"/>
        <v/>
      </c>
      <c r="O411" s="225" t="str">
        <f t="shared" si="292"/>
        <v/>
      </c>
      <c r="Q411" s="6">
        <v>409</v>
      </c>
      <c r="R411" s="47" t="str">
        <f t="shared" si="255"/>
        <v>-409</v>
      </c>
      <c r="S411" s="6"/>
      <c r="T411" s="48" t="str">
        <f t="shared" si="256"/>
        <v/>
      </c>
      <c r="U411" s="49" t="str">
        <f t="shared" si="257"/>
        <v/>
      </c>
      <c r="W411" s="51"/>
      <c r="X411" s="75" t="str">
        <f t="shared" si="258"/>
        <v/>
      </c>
      <c r="Y411" s="71" t="str">
        <f t="shared" si="259"/>
        <v/>
      </c>
      <c r="Z411" s="71" t="str">
        <f t="shared" si="260"/>
        <v/>
      </c>
      <c r="AA411" s="71" t="str">
        <f t="shared" si="261"/>
        <v/>
      </c>
      <c r="AB411" s="71" t="str">
        <f t="shared" si="262"/>
        <v/>
      </c>
      <c r="AC411" s="71" t="str">
        <f t="shared" si="263"/>
        <v/>
      </c>
      <c r="AD411" s="71" t="str">
        <f t="shared" si="264"/>
        <v/>
      </c>
      <c r="AE411" s="78" t="str">
        <f t="shared" si="265"/>
        <v/>
      </c>
      <c r="AF411" s="75" t="str">
        <f t="shared" si="266"/>
        <v/>
      </c>
      <c r="AG411" s="71" t="str">
        <f t="shared" si="267"/>
        <v/>
      </c>
      <c r="AH411" s="71" t="str">
        <f t="shared" si="268"/>
        <v/>
      </c>
      <c r="AI411" s="71" t="str">
        <f t="shared" si="269"/>
        <v/>
      </c>
      <c r="AJ411" s="71" t="str">
        <f t="shared" si="270"/>
        <v/>
      </c>
      <c r="AK411" s="71" t="str">
        <f t="shared" si="271"/>
        <v/>
      </c>
      <c r="AL411" s="71" t="str">
        <f t="shared" si="272"/>
        <v/>
      </c>
      <c r="AM411" s="78" t="str">
        <f t="shared" si="273"/>
        <v/>
      </c>
      <c r="AN411" s="75" t="str">
        <f t="shared" si="274"/>
        <v/>
      </c>
      <c r="AO411" s="71" t="str">
        <f t="shared" si="275"/>
        <v/>
      </c>
      <c r="AP411" s="71" t="str">
        <f t="shared" si="276"/>
        <v/>
      </c>
      <c r="AQ411" s="71" t="str">
        <f t="shared" si="277"/>
        <v/>
      </c>
      <c r="AR411" s="71" t="str">
        <f t="shared" si="278"/>
        <v/>
      </c>
      <c r="AS411" s="71" t="str">
        <f t="shared" si="279"/>
        <v/>
      </c>
      <c r="AT411" s="71" t="str">
        <f t="shared" si="280"/>
        <v/>
      </c>
      <c r="AU411" s="76" t="str">
        <f t="shared" si="281"/>
        <v/>
      </c>
      <c r="BF411" s="141">
        <v>91050</v>
      </c>
      <c r="BG411" s="142" t="s">
        <v>4577</v>
      </c>
      <c r="BH411" s="141" t="s">
        <v>478</v>
      </c>
      <c r="BI411" s="141" t="s">
        <v>176</v>
      </c>
      <c r="BJ411" s="141" t="s">
        <v>1588</v>
      </c>
      <c r="BK411" s="141" t="s">
        <v>4578</v>
      </c>
      <c r="BL411" s="141" t="s">
        <v>4579</v>
      </c>
      <c r="BM411" s="141">
        <v>48.697499999999998</v>
      </c>
      <c r="BN411" s="141">
        <v>-72.6614</v>
      </c>
      <c r="BO411" s="141">
        <v>1967</v>
      </c>
      <c r="BP411" s="143" t="s">
        <v>24313</v>
      </c>
      <c r="BQ411" s="143" t="s">
        <v>17560</v>
      </c>
    </row>
    <row r="412" spans="1:69" ht="38.25" customHeight="1" x14ac:dyDescent="0.25">
      <c r="A412" s="1" t="str">
        <f t="shared" si="282"/>
        <v/>
      </c>
      <c r="B412" s="32" t="str">
        <f t="shared" si="283"/>
        <v/>
      </c>
      <c r="C412" s="25" t="str">
        <f t="shared" si="284"/>
        <v/>
      </c>
      <c r="D412" s="25" t="str">
        <f t="shared" si="285"/>
        <v/>
      </c>
      <c r="E412" s="25" t="str">
        <f t="shared" si="286"/>
        <v/>
      </c>
      <c r="F412" s="25" t="str">
        <f t="shared" si="287"/>
        <v/>
      </c>
      <c r="G412" s="108" t="str">
        <f t="shared" si="288"/>
        <v/>
      </c>
      <c r="H412" s="108" t="str">
        <f t="shared" si="289"/>
        <v/>
      </c>
      <c r="I412" s="112" t="str">
        <f t="shared" si="290"/>
        <v/>
      </c>
      <c r="J412" s="112"/>
      <c r="K412" s="112"/>
      <c r="L412" s="113"/>
      <c r="M412" s="113"/>
      <c r="N412" s="224" t="str">
        <f t="shared" si="291"/>
        <v/>
      </c>
      <c r="O412" s="225" t="str">
        <f t="shared" si="292"/>
        <v/>
      </c>
      <c r="Q412" s="6">
        <v>410</v>
      </c>
      <c r="R412" s="47" t="str">
        <f t="shared" si="255"/>
        <v>-410</v>
      </c>
      <c r="S412" s="6"/>
      <c r="T412" s="48" t="str">
        <f t="shared" si="256"/>
        <v/>
      </c>
      <c r="U412" s="49" t="str">
        <f t="shared" si="257"/>
        <v/>
      </c>
      <c r="W412" s="51"/>
      <c r="X412" s="75" t="str">
        <f t="shared" si="258"/>
        <v/>
      </c>
      <c r="Y412" s="71" t="str">
        <f t="shared" si="259"/>
        <v/>
      </c>
      <c r="Z412" s="71" t="str">
        <f t="shared" si="260"/>
        <v/>
      </c>
      <c r="AA412" s="71" t="str">
        <f t="shared" si="261"/>
        <v/>
      </c>
      <c r="AB412" s="71" t="str">
        <f t="shared" si="262"/>
        <v/>
      </c>
      <c r="AC412" s="71" t="str">
        <f t="shared" si="263"/>
        <v/>
      </c>
      <c r="AD412" s="71" t="str">
        <f t="shared" si="264"/>
        <v/>
      </c>
      <c r="AE412" s="78" t="str">
        <f t="shared" si="265"/>
        <v/>
      </c>
      <c r="AF412" s="75" t="str">
        <f t="shared" si="266"/>
        <v/>
      </c>
      <c r="AG412" s="71" t="str">
        <f t="shared" si="267"/>
        <v/>
      </c>
      <c r="AH412" s="71" t="str">
        <f t="shared" si="268"/>
        <v/>
      </c>
      <c r="AI412" s="71" t="str">
        <f t="shared" si="269"/>
        <v/>
      </c>
      <c r="AJ412" s="71" t="str">
        <f t="shared" si="270"/>
        <v/>
      </c>
      <c r="AK412" s="71" t="str">
        <f t="shared" si="271"/>
        <v/>
      </c>
      <c r="AL412" s="71" t="str">
        <f t="shared" si="272"/>
        <v/>
      </c>
      <c r="AM412" s="78" t="str">
        <f t="shared" si="273"/>
        <v/>
      </c>
      <c r="AN412" s="75" t="str">
        <f t="shared" si="274"/>
        <v/>
      </c>
      <c r="AO412" s="71" t="str">
        <f t="shared" si="275"/>
        <v/>
      </c>
      <c r="AP412" s="71" t="str">
        <f t="shared" si="276"/>
        <v/>
      </c>
      <c r="AQ412" s="71" t="str">
        <f t="shared" si="277"/>
        <v/>
      </c>
      <c r="AR412" s="71" t="str">
        <f t="shared" si="278"/>
        <v/>
      </c>
      <c r="AS412" s="71" t="str">
        <f t="shared" si="279"/>
        <v/>
      </c>
      <c r="AT412" s="71" t="str">
        <f t="shared" si="280"/>
        <v/>
      </c>
      <c r="AU412" s="76" t="str">
        <f t="shared" si="281"/>
        <v/>
      </c>
      <c r="BF412" s="141">
        <v>91050</v>
      </c>
      <c r="BG412" s="142" t="s">
        <v>4580</v>
      </c>
      <c r="BH412" s="141" t="s">
        <v>180</v>
      </c>
      <c r="BI412" s="141" t="s">
        <v>178</v>
      </c>
      <c r="BJ412" s="141" t="s">
        <v>4581</v>
      </c>
      <c r="BK412" s="141" t="s">
        <v>4582</v>
      </c>
      <c r="BL412" s="141" t="s">
        <v>4583</v>
      </c>
      <c r="BM412" s="141">
        <v>48.717950000000002</v>
      </c>
      <c r="BN412" s="141">
        <v>-72.638940000000005</v>
      </c>
      <c r="BO412" s="141">
        <v>2000</v>
      </c>
      <c r="BP412" s="143"/>
      <c r="BQ412" s="143" t="s">
        <v>17560</v>
      </c>
    </row>
    <row r="413" spans="1:69" ht="38.25" customHeight="1" x14ac:dyDescent="0.25">
      <c r="A413" s="1" t="str">
        <f t="shared" si="282"/>
        <v/>
      </c>
      <c r="B413" s="32" t="str">
        <f t="shared" si="283"/>
        <v/>
      </c>
      <c r="C413" s="25" t="str">
        <f t="shared" si="284"/>
        <v/>
      </c>
      <c r="D413" s="25" t="str">
        <f t="shared" si="285"/>
        <v/>
      </c>
      <c r="E413" s="25" t="str">
        <f t="shared" si="286"/>
        <v/>
      </c>
      <c r="F413" s="25" t="str">
        <f t="shared" si="287"/>
        <v/>
      </c>
      <c r="G413" s="108" t="str">
        <f t="shared" si="288"/>
        <v/>
      </c>
      <c r="H413" s="108" t="str">
        <f t="shared" si="289"/>
        <v/>
      </c>
      <c r="I413" s="112" t="str">
        <f t="shared" si="290"/>
        <v/>
      </c>
      <c r="J413" s="112"/>
      <c r="K413" s="112"/>
      <c r="L413" s="113"/>
      <c r="M413" s="113"/>
      <c r="N413" s="224" t="str">
        <f t="shared" si="291"/>
        <v/>
      </c>
      <c r="O413" s="225" t="str">
        <f t="shared" si="292"/>
        <v/>
      </c>
      <c r="Q413" s="6">
        <v>411</v>
      </c>
      <c r="R413" s="47" t="str">
        <f t="shared" si="255"/>
        <v>-411</v>
      </c>
      <c r="S413" s="6"/>
      <c r="T413" s="48" t="str">
        <f t="shared" si="256"/>
        <v/>
      </c>
      <c r="U413" s="49" t="str">
        <f t="shared" si="257"/>
        <v/>
      </c>
      <c r="W413" s="51"/>
      <c r="X413" s="75" t="str">
        <f t="shared" si="258"/>
        <v/>
      </c>
      <c r="Y413" s="71" t="str">
        <f t="shared" si="259"/>
        <v/>
      </c>
      <c r="Z413" s="71" t="str">
        <f t="shared" si="260"/>
        <v/>
      </c>
      <c r="AA413" s="71" t="str">
        <f t="shared" si="261"/>
        <v/>
      </c>
      <c r="AB413" s="71" t="str">
        <f t="shared" si="262"/>
        <v/>
      </c>
      <c r="AC413" s="71" t="str">
        <f t="shared" si="263"/>
        <v/>
      </c>
      <c r="AD413" s="71" t="str">
        <f t="shared" si="264"/>
        <v/>
      </c>
      <c r="AE413" s="78" t="str">
        <f t="shared" si="265"/>
        <v/>
      </c>
      <c r="AF413" s="75" t="str">
        <f t="shared" si="266"/>
        <v/>
      </c>
      <c r="AG413" s="71" t="str">
        <f t="shared" si="267"/>
        <v/>
      </c>
      <c r="AH413" s="71" t="str">
        <f t="shared" si="268"/>
        <v/>
      </c>
      <c r="AI413" s="71" t="str">
        <f t="shared" si="269"/>
        <v/>
      </c>
      <c r="AJ413" s="71" t="str">
        <f t="shared" si="270"/>
        <v/>
      </c>
      <c r="AK413" s="71" t="str">
        <f t="shared" si="271"/>
        <v/>
      </c>
      <c r="AL413" s="71" t="str">
        <f t="shared" si="272"/>
        <v/>
      </c>
      <c r="AM413" s="78" t="str">
        <f t="shared" si="273"/>
        <v/>
      </c>
      <c r="AN413" s="75" t="str">
        <f t="shared" si="274"/>
        <v/>
      </c>
      <c r="AO413" s="71" t="str">
        <f t="shared" si="275"/>
        <v/>
      </c>
      <c r="AP413" s="71" t="str">
        <f t="shared" si="276"/>
        <v/>
      </c>
      <c r="AQ413" s="71" t="str">
        <f t="shared" si="277"/>
        <v/>
      </c>
      <c r="AR413" s="71" t="str">
        <f t="shared" si="278"/>
        <v/>
      </c>
      <c r="AS413" s="71" t="str">
        <f t="shared" si="279"/>
        <v/>
      </c>
      <c r="AT413" s="71" t="str">
        <f t="shared" si="280"/>
        <v/>
      </c>
      <c r="AU413" s="76" t="str">
        <f t="shared" si="281"/>
        <v/>
      </c>
      <c r="BF413" s="141">
        <v>92030</v>
      </c>
      <c r="BG413" s="142" t="s">
        <v>4544</v>
      </c>
      <c r="BH413" s="141" t="s">
        <v>478</v>
      </c>
      <c r="BI413" s="141" t="s">
        <v>176</v>
      </c>
      <c r="BJ413" s="141"/>
      <c r="BK413" s="141" t="s">
        <v>4545</v>
      </c>
      <c r="BL413" s="141" t="s">
        <v>4542</v>
      </c>
      <c r="BM413" s="141">
        <v>48.8760488714518</v>
      </c>
      <c r="BN413" s="141">
        <v>-72.431440510631006</v>
      </c>
      <c r="BO413" s="141">
        <v>2005</v>
      </c>
      <c r="BP413" s="143" t="s">
        <v>24308</v>
      </c>
      <c r="BQ413" s="143" t="s">
        <v>17560</v>
      </c>
    </row>
    <row r="414" spans="1:69" ht="38.25" customHeight="1" x14ac:dyDescent="0.25">
      <c r="A414" s="1" t="str">
        <f t="shared" si="282"/>
        <v/>
      </c>
      <c r="B414" s="32" t="str">
        <f t="shared" si="283"/>
        <v/>
      </c>
      <c r="C414" s="25" t="str">
        <f t="shared" si="284"/>
        <v/>
      </c>
      <c r="D414" s="25" t="str">
        <f t="shared" si="285"/>
        <v/>
      </c>
      <c r="E414" s="25" t="str">
        <f t="shared" si="286"/>
        <v/>
      </c>
      <c r="F414" s="25" t="str">
        <f t="shared" si="287"/>
        <v/>
      </c>
      <c r="G414" s="108" t="str">
        <f t="shared" si="288"/>
        <v/>
      </c>
      <c r="H414" s="108" t="str">
        <f t="shared" si="289"/>
        <v/>
      </c>
      <c r="I414" s="112" t="str">
        <f t="shared" si="290"/>
        <v/>
      </c>
      <c r="J414" s="112"/>
      <c r="K414" s="112"/>
      <c r="L414" s="113"/>
      <c r="M414" s="113"/>
      <c r="N414" s="224" t="str">
        <f t="shared" si="291"/>
        <v/>
      </c>
      <c r="O414" s="225" t="str">
        <f t="shared" si="292"/>
        <v/>
      </c>
      <c r="Q414" s="6">
        <v>412</v>
      </c>
      <c r="R414" s="47" t="str">
        <f t="shared" si="255"/>
        <v>-412</v>
      </c>
      <c r="S414" s="6"/>
      <c r="T414" s="48" t="str">
        <f t="shared" si="256"/>
        <v/>
      </c>
      <c r="U414" s="49" t="str">
        <f t="shared" si="257"/>
        <v/>
      </c>
      <c r="W414" s="51"/>
      <c r="X414" s="75" t="str">
        <f t="shared" si="258"/>
        <v/>
      </c>
      <c r="Y414" s="71" t="str">
        <f t="shared" si="259"/>
        <v/>
      </c>
      <c r="Z414" s="71" t="str">
        <f t="shared" si="260"/>
        <v/>
      </c>
      <c r="AA414" s="71" t="str">
        <f t="shared" si="261"/>
        <v/>
      </c>
      <c r="AB414" s="71" t="str">
        <f t="shared" si="262"/>
        <v/>
      </c>
      <c r="AC414" s="71" t="str">
        <f t="shared" si="263"/>
        <v/>
      </c>
      <c r="AD414" s="71" t="str">
        <f t="shared" si="264"/>
        <v/>
      </c>
      <c r="AE414" s="78" t="str">
        <f t="shared" si="265"/>
        <v/>
      </c>
      <c r="AF414" s="75" t="str">
        <f t="shared" si="266"/>
        <v/>
      </c>
      <c r="AG414" s="71" t="str">
        <f t="shared" si="267"/>
        <v/>
      </c>
      <c r="AH414" s="71" t="str">
        <f t="shared" si="268"/>
        <v/>
      </c>
      <c r="AI414" s="71" t="str">
        <f t="shared" si="269"/>
        <v/>
      </c>
      <c r="AJ414" s="71" t="str">
        <f t="shared" si="270"/>
        <v/>
      </c>
      <c r="AK414" s="71" t="str">
        <f t="shared" si="271"/>
        <v/>
      </c>
      <c r="AL414" s="71" t="str">
        <f t="shared" si="272"/>
        <v/>
      </c>
      <c r="AM414" s="78" t="str">
        <f t="shared" si="273"/>
        <v/>
      </c>
      <c r="AN414" s="75" t="str">
        <f t="shared" si="274"/>
        <v/>
      </c>
      <c r="AO414" s="71" t="str">
        <f t="shared" si="275"/>
        <v/>
      </c>
      <c r="AP414" s="71" t="str">
        <f t="shared" si="276"/>
        <v/>
      </c>
      <c r="AQ414" s="71" t="str">
        <f t="shared" si="277"/>
        <v/>
      </c>
      <c r="AR414" s="71" t="str">
        <f t="shared" si="278"/>
        <v/>
      </c>
      <c r="AS414" s="71" t="str">
        <f t="shared" si="279"/>
        <v/>
      </c>
      <c r="AT414" s="71" t="str">
        <f t="shared" si="280"/>
        <v/>
      </c>
      <c r="AU414" s="76" t="str">
        <f t="shared" si="281"/>
        <v/>
      </c>
      <c r="BF414" s="141">
        <v>92030</v>
      </c>
      <c r="BG414" s="142" t="s">
        <v>4546</v>
      </c>
      <c r="BH414" s="141" t="s">
        <v>180</v>
      </c>
      <c r="BI414" s="141" t="s">
        <v>191</v>
      </c>
      <c r="BJ414" s="141" t="s">
        <v>4547</v>
      </c>
      <c r="BK414" s="141" t="s">
        <v>1207</v>
      </c>
      <c r="BL414" s="141" t="s">
        <v>1616</v>
      </c>
      <c r="BM414" s="141">
        <v>48.880980000000001</v>
      </c>
      <c r="BN414" s="141">
        <v>-72.435249999999996</v>
      </c>
      <c r="BO414" s="141">
        <v>1993</v>
      </c>
      <c r="BP414" s="143"/>
      <c r="BQ414" s="143" t="s">
        <v>17560</v>
      </c>
    </row>
    <row r="415" spans="1:69" ht="38.25" customHeight="1" x14ac:dyDescent="0.25">
      <c r="A415" s="1" t="str">
        <f t="shared" si="282"/>
        <v/>
      </c>
      <c r="B415" s="32" t="str">
        <f t="shared" si="283"/>
        <v/>
      </c>
      <c r="C415" s="25" t="str">
        <f t="shared" si="284"/>
        <v/>
      </c>
      <c r="D415" s="25" t="str">
        <f t="shared" si="285"/>
        <v/>
      </c>
      <c r="E415" s="25" t="str">
        <f t="shared" si="286"/>
        <v/>
      </c>
      <c r="F415" s="25" t="str">
        <f t="shared" si="287"/>
        <v/>
      </c>
      <c r="G415" s="108" t="str">
        <f t="shared" si="288"/>
        <v/>
      </c>
      <c r="H415" s="108" t="str">
        <f t="shared" si="289"/>
        <v/>
      </c>
      <c r="I415" s="112" t="str">
        <f t="shared" si="290"/>
        <v/>
      </c>
      <c r="J415" s="112"/>
      <c r="K415" s="112"/>
      <c r="L415" s="113"/>
      <c r="M415" s="113"/>
      <c r="N415" s="224" t="str">
        <f t="shared" si="291"/>
        <v/>
      </c>
      <c r="O415" s="225" t="str">
        <f t="shared" si="292"/>
        <v/>
      </c>
      <c r="Q415" s="6">
        <v>413</v>
      </c>
      <c r="R415" s="47" t="str">
        <f t="shared" si="255"/>
        <v>-413</v>
      </c>
      <c r="S415" s="6"/>
      <c r="T415" s="48" t="str">
        <f t="shared" si="256"/>
        <v/>
      </c>
      <c r="U415" s="49" t="str">
        <f t="shared" si="257"/>
        <v/>
      </c>
      <c r="W415" s="51"/>
      <c r="X415" s="75" t="str">
        <f t="shared" si="258"/>
        <v/>
      </c>
      <c r="Y415" s="71" t="str">
        <f t="shared" si="259"/>
        <v/>
      </c>
      <c r="Z415" s="71" t="str">
        <f t="shared" si="260"/>
        <v/>
      </c>
      <c r="AA415" s="71" t="str">
        <f t="shared" si="261"/>
        <v/>
      </c>
      <c r="AB415" s="71" t="str">
        <f t="shared" si="262"/>
        <v/>
      </c>
      <c r="AC415" s="71" t="str">
        <f t="shared" si="263"/>
        <v/>
      </c>
      <c r="AD415" s="71" t="str">
        <f t="shared" si="264"/>
        <v/>
      </c>
      <c r="AE415" s="78" t="str">
        <f t="shared" si="265"/>
        <v/>
      </c>
      <c r="AF415" s="75" t="str">
        <f t="shared" si="266"/>
        <v/>
      </c>
      <c r="AG415" s="71" t="str">
        <f t="shared" si="267"/>
        <v/>
      </c>
      <c r="AH415" s="71" t="str">
        <f t="shared" si="268"/>
        <v/>
      </c>
      <c r="AI415" s="71" t="str">
        <f t="shared" si="269"/>
        <v/>
      </c>
      <c r="AJ415" s="71" t="str">
        <f t="shared" si="270"/>
        <v/>
      </c>
      <c r="AK415" s="71" t="str">
        <f t="shared" si="271"/>
        <v/>
      </c>
      <c r="AL415" s="71" t="str">
        <f t="shared" si="272"/>
        <v/>
      </c>
      <c r="AM415" s="78" t="str">
        <f t="shared" si="273"/>
        <v/>
      </c>
      <c r="AN415" s="75" t="str">
        <f t="shared" si="274"/>
        <v/>
      </c>
      <c r="AO415" s="71" t="str">
        <f t="shared" si="275"/>
        <v/>
      </c>
      <c r="AP415" s="71" t="str">
        <f t="shared" si="276"/>
        <v/>
      </c>
      <c r="AQ415" s="71" t="str">
        <f t="shared" si="277"/>
        <v/>
      </c>
      <c r="AR415" s="71" t="str">
        <f t="shared" si="278"/>
        <v/>
      </c>
      <c r="AS415" s="71" t="str">
        <f t="shared" si="279"/>
        <v/>
      </c>
      <c r="AT415" s="71" t="str">
        <f t="shared" si="280"/>
        <v/>
      </c>
      <c r="AU415" s="76" t="str">
        <f t="shared" si="281"/>
        <v/>
      </c>
      <c r="BF415" s="141">
        <v>92030</v>
      </c>
      <c r="BG415" s="142" t="s">
        <v>4548</v>
      </c>
      <c r="BH415" s="141" t="s">
        <v>180</v>
      </c>
      <c r="BI415" s="141" t="s">
        <v>191</v>
      </c>
      <c r="BJ415" s="141" t="s">
        <v>1562</v>
      </c>
      <c r="BK415" s="141" t="s">
        <v>4549</v>
      </c>
      <c r="BL415" s="141" t="s">
        <v>4550</v>
      </c>
      <c r="BM415" s="141">
        <v>48.879390000000001</v>
      </c>
      <c r="BN415" s="141">
        <v>-72.448400000000007</v>
      </c>
      <c r="BO415" s="141">
        <v>1993</v>
      </c>
      <c r="BP415" s="143"/>
      <c r="BQ415" s="143" t="s">
        <v>17560</v>
      </c>
    </row>
    <row r="416" spans="1:69" ht="38.25" customHeight="1" x14ac:dyDescent="0.25">
      <c r="A416" s="1" t="str">
        <f t="shared" si="282"/>
        <v/>
      </c>
      <c r="B416" s="32" t="str">
        <f t="shared" si="283"/>
        <v/>
      </c>
      <c r="C416" s="25" t="str">
        <f t="shared" si="284"/>
        <v/>
      </c>
      <c r="D416" s="25" t="str">
        <f t="shared" si="285"/>
        <v/>
      </c>
      <c r="E416" s="25" t="str">
        <f t="shared" si="286"/>
        <v/>
      </c>
      <c r="F416" s="25" t="str">
        <f t="shared" si="287"/>
        <v/>
      </c>
      <c r="G416" s="108" t="str">
        <f t="shared" si="288"/>
        <v/>
      </c>
      <c r="H416" s="108" t="str">
        <f t="shared" si="289"/>
        <v/>
      </c>
      <c r="I416" s="112" t="str">
        <f t="shared" si="290"/>
        <v/>
      </c>
      <c r="J416" s="112"/>
      <c r="K416" s="112"/>
      <c r="L416" s="113"/>
      <c r="M416" s="113"/>
      <c r="N416" s="224" t="str">
        <f t="shared" si="291"/>
        <v/>
      </c>
      <c r="O416" s="225" t="str">
        <f t="shared" si="292"/>
        <v/>
      </c>
      <c r="Q416" s="6">
        <v>414</v>
      </c>
      <c r="R416" s="47" t="str">
        <f t="shared" si="255"/>
        <v>-414</v>
      </c>
      <c r="S416" s="6"/>
      <c r="T416" s="48" t="str">
        <f t="shared" si="256"/>
        <v/>
      </c>
      <c r="U416" s="49" t="str">
        <f t="shared" si="257"/>
        <v/>
      </c>
      <c r="W416" s="51"/>
      <c r="X416" s="75" t="str">
        <f t="shared" si="258"/>
        <v/>
      </c>
      <c r="Y416" s="71" t="str">
        <f t="shared" si="259"/>
        <v/>
      </c>
      <c r="Z416" s="71" t="str">
        <f t="shared" si="260"/>
        <v/>
      </c>
      <c r="AA416" s="71" t="str">
        <f t="shared" si="261"/>
        <v/>
      </c>
      <c r="AB416" s="71" t="str">
        <f t="shared" si="262"/>
        <v/>
      </c>
      <c r="AC416" s="71" t="str">
        <f t="shared" si="263"/>
        <v/>
      </c>
      <c r="AD416" s="71" t="str">
        <f t="shared" si="264"/>
        <v/>
      </c>
      <c r="AE416" s="78" t="str">
        <f t="shared" si="265"/>
        <v/>
      </c>
      <c r="AF416" s="75" t="str">
        <f t="shared" si="266"/>
        <v/>
      </c>
      <c r="AG416" s="71" t="str">
        <f t="shared" si="267"/>
        <v/>
      </c>
      <c r="AH416" s="71" t="str">
        <f t="shared" si="268"/>
        <v/>
      </c>
      <c r="AI416" s="71" t="str">
        <f t="shared" si="269"/>
        <v/>
      </c>
      <c r="AJ416" s="71" t="str">
        <f t="shared" si="270"/>
        <v/>
      </c>
      <c r="AK416" s="71" t="str">
        <f t="shared" si="271"/>
        <v/>
      </c>
      <c r="AL416" s="71" t="str">
        <f t="shared" si="272"/>
        <v/>
      </c>
      <c r="AM416" s="78" t="str">
        <f t="shared" si="273"/>
        <v/>
      </c>
      <c r="AN416" s="75" t="str">
        <f t="shared" si="274"/>
        <v/>
      </c>
      <c r="AO416" s="71" t="str">
        <f t="shared" si="275"/>
        <v/>
      </c>
      <c r="AP416" s="71" t="str">
        <f t="shared" si="276"/>
        <v/>
      </c>
      <c r="AQ416" s="71" t="str">
        <f t="shared" si="277"/>
        <v/>
      </c>
      <c r="AR416" s="71" t="str">
        <f t="shared" si="278"/>
        <v/>
      </c>
      <c r="AS416" s="71" t="str">
        <f t="shared" si="279"/>
        <v/>
      </c>
      <c r="AT416" s="71" t="str">
        <f t="shared" si="280"/>
        <v/>
      </c>
      <c r="AU416" s="76" t="str">
        <f t="shared" si="281"/>
        <v/>
      </c>
      <c r="BF416" s="141">
        <v>92050</v>
      </c>
      <c r="BG416" s="142" t="s">
        <v>4584</v>
      </c>
      <c r="BH416" s="141" t="s">
        <v>180</v>
      </c>
      <c r="BI416" s="141" t="s">
        <v>178</v>
      </c>
      <c r="BJ416" s="141"/>
      <c r="BK416" s="141" t="s">
        <v>4585</v>
      </c>
      <c r="BL416" s="141" t="s">
        <v>1616</v>
      </c>
      <c r="BM416" s="141">
        <v>48.899239999999999</v>
      </c>
      <c r="BN416" s="141">
        <v>-72.544420000000002</v>
      </c>
      <c r="BO416" s="141">
        <v>1970</v>
      </c>
      <c r="BP416" s="143" t="s">
        <v>27661</v>
      </c>
      <c r="BQ416" s="143" t="s">
        <v>17560</v>
      </c>
    </row>
    <row r="417" spans="1:69" ht="38.25" customHeight="1" x14ac:dyDescent="0.25">
      <c r="A417" s="1" t="str">
        <f t="shared" si="282"/>
        <v/>
      </c>
      <c r="B417" s="32" t="str">
        <f t="shared" si="283"/>
        <v/>
      </c>
      <c r="C417" s="25" t="str">
        <f t="shared" si="284"/>
        <v/>
      </c>
      <c r="D417" s="25" t="str">
        <f t="shared" si="285"/>
        <v/>
      </c>
      <c r="E417" s="25" t="str">
        <f t="shared" si="286"/>
        <v/>
      </c>
      <c r="F417" s="25" t="str">
        <f t="shared" si="287"/>
        <v/>
      </c>
      <c r="G417" s="108" t="str">
        <f t="shared" si="288"/>
        <v/>
      </c>
      <c r="H417" s="108" t="str">
        <f t="shared" si="289"/>
        <v/>
      </c>
      <c r="I417" s="112" t="str">
        <f t="shared" si="290"/>
        <v/>
      </c>
      <c r="J417" s="112"/>
      <c r="K417" s="112"/>
      <c r="L417" s="113"/>
      <c r="M417" s="113"/>
      <c r="N417" s="224" t="str">
        <f t="shared" si="291"/>
        <v/>
      </c>
      <c r="O417" s="225" t="str">
        <f t="shared" si="292"/>
        <v/>
      </c>
      <c r="Q417" s="6">
        <v>415</v>
      </c>
      <c r="R417" s="47" t="str">
        <f t="shared" si="255"/>
        <v>-415</v>
      </c>
      <c r="S417" s="6"/>
      <c r="T417" s="48" t="str">
        <f t="shared" si="256"/>
        <v/>
      </c>
      <c r="U417" s="49" t="str">
        <f t="shared" si="257"/>
        <v/>
      </c>
      <c r="W417" s="51"/>
      <c r="X417" s="75" t="str">
        <f t="shared" si="258"/>
        <v/>
      </c>
      <c r="Y417" s="71" t="str">
        <f t="shared" si="259"/>
        <v/>
      </c>
      <c r="Z417" s="71" t="str">
        <f t="shared" si="260"/>
        <v/>
      </c>
      <c r="AA417" s="71" t="str">
        <f t="shared" si="261"/>
        <v/>
      </c>
      <c r="AB417" s="71" t="str">
        <f t="shared" si="262"/>
        <v/>
      </c>
      <c r="AC417" s="71" t="str">
        <f t="shared" si="263"/>
        <v/>
      </c>
      <c r="AD417" s="71" t="str">
        <f t="shared" si="264"/>
        <v/>
      </c>
      <c r="AE417" s="78" t="str">
        <f t="shared" si="265"/>
        <v/>
      </c>
      <c r="AF417" s="75" t="str">
        <f t="shared" si="266"/>
        <v/>
      </c>
      <c r="AG417" s="71" t="str">
        <f t="shared" si="267"/>
        <v/>
      </c>
      <c r="AH417" s="71" t="str">
        <f t="shared" si="268"/>
        <v/>
      </c>
      <c r="AI417" s="71" t="str">
        <f t="shared" si="269"/>
        <v/>
      </c>
      <c r="AJ417" s="71" t="str">
        <f t="shared" si="270"/>
        <v/>
      </c>
      <c r="AK417" s="71" t="str">
        <f t="shared" si="271"/>
        <v/>
      </c>
      <c r="AL417" s="71" t="str">
        <f t="shared" si="272"/>
        <v/>
      </c>
      <c r="AM417" s="78" t="str">
        <f t="shared" si="273"/>
        <v/>
      </c>
      <c r="AN417" s="75" t="str">
        <f t="shared" si="274"/>
        <v/>
      </c>
      <c r="AO417" s="71" t="str">
        <f t="shared" si="275"/>
        <v/>
      </c>
      <c r="AP417" s="71" t="str">
        <f t="shared" si="276"/>
        <v/>
      </c>
      <c r="AQ417" s="71" t="str">
        <f t="shared" si="277"/>
        <v/>
      </c>
      <c r="AR417" s="71" t="str">
        <f t="shared" si="278"/>
        <v/>
      </c>
      <c r="AS417" s="71" t="str">
        <f t="shared" si="279"/>
        <v/>
      </c>
      <c r="AT417" s="71" t="str">
        <f t="shared" si="280"/>
        <v/>
      </c>
      <c r="AU417" s="76" t="str">
        <f t="shared" si="281"/>
        <v/>
      </c>
      <c r="BF417" s="141">
        <v>92060</v>
      </c>
      <c r="BG417" s="142" t="s">
        <v>4600</v>
      </c>
      <c r="BH417" s="141" t="s">
        <v>478</v>
      </c>
      <c r="BI417" s="141" t="s">
        <v>177</v>
      </c>
      <c r="BJ417" s="141"/>
      <c r="BK417" s="141" t="s">
        <v>1708</v>
      </c>
      <c r="BL417" s="141" t="s">
        <v>1616</v>
      </c>
      <c r="BM417" s="141">
        <v>49.074300000000001</v>
      </c>
      <c r="BN417" s="141">
        <v>-72.355339999999998</v>
      </c>
      <c r="BO417" s="141">
        <v>1980</v>
      </c>
      <c r="BP417" s="143" t="s">
        <v>24318</v>
      </c>
      <c r="BQ417" s="143" t="s">
        <v>26794</v>
      </c>
    </row>
    <row r="418" spans="1:69" ht="38.25" customHeight="1" x14ac:dyDescent="0.25">
      <c r="A418" s="1" t="str">
        <f t="shared" si="282"/>
        <v/>
      </c>
      <c r="B418" s="32" t="str">
        <f t="shared" si="283"/>
        <v/>
      </c>
      <c r="C418" s="25" t="str">
        <f t="shared" si="284"/>
        <v/>
      </c>
      <c r="D418" s="25" t="str">
        <f t="shared" si="285"/>
        <v/>
      </c>
      <c r="E418" s="25" t="str">
        <f t="shared" si="286"/>
        <v/>
      </c>
      <c r="F418" s="25" t="str">
        <f t="shared" si="287"/>
        <v/>
      </c>
      <c r="G418" s="108" t="str">
        <f t="shared" si="288"/>
        <v/>
      </c>
      <c r="H418" s="108" t="str">
        <f t="shared" si="289"/>
        <v/>
      </c>
      <c r="I418" s="112" t="str">
        <f t="shared" si="290"/>
        <v/>
      </c>
      <c r="J418" s="112"/>
      <c r="K418" s="112"/>
      <c r="L418" s="113"/>
      <c r="M418" s="113"/>
      <c r="N418" s="224" t="str">
        <f t="shared" si="291"/>
        <v/>
      </c>
      <c r="O418" s="225" t="str">
        <f t="shared" si="292"/>
        <v/>
      </c>
      <c r="Q418" s="6">
        <v>416</v>
      </c>
      <c r="R418" s="47" t="str">
        <f t="shared" si="255"/>
        <v>-416</v>
      </c>
      <c r="S418" s="6"/>
      <c r="T418" s="48" t="str">
        <f t="shared" si="256"/>
        <v/>
      </c>
      <c r="U418" s="49" t="str">
        <f t="shared" si="257"/>
        <v/>
      </c>
      <c r="W418" s="51"/>
      <c r="X418" s="75" t="str">
        <f t="shared" si="258"/>
        <v/>
      </c>
      <c r="Y418" s="71" t="str">
        <f t="shared" si="259"/>
        <v/>
      </c>
      <c r="Z418" s="71" t="str">
        <f t="shared" si="260"/>
        <v/>
      </c>
      <c r="AA418" s="71" t="str">
        <f t="shared" si="261"/>
        <v/>
      </c>
      <c r="AB418" s="71" t="str">
        <f t="shared" si="262"/>
        <v/>
      </c>
      <c r="AC418" s="71" t="str">
        <f t="shared" si="263"/>
        <v/>
      </c>
      <c r="AD418" s="71" t="str">
        <f t="shared" si="264"/>
        <v/>
      </c>
      <c r="AE418" s="78" t="str">
        <f t="shared" si="265"/>
        <v/>
      </c>
      <c r="AF418" s="75" t="str">
        <f t="shared" si="266"/>
        <v/>
      </c>
      <c r="AG418" s="71" t="str">
        <f t="shared" si="267"/>
        <v/>
      </c>
      <c r="AH418" s="71" t="str">
        <f t="shared" si="268"/>
        <v/>
      </c>
      <c r="AI418" s="71" t="str">
        <f t="shared" si="269"/>
        <v/>
      </c>
      <c r="AJ418" s="71" t="str">
        <f t="shared" si="270"/>
        <v/>
      </c>
      <c r="AK418" s="71" t="str">
        <f t="shared" si="271"/>
        <v/>
      </c>
      <c r="AL418" s="71" t="str">
        <f t="shared" si="272"/>
        <v/>
      </c>
      <c r="AM418" s="78" t="str">
        <f t="shared" si="273"/>
        <v/>
      </c>
      <c r="AN418" s="75" t="str">
        <f t="shared" si="274"/>
        <v/>
      </c>
      <c r="AO418" s="71" t="str">
        <f t="shared" si="275"/>
        <v/>
      </c>
      <c r="AP418" s="71" t="str">
        <f t="shared" si="276"/>
        <v/>
      </c>
      <c r="AQ418" s="71" t="str">
        <f t="shared" si="277"/>
        <v/>
      </c>
      <c r="AR418" s="71" t="str">
        <f t="shared" si="278"/>
        <v/>
      </c>
      <c r="AS418" s="71" t="str">
        <f t="shared" si="279"/>
        <v/>
      </c>
      <c r="AT418" s="71" t="str">
        <f t="shared" si="280"/>
        <v/>
      </c>
      <c r="AU418" s="76" t="str">
        <f t="shared" si="281"/>
        <v/>
      </c>
      <c r="BF418" s="141">
        <v>92060</v>
      </c>
      <c r="BG418" s="142" t="s">
        <v>4601</v>
      </c>
      <c r="BH418" s="141" t="s">
        <v>478</v>
      </c>
      <c r="BI418" s="141" t="s">
        <v>176</v>
      </c>
      <c r="BJ418" s="141"/>
      <c r="BK418" s="141" t="s">
        <v>1708</v>
      </c>
      <c r="BL418" s="141" t="s">
        <v>1616</v>
      </c>
      <c r="BM418" s="141">
        <v>49.074300000000001</v>
      </c>
      <c r="BN418" s="141">
        <v>-72.355339999999998</v>
      </c>
      <c r="BO418" s="141">
        <v>2013</v>
      </c>
      <c r="BP418" s="143"/>
      <c r="BQ418" s="143" t="s">
        <v>26794</v>
      </c>
    </row>
    <row r="419" spans="1:69" ht="38.25" customHeight="1" x14ac:dyDescent="0.25">
      <c r="A419" s="1" t="str">
        <f t="shared" si="282"/>
        <v/>
      </c>
      <c r="B419" s="32" t="str">
        <f t="shared" si="283"/>
        <v/>
      </c>
      <c r="C419" s="25" t="str">
        <f t="shared" si="284"/>
        <v/>
      </c>
      <c r="D419" s="25" t="str">
        <f t="shared" si="285"/>
        <v/>
      </c>
      <c r="E419" s="25" t="str">
        <f t="shared" si="286"/>
        <v/>
      </c>
      <c r="F419" s="25" t="str">
        <f t="shared" si="287"/>
        <v/>
      </c>
      <c r="G419" s="108" t="str">
        <f t="shared" si="288"/>
        <v/>
      </c>
      <c r="H419" s="108" t="str">
        <f t="shared" si="289"/>
        <v/>
      </c>
      <c r="I419" s="112" t="str">
        <f t="shared" si="290"/>
        <v/>
      </c>
      <c r="J419" s="112"/>
      <c r="K419" s="112"/>
      <c r="L419" s="113"/>
      <c r="M419" s="113"/>
      <c r="N419" s="224" t="str">
        <f t="shared" si="291"/>
        <v/>
      </c>
      <c r="O419" s="225" t="str">
        <f t="shared" si="292"/>
        <v/>
      </c>
      <c r="Q419" s="6">
        <v>417</v>
      </c>
      <c r="R419" s="47" t="str">
        <f t="shared" si="255"/>
        <v>-417</v>
      </c>
      <c r="S419" s="6"/>
      <c r="T419" s="48" t="str">
        <f t="shared" si="256"/>
        <v/>
      </c>
      <c r="U419" s="49" t="str">
        <f t="shared" si="257"/>
        <v/>
      </c>
      <c r="W419" s="51"/>
      <c r="X419" s="75" t="str">
        <f t="shared" si="258"/>
        <v/>
      </c>
      <c r="Y419" s="71" t="str">
        <f t="shared" si="259"/>
        <v/>
      </c>
      <c r="Z419" s="71" t="str">
        <f t="shared" si="260"/>
        <v/>
      </c>
      <c r="AA419" s="71" t="str">
        <f t="shared" si="261"/>
        <v/>
      </c>
      <c r="AB419" s="71" t="str">
        <f t="shared" si="262"/>
        <v/>
      </c>
      <c r="AC419" s="71" t="str">
        <f t="shared" si="263"/>
        <v/>
      </c>
      <c r="AD419" s="71" t="str">
        <f t="shared" si="264"/>
        <v/>
      </c>
      <c r="AE419" s="78" t="str">
        <f t="shared" si="265"/>
        <v/>
      </c>
      <c r="AF419" s="75" t="str">
        <f t="shared" si="266"/>
        <v/>
      </c>
      <c r="AG419" s="71" t="str">
        <f t="shared" si="267"/>
        <v/>
      </c>
      <c r="AH419" s="71" t="str">
        <f t="shared" si="268"/>
        <v/>
      </c>
      <c r="AI419" s="71" t="str">
        <f t="shared" si="269"/>
        <v/>
      </c>
      <c r="AJ419" s="71" t="str">
        <f t="shared" si="270"/>
        <v/>
      </c>
      <c r="AK419" s="71" t="str">
        <f t="shared" si="271"/>
        <v/>
      </c>
      <c r="AL419" s="71" t="str">
        <f t="shared" si="272"/>
        <v/>
      </c>
      <c r="AM419" s="78" t="str">
        <f t="shared" si="273"/>
        <v/>
      </c>
      <c r="AN419" s="75" t="str">
        <f t="shared" si="274"/>
        <v/>
      </c>
      <c r="AO419" s="71" t="str">
        <f t="shared" si="275"/>
        <v/>
      </c>
      <c r="AP419" s="71" t="str">
        <f t="shared" si="276"/>
        <v/>
      </c>
      <c r="AQ419" s="71" t="str">
        <f t="shared" si="277"/>
        <v/>
      </c>
      <c r="AR419" s="71" t="str">
        <f t="shared" si="278"/>
        <v/>
      </c>
      <c r="AS419" s="71" t="str">
        <f t="shared" si="279"/>
        <v/>
      </c>
      <c r="AT419" s="71" t="str">
        <f t="shared" si="280"/>
        <v/>
      </c>
      <c r="AU419" s="76" t="str">
        <f t="shared" si="281"/>
        <v/>
      </c>
      <c r="BF419" s="141">
        <v>91050</v>
      </c>
      <c r="BG419" s="142" t="s">
        <v>4638</v>
      </c>
      <c r="BH419" s="141" t="s">
        <v>478</v>
      </c>
      <c r="BI419" s="141" t="s">
        <v>176</v>
      </c>
      <c r="BJ419" s="141" t="s">
        <v>4639</v>
      </c>
      <c r="BK419" s="141" t="s">
        <v>4640</v>
      </c>
      <c r="BL419" s="141" t="s">
        <v>4583</v>
      </c>
      <c r="BM419" s="141">
        <v>48.710560000000001</v>
      </c>
      <c r="BN419" s="141">
        <v>-72.652649999999994</v>
      </c>
      <c r="BO419" s="141">
        <v>1967</v>
      </c>
      <c r="BP419" s="143" t="s">
        <v>24325</v>
      </c>
      <c r="BQ419" s="143" t="s">
        <v>17560</v>
      </c>
    </row>
    <row r="420" spans="1:69" ht="38.25" customHeight="1" x14ac:dyDescent="0.25">
      <c r="A420" s="1" t="str">
        <f t="shared" si="282"/>
        <v/>
      </c>
      <c r="B420" s="32" t="str">
        <f t="shared" si="283"/>
        <v/>
      </c>
      <c r="C420" s="25" t="str">
        <f t="shared" si="284"/>
        <v/>
      </c>
      <c r="D420" s="25" t="str">
        <f t="shared" si="285"/>
        <v/>
      </c>
      <c r="E420" s="25" t="str">
        <f t="shared" si="286"/>
        <v/>
      </c>
      <c r="F420" s="25" t="str">
        <f t="shared" si="287"/>
        <v/>
      </c>
      <c r="G420" s="108" t="str">
        <f t="shared" si="288"/>
        <v/>
      </c>
      <c r="H420" s="108" t="str">
        <f t="shared" si="289"/>
        <v/>
      </c>
      <c r="I420" s="112" t="str">
        <f t="shared" si="290"/>
        <v/>
      </c>
      <c r="J420" s="112"/>
      <c r="K420" s="112"/>
      <c r="L420" s="113"/>
      <c r="M420" s="113"/>
      <c r="N420" s="224" t="str">
        <f t="shared" si="291"/>
        <v/>
      </c>
      <c r="O420" s="225" t="str">
        <f t="shared" si="292"/>
        <v/>
      </c>
      <c r="Q420" s="6">
        <v>418</v>
      </c>
      <c r="R420" s="47" t="str">
        <f t="shared" si="255"/>
        <v>-418</v>
      </c>
      <c r="S420" s="6"/>
      <c r="T420" s="48" t="str">
        <f t="shared" si="256"/>
        <v/>
      </c>
      <c r="U420" s="49" t="str">
        <f t="shared" si="257"/>
        <v/>
      </c>
      <c r="W420" s="51"/>
      <c r="X420" s="75" t="str">
        <f t="shared" si="258"/>
        <v/>
      </c>
      <c r="Y420" s="71" t="str">
        <f t="shared" si="259"/>
        <v/>
      </c>
      <c r="Z420" s="71" t="str">
        <f t="shared" si="260"/>
        <v/>
      </c>
      <c r="AA420" s="71" t="str">
        <f t="shared" si="261"/>
        <v/>
      </c>
      <c r="AB420" s="71" t="str">
        <f t="shared" si="262"/>
        <v/>
      </c>
      <c r="AC420" s="71" t="str">
        <f t="shared" si="263"/>
        <v/>
      </c>
      <c r="AD420" s="71" t="str">
        <f t="shared" si="264"/>
        <v/>
      </c>
      <c r="AE420" s="78" t="str">
        <f t="shared" si="265"/>
        <v/>
      </c>
      <c r="AF420" s="75" t="str">
        <f t="shared" si="266"/>
        <v/>
      </c>
      <c r="AG420" s="71" t="str">
        <f t="shared" si="267"/>
        <v/>
      </c>
      <c r="AH420" s="71" t="str">
        <f t="shared" si="268"/>
        <v/>
      </c>
      <c r="AI420" s="71" t="str">
        <f t="shared" si="269"/>
        <v/>
      </c>
      <c r="AJ420" s="71" t="str">
        <f t="shared" si="270"/>
        <v/>
      </c>
      <c r="AK420" s="71" t="str">
        <f t="shared" si="271"/>
        <v/>
      </c>
      <c r="AL420" s="71" t="str">
        <f t="shared" si="272"/>
        <v/>
      </c>
      <c r="AM420" s="78" t="str">
        <f t="shared" si="273"/>
        <v/>
      </c>
      <c r="AN420" s="75" t="str">
        <f t="shared" si="274"/>
        <v/>
      </c>
      <c r="AO420" s="71" t="str">
        <f t="shared" si="275"/>
        <v/>
      </c>
      <c r="AP420" s="71" t="str">
        <f t="shared" si="276"/>
        <v/>
      </c>
      <c r="AQ420" s="71" t="str">
        <f t="shared" si="277"/>
        <v/>
      </c>
      <c r="AR420" s="71" t="str">
        <f t="shared" si="278"/>
        <v/>
      </c>
      <c r="AS420" s="71" t="str">
        <f t="shared" si="279"/>
        <v/>
      </c>
      <c r="AT420" s="71" t="str">
        <f t="shared" si="280"/>
        <v/>
      </c>
      <c r="AU420" s="76" t="str">
        <f t="shared" si="281"/>
        <v/>
      </c>
      <c r="BF420" s="141">
        <v>91050</v>
      </c>
      <c r="BG420" s="142" t="s">
        <v>4641</v>
      </c>
      <c r="BH420" s="141" t="s">
        <v>180</v>
      </c>
      <c r="BI420" s="141" t="s">
        <v>191</v>
      </c>
      <c r="BJ420" s="141" t="s">
        <v>4642</v>
      </c>
      <c r="BK420" s="141" t="s">
        <v>4643</v>
      </c>
      <c r="BL420" s="141" t="s">
        <v>1578</v>
      </c>
      <c r="BM420" s="141">
        <v>48.718879999999999</v>
      </c>
      <c r="BN420" s="141">
        <v>-72.655429999999996</v>
      </c>
      <c r="BO420" s="141">
        <v>1978</v>
      </c>
      <c r="BP420" s="143"/>
      <c r="BQ420" s="143" t="s">
        <v>17560</v>
      </c>
    </row>
    <row r="421" spans="1:69" ht="38.25" customHeight="1" x14ac:dyDescent="0.25">
      <c r="A421" s="1" t="str">
        <f t="shared" si="282"/>
        <v/>
      </c>
      <c r="B421" s="32" t="str">
        <f t="shared" si="283"/>
        <v/>
      </c>
      <c r="C421" s="25" t="str">
        <f t="shared" si="284"/>
        <v/>
      </c>
      <c r="D421" s="25" t="str">
        <f t="shared" si="285"/>
        <v/>
      </c>
      <c r="E421" s="25" t="str">
        <f t="shared" si="286"/>
        <v/>
      </c>
      <c r="F421" s="25" t="str">
        <f t="shared" si="287"/>
        <v/>
      </c>
      <c r="G421" s="108" t="str">
        <f t="shared" si="288"/>
        <v/>
      </c>
      <c r="H421" s="108" t="str">
        <f t="shared" si="289"/>
        <v/>
      </c>
      <c r="I421" s="112" t="str">
        <f t="shared" si="290"/>
        <v/>
      </c>
      <c r="J421" s="112"/>
      <c r="K421" s="112"/>
      <c r="L421" s="113"/>
      <c r="M421" s="113"/>
      <c r="N421" s="224" t="str">
        <f t="shared" si="291"/>
        <v/>
      </c>
      <c r="O421" s="225" t="str">
        <f t="shared" si="292"/>
        <v/>
      </c>
      <c r="Q421" s="6">
        <v>419</v>
      </c>
      <c r="R421" s="47" t="str">
        <f t="shared" si="255"/>
        <v>-419</v>
      </c>
      <c r="S421" s="6"/>
      <c r="T421" s="48" t="str">
        <f t="shared" si="256"/>
        <v/>
      </c>
      <c r="U421" s="49" t="str">
        <f t="shared" si="257"/>
        <v/>
      </c>
      <c r="W421" s="51"/>
      <c r="X421" s="75" t="str">
        <f t="shared" si="258"/>
        <v/>
      </c>
      <c r="Y421" s="71" t="str">
        <f t="shared" si="259"/>
        <v/>
      </c>
      <c r="Z421" s="71" t="str">
        <f t="shared" si="260"/>
        <v/>
      </c>
      <c r="AA421" s="71" t="str">
        <f t="shared" si="261"/>
        <v/>
      </c>
      <c r="AB421" s="71" t="str">
        <f t="shared" si="262"/>
        <v/>
      </c>
      <c r="AC421" s="71" t="str">
        <f t="shared" si="263"/>
        <v/>
      </c>
      <c r="AD421" s="71" t="str">
        <f t="shared" si="264"/>
        <v/>
      </c>
      <c r="AE421" s="78" t="str">
        <f t="shared" si="265"/>
        <v/>
      </c>
      <c r="AF421" s="75" t="str">
        <f t="shared" si="266"/>
        <v/>
      </c>
      <c r="AG421" s="71" t="str">
        <f t="shared" si="267"/>
        <v/>
      </c>
      <c r="AH421" s="71" t="str">
        <f t="shared" si="268"/>
        <v/>
      </c>
      <c r="AI421" s="71" t="str">
        <f t="shared" si="269"/>
        <v/>
      </c>
      <c r="AJ421" s="71" t="str">
        <f t="shared" si="270"/>
        <v/>
      </c>
      <c r="AK421" s="71" t="str">
        <f t="shared" si="271"/>
        <v/>
      </c>
      <c r="AL421" s="71" t="str">
        <f t="shared" si="272"/>
        <v/>
      </c>
      <c r="AM421" s="78" t="str">
        <f t="shared" si="273"/>
        <v/>
      </c>
      <c r="AN421" s="75" t="str">
        <f t="shared" si="274"/>
        <v/>
      </c>
      <c r="AO421" s="71" t="str">
        <f t="shared" si="275"/>
        <v/>
      </c>
      <c r="AP421" s="71" t="str">
        <f t="shared" si="276"/>
        <v/>
      </c>
      <c r="AQ421" s="71" t="str">
        <f t="shared" si="277"/>
        <v/>
      </c>
      <c r="AR421" s="71" t="str">
        <f t="shared" si="278"/>
        <v/>
      </c>
      <c r="AS421" s="71" t="str">
        <f t="shared" si="279"/>
        <v/>
      </c>
      <c r="AT421" s="71" t="str">
        <f t="shared" si="280"/>
        <v/>
      </c>
      <c r="AU421" s="76" t="str">
        <f t="shared" si="281"/>
        <v/>
      </c>
      <c r="BF421" s="141">
        <v>91050</v>
      </c>
      <c r="BG421" s="142" t="s">
        <v>4644</v>
      </c>
      <c r="BH421" s="141" t="s">
        <v>478</v>
      </c>
      <c r="BI421" s="141" t="s">
        <v>177</v>
      </c>
      <c r="BJ421" s="141" t="s">
        <v>1807</v>
      </c>
      <c r="BK421" s="141" t="s">
        <v>4640</v>
      </c>
      <c r="BL421" s="141" t="s">
        <v>4583</v>
      </c>
      <c r="BM421" s="141">
        <v>48.710560000000001</v>
      </c>
      <c r="BN421" s="141">
        <v>-72.638940000000005</v>
      </c>
      <c r="BO421" s="141">
        <v>1978</v>
      </c>
      <c r="BP421" s="143" t="s">
        <v>24326</v>
      </c>
      <c r="BQ421" s="143" t="s">
        <v>17560</v>
      </c>
    </row>
    <row r="422" spans="1:69" ht="38.25" customHeight="1" x14ac:dyDescent="0.25">
      <c r="A422" s="1" t="str">
        <f t="shared" si="282"/>
        <v/>
      </c>
      <c r="B422" s="32" t="str">
        <f t="shared" si="283"/>
        <v/>
      </c>
      <c r="C422" s="25" t="str">
        <f t="shared" si="284"/>
        <v/>
      </c>
      <c r="D422" s="25" t="str">
        <f t="shared" si="285"/>
        <v/>
      </c>
      <c r="E422" s="25" t="str">
        <f t="shared" si="286"/>
        <v/>
      </c>
      <c r="F422" s="25" t="str">
        <f t="shared" si="287"/>
        <v/>
      </c>
      <c r="G422" s="108" t="str">
        <f t="shared" si="288"/>
        <v/>
      </c>
      <c r="H422" s="108" t="str">
        <f t="shared" si="289"/>
        <v/>
      </c>
      <c r="I422" s="112" t="str">
        <f t="shared" si="290"/>
        <v/>
      </c>
      <c r="J422" s="112"/>
      <c r="K422" s="112"/>
      <c r="L422" s="113"/>
      <c r="M422" s="113"/>
      <c r="N422" s="224" t="str">
        <f t="shared" si="291"/>
        <v/>
      </c>
      <c r="O422" s="225" t="str">
        <f t="shared" si="292"/>
        <v/>
      </c>
      <c r="Q422" s="6">
        <v>420</v>
      </c>
      <c r="R422" s="47" t="str">
        <f t="shared" si="255"/>
        <v>-420</v>
      </c>
      <c r="S422" s="6"/>
      <c r="T422" s="48" t="str">
        <f t="shared" si="256"/>
        <v/>
      </c>
      <c r="U422" s="49" t="str">
        <f t="shared" si="257"/>
        <v/>
      </c>
      <c r="W422" s="51"/>
      <c r="X422" s="75" t="str">
        <f t="shared" si="258"/>
        <v/>
      </c>
      <c r="Y422" s="71" t="str">
        <f t="shared" si="259"/>
        <v/>
      </c>
      <c r="Z422" s="71" t="str">
        <f t="shared" si="260"/>
        <v/>
      </c>
      <c r="AA422" s="71" t="str">
        <f t="shared" si="261"/>
        <v/>
      </c>
      <c r="AB422" s="71" t="str">
        <f t="shared" si="262"/>
        <v/>
      </c>
      <c r="AC422" s="71" t="str">
        <f t="shared" si="263"/>
        <v/>
      </c>
      <c r="AD422" s="71" t="str">
        <f t="shared" si="264"/>
        <v/>
      </c>
      <c r="AE422" s="78" t="str">
        <f t="shared" si="265"/>
        <v/>
      </c>
      <c r="AF422" s="75" t="str">
        <f t="shared" si="266"/>
        <v/>
      </c>
      <c r="AG422" s="71" t="str">
        <f t="shared" si="267"/>
        <v/>
      </c>
      <c r="AH422" s="71" t="str">
        <f t="shared" si="268"/>
        <v/>
      </c>
      <c r="AI422" s="71" t="str">
        <f t="shared" si="269"/>
        <v/>
      </c>
      <c r="AJ422" s="71" t="str">
        <f t="shared" si="270"/>
        <v/>
      </c>
      <c r="AK422" s="71" t="str">
        <f t="shared" si="271"/>
        <v/>
      </c>
      <c r="AL422" s="71" t="str">
        <f t="shared" si="272"/>
        <v/>
      </c>
      <c r="AM422" s="78" t="str">
        <f t="shared" si="273"/>
        <v/>
      </c>
      <c r="AN422" s="75" t="str">
        <f t="shared" si="274"/>
        <v/>
      </c>
      <c r="AO422" s="71" t="str">
        <f t="shared" si="275"/>
        <v/>
      </c>
      <c r="AP422" s="71" t="str">
        <f t="shared" si="276"/>
        <v/>
      </c>
      <c r="AQ422" s="71" t="str">
        <f t="shared" si="277"/>
        <v/>
      </c>
      <c r="AR422" s="71" t="str">
        <f t="shared" si="278"/>
        <v/>
      </c>
      <c r="AS422" s="71" t="str">
        <f t="shared" si="279"/>
        <v/>
      </c>
      <c r="AT422" s="71" t="str">
        <f t="shared" si="280"/>
        <v/>
      </c>
      <c r="AU422" s="76" t="str">
        <f t="shared" si="281"/>
        <v/>
      </c>
      <c r="BF422" s="141">
        <v>92040</v>
      </c>
      <c r="BG422" s="142" t="s">
        <v>4610</v>
      </c>
      <c r="BH422" s="141" t="s">
        <v>180</v>
      </c>
      <c r="BI422" s="141" t="s">
        <v>178</v>
      </c>
      <c r="BJ422" s="141" t="s">
        <v>4611</v>
      </c>
      <c r="BK422" s="141" t="s">
        <v>4612</v>
      </c>
      <c r="BL422" s="141" t="s">
        <v>4613</v>
      </c>
      <c r="BM422" s="141">
        <v>48.834220000000002</v>
      </c>
      <c r="BN422" s="141">
        <v>-72.510120000000001</v>
      </c>
      <c r="BO422" s="141">
        <v>2007</v>
      </c>
      <c r="BP422" s="143" t="s">
        <v>484</v>
      </c>
      <c r="BQ422" s="143" t="s">
        <v>17560</v>
      </c>
    </row>
    <row r="423" spans="1:69" ht="38.25" customHeight="1" x14ac:dyDescent="0.25">
      <c r="A423" s="1" t="str">
        <f t="shared" si="282"/>
        <v/>
      </c>
      <c r="B423" s="32" t="str">
        <f t="shared" si="283"/>
        <v/>
      </c>
      <c r="C423" s="25" t="str">
        <f t="shared" si="284"/>
        <v/>
      </c>
      <c r="D423" s="25" t="str">
        <f t="shared" si="285"/>
        <v/>
      </c>
      <c r="E423" s="25" t="str">
        <f t="shared" si="286"/>
        <v/>
      </c>
      <c r="F423" s="25" t="str">
        <f t="shared" si="287"/>
        <v/>
      </c>
      <c r="G423" s="108" t="str">
        <f t="shared" si="288"/>
        <v/>
      </c>
      <c r="H423" s="108" t="str">
        <f t="shared" si="289"/>
        <v/>
      </c>
      <c r="I423" s="112" t="str">
        <f t="shared" si="290"/>
        <v/>
      </c>
      <c r="J423" s="112"/>
      <c r="K423" s="112"/>
      <c r="L423" s="113"/>
      <c r="M423" s="113"/>
      <c r="N423" s="224" t="str">
        <f t="shared" si="291"/>
        <v/>
      </c>
      <c r="O423" s="225" t="str">
        <f t="shared" si="292"/>
        <v/>
      </c>
      <c r="Q423" s="6">
        <v>421</v>
      </c>
      <c r="R423" s="47" t="str">
        <f t="shared" si="255"/>
        <v>-421</v>
      </c>
      <c r="S423" s="6"/>
      <c r="T423" s="48" t="str">
        <f t="shared" si="256"/>
        <v/>
      </c>
      <c r="U423" s="49" t="str">
        <f t="shared" si="257"/>
        <v/>
      </c>
      <c r="W423" s="51"/>
      <c r="X423" s="75" t="str">
        <f t="shared" si="258"/>
        <v/>
      </c>
      <c r="Y423" s="71" t="str">
        <f t="shared" si="259"/>
        <v/>
      </c>
      <c r="Z423" s="71" t="str">
        <f t="shared" si="260"/>
        <v/>
      </c>
      <c r="AA423" s="71" t="str">
        <f t="shared" si="261"/>
        <v/>
      </c>
      <c r="AB423" s="71" t="str">
        <f t="shared" si="262"/>
        <v/>
      </c>
      <c r="AC423" s="71" t="str">
        <f t="shared" si="263"/>
        <v/>
      </c>
      <c r="AD423" s="71" t="str">
        <f t="shared" si="264"/>
        <v/>
      </c>
      <c r="AE423" s="78" t="str">
        <f t="shared" si="265"/>
        <v/>
      </c>
      <c r="AF423" s="75" t="str">
        <f t="shared" si="266"/>
        <v/>
      </c>
      <c r="AG423" s="71" t="str">
        <f t="shared" si="267"/>
        <v/>
      </c>
      <c r="AH423" s="71" t="str">
        <f t="shared" si="268"/>
        <v/>
      </c>
      <c r="AI423" s="71" t="str">
        <f t="shared" si="269"/>
        <v/>
      </c>
      <c r="AJ423" s="71" t="str">
        <f t="shared" si="270"/>
        <v/>
      </c>
      <c r="AK423" s="71" t="str">
        <f t="shared" si="271"/>
        <v/>
      </c>
      <c r="AL423" s="71" t="str">
        <f t="shared" si="272"/>
        <v/>
      </c>
      <c r="AM423" s="78" t="str">
        <f t="shared" si="273"/>
        <v/>
      </c>
      <c r="AN423" s="75" t="str">
        <f t="shared" si="274"/>
        <v/>
      </c>
      <c r="AO423" s="71" t="str">
        <f t="shared" si="275"/>
        <v/>
      </c>
      <c r="AP423" s="71" t="str">
        <f t="shared" si="276"/>
        <v/>
      </c>
      <c r="AQ423" s="71" t="str">
        <f t="shared" si="277"/>
        <v/>
      </c>
      <c r="AR423" s="71" t="str">
        <f t="shared" si="278"/>
        <v/>
      </c>
      <c r="AS423" s="71" t="str">
        <f t="shared" si="279"/>
        <v/>
      </c>
      <c r="AT423" s="71" t="str">
        <f t="shared" si="280"/>
        <v/>
      </c>
      <c r="AU423" s="76" t="str">
        <f t="shared" si="281"/>
        <v/>
      </c>
      <c r="BF423" s="141">
        <v>92040</v>
      </c>
      <c r="BG423" s="142" t="s">
        <v>4614</v>
      </c>
      <c r="BH423" s="141" t="s">
        <v>180</v>
      </c>
      <c r="BI423" s="141" t="s">
        <v>191</v>
      </c>
      <c r="BJ423" s="141" t="s">
        <v>4615</v>
      </c>
      <c r="BK423" s="141" t="s">
        <v>4612</v>
      </c>
      <c r="BL423" s="141" t="s">
        <v>4613</v>
      </c>
      <c r="BM423" s="141">
        <v>48.834220000000002</v>
      </c>
      <c r="BN423" s="141">
        <v>-72.510120000000001</v>
      </c>
      <c r="BO423" s="141">
        <v>1999</v>
      </c>
      <c r="BP423" s="143" t="s">
        <v>2222</v>
      </c>
      <c r="BQ423" s="143" t="s">
        <v>17560</v>
      </c>
    </row>
    <row r="424" spans="1:69" ht="38.25" customHeight="1" x14ac:dyDescent="0.25">
      <c r="A424" s="1" t="str">
        <f t="shared" si="282"/>
        <v/>
      </c>
      <c r="B424" s="32" t="str">
        <f t="shared" si="283"/>
        <v/>
      </c>
      <c r="C424" s="25" t="str">
        <f t="shared" si="284"/>
        <v/>
      </c>
      <c r="D424" s="25" t="str">
        <f t="shared" si="285"/>
        <v/>
      </c>
      <c r="E424" s="25" t="str">
        <f t="shared" si="286"/>
        <v/>
      </c>
      <c r="F424" s="25" t="str">
        <f t="shared" si="287"/>
        <v/>
      </c>
      <c r="G424" s="108" t="str">
        <f t="shared" si="288"/>
        <v/>
      </c>
      <c r="H424" s="108" t="str">
        <f t="shared" si="289"/>
        <v/>
      </c>
      <c r="I424" s="112" t="str">
        <f t="shared" si="290"/>
        <v/>
      </c>
      <c r="J424" s="112"/>
      <c r="K424" s="112"/>
      <c r="L424" s="113"/>
      <c r="M424" s="113"/>
      <c r="N424" s="224" t="str">
        <f t="shared" si="291"/>
        <v/>
      </c>
      <c r="O424" s="225" t="str">
        <f t="shared" si="292"/>
        <v/>
      </c>
      <c r="Q424" s="6">
        <v>422</v>
      </c>
      <c r="R424" s="47" t="str">
        <f t="shared" si="255"/>
        <v>-422</v>
      </c>
      <c r="S424" s="6"/>
      <c r="T424" s="48" t="str">
        <f t="shared" si="256"/>
        <v/>
      </c>
      <c r="U424" s="49" t="str">
        <f t="shared" si="257"/>
        <v/>
      </c>
      <c r="W424" s="51"/>
      <c r="X424" s="75" t="str">
        <f t="shared" si="258"/>
        <v/>
      </c>
      <c r="Y424" s="71" t="str">
        <f t="shared" si="259"/>
        <v/>
      </c>
      <c r="Z424" s="71" t="str">
        <f t="shared" si="260"/>
        <v/>
      </c>
      <c r="AA424" s="71" t="str">
        <f t="shared" si="261"/>
        <v/>
      </c>
      <c r="AB424" s="71" t="str">
        <f t="shared" si="262"/>
        <v/>
      </c>
      <c r="AC424" s="71" t="str">
        <f t="shared" si="263"/>
        <v/>
      </c>
      <c r="AD424" s="71" t="str">
        <f t="shared" si="264"/>
        <v/>
      </c>
      <c r="AE424" s="78" t="str">
        <f t="shared" si="265"/>
        <v/>
      </c>
      <c r="AF424" s="75" t="str">
        <f t="shared" si="266"/>
        <v/>
      </c>
      <c r="AG424" s="71" t="str">
        <f t="shared" si="267"/>
        <v/>
      </c>
      <c r="AH424" s="71" t="str">
        <f t="shared" si="268"/>
        <v/>
      </c>
      <c r="AI424" s="71" t="str">
        <f t="shared" si="269"/>
        <v/>
      </c>
      <c r="AJ424" s="71" t="str">
        <f t="shared" si="270"/>
        <v/>
      </c>
      <c r="AK424" s="71" t="str">
        <f t="shared" si="271"/>
        <v/>
      </c>
      <c r="AL424" s="71" t="str">
        <f t="shared" si="272"/>
        <v/>
      </c>
      <c r="AM424" s="78" t="str">
        <f t="shared" si="273"/>
        <v/>
      </c>
      <c r="AN424" s="75" t="str">
        <f t="shared" si="274"/>
        <v/>
      </c>
      <c r="AO424" s="71" t="str">
        <f t="shared" si="275"/>
        <v/>
      </c>
      <c r="AP424" s="71" t="str">
        <f t="shared" si="276"/>
        <v/>
      </c>
      <c r="AQ424" s="71" t="str">
        <f t="shared" si="277"/>
        <v/>
      </c>
      <c r="AR424" s="71" t="str">
        <f t="shared" si="278"/>
        <v/>
      </c>
      <c r="AS424" s="71" t="str">
        <f t="shared" si="279"/>
        <v/>
      </c>
      <c r="AT424" s="71" t="str">
        <f t="shared" si="280"/>
        <v/>
      </c>
      <c r="AU424" s="76" t="str">
        <f t="shared" si="281"/>
        <v/>
      </c>
      <c r="BF424" s="141">
        <v>92040</v>
      </c>
      <c r="BG424" s="142" t="s">
        <v>4616</v>
      </c>
      <c r="BH424" s="141" t="s">
        <v>478</v>
      </c>
      <c r="BI424" s="141" t="s">
        <v>176</v>
      </c>
      <c r="BJ424" s="141" t="s">
        <v>4617</v>
      </c>
      <c r="BK424" s="141" t="s">
        <v>4618</v>
      </c>
      <c r="BL424" s="141" t="s">
        <v>4619</v>
      </c>
      <c r="BM424" s="141">
        <v>48.906531999999999</v>
      </c>
      <c r="BN424" s="141">
        <v>-72.616684000000006</v>
      </c>
      <c r="BO424" s="141">
        <v>2014</v>
      </c>
      <c r="BP424" s="143" t="s">
        <v>24320</v>
      </c>
      <c r="BQ424" s="143" t="s">
        <v>17560</v>
      </c>
    </row>
    <row r="425" spans="1:69" ht="38.25" customHeight="1" x14ac:dyDescent="0.25">
      <c r="A425" s="1" t="str">
        <f t="shared" si="282"/>
        <v/>
      </c>
      <c r="B425" s="32" t="str">
        <f t="shared" si="283"/>
        <v/>
      </c>
      <c r="C425" s="25" t="str">
        <f t="shared" si="284"/>
        <v/>
      </c>
      <c r="D425" s="25" t="str">
        <f t="shared" si="285"/>
        <v/>
      </c>
      <c r="E425" s="25" t="str">
        <f t="shared" si="286"/>
        <v/>
      </c>
      <c r="F425" s="25" t="str">
        <f t="shared" si="287"/>
        <v/>
      </c>
      <c r="G425" s="108" t="str">
        <f t="shared" si="288"/>
        <v/>
      </c>
      <c r="H425" s="108" t="str">
        <f t="shared" si="289"/>
        <v/>
      </c>
      <c r="I425" s="112" t="str">
        <f t="shared" si="290"/>
        <v/>
      </c>
      <c r="J425" s="112"/>
      <c r="K425" s="112"/>
      <c r="L425" s="113"/>
      <c r="M425" s="113"/>
      <c r="N425" s="224" t="str">
        <f t="shared" si="291"/>
        <v/>
      </c>
      <c r="O425" s="225" t="str">
        <f t="shared" si="292"/>
        <v/>
      </c>
      <c r="Q425" s="6">
        <v>423</v>
      </c>
      <c r="R425" s="47" t="str">
        <f t="shared" si="255"/>
        <v>-423</v>
      </c>
      <c r="S425" s="6"/>
      <c r="T425" s="48" t="str">
        <f t="shared" si="256"/>
        <v/>
      </c>
      <c r="U425" s="49" t="str">
        <f t="shared" si="257"/>
        <v/>
      </c>
      <c r="W425" s="51"/>
      <c r="X425" s="75" t="str">
        <f t="shared" si="258"/>
        <v/>
      </c>
      <c r="Y425" s="71" t="str">
        <f t="shared" si="259"/>
        <v/>
      </c>
      <c r="Z425" s="71" t="str">
        <f t="shared" si="260"/>
        <v/>
      </c>
      <c r="AA425" s="71" t="str">
        <f t="shared" si="261"/>
        <v/>
      </c>
      <c r="AB425" s="71" t="str">
        <f t="shared" si="262"/>
        <v/>
      </c>
      <c r="AC425" s="71" t="str">
        <f t="shared" si="263"/>
        <v/>
      </c>
      <c r="AD425" s="71" t="str">
        <f t="shared" si="264"/>
        <v/>
      </c>
      <c r="AE425" s="78" t="str">
        <f t="shared" si="265"/>
        <v/>
      </c>
      <c r="AF425" s="75" t="str">
        <f t="shared" si="266"/>
        <v/>
      </c>
      <c r="AG425" s="71" t="str">
        <f t="shared" si="267"/>
        <v/>
      </c>
      <c r="AH425" s="71" t="str">
        <f t="shared" si="268"/>
        <v/>
      </c>
      <c r="AI425" s="71" t="str">
        <f t="shared" si="269"/>
        <v/>
      </c>
      <c r="AJ425" s="71" t="str">
        <f t="shared" si="270"/>
        <v/>
      </c>
      <c r="AK425" s="71" t="str">
        <f t="shared" si="271"/>
        <v/>
      </c>
      <c r="AL425" s="71" t="str">
        <f t="shared" si="272"/>
        <v/>
      </c>
      <c r="AM425" s="78" t="str">
        <f t="shared" si="273"/>
        <v/>
      </c>
      <c r="AN425" s="75" t="str">
        <f t="shared" si="274"/>
        <v/>
      </c>
      <c r="AO425" s="71" t="str">
        <f t="shared" si="275"/>
        <v/>
      </c>
      <c r="AP425" s="71" t="str">
        <f t="shared" si="276"/>
        <v/>
      </c>
      <c r="AQ425" s="71" t="str">
        <f t="shared" si="277"/>
        <v/>
      </c>
      <c r="AR425" s="71" t="str">
        <f t="shared" si="278"/>
        <v/>
      </c>
      <c r="AS425" s="71" t="str">
        <f t="shared" si="279"/>
        <v/>
      </c>
      <c r="AT425" s="71" t="str">
        <f t="shared" si="280"/>
        <v/>
      </c>
      <c r="AU425" s="76" t="str">
        <f t="shared" si="281"/>
        <v/>
      </c>
      <c r="BF425" s="141">
        <v>92040</v>
      </c>
      <c r="BG425" s="142" t="s">
        <v>4620</v>
      </c>
      <c r="BH425" s="141" t="s">
        <v>478</v>
      </c>
      <c r="BI425" s="141" t="s">
        <v>176</v>
      </c>
      <c r="BJ425" s="141" t="s">
        <v>4621</v>
      </c>
      <c r="BK425" s="141" t="s">
        <v>3190</v>
      </c>
      <c r="BL425" s="141" t="s">
        <v>4622</v>
      </c>
      <c r="BM425" s="141">
        <v>48.922020000000003</v>
      </c>
      <c r="BN425" s="141">
        <v>-72.618934999999993</v>
      </c>
      <c r="BO425" s="141">
        <v>2009</v>
      </c>
      <c r="BP425" s="143" t="s">
        <v>24320</v>
      </c>
      <c r="BQ425" s="143" t="s">
        <v>17560</v>
      </c>
    </row>
    <row r="426" spans="1:69" ht="38.25" customHeight="1" x14ac:dyDescent="0.25">
      <c r="A426" s="1" t="str">
        <f t="shared" si="282"/>
        <v/>
      </c>
      <c r="B426" s="32" t="str">
        <f t="shared" si="283"/>
        <v/>
      </c>
      <c r="C426" s="25" t="str">
        <f t="shared" si="284"/>
        <v/>
      </c>
      <c r="D426" s="25" t="str">
        <f t="shared" si="285"/>
        <v/>
      </c>
      <c r="E426" s="25" t="str">
        <f t="shared" si="286"/>
        <v/>
      </c>
      <c r="F426" s="25" t="str">
        <f t="shared" si="287"/>
        <v/>
      </c>
      <c r="G426" s="108" t="str">
        <f t="shared" si="288"/>
        <v/>
      </c>
      <c r="H426" s="108" t="str">
        <f t="shared" si="289"/>
        <v/>
      </c>
      <c r="I426" s="112" t="str">
        <f t="shared" si="290"/>
        <v/>
      </c>
      <c r="J426" s="112"/>
      <c r="K426" s="112"/>
      <c r="L426" s="113"/>
      <c r="M426" s="113"/>
      <c r="N426" s="224" t="str">
        <f t="shared" si="291"/>
        <v/>
      </c>
      <c r="O426" s="225" t="str">
        <f t="shared" si="292"/>
        <v/>
      </c>
      <c r="Q426" s="6">
        <v>424</v>
      </c>
      <c r="R426" s="47" t="str">
        <f t="shared" si="255"/>
        <v>-424</v>
      </c>
      <c r="S426" s="6"/>
      <c r="T426" s="48" t="str">
        <f t="shared" si="256"/>
        <v/>
      </c>
      <c r="U426" s="49" t="str">
        <f t="shared" si="257"/>
        <v/>
      </c>
      <c r="W426" s="51"/>
      <c r="X426" s="75" t="str">
        <f t="shared" si="258"/>
        <v/>
      </c>
      <c r="Y426" s="71" t="str">
        <f t="shared" si="259"/>
        <v/>
      </c>
      <c r="Z426" s="71" t="str">
        <f t="shared" si="260"/>
        <v/>
      </c>
      <c r="AA426" s="71" t="str">
        <f t="shared" si="261"/>
        <v/>
      </c>
      <c r="AB426" s="71" t="str">
        <f t="shared" si="262"/>
        <v/>
      </c>
      <c r="AC426" s="71" t="str">
        <f t="shared" si="263"/>
        <v/>
      </c>
      <c r="AD426" s="71" t="str">
        <f t="shared" si="264"/>
        <v/>
      </c>
      <c r="AE426" s="78" t="str">
        <f t="shared" si="265"/>
        <v/>
      </c>
      <c r="AF426" s="75" t="str">
        <f t="shared" si="266"/>
        <v/>
      </c>
      <c r="AG426" s="71" t="str">
        <f t="shared" si="267"/>
        <v/>
      </c>
      <c r="AH426" s="71" t="str">
        <f t="shared" si="268"/>
        <v/>
      </c>
      <c r="AI426" s="71" t="str">
        <f t="shared" si="269"/>
        <v/>
      </c>
      <c r="AJ426" s="71" t="str">
        <f t="shared" si="270"/>
        <v/>
      </c>
      <c r="AK426" s="71" t="str">
        <f t="shared" si="271"/>
        <v/>
      </c>
      <c r="AL426" s="71" t="str">
        <f t="shared" si="272"/>
        <v/>
      </c>
      <c r="AM426" s="78" t="str">
        <f t="shared" si="273"/>
        <v/>
      </c>
      <c r="AN426" s="75" t="str">
        <f t="shared" si="274"/>
        <v/>
      </c>
      <c r="AO426" s="71" t="str">
        <f t="shared" si="275"/>
        <v/>
      </c>
      <c r="AP426" s="71" t="str">
        <f t="shared" si="276"/>
        <v/>
      </c>
      <c r="AQ426" s="71" t="str">
        <f t="shared" si="277"/>
        <v/>
      </c>
      <c r="AR426" s="71" t="str">
        <f t="shared" si="278"/>
        <v/>
      </c>
      <c r="AS426" s="71" t="str">
        <f t="shared" si="279"/>
        <v/>
      </c>
      <c r="AT426" s="71" t="str">
        <f t="shared" si="280"/>
        <v/>
      </c>
      <c r="AU426" s="76" t="str">
        <f t="shared" si="281"/>
        <v/>
      </c>
      <c r="BF426" s="141">
        <v>92040</v>
      </c>
      <c r="BG426" s="142" t="s">
        <v>4623</v>
      </c>
      <c r="BH426" s="141" t="s">
        <v>478</v>
      </c>
      <c r="BI426" s="141" t="s">
        <v>176</v>
      </c>
      <c r="BJ426" s="141" t="s">
        <v>4624</v>
      </c>
      <c r="BK426" s="141" t="s">
        <v>4618</v>
      </c>
      <c r="BL426" s="141" t="s">
        <v>4619</v>
      </c>
      <c r="BM426" s="141">
        <v>48.906531999999999</v>
      </c>
      <c r="BN426" s="141">
        <v>-72.616684000000006</v>
      </c>
      <c r="BO426" s="141">
        <v>2014</v>
      </c>
      <c r="BP426" s="143" t="s">
        <v>24320</v>
      </c>
      <c r="BQ426" s="143" t="s">
        <v>17560</v>
      </c>
    </row>
    <row r="427" spans="1:69" ht="38.25" customHeight="1" x14ac:dyDescent="0.25">
      <c r="A427" s="1" t="str">
        <f t="shared" si="282"/>
        <v/>
      </c>
      <c r="B427" s="32" t="str">
        <f t="shared" si="283"/>
        <v/>
      </c>
      <c r="C427" s="25" t="str">
        <f t="shared" si="284"/>
        <v/>
      </c>
      <c r="D427" s="25" t="str">
        <f t="shared" si="285"/>
        <v/>
      </c>
      <c r="E427" s="25" t="str">
        <f t="shared" si="286"/>
        <v/>
      </c>
      <c r="F427" s="25" t="str">
        <f t="shared" si="287"/>
        <v/>
      </c>
      <c r="G427" s="108" t="str">
        <f t="shared" si="288"/>
        <v/>
      </c>
      <c r="H427" s="108" t="str">
        <f t="shared" si="289"/>
        <v/>
      </c>
      <c r="I427" s="112" t="str">
        <f t="shared" si="290"/>
        <v/>
      </c>
      <c r="J427" s="112"/>
      <c r="K427" s="112"/>
      <c r="L427" s="113"/>
      <c r="M427" s="113"/>
      <c r="N427" s="224" t="str">
        <f t="shared" si="291"/>
        <v/>
      </c>
      <c r="O427" s="225" t="str">
        <f t="shared" si="292"/>
        <v/>
      </c>
      <c r="Q427" s="6">
        <v>425</v>
      </c>
      <c r="R427" s="47" t="str">
        <f t="shared" si="255"/>
        <v>-425</v>
      </c>
      <c r="S427" s="6"/>
      <c r="T427" s="48" t="str">
        <f t="shared" si="256"/>
        <v/>
      </c>
      <c r="U427" s="49" t="str">
        <f t="shared" si="257"/>
        <v/>
      </c>
      <c r="W427" s="51"/>
      <c r="X427" s="75" t="str">
        <f t="shared" si="258"/>
        <v/>
      </c>
      <c r="Y427" s="71" t="str">
        <f t="shared" si="259"/>
        <v/>
      </c>
      <c r="Z427" s="71" t="str">
        <f t="shared" si="260"/>
        <v/>
      </c>
      <c r="AA427" s="71" t="str">
        <f t="shared" si="261"/>
        <v/>
      </c>
      <c r="AB427" s="71" t="str">
        <f t="shared" si="262"/>
        <v/>
      </c>
      <c r="AC427" s="71" t="str">
        <f t="shared" si="263"/>
        <v/>
      </c>
      <c r="AD427" s="71" t="str">
        <f t="shared" si="264"/>
        <v/>
      </c>
      <c r="AE427" s="78" t="str">
        <f t="shared" si="265"/>
        <v/>
      </c>
      <c r="AF427" s="75" t="str">
        <f t="shared" si="266"/>
        <v/>
      </c>
      <c r="AG427" s="71" t="str">
        <f t="shared" si="267"/>
        <v/>
      </c>
      <c r="AH427" s="71" t="str">
        <f t="shared" si="268"/>
        <v/>
      </c>
      <c r="AI427" s="71" t="str">
        <f t="shared" si="269"/>
        <v/>
      </c>
      <c r="AJ427" s="71" t="str">
        <f t="shared" si="270"/>
        <v/>
      </c>
      <c r="AK427" s="71" t="str">
        <f t="shared" si="271"/>
        <v/>
      </c>
      <c r="AL427" s="71" t="str">
        <f t="shared" si="272"/>
        <v/>
      </c>
      <c r="AM427" s="78" t="str">
        <f t="shared" si="273"/>
        <v/>
      </c>
      <c r="AN427" s="75" t="str">
        <f t="shared" si="274"/>
        <v/>
      </c>
      <c r="AO427" s="71" t="str">
        <f t="shared" si="275"/>
        <v/>
      </c>
      <c r="AP427" s="71" t="str">
        <f t="shared" si="276"/>
        <v/>
      </c>
      <c r="AQ427" s="71" t="str">
        <f t="shared" si="277"/>
        <v/>
      </c>
      <c r="AR427" s="71" t="str">
        <f t="shared" si="278"/>
        <v/>
      </c>
      <c r="AS427" s="71" t="str">
        <f t="shared" si="279"/>
        <v/>
      </c>
      <c r="AT427" s="71" t="str">
        <f t="shared" si="280"/>
        <v/>
      </c>
      <c r="AU427" s="76" t="str">
        <f t="shared" si="281"/>
        <v/>
      </c>
      <c r="BF427" s="141">
        <v>92040</v>
      </c>
      <c r="BG427" s="142" t="s">
        <v>4625</v>
      </c>
      <c r="BH427" s="141" t="s">
        <v>478</v>
      </c>
      <c r="BI427" s="141" t="s">
        <v>176</v>
      </c>
      <c r="BJ427" s="141" t="s">
        <v>3828</v>
      </c>
      <c r="BK427" s="141"/>
      <c r="BL427" s="141" t="s">
        <v>4626</v>
      </c>
      <c r="BM427" s="141">
        <v>48.831125</v>
      </c>
      <c r="BN427" s="141">
        <v>-72.517786999999998</v>
      </c>
      <c r="BO427" s="141">
        <v>1970</v>
      </c>
      <c r="BP427" s="143" t="s">
        <v>24321</v>
      </c>
      <c r="BQ427" s="143" t="s">
        <v>17560</v>
      </c>
    </row>
    <row r="428" spans="1:69" ht="38.25" customHeight="1" x14ac:dyDescent="0.25">
      <c r="A428" s="1" t="str">
        <f t="shared" si="282"/>
        <v/>
      </c>
      <c r="B428" s="32" t="str">
        <f t="shared" si="283"/>
        <v/>
      </c>
      <c r="C428" s="25" t="str">
        <f t="shared" si="284"/>
        <v/>
      </c>
      <c r="D428" s="25" t="str">
        <f t="shared" si="285"/>
        <v/>
      </c>
      <c r="E428" s="25" t="str">
        <f t="shared" si="286"/>
        <v/>
      </c>
      <c r="F428" s="25" t="str">
        <f t="shared" si="287"/>
        <v/>
      </c>
      <c r="G428" s="108" t="str">
        <f t="shared" si="288"/>
        <v/>
      </c>
      <c r="H428" s="108" t="str">
        <f t="shared" si="289"/>
        <v/>
      </c>
      <c r="I428" s="112" t="str">
        <f t="shared" si="290"/>
        <v/>
      </c>
      <c r="J428" s="112"/>
      <c r="K428" s="112"/>
      <c r="L428" s="113"/>
      <c r="M428" s="113"/>
      <c r="N428" s="224" t="str">
        <f t="shared" si="291"/>
        <v/>
      </c>
      <c r="O428" s="225" t="str">
        <f t="shared" si="292"/>
        <v/>
      </c>
      <c r="Q428" s="6">
        <v>426</v>
      </c>
      <c r="R428" s="47" t="str">
        <f t="shared" si="255"/>
        <v>-426</v>
      </c>
      <c r="S428" s="6"/>
      <c r="T428" s="48" t="str">
        <f t="shared" si="256"/>
        <v/>
      </c>
      <c r="U428" s="49" t="str">
        <f t="shared" si="257"/>
        <v/>
      </c>
      <c r="W428" s="51"/>
      <c r="X428" s="75" t="str">
        <f t="shared" si="258"/>
        <v/>
      </c>
      <c r="Y428" s="71" t="str">
        <f t="shared" si="259"/>
        <v/>
      </c>
      <c r="Z428" s="71" t="str">
        <f t="shared" si="260"/>
        <v/>
      </c>
      <c r="AA428" s="71" t="str">
        <f t="shared" si="261"/>
        <v/>
      </c>
      <c r="AB428" s="71" t="str">
        <f t="shared" si="262"/>
        <v/>
      </c>
      <c r="AC428" s="71" t="str">
        <f t="shared" si="263"/>
        <v/>
      </c>
      <c r="AD428" s="71" t="str">
        <f t="shared" si="264"/>
        <v/>
      </c>
      <c r="AE428" s="78" t="str">
        <f t="shared" si="265"/>
        <v/>
      </c>
      <c r="AF428" s="75" t="str">
        <f t="shared" si="266"/>
        <v/>
      </c>
      <c r="AG428" s="71" t="str">
        <f t="shared" si="267"/>
        <v/>
      </c>
      <c r="AH428" s="71" t="str">
        <f t="shared" si="268"/>
        <v/>
      </c>
      <c r="AI428" s="71" t="str">
        <f t="shared" si="269"/>
        <v/>
      </c>
      <c r="AJ428" s="71" t="str">
        <f t="shared" si="270"/>
        <v/>
      </c>
      <c r="AK428" s="71" t="str">
        <f t="shared" si="271"/>
        <v/>
      </c>
      <c r="AL428" s="71" t="str">
        <f t="shared" si="272"/>
        <v/>
      </c>
      <c r="AM428" s="78" t="str">
        <f t="shared" si="273"/>
        <v/>
      </c>
      <c r="AN428" s="75" t="str">
        <f t="shared" si="274"/>
        <v/>
      </c>
      <c r="AO428" s="71" t="str">
        <f t="shared" si="275"/>
        <v/>
      </c>
      <c r="AP428" s="71" t="str">
        <f t="shared" si="276"/>
        <v/>
      </c>
      <c r="AQ428" s="71" t="str">
        <f t="shared" si="277"/>
        <v/>
      </c>
      <c r="AR428" s="71" t="str">
        <f t="shared" si="278"/>
        <v/>
      </c>
      <c r="AS428" s="71" t="str">
        <f t="shared" si="279"/>
        <v/>
      </c>
      <c r="AT428" s="71" t="str">
        <f t="shared" si="280"/>
        <v/>
      </c>
      <c r="AU428" s="76" t="str">
        <f t="shared" si="281"/>
        <v/>
      </c>
      <c r="BF428" s="141">
        <v>92050</v>
      </c>
      <c r="BG428" s="142" t="s">
        <v>4586</v>
      </c>
      <c r="BH428" s="141" t="s">
        <v>180</v>
      </c>
      <c r="BI428" s="141" t="s">
        <v>191</v>
      </c>
      <c r="BJ428" s="141"/>
      <c r="BK428" s="141" t="s">
        <v>4587</v>
      </c>
      <c r="BL428" s="141" t="s">
        <v>4588</v>
      </c>
      <c r="BM428" s="141">
        <v>48.906910000000003</v>
      </c>
      <c r="BN428" s="141">
        <v>-72.549000000000007</v>
      </c>
      <c r="BO428" s="141">
        <v>2008</v>
      </c>
      <c r="BP428" s="143"/>
      <c r="BQ428" s="143" t="s">
        <v>17560</v>
      </c>
    </row>
    <row r="429" spans="1:69" ht="38.25" customHeight="1" x14ac:dyDescent="0.25">
      <c r="A429" s="1" t="str">
        <f t="shared" si="282"/>
        <v/>
      </c>
      <c r="B429" s="32" t="str">
        <f t="shared" si="283"/>
        <v/>
      </c>
      <c r="C429" s="25" t="str">
        <f t="shared" si="284"/>
        <v/>
      </c>
      <c r="D429" s="25" t="str">
        <f t="shared" si="285"/>
        <v/>
      </c>
      <c r="E429" s="25" t="str">
        <f t="shared" si="286"/>
        <v/>
      </c>
      <c r="F429" s="25" t="str">
        <f t="shared" si="287"/>
        <v/>
      </c>
      <c r="G429" s="108" t="str">
        <f t="shared" si="288"/>
        <v/>
      </c>
      <c r="H429" s="108" t="str">
        <f t="shared" si="289"/>
        <v/>
      </c>
      <c r="I429" s="112" t="str">
        <f t="shared" si="290"/>
        <v/>
      </c>
      <c r="J429" s="112"/>
      <c r="K429" s="112"/>
      <c r="L429" s="113"/>
      <c r="M429" s="113"/>
      <c r="N429" s="224" t="str">
        <f t="shared" si="291"/>
        <v/>
      </c>
      <c r="O429" s="225" t="str">
        <f t="shared" si="292"/>
        <v/>
      </c>
      <c r="Q429" s="6">
        <v>427</v>
      </c>
      <c r="R429" s="47" t="str">
        <f t="shared" si="255"/>
        <v>-427</v>
      </c>
      <c r="S429" s="6"/>
      <c r="T429" s="48" t="str">
        <f t="shared" si="256"/>
        <v/>
      </c>
      <c r="U429" s="49" t="str">
        <f t="shared" si="257"/>
        <v/>
      </c>
      <c r="W429" s="51"/>
      <c r="X429" s="75" t="str">
        <f t="shared" si="258"/>
        <v/>
      </c>
      <c r="Y429" s="71" t="str">
        <f t="shared" si="259"/>
        <v/>
      </c>
      <c r="Z429" s="71" t="str">
        <f t="shared" si="260"/>
        <v/>
      </c>
      <c r="AA429" s="71" t="str">
        <f t="shared" si="261"/>
        <v/>
      </c>
      <c r="AB429" s="71" t="str">
        <f t="shared" si="262"/>
        <v/>
      </c>
      <c r="AC429" s="71" t="str">
        <f t="shared" si="263"/>
        <v/>
      </c>
      <c r="AD429" s="71" t="str">
        <f t="shared" si="264"/>
        <v/>
      </c>
      <c r="AE429" s="78" t="str">
        <f t="shared" si="265"/>
        <v/>
      </c>
      <c r="AF429" s="75" t="str">
        <f t="shared" si="266"/>
        <v/>
      </c>
      <c r="AG429" s="71" t="str">
        <f t="shared" si="267"/>
        <v/>
      </c>
      <c r="AH429" s="71" t="str">
        <f t="shared" si="268"/>
        <v/>
      </c>
      <c r="AI429" s="71" t="str">
        <f t="shared" si="269"/>
        <v/>
      </c>
      <c r="AJ429" s="71" t="str">
        <f t="shared" si="270"/>
        <v/>
      </c>
      <c r="AK429" s="71" t="str">
        <f t="shared" si="271"/>
        <v/>
      </c>
      <c r="AL429" s="71" t="str">
        <f t="shared" si="272"/>
        <v/>
      </c>
      <c r="AM429" s="78" t="str">
        <f t="shared" si="273"/>
        <v/>
      </c>
      <c r="AN429" s="75" t="str">
        <f t="shared" si="274"/>
        <v/>
      </c>
      <c r="AO429" s="71" t="str">
        <f t="shared" si="275"/>
        <v/>
      </c>
      <c r="AP429" s="71" t="str">
        <f t="shared" si="276"/>
        <v/>
      </c>
      <c r="AQ429" s="71" t="str">
        <f t="shared" si="277"/>
        <v/>
      </c>
      <c r="AR429" s="71" t="str">
        <f t="shared" si="278"/>
        <v/>
      </c>
      <c r="AS429" s="71" t="str">
        <f t="shared" si="279"/>
        <v/>
      </c>
      <c r="AT429" s="71" t="str">
        <f t="shared" si="280"/>
        <v/>
      </c>
      <c r="AU429" s="76" t="str">
        <f t="shared" si="281"/>
        <v/>
      </c>
      <c r="BF429" s="141">
        <v>92040</v>
      </c>
      <c r="BG429" s="142" t="s">
        <v>4627</v>
      </c>
      <c r="BH429" s="141" t="s">
        <v>478</v>
      </c>
      <c r="BI429" s="141" t="s">
        <v>177</v>
      </c>
      <c r="BJ429" s="141" t="s">
        <v>1807</v>
      </c>
      <c r="BK429" s="141" t="s">
        <v>4628</v>
      </c>
      <c r="BL429" s="141" t="s">
        <v>4629</v>
      </c>
      <c r="BM429" s="141">
        <v>48.835728000000003</v>
      </c>
      <c r="BN429" s="141">
        <v>-72.529396000000006</v>
      </c>
      <c r="BO429" s="141">
        <v>1963</v>
      </c>
      <c r="BP429" s="143" t="s">
        <v>24322</v>
      </c>
      <c r="BQ429" s="143" t="s">
        <v>17560</v>
      </c>
    </row>
    <row r="430" spans="1:69" ht="38.25" customHeight="1" x14ac:dyDescent="0.25">
      <c r="A430" s="1" t="str">
        <f t="shared" si="282"/>
        <v/>
      </c>
      <c r="B430" s="32" t="str">
        <f t="shared" si="283"/>
        <v/>
      </c>
      <c r="C430" s="25" t="str">
        <f t="shared" si="284"/>
        <v/>
      </c>
      <c r="D430" s="25" t="str">
        <f t="shared" si="285"/>
        <v/>
      </c>
      <c r="E430" s="25" t="str">
        <f t="shared" si="286"/>
        <v/>
      </c>
      <c r="F430" s="25" t="str">
        <f t="shared" si="287"/>
        <v/>
      </c>
      <c r="G430" s="108" t="str">
        <f t="shared" si="288"/>
        <v/>
      </c>
      <c r="H430" s="108" t="str">
        <f t="shared" si="289"/>
        <v/>
      </c>
      <c r="I430" s="112" t="str">
        <f t="shared" si="290"/>
        <v/>
      </c>
      <c r="J430" s="112"/>
      <c r="K430" s="112"/>
      <c r="L430" s="113"/>
      <c r="M430" s="113"/>
      <c r="N430" s="224" t="str">
        <f t="shared" si="291"/>
        <v/>
      </c>
      <c r="O430" s="225" t="str">
        <f t="shared" si="292"/>
        <v/>
      </c>
      <c r="Q430" s="6">
        <v>428</v>
      </c>
      <c r="R430" s="47" t="str">
        <f t="shared" si="255"/>
        <v>-428</v>
      </c>
      <c r="S430" s="6"/>
      <c r="T430" s="48" t="str">
        <f t="shared" si="256"/>
        <v/>
      </c>
      <c r="U430" s="49" t="str">
        <f t="shared" si="257"/>
        <v/>
      </c>
      <c r="W430" s="51"/>
      <c r="X430" s="75" t="str">
        <f t="shared" si="258"/>
        <v/>
      </c>
      <c r="Y430" s="71" t="str">
        <f t="shared" si="259"/>
        <v/>
      </c>
      <c r="Z430" s="71" t="str">
        <f t="shared" si="260"/>
        <v/>
      </c>
      <c r="AA430" s="71" t="str">
        <f t="shared" si="261"/>
        <v/>
      </c>
      <c r="AB430" s="71" t="str">
        <f t="shared" si="262"/>
        <v/>
      </c>
      <c r="AC430" s="71" t="str">
        <f t="shared" si="263"/>
        <v/>
      </c>
      <c r="AD430" s="71" t="str">
        <f t="shared" si="264"/>
        <v/>
      </c>
      <c r="AE430" s="78" t="str">
        <f t="shared" si="265"/>
        <v/>
      </c>
      <c r="AF430" s="75" t="str">
        <f t="shared" si="266"/>
        <v/>
      </c>
      <c r="AG430" s="71" t="str">
        <f t="shared" si="267"/>
        <v/>
      </c>
      <c r="AH430" s="71" t="str">
        <f t="shared" si="268"/>
        <v/>
      </c>
      <c r="AI430" s="71" t="str">
        <f t="shared" si="269"/>
        <v/>
      </c>
      <c r="AJ430" s="71" t="str">
        <f t="shared" si="270"/>
        <v/>
      </c>
      <c r="AK430" s="71" t="str">
        <f t="shared" si="271"/>
        <v/>
      </c>
      <c r="AL430" s="71" t="str">
        <f t="shared" si="272"/>
        <v/>
      </c>
      <c r="AM430" s="78" t="str">
        <f t="shared" si="273"/>
        <v/>
      </c>
      <c r="AN430" s="75" t="str">
        <f t="shared" si="274"/>
        <v/>
      </c>
      <c r="AO430" s="71" t="str">
        <f t="shared" si="275"/>
        <v/>
      </c>
      <c r="AP430" s="71" t="str">
        <f t="shared" si="276"/>
        <v/>
      </c>
      <c r="AQ430" s="71" t="str">
        <f t="shared" si="277"/>
        <v/>
      </c>
      <c r="AR430" s="71" t="str">
        <f t="shared" si="278"/>
        <v/>
      </c>
      <c r="AS430" s="71" t="str">
        <f t="shared" si="279"/>
        <v/>
      </c>
      <c r="AT430" s="71" t="str">
        <f t="shared" si="280"/>
        <v/>
      </c>
      <c r="AU430" s="76" t="str">
        <f t="shared" si="281"/>
        <v/>
      </c>
      <c r="BF430" s="141">
        <v>92045</v>
      </c>
      <c r="BG430" s="142" t="s">
        <v>4630</v>
      </c>
      <c r="BH430" s="141" t="s">
        <v>478</v>
      </c>
      <c r="BI430" s="141" t="s">
        <v>177</v>
      </c>
      <c r="BJ430" s="141"/>
      <c r="BK430" s="141" t="s">
        <v>1581</v>
      </c>
      <c r="BL430" s="141" t="s">
        <v>4631</v>
      </c>
      <c r="BM430" s="141">
        <v>48.911529999999999</v>
      </c>
      <c r="BN430" s="141">
        <v>-72.659840000000003</v>
      </c>
      <c r="BO430" s="141">
        <v>2007</v>
      </c>
      <c r="BP430" s="143" t="s">
        <v>485</v>
      </c>
      <c r="BQ430" s="143" t="s">
        <v>17560</v>
      </c>
    </row>
    <row r="431" spans="1:69" ht="38.25" customHeight="1" x14ac:dyDescent="0.25">
      <c r="A431" s="1" t="str">
        <f t="shared" si="282"/>
        <v/>
      </c>
      <c r="B431" s="32" t="str">
        <f t="shared" si="283"/>
        <v/>
      </c>
      <c r="C431" s="25" t="str">
        <f t="shared" si="284"/>
        <v/>
      </c>
      <c r="D431" s="25" t="str">
        <f t="shared" si="285"/>
        <v/>
      </c>
      <c r="E431" s="25" t="str">
        <f t="shared" si="286"/>
        <v/>
      </c>
      <c r="F431" s="25" t="str">
        <f t="shared" si="287"/>
        <v/>
      </c>
      <c r="G431" s="108" t="str">
        <f t="shared" si="288"/>
        <v/>
      </c>
      <c r="H431" s="108" t="str">
        <f t="shared" si="289"/>
        <v/>
      </c>
      <c r="I431" s="112" t="str">
        <f t="shared" si="290"/>
        <v/>
      </c>
      <c r="J431" s="112"/>
      <c r="K431" s="112"/>
      <c r="L431" s="113"/>
      <c r="M431" s="113"/>
      <c r="N431" s="224" t="str">
        <f t="shared" si="291"/>
        <v/>
      </c>
      <c r="O431" s="225" t="str">
        <f t="shared" si="292"/>
        <v/>
      </c>
      <c r="Q431" s="6">
        <v>429</v>
      </c>
      <c r="R431" s="47" t="str">
        <f t="shared" si="255"/>
        <v>-429</v>
      </c>
      <c r="S431" s="6"/>
      <c r="T431" s="48" t="str">
        <f t="shared" si="256"/>
        <v/>
      </c>
      <c r="U431" s="49" t="str">
        <f t="shared" si="257"/>
        <v/>
      </c>
      <c r="W431" s="51"/>
      <c r="X431" s="75" t="str">
        <f t="shared" si="258"/>
        <v/>
      </c>
      <c r="Y431" s="71" t="str">
        <f t="shared" si="259"/>
        <v/>
      </c>
      <c r="Z431" s="71" t="str">
        <f t="shared" si="260"/>
        <v/>
      </c>
      <c r="AA431" s="71" t="str">
        <f t="shared" si="261"/>
        <v/>
      </c>
      <c r="AB431" s="71" t="str">
        <f t="shared" si="262"/>
        <v/>
      </c>
      <c r="AC431" s="71" t="str">
        <f t="shared" si="263"/>
        <v/>
      </c>
      <c r="AD431" s="71" t="str">
        <f t="shared" si="264"/>
        <v/>
      </c>
      <c r="AE431" s="78" t="str">
        <f t="shared" si="265"/>
        <v/>
      </c>
      <c r="AF431" s="75" t="str">
        <f t="shared" si="266"/>
        <v/>
      </c>
      <c r="AG431" s="71" t="str">
        <f t="shared" si="267"/>
        <v/>
      </c>
      <c r="AH431" s="71" t="str">
        <f t="shared" si="268"/>
        <v/>
      </c>
      <c r="AI431" s="71" t="str">
        <f t="shared" si="269"/>
        <v/>
      </c>
      <c r="AJ431" s="71" t="str">
        <f t="shared" si="270"/>
        <v/>
      </c>
      <c r="AK431" s="71" t="str">
        <f t="shared" si="271"/>
        <v/>
      </c>
      <c r="AL431" s="71" t="str">
        <f t="shared" si="272"/>
        <v/>
      </c>
      <c r="AM431" s="78" t="str">
        <f t="shared" si="273"/>
        <v/>
      </c>
      <c r="AN431" s="75" t="str">
        <f t="shared" si="274"/>
        <v/>
      </c>
      <c r="AO431" s="71" t="str">
        <f t="shared" si="275"/>
        <v/>
      </c>
      <c r="AP431" s="71" t="str">
        <f t="shared" si="276"/>
        <v/>
      </c>
      <c r="AQ431" s="71" t="str">
        <f t="shared" si="277"/>
        <v/>
      </c>
      <c r="AR431" s="71" t="str">
        <f t="shared" si="278"/>
        <v/>
      </c>
      <c r="AS431" s="71" t="str">
        <f t="shared" si="279"/>
        <v/>
      </c>
      <c r="AT431" s="71" t="str">
        <f t="shared" si="280"/>
        <v/>
      </c>
      <c r="AU431" s="76" t="str">
        <f t="shared" si="281"/>
        <v/>
      </c>
      <c r="BF431" s="141">
        <v>92045</v>
      </c>
      <c r="BG431" s="142" t="s">
        <v>4632</v>
      </c>
      <c r="BH431" s="141" t="s">
        <v>478</v>
      </c>
      <c r="BI431" s="141" t="s">
        <v>176</v>
      </c>
      <c r="BJ431" s="141"/>
      <c r="BK431" s="141" t="s">
        <v>1581</v>
      </c>
      <c r="BL431" s="141" t="s">
        <v>4631</v>
      </c>
      <c r="BM431" s="141">
        <v>48.912489999999998</v>
      </c>
      <c r="BN431" s="141">
        <v>-72.656580000000005</v>
      </c>
      <c r="BO431" s="141">
        <v>2007</v>
      </c>
      <c r="BP431" s="143" t="s">
        <v>24323</v>
      </c>
      <c r="BQ431" s="143" t="s">
        <v>17560</v>
      </c>
    </row>
    <row r="432" spans="1:69" ht="38.25" customHeight="1" x14ac:dyDescent="0.25">
      <c r="A432" s="1" t="str">
        <f t="shared" si="282"/>
        <v/>
      </c>
      <c r="B432" s="32" t="str">
        <f t="shared" si="283"/>
        <v/>
      </c>
      <c r="C432" s="25" t="str">
        <f t="shared" si="284"/>
        <v/>
      </c>
      <c r="D432" s="25" t="str">
        <f t="shared" si="285"/>
        <v/>
      </c>
      <c r="E432" s="25" t="str">
        <f t="shared" si="286"/>
        <v/>
      </c>
      <c r="F432" s="25" t="str">
        <f t="shared" si="287"/>
        <v/>
      </c>
      <c r="G432" s="108" t="str">
        <f t="shared" si="288"/>
        <v/>
      </c>
      <c r="H432" s="108" t="str">
        <f t="shared" si="289"/>
        <v/>
      </c>
      <c r="I432" s="112" t="str">
        <f t="shared" si="290"/>
        <v/>
      </c>
      <c r="J432" s="112"/>
      <c r="K432" s="112"/>
      <c r="L432" s="113"/>
      <c r="M432" s="113"/>
      <c r="N432" s="224" t="str">
        <f t="shared" si="291"/>
        <v/>
      </c>
      <c r="O432" s="225" t="str">
        <f t="shared" si="292"/>
        <v/>
      </c>
      <c r="Q432" s="6">
        <v>430</v>
      </c>
      <c r="R432" s="47" t="str">
        <f t="shared" si="255"/>
        <v>-430</v>
      </c>
      <c r="S432" s="6"/>
      <c r="T432" s="48" t="str">
        <f t="shared" si="256"/>
        <v/>
      </c>
      <c r="U432" s="49" t="str">
        <f t="shared" si="257"/>
        <v/>
      </c>
      <c r="W432" s="51"/>
      <c r="X432" s="75" t="str">
        <f t="shared" si="258"/>
        <v/>
      </c>
      <c r="Y432" s="71" t="str">
        <f t="shared" si="259"/>
        <v/>
      </c>
      <c r="Z432" s="71" t="str">
        <f t="shared" si="260"/>
        <v/>
      </c>
      <c r="AA432" s="71" t="str">
        <f t="shared" si="261"/>
        <v/>
      </c>
      <c r="AB432" s="71" t="str">
        <f t="shared" si="262"/>
        <v/>
      </c>
      <c r="AC432" s="71" t="str">
        <f t="shared" si="263"/>
        <v/>
      </c>
      <c r="AD432" s="71" t="str">
        <f t="shared" si="264"/>
        <v/>
      </c>
      <c r="AE432" s="78" t="str">
        <f t="shared" si="265"/>
        <v/>
      </c>
      <c r="AF432" s="75" t="str">
        <f t="shared" si="266"/>
        <v/>
      </c>
      <c r="AG432" s="71" t="str">
        <f t="shared" si="267"/>
        <v/>
      </c>
      <c r="AH432" s="71" t="str">
        <f t="shared" si="268"/>
        <v/>
      </c>
      <c r="AI432" s="71" t="str">
        <f t="shared" si="269"/>
        <v/>
      </c>
      <c r="AJ432" s="71" t="str">
        <f t="shared" si="270"/>
        <v/>
      </c>
      <c r="AK432" s="71" t="str">
        <f t="shared" si="271"/>
        <v/>
      </c>
      <c r="AL432" s="71" t="str">
        <f t="shared" si="272"/>
        <v/>
      </c>
      <c r="AM432" s="78" t="str">
        <f t="shared" si="273"/>
        <v/>
      </c>
      <c r="AN432" s="75" t="str">
        <f t="shared" si="274"/>
        <v/>
      </c>
      <c r="AO432" s="71" t="str">
        <f t="shared" si="275"/>
        <v/>
      </c>
      <c r="AP432" s="71" t="str">
        <f t="shared" si="276"/>
        <v/>
      </c>
      <c r="AQ432" s="71" t="str">
        <f t="shared" si="277"/>
        <v/>
      </c>
      <c r="AR432" s="71" t="str">
        <f t="shared" si="278"/>
        <v/>
      </c>
      <c r="AS432" s="71" t="str">
        <f t="shared" si="279"/>
        <v/>
      </c>
      <c r="AT432" s="71" t="str">
        <f t="shared" si="280"/>
        <v/>
      </c>
      <c r="AU432" s="76" t="str">
        <f t="shared" si="281"/>
        <v/>
      </c>
      <c r="BF432" s="141">
        <v>92045</v>
      </c>
      <c r="BG432" s="142" t="s">
        <v>4633</v>
      </c>
      <c r="BH432" s="141" t="s">
        <v>478</v>
      </c>
      <c r="BI432" s="141" t="s">
        <v>176</v>
      </c>
      <c r="BJ432" s="141" t="s">
        <v>1588</v>
      </c>
      <c r="BK432" s="141" t="s">
        <v>2712</v>
      </c>
      <c r="BL432" s="141" t="s">
        <v>4634</v>
      </c>
      <c r="BM432" s="141">
        <v>48.928139999999999</v>
      </c>
      <c r="BN432" s="141">
        <v>-72.719539999999995</v>
      </c>
      <c r="BO432" s="141">
        <v>2007</v>
      </c>
      <c r="BP432" s="143" t="s">
        <v>24324</v>
      </c>
      <c r="BQ432" s="143" t="s">
        <v>17560</v>
      </c>
    </row>
    <row r="433" spans="1:69" ht="38.25" customHeight="1" x14ac:dyDescent="0.25">
      <c r="A433" s="1" t="str">
        <f t="shared" si="282"/>
        <v/>
      </c>
      <c r="B433" s="32" t="str">
        <f t="shared" si="283"/>
        <v/>
      </c>
      <c r="C433" s="25" t="str">
        <f t="shared" si="284"/>
        <v/>
      </c>
      <c r="D433" s="25" t="str">
        <f t="shared" si="285"/>
        <v/>
      </c>
      <c r="E433" s="25" t="str">
        <f t="shared" si="286"/>
        <v/>
      </c>
      <c r="F433" s="25" t="str">
        <f t="shared" si="287"/>
        <v/>
      </c>
      <c r="G433" s="108" t="str">
        <f t="shared" si="288"/>
        <v/>
      </c>
      <c r="H433" s="108" t="str">
        <f t="shared" si="289"/>
        <v/>
      </c>
      <c r="I433" s="112" t="str">
        <f t="shared" si="290"/>
        <v/>
      </c>
      <c r="J433" s="112"/>
      <c r="K433" s="112"/>
      <c r="L433" s="113"/>
      <c r="M433" s="113"/>
      <c r="N433" s="224" t="str">
        <f t="shared" si="291"/>
        <v/>
      </c>
      <c r="O433" s="225" t="str">
        <f t="shared" si="292"/>
        <v/>
      </c>
      <c r="Q433" s="6">
        <v>431</v>
      </c>
      <c r="R433" s="47" t="str">
        <f t="shared" si="255"/>
        <v>-431</v>
      </c>
      <c r="S433" s="6"/>
      <c r="T433" s="48" t="str">
        <f t="shared" si="256"/>
        <v/>
      </c>
      <c r="U433" s="49" t="str">
        <f t="shared" si="257"/>
        <v/>
      </c>
      <c r="W433" s="51"/>
      <c r="X433" s="75" t="str">
        <f t="shared" si="258"/>
        <v/>
      </c>
      <c r="Y433" s="71" t="str">
        <f t="shared" si="259"/>
        <v/>
      </c>
      <c r="Z433" s="71" t="str">
        <f t="shared" si="260"/>
        <v/>
      </c>
      <c r="AA433" s="71" t="str">
        <f t="shared" si="261"/>
        <v/>
      </c>
      <c r="AB433" s="71" t="str">
        <f t="shared" si="262"/>
        <v/>
      </c>
      <c r="AC433" s="71" t="str">
        <f t="shared" si="263"/>
        <v/>
      </c>
      <c r="AD433" s="71" t="str">
        <f t="shared" si="264"/>
        <v/>
      </c>
      <c r="AE433" s="78" t="str">
        <f t="shared" si="265"/>
        <v/>
      </c>
      <c r="AF433" s="75" t="str">
        <f t="shared" si="266"/>
        <v/>
      </c>
      <c r="AG433" s="71" t="str">
        <f t="shared" si="267"/>
        <v/>
      </c>
      <c r="AH433" s="71" t="str">
        <f t="shared" si="268"/>
        <v/>
      </c>
      <c r="AI433" s="71" t="str">
        <f t="shared" si="269"/>
        <v/>
      </c>
      <c r="AJ433" s="71" t="str">
        <f t="shared" si="270"/>
        <v/>
      </c>
      <c r="AK433" s="71" t="str">
        <f t="shared" si="271"/>
        <v/>
      </c>
      <c r="AL433" s="71" t="str">
        <f t="shared" si="272"/>
        <v/>
      </c>
      <c r="AM433" s="78" t="str">
        <f t="shared" si="273"/>
        <v/>
      </c>
      <c r="AN433" s="75" t="str">
        <f t="shared" si="274"/>
        <v/>
      </c>
      <c r="AO433" s="71" t="str">
        <f t="shared" si="275"/>
        <v/>
      </c>
      <c r="AP433" s="71" t="str">
        <f t="shared" si="276"/>
        <v/>
      </c>
      <c r="AQ433" s="71" t="str">
        <f t="shared" si="277"/>
        <v/>
      </c>
      <c r="AR433" s="71" t="str">
        <f t="shared" si="278"/>
        <v/>
      </c>
      <c r="AS433" s="71" t="str">
        <f t="shared" si="279"/>
        <v/>
      </c>
      <c r="AT433" s="71" t="str">
        <f t="shared" si="280"/>
        <v/>
      </c>
      <c r="AU433" s="76" t="str">
        <f t="shared" si="281"/>
        <v/>
      </c>
      <c r="BF433" s="141">
        <v>92045</v>
      </c>
      <c r="BG433" s="142" t="s">
        <v>4635</v>
      </c>
      <c r="BH433" s="141" t="s">
        <v>180</v>
      </c>
      <c r="BI433" s="141" t="s">
        <v>191</v>
      </c>
      <c r="BJ433" s="141"/>
      <c r="BK433" s="141" t="s">
        <v>4636</v>
      </c>
      <c r="BL433" s="141" t="s">
        <v>4637</v>
      </c>
      <c r="BM433" s="141">
        <v>48.905880000000003</v>
      </c>
      <c r="BN433" s="141">
        <v>-72.663380000000004</v>
      </c>
      <c r="BO433" s="141">
        <v>1972</v>
      </c>
      <c r="BP433" s="143"/>
      <c r="BQ433" s="143" t="s">
        <v>17560</v>
      </c>
    </row>
    <row r="434" spans="1:69" ht="38.25" customHeight="1" x14ac:dyDescent="0.25">
      <c r="A434" s="1" t="str">
        <f t="shared" si="282"/>
        <v/>
      </c>
      <c r="B434" s="32" t="str">
        <f t="shared" si="283"/>
        <v/>
      </c>
      <c r="C434" s="25" t="str">
        <f t="shared" si="284"/>
        <v/>
      </c>
      <c r="D434" s="25" t="str">
        <f t="shared" si="285"/>
        <v/>
      </c>
      <c r="E434" s="25" t="str">
        <f t="shared" si="286"/>
        <v/>
      </c>
      <c r="F434" s="25" t="str">
        <f t="shared" si="287"/>
        <v/>
      </c>
      <c r="G434" s="108" t="str">
        <f t="shared" si="288"/>
        <v/>
      </c>
      <c r="H434" s="108" t="str">
        <f t="shared" si="289"/>
        <v/>
      </c>
      <c r="I434" s="112" t="str">
        <f t="shared" si="290"/>
        <v/>
      </c>
      <c r="J434" s="112"/>
      <c r="K434" s="112"/>
      <c r="L434" s="113"/>
      <c r="M434" s="113"/>
      <c r="N434" s="224" t="str">
        <f t="shared" si="291"/>
        <v/>
      </c>
      <c r="O434" s="225" t="str">
        <f t="shared" si="292"/>
        <v/>
      </c>
      <c r="Q434" s="6">
        <v>432</v>
      </c>
      <c r="R434" s="47" t="str">
        <f t="shared" si="255"/>
        <v>-432</v>
      </c>
      <c r="S434" s="6"/>
      <c r="T434" s="48" t="str">
        <f t="shared" si="256"/>
        <v/>
      </c>
      <c r="U434" s="49" t="str">
        <f t="shared" si="257"/>
        <v/>
      </c>
      <c r="W434" s="51"/>
      <c r="X434" s="75" t="str">
        <f t="shared" si="258"/>
        <v/>
      </c>
      <c r="Y434" s="71" t="str">
        <f t="shared" si="259"/>
        <v/>
      </c>
      <c r="Z434" s="71" t="str">
        <f t="shared" si="260"/>
        <v/>
      </c>
      <c r="AA434" s="71" t="str">
        <f t="shared" si="261"/>
        <v/>
      </c>
      <c r="AB434" s="71" t="str">
        <f t="shared" si="262"/>
        <v/>
      </c>
      <c r="AC434" s="71" t="str">
        <f t="shared" si="263"/>
        <v/>
      </c>
      <c r="AD434" s="71" t="str">
        <f t="shared" si="264"/>
        <v/>
      </c>
      <c r="AE434" s="78" t="str">
        <f t="shared" si="265"/>
        <v/>
      </c>
      <c r="AF434" s="75" t="str">
        <f t="shared" si="266"/>
        <v/>
      </c>
      <c r="AG434" s="71" t="str">
        <f t="shared" si="267"/>
        <v/>
      </c>
      <c r="AH434" s="71" t="str">
        <f t="shared" si="268"/>
        <v/>
      </c>
      <c r="AI434" s="71" t="str">
        <f t="shared" si="269"/>
        <v/>
      </c>
      <c r="AJ434" s="71" t="str">
        <f t="shared" si="270"/>
        <v/>
      </c>
      <c r="AK434" s="71" t="str">
        <f t="shared" si="271"/>
        <v/>
      </c>
      <c r="AL434" s="71" t="str">
        <f t="shared" si="272"/>
        <v/>
      </c>
      <c r="AM434" s="78" t="str">
        <f t="shared" si="273"/>
        <v/>
      </c>
      <c r="AN434" s="75" t="str">
        <f t="shared" si="274"/>
        <v/>
      </c>
      <c r="AO434" s="71" t="str">
        <f t="shared" si="275"/>
        <v/>
      </c>
      <c r="AP434" s="71" t="str">
        <f t="shared" si="276"/>
        <v/>
      </c>
      <c r="AQ434" s="71" t="str">
        <f t="shared" si="277"/>
        <v/>
      </c>
      <c r="AR434" s="71" t="str">
        <f t="shared" si="278"/>
        <v/>
      </c>
      <c r="AS434" s="71" t="str">
        <f t="shared" si="279"/>
        <v/>
      </c>
      <c r="AT434" s="71" t="str">
        <f t="shared" si="280"/>
        <v/>
      </c>
      <c r="AU434" s="76" t="str">
        <f t="shared" si="281"/>
        <v/>
      </c>
      <c r="BF434" s="141">
        <v>92065</v>
      </c>
      <c r="BG434" s="142" t="s">
        <v>4602</v>
      </c>
      <c r="BH434" s="141" t="s">
        <v>478</v>
      </c>
      <c r="BI434" s="141" t="s">
        <v>176</v>
      </c>
      <c r="BJ434" s="141"/>
      <c r="BK434" s="141" t="s">
        <v>4603</v>
      </c>
      <c r="BL434" s="141" t="s">
        <v>2063</v>
      </c>
      <c r="BM434" s="141">
        <v>49.01746</v>
      </c>
      <c r="BN434" s="141">
        <v>-72.305220000000006</v>
      </c>
      <c r="BO434" s="141">
        <v>2004</v>
      </c>
      <c r="BP434" s="143" t="s">
        <v>482</v>
      </c>
      <c r="BQ434" s="143" t="s">
        <v>17560</v>
      </c>
    </row>
    <row r="435" spans="1:69" ht="38.25" customHeight="1" x14ac:dyDescent="0.25">
      <c r="A435" s="1" t="str">
        <f t="shared" si="282"/>
        <v/>
      </c>
      <c r="B435" s="32" t="str">
        <f t="shared" si="283"/>
        <v/>
      </c>
      <c r="C435" s="25" t="str">
        <f t="shared" si="284"/>
        <v/>
      </c>
      <c r="D435" s="25" t="str">
        <f t="shared" si="285"/>
        <v/>
      </c>
      <c r="E435" s="25" t="str">
        <f t="shared" si="286"/>
        <v/>
      </c>
      <c r="F435" s="25" t="str">
        <f t="shared" si="287"/>
        <v/>
      </c>
      <c r="G435" s="108" t="str">
        <f t="shared" si="288"/>
        <v/>
      </c>
      <c r="H435" s="108" t="str">
        <f t="shared" si="289"/>
        <v/>
      </c>
      <c r="I435" s="112" t="str">
        <f t="shared" si="290"/>
        <v/>
      </c>
      <c r="J435" s="112"/>
      <c r="K435" s="112"/>
      <c r="L435" s="113"/>
      <c r="M435" s="113"/>
      <c r="N435" s="224" t="str">
        <f t="shared" si="291"/>
        <v/>
      </c>
      <c r="O435" s="225" t="str">
        <f t="shared" si="292"/>
        <v/>
      </c>
      <c r="Q435" s="6">
        <v>433</v>
      </c>
      <c r="R435" s="47" t="str">
        <f t="shared" si="255"/>
        <v>-433</v>
      </c>
      <c r="S435" s="6"/>
      <c r="T435" s="48" t="str">
        <f t="shared" si="256"/>
        <v/>
      </c>
      <c r="U435" s="49" t="str">
        <f t="shared" si="257"/>
        <v/>
      </c>
      <c r="W435" s="51"/>
      <c r="X435" s="75" t="str">
        <f t="shared" si="258"/>
        <v/>
      </c>
      <c r="Y435" s="71" t="str">
        <f t="shared" si="259"/>
        <v/>
      </c>
      <c r="Z435" s="71" t="str">
        <f t="shared" si="260"/>
        <v/>
      </c>
      <c r="AA435" s="71" t="str">
        <f t="shared" si="261"/>
        <v/>
      </c>
      <c r="AB435" s="71" t="str">
        <f t="shared" si="262"/>
        <v/>
      </c>
      <c r="AC435" s="71" t="str">
        <f t="shared" si="263"/>
        <v/>
      </c>
      <c r="AD435" s="71" t="str">
        <f t="shared" si="264"/>
        <v/>
      </c>
      <c r="AE435" s="78" t="str">
        <f t="shared" si="265"/>
        <v/>
      </c>
      <c r="AF435" s="75" t="str">
        <f t="shared" si="266"/>
        <v/>
      </c>
      <c r="AG435" s="71" t="str">
        <f t="shared" si="267"/>
        <v/>
      </c>
      <c r="AH435" s="71" t="str">
        <f t="shared" si="268"/>
        <v/>
      </c>
      <c r="AI435" s="71" t="str">
        <f t="shared" si="269"/>
        <v/>
      </c>
      <c r="AJ435" s="71" t="str">
        <f t="shared" si="270"/>
        <v/>
      </c>
      <c r="AK435" s="71" t="str">
        <f t="shared" si="271"/>
        <v/>
      </c>
      <c r="AL435" s="71" t="str">
        <f t="shared" si="272"/>
        <v/>
      </c>
      <c r="AM435" s="78" t="str">
        <f t="shared" si="273"/>
        <v/>
      </c>
      <c r="AN435" s="75" t="str">
        <f t="shared" si="274"/>
        <v/>
      </c>
      <c r="AO435" s="71" t="str">
        <f t="shared" si="275"/>
        <v/>
      </c>
      <c r="AP435" s="71" t="str">
        <f t="shared" si="276"/>
        <v/>
      </c>
      <c r="AQ435" s="71" t="str">
        <f t="shared" si="277"/>
        <v/>
      </c>
      <c r="AR435" s="71" t="str">
        <f t="shared" si="278"/>
        <v/>
      </c>
      <c r="AS435" s="71" t="str">
        <f t="shared" si="279"/>
        <v/>
      </c>
      <c r="AT435" s="71" t="str">
        <f t="shared" si="280"/>
        <v/>
      </c>
      <c r="AU435" s="76" t="str">
        <f t="shared" si="281"/>
        <v/>
      </c>
      <c r="BF435" s="141">
        <v>92065</v>
      </c>
      <c r="BG435" s="142" t="s">
        <v>4604</v>
      </c>
      <c r="BH435" s="141" t="s">
        <v>478</v>
      </c>
      <c r="BI435" s="141" t="s">
        <v>177</v>
      </c>
      <c r="BJ435" s="141" t="s">
        <v>1807</v>
      </c>
      <c r="BK435" s="141" t="s">
        <v>4605</v>
      </c>
      <c r="BL435" s="141" t="s">
        <v>2063</v>
      </c>
      <c r="BM435" s="141">
        <v>49.031199999999998</v>
      </c>
      <c r="BN435" s="141">
        <v>-72.311989999999994</v>
      </c>
      <c r="BO435" s="141">
        <v>2004</v>
      </c>
      <c r="BP435" s="143"/>
      <c r="BQ435" s="143" t="s">
        <v>17560</v>
      </c>
    </row>
    <row r="436" spans="1:69" ht="38.25" customHeight="1" x14ac:dyDescent="0.25">
      <c r="A436" s="1" t="str">
        <f t="shared" si="282"/>
        <v/>
      </c>
      <c r="B436" s="32" t="str">
        <f t="shared" si="283"/>
        <v/>
      </c>
      <c r="C436" s="25" t="str">
        <f t="shared" si="284"/>
        <v/>
      </c>
      <c r="D436" s="25" t="str">
        <f t="shared" si="285"/>
        <v/>
      </c>
      <c r="E436" s="25" t="str">
        <f t="shared" si="286"/>
        <v/>
      </c>
      <c r="F436" s="25" t="str">
        <f t="shared" si="287"/>
        <v/>
      </c>
      <c r="G436" s="108" t="str">
        <f t="shared" si="288"/>
        <v/>
      </c>
      <c r="H436" s="108" t="str">
        <f t="shared" si="289"/>
        <v/>
      </c>
      <c r="I436" s="112" t="str">
        <f t="shared" si="290"/>
        <v/>
      </c>
      <c r="J436" s="112"/>
      <c r="K436" s="112"/>
      <c r="L436" s="113"/>
      <c r="M436" s="113"/>
      <c r="N436" s="224" t="str">
        <f t="shared" si="291"/>
        <v/>
      </c>
      <c r="O436" s="225" t="str">
        <f t="shared" si="292"/>
        <v/>
      </c>
      <c r="Q436" s="6">
        <v>434</v>
      </c>
      <c r="R436" s="47" t="str">
        <f t="shared" si="255"/>
        <v>-434</v>
      </c>
      <c r="S436" s="6"/>
      <c r="T436" s="48" t="str">
        <f t="shared" si="256"/>
        <v/>
      </c>
      <c r="U436" s="49" t="str">
        <f t="shared" si="257"/>
        <v/>
      </c>
      <c r="W436" s="51"/>
      <c r="X436" s="75" t="str">
        <f t="shared" si="258"/>
        <v/>
      </c>
      <c r="Y436" s="71" t="str">
        <f t="shared" si="259"/>
        <v/>
      </c>
      <c r="Z436" s="71" t="str">
        <f t="shared" si="260"/>
        <v/>
      </c>
      <c r="AA436" s="71" t="str">
        <f t="shared" si="261"/>
        <v/>
      </c>
      <c r="AB436" s="71" t="str">
        <f t="shared" si="262"/>
        <v/>
      </c>
      <c r="AC436" s="71" t="str">
        <f t="shared" si="263"/>
        <v/>
      </c>
      <c r="AD436" s="71" t="str">
        <f t="shared" si="264"/>
        <v/>
      </c>
      <c r="AE436" s="78" t="str">
        <f t="shared" si="265"/>
        <v/>
      </c>
      <c r="AF436" s="75" t="str">
        <f t="shared" si="266"/>
        <v/>
      </c>
      <c r="AG436" s="71" t="str">
        <f t="shared" si="267"/>
        <v/>
      </c>
      <c r="AH436" s="71" t="str">
        <f t="shared" si="268"/>
        <v/>
      </c>
      <c r="AI436" s="71" t="str">
        <f t="shared" si="269"/>
        <v/>
      </c>
      <c r="AJ436" s="71" t="str">
        <f t="shared" si="270"/>
        <v/>
      </c>
      <c r="AK436" s="71" t="str">
        <f t="shared" si="271"/>
        <v/>
      </c>
      <c r="AL436" s="71" t="str">
        <f t="shared" si="272"/>
        <v/>
      </c>
      <c r="AM436" s="78" t="str">
        <f t="shared" si="273"/>
        <v/>
      </c>
      <c r="AN436" s="75" t="str">
        <f t="shared" si="274"/>
        <v/>
      </c>
      <c r="AO436" s="71" t="str">
        <f t="shared" si="275"/>
        <v/>
      </c>
      <c r="AP436" s="71" t="str">
        <f t="shared" si="276"/>
        <v/>
      </c>
      <c r="AQ436" s="71" t="str">
        <f t="shared" si="277"/>
        <v/>
      </c>
      <c r="AR436" s="71" t="str">
        <f t="shared" si="278"/>
        <v/>
      </c>
      <c r="AS436" s="71" t="str">
        <f t="shared" si="279"/>
        <v/>
      </c>
      <c r="AT436" s="71" t="str">
        <f t="shared" si="280"/>
        <v/>
      </c>
      <c r="AU436" s="76" t="str">
        <f t="shared" si="281"/>
        <v/>
      </c>
      <c r="BF436" s="141">
        <v>93042</v>
      </c>
      <c r="BG436" s="142" t="s">
        <v>4778</v>
      </c>
      <c r="BH436" s="141" t="s">
        <v>478</v>
      </c>
      <c r="BI436" s="141" t="s">
        <v>177</v>
      </c>
      <c r="BJ436" s="141" t="s">
        <v>4779</v>
      </c>
      <c r="BK436" s="141" t="s">
        <v>2660</v>
      </c>
      <c r="BL436" s="141" t="s">
        <v>1208</v>
      </c>
      <c r="BM436" s="141">
        <v>48.531190000000002</v>
      </c>
      <c r="BN436" s="141">
        <v>-71.649150000000006</v>
      </c>
      <c r="BO436" s="141">
        <v>1976</v>
      </c>
      <c r="BP436" s="143"/>
      <c r="BQ436" s="143" t="s">
        <v>17560</v>
      </c>
    </row>
    <row r="437" spans="1:69" ht="38.25" customHeight="1" x14ac:dyDescent="0.25">
      <c r="A437" s="1" t="str">
        <f t="shared" si="282"/>
        <v/>
      </c>
      <c r="B437" s="32" t="str">
        <f t="shared" si="283"/>
        <v/>
      </c>
      <c r="C437" s="25" t="str">
        <f t="shared" si="284"/>
        <v/>
      </c>
      <c r="D437" s="25" t="str">
        <f t="shared" si="285"/>
        <v/>
      </c>
      <c r="E437" s="25" t="str">
        <f t="shared" si="286"/>
        <v/>
      </c>
      <c r="F437" s="25" t="str">
        <f t="shared" si="287"/>
        <v/>
      </c>
      <c r="G437" s="108" t="str">
        <f t="shared" si="288"/>
        <v/>
      </c>
      <c r="H437" s="108" t="str">
        <f t="shared" si="289"/>
        <v/>
      </c>
      <c r="I437" s="112" t="str">
        <f t="shared" si="290"/>
        <v/>
      </c>
      <c r="J437" s="112"/>
      <c r="K437" s="112"/>
      <c r="L437" s="113"/>
      <c r="M437" s="113"/>
      <c r="N437" s="224" t="str">
        <f t="shared" si="291"/>
        <v/>
      </c>
      <c r="O437" s="225" t="str">
        <f t="shared" si="292"/>
        <v/>
      </c>
      <c r="Q437" s="6">
        <v>435</v>
      </c>
      <c r="R437" s="47" t="str">
        <f t="shared" si="255"/>
        <v>-435</v>
      </c>
      <c r="S437" s="6"/>
      <c r="T437" s="48" t="str">
        <f t="shared" si="256"/>
        <v/>
      </c>
      <c r="U437" s="49" t="str">
        <f t="shared" si="257"/>
        <v/>
      </c>
      <c r="W437" s="51"/>
      <c r="X437" s="75" t="str">
        <f t="shared" si="258"/>
        <v/>
      </c>
      <c r="Y437" s="71" t="str">
        <f t="shared" si="259"/>
        <v/>
      </c>
      <c r="Z437" s="71" t="str">
        <f t="shared" si="260"/>
        <v/>
      </c>
      <c r="AA437" s="71" t="str">
        <f t="shared" si="261"/>
        <v/>
      </c>
      <c r="AB437" s="71" t="str">
        <f t="shared" si="262"/>
        <v/>
      </c>
      <c r="AC437" s="71" t="str">
        <f t="shared" si="263"/>
        <v/>
      </c>
      <c r="AD437" s="71" t="str">
        <f t="shared" si="264"/>
        <v/>
      </c>
      <c r="AE437" s="78" t="str">
        <f t="shared" si="265"/>
        <v/>
      </c>
      <c r="AF437" s="75" t="str">
        <f t="shared" si="266"/>
        <v/>
      </c>
      <c r="AG437" s="71" t="str">
        <f t="shared" si="267"/>
        <v/>
      </c>
      <c r="AH437" s="71" t="str">
        <f t="shared" si="268"/>
        <v/>
      </c>
      <c r="AI437" s="71" t="str">
        <f t="shared" si="269"/>
        <v/>
      </c>
      <c r="AJ437" s="71" t="str">
        <f t="shared" si="270"/>
        <v/>
      </c>
      <c r="AK437" s="71" t="str">
        <f t="shared" si="271"/>
        <v/>
      </c>
      <c r="AL437" s="71" t="str">
        <f t="shared" si="272"/>
        <v/>
      </c>
      <c r="AM437" s="78" t="str">
        <f t="shared" si="273"/>
        <v/>
      </c>
      <c r="AN437" s="75" t="str">
        <f t="shared" si="274"/>
        <v/>
      </c>
      <c r="AO437" s="71" t="str">
        <f t="shared" si="275"/>
        <v/>
      </c>
      <c r="AP437" s="71" t="str">
        <f t="shared" si="276"/>
        <v/>
      </c>
      <c r="AQ437" s="71" t="str">
        <f t="shared" si="277"/>
        <v/>
      </c>
      <c r="AR437" s="71" t="str">
        <f t="shared" si="278"/>
        <v/>
      </c>
      <c r="AS437" s="71" t="str">
        <f t="shared" si="279"/>
        <v/>
      </c>
      <c r="AT437" s="71" t="str">
        <f t="shared" si="280"/>
        <v/>
      </c>
      <c r="AU437" s="76" t="str">
        <f t="shared" si="281"/>
        <v/>
      </c>
      <c r="BF437" s="141">
        <v>93042</v>
      </c>
      <c r="BG437" s="142" t="s">
        <v>4780</v>
      </c>
      <c r="BH437" s="141" t="s">
        <v>180</v>
      </c>
      <c r="BI437" s="141" t="s">
        <v>191</v>
      </c>
      <c r="BJ437" s="141" t="s">
        <v>3197</v>
      </c>
      <c r="BK437" s="141" t="s">
        <v>4781</v>
      </c>
      <c r="BL437" s="141" t="s">
        <v>4782</v>
      </c>
      <c r="BM437" s="141">
        <v>48.567740000000001</v>
      </c>
      <c r="BN437" s="141">
        <v>-71.629540000000006</v>
      </c>
      <c r="BO437" s="141">
        <v>1985</v>
      </c>
      <c r="BP437" s="143"/>
      <c r="BQ437" s="143" t="s">
        <v>17560</v>
      </c>
    </row>
    <row r="438" spans="1:69" ht="38.25" customHeight="1" x14ac:dyDescent="0.25">
      <c r="A438" s="1" t="str">
        <f t="shared" si="282"/>
        <v/>
      </c>
      <c r="B438" s="32" t="str">
        <f t="shared" si="283"/>
        <v/>
      </c>
      <c r="C438" s="25" t="str">
        <f t="shared" si="284"/>
        <v/>
      </c>
      <c r="D438" s="25" t="str">
        <f t="shared" si="285"/>
        <v/>
      </c>
      <c r="E438" s="25" t="str">
        <f t="shared" si="286"/>
        <v/>
      </c>
      <c r="F438" s="25" t="str">
        <f t="shared" si="287"/>
        <v/>
      </c>
      <c r="G438" s="108" t="str">
        <f t="shared" si="288"/>
        <v/>
      </c>
      <c r="H438" s="108" t="str">
        <f t="shared" si="289"/>
        <v/>
      </c>
      <c r="I438" s="112" t="str">
        <f t="shared" si="290"/>
        <v/>
      </c>
      <c r="J438" s="112"/>
      <c r="K438" s="112"/>
      <c r="L438" s="113"/>
      <c r="M438" s="113"/>
      <c r="N438" s="224" t="str">
        <f t="shared" si="291"/>
        <v/>
      </c>
      <c r="O438" s="225" t="str">
        <f t="shared" si="292"/>
        <v/>
      </c>
      <c r="Q438" s="6">
        <v>436</v>
      </c>
      <c r="R438" s="47" t="str">
        <f t="shared" si="255"/>
        <v>-436</v>
      </c>
      <c r="S438" s="6"/>
      <c r="T438" s="48" t="str">
        <f t="shared" si="256"/>
        <v/>
      </c>
      <c r="U438" s="49" t="str">
        <f t="shared" si="257"/>
        <v/>
      </c>
      <c r="W438" s="51"/>
      <c r="X438" s="75" t="str">
        <f t="shared" si="258"/>
        <v/>
      </c>
      <c r="Y438" s="71" t="str">
        <f t="shared" si="259"/>
        <v/>
      </c>
      <c r="Z438" s="71" t="str">
        <f t="shared" si="260"/>
        <v/>
      </c>
      <c r="AA438" s="71" t="str">
        <f t="shared" si="261"/>
        <v/>
      </c>
      <c r="AB438" s="71" t="str">
        <f t="shared" si="262"/>
        <v/>
      </c>
      <c r="AC438" s="71" t="str">
        <f t="shared" si="263"/>
        <v/>
      </c>
      <c r="AD438" s="71" t="str">
        <f t="shared" si="264"/>
        <v/>
      </c>
      <c r="AE438" s="78" t="str">
        <f t="shared" si="265"/>
        <v/>
      </c>
      <c r="AF438" s="75" t="str">
        <f t="shared" si="266"/>
        <v/>
      </c>
      <c r="AG438" s="71" t="str">
        <f t="shared" si="267"/>
        <v/>
      </c>
      <c r="AH438" s="71" t="str">
        <f t="shared" si="268"/>
        <v/>
      </c>
      <c r="AI438" s="71" t="str">
        <f t="shared" si="269"/>
        <v/>
      </c>
      <c r="AJ438" s="71" t="str">
        <f t="shared" si="270"/>
        <v/>
      </c>
      <c r="AK438" s="71" t="str">
        <f t="shared" si="271"/>
        <v/>
      </c>
      <c r="AL438" s="71" t="str">
        <f t="shared" si="272"/>
        <v/>
      </c>
      <c r="AM438" s="78" t="str">
        <f t="shared" si="273"/>
        <v/>
      </c>
      <c r="AN438" s="75" t="str">
        <f t="shared" si="274"/>
        <v/>
      </c>
      <c r="AO438" s="71" t="str">
        <f t="shared" si="275"/>
        <v/>
      </c>
      <c r="AP438" s="71" t="str">
        <f t="shared" si="276"/>
        <v/>
      </c>
      <c r="AQ438" s="71" t="str">
        <f t="shared" si="277"/>
        <v/>
      </c>
      <c r="AR438" s="71" t="str">
        <f t="shared" si="278"/>
        <v/>
      </c>
      <c r="AS438" s="71" t="str">
        <f t="shared" si="279"/>
        <v/>
      </c>
      <c r="AT438" s="71" t="str">
        <f t="shared" si="280"/>
        <v/>
      </c>
      <c r="AU438" s="76" t="str">
        <f t="shared" si="281"/>
        <v/>
      </c>
      <c r="BF438" s="141">
        <v>93042</v>
      </c>
      <c r="BG438" s="142" t="s">
        <v>4783</v>
      </c>
      <c r="BH438" s="141" t="s">
        <v>478</v>
      </c>
      <c r="BI438" s="141" t="s">
        <v>186</v>
      </c>
      <c r="BJ438" s="141" t="s">
        <v>4784</v>
      </c>
      <c r="BK438" s="141" t="s">
        <v>4785</v>
      </c>
      <c r="BL438" s="141" t="s">
        <v>1209</v>
      </c>
      <c r="BM438" s="141">
        <v>48.60539</v>
      </c>
      <c r="BN438" s="141">
        <v>-71.617559999999997</v>
      </c>
      <c r="BO438" s="141">
        <v>1987</v>
      </c>
      <c r="BP438" s="143"/>
      <c r="BQ438" s="143" t="s">
        <v>17560</v>
      </c>
    </row>
    <row r="439" spans="1:69" ht="38.25" customHeight="1" x14ac:dyDescent="0.25">
      <c r="A439" s="1" t="str">
        <f t="shared" si="282"/>
        <v/>
      </c>
      <c r="B439" s="32" t="str">
        <f t="shared" si="283"/>
        <v/>
      </c>
      <c r="C439" s="25" t="str">
        <f t="shared" si="284"/>
        <v/>
      </c>
      <c r="D439" s="25" t="str">
        <f t="shared" si="285"/>
        <v/>
      </c>
      <c r="E439" s="25" t="str">
        <f t="shared" si="286"/>
        <v/>
      </c>
      <c r="F439" s="25" t="str">
        <f t="shared" si="287"/>
        <v/>
      </c>
      <c r="G439" s="108" t="str">
        <f t="shared" si="288"/>
        <v/>
      </c>
      <c r="H439" s="108" t="str">
        <f t="shared" si="289"/>
        <v/>
      </c>
      <c r="I439" s="112" t="str">
        <f t="shared" si="290"/>
        <v/>
      </c>
      <c r="J439" s="112"/>
      <c r="K439" s="112"/>
      <c r="L439" s="113"/>
      <c r="M439" s="113"/>
      <c r="N439" s="224" t="str">
        <f t="shared" si="291"/>
        <v/>
      </c>
      <c r="O439" s="225" t="str">
        <f t="shared" si="292"/>
        <v/>
      </c>
      <c r="Q439" s="6">
        <v>437</v>
      </c>
      <c r="R439" s="47" t="str">
        <f t="shared" si="255"/>
        <v>-437</v>
      </c>
      <c r="S439" s="6"/>
      <c r="T439" s="48" t="str">
        <f t="shared" si="256"/>
        <v/>
      </c>
      <c r="U439" s="49" t="str">
        <f t="shared" si="257"/>
        <v/>
      </c>
      <c r="W439" s="51"/>
      <c r="X439" s="75" t="str">
        <f t="shared" si="258"/>
        <v/>
      </c>
      <c r="Y439" s="71" t="str">
        <f t="shared" si="259"/>
        <v/>
      </c>
      <c r="Z439" s="71" t="str">
        <f t="shared" si="260"/>
        <v/>
      </c>
      <c r="AA439" s="71" t="str">
        <f t="shared" si="261"/>
        <v/>
      </c>
      <c r="AB439" s="71" t="str">
        <f t="shared" si="262"/>
        <v/>
      </c>
      <c r="AC439" s="71" t="str">
        <f t="shared" si="263"/>
        <v/>
      </c>
      <c r="AD439" s="71" t="str">
        <f t="shared" si="264"/>
        <v/>
      </c>
      <c r="AE439" s="78" t="str">
        <f t="shared" si="265"/>
        <v/>
      </c>
      <c r="AF439" s="75" t="str">
        <f t="shared" si="266"/>
        <v/>
      </c>
      <c r="AG439" s="71" t="str">
        <f t="shared" si="267"/>
        <v/>
      </c>
      <c r="AH439" s="71" t="str">
        <f t="shared" si="268"/>
        <v/>
      </c>
      <c r="AI439" s="71" t="str">
        <f t="shared" si="269"/>
        <v/>
      </c>
      <c r="AJ439" s="71" t="str">
        <f t="shared" si="270"/>
        <v/>
      </c>
      <c r="AK439" s="71" t="str">
        <f t="shared" si="271"/>
        <v/>
      </c>
      <c r="AL439" s="71" t="str">
        <f t="shared" si="272"/>
        <v/>
      </c>
      <c r="AM439" s="78" t="str">
        <f t="shared" si="273"/>
        <v/>
      </c>
      <c r="AN439" s="75" t="str">
        <f t="shared" si="274"/>
        <v/>
      </c>
      <c r="AO439" s="71" t="str">
        <f t="shared" si="275"/>
        <v/>
      </c>
      <c r="AP439" s="71" t="str">
        <f t="shared" si="276"/>
        <v/>
      </c>
      <c r="AQ439" s="71" t="str">
        <f t="shared" si="277"/>
        <v/>
      </c>
      <c r="AR439" s="71" t="str">
        <f t="shared" si="278"/>
        <v/>
      </c>
      <c r="AS439" s="71" t="str">
        <f t="shared" si="279"/>
        <v/>
      </c>
      <c r="AT439" s="71" t="str">
        <f t="shared" si="280"/>
        <v/>
      </c>
      <c r="AU439" s="76" t="str">
        <f t="shared" si="281"/>
        <v/>
      </c>
      <c r="BF439" s="141">
        <v>93042</v>
      </c>
      <c r="BG439" s="142" t="s">
        <v>4786</v>
      </c>
      <c r="BH439" s="141" t="s">
        <v>180</v>
      </c>
      <c r="BI439" s="141" t="s">
        <v>191</v>
      </c>
      <c r="BJ439" s="141" t="s">
        <v>4787</v>
      </c>
      <c r="BK439" s="141" t="s">
        <v>4788</v>
      </c>
      <c r="BL439" s="141" t="s">
        <v>1210</v>
      </c>
      <c r="BM439" s="141">
        <v>48.567529999999998</v>
      </c>
      <c r="BN439" s="141">
        <v>-71.672240000000002</v>
      </c>
      <c r="BO439" s="141">
        <v>1985</v>
      </c>
      <c r="BP439" s="143"/>
      <c r="BQ439" s="143" t="s">
        <v>17560</v>
      </c>
    </row>
    <row r="440" spans="1:69" ht="38.25" customHeight="1" x14ac:dyDescent="0.25">
      <c r="A440" s="1" t="str">
        <f t="shared" si="282"/>
        <v/>
      </c>
      <c r="B440" s="32" t="str">
        <f t="shared" si="283"/>
        <v/>
      </c>
      <c r="C440" s="25" t="str">
        <f t="shared" si="284"/>
        <v/>
      </c>
      <c r="D440" s="25" t="str">
        <f t="shared" si="285"/>
        <v/>
      </c>
      <c r="E440" s="25" t="str">
        <f t="shared" si="286"/>
        <v/>
      </c>
      <c r="F440" s="25" t="str">
        <f t="shared" si="287"/>
        <v/>
      </c>
      <c r="G440" s="108" t="str">
        <f t="shared" si="288"/>
        <v/>
      </c>
      <c r="H440" s="108" t="str">
        <f t="shared" si="289"/>
        <v/>
      </c>
      <c r="I440" s="112" t="str">
        <f t="shared" si="290"/>
        <v/>
      </c>
      <c r="J440" s="112"/>
      <c r="K440" s="112"/>
      <c r="L440" s="113"/>
      <c r="M440" s="113"/>
      <c r="N440" s="224" t="str">
        <f t="shared" si="291"/>
        <v/>
      </c>
      <c r="O440" s="225" t="str">
        <f t="shared" si="292"/>
        <v/>
      </c>
      <c r="Q440" s="6">
        <v>438</v>
      </c>
      <c r="R440" s="47" t="str">
        <f t="shared" si="255"/>
        <v>-438</v>
      </c>
      <c r="S440" s="6"/>
      <c r="T440" s="48" t="str">
        <f t="shared" si="256"/>
        <v/>
      </c>
      <c r="U440" s="49" t="str">
        <f t="shared" si="257"/>
        <v/>
      </c>
      <c r="W440" s="51"/>
      <c r="X440" s="75" t="str">
        <f t="shared" si="258"/>
        <v/>
      </c>
      <c r="Y440" s="71" t="str">
        <f t="shared" si="259"/>
        <v/>
      </c>
      <c r="Z440" s="71" t="str">
        <f t="shared" si="260"/>
        <v/>
      </c>
      <c r="AA440" s="71" t="str">
        <f t="shared" si="261"/>
        <v/>
      </c>
      <c r="AB440" s="71" t="str">
        <f t="shared" si="262"/>
        <v/>
      </c>
      <c r="AC440" s="71" t="str">
        <f t="shared" si="263"/>
        <v/>
      </c>
      <c r="AD440" s="71" t="str">
        <f t="shared" si="264"/>
        <v/>
      </c>
      <c r="AE440" s="78" t="str">
        <f t="shared" si="265"/>
        <v/>
      </c>
      <c r="AF440" s="75" t="str">
        <f t="shared" si="266"/>
        <v/>
      </c>
      <c r="AG440" s="71" t="str">
        <f t="shared" si="267"/>
        <v/>
      </c>
      <c r="AH440" s="71" t="str">
        <f t="shared" si="268"/>
        <v/>
      </c>
      <c r="AI440" s="71" t="str">
        <f t="shared" si="269"/>
        <v/>
      </c>
      <c r="AJ440" s="71" t="str">
        <f t="shared" si="270"/>
        <v/>
      </c>
      <c r="AK440" s="71" t="str">
        <f t="shared" si="271"/>
        <v/>
      </c>
      <c r="AL440" s="71" t="str">
        <f t="shared" si="272"/>
        <v/>
      </c>
      <c r="AM440" s="78" t="str">
        <f t="shared" si="273"/>
        <v/>
      </c>
      <c r="AN440" s="75" t="str">
        <f t="shared" si="274"/>
        <v/>
      </c>
      <c r="AO440" s="71" t="str">
        <f t="shared" si="275"/>
        <v/>
      </c>
      <c r="AP440" s="71" t="str">
        <f t="shared" si="276"/>
        <v/>
      </c>
      <c r="AQ440" s="71" t="str">
        <f t="shared" si="277"/>
        <v/>
      </c>
      <c r="AR440" s="71" t="str">
        <f t="shared" si="278"/>
        <v/>
      </c>
      <c r="AS440" s="71" t="str">
        <f t="shared" si="279"/>
        <v/>
      </c>
      <c r="AT440" s="71" t="str">
        <f t="shared" si="280"/>
        <v/>
      </c>
      <c r="AU440" s="76" t="str">
        <f t="shared" si="281"/>
        <v/>
      </c>
      <c r="BF440" s="141">
        <v>93042</v>
      </c>
      <c r="BG440" s="142" t="s">
        <v>4789</v>
      </c>
      <c r="BH440" s="141" t="s">
        <v>478</v>
      </c>
      <c r="BI440" s="141" t="s">
        <v>177</v>
      </c>
      <c r="BJ440" s="141" t="s">
        <v>4790</v>
      </c>
      <c r="BK440" s="141" t="s">
        <v>4791</v>
      </c>
      <c r="BL440" s="141" t="s">
        <v>1209</v>
      </c>
      <c r="BM440" s="141">
        <v>48.627130000000001</v>
      </c>
      <c r="BN440" s="141">
        <v>-71.678370000000001</v>
      </c>
      <c r="BO440" s="141">
        <v>2006</v>
      </c>
      <c r="BP440" s="143"/>
      <c r="BQ440" s="143" t="s">
        <v>17560</v>
      </c>
    </row>
    <row r="441" spans="1:69" ht="38.25" customHeight="1" x14ac:dyDescent="0.25">
      <c r="A441" s="1" t="str">
        <f t="shared" si="282"/>
        <v/>
      </c>
      <c r="B441" s="32" t="str">
        <f t="shared" si="283"/>
        <v/>
      </c>
      <c r="C441" s="25" t="str">
        <f t="shared" si="284"/>
        <v/>
      </c>
      <c r="D441" s="25" t="str">
        <f t="shared" si="285"/>
        <v/>
      </c>
      <c r="E441" s="25" t="str">
        <f t="shared" si="286"/>
        <v/>
      </c>
      <c r="F441" s="25" t="str">
        <f t="shared" si="287"/>
        <v/>
      </c>
      <c r="G441" s="108" t="str">
        <f t="shared" si="288"/>
        <v/>
      </c>
      <c r="H441" s="108" t="str">
        <f t="shared" si="289"/>
        <v/>
      </c>
      <c r="I441" s="112" t="str">
        <f t="shared" si="290"/>
        <v/>
      </c>
      <c r="J441" s="112"/>
      <c r="K441" s="112"/>
      <c r="L441" s="113"/>
      <c r="M441" s="113"/>
      <c r="N441" s="224" t="str">
        <f t="shared" si="291"/>
        <v/>
      </c>
      <c r="O441" s="225" t="str">
        <f t="shared" si="292"/>
        <v/>
      </c>
      <c r="Q441" s="6">
        <v>439</v>
      </c>
      <c r="R441" s="47" t="str">
        <f t="shared" si="255"/>
        <v>-439</v>
      </c>
      <c r="S441" s="6"/>
      <c r="T441" s="48" t="str">
        <f t="shared" si="256"/>
        <v/>
      </c>
      <c r="U441" s="49" t="str">
        <f t="shared" si="257"/>
        <v/>
      </c>
      <c r="W441" s="51"/>
      <c r="X441" s="75" t="str">
        <f t="shared" si="258"/>
        <v/>
      </c>
      <c r="Y441" s="71" t="str">
        <f t="shared" si="259"/>
        <v/>
      </c>
      <c r="Z441" s="71" t="str">
        <f t="shared" si="260"/>
        <v/>
      </c>
      <c r="AA441" s="71" t="str">
        <f t="shared" si="261"/>
        <v/>
      </c>
      <c r="AB441" s="71" t="str">
        <f t="shared" si="262"/>
        <v/>
      </c>
      <c r="AC441" s="71" t="str">
        <f t="shared" si="263"/>
        <v/>
      </c>
      <c r="AD441" s="71" t="str">
        <f t="shared" si="264"/>
        <v/>
      </c>
      <c r="AE441" s="78" t="str">
        <f t="shared" si="265"/>
        <v/>
      </c>
      <c r="AF441" s="75" t="str">
        <f t="shared" si="266"/>
        <v/>
      </c>
      <c r="AG441" s="71" t="str">
        <f t="shared" si="267"/>
        <v/>
      </c>
      <c r="AH441" s="71" t="str">
        <f t="shared" si="268"/>
        <v/>
      </c>
      <c r="AI441" s="71" t="str">
        <f t="shared" si="269"/>
        <v/>
      </c>
      <c r="AJ441" s="71" t="str">
        <f t="shared" si="270"/>
        <v/>
      </c>
      <c r="AK441" s="71" t="str">
        <f t="shared" si="271"/>
        <v/>
      </c>
      <c r="AL441" s="71" t="str">
        <f t="shared" si="272"/>
        <v/>
      </c>
      <c r="AM441" s="78" t="str">
        <f t="shared" si="273"/>
        <v/>
      </c>
      <c r="AN441" s="75" t="str">
        <f t="shared" si="274"/>
        <v/>
      </c>
      <c r="AO441" s="71" t="str">
        <f t="shared" si="275"/>
        <v/>
      </c>
      <c r="AP441" s="71" t="str">
        <f t="shared" si="276"/>
        <v/>
      </c>
      <c r="AQ441" s="71" t="str">
        <f t="shared" si="277"/>
        <v/>
      </c>
      <c r="AR441" s="71" t="str">
        <f t="shared" si="278"/>
        <v/>
      </c>
      <c r="AS441" s="71" t="str">
        <f t="shared" si="279"/>
        <v/>
      </c>
      <c r="AT441" s="71" t="str">
        <f t="shared" si="280"/>
        <v/>
      </c>
      <c r="AU441" s="76" t="str">
        <f t="shared" si="281"/>
        <v/>
      </c>
      <c r="BF441" s="141">
        <v>93042</v>
      </c>
      <c r="BG441" s="142" t="s">
        <v>4792</v>
      </c>
      <c r="BH441" s="141" t="s">
        <v>478</v>
      </c>
      <c r="BI441" s="141" t="s">
        <v>176</v>
      </c>
      <c r="BJ441" s="141" t="s">
        <v>4793</v>
      </c>
      <c r="BK441" s="141" t="s">
        <v>4794</v>
      </c>
      <c r="BL441" s="141" t="s">
        <v>4795</v>
      </c>
      <c r="BM441" s="141">
        <v>48.585450000000002</v>
      </c>
      <c r="BN441" s="141">
        <v>-71.659480000000002</v>
      </c>
      <c r="BO441" s="141">
        <v>1990</v>
      </c>
      <c r="BP441" s="143"/>
      <c r="BQ441" s="143" t="s">
        <v>17560</v>
      </c>
    </row>
    <row r="442" spans="1:69" ht="38.25" customHeight="1" x14ac:dyDescent="0.25">
      <c r="A442" s="1" t="str">
        <f t="shared" si="282"/>
        <v/>
      </c>
      <c r="B442" s="32" t="str">
        <f t="shared" si="283"/>
        <v/>
      </c>
      <c r="C442" s="25" t="str">
        <f t="shared" si="284"/>
        <v/>
      </c>
      <c r="D442" s="25" t="str">
        <f t="shared" si="285"/>
        <v/>
      </c>
      <c r="E442" s="25" t="str">
        <f t="shared" si="286"/>
        <v/>
      </c>
      <c r="F442" s="25" t="str">
        <f t="shared" si="287"/>
        <v/>
      </c>
      <c r="G442" s="108" t="str">
        <f t="shared" si="288"/>
        <v/>
      </c>
      <c r="H442" s="108" t="str">
        <f t="shared" si="289"/>
        <v/>
      </c>
      <c r="I442" s="112" t="str">
        <f t="shared" si="290"/>
        <v/>
      </c>
      <c r="J442" s="112"/>
      <c r="K442" s="112"/>
      <c r="L442" s="113"/>
      <c r="M442" s="113"/>
      <c r="N442" s="224" t="str">
        <f t="shared" si="291"/>
        <v/>
      </c>
      <c r="O442" s="225" t="str">
        <f t="shared" si="292"/>
        <v/>
      </c>
      <c r="Q442" s="6">
        <v>440</v>
      </c>
      <c r="R442" s="47" t="str">
        <f t="shared" si="255"/>
        <v>-440</v>
      </c>
      <c r="S442" s="6"/>
      <c r="T442" s="48" t="str">
        <f t="shared" si="256"/>
        <v/>
      </c>
      <c r="U442" s="49" t="str">
        <f t="shared" si="257"/>
        <v/>
      </c>
      <c r="W442" s="51"/>
      <c r="X442" s="75" t="str">
        <f t="shared" si="258"/>
        <v/>
      </c>
      <c r="Y442" s="71" t="str">
        <f t="shared" si="259"/>
        <v/>
      </c>
      <c r="Z442" s="71" t="str">
        <f t="shared" si="260"/>
        <v/>
      </c>
      <c r="AA442" s="71" t="str">
        <f t="shared" si="261"/>
        <v/>
      </c>
      <c r="AB442" s="71" t="str">
        <f t="shared" si="262"/>
        <v/>
      </c>
      <c r="AC442" s="71" t="str">
        <f t="shared" si="263"/>
        <v/>
      </c>
      <c r="AD442" s="71" t="str">
        <f t="shared" si="264"/>
        <v/>
      </c>
      <c r="AE442" s="78" t="str">
        <f t="shared" si="265"/>
        <v/>
      </c>
      <c r="AF442" s="75" t="str">
        <f t="shared" si="266"/>
        <v/>
      </c>
      <c r="AG442" s="71" t="str">
        <f t="shared" si="267"/>
        <v/>
      </c>
      <c r="AH442" s="71" t="str">
        <f t="shared" si="268"/>
        <v/>
      </c>
      <c r="AI442" s="71" t="str">
        <f t="shared" si="269"/>
        <v/>
      </c>
      <c r="AJ442" s="71" t="str">
        <f t="shared" si="270"/>
        <v/>
      </c>
      <c r="AK442" s="71" t="str">
        <f t="shared" si="271"/>
        <v/>
      </c>
      <c r="AL442" s="71" t="str">
        <f t="shared" si="272"/>
        <v/>
      </c>
      <c r="AM442" s="78" t="str">
        <f t="shared" si="273"/>
        <v/>
      </c>
      <c r="AN442" s="75" t="str">
        <f t="shared" si="274"/>
        <v/>
      </c>
      <c r="AO442" s="71" t="str">
        <f t="shared" si="275"/>
        <v/>
      </c>
      <c r="AP442" s="71" t="str">
        <f t="shared" si="276"/>
        <v/>
      </c>
      <c r="AQ442" s="71" t="str">
        <f t="shared" si="277"/>
        <v/>
      </c>
      <c r="AR442" s="71" t="str">
        <f t="shared" si="278"/>
        <v/>
      </c>
      <c r="AS442" s="71" t="str">
        <f t="shared" si="279"/>
        <v/>
      </c>
      <c r="AT442" s="71" t="str">
        <f t="shared" si="280"/>
        <v/>
      </c>
      <c r="AU442" s="76" t="str">
        <f t="shared" si="281"/>
        <v/>
      </c>
      <c r="BF442" s="141">
        <v>93042</v>
      </c>
      <c r="BG442" s="142" t="s">
        <v>4796</v>
      </c>
      <c r="BH442" s="141" t="s">
        <v>478</v>
      </c>
      <c r="BI442" s="141" t="s">
        <v>186</v>
      </c>
      <c r="BJ442" s="141" t="s">
        <v>4797</v>
      </c>
      <c r="BK442" s="141" t="s">
        <v>4798</v>
      </c>
      <c r="BL442" s="141" t="s">
        <v>4799</v>
      </c>
      <c r="BM442" s="141">
        <v>48.643039999999999</v>
      </c>
      <c r="BN442" s="141">
        <v>-71.695449999999994</v>
      </c>
      <c r="BO442" s="141">
        <v>2006</v>
      </c>
      <c r="BP442" s="143"/>
      <c r="BQ442" s="143" t="s">
        <v>17560</v>
      </c>
    </row>
    <row r="443" spans="1:69" ht="38.25" customHeight="1" x14ac:dyDescent="0.25">
      <c r="A443" s="1" t="str">
        <f t="shared" si="282"/>
        <v/>
      </c>
      <c r="B443" s="32" t="str">
        <f t="shared" si="283"/>
        <v/>
      </c>
      <c r="C443" s="25" t="str">
        <f t="shared" si="284"/>
        <v/>
      </c>
      <c r="D443" s="25" t="str">
        <f t="shared" si="285"/>
        <v/>
      </c>
      <c r="E443" s="25" t="str">
        <f t="shared" si="286"/>
        <v/>
      </c>
      <c r="F443" s="25" t="str">
        <f t="shared" si="287"/>
        <v/>
      </c>
      <c r="G443" s="108" t="str">
        <f t="shared" si="288"/>
        <v/>
      </c>
      <c r="H443" s="108" t="str">
        <f t="shared" si="289"/>
        <v/>
      </c>
      <c r="I443" s="112" t="str">
        <f t="shared" si="290"/>
        <v/>
      </c>
      <c r="J443" s="112"/>
      <c r="K443" s="112"/>
      <c r="L443" s="113"/>
      <c r="M443" s="113"/>
      <c r="N443" s="224" t="str">
        <f t="shared" si="291"/>
        <v/>
      </c>
      <c r="O443" s="225" t="str">
        <f t="shared" si="292"/>
        <v/>
      </c>
      <c r="Q443" s="6">
        <v>441</v>
      </c>
      <c r="R443" s="47" t="str">
        <f t="shared" si="255"/>
        <v>-441</v>
      </c>
      <c r="S443" s="6"/>
      <c r="T443" s="48" t="str">
        <f t="shared" si="256"/>
        <v/>
      </c>
      <c r="U443" s="49" t="str">
        <f t="shared" si="257"/>
        <v/>
      </c>
      <c r="W443" s="51"/>
      <c r="X443" s="75" t="str">
        <f t="shared" si="258"/>
        <v/>
      </c>
      <c r="Y443" s="71" t="str">
        <f t="shared" si="259"/>
        <v/>
      </c>
      <c r="Z443" s="71" t="str">
        <f t="shared" si="260"/>
        <v/>
      </c>
      <c r="AA443" s="71" t="str">
        <f t="shared" si="261"/>
        <v/>
      </c>
      <c r="AB443" s="71" t="str">
        <f t="shared" si="262"/>
        <v/>
      </c>
      <c r="AC443" s="71" t="str">
        <f t="shared" si="263"/>
        <v/>
      </c>
      <c r="AD443" s="71" t="str">
        <f t="shared" si="264"/>
        <v/>
      </c>
      <c r="AE443" s="78" t="str">
        <f t="shared" si="265"/>
        <v/>
      </c>
      <c r="AF443" s="75" t="str">
        <f t="shared" si="266"/>
        <v/>
      </c>
      <c r="AG443" s="71" t="str">
        <f t="shared" si="267"/>
        <v/>
      </c>
      <c r="AH443" s="71" t="str">
        <f t="shared" si="268"/>
        <v/>
      </c>
      <c r="AI443" s="71" t="str">
        <f t="shared" si="269"/>
        <v/>
      </c>
      <c r="AJ443" s="71" t="str">
        <f t="shared" si="270"/>
        <v/>
      </c>
      <c r="AK443" s="71" t="str">
        <f t="shared" si="271"/>
        <v/>
      </c>
      <c r="AL443" s="71" t="str">
        <f t="shared" si="272"/>
        <v/>
      </c>
      <c r="AM443" s="78" t="str">
        <f t="shared" si="273"/>
        <v/>
      </c>
      <c r="AN443" s="75" t="str">
        <f t="shared" si="274"/>
        <v/>
      </c>
      <c r="AO443" s="71" t="str">
        <f t="shared" si="275"/>
        <v/>
      </c>
      <c r="AP443" s="71" t="str">
        <f t="shared" si="276"/>
        <v/>
      </c>
      <c r="AQ443" s="71" t="str">
        <f t="shared" si="277"/>
        <v/>
      </c>
      <c r="AR443" s="71" t="str">
        <f t="shared" si="278"/>
        <v/>
      </c>
      <c r="AS443" s="71" t="str">
        <f t="shared" si="279"/>
        <v/>
      </c>
      <c r="AT443" s="71" t="str">
        <f t="shared" si="280"/>
        <v/>
      </c>
      <c r="AU443" s="76" t="str">
        <f t="shared" si="281"/>
        <v/>
      </c>
      <c r="BF443" s="141">
        <v>92070</v>
      </c>
      <c r="BG443" s="142" t="s">
        <v>4606</v>
      </c>
      <c r="BH443" s="141" t="s">
        <v>180</v>
      </c>
      <c r="BI443" s="141" t="s">
        <v>191</v>
      </c>
      <c r="BJ443" s="141"/>
      <c r="BK443" s="141"/>
      <c r="BL443" s="141" t="s">
        <v>2063</v>
      </c>
      <c r="BM443" s="141">
        <v>48.991689999999998</v>
      </c>
      <c r="BN443" s="141">
        <v>-72.158119999999997</v>
      </c>
      <c r="BO443" s="141">
        <v>2011</v>
      </c>
      <c r="BP443" s="143" t="s">
        <v>24319</v>
      </c>
      <c r="BQ443" s="143" t="s">
        <v>17560</v>
      </c>
    </row>
    <row r="444" spans="1:69" ht="38.25" customHeight="1" x14ac:dyDescent="0.25">
      <c r="A444" s="1" t="str">
        <f t="shared" si="282"/>
        <v/>
      </c>
      <c r="B444" s="32" t="str">
        <f t="shared" si="283"/>
        <v/>
      </c>
      <c r="C444" s="25" t="str">
        <f t="shared" si="284"/>
        <v/>
      </c>
      <c r="D444" s="25" t="str">
        <f t="shared" si="285"/>
        <v/>
      </c>
      <c r="E444" s="25" t="str">
        <f t="shared" si="286"/>
        <v/>
      </c>
      <c r="F444" s="25" t="str">
        <f t="shared" si="287"/>
        <v/>
      </c>
      <c r="G444" s="108" t="str">
        <f t="shared" si="288"/>
        <v/>
      </c>
      <c r="H444" s="108" t="str">
        <f t="shared" si="289"/>
        <v/>
      </c>
      <c r="I444" s="112" t="str">
        <f t="shared" si="290"/>
        <v/>
      </c>
      <c r="J444" s="112"/>
      <c r="K444" s="112"/>
      <c r="L444" s="113"/>
      <c r="M444" s="113"/>
      <c r="N444" s="224" t="str">
        <f t="shared" si="291"/>
        <v/>
      </c>
      <c r="O444" s="225" t="str">
        <f t="shared" si="292"/>
        <v/>
      </c>
      <c r="Q444" s="6">
        <v>442</v>
      </c>
      <c r="R444" s="47" t="str">
        <f t="shared" si="255"/>
        <v>-442</v>
      </c>
      <c r="S444" s="6"/>
      <c r="T444" s="48" t="str">
        <f t="shared" si="256"/>
        <v/>
      </c>
      <c r="U444" s="49" t="str">
        <f t="shared" si="257"/>
        <v/>
      </c>
      <c r="W444" s="51"/>
      <c r="X444" s="75" t="str">
        <f t="shared" si="258"/>
        <v/>
      </c>
      <c r="Y444" s="71" t="str">
        <f t="shared" si="259"/>
        <v/>
      </c>
      <c r="Z444" s="71" t="str">
        <f t="shared" si="260"/>
        <v/>
      </c>
      <c r="AA444" s="71" t="str">
        <f t="shared" si="261"/>
        <v/>
      </c>
      <c r="AB444" s="71" t="str">
        <f t="shared" si="262"/>
        <v/>
      </c>
      <c r="AC444" s="71" t="str">
        <f t="shared" si="263"/>
        <v/>
      </c>
      <c r="AD444" s="71" t="str">
        <f t="shared" si="264"/>
        <v/>
      </c>
      <c r="AE444" s="78" t="str">
        <f t="shared" si="265"/>
        <v/>
      </c>
      <c r="AF444" s="75" t="str">
        <f t="shared" si="266"/>
        <v/>
      </c>
      <c r="AG444" s="71" t="str">
        <f t="shared" si="267"/>
        <v/>
      </c>
      <c r="AH444" s="71" t="str">
        <f t="shared" si="268"/>
        <v/>
      </c>
      <c r="AI444" s="71" t="str">
        <f t="shared" si="269"/>
        <v/>
      </c>
      <c r="AJ444" s="71" t="str">
        <f t="shared" si="270"/>
        <v/>
      </c>
      <c r="AK444" s="71" t="str">
        <f t="shared" si="271"/>
        <v/>
      </c>
      <c r="AL444" s="71" t="str">
        <f t="shared" si="272"/>
        <v/>
      </c>
      <c r="AM444" s="78" t="str">
        <f t="shared" si="273"/>
        <v/>
      </c>
      <c r="AN444" s="75" t="str">
        <f t="shared" si="274"/>
        <v/>
      </c>
      <c r="AO444" s="71" t="str">
        <f t="shared" si="275"/>
        <v/>
      </c>
      <c r="AP444" s="71" t="str">
        <f t="shared" si="276"/>
        <v/>
      </c>
      <c r="AQ444" s="71" t="str">
        <f t="shared" si="277"/>
        <v/>
      </c>
      <c r="AR444" s="71" t="str">
        <f t="shared" si="278"/>
        <v/>
      </c>
      <c r="AS444" s="71" t="str">
        <f t="shared" si="279"/>
        <v/>
      </c>
      <c r="AT444" s="71" t="str">
        <f t="shared" si="280"/>
        <v/>
      </c>
      <c r="AU444" s="76" t="str">
        <f t="shared" si="281"/>
        <v/>
      </c>
      <c r="BF444" s="141">
        <v>92070</v>
      </c>
      <c r="BG444" s="142" t="s">
        <v>4746</v>
      </c>
      <c r="BH444" s="141" t="s">
        <v>180</v>
      </c>
      <c r="BI444" s="141" t="s">
        <v>178</v>
      </c>
      <c r="BJ444" s="141"/>
      <c r="BK444" s="141" t="s">
        <v>4747</v>
      </c>
      <c r="BL444" s="141" t="s">
        <v>2063</v>
      </c>
      <c r="BM444" s="141">
        <v>49.005809999999997</v>
      </c>
      <c r="BN444" s="141">
        <v>-72.17868</v>
      </c>
      <c r="BO444" s="141">
        <v>1965</v>
      </c>
      <c r="BP444" s="143" t="s">
        <v>4112</v>
      </c>
      <c r="BQ444" s="143" t="s">
        <v>17560</v>
      </c>
    </row>
    <row r="445" spans="1:69" ht="38.25" customHeight="1" x14ac:dyDescent="0.25">
      <c r="A445" s="1" t="str">
        <f t="shared" si="282"/>
        <v/>
      </c>
      <c r="B445" s="32" t="str">
        <f t="shared" si="283"/>
        <v/>
      </c>
      <c r="C445" s="25" t="str">
        <f t="shared" si="284"/>
        <v/>
      </c>
      <c r="D445" s="25" t="str">
        <f t="shared" si="285"/>
        <v/>
      </c>
      <c r="E445" s="25" t="str">
        <f t="shared" si="286"/>
        <v/>
      </c>
      <c r="F445" s="25" t="str">
        <f t="shared" si="287"/>
        <v/>
      </c>
      <c r="G445" s="108" t="str">
        <f t="shared" si="288"/>
        <v/>
      </c>
      <c r="H445" s="108" t="str">
        <f t="shared" si="289"/>
        <v/>
      </c>
      <c r="I445" s="112" t="str">
        <f t="shared" si="290"/>
        <v/>
      </c>
      <c r="J445" s="112"/>
      <c r="K445" s="112"/>
      <c r="L445" s="113"/>
      <c r="M445" s="113"/>
      <c r="N445" s="224" t="str">
        <f t="shared" si="291"/>
        <v/>
      </c>
      <c r="O445" s="225" t="str">
        <f t="shared" si="292"/>
        <v/>
      </c>
      <c r="Q445" s="6">
        <v>443</v>
      </c>
      <c r="R445" s="47" t="str">
        <f t="shared" si="255"/>
        <v>-443</v>
      </c>
      <c r="S445" s="6"/>
      <c r="T445" s="48" t="str">
        <f t="shared" si="256"/>
        <v/>
      </c>
      <c r="U445" s="49" t="str">
        <f t="shared" si="257"/>
        <v/>
      </c>
      <c r="W445" s="51"/>
      <c r="X445" s="75" t="str">
        <f t="shared" si="258"/>
        <v/>
      </c>
      <c r="Y445" s="71" t="str">
        <f t="shared" si="259"/>
        <v/>
      </c>
      <c r="Z445" s="71" t="str">
        <f t="shared" si="260"/>
        <v/>
      </c>
      <c r="AA445" s="71" t="str">
        <f t="shared" si="261"/>
        <v/>
      </c>
      <c r="AB445" s="71" t="str">
        <f t="shared" si="262"/>
        <v/>
      </c>
      <c r="AC445" s="71" t="str">
        <f t="shared" si="263"/>
        <v/>
      </c>
      <c r="AD445" s="71" t="str">
        <f t="shared" si="264"/>
        <v/>
      </c>
      <c r="AE445" s="78" t="str">
        <f t="shared" si="265"/>
        <v/>
      </c>
      <c r="AF445" s="75" t="str">
        <f t="shared" si="266"/>
        <v/>
      </c>
      <c r="AG445" s="71" t="str">
        <f t="shared" si="267"/>
        <v/>
      </c>
      <c r="AH445" s="71" t="str">
        <f t="shared" si="268"/>
        <v/>
      </c>
      <c r="AI445" s="71" t="str">
        <f t="shared" si="269"/>
        <v/>
      </c>
      <c r="AJ445" s="71" t="str">
        <f t="shared" si="270"/>
        <v/>
      </c>
      <c r="AK445" s="71" t="str">
        <f t="shared" si="271"/>
        <v/>
      </c>
      <c r="AL445" s="71" t="str">
        <f t="shared" si="272"/>
        <v/>
      </c>
      <c r="AM445" s="78" t="str">
        <f t="shared" si="273"/>
        <v/>
      </c>
      <c r="AN445" s="75" t="str">
        <f t="shared" si="274"/>
        <v/>
      </c>
      <c r="AO445" s="71" t="str">
        <f t="shared" si="275"/>
        <v/>
      </c>
      <c r="AP445" s="71" t="str">
        <f t="shared" si="276"/>
        <v/>
      </c>
      <c r="AQ445" s="71" t="str">
        <f t="shared" si="277"/>
        <v/>
      </c>
      <c r="AR445" s="71" t="str">
        <f t="shared" si="278"/>
        <v/>
      </c>
      <c r="AS445" s="71" t="str">
        <f t="shared" si="279"/>
        <v/>
      </c>
      <c r="AT445" s="71" t="str">
        <f t="shared" si="280"/>
        <v/>
      </c>
      <c r="AU445" s="76" t="str">
        <f t="shared" si="281"/>
        <v/>
      </c>
      <c r="BF445" s="141">
        <v>93005</v>
      </c>
      <c r="BG445" s="142" t="s">
        <v>4750</v>
      </c>
      <c r="BH445" s="141" t="s">
        <v>478</v>
      </c>
      <c r="BI445" s="141" t="s">
        <v>176</v>
      </c>
      <c r="BJ445" s="141"/>
      <c r="BK445" s="141" t="s">
        <v>4751</v>
      </c>
      <c r="BL445" s="141" t="s">
        <v>4752</v>
      </c>
      <c r="BM445" s="141">
        <v>48.412520000000001</v>
      </c>
      <c r="BN445" s="141">
        <v>-71.949920000000006</v>
      </c>
      <c r="BO445" s="141">
        <v>2003</v>
      </c>
      <c r="BP445" s="143" t="s">
        <v>24333</v>
      </c>
      <c r="BQ445" s="143" t="s">
        <v>17560</v>
      </c>
    </row>
    <row r="446" spans="1:69" ht="38.25" customHeight="1" x14ac:dyDescent="0.25">
      <c r="A446" s="1" t="str">
        <f t="shared" si="282"/>
        <v/>
      </c>
      <c r="B446" s="32" t="str">
        <f t="shared" si="283"/>
        <v/>
      </c>
      <c r="C446" s="25" t="str">
        <f t="shared" si="284"/>
        <v/>
      </c>
      <c r="D446" s="25" t="str">
        <f t="shared" si="285"/>
        <v/>
      </c>
      <c r="E446" s="25" t="str">
        <f t="shared" si="286"/>
        <v/>
      </c>
      <c r="F446" s="25" t="str">
        <f t="shared" si="287"/>
        <v/>
      </c>
      <c r="G446" s="108" t="str">
        <f t="shared" si="288"/>
        <v/>
      </c>
      <c r="H446" s="108" t="str">
        <f t="shared" si="289"/>
        <v/>
      </c>
      <c r="I446" s="112" t="str">
        <f t="shared" si="290"/>
        <v/>
      </c>
      <c r="J446" s="112"/>
      <c r="K446" s="112"/>
      <c r="L446" s="113"/>
      <c r="M446" s="113"/>
      <c r="N446" s="224" t="str">
        <f t="shared" si="291"/>
        <v/>
      </c>
      <c r="O446" s="225" t="str">
        <f t="shared" si="292"/>
        <v/>
      </c>
      <c r="Q446" s="6">
        <v>444</v>
      </c>
      <c r="R446" s="47" t="str">
        <f t="shared" si="255"/>
        <v>-444</v>
      </c>
      <c r="S446" s="6"/>
      <c r="T446" s="48" t="str">
        <f t="shared" si="256"/>
        <v/>
      </c>
      <c r="U446" s="49" t="str">
        <f t="shared" si="257"/>
        <v/>
      </c>
      <c r="W446" s="51"/>
      <c r="X446" s="75" t="str">
        <f t="shared" si="258"/>
        <v/>
      </c>
      <c r="Y446" s="71" t="str">
        <f t="shared" si="259"/>
        <v/>
      </c>
      <c r="Z446" s="71" t="str">
        <f t="shared" si="260"/>
        <v/>
      </c>
      <c r="AA446" s="71" t="str">
        <f t="shared" si="261"/>
        <v/>
      </c>
      <c r="AB446" s="71" t="str">
        <f t="shared" si="262"/>
        <v/>
      </c>
      <c r="AC446" s="71" t="str">
        <f t="shared" si="263"/>
        <v/>
      </c>
      <c r="AD446" s="71" t="str">
        <f t="shared" si="264"/>
        <v/>
      </c>
      <c r="AE446" s="78" t="str">
        <f t="shared" si="265"/>
        <v/>
      </c>
      <c r="AF446" s="75" t="str">
        <f t="shared" si="266"/>
        <v/>
      </c>
      <c r="AG446" s="71" t="str">
        <f t="shared" si="267"/>
        <v/>
      </c>
      <c r="AH446" s="71" t="str">
        <f t="shared" si="268"/>
        <v/>
      </c>
      <c r="AI446" s="71" t="str">
        <f t="shared" si="269"/>
        <v/>
      </c>
      <c r="AJ446" s="71" t="str">
        <f t="shared" si="270"/>
        <v/>
      </c>
      <c r="AK446" s="71" t="str">
        <f t="shared" si="271"/>
        <v/>
      </c>
      <c r="AL446" s="71" t="str">
        <f t="shared" si="272"/>
        <v/>
      </c>
      <c r="AM446" s="78" t="str">
        <f t="shared" si="273"/>
        <v/>
      </c>
      <c r="AN446" s="75" t="str">
        <f t="shared" si="274"/>
        <v/>
      </c>
      <c r="AO446" s="71" t="str">
        <f t="shared" si="275"/>
        <v/>
      </c>
      <c r="AP446" s="71" t="str">
        <f t="shared" si="276"/>
        <v/>
      </c>
      <c r="AQ446" s="71" t="str">
        <f t="shared" si="277"/>
        <v/>
      </c>
      <c r="AR446" s="71" t="str">
        <f t="shared" si="278"/>
        <v/>
      </c>
      <c r="AS446" s="71" t="str">
        <f t="shared" si="279"/>
        <v/>
      </c>
      <c r="AT446" s="71" t="str">
        <f t="shared" si="280"/>
        <v/>
      </c>
      <c r="AU446" s="76" t="str">
        <f t="shared" si="281"/>
        <v/>
      </c>
      <c r="BF446" s="141">
        <v>93005</v>
      </c>
      <c r="BG446" s="142" t="s">
        <v>4753</v>
      </c>
      <c r="BH446" s="141" t="s">
        <v>478</v>
      </c>
      <c r="BI446" s="141" t="s">
        <v>177</v>
      </c>
      <c r="BJ446" s="141"/>
      <c r="BK446" s="141" t="s">
        <v>4751</v>
      </c>
      <c r="BL446" s="141" t="s">
        <v>4752</v>
      </c>
      <c r="BM446" s="141">
        <v>48.412520000000001</v>
      </c>
      <c r="BN446" s="141">
        <v>-71.949920000000006</v>
      </c>
      <c r="BO446" s="141">
        <v>2003</v>
      </c>
      <c r="BP446" s="143" t="s">
        <v>485</v>
      </c>
      <c r="BQ446" s="143" t="s">
        <v>17560</v>
      </c>
    </row>
    <row r="447" spans="1:69" ht="38.25" customHeight="1" x14ac:dyDescent="0.25">
      <c r="A447" s="1" t="str">
        <f t="shared" si="282"/>
        <v/>
      </c>
      <c r="B447" s="32" t="str">
        <f t="shared" si="283"/>
        <v/>
      </c>
      <c r="C447" s="25" t="str">
        <f t="shared" si="284"/>
        <v/>
      </c>
      <c r="D447" s="25" t="str">
        <f t="shared" si="285"/>
        <v/>
      </c>
      <c r="E447" s="25" t="str">
        <f t="shared" si="286"/>
        <v/>
      </c>
      <c r="F447" s="25" t="str">
        <f t="shared" si="287"/>
        <v/>
      </c>
      <c r="G447" s="108" t="str">
        <f t="shared" si="288"/>
        <v/>
      </c>
      <c r="H447" s="108" t="str">
        <f t="shared" si="289"/>
        <v/>
      </c>
      <c r="I447" s="112" t="str">
        <f t="shared" si="290"/>
        <v/>
      </c>
      <c r="J447" s="112"/>
      <c r="K447" s="112"/>
      <c r="L447" s="113"/>
      <c r="M447" s="113"/>
      <c r="N447" s="224" t="str">
        <f t="shared" si="291"/>
        <v/>
      </c>
      <c r="O447" s="225" t="str">
        <f t="shared" si="292"/>
        <v/>
      </c>
      <c r="Q447" s="6">
        <v>445</v>
      </c>
      <c r="R447" s="47" t="str">
        <f t="shared" si="255"/>
        <v>-445</v>
      </c>
      <c r="S447" s="6"/>
      <c r="T447" s="48" t="str">
        <f t="shared" si="256"/>
        <v/>
      </c>
      <c r="U447" s="49" t="str">
        <f t="shared" si="257"/>
        <v/>
      </c>
      <c r="W447" s="51"/>
      <c r="X447" s="75" t="str">
        <f t="shared" si="258"/>
        <v/>
      </c>
      <c r="Y447" s="71" t="str">
        <f t="shared" si="259"/>
        <v/>
      </c>
      <c r="Z447" s="71" t="str">
        <f t="shared" si="260"/>
        <v/>
      </c>
      <c r="AA447" s="71" t="str">
        <f t="shared" si="261"/>
        <v/>
      </c>
      <c r="AB447" s="71" t="str">
        <f t="shared" si="262"/>
        <v/>
      </c>
      <c r="AC447" s="71" t="str">
        <f t="shared" si="263"/>
        <v/>
      </c>
      <c r="AD447" s="71" t="str">
        <f t="shared" si="264"/>
        <v/>
      </c>
      <c r="AE447" s="78" t="str">
        <f t="shared" si="265"/>
        <v/>
      </c>
      <c r="AF447" s="75" t="str">
        <f t="shared" si="266"/>
        <v/>
      </c>
      <c r="AG447" s="71" t="str">
        <f t="shared" si="267"/>
        <v/>
      </c>
      <c r="AH447" s="71" t="str">
        <f t="shared" si="268"/>
        <v/>
      </c>
      <c r="AI447" s="71" t="str">
        <f t="shared" si="269"/>
        <v/>
      </c>
      <c r="AJ447" s="71" t="str">
        <f t="shared" si="270"/>
        <v/>
      </c>
      <c r="AK447" s="71" t="str">
        <f t="shared" si="271"/>
        <v/>
      </c>
      <c r="AL447" s="71" t="str">
        <f t="shared" si="272"/>
        <v/>
      </c>
      <c r="AM447" s="78" t="str">
        <f t="shared" si="273"/>
        <v/>
      </c>
      <c r="AN447" s="75" t="str">
        <f t="shared" si="274"/>
        <v/>
      </c>
      <c r="AO447" s="71" t="str">
        <f t="shared" si="275"/>
        <v/>
      </c>
      <c r="AP447" s="71" t="str">
        <f t="shared" si="276"/>
        <v/>
      </c>
      <c r="AQ447" s="71" t="str">
        <f t="shared" si="277"/>
        <v/>
      </c>
      <c r="AR447" s="71" t="str">
        <f t="shared" si="278"/>
        <v/>
      </c>
      <c r="AS447" s="71" t="str">
        <f t="shared" si="279"/>
        <v/>
      </c>
      <c r="AT447" s="71" t="str">
        <f t="shared" si="280"/>
        <v/>
      </c>
      <c r="AU447" s="76" t="str">
        <f t="shared" si="281"/>
        <v/>
      </c>
      <c r="BF447" s="141">
        <v>93005</v>
      </c>
      <c r="BG447" s="142" t="s">
        <v>4754</v>
      </c>
      <c r="BH447" s="141" t="s">
        <v>180</v>
      </c>
      <c r="BI447" s="141" t="s">
        <v>191</v>
      </c>
      <c r="BJ447" s="141" t="s">
        <v>1739</v>
      </c>
      <c r="BK447" s="141" t="s">
        <v>4755</v>
      </c>
      <c r="BL447" s="141" t="s">
        <v>4752</v>
      </c>
      <c r="BM447" s="141">
        <v>48.414909999999999</v>
      </c>
      <c r="BN447" s="141">
        <v>-71.951750000000004</v>
      </c>
      <c r="BO447" s="141">
        <v>1989</v>
      </c>
      <c r="BP447" s="143" t="s">
        <v>24334</v>
      </c>
      <c r="BQ447" s="143" t="s">
        <v>17560</v>
      </c>
    </row>
    <row r="448" spans="1:69" ht="38.25" customHeight="1" x14ac:dyDescent="0.25">
      <c r="A448" s="1" t="str">
        <f t="shared" si="282"/>
        <v/>
      </c>
      <c r="B448" s="32" t="str">
        <f t="shared" si="283"/>
        <v/>
      </c>
      <c r="C448" s="25" t="str">
        <f t="shared" si="284"/>
        <v/>
      </c>
      <c r="D448" s="25" t="str">
        <f t="shared" si="285"/>
        <v/>
      </c>
      <c r="E448" s="25" t="str">
        <f t="shared" si="286"/>
        <v/>
      </c>
      <c r="F448" s="25" t="str">
        <f t="shared" si="287"/>
        <v/>
      </c>
      <c r="G448" s="108" t="str">
        <f t="shared" si="288"/>
        <v/>
      </c>
      <c r="H448" s="108" t="str">
        <f t="shared" si="289"/>
        <v/>
      </c>
      <c r="I448" s="112" t="str">
        <f t="shared" si="290"/>
        <v/>
      </c>
      <c r="J448" s="112"/>
      <c r="K448" s="112"/>
      <c r="L448" s="113"/>
      <c r="M448" s="113"/>
      <c r="N448" s="224" t="str">
        <f t="shared" si="291"/>
        <v/>
      </c>
      <c r="O448" s="225" t="str">
        <f t="shared" si="292"/>
        <v/>
      </c>
      <c r="Q448" s="6">
        <v>446</v>
      </c>
      <c r="R448" s="47" t="str">
        <f t="shared" si="255"/>
        <v>-446</v>
      </c>
      <c r="S448" s="6"/>
      <c r="T448" s="48" t="str">
        <f t="shared" si="256"/>
        <v/>
      </c>
      <c r="U448" s="49" t="str">
        <f t="shared" si="257"/>
        <v/>
      </c>
      <c r="W448" s="51"/>
      <c r="X448" s="75" t="str">
        <f t="shared" si="258"/>
        <v/>
      </c>
      <c r="Y448" s="71" t="str">
        <f t="shared" si="259"/>
        <v/>
      </c>
      <c r="Z448" s="71" t="str">
        <f t="shared" si="260"/>
        <v/>
      </c>
      <c r="AA448" s="71" t="str">
        <f t="shared" si="261"/>
        <v/>
      </c>
      <c r="AB448" s="71" t="str">
        <f t="shared" si="262"/>
        <v/>
      </c>
      <c r="AC448" s="71" t="str">
        <f t="shared" si="263"/>
        <v/>
      </c>
      <c r="AD448" s="71" t="str">
        <f t="shared" si="264"/>
        <v/>
      </c>
      <c r="AE448" s="78" t="str">
        <f t="shared" si="265"/>
        <v/>
      </c>
      <c r="AF448" s="75" t="str">
        <f t="shared" si="266"/>
        <v/>
      </c>
      <c r="AG448" s="71" t="str">
        <f t="shared" si="267"/>
        <v/>
      </c>
      <c r="AH448" s="71" t="str">
        <f t="shared" si="268"/>
        <v/>
      </c>
      <c r="AI448" s="71" t="str">
        <f t="shared" si="269"/>
        <v/>
      </c>
      <c r="AJ448" s="71" t="str">
        <f t="shared" si="270"/>
        <v/>
      </c>
      <c r="AK448" s="71" t="str">
        <f t="shared" si="271"/>
        <v/>
      </c>
      <c r="AL448" s="71" t="str">
        <f t="shared" si="272"/>
        <v/>
      </c>
      <c r="AM448" s="78" t="str">
        <f t="shared" si="273"/>
        <v/>
      </c>
      <c r="AN448" s="75" t="str">
        <f t="shared" si="274"/>
        <v/>
      </c>
      <c r="AO448" s="71" t="str">
        <f t="shared" si="275"/>
        <v/>
      </c>
      <c r="AP448" s="71" t="str">
        <f t="shared" si="276"/>
        <v/>
      </c>
      <c r="AQ448" s="71" t="str">
        <f t="shared" si="277"/>
        <v/>
      </c>
      <c r="AR448" s="71" t="str">
        <f t="shared" si="278"/>
        <v/>
      </c>
      <c r="AS448" s="71" t="str">
        <f t="shared" si="279"/>
        <v/>
      </c>
      <c r="AT448" s="71" t="str">
        <f t="shared" si="280"/>
        <v/>
      </c>
      <c r="AU448" s="76" t="str">
        <f t="shared" si="281"/>
        <v/>
      </c>
      <c r="BF448" s="141">
        <v>93042</v>
      </c>
      <c r="BG448" s="142" t="s">
        <v>4800</v>
      </c>
      <c r="BH448" s="141" t="s">
        <v>180</v>
      </c>
      <c r="BI448" s="141" t="s">
        <v>191</v>
      </c>
      <c r="BJ448" s="141" t="s">
        <v>4801</v>
      </c>
      <c r="BK448" s="141" t="s">
        <v>4802</v>
      </c>
      <c r="BL448" s="141" t="s">
        <v>4803</v>
      </c>
      <c r="BM448" s="141">
        <v>48.548360000000002</v>
      </c>
      <c r="BN448" s="141">
        <v>-71.644689999999997</v>
      </c>
      <c r="BO448" s="141">
        <v>1986</v>
      </c>
      <c r="BP448" s="143"/>
      <c r="BQ448" s="143" t="s">
        <v>17560</v>
      </c>
    </row>
    <row r="449" spans="1:69" ht="38.25" customHeight="1" x14ac:dyDescent="0.25">
      <c r="A449" s="1" t="str">
        <f t="shared" si="282"/>
        <v/>
      </c>
      <c r="B449" s="32" t="str">
        <f t="shared" si="283"/>
        <v/>
      </c>
      <c r="C449" s="25" t="str">
        <f t="shared" si="284"/>
        <v/>
      </c>
      <c r="D449" s="25" t="str">
        <f t="shared" si="285"/>
        <v/>
      </c>
      <c r="E449" s="25" t="str">
        <f t="shared" si="286"/>
        <v/>
      </c>
      <c r="F449" s="25" t="str">
        <f t="shared" si="287"/>
        <v/>
      </c>
      <c r="G449" s="108" t="str">
        <f t="shared" si="288"/>
        <v/>
      </c>
      <c r="H449" s="108" t="str">
        <f t="shared" si="289"/>
        <v/>
      </c>
      <c r="I449" s="112" t="str">
        <f t="shared" si="290"/>
        <v/>
      </c>
      <c r="J449" s="112"/>
      <c r="K449" s="112"/>
      <c r="L449" s="113"/>
      <c r="M449" s="113"/>
      <c r="N449" s="224" t="str">
        <f t="shared" si="291"/>
        <v/>
      </c>
      <c r="O449" s="225" t="str">
        <f t="shared" si="292"/>
        <v/>
      </c>
      <c r="Q449" s="6">
        <v>447</v>
      </c>
      <c r="R449" s="47" t="str">
        <f t="shared" si="255"/>
        <v>-447</v>
      </c>
      <c r="S449" s="6"/>
      <c r="T449" s="48" t="str">
        <f t="shared" si="256"/>
        <v/>
      </c>
      <c r="U449" s="49" t="str">
        <f t="shared" si="257"/>
        <v/>
      </c>
      <c r="W449" s="51"/>
      <c r="X449" s="75" t="str">
        <f t="shared" si="258"/>
        <v/>
      </c>
      <c r="Y449" s="71" t="str">
        <f t="shared" si="259"/>
        <v/>
      </c>
      <c r="Z449" s="71" t="str">
        <f t="shared" si="260"/>
        <v/>
      </c>
      <c r="AA449" s="71" t="str">
        <f t="shared" si="261"/>
        <v/>
      </c>
      <c r="AB449" s="71" t="str">
        <f t="shared" si="262"/>
        <v/>
      </c>
      <c r="AC449" s="71" t="str">
        <f t="shared" si="263"/>
        <v/>
      </c>
      <c r="AD449" s="71" t="str">
        <f t="shared" si="264"/>
        <v/>
      </c>
      <c r="AE449" s="78" t="str">
        <f t="shared" si="265"/>
        <v/>
      </c>
      <c r="AF449" s="75" t="str">
        <f t="shared" si="266"/>
        <v/>
      </c>
      <c r="AG449" s="71" t="str">
        <f t="shared" si="267"/>
        <v/>
      </c>
      <c r="AH449" s="71" t="str">
        <f t="shared" si="268"/>
        <v/>
      </c>
      <c r="AI449" s="71" t="str">
        <f t="shared" si="269"/>
        <v/>
      </c>
      <c r="AJ449" s="71" t="str">
        <f t="shared" si="270"/>
        <v/>
      </c>
      <c r="AK449" s="71" t="str">
        <f t="shared" si="271"/>
        <v/>
      </c>
      <c r="AL449" s="71" t="str">
        <f t="shared" si="272"/>
        <v/>
      </c>
      <c r="AM449" s="78" t="str">
        <f t="shared" si="273"/>
        <v/>
      </c>
      <c r="AN449" s="75" t="str">
        <f t="shared" si="274"/>
        <v/>
      </c>
      <c r="AO449" s="71" t="str">
        <f t="shared" si="275"/>
        <v/>
      </c>
      <c r="AP449" s="71" t="str">
        <f t="shared" si="276"/>
        <v/>
      </c>
      <c r="AQ449" s="71" t="str">
        <f t="shared" si="277"/>
        <v/>
      </c>
      <c r="AR449" s="71" t="str">
        <f t="shared" si="278"/>
        <v/>
      </c>
      <c r="AS449" s="71" t="str">
        <f t="shared" si="279"/>
        <v/>
      </c>
      <c r="AT449" s="71" t="str">
        <f t="shared" si="280"/>
        <v/>
      </c>
      <c r="AU449" s="76" t="str">
        <f t="shared" si="281"/>
        <v/>
      </c>
      <c r="BF449" s="141">
        <v>93042</v>
      </c>
      <c r="BG449" s="142" t="s">
        <v>4804</v>
      </c>
      <c r="BH449" s="141" t="s">
        <v>478</v>
      </c>
      <c r="BI449" s="141" t="s">
        <v>176</v>
      </c>
      <c r="BJ449" s="141" t="s">
        <v>1553</v>
      </c>
      <c r="BK449" s="141" t="s">
        <v>4805</v>
      </c>
      <c r="BL449" s="141" t="s">
        <v>4722</v>
      </c>
      <c r="BM449" s="141">
        <v>48.583759999999998</v>
      </c>
      <c r="BN449" s="141">
        <v>-71.662430000000001</v>
      </c>
      <c r="BO449" s="141">
        <v>1997</v>
      </c>
      <c r="BP449" s="143"/>
      <c r="BQ449" s="143" t="s">
        <v>17560</v>
      </c>
    </row>
    <row r="450" spans="1:69" ht="38.25" customHeight="1" x14ac:dyDescent="0.25">
      <c r="A450" s="1" t="str">
        <f t="shared" si="282"/>
        <v/>
      </c>
      <c r="B450" s="32" t="str">
        <f t="shared" si="283"/>
        <v/>
      </c>
      <c r="C450" s="25" t="str">
        <f t="shared" si="284"/>
        <v/>
      </c>
      <c r="D450" s="25" t="str">
        <f t="shared" si="285"/>
        <v/>
      </c>
      <c r="E450" s="25" t="str">
        <f t="shared" si="286"/>
        <v/>
      </c>
      <c r="F450" s="25" t="str">
        <f t="shared" si="287"/>
        <v/>
      </c>
      <c r="G450" s="108" t="str">
        <f t="shared" si="288"/>
        <v/>
      </c>
      <c r="H450" s="108" t="str">
        <f t="shared" si="289"/>
        <v/>
      </c>
      <c r="I450" s="112" t="str">
        <f t="shared" si="290"/>
        <v/>
      </c>
      <c r="J450" s="112"/>
      <c r="K450" s="112"/>
      <c r="L450" s="113"/>
      <c r="M450" s="113"/>
      <c r="N450" s="224" t="str">
        <f t="shared" si="291"/>
        <v/>
      </c>
      <c r="O450" s="225" t="str">
        <f t="shared" si="292"/>
        <v/>
      </c>
      <c r="Q450" s="6">
        <v>448</v>
      </c>
      <c r="R450" s="47" t="str">
        <f t="shared" si="255"/>
        <v>-448</v>
      </c>
      <c r="S450" s="6"/>
      <c r="T450" s="48" t="str">
        <f t="shared" si="256"/>
        <v/>
      </c>
      <c r="U450" s="49" t="str">
        <f t="shared" si="257"/>
        <v/>
      </c>
      <c r="W450" s="51"/>
      <c r="X450" s="75" t="str">
        <f t="shared" si="258"/>
        <v/>
      </c>
      <c r="Y450" s="71" t="str">
        <f t="shared" si="259"/>
        <v/>
      </c>
      <c r="Z450" s="71" t="str">
        <f t="shared" si="260"/>
        <v/>
      </c>
      <c r="AA450" s="71" t="str">
        <f t="shared" si="261"/>
        <v/>
      </c>
      <c r="AB450" s="71" t="str">
        <f t="shared" si="262"/>
        <v/>
      </c>
      <c r="AC450" s="71" t="str">
        <f t="shared" si="263"/>
        <v/>
      </c>
      <c r="AD450" s="71" t="str">
        <f t="shared" si="264"/>
        <v/>
      </c>
      <c r="AE450" s="78" t="str">
        <f t="shared" si="265"/>
        <v/>
      </c>
      <c r="AF450" s="75" t="str">
        <f t="shared" si="266"/>
        <v/>
      </c>
      <c r="AG450" s="71" t="str">
        <f t="shared" si="267"/>
        <v/>
      </c>
      <c r="AH450" s="71" t="str">
        <f t="shared" si="268"/>
        <v/>
      </c>
      <c r="AI450" s="71" t="str">
        <f t="shared" si="269"/>
        <v/>
      </c>
      <c r="AJ450" s="71" t="str">
        <f t="shared" si="270"/>
        <v/>
      </c>
      <c r="AK450" s="71" t="str">
        <f t="shared" si="271"/>
        <v/>
      </c>
      <c r="AL450" s="71" t="str">
        <f t="shared" si="272"/>
        <v/>
      </c>
      <c r="AM450" s="78" t="str">
        <f t="shared" si="273"/>
        <v/>
      </c>
      <c r="AN450" s="75" t="str">
        <f t="shared" si="274"/>
        <v/>
      </c>
      <c r="AO450" s="71" t="str">
        <f t="shared" si="275"/>
        <v/>
      </c>
      <c r="AP450" s="71" t="str">
        <f t="shared" si="276"/>
        <v/>
      </c>
      <c r="AQ450" s="71" t="str">
        <f t="shared" si="277"/>
        <v/>
      </c>
      <c r="AR450" s="71" t="str">
        <f t="shared" si="278"/>
        <v/>
      </c>
      <c r="AS450" s="71" t="str">
        <f t="shared" si="279"/>
        <v/>
      </c>
      <c r="AT450" s="71" t="str">
        <f t="shared" si="280"/>
        <v/>
      </c>
      <c r="AU450" s="76" t="str">
        <f t="shared" si="281"/>
        <v/>
      </c>
      <c r="BF450" s="141">
        <v>93042</v>
      </c>
      <c r="BG450" s="142" t="s">
        <v>4806</v>
      </c>
      <c r="BH450" s="141" t="s">
        <v>180</v>
      </c>
      <c r="BI450" s="141" t="s">
        <v>191</v>
      </c>
      <c r="BJ450" s="141" t="s">
        <v>4807</v>
      </c>
      <c r="BK450" s="141" t="s">
        <v>4808</v>
      </c>
      <c r="BL450" s="141" t="s">
        <v>4809</v>
      </c>
      <c r="BM450" s="141">
        <v>48.575960000000002</v>
      </c>
      <c r="BN450" s="141">
        <v>-71.628540000000001</v>
      </c>
      <c r="BO450" s="141">
        <v>1985</v>
      </c>
      <c r="BP450" s="143"/>
      <c r="BQ450" s="143" t="s">
        <v>17560</v>
      </c>
    </row>
    <row r="451" spans="1:69" ht="38.25" customHeight="1" x14ac:dyDescent="0.25">
      <c r="A451" s="1" t="str">
        <f t="shared" si="282"/>
        <v/>
      </c>
      <c r="B451" s="32" t="str">
        <f t="shared" si="283"/>
        <v/>
      </c>
      <c r="C451" s="25" t="str">
        <f t="shared" si="284"/>
        <v/>
      </c>
      <c r="D451" s="25" t="str">
        <f t="shared" si="285"/>
        <v/>
      </c>
      <c r="E451" s="25" t="str">
        <f t="shared" si="286"/>
        <v/>
      </c>
      <c r="F451" s="25" t="str">
        <f t="shared" si="287"/>
        <v/>
      </c>
      <c r="G451" s="108" t="str">
        <f t="shared" si="288"/>
        <v/>
      </c>
      <c r="H451" s="108" t="str">
        <f t="shared" si="289"/>
        <v/>
      </c>
      <c r="I451" s="112" t="str">
        <f t="shared" si="290"/>
        <v/>
      </c>
      <c r="J451" s="112"/>
      <c r="K451" s="112"/>
      <c r="L451" s="113"/>
      <c r="M451" s="113"/>
      <c r="N451" s="224" t="str">
        <f t="shared" si="291"/>
        <v/>
      </c>
      <c r="O451" s="225" t="str">
        <f t="shared" si="292"/>
        <v/>
      </c>
      <c r="Q451" s="6">
        <v>449</v>
      </c>
      <c r="R451" s="47" t="str">
        <f t="shared" ref="R451:R514" si="293">Code_geo&amp;"-"&amp;Q451</f>
        <v>-449</v>
      </c>
      <c r="S451" s="6"/>
      <c r="T451" s="48" t="str">
        <f t="shared" ref="T451:T514" si="294">IF(AND(B461=$S$3,(OR(C461=$W$10,C461=$W$11,C461=$W$12,C461=$W$13))),1,"")</f>
        <v/>
      </c>
      <c r="U451" s="49" t="str">
        <f t="shared" ref="U451:U514" si="295">IF(AND(B461=$S$4,(OR(C461=$W$5,C461=$W$6,C461=$W$7,C461=$W$8))),1,"")</f>
        <v/>
      </c>
      <c r="W451" s="51"/>
      <c r="X451" s="75" t="str">
        <f t="shared" si="258"/>
        <v/>
      </c>
      <c r="Y451" s="71" t="str">
        <f t="shared" si="259"/>
        <v/>
      </c>
      <c r="Z451" s="71" t="str">
        <f t="shared" si="260"/>
        <v/>
      </c>
      <c r="AA451" s="71" t="str">
        <f t="shared" si="261"/>
        <v/>
      </c>
      <c r="AB451" s="71" t="str">
        <f t="shared" si="262"/>
        <v/>
      </c>
      <c r="AC451" s="71" t="str">
        <f t="shared" si="263"/>
        <v/>
      </c>
      <c r="AD451" s="71" t="str">
        <f t="shared" si="264"/>
        <v/>
      </c>
      <c r="AE451" s="78" t="str">
        <f t="shared" si="265"/>
        <v/>
      </c>
      <c r="AF451" s="75" t="str">
        <f t="shared" si="266"/>
        <v/>
      </c>
      <c r="AG451" s="71" t="str">
        <f t="shared" si="267"/>
        <v/>
      </c>
      <c r="AH451" s="71" t="str">
        <f t="shared" si="268"/>
        <v/>
      </c>
      <c r="AI451" s="71" t="str">
        <f t="shared" si="269"/>
        <v/>
      </c>
      <c r="AJ451" s="71" t="str">
        <f t="shared" si="270"/>
        <v/>
      </c>
      <c r="AK451" s="71" t="str">
        <f t="shared" si="271"/>
        <v/>
      </c>
      <c r="AL451" s="71" t="str">
        <f t="shared" si="272"/>
        <v/>
      </c>
      <c r="AM451" s="78" t="str">
        <f t="shared" si="273"/>
        <v/>
      </c>
      <c r="AN451" s="75" t="str">
        <f t="shared" si="274"/>
        <v/>
      </c>
      <c r="AO451" s="71" t="str">
        <f t="shared" si="275"/>
        <v/>
      </c>
      <c r="AP451" s="71" t="str">
        <f t="shared" si="276"/>
        <v/>
      </c>
      <c r="AQ451" s="71" t="str">
        <f t="shared" si="277"/>
        <v/>
      </c>
      <c r="AR451" s="71" t="str">
        <f t="shared" si="278"/>
        <v/>
      </c>
      <c r="AS451" s="71" t="str">
        <f t="shared" si="279"/>
        <v/>
      </c>
      <c r="AT451" s="71" t="str">
        <f t="shared" si="280"/>
        <v/>
      </c>
      <c r="AU451" s="76" t="str">
        <f t="shared" si="281"/>
        <v/>
      </c>
      <c r="BF451" s="141">
        <v>93042</v>
      </c>
      <c r="BG451" s="142" t="s">
        <v>4810</v>
      </c>
      <c r="BH451" s="141" t="s">
        <v>180</v>
      </c>
      <c r="BI451" s="141" t="s">
        <v>178</v>
      </c>
      <c r="BJ451" s="141" t="s">
        <v>4811</v>
      </c>
      <c r="BK451" s="141" t="s">
        <v>4812</v>
      </c>
      <c r="BL451" s="141" t="s">
        <v>1469</v>
      </c>
      <c r="BM451" s="141">
        <v>48.530360000000002</v>
      </c>
      <c r="BN451" s="141">
        <v>-71.625110000000006</v>
      </c>
      <c r="BO451" s="141">
        <v>1986</v>
      </c>
      <c r="BP451" s="143"/>
      <c r="BQ451" s="143" t="s">
        <v>17560</v>
      </c>
    </row>
    <row r="452" spans="1:69" ht="38.25" customHeight="1" x14ac:dyDescent="0.25">
      <c r="A452" s="1" t="str">
        <f t="shared" si="282"/>
        <v/>
      </c>
      <c r="B452" s="32" t="str">
        <f t="shared" si="283"/>
        <v/>
      </c>
      <c r="C452" s="25" t="str">
        <f t="shared" si="284"/>
        <v/>
      </c>
      <c r="D452" s="25" t="str">
        <f t="shared" si="285"/>
        <v/>
      </c>
      <c r="E452" s="25" t="str">
        <f t="shared" si="286"/>
        <v/>
      </c>
      <c r="F452" s="25" t="str">
        <f t="shared" si="287"/>
        <v/>
      </c>
      <c r="G452" s="108" t="str">
        <f t="shared" si="288"/>
        <v/>
      </c>
      <c r="H452" s="108" t="str">
        <f t="shared" si="289"/>
        <v/>
      </c>
      <c r="I452" s="112" t="str">
        <f t="shared" si="290"/>
        <v/>
      </c>
      <c r="J452" s="112"/>
      <c r="K452" s="112"/>
      <c r="L452" s="113"/>
      <c r="M452" s="113"/>
      <c r="N452" s="224" t="str">
        <f t="shared" si="291"/>
        <v/>
      </c>
      <c r="O452" s="225" t="str">
        <f t="shared" si="292"/>
        <v/>
      </c>
      <c r="Q452" s="6">
        <v>450</v>
      </c>
      <c r="R452" s="47" t="str">
        <f t="shared" si="293"/>
        <v>-450</v>
      </c>
      <c r="S452" s="6"/>
      <c r="T452" s="48" t="str">
        <f t="shared" si="294"/>
        <v/>
      </c>
      <c r="U452" s="49" t="str">
        <f t="shared" si="295"/>
        <v/>
      </c>
      <c r="W452" s="51"/>
      <c r="X452" s="75" t="str">
        <f t="shared" ref="X452:X515" si="296">IF($C461=$BE$3,$L461+$M461,"")</f>
        <v/>
      </c>
      <c r="Y452" s="71" t="str">
        <f t="shared" ref="Y452:Y515" si="297">IF($C461=$BE$4,$L461+$M461,"")</f>
        <v/>
      </c>
      <c r="Z452" s="71" t="str">
        <f t="shared" ref="Z452:Z515" si="298">IF($C461=$BE$5,$L461+$M461,"")</f>
        <v/>
      </c>
      <c r="AA452" s="71" t="str">
        <f t="shared" ref="AA452:AA515" si="299">IF($C461=$BE$6,$L461+$M461,"")</f>
        <v/>
      </c>
      <c r="AB452" s="71" t="str">
        <f t="shared" ref="AB452:AB515" si="300">IF($C461=$BE$7,$L461+$M461,"")</f>
        <v/>
      </c>
      <c r="AC452" s="71" t="str">
        <f t="shared" ref="AC452:AC515" si="301">IF($C461=$BE$8,$L461+$M461,"")</f>
        <v/>
      </c>
      <c r="AD452" s="71" t="str">
        <f t="shared" ref="AD452:AD515" si="302">IF($C461=$BE$9,$L461+$M461,"")</f>
        <v/>
      </c>
      <c r="AE452" s="78" t="str">
        <f t="shared" ref="AE452:AE515" si="303">IF($C461=$BE$10,$L461+$M461,"")</f>
        <v/>
      </c>
      <c r="AF452" s="75" t="str">
        <f t="shared" ref="AF452:AF515" si="304">IF($C461=$BE$3,IF($J461&gt;0,$L461/$J461,$L461),"")</f>
        <v/>
      </c>
      <c r="AG452" s="71" t="str">
        <f t="shared" ref="AG452:AG515" si="305">IF($C461=$BE$4,IF($J461&gt;0,$L461/$J461,$L461),"")</f>
        <v/>
      </c>
      <c r="AH452" s="71" t="str">
        <f t="shared" ref="AH452:AH515" si="306">IF($C461=$BE$5,IF($J461&gt;0,$L461/$J461,$L461),"")</f>
        <v/>
      </c>
      <c r="AI452" s="71" t="str">
        <f t="shared" ref="AI452:AI515" si="307">IF($C461=$BE$6,IF($J461&gt;0,$L461/$J461,$L461),"")</f>
        <v/>
      </c>
      <c r="AJ452" s="71" t="str">
        <f t="shared" ref="AJ452:AJ515" si="308">IF($C461=$BE$7,IF($J461&gt;0,$L461/$J461,$L461),"")</f>
        <v/>
      </c>
      <c r="AK452" s="71" t="str">
        <f t="shared" ref="AK452:AK515" si="309">IF($C461=$BE$8,IF($J461&gt;0,$L461/$J461,$L461),"")</f>
        <v/>
      </c>
      <c r="AL452" s="71" t="str">
        <f t="shared" ref="AL452:AL515" si="310">IF($C461=$BE$9,IF($J461&gt;0,$L461/$J461,$L461),"")</f>
        <v/>
      </c>
      <c r="AM452" s="78" t="str">
        <f t="shared" ref="AM452:AM515" si="311">IF($C461=$BE$10,IF($J461&gt;0,$L461/$J461,$L461),"")</f>
        <v/>
      </c>
      <c r="AN452" s="75" t="str">
        <f t="shared" ref="AN452:AN515" si="312">IF($C461=$BE$3,IF($K461&gt;0,$M461/$K461,$M461),"")</f>
        <v/>
      </c>
      <c r="AO452" s="71" t="str">
        <f t="shared" ref="AO452:AO515" si="313">IF($C461=$BE$4,IF($K461&gt;0,$M461/$K461,$M461),"")</f>
        <v/>
      </c>
      <c r="AP452" s="71" t="str">
        <f t="shared" ref="AP452:AP515" si="314">IF($C461=$BE$5,IF($K461&gt;0,$M461/$K461,$M461),"")</f>
        <v/>
      </c>
      <c r="AQ452" s="71" t="str">
        <f t="shared" ref="AQ452:AQ515" si="315">IF($C461=$BE$6,IF($K461&gt;0,$M461/$K461,$M461),"")</f>
        <v/>
      </c>
      <c r="AR452" s="71" t="str">
        <f t="shared" ref="AR452:AR515" si="316">IF($C461=$BE$7,IF($K461&gt;0,$M461/$K461,$M461),"")</f>
        <v/>
      </c>
      <c r="AS452" s="71" t="str">
        <f t="shared" ref="AS452:AS515" si="317">IF($C461=$BE$8,IF($K461&gt;0,$M461/$K461,$M461),"")</f>
        <v/>
      </c>
      <c r="AT452" s="71" t="str">
        <f t="shared" ref="AT452:AT515" si="318">IF($C461=$BE$9,IF($K461&gt;0,$M461/$K461,$M461),"")</f>
        <v/>
      </c>
      <c r="AU452" s="76" t="str">
        <f t="shared" ref="AU452:AU515" si="319">IF($C461=$BE$10,IF($K461&gt;0,$M461/$K461,$M461),"")</f>
        <v/>
      </c>
      <c r="BF452" s="141">
        <v>93042</v>
      </c>
      <c r="BG452" s="142" t="s">
        <v>4813</v>
      </c>
      <c r="BH452" s="141" t="s">
        <v>180</v>
      </c>
      <c r="BI452" s="141" t="s">
        <v>191</v>
      </c>
      <c r="BJ452" s="141" t="s">
        <v>4814</v>
      </c>
      <c r="BK452" s="141" t="s">
        <v>2605</v>
      </c>
      <c r="BL452" s="141" t="s">
        <v>4815</v>
      </c>
      <c r="BM452" s="141">
        <v>48.53781</v>
      </c>
      <c r="BN452" s="141">
        <v>-71.625910000000005</v>
      </c>
      <c r="BO452" s="141">
        <v>1986</v>
      </c>
      <c r="BP452" s="143"/>
      <c r="BQ452" s="143" t="s">
        <v>17560</v>
      </c>
    </row>
    <row r="453" spans="1:69" ht="38.25" customHeight="1" x14ac:dyDescent="0.25">
      <c r="A453" s="1" t="str">
        <f t="shared" si="282"/>
        <v/>
      </c>
      <c r="B453" s="32" t="str">
        <f t="shared" si="283"/>
        <v/>
      </c>
      <c r="C453" s="25" t="str">
        <f t="shared" si="284"/>
        <v/>
      </c>
      <c r="D453" s="25" t="str">
        <f t="shared" si="285"/>
        <v/>
      </c>
      <c r="E453" s="25" t="str">
        <f t="shared" si="286"/>
        <v/>
      </c>
      <c r="F453" s="25" t="str">
        <f t="shared" si="287"/>
        <v/>
      </c>
      <c r="G453" s="108" t="str">
        <f t="shared" si="288"/>
        <v/>
      </c>
      <c r="H453" s="108" t="str">
        <f t="shared" si="289"/>
        <v/>
      </c>
      <c r="I453" s="112" t="str">
        <f t="shared" si="290"/>
        <v/>
      </c>
      <c r="J453" s="112"/>
      <c r="K453" s="112"/>
      <c r="L453" s="113"/>
      <c r="M453" s="113"/>
      <c r="N453" s="224" t="str">
        <f t="shared" si="291"/>
        <v/>
      </c>
      <c r="O453" s="225" t="str">
        <f t="shared" si="292"/>
        <v/>
      </c>
      <c r="Q453" s="6">
        <v>451</v>
      </c>
      <c r="R453" s="47" t="str">
        <f t="shared" si="293"/>
        <v>-451</v>
      </c>
      <c r="S453" s="6"/>
      <c r="T453" s="48" t="str">
        <f t="shared" si="294"/>
        <v/>
      </c>
      <c r="U453" s="49" t="str">
        <f t="shared" si="295"/>
        <v/>
      </c>
      <c r="W453" s="51"/>
      <c r="X453" s="75" t="str">
        <f t="shared" si="296"/>
        <v/>
      </c>
      <c r="Y453" s="71" t="str">
        <f t="shared" si="297"/>
        <v/>
      </c>
      <c r="Z453" s="71" t="str">
        <f t="shared" si="298"/>
        <v/>
      </c>
      <c r="AA453" s="71" t="str">
        <f t="shared" si="299"/>
        <v/>
      </c>
      <c r="AB453" s="71" t="str">
        <f t="shared" si="300"/>
        <v/>
      </c>
      <c r="AC453" s="71" t="str">
        <f t="shared" si="301"/>
        <v/>
      </c>
      <c r="AD453" s="71" t="str">
        <f t="shared" si="302"/>
        <v/>
      </c>
      <c r="AE453" s="78" t="str">
        <f t="shared" si="303"/>
        <v/>
      </c>
      <c r="AF453" s="75" t="str">
        <f t="shared" si="304"/>
        <v/>
      </c>
      <c r="AG453" s="71" t="str">
        <f t="shared" si="305"/>
        <v/>
      </c>
      <c r="AH453" s="71" t="str">
        <f t="shared" si="306"/>
        <v/>
      </c>
      <c r="AI453" s="71" t="str">
        <f t="shared" si="307"/>
        <v/>
      </c>
      <c r="AJ453" s="71" t="str">
        <f t="shared" si="308"/>
        <v/>
      </c>
      <c r="AK453" s="71" t="str">
        <f t="shared" si="309"/>
        <v/>
      </c>
      <c r="AL453" s="71" t="str">
        <f t="shared" si="310"/>
        <v/>
      </c>
      <c r="AM453" s="78" t="str">
        <f t="shared" si="311"/>
        <v/>
      </c>
      <c r="AN453" s="75" t="str">
        <f t="shared" si="312"/>
        <v/>
      </c>
      <c r="AO453" s="71" t="str">
        <f t="shared" si="313"/>
        <v/>
      </c>
      <c r="AP453" s="71" t="str">
        <f t="shared" si="314"/>
        <v/>
      </c>
      <c r="AQ453" s="71" t="str">
        <f t="shared" si="315"/>
        <v/>
      </c>
      <c r="AR453" s="71" t="str">
        <f t="shared" si="316"/>
        <v/>
      </c>
      <c r="AS453" s="71" t="str">
        <f t="shared" si="317"/>
        <v/>
      </c>
      <c r="AT453" s="71" t="str">
        <f t="shared" si="318"/>
        <v/>
      </c>
      <c r="AU453" s="76" t="str">
        <f t="shared" si="319"/>
        <v/>
      </c>
      <c r="BF453" s="141">
        <v>93042</v>
      </c>
      <c r="BG453" s="142" t="s">
        <v>4663</v>
      </c>
      <c r="BH453" s="141" t="s">
        <v>478</v>
      </c>
      <c r="BI453" s="141" t="s">
        <v>177</v>
      </c>
      <c r="BJ453" s="141" t="s">
        <v>4664</v>
      </c>
      <c r="BK453" s="141"/>
      <c r="BL453" s="141" t="s">
        <v>4665</v>
      </c>
      <c r="BM453" s="141">
        <v>48.599800000000002</v>
      </c>
      <c r="BN453" s="141">
        <v>-71.620769999999993</v>
      </c>
      <c r="BO453" s="141">
        <v>1986</v>
      </c>
      <c r="BP453" s="143"/>
      <c r="BQ453" s="143" t="s">
        <v>17560</v>
      </c>
    </row>
    <row r="454" spans="1:69" ht="38.25" customHeight="1" x14ac:dyDescent="0.25">
      <c r="A454" s="1" t="str">
        <f t="shared" si="282"/>
        <v/>
      </c>
      <c r="B454" s="32" t="str">
        <f t="shared" si="283"/>
        <v/>
      </c>
      <c r="C454" s="25" t="str">
        <f t="shared" si="284"/>
        <v/>
      </c>
      <c r="D454" s="25" t="str">
        <f t="shared" si="285"/>
        <v/>
      </c>
      <c r="E454" s="25" t="str">
        <f t="shared" si="286"/>
        <v/>
      </c>
      <c r="F454" s="25" t="str">
        <f t="shared" si="287"/>
        <v/>
      </c>
      <c r="G454" s="108" t="str">
        <f t="shared" si="288"/>
        <v/>
      </c>
      <c r="H454" s="108" t="str">
        <f t="shared" si="289"/>
        <v/>
      </c>
      <c r="I454" s="112" t="str">
        <f t="shared" si="290"/>
        <v/>
      </c>
      <c r="J454" s="112"/>
      <c r="K454" s="112"/>
      <c r="L454" s="113"/>
      <c r="M454" s="113"/>
      <c r="N454" s="224" t="str">
        <f t="shared" si="291"/>
        <v/>
      </c>
      <c r="O454" s="225" t="str">
        <f t="shared" si="292"/>
        <v/>
      </c>
      <c r="Q454" s="6">
        <v>452</v>
      </c>
      <c r="R454" s="47" t="str">
        <f t="shared" si="293"/>
        <v>-452</v>
      </c>
      <c r="S454" s="6"/>
      <c r="T454" s="48" t="str">
        <f t="shared" si="294"/>
        <v/>
      </c>
      <c r="U454" s="49" t="str">
        <f t="shared" si="295"/>
        <v/>
      </c>
      <c r="W454" s="51"/>
      <c r="X454" s="75" t="str">
        <f t="shared" si="296"/>
        <v/>
      </c>
      <c r="Y454" s="71" t="str">
        <f t="shared" si="297"/>
        <v/>
      </c>
      <c r="Z454" s="71" t="str">
        <f t="shared" si="298"/>
        <v/>
      </c>
      <c r="AA454" s="71" t="str">
        <f t="shared" si="299"/>
        <v/>
      </c>
      <c r="AB454" s="71" t="str">
        <f t="shared" si="300"/>
        <v/>
      </c>
      <c r="AC454" s="71" t="str">
        <f t="shared" si="301"/>
        <v/>
      </c>
      <c r="AD454" s="71" t="str">
        <f t="shared" si="302"/>
        <v/>
      </c>
      <c r="AE454" s="78" t="str">
        <f t="shared" si="303"/>
        <v/>
      </c>
      <c r="AF454" s="75" t="str">
        <f t="shared" si="304"/>
        <v/>
      </c>
      <c r="AG454" s="71" t="str">
        <f t="shared" si="305"/>
        <v/>
      </c>
      <c r="AH454" s="71" t="str">
        <f t="shared" si="306"/>
        <v/>
      </c>
      <c r="AI454" s="71" t="str">
        <f t="shared" si="307"/>
        <v/>
      </c>
      <c r="AJ454" s="71" t="str">
        <f t="shared" si="308"/>
        <v/>
      </c>
      <c r="AK454" s="71" t="str">
        <f t="shared" si="309"/>
        <v/>
      </c>
      <c r="AL454" s="71" t="str">
        <f t="shared" si="310"/>
        <v/>
      </c>
      <c r="AM454" s="78" t="str">
        <f t="shared" si="311"/>
        <v/>
      </c>
      <c r="AN454" s="75" t="str">
        <f t="shared" si="312"/>
        <v/>
      </c>
      <c r="AO454" s="71" t="str">
        <f t="shared" si="313"/>
        <v/>
      </c>
      <c r="AP454" s="71" t="str">
        <f t="shared" si="314"/>
        <v/>
      </c>
      <c r="AQ454" s="71" t="str">
        <f t="shared" si="315"/>
        <v/>
      </c>
      <c r="AR454" s="71" t="str">
        <f t="shared" si="316"/>
        <v/>
      </c>
      <c r="AS454" s="71" t="str">
        <f t="shared" si="317"/>
        <v/>
      </c>
      <c r="AT454" s="71" t="str">
        <f t="shared" si="318"/>
        <v/>
      </c>
      <c r="AU454" s="76" t="str">
        <f t="shared" si="319"/>
        <v/>
      </c>
      <c r="BF454" s="141">
        <v>93042</v>
      </c>
      <c r="BG454" s="142" t="s">
        <v>4666</v>
      </c>
      <c r="BH454" s="141" t="s">
        <v>180</v>
      </c>
      <c r="BI454" s="141" t="s">
        <v>191</v>
      </c>
      <c r="BJ454" s="141" t="s">
        <v>4667</v>
      </c>
      <c r="BK454" s="141" t="s">
        <v>1825</v>
      </c>
      <c r="BL454" s="141" t="s">
        <v>4668</v>
      </c>
      <c r="BM454" s="141">
        <v>48.552810000000001</v>
      </c>
      <c r="BN454" s="141">
        <v>-71.652349999999998</v>
      </c>
      <c r="BO454" s="141">
        <v>1986</v>
      </c>
      <c r="BP454" s="143"/>
      <c r="BQ454" s="143" t="s">
        <v>17560</v>
      </c>
    </row>
    <row r="455" spans="1:69" ht="38.25" customHeight="1" x14ac:dyDescent="0.25">
      <c r="A455" s="1" t="str">
        <f t="shared" si="282"/>
        <v/>
      </c>
      <c r="B455" s="32" t="str">
        <f t="shared" si="283"/>
        <v/>
      </c>
      <c r="C455" s="25" t="str">
        <f t="shared" si="284"/>
        <v/>
      </c>
      <c r="D455" s="25" t="str">
        <f t="shared" si="285"/>
        <v/>
      </c>
      <c r="E455" s="25" t="str">
        <f t="shared" si="286"/>
        <v/>
      </c>
      <c r="F455" s="25" t="str">
        <f t="shared" si="287"/>
        <v/>
      </c>
      <c r="G455" s="108" t="str">
        <f t="shared" si="288"/>
        <v/>
      </c>
      <c r="H455" s="108" t="str">
        <f t="shared" si="289"/>
        <v/>
      </c>
      <c r="I455" s="112" t="str">
        <f t="shared" si="290"/>
        <v/>
      </c>
      <c r="J455" s="112"/>
      <c r="K455" s="112"/>
      <c r="L455" s="113"/>
      <c r="M455" s="113"/>
      <c r="N455" s="224" t="str">
        <f t="shared" si="291"/>
        <v/>
      </c>
      <c r="O455" s="225" t="str">
        <f t="shared" si="292"/>
        <v/>
      </c>
      <c r="Q455" s="6">
        <v>453</v>
      </c>
      <c r="R455" s="47" t="str">
        <f t="shared" si="293"/>
        <v>-453</v>
      </c>
      <c r="S455" s="6"/>
      <c r="T455" s="48" t="str">
        <f t="shared" si="294"/>
        <v/>
      </c>
      <c r="U455" s="49" t="str">
        <f t="shared" si="295"/>
        <v/>
      </c>
      <c r="W455" s="51"/>
      <c r="X455" s="75" t="str">
        <f t="shared" si="296"/>
        <v/>
      </c>
      <c r="Y455" s="71" t="str">
        <f t="shared" si="297"/>
        <v/>
      </c>
      <c r="Z455" s="71" t="str">
        <f t="shared" si="298"/>
        <v/>
      </c>
      <c r="AA455" s="71" t="str">
        <f t="shared" si="299"/>
        <v/>
      </c>
      <c r="AB455" s="71" t="str">
        <f t="shared" si="300"/>
        <v/>
      </c>
      <c r="AC455" s="71" t="str">
        <f t="shared" si="301"/>
        <v/>
      </c>
      <c r="AD455" s="71" t="str">
        <f t="shared" si="302"/>
        <v/>
      </c>
      <c r="AE455" s="78" t="str">
        <f t="shared" si="303"/>
        <v/>
      </c>
      <c r="AF455" s="75" t="str">
        <f t="shared" si="304"/>
        <v/>
      </c>
      <c r="AG455" s="71" t="str">
        <f t="shared" si="305"/>
        <v/>
      </c>
      <c r="AH455" s="71" t="str">
        <f t="shared" si="306"/>
        <v/>
      </c>
      <c r="AI455" s="71" t="str">
        <f t="shared" si="307"/>
        <v/>
      </c>
      <c r="AJ455" s="71" t="str">
        <f t="shared" si="308"/>
        <v/>
      </c>
      <c r="AK455" s="71" t="str">
        <f t="shared" si="309"/>
        <v/>
      </c>
      <c r="AL455" s="71" t="str">
        <f t="shared" si="310"/>
        <v/>
      </c>
      <c r="AM455" s="78" t="str">
        <f t="shared" si="311"/>
        <v/>
      </c>
      <c r="AN455" s="75" t="str">
        <f t="shared" si="312"/>
        <v/>
      </c>
      <c r="AO455" s="71" t="str">
        <f t="shared" si="313"/>
        <v/>
      </c>
      <c r="AP455" s="71" t="str">
        <f t="shared" si="314"/>
        <v/>
      </c>
      <c r="AQ455" s="71" t="str">
        <f t="shared" si="315"/>
        <v/>
      </c>
      <c r="AR455" s="71" t="str">
        <f t="shared" si="316"/>
        <v/>
      </c>
      <c r="AS455" s="71" t="str">
        <f t="shared" si="317"/>
        <v/>
      </c>
      <c r="AT455" s="71" t="str">
        <f t="shared" si="318"/>
        <v/>
      </c>
      <c r="AU455" s="76" t="str">
        <f t="shared" si="319"/>
        <v/>
      </c>
      <c r="BF455" s="141">
        <v>93042</v>
      </c>
      <c r="BG455" s="142" t="s">
        <v>4669</v>
      </c>
      <c r="BH455" s="141" t="s">
        <v>478</v>
      </c>
      <c r="BI455" s="141" t="s">
        <v>176</v>
      </c>
      <c r="BJ455" s="141" t="s">
        <v>4670</v>
      </c>
      <c r="BK455" s="141" t="s">
        <v>4671</v>
      </c>
      <c r="BL455" s="141" t="s">
        <v>1209</v>
      </c>
      <c r="BM455" s="141">
        <v>48.630899999999997</v>
      </c>
      <c r="BN455" s="141">
        <v>-71.706729999999993</v>
      </c>
      <c r="BO455" s="141">
        <v>1959</v>
      </c>
      <c r="BP455" s="143"/>
      <c r="BQ455" s="143" t="s">
        <v>17560</v>
      </c>
    </row>
    <row r="456" spans="1:69" ht="38.25" customHeight="1" x14ac:dyDescent="0.25">
      <c r="A456" s="1" t="str">
        <f t="shared" si="282"/>
        <v/>
      </c>
      <c r="B456" s="32" t="str">
        <f t="shared" si="283"/>
        <v/>
      </c>
      <c r="C456" s="25" t="str">
        <f t="shared" si="284"/>
        <v/>
      </c>
      <c r="D456" s="25" t="str">
        <f t="shared" si="285"/>
        <v/>
      </c>
      <c r="E456" s="25" t="str">
        <f t="shared" si="286"/>
        <v/>
      </c>
      <c r="F456" s="25" t="str">
        <f t="shared" si="287"/>
        <v/>
      </c>
      <c r="G456" s="108" t="str">
        <f t="shared" si="288"/>
        <v/>
      </c>
      <c r="H456" s="108" t="str">
        <f t="shared" si="289"/>
        <v/>
      </c>
      <c r="I456" s="112" t="str">
        <f t="shared" si="290"/>
        <v/>
      </c>
      <c r="J456" s="112"/>
      <c r="K456" s="112"/>
      <c r="L456" s="113"/>
      <c r="M456" s="113"/>
      <c r="N456" s="224" t="str">
        <f t="shared" si="291"/>
        <v/>
      </c>
      <c r="O456" s="225" t="str">
        <f t="shared" si="292"/>
        <v/>
      </c>
      <c r="Q456" s="6">
        <v>454</v>
      </c>
      <c r="R456" s="47" t="str">
        <f t="shared" si="293"/>
        <v>-454</v>
      </c>
      <c r="S456" s="6"/>
      <c r="T456" s="48" t="str">
        <f t="shared" si="294"/>
        <v/>
      </c>
      <c r="U456" s="49" t="str">
        <f t="shared" si="295"/>
        <v/>
      </c>
      <c r="W456" s="51"/>
      <c r="X456" s="75" t="str">
        <f t="shared" si="296"/>
        <v/>
      </c>
      <c r="Y456" s="71" t="str">
        <f t="shared" si="297"/>
        <v/>
      </c>
      <c r="Z456" s="71" t="str">
        <f t="shared" si="298"/>
        <v/>
      </c>
      <c r="AA456" s="71" t="str">
        <f t="shared" si="299"/>
        <v/>
      </c>
      <c r="AB456" s="71" t="str">
        <f t="shared" si="300"/>
        <v/>
      </c>
      <c r="AC456" s="71" t="str">
        <f t="shared" si="301"/>
        <v/>
      </c>
      <c r="AD456" s="71" t="str">
        <f t="shared" si="302"/>
        <v/>
      </c>
      <c r="AE456" s="78" t="str">
        <f t="shared" si="303"/>
        <v/>
      </c>
      <c r="AF456" s="75" t="str">
        <f t="shared" si="304"/>
        <v/>
      </c>
      <c r="AG456" s="71" t="str">
        <f t="shared" si="305"/>
        <v/>
      </c>
      <c r="AH456" s="71" t="str">
        <f t="shared" si="306"/>
        <v/>
      </c>
      <c r="AI456" s="71" t="str">
        <f t="shared" si="307"/>
        <v/>
      </c>
      <c r="AJ456" s="71" t="str">
        <f t="shared" si="308"/>
        <v/>
      </c>
      <c r="AK456" s="71" t="str">
        <f t="shared" si="309"/>
        <v/>
      </c>
      <c r="AL456" s="71" t="str">
        <f t="shared" si="310"/>
        <v/>
      </c>
      <c r="AM456" s="78" t="str">
        <f t="shared" si="311"/>
        <v/>
      </c>
      <c r="AN456" s="75" t="str">
        <f t="shared" si="312"/>
        <v/>
      </c>
      <c r="AO456" s="71" t="str">
        <f t="shared" si="313"/>
        <v/>
      </c>
      <c r="AP456" s="71" t="str">
        <f t="shared" si="314"/>
        <v/>
      </c>
      <c r="AQ456" s="71" t="str">
        <f t="shared" si="315"/>
        <v/>
      </c>
      <c r="AR456" s="71" t="str">
        <f t="shared" si="316"/>
        <v/>
      </c>
      <c r="AS456" s="71" t="str">
        <f t="shared" si="317"/>
        <v/>
      </c>
      <c r="AT456" s="71" t="str">
        <f t="shared" si="318"/>
        <v/>
      </c>
      <c r="AU456" s="76" t="str">
        <f t="shared" si="319"/>
        <v/>
      </c>
      <c r="BF456" s="141">
        <v>93042</v>
      </c>
      <c r="BG456" s="142" t="s">
        <v>4672</v>
      </c>
      <c r="BH456" s="141" t="s">
        <v>180</v>
      </c>
      <c r="BI456" s="141" t="s">
        <v>191</v>
      </c>
      <c r="BJ456" s="141" t="s">
        <v>4673</v>
      </c>
      <c r="BK456" s="141" t="s">
        <v>4674</v>
      </c>
      <c r="BL456" s="141" t="s">
        <v>1470</v>
      </c>
      <c r="BM456" s="141">
        <v>48.561579999999999</v>
      </c>
      <c r="BN456" s="141">
        <v>-71.678520000000006</v>
      </c>
      <c r="BO456" s="141">
        <v>1986</v>
      </c>
      <c r="BP456" s="143"/>
      <c r="BQ456" s="143" t="s">
        <v>17560</v>
      </c>
    </row>
    <row r="457" spans="1:69" ht="38.25" customHeight="1" x14ac:dyDescent="0.25">
      <c r="A457" s="1" t="str">
        <f t="shared" si="282"/>
        <v/>
      </c>
      <c r="B457" s="32" t="str">
        <f t="shared" si="283"/>
        <v/>
      </c>
      <c r="C457" s="25" t="str">
        <f t="shared" si="284"/>
        <v/>
      </c>
      <c r="D457" s="25" t="str">
        <f t="shared" si="285"/>
        <v/>
      </c>
      <c r="E457" s="25" t="str">
        <f t="shared" si="286"/>
        <v/>
      </c>
      <c r="F457" s="25" t="str">
        <f t="shared" si="287"/>
        <v/>
      </c>
      <c r="G457" s="108" t="str">
        <f t="shared" si="288"/>
        <v/>
      </c>
      <c r="H457" s="108" t="str">
        <f t="shared" si="289"/>
        <v/>
      </c>
      <c r="I457" s="112" t="str">
        <f t="shared" si="290"/>
        <v/>
      </c>
      <c r="J457" s="112"/>
      <c r="K457" s="112"/>
      <c r="L457" s="113"/>
      <c r="M457" s="113"/>
      <c r="N457" s="224" t="str">
        <f t="shared" si="291"/>
        <v/>
      </c>
      <c r="O457" s="225" t="str">
        <f t="shared" si="292"/>
        <v/>
      </c>
      <c r="Q457" s="6">
        <v>455</v>
      </c>
      <c r="R457" s="47" t="str">
        <f t="shared" si="293"/>
        <v>-455</v>
      </c>
      <c r="S457" s="6"/>
      <c r="T457" s="48" t="str">
        <f t="shared" si="294"/>
        <v/>
      </c>
      <c r="U457" s="49" t="str">
        <f t="shared" si="295"/>
        <v/>
      </c>
      <c r="W457" s="51"/>
      <c r="X457" s="75" t="str">
        <f t="shared" si="296"/>
        <v/>
      </c>
      <c r="Y457" s="71" t="str">
        <f t="shared" si="297"/>
        <v/>
      </c>
      <c r="Z457" s="71" t="str">
        <f t="shared" si="298"/>
        <v/>
      </c>
      <c r="AA457" s="71" t="str">
        <f t="shared" si="299"/>
        <v/>
      </c>
      <c r="AB457" s="71" t="str">
        <f t="shared" si="300"/>
        <v/>
      </c>
      <c r="AC457" s="71" t="str">
        <f t="shared" si="301"/>
        <v/>
      </c>
      <c r="AD457" s="71" t="str">
        <f t="shared" si="302"/>
        <v/>
      </c>
      <c r="AE457" s="78" t="str">
        <f t="shared" si="303"/>
        <v/>
      </c>
      <c r="AF457" s="75" t="str">
        <f t="shared" si="304"/>
        <v/>
      </c>
      <c r="AG457" s="71" t="str">
        <f t="shared" si="305"/>
        <v/>
      </c>
      <c r="AH457" s="71" t="str">
        <f t="shared" si="306"/>
        <v/>
      </c>
      <c r="AI457" s="71" t="str">
        <f t="shared" si="307"/>
        <v/>
      </c>
      <c r="AJ457" s="71" t="str">
        <f t="shared" si="308"/>
        <v/>
      </c>
      <c r="AK457" s="71" t="str">
        <f t="shared" si="309"/>
        <v/>
      </c>
      <c r="AL457" s="71" t="str">
        <f t="shared" si="310"/>
        <v/>
      </c>
      <c r="AM457" s="78" t="str">
        <f t="shared" si="311"/>
        <v/>
      </c>
      <c r="AN457" s="75" t="str">
        <f t="shared" si="312"/>
        <v/>
      </c>
      <c r="AO457" s="71" t="str">
        <f t="shared" si="313"/>
        <v/>
      </c>
      <c r="AP457" s="71" t="str">
        <f t="shared" si="314"/>
        <v/>
      </c>
      <c r="AQ457" s="71" t="str">
        <f t="shared" si="315"/>
        <v/>
      </c>
      <c r="AR457" s="71" t="str">
        <f t="shared" si="316"/>
        <v/>
      </c>
      <c r="AS457" s="71" t="str">
        <f t="shared" si="317"/>
        <v/>
      </c>
      <c r="AT457" s="71" t="str">
        <f t="shared" si="318"/>
        <v/>
      </c>
      <c r="AU457" s="76" t="str">
        <f t="shared" si="319"/>
        <v/>
      </c>
      <c r="BF457" s="141">
        <v>93005</v>
      </c>
      <c r="BG457" s="142" t="s">
        <v>4756</v>
      </c>
      <c r="BH457" s="141" t="s">
        <v>478</v>
      </c>
      <c r="BI457" s="141" t="s">
        <v>186</v>
      </c>
      <c r="BJ457" s="141" t="s">
        <v>4757</v>
      </c>
      <c r="BK457" s="141" t="s">
        <v>4758</v>
      </c>
      <c r="BL457" s="141" t="s">
        <v>4759</v>
      </c>
      <c r="BM457" s="141">
        <v>48.412399999999998</v>
      </c>
      <c r="BN457" s="141">
        <v>-71.951669999999993</v>
      </c>
      <c r="BO457" s="141">
        <v>2003</v>
      </c>
      <c r="BP457" s="143" t="s">
        <v>482</v>
      </c>
      <c r="BQ457" s="143" t="s">
        <v>17560</v>
      </c>
    </row>
    <row r="458" spans="1:69" ht="38.25" customHeight="1" x14ac:dyDescent="0.25">
      <c r="A458" s="1" t="str">
        <f t="shared" si="282"/>
        <v/>
      </c>
      <c r="B458" s="32" t="str">
        <f t="shared" si="283"/>
        <v/>
      </c>
      <c r="C458" s="25" t="str">
        <f t="shared" si="284"/>
        <v/>
      </c>
      <c r="D458" s="25" t="str">
        <f t="shared" si="285"/>
        <v/>
      </c>
      <c r="E458" s="25" t="str">
        <f t="shared" si="286"/>
        <v/>
      </c>
      <c r="F458" s="25" t="str">
        <f t="shared" si="287"/>
        <v/>
      </c>
      <c r="G458" s="108" t="str">
        <f t="shared" si="288"/>
        <v/>
      </c>
      <c r="H458" s="108" t="str">
        <f t="shared" si="289"/>
        <v/>
      </c>
      <c r="I458" s="112" t="str">
        <f t="shared" si="290"/>
        <v/>
      </c>
      <c r="J458" s="112"/>
      <c r="K458" s="112"/>
      <c r="L458" s="113"/>
      <c r="M458" s="113"/>
      <c r="N458" s="224" t="str">
        <f t="shared" si="291"/>
        <v/>
      </c>
      <c r="O458" s="225" t="str">
        <f t="shared" si="292"/>
        <v/>
      </c>
      <c r="Q458" s="6">
        <v>456</v>
      </c>
      <c r="R458" s="47" t="str">
        <f t="shared" si="293"/>
        <v>-456</v>
      </c>
      <c r="S458" s="6"/>
      <c r="T458" s="48" t="str">
        <f t="shared" si="294"/>
        <v/>
      </c>
      <c r="U458" s="49" t="str">
        <f t="shared" si="295"/>
        <v/>
      </c>
      <c r="W458" s="51"/>
      <c r="X458" s="75" t="str">
        <f t="shared" si="296"/>
        <v/>
      </c>
      <c r="Y458" s="71" t="str">
        <f t="shared" si="297"/>
        <v/>
      </c>
      <c r="Z458" s="71" t="str">
        <f t="shared" si="298"/>
        <v/>
      </c>
      <c r="AA458" s="71" t="str">
        <f t="shared" si="299"/>
        <v/>
      </c>
      <c r="AB458" s="71" t="str">
        <f t="shared" si="300"/>
        <v/>
      </c>
      <c r="AC458" s="71" t="str">
        <f t="shared" si="301"/>
        <v/>
      </c>
      <c r="AD458" s="71" t="str">
        <f t="shared" si="302"/>
        <v/>
      </c>
      <c r="AE458" s="78" t="str">
        <f t="shared" si="303"/>
        <v/>
      </c>
      <c r="AF458" s="75" t="str">
        <f t="shared" si="304"/>
        <v/>
      </c>
      <c r="AG458" s="71" t="str">
        <f t="shared" si="305"/>
        <v/>
      </c>
      <c r="AH458" s="71" t="str">
        <f t="shared" si="306"/>
        <v/>
      </c>
      <c r="AI458" s="71" t="str">
        <f t="shared" si="307"/>
        <v/>
      </c>
      <c r="AJ458" s="71" t="str">
        <f t="shared" si="308"/>
        <v/>
      </c>
      <c r="AK458" s="71" t="str">
        <f t="shared" si="309"/>
        <v/>
      </c>
      <c r="AL458" s="71" t="str">
        <f t="shared" si="310"/>
        <v/>
      </c>
      <c r="AM458" s="78" t="str">
        <f t="shared" si="311"/>
        <v/>
      </c>
      <c r="AN458" s="75" t="str">
        <f t="shared" si="312"/>
        <v/>
      </c>
      <c r="AO458" s="71" t="str">
        <f t="shared" si="313"/>
        <v/>
      </c>
      <c r="AP458" s="71" t="str">
        <f t="shared" si="314"/>
        <v/>
      </c>
      <c r="AQ458" s="71" t="str">
        <f t="shared" si="315"/>
        <v/>
      </c>
      <c r="AR458" s="71" t="str">
        <f t="shared" si="316"/>
        <v/>
      </c>
      <c r="AS458" s="71" t="str">
        <f t="shared" si="317"/>
        <v/>
      </c>
      <c r="AT458" s="71" t="str">
        <f t="shared" si="318"/>
        <v/>
      </c>
      <c r="AU458" s="76" t="str">
        <f t="shared" si="319"/>
        <v/>
      </c>
      <c r="BF458" s="141">
        <v>93005</v>
      </c>
      <c r="BG458" s="142" t="s">
        <v>4760</v>
      </c>
      <c r="BH458" s="141" t="s">
        <v>478</v>
      </c>
      <c r="BI458" s="141" t="s">
        <v>186</v>
      </c>
      <c r="BJ458" s="141" t="s">
        <v>4761</v>
      </c>
      <c r="BK458" s="141" t="s">
        <v>4755</v>
      </c>
      <c r="BL458" s="141" t="s">
        <v>4752</v>
      </c>
      <c r="BM458" s="141">
        <v>48.41639</v>
      </c>
      <c r="BN458" s="141">
        <v>-71.950980000000001</v>
      </c>
      <c r="BO458" s="141">
        <v>2003</v>
      </c>
      <c r="BP458" s="143" t="s">
        <v>480</v>
      </c>
      <c r="BQ458" s="143" t="s">
        <v>17560</v>
      </c>
    </row>
    <row r="459" spans="1:69" ht="38.25" customHeight="1" x14ac:dyDescent="0.25">
      <c r="A459" s="1" t="str">
        <f t="shared" si="282"/>
        <v/>
      </c>
      <c r="B459" s="32" t="str">
        <f t="shared" si="283"/>
        <v/>
      </c>
      <c r="C459" s="25" t="str">
        <f t="shared" si="284"/>
        <v/>
      </c>
      <c r="D459" s="25" t="str">
        <f t="shared" si="285"/>
        <v/>
      </c>
      <c r="E459" s="25" t="str">
        <f t="shared" si="286"/>
        <v/>
      </c>
      <c r="F459" s="25" t="str">
        <f t="shared" si="287"/>
        <v/>
      </c>
      <c r="G459" s="108" t="str">
        <f t="shared" si="288"/>
        <v/>
      </c>
      <c r="H459" s="108" t="str">
        <f t="shared" si="289"/>
        <v/>
      </c>
      <c r="I459" s="112" t="str">
        <f t="shared" si="290"/>
        <v/>
      </c>
      <c r="J459" s="112"/>
      <c r="K459" s="112"/>
      <c r="L459" s="113"/>
      <c r="M459" s="113"/>
      <c r="N459" s="224" t="str">
        <f t="shared" si="291"/>
        <v/>
      </c>
      <c r="O459" s="225" t="str">
        <f t="shared" si="292"/>
        <v/>
      </c>
      <c r="Q459" s="6">
        <v>457</v>
      </c>
      <c r="R459" s="47" t="str">
        <f t="shared" si="293"/>
        <v>-457</v>
      </c>
      <c r="S459" s="6"/>
      <c r="T459" s="48" t="str">
        <f t="shared" si="294"/>
        <v/>
      </c>
      <c r="U459" s="49" t="str">
        <f t="shared" si="295"/>
        <v/>
      </c>
      <c r="W459" s="51"/>
      <c r="X459" s="75" t="str">
        <f t="shared" si="296"/>
        <v/>
      </c>
      <c r="Y459" s="71" t="str">
        <f t="shared" si="297"/>
        <v/>
      </c>
      <c r="Z459" s="71" t="str">
        <f t="shared" si="298"/>
        <v/>
      </c>
      <c r="AA459" s="71" t="str">
        <f t="shared" si="299"/>
        <v/>
      </c>
      <c r="AB459" s="71" t="str">
        <f t="shared" si="300"/>
        <v/>
      </c>
      <c r="AC459" s="71" t="str">
        <f t="shared" si="301"/>
        <v/>
      </c>
      <c r="AD459" s="71" t="str">
        <f t="shared" si="302"/>
        <v/>
      </c>
      <c r="AE459" s="78" t="str">
        <f t="shared" si="303"/>
        <v/>
      </c>
      <c r="AF459" s="75" t="str">
        <f t="shared" si="304"/>
        <v/>
      </c>
      <c r="AG459" s="71" t="str">
        <f t="shared" si="305"/>
        <v/>
      </c>
      <c r="AH459" s="71" t="str">
        <f t="shared" si="306"/>
        <v/>
      </c>
      <c r="AI459" s="71" t="str">
        <f t="shared" si="307"/>
        <v/>
      </c>
      <c r="AJ459" s="71" t="str">
        <f t="shared" si="308"/>
        <v/>
      </c>
      <c r="AK459" s="71" t="str">
        <f t="shared" si="309"/>
        <v/>
      </c>
      <c r="AL459" s="71" t="str">
        <f t="shared" si="310"/>
        <v/>
      </c>
      <c r="AM459" s="78" t="str">
        <f t="shared" si="311"/>
        <v/>
      </c>
      <c r="AN459" s="75" t="str">
        <f t="shared" si="312"/>
        <v/>
      </c>
      <c r="AO459" s="71" t="str">
        <f t="shared" si="313"/>
        <v/>
      </c>
      <c r="AP459" s="71" t="str">
        <f t="shared" si="314"/>
        <v/>
      </c>
      <c r="AQ459" s="71" t="str">
        <f t="shared" si="315"/>
        <v/>
      </c>
      <c r="AR459" s="71" t="str">
        <f t="shared" si="316"/>
        <v/>
      </c>
      <c r="AS459" s="71" t="str">
        <f t="shared" si="317"/>
        <v/>
      </c>
      <c r="AT459" s="71" t="str">
        <f t="shared" si="318"/>
        <v/>
      </c>
      <c r="AU459" s="76" t="str">
        <f t="shared" si="319"/>
        <v/>
      </c>
      <c r="BF459" s="141">
        <v>93005</v>
      </c>
      <c r="BG459" s="142" t="s">
        <v>4762</v>
      </c>
      <c r="BH459" s="141" t="s">
        <v>180</v>
      </c>
      <c r="BI459" s="141" t="s">
        <v>178</v>
      </c>
      <c r="BJ459" s="141"/>
      <c r="BK459" s="141" t="s">
        <v>2620</v>
      </c>
      <c r="BL459" s="141" t="s">
        <v>4396</v>
      </c>
      <c r="BM459" s="141">
        <v>48.419649999999997</v>
      </c>
      <c r="BN459" s="141">
        <v>-71.957239999999999</v>
      </c>
      <c r="BO459" s="141">
        <v>1986</v>
      </c>
      <c r="BP459" s="143" t="s">
        <v>24335</v>
      </c>
      <c r="BQ459" s="143" t="s">
        <v>17560</v>
      </c>
    </row>
    <row r="460" spans="1:69" ht="38.25" customHeight="1" x14ac:dyDescent="0.25">
      <c r="A460" s="1" t="str">
        <f t="shared" si="282"/>
        <v/>
      </c>
      <c r="B460" s="32" t="str">
        <f t="shared" si="283"/>
        <v/>
      </c>
      <c r="C460" s="25" t="str">
        <f t="shared" si="284"/>
        <v/>
      </c>
      <c r="D460" s="25" t="str">
        <f t="shared" si="285"/>
        <v/>
      </c>
      <c r="E460" s="25" t="str">
        <f t="shared" si="286"/>
        <v/>
      </c>
      <c r="F460" s="25" t="str">
        <f t="shared" si="287"/>
        <v/>
      </c>
      <c r="G460" s="108" t="str">
        <f t="shared" si="288"/>
        <v/>
      </c>
      <c r="H460" s="108" t="str">
        <f t="shared" si="289"/>
        <v/>
      </c>
      <c r="I460" s="112" t="str">
        <f t="shared" si="290"/>
        <v/>
      </c>
      <c r="J460" s="112"/>
      <c r="K460" s="112"/>
      <c r="L460" s="113"/>
      <c r="M460" s="113"/>
      <c r="N460" s="224" t="str">
        <f t="shared" si="291"/>
        <v/>
      </c>
      <c r="O460" s="225" t="str">
        <f t="shared" si="292"/>
        <v/>
      </c>
      <c r="Q460" s="6">
        <v>458</v>
      </c>
      <c r="R460" s="47" t="str">
        <f t="shared" si="293"/>
        <v>-458</v>
      </c>
      <c r="S460" s="6"/>
      <c r="T460" s="48" t="str">
        <f t="shared" si="294"/>
        <v/>
      </c>
      <c r="U460" s="49" t="str">
        <f t="shared" si="295"/>
        <v/>
      </c>
      <c r="W460" s="51"/>
      <c r="X460" s="75" t="str">
        <f t="shared" si="296"/>
        <v/>
      </c>
      <c r="Y460" s="71" t="str">
        <f t="shared" si="297"/>
        <v/>
      </c>
      <c r="Z460" s="71" t="str">
        <f t="shared" si="298"/>
        <v/>
      </c>
      <c r="AA460" s="71" t="str">
        <f t="shared" si="299"/>
        <v/>
      </c>
      <c r="AB460" s="71" t="str">
        <f t="shared" si="300"/>
        <v/>
      </c>
      <c r="AC460" s="71" t="str">
        <f t="shared" si="301"/>
        <v/>
      </c>
      <c r="AD460" s="71" t="str">
        <f t="shared" si="302"/>
        <v/>
      </c>
      <c r="AE460" s="78" t="str">
        <f t="shared" si="303"/>
        <v/>
      </c>
      <c r="AF460" s="75" t="str">
        <f t="shared" si="304"/>
        <v/>
      </c>
      <c r="AG460" s="71" t="str">
        <f t="shared" si="305"/>
        <v/>
      </c>
      <c r="AH460" s="71" t="str">
        <f t="shared" si="306"/>
        <v/>
      </c>
      <c r="AI460" s="71" t="str">
        <f t="shared" si="307"/>
        <v/>
      </c>
      <c r="AJ460" s="71" t="str">
        <f t="shared" si="308"/>
        <v/>
      </c>
      <c r="AK460" s="71" t="str">
        <f t="shared" si="309"/>
        <v/>
      </c>
      <c r="AL460" s="71" t="str">
        <f t="shared" si="310"/>
        <v/>
      </c>
      <c r="AM460" s="78" t="str">
        <f t="shared" si="311"/>
        <v/>
      </c>
      <c r="AN460" s="75" t="str">
        <f t="shared" si="312"/>
        <v/>
      </c>
      <c r="AO460" s="71" t="str">
        <f t="shared" si="313"/>
        <v/>
      </c>
      <c r="AP460" s="71" t="str">
        <f t="shared" si="314"/>
        <v/>
      </c>
      <c r="AQ460" s="71" t="str">
        <f t="shared" si="315"/>
        <v/>
      </c>
      <c r="AR460" s="71" t="str">
        <f t="shared" si="316"/>
        <v/>
      </c>
      <c r="AS460" s="71" t="str">
        <f t="shared" si="317"/>
        <v/>
      </c>
      <c r="AT460" s="71" t="str">
        <f t="shared" si="318"/>
        <v/>
      </c>
      <c r="AU460" s="76" t="str">
        <f t="shared" si="319"/>
        <v/>
      </c>
      <c r="BF460" s="141">
        <v>93042</v>
      </c>
      <c r="BG460" s="142" t="s">
        <v>4675</v>
      </c>
      <c r="BH460" s="141" t="s">
        <v>180</v>
      </c>
      <c r="BI460" s="141" t="s">
        <v>191</v>
      </c>
      <c r="BJ460" s="141" t="s">
        <v>4676</v>
      </c>
      <c r="BK460" s="141" t="s">
        <v>2883</v>
      </c>
      <c r="BL460" s="141" t="s">
        <v>4677</v>
      </c>
      <c r="BM460" s="141">
        <v>48.58493</v>
      </c>
      <c r="BN460" s="141">
        <v>-71.623099999999994</v>
      </c>
      <c r="BO460" s="141">
        <v>1986</v>
      </c>
      <c r="BP460" s="143"/>
      <c r="BQ460" s="143" t="s">
        <v>17560</v>
      </c>
    </row>
    <row r="461" spans="1:69" ht="38.25" customHeight="1" x14ac:dyDescent="0.25">
      <c r="A461" s="1" t="str">
        <f t="shared" ref="A461:A524" si="320">IF(B461="","",R451)</f>
        <v/>
      </c>
      <c r="B461" s="32" t="str">
        <f t="shared" ref="B461:B524" si="321">IF(IF(ISERROR(VLOOKUP((Code_geo&amp;"-"&amp;Q451),BD_IP_2014,2,FALSE)),"",(VLOOKUP((Code_geo&amp;"-"&amp;Q451),BD_IP_2014,2,FALSE)))=0,"",IF(ISERROR(VLOOKUP((Code_geo&amp;"-"&amp;Q451),BD_IP_2014,2,FALSE)),"",(VLOOKUP((Code_geo&amp;"-"&amp;Q451),BD_IP_2014,2,FALSE))))</f>
        <v/>
      </c>
      <c r="C461" s="25" t="str">
        <f t="shared" ref="C461:C524" si="322">IF(IF(ISERROR(VLOOKUP((Code_geo&amp;"-"&amp;Q451),BD_IP_2014,3,FALSE)),"",(VLOOKUP((Code_geo&amp;"-"&amp;Q451),BD_IP_2014,3,FALSE)))=0,"",IF(ISERROR(VLOOKUP((Code_geo&amp;"-"&amp;Q451),BD_IP_2014,3,FALSE)),"",(VLOOKUP((Code_geo&amp;"-"&amp;Q451),BD_IP_2014,3,FALSE))))</f>
        <v/>
      </c>
      <c r="D461" s="25" t="str">
        <f t="shared" ref="D461:D524" si="323">IF(IF(ISERROR(VLOOKUP((Code_geo&amp;"-"&amp;Q451),BD_IP_2014,4,FALSE)),"",(VLOOKUP((Code_geo&amp;"-"&amp;Q451),BD_IP_2014,4,FALSE)))=0,"",IF(ISERROR(VLOOKUP((Code_geo&amp;"-"&amp;Q451),BD_IP_2014,4,FALSE)),"",(VLOOKUP((Code_geo&amp;"-"&amp;Q451),BD_IP_2014,4,FALSE))))</f>
        <v/>
      </c>
      <c r="E461" s="25" t="str">
        <f t="shared" ref="E461:E524" si="324">IF(IF(ISERROR(VLOOKUP((Code_geo&amp;"-"&amp;Q451),BD_IP_2014,5,FALSE)),"",(VLOOKUP((Code_geo&amp;"-"&amp;Q451),BD_IP_2014,5,FALSE)))=0,"",IF(ISERROR(VLOOKUP((Code_geo&amp;"-"&amp;Q451),BD_IP_2014,5,FALSE)),"",(VLOOKUP((Code_geo&amp;"-"&amp;Q451),BD_IP_2014,5,FALSE))))</f>
        <v/>
      </c>
      <c r="F461" s="25" t="str">
        <f t="shared" ref="F461:F524" si="325">IF(IF(ISERROR(VLOOKUP((Code_geo&amp;"-"&amp;Q451),BD_IP_2014,6,FALSE)),"",(VLOOKUP((Code_geo&amp;"-"&amp;Q451),BD_IP_2014,6,FALSE)))=0,"",IF(ISERROR(VLOOKUP((Code_geo&amp;"-"&amp;Q451),BD_IP_2014,6,FALSE)),"",(VLOOKUP((Code_geo&amp;"-"&amp;Q451),BD_IP_2014,6,FALSE))))</f>
        <v/>
      </c>
      <c r="G461" s="108" t="str">
        <f t="shared" ref="G461:G524" si="326">IF(ISERROR(VLOOKUP((Code_geo&amp;"-"&amp;Q451),BD_IP_2014,7,FALSE)),"",(VLOOKUP((Code_geo&amp;"-"&amp;Q451),BD_IP_2014,7,FALSE)))</f>
        <v/>
      </c>
      <c r="H461" s="108" t="str">
        <f t="shared" ref="H461:H524" si="327">IF(ISERROR(VLOOKUP((Code_geo&amp;"-"&amp;Q451),BD_IP_2014,8,FALSE)),"",(VLOOKUP((Code_geo&amp;"-"&amp;Q451),BD_IP_2014,8,FALSE)))</f>
        <v/>
      </c>
      <c r="I461" s="112" t="str">
        <f t="shared" ref="I461:I524" si="328">IF(ISERROR(VLOOKUP((Code_geo&amp;"-"&amp;Q451),BD_IP_2014,9,FALSE)),"",(VLOOKUP((Code_geo&amp;"-"&amp;Q451),BD_IP_2014,9,FALSE)))</f>
        <v/>
      </c>
      <c r="J461" s="112"/>
      <c r="K461" s="112"/>
      <c r="L461" s="113"/>
      <c r="M461" s="113"/>
      <c r="N461" s="224" t="str">
        <f t="shared" ref="N461:N524" si="329">IF(IF(ISERROR(VLOOKUP((Code_geo&amp;"-"&amp;Q451),BD_IP_2014,10,FALSE)),"",(VLOOKUP((Code_geo&amp;"-"&amp;Q451),BD_IP_2014,10,FALSE)))=0,"",IF(ISERROR(VLOOKUP((Code_geo&amp;"-"&amp;Q451),BD_IP_2014,10,FALSE)),"",(VLOOKUP((Code_geo&amp;"-"&amp;Q451),BD_IP_2014,10,FALSE))))</f>
        <v/>
      </c>
      <c r="O461" s="225" t="str">
        <f t="shared" si="292"/>
        <v/>
      </c>
      <c r="Q461" s="6">
        <v>459</v>
      </c>
      <c r="R461" s="47" t="str">
        <f t="shared" si="293"/>
        <v>-459</v>
      </c>
      <c r="S461" s="6"/>
      <c r="T461" s="48" t="str">
        <f t="shared" si="294"/>
        <v/>
      </c>
      <c r="U461" s="49" t="str">
        <f t="shared" si="295"/>
        <v/>
      </c>
      <c r="W461" s="51"/>
      <c r="X461" s="75" t="str">
        <f t="shared" si="296"/>
        <v/>
      </c>
      <c r="Y461" s="71" t="str">
        <f t="shared" si="297"/>
        <v/>
      </c>
      <c r="Z461" s="71" t="str">
        <f t="shared" si="298"/>
        <v/>
      </c>
      <c r="AA461" s="71" t="str">
        <f t="shared" si="299"/>
        <v/>
      </c>
      <c r="AB461" s="71" t="str">
        <f t="shared" si="300"/>
        <v/>
      </c>
      <c r="AC461" s="71" t="str">
        <f t="shared" si="301"/>
        <v/>
      </c>
      <c r="AD461" s="71" t="str">
        <f t="shared" si="302"/>
        <v/>
      </c>
      <c r="AE461" s="78" t="str">
        <f t="shared" si="303"/>
        <v/>
      </c>
      <c r="AF461" s="75" t="str">
        <f t="shared" si="304"/>
        <v/>
      </c>
      <c r="AG461" s="71" t="str">
        <f t="shared" si="305"/>
        <v/>
      </c>
      <c r="AH461" s="71" t="str">
        <f t="shared" si="306"/>
        <v/>
      </c>
      <c r="AI461" s="71" t="str">
        <f t="shared" si="307"/>
        <v/>
      </c>
      <c r="AJ461" s="71" t="str">
        <f t="shared" si="308"/>
        <v/>
      </c>
      <c r="AK461" s="71" t="str">
        <f t="shared" si="309"/>
        <v/>
      </c>
      <c r="AL461" s="71" t="str">
        <f t="shared" si="310"/>
        <v/>
      </c>
      <c r="AM461" s="78" t="str">
        <f t="shared" si="311"/>
        <v/>
      </c>
      <c r="AN461" s="75" t="str">
        <f t="shared" si="312"/>
        <v/>
      </c>
      <c r="AO461" s="71" t="str">
        <f t="shared" si="313"/>
        <v/>
      </c>
      <c r="AP461" s="71" t="str">
        <f t="shared" si="314"/>
        <v/>
      </c>
      <c r="AQ461" s="71" t="str">
        <f t="shared" si="315"/>
        <v/>
      </c>
      <c r="AR461" s="71" t="str">
        <f t="shared" si="316"/>
        <v/>
      </c>
      <c r="AS461" s="71" t="str">
        <f t="shared" si="317"/>
        <v/>
      </c>
      <c r="AT461" s="71" t="str">
        <f t="shared" si="318"/>
        <v/>
      </c>
      <c r="AU461" s="76" t="str">
        <f t="shared" si="319"/>
        <v/>
      </c>
      <c r="BF461" s="141">
        <v>93042</v>
      </c>
      <c r="BG461" s="142" t="s">
        <v>4678</v>
      </c>
      <c r="BH461" s="141" t="s">
        <v>180</v>
      </c>
      <c r="BI461" s="141" t="s">
        <v>191</v>
      </c>
      <c r="BJ461" s="141" t="s">
        <v>4679</v>
      </c>
      <c r="BK461" s="141" t="s">
        <v>2202</v>
      </c>
      <c r="BL461" s="141" t="s">
        <v>4680</v>
      </c>
      <c r="BM461" s="141">
        <v>48.552320000000002</v>
      </c>
      <c r="BN461" s="141">
        <v>-71.65531</v>
      </c>
      <c r="BO461" s="141">
        <v>1986</v>
      </c>
      <c r="BP461" s="143"/>
      <c r="BQ461" s="143" t="s">
        <v>17560</v>
      </c>
    </row>
    <row r="462" spans="1:69" ht="38.25" customHeight="1" x14ac:dyDescent="0.25">
      <c r="A462" s="1" t="str">
        <f t="shared" si="320"/>
        <v/>
      </c>
      <c r="B462" s="32" t="str">
        <f t="shared" si="321"/>
        <v/>
      </c>
      <c r="C462" s="25" t="str">
        <f t="shared" si="322"/>
        <v/>
      </c>
      <c r="D462" s="25" t="str">
        <f t="shared" si="323"/>
        <v/>
      </c>
      <c r="E462" s="25" t="str">
        <f t="shared" si="324"/>
        <v/>
      </c>
      <c r="F462" s="25" t="str">
        <f t="shared" si="325"/>
        <v/>
      </c>
      <c r="G462" s="108" t="str">
        <f t="shared" si="326"/>
        <v/>
      </c>
      <c r="H462" s="108" t="str">
        <f t="shared" si="327"/>
        <v/>
      </c>
      <c r="I462" s="112" t="str">
        <f t="shared" si="328"/>
        <v/>
      </c>
      <c r="J462" s="112"/>
      <c r="K462" s="112"/>
      <c r="L462" s="113"/>
      <c r="M462" s="113"/>
      <c r="N462" s="224" t="str">
        <f t="shared" si="329"/>
        <v/>
      </c>
      <c r="O462" s="225" t="str">
        <f t="shared" ref="O462:O525" si="330">IF(OR(B462="",C462="",G462="",H462="",I462="",AND(J462="",BW462=FALSE),AND(K462="",BX462=FALSE),AND(L462="",BY462=FALSE),AND(M462="",BZ462=FALSE)),"",(IF(AND(100&gt;=CG462,CG462&gt;80),"A",IF(AND(80&gt;=CG462,CG462&gt;60),"B",IF(AND(60&gt;=CG462,CG462&gt;40),"C",IF(AND(40&gt;=CG462,CG462&gt;20),"D","E"))))))</f>
        <v/>
      </c>
      <c r="Q462" s="6">
        <v>460</v>
      </c>
      <c r="R462" s="47" t="str">
        <f t="shared" si="293"/>
        <v>-460</v>
      </c>
      <c r="S462" s="6"/>
      <c r="T462" s="48" t="str">
        <f t="shared" si="294"/>
        <v/>
      </c>
      <c r="U462" s="49" t="str">
        <f t="shared" si="295"/>
        <v/>
      </c>
      <c r="W462" s="51"/>
      <c r="X462" s="75" t="str">
        <f t="shared" si="296"/>
        <v/>
      </c>
      <c r="Y462" s="71" t="str">
        <f t="shared" si="297"/>
        <v/>
      </c>
      <c r="Z462" s="71" t="str">
        <f t="shared" si="298"/>
        <v/>
      </c>
      <c r="AA462" s="71" t="str">
        <f t="shared" si="299"/>
        <v/>
      </c>
      <c r="AB462" s="71" t="str">
        <f t="shared" si="300"/>
        <v/>
      </c>
      <c r="AC462" s="71" t="str">
        <f t="shared" si="301"/>
        <v/>
      </c>
      <c r="AD462" s="71" t="str">
        <f t="shared" si="302"/>
        <v/>
      </c>
      <c r="AE462" s="78" t="str">
        <f t="shared" si="303"/>
        <v/>
      </c>
      <c r="AF462" s="75" t="str">
        <f t="shared" si="304"/>
        <v/>
      </c>
      <c r="AG462" s="71" t="str">
        <f t="shared" si="305"/>
        <v/>
      </c>
      <c r="AH462" s="71" t="str">
        <f t="shared" si="306"/>
        <v/>
      </c>
      <c r="AI462" s="71" t="str">
        <f t="shared" si="307"/>
        <v/>
      </c>
      <c r="AJ462" s="71" t="str">
        <f t="shared" si="308"/>
        <v/>
      </c>
      <c r="AK462" s="71" t="str">
        <f t="shared" si="309"/>
        <v/>
      </c>
      <c r="AL462" s="71" t="str">
        <f t="shared" si="310"/>
        <v/>
      </c>
      <c r="AM462" s="78" t="str">
        <f t="shared" si="311"/>
        <v/>
      </c>
      <c r="AN462" s="75" t="str">
        <f t="shared" si="312"/>
        <v/>
      </c>
      <c r="AO462" s="71" t="str">
        <f t="shared" si="313"/>
        <v/>
      </c>
      <c r="AP462" s="71" t="str">
        <f t="shared" si="314"/>
        <v/>
      </c>
      <c r="AQ462" s="71" t="str">
        <f t="shared" si="315"/>
        <v/>
      </c>
      <c r="AR462" s="71" t="str">
        <f t="shared" si="316"/>
        <v/>
      </c>
      <c r="AS462" s="71" t="str">
        <f t="shared" si="317"/>
        <v/>
      </c>
      <c r="AT462" s="71" t="str">
        <f t="shared" si="318"/>
        <v/>
      </c>
      <c r="AU462" s="76" t="str">
        <f t="shared" si="319"/>
        <v/>
      </c>
      <c r="BF462" s="141">
        <v>93042</v>
      </c>
      <c r="BG462" s="142" t="s">
        <v>4681</v>
      </c>
      <c r="BH462" s="141" t="s">
        <v>180</v>
      </c>
      <c r="BI462" s="141" t="s">
        <v>191</v>
      </c>
      <c r="BJ462" s="141" t="s">
        <v>4682</v>
      </c>
      <c r="BK462" s="141" t="s">
        <v>2389</v>
      </c>
      <c r="BL462" s="141" t="s">
        <v>4683</v>
      </c>
      <c r="BM462" s="141">
        <v>48.545000000000002</v>
      </c>
      <c r="BN462" s="141">
        <v>-71.634929999999997</v>
      </c>
      <c r="BO462" s="141">
        <v>1986</v>
      </c>
      <c r="BP462" s="143"/>
      <c r="BQ462" s="143" t="s">
        <v>17560</v>
      </c>
    </row>
    <row r="463" spans="1:69" ht="38.25" customHeight="1" x14ac:dyDescent="0.25">
      <c r="A463" s="1" t="str">
        <f t="shared" si="320"/>
        <v/>
      </c>
      <c r="B463" s="32" t="str">
        <f t="shared" si="321"/>
        <v/>
      </c>
      <c r="C463" s="25" t="str">
        <f t="shared" si="322"/>
        <v/>
      </c>
      <c r="D463" s="25" t="str">
        <f t="shared" si="323"/>
        <v/>
      </c>
      <c r="E463" s="25" t="str">
        <f t="shared" si="324"/>
        <v/>
      </c>
      <c r="F463" s="25" t="str">
        <f t="shared" si="325"/>
        <v/>
      </c>
      <c r="G463" s="108" t="str">
        <f t="shared" si="326"/>
        <v/>
      </c>
      <c r="H463" s="108" t="str">
        <f t="shared" si="327"/>
        <v/>
      </c>
      <c r="I463" s="112" t="str">
        <f t="shared" si="328"/>
        <v/>
      </c>
      <c r="J463" s="112"/>
      <c r="K463" s="112"/>
      <c r="L463" s="113"/>
      <c r="M463" s="113"/>
      <c r="N463" s="224" t="str">
        <f t="shared" si="329"/>
        <v/>
      </c>
      <c r="O463" s="225" t="str">
        <f t="shared" si="330"/>
        <v/>
      </c>
      <c r="Q463" s="6">
        <v>461</v>
      </c>
      <c r="R463" s="47" t="str">
        <f t="shared" si="293"/>
        <v>-461</v>
      </c>
      <c r="S463" s="6"/>
      <c r="T463" s="48" t="str">
        <f t="shared" si="294"/>
        <v/>
      </c>
      <c r="U463" s="49" t="str">
        <f t="shared" si="295"/>
        <v/>
      </c>
      <c r="W463" s="51"/>
      <c r="X463" s="75" t="str">
        <f t="shared" si="296"/>
        <v/>
      </c>
      <c r="Y463" s="71" t="str">
        <f t="shared" si="297"/>
        <v/>
      </c>
      <c r="Z463" s="71" t="str">
        <f t="shared" si="298"/>
        <v/>
      </c>
      <c r="AA463" s="71" t="str">
        <f t="shared" si="299"/>
        <v/>
      </c>
      <c r="AB463" s="71" t="str">
        <f t="shared" si="300"/>
        <v/>
      </c>
      <c r="AC463" s="71" t="str">
        <f t="shared" si="301"/>
        <v/>
      </c>
      <c r="AD463" s="71" t="str">
        <f t="shared" si="302"/>
        <v/>
      </c>
      <c r="AE463" s="78" t="str">
        <f t="shared" si="303"/>
        <v/>
      </c>
      <c r="AF463" s="75" t="str">
        <f t="shared" si="304"/>
        <v/>
      </c>
      <c r="AG463" s="71" t="str">
        <f t="shared" si="305"/>
        <v/>
      </c>
      <c r="AH463" s="71" t="str">
        <f t="shared" si="306"/>
        <v/>
      </c>
      <c r="AI463" s="71" t="str">
        <f t="shared" si="307"/>
        <v/>
      </c>
      <c r="AJ463" s="71" t="str">
        <f t="shared" si="308"/>
        <v/>
      </c>
      <c r="AK463" s="71" t="str">
        <f t="shared" si="309"/>
        <v/>
      </c>
      <c r="AL463" s="71" t="str">
        <f t="shared" si="310"/>
        <v/>
      </c>
      <c r="AM463" s="78" t="str">
        <f t="shared" si="311"/>
        <v/>
      </c>
      <c r="AN463" s="75" t="str">
        <f t="shared" si="312"/>
        <v/>
      </c>
      <c r="AO463" s="71" t="str">
        <f t="shared" si="313"/>
        <v/>
      </c>
      <c r="AP463" s="71" t="str">
        <f t="shared" si="314"/>
        <v/>
      </c>
      <c r="AQ463" s="71" t="str">
        <f t="shared" si="315"/>
        <v/>
      </c>
      <c r="AR463" s="71" t="str">
        <f t="shared" si="316"/>
        <v/>
      </c>
      <c r="AS463" s="71" t="str">
        <f t="shared" si="317"/>
        <v/>
      </c>
      <c r="AT463" s="71" t="str">
        <f t="shared" si="318"/>
        <v/>
      </c>
      <c r="AU463" s="76" t="str">
        <f t="shared" si="319"/>
        <v/>
      </c>
      <c r="BF463" s="141">
        <v>93042</v>
      </c>
      <c r="BG463" s="142" t="s">
        <v>4684</v>
      </c>
      <c r="BH463" s="141" t="s">
        <v>478</v>
      </c>
      <c r="BI463" s="141" t="s">
        <v>186</v>
      </c>
      <c r="BJ463" s="141" t="s">
        <v>4685</v>
      </c>
      <c r="BK463" s="141"/>
      <c r="BL463" s="141" t="s">
        <v>4686</v>
      </c>
      <c r="BM463" s="141">
        <v>48.542470000000002</v>
      </c>
      <c r="BN463" s="141">
        <v>-71.645409999999998</v>
      </c>
      <c r="BO463" s="141">
        <v>1976</v>
      </c>
      <c r="BP463" s="143"/>
      <c r="BQ463" s="143" t="s">
        <v>17560</v>
      </c>
    </row>
    <row r="464" spans="1:69" ht="38.25" customHeight="1" x14ac:dyDescent="0.25">
      <c r="A464" s="1" t="str">
        <f t="shared" si="320"/>
        <v/>
      </c>
      <c r="B464" s="32" t="str">
        <f t="shared" si="321"/>
        <v/>
      </c>
      <c r="C464" s="25" t="str">
        <f t="shared" si="322"/>
        <v/>
      </c>
      <c r="D464" s="25" t="str">
        <f t="shared" si="323"/>
        <v/>
      </c>
      <c r="E464" s="25" t="str">
        <f t="shared" si="324"/>
        <v/>
      </c>
      <c r="F464" s="25" t="str">
        <f t="shared" si="325"/>
        <v/>
      </c>
      <c r="G464" s="108" t="str">
        <f t="shared" si="326"/>
        <v/>
      </c>
      <c r="H464" s="108" t="str">
        <f t="shared" si="327"/>
        <v/>
      </c>
      <c r="I464" s="112" t="str">
        <f t="shared" si="328"/>
        <v/>
      </c>
      <c r="J464" s="112"/>
      <c r="K464" s="112"/>
      <c r="L464" s="113"/>
      <c r="M464" s="113"/>
      <c r="N464" s="224" t="str">
        <f t="shared" si="329"/>
        <v/>
      </c>
      <c r="O464" s="225" t="str">
        <f t="shared" si="330"/>
        <v/>
      </c>
      <c r="Q464" s="6">
        <v>462</v>
      </c>
      <c r="R464" s="47" t="str">
        <f t="shared" si="293"/>
        <v>-462</v>
      </c>
      <c r="S464" s="6"/>
      <c r="T464" s="48" t="str">
        <f t="shared" si="294"/>
        <v/>
      </c>
      <c r="U464" s="49" t="str">
        <f t="shared" si="295"/>
        <v/>
      </c>
      <c r="W464" s="51"/>
      <c r="X464" s="75" t="str">
        <f t="shared" si="296"/>
        <v/>
      </c>
      <c r="Y464" s="71" t="str">
        <f t="shared" si="297"/>
        <v/>
      </c>
      <c r="Z464" s="71" t="str">
        <f t="shared" si="298"/>
        <v/>
      </c>
      <c r="AA464" s="71" t="str">
        <f t="shared" si="299"/>
        <v/>
      </c>
      <c r="AB464" s="71" t="str">
        <f t="shared" si="300"/>
        <v/>
      </c>
      <c r="AC464" s="71" t="str">
        <f t="shared" si="301"/>
        <v/>
      </c>
      <c r="AD464" s="71" t="str">
        <f t="shared" si="302"/>
        <v/>
      </c>
      <c r="AE464" s="78" t="str">
        <f t="shared" si="303"/>
        <v/>
      </c>
      <c r="AF464" s="75" t="str">
        <f t="shared" si="304"/>
        <v/>
      </c>
      <c r="AG464" s="71" t="str">
        <f t="shared" si="305"/>
        <v/>
      </c>
      <c r="AH464" s="71" t="str">
        <f t="shared" si="306"/>
        <v/>
      </c>
      <c r="AI464" s="71" t="str">
        <f t="shared" si="307"/>
        <v/>
      </c>
      <c r="AJ464" s="71" t="str">
        <f t="shared" si="308"/>
        <v/>
      </c>
      <c r="AK464" s="71" t="str">
        <f t="shared" si="309"/>
        <v/>
      </c>
      <c r="AL464" s="71" t="str">
        <f t="shared" si="310"/>
        <v/>
      </c>
      <c r="AM464" s="78" t="str">
        <f t="shared" si="311"/>
        <v/>
      </c>
      <c r="AN464" s="75" t="str">
        <f t="shared" si="312"/>
        <v/>
      </c>
      <c r="AO464" s="71" t="str">
        <f t="shared" si="313"/>
        <v/>
      </c>
      <c r="AP464" s="71" t="str">
        <f t="shared" si="314"/>
        <v/>
      </c>
      <c r="AQ464" s="71" t="str">
        <f t="shared" si="315"/>
        <v/>
      </c>
      <c r="AR464" s="71" t="str">
        <f t="shared" si="316"/>
        <v/>
      </c>
      <c r="AS464" s="71" t="str">
        <f t="shared" si="317"/>
        <v/>
      </c>
      <c r="AT464" s="71" t="str">
        <f t="shared" si="318"/>
        <v/>
      </c>
      <c r="AU464" s="76" t="str">
        <f t="shared" si="319"/>
        <v/>
      </c>
      <c r="BF464" s="141">
        <v>93042</v>
      </c>
      <c r="BG464" s="142" t="s">
        <v>4687</v>
      </c>
      <c r="BH464" s="141" t="s">
        <v>180</v>
      </c>
      <c r="BI464" s="141" t="s">
        <v>191</v>
      </c>
      <c r="BJ464" s="141" t="s">
        <v>4688</v>
      </c>
      <c r="BK464" s="141" t="s">
        <v>4689</v>
      </c>
      <c r="BL464" s="141" t="s">
        <v>4690</v>
      </c>
      <c r="BM464" s="141">
        <v>48.631070000000001</v>
      </c>
      <c r="BN464" s="141">
        <v>-71.699330000000003</v>
      </c>
      <c r="BO464" s="141">
        <v>1986</v>
      </c>
      <c r="BP464" s="143"/>
      <c r="BQ464" s="143" t="s">
        <v>17560</v>
      </c>
    </row>
    <row r="465" spans="1:69" ht="38.25" customHeight="1" x14ac:dyDescent="0.25">
      <c r="A465" s="1" t="str">
        <f t="shared" si="320"/>
        <v/>
      </c>
      <c r="B465" s="32" t="str">
        <f t="shared" si="321"/>
        <v/>
      </c>
      <c r="C465" s="25" t="str">
        <f t="shared" si="322"/>
        <v/>
      </c>
      <c r="D465" s="25" t="str">
        <f t="shared" si="323"/>
        <v/>
      </c>
      <c r="E465" s="25" t="str">
        <f t="shared" si="324"/>
        <v/>
      </c>
      <c r="F465" s="25" t="str">
        <f t="shared" si="325"/>
        <v/>
      </c>
      <c r="G465" s="108" t="str">
        <f t="shared" si="326"/>
        <v/>
      </c>
      <c r="H465" s="108" t="str">
        <f t="shared" si="327"/>
        <v/>
      </c>
      <c r="I465" s="112" t="str">
        <f t="shared" si="328"/>
        <v/>
      </c>
      <c r="J465" s="112"/>
      <c r="K465" s="112"/>
      <c r="L465" s="113"/>
      <c r="M465" s="113"/>
      <c r="N465" s="224" t="str">
        <f t="shared" si="329"/>
        <v/>
      </c>
      <c r="O465" s="225" t="str">
        <f t="shared" si="330"/>
        <v/>
      </c>
      <c r="Q465" s="6">
        <v>463</v>
      </c>
      <c r="R465" s="47" t="str">
        <f t="shared" si="293"/>
        <v>-463</v>
      </c>
      <c r="S465" s="6"/>
      <c r="T465" s="48" t="str">
        <f t="shared" si="294"/>
        <v/>
      </c>
      <c r="U465" s="49" t="str">
        <f t="shared" si="295"/>
        <v/>
      </c>
      <c r="W465" s="51"/>
      <c r="X465" s="75" t="str">
        <f t="shared" si="296"/>
        <v/>
      </c>
      <c r="Y465" s="71" t="str">
        <f t="shared" si="297"/>
        <v/>
      </c>
      <c r="Z465" s="71" t="str">
        <f t="shared" si="298"/>
        <v/>
      </c>
      <c r="AA465" s="71" t="str">
        <f t="shared" si="299"/>
        <v/>
      </c>
      <c r="AB465" s="71" t="str">
        <f t="shared" si="300"/>
        <v/>
      </c>
      <c r="AC465" s="71" t="str">
        <f t="shared" si="301"/>
        <v/>
      </c>
      <c r="AD465" s="71" t="str">
        <f t="shared" si="302"/>
        <v/>
      </c>
      <c r="AE465" s="78" t="str">
        <f t="shared" si="303"/>
        <v/>
      </c>
      <c r="AF465" s="75" t="str">
        <f t="shared" si="304"/>
        <v/>
      </c>
      <c r="AG465" s="71" t="str">
        <f t="shared" si="305"/>
        <v/>
      </c>
      <c r="AH465" s="71" t="str">
        <f t="shared" si="306"/>
        <v/>
      </c>
      <c r="AI465" s="71" t="str">
        <f t="shared" si="307"/>
        <v/>
      </c>
      <c r="AJ465" s="71" t="str">
        <f t="shared" si="308"/>
        <v/>
      </c>
      <c r="AK465" s="71" t="str">
        <f t="shared" si="309"/>
        <v/>
      </c>
      <c r="AL465" s="71" t="str">
        <f t="shared" si="310"/>
        <v/>
      </c>
      <c r="AM465" s="78" t="str">
        <f t="shared" si="311"/>
        <v/>
      </c>
      <c r="AN465" s="75" t="str">
        <f t="shared" si="312"/>
        <v/>
      </c>
      <c r="AO465" s="71" t="str">
        <f t="shared" si="313"/>
        <v/>
      </c>
      <c r="AP465" s="71" t="str">
        <f t="shared" si="314"/>
        <v/>
      </c>
      <c r="AQ465" s="71" t="str">
        <f t="shared" si="315"/>
        <v/>
      </c>
      <c r="AR465" s="71" t="str">
        <f t="shared" si="316"/>
        <v/>
      </c>
      <c r="AS465" s="71" t="str">
        <f t="shared" si="317"/>
        <v/>
      </c>
      <c r="AT465" s="71" t="str">
        <f t="shared" si="318"/>
        <v/>
      </c>
      <c r="AU465" s="76" t="str">
        <f t="shared" si="319"/>
        <v/>
      </c>
      <c r="BF465" s="141">
        <v>93042</v>
      </c>
      <c r="BG465" s="142" t="s">
        <v>4691</v>
      </c>
      <c r="BH465" s="141" t="s">
        <v>180</v>
      </c>
      <c r="BI465" s="141" t="s">
        <v>178</v>
      </c>
      <c r="BJ465" s="141" t="s">
        <v>4692</v>
      </c>
      <c r="BK465" s="141" t="s">
        <v>4693</v>
      </c>
      <c r="BL465" s="141" t="s">
        <v>4694</v>
      </c>
      <c r="BM465" s="141">
        <v>48.628129999999999</v>
      </c>
      <c r="BN465" s="141">
        <v>-71.685879999999997</v>
      </c>
      <c r="BO465" s="141">
        <v>1986</v>
      </c>
      <c r="BP465" s="143"/>
      <c r="BQ465" s="143" t="s">
        <v>17560</v>
      </c>
    </row>
    <row r="466" spans="1:69" ht="38.25" customHeight="1" x14ac:dyDescent="0.25">
      <c r="A466" s="1" t="str">
        <f t="shared" si="320"/>
        <v/>
      </c>
      <c r="B466" s="32" t="str">
        <f t="shared" si="321"/>
        <v/>
      </c>
      <c r="C466" s="25" t="str">
        <f t="shared" si="322"/>
        <v/>
      </c>
      <c r="D466" s="25" t="str">
        <f t="shared" si="323"/>
        <v/>
      </c>
      <c r="E466" s="25" t="str">
        <f t="shared" si="324"/>
        <v/>
      </c>
      <c r="F466" s="25" t="str">
        <f t="shared" si="325"/>
        <v/>
      </c>
      <c r="G466" s="108" t="str">
        <f t="shared" si="326"/>
        <v/>
      </c>
      <c r="H466" s="108" t="str">
        <f t="shared" si="327"/>
        <v/>
      </c>
      <c r="I466" s="112" t="str">
        <f t="shared" si="328"/>
        <v/>
      </c>
      <c r="J466" s="112"/>
      <c r="K466" s="112"/>
      <c r="L466" s="113"/>
      <c r="M466" s="113"/>
      <c r="N466" s="224" t="str">
        <f t="shared" si="329"/>
        <v/>
      </c>
      <c r="O466" s="225" t="str">
        <f t="shared" si="330"/>
        <v/>
      </c>
      <c r="Q466" s="6">
        <v>464</v>
      </c>
      <c r="R466" s="47" t="str">
        <f t="shared" si="293"/>
        <v>-464</v>
      </c>
      <c r="S466" s="6"/>
      <c r="T466" s="48" t="str">
        <f t="shared" si="294"/>
        <v/>
      </c>
      <c r="U466" s="49" t="str">
        <f t="shared" si="295"/>
        <v/>
      </c>
      <c r="W466" s="51"/>
      <c r="X466" s="75" t="str">
        <f t="shared" si="296"/>
        <v/>
      </c>
      <c r="Y466" s="71" t="str">
        <f t="shared" si="297"/>
        <v/>
      </c>
      <c r="Z466" s="71" t="str">
        <f t="shared" si="298"/>
        <v/>
      </c>
      <c r="AA466" s="71" t="str">
        <f t="shared" si="299"/>
        <v/>
      </c>
      <c r="AB466" s="71" t="str">
        <f t="shared" si="300"/>
        <v/>
      </c>
      <c r="AC466" s="71" t="str">
        <f t="shared" si="301"/>
        <v/>
      </c>
      <c r="AD466" s="71" t="str">
        <f t="shared" si="302"/>
        <v/>
      </c>
      <c r="AE466" s="78" t="str">
        <f t="shared" si="303"/>
        <v/>
      </c>
      <c r="AF466" s="75" t="str">
        <f t="shared" si="304"/>
        <v/>
      </c>
      <c r="AG466" s="71" t="str">
        <f t="shared" si="305"/>
        <v/>
      </c>
      <c r="AH466" s="71" t="str">
        <f t="shared" si="306"/>
        <v/>
      </c>
      <c r="AI466" s="71" t="str">
        <f t="shared" si="307"/>
        <v/>
      </c>
      <c r="AJ466" s="71" t="str">
        <f t="shared" si="308"/>
        <v/>
      </c>
      <c r="AK466" s="71" t="str">
        <f t="shared" si="309"/>
        <v/>
      </c>
      <c r="AL466" s="71" t="str">
        <f t="shared" si="310"/>
        <v/>
      </c>
      <c r="AM466" s="78" t="str">
        <f t="shared" si="311"/>
        <v/>
      </c>
      <c r="AN466" s="75" t="str">
        <f t="shared" si="312"/>
        <v/>
      </c>
      <c r="AO466" s="71" t="str">
        <f t="shared" si="313"/>
        <v/>
      </c>
      <c r="AP466" s="71" t="str">
        <f t="shared" si="314"/>
        <v/>
      </c>
      <c r="AQ466" s="71" t="str">
        <f t="shared" si="315"/>
        <v/>
      </c>
      <c r="AR466" s="71" t="str">
        <f t="shared" si="316"/>
        <v/>
      </c>
      <c r="AS466" s="71" t="str">
        <f t="shared" si="317"/>
        <v/>
      </c>
      <c r="AT466" s="71" t="str">
        <f t="shared" si="318"/>
        <v/>
      </c>
      <c r="AU466" s="76" t="str">
        <f t="shared" si="319"/>
        <v/>
      </c>
      <c r="BF466" s="141">
        <v>93055</v>
      </c>
      <c r="BG466" s="142" t="s">
        <v>4728</v>
      </c>
      <c r="BH466" s="141" t="s">
        <v>478</v>
      </c>
      <c r="BI466" s="141" t="s">
        <v>176</v>
      </c>
      <c r="BJ466" s="141" t="s">
        <v>4729</v>
      </c>
      <c r="BK466" s="141" t="s">
        <v>4730</v>
      </c>
      <c r="BL466" s="141" t="s">
        <v>3875</v>
      </c>
      <c r="BM466" s="141">
        <v>48.684040000000003</v>
      </c>
      <c r="BN466" s="141">
        <v>-71.507869999999997</v>
      </c>
      <c r="BO466" s="141">
        <v>1976</v>
      </c>
      <c r="BP466" s="143" t="s">
        <v>24330</v>
      </c>
      <c r="BQ466" s="143" t="s">
        <v>17560</v>
      </c>
    </row>
    <row r="467" spans="1:69" ht="38.25" customHeight="1" x14ac:dyDescent="0.25">
      <c r="A467" s="1" t="str">
        <f t="shared" si="320"/>
        <v/>
      </c>
      <c r="B467" s="32" t="str">
        <f t="shared" si="321"/>
        <v/>
      </c>
      <c r="C467" s="25" t="str">
        <f t="shared" si="322"/>
        <v/>
      </c>
      <c r="D467" s="25" t="str">
        <f t="shared" si="323"/>
        <v/>
      </c>
      <c r="E467" s="25" t="str">
        <f t="shared" si="324"/>
        <v/>
      </c>
      <c r="F467" s="25" t="str">
        <f t="shared" si="325"/>
        <v/>
      </c>
      <c r="G467" s="108" t="str">
        <f t="shared" si="326"/>
        <v/>
      </c>
      <c r="H467" s="108" t="str">
        <f t="shared" si="327"/>
        <v/>
      </c>
      <c r="I467" s="112" t="str">
        <f t="shared" si="328"/>
        <v/>
      </c>
      <c r="J467" s="112"/>
      <c r="K467" s="112"/>
      <c r="L467" s="113"/>
      <c r="M467" s="113"/>
      <c r="N467" s="224" t="str">
        <f t="shared" si="329"/>
        <v/>
      </c>
      <c r="O467" s="225" t="str">
        <f t="shared" si="330"/>
        <v/>
      </c>
      <c r="Q467" s="6">
        <v>465</v>
      </c>
      <c r="R467" s="47" t="str">
        <f t="shared" si="293"/>
        <v>-465</v>
      </c>
      <c r="S467" s="6"/>
      <c r="T467" s="48" t="str">
        <f t="shared" si="294"/>
        <v/>
      </c>
      <c r="U467" s="49" t="str">
        <f t="shared" si="295"/>
        <v/>
      </c>
      <c r="W467" s="51"/>
      <c r="X467" s="75" t="str">
        <f t="shared" si="296"/>
        <v/>
      </c>
      <c r="Y467" s="71" t="str">
        <f t="shared" si="297"/>
        <v/>
      </c>
      <c r="Z467" s="71" t="str">
        <f t="shared" si="298"/>
        <v/>
      </c>
      <c r="AA467" s="71" t="str">
        <f t="shared" si="299"/>
        <v/>
      </c>
      <c r="AB467" s="71" t="str">
        <f t="shared" si="300"/>
        <v/>
      </c>
      <c r="AC467" s="71" t="str">
        <f t="shared" si="301"/>
        <v/>
      </c>
      <c r="AD467" s="71" t="str">
        <f t="shared" si="302"/>
        <v/>
      </c>
      <c r="AE467" s="78" t="str">
        <f t="shared" si="303"/>
        <v/>
      </c>
      <c r="AF467" s="75" t="str">
        <f t="shared" si="304"/>
        <v/>
      </c>
      <c r="AG467" s="71" t="str">
        <f t="shared" si="305"/>
        <v/>
      </c>
      <c r="AH467" s="71" t="str">
        <f t="shared" si="306"/>
        <v/>
      </c>
      <c r="AI467" s="71" t="str">
        <f t="shared" si="307"/>
        <v/>
      </c>
      <c r="AJ467" s="71" t="str">
        <f t="shared" si="308"/>
        <v/>
      </c>
      <c r="AK467" s="71" t="str">
        <f t="shared" si="309"/>
        <v/>
      </c>
      <c r="AL467" s="71" t="str">
        <f t="shared" si="310"/>
        <v/>
      </c>
      <c r="AM467" s="78" t="str">
        <f t="shared" si="311"/>
        <v/>
      </c>
      <c r="AN467" s="75" t="str">
        <f t="shared" si="312"/>
        <v/>
      </c>
      <c r="AO467" s="71" t="str">
        <f t="shared" si="313"/>
        <v/>
      </c>
      <c r="AP467" s="71" t="str">
        <f t="shared" si="314"/>
        <v/>
      </c>
      <c r="AQ467" s="71" t="str">
        <f t="shared" si="315"/>
        <v/>
      </c>
      <c r="AR467" s="71" t="str">
        <f t="shared" si="316"/>
        <v/>
      </c>
      <c r="AS467" s="71" t="str">
        <f t="shared" si="317"/>
        <v/>
      </c>
      <c r="AT467" s="71" t="str">
        <f t="shared" si="318"/>
        <v/>
      </c>
      <c r="AU467" s="76" t="str">
        <f t="shared" si="319"/>
        <v/>
      </c>
      <c r="BF467" s="141">
        <v>93055</v>
      </c>
      <c r="BG467" s="142" t="s">
        <v>4731</v>
      </c>
      <c r="BH467" s="141" t="s">
        <v>478</v>
      </c>
      <c r="BI467" s="141" t="s">
        <v>176</v>
      </c>
      <c r="BJ467" s="141" t="s">
        <v>4732</v>
      </c>
      <c r="BK467" s="141" t="s">
        <v>4733</v>
      </c>
      <c r="BL467" s="141" t="s">
        <v>2063</v>
      </c>
      <c r="BM467" s="141">
        <v>48.685699999999997</v>
      </c>
      <c r="BN467" s="141">
        <v>-71.510509999999996</v>
      </c>
      <c r="BO467" s="141">
        <v>1976</v>
      </c>
      <c r="BP467" s="143" t="s">
        <v>24331</v>
      </c>
      <c r="BQ467" s="143" t="s">
        <v>17560</v>
      </c>
    </row>
    <row r="468" spans="1:69" ht="38.25" customHeight="1" x14ac:dyDescent="0.25">
      <c r="A468" s="1" t="str">
        <f t="shared" si="320"/>
        <v/>
      </c>
      <c r="B468" s="32" t="str">
        <f t="shared" si="321"/>
        <v/>
      </c>
      <c r="C468" s="25" t="str">
        <f t="shared" si="322"/>
        <v/>
      </c>
      <c r="D468" s="25" t="str">
        <f t="shared" si="323"/>
        <v/>
      </c>
      <c r="E468" s="25" t="str">
        <f t="shared" si="324"/>
        <v/>
      </c>
      <c r="F468" s="25" t="str">
        <f t="shared" si="325"/>
        <v/>
      </c>
      <c r="G468" s="108" t="str">
        <f t="shared" si="326"/>
        <v/>
      </c>
      <c r="H468" s="108" t="str">
        <f t="shared" si="327"/>
        <v/>
      </c>
      <c r="I468" s="112" t="str">
        <f t="shared" si="328"/>
        <v/>
      </c>
      <c r="J468" s="112"/>
      <c r="K468" s="112"/>
      <c r="L468" s="113"/>
      <c r="M468" s="113"/>
      <c r="N468" s="224" t="str">
        <f t="shared" si="329"/>
        <v/>
      </c>
      <c r="O468" s="225" t="str">
        <f t="shared" si="330"/>
        <v/>
      </c>
      <c r="Q468" s="6">
        <v>466</v>
      </c>
      <c r="R468" s="47" t="str">
        <f t="shared" si="293"/>
        <v>-466</v>
      </c>
      <c r="S468" s="6"/>
      <c r="T468" s="48" t="str">
        <f t="shared" si="294"/>
        <v/>
      </c>
      <c r="U468" s="49" t="str">
        <f t="shared" si="295"/>
        <v/>
      </c>
      <c r="W468" s="51"/>
      <c r="X468" s="75" t="str">
        <f t="shared" si="296"/>
        <v/>
      </c>
      <c r="Y468" s="71" t="str">
        <f t="shared" si="297"/>
        <v/>
      </c>
      <c r="Z468" s="71" t="str">
        <f t="shared" si="298"/>
        <v/>
      </c>
      <c r="AA468" s="71" t="str">
        <f t="shared" si="299"/>
        <v/>
      </c>
      <c r="AB468" s="71" t="str">
        <f t="shared" si="300"/>
        <v/>
      </c>
      <c r="AC468" s="71" t="str">
        <f t="shared" si="301"/>
        <v/>
      </c>
      <c r="AD468" s="71" t="str">
        <f t="shared" si="302"/>
        <v/>
      </c>
      <c r="AE468" s="78" t="str">
        <f t="shared" si="303"/>
        <v/>
      </c>
      <c r="AF468" s="75" t="str">
        <f t="shared" si="304"/>
        <v/>
      </c>
      <c r="AG468" s="71" t="str">
        <f t="shared" si="305"/>
        <v/>
      </c>
      <c r="AH468" s="71" t="str">
        <f t="shared" si="306"/>
        <v/>
      </c>
      <c r="AI468" s="71" t="str">
        <f t="shared" si="307"/>
        <v/>
      </c>
      <c r="AJ468" s="71" t="str">
        <f t="shared" si="308"/>
        <v/>
      </c>
      <c r="AK468" s="71" t="str">
        <f t="shared" si="309"/>
        <v/>
      </c>
      <c r="AL468" s="71" t="str">
        <f t="shared" si="310"/>
        <v/>
      </c>
      <c r="AM468" s="78" t="str">
        <f t="shared" si="311"/>
        <v/>
      </c>
      <c r="AN468" s="75" t="str">
        <f t="shared" si="312"/>
        <v/>
      </c>
      <c r="AO468" s="71" t="str">
        <f t="shared" si="313"/>
        <v/>
      </c>
      <c r="AP468" s="71" t="str">
        <f t="shared" si="314"/>
        <v/>
      </c>
      <c r="AQ468" s="71" t="str">
        <f t="shared" si="315"/>
        <v/>
      </c>
      <c r="AR468" s="71" t="str">
        <f t="shared" si="316"/>
        <v/>
      </c>
      <c r="AS468" s="71" t="str">
        <f t="shared" si="317"/>
        <v/>
      </c>
      <c r="AT468" s="71" t="str">
        <f t="shared" si="318"/>
        <v/>
      </c>
      <c r="AU468" s="76" t="str">
        <f t="shared" si="319"/>
        <v/>
      </c>
      <c r="BF468" s="141">
        <v>93055</v>
      </c>
      <c r="BG468" s="142" t="s">
        <v>4734</v>
      </c>
      <c r="BH468" s="141" t="s">
        <v>478</v>
      </c>
      <c r="BI468" s="141" t="s">
        <v>176</v>
      </c>
      <c r="BJ468" s="141" t="s">
        <v>4735</v>
      </c>
      <c r="BK468" s="141" t="s">
        <v>4733</v>
      </c>
      <c r="BL468" s="141" t="s">
        <v>4736</v>
      </c>
      <c r="BM468" s="141">
        <v>48.685699999999997</v>
      </c>
      <c r="BN468" s="141">
        <v>-71.510509999999996</v>
      </c>
      <c r="BO468" s="141">
        <v>2012</v>
      </c>
      <c r="BP468" s="143" t="s">
        <v>24330</v>
      </c>
      <c r="BQ468" s="143" t="s">
        <v>17560</v>
      </c>
    </row>
    <row r="469" spans="1:69" ht="38.25" customHeight="1" x14ac:dyDescent="0.25">
      <c r="A469" s="1" t="str">
        <f t="shared" si="320"/>
        <v/>
      </c>
      <c r="B469" s="32" t="str">
        <f t="shared" si="321"/>
        <v/>
      </c>
      <c r="C469" s="25" t="str">
        <f t="shared" si="322"/>
        <v/>
      </c>
      <c r="D469" s="25" t="str">
        <f t="shared" si="323"/>
        <v/>
      </c>
      <c r="E469" s="25" t="str">
        <f t="shared" si="324"/>
        <v/>
      </c>
      <c r="F469" s="25" t="str">
        <f t="shared" si="325"/>
        <v/>
      </c>
      <c r="G469" s="108" t="str">
        <f t="shared" si="326"/>
        <v/>
      </c>
      <c r="H469" s="108" t="str">
        <f t="shared" si="327"/>
        <v/>
      </c>
      <c r="I469" s="112" t="str">
        <f t="shared" si="328"/>
        <v/>
      </c>
      <c r="J469" s="112"/>
      <c r="K469" s="112"/>
      <c r="L469" s="113"/>
      <c r="M469" s="113"/>
      <c r="N469" s="224" t="str">
        <f t="shared" si="329"/>
        <v/>
      </c>
      <c r="O469" s="225" t="str">
        <f t="shared" si="330"/>
        <v/>
      </c>
      <c r="Q469" s="6">
        <v>467</v>
      </c>
      <c r="R469" s="47" t="str">
        <f t="shared" si="293"/>
        <v>-467</v>
      </c>
      <c r="S469" s="6"/>
      <c r="T469" s="48" t="str">
        <f t="shared" si="294"/>
        <v/>
      </c>
      <c r="U469" s="49" t="str">
        <f t="shared" si="295"/>
        <v/>
      </c>
      <c r="W469" s="51"/>
      <c r="X469" s="75" t="str">
        <f t="shared" si="296"/>
        <v/>
      </c>
      <c r="Y469" s="71" t="str">
        <f t="shared" si="297"/>
        <v/>
      </c>
      <c r="Z469" s="71" t="str">
        <f t="shared" si="298"/>
        <v/>
      </c>
      <c r="AA469" s="71" t="str">
        <f t="shared" si="299"/>
        <v/>
      </c>
      <c r="AB469" s="71" t="str">
        <f t="shared" si="300"/>
        <v/>
      </c>
      <c r="AC469" s="71" t="str">
        <f t="shared" si="301"/>
        <v/>
      </c>
      <c r="AD469" s="71" t="str">
        <f t="shared" si="302"/>
        <v/>
      </c>
      <c r="AE469" s="78" t="str">
        <f t="shared" si="303"/>
        <v/>
      </c>
      <c r="AF469" s="75" t="str">
        <f t="shared" si="304"/>
        <v/>
      </c>
      <c r="AG469" s="71" t="str">
        <f t="shared" si="305"/>
        <v/>
      </c>
      <c r="AH469" s="71" t="str">
        <f t="shared" si="306"/>
        <v/>
      </c>
      <c r="AI469" s="71" t="str">
        <f t="shared" si="307"/>
        <v/>
      </c>
      <c r="AJ469" s="71" t="str">
        <f t="shared" si="308"/>
        <v/>
      </c>
      <c r="AK469" s="71" t="str">
        <f t="shared" si="309"/>
        <v/>
      </c>
      <c r="AL469" s="71" t="str">
        <f t="shared" si="310"/>
        <v/>
      </c>
      <c r="AM469" s="78" t="str">
        <f t="shared" si="311"/>
        <v/>
      </c>
      <c r="AN469" s="75" t="str">
        <f t="shared" si="312"/>
        <v/>
      </c>
      <c r="AO469" s="71" t="str">
        <f t="shared" si="313"/>
        <v/>
      </c>
      <c r="AP469" s="71" t="str">
        <f t="shared" si="314"/>
        <v/>
      </c>
      <c r="AQ469" s="71" t="str">
        <f t="shared" si="315"/>
        <v/>
      </c>
      <c r="AR469" s="71" t="str">
        <f t="shared" si="316"/>
        <v/>
      </c>
      <c r="AS469" s="71" t="str">
        <f t="shared" si="317"/>
        <v/>
      </c>
      <c r="AT469" s="71" t="str">
        <f t="shared" si="318"/>
        <v/>
      </c>
      <c r="AU469" s="76" t="str">
        <f t="shared" si="319"/>
        <v/>
      </c>
      <c r="BF469" s="141">
        <v>93060</v>
      </c>
      <c r="BG469" s="142" t="s">
        <v>4737</v>
      </c>
      <c r="BH469" s="141" t="s">
        <v>180</v>
      </c>
      <c r="BI469" s="141" t="s">
        <v>191</v>
      </c>
      <c r="BJ469" s="141" t="s">
        <v>1539</v>
      </c>
      <c r="BK469" s="141" t="s">
        <v>1843</v>
      </c>
      <c r="BL469" s="141" t="s">
        <v>2063</v>
      </c>
      <c r="BM469" s="141">
        <v>48.796909999999997</v>
      </c>
      <c r="BN469" s="141">
        <v>-71.425079999999994</v>
      </c>
      <c r="BO469" s="141">
        <v>2011</v>
      </c>
      <c r="BP469" s="143"/>
      <c r="BQ469" s="143" t="s">
        <v>17560</v>
      </c>
    </row>
    <row r="470" spans="1:69" ht="38.25" customHeight="1" x14ac:dyDescent="0.25">
      <c r="A470" s="1" t="str">
        <f t="shared" si="320"/>
        <v/>
      </c>
      <c r="B470" s="32" t="str">
        <f t="shared" si="321"/>
        <v/>
      </c>
      <c r="C470" s="25" t="str">
        <f t="shared" si="322"/>
        <v/>
      </c>
      <c r="D470" s="25" t="str">
        <f t="shared" si="323"/>
        <v/>
      </c>
      <c r="E470" s="25" t="str">
        <f t="shared" si="324"/>
        <v/>
      </c>
      <c r="F470" s="25" t="str">
        <f t="shared" si="325"/>
        <v/>
      </c>
      <c r="G470" s="108" t="str">
        <f t="shared" si="326"/>
        <v/>
      </c>
      <c r="H470" s="108" t="str">
        <f t="shared" si="327"/>
        <v/>
      </c>
      <c r="I470" s="112" t="str">
        <f t="shared" si="328"/>
        <v/>
      </c>
      <c r="J470" s="112"/>
      <c r="K470" s="112"/>
      <c r="L470" s="113"/>
      <c r="M470" s="113"/>
      <c r="N470" s="224" t="str">
        <f t="shared" si="329"/>
        <v/>
      </c>
      <c r="O470" s="225" t="str">
        <f t="shared" si="330"/>
        <v/>
      </c>
      <c r="Q470" s="6">
        <v>468</v>
      </c>
      <c r="R470" s="47" t="str">
        <f t="shared" si="293"/>
        <v>-468</v>
      </c>
      <c r="S470" s="6"/>
      <c r="T470" s="48" t="str">
        <f t="shared" si="294"/>
        <v/>
      </c>
      <c r="U470" s="49" t="str">
        <f t="shared" si="295"/>
        <v/>
      </c>
      <c r="W470" s="51"/>
      <c r="X470" s="75" t="str">
        <f t="shared" si="296"/>
        <v/>
      </c>
      <c r="Y470" s="71" t="str">
        <f t="shared" si="297"/>
        <v/>
      </c>
      <c r="Z470" s="71" t="str">
        <f t="shared" si="298"/>
        <v/>
      </c>
      <c r="AA470" s="71" t="str">
        <f t="shared" si="299"/>
        <v/>
      </c>
      <c r="AB470" s="71" t="str">
        <f t="shared" si="300"/>
        <v/>
      </c>
      <c r="AC470" s="71" t="str">
        <f t="shared" si="301"/>
        <v/>
      </c>
      <c r="AD470" s="71" t="str">
        <f t="shared" si="302"/>
        <v/>
      </c>
      <c r="AE470" s="78" t="str">
        <f t="shared" si="303"/>
        <v/>
      </c>
      <c r="AF470" s="75" t="str">
        <f t="shared" si="304"/>
        <v/>
      </c>
      <c r="AG470" s="71" t="str">
        <f t="shared" si="305"/>
        <v/>
      </c>
      <c r="AH470" s="71" t="str">
        <f t="shared" si="306"/>
        <v/>
      </c>
      <c r="AI470" s="71" t="str">
        <f t="shared" si="307"/>
        <v/>
      </c>
      <c r="AJ470" s="71" t="str">
        <f t="shared" si="308"/>
        <v/>
      </c>
      <c r="AK470" s="71" t="str">
        <f t="shared" si="309"/>
        <v/>
      </c>
      <c r="AL470" s="71" t="str">
        <f t="shared" si="310"/>
        <v/>
      </c>
      <c r="AM470" s="78" t="str">
        <f t="shared" si="311"/>
        <v/>
      </c>
      <c r="AN470" s="75" t="str">
        <f t="shared" si="312"/>
        <v/>
      </c>
      <c r="AO470" s="71" t="str">
        <f t="shared" si="313"/>
        <v/>
      </c>
      <c r="AP470" s="71" t="str">
        <f t="shared" si="314"/>
        <v/>
      </c>
      <c r="AQ470" s="71" t="str">
        <f t="shared" si="315"/>
        <v/>
      </c>
      <c r="AR470" s="71" t="str">
        <f t="shared" si="316"/>
        <v/>
      </c>
      <c r="AS470" s="71" t="str">
        <f t="shared" si="317"/>
        <v/>
      </c>
      <c r="AT470" s="71" t="str">
        <f t="shared" si="318"/>
        <v/>
      </c>
      <c r="AU470" s="76" t="str">
        <f t="shared" si="319"/>
        <v/>
      </c>
      <c r="BF470" s="141">
        <v>93020</v>
      </c>
      <c r="BG470" s="142" t="s">
        <v>4766</v>
      </c>
      <c r="BH470" s="141" t="s">
        <v>478</v>
      </c>
      <c r="BI470" s="141" t="s">
        <v>1268</v>
      </c>
      <c r="BJ470" s="141" t="s">
        <v>4767</v>
      </c>
      <c r="BK470" s="141" t="s">
        <v>4110</v>
      </c>
      <c r="BL470" s="141" t="s">
        <v>4365</v>
      </c>
      <c r="BM470" s="141">
        <v>48.362079999999999</v>
      </c>
      <c r="BN470" s="141">
        <v>-71.617099999999994</v>
      </c>
      <c r="BO470" s="141">
        <v>2011</v>
      </c>
      <c r="BP470" s="143" t="s">
        <v>481</v>
      </c>
      <c r="BQ470" s="143" t="s">
        <v>17560</v>
      </c>
    </row>
    <row r="471" spans="1:69" ht="38.25" customHeight="1" x14ac:dyDescent="0.25">
      <c r="A471" s="1" t="str">
        <f t="shared" si="320"/>
        <v/>
      </c>
      <c r="B471" s="32" t="str">
        <f t="shared" si="321"/>
        <v/>
      </c>
      <c r="C471" s="25" t="str">
        <f t="shared" si="322"/>
        <v/>
      </c>
      <c r="D471" s="25" t="str">
        <f t="shared" si="323"/>
        <v/>
      </c>
      <c r="E471" s="25" t="str">
        <f t="shared" si="324"/>
        <v/>
      </c>
      <c r="F471" s="25" t="str">
        <f t="shared" si="325"/>
        <v/>
      </c>
      <c r="G471" s="108" t="str">
        <f t="shared" si="326"/>
        <v/>
      </c>
      <c r="H471" s="108" t="str">
        <f t="shared" si="327"/>
        <v/>
      </c>
      <c r="I471" s="112" t="str">
        <f t="shared" si="328"/>
        <v/>
      </c>
      <c r="J471" s="112"/>
      <c r="K471" s="112"/>
      <c r="L471" s="113"/>
      <c r="M471" s="113"/>
      <c r="N471" s="224" t="str">
        <f t="shared" si="329"/>
        <v/>
      </c>
      <c r="O471" s="225" t="str">
        <f t="shared" si="330"/>
        <v/>
      </c>
      <c r="Q471" s="6">
        <v>469</v>
      </c>
      <c r="R471" s="47" t="str">
        <f t="shared" si="293"/>
        <v>-469</v>
      </c>
      <c r="S471" s="6"/>
      <c r="T471" s="48" t="str">
        <f t="shared" si="294"/>
        <v/>
      </c>
      <c r="U471" s="49" t="str">
        <f t="shared" si="295"/>
        <v/>
      </c>
      <c r="W471" s="51"/>
      <c r="X471" s="75" t="str">
        <f t="shared" si="296"/>
        <v/>
      </c>
      <c r="Y471" s="71" t="str">
        <f t="shared" si="297"/>
        <v/>
      </c>
      <c r="Z471" s="71" t="str">
        <f t="shared" si="298"/>
        <v/>
      </c>
      <c r="AA471" s="71" t="str">
        <f t="shared" si="299"/>
        <v/>
      </c>
      <c r="AB471" s="71" t="str">
        <f t="shared" si="300"/>
        <v/>
      </c>
      <c r="AC471" s="71" t="str">
        <f t="shared" si="301"/>
        <v/>
      </c>
      <c r="AD471" s="71" t="str">
        <f t="shared" si="302"/>
        <v/>
      </c>
      <c r="AE471" s="78" t="str">
        <f t="shared" si="303"/>
        <v/>
      </c>
      <c r="AF471" s="75" t="str">
        <f t="shared" si="304"/>
        <v/>
      </c>
      <c r="AG471" s="71" t="str">
        <f t="shared" si="305"/>
        <v/>
      </c>
      <c r="AH471" s="71" t="str">
        <f t="shared" si="306"/>
        <v/>
      </c>
      <c r="AI471" s="71" t="str">
        <f t="shared" si="307"/>
        <v/>
      </c>
      <c r="AJ471" s="71" t="str">
        <f t="shared" si="308"/>
        <v/>
      </c>
      <c r="AK471" s="71" t="str">
        <f t="shared" si="309"/>
        <v/>
      </c>
      <c r="AL471" s="71" t="str">
        <f t="shared" si="310"/>
        <v/>
      </c>
      <c r="AM471" s="78" t="str">
        <f t="shared" si="311"/>
        <v/>
      </c>
      <c r="AN471" s="75" t="str">
        <f t="shared" si="312"/>
        <v/>
      </c>
      <c r="AO471" s="71" t="str">
        <f t="shared" si="313"/>
        <v/>
      </c>
      <c r="AP471" s="71" t="str">
        <f t="shared" si="314"/>
        <v/>
      </c>
      <c r="AQ471" s="71" t="str">
        <f t="shared" si="315"/>
        <v/>
      </c>
      <c r="AR471" s="71" t="str">
        <f t="shared" si="316"/>
        <v/>
      </c>
      <c r="AS471" s="71" t="str">
        <f t="shared" si="317"/>
        <v/>
      </c>
      <c r="AT471" s="71" t="str">
        <f t="shared" si="318"/>
        <v/>
      </c>
      <c r="AU471" s="76" t="str">
        <f t="shared" si="319"/>
        <v/>
      </c>
      <c r="BF471" s="141">
        <v>93020</v>
      </c>
      <c r="BG471" s="142" t="s">
        <v>4768</v>
      </c>
      <c r="BH471" s="141" t="s">
        <v>478</v>
      </c>
      <c r="BI471" s="141" t="s">
        <v>176</v>
      </c>
      <c r="BJ471" s="141" t="s">
        <v>4769</v>
      </c>
      <c r="BK471" s="141"/>
      <c r="BL471" s="141" t="s">
        <v>4344</v>
      </c>
      <c r="BM471" s="141">
        <v>48.353389999999997</v>
      </c>
      <c r="BN471" s="141">
        <v>-71.727279999999993</v>
      </c>
      <c r="BO471" s="141">
        <v>1999</v>
      </c>
      <c r="BP471" s="143"/>
      <c r="BQ471" s="143" t="s">
        <v>17560</v>
      </c>
    </row>
    <row r="472" spans="1:69" ht="38.25" customHeight="1" x14ac:dyDescent="0.25">
      <c r="A472" s="1" t="str">
        <f t="shared" si="320"/>
        <v/>
      </c>
      <c r="B472" s="32" t="str">
        <f t="shared" si="321"/>
        <v/>
      </c>
      <c r="C472" s="25" t="str">
        <f t="shared" si="322"/>
        <v/>
      </c>
      <c r="D472" s="25" t="str">
        <f t="shared" si="323"/>
        <v/>
      </c>
      <c r="E472" s="25" t="str">
        <f t="shared" si="324"/>
        <v/>
      </c>
      <c r="F472" s="25" t="str">
        <f t="shared" si="325"/>
        <v/>
      </c>
      <c r="G472" s="108" t="str">
        <f t="shared" si="326"/>
        <v/>
      </c>
      <c r="H472" s="108" t="str">
        <f t="shared" si="327"/>
        <v/>
      </c>
      <c r="I472" s="112" t="str">
        <f t="shared" si="328"/>
        <v/>
      </c>
      <c r="J472" s="112"/>
      <c r="K472" s="112"/>
      <c r="L472" s="113"/>
      <c r="M472" s="113"/>
      <c r="N472" s="224" t="str">
        <f t="shared" si="329"/>
        <v/>
      </c>
      <c r="O472" s="225" t="str">
        <f t="shared" si="330"/>
        <v/>
      </c>
      <c r="Q472" s="6">
        <v>470</v>
      </c>
      <c r="R472" s="47" t="str">
        <f t="shared" si="293"/>
        <v>-470</v>
      </c>
      <c r="S472" s="6"/>
      <c r="T472" s="48" t="str">
        <f t="shared" si="294"/>
        <v/>
      </c>
      <c r="U472" s="49" t="str">
        <f t="shared" si="295"/>
        <v/>
      </c>
      <c r="W472" s="51"/>
      <c r="X472" s="75" t="str">
        <f t="shared" si="296"/>
        <v/>
      </c>
      <c r="Y472" s="71" t="str">
        <f t="shared" si="297"/>
        <v/>
      </c>
      <c r="Z472" s="71" t="str">
        <f t="shared" si="298"/>
        <v/>
      </c>
      <c r="AA472" s="71" t="str">
        <f t="shared" si="299"/>
        <v/>
      </c>
      <c r="AB472" s="71" t="str">
        <f t="shared" si="300"/>
        <v/>
      </c>
      <c r="AC472" s="71" t="str">
        <f t="shared" si="301"/>
        <v/>
      </c>
      <c r="AD472" s="71" t="str">
        <f t="shared" si="302"/>
        <v/>
      </c>
      <c r="AE472" s="78" t="str">
        <f t="shared" si="303"/>
        <v/>
      </c>
      <c r="AF472" s="75" t="str">
        <f t="shared" si="304"/>
        <v/>
      </c>
      <c r="AG472" s="71" t="str">
        <f t="shared" si="305"/>
        <v/>
      </c>
      <c r="AH472" s="71" t="str">
        <f t="shared" si="306"/>
        <v/>
      </c>
      <c r="AI472" s="71" t="str">
        <f t="shared" si="307"/>
        <v/>
      </c>
      <c r="AJ472" s="71" t="str">
        <f t="shared" si="308"/>
        <v/>
      </c>
      <c r="AK472" s="71" t="str">
        <f t="shared" si="309"/>
        <v/>
      </c>
      <c r="AL472" s="71" t="str">
        <f t="shared" si="310"/>
        <v/>
      </c>
      <c r="AM472" s="78" t="str">
        <f t="shared" si="311"/>
        <v/>
      </c>
      <c r="AN472" s="75" t="str">
        <f t="shared" si="312"/>
        <v/>
      </c>
      <c r="AO472" s="71" t="str">
        <f t="shared" si="313"/>
        <v/>
      </c>
      <c r="AP472" s="71" t="str">
        <f t="shared" si="314"/>
        <v/>
      </c>
      <c r="AQ472" s="71" t="str">
        <f t="shared" si="315"/>
        <v/>
      </c>
      <c r="AR472" s="71" t="str">
        <f t="shared" si="316"/>
        <v/>
      </c>
      <c r="AS472" s="71" t="str">
        <f t="shared" si="317"/>
        <v/>
      </c>
      <c r="AT472" s="71" t="str">
        <f t="shared" si="318"/>
        <v/>
      </c>
      <c r="AU472" s="76" t="str">
        <f t="shared" si="319"/>
        <v/>
      </c>
      <c r="BF472" s="141">
        <v>93020</v>
      </c>
      <c r="BG472" s="142" t="s">
        <v>4770</v>
      </c>
      <c r="BH472" s="141" t="s">
        <v>478</v>
      </c>
      <c r="BI472" s="141" t="s">
        <v>186</v>
      </c>
      <c r="BJ472" s="141"/>
      <c r="BK472" s="141"/>
      <c r="BL472" s="141" t="s">
        <v>4771</v>
      </c>
      <c r="BM472" s="141">
        <v>48.358289999999997</v>
      </c>
      <c r="BN472" s="141">
        <v>-71.617530000000002</v>
      </c>
      <c r="BO472" s="141">
        <v>1993</v>
      </c>
      <c r="BP472" s="143" t="s">
        <v>480</v>
      </c>
      <c r="BQ472" s="143" t="s">
        <v>17560</v>
      </c>
    </row>
    <row r="473" spans="1:69" ht="38.25" customHeight="1" x14ac:dyDescent="0.25">
      <c r="A473" s="1" t="str">
        <f t="shared" si="320"/>
        <v/>
      </c>
      <c r="B473" s="32" t="str">
        <f t="shared" si="321"/>
        <v/>
      </c>
      <c r="C473" s="25" t="str">
        <f t="shared" si="322"/>
        <v/>
      </c>
      <c r="D473" s="25" t="str">
        <f t="shared" si="323"/>
        <v/>
      </c>
      <c r="E473" s="25" t="str">
        <f t="shared" si="324"/>
        <v/>
      </c>
      <c r="F473" s="25" t="str">
        <f t="shared" si="325"/>
        <v/>
      </c>
      <c r="G473" s="108" t="str">
        <f t="shared" si="326"/>
        <v/>
      </c>
      <c r="H473" s="108" t="str">
        <f t="shared" si="327"/>
        <v/>
      </c>
      <c r="I473" s="112" t="str">
        <f t="shared" si="328"/>
        <v/>
      </c>
      <c r="J473" s="112"/>
      <c r="K473" s="112"/>
      <c r="L473" s="113"/>
      <c r="M473" s="113"/>
      <c r="N473" s="224" t="str">
        <f t="shared" si="329"/>
        <v/>
      </c>
      <c r="O473" s="225" t="str">
        <f t="shared" si="330"/>
        <v/>
      </c>
      <c r="Q473" s="6">
        <v>471</v>
      </c>
      <c r="R473" s="47" t="str">
        <f t="shared" si="293"/>
        <v>-471</v>
      </c>
      <c r="S473" s="6"/>
      <c r="T473" s="48" t="str">
        <f t="shared" si="294"/>
        <v/>
      </c>
      <c r="U473" s="49" t="str">
        <f t="shared" si="295"/>
        <v/>
      </c>
      <c r="W473" s="51"/>
      <c r="X473" s="75" t="str">
        <f t="shared" si="296"/>
        <v/>
      </c>
      <c r="Y473" s="71" t="str">
        <f t="shared" si="297"/>
        <v/>
      </c>
      <c r="Z473" s="71" t="str">
        <f t="shared" si="298"/>
        <v/>
      </c>
      <c r="AA473" s="71" t="str">
        <f t="shared" si="299"/>
        <v/>
      </c>
      <c r="AB473" s="71" t="str">
        <f t="shared" si="300"/>
        <v/>
      </c>
      <c r="AC473" s="71" t="str">
        <f t="shared" si="301"/>
        <v/>
      </c>
      <c r="AD473" s="71" t="str">
        <f t="shared" si="302"/>
        <v/>
      </c>
      <c r="AE473" s="78" t="str">
        <f t="shared" si="303"/>
        <v/>
      </c>
      <c r="AF473" s="75" t="str">
        <f t="shared" si="304"/>
        <v/>
      </c>
      <c r="AG473" s="71" t="str">
        <f t="shared" si="305"/>
        <v/>
      </c>
      <c r="AH473" s="71" t="str">
        <f t="shared" si="306"/>
        <v/>
      </c>
      <c r="AI473" s="71" t="str">
        <f t="shared" si="307"/>
        <v/>
      </c>
      <c r="AJ473" s="71" t="str">
        <f t="shared" si="308"/>
        <v/>
      </c>
      <c r="AK473" s="71" t="str">
        <f t="shared" si="309"/>
        <v/>
      </c>
      <c r="AL473" s="71" t="str">
        <f t="shared" si="310"/>
        <v/>
      </c>
      <c r="AM473" s="78" t="str">
        <f t="shared" si="311"/>
        <v/>
      </c>
      <c r="AN473" s="75" t="str">
        <f t="shared" si="312"/>
        <v/>
      </c>
      <c r="AO473" s="71" t="str">
        <f t="shared" si="313"/>
        <v/>
      </c>
      <c r="AP473" s="71" t="str">
        <f t="shared" si="314"/>
        <v/>
      </c>
      <c r="AQ473" s="71" t="str">
        <f t="shared" si="315"/>
        <v/>
      </c>
      <c r="AR473" s="71" t="str">
        <f t="shared" si="316"/>
        <v/>
      </c>
      <c r="AS473" s="71" t="str">
        <f t="shared" si="317"/>
        <v/>
      </c>
      <c r="AT473" s="71" t="str">
        <f t="shared" si="318"/>
        <v/>
      </c>
      <c r="AU473" s="76" t="str">
        <f t="shared" si="319"/>
        <v/>
      </c>
      <c r="BF473" s="141">
        <v>93020</v>
      </c>
      <c r="BG473" s="142" t="s">
        <v>4816</v>
      </c>
      <c r="BH473" s="141" t="s">
        <v>180</v>
      </c>
      <c r="BI473" s="141" t="s">
        <v>178</v>
      </c>
      <c r="BJ473" s="141"/>
      <c r="BK473" s="141"/>
      <c r="BL473" s="141" t="s">
        <v>4817</v>
      </c>
      <c r="BM473" s="141">
        <v>48.392029999999998</v>
      </c>
      <c r="BN473" s="141">
        <v>-71.688090000000003</v>
      </c>
      <c r="BO473" s="141">
        <v>1999</v>
      </c>
      <c r="BP473" s="143" t="s">
        <v>1686</v>
      </c>
      <c r="BQ473" s="143" t="s">
        <v>17560</v>
      </c>
    </row>
    <row r="474" spans="1:69" ht="38.25" customHeight="1" x14ac:dyDescent="0.25">
      <c r="A474" s="1" t="str">
        <f t="shared" si="320"/>
        <v/>
      </c>
      <c r="B474" s="32" t="str">
        <f t="shared" si="321"/>
        <v/>
      </c>
      <c r="C474" s="25" t="str">
        <f t="shared" si="322"/>
        <v/>
      </c>
      <c r="D474" s="25" t="str">
        <f t="shared" si="323"/>
        <v/>
      </c>
      <c r="E474" s="25" t="str">
        <f t="shared" si="324"/>
        <v/>
      </c>
      <c r="F474" s="25" t="str">
        <f t="shared" si="325"/>
        <v/>
      </c>
      <c r="G474" s="108" t="str">
        <f t="shared" si="326"/>
        <v/>
      </c>
      <c r="H474" s="108" t="str">
        <f t="shared" si="327"/>
        <v/>
      </c>
      <c r="I474" s="112" t="str">
        <f t="shared" si="328"/>
        <v/>
      </c>
      <c r="J474" s="112"/>
      <c r="K474" s="112"/>
      <c r="L474" s="113"/>
      <c r="M474" s="113"/>
      <c r="N474" s="224" t="str">
        <f t="shared" si="329"/>
        <v/>
      </c>
      <c r="O474" s="225" t="str">
        <f t="shared" si="330"/>
        <v/>
      </c>
      <c r="Q474" s="6">
        <v>472</v>
      </c>
      <c r="R474" s="47" t="str">
        <f t="shared" si="293"/>
        <v>-472</v>
      </c>
      <c r="S474" s="6"/>
      <c r="T474" s="48" t="str">
        <f t="shared" si="294"/>
        <v/>
      </c>
      <c r="U474" s="49" t="str">
        <f t="shared" si="295"/>
        <v/>
      </c>
      <c r="W474" s="51"/>
      <c r="X474" s="75" t="str">
        <f t="shared" si="296"/>
        <v/>
      </c>
      <c r="Y474" s="71" t="str">
        <f t="shared" si="297"/>
        <v/>
      </c>
      <c r="Z474" s="71" t="str">
        <f t="shared" si="298"/>
        <v/>
      </c>
      <c r="AA474" s="71" t="str">
        <f t="shared" si="299"/>
        <v/>
      </c>
      <c r="AB474" s="71" t="str">
        <f t="shared" si="300"/>
        <v/>
      </c>
      <c r="AC474" s="71" t="str">
        <f t="shared" si="301"/>
        <v/>
      </c>
      <c r="AD474" s="71" t="str">
        <f t="shared" si="302"/>
        <v/>
      </c>
      <c r="AE474" s="78" t="str">
        <f t="shared" si="303"/>
        <v/>
      </c>
      <c r="AF474" s="75" t="str">
        <f t="shared" si="304"/>
        <v/>
      </c>
      <c r="AG474" s="71" t="str">
        <f t="shared" si="305"/>
        <v/>
      </c>
      <c r="AH474" s="71" t="str">
        <f t="shared" si="306"/>
        <v/>
      </c>
      <c r="AI474" s="71" t="str">
        <f t="shared" si="307"/>
        <v/>
      </c>
      <c r="AJ474" s="71" t="str">
        <f t="shared" si="308"/>
        <v/>
      </c>
      <c r="AK474" s="71" t="str">
        <f t="shared" si="309"/>
        <v/>
      </c>
      <c r="AL474" s="71" t="str">
        <f t="shared" si="310"/>
        <v/>
      </c>
      <c r="AM474" s="78" t="str">
        <f t="shared" si="311"/>
        <v/>
      </c>
      <c r="AN474" s="75" t="str">
        <f t="shared" si="312"/>
        <v/>
      </c>
      <c r="AO474" s="71" t="str">
        <f t="shared" si="313"/>
        <v/>
      </c>
      <c r="AP474" s="71" t="str">
        <f t="shared" si="314"/>
        <v/>
      </c>
      <c r="AQ474" s="71" t="str">
        <f t="shared" si="315"/>
        <v/>
      </c>
      <c r="AR474" s="71" t="str">
        <f t="shared" si="316"/>
        <v/>
      </c>
      <c r="AS474" s="71" t="str">
        <f t="shared" si="317"/>
        <v/>
      </c>
      <c r="AT474" s="71" t="str">
        <f t="shared" si="318"/>
        <v/>
      </c>
      <c r="AU474" s="76" t="str">
        <f t="shared" si="319"/>
        <v/>
      </c>
      <c r="BF474" s="141">
        <v>93020</v>
      </c>
      <c r="BG474" s="142" t="s">
        <v>4818</v>
      </c>
      <c r="BH474" s="141" t="s">
        <v>180</v>
      </c>
      <c r="BI474" s="141" t="s">
        <v>191</v>
      </c>
      <c r="BJ474" s="141" t="s">
        <v>1539</v>
      </c>
      <c r="BK474" s="141"/>
      <c r="BL474" s="141" t="s">
        <v>4765</v>
      </c>
      <c r="BM474" s="141">
        <v>48.393470000000001</v>
      </c>
      <c r="BN474" s="141">
        <v>-71.681250000000006</v>
      </c>
      <c r="BO474" s="141">
        <v>1999</v>
      </c>
      <c r="BP474" s="143"/>
      <c r="BQ474" s="143" t="s">
        <v>17560</v>
      </c>
    </row>
    <row r="475" spans="1:69" ht="38.25" customHeight="1" x14ac:dyDescent="0.25">
      <c r="A475" s="1" t="str">
        <f t="shared" si="320"/>
        <v/>
      </c>
      <c r="B475" s="32" t="str">
        <f t="shared" si="321"/>
        <v/>
      </c>
      <c r="C475" s="25" t="str">
        <f t="shared" si="322"/>
        <v/>
      </c>
      <c r="D475" s="25" t="str">
        <f t="shared" si="323"/>
        <v/>
      </c>
      <c r="E475" s="25" t="str">
        <f t="shared" si="324"/>
        <v/>
      </c>
      <c r="F475" s="25" t="str">
        <f t="shared" si="325"/>
        <v/>
      </c>
      <c r="G475" s="108" t="str">
        <f t="shared" si="326"/>
        <v/>
      </c>
      <c r="H475" s="108" t="str">
        <f t="shared" si="327"/>
        <v/>
      </c>
      <c r="I475" s="112" t="str">
        <f t="shared" si="328"/>
        <v/>
      </c>
      <c r="J475" s="112"/>
      <c r="K475" s="112"/>
      <c r="L475" s="113"/>
      <c r="M475" s="113"/>
      <c r="N475" s="224" t="str">
        <f t="shared" si="329"/>
        <v/>
      </c>
      <c r="O475" s="225" t="str">
        <f t="shared" si="330"/>
        <v/>
      </c>
      <c r="Q475" s="6">
        <v>473</v>
      </c>
      <c r="R475" s="47" t="str">
        <f t="shared" si="293"/>
        <v>-473</v>
      </c>
      <c r="S475" s="6"/>
      <c r="T475" s="48" t="str">
        <f t="shared" si="294"/>
        <v/>
      </c>
      <c r="U475" s="49" t="str">
        <f t="shared" si="295"/>
        <v/>
      </c>
      <c r="W475" s="51"/>
      <c r="X475" s="75" t="str">
        <f t="shared" si="296"/>
        <v/>
      </c>
      <c r="Y475" s="71" t="str">
        <f t="shared" si="297"/>
        <v/>
      </c>
      <c r="Z475" s="71" t="str">
        <f t="shared" si="298"/>
        <v/>
      </c>
      <c r="AA475" s="71" t="str">
        <f t="shared" si="299"/>
        <v/>
      </c>
      <c r="AB475" s="71" t="str">
        <f t="shared" si="300"/>
        <v/>
      </c>
      <c r="AC475" s="71" t="str">
        <f t="shared" si="301"/>
        <v/>
      </c>
      <c r="AD475" s="71" t="str">
        <f t="shared" si="302"/>
        <v/>
      </c>
      <c r="AE475" s="78" t="str">
        <f t="shared" si="303"/>
        <v/>
      </c>
      <c r="AF475" s="75" t="str">
        <f t="shared" si="304"/>
        <v/>
      </c>
      <c r="AG475" s="71" t="str">
        <f t="shared" si="305"/>
        <v/>
      </c>
      <c r="AH475" s="71" t="str">
        <f t="shared" si="306"/>
        <v/>
      </c>
      <c r="AI475" s="71" t="str">
        <f t="shared" si="307"/>
        <v/>
      </c>
      <c r="AJ475" s="71" t="str">
        <f t="shared" si="308"/>
        <v/>
      </c>
      <c r="AK475" s="71" t="str">
        <f t="shared" si="309"/>
        <v/>
      </c>
      <c r="AL475" s="71" t="str">
        <f t="shared" si="310"/>
        <v/>
      </c>
      <c r="AM475" s="78" t="str">
        <f t="shared" si="311"/>
        <v/>
      </c>
      <c r="AN475" s="75" t="str">
        <f t="shared" si="312"/>
        <v/>
      </c>
      <c r="AO475" s="71" t="str">
        <f t="shared" si="313"/>
        <v/>
      </c>
      <c r="AP475" s="71" t="str">
        <f t="shared" si="314"/>
        <v/>
      </c>
      <c r="AQ475" s="71" t="str">
        <f t="shared" si="315"/>
        <v/>
      </c>
      <c r="AR475" s="71" t="str">
        <f t="shared" si="316"/>
        <v/>
      </c>
      <c r="AS475" s="71" t="str">
        <f t="shared" si="317"/>
        <v/>
      </c>
      <c r="AT475" s="71" t="str">
        <f t="shared" si="318"/>
        <v/>
      </c>
      <c r="AU475" s="76" t="str">
        <f t="shared" si="319"/>
        <v/>
      </c>
      <c r="BF475" s="141">
        <v>93020</v>
      </c>
      <c r="BG475" s="142" t="s">
        <v>4819</v>
      </c>
      <c r="BH475" s="141" t="s">
        <v>180</v>
      </c>
      <c r="BI475" s="141" t="s">
        <v>191</v>
      </c>
      <c r="BJ475" s="141" t="s">
        <v>1536</v>
      </c>
      <c r="BK475" s="141"/>
      <c r="BL475" s="141" t="s">
        <v>4820</v>
      </c>
      <c r="BM475" s="141">
        <v>48.390790000000003</v>
      </c>
      <c r="BN475" s="141">
        <v>-71.68647</v>
      </c>
      <c r="BO475" s="141">
        <v>1999</v>
      </c>
      <c r="BP475" s="143"/>
      <c r="BQ475" s="143" t="s">
        <v>17560</v>
      </c>
    </row>
    <row r="476" spans="1:69" ht="38.25" customHeight="1" x14ac:dyDescent="0.25">
      <c r="A476" s="1" t="str">
        <f t="shared" si="320"/>
        <v/>
      </c>
      <c r="B476" s="32" t="str">
        <f t="shared" si="321"/>
        <v/>
      </c>
      <c r="C476" s="25" t="str">
        <f t="shared" si="322"/>
        <v/>
      </c>
      <c r="D476" s="25" t="str">
        <f t="shared" si="323"/>
        <v/>
      </c>
      <c r="E476" s="25" t="str">
        <f t="shared" si="324"/>
        <v/>
      </c>
      <c r="F476" s="25" t="str">
        <f t="shared" si="325"/>
        <v/>
      </c>
      <c r="G476" s="108" t="str">
        <f t="shared" si="326"/>
        <v/>
      </c>
      <c r="H476" s="108" t="str">
        <f t="shared" si="327"/>
        <v/>
      </c>
      <c r="I476" s="112" t="str">
        <f t="shared" si="328"/>
        <v/>
      </c>
      <c r="J476" s="112"/>
      <c r="K476" s="112"/>
      <c r="L476" s="113"/>
      <c r="M476" s="113"/>
      <c r="N476" s="224" t="str">
        <f t="shared" si="329"/>
        <v/>
      </c>
      <c r="O476" s="225" t="str">
        <f t="shared" si="330"/>
        <v/>
      </c>
      <c r="Q476" s="6">
        <v>474</v>
      </c>
      <c r="R476" s="47" t="str">
        <f t="shared" si="293"/>
        <v>-474</v>
      </c>
      <c r="S476" s="6"/>
      <c r="T476" s="48" t="str">
        <f t="shared" si="294"/>
        <v/>
      </c>
      <c r="U476" s="49" t="str">
        <f t="shared" si="295"/>
        <v/>
      </c>
      <c r="W476" s="51"/>
      <c r="X476" s="75" t="str">
        <f t="shared" si="296"/>
        <v/>
      </c>
      <c r="Y476" s="71" t="str">
        <f t="shared" si="297"/>
        <v/>
      </c>
      <c r="Z476" s="71" t="str">
        <f t="shared" si="298"/>
        <v/>
      </c>
      <c r="AA476" s="71" t="str">
        <f t="shared" si="299"/>
        <v/>
      </c>
      <c r="AB476" s="71" t="str">
        <f t="shared" si="300"/>
        <v/>
      </c>
      <c r="AC476" s="71" t="str">
        <f t="shared" si="301"/>
        <v/>
      </c>
      <c r="AD476" s="71" t="str">
        <f t="shared" si="302"/>
        <v/>
      </c>
      <c r="AE476" s="78" t="str">
        <f t="shared" si="303"/>
        <v/>
      </c>
      <c r="AF476" s="75" t="str">
        <f t="shared" si="304"/>
        <v/>
      </c>
      <c r="AG476" s="71" t="str">
        <f t="shared" si="305"/>
        <v/>
      </c>
      <c r="AH476" s="71" t="str">
        <f t="shared" si="306"/>
        <v/>
      </c>
      <c r="AI476" s="71" t="str">
        <f t="shared" si="307"/>
        <v/>
      </c>
      <c r="AJ476" s="71" t="str">
        <f t="shared" si="308"/>
        <v/>
      </c>
      <c r="AK476" s="71" t="str">
        <f t="shared" si="309"/>
        <v/>
      </c>
      <c r="AL476" s="71" t="str">
        <f t="shared" si="310"/>
        <v/>
      </c>
      <c r="AM476" s="78" t="str">
        <f t="shared" si="311"/>
        <v/>
      </c>
      <c r="AN476" s="75" t="str">
        <f t="shared" si="312"/>
        <v/>
      </c>
      <c r="AO476" s="71" t="str">
        <f t="shared" si="313"/>
        <v/>
      </c>
      <c r="AP476" s="71" t="str">
        <f t="shared" si="314"/>
        <v/>
      </c>
      <c r="AQ476" s="71" t="str">
        <f t="shared" si="315"/>
        <v/>
      </c>
      <c r="AR476" s="71" t="str">
        <f t="shared" si="316"/>
        <v/>
      </c>
      <c r="AS476" s="71" t="str">
        <f t="shared" si="317"/>
        <v/>
      </c>
      <c r="AT476" s="71" t="str">
        <f t="shared" si="318"/>
        <v/>
      </c>
      <c r="AU476" s="76" t="str">
        <f t="shared" si="319"/>
        <v/>
      </c>
      <c r="BF476" s="141">
        <v>93020</v>
      </c>
      <c r="BG476" s="142" t="s">
        <v>4821</v>
      </c>
      <c r="BH476" s="141" t="s">
        <v>180</v>
      </c>
      <c r="BI476" s="141" t="s">
        <v>191</v>
      </c>
      <c r="BJ476" s="141" t="s">
        <v>1918</v>
      </c>
      <c r="BK476" s="141"/>
      <c r="BL476" s="141" t="s">
        <v>4822</v>
      </c>
      <c r="BM476" s="141">
        <v>48.384079999999997</v>
      </c>
      <c r="BN476" s="141">
        <v>-71.682169999999999</v>
      </c>
      <c r="BO476" s="141">
        <v>1995</v>
      </c>
      <c r="BP476" s="143" t="s">
        <v>24336</v>
      </c>
      <c r="BQ476" s="143" t="s">
        <v>17560</v>
      </c>
    </row>
    <row r="477" spans="1:69" ht="38.25" customHeight="1" x14ac:dyDescent="0.25">
      <c r="A477" s="1" t="str">
        <f t="shared" si="320"/>
        <v/>
      </c>
      <c r="B477" s="32" t="str">
        <f t="shared" si="321"/>
        <v/>
      </c>
      <c r="C477" s="25" t="str">
        <f t="shared" si="322"/>
        <v/>
      </c>
      <c r="D477" s="25" t="str">
        <f t="shared" si="323"/>
        <v/>
      </c>
      <c r="E477" s="25" t="str">
        <f t="shared" si="324"/>
        <v/>
      </c>
      <c r="F477" s="25" t="str">
        <f t="shared" si="325"/>
        <v/>
      </c>
      <c r="G477" s="108" t="str">
        <f t="shared" si="326"/>
        <v/>
      </c>
      <c r="H477" s="108" t="str">
        <f t="shared" si="327"/>
        <v/>
      </c>
      <c r="I477" s="112" t="str">
        <f t="shared" si="328"/>
        <v/>
      </c>
      <c r="J477" s="112"/>
      <c r="K477" s="112"/>
      <c r="L477" s="113"/>
      <c r="M477" s="113"/>
      <c r="N477" s="224" t="str">
        <f t="shared" si="329"/>
        <v/>
      </c>
      <c r="O477" s="225" t="str">
        <f t="shared" si="330"/>
        <v/>
      </c>
      <c r="Q477" s="6">
        <v>475</v>
      </c>
      <c r="R477" s="47" t="str">
        <f t="shared" si="293"/>
        <v>-475</v>
      </c>
      <c r="S477" s="6"/>
      <c r="T477" s="48" t="str">
        <f t="shared" si="294"/>
        <v/>
      </c>
      <c r="U477" s="49" t="str">
        <f t="shared" si="295"/>
        <v/>
      </c>
      <c r="W477" s="51"/>
      <c r="X477" s="75" t="str">
        <f t="shared" si="296"/>
        <v/>
      </c>
      <c r="Y477" s="71" t="str">
        <f t="shared" si="297"/>
        <v/>
      </c>
      <c r="Z477" s="71" t="str">
        <f t="shared" si="298"/>
        <v/>
      </c>
      <c r="AA477" s="71" t="str">
        <f t="shared" si="299"/>
        <v/>
      </c>
      <c r="AB477" s="71" t="str">
        <f t="shared" si="300"/>
        <v/>
      </c>
      <c r="AC477" s="71" t="str">
        <f t="shared" si="301"/>
        <v/>
      </c>
      <c r="AD477" s="71" t="str">
        <f t="shared" si="302"/>
        <v/>
      </c>
      <c r="AE477" s="78" t="str">
        <f t="shared" si="303"/>
        <v/>
      </c>
      <c r="AF477" s="75" t="str">
        <f t="shared" si="304"/>
        <v/>
      </c>
      <c r="AG477" s="71" t="str">
        <f t="shared" si="305"/>
        <v/>
      </c>
      <c r="AH477" s="71" t="str">
        <f t="shared" si="306"/>
        <v/>
      </c>
      <c r="AI477" s="71" t="str">
        <f t="shared" si="307"/>
        <v/>
      </c>
      <c r="AJ477" s="71" t="str">
        <f t="shared" si="308"/>
        <v/>
      </c>
      <c r="AK477" s="71" t="str">
        <f t="shared" si="309"/>
        <v/>
      </c>
      <c r="AL477" s="71" t="str">
        <f t="shared" si="310"/>
        <v/>
      </c>
      <c r="AM477" s="78" t="str">
        <f t="shared" si="311"/>
        <v/>
      </c>
      <c r="AN477" s="75" t="str">
        <f t="shared" si="312"/>
        <v/>
      </c>
      <c r="AO477" s="71" t="str">
        <f t="shared" si="313"/>
        <v/>
      </c>
      <c r="AP477" s="71" t="str">
        <f t="shared" si="314"/>
        <v/>
      </c>
      <c r="AQ477" s="71" t="str">
        <f t="shared" si="315"/>
        <v/>
      </c>
      <c r="AR477" s="71" t="str">
        <f t="shared" si="316"/>
        <v/>
      </c>
      <c r="AS477" s="71" t="str">
        <f t="shared" si="317"/>
        <v/>
      </c>
      <c r="AT477" s="71" t="str">
        <f t="shared" si="318"/>
        <v/>
      </c>
      <c r="AU477" s="76" t="str">
        <f t="shared" si="319"/>
        <v/>
      </c>
      <c r="BF477" s="141">
        <v>93042</v>
      </c>
      <c r="BG477" s="142" t="s">
        <v>4695</v>
      </c>
      <c r="BH477" s="141" t="s">
        <v>180</v>
      </c>
      <c r="BI477" s="141" t="s">
        <v>178</v>
      </c>
      <c r="BJ477" s="141" t="s">
        <v>4696</v>
      </c>
      <c r="BK477" s="141" t="s">
        <v>2587</v>
      </c>
      <c r="BL477" s="141" t="s">
        <v>4180</v>
      </c>
      <c r="BM477" s="141">
        <v>48.585030000000003</v>
      </c>
      <c r="BN477" s="141">
        <v>-71.622500000000002</v>
      </c>
      <c r="BO477" s="141">
        <v>1986</v>
      </c>
      <c r="BP477" s="143"/>
      <c r="BQ477" s="143" t="s">
        <v>17560</v>
      </c>
    </row>
    <row r="478" spans="1:69" ht="38.25" customHeight="1" x14ac:dyDescent="0.25">
      <c r="A478" s="1" t="str">
        <f t="shared" si="320"/>
        <v/>
      </c>
      <c r="B478" s="32" t="str">
        <f t="shared" si="321"/>
        <v/>
      </c>
      <c r="C478" s="25" t="str">
        <f t="shared" si="322"/>
        <v/>
      </c>
      <c r="D478" s="25" t="str">
        <f t="shared" si="323"/>
        <v/>
      </c>
      <c r="E478" s="25" t="str">
        <f t="shared" si="324"/>
        <v/>
      </c>
      <c r="F478" s="25" t="str">
        <f t="shared" si="325"/>
        <v/>
      </c>
      <c r="G478" s="108" t="str">
        <f t="shared" si="326"/>
        <v/>
      </c>
      <c r="H478" s="108" t="str">
        <f t="shared" si="327"/>
        <v/>
      </c>
      <c r="I478" s="112" t="str">
        <f t="shared" si="328"/>
        <v/>
      </c>
      <c r="J478" s="112"/>
      <c r="K478" s="112"/>
      <c r="L478" s="113"/>
      <c r="M478" s="113"/>
      <c r="N478" s="224" t="str">
        <f t="shared" si="329"/>
        <v/>
      </c>
      <c r="O478" s="225" t="str">
        <f t="shared" si="330"/>
        <v/>
      </c>
      <c r="Q478" s="6">
        <v>476</v>
      </c>
      <c r="R478" s="47" t="str">
        <f t="shared" si="293"/>
        <v>-476</v>
      </c>
      <c r="S478" s="6"/>
      <c r="T478" s="48" t="str">
        <f t="shared" si="294"/>
        <v/>
      </c>
      <c r="U478" s="49" t="str">
        <f t="shared" si="295"/>
        <v/>
      </c>
      <c r="W478" s="51"/>
      <c r="X478" s="75" t="str">
        <f t="shared" si="296"/>
        <v/>
      </c>
      <c r="Y478" s="71" t="str">
        <f t="shared" si="297"/>
        <v/>
      </c>
      <c r="Z478" s="71" t="str">
        <f t="shared" si="298"/>
        <v/>
      </c>
      <c r="AA478" s="71" t="str">
        <f t="shared" si="299"/>
        <v/>
      </c>
      <c r="AB478" s="71" t="str">
        <f t="shared" si="300"/>
        <v/>
      </c>
      <c r="AC478" s="71" t="str">
        <f t="shared" si="301"/>
        <v/>
      </c>
      <c r="AD478" s="71" t="str">
        <f t="shared" si="302"/>
        <v/>
      </c>
      <c r="AE478" s="78" t="str">
        <f t="shared" si="303"/>
        <v/>
      </c>
      <c r="AF478" s="75" t="str">
        <f t="shared" si="304"/>
        <v/>
      </c>
      <c r="AG478" s="71" t="str">
        <f t="shared" si="305"/>
        <v/>
      </c>
      <c r="AH478" s="71" t="str">
        <f t="shared" si="306"/>
        <v/>
      </c>
      <c r="AI478" s="71" t="str">
        <f t="shared" si="307"/>
        <v/>
      </c>
      <c r="AJ478" s="71" t="str">
        <f t="shared" si="308"/>
        <v/>
      </c>
      <c r="AK478" s="71" t="str">
        <f t="shared" si="309"/>
        <v/>
      </c>
      <c r="AL478" s="71" t="str">
        <f t="shared" si="310"/>
        <v/>
      </c>
      <c r="AM478" s="78" t="str">
        <f t="shared" si="311"/>
        <v/>
      </c>
      <c r="AN478" s="75" t="str">
        <f t="shared" si="312"/>
        <v/>
      </c>
      <c r="AO478" s="71" t="str">
        <f t="shared" si="313"/>
        <v/>
      </c>
      <c r="AP478" s="71" t="str">
        <f t="shared" si="314"/>
        <v/>
      </c>
      <c r="AQ478" s="71" t="str">
        <f t="shared" si="315"/>
        <v/>
      </c>
      <c r="AR478" s="71" t="str">
        <f t="shared" si="316"/>
        <v/>
      </c>
      <c r="AS478" s="71" t="str">
        <f t="shared" si="317"/>
        <v/>
      </c>
      <c r="AT478" s="71" t="str">
        <f t="shared" si="318"/>
        <v/>
      </c>
      <c r="AU478" s="76" t="str">
        <f t="shared" si="319"/>
        <v/>
      </c>
      <c r="BF478" s="141">
        <v>93042</v>
      </c>
      <c r="BG478" s="142" t="s">
        <v>4697</v>
      </c>
      <c r="BH478" s="141" t="s">
        <v>478</v>
      </c>
      <c r="BI478" s="141" t="s">
        <v>186</v>
      </c>
      <c r="BJ478" s="141" t="s">
        <v>4698</v>
      </c>
      <c r="BK478" s="141" t="s">
        <v>4699</v>
      </c>
      <c r="BL478" s="141" t="s">
        <v>4700</v>
      </c>
      <c r="BM478" s="141">
        <v>48.617890000000003</v>
      </c>
      <c r="BN478" s="141">
        <v>-71.61994</v>
      </c>
      <c r="BO478" s="141">
        <v>1996</v>
      </c>
      <c r="BP478" s="143"/>
      <c r="BQ478" s="143" t="s">
        <v>17560</v>
      </c>
    </row>
    <row r="479" spans="1:69" ht="38.25" customHeight="1" x14ac:dyDescent="0.25">
      <c r="A479" s="1" t="str">
        <f t="shared" si="320"/>
        <v/>
      </c>
      <c r="B479" s="32" t="str">
        <f t="shared" si="321"/>
        <v/>
      </c>
      <c r="C479" s="25" t="str">
        <f t="shared" si="322"/>
        <v/>
      </c>
      <c r="D479" s="25" t="str">
        <f t="shared" si="323"/>
        <v/>
      </c>
      <c r="E479" s="25" t="str">
        <f t="shared" si="324"/>
        <v/>
      </c>
      <c r="F479" s="25" t="str">
        <f t="shared" si="325"/>
        <v/>
      </c>
      <c r="G479" s="108" t="str">
        <f t="shared" si="326"/>
        <v/>
      </c>
      <c r="H479" s="108" t="str">
        <f t="shared" si="327"/>
        <v/>
      </c>
      <c r="I479" s="112" t="str">
        <f t="shared" si="328"/>
        <v/>
      </c>
      <c r="J479" s="112"/>
      <c r="K479" s="112"/>
      <c r="L479" s="113"/>
      <c r="M479" s="113"/>
      <c r="N479" s="224" t="str">
        <f t="shared" si="329"/>
        <v/>
      </c>
      <c r="O479" s="225" t="str">
        <f t="shared" si="330"/>
        <v/>
      </c>
      <c r="Q479" s="6">
        <v>477</v>
      </c>
      <c r="R479" s="47" t="str">
        <f t="shared" si="293"/>
        <v>-477</v>
      </c>
      <c r="S479" s="6"/>
      <c r="T479" s="48" t="str">
        <f t="shared" si="294"/>
        <v/>
      </c>
      <c r="U479" s="49" t="str">
        <f t="shared" si="295"/>
        <v/>
      </c>
      <c r="W479" s="51"/>
      <c r="X479" s="75" t="str">
        <f t="shared" si="296"/>
        <v/>
      </c>
      <c r="Y479" s="71" t="str">
        <f t="shared" si="297"/>
        <v/>
      </c>
      <c r="Z479" s="71" t="str">
        <f t="shared" si="298"/>
        <v/>
      </c>
      <c r="AA479" s="71" t="str">
        <f t="shared" si="299"/>
        <v/>
      </c>
      <c r="AB479" s="71" t="str">
        <f t="shared" si="300"/>
        <v/>
      </c>
      <c r="AC479" s="71" t="str">
        <f t="shared" si="301"/>
        <v/>
      </c>
      <c r="AD479" s="71" t="str">
        <f t="shared" si="302"/>
        <v/>
      </c>
      <c r="AE479" s="78" t="str">
        <f t="shared" si="303"/>
        <v/>
      </c>
      <c r="AF479" s="75" t="str">
        <f t="shared" si="304"/>
        <v/>
      </c>
      <c r="AG479" s="71" t="str">
        <f t="shared" si="305"/>
        <v/>
      </c>
      <c r="AH479" s="71" t="str">
        <f t="shared" si="306"/>
        <v/>
      </c>
      <c r="AI479" s="71" t="str">
        <f t="shared" si="307"/>
        <v/>
      </c>
      <c r="AJ479" s="71" t="str">
        <f t="shared" si="308"/>
        <v/>
      </c>
      <c r="AK479" s="71" t="str">
        <f t="shared" si="309"/>
        <v/>
      </c>
      <c r="AL479" s="71" t="str">
        <f t="shared" si="310"/>
        <v/>
      </c>
      <c r="AM479" s="78" t="str">
        <f t="shared" si="311"/>
        <v/>
      </c>
      <c r="AN479" s="75" t="str">
        <f t="shared" si="312"/>
        <v/>
      </c>
      <c r="AO479" s="71" t="str">
        <f t="shared" si="313"/>
        <v/>
      </c>
      <c r="AP479" s="71" t="str">
        <f t="shared" si="314"/>
        <v/>
      </c>
      <c r="AQ479" s="71" t="str">
        <f t="shared" si="315"/>
        <v/>
      </c>
      <c r="AR479" s="71" t="str">
        <f t="shared" si="316"/>
        <v/>
      </c>
      <c r="AS479" s="71" t="str">
        <f t="shared" si="317"/>
        <v/>
      </c>
      <c r="AT479" s="71" t="str">
        <f t="shared" si="318"/>
        <v/>
      </c>
      <c r="AU479" s="76" t="str">
        <f t="shared" si="319"/>
        <v/>
      </c>
      <c r="BF479" s="141">
        <v>93060</v>
      </c>
      <c r="BG479" s="142" t="s">
        <v>4738</v>
      </c>
      <c r="BH479" s="141" t="s">
        <v>478</v>
      </c>
      <c r="BI479" s="141" t="s">
        <v>177</v>
      </c>
      <c r="BJ479" s="141" t="s">
        <v>1807</v>
      </c>
      <c r="BK479" s="141" t="s">
        <v>4160</v>
      </c>
      <c r="BL479" s="141" t="s">
        <v>4739</v>
      </c>
      <c r="BM479" s="141">
        <v>48.80565</v>
      </c>
      <c r="BN479" s="141">
        <v>-71.417950000000005</v>
      </c>
      <c r="BO479" s="141">
        <v>2004</v>
      </c>
      <c r="BP479" s="143"/>
      <c r="BQ479" s="143" t="s">
        <v>17560</v>
      </c>
    </row>
    <row r="480" spans="1:69" ht="38.25" customHeight="1" x14ac:dyDescent="0.25">
      <c r="A480" s="1" t="str">
        <f t="shared" si="320"/>
        <v/>
      </c>
      <c r="B480" s="32" t="str">
        <f t="shared" si="321"/>
        <v/>
      </c>
      <c r="C480" s="25" t="str">
        <f t="shared" si="322"/>
        <v/>
      </c>
      <c r="D480" s="25" t="str">
        <f t="shared" si="323"/>
        <v/>
      </c>
      <c r="E480" s="25" t="str">
        <f t="shared" si="324"/>
        <v/>
      </c>
      <c r="F480" s="25" t="str">
        <f t="shared" si="325"/>
        <v/>
      </c>
      <c r="G480" s="108" t="str">
        <f t="shared" si="326"/>
        <v/>
      </c>
      <c r="H480" s="108" t="str">
        <f t="shared" si="327"/>
        <v/>
      </c>
      <c r="I480" s="112" t="str">
        <f t="shared" si="328"/>
        <v/>
      </c>
      <c r="J480" s="112"/>
      <c r="K480" s="112"/>
      <c r="L480" s="113"/>
      <c r="M480" s="113"/>
      <c r="N480" s="224" t="str">
        <f t="shared" si="329"/>
        <v/>
      </c>
      <c r="O480" s="225" t="str">
        <f t="shared" si="330"/>
        <v/>
      </c>
      <c r="Q480" s="6">
        <v>478</v>
      </c>
      <c r="R480" s="47" t="str">
        <f t="shared" si="293"/>
        <v>-478</v>
      </c>
      <c r="S480" s="6"/>
      <c r="T480" s="48" t="str">
        <f t="shared" si="294"/>
        <v/>
      </c>
      <c r="U480" s="49" t="str">
        <f t="shared" si="295"/>
        <v/>
      </c>
      <c r="W480" s="51"/>
      <c r="X480" s="75" t="str">
        <f t="shared" si="296"/>
        <v/>
      </c>
      <c r="Y480" s="71" t="str">
        <f t="shared" si="297"/>
        <v/>
      </c>
      <c r="Z480" s="71" t="str">
        <f t="shared" si="298"/>
        <v/>
      </c>
      <c r="AA480" s="71" t="str">
        <f t="shared" si="299"/>
        <v/>
      </c>
      <c r="AB480" s="71" t="str">
        <f t="shared" si="300"/>
        <v/>
      </c>
      <c r="AC480" s="71" t="str">
        <f t="shared" si="301"/>
        <v/>
      </c>
      <c r="AD480" s="71" t="str">
        <f t="shared" si="302"/>
        <v/>
      </c>
      <c r="AE480" s="78" t="str">
        <f t="shared" si="303"/>
        <v/>
      </c>
      <c r="AF480" s="75" t="str">
        <f t="shared" si="304"/>
        <v/>
      </c>
      <c r="AG480" s="71" t="str">
        <f t="shared" si="305"/>
        <v/>
      </c>
      <c r="AH480" s="71" t="str">
        <f t="shared" si="306"/>
        <v/>
      </c>
      <c r="AI480" s="71" t="str">
        <f t="shared" si="307"/>
        <v/>
      </c>
      <c r="AJ480" s="71" t="str">
        <f t="shared" si="308"/>
        <v/>
      </c>
      <c r="AK480" s="71" t="str">
        <f t="shared" si="309"/>
        <v/>
      </c>
      <c r="AL480" s="71" t="str">
        <f t="shared" si="310"/>
        <v/>
      </c>
      <c r="AM480" s="78" t="str">
        <f t="shared" si="311"/>
        <v/>
      </c>
      <c r="AN480" s="75" t="str">
        <f t="shared" si="312"/>
        <v/>
      </c>
      <c r="AO480" s="71" t="str">
        <f t="shared" si="313"/>
        <v/>
      </c>
      <c r="AP480" s="71" t="str">
        <f t="shared" si="314"/>
        <v/>
      </c>
      <c r="AQ480" s="71" t="str">
        <f t="shared" si="315"/>
        <v/>
      </c>
      <c r="AR480" s="71" t="str">
        <f t="shared" si="316"/>
        <v/>
      </c>
      <c r="AS480" s="71" t="str">
        <f t="shared" si="317"/>
        <v/>
      </c>
      <c r="AT480" s="71" t="str">
        <f t="shared" si="318"/>
        <v/>
      </c>
      <c r="AU480" s="76" t="str">
        <f t="shared" si="319"/>
        <v/>
      </c>
      <c r="BF480" s="141">
        <v>93060</v>
      </c>
      <c r="BG480" s="142" t="s">
        <v>4740</v>
      </c>
      <c r="BH480" s="141" t="s">
        <v>180</v>
      </c>
      <c r="BI480" s="141" t="s">
        <v>178</v>
      </c>
      <c r="BJ480" s="141" t="s">
        <v>1686</v>
      </c>
      <c r="BK480" s="141"/>
      <c r="BL480" s="141" t="s">
        <v>4741</v>
      </c>
      <c r="BM480" s="141">
        <v>48.78716</v>
      </c>
      <c r="BN480" s="141">
        <v>-71.410060000000001</v>
      </c>
      <c r="BO480" s="141">
        <v>2011</v>
      </c>
      <c r="BP480" s="143"/>
      <c r="BQ480" s="143" t="s">
        <v>17560</v>
      </c>
    </row>
    <row r="481" spans="1:69" ht="38.25" customHeight="1" x14ac:dyDescent="0.25">
      <c r="A481" s="1" t="str">
        <f t="shared" si="320"/>
        <v/>
      </c>
      <c r="B481" s="32" t="str">
        <f t="shared" si="321"/>
        <v/>
      </c>
      <c r="C481" s="25" t="str">
        <f t="shared" si="322"/>
        <v/>
      </c>
      <c r="D481" s="25" t="str">
        <f t="shared" si="323"/>
        <v/>
      </c>
      <c r="E481" s="25" t="str">
        <f t="shared" si="324"/>
        <v/>
      </c>
      <c r="F481" s="25" t="str">
        <f t="shared" si="325"/>
        <v/>
      </c>
      <c r="G481" s="108" t="str">
        <f t="shared" si="326"/>
        <v/>
      </c>
      <c r="H481" s="108" t="str">
        <f t="shared" si="327"/>
        <v/>
      </c>
      <c r="I481" s="112" t="str">
        <f t="shared" si="328"/>
        <v/>
      </c>
      <c r="J481" s="112"/>
      <c r="K481" s="112"/>
      <c r="L481" s="113"/>
      <c r="M481" s="113"/>
      <c r="N481" s="224" t="str">
        <f t="shared" si="329"/>
        <v/>
      </c>
      <c r="O481" s="225" t="str">
        <f t="shared" si="330"/>
        <v/>
      </c>
      <c r="Q481" s="6">
        <v>479</v>
      </c>
      <c r="R481" s="47" t="str">
        <f t="shared" si="293"/>
        <v>-479</v>
      </c>
      <c r="S481" s="6"/>
      <c r="T481" s="48" t="str">
        <f t="shared" si="294"/>
        <v/>
      </c>
      <c r="U481" s="49" t="str">
        <f t="shared" si="295"/>
        <v/>
      </c>
      <c r="W481" s="51"/>
      <c r="X481" s="75" t="str">
        <f t="shared" si="296"/>
        <v/>
      </c>
      <c r="Y481" s="71" t="str">
        <f t="shared" si="297"/>
        <v/>
      </c>
      <c r="Z481" s="71" t="str">
        <f t="shared" si="298"/>
        <v/>
      </c>
      <c r="AA481" s="71" t="str">
        <f t="shared" si="299"/>
        <v/>
      </c>
      <c r="AB481" s="71" t="str">
        <f t="shared" si="300"/>
        <v/>
      </c>
      <c r="AC481" s="71" t="str">
        <f t="shared" si="301"/>
        <v/>
      </c>
      <c r="AD481" s="71" t="str">
        <f t="shared" si="302"/>
        <v/>
      </c>
      <c r="AE481" s="78" t="str">
        <f t="shared" si="303"/>
        <v/>
      </c>
      <c r="AF481" s="75" t="str">
        <f t="shared" si="304"/>
        <v/>
      </c>
      <c r="AG481" s="71" t="str">
        <f t="shared" si="305"/>
        <v/>
      </c>
      <c r="AH481" s="71" t="str">
        <f t="shared" si="306"/>
        <v/>
      </c>
      <c r="AI481" s="71" t="str">
        <f t="shared" si="307"/>
        <v/>
      </c>
      <c r="AJ481" s="71" t="str">
        <f t="shared" si="308"/>
        <v/>
      </c>
      <c r="AK481" s="71" t="str">
        <f t="shared" si="309"/>
        <v/>
      </c>
      <c r="AL481" s="71" t="str">
        <f t="shared" si="310"/>
        <v/>
      </c>
      <c r="AM481" s="78" t="str">
        <f t="shared" si="311"/>
        <v/>
      </c>
      <c r="AN481" s="75" t="str">
        <f t="shared" si="312"/>
        <v/>
      </c>
      <c r="AO481" s="71" t="str">
        <f t="shared" si="313"/>
        <v/>
      </c>
      <c r="AP481" s="71" t="str">
        <f t="shared" si="314"/>
        <v/>
      </c>
      <c r="AQ481" s="71" t="str">
        <f t="shared" si="315"/>
        <v/>
      </c>
      <c r="AR481" s="71" t="str">
        <f t="shared" si="316"/>
        <v/>
      </c>
      <c r="AS481" s="71" t="str">
        <f t="shared" si="317"/>
        <v/>
      </c>
      <c r="AT481" s="71" t="str">
        <f t="shared" si="318"/>
        <v/>
      </c>
      <c r="AU481" s="76" t="str">
        <f t="shared" si="319"/>
        <v/>
      </c>
      <c r="BF481" s="141">
        <v>93060</v>
      </c>
      <c r="BG481" s="142" t="s">
        <v>4742</v>
      </c>
      <c r="BH481" s="141" t="s">
        <v>180</v>
      </c>
      <c r="BI481" s="141" t="s">
        <v>191</v>
      </c>
      <c r="BJ481" s="141" t="s">
        <v>1536</v>
      </c>
      <c r="BK481" s="141" t="s">
        <v>1581</v>
      </c>
      <c r="BL481" s="141" t="s">
        <v>4743</v>
      </c>
      <c r="BM481" s="141">
        <v>48.78904</v>
      </c>
      <c r="BN481" s="141">
        <v>-71.419889999999995</v>
      </c>
      <c r="BO481" s="141">
        <v>2011</v>
      </c>
      <c r="BP481" s="143"/>
      <c r="BQ481" s="143" t="s">
        <v>17560</v>
      </c>
    </row>
    <row r="482" spans="1:69" ht="38.25" customHeight="1" x14ac:dyDescent="0.25">
      <c r="A482" s="1" t="str">
        <f t="shared" si="320"/>
        <v/>
      </c>
      <c r="B482" s="32" t="str">
        <f t="shared" si="321"/>
        <v/>
      </c>
      <c r="C482" s="25" t="str">
        <f t="shared" si="322"/>
        <v/>
      </c>
      <c r="D482" s="25" t="str">
        <f t="shared" si="323"/>
        <v/>
      </c>
      <c r="E482" s="25" t="str">
        <f t="shared" si="324"/>
        <v/>
      </c>
      <c r="F482" s="25" t="str">
        <f t="shared" si="325"/>
        <v/>
      </c>
      <c r="G482" s="108" t="str">
        <f t="shared" si="326"/>
        <v/>
      </c>
      <c r="H482" s="108" t="str">
        <f t="shared" si="327"/>
        <v/>
      </c>
      <c r="I482" s="112" t="str">
        <f t="shared" si="328"/>
        <v/>
      </c>
      <c r="J482" s="112"/>
      <c r="K482" s="112"/>
      <c r="L482" s="113"/>
      <c r="M482" s="113"/>
      <c r="N482" s="224" t="str">
        <f t="shared" si="329"/>
        <v/>
      </c>
      <c r="O482" s="225" t="str">
        <f t="shared" si="330"/>
        <v/>
      </c>
      <c r="Q482" s="6">
        <v>480</v>
      </c>
      <c r="R482" s="47" t="str">
        <f t="shared" si="293"/>
        <v>-480</v>
      </c>
      <c r="S482" s="6"/>
      <c r="T482" s="48" t="str">
        <f t="shared" si="294"/>
        <v/>
      </c>
      <c r="U482" s="49" t="str">
        <f t="shared" si="295"/>
        <v/>
      </c>
      <c r="W482" s="51"/>
      <c r="X482" s="75" t="str">
        <f t="shared" si="296"/>
        <v/>
      </c>
      <c r="Y482" s="71" t="str">
        <f t="shared" si="297"/>
        <v/>
      </c>
      <c r="Z482" s="71" t="str">
        <f t="shared" si="298"/>
        <v/>
      </c>
      <c r="AA482" s="71" t="str">
        <f t="shared" si="299"/>
        <v/>
      </c>
      <c r="AB482" s="71" t="str">
        <f t="shared" si="300"/>
        <v/>
      </c>
      <c r="AC482" s="71" t="str">
        <f t="shared" si="301"/>
        <v/>
      </c>
      <c r="AD482" s="71" t="str">
        <f t="shared" si="302"/>
        <v/>
      </c>
      <c r="AE482" s="78" t="str">
        <f t="shared" si="303"/>
        <v/>
      </c>
      <c r="AF482" s="75" t="str">
        <f t="shared" si="304"/>
        <v/>
      </c>
      <c r="AG482" s="71" t="str">
        <f t="shared" si="305"/>
        <v/>
      </c>
      <c r="AH482" s="71" t="str">
        <f t="shared" si="306"/>
        <v/>
      </c>
      <c r="AI482" s="71" t="str">
        <f t="shared" si="307"/>
        <v/>
      </c>
      <c r="AJ482" s="71" t="str">
        <f t="shared" si="308"/>
        <v/>
      </c>
      <c r="AK482" s="71" t="str">
        <f t="shared" si="309"/>
        <v/>
      </c>
      <c r="AL482" s="71" t="str">
        <f t="shared" si="310"/>
        <v/>
      </c>
      <c r="AM482" s="78" t="str">
        <f t="shared" si="311"/>
        <v/>
      </c>
      <c r="AN482" s="75" t="str">
        <f t="shared" si="312"/>
        <v/>
      </c>
      <c r="AO482" s="71" t="str">
        <f t="shared" si="313"/>
        <v/>
      </c>
      <c r="AP482" s="71" t="str">
        <f t="shared" si="314"/>
        <v/>
      </c>
      <c r="AQ482" s="71" t="str">
        <f t="shared" si="315"/>
        <v/>
      </c>
      <c r="AR482" s="71" t="str">
        <f t="shared" si="316"/>
        <v/>
      </c>
      <c r="AS482" s="71" t="str">
        <f t="shared" si="317"/>
        <v/>
      </c>
      <c r="AT482" s="71" t="str">
        <f t="shared" si="318"/>
        <v/>
      </c>
      <c r="AU482" s="76" t="str">
        <f t="shared" si="319"/>
        <v/>
      </c>
      <c r="BF482" s="141">
        <v>93060</v>
      </c>
      <c r="BG482" s="142" t="s">
        <v>4744</v>
      </c>
      <c r="BH482" s="141" t="s">
        <v>478</v>
      </c>
      <c r="BI482" s="141" t="s">
        <v>176</v>
      </c>
      <c r="BJ482" s="141" t="s">
        <v>4745</v>
      </c>
      <c r="BK482" s="141" t="s">
        <v>4160</v>
      </c>
      <c r="BL482" s="141" t="s">
        <v>4739</v>
      </c>
      <c r="BM482" s="141">
        <v>48.80565</v>
      </c>
      <c r="BN482" s="141">
        <v>-71.417950000000005</v>
      </c>
      <c r="BO482" s="141">
        <v>1980</v>
      </c>
      <c r="BP482" s="143"/>
      <c r="BQ482" s="143" t="s">
        <v>17560</v>
      </c>
    </row>
    <row r="483" spans="1:69" ht="38.25" customHeight="1" x14ac:dyDescent="0.25">
      <c r="A483" s="1" t="str">
        <f t="shared" si="320"/>
        <v/>
      </c>
      <c r="B483" s="32" t="str">
        <f t="shared" si="321"/>
        <v/>
      </c>
      <c r="C483" s="25" t="str">
        <f t="shared" si="322"/>
        <v/>
      </c>
      <c r="D483" s="25" t="str">
        <f t="shared" si="323"/>
        <v/>
      </c>
      <c r="E483" s="25" t="str">
        <f t="shared" si="324"/>
        <v/>
      </c>
      <c r="F483" s="25" t="str">
        <f t="shared" si="325"/>
        <v/>
      </c>
      <c r="G483" s="108" t="str">
        <f t="shared" si="326"/>
        <v/>
      </c>
      <c r="H483" s="108" t="str">
        <f t="shared" si="327"/>
        <v/>
      </c>
      <c r="I483" s="112" t="str">
        <f t="shared" si="328"/>
        <v/>
      </c>
      <c r="J483" s="112"/>
      <c r="K483" s="112"/>
      <c r="L483" s="113"/>
      <c r="M483" s="113"/>
      <c r="N483" s="224" t="str">
        <f t="shared" si="329"/>
        <v/>
      </c>
      <c r="O483" s="225" t="str">
        <f t="shared" si="330"/>
        <v/>
      </c>
      <c r="Q483" s="6">
        <v>481</v>
      </c>
      <c r="R483" s="47" t="str">
        <f t="shared" si="293"/>
        <v>-481</v>
      </c>
      <c r="S483" s="6"/>
      <c r="T483" s="48" t="str">
        <f t="shared" si="294"/>
        <v/>
      </c>
      <c r="U483" s="49" t="str">
        <f t="shared" si="295"/>
        <v/>
      </c>
      <c r="W483" s="51"/>
      <c r="X483" s="75" t="str">
        <f t="shared" si="296"/>
        <v/>
      </c>
      <c r="Y483" s="71" t="str">
        <f t="shared" si="297"/>
        <v/>
      </c>
      <c r="Z483" s="71" t="str">
        <f t="shared" si="298"/>
        <v/>
      </c>
      <c r="AA483" s="71" t="str">
        <f t="shared" si="299"/>
        <v/>
      </c>
      <c r="AB483" s="71" t="str">
        <f t="shared" si="300"/>
        <v/>
      </c>
      <c r="AC483" s="71" t="str">
        <f t="shared" si="301"/>
        <v/>
      </c>
      <c r="AD483" s="71" t="str">
        <f t="shared" si="302"/>
        <v/>
      </c>
      <c r="AE483" s="78" t="str">
        <f t="shared" si="303"/>
        <v/>
      </c>
      <c r="AF483" s="75" t="str">
        <f t="shared" si="304"/>
        <v/>
      </c>
      <c r="AG483" s="71" t="str">
        <f t="shared" si="305"/>
        <v/>
      </c>
      <c r="AH483" s="71" t="str">
        <f t="shared" si="306"/>
        <v/>
      </c>
      <c r="AI483" s="71" t="str">
        <f t="shared" si="307"/>
        <v/>
      </c>
      <c r="AJ483" s="71" t="str">
        <f t="shared" si="308"/>
        <v/>
      </c>
      <c r="AK483" s="71" t="str">
        <f t="shared" si="309"/>
        <v/>
      </c>
      <c r="AL483" s="71" t="str">
        <f t="shared" si="310"/>
        <v/>
      </c>
      <c r="AM483" s="78" t="str">
        <f t="shared" si="311"/>
        <v/>
      </c>
      <c r="AN483" s="75" t="str">
        <f t="shared" si="312"/>
        <v/>
      </c>
      <c r="AO483" s="71" t="str">
        <f t="shared" si="313"/>
        <v/>
      </c>
      <c r="AP483" s="71" t="str">
        <f t="shared" si="314"/>
        <v/>
      </c>
      <c r="AQ483" s="71" t="str">
        <f t="shared" si="315"/>
        <v/>
      </c>
      <c r="AR483" s="71" t="str">
        <f t="shared" si="316"/>
        <v/>
      </c>
      <c r="AS483" s="71" t="str">
        <f t="shared" si="317"/>
        <v/>
      </c>
      <c r="AT483" s="71" t="str">
        <f t="shared" si="318"/>
        <v/>
      </c>
      <c r="AU483" s="76" t="str">
        <f t="shared" si="319"/>
        <v/>
      </c>
      <c r="BF483" s="141">
        <v>93025</v>
      </c>
      <c r="BG483" s="142" t="s">
        <v>4823</v>
      </c>
      <c r="BH483" s="141" t="s">
        <v>180</v>
      </c>
      <c r="BI483" s="141" t="s">
        <v>178</v>
      </c>
      <c r="BJ483" s="141"/>
      <c r="BK483" s="141"/>
      <c r="BL483" s="141" t="s">
        <v>4824</v>
      </c>
      <c r="BM483" s="141">
        <v>48.442999999999998</v>
      </c>
      <c r="BN483" s="141">
        <v>-71.672210000000007</v>
      </c>
      <c r="BO483" s="141">
        <v>2000</v>
      </c>
      <c r="BP483" s="143" t="s">
        <v>484</v>
      </c>
      <c r="BQ483" s="143" t="s">
        <v>17560</v>
      </c>
    </row>
    <row r="484" spans="1:69" ht="38.25" customHeight="1" x14ac:dyDescent="0.25">
      <c r="A484" s="1" t="str">
        <f t="shared" si="320"/>
        <v/>
      </c>
      <c r="B484" s="32" t="str">
        <f t="shared" si="321"/>
        <v/>
      </c>
      <c r="C484" s="25" t="str">
        <f t="shared" si="322"/>
        <v/>
      </c>
      <c r="D484" s="25" t="str">
        <f t="shared" si="323"/>
        <v/>
      </c>
      <c r="E484" s="25" t="str">
        <f t="shared" si="324"/>
        <v/>
      </c>
      <c r="F484" s="25" t="str">
        <f t="shared" si="325"/>
        <v/>
      </c>
      <c r="G484" s="108" t="str">
        <f t="shared" si="326"/>
        <v/>
      </c>
      <c r="H484" s="108" t="str">
        <f t="shared" si="327"/>
        <v/>
      </c>
      <c r="I484" s="112" t="str">
        <f t="shared" si="328"/>
        <v/>
      </c>
      <c r="J484" s="112"/>
      <c r="K484" s="112"/>
      <c r="L484" s="113"/>
      <c r="M484" s="113"/>
      <c r="N484" s="224" t="str">
        <f t="shared" si="329"/>
        <v/>
      </c>
      <c r="O484" s="225" t="str">
        <f t="shared" si="330"/>
        <v/>
      </c>
      <c r="Q484" s="6">
        <v>482</v>
      </c>
      <c r="R484" s="47" t="str">
        <f t="shared" si="293"/>
        <v>-482</v>
      </c>
      <c r="S484" s="6"/>
      <c r="T484" s="48" t="str">
        <f t="shared" si="294"/>
        <v/>
      </c>
      <c r="U484" s="49" t="str">
        <f t="shared" si="295"/>
        <v/>
      </c>
      <c r="W484" s="51"/>
      <c r="X484" s="75" t="str">
        <f t="shared" si="296"/>
        <v/>
      </c>
      <c r="Y484" s="71" t="str">
        <f t="shared" si="297"/>
        <v/>
      </c>
      <c r="Z484" s="71" t="str">
        <f t="shared" si="298"/>
        <v/>
      </c>
      <c r="AA484" s="71" t="str">
        <f t="shared" si="299"/>
        <v/>
      </c>
      <c r="AB484" s="71" t="str">
        <f t="shared" si="300"/>
        <v/>
      </c>
      <c r="AC484" s="71" t="str">
        <f t="shared" si="301"/>
        <v/>
      </c>
      <c r="AD484" s="71" t="str">
        <f t="shared" si="302"/>
        <v/>
      </c>
      <c r="AE484" s="78" t="str">
        <f t="shared" si="303"/>
        <v/>
      </c>
      <c r="AF484" s="75" t="str">
        <f t="shared" si="304"/>
        <v/>
      </c>
      <c r="AG484" s="71" t="str">
        <f t="shared" si="305"/>
        <v/>
      </c>
      <c r="AH484" s="71" t="str">
        <f t="shared" si="306"/>
        <v/>
      </c>
      <c r="AI484" s="71" t="str">
        <f t="shared" si="307"/>
        <v/>
      </c>
      <c r="AJ484" s="71" t="str">
        <f t="shared" si="308"/>
        <v/>
      </c>
      <c r="AK484" s="71" t="str">
        <f t="shared" si="309"/>
        <v/>
      </c>
      <c r="AL484" s="71" t="str">
        <f t="shared" si="310"/>
        <v/>
      </c>
      <c r="AM484" s="78" t="str">
        <f t="shared" si="311"/>
        <v/>
      </c>
      <c r="AN484" s="75" t="str">
        <f t="shared" si="312"/>
        <v/>
      </c>
      <c r="AO484" s="71" t="str">
        <f t="shared" si="313"/>
        <v/>
      </c>
      <c r="AP484" s="71" t="str">
        <f t="shared" si="314"/>
        <v/>
      </c>
      <c r="AQ484" s="71" t="str">
        <f t="shared" si="315"/>
        <v/>
      </c>
      <c r="AR484" s="71" t="str">
        <f t="shared" si="316"/>
        <v/>
      </c>
      <c r="AS484" s="71" t="str">
        <f t="shared" si="317"/>
        <v/>
      </c>
      <c r="AT484" s="71" t="str">
        <f t="shared" si="318"/>
        <v/>
      </c>
      <c r="AU484" s="76" t="str">
        <f t="shared" si="319"/>
        <v/>
      </c>
      <c r="BF484" s="141">
        <v>93025</v>
      </c>
      <c r="BG484" s="142" t="s">
        <v>4825</v>
      </c>
      <c r="BH484" s="141" t="s">
        <v>478</v>
      </c>
      <c r="BI484" s="141" t="s">
        <v>186</v>
      </c>
      <c r="BJ484" s="141"/>
      <c r="BK484" s="141" t="s">
        <v>4826</v>
      </c>
      <c r="BL484" s="141" t="s">
        <v>4827</v>
      </c>
      <c r="BM484" s="141">
        <v>48.444319999999998</v>
      </c>
      <c r="BN484" s="141">
        <v>-71.656090000000006</v>
      </c>
      <c r="BO484" s="141">
        <v>1995</v>
      </c>
      <c r="BP484" s="143" t="s">
        <v>480</v>
      </c>
      <c r="BQ484" s="143" t="s">
        <v>17560</v>
      </c>
    </row>
    <row r="485" spans="1:69" ht="38.25" customHeight="1" x14ac:dyDescent="0.25">
      <c r="A485" s="1" t="str">
        <f t="shared" si="320"/>
        <v/>
      </c>
      <c r="B485" s="32" t="str">
        <f t="shared" si="321"/>
        <v/>
      </c>
      <c r="C485" s="25" t="str">
        <f t="shared" si="322"/>
        <v/>
      </c>
      <c r="D485" s="25" t="str">
        <f t="shared" si="323"/>
        <v/>
      </c>
      <c r="E485" s="25" t="str">
        <f t="shared" si="324"/>
        <v/>
      </c>
      <c r="F485" s="25" t="str">
        <f t="shared" si="325"/>
        <v/>
      </c>
      <c r="G485" s="108" t="str">
        <f t="shared" si="326"/>
        <v/>
      </c>
      <c r="H485" s="108" t="str">
        <f t="shared" si="327"/>
        <v/>
      </c>
      <c r="I485" s="112" t="str">
        <f t="shared" si="328"/>
        <v/>
      </c>
      <c r="J485" s="112"/>
      <c r="K485" s="112"/>
      <c r="L485" s="113"/>
      <c r="M485" s="113"/>
      <c r="N485" s="224" t="str">
        <f t="shared" si="329"/>
        <v/>
      </c>
      <c r="O485" s="225" t="str">
        <f t="shared" si="330"/>
        <v/>
      </c>
      <c r="Q485" s="6">
        <v>483</v>
      </c>
      <c r="R485" s="47" t="str">
        <f t="shared" si="293"/>
        <v>-483</v>
      </c>
      <c r="S485" s="6"/>
      <c r="T485" s="48" t="str">
        <f t="shared" si="294"/>
        <v/>
      </c>
      <c r="U485" s="49" t="str">
        <f t="shared" si="295"/>
        <v/>
      </c>
      <c r="W485" s="51"/>
      <c r="X485" s="75" t="str">
        <f t="shared" si="296"/>
        <v/>
      </c>
      <c r="Y485" s="71" t="str">
        <f t="shared" si="297"/>
        <v/>
      </c>
      <c r="Z485" s="71" t="str">
        <f t="shared" si="298"/>
        <v/>
      </c>
      <c r="AA485" s="71" t="str">
        <f t="shared" si="299"/>
        <v/>
      </c>
      <c r="AB485" s="71" t="str">
        <f t="shared" si="300"/>
        <v/>
      </c>
      <c r="AC485" s="71" t="str">
        <f t="shared" si="301"/>
        <v/>
      </c>
      <c r="AD485" s="71" t="str">
        <f t="shared" si="302"/>
        <v/>
      </c>
      <c r="AE485" s="78" t="str">
        <f t="shared" si="303"/>
        <v/>
      </c>
      <c r="AF485" s="75" t="str">
        <f t="shared" si="304"/>
        <v/>
      </c>
      <c r="AG485" s="71" t="str">
        <f t="shared" si="305"/>
        <v/>
      </c>
      <c r="AH485" s="71" t="str">
        <f t="shared" si="306"/>
        <v/>
      </c>
      <c r="AI485" s="71" t="str">
        <f t="shared" si="307"/>
        <v/>
      </c>
      <c r="AJ485" s="71" t="str">
        <f t="shared" si="308"/>
        <v/>
      </c>
      <c r="AK485" s="71" t="str">
        <f t="shared" si="309"/>
        <v/>
      </c>
      <c r="AL485" s="71" t="str">
        <f t="shared" si="310"/>
        <v/>
      </c>
      <c r="AM485" s="78" t="str">
        <f t="shared" si="311"/>
        <v/>
      </c>
      <c r="AN485" s="75" t="str">
        <f t="shared" si="312"/>
        <v/>
      </c>
      <c r="AO485" s="71" t="str">
        <f t="shared" si="313"/>
        <v/>
      </c>
      <c r="AP485" s="71" t="str">
        <f t="shared" si="314"/>
        <v/>
      </c>
      <c r="AQ485" s="71" t="str">
        <f t="shared" si="315"/>
        <v/>
      </c>
      <c r="AR485" s="71" t="str">
        <f t="shared" si="316"/>
        <v/>
      </c>
      <c r="AS485" s="71" t="str">
        <f t="shared" si="317"/>
        <v/>
      </c>
      <c r="AT485" s="71" t="str">
        <f t="shared" si="318"/>
        <v/>
      </c>
      <c r="AU485" s="76" t="str">
        <f t="shared" si="319"/>
        <v/>
      </c>
      <c r="BF485" s="141">
        <v>93025</v>
      </c>
      <c r="BG485" s="142" t="s">
        <v>4828</v>
      </c>
      <c r="BH485" s="141" t="s">
        <v>180</v>
      </c>
      <c r="BI485" s="141" t="s">
        <v>191</v>
      </c>
      <c r="BJ485" s="141" t="s">
        <v>4829</v>
      </c>
      <c r="BK485" s="141" t="s">
        <v>4830</v>
      </c>
      <c r="BL485" s="141"/>
      <c r="BM485" s="141">
        <v>48.44426</v>
      </c>
      <c r="BN485" s="141">
        <v>-71.668099999999995</v>
      </c>
      <c r="BO485" s="141">
        <v>2000</v>
      </c>
      <c r="BP485" s="143"/>
      <c r="BQ485" s="143" t="s">
        <v>17560</v>
      </c>
    </row>
    <row r="486" spans="1:69" ht="38.25" customHeight="1" x14ac:dyDescent="0.25">
      <c r="A486" s="1" t="str">
        <f t="shared" si="320"/>
        <v/>
      </c>
      <c r="B486" s="32" t="str">
        <f t="shared" si="321"/>
        <v/>
      </c>
      <c r="C486" s="25" t="str">
        <f t="shared" si="322"/>
        <v/>
      </c>
      <c r="D486" s="25" t="str">
        <f t="shared" si="323"/>
        <v/>
      </c>
      <c r="E486" s="25" t="str">
        <f t="shared" si="324"/>
        <v/>
      </c>
      <c r="F486" s="25" t="str">
        <f t="shared" si="325"/>
        <v/>
      </c>
      <c r="G486" s="108" t="str">
        <f t="shared" si="326"/>
        <v/>
      </c>
      <c r="H486" s="108" t="str">
        <f t="shared" si="327"/>
        <v/>
      </c>
      <c r="I486" s="112" t="str">
        <f t="shared" si="328"/>
        <v/>
      </c>
      <c r="J486" s="112"/>
      <c r="K486" s="112"/>
      <c r="L486" s="113"/>
      <c r="M486" s="113"/>
      <c r="N486" s="224" t="str">
        <f t="shared" si="329"/>
        <v/>
      </c>
      <c r="O486" s="225" t="str">
        <f t="shared" si="330"/>
        <v/>
      </c>
      <c r="Q486" s="6">
        <v>484</v>
      </c>
      <c r="R486" s="47" t="str">
        <f t="shared" si="293"/>
        <v>-484</v>
      </c>
      <c r="S486" s="6"/>
      <c r="T486" s="48" t="str">
        <f t="shared" si="294"/>
        <v/>
      </c>
      <c r="U486" s="49" t="str">
        <f t="shared" si="295"/>
        <v/>
      </c>
      <c r="W486" s="51"/>
      <c r="X486" s="75" t="str">
        <f t="shared" si="296"/>
        <v/>
      </c>
      <c r="Y486" s="71" t="str">
        <f t="shared" si="297"/>
        <v/>
      </c>
      <c r="Z486" s="71" t="str">
        <f t="shared" si="298"/>
        <v/>
      </c>
      <c r="AA486" s="71" t="str">
        <f t="shared" si="299"/>
        <v/>
      </c>
      <c r="AB486" s="71" t="str">
        <f t="shared" si="300"/>
        <v/>
      </c>
      <c r="AC486" s="71" t="str">
        <f t="shared" si="301"/>
        <v/>
      </c>
      <c r="AD486" s="71" t="str">
        <f t="shared" si="302"/>
        <v/>
      </c>
      <c r="AE486" s="78" t="str">
        <f t="shared" si="303"/>
        <v/>
      </c>
      <c r="AF486" s="75" t="str">
        <f t="shared" si="304"/>
        <v/>
      </c>
      <c r="AG486" s="71" t="str">
        <f t="shared" si="305"/>
        <v/>
      </c>
      <c r="AH486" s="71" t="str">
        <f t="shared" si="306"/>
        <v/>
      </c>
      <c r="AI486" s="71" t="str">
        <f t="shared" si="307"/>
        <v/>
      </c>
      <c r="AJ486" s="71" t="str">
        <f t="shared" si="308"/>
        <v/>
      </c>
      <c r="AK486" s="71" t="str">
        <f t="shared" si="309"/>
        <v/>
      </c>
      <c r="AL486" s="71" t="str">
        <f t="shared" si="310"/>
        <v/>
      </c>
      <c r="AM486" s="78" t="str">
        <f t="shared" si="311"/>
        <v/>
      </c>
      <c r="AN486" s="75" t="str">
        <f t="shared" si="312"/>
        <v/>
      </c>
      <c r="AO486" s="71" t="str">
        <f t="shared" si="313"/>
        <v/>
      </c>
      <c r="AP486" s="71" t="str">
        <f t="shared" si="314"/>
        <v/>
      </c>
      <c r="AQ486" s="71" t="str">
        <f t="shared" si="315"/>
        <v/>
      </c>
      <c r="AR486" s="71" t="str">
        <f t="shared" si="316"/>
        <v/>
      </c>
      <c r="AS486" s="71" t="str">
        <f t="shared" si="317"/>
        <v/>
      </c>
      <c r="AT486" s="71" t="str">
        <f t="shared" si="318"/>
        <v/>
      </c>
      <c r="AU486" s="76" t="str">
        <f t="shared" si="319"/>
        <v/>
      </c>
      <c r="BF486" s="141">
        <v>93030</v>
      </c>
      <c r="BG486" s="142" t="s">
        <v>4831</v>
      </c>
      <c r="BH486" s="141" t="s">
        <v>180</v>
      </c>
      <c r="BI486" s="141" t="s">
        <v>191</v>
      </c>
      <c r="BJ486" s="141"/>
      <c r="BK486" s="141" t="s">
        <v>4832</v>
      </c>
      <c r="BL486" s="141" t="s">
        <v>4833</v>
      </c>
      <c r="BM486" s="141">
        <v>48.47869</v>
      </c>
      <c r="BN486" s="141">
        <v>-71.650409999999994</v>
      </c>
      <c r="BO486" s="141">
        <v>1998</v>
      </c>
      <c r="BP486" s="143" t="s">
        <v>483</v>
      </c>
      <c r="BQ486" s="143" t="s">
        <v>17560</v>
      </c>
    </row>
    <row r="487" spans="1:69" ht="38.25" customHeight="1" x14ac:dyDescent="0.25">
      <c r="A487" s="1" t="str">
        <f t="shared" si="320"/>
        <v/>
      </c>
      <c r="B487" s="32" t="str">
        <f t="shared" si="321"/>
        <v/>
      </c>
      <c r="C487" s="25" t="str">
        <f t="shared" si="322"/>
        <v/>
      </c>
      <c r="D487" s="25" t="str">
        <f t="shared" si="323"/>
        <v/>
      </c>
      <c r="E487" s="25" t="str">
        <f t="shared" si="324"/>
        <v/>
      </c>
      <c r="F487" s="25" t="str">
        <f t="shared" si="325"/>
        <v/>
      </c>
      <c r="G487" s="108" t="str">
        <f t="shared" si="326"/>
        <v/>
      </c>
      <c r="H487" s="108" t="str">
        <f t="shared" si="327"/>
        <v/>
      </c>
      <c r="I487" s="112" t="str">
        <f t="shared" si="328"/>
        <v/>
      </c>
      <c r="J487" s="112"/>
      <c r="K487" s="112"/>
      <c r="L487" s="113"/>
      <c r="M487" s="113"/>
      <c r="N487" s="224" t="str">
        <f t="shared" si="329"/>
        <v/>
      </c>
      <c r="O487" s="225" t="str">
        <f t="shared" si="330"/>
        <v/>
      </c>
      <c r="Q487" s="6">
        <v>485</v>
      </c>
      <c r="R487" s="47" t="str">
        <f t="shared" si="293"/>
        <v>-485</v>
      </c>
      <c r="S487" s="6"/>
      <c r="T487" s="48" t="str">
        <f t="shared" si="294"/>
        <v/>
      </c>
      <c r="U487" s="49" t="str">
        <f t="shared" si="295"/>
        <v/>
      </c>
      <c r="W487" s="51"/>
      <c r="X487" s="75" t="str">
        <f t="shared" si="296"/>
        <v/>
      </c>
      <c r="Y487" s="71" t="str">
        <f t="shared" si="297"/>
        <v/>
      </c>
      <c r="Z487" s="71" t="str">
        <f t="shared" si="298"/>
        <v/>
      </c>
      <c r="AA487" s="71" t="str">
        <f t="shared" si="299"/>
        <v/>
      </c>
      <c r="AB487" s="71" t="str">
        <f t="shared" si="300"/>
        <v/>
      </c>
      <c r="AC487" s="71" t="str">
        <f t="shared" si="301"/>
        <v/>
      </c>
      <c r="AD487" s="71" t="str">
        <f t="shared" si="302"/>
        <v/>
      </c>
      <c r="AE487" s="78" t="str">
        <f t="shared" si="303"/>
        <v/>
      </c>
      <c r="AF487" s="75" t="str">
        <f t="shared" si="304"/>
        <v/>
      </c>
      <c r="AG487" s="71" t="str">
        <f t="shared" si="305"/>
        <v/>
      </c>
      <c r="AH487" s="71" t="str">
        <f t="shared" si="306"/>
        <v/>
      </c>
      <c r="AI487" s="71" t="str">
        <f t="shared" si="307"/>
        <v/>
      </c>
      <c r="AJ487" s="71" t="str">
        <f t="shared" si="308"/>
        <v/>
      </c>
      <c r="AK487" s="71" t="str">
        <f t="shared" si="309"/>
        <v/>
      </c>
      <c r="AL487" s="71" t="str">
        <f t="shared" si="310"/>
        <v/>
      </c>
      <c r="AM487" s="78" t="str">
        <f t="shared" si="311"/>
        <v/>
      </c>
      <c r="AN487" s="75" t="str">
        <f t="shared" si="312"/>
        <v/>
      </c>
      <c r="AO487" s="71" t="str">
        <f t="shared" si="313"/>
        <v/>
      </c>
      <c r="AP487" s="71" t="str">
        <f t="shared" si="314"/>
        <v/>
      </c>
      <c r="AQ487" s="71" t="str">
        <f t="shared" si="315"/>
        <v/>
      </c>
      <c r="AR487" s="71" t="str">
        <f t="shared" si="316"/>
        <v/>
      </c>
      <c r="AS487" s="71" t="str">
        <f t="shared" si="317"/>
        <v/>
      </c>
      <c r="AT487" s="71" t="str">
        <f t="shared" si="318"/>
        <v/>
      </c>
      <c r="AU487" s="76" t="str">
        <f t="shared" si="319"/>
        <v/>
      </c>
      <c r="BF487" s="141">
        <v>93030</v>
      </c>
      <c r="BG487" s="142" t="s">
        <v>4834</v>
      </c>
      <c r="BH487" s="141" t="s">
        <v>478</v>
      </c>
      <c r="BI487" s="141" t="s">
        <v>177</v>
      </c>
      <c r="BJ487" s="141"/>
      <c r="BK487" s="141"/>
      <c r="BL487" s="141" t="s">
        <v>4835</v>
      </c>
      <c r="BM487" s="141">
        <v>48.444850000000002</v>
      </c>
      <c r="BN487" s="141">
        <v>-71.559010000000001</v>
      </c>
      <c r="BO487" s="141">
        <v>2012</v>
      </c>
      <c r="BP487" s="143" t="s">
        <v>485</v>
      </c>
      <c r="BQ487" s="143" t="s">
        <v>17560</v>
      </c>
    </row>
    <row r="488" spans="1:69" ht="38.25" customHeight="1" x14ac:dyDescent="0.25">
      <c r="A488" s="1" t="str">
        <f t="shared" si="320"/>
        <v/>
      </c>
      <c r="B488" s="32" t="str">
        <f t="shared" si="321"/>
        <v/>
      </c>
      <c r="C488" s="25" t="str">
        <f t="shared" si="322"/>
        <v/>
      </c>
      <c r="D488" s="25" t="str">
        <f t="shared" si="323"/>
        <v/>
      </c>
      <c r="E488" s="25" t="str">
        <f t="shared" si="324"/>
        <v/>
      </c>
      <c r="F488" s="25" t="str">
        <f t="shared" si="325"/>
        <v/>
      </c>
      <c r="G488" s="108" t="str">
        <f t="shared" si="326"/>
        <v/>
      </c>
      <c r="H488" s="108" t="str">
        <f t="shared" si="327"/>
        <v/>
      </c>
      <c r="I488" s="112" t="str">
        <f t="shared" si="328"/>
        <v/>
      </c>
      <c r="J488" s="112"/>
      <c r="K488" s="112"/>
      <c r="L488" s="113"/>
      <c r="M488" s="113"/>
      <c r="N488" s="224" t="str">
        <f t="shared" si="329"/>
        <v/>
      </c>
      <c r="O488" s="225" t="str">
        <f t="shared" si="330"/>
        <v/>
      </c>
      <c r="Q488" s="6">
        <v>486</v>
      </c>
      <c r="R488" s="47" t="str">
        <f t="shared" si="293"/>
        <v>-486</v>
      </c>
      <c r="S488" s="6"/>
      <c r="T488" s="48" t="str">
        <f t="shared" si="294"/>
        <v/>
      </c>
      <c r="U488" s="49" t="str">
        <f t="shared" si="295"/>
        <v/>
      </c>
      <c r="W488" s="51"/>
      <c r="X488" s="75" t="str">
        <f t="shared" si="296"/>
        <v/>
      </c>
      <c r="Y488" s="71" t="str">
        <f t="shared" si="297"/>
        <v/>
      </c>
      <c r="Z488" s="71" t="str">
        <f t="shared" si="298"/>
        <v/>
      </c>
      <c r="AA488" s="71" t="str">
        <f t="shared" si="299"/>
        <v/>
      </c>
      <c r="AB488" s="71" t="str">
        <f t="shared" si="300"/>
        <v/>
      </c>
      <c r="AC488" s="71" t="str">
        <f t="shared" si="301"/>
        <v/>
      </c>
      <c r="AD488" s="71" t="str">
        <f t="shared" si="302"/>
        <v/>
      </c>
      <c r="AE488" s="78" t="str">
        <f t="shared" si="303"/>
        <v/>
      </c>
      <c r="AF488" s="75" t="str">
        <f t="shared" si="304"/>
        <v/>
      </c>
      <c r="AG488" s="71" t="str">
        <f t="shared" si="305"/>
        <v/>
      </c>
      <c r="AH488" s="71" t="str">
        <f t="shared" si="306"/>
        <v/>
      </c>
      <c r="AI488" s="71" t="str">
        <f t="shared" si="307"/>
        <v/>
      </c>
      <c r="AJ488" s="71" t="str">
        <f t="shared" si="308"/>
        <v/>
      </c>
      <c r="AK488" s="71" t="str">
        <f t="shared" si="309"/>
        <v/>
      </c>
      <c r="AL488" s="71" t="str">
        <f t="shared" si="310"/>
        <v/>
      </c>
      <c r="AM488" s="78" t="str">
        <f t="shared" si="311"/>
        <v/>
      </c>
      <c r="AN488" s="75" t="str">
        <f t="shared" si="312"/>
        <v/>
      </c>
      <c r="AO488" s="71" t="str">
        <f t="shared" si="313"/>
        <v/>
      </c>
      <c r="AP488" s="71" t="str">
        <f t="shared" si="314"/>
        <v/>
      </c>
      <c r="AQ488" s="71" t="str">
        <f t="shared" si="315"/>
        <v/>
      </c>
      <c r="AR488" s="71" t="str">
        <f t="shared" si="316"/>
        <v/>
      </c>
      <c r="AS488" s="71" t="str">
        <f t="shared" si="317"/>
        <v/>
      </c>
      <c r="AT488" s="71" t="str">
        <f t="shared" si="318"/>
        <v/>
      </c>
      <c r="AU488" s="76" t="str">
        <f t="shared" si="319"/>
        <v/>
      </c>
      <c r="BF488" s="141">
        <v>93030</v>
      </c>
      <c r="BG488" s="142" t="s">
        <v>4836</v>
      </c>
      <c r="BH488" s="141" t="s">
        <v>478</v>
      </c>
      <c r="BI488" s="141" t="s">
        <v>1268</v>
      </c>
      <c r="BJ488" s="141"/>
      <c r="BK488" s="141" t="s">
        <v>4837</v>
      </c>
      <c r="BL488" s="141" t="s">
        <v>4838</v>
      </c>
      <c r="BM488" s="141">
        <v>48.467120000000001</v>
      </c>
      <c r="BN488" s="141">
        <v>-71.634110000000007</v>
      </c>
      <c r="BO488" s="141">
        <v>2012</v>
      </c>
      <c r="BP488" s="143" t="s">
        <v>24337</v>
      </c>
      <c r="BQ488" s="143" t="s">
        <v>17560</v>
      </c>
    </row>
    <row r="489" spans="1:69" ht="38.25" customHeight="1" x14ac:dyDescent="0.25">
      <c r="A489" s="1" t="str">
        <f t="shared" si="320"/>
        <v/>
      </c>
      <c r="B489" s="32" t="str">
        <f t="shared" si="321"/>
        <v/>
      </c>
      <c r="C489" s="25" t="str">
        <f t="shared" si="322"/>
        <v/>
      </c>
      <c r="D489" s="25" t="str">
        <f t="shared" si="323"/>
        <v/>
      </c>
      <c r="E489" s="25" t="str">
        <f t="shared" si="324"/>
        <v/>
      </c>
      <c r="F489" s="25" t="str">
        <f t="shared" si="325"/>
        <v/>
      </c>
      <c r="G489" s="108" t="str">
        <f t="shared" si="326"/>
        <v/>
      </c>
      <c r="H489" s="108" t="str">
        <f t="shared" si="327"/>
        <v/>
      </c>
      <c r="I489" s="112" t="str">
        <f t="shared" si="328"/>
        <v/>
      </c>
      <c r="J489" s="112"/>
      <c r="K489" s="112"/>
      <c r="L489" s="113"/>
      <c r="M489" s="113"/>
      <c r="N489" s="224" t="str">
        <f t="shared" si="329"/>
        <v/>
      </c>
      <c r="O489" s="225" t="str">
        <f t="shared" si="330"/>
        <v/>
      </c>
      <c r="Q489" s="6">
        <v>487</v>
      </c>
      <c r="R489" s="47" t="str">
        <f t="shared" si="293"/>
        <v>-487</v>
      </c>
      <c r="S489" s="6"/>
      <c r="T489" s="48" t="str">
        <f t="shared" si="294"/>
        <v/>
      </c>
      <c r="U489" s="49" t="str">
        <f t="shared" si="295"/>
        <v/>
      </c>
      <c r="W489" s="51"/>
      <c r="X489" s="75" t="str">
        <f t="shared" si="296"/>
        <v/>
      </c>
      <c r="Y489" s="71" t="str">
        <f t="shared" si="297"/>
        <v/>
      </c>
      <c r="Z489" s="71" t="str">
        <f t="shared" si="298"/>
        <v/>
      </c>
      <c r="AA489" s="71" t="str">
        <f t="shared" si="299"/>
        <v/>
      </c>
      <c r="AB489" s="71" t="str">
        <f t="shared" si="300"/>
        <v/>
      </c>
      <c r="AC489" s="71" t="str">
        <f t="shared" si="301"/>
        <v/>
      </c>
      <c r="AD489" s="71" t="str">
        <f t="shared" si="302"/>
        <v/>
      </c>
      <c r="AE489" s="78" t="str">
        <f t="shared" si="303"/>
        <v/>
      </c>
      <c r="AF489" s="75" t="str">
        <f t="shared" si="304"/>
        <v/>
      </c>
      <c r="AG489" s="71" t="str">
        <f t="shared" si="305"/>
        <v/>
      </c>
      <c r="AH489" s="71" t="str">
        <f t="shared" si="306"/>
        <v/>
      </c>
      <c r="AI489" s="71" t="str">
        <f t="shared" si="307"/>
        <v/>
      </c>
      <c r="AJ489" s="71" t="str">
        <f t="shared" si="308"/>
        <v/>
      </c>
      <c r="AK489" s="71" t="str">
        <f t="shared" si="309"/>
        <v/>
      </c>
      <c r="AL489" s="71" t="str">
        <f t="shared" si="310"/>
        <v/>
      </c>
      <c r="AM489" s="78" t="str">
        <f t="shared" si="311"/>
        <v/>
      </c>
      <c r="AN489" s="75" t="str">
        <f t="shared" si="312"/>
        <v/>
      </c>
      <c r="AO489" s="71" t="str">
        <f t="shared" si="313"/>
        <v/>
      </c>
      <c r="AP489" s="71" t="str">
        <f t="shared" si="314"/>
        <v/>
      </c>
      <c r="AQ489" s="71" t="str">
        <f t="shared" si="315"/>
        <v/>
      </c>
      <c r="AR489" s="71" t="str">
        <f t="shared" si="316"/>
        <v/>
      </c>
      <c r="AS489" s="71" t="str">
        <f t="shared" si="317"/>
        <v/>
      </c>
      <c r="AT489" s="71" t="str">
        <f t="shared" si="318"/>
        <v/>
      </c>
      <c r="AU489" s="76" t="str">
        <f t="shared" si="319"/>
        <v/>
      </c>
      <c r="BF489" s="141">
        <v>93030</v>
      </c>
      <c r="BG489" s="142" t="s">
        <v>4839</v>
      </c>
      <c r="BH489" s="141" t="s">
        <v>478</v>
      </c>
      <c r="BI489" s="141" t="s">
        <v>186</v>
      </c>
      <c r="BJ489" s="141"/>
      <c r="BK489" s="141"/>
      <c r="BL489" s="141" t="s">
        <v>4840</v>
      </c>
      <c r="BM489" s="141">
        <v>48.458689999999997</v>
      </c>
      <c r="BN489" s="141">
        <v>-71.555959999999999</v>
      </c>
      <c r="BO489" s="141">
        <v>1980</v>
      </c>
      <c r="BP489" s="143" t="s">
        <v>480</v>
      </c>
      <c r="BQ489" s="143" t="s">
        <v>17560</v>
      </c>
    </row>
    <row r="490" spans="1:69" ht="38.25" customHeight="1" x14ac:dyDescent="0.25">
      <c r="A490" s="1" t="str">
        <f t="shared" si="320"/>
        <v/>
      </c>
      <c r="B490" s="32" t="str">
        <f t="shared" si="321"/>
        <v/>
      </c>
      <c r="C490" s="25" t="str">
        <f t="shared" si="322"/>
        <v/>
      </c>
      <c r="D490" s="25" t="str">
        <f t="shared" si="323"/>
        <v/>
      </c>
      <c r="E490" s="25" t="str">
        <f t="shared" si="324"/>
        <v/>
      </c>
      <c r="F490" s="25" t="str">
        <f t="shared" si="325"/>
        <v/>
      </c>
      <c r="G490" s="108" t="str">
        <f t="shared" si="326"/>
        <v/>
      </c>
      <c r="H490" s="108" t="str">
        <f t="shared" si="327"/>
        <v/>
      </c>
      <c r="I490" s="112" t="str">
        <f t="shared" si="328"/>
        <v/>
      </c>
      <c r="J490" s="112"/>
      <c r="K490" s="112"/>
      <c r="L490" s="113"/>
      <c r="M490" s="113"/>
      <c r="N490" s="224" t="str">
        <f t="shared" si="329"/>
        <v/>
      </c>
      <c r="O490" s="225" t="str">
        <f t="shared" si="330"/>
        <v/>
      </c>
      <c r="Q490" s="6">
        <v>488</v>
      </c>
      <c r="R490" s="47" t="str">
        <f t="shared" si="293"/>
        <v>-488</v>
      </c>
      <c r="S490" s="6"/>
      <c r="T490" s="48" t="str">
        <f t="shared" si="294"/>
        <v/>
      </c>
      <c r="U490" s="49" t="str">
        <f t="shared" si="295"/>
        <v/>
      </c>
      <c r="W490" s="51"/>
      <c r="X490" s="75" t="str">
        <f t="shared" si="296"/>
        <v/>
      </c>
      <c r="Y490" s="71" t="str">
        <f t="shared" si="297"/>
        <v/>
      </c>
      <c r="Z490" s="71" t="str">
        <f t="shared" si="298"/>
        <v/>
      </c>
      <c r="AA490" s="71" t="str">
        <f t="shared" si="299"/>
        <v/>
      </c>
      <c r="AB490" s="71" t="str">
        <f t="shared" si="300"/>
        <v/>
      </c>
      <c r="AC490" s="71" t="str">
        <f t="shared" si="301"/>
        <v/>
      </c>
      <c r="AD490" s="71" t="str">
        <f t="shared" si="302"/>
        <v/>
      </c>
      <c r="AE490" s="78" t="str">
        <f t="shared" si="303"/>
        <v/>
      </c>
      <c r="AF490" s="75" t="str">
        <f t="shared" si="304"/>
        <v/>
      </c>
      <c r="AG490" s="71" t="str">
        <f t="shared" si="305"/>
        <v/>
      </c>
      <c r="AH490" s="71" t="str">
        <f t="shared" si="306"/>
        <v/>
      </c>
      <c r="AI490" s="71" t="str">
        <f t="shared" si="307"/>
        <v/>
      </c>
      <c r="AJ490" s="71" t="str">
        <f t="shared" si="308"/>
        <v/>
      </c>
      <c r="AK490" s="71" t="str">
        <f t="shared" si="309"/>
        <v/>
      </c>
      <c r="AL490" s="71" t="str">
        <f t="shared" si="310"/>
        <v/>
      </c>
      <c r="AM490" s="78" t="str">
        <f t="shared" si="311"/>
        <v/>
      </c>
      <c r="AN490" s="75" t="str">
        <f t="shared" si="312"/>
        <v/>
      </c>
      <c r="AO490" s="71" t="str">
        <f t="shared" si="313"/>
        <v/>
      </c>
      <c r="AP490" s="71" t="str">
        <f t="shared" si="314"/>
        <v/>
      </c>
      <c r="AQ490" s="71" t="str">
        <f t="shared" si="315"/>
        <v/>
      </c>
      <c r="AR490" s="71" t="str">
        <f t="shared" si="316"/>
        <v/>
      </c>
      <c r="AS490" s="71" t="str">
        <f t="shared" si="317"/>
        <v/>
      </c>
      <c r="AT490" s="71" t="str">
        <f t="shared" si="318"/>
        <v/>
      </c>
      <c r="AU490" s="76" t="str">
        <f t="shared" si="319"/>
        <v/>
      </c>
      <c r="BF490" s="141">
        <v>93042</v>
      </c>
      <c r="BG490" s="142" t="s">
        <v>4701</v>
      </c>
      <c r="BH490" s="141" t="s">
        <v>478</v>
      </c>
      <c r="BI490" s="141" t="s">
        <v>186</v>
      </c>
      <c r="BJ490" s="141" t="s">
        <v>4702</v>
      </c>
      <c r="BK490" s="141" t="s">
        <v>4703</v>
      </c>
      <c r="BL490" s="141" t="s">
        <v>4700</v>
      </c>
      <c r="BM490" s="141">
        <v>48.581380000000003</v>
      </c>
      <c r="BN490" s="141">
        <v>-71.631420000000006</v>
      </c>
      <c r="BO490" s="141">
        <v>2006</v>
      </c>
      <c r="BP490" s="143"/>
      <c r="BQ490" s="143" t="s">
        <v>17560</v>
      </c>
    </row>
    <row r="491" spans="1:69" ht="38.25" customHeight="1" x14ac:dyDescent="0.25">
      <c r="A491" s="1" t="str">
        <f t="shared" si="320"/>
        <v/>
      </c>
      <c r="B491" s="32" t="str">
        <f t="shared" si="321"/>
        <v/>
      </c>
      <c r="C491" s="25" t="str">
        <f t="shared" si="322"/>
        <v/>
      </c>
      <c r="D491" s="25" t="str">
        <f t="shared" si="323"/>
        <v/>
      </c>
      <c r="E491" s="25" t="str">
        <f t="shared" si="324"/>
        <v/>
      </c>
      <c r="F491" s="25" t="str">
        <f t="shared" si="325"/>
        <v/>
      </c>
      <c r="G491" s="108" t="str">
        <f t="shared" si="326"/>
        <v/>
      </c>
      <c r="H491" s="108" t="str">
        <f t="shared" si="327"/>
        <v/>
      </c>
      <c r="I491" s="112" t="str">
        <f t="shared" si="328"/>
        <v/>
      </c>
      <c r="J491" s="112"/>
      <c r="K491" s="112"/>
      <c r="L491" s="113"/>
      <c r="M491" s="113"/>
      <c r="N491" s="224" t="str">
        <f t="shared" si="329"/>
        <v/>
      </c>
      <c r="O491" s="225" t="str">
        <f t="shared" si="330"/>
        <v/>
      </c>
      <c r="Q491" s="6">
        <v>489</v>
      </c>
      <c r="R491" s="47" t="str">
        <f t="shared" si="293"/>
        <v>-489</v>
      </c>
      <c r="S491" s="6"/>
      <c r="T491" s="48" t="str">
        <f t="shared" si="294"/>
        <v/>
      </c>
      <c r="U491" s="49" t="str">
        <f t="shared" si="295"/>
        <v/>
      </c>
      <c r="W491" s="51"/>
      <c r="X491" s="75" t="str">
        <f t="shared" si="296"/>
        <v/>
      </c>
      <c r="Y491" s="71" t="str">
        <f t="shared" si="297"/>
        <v/>
      </c>
      <c r="Z491" s="71" t="str">
        <f t="shared" si="298"/>
        <v/>
      </c>
      <c r="AA491" s="71" t="str">
        <f t="shared" si="299"/>
        <v/>
      </c>
      <c r="AB491" s="71" t="str">
        <f t="shared" si="300"/>
        <v/>
      </c>
      <c r="AC491" s="71" t="str">
        <f t="shared" si="301"/>
        <v/>
      </c>
      <c r="AD491" s="71" t="str">
        <f t="shared" si="302"/>
        <v/>
      </c>
      <c r="AE491" s="78" t="str">
        <f t="shared" si="303"/>
        <v/>
      </c>
      <c r="AF491" s="75" t="str">
        <f t="shared" si="304"/>
        <v/>
      </c>
      <c r="AG491" s="71" t="str">
        <f t="shared" si="305"/>
        <v/>
      </c>
      <c r="AH491" s="71" t="str">
        <f t="shared" si="306"/>
        <v/>
      </c>
      <c r="AI491" s="71" t="str">
        <f t="shared" si="307"/>
        <v/>
      </c>
      <c r="AJ491" s="71" t="str">
        <f t="shared" si="308"/>
        <v/>
      </c>
      <c r="AK491" s="71" t="str">
        <f t="shared" si="309"/>
        <v/>
      </c>
      <c r="AL491" s="71" t="str">
        <f t="shared" si="310"/>
        <v/>
      </c>
      <c r="AM491" s="78" t="str">
        <f t="shared" si="311"/>
        <v/>
      </c>
      <c r="AN491" s="75" t="str">
        <f t="shared" si="312"/>
        <v/>
      </c>
      <c r="AO491" s="71" t="str">
        <f t="shared" si="313"/>
        <v/>
      </c>
      <c r="AP491" s="71" t="str">
        <f t="shared" si="314"/>
        <v/>
      </c>
      <c r="AQ491" s="71" t="str">
        <f t="shared" si="315"/>
        <v/>
      </c>
      <c r="AR491" s="71" t="str">
        <f t="shared" si="316"/>
        <v/>
      </c>
      <c r="AS491" s="71" t="str">
        <f t="shared" si="317"/>
        <v/>
      </c>
      <c r="AT491" s="71" t="str">
        <f t="shared" si="318"/>
        <v/>
      </c>
      <c r="AU491" s="76" t="str">
        <f t="shared" si="319"/>
        <v/>
      </c>
      <c r="BF491" s="141">
        <v>93042</v>
      </c>
      <c r="BG491" s="142" t="s">
        <v>4704</v>
      </c>
      <c r="BH491" s="141" t="s">
        <v>478</v>
      </c>
      <c r="BI491" s="141" t="s">
        <v>186</v>
      </c>
      <c r="BJ491" s="141" t="s">
        <v>4705</v>
      </c>
      <c r="BK491" s="141" t="s">
        <v>4706</v>
      </c>
      <c r="BL491" s="141" t="s">
        <v>4707</v>
      </c>
      <c r="BM491" s="141">
        <v>48.58972</v>
      </c>
      <c r="BN491" s="141">
        <v>-71.63158</v>
      </c>
      <c r="BO491" s="141">
        <v>2006</v>
      </c>
      <c r="BP491" s="143"/>
      <c r="BQ491" s="143" t="s">
        <v>17560</v>
      </c>
    </row>
    <row r="492" spans="1:69" ht="38.25" customHeight="1" x14ac:dyDescent="0.25">
      <c r="A492" s="1" t="str">
        <f t="shared" si="320"/>
        <v/>
      </c>
      <c r="B492" s="32" t="str">
        <f t="shared" si="321"/>
        <v/>
      </c>
      <c r="C492" s="25" t="str">
        <f t="shared" si="322"/>
        <v/>
      </c>
      <c r="D492" s="25" t="str">
        <f t="shared" si="323"/>
        <v/>
      </c>
      <c r="E492" s="25" t="str">
        <f t="shared" si="324"/>
        <v/>
      </c>
      <c r="F492" s="25" t="str">
        <f t="shared" si="325"/>
        <v/>
      </c>
      <c r="G492" s="108" t="str">
        <f t="shared" si="326"/>
        <v/>
      </c>
      <c r="H492" s="108" t="str">
        <f t="shared" si="327"/>
        <v/>
      </c>
      <c r="I492" s="112" t="str">
        <f t="shared" si="328"/>
        <v/>
      </c>
      <c r="J492" s="112"/>
      <c r="K492" s="112"/>
      <c r="L492" s="113"/>
      <c r="M492" s="113"/>
      <c r="N492" s="224" t="str">
        <f t="shared" si="329"/>
        <v/>
      </c>
      <c r="O492" s="225" t="str">
        <f t="shared" si="330"/>
        <v/>
      </c>
      <c r="Q492" s="6">
        <v>490</v>
      </c>
      <c r="R492" s="47" t="str">
        <f t="shared" si="293"/>
        <v>-490</v>
      </c>
      <c r="S492" s="6"/>
      <c r="T492" s="48" t="str">
        <f t="shared" si="294"/>
        <v/>
      </c>
      <c r="U492" s="49" t="str">
        <f t="shared" si="295"/>
        <v/>
      </c>
      <c r="W492" s="51"/>
      <c r="X492" s="75" t="str">
        <f t="shared" si="296"/>
        <v/>
      </c>
      <c r="Y492" s="71" t="str">
        <f t="shared" si="297"/>
        <v/>
      </c>
      <c r="Z492" s="71" t="str">
        <f t="shared" si="298"/>
        <v/>
      </c>
      <c r="AA492" s="71" t="str">
        <f t="shared" si="299"/>
        <v/>
      </c>
      <c r="AB492" s="71" t="str">
        <f t="shared" si="300"/>
        <v/>
      </c>
      <c r="AC492" s="71" t="str">
        <f t="shared" si="301"/>
        <v/>
      </c>
      <c r="AD492" s="71" t="str">
        <f t="shared" si="302"/>
        <v/>
      </c>
      <c r="AE492" s="78" t="str">
        <f t="shared" si="303"/>
        <v/>
      </c>
      <c r="AF492" s="75" t="str">
        <f t="shared" si="304"/>
        <v/>
      </c>
      <c r="AG492" s="71" t="str">
        <f t="shared" si="305"/>
        <v/>
      </c>
      <c r="AH492" s="71" t="str">
        <f t="shared" si="306"/>
        <v/>
      </c>
      <c r="AI492" s="71" t="str">
        <f t="shared" si="307"/>
        <v/>
      </c>
      <c r="AJ492" s="71" t="str">
        <f t="shared" si="308"/>
        <v/>
      </c>
      <c r="AK492" s="71" t="str">
        <f t="shared" si="309"/>
        <v/>
      </c>
      <c r="AL492" s="71" t="str">
        <f t="shared" si="310"/>
        <v/>
      </c>
      <c r="AM492" s="78" t="str">
        <f t="shared" si="311"/>
        <v/>
      </c>
      <c r="AN492" s="75" t="str">
        <f t="shared" si="312"/>
        <v/>
      </c>
      <c r="AO492" s="71" t="str">
        <f t="shared" si="313"/>
        <v/>
      </c>
      <c r="AP492" s="71" t="str">
        <f t="shared" si="314"/>
        <v/>
      </c>
      <c r="AQ492" s="71" t="str">
        <f t="shared" si="315"/>
        <v/>
      </c>
      <c r="AR492" s="71" t="str">
        <f t="shared" si="316"/>
        <v/>
      </c>
      <c r="AS492" s="71" t="str">
        <f t="shared" si="317"/>
        <v/>
      </c>
      <c r="AT492" s="71" t="str">
        <f t="shared" si="318"/>
        <v/>
      </c>
      <c r="AU492" s="76" t="str">
        <f t="shared" si="319"/>
        <v/>
      </c>
      <c r="BF492" s="141">
        <v>93042</v>
      </c>
      <c r="BG492" s="142" t="s">
        <v>4708</v>
      </c>
      <c r="BH492" s="141" t="s">
        <v>180</v>
      </c>
      <c r="BI492" s="141" t="s">
        <v>191</v>
      </c>
      <c r="BJ492" s="141" t="s">
        <v>4709</v>
      </c>
      <c r="BK492" s="141" t="s">
        <v>1876</v>
      </c>
      <c r="BL492" s="141" t="s">
        <v>4710</v>
      </c>
      <c r="BM492" s="141">
        <v>48.587119999999999</v>
      </c>
      <c r="BN492" s="141">
        <v>-71.633600000000001</v>
      </c>
      <c r="BO492" s="141">
        <v>2010</v>
      </c>
      <c r="BP492" s="143"/>
      <c r="BQ492" s="143" t="s">
        <v>17560</v>
      </c>
    </row>
    <row r="493" spans="1:69" ht="38.25" customHeight="1" x14ac:dyDescent="0.25">
      <c r="A493" s="1" t="str">
        <f t="shared" si="320"/>
        <v/>
      </c>
      <c r="B493" s="32" t="str">
        <f t="shared" si="321"/>
        <v/>
      </c>
      <c r="C493" s="25" t="str">
        <f t="shared" si="322"/>
        <v/>
      </c>
      <c r="D493" s="25" t="str">
        <f t="shared" si="323"/>
        <v/>
      </c>
      <c r="E493" s="25" t="str">
        <f t="shared" si="324"/>
        <v/>
      </c>
      <c r="F493" s="25" t="str">
        <f t="shared" si="325"/>
        <v/>
      </c>
      <c r="G493" s="108" t="str">
        <f t="shared" si="326"/>
        <v/>
      </c>
      <c r="H493" s="108" t="str">
        <f t="shared" si="327"/>
        <v/>
      </c>
      <c r="I493" s="112" t="str">
        <f t="shared" si="328"/>
        <v/>
      </c>
      <c r="J493" s="112"/>
      <c r="K493" s="112"/>
      <c r="L493" s="113"/>
      <c r="M493" s="113"/>
      <c r="N493" s="224" t="str">
        <f t="shared" si="329"/>
        <v/>
      </c>
      <c r="O493" s="225" t="str">
        <f t="shared" si="330"/>
        <v/>
      </c>
      <c r="Q493" s="6">
        <v>491</v>
      </c>
      <c r="R493" s="47" t="str">
        <f t="shared" si="293"/>
        <v>-491</v>
      </c>
      <c r="S493" s="6"/>
      <c r="T493" s="48" t="str">
        <f t="shared" si="294"/>
        <v/>
      </c>
      <c r="U493" s="49" t="str">
        <f t="shared" si="295"/>
        <v/>
      </c>
      <c r="W493" s="51"/>
      <c r="X493" s="75" t="str">
        <f t="shared" si="296"/>
        <v/>
      </c>
      <c r="Y493" s="71" t="str">
        <f t="shared" si="297"/>
        <v/>
      </c>
      <c r="Z493" s="71" t="str">
        <f t="shared" si="298"/>
        <v/>
      </c>
      <c r="AA493" s="71" t="str">
        <f t="shared" si="299"/>
        <v/>
      </c>
      <c r="AB493" s="71" t="str">
        <f t="shared" si="300"/>
        <v/>
      </c>
      <c r="AC493" s="71" t="str">
        <f t="shared" si="301"/>
        <v/>
      </c>
      <c r="AD493" s="71" t="str">
        <f t="shared" si="302"/>
        <v/>
      </c>
      <c r="AE493" s="78" t="str">
        <f t="shared" si="303"/>
        <v/>
      </c>
      <c r="AF493" s="75" t="str">
        <f t="shared" si="304"/>
        <v/>
      </c>
      <c r="AG493" s="71" t="str">
        <f t="shared" si="305"/>
        <v/>
      </c>
      <c r="AH493" s="71" t="str">
        <f t="shared" si="306"/>
        <v/>
      </c>
      <c r="AI493" s="71" t="str">
        <f t="shared" si="307"/>
        <v/>
      </c>
      <c r="AJ493" s="71" t="str">
        <f t="shared" si="308"/>
        <v/>
      </c>
      <c r="AK493" s="71" t="str">
        <f t="shared" si="309"/>
        <v/>
      </c>
      <c r="AL493" s="71" t="str">
        <f t="shared" si="310"/>
        <v/>
      </c>
      <c r="AM493" s="78" t="str">
        <f t="shared" si="311"/>
        <v/>
      </c>
      <c r="AN493" s="75" t="str">
        <f t="shared" si="312"/>
        <v/>
      </c>
      <c r="AO493" s="71" t="str">
        <f t="shared" si="313"/>
        <v/>
      </c>
      <c r="AP493" s="71" t="str">
        <f t="shared" si="314"/>
        <v/>
      </c>
      <c r="AQ493" s="71" t="str">
        <f t="shared" si="315"/>
        <v/>
      </c>
      <c r="AR493" s="71" t="str">
        <f t="shared" si="316"/>
        <v/>
      </c>
      <c r="AS493" s="71" t="str">
        <f t="shared" si="317"/>
        <v/>
      </c>
      <c r="AT493" s="71" t="str">
        <f t="shared" si="318"/>
        <v/>
      </c>
      <c r="AU493" s="76" t="str">
        <f t="shared" si="319"/>
        <v/>
      </c>
      <c r="BF493" s="141">
        <v>93042</v>
      </c>
      <c r="BG493" s="142" t="s">
        <v>4711</v>
      </c>
      <c r="BH493" s="141" t="s">
        <v>180</v>
      </c>
      <c r="BI493" s="141" t="s">
        <v>191</v>
      </c>
      <c r="BJ493" s="141" t="s">
        <v>2571</v>
      </c>
      <c r="BK493" s="141" t="s">
        <v>4712</v>
      </c>
      <c r="BL493" s="141" t="s">
        <v>4713</v>
      </c>
      <c r="BM493" s="141">
        <v>48.627940000000002</v>
      </c>
      <c r="BN493" s="141">
        <v>-71.694040000000001</v>
      </c>
      <c r="BO493" s="141">
        <v>2000</v>
      </c>
      <c r="BP493" s="143"/>
      <c r="BQ493" s="143" t="s">
        <v>17560</v>
      </c>
    </row>
    <row r="494" spans="1:69" ht="38.25" customHeight="1" x14ac:dyDescent="0.25">
      <c r="A494" s="1" t="str">
        <f t="shared" si="320"/>
        <v/>
      </c>
      <c r="B494" s="32" t="str">
        <f t="shared" si="321"/>
        <v/>
      </c>
      <c r="C494" s="25" t="str">
        <f t="shared" si="322"/>
        <v/>
      </c>
      <c r="D494" s="25" t="str">
        <f t="shared" si="323"/>
        <v/>
      </c>
      <c r="E494" s="25" t="str">
        <f t="shared" si="324"/>
        <v/>
      </c>
      <c r="F494" s="25" t="str">
        <f t="shared" si="325"/>
        <v/>
      </c>
      <c r="G494" s="108" t="str">
        <f t="shared" si="326"/>
        <v/>
      </c>
      <c r="H494" s="108" t="str">
        <f t="shared" si="327"/>
        <v/>
      </c>
      <c r="I494" s="112" t="str">
        <f t="shared" si="328"/>
        <v/>
      </c>
      <c r="J494" s="112"/>
      <c r="K494" s="112"/>
      <c r="L494" s="113"/>
      <c r="M494" s="113"/>
      <c r="N494" s="224" t="str">
        <f t="shared" si="329"/>
        <v/>
      </c>
      <c r="O494" s="225" t="str">
        <f t="shared" si="330"/>
        <v/>
      </c>
      <c r="Q494" s="6">
        <v>492</v>
      </c>
      <c r="R494" s="47" t="str">
        <f t="shared" si="293"/>
        <v>-492</v>
      </c>
      <c r="S494" s="6"/>
      <c r="T494" s="48" t="str">
        <f t="shared" si="294"/>
        <v/>
      </c>
      <c r="U494" s="49" t="str">
        <f t="shared" si="295"/>
        <v/>
      </c>
      <c r="W494" s="51"/>
      <c r="X494" s="75" t="str">
        <f t="shared" si="296"/>
        <v/>
      </c>
      <c r="Y494" s="71" t="str">
        <f t="shared" si="297"/>
        <v/>
      </c>
      <c r="Z494" s="71" t="str">
        <f t="shared" si="298"/>
        <v/>
      </c>
      <c r="AA494" s="71" t="str">
        <f t="shared" si="299"/>
        <v/>
      </c>
      <c r="AB494" s="71" t="str">
        <f t="shared" si="300"/>
        <v/>
      </c>
      <c r="AC494" s="71" t="str">
        <f t="shared" si="301"/>
        <v/>
      </c>
      <c r="AD494" s="71" t="str">
        <f t="shared" si="302"/>
        <v/>
      </c>
      <c r="AE494" s="78" t="str">
        <f t="shared" si="303"/>
        <v/>
      </c>
      <c r="AF494" s="75" t="str">
        <f t="shared" si="304"/>
        <v/>
      </c>
      <c r="AG494" s="71" t="str">
        <f t="shared" si="305"/>
        <v/>
      </c>
      <c r="AH494" s="71" t="str">
        <f t="shared" si="306"/>
        <v/>
      </c>
      <c r="AI494" s="71" t="str">
        <f t="shared" si="307"/>
        <v/>
      </c>
      <c r="AJ494" s="71" t="str">
        <f t="shared" si="308"/>
        <v/>
      </c>
      <c r="AK494" s="71" t="str">
        <f t="shared" si="309"/>
        <v/>
      </c>
      <c r="AL494" s="71" t="str">
        <f t="shared" si="310"/>
        <v/>
      </c>
      <c r="AM494" s="78" t="str">
        <f t="shared" si="311"/>
        <v/>
      </c>
      <c r="AN494" s="75" t="str">
        <f t="shared" si="312"/>
        <v/>
      </c>
      <c r="AO494" s="71" t="str">
        <f t="shared" si="313"/>
        <v/>
      </c>
      <c r="AP494" s="71" t="str">
        <f t="shared" si="314"/>
        <v/>
      </c>
      <c r="AQ494" s="71" t="str">
        <f t="shared" si="315"/>
        <v/>
      </c>
      <c r="AR494" s="71" t="str">
        <f t="shared" si="316"/>
        <v/>
      </c>
      <c r="AS494" s="71" t="str">
        <f t="shared" si="317"/>
        <v/>
      </c>
      <c r="AT494" s="71" t="str">
        <f t="shared" si="318"/>
        <v/>
      </c>
      <c r="AU494" s="76" t="str">
        <f t="shared" si="319"/>
        <v/>
      </c>
      <c r="BF494" s="141">
        <v>93042</v>
      </c>
      <c r="BG494" s="142" t="s">
        <v>4714</v>
      </c>
      <c r="BH494" s="141" t="s">
        <v>180</v>
      </c>
      <c r="BI494" s="141" t="s">
        <v>191</v>
      </c>
      <c r="BJ494" s="141" t="s">
        <v>4715</v>
      </c>
      <c r="BK494" s="141" t="s">
        <v>4716</v>
      </c>
      <c r="BL494" s="141" t="s">
        <v>4700</v>
      </c>
      <c r="BM494" s="141">
        <v>48.627040000000001</v>
      </c>
      <c r="BN494" s="141">
        <v>-71.676220000000001</v>
      </c>
      <c r="BO494" s="141">
        <v>1986</v>
      </c>
      <c r="BP494" s="143"/>
      <c r="BQ494" s="143" t="s">
        <v>17560</v>
      </c>
    </row>
    <row r="495" spans="1:69" ht="38.25" customHeight="1" x14ac:dyDescent="0.25">
      <c r="A495" s="1" t="str">
        <f t="shared" si="320"/>
        <v/>
      </c>
      <c r="B495" s="32" t="str">
        <f t="shared" si="321"/>
        <v/>
      </c>
      <c r="C495" s="25" t="str">
        <f t="shared" si="322"/>
        <v/>
      </c>
      <c r="D495" s="25" t="str">
        <f t="shared" si="323"/>
        <v/>
      </c>
      <c r="E495" s="25" t="str">
        <f t="shared" si="324"/>
        <v/>
      </c>
      <c r="F495" s="25" t="str">
        <f t="shared" si="325"/>
        <v/>
      </c>
      <c r="G495" s="108" t="str">
        <f t="shared" si="326"/>
        <v/>
      </c>
      <c r="H495" s="108" t="str">
        <f t="shared" si="327"/>
        <v/>
      </c>
      <c r="I495" s="112" t="str">
        <f t="shared" si="328"/>
        <v/>
      </c>
      <c r="J495" s="112"/>
      <c r="K495" s="112"/>
      <c r="L495" s="113"/>
      <c r="M495" s="113"/>
      <c r="N495" s="224" t="str">
        <f t="shared" si="329"/>
        <v/>
      </c>
      <c r="O495" s="225" t="str">
        <f t="shared" si="330"/>
        <v/>
      </c>
      <c r="Q495" s="6">
        <v>493</v>
      </c>
      <c r="R495" s="47" t="str">
        <f t="shared" si="293"/>
        <v>-493</v>
      </c>
      <c r="S495" s="6"/>
      <c r="T495" s="48" t="str">
        <f t="shared" si="294"/>
        <v/>
      </c>
      <c r="U495" s="49" t="str">
        <f t="shared" si="295"/>
        <v/>
      </c>
      <c r="W495" s="51"/>
      <c r="X495" s="75" t="str">
        <f t="shared" si="296"/>
        <v/>
      </c>
      <c r="Y495" s="71" t="str">
        <f t="shared" si="297"/>
        <v/>
      </c>
      <c r="Z495" s="71" t="str">
        <f t="shared" si="298"/>
        <v/>
      </c>
      <c r="AA495" s="71" t="str">
        <f t="shared" si="299"/>
        <v/>
      </c>
      <c r="AB495" s="71" t="str">
        <f t="shared" si="300"/>
        <v/>
      </c>
      <c r="AC495" s="71" t="str">
        <f t="shared" si="301"/>
        <v/>
      </c>
      <c r="AD495" s="71" t="str">
        <f t="shared" si="302"/>
        <v/>
      </c>
      <c r="AE495" s="78" t="str">
        <f t="shared" si="303"/>
        <v/>
      </c>
      <c r="AF495" s="75" t="str">
        <f t="shared" si="304"/>
        <v/>
      </c>
      <c r="AG495" s="71" t="str">
        <f t="shared" si="305"/>
        <v/>
      </c>
      <c r="AH495" s="71" t="str">
        <f t="shared" si="306"/>
        <v/>
      </c>
      <c r="AI495" s="71" t="str">
        <f t="shared" si="307"/>
        <v/>
      </c>
      <c r="AJ495" s="71" t="str">
        <f t="shared" si="308"/>
        <v/>
      </c>
      <c r="AK495" s="71" t="str">
        <f t="shared" si="309"/>
        <v/>
      </c>
      <c r="AL495" s="71" t="str">
        <f t="shared" si="310"/>
        <v/>
      </c>
      <c r="AM495" s="78" t="str">
        <f t="shared" si="311"/>
        <v/>
      </c>
      <c r="AN495" s="75" t="str">
        <f t="shared" si="312"/>
        <v/>
      </c>
      <c r="AO495" s="71" t="str">
        <f t="shared" si="313"/>
        <v/>
      </c>
      <c r="AP495" s="71" t="str">
        <f t="shared" si="314"/>
        <v/>
      </c>
      <c r="AQ495" s="71" t="str">
        <f t="shared" si="315"/>
        <v/>
      </c>
      <c r="AR495" s="71" t="str">
        <f t="shared" si="316"/>
        <v/>
      </c>
      <c r="AS495" s="71" t="str">
        <f t="shared" si="317"/>
        <v/>
      </c>
      <c r="AT495" s="71" t="str">
        <f t="shared" si="318"/>
        <v/>
      </c>
      <c r="AU495" s="76" t="str">
        <f t="shared" si="319"/>
        <v/>
      </c>
      <c r="BF495" s="141">
        <v>93042</v>
      </c>
      <c r="BG495" s="142" t="s">
        <v>4717</v>
      </c>
      <c r="BH495" s="141" t="s">
        <v>180</v>
      </c>
      <c r="BI495" s="141" t="s">
        <v>191</v>
      </c>
      <c r="BJ495" s="141" t="s">
        <v>4718</v>
      </c>
      <c r="BK495" s="141" t="s">
        <v>3176</v>
      </c>
      <c r="BL495" s="141" t="s">
        <v>4719</v>
      </c>
      <c r="BM495" s="141">
        <v>48.542610000000003</v>
      </c>
      <c r="BN495" s="141">
        <v>-71.629310000000004</v>
      </c>
      <c r="BO495" s="141">
        <v>2006</v>
      </c>
      <c r="BP495" s="143"/>
      <c r="BQ495" s="143" t="s">
        <v>17560</v>
      </c>
    </row>
    <row r="496" spans="1:69" ht="38.25" customHeight="1" x14ac:dyDescent="0.25">
      <c r="A496" s="1" t="str">
        <f t="shared" si="320"/>
        <v/>
      </c>
      <c r="B496" s="32" t="str">
        <f t="shared" si="321"/>
        <v/>
      </c>
      <c r="C496" s="25" t="str">
        <f t="shared" si="322"/>
        <v/>
      </c>
      <c r="D496" s="25" t="str">
        <f t="shared" si="323"/>
        <v/>
      </c>
      <c r="E496" s="25" t="str">
        <f t="shared" si="324"/>
        <v/>
      </c>
      <c r="F496" s="25" t="str">
        <f t="shared" si="325"/>
        <v/>
      </c>
      <c r="G496" s="108" t="str">
        <f t="shared" si="326"/>
        <v/>
      </c>
      <c r="H496" s="108" t="str">
        <f t="shared" si="327"/>
        <v/>
      </c>
      <c r="I496" s="112" t="str">
        <f t="shared" si="328"/>
        <v/>
      </c>
      <c r="J496" s="112"/>
      <c r="K496" s="112"/>
      <c r="L496" s="113"/>
      <c r="M496" s="113"/>
      <c r="N496" s="224" t="str">
        <f t="shared" si="329"/>
        <v/>
      </c>
      <c r="O496" s="225" t="str">
        <f t="shared" si="330"/>
        <v/>
      </c>
      <c r="Q496" s="6">
        <v>494</v>
      </c>
      <c r="R496" s="47" t="str">
        <f t="shared" si="293"/>
        <v>-494</v>
      </c>
      <c r="S496" s="6"/>
      <c r="T496" s="48" t="str">
        <f t="shared" si="294"/>
        <v/>
      </c>
      <c r="U496" s="49" t="str">
        <f t="shared" si="295"/>
        <v/>
      </c>
      <c r="W496" s="51"/>
      <c r="X496" s="75" t="str">
        <f t="shared" si="296"/>
        <v/>
      </c>
      <c r="Y496" s="71" t="str">
        <f t="shared" si="297"/>
        <v/>
      </c>
      <c r="Z496" s="71" t="str">
        <f t="shared" si="298"/>
        <v/>
      </c>
      <c r="AA496" s="71" t="str">
        <f t="shared" si="299"/>
        <v/>
      </c>
      <c r="AB496" s="71" t="str">
        <f t="shared" si="300"/>
        <v/>
      </c>
      <c r="AC496" s="71" t="str">
        <f t="shared" si="301"/>
        <v/>
      </c>
      <c r="AD496" s="71" t="str">
        <f t="shared" si="302"/>
        <v/>
      </c>
      <c r="AE496" s="78" t="str">
        <f t="shared" si="303"/>
        <v/>
      </c>
      <c r="AF496" s="75" t="str">
        <f t="shared" si="304"/>
        <v/>
      </c>
      <c r="AG496" s="71" t="str">
        <f t="shared" si="305"/>
        <v/>
      </c>
      <c r="AH496" s="71" t="str">
        <f t="shared" si="306"/>
        <v/>
      </c>
      <c r="AI496" s="71" t="str">
        <f t="shared" si="307"/>
        <v/>
      </c>
      <c r="AJ496" s="71" t="str">
        <f t="shared" si="308"/>
        <v/>
      </c>
      <c r="AK496" s="71" t="str">
        <f t="shared" si="309"/>
        <v/>
      </c>
      <c r="AL496" s="71" t="str">
        <f t="shared" si="310"/>
        <v/>
      </c>
      <c r="AM496" s="78" t="str">
        <f t="shared" si="311"/>
        <v/>
      </c>
      <c r="AN496" s="75" t="str">
        <f t="shared" si="312"/>
        <v/>
      </c>
      <c r="AO496" s="71" t="str">
        <f t="shared" si="313"/>
        <v/>
      </c>
      <c r="AP496" s="71" t="str">
        <f t="shared" si="314"/>
        <v/>
      </c>
      <c r="AQ496" s="71" t="str">
        <f t="shared" si="315"/>
        <v/>
      </c>
      <c r="AR496" s="71" t="str">
        <f t="shared" si="316"/>
        <v/>
      </c>
      <c r="AS496" s="71" t="str">
        <f t="shared" si="317"/>
        <v/>
      </c>
      <c r="AT496" s="71" t="str">
        <f t="shared" si="318"/>
        <v/>
      </c>
      <c r="AU496" s="76" t="str">
        <f t="shared" si="319"/>
        <v/>
      </c>
      <c r="BF496" s="141">
        <v>93042</v>
      </c>
      <c r="BG496" s="142" t="s">
        <v>4720</v>
      </c>
      <c r="BH496" s="141" t="s">
        <v>180</v>
      </c>
      <c r="BI496" s="141" t="s">
        <v>191</v>
      </c>
      <c r="BJ496" s="141" t="s">
        <v>4721</v>
      </c>
      <c r="BK496" s="141" t="s">
        <v>2050</v>
      </c>
      <c r="BL496" s="141" t="s">
        <v>4722</v>
      </c>
      <c r="BM496" s="141">
        <v>48.585979999999999</v>
      </c>
      <c r="BN496" s="141">
        <v>-71.668670000000006</v>
      </c>
      <c r="BO496" s="141">
        <v>2003</v>
      </c>
      <c r="BP496" s="143"/>
      <c r="BQ496" s="143" t="s">
        <v>17560</v>
      </c>
    </row>
    <row r="497" spans="1:69" ht="38.25" customHeight="1" x14ac:dyDescent="0.25">
      <c r="A497" s="1" t="str">
        <f t="shared" si="320"/>
        <v/>
      </c>
      <c r="B497" s="32" t="str">
        <f t="shared" si="321"/>
        <v/>
      </c>
      <c r="C497" s="25" t="str">
        <f t="shared" si="322"/>
        <v/>
      </c>
      <c r="D497" s="25" t="str">
        <f t="shared" si="323"/>
        <v/>
      </c>
      <c r="E497" s="25" t="str">
        <f t="shared" si="324"/>
        <v/>
      </c>
      <c r="F497" s="25" t="str">
        <f t="shared" si="325"/>
        <v/>
      </c>
      <c r="G497" s="108" t="str">
        <f t="shared" si="326"/>
        <v/>
      </c>
      <c r="H497" s="108" t="str">
        <f t="shared" si="327"/>
        <v/>
      </c>
      <c r="I497" s="112" t="str">
        <f t="shared" si="328"/>
        <v/>
      </c>
      <c r="J497" s="112"/>
      <c r="K497" s="112"/>
      <c r="L497" s="113"/>
      <c r="M497" s="113"/>
      <c r="N497" s="224" t="str">
        <f t="shared" si="329"/>
        <v/>
      </c>
      <c r="O497" s="225" t="str">
        <f t="shared" si="330"/>
        <v/>
      </c>
      <c r="Q497" s="6">
        <v>495</v>
      </c>
      <c r="R497" s="47" t="str">
        <f t="shared" si="293"/>
        <v>-495</v>
      </c>
      <c r="S497" s="6"/>
      <c r="T497" s="48" t="str">
        <f t="shared" si="294"/>
        <v/>
      </c>
      <c r="U497" s="49" t="str">
        <f t="shared" si="295"/>
        <v/>
      </c>
      <c r="W497" s="51"/>
      <c r="X497" s="75" t="str">
        <f t="shared" si="296"/>
        <v/>
      </c>
      <c r="Y497" s="71" t="str">
        <f t="shared" si="297"/>
        <v/>
      </c>
      <c r="Z497" s="71" t="str">
        <f t="shared" si="298"/>
        <v/>
      </c>
      <c r="AA497" s="71" t="str">
        <f t="shared" si="299"/>
        <v/>
      </c>
      <c r="AB497" s="71" t="str">
        <f t="shared" si="300"/>
        <v/>
      </c>
      <c r="AC497" s="71" t="str">
        <f t="shared" si="301"/>
        <v/>
      </c>
      <c r="AD497" s="71" t="str">
        <f t="shared" si="302"/>
        <v/>
      </c>
      <c r="AE497" s="78" t="str">
        <f t="shared" si="303"/>
        <v/>
      </c>
      <c r="AF497" s="75" t="str">
        <f t="shared" si="304"/>
        <v/>
      </c>
      <c r="AG497" s="71" t="str">
        <f t="shared" si="305"/>
        <v/>
      </c>
      <c r="AH497" s="71" t="str">
        <f t="shared" si="306"/>
        <v/>
      </c>
      <c r="AI497" s="71" t="str">
        <f t="shared" si="307"/>
        <v/>
      </c>
      <c r="AJ497" s="71" t="str">
        <f t="shared" si="308"/>
        <v/>
      </c>
      <c r="AK497" s="71" t="str">
        <f t="shared" si="309"/>
        <v/>
      </c>
      <c r="AL497" s="71" t="str">
        <f t="shared" si="310"/>
        <v/>
      </c>
      <c r="AM497" s="78" t="str">
        <f t="shared" si="311"/>
        <v/>
      </c>
      <c r="AN497" s="75" t="str">
        <f t="shared" si="312"/>
        <v/>
      </c>
      <c r="AO497" s="71" t="str">
        <f t="shared" si="313"/>
        <v/>
      </c>
      <c r="AP497" s="71" t="str">
        <f t="shared" si="314"/>
        <v/>
      </c>
      <c r="AQ497" s="71" t="str">
        <f t="shared" si="315"/>
        <v/>
      </c>
      <c r="AR497" s="71" t="str">
        <f t="shared" si="316"/>
        <v/>
      </c>
      <c r="AS497" s="71" t="str">
        <f t="shared" si="317"/>
        <v/>
      </c>
      <c r="AT497" s="71" t="str">
        <f t="shared" si="318"/>
        <v/>
      </c>
      <c r="AU497" s="76" t="str">
        <f t="shared" si="319"/>
        <v/>
      </c>
      <c r="BF497" s="141">
        <v>93030</v>
      </c>
      <c r="BG497" s="142" t="s">
        <v>4841</v>
      </c>
      <c r="BH497" s="141" t="s">
        <v>180</v>
      </c>
      <c r="BI497" s="141" t="s">
        <v>178</v>
      </c>
      <c r="BJ497" s="141"/>
      <c r="BK497" s="141" t="s">
        <v>4842</v>
      </c>
      <c r="BL497" s="141" t="s">
        <v>4843</v>
      </c>
      <c r="BM497" s="141">
        <v>48.472050000000003</v>
      </c>
      <c r="BN497" s="141">
        <v>-71.640299999999996</v>
      </c>
      <c r="BO497" s="141">
        <v>1998</v>
      </c>
      <c r="BP497" s="143" t="s">
        <v>484</v>
      </c>
      <c r="BQ497" s="143" t="s">
        <v>17560</v>
      </c>
    </row>
    <row r="498" spans="1:69" ht="38.25" customHeight="1" x14ac:dyDescent="0.25">
      <c r="A498" s="1" t="str">
        <f t="shared" si="320"/>
        <v/>
      </c>
      <c r="B498" s="32" t="str">
        <f t="shared" si="321"/>
        <v/>
      </c>
      <c r="C498" s="25" t="str">
        <f t="shared" si="322"/>
        <v/>
      </c>
      <c r="D498" s="25" t="str">
        <f t="shared" si="323"/>
        <v/>
      </c>
      <c r="E498" s="25" t="str">
        <f t="shared" si="324"/>
        <v/>
      </c>
      <c r="F498" s="25" t="str">
        <f t="shared" si="325"/>
        <v/>
      </c>
      <c r="G498" s="108" t="str">
        <f t="shared" si="326"/>
        <v/>
      </c>
      <c r="H498" s="108" t="str">
        <f t="shared" si="327"/>
        <v/>
      </c>
      <c r="I498" s="112" t="str">
        <f t="shared" si="328"/>
        <v/>
      </c>
      <c r="J498" s="112"/>
      <c r="K498" s="112"/>
      <c r="L498" s="113"/>
      <c r="M498" s="113"/>
      <c r="N498" s="224" t="str">
        <f t="shared" si="329"/>
        <v/>
      </c>
      <c r="O498" s="225" t="str">
        <f t="shared" si="330"/>
        <v/>
      </c>
      <c r="Q498" s="6">
        <v>496</v>
      </c>
      <c r="R498" s="47" t="str">
        <f t="shared" si="293"/>
        <v>-496</v>
      </c>
      <c r="S498" s="6"/>
      <c r="T498" s="48" t="str">
        <f t="shared" si="294"/>
        <v/>
      </c>
      <c r="U498" s="49" t="str">
        <f t="shared" si="295"/>
        <v/>
      </c>
      <c r="W498" s="51"/>
      <c r="X498" s="75" t="str">
        <f t="shared" si="296"/>
        <v/>
      </c>
      <c r="Y498" s="71" t="str">
        <f t="shared" si="297"/>
        <v/>
      </c>
      <c r="Z498" s="71" t="str">
        <f t="shared" si="298"/>
        <v/>
      </c>
      <c r="AA498" s="71" t="str">
        <f t="shared" si="299"/>
        <v/>
      </c>
      <c r="AB498" s="71" t="str">
        <f t="shared" si="300"/>
        <v/>
      </c>
      <c r="AC498" s="71" t="str">
        <f t="shared" si="301"/>
        <v/>
      </c>
      <c r="AD498" s="71" t="str">
        <f t="shared" si="302"/>
        <v/>
      </c>
      <c r="AE498" s="78" t="str">
        <f t="shared" si="303"/>
        <v/>
      </c>
      <c r="AF498" s="75" t="str">
        <f t="shared" si="304"/>
        <v/>
      </c>
      <c r="AG498" s="71" t="str">
        <f t="shared" si="305"/>
        <v/>
      </c>
      <c r="AH498" s="71" t="str">
        <f t="shared" si="306"/>
        <v/>
      </c>
      <c r="AI498" s="71" t="str">
        <f t="shared" si="307"/>
        <v/>
      </c>
      <c r="AJ498" s="71" t="str">
        <f t="shared" si="308"/>
        <v/>
      </c>
      <c r="AK498" s="71" t="str">
        <f t="shared" si="309"/>
        <v/>
      </c>
      <c r="AL498" s="71" t="str">
        <f t="shared" si="310"/>
        <v/>
      </c>
      <c r="AM498" s="78" t="str">
        <f t="shared" si="311"/>
        <v/>
      </c>
      <c r="AN498" s="75" t="str">
        <f t="shared" si="312"/>
        <v/>
      </c>
      <c r="AO498" s="71" t="str">
        <f t="shared" si="313"/>
        <v/>
      </c>
      <c r="AP498" s="71" t="str">
        <f t="shared" si="314"/>
        <v/>
      </c>
      <c r="AQ498" s="71" t="str">
        <f t="shared" si="315"/>
        <v/>
      </c>
      <c r="AR498" s="71" t="str">
        <f t="shared" si="316"/>
        <v/>
      </c>
      <c r="AS498" s="71" t="str">
        <f t="shared" si="317"/>
        <v/>
      </c>
      <c r="AT498" s="71" t="str">
        <f t="shared" si="318"/>
        <v/>
      </c>
      <c r="AU498" s="76" t="str">
        <f t="shared" si="319"/>
        <v/>
      </c>
      <c r="BF498" s="141">
        <v>93030</v>
      </c>
      <c r="BG498" s="142" t="s">
        <v>4844</v>
      </c>
      <c r="BH498" s="141" t="s">
        <v>180</v>
      </c>
      <c r="BI498" s="141" t="s">
        <v>191</v>
      </c>
      <c r="BJ498" s="141" t="s">
        <v>4845</v>
      </c>
      <c r="BK498" s="141"/>
      <c r="BL498" s="141" t="s">
        <v>4846</v>
      </c>
      <c r="BM498" s="141">
        <v>48.470649999999999</v>
      </c>
      <c r="BN498" s="141">
        <v>-71.645650000000003</v>
      </c>
      <c r="BO498" s="141">
        <v>2006</v>
      </c>
      <c r="BP498" s="143"/>
      <c r="BQ498" s="143" t="s">
        <v>17560</v>
      </c>
    </row>
    <row r="499" spans="1:69" ht="38.25" customHeight="1" x14ac:dyDescent="0.25">
      <c r="A499" s="1" t="str">
        <f t="shared" si="320"/>
        <v/>
      </c>
      <c r="B499" s="32" t="str">
        <f t="shared" si="321"/>
        <v/>
      </c>
      <c r="C499" s="25" t="str">
        <f t="shared" si="322"/>
        <v/>
      </c>
      <c r="D499" s="25" t="str">
        <f t="shared" si="323"/>
        <v/>
      </c>
      <c r="E499" s="25" t="str">
        <f t="shared" si="324"/>
        <v/>
      </c>
      <c r="F499" s="25" t="str">
        <f t="shared" si="325"/>
        <v/>
      </c>
      <c r="G499" s="108" t="str">
        <f t="shared" si="326"/>
        <v/>
      </c>
      <c r="H499" s="108" t="str">
        <f t="shared" si="327"/>
        <v/>
      </c>
      <c r="I499" s="112" t="str">
        <f t="shared" si="328"/>
        <v/>
      </c>
      <c r="J499" s="112"/>
      <c r="K499" s="112"/>
      <c r="L499" s="113"/>
      <c r="M499" s="113"/>
      <c r="N499" s="224" t="str">
        <f t="shared" si="329"/>
        <v/>
      </c>
      <c r="O499" s="225" t="str">
        <f t="shared" si="330"/>
        <v/>
      </c>
      <c r="Q499" s="6">
        <v>497</v>
      </c>
      <c r="R499" s="47" t="str">
        <f t="shared" si="293"/>
        <v>-497</v>
      </c>
      <c r="S499" s="6"/>
      <c r="T499" s="48" t="str">
        <f t="shared" si="294"/>
        <v/>
      </c>
      <c r="U499" s="49" t="str">
        <f t="shared" si="295"/>
        <v/>
      </c>
      <c r="W499" s="51"/>
      <c r="X499" s="75" t="str">
        <f t="shared" si="296"/>
        <v/>
      </c>
      <c r="Y499" s="71" t="str">
        <f t="shared" si="297"/>
        <v/>
      </c>
      <c r="Z499" s="71" t="str">
        <f t="shared" si="298"/>
        <v/>
      </c>
      <c r="AA499" s="71" t="str">
        <f t="shared" si="299"/>
        <v/>
      </c>
      <c r="AB499" s="71" t="str">
        <f t="shared" si="300"/>
        <v/>
      </c>
      <c r="AC499" s="71" t="str">
        <f t="shared" si="301"/>
        <v/>
      </c>
      <c r="AD499" s="71" t="str">
        <f t="shared" si="302"/>
        <v/>
      </c>
      <c r="AE499" s="78" t="str">
        <f t="shared" si="303"/>
        <v/>
      </c>
      <c r="AF499" s="75" t="str">
        <f t="shared" si="304"/>
        <v/>
      </c>
      <c r="AG499" s="71" t="str">
        <f t="shared" si="305"/>
        <v/>
      </c>
      <c r="AH499" s="71" t="str">
        <f t="shared" si="306"/>
        <v/>
      </c>
      <c r="AI499" s="71" t="str">
        <f t="shared" si="307"/>
        <v/>
      </c>
      <c r="AJ499" s="71" t="str">
        <f t="shared" si="308"/>
        <v/>
      </c>
      <c r="AK499" s="71" t="str">
        <f t="shared" si="309"/>
        <v/>
      </c>
      <c r="AL499" s="71" t="str">
        <f t="shared" si="310"/>
        <v/>
      </c>
      <c r="AM499" s="78" t="str">
        <f t="shared" si="311"/>
        <v/>
      </c>
      <c r="AN499" s="75" t="str">
        <f t="shared" si="312"/>
        <v/>
      </c>
      <c r="AO499" s="71" t="str">
        <f t="shared" si="313"/>
        <v/>
      </c>
      <c r="AP499" s="71" t="str">
        <f t="shared" si="314"/>
        <v/>
      </c>
      <c r="AQ499" s="71" t="str">
        <f t="shared" si="315"/>
        <v/>
      </c>
      <c r="AR499" s="71" t="str">
        <f t="shared" si="316"/>
        <v/>
      </c>
      <c r="AS499" s="71" t="str">
        <f t="shared" si="317"/>
        <v/>
      </c>
      <c r="AT499" s="71" t="str">
        <f t="shared" si="318"/>
        <v/>
      </c>
      <c r="AU499" s="76" t="str">
        <f t="shared" si="319"/>
        <v/>
      </c>
      <c r="BF499" s="141">
        <v>93030</v>
      </c>
      <c r="BG499" s="142" t="s">
        <v>4772</v>
      </c>
      <c r="BH499" s="141" t="s">
        <v>180</v>
      </c>
      <c r="BI499" s="141" t="s">
        <v>191</v>
      </c>
      <c r="BJ499" s="141" t="s">
        <v>4773</v>
      </c>
      <c r="BK499" s="141"/>
      <c r="BL499" s="141" t="s">
        <v>4774</v>
      </c>
      <c r="BM499" s="141">
        <v>48.474240000000002</v>
      </c>
      <c r="BN499" s="141">
        <v>-71.647760000000005</v>
      </c>
      <c r="BO499" s="141">
        <v>2007</v>
      </c>
      <c r="BP499" s="143"/>
      <c r="BQ499" s="143" t="s">
        <v>17560</v>
      </c>
    </row>
    <row r="500" spans="1:69" ht="38.25" customHeight="1" x14ac:dyDescent="0.25">
      <c r="A500" s="1" t="str">
        <f t="shared" si="320"/>
        <v/>
      </c>
      <c r="B500" s="32" t="str">
        <f t="shared" si="321"/>
        <v/>
      </c>
      <c r="C500" s="25" t="str">
        <f t="shared" si="322"/>
        <v/>
      </c>
      <c r="D500" s="25" t="str">
        <f t="shared" si="323"/>
        <v/>
      </c>
      <c r="E500" s="25" t="str">
        <f t="shared" si="324"/>
        <v/>
      </c>
      <c r="F500" s="25" t="str">
        <f t="shared" si="325"/>
        <v/>
      </c>
      <c r="G500" s="108" t="str">
        <f t="shared" si="326"/>
        <v/>
      </c>
      <c r="H500" s="108" t="str">
        <f t="shared" si="327"/>
        <v/>
      </c>
      <c r="I500" s="112" t="str">
        <f t="shared" si="328"/>
        <v/>
      </c>
      <c r="J500" s="112"/>
      <c r="K500" s="112"/>
      <c r="L500" s="113"/>
      <c r="M500" s="113"/>
      <c r="N500" s="224" t="str">
        <f t="shared" si="329"/>
        <v/>
      </c>
      <c r="O500" s="225" t="str">
        <f t="shared" si="330"/>
        <v/>
      </c>
      <c r="Q500" s="6">
        <v>498</v>
      </c>
      <c r="R500" s="47" t="str">
        <f t="shared" si="293"/>
        <v>-498</v>
      </c>
      <c r="S500" s="6"/>
      <c r="T500" s="48" t="str">
        <f t="shared" si="294"/>
        <v/>
      </c>
      <c r="U500" s="49" t="str">
        <f t="shared" si="295"/>
        <v/>
      </c>
      <c r="W500" s="51"/>
      <c r="X500" s="75" t="str">
        <f t="shared" si="296"/>
        <v/>
      </c>
      <c r="Y500" s="71" t="str">
        <f t="shared" si="297"/>
        <v/>
      </c>
      <c r="Z500" s="71" t="str">
        <f t="shared" si="298"/>
        <v/>
      </c>
      <c r="AA500" s="71" t="str">
        <f t="shared" si="299"/>
        <v/>
      </c>
      <c r="AB500" s="71" t="str">
        <f t="shared" si="300"/>
        <v/>
      </c>
      <c r="AC500" s="71" t="str">
        <f t="shared" si="301"/>
        <v/>
      </c>
      <c r="AD500" s="71" t="str">
        <f t="shared" si="302"/>
        <v/>
      </c>
      <c r="AE500" s="78" t="str">
        <f t="shared" si="303"/>
        <v/>
      </c>
      <c r="AF500" s="75" t="str">
        <f t="shared" si="304"/>
        <v/>
      </c>
      <c r="AG500" s="71" t="str">
        <f t="shared" si="305"/>
        <v/>
      </c>
      <c r="AH500" s="71" t="str">
        <f t="shared" si="306"/>
        <v/>
      </c>
      <c r="AI500" s="71" t="str">
        <f t="shared" si="307"/>
        <v/>
      </c>
      <c r="AJ500" s="71" t="str">
        <f t="shared" si="308"/>
        <v/>
      </c>
      <c r="AK500" s="71" t="str">
        <f t="shared" si="309"/>
        <v/>
      </c>
      <c r="AL500" s="71" t="str">
        <f t="shared" si="310"/>
        <v/>
      </c>
      <c r="AM500" s="78" t="str">
        <f t="shared" si="311"/>
        <v/>
      </c>
      <c r="AN500" s="75" t="str">
        <f t="shared" si="312"/>
        <v/>
      </c>
      <c r="AO500" s="71" t="str">
        <f t="shared" si="313"/>
        <v/>
      </c>
      <c r="AP500" s="71" t="str">
        <f t="shared" si="314"/>
        <v/>
      </c>
      <c r="AQ500" s="71" t="str">
        <f t="shared" si="315"/>
        <v/>
      </c>
      <c r="AR500" s="71" t="str">
        <f t="shared" si="316"/>
        <v/>
      </c>
      <c r="AS500" s="71" t="str">
        <f t="shared" si="317"/>
        <v/>
      </c>
      <c r="AT500" s="71" t="str">
        <f t="shared" si="318"/>
        <v/>
      </c>
      <c r="AU500" s="76" t="str">
        <f t="shared" si="319"/>
        <v/>
      </c>
      <c r="BF500" s="141">
        <v>93030</v>
      </c>
      <c r="BG500" s="142" t="s">
        <v>4775</v>
      </c>
      <c r="BH500" s="141" t="s">
        <v>478</v>
      </c>
      <c r="BI500" s="141" t="s">
        <v>176</v>
      </c>
      <c r="BJ500" s="141" t="s">
        <v>1727</v>
      </c>
      <c r="BK500" s="141" t="s">
        <v>4776</v>
      </c>
      <c r="BL500" s="141" t="s">
        <v>4777</v>
      </c>
      <c r="BM500" s="141">
        <v>45.493670000000002</v>
      </c>
      <c r="BN500" s="141">
        <v>-74.022229999999993</v>
      </c>
      <c r="BO500" s="141">
        <v>2012</v>
      </c>
      <c r="BP500" s="143"/>
      <c r="BQ500" s="143" t="s">
        <v>17560</v>
      </c>
    </row>
    <row r="501" spans="1:69" ht="38.25" customHeight="1" x14ac:dyDescent="0.25">
      <c r="A501" s="1" t="str">
        <f t="shared" si="320"/>
        <v/>
      </c>
      <c r="B501" s="32" t="str">
        <f t="shared" si="321"/>
        <v/>
      </c>
      <c r="C501" s="25" t="str">
        <f t="shared" si="322"/>
        <v/>
      </c>
      <c r="D501" s="25" t="str">
        <f t="shared" si="323"/>
        <v/>
      </c>
      <c r="E501" s="25" t="str">
        <f t="shared" si="324"/>
        <v/>
      </c>
      <c r="F501" s="25" t="str">
        <f t="shared" si="325"/>
        <v/>
      </c>
      <c r="G501" s="108" t="str">
        <f t="shared" si="326"/>
        <v/>
      </c>
      <c r="H501" s="108" t="str">
        <f t="shared" si="327"/>
        <v/>
      </c>
      <c r="I501" s="112" t="str">
        <f t="shared" si="328"/>
        <v/>
      </c>
      <c r="J501" s="112"/>
      <c r="K501" s="112"/>
      <c r="L501" s="113"/>
      <c r="M501" s="113"/>
      <c r="N501" s="224" t="str">
        <f t="shared" si="329"/>
        <v/>
      </c>
      <c r="O501" s="225" t="str">
        <f t="shared" si="330"/>
        <v/>
      </c>
      <c r="Q501" s="6">
        <v>499</v>
      </c>
      <c r="R501" s="47" t="str">
        <f t="shared" si="293"/>
        <v>-499</v>
      </c>
      <c r="S501" s="6"/>
      <c r="T501" s="48" t="str">
        <f t="shared" si="294"/>
        <v/>
      </c>
      <c r="U501" s="49" t="str">
        <f t="shared" si="295"/>
        <v/>
      </c>
      <c r="W501" s="51"/>
      <c r="X501" s="75" t="str">
        <f t="shared" si="296"/>
        <v/>
      </c>
      <c r="Y501" s="71" t="str">
        <f t="shared" si="297"/>
        <v/>
      </c>
      <c r="Z501" s="71" t="str">
        <f t="shared" si="298"/>
        <v/>
      </c>
      <c r="AA501" s="71" t="str">
        <f t="shared" si="299"/>
        <v/>
      </c>
      <c r="AB501" s="71" t="str">
        <f t="shared" si="300"/>
        <v/>
      </c>
      <c r="AC501" s="71" t="str">
        <f t="shared" si="301"/>
        <v/>
      </c>
      <c r="AD501" s="71" t="str">
        <f t="shared" si="302"/>
        <v/>
      </c>
      <c r="AE501" s="78" t="str">
        <f t="shared" si="303"/>
        <v/>
      </c>
      <c r="AF501" s="75" t="str">
        <f t="shared" si="304"/>
        <v/>
      </c>
      <c r="AG501" s="71" t="str">
        <f t="shared" si="305"/>
        <v/>
      </c>
      <c r="AH501" s="71" t="str">
        <f t="shared" si="306"/>
        <v/>
      </c>
      <c r="AI501" s="71" t="str">
        <f t="shared" si="307"/>
        <v/>
      </c>
      <c r="AJ501" s="71" t="str">
        <f t="shared" si="308"/>
        <v/>
      </c>
      <c r="AK501" s="71" t="str">
        <f t="shared" si="309"/>
        <v/>
      </c>
      <c r="AL501" s="71" t="str">
        <f t="shared" si="310"/>
        <v/>
      </c>
      <c r="AM501" s="78" t="str">
        <f t="shared" si="311"/>
        <v/>
      </c>
      <c r="AN501" s="75" t="str">
        <f t="shared" si="312"/>
        <v/>
      </c>
      <c r="AO501" s="71" t="str">
        <f t="shared" si="313"/>
        <v/>
      </c>
      <c r="AP501" s="71" t="str">
        <f t="shared" si="314"/>
        <v/>
      </c>
      <c r="AQ501" s="71" t="str">
        <f t="shared" si="315"/>
        <v/>
      </c>
      <c r="AR501" s="71" t="str">
        <f t="shared" si="316"/>
        <v/>
      </c>
      <c r="AS501" s="71" t="str">
        <f t="shared" si="317"/>
        <v/>
      </c>
      <c r="AT501" s="71" t="str">
        <f t="shared" si="318"/>
        <v/>
      </c>
      <c r="AU501" s="76" t="str">
        <f t="shared" si="319"/>
        <v/>
      </c>
      <c r="BF501" s="141">
        <v>93065</v>
      </c>
      <c r="BG501" s="142" t="s">
        <v>2897</v>
      </c>
      <c r="BH501" s="141" t="s">
        <v>180</v>
      </c>
      <c r="BI501" s="141" t="s">
        <v>178</v>
      </c>
      <c r="BJ501" s="141"/>
      <c r="BK501" s="141" t="s">
        <v>2898</v>
      </c>
      <c r="BL501" s="141" t="s">
        <v>1471</v>
      </c>
      <c r="BM501" s="141">
        <v>48.68394</v>
      </c>
      <c r="BN501" s="141">
        <v>-71.662390000000002</v>
      </c>
      <c r="BO501" s="141">
        <v>2002</v>
      </c>
      <c r="BP501" s="143" t="s">
        <v>484</v>
      </c>
      <c r="BQ501" s="143" t="s">
        <v>17560</v>
      </c>
    </row>
    <row r="502" spans="1:69" ht="38.25" customHeight="1" x14ac:dyDescent="0.25">
      <c r="A502" s="1" t="str">
        <f t="shared" si="320"/>
        <v/>
      </c>
      <c r="B502" s="32" t="str">
        <f t="shared" si="321"/>
        <v/>
      </c>
      <c r="C502" s="25" t="str">
        <f t="shared" si="322"/>
        <v/>
      </c>
      <c r="D502" s="25" t="str">
        <f t="shared" si="323"/>
        <v/>
      </c>
      <c r="E502" s="25" t="str">
        <f t="shared" si="324"/>
        <v/>
      </c>
      <c r="F502" s="25" t="str">
        <f t="shared" si="325"/>
        <v/>
      </c>
      <c r="G502" s="108" t="str">
        <f t="shared" si="326"/>
        <v/>
      </c>
      <c r="H502" s="108" t="str">
        <f t="shared" si="327"/>
        <v/>
      </c>
      <c r="I502" s="112" t="str">
        <f t="shared" si="328"/>
        <v/>
      </c>
      <c r="J502" s="112"/>
      <c r="K502" s="112"/>
      <c r="L502" s="113"/>
      <c r="M502" s="113"/>
      <c r="N502" s="224" t="str">
        <f t="shared" si="329"/>
        <v/>
      </c>
      <c r="O502" s="225" t="str">
        <f t="shared" si="330"/>
        <v/>
      </c>
      <c r="Q502" s="6">
        <v>500</v>
      </c>
      <c r="R502" s="47" t="str">
        <f t="shared" si="293"/>
        <v>-500</v>
      </c>
      <c r="S502" s="6"/>
      <c r="T502" s="48" t="str">
        <f t="shared" si="294"/>
        <v/>
      </c>
      <c r="U502" s="49" t="str">
        <f t="shared" si="295"/>
        <v/>
      </c>
      <c r="W502" s="51"/>
      <c r="X502" s="75" t="str">
        <f t="shared" si="296"/>
        <v/>
      </c>
      <c r="Y502" s="71" t="str">
        <f t="shared" si="297"/>
        <v/>
      </c>
      <c r="Z502" s="71" t="str">
        <f t="shared" si="298"/>
        <v/>
      </c>
      <c r="AA502" s="71" t="str">
        <f t="shared" si="299"/>
        <v/>
      </c>
      <c r="AB502" s="71" t="str">
        <f t="shared" si="300"/>
        <v/>
      </c>
      <c r="AC502" s="71" t="str">
        <f t="shared" si="301"/>
        <v/>
      </c>
      <c r="AD502" s="71" t="str">
        <f t="shared" si="302"/>
        <v/>
      </c>
      <c r="AE502" s="78" t="str">
        <f t="shared" si="303"/>
        <v/>
      </c>
      <c r="AF502" s="75" t="str">
        <f t="shared" si="304"/>
        <v/>
      </c>
      <c r="AG502" s="71" t="str">
        <f t="shared" si="305"/>
        <v/>
      </c>
      <c r="AH502" s="71" t="str">
        <f t="shared" si="306"/>
        <v/>
      </c>
      <c r="AI502" s="71" t="str">
        <f t="shared" si="307"/>
        <v/>
      </c>
      <c r="AJ502" s="71" t="str">
        <f t="shared" si="308"/>
        <v/>
      </c>
      <c r="AK502" s="71" t="str">
        <f t="shared" si="309"/>
        <v/>
      </c>
      <c r="AL502" s="71" t="str">
        <f t="shared" si="310"/>
        <v/>
      </c>
      <c r="AM502" s="78" t="str">
        <f t="shared" si="311"/>
        <v/>
      </c>
      <c r="AN502" s="75" t="str">
        <f t="shared" si="312"/>
        <v/>
      </c>
      <c r="AO502" s="71" t="str">
        <f t="shared" si="313"/>
        <v/>
      </c>
      <c r="AP502" s="71" t="str">
        <f t="shared" si="314"/>
        <v/>
      </c>
      <c r="AQ502" s="71" t="str">
        <f t="shared" si="315"/>
        <v/>
      </c>
      <c r="AR502" s="71" t="str">
        <f t="shared" si="316"/>
        <v/>
      </c>
      <c r="AS502" s="71" t="str">
        <f t="shared" si="317"/>
        <v/>
      </c>
      <c r="AT502" s="71" t="str">
        <f t="shared" si="318"/>
        <v/>
      </c>
      <c r="AU502" s="76" t="str">
        <f t="shared" si="319"/>
        <v/>
      </c>
      <c r="BF502" s="141">
        <v>93075</v>
      </c>
      <c r="BG502" s="142" t="s">
        <v>4854</v>
      </c>
      <c r="BH502" s="141" t="s">
        <v>478</v>
      </c>
      <c r="BI502" s="141" t="s">
        <v>186</v>
      </c>
      <c r="BJ502" s="141" t="s">
        <v>4857</v>
      </c>
      <c r="BK502" s="141"/>
      <c r="BL502" s="141" t="s">
        <v>2397</v>
      </c>
      <c r="BM502" s="141">
        <v>48.739359999999998</v>
      </c>
      <c r="BN502" s="141">
        <v>-71.83023</v>
      </c>
      <c r="BO502" s="141">
        <v>1985</v>
      </c>
      <c r="BP502" s="143" t="s">
        <v>480</v>
      </c>
      <c r="BQ502" s="143" t="s">
        <v>17560</v>
      </c>
    </row>
    <row r="503" spans="1:69" ht="38.25" customHeight="1" x14ac:dyDescent="0.25">
      <c r="A503" s="1" t="str">
        <f t="shared" si="320"/>
        <v/>
      </c>
      <c r="B503" s="32" t="str">
        <f t="shared" si="321"/>
        <v/>
      </c>
      <c r="C503" s="25" t="str">
        <f t="shared" si="322"/>
        <v/>
      </c>
      <c r="D503" s="25" t="str">
        <f t="shared" si="323"/>
        <v/>
      </c>
      <c r="E503" s="25" t="str">
        <f t="shared" si="324"/>
        <v/>
      </c>
      <c r="F503" s="25" t="str">
        <f t="shared" si="325"/>
        <v/>
      </c>
      <c r="G503" s="108" t="str">
        <f t="shared" si="326"/>
        <v/>
      </c>
      <c r="H503" s="108" t="str">
        <f t="shared" si="327"/>
        <v/>
      </c>
      <c r="I503" s="112" t="str">
        <f t="shared" si="328"/>
        <v/>
      </c>
      <c r="J503" s="112"/>
      <c r="K503" s="112"/>
      <c r="L503" s="113"/>
      <c r="M503" s="113"/>
      <c r="N503" s="224" t="str">
        <f t="shared" si="329"/>
        <v/>
      </c>
      <c r="O503" s="225" t="str">
        <f t="shared" si="330"/>
        <v/>
      </c>
      <c r="Q503" s="6">
        <v>501</v>
      </c>
      <c r="R503" s="47" t="str">
        <f t="shared" si="293"/>
        <v>-501</v>
      </c>
      <c r="S503" s="6"/>
      <c r="T503" s="48" t="str">
        <f t="shared" si="294"/>
        <v/>
      </c>
      <c r="U503" s="49" t="str">
        <f t="shared" si="295"/>
        <v/>
      </c>
      <c r="W503" s="51"/>
      <c r="X503" s="75" t="str">
        <f t="shared" si="296"/>
        <v/>
      </c>
      <c r="Y503" s="71" t="str">
        <f t="shared" si="297"/>
        <v/>
      </c>
      <c r="Z503" s="71" t="str">
        <f t="shared" si="298"/>
        <v/>
      </c>
      <c r="AA503" s="71" t="str">
        <f t="shared" si="299"/>
        <v/>
      </c>
      <c r="AB503" s="71" t="str">
        <f t="shared" si="300"/>
        <v/>
      </c>
      <c r="AC503" s="71" t="str">
        <f t="shared" si="301"/>
        <v/>
      </c>
      <c r="AD503" s="71" t="str">
        <f t="shared" si="302"/>
        <v/>
      </c>
      <c r="AE503" s="78" t="str">
        <f t="shared" si="303"/>
        <v/>
      </c>
      <c r="AF503" s="75" t="str">
        <f t="shared" si="304"/>
        <v/>
      </c>
      <c r="AG503" s="71" t="str">
        <f t="shared" si="305"/>
        <v/>
      </c>
      <c r="AH503" s="71" t="str">
        <f t="shared" si="306"/>
        <v/>
      </c>
      <c r="AI503" s="71" t="str">
        <f t="shared" si="307"/>
        <v/>
      </c>
      <c r="AJ503" s="71" t="str">
        <f t="shared" si="308"/>
        <v/>
      </c>
      <c r="AK503" s="71" t="str">
        <f t="shared" si="309"/>
        <v/>
      </c>
      <c r="AL503" s="71" t="str">
        <f t="shared" si="310"/>
        <v/>
      </c>
      <c r="AM503" s="78" t="str">
        <f t="shared" si="311"/>
        <v/>
      </c>
      <c r="AN503" s="75" t="str">
        <f t="shared" si="312"/>
        <v/>
      </c>
      <c r="AO503" s="71" t="str">
        <f t="shared" si="313"/>
        <v/>
      </c>
      <c r="AP503" s="71" t="str">
        <f t="shared" si="314"/>
        <v/>
      </c>
      <c r="AQ503" s="71" t="str">
        <f t="shared" si="315"/>
        <v/>
      </c>
      <c r="AR503" s="71" t="str">
        <f t="shared" si="316"/>
        <v/>
      </c>
      <c r="AS503" s="71" t="str">
        <f t="shared" si="317"/>
        <v/>
      </c>
      <c r="AT503" s="71" t="str">
        <f t="shared" si="318"/>
        <v/>
      </c>
      <c r="AU503" s="76" t="str">
        <f t="shared" si="319"/>
        <v/>
      </c>
      <c r="BF503" s="141">
        <v>93075</v>
      </c>
      <c r="BG503" s="142" t="s">
        <v>4856</v>
      </c>
      <c r="BH503" s="141" t="s">
        <v>478</v>
      </c>
      <c r="BI503" s="141" t="s">
        <v>186</v>
      </c>
      <c r="BJ503" s="141" t="s">
        <v>4859</v>
      </c>
      <c r="BK503" s="141"/>
      <c r="BL503" s="141" t="s">
        <v>4860</v>
      </c>
      <c r="BM503" s="141">
        <v>48.740400000000001</v>
      </c>
      <c r="BN503" s="141">
        <v>-71.846220000000002</v>
      </c>
      <c r="BO503" s="141">
        <v>2009</v>
      </c>
      <c r="BP503" s="143" t="s">
        <v>480</v>
      </c>
      <c r="BQ503" s="143" t="s">
        <v>17560</v>
      </c>
    </row>
    <row r="504" spans="1:69" ht="38.25" customHeight="1" x14ac:dyDescent="0.25">
      <c r="A504" s="1" t="str">
        <f t="shared" si="320"/>
        <v/>
      </c>
      <c r="B504" s="32" t="str">
        <f t="shared" si="321"/>
        <v/>
      </c>
      <c r="C504" s="25" t="str">
        <f t="shared" si="322"/>
        <v/>
      </c>
      <c r="D504" s="25" t="str">
        <f t="shared" si="323"/>
        <v/>
      </c>
      <c r="E504" s="25" t="str">
        <f t="shared" si="324"/>
        <v/>
      </c>
      <c r="F504" s="25" t="str">
        <f t="shared" si="325"/>
        <v/>
      </c>
      <c r="G504" s="108" t="str">
        <f t="shared" si="326"/>
        <v/>
      </c>
      <c r="H504" s="108" t="str">
        <f t="shared" si="327"/>
        <v/>
      </c>
      <c r="I504" s="112" t="str">
        <f t="shared" si="328"/>
        <v/>
      </c>
      <c r="J504" s="112"/>
      <c r="K504" s="112"/>
      <c r="L504" s="113"/>
      <c r="M504" s="113"/>
      <c r="N504" s="224" t="str">
        <f t="shared" si="329"/>
        <v/>
      </c>
      <c r="O504" s="225" t="str">
        <f t="shared" si="330"/>
        <v/>
      </c>
      <c r="Q504" s="6">
        <v>502</v>
      </c>
      <c r="R504" s="47" t="str">
        <f t="shared" si="293"/>
        <v>-502</v>
      </c>
      <c r="S504" s="6"/>
      <c r="T504" s="48" t="str">
        <f t="shared" si="294"/>
        <v/>
      </c>
      <c r="U504" s="49" t="str">
        <f t="shared" si="295"/>
        <v/>
      </c>
      <c r="W504" s="51"/>
      <c r="X504" s="75" t="str">
        <f t="shared" si="296"/>
        <v/>
      </c>
      <c r="Y504" s="71" t="str">
        <f t="shared" si="297"/>
        <v/>
      </c>
      <c r="Z504" s="71" t="str">
        <f t="shared" si="298"/>
        <v/>
      </c>
      <c r="AA504" s="71" t="str">
        <f t="shared" si="299"/>
        <v/>
      </c>
      <c r="AB504" s="71" t="str">
        <f t="shared" si="300"/>
        <v/>
      </c>
      <c r="AC504" s="71" t="str">
        <f t="shared" si="301"/>
        <v/>
      </c>
      <c r="AD504" s="71" t="str">
        <f t="shared" si="302"/>
        <v/>
      </c>
      <c r="AE504" s="78" t="str">
        <f t="shared" si="303"/>
        <v/>
      </c>
      <c r="AF504" s="75" t="str">
        <f t="shared" si="304"/>
        <v/>
      </c>
      <c r="AG504" s="71" t="str">
        <f t="shared" si="305"/>
        <v/>
      </c>
      <c r="AH504" s="71" t="str">
        <f t="shared" si="306"/>
        <v/>
      </c>
      <c r="AI504" s="71" t="str">
        <f t="shared" si="307"/>
        <v/>
      </c>
      <c r="AJ504" s="71" t="str">
        <f t="shared" si="308"/>
        <v/>
      </c>
      <c r="AK504" s="71" t="str">
        <f t="shared" si="309"/>
        <v/>
      </c>
      <c r="AL504" s="71" t="str">
        <f t="shared" si="310"/>
        <v/>
      </c>
      <c r="AM504" s="78" t="str">
        <f t="shared" si="311"/>
        <v/>
      </c>
      <c r="AN504" s="75" t="str">
        <f t="shared" si="312"/>
        <v/>
      </c>
      <c r="AO504" s="71" t="str">
        <f t="shared" si="313"/>
        <v/>
      </c>
      <c r="AP504" s="71" t="str">
        <f t="shared" si="314"/>
        <v/>
      </c>
      <c r="AQ504" s="71" t="str">
        <f t="shared" si="315"/>
        <v/>
      </c>
      <c r="AR504" s="71" t="str">
        <f t="shared" si="316"/>
        <v/>
      </c>
      <c r="AS504" s="71" t="str">
        <f t="shared" si="317"/>
        <v/>
      </c>
      <c r="AT504" s="71" t="str">
        <f t="shared" si="318"/>
        <v/>
      </c>
      <c r="AU504" s="76" t="str">
        <f t="shared" si="319"/>
        <v/>
      </c>
      <c r="BF504" s="141">
        <v>93075</v>
      </c>
      <c r="BG504" s="142" t="s">
        <v>4858</v>
      </c>
      <c r="BH504" s="141" t="s">
        <v>478</v>
      </c>
      <c r="BI504" s="141" t="s">
        <v>177</v>
      </c>
      <c r="BJ504" s="141"/>
      <c r="BK504" s="141" t="s">
        <v>3881</v>
      </c>
      <c r="BL504" s="141" t="s">
        <v>4860</v>
      </c>
      <c r="BM504" s="141">
        <v>48.742060000000002</v>
      </c>
      <c r="BN504" s="141">
        <v>-71.847130000000007</v>
      </c>
      <c r="BO504" s="141">
        <v>2009</v>
      </c>
      <c r="BP504" s="143" t="s">
        <v>24339</v>
      </c>
      <c r="BQ504" s="143" t="s">
        <v>17560</v>
      </c>
    </row>
    <row r="505" spans="1:69" ht="38.25" customHeight="1" x14ac:dyDescent="0.25">
      <c r="A505" s="1" t="str">
        <f t="shared" si="320"/>
        <v/>
      </c>
      <c r="B505" s="32" t="str">
        <f t="shared" si="321"/>
        <v/>
      </c>
      <c r="C505" s="25" t="str">
        <f t="shared" si="322"/>
        <v/>
      </c>
      <c r="D505" s="25" t="str">
        <f t="shared" si="323"/>
        <v/>
      </c>
      <c r="E505" s="25" t="str">
        <f t="shared" si="324"/>
        <v/>
      </c>
      <c r="F505" s="25" t="str">
        <f t="shared" si="325"/>
        <v/>
      </c>
      <c r="G505" s="108" t="str">
        <f t="shared" si="326"/>
        <v/>
      </c>
      <c r="H505" s="108" t="str">
        <f t="shared" si="327"/>
        <v/>
      </c>
      <c r="I505" s="112" t="str">
        <f t="shared" si="328"/>
        <v/>
      </c>
      <c r="J505" s="112"/>
      <c r="K505" s="112"/>
      <c r="L505" s="113"/>
      <c r="M505" s="113"/>
      <c r="N505" s="224" t="str">
        <f t="shared" si="329"/>
        <v/>
      </c>
      <c r="O505" s="225" t="str">
        <f t="shared" si="330"/>
        <v/>
      </c>
      <c r="Q505" s="6">
        <v>503</v>
      </c>
      <c r="R505" s="47" t="str">
        <f t="shared" si="293"/>
        <v>-503</v>
      </c>
      <c r="S505" s="6"/>
      <c r="T505" s="48" t="str">
        <f t="shared" si="294"/>
        <v/>
      </c>
      <c r="U505" s="49" t="str">
        <f t="shared" si="295"/>
        <v/>
      </c>
      <c r="W505" s="51"/>
      <c r="X505" s="75" t="str">
        <f t="shared" si="296"/>
        <v/>
      </c>
      <c r="Y505" s="71" t="str">
        <f t="shared" si="297"/>
        <v/>
      </c>
      <c r="Z505" s="71" t="str">
        <f t="shared" si="298"/>
        <v/>
      </c>
      <c r="AA505" s="71" t="str">
        <f t="shared" si="299"/>
        <v/>
      </c>
      <c r="AB505" s="71" t="str">
        <f t="shared" si="300"/>
        <v/>
      </c>
      <c r="AC505" s="71" t="str">
        <f t="shared" si="301"/>
        <v/>
      </c>
      <c r="AD505" s="71" t="str">
        <f t="shared" si="302"/>
        <v/>
      </c>
      <c r="AE505" s="78" t="str">
        <f t="shared" si="303"/>
        <v/>
      </c>
      <c r="AF505" s="75" t="str">
        <f t="shared" si="304"/>
        <v/>
      </c>
      <c r="AG505" s="71" t="str">
        <f t="shared" si="305"/>
        <v/>
      </c>
      <c r="AH505" s="71" t="str">
        <f t="shared" si="306"/>
        <v/>
      </c>
      <c r="AI505" s="71" t="str">
        <f t="shared" si="307"/>
        <v/>
      </c>
      <c r="AJ505" s="71" t="str">
        <f t="shared" si="308"/>
        <v/>
      </c>
      <c r="AK505" s="71" t="str">
        <f t="shared" si="309"/>
        <v/>
      </c>
      <c r="AL505" s="71" t="str">
        <f t="shared" si="310"/>
        <v/>
      </c>
      <c r="AM505" s="78" t="str">
        <f t="shared" si="311"/>
        <v/>
      </c>
      <c r="AN505" s="75" t="str">
        <f t="shared" si="312"/>
        <v/>
      </c>
      <c r="AO505" s="71" t="str">
        <f t="shared" si="313"/>
        <v/>
      </c>
      <c r="AP505" s="71" t="str">
        <f t="shared" si="314"/>
        <v/>
      </c>
      <c r="AQ505" s="71" t="str">
        <f t="shared" si="315"/>
        <v/>
      </c>
      <c r="AR505" s="71" t="str">
        <f t="shared" si="316"/>
        <v/>
      </c>
      <c r="AS505" s="71" t="str">
        <f t="shared" si="317"/>
        <v/>
      </c>
      <c r="AT505" s="71" t="str">
        <f t="shared" si="318"/>
        <v/>
      </c>
      <c r="AU505" s="76" t="str">
        <f t="shared" si="319"/>
        <v/>
      </c>
      <c r="BF505" s="141">
        <v>93075</v>
      </c>
      <c r="BG505" s="142" t="s">
        <v>4861</v>
      </c>
      <c r="BH505" s="141" t="s">
        <v>478</v>
      </c>
      <c r="BI505" s="141" t="s">
        <v>176</v>
      </c>
      <c r="BJ505" s="141" t="s">
        <v>1588</v>
      </c>
      <c r="BK505" s="141" t="s">
        <v>3190</v>
      </c>
      <c r="BL505" s="141" t="s">
        <v>4855</v>
      </c>
      <c r="BM505" s="141">
        <v>48.711640000000003</v>
      </c>
      <c r="BN505" s="141">
        <v>-71.88767</v>
      </c>
      <c r="BO505" s="141">
        <v>2009</v>
      </c>
      <c r="BP505" s="143"/>
      <c r="BQ505" s="143" t="s">
        <v>17560</v>
      </c>
    </row>
    <row r="506" spans="1:69" ht="38.25" customHeight="1" x14ac:dyDescent="0.25">
      <c r="A506" s="1" t="str">
        <f t="shared" si="320"/>
        <v/>
      </c>
      <c r="B506" s="32" t="str">
        <f t="shared" si="321"/>
        <v/>
      </c>
      <c r="C506" s="25" t="str">
        <f t="shared" si="322"/>
        <v/>
      </c>
      <c r="D506" s="25" t="str">
        <f t="shared" si="323"/>
        <v/>
      </c>
      <c r="E506" s="25" t="str">
        <f t="shared" si="324"/>
        <v/>
      </c>
      <c r="F506" s="25" t="str">
        <f t="shared" si="325"/>
        <v/>
      </c>
      <c r="G506" s="108" t="str">
        <f t="shared" si="326"/>
        <v/>
      </c>
      <c r="H506" s="108" t="str">
        <f t="shared" si="327"/>
        <v/>
      </c>
      <c r="I506" s="112" t="str">
        <f t="shared" si="328"/>
        <v/>
      </c>
      <c r="J506" s="112"/>
      <c r="K506" s="112"/>
      <c r="L506" s="113"/>
      <c r="M506" s="113"/>
      <c r="N506" s="224" t="str">
        <f t="shared" si="329"/>
        <v/>
      </c>
      <c r="O506" s="225" t="str">
        <f t="shared" si="330"/>
        <v/>
      </c>
      <c r="Q506" s="6">
        <v>504</v>
      </c>
      <c r="R506" s="47" t="str">
        <f t="shared" si="293"/>
        <v>-504</v>
      </c>
      <c r="S506" s="6"/>
      <c r="T506" s="48" t="str">
        <f t="shared" si="294"/>
        <v/>
      </c>
      <c r="U506" s="49" t="str">
        <f t="shared" si="295"/>
        <v/>
      </c>
      <c r="W506" s="51"/>
      <c r="X506" s="75" t="str">
        <f t="shared" si="296"/>
        <v/>
      </c>
      <c r="Y506" s="71" t="str">
        <f t="shared" si="297"/>
        <v/>
      </c>
      <c r="Z506" s="71" t="str">
        <f t="shared" si="298"/>
        <v/>
      </c>
      <c r="AA506" s="71" t="str">
        <f t="shared" si="299"/>
        <v/>
      </c>
      <c r="AB506" s="71" t="str">
        <f t="shared" si="300"/>
        <v/>
      </c>
      <c r="AC506" s="71" t="str">
        <f t="shared" si="301"/>
        <v/>
      </c>
      <c r="AD506" s="71" t="str">
        <f t="shared" si="302"/>
        <v/>
      </c>
      <c r="AE506" s="78" t="str">
        <f t="shared" si="303"/>
        <v/>
      </c>
      <c r="AF506" s="75" t="str">
        <f t="shared" si="304"/>
        <v/>
      </c>
      <c r="AG506" s="71" t="str">
        <f t="shared" si="305"/>
        <v/>
      </c>
      <c r="AH506" s="71" t="str">
        <f t="shared" si="306"/>
        <v/>
      </c>
      <c r="AI506" s="71" t="str">
        <f t="shared" si="307"/>
        <v/>
      </c>
      <c r="AJ506" s="71" t="str">
        <f t="shared" si="308"/>
        <v/>
      </c>
      <c r="AK506" s="71" t="str">
        <f t="shared" si="309"/>
        <v/>
      </c>
      <c r="AL506" s="71" t="str">
        <f t="shared" si="310"/>
        <v/>
      </c>
      <c r="AM506" s="78" t="str">
        <f t="shared" si="311"/>
        <v/>
      </c>
      <c r="AN506" s="75" t="str">
        <f t="shared" si="312"/>
        <v/>
      </c>
      <c r="AO506" s="71" t="str">
        <f t="shared" si="313"/>
        <v/>
      </c>
      <c r="AP506" s="71" t="str">
        <f t="shared" si="314"/>
        <v/>
      </c>
      <c r="AQ506" s="71" t="str">
        <f t="shared" si="315"/>
        <v/>
      </c>
      <c r="AR506" s="71" t="str">
        <f t="shared" si="316"/>
        <v/>
      </c>
      <c r="AS506" s="71" t="str">
        <f t="shared" si="317"/>
        <v/>
      </c>
      <c r="AT506" s="71" t="str">
        <f t="shared" si="318"/>
        <v/>
      </c>
      <c r="AU506" s="76" t="str">
        <f t="shared" si="319"/>
        <v/>
      </c>
      <c r="BF506" s="141">
        <v>94068</v>
      </c>
      <c r="BG506" s="142" t="s">
        <v>4869</v>
      </c>
      <c r="BH506" s="141" t="s">
        <v>478</v>
      </c>
      <c r="BI506" s="141" t="s">
        <v>176</v>
      </c>
      <c r="BJ506" s="141" t="s">
        <v>4870</v>
      </c>
      <c r="BK506" s="141" t="s">
        <v>4871</v>
      </c>
      <c r="BL506" s="141" t="s">
        <v>4872</v>
      </c>
      <c r="BM506" s="141">
        <v>48.312199999999997</v>
      </c>
      <c r="BN506" s="141">
        <v>-70.951499999999996</v>
      </c>
      <c r="BO506" s="141">
        <v>1980</v>
      </c>
      <c r="BP506" s="143" t="s">
        <v>24330</v>
      </c>
      <c r="BQ506" s="143" t="s">
        <v>17560</v>
      </c>
    </row>
    <row r="507" spans="1:69" ht="38.25" customHeight="1" x14ac:dyDescent="0.25">
      <c r="A507" s="1" t="str">
        <f t="shared" si="320"/>
        <v/>
      </c>
      <c r="B507" s="32" t="str">
        <f t="shared" si="321"/>
        <v/>
      </c>
      <c r="C507" s="25" t="str">
        <f t="shared" si="322"/>
        <v/>
      </c>
      <c r="D507" s="25" t="str">
        <f t="shared" si="323"/>
        <v/>
      </c>
      <c r="E507" s="25" t="str">
        <f t="shared" si="324"/>
        <v/>
      </c>
      <c r="F507" s="25" t="str">
        <f t="shared" si="325"/>
        <v/>
      </c>
      <c r="G507" s="108" t="str">
        <f t="shared" si="326"/>
        <v/>
      </c>
      <c r="H507" s="108" t="str">
        <f t="shared" si="327"/>
        <v/>
      </c>
      <c r="I507" s="112" t="str">
        <f t="shared" si="328"/>
        <v/>
      </c>
      <c r="J507" s="112"/>
      <c r="K507" s="112"/>
      <c r="L507" s="113"/>
      <c r="M507" s="113"/>
      <c r="N507" s="224" t="str">
        <f t="shared" si="329"/>
        <v/>
      </c>
      <c r="O507" s="225" t="str">
        <f t="shared" si="330"/>
        <v/>
      </c>
      <c r="Q507" s="6">
        <v>505</v>
      </c>
      <c r="R507" s="47" t="str">
        <f t="shared" si="293"/>
        <v>-505</v>
      </c>
      <c r="S507" s="6"/>
      <c r="T507" s="48" t="str">
        <f t="shared" si="294"/>
        <v/>
      </c>
      <c r="U507" s="49" t="str">
        <f t="shared" si="295"/>
        <v/>
      </c>
      <c r="W507" s="51"/>
      <c r="X507" s="75" t="str">
        <f t="shared" si="296"/>
        <v/>
      </c>
      <c r="Y507" s="71" t="str">
        <f t="shared" si="297"/>
        <v/>
      </c>
      <c r="Z507" s="71" t="str">
        <f t="shared" si="298"/>
        <v/>
      </c>
      <c r="AA507" s="71" t="str">
        <f t="shared" si="299"/>
        <v/>
      </c>
      <c r="AB507" s="71" t="str">
        <f t="shared" si="300"/>
        <v/>
      </c>
      <c r="AC507" s="71" t="str">
        <f t="shared" si="301"/>
        <v/>
      </c>
      <c r="AD507" s="71" t="str">
        <f t="shared" si="302"/>
        <v/>
      </c>
      <c r="AE507" s="78" t="str">
        <f t="shared" si="303"/>
        <v/>
      </c>
      <c r="AF507" s="75" t="str">
        <f t="shared" si="304"/>
        <v/>
      </c>
      <c r="AG507" s="71" t="str">
        <f t="shared" si="305"/>
        <v/>
      </c>
      <c r="AH507" s="71" t="str">
        <f t="shared" si="306"/>
        <v/>
      </c>
      <c r="AI507" s="71" t="str">
        <f t="shared" si="307"/>
        <v/>
      </c>
      <c r="AJ507" s="71" t="str">
        <f t="shared" si="308"/>
        <v/>
      </c>
      <c r="AK507" s="71" t="str">
        <f t="shared" si="309"/>
        <v/>
      </c>
      <c r="AL507" s="71" t="str">
        <f t="shared" si="310"/>
        <v/>
      </c>
      <c r="AM507" s="78" t="str">
        <f t="shared" si="311"/>
        <v/>
      </c>
      <c r="AN507" s="75" t="str">
        <f t="shared" si="312"/>
        <v/>
      </c>
      <c r="AO507" s="71" t="str">
        <f t="shared" si="313"/>
        <v/>
      </c>
      <c r="AP507" s="71" t="str">
        <f t="shared" si="314"/>
        <v/>
      </c>
      <c r="AQ507" s="71" t="str">
        <f t="shared" si="315"/>
        <v/>
      </c>
      <c r="AR507" s="71" t="str">
        <f t="shared" si="316"/>
        <v/>
      </c>
      <c r="AS507" s="71" t="str">
        <f t="shared" si="317"/>
        <v/>
      </c>
      <c r="AT507" s="71" t="str">
        <f t="shared" si="318"/>
        <v/>
      </c>
      <c r="AU507" s="76" t="str">
        <f t="shared" si="319"/>
        <v/>
      </c>
      <c r="BF507" s="141">
        <v>94230</v>
      </c>
      <c r="BG507" s="142" t="s">
        <v>5405</v>
      </c>
      <c r="BH507" s="141" t="s">
        <v>478</v>
      </c>
      <c r="BI507" s="141" t="s">
        <v>176</v>
      </c>
      <c r="BJ507" s="141" t="s">
        <v>5406</v>
      </c>
      <c r="BK507" s="141" t="s">
        <v>5407</v>
      </c>
      <c r="BL507" s="141" t="s">
        <v>4875</v>
      </c>
      <c r="BM507" s="141">
        <v>48.412840000000003</v>
      </c>
      <c r="BN507" s="141">
        <v>-70.586789999999993</v>
      </c>
      <c r="BO507" s="141">
        <v>2008</v>
      </c>
      <c r="BP507" s="143" t="s">
        <v>24355</v>
      </c>
      <c r="BQ507" s="143" t="s">
        <v>17560</v>
      </c>
    </row>
    <row r="508" spans="1:69" ht="38.25" customHeight="1" x14ac:dyDescent="0.25">
      <c r="A508" s="1" t="str">
        <f t="shared" si="320"/>
        <v/>
      </c>
      <c r="B508" s="32" t="str">
        <f t="shared" si="321"/>
        <v/>
      </c>
      <c r="C508" s="25" t="str">
        <f t="shared" si="322"/>
        <v/>
      </c>
      <c r="D508" s="25" t="str">
        <f t="shared" si="323"/>
        <v/>
      </c>
      <c r="E508" s="25" t="str">
        <f t="shared" si="324"/>
        <v/>
      </c>
      <c r="F508" s="25" t="str">
        <f t="shared" si="325"/>
        <v/>
      </c>
      <c r="G508" s="108" t="str">
        <f t="shared" si="326"/>
        <v/>
      </c>
      <c r="H508" s="108" t="str">
        <f t="shared" si="327"/>
        <v/>
      </c>
      <c r="I508" s="112" t="str">
        <f t="shared" si="328"/>
        <v/>
      </c>
      <c r="J508" s="112"/>
      <c r="K508" s="112"/>
      <c r="L508" s="113"/>
      <c r="M508" s="113"/>
      <c r="N508" s="224" t="str">
        <f t="shared" si="329"/>
        <v/>
      </c>
      <c r="O508" s="225" t="str">
        <f t="shared" si="330"/>
        <v/>
      </c>
      <c r="Q508" s="6">
        <v>506</v>
      </c>
      <c r="R508" s="47" t="str">
        <f t="shared" si="293"/>
        <v>-506</v>
      </c>
      <c r="S508" s="6"/>
      <c r="T508" s="48" t="str">
        <f t="shared" si="294"/>
        <v/>
      </c>
      <c r="U508" s="49" t="str">
        <f t="shared" si="295"/>
        <v/>
      </c>
      <c r="W508" s="51"/>
      <c r="X508" s="75" t="str">
        <f t="shared" si="296"/>
        <v/>
      </c>
      <c r="Y508" s="71" t="str">
        <f t="shared" si="297"/>
        <v/>
      </c>
      <c r="Z508" s="71" t="str">
        <f t="shared" si="298"/>
        <v/>
      </c>
      <c r="AA508" s="71" t="str">
        <f t="shared" si="299"/>
        <v/>
      </c>
      <c r="AB508" s="71" t="str">
        <f t="shared" si="300"/>
        <v/>
      </c>
      <c r="AC508" s="71" t="str">
        <f t="shared" si="301"/>
        <v/>
      </c>
      <c r="AD508" s="71" t="str">
        <f t="shared" si="302"/>
        <v/>
      </c>
      <c r="AE508" s="78" t="str">
        <f t="shared" si="303"/>
        <v/>
      </c>
      <c r="AF508" s="75" t="str">
        <f t="shared" si="304"/>
        <v/>
      </c>
      <c r="AG508" s="71" t="str">
        <f t="shared" si="305"/>
        <v/>
      </c>
      <c r="AH508" s="71" t="str">
        <f t="shared" si="306"/>
        <v/>
      </c>
      <c r="AI508" s="71" t="str">
        <f t="shared" si="307"/>
        <v/>
      </c>
      <c r="AJ508" s="71" t="str">
        <f t="shared" si="308"/>
        <v/>
      </c>
      <c r="AK508" s="71" t="str">
        <f t="shared" si="309"/>
        <v/>
      </c>
      <c r="AL508" s="71" t="str">
        <f t="shared" si="310"/>
        <v/>
      </c>
      <c r="AM508" s="78" t="str">
        <f t="shared" si="311"/>
        <v/>
      </c>
      <c r="AN508" s="75" t="str">
        <f t="shared" si="312"/>
        <v/>
      </c>
      <c r="AO508" s="71" t="str">
        <f t="shared" si="313"/>
        <v/>
      </c>
      <c r="AP508" s="71" t="str">
        <f t="shared" si="314"/>
        <v/>
      </c>
      <c r="AQ508" s="71" t="str">
        <f t="shared" si="315"/>
        <v/>
      </c>
      <c r="AR508" s="71" t="str">
        <f t="shared" si="316"/>
        <v/>
      </c>
      <c r="AS508" s="71" t="str">
        <f t="shared" si="317"/>
        <v/>
      </c>
      <c r="AT508" s="71" t="str">
        <f t="shared" si="318"/>
        <v/>
      </c>
      <c r="AU508" s="76" t="str">
        <f t="shared" si="319"/>
        <v/>
      </c>
      <c r="BF508" s="141">
        <v>94235</v>
      </c>
      <c r="BG508" s="142" t="s">
        <v>4876</v>
      </c>
      <c r="BH508" s="141" t="s">
        <v>478</v>
      </c>
      <c r="BI508" s="141" t="s">
        <v>176</v>
      </c>
      <c r="BJ508" s="141" t="s">
        <v>4877</v>
      </c>
      <c r="BK508" s="141" t="s">
        <v>1934</v>
      </c>
      <c r="BL508" s="141" t="s">
        <v>4878</v>
      </c>
      <c r="BM508" s="141">
        <v>48.519546513330397</v>
      </c>
      <c r="BN508" s="141">
        <v>-70.937813096427504</v>
      </c>
      <c r="BO508" s="141">
        <v>2011</v>
      </c>
      <c r="BP508" s="143" t="s">
        <v>24340</v>
      </c>
      <c r="BQ508" s="143" t="s">
        <v>17560</v>
      </c>
    </row>
    <row r="509" spans="1:69" ht="38.25" customHeight="1" x14ac:dyDescent="0.25">
      <c r="A509" s="1" t="str">
        <f t="shared" si="320"/>
        <v/>
      </c>
      <c r="B509" s="32" t="str">
        <f t="shared" si="321"/>
        <v/>
      </c>
      <c r="C509" s="25" t="str">
        <f t="shared" si="322"/>
        <v/>
      </c>
      <c r="D509" s="25" t="str">
        <f t="shared" si="323"/>
        <v/>
      </c>
      <c r="E509" s="25" t="str">
        <f t="shared" si="324"/>
        <v/>
      </c>
      <c r="F509" s="25" t="str">
        <f t="shared" si="325"/>
        <v/>
      </c>
      <c r="G509" s="108" t="str">
        <f t="shared" si="326"/>
        <v/>
      </c>
      <c r="H509" s="108" t="str">
        <f t="shared" si="327"/>
        <v/>
      </c>
      <c r="I509" s="112" t="str">
        <f t="shared" si="328"/>
        <v/>
      </c>
      <c r="J509" s="112"/>
      <c r="K509" s="112"/>
      <c r="L509" s="113"/>
      <c r="M509" s="113"/>
      <c r="N509" s="224" t="str">
        <f t="shared" si="329"/>
        <v/>
      </c>
      <c r="O509" s="225" t="str">
        <f t="shared" si="330"/>
        <v/>
      </c>
      <c r="Q509" s="6">
        <v>507</v>
      </c>
      <c r="R509" s="47" t="str">
        <f t="shared" si="293"/>
        <v>-507</v>
      </c>
      <c r="S509" s="6"/>
      <c r="T509" s="48" t="str">
        <f t="shared" si="294"/>
        <v/>
      </c>
      <c r="U509" s="49" t="str">
        <f t="shared" si="295"/>
        <v/>
      </c>
      <c r="W509" s="51"/>
      <c r="X509" s="75" t="str">
        <f t="shared" si="296"/>
        <v/>
      </c>
      <c r="Y509" s="71" t="str">
        <f t="shared" si="297"/>
        <v/>
      </c>
      <c r="Z509" s="71" t="str">
        <f t="shared" si="298"/>
        <v/>
      </c>
      <c r="AA509" s="71" t="str">
        <f t="shared" si="299"/>
        <v/>
      </c>
      <c r="AB509" s="71" t="str">
        <f t="shared" si="300"/>
        <v/>
      </c>
      <c r="AC509" s="71" t="str">
        <f t="shared" si="301"/>
        <v/>
      </c>
      <c r="AD509" s="71" t="str">
        <f t="shared" si="302"/>
        <v/>
      </c>
      <c r="AE509" s="78" t="str">
        <f t="shared" si="303"/>
        <v/>
      </c>
      <c r="AF509" s="75" t="str">
        <f t="shared" si="304"/>
        <v/>
      </c>
      <c r="AG509" s="71" t="str">
        <f t="shared" si="305"/>
        <v/>
      </c>
      <c r="AH509" s="71" t="str">
        <f t="shared" si="306"/>
        <v/>
      </c>
      <c r="AI509" s="71" t="str">
        <f t="shared" si="307"/>
        <v/>
      </c>
      <c r="AJ509" s="71" t="str">
        <f t="shared" si="308"/>
        <v/>
      </c>
      <c r="AK509" s="71" t="str">
        <f t="shared" si="309"/>
        <v/>
      </c>
      <c r="AL509" s="71" t="str">
        <f t="shared" si="310"/>
        <v/>
      </c>
      <c r="AM509" s="78" t="str">
        <f t="shared" si="311"/>
        <v/>
      </c>
      <c r="AN509" s="75" t="str">
        <f t="shared" si="312"/>
        <v/>
      </c>
      <c r="AO509" s="71" t="str">
        <f t="shared" si="313"/>
        <v/>
      </c>
      <c r="AP509" s="71" t="str">
        <f t="shared" si="314"/>
        <v/>
      </c>
      <c r="AQ509" s="71" t="str">
        <f t="shared" si="315"/>
        <v/>
      </c>
      <c r="AR509" s="71" t="str">
        <f t="shared" si="316"/>
        <v/>
      </c>
      <c r="AS509" s="71" t="str">
        <f t="shared" si="317"/>
        <v/>
      </c>
      <c r="AT509" s="71" t="str">
        <f t="shared" si="318"/>
        <v/>
      </c>
      <c r="AU509" s="76" t="str">
        <f t="shared" si="319"/>
        <v/>
      </c>
      <c r="BF509" s="141">
        <v>94068</v>
      </c>
      <c r="BG509" s="142" t="s">
        <v>4927</v>
      </c>
      <c r="BH509" s="141" t="s">
        <v>478</v>
      </c>
      <c r="BI509" s="141" t="s">
        <v>176</v>
      </c>
      <c r="BJ509" s="141" t="s">
        <v>4928</v>
      </c>
      <c r="BK509" s="141" t="s">
        <v>4929</v>
      </c>
      <c r="BL509" s="141" t="s">
        <v>4872</v>
      </c>
      <c r="BM509" s="141">
        <v>48.31</v>
      </c>
      <c r="BN509" s="141">
        <v>-70.956000000000003</v>
      </c>
      <c r="BO509" s="141">
        <v>2014</v>
      </c>
      <c r="BP509" s="143" t="s">
        <v>24330</v>
      </c>
      <c r="BQ509" s="143" t="s">
        <v>17560</v>
      </c>
    </row>
    <row r="510" spans="1:69" ht="38.25" customHeight="1" x14ac:dyDescent="0.25">
      <c r="A510" s="1" t="str">
        <f t="shared" si="320"/>
        <v/>
      </c>
      <c r="B510" s="32" t="str">
        <f t="shared" si="321"/>
        <v/>
      </c>
      <c r="C510" s="25" t="str">
        <f t="shared" si="322"/>
        <v/>
      </c>
      <c r="D510" s="25" t="str">
        <f t="shared" si="323"/>
        <v/>
      </c>
      <c r="E510" s="25" t="str">
        <f t="shared" si="324"/>
        <v/>
      </c>
      <c r="F510" s="25" t="str">
        <f t="shared" si="325"/>
        <v/>
      </c>
      <c r="G510" s="108" t="str">
        <f t="shared" si="326"/>
        <v/>
      </c>
      <c r="H510" s="108" t="str">
        <f t="shared" si="327"/>
        <v/>
      </c>
      <c r="I510" s="112" t="str">
        <f t="shared" si="328"/>
        <v/>
      </c>
      <c r="J510" s="112"/>
      <c r="K510" s="112"/>
      <c r="L510" s="113"/>
      <c r="M510" s="113"/>
      <c r="N510" s="224" t="str">
        <f t="shared" si="329"/>
        <v/>
      </c>
      <c r="O510" s="225" t="str">
        <f t="shared" si="330"/>
        <v/>
      </c>
      <c r="Q510" s="6">
        <v>508</v>
      </c>
      <c r="R510" s="47" t="str">
        <f t="shared" si="293"/>
        <v>-508</v>
      </c>
      <c r="S510" s="6"/>
      <c r="T510" s="48" t="str">
        <f t="shared" si="294"/>
        <v/>
      </c>
      <c r="U510" s="49" t="str">
        <f t="shared" si="295"/>
        <v/>
      </c>
      <c r="W510" s="51"/>
      <c r="X510" s="75" t="str">
        <f t="shared" si="296"/>
        <v/>
      </c>
      <c r="Y510" s="71" t="str">
        <f t="shared" si="297"/>
        <v/>
      </c>
      <c r="Z510" s="71" t="str">
        <f t="shared" si="298"/>
        <v/>
      </c>
      <c r="AA510" s="71" t="str">
        <f t="shared" si="299"/>
        <v/>
      </c>
      <c r="AB510" s="71" t="str">
        <f t="shared" si="300"/>
        <v/>
      </c>
      <c r="AC510" s="71" t="str">
        <f t="shared" si="301"/>
        <v/>
      </c>
      <c r="AD510" s="71" t="str">
        <f t="shared" si="302"/>
        <v/>
      </c>
      <c r="AE510" s="78" t="str">
        <f t="shared" si="303"/>
        <v/>
      </c>
      <c r="AF510" s="75" t="str">
        <f t="shared" si="304"/>
        <v/>
      </c>
      <c r="AG510" s="71" t="str">
        <f t="shared" si="305"/>
        <v/>
      </c>
      <c r="AH510" s="71" t="str">
        <f t="shared" si="306"/>
        <v/>
      </c>
      <c r="AI510" s="71" t="str">
        <f t="shared" si="307"/>
        <v/>
      </c>
      <c r="AJ510" s="71" t="str">
        <f t="shared" si="308"/>
        <v/>
      </c>
      <c r="AK510" s="71" t="str">
        <f t="shared" si="309"/>
        <v/>
      </c>
      <c r="AL510" s="71" t="str">
        <f t="shared" si="310"/>
        <v/>
      </c>
      <c r="AM510" s="78" t="str">
        <f t="shared" si="311"/>
        <v/>
      </c>
      <c r="AN510" s="75" t="str">
        <f t="shared" si="312"/>
        <v/>
      </c>
      <c r="AO510" s="71" t="str">
        <f t="shared" si="313"/>
        <v/>
      </c>
      <c r="AP510" s="71" t="str">
        <f t="shared" si="314"/>
        <v/>
      </c>
      <c r="AQ510" s="71" t="str">
        <f t="shared" si="315"/>
        <v/>
      </c>
      <c r="AR510" s="71" t="str">
        <f t="shared" si="316"/>
        <v/>
      </c>
      <c r="AS510" s="71" t="str">
        <f t="shared" si="317"/>
        <v/>
      </c>
      <c r="AT510" s="71" t="str">
        <f t="shared" si="318"/>
        <v/>
      </c>
      <c r="AU510" s="76" t="str">
        <f t="shared" si="319"/>
        <v/>
      </c>
      <c r="BF510" s="141">
        <v>94068</v>
      </c>
      <c r="BG510" s="142" t="s">
        <v>4930</v>
      </c>
      <c r="BH510" s="141" t="s">
        <v>478</v>
      </c>
      <c r="BI510" s="141" t="s">
        <v>176</v>
      </c>
      <c r="BJ510" s="141" t="s">
        <v>4931</v>
      </c>
      <c r="BK510" s="141" t="s">
        <v>4932</v>
      </c>
      <c r="BL510" s="141" t="s">
        <v>4872</v>
      </c>
      <c r="BM510" s="141">
        <v>48.311</v>
      </c>
      <c r="BN510" s="141">
        <v>-70.952399999999997</v>
      </c>
      <c r="BO510" s="141">
        <v>2014</v>
      </c>
      <c r="BP510" s="143" t="s">
        <v>24330</v>
      </c>
      <c r="BQ510" s="143" t="s">
        <v>17560</v>
      </c>
    </row>
    <row r="511" spans="1:69" ht="38.25" customHeight="1" x14ac:dyDescent="0.25">
      <c r="A511" s="1" t="str">
        <f t="shared" si="320"/>
        <v/>
      </c>
      <c r="B511" s="32" t="str">
        <f t="shared" si="321"/>
        <v/>
      </c>
      <c r="C511" s="25" t="str">
        <f t="shared" si="322"/>
        <v/>
      </c>
      <c r="D511" s="25" t="str">
        <f t="shared" si="323"/>
        <v/>
      </c>
      <c r="E511" s="25" t="str">
        <f t="shared" si="324"/>
        <v/>
      </c>
      <c r="F511" s="25" t="str">
        <f t="shared" si="325"/>
        <v/>
      </c>
      <c r="G511" s="108" t="str">
        <f t="shared" si="326"/>
        <v/>
      </c>
      <c r="H511" s="108" t="str">
        <f t="shared" si="327"/>
        <v/>
      </c>
      <c r="I511" s="112" t="str">
        <f t="shared" si="328"/>
        <v/>
      </c>
      <c r="J511" s="112"/>
      <c r="K511" s="112"/>
      <c r="L511" s="113"/>
      <c r="M511" s="113"/>
      <c r="N511" s="224" t="str">
        <f t="shared" si="329"/>
        <v/>
      </c>
      <c r="O511" s="225" t="str">
        <f t="shared" si="330"/>
        <v/>
      </c>
      <c r="Q511" s="6">
        <v>509</v>
      </c>
      <c r="R511" s="47" t="str">
        <f t="shared" si="293"/>
        <v>-509</v>
      </c>
      <c r="S511" s="6"/>
      <c r="T511" s="48" t="str">
        <f t="shared" si="294"/>
        <v/>
      </c>
      <c r="U511" s="49" t="str">
        <f t="shared" si="295"/>
        <v/>
      </c>
      <c r="W511" s="51"/>
      <c r="X511" s="75" t="str">
        <f t="shared" si="296"/>
        <v/>
      </c>
      <c r="Y511" s="71" t="str">
        <f t="shared" si="297"/>
        <v/>
      </c>
      <c r="Z511" s="71" t="str">
        <f t="shared" si="298"/>
        <v/>
      </c>
      <c r="AA511" s="71" t="str">
        <f t="shared" si="299"/>
        <v/>
      </c>
      <c r="AB511" s="71" t="str">
        <f t="shared" si="300"/>
        <v/>
      </c>
      <c r="AC511" s="71" t="str">
        <f t="shared" si="301"/>
        <v/>
      </c>
      <c r="AD511" s="71" t="str">
        <f t="shared" si="302"/>
        <v/>
      </c>
      <c r="AE511" s="78" t="str">
        <f t="shared" si="303"/>
        <v/>
      </c>
      <c r="AF511" s="75" t="str">
        <f t="shared" si="304"/>
        <v/>
      </c>
      <c r="AG511" s="71" t="str">
        <f t="shared" si="305"/>
        <v/>
      </c>
      <c r="AH511" s="71" t="str">
        <f t="shared" si="306"/>
        <v/>
      </c>
      <c r="AI511" s="71" t="str">
        <f t="shared" si="307"/>
        <v/>
      </c>
      <c r="AJ511" s="71" t="str">
        <f t="shared" si="308"/>
        <v/>
      </c>
      <c r="AK511" s="71" t="str">
        <f t="shared" si="309"/>
        <v/>
      </c>
      <c r="AL511" s="71" t="str">
        <f t="shared" si="310"/>
        <v/>
      </c>
      <c r="AM511" s="78" t="str">
        <f t="shared" si="311"/>
        <v/>
      </c>
      <c r="AN511" s="75" t="str">
        <f t="shared" si="312"/>
        <v/>
      </c>
      <c r="AO511" s="71" t="str">
        <f t="shared" si="313"/>
        <v/>
      </c>
      <c r="AP511" s="71" t="str">
        <f t="shared" si="314"/>
        <v/>
      </c>
      <c r="AQ511" s="71" t="str">
        <f t="shared" si="315"/>
        <v/>
      </c>
      <c r="AR511" s="71" t="str">
        <f t="shared" si="316"/>
        <v/>
      </c>
      <c r="AS511" s="71" t="str">
        <f t="shared" si="317"/>
        <v/>
      </c>
      <c r="AT511" s="71" t="str">
        <f t="shared" si="318"/>
        <v/>
      </c>
      <c r="AU511" s="76" t="str">
        <f t="shared" si="319"/>
        <v/>
      </c>
      <c r="BF511" s="141">
        <v>94068</v>
      </c>
      <c r="BG511" s="142" t="s">
        <v>4933</v>
      </c>
      <c r="BH511" s="141" t="s">
        <v>478</v>
      </c>
      <c r="BI511" s="141" t="s">
        <v>176</v>
      </c>
      <c r="BJ511" s="141" t="s">
        <v>4934</v>
      </c>
      <c r="BK511" s="141" t="s">
        <v>27330</v>
      </c>
      <c r="BL511" s="141" t="s">
        <v>4938</v>
      </c>
      <c r="BM511" s="141">
        <v>48.310699999999997</v>
      </c>
      <c r="BN511" s="141">
        <v>-70.960499999999996</v>
      </c>
      <c r="BO511" s="141">
        <v>2014</v>
      </c>
      <c r="BP511" s="143" t="s">
        <v>24330</v>
      </c>
      <c r="BQ511" s="143" t="s">
        <v>17560</v>
      </c>
    </row>
    <row r="512" spans="1:69" ht="38.25" customHeight="1" x14ac:dyDescent="0.25">
      <c r="A512" s="1" t="str">
        <f t="shared" si="320"/>
        <v/>
      </c>
      <c r="B512" s="32" t="str">
        <f t="shared" si="321"/>
        <v/>
      </c>
      <c r="C512" s="25" t="str">
        <f t="shared" si="322"/>
        <v/>
      </c>
      <c r="D512" s="25" t="str">
        <f t="shared" si="323"/>
        <v/>
      </c>
      <c r="E512" s="25" t="str">
        <f t="shared" si="324"/>
        <v/>
      </c>
      <c r="F512" s="25" t="str">
        <f t="shared" si="325"/>
        <v/>
      </c>
      <c r="G512" s="108" t="str">
        <f t="shared" si="326"/>
        <v/>
      </c>
      <c r="H512" s="108" t="str">
        <f t="shared" si="327"/>
        <v/>
      </c>
      <c r="I512" s="112" t="str">
        <f t="shared" si="328"/>
        <v/>
      </c>
      <c r="J512" s="112"/>
      <c r="K512" s="112"/>
      <c r="L512" s="113"/>
      <c r="M512" s="113"/>
      <c r="N512" s="224" t="str">
        <f t="shared" si="329"/>
        <v/>
      </c>
      <c r="O512" s="225" t="str">
        <f t="shared" si="330"/>
        <v/>
      </c>
      <c r="Q512" s="6">
        <v>510</v>
      </c>
      <c r="R512" s="47" t="str">
        <f t="shared" si="293"/>
        <v>-510</v>
      </c>
      <c r="S512" s="6"/>
      <c r="T512" s="48" t="str">
        <f t="shared" si="294"/>
        <v/>
      </c>
      <c r="U512" s="49" t="str">
        <f t="shared" si="295"/>
        <v/>
      </c>
      <c r="W512" s="51"/>
      <c r="X512" s="75" t="str">
        <f t="shared" si="296"/>
        <v/>
      </c>
      <c r="Y512" s="71" t="str">
        <f t="shared" si="297"/>
        <v/>
      </c>
      <c r="Z512" s="71" t="str">
        <f t="shared" si="298"/>
        <v/>
      </c>
      <c r="AA512" s="71" t="str">
        <f t="shared" si="299"/>
        <v/>
      </c>
      <c r="AB512" s="71" t="str">
        <f t="shared" si="300"/>
        <v/>
      </c>
      <c r="AC512" s="71" t="str">
        <f t="shared" si="301"/>
        <v/>
      </c>
      <c r="AD512" s="71" t="str">
        <f t="shared" si="302"/>
        <v/>
      </c>
      <c r="AE512" s="78" t="str">
        <f t="shared" si="303"/>
        <v/>
      </c>
      <c r="AF512" s="75" t="str">
        <f t="shared" si="304"/>
        <v/>
      </c>
      <c r="AG512" s="71" t="str">
        <f t="shared" si="305"/>
        <v/>
      </c>
      <c r="AH512" s="71" t="str">
        <f t="shared" si="306"/>
        <v/>
      </c>
      <c r="AI512" s="71" t="str">
        <f t="shared" si="307"/>
        <v/>
      </c>
      <c r="AJ512" s="71" t="str">
        <f t="shared" si="308"/>
        <v/>
      </c>
      <c r="AK512" s="71" t="str">
        <f t="shared" si="309"/>
        <v/>
      </c>
      <c r="AL512" s="71" t="str">
        <f t="shared" si="310"/>
        <v/>
      </c>
      <c r="AM512" s="78" t="str">
        <f t="shared" si="311"/>
        <v/>
      </c>
      <c r="AN512" s="75" t="str">
        <f t="shared" si="312"/>
        <v/>
      </c>
      <c r="AO512" s="71" t="str">
        <f t="shared" si="313"/>
        <v/>
      </c>
      <c r="AP512" s="71" t="str">
        <f t="shared" si="314"/>
        <v/>
      </c>
      <c r="AQ512" s="71" t="str">
        <f t="shared" si="315"/>
        <v/>
      </c>
      <c r="AR512" s="71" t="str">
        <f t="shared" si="316"/>
        <v/>
      </c>
      <c r="AS512" s="71" t="str">
        <f t="shared" si="317"/>
        <v/>
      </c>
      <c r="AT512" s="71" t="str">
        <f t="shared" si="318"/>
        <v/>
      </c>
      <c r="AU512" s="76" t="str">
        <f t="shared" si="319"/>
        <v/>
      </c>
      <c r="BF512" s="141">
        <v>94230</v>
      </c>
      <c r="BG512" s="142" t="s">
        <v>4873</v>
      </c>
      <c r="BH512" s="141" t="s">
        <v>478</v>
      </c>
      <c r="BI512" s="141" t="s">
        <v>186</v>
      </c>
      <c r="BJ512" s="141" t="s">
        <v>4874</v>
      </c>
      <c r="BK512" s="141" t="s">
        <v>4749</v>
      </c>
      <c r="BL512" s="141" t="s">
        <v>4875</v>
      </c>
      <c r="BM512" s="141">
        <v>48.411110000000001</v>
      </c>
      <c r="BN512" s="141">
        <v>-70.581850000000003</v>
      </c>
      <c r="BO512" s="141">
        <v>1950</v>
      </c>
      <c r="BP512" s="143" t="s">
        <v>480</v>
      </c>
      <c r="BQ512" s="143" t="s">
        <v>17560</v>
      </c>
    </row>
    <row r="513" spans="1:69" ht="38.25" customHeight="1" x14ac:dyDescent="0.25">
      <c r="A513" s="1" t="str">
        <f t="shared" si="320"/>
        <v/>
      </c>
      <c r="B513" s="32" t="str">
        <f t="shared" si="321"/>
        <v/>
      </c>
      <c r="C513" s="25" t="str">
        <f t="shared" si="322"/>
        <v/>
      </c>
      <c r="D513" s="25" t="str">
        <f t="shared" si="323"/>
        <v/>
      </c>
      <c r="E513" s="25" t="str">
        <f t="shared" si="324"/>
        <v/>
      </c>
      <c r="F513" s="25" t="str">
        <f t="shared" si="325"/>
        <v/>
      </c>
      <c r="G513" s="108" t="str">
        <f t="shared" si="326"/>
        <v/>
      </c>
      <c r="H513" s="108" t="str">
        <f t="shared" si="327"/>
        <v/>
      </c>
      <c r="I513" s="112" t="str">
        <f t="shared" si="328"/>
        <v/>
      </c>
      <c r="J513" s="112"/>
      <c r="K513" s="112"/>
      <c r="L513" s="113"/>
      <c r="M513" s="113"/>
      <c r="N513" s="224" t="str">
        <f t="shared" si="329"/>
        <v/>
      </c>
      <c r="O513" s="225" t="str">
        <f t="shared" si="330"/>
        <v/>
      </c>
      <c r="Q513" s="6">
        <v>511</v>
      </c>
      <c r="R513" s="47" t="str">
        <f t="shared" si="293"/>
        <v>-511</v>
      </c>
      <c r="S513" s="6"/>
      <c r="T513" s="48" t="str">
        <f t="shared" si="294"/>
        <v/>
      </c>
      <c r="U513" s="49" t="str">
        <f t="shared" si="295"/>
        <v/>
      </c>
      <c r="W513" s="51"/>
      <c r="X513" s="75" t="str">
        <f t="shared" si="296"/>
        <v/>
      </c>
      <c r="Y513" s="71" t="str">
        <f t="shared" si="297"/>
        <v/>
      </c>
      <c r="Z513" s="71" t="str">
        <f t="shared" si="298"/>
        <v/>
      </c>
      <c r="AA513" s="71" t="str">
        <f t="shared" si="299"/>
        <v/>
      </c>
      <c r="AB513" s="71" t="str">
        <f t="shared" si="300"/>
        <v/>
      </c>
      <c r="AC513" s="71" t="str">
        <f t="shared" si="301"/>
        <v/>
      </c>
      <c r="AD513" s="71" t="str">
        <f t="shared" si="302"/>
        <v/>
      </c>
      <c r="AE513" s="78" t="str">
        <f t="shared" si="303"/>
        <v/>
      </c>
      <c r="AF513" s="75" t="str">
        <f t="shared" si="304"/>
        <v/>
      </c>
      <c r="AG513" s="71" t="str">
        <f t="shared" si="305"/>
        <v/>
      </c>
      <c r="AH513" s="71" t="str">
        <f t="shared" si="306"/>
        <v/>
      </c>
      <c r="AI513" s="71" t="str">
        <f t="shared" si="307"/>
        <v/>
      </c>
      <c r="AJ513" s="71" t="str">
        <f t="shared" si="308"/>
        <v/>
      </c>
      <c r="AK513" s="71" t="str">
        <f t="shared" si="309"/>
        <v/>
      </c>
      <c r="AL513" s="71" t="str">
        <f t="shared" si="310"/>
        <v/>
      </c>
      <c r="AM513" s="78" t="str">
        <f t="shared" si="311"/>
        <v/>
      </c>
      <c r="AN513" s="75" t="str">
        <f t="shared" si="312"/>
        <v/>
      </c>
      <c r="AO513" s="71" t="str">
        <f t="shared" si="313"/>
        <v/>
      </c>
      <c r="AP513" s="71" t="str">
        <f t="shared" si="314"/>
        <v/>
      </c>
      <c r="AQ513" s="71" t="str">
        <f t="shared" si="315"/>
        <v/>
      </c>
      <c r="AR513" s="71" t="str">
        <f t="shared" si="316"/>
        <v/>
      </c>
      <c r="AS513" s="71" t="str">
        <f t="shared" si="317"/>
        <v/>
      </c>
      <c r="AT513" s="71" t="str">
        <f t="shared" si="318"/>
        <v/>
      </c>
      <c r="AU513" s="76" t="str">
        <f t="shared" si="319"/>
        <v/>
      </c>
      <c r="BF513" s="141">
        <v>94235</v>
      </c>
      <c r="BG513" s="142" t="s">
        <v>4879</v>
      </c>
      <c r="BH513" s="141" t="s">
        <v>478</v>
      </c>
      <c r="BI513" s="141" t="s">
        <v>177</v>
      </c>
      <c r="BJ513" s="141" t="s">
        <v>4880</v>
      </c>
      <c r="BK513" s="141" t="s">
        <v>2501</v>
      </c>
      <c r="BL513" s="141" t="s">
        <v>4881</v>
      </c>
      <c r="BM513" s="141">
        <v>48.451120883852703</v>
      </c>
      <c r="BN513" s="141">
        <v>-70.899270110310596</v>
      </c>
      <c r="BO513" s="141">
        <v>2011</v>
      </c>
      <c r="BP513" s="143" t="s">
        <v>485</v>
      </c>
      <c r="BQ513" s="143" t="s">
        <v>17560</v>
      </c>
    </row>
    <row r="514" spans="1:69" ht="38.25" customHeight="1" x14ac:dyDescent="0.25">
      <c r="A514" s="1" t="str">
        <f t="shared" si="320"/>
        <v/>
      </c>
      <c r="B514" s="32" t="str">
        <f t="shared" si="321"/>
        <v/>
      </c>
      <c r="C514" s="25" t="str">
        <f t="shared" si="322"/>
        <v/>
      </c>
      <c r="D514" s="25" t="str">
        <f t="shared" si="323"/>
        <v/>
      </c>
      <c r="E514" s="25" t="str">
        <f t="shared" si="324"/>
        <v/>
      </c>
      <c r="F514" s="25" t="str">
        <f t="shared" si="325"/>
        <v/>
      </c>
      <c r="G514" s="108" t="str">
        <f t="shared" si="326"/>
        <v/>
      </c>
      <c r="H514" s="108" t="str">
        <f t="shared" si="327"/>
        <v/>
      </c>
      <c r="I514" s="112" t="str">
        <f t="shared" si="328"/>
        <v/>
      </c>
      <c r="J514" s="112"/>
      <c r="K514" s="112"/>
      <c r="L514" s="113"/>
      <c r="M514" s="113"/>
      <c r="N514" s="224" t="str">
        <f t="shared" si="329"/>
        <v/>
      </c>
      <c r="O514" s="225" t="str">
        <f t="shared" si="330"/>
        <v/>
      </c>
      <c r="Q514" s="6">
        <v>512</v>
      </c>
      <c r="R514" s="47" t="str">
        <f t="shared" si="293"/>
        <v>-512</v>
      </c>
      <c r="S514" s="6"/>
      <c r="T514" s="48" t="str">
        <f t="shared" si="294"/>
        <v/>
      </c>
      <c r="U514" s="49" t="str">
        <f t="shared" si="295"/>
        <v/>
      </c>
      <c r="W514" s="51"/>
      <c r="X514" s="75" t="str">
        <f t="shared" si="296"/>
        <v/>
      </c>
      <c r="Y514" s="71" t="str">
        <f t="shared" si="297"/>
        <v/>
      </c>
      <c r="Z514" s="71" t="str">
        <f t="shared" si="298"/>
        <v/>
      </c>
      <c r="AA514" s="71" t="str">
        <f t="shared" si="299"/>
        <v/>
      </c>
      <c r="AB514" s="71" t="str">
        <f t="shared" si="300"/>
        <v/>
      </c>
      <c r="AC514" s="71" t="str">
        <f t="shared" si="301"/>
        <v/>
      </c>
      <c r="AD514" s="71" t="str">
        <f t="shared" si="302"/>
        <v/>
      </c>
      <c r="AE514" s="78" t="str">
        <f t="shared" si="303"/>
        <v/>
      </c>
      <c r="AF514" s="75" t="str">
        <f t="shared" si="304"/>
        <v/>
      </c>
      <c r="AG514" s="71" t="str">
        <f t="shared" si="305"/>
        <v/>
      </c>
      <c r="AH514" s="71" t="str">
        <f t="shared" si="306"/>
        <v/>
      </c>
      <c r="AI514" s="71" t="str">
        <f t="shared" si="307"/>
        <v/>
      </c>
      <c r="AJ514" s="71" t="str">
        <f t="shared" si="308"/>
        <v/>
      </c>
      <c r="AK514" s="71" t="str">
        <f t="shared" si="309"/>
        <v/>
      </c>
      <c r="AL514" s="71" t="str">
        <f t="shared" si="310"/>
        <v/>
      </c>
      <c r="AM514" s="78" t="str">
        <f t="shared" si="311"/>
        <v/>
      </c>
      <c r="AN514" s="75" t="str">
        <f t="shared" si="312"/>
        <v/>
      </c>
      <c r="AO514" s="71" t="str">
        <f t="shared" si="313"/>
        <v/>
      </c>
      <c r="AP514" s="71" t="str">
        <f t="shared" si="314"/>
        <v/>
      </c>
      <c r="AQ514" s="71" t="str">
        <f t="shared" si="315"/>
        <v/>
      </c>
      <c r="AR514" s="71" t="str">
        <f t="shared" si="316"/>
        <v/>
      </c>
      <c r="AS514" s="71" t="str">
        <f t="shared" si="317"/>
        <v/>
      </c>
      <c r="AT514" s="71" t="str">
        <f t="shared" si="318"/>
        <v/>
      </c>
      <c r="AU514" s="76" t="str">
        <f t="shared" si="319"/>
        <v/>
      </c>
      <c r="BF514" s="141">
        <v>94235</v>
      </c>
      <c r="BG514" s="142" t="s">
        <v>4882</v>
      </c>
      <c r="BH514" s="141" t="s">
        <v>478</v>
      </c>
      <c r="BI514" s="141" t="s">
        <v>1268</v>
      </c>
      <c r="BJ514" s="141" t="s">
        <v>4883</v>
      </c>
      <c r="BK514" s="141" t="s">
        <v>1708</v>
      </c>
      <c r="BL514" s="141" t="s">
        <v>4884</v>
      </c>
      <c r="BM514" s="141">
        <v>48.515749999999997</v>
      </c>
      <c r="BN514" s="141">
        <v>-70.940979999999996</v>
      </c>
      <c r="BO514" s="141">
        <v>2011</v>
      </c>
      <c r="BP514" s="143" t="s">
        <v>24341</v>
      </c>
      <c r="BQ514" s="143" t="s">
        <v>17560</v>
      </c>
    </row>
    <row r="515" spans="1:69" ht="38.25" customHeight="1" x14ac:dyDescent="0.25">
      <c r="A515" s="1" t="str">
        <f t="shared" si="320"/>
        <v/>
      </c>
      <c r="B515" s="32" t="str">
        <f t="shared" si="321"/>
        <v/>
      </c>
      <c r="C515" s="25" t="str">
        <f t="shared" si="322"/>
        <v/>
      </c>
      <c r="D515" s="25" t="str">
        <f t="shared" si="323"/>
        <v/>
      </c>
      <c r="E515" s="25" t="str">
        <f t="shared" si="324"/>
        <v/>
      </c>
      <c r="F515" s="25" t="str">
        <f t="shared" si="325"/>
        <v/>
      </c>
      <c r="G515" s="108" t="str">
        <f t="shared" si="326"/>
        <v/>
      </c>
      <c r="H515" s="108" t="str">
        <f t="shared" si="327"/>
        <v/>
      </c>
      <c r="I515" s="112" t="str">
        <f t="shared" si="328"/>
        <v/>
      </c>
      <c r="J515" s="112"/>
      <c r="K515" s="112"/>
      <c r="L515" s="113"/>
      <c r="M515" s="113"/>
      <c r="N515" s="224" t="str">
        <f t="shared" si="329"/>
        <v/>
      </c>
      <c r="O515" s="225" t="str">
        <f t="shared" si="330"/>
        <v/>
      </c>
      <c r="Q515" s="6">
        <v>513</v>
      </c>
      <c r="R515" s="47" t="str">
        <f t="shared" ref="R515:R578" si="331">Code_geo&amp;"-"&amp;Q515</f>
        <v>-513</v>
      </c>
      <c r="S515" s="6"/>
      <c r="T515" s="48" t="str">
        <f t="shared" ref="T515:T578" si="332">IF(AND(B525=$S$3,(OR(C525=$W$10,C525=$W$11,C525=$W$12,C525=$W$13))),1,"")</f>
        <v/>
      </c>
      <c r="U515" s="49" t="str">
        <f t="shared" ref="U515:U578" si="333">IF(AND(B525=$S$4,(OR(C525=$W$5,C525=$W$6,C525=$W$7,C525=$W$8))),1,"")</f>
        <v/>
      </c>
      <c r="W515" s="51"/>
      <c r="X515" s="75" t="str">
        <f t="shared" si="296"/>
        <v/>
      </c>
      <c r="Y515" s="71" t="str">
        <f t="shared" si="297"/>
        <v/>
      </c>
      <c r="Z515" s="71" t="str">
        <f t="shared" si="298"/>
        <v/>
      </c>
      <c r="AA515" s="71" t="str">
        <f t="shared" si="299"/>
        <v/>
      </c>
      <c r="AB515" s="71" t="str">
        <f t="shared" si="300"/>
        <v/>
      </c>
      <c r="AC515" s="71" t="str">
        <f t="shared" si="301"/>
        <v/>
      </c>
      <c r="AD515" s="71" t="str">
        <f t="shared" si="302"/>
        <v/>
      </c>
      <c r="AE515" s="78" t="str">
        <f t="shared" si="303"/>
        <v/>
      </c>
      <c r="AF515" s="75" t="str">
        <f t="shared" si="304"/>
        <v/>
      </c>
      <c r="AG515" s="71" t="str">
        <f t="shared" si="305"/>
        <v/>
      </c>
      <c r="AH515" s="71" t="str">
        <f t="shared" si="306"/>
        <v/>
      </c>
      <c r="AI515" s="71" t="str">
        <f t="shared" si="307"/>
        <v/>
      </c>
      <c r="AJ515" s="71" t="str">
        <f t="shared" si="308"/>
        <v/>
      </c>
      <c r="AK515" s="71" t="str">
        <f t="shared" si="309"/>
        <v/>
      </c>
      <c r="AL515" s="71" t="str">
        <f t="shared" si="310"/>
        <v/>
      </c>
      <c r="AM515" s="78" t="str">
        <f t="shared" si="311"/>
        <v/>
      </c>
      <c r="AN515" s="75" t="str">
        <f t="shared" si="312"/>
        <v/>
      </c>
      <c r="AO515" s="71" t="str">
        <f t="shared" si="313"/>
        <v/>
      </c>
      <c r="AP515" s="71" t="str">
        <f t="shared" si="314"/>
        <v/>
      </c>
      <c r="AQ515" s="71" t="str">
        <f t="shared" si="315"/>
        <v/>
      </c>
      <c r="AR515" s="71" t="str">
        <f t="shared" si="316"/>
        <v/>
      </c>
      <c r="AS515" s="71" t="str">
        <f t="shared" si="317"/>
        <v/>
      </c>
      <c r="AT515" s="71" t="str">
        <f t="shared" si="318"/>
        <v/>
      </c>
      <c r="AU515" s="76" t="str">
        <f t="shared" si="319"/>
        <v/>
      </c>
      <c r="BF515" s="141">
        <v>94235</v>
      </c>
      <c r="BG515" s="142" t="s">
        <v>4885</v>
      </c>
      <c r="BH515" s="141" t="s">
        <v>478</v>
      </c>
      <c r="BI515" s="141" t="s">
        <v>186</v>
      </c>
      <c r="BJ515" s="141" t="s">
        <v>4886</v>
      </c>
      <c r="BK515" s="141" t="s">
        <v>1708</v>
      </c>
      <c r="BL515" s="141" t="s">
        <v>4887</v>
      </c>
      <c r="BM515" s="141">
        <v>48.442959999999999</v>
      </c>
      <c r="BN515" s="141">
        <v>-70.875020000000006</v>
      </c>
      <c r="BO515" s="141">
        <v>2011</v>
      </c>
      <c r="BP515" s="143" t="s">
        <v>24342</v>
      </c>
      <c r="BQ515" s="143" t="s">
        <v>17560</v>
      </c>
    </row>
    <row r="516" spans="1:69" ht="38.25" customHeight="1" x14ac:dyDescent="0.25">
      <c r="A516" s="1" t="str">
        <f t="shared" si="320"/>
        <v/>
      </c>
      <c r="B516" s="32" t="str">
        <f t="shared" si="321"/>
        <v/>
      </c>
      <c r="C516" s="25" t="str">
        <f t="shared" si="322"/>
        <v/>
      </c>
      <c r="D516" s="25" t="str">
        <f t="shared" si="323"/>
        <v/>
      </c>
      <c r="E516" s="25" t="str">
        <f t="shared" si="324"/>
        <v/>
      </c>
      <c r="F516" s="25" t="str">
        <f t="shared" si="325"/>
        <v/>
      </c>
      <c r="G516" s="108" t="str">
        <f t="shared" si="326"/>
        <v/>
      </c>
      <c r="H516" s="108" t="str">
        <f t="shared" si="327"/>
        <v/>
      </c>
      <c r="I516" s="112" t="str">
        <f t="shared" si="328"/>
        <v/>
      </c>
      <c r="J516" s="112"/>
      <c r="K516" s="112"/>
      <c r="L516" s="113"/>
      <c r="M516" s="113"/>
      <c r="N516" s="224" t="str">
        <f t="shared" si="329"/>
        <v/>
      </c>
      <c r="O516" s="225" t="str">
        <f t="shared" si="330"/>
        <v/>
      </c>
      <c r="Q516" s="6">
        <v>514</v>
      </c>
      <c r="R516" s="47" t="str">
        <f t="shared" si="331"/>
        <v>-514</v>
      </c>
      <c r="S516" s="6"/>
      <c r="T516" s="48" t="str">
        <f t="shared" si="332"/>
        <v/>
      </c>
      <c r="U516" s="49" t="str">
        <f t="shared" si="333"/>
        <v/>
      </c>
      <c r="W516" s="51"/>
      <c r="X516" s="75" t="str">
        <f t="shared" ref="X516:X579" si="334">IF($C525=$BE$3,$L525+$M525,"")</f>
        <v/>
      </c>
      <c r="Y516" s="71" t="str">
        <f t="shared" ref="Y516:Y579" si="335">IF($C525=$BE$4,$L525+$M525,"")</f>
        <v/>
      </c>
      <c r="Z516" s="71" t="str">
        <f t="shared" ref="Z516:Z579" si="336">IF($C525=$BE$5,$L525+$M525,"")</f>
        <v/>
      </c>
      <c r="AA516" s="71" t="str">
        <f t="shared" ref="AA516:AA579" si="337">IF($C525=$BE$6,$L525+$M525,"")</f>
        <v/>
      </c>
      <c r="AB516" s="71" t="str">
        <f t="shared" ref="AB516:AB579" si="338">IF($C525=$BE$7,$L525+$M525,"")</f>
        <v/>
      </c>
      <c r="AC516" s="71" t="str">
        <f t="shared" ref="AC516:AC579" si="339">IF($C525=$BE$8,$L525+$M525,"")</f>
        <v/>
      </c>
      <c r="AD516" s="71" t="str">
        <f t="shared" ref="AD516:AD579" si="340">IF($C525=$BE$9,$L525+$M525,"")</f>
        <v/>
      </c>
      <c r="AE516" s="78" t="str">
        <f t="shared" ref="AE516:AE579" si="341">IF($C525=$BE$10,$L525+$M525,"")</f>
        <v/>
      </c>
      <c r="AF516" s="75" t="str">
        <f t="shared" ref="AF516:AF579" si="342">IF($C525=$BE$3,IF($J525&gt;0,$L525/$J525,$L525),"")</f>
        <v/>
      </c>
      <c r="AG516" s="71" t="str">
        <f t="shared" ref="AG516:AG579" si="343">IF($C525=$BE$4,IF($J525&gt;0,$L525/$J525,$L525),"")</f>
        <v/>
      </c>
      <c r="AH516" s="71" t="str">
        <f t="shared" ref="AH516:AH579" si="344">IF($C525=$BE$5,IF($J525&gt;0,$L525/$J525,$L525),"")</f>
        <v/>
      </c>
      <c r="AI516" s="71" t="str">
        <f t="shared" ref="AI516:AI579" si="345">IF($C525=$BE$6,IF($J525&gt;0,$L525/$J525,$L525),"")</f>
        <v/>
      </c>
      <c r="AJ516" s="71" t="str">
        <f t="shared" ref="AJ516:AJ579" si="346">IF($C525=$BE$7,IF($J525&gt;0,$L525/$J525,$L525),"")</f>
        <v/>
      </c>
      <c r="AK516" s="71" t="str">
        <f t="shared" ref="AK516:AK579" si="347">IF($C525=$BE$8,IF($J525&gt;0,$L525/$J525,$L525),"")</f>
        <v/>
      </c>
      <c r="AL516" s="71" t="str">
        <f t="shared" ref="AL516:AL579" si="348">IF($C525=$BE$9,IF($J525&gt;0,$L525/$J525,$L525),"")</f>
        <v/>
      </c>
      <c r="AM516" s="78" t="str">
        <f t="shared" ref="AM516:AM579" si="349">IF($C525=$BE$10,IF($J525&gt;0,$L525/$J525,$L525),"")</f>
        <v/>
      </c>
      <c r="AN516" s="75" t="str">
        <f t="shared" ref="AN516:AN579" si="350">IF($C525=$BE$3,IF($K525&gt;0,$M525/$K525,$M525),"")</f>
        <v/>
      </c>
      <c r="AO516" s="71" t="str">
        <f t="shared" ref="AO516:AO579" si="351">IF($C525=$BE$4,IF($K525&gt;0,$M525/$K525,$M525),"")</f>
        <v/>
      </c>
      <c r="AP516" s="71" t="str">
        <f t="shared" ref="AP516:AP579" si="352">IF($C525=$BE$5,IF($K525&gt;0,$M525/$K525,$M525),"")</f>
        <v/>
      </c>
      <c r="AQ516" s="71" t="str">
        <f t="shared" ref="AQ516:AQ579" si="353">IF($C525=$BE$6,IF($K525&gt;0,$M525/$K525,$M525),"")</f>
        <v/>
      </c>
      <c r="AR516" s="71" t="str">
        <f t="shared" ref="AR516:AR579" si="354">IF($C525=$BE$7,IF($K525&gt;0,$M525/$K525,$M525),"")</f>
        <v/>
      </c>
      <c r="AS516" s="71" t="str">
        <f t="shared" ref="AS516:AS579" si="355">IF($C525=$BE$8,IF($K525&gt;0,$M525/$K525,$M525),"")</f>
        <v/>
      </c>
      <c r="AT516" s="71" t="str">
        <f t="shared" ref="AT516:AT579" si="356">IF($C525=$BE$9,IF($K525&gt;0,$M525/$K525,$M525),"")</f>
        <v/>
      </c>
      <c r="AU516" s="76" t="str">
        <f t="shared" ref="AU516:AU579" si="357">IF($C525=$BE$10,IF($K525&gt;0,$M525/$K525,$M525),"")</f>
        <v/>
      </c>
      <c r="BF516" s="141">
        <v>94235</v>
      </c>
      <c r="BG516" s="142" t="s">
        <v>4888</v>
      </c>
      <c r="BH516" s="141" t="s">
        <v>478</v>
      </c>
      <c r="BI516" s="141" t="s">
        <v>186</v>
      </c>
      <c r="BJ516" s="141" t="s">
        <v>4889</v>
      </c>
      <c r="BK516" s="141" t="s">
        <v>1708</v>
      </c>
      <c r="BL516" s="141" t="s">
        <v>4890</v>
      </c>
      <c r="BM516" s="141">
        <v>48.483089999999997</v>
      </c>
      <c r="BN516" s="141">
        <v>-70.96566</v>
      </c>
      <c r="BO516" s="141">
        <v>2011</v>
      </c>
      <c r="BP516" s="143" t="s">
        <v>24343</v>
      </c>
      <c r="BQ516" s="143" t="s">
        <v>17560</v>
      </c>
    </row>
    <row r="517" spans="1:69" ht="38.25" customHeight="1" x14ac:dyDescent="0.25">
      <c r="A517" s="1" t="str">
        <f t="shared" si="320"/>
        <v/>
      </c>
      <c r="B517" s="32" t="str">
        <f t="shared" si="321"/>
        <v/>
      </c>
      <c r="C517" s="25" t="str">
        <f t="shared" si="322"/>
        <v/>
      </c>
      <c r="D517" s="25" t="str">
        <f t="shared" si="323"/>
        <v/>
      </c>
      <c r="E517" s="25" t="str">
        <f t="shared" si="324"/>
        <v/>
      </c>
      <c r="F517" s="25" t="str">
        <f t="shared" si="325"/>
        <v/>
      </c>
      <c r="G517" s="108" t="str">
        <f t="shared" si="326"/>
        <v/>
      </c>
      <c r="H517" s="108" t="str">
        <f t="shared" si="327"/>
        <v/>
      </c>
      <c r="I517" s="112" t="str">
        <f t="shared" si="328"/>
        <v/>
      </c>
      <c r="J517" s="112"/>
      <c r="K517" s="112"/>
      <c r="L517" s="113"/>
      <c r="M517" s="113"/>
      <c r="N517" s="224" t="str">
        <f t="shared" si="329"/>
        <v/>
      </c>
      <c r="O517" s="225" t="str">
        <f t="shared" si="330"/>
        <v/>
      </c>
      <c r="Q517" s="6">
        <v>515</v>
      </c>
      <c r="R517" s="47" t="str">
        <f t="shared" si="331"/>
        <v>-515</v>
      </c>
      <c r="S517" s="6"/>
      <c r="T517" s="48" t="str">
        <f t="shared" si="332"/>
        <v/>
      </c>
      <c r="U517" s="49" t="str">
        <f t="shared" si="333"/>
        <v/>
      </c>
      <c r="W517" s="51"/>
      <c r="X517" s="75" t="str">
        <f t="shared" si="334"/>
        <v/>
      </c>
      <c r="Y517" s="71" t="str">
        <f t="shared" si="335"/>
        <v/>
      </c>
      <c r="Z517" s="71" t="str">
        <f t="shared" si="336"/>
        <v/>
      </c>
      <c r="AA517" s="71" t="str">
        <f t="shared" si="337"/>
        <v/>
      </c>
      <c r="AB517" s="71" t="str">
        <f t="shared" si="338"/>
        <v/>
      </c>
      <c r="AC517" s="71" t="str">
        <f t="shared" si="339"/>
        <v/>
      </c>
      <c r="AD517" s="71" t="str">
        <f t="shared" si="340"/>
        <v/>
      </c>
      <c r="AE517" s="78" t="str">
        <f t="shared" si="341"/>
        <v/>
      </c>
      <c r="AF517" s="75" t="str">
        <f t="shared" si="342"/>
        <v/>
      </c>
      <c r="AG517" s="71" t="str">
        <f t="shared" si="343"/>
        <v/>
      </c>
      <c r="AH517" s="71" t="str">
        <f t="shared" si="344"/>
        <v/>
      </c>
      <c r="AI517" s="71" t="str">
        <f t="shared" si="345"/>
        <v/>
      </c>
      <c r="AJ517" s="71" t="str">
        <f t="shared" si="346"/>
        <v/>
      </c>
      <c r="AK517" s="71" t="str">
        <f t="shared" si="347"/>
        <v/>
      </c>
      <c r="AL517" s="71" t="str">
        <f t="shared" si="348"/>
        <v/>
      </c>
      <c r="AM517" s="78" t="str">
        <f t="shared" si="349"/>
        <v/>
      </c>
      <c r="AN517" s="75" t="str">
        <f t="shared" si="350"/>
        <v/>
      </c>
      <c r="AO517" s="71" t="str">
        <f t="shared" si="351"/>
        <v/>
      </c>
      <c r="AP517" s="71" t="str">
        <f t="shared" si="352"/>
        <v/>
      </c>
      <c r="AQ517" s="71" t="str">
        <f t="shared" si="353"/>
        <v/>
      </c>
      <c r="AR517" s="71" t="str">
        <f t="shared" si="354"/>
        <v/>
      </c>
      <c r="AS517" s="71" t="str">
        <f t="shared" si="355"/>
        <v/>
      </c>
      <c r="AT517" s="71" t="str">
        <f t="shared" si="356"/>
        <v/>
      </c>
      <c r="AU517" s="76" t="str">
        <f t="shared" si="357"/>
        <v/>
      </c>
      <c r="BF517" s="141">
        <v>94240</v>
      </c>
      <c r="BG517" s="142" t="s">
        <v>4918</v>
      </c>
      <c r="BH517" s="141" t="s">
        <v>180</v>
      </c>
      <c r="BI517" s="141" t="s">
        <v>178</v>
      </c>
      <c r="BJ517" s="141" t="s">
        <v>4919</v>
      </c>
      <c r="BK517" s="141" t="s">
        <v>4920</v>
      </c>
      <c r="BL517" s="141" t="s">
        <v>4921</v>
      </c>
      <c r="BM517" s="141">
        <v>48.524860928090902</v>
      </c>
      <c r="BN517" s="141">
        <v>-71.090196653221497</v>
      </c>
      <c r="BO517" s="141">
        <v>1986</v>
      </c>
      <c r="BP517" s="143" t="s">
        <v>24350</v>
      </c>
      <c r="BQ517" s="143" t="s">
        <v>17560</v>
      </c>
    </row>
    <row r="518" spans="1:69" ht="38.25" customHeight="1" x14ac:dyDescent="0.25">
      <c r="A518" s="1" t="str">
        <f t="shared" si="320"/>
        <v/>
      </c>
      <c r="B518" s="32" t="str">
        <f t="shared" si="321"/>
        <v/>
      </c>
      <c r="C518" s="25" t="str">
        <f t="shared" si="322"/>
        <v/>
      </c>
      <c r="D518" s="25" t="str">
        <f t="shared" si="323"/>
        <v/>
      </c>
      <c r="E518" s="25" t="str">
        <f t="shared" si="324"/>
        <v/>
      </c>
      <c r="F518" s="25" t="str">
        <f t="shared" si="325"/>
        <v/>
      </c>
      <c r="G518" s="108" t="str">
        <f t="shared" si="326"/>
        <v/>
      </c>
      <c r="H518" s="108" t="str">
        <f t="shared" si="327"/>
        <v/>
      </c>
      <c r="I518" s="112" t="str">
        <f t="shared" si="328"/>
        <v/>
      </c>
      <c r="J518" s="112"/>
      <c r="K518" s="112"/>
      <c r="L518" s="113"/>
      <c r="M518" s="113"/>
      <c r="N518" s="224" t="str">
        <f t="shared" si="329"/>
        <v/>
      </c>
      <c r="O518" s="225" t="str">
        <f t="shared" si="330"/>
        <v/>
      </c>
      <c r="Q518" s="6">
        <v>516</v>
      </c>
      <c r="R518" s="47" t="str">
        <f t="shared" si="331"/>
        <v>-516</v>
      </c>
      <c r="S518" s="6"/>
      <c r="T518" s="48" t="str">
        <f t="shared" si="332"/>
        <v/>
      </c>
      <c r="U518" s="49" t="str">
        <f t="shared" si="333"/>
        <v/>
      </c>
      <c r="W518" s="51"/>
      <c r="X518" s="75" t="str">
        <f t="shared" si="334"/>
        <v/>
      </c>
      <c r="Y518" s="71" t="str">
        <f t="shared" si="335"/>
        <v/>
      </c>
      <c r="Z518" s="71" t="str">
        <f t="shared" si="336"/>
        <v/>
      </c>
      <c r="AA518" s="71" t="str">
        <f t="shared" si="337"/>
        <v/>
      </c>
      <c r="AB518" s="71" t="str">
        <f t="shared" si="338"/>
        <v/>
      </c>
      <c r="AC518" s="71" t="str">
        <f t="shared" si="339"/>
        <v/>
      </c>
      <c r="AD518" s="71" t="str">
        <f t="shared" si="340"/>
        <v/>
      </c>
      <c r="AE518" s="78" t="str">
        <f t="shared" si="341"/>
        <v/>
      </c>
      <c r="AF518" s="75" t="str">
        <f t="shared" si="342"/>
        <v/>
      </c>
      <c r="AG518" s="71" t="str">
        <f t="shared" si="343"/>
        <v/>
      </c>
      <c r="AH518" s="71" t="str">
        <f t="shared" si="344"/>
        <v/>
      </c>
      <c r="AI518" s="71" t="str">
        <f t="shared" si="345"/>
        <v/>
      </c>
      <c r="AJ518" s="71" t="str">
        <f t="shared" si="346"/>
        <v/>
      </c>
      <c r="AK518" s="71" t="str">
        <f t="shared" si="347"/>
        <v/>
      </c>
      <c r="AL518" s="71" t="str">
        <f t="shared" si="348"/>
        <v/>
      </c>
      <c r="AM518" s="78" t="str">
        <f t="shared" si="349"/>
        <v/>
      </c>
      <c r="AN518" s="75" t="str">
        <f t="shared" si="350"/>
        <v/>
      </c>
      <c r="AO518" s="71" t="str">
        <f t="shared" si="351"/>
        <v/>
      </c>
      <c r="AP518" s="71" t="str">
        <f t="shared" si="352"/>
        <v/>
      </c>
      <c r="AQ518" s="71" t="str">
        <f t="shared" si="353"/>
        <v/>
      </c>
      <c r="AR518" s="71" t="str">
        <f t="shared" si="354"/>
        <v/>
      </c>
      <c r="AS518" s="71" t="str">
        <f t="shared" si="355"/>
        <v/>
      </c>
      <c r="AT518" s="71" t="str">
        <f t="shared" si="356"/>
        <v/>
      </c>
      <c r="AU518" s="76" t="str">
        <f t="shared" si="357"/>
        <v/>
      </c>
      <c r="BF518" s="141">
        <v>94240</v>
      </c>
      <c r="BG518" s="142" t="s">
        <v>4922</v>
      </c>
      <c r="BH518" s="141" t="s">
        <v>478</v>
      </c>
      <c r="BI518" s="141" t="s">
        <v>176</v>
      </c>
      <c r="BJ518" s="141" t="s">
        <v>3050</v>
      </c>
      <c r="BK518" s="141"/>
      <c r="BL518" s="141" t="s">
        <v>4917</v>
      </c>
      <c r="BM518" s="141">
        <v>48.52731</v>
      </c>
      <c r="BN518" s="141">
        <v>-71.047939999999997</v>
      </c>
      <c r="BO518" s="141">
        <v>1995</v>
      </c>
      <c r="BP518" s="143" t="s">
        <v>24351</v>
      </c>
      <c r="BQ518" s="143" t="s">
        <v>17560</v>
      </c>
    </row>
    <row r="519" spans="1:69" ht="38.25" customHeight="1" x14ac:dyDescent="0.25">
      <c r="A519" s="1" t="str">
        <f t="shared" si="320"/>
        <v/>
      </c>
      <c r="B519" s="32" t="str">
        <f t="shared" si="321"/>
        <v/>
      </c>
      <c r="C519" s="25" t="str">
        <f t="shared" si="322"/>
        <v/>
      </c>
      <c r="D519" s="25" t="str">
        <f t="shared" si="323"/>
        <v/>
      </c>
      <c r="E519" s="25" t="str">
        <f t="shared" si="324"/>
        <v/>
      </c>
      <c r="F519" s="25" t="str">
        <f t="shared" si="325"/>
        <v/>
      </c>
      <c r="G519" s="108" t="str">
        <f t="shared" si="326"/>
        <v/>
      </c>
      <c r="H519" s="108" t="str">
        <f t="shared" si="327"/>
        <v/>
      </c>
      <c r="I519" s="112" t="str">
        <f t="shared" si="328"/>
        <v/>
      </c>
      <c r="J519" s="112"/>
      <c r="K519" s="112"/>
      <c r="L519" s="113"/>
      <c r="M519" s="113"/>
      <c r="N519" s="224" t="str">
        <f t="shared" si="329"/>
        <v/>
      </c>
      <c r="O519" s="225" t="str">
        <f t="shared" si="330"/>
        <v/>
      </c>
      <c r="Q519" s="6">
        <v>517</v>
      </c>
      <c r="R519" s="47" t="str">
        <f t="shared" si="331"/>
        <v>-517</v>
      </c>
      <c r="S519" s="6"/>
      <c r="T519" s="48" t="str">
        <f t="shared" si="332"/>
        <v/>
      </c>
      <c r="U519" s="49" t="str">
        <f t="shared" si="333"/>
        <v/>
      </c>
      <c r="W519" s="51"/>
      <c r="X519" s="75" t="str">
        <f t="shared" si="334"/>
        <v/>
      </c>
      <c r="Y519" s="71" t="str">
        <f t="shared" si="335"/>
        <v/>
      </c>
      <c r="Z519" s="71" t="str">
        <f t="shared" si="336"/>
        <v/>
      </c>
      <c r="AA519" s="71" t="str">
        <f t="shared" si="337"/>
        <v/>
      </c>
      <c r="AB519" s="71" t="str">
        <f t="shared" si="338"/>
        <v/>
      </c>
      <c r="AC519" s="71" t="str">
        <f t="shared" si="339"/>
        <v/>
      </c>
      <c r="AD519" s="71" t="str">
        <f t="shared" si="340"/>
        <v/>
      </c>
      <c r="AE519" s="78" t="str">
        <f t="shared" si="341"/>
        <v/>
      </c>
      <c r="AF519" s="75" t="str">
        <f t="shared" si="342"/>
        <v/>
      </c>
      <c r="AG519" s="71" t="str">
        <f t="shared" si="343"/>
        <v/>
      </c>
      <c r="AH519" s="71" t="str">
        <f t="shared" si="344"/>
        <v/>
      </c>
      <c r="AI519" s="71" t="str">
        <f t="shared" si="345"/>
        <v/>
      </c>
      <c r="AJ519" s="71" t="str">
        <f t="shared" si="346"/>
        <v/>
      </c>
      <c r="AK519" s="71" t="str">
        <f t="shared" si="347"/>
        <v/>
      </c>
      <c r="AL519" s="71" t="str">
        <f t="shared" si="348"/>
        <v/>
      </c>
      <c r="AM519" s="78" t="str">
        <f t="shared" si="349"/>
        <v/>
      </c>
      <c r="AN519" s="75" t="str">
        <f t="shared" si="350"/>
        <v/>
      </c>
      <c r="AO519" s="71" t="str">
        <f t="shared" si="351"/>
        <v/>
      </c>
      <c r="AP519" s="71" t="str">
        <f t="shared" si="352"/>
        <v/>
      </c>
      <c r="AQ519" s="71" t="str">
        <f t="shared" si="353"/>
        <v/>
      </c>
      <c r="AR519" s="71" t="str">
        <f t="shared" si="354"/>
        <v/>
      </c>
      <c r="AS519" s="71" t="str">
        <f t="shared" si="355"/>
        <v/>
      </c>
      <c r="AT519" s="71" t="str">
        <f t="shared" si="356"/>
        <v/>
      </c>
      <c r="AU519" s="76" t="str">
        <f t="shared" si="357"/>
        <v/>
      </c>
      <c r="BF519" s="141">
        <v>94265</v>
      </c>
      <c r="BG519" s="142" t="s">
        <v>5451</v>
      </c>
      <c r="BH519" s="141" t="s">
        <v>180</v>
      </c>
      <c r="BI519" s="141" t="s">
        <v>1269</v>
      </c>
      <c r="BJ519" s="141" t="s">
        <v>5452</v>
      </c>
      <c r="BK519" s="141" t="s">
        <v>5453</v>
      </c>
      <c r="BL519" s="141" t="s">
        <v>5454</v>
      </c>
      <c r="BM519" s="141">
        <v>48.450952069861401</v>
      </c>
      <c r="BN519" s="141">
        <v>-71.527258770827004</v>
      </c>
      <c r="BO519" s="141">
        <v>2000</v>
      </c>
      <c r="BP519" s="143"/>
      <c r="BQ519" s="143" t="s">
        <v>26794</v>
      </c>
    </row>
    <row r="520" spans="1:69" ht="38.25" customHeight="1" x14ac:dyDescent="0.25">
      <c r="A520" s="1" t="str">
        <f t="shared" si="320"/>
        <v/>
      </c>
      <c r="B520" s="32" t="str">
        <f t="shared" si="321"/>
        <v/>
      </c>
      <c r="C520" s="25" t="str">
        <f t="shared" si="322"/>
        <v/>
      </c>
      <c r="D520" s="25" t="str">
        <f t="shared" si="323"/>
        <v/>
      </c>
      <c r="E520" s="25" t="str">
        <f t="shared" si="324"/>
        <v/>
      </c>
      <c r="F520" s="25" t="str">
        <f t="shared" si="325"/>
        <v/>
      </c>
      <c r="G520" s="108" t="str">
        <f t="shared" si="326"/>
        <v/>
      </c>
      <c r="H520" s="108" t="str">
        <f t="shared" si="327"/>
        <v/>
      </c>
      <c r="I520" s="112" t="str">
        <f t="shared" si="328"/>
        <v/>
      </c>
      <c r="J520" s="112"/>
      <c r="K520" s="112"/>
      <c r="L520" s="113"/>
      <c r="M520" s="113"/>
      <c r="N520" s="224" t="str">
        <f t="shared" si="329"/>
        <v/>
      </c>
      <c r="O520" s="225" t="str">
        <f t="shared" si="330"/>
        <v/>
      </c>
      <c r="Q520" s="6">
        <v>518</v>
      </c>
      <c r="R520" s="47" t="str">
        <f t="shared" si="331"/>
        <v>-518</v>
      </c>
      <c r="S520" s="6"/>
      <c r="T520" s="48" t="str">
        <f t="shared" si="332"/>
        <v/>
      </c>
      <c r="U520" s="49" t="str">
        <f t="shared" si="333"/>
        <v/>
      </c>
      <c r="W520" s="51"/>
      <c r="X520" s="75" t="str">
        <f t="shared" si="334"/>
        <v/>
      </c>
      <c r="Y520" s="71" t="str">
        <f t="shared" si="335"/>
        <v/>
      </c>
      <c r="Z520" s="71" t="str">
        <f t="shared" si="336"/>
        <v/>
      </c>
      <c r="AA520" s="71" t="str">
        <f t="shared" si="337"/>
        <v/>
      </c>
      <c r="AB520" s="71" t="str">
        <f t="shared" si="338"/>
        <v/>
      </c>
      <c r="AC520" s="71" t="str">
        <f t="shared" si="339"/>
        <v/>
      </c>
      <c r="AD520" s="71" t="str">
        <f t="shared" si="340"/>
        <v/>
      </c>
      <c r="AE520" s="78" t="str">
        <f t="shared" si="341"/>
        <v/>
      </c>
      <c r="AF520" s="75" t="str">
        <f t="shared" si="342"/>
        <v/>
      </c>
      <c r="AG520" s="71" t="str">
        <f t="shared" si="343"/>
        <v/>
      </c>
      <c r="AH520" s="71" t="str">
        <f t="shared" si="344"/>
        <v/>
      </c>
      <c r="AI520" s="71" t="str">
        <f t="shared" si="345"/>
        <v/>
      </c>
      <c r="AJ520" s="71" t="str">
        <f t="shared" si="346"/>
        <v/>
      </c>
      <c r="AK520" s="71" t="str">
        <f t="shared" si="347"/>
        <v/>
      </c>
      <c r="AL520" s="71" t="str">
        <f t="shared" si="348"/>
        <v/>
      </c>
      <c r="AM520" s="78" t="str">
        <f t="shared" si="349"/>
        <v/>
      </c>
      <c r="AN520" s="75" t="str">
        <f t="shared" si="350"/>
        <v/>
      </c>
      <c r="AO520" s="71" t="str">
        <f t="shared" si="351"/>
        <v/>
      </c>
      <c r="AP520" s="71" t="str">
        <f t="shared" si="352"/>
        <v/>
      </c>
      <c r="AQ520" s="71" t="str">
        <f t="shared" si="353"/>
        <v/>
      </c>
      <c r="AR520" s="71" t="str">
        <f t="shared" si="354"/>
        <v/>
      </c>
      <c r="AS520" s="71" t="str">
        <f t="shared" si="355"/>
        <v/>
      </c>
      <c r="AT520" s="71" t="str">
        <f t="shared" si="356"/>
        <v/>
      </c>
      <c r="AU520" s="76" t="str">
        <f t="shared" si="357"/>
        <v/>
      </c>
      <c r="BF520" s="141">
        <v>94240</v>
      </c>
      <c r="BG520" s="142" t="s">
        <v>4923</v>
      </c>
      <c r="BH520" s="141" t="s">
        <v>478</v>
      </c>
      <c r="BI520" s="141" t="s">
        <v>176</v>
      </c>
      <c r="BJ520" s="141" t="s">
        <v>4924</v>
      </c>
      <c r="BK520" s="141"/>
      <c r="BL520" s="141" t="s">
        <v>4917</v>
      </c>
      <c r="BM520" s="141">
        <v>48.526989999999998</v>
      </c>
      <c r="BN520" s="141">
        <v>-71.042429999999996</v>
      </c>
      <c r="BO520" s="141">
        <v>1976</v>
      </c>
      <c r="BP520" s="143" t="s">
        <v>24351</v>
      </c>
      <c r="BQ520" s="143" t="s">
        <v>17560</v>
      </c>
    </row>
    <row r="521" spans="1:69" ht="38.25" customHeight="1" x14ac:dyDescent="0.25">
      <c r="A521" s="1" t="str">
        <f t="shared" si="320"/>
        <v/>
      </c>
      <c r="B521" s="32" t="str">
        <f t="shared" si="321"/>
        <v/>
      </c>
      <c r="C521" s="25" t="str">
        <f t="shared" si="322"/>
        <v/>
      </c>
      <c r="D521" s="25" t="str">
        <f t="shared" si="323"/>
        <v/>
      </c>
      <c r="E521" s="25" t="str">
        <f t="shared" si="324"/>
        <v/>
      </c>
      <c r="F521" s="25" t="str">
        <f t="shared" si="325"/>
        <v/>
      </c>
      <c r="G521" s="108" t="str">
        <f t="shared" si="326"/>
        <v/>
      </c>
      <c r="H521" s="108" t="str">
        <f t="shared" si="327"/>
        <v/>
      </c>
      <c r="I521" s="112" t="str">
        <f t="shared" si="328"/>
        <v/>
      </c>
      <c r="J521" s="112"/>
      <c r="K521" s="112"/>
      <c r="L521" s="113"/>
      <c r="M521" s="113"/>
      <c r="N521" s="224" t="str">
        <f t="shared" si="329"/>
        <v/>
      </c>
      <c r="O521" s="225" t="str">
        <f t="shared" si="330"/>
        <v/>
      </c>
      <c r="Q521" s="6">
        <v>519</v>
      </c>
      <c r="R521" s="47" t="str">
        <f t="shared" si="331"/>
        <v>-519</v>
      </c>
      <c r="S521" s="6"/>
      <c r="T521" s="48" t="str">
        <f t="shared" si="332"/>
        <v/>
      </c>
      <c r="U521" s="49" t="str">
        <f t="shared" si="333"/>
        <v/>
      </c>
      <c r="W521" s="51"/>
      <c r="X521" s="75" t="str">
        <f t="shared" si="334"/>
        <v/>
      </c>
      <c r="Y521" s="71" t="str">
        <f t="shared" si="335"/>
        <v/>
      </c>
      <c r="Z521" s="71" t="str">
        <f t="shared" si="336"/>
        <v/>
      </c>
      <c r="AA521" s="71" t="str">
        <f t="shared" si="337"/>
        <v/>
      </c>
      <c r="AB521" s="71" t="str">
        <f t="shared" si="338"/>
        <v/>
      </c>
      <c r="AC521" s="71" t="str">
        <f t="shared" si="339"/>
        <v/>
      </c>
      <c r="AD521" s="71" t="str">
        <f t="shared" si="340"/>
        <v/>
      </c>
      <c r="AE521" s="78" t="str">
        <f t="shared" si="341"/>
        <v/>
      </c>
      <c r="AF521" s="75" t="str">
        <f t="shared" si="342"/>
        <v/>
      </c>
      <c r="AG521" s="71" t="str">
        <f t="shared" si="343"/>
        <v/>
      </c>
      <c r="AH521" s="71" t="str">
        <f t="shared" si="344"/>
        <v/>
      </c>
      <c r="AI521" s="71" t="str">
        <f t="shared" si="345"/>
        <v/>
      </c>
      <c r="AJ521" s="71" t="str">
        <f t="shared" si="346"/>
        <v/>
      </c>
      <c r="AK521" s="71" t="str">
        <f t="shared" si="347"/>
        <v/>
      </c>
      <c r="AL521" s="71" t="str">
        <f t="shared" si="348"/>
        <v/>
      </c>
      <c r="AM521" s="78" t="str">
        <f t="shared" si="349"/>
        <v/>
      </c>
      <c r="AN521" s="75" t="str">
        <f t="shared" si="350"/>
        <v/>
      </c>
      <c r="AO521" s="71" t="str">
        <f t="shared" si="351"/>
        <v/>
      </c>
      <c r="AP521" s="71" t="str">
        <f t="shared" si="352"/>
        <v/>
      </c>
      <c r="AQ521" s="71" t="str">
        <f t="shared" si="353"/>
        <v/>
      </c>
      <c r="AR521" s="71" t="str">
        <f t="shared" si="354"/>
        <v/>
      </c>
      <c r="AS521" s="71" t="str">
        <f t="shared" si="355"/>
        <v/>
      </c>
      <c r="AT521" s="71" t="str">
        <f t="shared" si="356"/>
        <v/>
      </c>
      <c r="AU521" s="76" t="str">
        <f t="shared" si="357"/>
        <v/>
      </c>
      <c r="BF521" s="141">
        <v>94240</v>
      </c>
      <c r="BG521" s="142" t="s">
        <v>4925</v>
      </c>
      <c r="BH521" s="141" t="s">
        <v>180</v>
      </c>
      <c r="BI521" s="141" t="s">
        <v>191</v>
      </c>
      <c r="BJ521" s="141" t="s">
        <v>4926</v>
      </c>
      <c r="BK521" s="141" t="s">
        <v>4913</v>
      </c>
      <c r="BL521" s="141" t="s">
        <v>4090</v>
      </c>
      <c r="BM521" s="141">
        <v>48.531030000000001</v>
      </c>
      <c r="BN521" s="141">
        <v>-71.091800000000006</v>
      </c>
      <c r="BO521" s="141">
        <v>1986</v>
      </c>
      <c r="BP521" s="143"/>
      <c r="BQ521" s="143" t="s">
        <v>17560</v>
      </c>
    </row>
    <row r="522" spans="1:69" ht="38.25" customHeight="1" x14ac:dyDescent="0.25">
      <c r="A522" s="1" t="str">
        <f t="shared" si="320"/>
        <v/>
      </c>
      <c r="B522" s="32" t="str">
        <f t="shared" si="321"/>
        <v/>
      </c>
      <c r="C522" s="25" t="str">
        <f t="shared" si="322"/>
        <v/>
      </c>
      <c r="D522" s="25" t="str">
        <f t="shared" si="323"/>
        <v/>
      </c>
      <c r="E522" s="25" t="str">
        <f t="shared" si="324"/>
        <v/>
      </c>
      <c r="F522" s="25" t="str">
        <f t="shared" si="325"/>
        <v/>
      </c>
      <c r="G522" s="108" t="str">
        <f t="shared" si="326"/>
        <v/>
      </c>
      <c r="H522" s="108" t="str">
        <f t="shared" si="327"/>
        <v/>
      </c>
      <c r="I522" s="112" t="str">
        <f t="shared" si="328"/>
        <v/>
      </c>
      <c r="J522" s="112"/>
      <c r="K522" s="112"/>
      <c r="L522" s="113"/>
      <c r="M522" s="113"/>
      <c r="N522" s="224" t="str">
        <f t="shared" si="329"/>
        <v/>
      </c>
      <c r="O522" s="225" t="str">
        <f t="shared" si="330"/>
        <v/>
      </c>
      <c r="Q522" s="6">
        <v>520</v>
      </c>
      <c r="R522" s="47" t="str">
        <f t="shared" si="331"/>
        <v>-520</v>
      </c>
      <c r="S522" s="6"/>
      <c r="T522" s="48" t="str">
        <f t="shared" si="332"/>
        <v/>
      </c>
      <c r="U522" s="49" t="str">
        <f t="shared" si="333"/>
        <v/>
      </c>
      <c r="W522" s="51"/>
      <c r="X522" s="75" t="str">
        <f t="shared" si="334"/>
        <v/>
      </c>
      <c r="Y522" s="71" t="str">
        <f t="shared" si="335"/>
        <v/>
      </c>
      <c r="Z522" s="71" t="str">
        <f t="shared" si="336"/>
        <v/>
      </c>
      <c r="AA522" s="71" t="str">
        <f t="shared" si="337"/>
        <v/>
      </c>
      <c r="AB522" s="71" t="str">
        <f t="shared" si="338"/>
        <v/>
      </c>
      <c r="AC522" s="71" t="str">
        <f t="shared" si="339"/>
        <v/>
      </c>
      <c r="AD522" s="71" t="str">
        <f t="shared" si="340"/>
        <v/>
      </c>
      <c r="AE522" s="78" t="str">
        <f t="shared" si="341"/>
        <v/>
      </c>
      <c r="AF522" s="75" t="str">
        <f t="shared" si="342"/>
        <v/>
      </c>
      <c r="AG522" s="71" t="str">
        <f t="shared" si="343"/>
        <v/>
      </c>
      <c r="AH522" s="71" t="str">
        <f t="shared" si="344"/>
        <v/>
      </c>
      <c r="AI522" s="71" t="str">
        <f t="shared" si="345"/>
        <v/>
      </c>
      <c r="AJ522" s="71" t="str">
        <f t="shared" si="346"/>
        <v/>
      </c>
      <c r="AK522" s="71" t="str">
        <f t="shared" si="347"/>
        <v/>
      </c>
      <c r="AL522" s="71" t="str">
        <f t="shared" si="348"/>
        <v/>
      </c>
      <c r="AM522" s="78" t="str">
        <f t="shared" si="349"/>
        <v/>
      </c>
      <c r="AN522" s="75" t="str">
        <f t="shared" si="350"/>
        <v/>
      </c>
      <c r="AO522" s="71" t="str">
        <f t="shared" si="351"/>
        <v/>
      </c>
      <c r="AP522" s="71" t="str">
        <f t="shared" si="352"/>
        <v/>
      </c>
      <c r="AQ522" s="71" t="str">
        <f t="shared" si="353"/>
        <v/>
      </c>
      <c r="AR522" s="71" t="str">
        <f t="shared" si="354"/>
        <v/>
      </c>
      <c r="AS522" s="71" t="str">
        <f t="shared" si="355"/>
        <v/>
      </c>
      <c r="AT522" s="71" t="str">
        <f t="shared" si="356"/>
        <v/>
      </c>
      <c r="AU522" s="76" t="str">
        <f t="shared" si="357"/>
        <v/>
      </c>
      <c r="BF522" s="141">
        <v>94240</v>
      </c>
      <c r="BG522" s="142" t="s">
        <v>5408</v>
      </c>
      <c r="BH522" s="141" t="s">
        <v>180</v>
      </c>
      <c r="BI522" s="141" t="s">
        <v>178</v>
      </c>
      <c r="BJ522" s="141" t="s">
        <v>5409</v>
      </c>
      <c r="BK522" s="141" t="s">
        <v>1664</v>
      </c>
      <c r="BL522" s="141" t="s">
        <v>4905</v>
      </c>
      <c r="BM522" s="141">
        <v>48.534520000000001</v>
      </c>
      <c r="BN522" s="141">
        <v>-71.091480000000004</v>
      </c>
      <c r="BO522" s="141">
        <v>1985</v>
      </c>
      <c r="BP522" s="143" t="s">
        <v>24356</v>
      </c>
      <c r="BQ522" s="143" t="s">
        <v>17560</v>
      </c>
    </row>
    <row r="523" spans="1:69" ht="38.25" customHeight="1" x14ac:dyDescent="0.25">
      <c r="A523" s="1" t="str">
        <f t="shared" si="320"/>
        <v/>
      </c>
      <c r="B523" s="32" t="str">
        <f t="shared" si="321"/>
        <v/>
      </c>
      <c r="C523" s="25" t="str">
        <f t="shared" si="322"/>
        <v/>
      </c>
      <c r="D523" s="25" t="str">
        <f t="shared" si="323"/>
        <v/>
      </c>
      <c r="E523" s="25" t="str">
        <f t="shared" si="324"/>
        <v/>
      </c>
      <c r="F523" s="25" t="str">
        <f t="shared" si="325"/>
        <v/>
      </c>
      <c r="G523" s="108" t="str">
        <f t="shared" si="326"/>
        <v/>
      </c>
      <c r="H523" s="108" t="str">
        <f t="shared" si="327"/>
        <v/>
      </c>
      <c r="I523" s="112" t="str">
        <f t="shared" si="328"/>
        <v/>
      </c>
      <c r="J523" s="112"/>
      <c r="K523" s="112"/>
      <c r="L523" s="113"/>
      <c r="M523" s="113"/>
      <c r="N523" s="224" t="str">
        <f t="shared" si="329"/>
        <v/>
      </c>
      <c r="O523" s="225" t="str">
        <f t="shared" si="330"/>
        <v/>
      </c>
      <c r="Q523" s="6">
        <v>521</v>
      </c>
      <c r="R523" s="47" t="str">
        <f t="shared" si="331"/>
        <v>-521</v>
      </c>
      <c r="S523" s="6"/>
      <c r="T523" s="48" t="str">
        <f t="shared" si="332"/>
        <v/>
      </c>
      <c r="U523" s="49" t="str">
        <f t="shared" si="333"/>
        <v/>
      </c>
      <c r="W523" s="51"/>
      <c r="X523" s="75" t="str">
        <f t="shared" si="334"/>
        <v/>
      </c>
      <c r="Y523" s="71" t="str">
        <f t="shared" si="335"/>
        <v/>
      </c>
      <c r="Z523" s="71" t="str">
        <f t="shared" si="336"/>
        <v/>
      </c>
      <c r="AA523" s="71" t="str">
        <f t="shared" si="337"/>
        <v/>
      </c>
      <c r="AB523" s="71" t="str">
        <f t="shared" si="338"/>
        <v/>
      </c>
      <c r="AC523" s="71" t="str">
        <f t="shared" si="339"/>
        <v/>
      </c>
      <c r="AD523" s="71" t="str">
        <f t="shared" si="340"/>
        <v/>
      </c>
      <c r="AE523" s="78" t="str">
        <f t="shared" si="341"/>
        <v/>
      </c>
      <c r="AF523" s="75" t="str">
        <f t="shared" si="342"/>
        <v/>
      </c>
      <c r="AG523" s="71" t="str">
        <f t="shared" si="343"/>
        <v/>
      </c>
      <c r="AH523" s="71" t="str">
        <f t="shared" si="344"/>
        <v/>
      </c>
      <c r="AI523" s="71" t="str">
        <f t="shared" si="345"/>
        <v/>
      </c>
      <c r="AJ523" s="71" t="str">
        <f t="shared" si="346"/>
        <v/>
      </c>
      <c r="AK523" s="71" t="str">
        <f t="shared" si="347"/>
        <v/>
      </c>
      <c r="AL523" s="71" t="str">
        <f t="shared" si="348"/>
        <v/>
      </c>
      <c r="AM523" s="78" t="str">
        <f t="shared" si="349"/>
        <v/>
      </c>
      <c r="AN523" s="75" t="str">
        <f t="shared" si="350"/>
        <v/>
      </c>
      <c r="AO523" s="71" t="str">
        <f t="shared" si="351"/>
        <v/>
      </c>
      <c r="AP523" s="71" t="str">
        <f t="shared" si="352"/>
        <v/>
      </c>
      <c r="AQ523" s="71" t="str">
        <f t="shared" si="353"/>
        <v/>
      </c>
      <c r="AR523" s="71" t="str">
        <f t="shared" si="354"/>
        <v/>
      </c>
      <c r="AS523" s="71" t="str">
        <f t="shared" si="355"/>
        <v/>
      </c>
      <c r="AT523" s="71" t="str">
        <f t="shared" si="356"/>
        <v/>
      </c>
      <c r="AU523" s="76" t="str">
        <f t="shared" si="357"/>
        <v/>
      </c>
      <c r="BF523" s="141">
        <v>94245</v>
      </c>
      <c r="BG523" s="142" t="s">
        <v>5423</v>
      </c>
      <c r="BH523" s="141" t="s">
        <v>478</v>
      </c>
      <c r="BI523" s="141" t="s">
        <v>177</v>
      </c>
      <c r="BJ523" s="141" t="s">
        <v>5424</v>
      </c>
      <c r="BK523" s="141"/>
      <c r="BL523" s="141" t="s">
        <v>5425</v>
      </c>
      <c r="BM523" s="141">
        <v>48.652268743934599</v>
      </c>
      <c r="BN523" s="141">
        <v>-70.879178747821797</v>
      </c>
      <c r="BO523" s="141">
        <v>1987</v>
      </c>
      <c r="BP523" s="143" t="s">
        <v>24358</v>
      </c>
      <c r="BQ523" s="143" t="s">
        <v>17560</v>
      </c>
    </row>
    <row r="524" spans="1:69" ht="38.25" customHeight="1" x14ac:dyDescent="0.25">
      <c r="A524" s="1" t="str">
        <f t="shared" si="320"/>
        <v/>
      </c>
      <c r="B524" s="32" t="str">
        <f t="shared" si="321"/>
        <v/>
      </c>
      <c r="C524" s="25" t="str">
        <f t="shared" si="322"/>
        <v/>
      </c>
      <c r="D524" s="25" t="str">
        <f t="shared" si="323"/>
        <v/>
      </c>
      <c r="E524" s="25" t="str">
        <f t="shared" si="324"/>
        <v/>
      </c>
      <c r="F524" s="25" t="str">
        <f t="shared" si="325"/>
        <v/>
      </c>
      <c r="G524" s="108" t="str">
        <f t="shared" si="326"/>
        <v/>
      </c>
      <c r="H524" s="108" t="str">
        <f t="shared" si="327"/>
        <v/>
      </c>
      <c r="I524" s="112" t="str">
        <f t="shared" si="328"/>
        <v/>
      </c>
      <c r="J524" s="112"/>
      <c r="K524" s="112"/>
      <c r="L524" s="113"/>
      <c r="M524" s="113"/>
      <c r="N524" s="224" t="str">
        <f t="shared" si="329"/>
        <v/>
      </c>
      <c r="O524" s="225" t="str">
        <f t="shared" si="330"/>
        <v/>
      </c>
      <c r="Q524" s="6">
        <v>522</v>
      </c>
      <c r="R524" s="47" t="str">
        <f t="shared" si="331"/>
        <v>-522</v>
      </c>
      <c r="S524" s="6"/>
      <c r="T524" s="48" t="str">
        <f t="shared" si="332"/>
        <v/>
      </c>
      <c r="U524" s="49" t="str">
        <f t="shared" si="333"/>
        <v/>
      </c>
      <c r="W524" s="51"/>
      <c r="X524" s="75" t="str">
        <f t="shared" si="334"/>
        <v/>
      </c>
      <c r="Y524" s="71" t="str">
        <f t="shared" si="335"/>
        <v/>
      </c>
      <c r="Z524" s="71" t="str">
        <f t="shared" si="336"/>
        <v/>
      </c>
      <c r="AA524" s="71" t="str">
        <f t="shared" si="337"/>
        <v/>
      </c>
      <c r="AB524" s="71" t="str">
        <f t="shared" si="338"/>
        <v/>
      </c>
      <c r="AC524" s="71" t="str">
        <f t="shared" si="339"/>
        <v/>
      </c>
      <c r="AD524" s="71" t="str">
        <f t="shared" si="340"/>
        <v/>
      </c>
      <c r="AE524" s="78" t="str">
        <f t="shared" si="341"/>
        <v/>
      </c>
      <c r="AF524" s="75" t="str">
        <f t="shared" si="342"/>
        <v/>
      </c>
      <c r="AG524" s="71" t="str">
        <f t="shared" si="343"/>
        <v/>
      </c>
      <c r="AH524" s="71" t="str">
        <f t="shared" si="344"/>
        <v/>
      </c>
      <c r="AI524" s="71" t="str">
        <f t="shared" si="345"/>
        <v/>
      </c>
      <c r="AJ524" s="71" t="str">
        <f t="shared" si="346"/>
        <v/>
      </c>
      <c r="AK524" s="71" t="str">
        <f t="shared" si="347"/>
        <v/>
      </c>
      <c r="AL524" s="71" t="str">
        <f t="shared" si="348"/>
        <v/>
      </c>
      <c r="AM524" s="78" t="str">
        <f t="shared" si="349"/>
        <v/>
      </c>
      <c r="AN524" s="75" t="str">
        <f t="shared" si="350"/>
        <v/>
      </c>
      <c r="AO524" s="71" t="str">
        <f t="shared" si="351"/>
        <v/>
      </c>
      <c r="AP524" s="71" t="str">
        <f t="shared" si="352"/>
        <v/>
      </c>
      <c r="AQ524" s="71" t="str">
        <f t="shared" si="353"/>
        <v/>
      </c>
      <c r="AR524" s="71" t="str">
        <f t="shared" si="354"/>
        <v/>
      </c>
      <c r="AS524" s="71" t="str">
        <f t="shared" si="355"/>
        <v/>
      </c>
      <c r="AT524" s="71" t="str">
        <f t="shared" si="356"/>
        <v/>
      </c>
      <c r="AU524" s="76" t="str">
        <f t="shared" si="357"/>
        <v/>
      </c>
      <c r="BF524" s="141">
        <v>94245</v>
      </c>
      <c r="BG524" s="142" t="s">
        <v>5426</v>
      </c>
      <c r="BH524" s="141" t="s">
        <v>180</v>
      </c>
      <c r="BI524" s="141" t="s">
        <v>178</v>
      </c>
      <c r="BJ524" s="141" t="s">
        <v>5427</v>
      </c>
      <c r="BK524" s="141" t="s">
        <v>4255</v>
      </c>
      <c r="BL524" s="141" t="s">
        <v>5428</v>
      </c>
      <c r="BM524" s="141">
        <v>48.643276115117899</v>
      </c>
      <c r="BN524" s="141">
        <v>-71.104366888089999</v>
      </c>
      <c r="BO524" s="141">
        <v>1992</v>
      </c>
      <c r="BP524" s="143" t="s">
        <v>484</v>
      </c>
      <c r="BQ524" s="143" t="s">
        <v>17560</v>
      </c>
    </row>
    <row r="525" spans="1:69" ht="38.25" customHeight="1" x14ac:dyDescent="0.25">
      <c r="A525" s="1" t="str">
        <f t="shared" ref="A525:A588" si="358">IF(B525="","",R515)</f>
        <v/>
      </c>
      <c r="B525" s="32" t="str">
        <f t="shared" ref="B525:B588" si="359">IF(IF(ISERROR(VLOOKUP((Code_geo&amp;"-"&amp;Q515),BD_IP_2014,2,FALSE)),"",(VLOOKUP((Code_geo&amp;"-"&amp;Q515),BD_IP_2014,2,FALSE)))=0,"",IF(ISERROR(VLOOKUP((Code_geo&amp;"-"&amp;Q515),BD_IP_2014,2,FALSE)),"",(VLOOKUP((Code_geo&amp;"-"&amp;Q515),BD_IP_2014,2,FALSE))))</f>
        <v/>
      </c>
      <c r="C525" s="25" t="str">
        <f t="shared" ref="C525:C588" si="360">IF(IF(ISERROR(VLOOKUP((Code_geo&amp;"-"&amp;Q515),BD_IP_2014,3,FALSE)),"",(VLOOKUP((Code_geo&amp;"-"&amp;Q515),BD_IP_2014,3,FALSE)))=0,"",IF(ISERROR(VLOOKUP((Code_geo&amp;"-"&amp;Q515),BD_IP_2014,3,FALSE)),"",(VLOOKUP((Code_geo&amp;"-"&amp;Q515),BD_IP_2014,3,FALSE))))</f>
        <v/>
      </c>
      <c r="D525" s="25" t="str">
        <f t="shared" ref="D525:D588" si="361">IF(IF(ISERROR(VLOOKUP((Code_geo&amp;"-"&amp;Q515),BD_IP_2014,4,FALSE)),"",(VLOOKUP((Code_geo&amp;"-"&amp;Q515),BD_IP_2014,4,FALSE)))=0,"",IF(ISERROR(VLOOKUP((Code_geo&amp;"-"&amp;Q515),BD_IP_2014,4,FALSE)),"",(VLOOKUP((Code_geo&amp;"-"&amp;Q515),BD_IP_2014,4,FALSE))))</f>
        <v/>
      </c>
      <c r="E525" s="25" t="str">
        <f t="shared" ref="E525:E588" si="362">IF(IF(ISERROR(VLOOKUP((Code_geo&amp;"-"&amp;Q515),BD_IP_2014,5,FALSE)),"",(VLOOKUP((Code_geo&amp;"-"&amp;Q515),BD_IP_2014,5,FALSE)))=0,"",IF(ISERROR(VLOOKUP((Code_geo&amp;"-"&amp;Q515),BD_IP_2014,5,FALSE)),"",(VLOOKUP((Code_geo&amp;"-"&amp;Q515),BD_IP_2014,5,FALSE))))</f>
        <v/>
      </c>
      <c r="F525" s="25" t="str">
        <f t="shared" ref="F525:F588" si="363">IF(IF(ISERROR(VLOOKUP((Code_geo&amp;"-"&amp;Q515),BD_IP_2014,6,FALSE)),"",(VLOOKUP((Code_geo&amp;"-"&amp;Q515),BD_IP_2014,6,FALSE)))=0,"",IF(ISERROR(VLOOKUP((Code_geo&amp;"-"&amp;Q515),BD_IP_2014,6,FALSE)),"",(VLOOKUP((Code_geo&amp;"-"&amp;Q515),BD_IP_2014,6,FALSE))))</f>
        <v/>
      </c>
      <c r="G525" s="108" t="str">
        <f t="shared" ref="G525:G588" si="364">IF(ISERROR(VLOOKUP((Code_geo&amp;"-"&amp;Q515),BD_IP_2014,7,FALSE)),"",(VLOOKUP((Code_geo&amp;"-"&amp;Q515),BD_IP_2014,7,FALSE)))</f>
        <v/>
      </c>
      <c r="H525" s="108" t="str">
        <f t="shared" ref="H525:H588" si="365">IF(ISERROR(VLOOKUP((Code_geo&amp;"-"&amp;Q515),BD_IP_2014,8,FALSE)),"",(VLOOKUP((Code_geo&amp;"-"&amp;Q515),BD_IP_2014,8,FALSE)))</f>
        <v/>
      </c>
      <c r="I525" s="112" t="str">
        <f t="shared" ref="I525:I588" si="366">IF(ISERROR(VLOOKUP((Code_geo&amp;"-"&amp;Q515),BD_IP_2014,9,FALSE)),"",(VLOOKUP((Code_geo&amp;"-"&amp;Q515),BD_IP_2014,9,FALSE)))</f>
        <v/>
      </c>
      <c r="J525" s="112"/>
      <c r="K525" s="112"/>
      <c r="L525" s="113"/>
      <c r="M525" s="113"/>
      <c r="N525" s="224" t="str">
        <f t="shared" ref="N525:N588" si="367">IF(IF(ISERROR(VLOOKUP((Code_geo&amp;"-"&amp;Q515),BD_IP_2014,10,FALSE)),"",(VLOOKUP((Code_geo&amp;"-"&amp;Q515),BD_IP_2014,10,FALSE)))=0,"",IF(ISERROR(VLOOKUP((Code_geo&amp;"-"&amp;Q515),BD_IP_2014,10,FALSE)),"",(VLOOKUP((Code_geo&amp;"-"&amp;Q515),BD_IP_2014,10,FALSE))))</f>
        <v/>
      </c>
      <c r="O525" s="225" t="str">
        <f t="shared" si="330"/>
        <v/>
      </c>
      <c r="Q525" s="6">
        <v>523</v>
      </c>
      <c r="R525" s="47" t="str">
        <f t="shared" si="331"/>
        <v>-523</v>
      </c>
      <c r="S525" s="6"/>
      <c r="T525" s="48" t="str">
        <f t="shared" si="332"/>
        <v/>
      </c>
      <c r="U525" s="49" t="str">
        <f t="shared" si="333"/>
        <v/>
      </c>
      <c r="W525" s="51"/>
      <c r="X525" s="75" t="str">
        <f t="shared" si="334"/>
        <v/>
      </c>
      <c r="Y525" s="71" t="str">
        <f t="shared" si="335"/>
        <v/>
      </c>
      <c r="Z525" s="71" t="str">
        <f t="shared" si="336"/>
        <v/>
      </c>
      <c r="AA525" s="71" t="str">
        <f t="shared" si="337"/>
        <v/>
      </c>
      <c r="AB525" s="71" t="str">
        <f t="shared" si="338"/>
        <v/>
      </c>
      <c r="AC525" s="71" t="str">
        <f t="shared" si="339"/>
        <v/>
      </c>
      <c r="AD525" s="71" t="str">
        <f t="shared" si="340"/>
        <v/>
      </c>
      <c r="AE525" s="78" t="str">
        <f t="shared" si="341"/>
        <v/>
      </c>
      <c r="AF525" s="75" t="str">
        <f t="shared" si="342"/>
        <v/>
      </c>
      <c r="AG525" s="71" t="str">
        <f t="shared" si="343"/>
        <v/>
      </c>
      <c r="AH525" s="71" t="str">
        <f t="shared" si="344"/>
        <v/>
      </c>
      <c r="AI525" s="71" t="str">
        <f t="shared" si="345"/>
        <v/>
      </c>
      <c r="AJ525" s="71" t="str">
        <f t="shared" si="346"/>
        <v/>
      </c>
      <c r="AK525" s="71" t="str">
        <f t="shared" si="347"/>
        <v/>
      </c>
      <c r="AL525" s="71" t="str">
        <f t="shared" si="348"/>
        <v/>
      </c>
      <c r="AM525" s="78" t="str">
        <f t="shared" si="349"/>
        <v/>
      </c>
      <c r="AN525" s="75" t="str">
        <f t="shared" si="350"/>
        <v/>
      </c>
      <c r="AO525" s="71" t="str">
        <f t="shared" si="351"/>
        <v/>
      </c>
      <c r="AP525" s="71" t="str">
        <f t="shared" si="352"/>
        <v/>
      </c>
      <c r="AQ525" s="71" t="str">
        <f t="shared" si="353"/>
        <v/>
      </c>
      <c r="AR525" s="71" t="str">
        <f t="shared" si="354"/>
        <v/>
      </c>
      <c r="AS525" s="71" t="str">
        <f t="shared" si="355"/>
        <v/>
      </c>
      <c r="AT525" s="71" t="str">
        <f t="shared" si="356"/>
        <v/>
      </c>
      <c r="AU525" s="76" t="str">
        <f t="shared" si="357"/>
        <v/>
      </c>
      <c r="BF525" s="141">
        <v>94245</v>
      </c>
      <c r="BG525" s="142" t="s">
        <v>5429</v>
      </c>
      <c r="BH525" s="141" t="s">
        <v>180</v>
      </c>
      <c r="BI525" s="141" t="s">
        <v>191</v>
      </c>
      <c r="BJ525" s="141" t="s">
        <v>5430</v>
      </c>
      <c r="BK525" s="141" t="s">
        <v>4488</v>
      </c>
      <c r="BL525" s="141" t="s">
        <v>5431</v>
      </c>
      <c r="BM525" s="141">
        <v>48.622751201299202</v>
      </c>
      <c r="BN525" s="141">
        <v>-71.109792280705904</v>
      </c>
      <c r="BO525" s="141">
        <v>1992</v>
      </c>
      <c r="BP525" s="143"/>
      <c r="BQ525" s="143" t="s">
        <v>17560</v>
      </c>
    </row>
    <row r="526" spans="1:69" ht="38.25" customHeight="1" x14ac:dyDescent="0.25">
      <c r="A526" s="1" t="str">
        <f t="shared" si="358"/>
        <v/>
      </c>
      <c r="B526" s="32" t="str">
        <f t="shared" si="359"/>
        <v/>
      </c>
      <c r="C526" s="25" t="str">
        <f t="shared" si="360"/>
        <v/>
      </c>
      <c r="D526" s="25" t="str">
        <f t="shared" si="361"/>
        <v/>
      </c>
      <c r="E526" s="25" t="str">
        <f t="shared" si="362"/>
        <v/>
      </c>
      <c r="F526" s="25" t="str">
        <f t="shared" si="363"/>
        <v/>
      </c>
      <c r="G526" s="108" t="str">
        <f t="shared" si="364"/>
        <v/>
      </c>
      <c r="H526" s="108" t="str">
        <f t="shared" si="365"/>
        <v/>
      </c>
      <c r="I526" s="112" t="str">
        <f t="shared" si="366"/>
        <v/>
      </c>
      <c r="J526" s="112"/>
      <c r="K526" s="112"/>
      <c r="L526" s="113"/>
      <c r="M526" s="113"/>
      <c r="N526" s="224" t="str">
        <f t="shared" si="367"/>
        <v/>
      </c>
      <c r="O526" s="225" t="str">
        <f t="shared" ref="O526:O589" si="368">IF(OR(B526="",C526="",G526="",H526="",I526="",AND(J526="",BW526=FALSE),AND(K526="",BX526=FALSE),AND(L526="",BY526=FALSE),AND(M526="",BZ526=FALSE)),"",(IF(AND(100&gt;=CG526,CG526&gt;80),"A",IF(AND(80&gt;=CG526,CG526&gt;60),"B",IF(AND(60&gt;=CG526,CG526&gt;40),"C",IF(AND(40&gt;=CG526,CG526&gt;20),"D","E"))))))</f>
        <v/>
      </c>
      <c r="Q526" s="6">
        <v>524</v>
      </c>
      <c r="R526" s="47" t="str">
        <f t="shared" si="331"/>
        <v>-524</v>
      </c>
      <c r="S526" s="6"/>
      <c r="T526" s="48" t="str">
        <f t="shared" si="332"/>
        <v/>
      </c>
      <c r="U526" s="49" t="str">
        <f t="shared" si="333"/>
        <v/>
      </c>
      <c r="W526" s="51"/>
      <c r="X526" s="75" t="str">
        <f t="shared" si="334"/>
        <v/>
      </c>
      <c r="Y526" s="71" t="str">
        <f t="shared" si="335"/>
        <v/>
      </c>
      <c r="Z526" s="71" t="str">
        <f t="shared" si="336"/>
        <v/>
      </c>
      <c r="AA526" s="71" t="str">
        <f t="shared" si="337"/>
        <v/>
      </c>
      <c r="AB526" s="71" t="str">
        <f t="shared" si="338"/>
        <v/>
      </c>
      <c r="AC526" s="71" t="str">
        <f t="shared" si="339"/>
        <v/>
      </c>
      <c r="AD526" s="71" t="str">
        <f t="shared" si="340"/>
        <v/>
      </c>
      <c r="AE526" s="78" t="str">
        <f t="shared" si="341"/>
        <v/>
      </c>
      <c r="AF526" s="75" t="str">
        <f t="shared" si="342"/>
        <v/>
      </c>
      <c r="AG526" s="71" t="str">
        <f t="shared" si="343"/>
        <v/>
      </c>
      <c r="AH526" s="71" t="str">
        <f t="shared" si="344"/>
        <v/>
      </c>
      <c r="AI526" s="71" t="str">
        <f t="shared" si="345"/>
        <v/>
      </c>
      <c r="AJ526" s="71" t="str">
        <f t="shared" si="346"/>
        <v/>
      </c>
      <c r="AK526" s="71" t="str">
        <f t="shared" si="347"/>
        <v/>
      </c>
      <c r="AL526" s="71" t="str">
        <f t="shared" si="348"/>
        <v/>
      </c>
      <c r="AM526" s="78" t="str">
        <f t="shared" si="349"/>
        <v/>
      </c>
      <c r="AN526" s="75" t="str">
        <f t="shared" si="350"/>
        <v/>
      </c>
      <c r="AO526" s="71" t="str">
        <f t="shared" si="351"/>
        <v/>
      </c>
      <c r="AP526" s="71" t="str">
        <f t="shared" si="352"/>
        <v/>
      </c>
      <c r="AQ526" s="71" t="str">
        <f t="shared" si="353"/>
        <v/>
      </c>
      <c r="AR526" s="71" t="str">
        <f t="shared" si="354"/>
        <v/>
      </c>
      <c r="AS526" s="71" t="str">
        <f t="shared" si="355"/>
        <v/>
      </c>
      <c r="AT526" s="71" t="str">
        <f t="shared" si="356"/>
        <v/>
      </c>
      <c r="AU526" s="76" t="str">
        <f t="shared" si="357"/>
        <v/>
      </c>
      <c r="BF526" s="141">
        <v>94245</v>
      </c>
      <c r="BG526" s="142" t="s">
        <v>5432</v>
      </c>
      <c r="BH526" s="141" t="s">
        <v>478</v>
      </c>
      <c r="BI526" s="141" t="s">
        <v>176</v>
      </c>
      <c r="BJ526" s="141" t="s">
        <v>5433</v>
      </c>
      <c r="BK526" s="141" t="s">
        <v>4384</v>
      </c>
      <c r="BL526" s="141" t="s">
        <v>3853</v>
      </c>
      <c r="BM526" s="141">
        <v>48.6351641750189</v>
      </c>
      <c r="BN526" s="141">
        <v>-71.112832088809796</v>
      </c>
      <c r="BO526" s="141">
        <v>2004</v>
      </c>
      <c r="BP526" s="143"/>
      <c r="BQ526" s="143" t="s">
        <v>17560</v>
      </c>
    </row>
    <row r="527" spans="1:69" ht="38.25" customHeight="1" x14ac:dyDescent="0.25">
      <c r="A527" s="1" t="str">
        <f t="shared" si="358"/>
        <v/>
      </c>
      <c r="B527" s="32" t="str">
        <f t="shared" si="359"/>
        <v/>
      </c>
      <c r="C527" s="25" t="str">
        <f t="shared" si="360"/>
        <v/>
      </c>
      <c r="D527" s="25" t="str">
        <f t="shared" si="361"/>
        <v/>
      </c>
      <c r="E527" s="25" t="str">
        <f t="shared" si="362"/>
        <v/>
      </c>
      <c r="F527" s="25" t="str">
        <f t="shared" si="363"/>
        <v/>
      </c>
      <c r="G527" s="108" t="str">
        <f t="shared" si="364"/>
        <v/>
      </c>
      <c r="H527" s="108" t="str">
        <f t="shared" si="365"/>
        <v/>
      </c>
      <c r="I527" s="112" t="str">
        <f t="shared" si="366"/>
        <v/>
      </c>
      <c r="J527" s="112"/>
      <c r="K527" s="112"/>
      <c r="L527" s="113"/>
      <c r="M527" s="113"/>
      <c r="N527" s="224" t="str">
        <f t="shared" si="367"/>
        <v/>
      </c>
      <c r="O527" s="225" t="str">
        <f t="shared" si="368"/>
        <v/>
      </c>
      <c r="Q527" s="6">
        <v>525</v>
      </c>
      <c r="R527" s="47" t="str">
        <f t="shared" si="331"/>
        <v>-525</v>
      </c>
      <c r="S527" s="6"/>
      <c r="T527" s="48" t="str">
        <f t="shared" si="332"/>
        <v/>
      </c>
      <c r="U527" s="49" t="str">
        <f t="shared" si="333"/>
        <v/>
      </c>
      <c r="W527" s="51"/>
      <c r="X527" s="75" t="str">
        <f t="shared" si="334"/>
        <v/>
      </c>
      <c r="Y527" s="71" t="str">
        <f t="shared" si="335"/>
        <v/>
      </c>
      <c r="Z527" s="71" t="str">
        <f t="shared" si="336"/>
        <v/>
      </c>
      <c r="AA527" s="71" t="str">
        <f t="shared" si="337"/>
        <v/>
      </c>
      <c r="AB527" s="71" t="str">
        <f t="shared" si="338"/>
        <v/>
      </c>
      <c r="AC527" s="71" t="str">
        <f t="shared" si="339"/>
        <v/>
      </c>
      <c r="AD527" s="71" t="str">
        <f t="shared" si="340"/>
        <v/>
      </c>
      <c r="AE527" s="78" t="str">
        <f t="shared" si="341"/>
        <v/>
      </c>
      <c r="AF527" s="75" t="str">
        <f t="shared" si="342"/>
        <v/>
      </c>
      <c r="AG527" s="71" t="str">
        <f t="shared" si="343"/>
        <v/>
      </c>
      <c r="AH527" s="71" t="str">
        <f t="shared" si="344"/>
        <v/>
      </c>
      <c r="AI527" s="71" t="str">
        <f t="shared" si="345"/>
        <v/>
      </c>
      <c r="AJ527" s="71" t="str">
        <f t="shared" si="346"/>
        <v/>
      </c>
      <c r="AK527" s="71" t="str">
        <f t="shared" si="347"/>
        <v/>
      </c>
      <c r="AL527" s="71" t="str">
        <f t="shared" si="348"/>
        <v/>
      </c>
      <c r="AM527" s="78" t="str">
        <f t="shared" si="349"/>
        <v/>
      </c>
      <c r="AN527" s="75" t="str">
        <f t="shared" si="350"/>
        <v/>
      </c>
      <c r="AO527" s="71" t="str">
        <f t="shared" si="351"/>
        <v/>
      </c>
      <c r="AP527" s="71" t="str">
        <f t="shared" si="352"/>
        <v/>
      </c>
      <c r="AQ527" s="71" t="str">
        <f t="shared" si="353"/>
        <v/>
      </c>
      <c r="AR527" s="71" t="str">
        <f t="shared" si="354"/>
        <v/>
      </c>
      <c r="AS527" s="71" t="str">
        <f t="shared" si="355"/>
        <v/>
      </c>
      <c r="AT527" s="71" t="str">
        <f t="shared" si="356"/>
        <v/>
      </c>
      <c r="AU527" s="76" t="str">
        <f t="shared" si="357"/>
        <v/>
      </c>
      <c r="BF527" s="141">
        <v>94245</v>
      </c>
      <c r="BG527" s="142" t="s">
        <v>5434</v>
      </c>
      <c r="BH527" s="141" t="s">
        <v>180</v>
      </c>
      <c r="BI527" s="141" t="s">
        <v>178</v>
      </c>
      <c r="BJ527" s="141" t="s">
        <v>5435</v>
      </c>
      <c r="BK527" s="141"/>
      <c r="BL527" s="141" t="s">
        <v>5436</v>
      </c>
      <c r="BM527" s="141">
        <v>48.6586911103578</v>
      </c>
      <c r="BN527" s="141">
        <v>-70.889652788787899</v>
      </c>
      <c r="BO527" s="141">
        <v>1987</v>
      </c>
      <c r="BP527" s="143" t="s">
        <v>484</v>
      </c>
      <c r="BQ527" s="143" t="s">
        <v>17560</v>
      </c>
    </row>
    <row r="528" spans="1:69" ht="38.25" customHeight="1" x14ac:dyDescent="0.25">
      <c r="A528" s="1" t="str">
        <f t="shared" si="358"/>
        <v/>
      </c>
      <c r="B528" s="32" t="str">
        <f t="shared" si="359"/>
        <v/>
      </c>
      <c r="C528" s="25" t="str">
        <f t="shared" si="360"/>
        <v/>
      </c>
      <c r="D528" s="25" t="str">
        <f t="shared" si="361"/>
        <v/>
      </c>
      <c r="E528" s="25" t="str">
        <f t="shared" si="362"/>
        <v/>
      </c>
      <c r="F528" s="25" t="str">
        <f t="shared" si="363"/>
        <v/>
      </c>
      <c r="G528" s="108" t="str">
        <f t="shared" si="364"/>
        <v/>
      </c>
      <c r="H528" s="108" t="str">
        <f t="shared" si="365"/>
        <v/>
      </c>
      <c r="I528" s="112" t="str">
        <f t="shared" si="366"/>
        <v/>
      </c>
      <c r="J528" s="112"/>
      <c r="K528" s="112"/>
      <c r="L528" s="113"/>
      <c r="M528" s="113"/>
      <c r="N528" s="224" t="str">
        <f t="shared" si="367"/>
        <v/>
      </c>
      <c r="O528" s="225" t="str">
        <f t="shared" si="368"/>
        <v/>
      </c>
      <c r="Q528" s="6">
        <v>526</v>
      </c>
      <c r="R528" s="47" t="str">
        <f t="shared" si="331"/>
        <v>-526</v>
      </c>
      <c r="S528" s="6"/>
      <c r="T528" s="48" t="str">
        <f t="shared" si="332"/>
        <v/>
      </c>
      <c r="U528" s="49" t="str">
        <f t="shared" si="333"/>
        <v/>
      </c>
      <c r="W528" s="51"/>
      <c r="X528" s="75" t="str">
        <f t="shared" si="334"/>
        <v/>
      </c>
      <c r="Y528" s="71" t="str">
        <f t="shared" si="335"/>
        <v/>
      </c>
      <c r="Z528" s="71" t="str">
        <f t="shared" si="336"/>
        <v/>
      </c>
      <c r="AA528" s="71" t="str">
        <f t="shared" si="337"/>
        <v/>
      </c>
      <c r="AB528" s="71" t="str">
        <f t="shared" si="338"/>
        <v/>
      </c>
      <c r="AC528" s="71" t="str">
        <f t="shared" si="339"/>
        <v/>
      </c>
      <c r="AD528" s="71" t="str">
        <f t="shared" si="340"/>
        <v/>
      </c>
      <c r="AE528" s="78" t="str">
        <f t="shared" si="341"/>
        <v/>
      </c>
      <c r="AF528" s="75" t="str">
        <f t="shared" si="342"/>
        <v/>
      </c>
      <c r="AG528" s="71" t="str">
        <f t="shared" si="343"/>
        <v/>
      </c>
      <c r="AH528" s="71" t="str">
        <f t="shared" si="344"/>
        <v/>
      </c>
      <c r="AI528" s="71" t="str">
        <f t="shared" si="345"/>
        <v/>
      </c>
      <c r="AJ528" s="71" t="str">
        <f t="shared" si="346"/>
        <v/>
      </c>
      <c r="AK528" s="71" t="str">
        <f t="shared" si="347"/>
        <v/>
      </c>
      <c r="AL528" s="71" t="str">
        <f t="shared" si="348"/>
        <v/>
      </c>
      <c r="AM528" s="78" t="str">
        <f t="shared" si="349"/>
        <v/>
      </c>
      <c r="AN528" s="75" t="str">
        <f t="shared" si="350"/>
        <v/>
      </c>
      <c r="AO528" s="71" t="str">
        <f t="shared" si="351"/>
        <v/>
      </c>
      <c r="AP528" s="71" t="str">
        <f t="shared" si="352"/>
        <v/>
      </c>
      <c r="AQ528" s="71" t="str">
        <f t="shared" si="353"/>
        <v/>
      </c>
      <c r="AR528" s="71" t="str">
        <f t="shared" si="354"/>
        <v/>
      </c>
      <c r="AS528" s="71" t="str">
        <f t="shared" si="355"/>
        <v/>
      </c>
      <c r="AT528" s="71" t="str">
        <f t="shared" si="356"/>
        <v/>
      </c>
      <c r="AU528" s="76" t="str">
        <f t="shared" si="357"/>
        <v/>
      </c>
      <c r="BF528" s="141">
        <v>94245</v>
      </c>
      <c r="BG528" s="142" t="s">
        <v>5437</v>
      </c>
      <c r="BH528" s="141" t="s">
        <v>478</v>
      </c>
      <c r="BI528" s="141" t="s">
        <v>176</v>
      </c>
      <c r="BJ528" s="141" t="s">
        <v>5438</v>
      </c>
      <c r="BK528" s="141"/>
      <c r="BL528" s="141" t="s">
        <v>5425</v>
      </c>
      <c r="BM528" s="141">
        <v>48.652268743934599</v>
      </c>
      <c r="BN528" s="141">
        <v>-70.879178747821797</v>
      </c>
      <c r="BO528" s="141">
        <v>2015</v>
      </c>
      <c r="BP528" s="143"/>
      <c r="BQ528" s="143" t="s">
        <v>17560</v>
      </c>
    </row>
    <row r="529" spans="1:69" ht="38.25" customHeight="1" x14ac:dyDescent="0.25">
      <c r="A529" s="1" t="str">
        <f t="shared" si="358"/>
        <v/>
      </c>
      <c r="B529" s="32" t="str">
        <f t="shared" si="359"/>
        <v/>
      </c>
      <c r="C529" s="25" t="str">
        <f t="shared" si="360"/>
        <v/>
      </c>
      <c r="D529" s="25" t="str">
        <f t="shared" si="361"/>
        <v/>
      </c>
      <c r="E529" s="25" t="str">
        <f t="shared" si="362"/>
        <v/>
      </c>
      <c r="F529" s="25" t="str">
        <f t="shared" si="363"/>
        <v/>
      </c>
      <c r="G529" s="108" t="str">
        <f t="shared" si="364"/>
        <v/>
      </c>
      <c r="H529" s="108" t="str">
        <f t="shared" si="365"/>
        <v/>
      </c>
      <c r="I529" s="112" t="str">
        <f t="shared" si="366"/>
        <v/>
      </c>
      <c r="J529" s="112"/>
      <c r="K529" s="112"/>
      <c r="L529" s="113"/>
      <c r="M529" s="113"/>
      <c r="N529" s="224" t="str">
        <f t="shared" si="367"/>
        <v/>
      </c>
      <c r="O529" s="225" t="str">
        <f t="shared" si="368"/>
        <v/>
      </c>
      <c r="Q529" s="6">
        <v>527</v>
      </c>
      <c r="R529" s="47" t="str">
        <f t="shared" si="331"/>
        <v>-527</v>
      </c>
      <c r="S529" s="6"/>
      <c r="T529" s="48" t="str">
        <f t="shared" si="332"/>
        <v/>
      </c>
      <c r="U529" s="49" t="str">
        <f t="shared" si="333"/>
        <v/>
      </c>
      <c r="W529" s="51"/>
      <c r="X529" s="75" t="str">
        <f t="shared" si="334"/>
        <v/>
      </c>
      <c r="Y529" s="71" t="str">
        <f t="shared" si="335"/>
        <v/>
      </c>
      <c r="Z529" s="71" t="str">
        <f t="shared" si="336"/>
        <v/>
      </c>
      <c r="AA529" s="71" t="str">
        <f t="shared" si="337"/>
        <v/>
      </c>
      <c r="AB529" s="71" t="str">
        <f t="shared" si="338"/>
        <v/>
      </c>
      <c r="AC529" s="71" t="str">
        <f t="shared" si="339"/>
        <v/>
      </c>
      <c r="AD529" s="71" t="str">
        <f t="shared" si="340"/>
        <v/>
      </c>
      <c r="AE529" s="78" t="str">
        <f t="shared" si="341"/>
        <v/>
      </c>
      <c r="AF529" s="75" t="str">
        <f t="shared" si="342"/>
        <v/>
      </c>
      <c r="AG529" s="71" t="str">
        <f t="shared" si="343"/>
        <v/>
      </c>
      <c r="AH529" s="71" t="str">
        <f t="shared" si="344"/>
        <v/>
      </c>
      <c r="AI529" s="71" t="str">
        <f t="shared" si="345"/>
        <v/>
      </c>
      <c r="AJ529" s="71" t="str">
        <f t="shared" si="346"/>
        <v/>
      </c>
      <c r="AK529" s="71" t="str">
        <f t="shared" si="347"/>
        <v/>
      </c>
      <c r="AL529" s="71" t="str">
        <f t="shared" si="348"/>
        <v/>
      </c>
      <c r="AM529" s="78" t="str">
        <f t="shared" si="349"/>
        <v/>
      </c>
      <c r="AN529" s="75" t="str">
        <f t="shared" si="350"/>
        <v/>
      </c>
      <c r="AO529" s="71" t="str">
        <f t="shared" si="351"/>
        <v/>
      </c>
      <c r="AP529" s="71" t="str">
        <f t="shared" si="352"/>
        <v/>
      </c>
      <c r="AQ529" s="71" t="str">
        <f t="shared" si="353"/>
        <v/>
      </c>
      <c r="AR529" s="71" t="str">
        <f t="shared" si="354"/>
        <v/>
      </c>
      <c r="AS529" s="71" t="str">
        <f t="shared" si="355"/>
        <v/>
      </c>
      <c r="AT529" s="71" t="str">
        <f t="shared" si="356"/>
        <v/>
      </c>
      <c r="AU529" s="76" t="str">
        <f t="shared" si="357"/>
        <v/>
      </c>
      <c r="BF529" s="141">
        <v>94245</v>
      </c>
      <c r="BG529" s="142" t="s">
        <v>5439</v>
      </c>
      <c r="BH529" s="141" t="s">
        <v>478</v>
      </c>
      <c r="BI529" s="141" t="s">
        <v>176</v>
      </c>
      <c r="BJ529" s="141" t="s">
        <v>5440</v>
      </c>
      <c r="BK529" s="141"/>
      <c r="BL529" s="141" t="s">
        <v>5441</v>
      </c>
      <c r="BM529" s="141">
        <v>48.6461948655</v>
      </c>
      <c r="BN529" s="141">
        <v>-71.105722051000001</v>
      </c>
      <c r="BO529" s="141">
        <v>2004</v>
      </c>
      <c r="BP529" s="143"/>
      <c r="BQ529" s="143" t="s">
        <v>17560</v>
      </c>
    </row>
    <row r="530" spans="1:69" ht="38.25" customHeight="1" x14ac:dyDescent="0.25">
      <c r="A530" s="1" t="str">
        <f t="shared" si="358"/>
        <v/>
      </c>
      <c r="B530" s="32" t="str">
        <f t="shared" si="359"/>
        <v/>
      </c>
      <c r="C530" s="25" t="str">
        <f t="shared" si="360"/>
        <v/>
      </c>
      <c r="D530" s="25" t="str">
        <f t="shared" si="361"/>
        <v/>
      </c>
      <c r="E530" s="25" t="str">
        <f t="shared" si="362"/>
        <v/>
      </c>
      <c r="F530" s="25" t="str">
        <f t="shared" si="363"/>
        <v/>
      </c>
      <c r="G530" s="108" t="str">
        <f t="shared" si="364"/>
        <v/>
      </c>
      <c r="H530" s="108" t="str">
        <f t="shared" si="365"/>
        <v/>
      </c>
      <c r="I530" s="112" t="str">
        <f t="shared" si="366"/>
        <v/>
      </c>
      <c r="J530" s="112"/>
      <c r="K530" s="112"/>
      <c r="L530" s="113"/>
      <c r="M530" s="113"/>
      <c r="N530" s="224" t="str">
        <f t="shared" si="367"/>
        <v/>
      </c>
      <c r="O530" s="225" t="str">
        <f t="shared" si="368"/>
        <v/>
      </c>
      <c r="Q530" s="6">
        <v>528</v>
      </c>
      <c r="R530" s="47" t="str">
        <f t="shared" si="331"/>
        <v>-528</v>
      </c>
      <c r="S530" s="6"/>
      <c r="T530" s="48" t="str">
        <f t="shared" si="332"/>
        <v/>
      </c>
      <c r="U530" s="49" t="str">
        <f t="shared" si="333"/>
        <v/>
      </c>
      <c r="W530" s="51"/>
      <c r="X530" s="75" t="str">
        <f t="shared" si="334"/>
        <v/>
      </c>
      <c r="Y530" s="71" t="str">
        <f t="shared" si="335"/>
        <v/>
      </c>
      <c r="Z530" s="71" t="str">
        <f t="shared" si="336"/>
        <v/>
      </c>
      <c r="AA530" s="71" t="str">
        <f t="shared" si="337"/>
        <v/>
      </c>
      <c r="AB530" s="71" t="str">
        <f t="shared" si="338"/>
        <v/>
      </c>
      <c r="AC530" s="71" t="str">
        <f t="shared" si="339"/>
        <v/>
      </c>
      <c r="AD530" s="71" t="str">
        <f t="shared" si="340"/>
        <v/>
      </c>
      <c r="AE530" s="78" t="str">
        <f t="shared" si="341"/>
        <v/>
      </c>
      <c r="AF530" s="75" t="str">
        <f t="shared" si="342"/>
        <v/>
      </c>
      <c r="AG530" s="71" t="str">
        <f t="shared" si="343"/>
        <v/>
      </c>
      <c r="AH530" s="71" t="str">
        <f t="shared" si="344"/>
        <v/>
      </c>
      <c r="AI530" s="71" t="str">
        <f t="shared" si="345"/>
        <v/>
      </c>
      <c r="AJ530" s="71" t="str">
        <f t="shared" si="346"/>
        <v/>
      </c>
      <c r="AK530" s="71" t="str">
        <f t="shared" si="347"/>
        <v/>
      </c>
      <c r="AL530" s="71" t="str">
        <f t="shared" si="348"/>
        <v/>
      </c>
      <c r="AM530" s="78" t="str">
        <f t="shared" si="349"/>
        <v/>
      </c>
      <c r="AN530" s="75" t="str">
        <f t="shared" si="350"/>
        <v/>
      </c>
      <c r="AO530" s="71" t="str">
        <f t="shared" si="351"/>
        <v/>
      </c>
      <c r="AP530" s="71" t="str">
        <f t="shared" si="352"/>
        <v/>
      </c>
      <c r="AQ530" s="71" t="str">
        <f t="shared" si="353"/>
        <v/>
      </c>
      <c r="AR530" s="71" t="str">
        <f t="shared" si="354"/>
        <v/>
      </c>
      <c r="AS530" s="71" t="str">
        <f t="shared" si="355"/>
        <v/>
      </c>
      <c r="AT530" s="71" t="str">
        <f t="shared" si="356"/>
        <v/>
      </c>
      <c r="AU530" s="76" t="str">
        <f t="shared" si="357"/>
        <v/>
      </c>
      <c r="BF530" s="141">
        <v>94265</v>
      </c>
      <c r="BG530" s="142" t="s">
        <v>5455</v>
      </c>
      <c r="BH530" s="141" t="s">
        <v>478</v>
      </c>
      <c r="BI530" s="141" t="s">
        <v>186</v>
      </c>
      <c r="BJ530" s="141" t="s">
        <v>5456</v>
      </c>
      <c r="BK530" s="141"/>
      <c r="BL530" s="141" t="s">
        <v>5457</v>
      </c>
      <c r="BM530" s="141">
        <v>48.446053480961801</v>
      </c>
      <c r="BN530" s="141">
        <v>-71.515763613340297</v>
      </c>
      <c r="BO530" s="141">
        <v>1999</v>
      </c>
      <c r="BP530" s="143"/>
      <c r="BQ530" s="143" t="s">
        <v>26794</v>
      </c>
    </row>
    <row r="531" spans="1:69" ht="38.25" customHeight="1" x14ac:dyDescent="0.25">
      <c r="A531" s="1" t="str">
        <f t="shared" si="358"/>
        <v/>
      </c>
      <c r="B531" s="32" t="str">
        <f t="shared" si="359"/>
        <v/>
      </c>
      <c r="C531" s="25" t="str">
        <f t="shared" si="360"/>
        <v/>
      </c>
      <c r="D531" s="25" t="str">
        <f t="shared" si="361"/>
        <v/>
      </c>
      <c r="E531" s="25" t="str">
        <f t="shared" si="362"/>
        <v/>
      </c>
      <c r="F531" s="25" t="str">
        <f t="shared" si="363"/>
        <v/>
      </c>
      <c r="G531" s="108" t="str">
        <f t="shared" si="364"/>
        <v/>
      </c>
      <c r="H531" s="108" t="str">
        <f t="shared" si="365"/>
        <v/>
      </c>
      <c r="I531" s="112" t="str">
        <f t="shared" si="366"/>
        <v/>
      </c>
      <c r="J531" s="112"/>
      <c r="K531" s="112"/>
      <c r="L531" s="113"/>
      <c r="M531" s="113"/>
      <c r="N531" s="224" t="str">
        <f t="shared" si="367"/>
        <v/>
      </c>
      <c r="O531" s="225" t="str">
        <f t="shared" si="368"/>
        <v/>
      </c>
      <c r="Q531" s="6">
        <v>529</v>
      </c>
      <c r="R531" s="47" t="str">
        <f t="shared" si="331"/>
        <v>-529</v>
      </c>
      <c r="S531" s="6"/>
      <c r="T531" s="48" t="str">
        <f t="shared" si="332"/>
        <v/>
      </c>
      <c r="U531" s="49" t="str">
        <f t="shared" si="333"/>
        <v/>
      </c>
      <c r="W531" s="51"/>
      <c r="X531" s="75" t="str">
        <f t="shared" si="334"/>
        <v/>
      </c>
      <c r="Y531" s="71" t="str">
        <f t="shared" si="335"/>
        <v/>
      </c>
      <c r="Z531" s="71" t="str">
        <f t="shared" si="336"/>
        <v/>
      </c>
      <c r="AA531" s="71" t="str">
        <f t="shared" si="337"/>
        <v/>
      </c>
      <c r="AB531" s="71" t="str">
        <f t="shared" si="338"/>
        <v/>
      </c>
      <c r="AC531" s="71" t="str">
        <f t="shared" si="339"/>
        <v/>
      </c>
      <c r="AD531" s="71" t="str">
        <f t="shared" si="340"/>
        <v/>
      </c>
      <c r="AE531" s="78" t="str">
        <f t="shared" si="341"/>
        <v/>
      </c>
      <c r="AF531" s="75" t="str">
        <f t="shared" si="342"/>
        <v/>
      </c>
      <c r="AG531" s="71" t="str">
        <f t="shared" si="343"/>
        <v/>
      </c>
      <c r="AH531" s="71" t="str">
        <f t="shared" si="344"/>
        <v/>
      </c>
      <c r="AI531" s="71" t="str">
        <f t="shared" si="345"/>
        <v/>
      </c>
      <c r="AJ531" s="71" t="str">
        <f t="shared" si="346"/>
        <v/>
      </c>
      <c r="AK531" s="71" t="str">
        <f t="shared" si="347"/>
        <v/>
      </c>
      <c r="AL531" s="71" t="str">
        <f t="shared" si="348"/>
        <v/>
      </c>
      <c r="AM531" s="78" t="str">
        <f t="shared" si="349"/>
        <v/>
      </c>
      <c r="AN531" s="75" t="str">
        <f t="shared" si="350"/>
        <v/>
      </c>
      <c r="AO531" s="71" t="str">
        <f t="shared" si="351"/>
        <v/>
      </c>
      <c r="AP531" s="71" t="str">
        <f t="shared" si="352"/>
        <v/>
      </c>
      <c r="AQ531" s="71" t="str">
        <f t="shared" si="353"/>
        <v/>
      </c>
      <c r="AR531" s="71" t="str">
        <f t="shared" si="354"/>
        <v/>
      </c>
      <c r="AS531" s="71" t="str">
        <f t="shared" si="355"/>
        <v/>
      </c>
      <c r="AT531" s="71" t="str">
        <f t="shared" si="356"/>
        <v/>
      </c>
      <c r="AU531" s="76" t="str">
        <f t="shared" si="357"/>
        <v/>
      </c>
      <c r="BF531" s="141">
        <v>94265</v>
      </c>
      <c r="BG531" s="142" t="s">
        <v>5458</v>
      </c>
      <c r="BH531" s="141" t="s">
        <v>180</v>
      </c>
      <c r="BI531" s="141" t="s">
        <v>191</v>
      </c>
      <c r="BJ531" s="141" t="s">
        <v>5459</v>
      </c>
      <c r="BK531" s="141"/>
      <c r="BL531" s="141"/>
      <c r="BM531" s="141">
        <v>48.451860000000003</v>
      </c>
      <c r="BN531" s="141">
        <v>-71.523570000000007</v>
      </c>
      <c r="BO531" s="141">
        <v>1990</v>
      </c>
      <c r="BP531" s="143"/>
      <c r="BQ531" s="143" t="s">
        <v>26794</v>
      </c>
    </row>
    <row r="532" spans="1:69" ht="38.25" customHeight="1" x14ac:dyDescent="0.25">
      <c r="A532" s="1" t="str">
        <f t="shared" si="358"/>
        <v/>
      </c>
      <c r="B532" s="32" t="str">
        <f t="shared" si="359"/>
        <v/>
      </c>
      <c r="C532" s="25" t="str">
        <f t="shared" si="360"/>
        <v/>
      </c>
      <c r="D532" s="25" t="str">
        <f t="shared" si="361"/>
        <v/>
      </c>
      <c r="E532" s="25" t="str">
        <f t="shared" si="362"/>
        <v/>
      </c>
      <c r="F532" s="25" t="str">
        <f t="shared" si="363"/>
        <v/>
      </c>
      <c r="G532" s="108" t="str">
        <f t="shared" si="364"/>
        <v/>
      </c>
      <c r="H532" s="108" t="str">
        <f t="shared" si="365"/>
        <v/>
      </c>
      <c r="I532" s="112" t="str">
        <f t="shared" si="366"/>
        <v/>
      </c>
      <c r="J532" s="112"/>
      <c r="K532" s="112"/>
      <c r="L532" s="113"/>
      <c r="M532" s="113"/>
      <c r="N532" s="224" t="str">
        <f t="shared" si="367"/>
        <v/>
      </c>
      <c r="O532" s="225" t="str">
        <f t="shared" si="368"/>
        <v/>
      </c>
      <c r="Q532" s="6">
        <v>530</v>
      </c>
      <c r="R532" s="47" t="str">
        <f t="shared" si="331"/>
        <v>-530</v>
      </c>
      <c r="S532" s="6"/>
      <c r="T532" s="48" t="str">
        <f t="shared" si="332"/>
        <v/>
      </c>
      <c r="U532" s="49" t="str">
        <f t="shared" si="333"/>
        <v/>
      </c>
      <c r="W532" s="51"/>
      <c r="X532" s="75" t="str">
        <f t="shared" si="334"/>
        <v/>
      </c>
      <c r="Y532" s="71" t="str">
        <f t="shared" si="335"/>
        <v/>
      </c>
      <c r="Z532" s="71" t="str">
        <f t="shared" si="336"/>
        <v/>
      </c>
      <c r="AA532" s="71" t="str">
        <f t="shared" si="337"/>
        <v/>
      </c>
      <c r="AB532" s="71" t="str">
        <f t="shared" si="338"/>
        <v/>
      </c>
      <c r="AC532" s="71" t="str">
        <f t="shared" si="339"/>
        <v/>
      </c>
      <c r="AD532" s="71" t="str">
        <f t="shared" si="340"/>
        <v/>
      </c>
      <c r="AE532" s="78" t="str">
        <f t="shared" si="341"/>
        <v/>
      </c>
      <c r="AF532" s="75" t="str">
        <f t="shared" si="342"/>
        <v/>
      </c>
      <c r="AG532" s="71" t="str">
        <f t="shared" si="343"/>
        <v/>
      </c>
      <c r="AH532" s="71" t="str">
        <f t="shared" si="344"/>
        <v/>
      </c>
      <c r="AI532" s="71" t="str">
        <f t="shared" si="345"/>
        <v/>
      </c>
      <c r="AJ532" s="71" t="str">
        <f t="shared" si="346"/>
        <v/>
      </c>
      <c r="AK532" s="71" t="str">
        <f t="shared" si="347"/>
        <v/>
      </c>
      <c r="AL532" s="71" t="str">
        <f t="shared" si="348"/>
        <v/>
      </c>
      <c r="AM532" s="78" t="str">
        <f t="shared" si="349"/>
        <v/>
      </c>
      <c r="AN532" s="75" t="str">
        <f t="shared" si="350"/>
        <v/>
      </c>
      <c r="AO532" s="71" t="str">
        <f t="shared" si="351"/>
        <v/>
      </c>
      <c r="AP532" s="71" t="str">
        <f t="shared" si="352"/>
        <v/>
      </c>
      <c r="AQ532" s="71" t="str">
        <f t="shared" si="353"/>
        <v/>
      </c>
      <c r="AR532" s="71" t="str">
        <f t="shared" si="354"/>
        <v/>
      </c>
      <c r="AS532" s="71" t="str">
        <f t="shared" si="355"/>
        <v/>
      </c>
      <c r="AT532" s="71" t="str">
        <f t="shared" si="356"/>
        <v/>
      </c>
      <c r="AU532" s="76" t="str">
        <f t="shared" si="357"/>
        <v/>
      </c>
      <c r="BF532" s="141">
        <v>94265</v>
      </c>
      <c r="BG532" s="142" t="s">
        <v>5460</v>
      </c>
      <c r="BH532" s="141" t="s">
        <v>180</v>
      </c>
      <c r="BI532" s="141" t="s">
        <v>178</v>
      </c>
      <c r="BJ532" s="141" t="s">
        <v>1580</v>
      </c>
      <c r="BK532" s="141" t="s">
        <v>5461</v>
      </c>
      <c r="BL532" s="141" t="s">
        <v>5350</v>
      </c>
      <c r="BM532" s="141">
        <v>48.449811419159801</v>
      </c>
      <c r="BN532" s="141">
        <v>-71.518988677455795</v>
      </c>
      <c r="BO532" s="141">
        <v>1990</v>
      </c>
      <c r="BP532" s="143"/>
      <c r="BQ532" s="143" t="s">
        <v>26794</v>
      </c>
    </row>
    <row r="533" spans="1:69" ht="38.25" customHeight="1" x14ac:dyDescent="0.25">
      <c r="A533" s="1" t="str">
        <f t="shared" si="358"/>
        <v/>
      </c>
      <c r="B533" s="32" t="str">
        <f t="shared" si="359"/>
        <v/>
      </c>
      <c r="C533" s="25" t="str">
        <f t="shared" si="360"/>
        <v/>
      </c>
      <c r="D533" s="25" t="str">
        <f t="shared" si="361"/>
        <v/>
      </c>
      <c r="E533" s="25" t="str">
        <f t="shared" si="362"/>
        <v/>
      </c>
      <c r="F533" s="25" t="str">
        <f t="shared" si="363"/>
        <v/>
      </c>
      <c r="G533" s="108" t="str">
        <f t="shared" si="364"/>
        <v/>
      </c>
      <c r="H533" s="108" t="str">
        <f t="shared" si="365"/>
        <v/>
      </c>
      <c r="I533" s="112" t="str">
        <f t="shared" si="366"/>
        <v/>
      </c>
      <c r="J533" s="112"/>
      <c r="K533" s="112"/>
      <c r="L533" s="113"/>
      <c r="M533" s="113"/>
      <c r="N533" s="224" t="str">
        <f t="shared" si="367"/>
        <v/>
      </c>
      <c r="O533" s="225" t="str">
        <f t="shared" si="368"/>
        <v/>
      </c>
      <c r="Q533" s="6">
        <v>531</v>
      </c>
      <c r="R533" s="47" t="str">
        <f t="shared" si="331"/>
        <v>-531</v>
      </c>
      <c r="S533" s="6"/>
      <c r="T533" s="48" t="str">
        <f t="shared" si="332"/>
        <v/>
      </c>
      <c r="U533" s="49" t="str">
        <f t="shared" si="333"/>
        <v/>
      </c>
      <c r="W533" s="51"/>
      <c r="X533" s="75" t="str">
        <f t="shared" si="334"/>
        <v/>
      </c>
      <c r="Y533" s="71" t="str">
        <f t="shared" si="335"/>
        <v/>
      </c>
      <c r="Z533" s="71" t="str">
        <f t="shared" si="336"/>
        <v/>
      </c>
      <c r="AA533" s="71" t="str">
        <f t="shared" si="337"/>
        <v/>
      </c>
      <c r="AB533" s="71" t="str">
        <f t="shared" si="338"/>
        <v/>
      </c>
      <c r="AC533" s="71" t="str">
        <f t="shared" si="339"/>
        <v/>
      </c>
      <c r="AD533" s="71" t="str">
        <f t="shared" si="340"/>
        <v/>
      </c>
      <c r="AE533" s="78" t="str">
        <f t="shared" si="341"/>
        <v/>
      </c>
      <c r="AF533" s="75" t="str">
        <f t="shared" si="342"/>
        <v/>
      </c>
      <c r="AG533" s="71" t="str">
        <f t="shared" si="343"/>
        <v/>
      </c>
      <c r="AH533" s="71" t="str">
        <f t="shared" si="344"/>
        <v/>
      </c>
      <c r="AI533" s="71" t="str">
        <f t="shared" si="345"/>
        <v/>
      </c>
      <c r="AJ533" s="71" t="str">
        <f t="shared" si="346"/>
        <v/>
      </c>
      <c r="AK533" s="71" t="str">
        <f t="shared" si="347"/>
        <v/>
      </c>
      <c r="AL533" s="71" t="str">
        <f t="shared" si="348"/>
        <v/>
      </c>
      <c r="AM533" s="78" t="str">
        <f t="shared" si="349"/>
        <v/>
      </c>
      <c r="AN533" s="75" t="str">
        <f t="shared" si="350"/>
        <v/>
      </c>
      <c r="AO533" s="71" t="str">
        <f t="shared" si="351"/>
        <v/>
      </c>
      <c r="AP533" s="71" t="str">
        <f t="shared" si="352"/>
        <v/>
      </c>
      <c r="AQ533" s="71" t="str">
        <f t="shared" si="353"/>
        <v/>
      </c>
      <c r="AR533" s="71" t="str">
        <f t="shared" si="354"/>
        <v/>
      </c>
      <c r="AS533" s="71" t="str">
        <f t="shared" si="355"/>
        <v/>
      </c>
      <c r="AT533" s="71" t="str">
        <f t="shared" si="356"/>
        <v/>
      </c>
      <c r="AU533" s="76" t="str">
        <f t="shared" si="357"/>
        <v/>
      </c>
      <c r="BF533" s="141">
        <v>94265</v>
      </c>
      <c r="BG533" s="142" t="s">
        <v>5462</v>
      </c>
      <c r="BH533" s="141" t="s">
        <v>478</v>
      </c>
      <c r="BI533" s="141" t="s">
        <v>177</v>
      </c>
      <c r="BJ533" s="141" t="s">
        <v>5463</v>
      </c>
      <c r="BK533" s="141"/>
      <c r="BL533" s="141" t="s">
        <v>4835</v>
      </c>
      <c r="BM533" s="141">
        <v>48.444845131224703</v>
      </c>
      <c r="BN533" s="141">
        <v>-71.559012231652204</v>
      </c>
      <c r="BO533" s="141">
        <v>2012</v>
      </c>
      <c r="BP533" s="143"/>
      <c r="BQ533" s="143" t="s">
        <v>26794</v>
      </c>
    </row>
    <row r="534" spans="1:69" ht="38.25" customHeight="1" x14ac:dyDescent="0.25">
      <c r="A534" s="1" t="str">
        <f t="shared" si="358"/>
        <v/>
      </c>
      <c r="B534" s="32" t="str">
        <f t="shared" si="359"/>
        <v/>
      </c>
      <c r="C534" s="25" t="str">
        <f t="shared" si="360"/>
        <v/>
      </c>
      <c r="D534" s="25" t="str">
        <f t="shared" si="361"/>
        <v/>
      </c>
      <c r="E534" s="25" t="str">
        <f t="shared" si="362"/>
        <v/>
      </c>
      <c r="F534" s="25" t="str">
        <f t="shared" si="363"/>
        <v/>
      </c>
      <c r="G534" s="108" t="str">
        <f t="shared" si="364"/>
        <v/>
      </c>
      <c r="H534" s="108" t="str">
        <f t="shared" si="365"/>
        <v/>
      </c>
      <c r="I534" s="112" t="str">
        <f t="shared" si="366"/>
        <v/>
      </c>
      <c r="J534" s="112"/>
      <c r="K534" s="112"/>
      <c r="L534" s="113"/>
      <c r="M534" s="113"/>
      <c r="N534" s="224" t="str">
        <f t="shared" si="367"/>
        <v/>
      </c>
      <c r="O534" s="225" t="str">
        <f t="shared" si="368"/>
        <v/>
      </c>
      <c r="Q534" s="6">
        <v>532</v>
      </c>
      <c r="R534" s="47" t="str">
        <f t="shared" si="331"/>
        <v>-532</v>
      </c>
      <c r="S534" s="6"/>
      <c r="T534" s="48" t="str">
        <f t="shared" si="332"/>
        <v/>
      </c>
      <c r="U534" s="49" t="str">
        <f t="shared" si="333"/>
        <v/>
      </c>
      <c r="W534" s="51"/>
      <c r="X534" s="75" t="str">
        <f t="shared" si="334"/>
        <v/>
      </c>
      <c r="Y534" s="71" t="str">
        <f t="shared" si="335"/>
        <v/>
      </c>
      <c r="Z534" s="71" t="str">
        <f t="shared" si="336"/>
        <v/>
      </c>
      <c r="AA534" s="71" t="str">
        <f t="shared" si="337"/>
        <v/>
      </c>
      <c r="AB534" s="71" t="str">
        <f t="shared" si="338"/>
        <v/>
      </c>
      <c r="AC534" s="71" t="str">
        <f t="shared" si="339"/>
        <v/>
      </c>
      <c r="AD534" s="71" t="str">
        <f t="shared" si="340"/>
        <v/>
      </c>
      <c r="AE534" s="78" t="str">
        <f t="shared" si="341"/>
        <v/>
      </c>
      <c r="AF534" s="75" t="str">
        <f t="shared" si="342"/>
        <v/>
      </c>
      <c r="AG534" s="71" t="str">
        <f t="shared" si="343"/>
        <v/>
      </c>
      <c r="AH534" s="71" t="str">
        <f t="shared" si="344"/>
        <v/>
      </c>
      <c r="AI534" s="71" t="str">
        <f t="shared" si="345"/>
        <v/>
      </c>
      <c r="AJ534" s="71" t="str">
        <f t="shared" si="346"/>
        <v/>
      </c>
      <c r="AK534" s="71" t="str">
        <f t="shared" si="347"/>
        <v/>
      </c>
      <c r="AL534" s="71" t="str">
        <f t="shared" si="348"/>
        <v/>
      </c>
      <c r="AM534" s="78" t="str">
        <f t="shared" si="349"/>
        <v/>
      </c>
      <c r="AN534" s="75" t="str">
        <f t="shared" si="350"/>
        <v/>
      </c>
      <c r="AO534" s="71" t="str">
        <f t="shared" si="351"/>
        <v/>
      </c>
      <c r="AP534" s="71" t="str">
        <f t="shared" si="352"/>
        <v/>
      </c>
      <c r="AQ534" s="71" t="str">
        <f t="shared" si="353"/>
        <v/>
      </c>
      <c r="AR534" s="71" t="str">
        <f t="shared" si="354"/>
        <v/>
      </c>
      <c r="AS534" s="71" t="str">
        <f t="shared" si="355"/>
        <v/>
      </c>
      <c r="AT534" s="71" t="str">
        <f t="shared" si="356"/>
        <v/>
      </c>
      <c r="AU534" s="76" t="str">
        <f t="shared" si="357"/>
        <v/>
      </c>
      <c r="BF534" s="141">
        <v>94265</v>
      </c>
      <c r="BG534" s="142" t="s">
        <v>5464</v>
      </c>
      <c r="BH534" s="141" t="s">
        <v>478</v>
      </c>
      <c r="BI534" s="141" t="s">
        <v>176</v>
      </c>
      <c r="BJ534" s="141" t="s">
        <v>5463</v>
      </c>
      <c r="BK534" s="141" t="s">
        <v>4776</v>
      </c>
      <c r="BL534" s="141" t="s">
        <v>4777</v>
      </c>
      <c r="BM534" s="141">
        <v>45.493673000000001</v>
      </c>
      <c r="BN534" s="141">
        <v>-74.022234999999995</v>
      </c>
      <c r="BO534" s="141">
        <v>2012</v>
      </c>
      <c r="BP534" s="143"/>
      <c r="BQ534" s="143" t="s">
        <v>26794</v>
      </c>
    </row>
    <row r="535" spans="1:69" ht="38.25" customHeight="1" x14ac:dyDescent="0.25">
      <c r="A535" s="1" t="str">
        <f t="shared" si="358"/>
        <v/>
      </c>
      <c r="B535" s="32" t="str">
        <f t="shared" si="359"/>
        <v/>
      </c>
      <c r="C535" s="25" t="str">
        <f t="shared" si="360"/>
        <v/>
      </c>
      <c r="D535" s="25" t="str">
        <f t="shared" si="361"/>
        <v/>
      </c>
      <c r="E535" s="25" t="str">
        <f t="shared" si="362"/>
        <v/>
      </c>
      <c r="F535" s="25" t="str">
        <f t="shared" si="363"/>
        <v/>
      </c>
      <c r="G535" s="108" t="str">
        <f t="shared" si="364"/>
        <v/>
      </c>
      <c r="H535" s="108" t="str">
        <f t="shared" si="365"/>
        <v/>
      </c>
      <c r="I535" s="112" t="str">
        <f t="shared" si="366"/>
        <v/>
      </c>
      <c r="J535" s="112"/>
      <c r="K535" s="112"/>
      <c r="L535" s="113"/>
      <c r="M535" s="113"/>
      <c r="N535" s="224" t="str">
        <f t="shared" si="367"/>
        <v/>
      </c>
      <c r="O535" s="225" t="str">
        <f t="shared" si="368"/>
        <v/>
      </c>
      <c r="Q535" s="6">
        <v>533</v>
      </c>
      <c r="R535" s="47" t="str">
        <f t="shared" si="331"/>
        <v>-533</v>
      </c>
      <c r="S535" s="6"/>
      <c r="T535" s="48" t="str">
        <f t="shared" si="332"/>
        <v/>
      </c>
      <c r="U535" s="49" t="str">
        <f t="shared" si="333"/>
        <v/>
      </c>
      <c r="W535" s="51"/>
      <c r="X535" s="75" t="str">
        <f t="shared" si="334"/>
        <v/>
      </c>
      <c r="Y535" s="71" t="str">
        <f t="shared" si="335"/>
        <v/>
      </c>
      <c r="Z535" s="71" t="str">
        <f t="shared" si="336"/>
        <v/>
      </c>
      <c r="AA535" s="71" t="str">
        <f t="shared" si="337"/>
        <v/>
      </c>
      <c r="AB535" s="71" t="str">
        <f t="shared" si="338"/>
        <v/>
      </c>
      <c r="AC535" s="71" t="str">
        <f t="shared" si="339"/>
        <v/>
      </c>
      <c r="AD535" s="71" t="str">
        <f t="shared" si="340"/>
        <v/>
      </c>
      <c r="AE535" s="78" t="str">
        <f t="shared" si="341"/>
        <v/>
      </c>
      <c r="AF535" s="75" t="str">
        <f t="shared" si="342"/>
        <v/>
      </c>
      <c r="AG535" s="71" t="str">
        <f t="shared" si="343"/>
        <v/>
      </c>
      <c r="AH535" s="71" t="str">
        <f t="shared" si="344"/>
        <v/>
      </c>
      <c r="AI535" s="71" t="str">
        <f t="shared" si="345"/>
        <v/>
      </c>
      <c r="AJ535" s="71" t="str">
        <f t="shared" si="346"/>
        <v/>
      </c>
      <c r="AK535" s="71" t="str">
        <f t="shared" si="347"/>
        <v/>
      </c>
      <c r="AL535" s="71" t="str">
        <f t="shared" si="348"/>
        <v/>
      </c>
      <c r="AM535" s="78" t="str">
        <f t="shared" si="349"/>
        <v/>
      </c>
      <c r="AN535" s="75" t="str">
        <f t="shared" si="350"/>
        <v/>
      </c>
      <c r="AO535" s="71" t="str">
        <f t="shared" si="351"/>
        <v/>
      </c>
      <c r="AP535" s="71" t="str">
        <f t="shared" si="352"/>
        <v/>
      </c>
      <c r="AQ535" s="71" t="str">
        <f t="shared" si="353"/>
        <v/>
      </c>
      <c r="AR535" s="71" t="str">
        <f t="shared" si="354"/>
        <v/>
      </c>
      <c r="AS535" s="71" t="str">
        <f t="shared" si="355"/>
        <v/>
      </c>
      <c r="AT535" s="71" t="str">
        <f t="shared" si="356"/>
        <v/>
      </c>
      <c r="AU535" s="76" t="str">
        <f t="shared" si="357"/>
        <v/>
      </c>
      <c r="BF535" s="141">
        <v>15013</v>
      </c>
      <c r="BG535" s="142" t="s">
        <v>5551</v>
      </c>
      <c r="BH535" s="141" t="s">
        <v>478</v>
      </c>
      <c r="BI535" s="141" t="s">
        <v>176</v>
      </c>
      <c r="BJ535" s="141" t="s">
        <v>5552</v>
      </c>
      <c r="BK535" s="141"/>
      <c r="BL535" s="141"/>
      <c r="BM535" s="141">
        <v>47.61639151</v>
      </c>
      <c r="BN535" s="141">
        <v>-70.162774729999995</v>
      </c>
      <c r="BO535" s="141">
        <v>2003</v>
      </c>
      <c r="BP535" s="143"/>
      <c r="BQ535" s="143" t="s">
        <v>17560</v>
      </c>
    </row>
    <row r="536" spans="1:69" ht="38.25" customHeight="1" x14ac:dyDescent="0.25">
      <c r="A536" s="1" t="str">
        <f t="shared" si="358"/>
        <v/>
      </c>
      <c r="B536" s="32" t="str">
        <f t="shared" si="359"/>
        <v/>
      </c>
      <c r="C536" s="25" t="str">
        <f t="shared" si="360"/>
        <v/>
      </c>
      <c r="D536" s="25" t="str">
        <f t="shared" si="361"/>
        <v/>
      </c>
      <c r="E536" s="25" t="str">
        <f t="shared" si="362"/>
        <v/>
      </c>
      <c r="F536" s="25" t="str">
        <f t="shared" si="363"/>
        <v/>
      </c>
      <c r="G536" s="108" t="str">
        <f t="shared" si="364"/>
        <v/>
      </c>
      <c r="H536" s="108" t="str">
        <f t="shared" si="365"/>
        <v/>
      </c>
      <c r="I536" s="112" t="str">
        <f t="shared" si="366"/>
        <v/>
      </c>
      <c r="J536" s="112"/>
      <c r="K536" s="112"/>
      <c r="L536" s="113"/>
      <c r="M536" s="113"/>
      <c r="N536" s="224" t="str">
        <f t="shared" si="367"/>
        <v/>
      </c>
      <c r="O536" s="225" t="str">
        <f t="shared" si="368"/>
        <v/>
      </c>
      <c r="Q536" s="6">
        <v>534</v>
      </c>
      <c r="R536" s="47" t="str">
        <f t="shared" si="331"/>
        <v>-534</v>
      </c>
      <c r="S536" s="6"/>
      <c r="T536" s="48" t="str">
        <f t="shared" si="332"/>
        <v/>
      </c>
      <c r="U536" s="49" t="str">
        <f t="shared" si="333"/>
        <v/>
      </c>
      <c r="W536" s="51"/>
      <c r="X536" s="75" t="str">
        <f t="shared" si="334"/>
        <v/>
      </c>
      <c r="Y536" s="71" t="str">
        <f t="shared" si="335"/>
        <v/>
      </c>
      <c r="Z536" s="71" t="str">
        <f t="shared" si="336"/>
        <v/>
      </c>
      <c r="AA536" s="71" t="str">
        <f t="shared" si="337"/>
        <v/>
      </c>
      <c r="AB536" s="71" t="str">
        <f t="shared" si="338"/>
        <v/>
      </c>
      <c r="AC536" s="71" t="str">
        <f t="shared" si="339"/>
        <v/>
      </c>
      <c r="AD536" s="71" t="str">
        <f t="shared" si="340"/>
        <v/>
      </c>
      <c r="AE536" s="78" t="str">
        <f t="shared" si="341"/>
        <v/>
      </c>
      <c r="AF536" s="75" t="str">
        <f t="shared" si="342"/>
        <v/>
      </c>
      <c r="AG536" s="71" t="str">
        <f t="shared" si="343"/>
        <v/>
      </c>
      <c r="AH536" s="71" t="str">
        <f t="shared" si="344"/>
        <v/>
      </c>
      <c r="AI536" s="71" t="str">
        <f t="shared" si="345"/>
        <v/>
      </c>
      <c r="AJ536" s="71" t="str">
        <f t="shared" si="346"/>
        <v/>
      </c>
      <c r="AK536" s="71" t="str">
        <f t="shared" si="347"/>
        <v/>
      </c>
      <c r="AL536" s="71" t="str">
        <f t="shared" si="348"/>
        <v/>
      </c>
      <c r="AM536" s="78" t="str">
        <f t="shared" si="349"/>
        <v/>
      </c>
      <c r="AN536" s="75" t="str">
        <f t="shared" si="350"/>
        <v/>
      </c>
      <c r="AO536" s="71" t="str">
        <f t="shared" si="351"/>
        <v/>
      </c>
      <c r="AP536" s="71" t="str">
        <f t="shared" si="352"/>
        <v/>
      </c>
      <c r="AQ536" s="71" t="str">
        <f t="shared" si="353"/>
        <v/>
      </c>
      <c r="AR536" s="71" t="str">
        <f t="shared" si="354"/>
        <v/>
      </c>
      <c r="AS536" s="71" t="str">
        <f t="shared" si="355"/>
        <v/>
      </c>
      <c r="AT536" s="71" t="str">
        <f t="shared" si="356"/>
        <v/>
      </c>
      <c r="AU536" s="76" t="str">
        <f t="shared" si="357"/>
        <v/>
      </c>
      <c r="BF536" s="141">
        <v>15013</v>
      </c>
      <c r="BG536" s="142" t="s">
        <v>5553</v>
      </c>
      <c r="BH536" s="141" t="s">
        <v>478</v>
      </c>
      <c r="BI536" s="141" t="s">
        <v>176</v>
      </c>
      <c r="BJ536" s="141" t="s">
        <v>5554</v>
      </c>
      <c r="BK536" s="141"/>
      <c r="BL536" s="141"/>
      <c r="BM536" s="141">
        <v>47.6094415162</v>
      </c>
      <c r="BN536" s="141">
        <v>-70.176386986400004</v>
      </c>
      <c r="BO536" s="141">
        <v>2003</v>
      </c>
      <c r="BP536" s="143"/>
      <c r="BQ536" s="143" t="s">
        <v>17560</v>
      </c>
    </row>
    <row r="537" spans="1:69" ht="38.25" customHeight="1" x14ac:dyDescent="0.25">
      <c r="A537" s="1" t="str">
        <f t="shared" si="358"/>
        <v/>
      </c>
      <c r="B537" s="32" t="str">
        <f t="shared" si="359"/>
        <v/>
      </c>
      <c r="C537" s="25" t="str">
        <f t="shared" si="360"/>
        <v/>
      </c>
      <c r="D537" s="25" t="str">
        <f t="shared" si="361"/>
        <v/>
      </c>
      <c r="E537" s="25" t="str">
        <f t="shared" si="362"/>
        <v/>
      </c>
      <c r="F537" s="25" t="str">
        <f t="shared" si="363"/>
        <v/>
      </c>
      <c r="G537" s="108" t="str">
        <f t="shared" si="364"/>
        <v/>
      </c>
      <c r="H537" s="108" t="str">
        <f t="shared" si="365"/>
        <v/>
      </c>
      <c r="I537" s="112" t="str">
        <f t="shared" si="366"/>
        <v/>
      </c>
      <c r="J537" s="112"/>
      <c r="K537" s="112"/>
      <c r="L537" s="113"/>
      <c r="M537" s="113"/>
      <c r="N537" s="224" t="str">
        <f t="shared" si="367"/>
        <v/>
      </c>
      <c r="O537" s="225" t="str">
        <f t="shared" si="368"/>
        <v/>
      </c>
      <c r="Q537" s="6">
        <v>535</v>
      </c>
      <c r="R537" s="47" t="str">
        <f t="shared" si="331"/>
        <v>-535</v>
      </c>
      <c r="S537" s="6"/>
      <c r="T537" s="48" t="str">
        <f t="shared" si="332"/>
        <v/>
      </c>
      <c r="U537" s="49" t="str">
        <f t="shared" si="333"/>
        <v/>
      </c>
      <c r="W537" s="51"/>
      <c r="X537" s="75" t="str">
        <f t="shared" si="334"/>
        <v/>
      </c>
      <c r="Y537" s="71" t="str">
        <f t="shared" si="335"/>
        <v/>
      </c>
      <c r="Z537" s="71" t="str">
        <f t="shared" si="336"/>
        <v/>
      </c>
      <c r="AA537" s="71" t="str">
        <f t="shared" si="337"/>
        <v/>
      </c>
      <c r="AB537" s="71" t="str">
        <f t="shared" si="338"/>
        <v/>
      </c>
      <c r="AC537" s="71" t="str">
        <f t="shared" si="339"/>
        <v/>
      </c>
      <c r="AD537" s="71" t="str">
        <f t="shared" si="340"/>
        <v/>
      </c>
      <c r="AE537" s="78" t="str">
        <f t="shared" si="341"/>
        <v/>
      </c>
      <c r="AF537" s="75" t="str">
        <f t="shared" si="342"/>
        <v/>
      </c>
      <c r="AG537" s="71" t="str">
        <f t="shared" si="343"/>
        <v/>
      </c>
      <c r="AH537" s="71" t="str">
        <f t="shared" si="344"/>
        <v/>
      </c>
      <c r="AI537" s="71" t="str">
        <f t="shared" si="345"/>
        <v/>
      </c>
      <c r="AJ537" s="71" t="str">
        <f t="shared" si="346"/>
        <v/>
      </c>
      <c r="AK537" s="71" t="str">
        <f t="shared" si="347"/>
        <v/>
      </c>
      <c r="AL537" s="71" t="str">
        <f t="shared" si="348"/>
        <v/>
      </c>
      <c r="AM537" s="78" t="str">
        <f t="shared" si="349"/>
        <v/>
      </c>
      <c r="AN537" s="75" t="str">
        <f t="shared" si="350"/>
        <v/>
      </c>
      <c r="AO537" s="71" t="str">
        <f t="shared" si="351"/>
        <v/>
      </c>
      <c r="AP537" s="71" t="str">
        <f t="shared" si="352"/>
        <v/>
      </c>
      <c r="AQ537" s="71" t="str">
        <f t="shared" si="353"/>
        <v/>
      </c>
      <c r="AR537" s="71" t="str">
        <f t="shared" si="354"/>
        <v/>
      </c>
      <c r="AS537" s="71" t="str">
        <f t="shared" si="355"/>
        <v/>
      </c>
      <c r="AT537" s="71" t="str">
        <f t="shared" si="356"/>
        <v/>
      </c>
      <c r="AU537" s="76" t="str">
        <f t="shared" si="357"/>
        <v/>
      </c>
      <c r="BF537" s="141">
        <v>15013</v>
      </c>
      <c r="BG537" s="142" t="s">
        <v>5555</v>
      </c>
      <c r="BH537" s="141" t="s">
        <v>478</v>
      </c>
      <c r="BI537" s="141" t="s">
        <v>176</v>
      </c>
      <c r="BJ537" s="141" t="s">
        <v>5556</v>
      </c>
      <c r="BK537" s="141"/>
      <c r="BL537" s="141"/>
      <c r="BM537" s="141">
        <v>47.6086041967</v>
      </c>
      <c r="BN537" s="141">
        <v>-70.176112823400004</v>
      </c>
      <c r="BO537" s="141">
        <v>2003</v>
      </c>
      <c r="BP537" s="143"/>
      <c r="BQ537" s="143" t="s">
        <v>17560</v>
      </c>
    </row>
    <row r="538" spans="1:69" ht="38.25" customHeight="1" x14ac:dyDescent="0.25">
      <c r="A538" s="1" t="str">
        <f t="shared" si="358"/>
        <v/>
      </c>
      <c r="B538" s="32" t="str">
        <f t="shared" si="359"/>
        <v/>
      </c>
      <c r="C538" s="25" t="str">
        <f t="shared" si="360"/>
        <v/>
      </c>
      <c r="D538" s="25" t="str">
        <f t="shared" si="361"/>
        <v/>
      </c>
      <c r="E538" s="25" t="str">
        <f t="shared" si="362"/>
        <v/>
      </c>
      <c r="F538" s="25" t="str">
        <f t="shared" si="363"/>
        <v/>
      </c>
      <c r="G538" s="108" t="str">
        <f t="shared" si="364"/>
        <v/>
      </c>
      <c r="H538" s="108" t="str">
        <f t="shared" si="365"/>
        <v/>
      </c>
      <c r="I538" s="112" t="str">
        <f t="shared" si="366"/>
        <v/>
      </c>
      <c r="J538" s="112"/>
      <c r="K538" s="112"/>
      <c r="L538" s="113"/>
      <c r="M538" s="113"/>
      <c r="N538" s="224" t="str">
        <f t="shared" si="367"/>
        <v/>
      </c>
      <c r="O538" s="225" t="str">
        <f t="shared" si="368"/>
        <v/>
      </c>
      <c r="Q538" s="6">
        <v>536</v>
      </c>
      <c r="R538" s="47" t="str">
        <f t="shared" si="331"/>
        <v>-536</v>
      </c>
      <c r="S538" s="6"/>
      <c r="T538" s="48" t="str">
        <f t="shared" si="332"/>
        <v/>
      </c>
      <c r="U538" s="49" t="str">
        <f t="shared" si="333"/>
        <v/>
      </c>
      <c r="W538" s="51"/>
      <c r="X538" s="75" t="str">
        <f t="shared" si="334"/>
        <v/>
      </c>
      <c r="Y538" s="71" t="str">
        <f t="shared" si="335"/>
        <v/>
      </c>
      <c r="Z538" s="71" t="str">
        <f t="shared" si="336"/>
        <v/>
      </c>
      <c r="AA538" s="71" t="str">
        <f t="shared" si="337"/>
        <v/>
      </c>
      <c r="AB538" s="71" t="str">
        <f t="shared" si="338"/>
        <v/>
      </c>
      <c r="AC538" s="71" t="str">
        <f t="shared" si="339"/>
        <v/>
      </c>
      <c r="AD538" s="71" t="str">
        <f t="shared" si="340"/>
        <v/>
      </c>
      <c r="AE538" s="78" t="str">
        <f t="shared" si="341"/>
        <v/>
      </c>
      <c r="AF538" s="75" t="str">
        <f t="shared" si="342"/>
        <v/>
      </c>
      <c r="AG538" s="71" t="str">
        <f t="shared" si="343"/>
        <v/>
      </c>
      <c r="AH538" s="71" t="str">
        <f t="shared" si="344"/>
        <v/>
      </c>
      <c r="AI538" s="71" t="str">
        <f t="shared" si="345"/>
        <v/>
      </c>
      <c r="AJ538" s="71" t="str">
        <f t="shared" si="346"/>
        <v/>
      </c>
      <c r="AK538" s="71" t="str">
        <f t="shared" si="347"/>
        <v/>
      </c>
      <c r="AL538" s="71" t="str">
        <f t="shared" si="348"/>
        <v/>
      </c>
      <c r="AM538" s="78" t="str">
        <f t="shared" si="349"/>
        <v/>
      </c>
      <c r="AN538" s="75" t="str">
        <f t="shared" si="350"/>
        <v/>
      </c>
      <c r="AO538" s="71" t="str">
        <f t="shared" si="351"/>
        <v/>
      </c>
      <c r="AP538" s="71" t="str">
        <f t="shared" si="352"/>
        <v/>
      </c>
      <c r="AQ538" s="71" t="str">
        <f t="shared" si="353"/>
        <v/>
      </c>
      <c r="AR538" s="71" t="str">
        <f t="shared" si="354"/>
        <v/>
      </c>
      <c r="AS538" s="71" t="str">
        <f t="shared" si="355"/>
        <v/>
      </c>
      <c r="AT538" s="71" t="str">
        <f t="shared" si="356"/>
        <v/>
      </c>
      <c r="AU538" s="76" t="str">
        <f t="shared" si="357"/>
        <v/>
      </c>
      <c r="BF538" s="141">
        <v>15013</v>
      </c>
      <c r="BG538" s="142" t="s">
        <v>5557</v>
      </c>
      <c r="BH538" s="141" t="s">
        <v>478</v>
      </c>
      <c r="BI538" s="141" t="s">
        <v>176</v>
      </c>
      <c r="BJ538" s="141" t="s">
        <v>5558</v>
      </c>
      <c r="BK538" s="141"/>
      <c r="BL538" s="141"/>
      <c r="BM538" s="141">
        <v>47.661940061700001</v>
      </c>
      <c r="BN538" s="141">
        <v>-70.207778709799996</v>
      </c>
      <c r="BO538" s="141">
        <v>2003</v>
      </c>
      <c r="BP538" s="143"/>
      <c r="BQ538" s="143" t="s">
        <v>17560</v>
      </c>
    </row>
    <row r="539" spans="1:69" ht="38.25" customHeight="1" x14ac:dyDescent="0.25">
      <c r="A539" s="1" t="str">
        <f t="shared" si="358"/>
        <v/>
      </c>
      <c r="B539" s="32" t="str">
        <f t="shared" si="359"/>
        <v/>
      </c>
      <c r="C539" s="25" t="str">
        <f t="shared" si="360"/>
        <v/>
      </c>
      <c r="D539" s="25" t="str">
        <f t="shared" si="361"/>
        <v/>
      </c>
      <c r="E539" s="25" t="str">
        <f t="shared" si="362"/>
        <v/>
      </c>
      <c r="F539" s="25" t="str">
        <f t="shared" si="363"/>
        <v/>
      </c>
      <c r="G539" s="108" t="str">
        <f t="shared" si="364"/>
        <v/>
      </c>
      <c r="H539" s="108" t="str">
        <f t="shared" si="365"/>
        <v/>
      </c>
      <c r="I539" s="112" t="str">
        <f t="shared" si="366"/>
        <v/>
      </c>
      <c r="J539" s="112"/>
      <c r="K539" s="112"/>
      <c r="L539" s="113"/>
      <c r="M539" s="113"/>
      <c r="N539" s="224" t="str">
        <f t="shared" si="367"/>
        <v/>
      </c>
      <c r="O539" s="225" t="str">
        <f t="shared" si="368"/>
        <v/>
      </c>
      <c r="Q539" s="6">
        <v>537</v>
      </c>
      <c r="R539" s="47" t="str">
        <f t="shared" si="331"/>
        <v>-537</v>
      </c>
      <c r="S539" s="6"/>
      <c r="T539" s="48" t="str">
        <f t="shared" si="332"/>
        <v/>
      </c>
      <c r="U539" s="49" t="str">
        <f t="shared" si="333"/>
        <v/>
      </c>
      <c r="W539" s="51"/>
      <c r="X539" s="75" t="str">
        <f t="shared" si="334"/>
        <v/>
      </c>
      <c r="Y539" s="71" t="str">
        <f t="shared" si="335"/>
        <v/>
      </c>
      <c r="Z539" s="71" t="str">
        <f t="shared" si="336"/>
        <v/>
      </c>
      <c r="AA539" s="71" t="str">
        <f t="shared" si="337"/>
        <v/>
      </c>
      <c r="AB539" s="71" t="str">
        <f t="shared" si="338"/>
        <v/>
      </c>
      <c r="AC539" s="71" t="str">
        <f t="shared" si="339"/>
        <v/>
      </c>
      <c r="AD539" s="71" t="str">
        <f t="shared" si="340"/>
        <v/>
      </c>
      <c r="AE539" s="78" t="str">
        <f t="shared" si="341"/>
        <v/>
      </c>
      <c r="AF539" s="75" t="str">
        <f t="shared" si="342"/>
        <v/>
      </c>
      <c r="AG539" s="71" t="str">
        <f t="shared" si="343"/>
        <v/>
      </c>
      <c r="AH539" s="71" t="str">
        <f t="shared" si="344"/>
        <v/>
      </c>
      <c r="AI539" s="71" t="str">
        <f t="shared" si="345"/>
        <v/>
      </c>
      <c r="AJ539" s="71" t="str">
        <f t="shared" si="346"/>
        <v/>
      </c>
      <c r="AK539" s="71" t="str">
        <f t="shared" si="347"/>
        <v/>
      </c>
      <c r="AL539" s="71" t="str">
        <f t="shared" si="348"/>
        <v/>
      </c>
      <c r="AM539" s="78" t="str">
        <f t="shared" si="349"/>
        <v/>
      </c>
      <c r="AN539" s="75" t="str">
        <f t="shared" si="350"/>
        <v/>
      </c>
      <c r="AO539" s="71" t="str">
        <f t="shared" si="351"/>
        <v/>
      </c>
      <c r="AP539" s="71" t="str">
        <f t="shared" si="352"/>
        <v/>
      </c>
      <c r="AQ539" s="71" t="str">
        <f t="shared" si="353"/>
        <v/>
      </c>
      <c r="AR539" s="71" t="str">
        <f t="shared" si="354"/>
        <v/>
      </c>
      <c r="AS539" s="71" t="str">
        <f t="shared" si="355"/>
        <v/>
      </c>
      <c r="AT539" s="71" t="str">
        <f t="shared" si="356"/>
        <v/>
      </c>
      <c r="AU539" s="76" t="str">
        <f t="shared" si="357"/>
        <v/>
      </c>
      <c r="BF539" s="141">
        <v>15013</v>
      </c>
      <c r="BG539" s="142" t="s">
        <v>5559</v>
      </c>
      <c r="BH539" s="141" t="s">
        <v>478</v>
      </c>
      <c r="BI539" s="141" t="s">
        <v>176</v>
      </c>
      <c r="BJ539" s="141" t="s">
        <v>5560</v>
      </c>
      <c r="BK539" s="141"/>
      <c r="BL539" s="141"/>
      <c r="BM539" s="141">
        <v>47.6583306538</v>
      </c>
      <c r="BN539" s="141">
        <v>-70.203338675300003</v>
      </c>
      <c r="BO539" s="141">
        <v>2003</v>
      </c>
      <c r="BP539" s="143"/>
      <c r="BQ539" s="143" t="s">
        <v>17560</v>
      </c>
    </row>
    <row r="540" spans="1:69" ht="38.25" customHeight="1" x14ac:dyDescent="0.25">
      <c r="A540" s="1" t="str">
        <f t="shared" si="358"/>
        <v/>
      </c>
      <c r="B540" s="32" t="str">
        <f t="shared" si="359"/>
        <v/>
      </c>
      <c r="C540" s="25" t="str">
        <f t="shared" si="360"/>
        <v/>
      </c>
      <c r="D540" s="25" t="str">
        <f t="shared" si="361"/>
        <v/>
      </c>
      <c r="E540" s="25" t="str">
        <f t="shared" si="362"/>
        <v/>
      </c>
      <c r="F540" s="25" t="str">
        <f t="shared" si="363"/>
        <v/>
      </c>
      <c r="G540" s="108" t="str">
        <f t="shared" si="364"/>
        <v/>
      </c>
      <c r="H540" s="108" t="str">
        <f t="shared" si="365"/>
        <v/>
      </c>
      <c r="I540" s="112" t="str">
        <f t="shared" si="366"/>
        <v/>
      </c>
      <c r="J540" s="112"/>
      <c r="K540" s="112"/>
      <c r="L540" s="113"/>
      <c r="M540" s="113"/>
      <c r="N540" s="224" t="str">
        <f t="shared" si="367"/>
        <v/>
      </c>
      <c r="O540" s="225" t="str">
        <f t="shared" si="368"/>
        <v/>
      </c>
      <c r="Q540" s="6">
        <v>538</v>
      </c>
      <c r="R540" s="47" t="str">
        <f t="shared" si="331"/>
        <v>-538</v>
      </c>
      <c r="S540" s="6"/>
      <c r="T540" s="48" t="str">
        <f t="shared" si="332"/>
        <v/>
      </c>
      <c r="U540" s="49" t="str">
        <f t="shared" si="333"/>
        <v/>
      </c>
      <c r="W540" s="51"/>
      <c r="X540" s="75" t="str">
        <f t="shared" si="334"/>
        <v/>
      </c>
      <c r="Y540" s="71" t="str">
        <f t="shared" si="335"/>
        <v/>
      </c>
      <c r="Z540" s="71" t="str">
        <f t="shared" si="336"/>
        <v/>
      </c>
      <c r="AA540" s="71" t="str">
        <f t="shared" si="337"/>
        <v/>
      </c>
      <c r="AB540" s="71" t="str">
        <f t="shared" si="338"/>
        <v/>
      </c>
      <c r="AC540" s="71" t="str">
        <f t="shared" si="339"/>
        <v/>
      </c>
      <c r="AD540" s="71" t="str">
        <f t="shared" si="340"/>
        <v/>
      </c>
      <c r="AE540" s="78" t="str">
        <f t="shared" si="341"/>
        <v/>
      </c>
      <c r="AF540" s="75" t="str">
        <f t="shared" si="342"/>
        <v/>
      </c>
      <c r="AG540" s="71" t="str">
        <f t="shared" si="343"/>
        <v/>
      </c>
      <c r="AH540" s="71" t="str">
        <f t="shared" si="344"/>
        <v/>
      </c>
      <c r="AI540" s="71" t="str">
        <f t="shared" si="345"/>
        <v/>
      </c>
      <c r="AJ540" s="71" t="str">
        <f t="shared" si="346"/>
        <v/>
      </c>
      <c r="AK540" s="71" t="str">
        <f t="shared" si="347"/>
        <v/>
      </c>
      <c r="AL540" s="71" t="str">
        <f t="shared" si="348"/>
        <v/>
      </c>
      <c r="AM540" s="78" t="str">
        <f t="shared" si="349"/>
        <v/>
      </c>
      <c r="AN540" s="75" t="str">
        <f t="shared" si="350"/>
        <v/>
      </c>
      <c r="AO540" s="71" t="str">
        <f t="shared" si="351"/>
        <v/>
      </c>
      <c r="AP540" s="71" t="str">
        <f t="shared" si="352"/>
        <v/>
      </c>
      <c r="AQ540" s="71" t="str">
        <f t="shared" si="353"/>
        <v/>
      </c>
      <c r="AR540" s="71" t="str">
        <f t="shared" si="354"/>
        <v/>
      </c>
      <c r="AS540" s="71" t="str">
        <f t="shared" si="355"/>
        <v/>
      </c>
      <c r="AT540" s="71" t="str">
        <f t="shared" si="356"/>
        <v/>
      </c>
      <c r="AU540" s="76" t="str">
        <f t="shared" si="357"/>
        <v/>
      </c>
      <c r="BF540" s="141">
        <v>15013</v>
      </c>
      <c r="BG540" s="142" t="s">
        <v>5561</v>
      </c>
      <c r="BH540" s="141" t="s">
        <v>478</v>
      </c>
      <c r="BI540" s="141" t="s">
        <v>186</v>
      </c>
      <c r="BJ540" s="141" t="s">
        <v>5562</v>
      </c>
      <c r="BK540" s="141" t="s">
        <v>5482</v>
      </c>
      <c r="BL540" s="141" t="s">
        <v>5483</v>
      </c>
      <c r="BM540" s="141">
        <v>47.674909999999997</v>
      </c>
      <c r="BN540" s="141">
        <v>-70.173220000000001</v>
      </c>
      <c r="BO540" s="141">
        <v>2003</v>
      </c>
      <c r="BP540" s="143"/>
      <c r="BQ540" s="143" t="s">
        <v>17560</v>
      </c>
    </row>
    <row r="541" spans="1:69" ht="38.25" customHeight="1" x14ac:dyDescent="0.25">
      <c r="A541" s="1" t="str">
        <f t="shared" si="358"/>
        <v/>
      </c>
      <c r="B541" s="32" t="str">
        <f t="shared" si="359"/>
        <v/>
      </c>
      <c r="C541" s="25" t="str">
        <f t="shared" si="360"/>
        <v/>
      </c>
      <c r="D541" s="25" t="str">
        <f t="shared" si="361"/>
        <v/>
      </c>
      <c r="E541" s="25" t="str">
        <f t="shared" si="362"/>
        <v/>
      </c>
      <c r="F541" s="25" t="str">
        <f t="shared" si="363"/>
        <v/>
      </c>
      <c r="G541" s="108" t="str">
        <f t="shared" si="364"/>
        <v/>
      </c>
      <c r="H541" s="108" t="str">
        <f t="shared" si="365"/>
        <v/>
      </c>
      <c r="I541" s="112" t="str">
        <f t="shared" si="366"/>
        <v/>
      </c>
      <c r="J541" s="112"/>
      <c r="K541" s="112"/>
      <c r="L541" s="113"/>
      <c r="M541" s="113"/>
      <c r="N541" s="224" t="str">
        <f t="shared" si="367"/>
        <v/>
      </c>
      <c r="O541" s="225" t="str">
        <f t="shared" si="368"/>
        <v/>
      </c>
      <c r="Q541" s="6">
        <v>539</v>
      </c>
      <c r="R541" s="47" t="str">
        <f t="shared" si="331"/>
        <v>-539</v>
      </c>
      <c r="S541" s="6"/>
      <c r="T541" s="48" t="str">
        <f t="shared" si="332"/>
        <v/>
      </c>
      <c r="U541" s="49" t="str">
        <f t="shared" si="333"/>
        <v/>
      </c>
      <c r="W541" s="51"/>
      <c r="X541" s="75" t="str">
        <f t="shared" si="334"/>
        <v/>
      </c>
      <c r="Y541" s="71" t="str">
        <f t="shared" si="335"/>
        <v/>
      </c>
      <c r="Z541" s="71" t="str">
        <f t="shared" si="336"/>
        <v/>
      </c>
      <c r="AA541" s="71" t="str">
        <f t="shared" si="337"/>
        <v/>
      </c>
      <c r="AB541" s="71" t="str">
        <f t="shared" si="338"/>
        <v/>
      </c>
      <c r="AC541" s="71" t="str">
        <f t="shared" si="339"/>
        <v/>
      </c>
      <c r="AD541" s="71" t="str">
        <f t="shared" si="340"/>
        <v/>
      </c>
      <c r="AE541" s="78" t="str">
        <f t="shared" si="341"/>
        <v/>
      </c>
      <c r="AF541" s="75" t="str">
        <f t="shared" si="342"/>
        <v/>
      </c>
      <c r="AG541" s="71" t="str">
        <f t="shared" si="343"/>
        <v/>
      </c>
      <c r="AH541" s="71" t="str">
        <f t="shared" si="344"/>
        <v/>
      </c>
      <c r="AI541" s="71" t="str">
        <f t="shared" si="345"/>
        <v/>
      </c>
      <c r="AJ541" s="71" t="str">
        <f t="shared" si="346"/>
        <v/>
      </c>
      <c r="AK541" s="71" t="str">
        <f t="shared" si="347"/>
        <v/>
      </c>
      <c r="AL541" s="71" t="str">
        <f t="shared" si="348"/>
        <v/>
      </c>
      <c r="AM541" s="78" t="str">
        <f t="shared" si="349"/>
        <v/>
      </c>
      <c r="AN541" s="75" t="str">
        <f t="shared" si="350"/>
        <v/>
      </c>
      <c r="AO541" s="71" t="str">
        <f t="shared" si="351"/>
        <v/>
      </c>
      <c r="AP541" s="71" t="str">
        <f t="shared" si="352"/>
        <v/>
      </c>
      <c r="AQ541" s="71" t="str">
        <f t="shared" si="353"/>
        <v/>
      </c>
      <c r="AR541" s="71" t="str">
        <f t="shared" si="354"/>
        <v/>
      </c>
      <c r="AS541" s="71" t="str">
        <f t="shared" si="355"/>
        <v/>
      </c>
      <c r="AT541" s="71" t="str">
        <f t="shared" si="356"/>
        <v/>
      </c>
      <c r="AU541" s="76" t="str">
        <f t="shared" si="357"/>
        <v/>
      </c>
      <c r="BF541" s="141">
        <v>15013</v>
      </c>
      <c r="BG541" s="142" t="s">
        <v>5563</v>
      </c>
      <c r="BH541" s="141" t="s">
        <v>478</v>
      </c>
      <c r="BI541" s="141" t="s">
        <v>186</v>
      </c>
      <c r="BJ541" s="141" t="s">
        <v>5564</v>
      </c>
      <c r="BK541" s="141" t="s">
        <v>2447</v>
      </c>
      <c r="BL541" s="141" t="s">
        <v>5565</v>
      </c>
      <c r="BM541" s="141">
        <v>47.675490000000003</v>
      </c>
      <c r="BN541" s="141">
        <v>-70.076650000000001</v>
      </c>
      <c r="BO541" s="141">
        <v>2011</v>
      </c>
      <c r="BP541" s="143"/>
      <c r="BQ541" s="143" t="s">
        <v>17560</v>
      </c>
    </row>
    <row r="542" spans="1:69" ht="38.25" customHeight="1" x14ac:dyDescent="0.25">
      <c r="A542" s="1" t="str">
        <f t="shared" si="358"/>
        <v/>
      </c>
      <c r="B542" s="32" t="str">
        <f t="shared" si="359"/>
        <v/>
      </c>
      <c r="C542" s="25" t="str">
        <f t="shared" si="360"/>
        <v/>
      </c>
      <c r="D542" s="25" t="str">
        <f t="shared" si="361"/>
        <v/>
      </c>
      <c r="E542" s="25" t="str">
        <f t="shared" si="362"/>
        <v/>
      </c>
      <c r="F542" s="25" t="str">
        <f t="shared" si="363"/>
        <v/>
      </c>
      <c r="G542" s="108" t="str">
        <f t="shared" si="364"/>
        <v/>
      </c>
      <c r="H542" s="108" t="str">
        <f t="shared" si="365"/>
        <v/>
      </c>
      <c r="I542" s="112" t="str">
        <f t="shared" si="366"/>
        <v/>
      </c>
      <c r="J542" s="112"/>
      <c r="K542" s="112"/>
      <c r="L542" s="113"/>
      <c r="M542" s="113"/>
      <c r="N542" s="224" t="str">
        <f t="shared" si="367"/>
        <v/>
      </c>
      <c r="O542" s="225" t="str">
        <f t="shared" si="368"/>
        <v/>
      </c>
      <c r="Q542" s="6">
        <v>540</v>
      </c>
      <c r="R542" s="47" t="str">
        <f t="shared" si="331"/>
        <v>-540</v>
      </c>
      <c r="S542" s="6"/>
      <c r="T542" s="48" t="str">
        <f t="shared" si="332"/>
        <v/>
      </c>
      <c r="U542" s="49" t="str">
        <f t="shared" si="333"/>
        <v/>
      </c>
      <c r="W542" s="51"/>
      <c r="X542" s="75" t="str">
        <f t="shared" si="334"/>
        <v/>
      </c>
      <c r="Y542" s="71" t="str">
        <f t="shared" si="335"/>
        <v/>
      </c>
      <c r="Z542" s="71" t="str">
        <f t="shared" si="336"/>
        <v/>
      </c>
      <c r="AA542" s="71" t="str">
        <f t="shared" si="337"/>
        <v/>
      </c>
      <c r="AB542" s="71" t="str">
        <f t="shared" si="338"/>
        <v/>
      </c>
      <c r="AC542" s="71" t="str">
        <f t="shared" si="339"/>
        <v/>
      </c>
      <c r="AD542" s="71" t="str">
        <f t="shared" si="340"/>
        <v/>
      </c>
      <c r="AE542" s="78" t="str">
        <f t="shared" si="341"/>
        <v/>
      </c>
      <c r="AF542" s="75" t="str">
        <f t="shared" si="342"/>
        <v/>
      </c>
      <c r="AG542" s="71" t="str">
        <f t="shared" si="343"/>
        <v/>
      </c>
      <c r="AH542" s="71" t="str">
        <f t="shared" si="344"/>
        <v/>
      </c>
      <c r="AI542" s="71" t="str">
        <f t="shared" si="345"/>
        <v/>
      </c>
      <c r="AJ542" s="71" t="str">
        <f t="shared" si="346"/>
        <v/>
      </c>
      <c r="AK542" s="71" t="str">
        <f t="shared" si="347"/>
        <v/>
      </c>
      <c r="AL542" s="71" t="str">
        <f t="shared" si="348"/>
        <v/>
      </c>
      <c r="AM542" s="78" t="str">
        <f t="shared" si="349"/>
        <v/>
      </c>
      <c r="AN542" s="75" t="str">
        <f t="shared" si="350"/>
        <v/>
      </c>
      <c r="AO542" s="71" t="str">
        <f t="shared" si="351"/>
        <v/>
      </c>
      <c r="AP542" s="71" t="str">
        <f t="shared" si="352"/>
        <v/>
      </c>
      <c r="AQ542" s="71" t="str">
        <f t="shared" si="353"/>
        <v/>
      </c>
      <c r="AR542" s="71" t="str">
        <f t="shared" si="354"/>
        <v/>
      </c>
      <c r="AS542" s="71" t="str">
        <f t="shared" si="355"/>
        <v/>
      </c>
      <c r="AT542" s="71" t="str">
        <f t="shared" si="356"/>
        <v/>
      </c>
      <c r="AU542" s="76" t="str">
        <f t="shared" si="357"/>
        <v/>
      </c>
      <c r="BF542" s="141">
        <v>15013</v>
      </c>
      <c r="BG542" s="142" t="s">
        <v>5566</v>
      </c>
      <c r="BH542" s="141" t="s">
        <v>478</v>
      </c>
      <c r="BI542" s="141" t="s">
        <v>186</v>
      </c>
      <c r="BJ542" s="141" t="s">
        <v>5564</v>
      </c>
      <c r="BK542" s="141" t="s">
        <v>2137</v>
      </c>
      <c r="BL542" s="141" t="s">
        <v>5565</v>
      </c>
      <c r="BM542" s="141">
        <v>47.679259999999999</v>
      </c>
      <c r="BN542" s="141">
        <v>-70.075950000000006</v>
      </c>
      <c r="BO542" s="141">
        <v>2011</v>
      </c>
      <c r="BP542" s="143"/>
      <c r="BQ542" s="143" t="s">
        <v>17560</v>
      </c>
    </row>
    <row r="543" spans="1:69" ht="38.25" customHeight="1" x14ac:dyDescent="0.25">
      <c r="A543" s="1" t="str">
        <f t="shared" si="358"/>
        <v/>
      </c>
      <c r="B543" s="32" t="str">
        <f t="shared" si="359"/>
        <v/>
      </c>
      <c r="C543" s="25" t="str">
        <f t="shared" si="360"/>
        <v/>
      </c>
      <c r="D543" s="25" t="str">
        <f t="shared" si="361"/>
        <v/>
      </c>
      <c r="E543" s="25" t="str">
        <f t="shared" si="362"/>
        <v/>
      </c>
      <c r="F543" s="25" t="str">
        <f t="shared" si="363"/>
        <v/>
      </c>
      <c r="G543" s="108" t="str">
        <f t="shared" si="364"/>
        <v/>
      </c>
      <c r="H543" s="108" t="str">
        <f t="shared" si="365"/>
        <v/>
      </c>
      <c r="I543" s="112" t="str">
        <f t="shared" si="366"/>
        <v/>
      </c>
      <c r="J543" s="112"/>
      <c r="K543" s="112"/>
      <c r="L543" s="113"/>
      <c r="M543" s="113"/>
      <c r="N543" s="224" t="str">
        <f t="shared" si="367"/>
        <v/>
      </c>
      <c r="O543" s="225" t="str">
        <f t="shared" si="368"/>
        <v/>
      </c>
      <c r="Q543" s="6">
        <v>541</v>
      </c>
      <c r="R543" s="47" t="str">
        <f t="shared" si="331"/>
        <v>-541</v>
      </c>
      <c r="S543" s="6"/>
      <c r="T543" s="48" t="str">
        <f t="shared" si="332"/>
        <v/>
      </c>
      <c r="U543" s="49" t="str">
        <f t="shared" si="333"/>
        <v/>
      </c>
      <c r="W543" s="51"/>
      <c r="X543" s="75" t="str">
        <f t="shared" si="334"/>
        <v/>
      </c>
      <c r="Y543" s="71" t="str">
        <f t="shared" si="335"/>
        <v/>
      </c>
      <c r="Z543" s="71" t="str">
        <f t="shared" si="336"/>
        <v/>
      </c>
      <c r="AA543" s="71" t="str">
        <f t="shared" si="337"/>
        <v/>
      </c>
      <c r="AB543" s="71" t="str">
        <f t="shared" si="338"/>
        <v/>
      </c>
      <c r="AC543" s="71" t="str">
        <f t="shared" si="339"/>
        <v/>
      </c>
      <c r="AD543" s="71" t="str">
        <f t="shared" si="340"/>
        <v/>
      </c>
      <c r="AE543" s="78" t="str">
        <f t="shared" si="341"/>
        <v/>
      </c>
      <c r="AF543" s="75" t="str">
        <f t="shared" si="342"/>
        <v/>
      </c>
      <c r="AG543" s="71" t="str">
        <f t="shared" si="343"/>
        <v/>
      </c>
      <c r="AH543" s="71" t="str">
        <f t="shared" si="344"/>
        <v/>
      </c>
      <c r="AI543" s="71" t="str">
        <f t="shared" si="345"/>
        <v/>
      </c>
      <c r="AJ543" s="71" t="str">
        <f t="shared" si="346"/>
        <v/>
      </c>
      <c r="AK543" s="71" t="str">
        <f t="shared" si="347"/>
        <v/>
      </c>
      <c r="AL543" s="71" t="str">
        <f t="shared" si="348"/>
        <v/>
      </c>
      <c r="AM543" s="78" t="str">
        <f t="shared" si="349"/>
        <v/>
      </c>
      <c r="AN543" s="75" t="str">
        <f t="shared" si="350"/>
        <v/>
      </c>
      <c r="AO543" s="71" t="str">
        <f t="shared" si="351"/>
        <v/>
      </c>
      <c r="AP543" s="71" t="str">
        <f t="shared" si="352"/>
        <v/>
      </c>
      <c r="AQ543" s="71" t="str">
        <f t="shared" si="353"/>
        <v/>
      </c>
      <c r="AR543" s="71" t="str">
        <f t="shared" si="354"/>
        <v/>
      </c>
      <c r="AS543" s="71" t="str">
        <f t="shared" si="355"/>
        <v/>
      </c>
      <c r="AT543" s="71" t="str">
        <f t="shared" si="356"/>
        <v/>
      </c>
      <c r="AU543" s="76" t="str">
        <f t="shared" si="357"/>
        <v/>
      </c>
      <c r="BF543" s="141">
        <v>16013</v>
      </c>
      <c r="BG543" s="142" t="s">
        <v>5785</v>
      </c>
      <c r="BH543" s="141" t="s">
        <v>180</v>
      </c>
      <c r="BI543" s="141" t="s">
        <v>191</v>
      </c>
      <c r="BJ543" s="141" t="s">
        <v>2070</v>
      </c>
      <c r="BK543" s="141" t="s">
        <v>4126</v>
      </c>
      <c r="BL543" s="141" t="s">
        <v>5511</v>
      </c>
      <c r="BM543" s="141">
        <v>47.263103999999998</v>
      </c>
      <c r="BN543" s="141">
        <v>-70.295731000000004</v>
      </c>
      <c r="BO543" s="141">
        <v>1988</v>
      </c>
      <c r="BP543" s="143" t="s">
        <v>24406</v>
      </c>
      <c r="BQ543" s="143" t="s">
        <v>17560</v>
      </c>
    </row>
    <row r="544" spans="1:69" ht="38.25" customHeight="1" x14ac:dyDescent="0.25">
      <c r="A544" s="1" t="str">
        <f t="shared" si="358"/>
        <v/>
      </c>
      <c r="B544" s="32" t="str">
        <f t="shared" si="359"/>
        <v/>
      </c>
      <c r="C544" s="25" t="str">
        <f t="shared" si="360"/>
        <v/>
      </c>
      <c r="D544" s="25" t="str">
        <f t="shared" si="361"/>
        <v/>
      </c>
      <c r="E544" s="25" t="str">
        <f t="shared" si="362"/>
        <v/>
      </c>
      <c r="F544" s="25" t="str">
        <f t="shared" si="363"/>
        <v/>
      </c>
      <c r="G544" s="108" t="str">
        <f t="shared" si="364"/>
        <v/>
      </c>
      <c r="H544" s="108" t="str">
        <f t="shared" si="365"/>
        <v/>
      </c>
      <c r="I544" s="112" t="str">
        <f t="shared" si="366"/>
        <v/>
      </c>
      <c r="J544" s="112"/>
      <c r="K544" s="112"/>
      <c r="L544" s="113"/>
      <c r="M544" s="113"/>
      <c r="N544" s="224" t="str">
        <f t="shared" si="367"/>
        <v/>
      </c>
      <c r="O544" s="225" t="str">
        <f t="shared" si="368"/>
        <v/>
      </c>
      <c r="Q544" s="6">
        <v>542</v>
      </c>
      <c r="R544" s="47" t="str">
        <f t="shared" si="331"/>
        <v>-542</v>
      </c>
      <c r="S544" s="6"/>
      <c r="T544" s="48" t="str">
        <f t="shared" si="332"/>
        <v/>
      </c>
      <c r="U544" s="49" t="str">
        <f t="shared" si="333"/>
        <v/>
      </c>
      <c r="W544" s="51"/>
      <c r="X544" s="75" t="str">
        <f t="shared" si="334"/>
        <v/>
      </c>
      <c r="Y544" s="71" t="str">
        <f t="shared" si="335"/>
        <v/>
      </c>
      <c r="Z544" s="71" t="str">
        <f t="shared" si="336"/>
        <v/>
      </c>
      <c r="AA544" s="71" t="str">
        <f t="shared" si="337"/>
        <v/>
      </c>
      <c r="AB544" s="71" t="str">
        <f t="shared" si="338"/>
        <v/>
      </c>
      <c r="AC544" s="71" t="str">
        <f t="shared" si="339"/>
        <v/>
      </c>
      <c r="AD544" s="71" t="str">
        <f t="shared" si="340"/>
        <v/>
      </c>
      <c r="AE544" s="78" t="str">
        <f t="shared" si="341"/>
        <v/>
      </c>
      <c r="AF544" s="75" t="str">
        <f t="shared" si="342"/>
        <v/>
      </c>
      <c r="AG544" s="71" t="str">
        <f t="shared" si="343"/>
        <v/>
      </c>
      <c r="AH544" s="71" t="str">
        <f t="shared" si="344"/>
        <v/>
      </c>
      <c r="AI544" s="71" t="str">
        <f t="shared" si="345"/>
        <v/>
      </c>
      <c r="AJ544" s="71" t="str">
        <f t="shared" si="346"/>
        <v/>
      </c>
      <c r="AK544" s="71" t="str">
        <f t="shared" si="347"/>
        <v/>
      </c>
      <c r="AL544" s="71" t="str">
        <f t="shared" si="348"/>
        <v/>
      </c>
      <c r="AM544" s="78" t="str">
        <f t="shared" si="349"/>
        <v/>
      </c>
      <c r="AN544" s="75" t="str">
        <f t="shared" si="350"/>
        <v/>
      </c>
      <c r="AO544" s="71" t="str">
        <f t="shared" si="351"/>
        <v/>
      </c>
      <c r="AP544" s="71" t="str">
        <f t="shared" si="352"/>
        <v/>
      </c>
      <c r="AQ544" s="71" t="str">
        <f t="shared" si="353"/>
        <v/>
      </c>
      <c r="AR544" s="71" t="str">
        <f t="shared" si="354"/>
        <v/>
      </c>
      <c r="AS544" s="71" t="str">
        <f t="shared" si="355"/>
        <v/>
      </c>
      <c r="AT544" s="71" t="str">
        <f t="shared" si="356"/>
        <v/>
      </c>
      <c r="AU544" s="76" t="str">
        <f t="shared" si="357"/>
        <v/>
      </c>
      <c r="BF544" s="141">
        <v>15013</v>
      </c>
      <c r="BG544" s="142" t="s">
        <v>5567</v>
      </c>
      <c r="BH544" s="141" t="s">
        <v>478</v>
      </c>
      <c r="BI544" s="141" t="s">
        <v>1268</v>
      </c>
      <c r="BJ544" s="141" t="s">
        <v>5568</v>
      </c>
      <c r="BK544" s="141" t="s">
        <v>5569</v>
      </c>
      <c r="BL544" s="141" t="s">
        <v>5483</v>
      </c>
      <c r="BM544" s="141">
        <v>47.696998000000001</v>
      </c>
      <c r="BN544" s="141">
        <v>-70.202950000000001</v>
      </c>
      <c r="BO544" s="141">
        <v>2004</v>
      </c>
      <c r="BP544" s="143"/>
      <c r="BQ544" s="143" t="s">
        <v>17560</v>
      </c>
    </row>
    <row r="545" spans="1:69" ht="38.25" customHeight="1" x14ac:dyDescent="0.25">
      <c r="A545" s="1" t="str">
        <f t="shared" si="358"/>
        <v/>
      </c>
      <c r="B545" s="32" t="str">
        <f t="shared" si="359"/>
        <v/>
      </c>
      <c r="C545" s="25" t="str">
        <f t="shared" si="360"/>
        <v/>
      </c>
      <c r="D545" s="25" t="str">
        <f t="shared" si="361"/>
        <v/>
      </c>
      <c r="E545" s="25" t="str">
        <f t="shared" si="362"/>
        <v/>
      </c>
      <c r="F545" s="25" t="str">
        <f t="shared" si="363"/>
        <v/>
      </c>
      <c r="G545" s="108" t="str">
        <f t="shared" si="364"/>
        <v/>
      </c>
      <c r="H545" s="108" t="str">
        <f t="shared" si="365"/>
        <v/>
      </c>
      <c r="I545" s="112" t="str">
        <f t="shared" si="366"/>
        <v/>
      </c>
      <c r="J545" s="112"/>
      <c r="K545" s="112"/>
      <c r="L545" s="113"/>
      <c r="M545" s="113"/>
      <c r="N545" s="224" t="str">
        <f t="shared" si="367"/>
        <v/>
      </c>
      <c r="O545" s="225" t="str">
        <f t="shared" si="368"/>
        <v/>
      </c>
      <c r="Q545" s="6">
        <v>543</v>
      </c>
      <c r="R545" s="47" t="str">
        <f t="shared" si="331"/>
        <v>-543</v>
      </c>
      <c r="S545" s="6"/>
      <c r="T545" s="48" t="str">
        <f t="shared" si="332"/>
        <v/>
      </c>
      <c r="U545" s="49" t="str">
        <f t="shared" si="333"/>
        <v/>
      </c>
      <c r="W545" s="51"/>
      <c r="X545" s="75" t="str">
        <f t="shared" si="334"/>
        <v/>
      </c>
      <c r="Y545" s="71" t="str">
        <f t="shared" si="335"/>
        <v/>
      </c>
      <c r="Z545" s="71" t="str">
        <f t="shared" si="336"/>
        <v/>
      </c>
      <c r="AA545" s="71" t="str">
        <f t="shared" si="337"/>
        <v/>
      </c>
      <c r="AB545" s="71" t="str">
        <f t="shared" si="338"/>
        <v/>
      </c>
      <c r="AC545" s="71" t="str">
        <f t="shared" si="339"/>
        <v/>
      </c>
      <c r="AD545" s="71" t="str">
        <f t="shared" si="340"/>
        <v/>
      </c>
      <c r="AE545" s="78" t="str">
        <f t="shared" si="341"/>
        <v/>
      </c>
      <c r="AF545" s="75" t="str">
        <f t="shared" si="342"/>
        <v/>
      </c>
      <c r="AG545" s="71" t="str">
        <f t="shared" si="343"/>
        <v/>
      </c>
      <c r="AH545" s="71" t="str">
        <f t="shared" si="344"/>
        <v/>
      </c>
      <c r="AI545" s="71" t="str">
        <f t="shared" si="345"/>
        <v/>
      </c>
      <c r="AJ545" s="71" t="str">
        <f t="shared" si="346"/>
        <v/>
      </c>
      <c r="AK545" s="71" t="str">
        <f t="shared" si="347"/>
        <v/>
      </c>
      <c r="AL545" s="71" t="str">
        <f t="shared" si="348"/>
        <v/>
      </c>
      <c r="AM545" s="78" t="str">
        <f t="shared" si="349"/>
        <v/>
      </c>
      <c r="AN545" s="75" t="str">
        <f t="shared" si="350"/>
        <v/>
      </c>
      <c r="AO545" s="71" t="str">
        <f t="shared" si="351"/>
        <v/>
      </c>
      <c r="AP545" s="71" t="str">
        <f t="shared" si="352"/>
        <v/>
      </c>
      <c r="AQ545" s="71" t="str">
        <f t="shared" si="353"/>
        <v/>
      </c>
      <c r="AR545" s="71" t="str">
        <f t="shared" si="354"/>
        <v/>
      </c>
      <c r="AS545" s="71" t="str">
        <f t="shared" si="355"/>
        <v/>
      </c>
      <c r="AT545" s="71" t="str">
        <f t="shared" si="356"/>
        <v/>
      </c>
      <c r="AU545" s="76" t="str">
        <f t="shared" si="357"/>
        <v/>
      </c>
      <c r="BF545" s="141">
        <v>15013</v>
      </c>
      <c r="BG545" s="142" t="s">
        <v>5570</v>
      </c>
      <c r="BH545" s="141" t="s">
        <v>478</v>
      </c>
      <c r="BI545" s="141" t="s">
        <v>1268</v>
      </c>
      <c r="BJ545" s="141" t="s">
        <v>5571</v>
      </c>
      <c r="BK545" s="141" t="s">
        <v>5572</v>
      </c>
      <c r="BL545" s="141" t="s">
        <v>5573</v>
      </c>
      <c r="BM545" s="141">
        <v>47.65945</v>
      </c>
      <c r="BN545" s="141">
        <v>-70.155213000000003</v>
      </c>
      <c r="BO545" s="141">
        <v>2004</v>
      </c>
      <c r="BP545" s="143"/>
      <c r="BQ545" s="143" t="s">
        <v>17560</v>
      </c>
    </row>
    <row r="546" spans="1:69" ht="38.25" customHeight="1" x14ac:dyDescent="0.25">
      <c r="A546" s="1" t="str">
        <f t="shared" si="358"/>
        <v/>
      </c>
      <c r="B546" s="32" t="str">
        <f t="shared" si="359"/>
        <v/>
      </c>
      <c r="C546" s="25" t="str">
        <f t="shared" si="360"/>
        <v/>
      </c>
      <c r="D546" s="25" t="str">
        <f t="shared" si="361"/>
        <v/>
      </c>
      <c r="E546" s="25" t="str">
        <f t="shared" si="362"/>
        <v/>
      </c>
      <c r="F546" s="25" t="str">
        <f t="shared" si="363"/>
        <v/>
      </c>
      <c r="G546" s="108" t="str">
        <f t="shared" si="364"/>
        <v/>
      </c>
      <c r="H546" s="108" t="str">
        <f t="shared" si="365"/>
        <v/>
      </c>
      <c r="I546" s="112" t="str">
        <f t="shared" si="366"/>
        <v/>
      </c>
      <c r="J546" s="112"/>
      <c r="K546" s="112"/>
      <c r="L546" s="113"/>
      <c r="M546" s="113"/>
      <c r="N546" s="224" t="str">
        <f t="shared" si="367"/>
        <v/>
      </c>
      <c r="O546" s="225" t="str">
        <f t="shared" si="368"/>
        <v/>
      </c>
      <c r="Q546" s="6">
        <v>544</v>
      </c>
      <c r="R546" s="47" t="str">
        <f t="shared" si="331"/>
        <v>-544</v>
      </c>
      <c r="S546" s="6"/>
      <c r="T546" s="48" t="str">
        <f t="shared" si="332"/>
        <v/>
      </c>
      <c r="U546" s="49" t="str">
        <f t="shared" si="333"/>
        <v/>
      </c>
      <c r="W546" s="51"/>
      <c r="X546" s="75" t="str">
        <f t="shared" si="334"/>
        <v/>
      </c>
      <c r="Y546" s="71" t="str">
        <f t="shared" si="335"/>
        <v/>
      </c>
      <c r="Z546" s="71" t="str">
        <f t="shared" si="336"/>
        <v/>
      </c>
      <c r="AA546" s="71" t="str">
        <f t="shared" si="337"/>
        <v/>
      </c>
      <c r="AB546" s="71" t="str">
        <f t="shared" si="338"/>
        <v/>
      </c>
      <c r="AC546" s="71" t="str">
        <f t="shared" si="339"/>
        <v/>
      </c>
      <c r="AD546" s="71" t="str">
        <f t="shared" si="340"/>
        <v/>
      </c>
      <c r="AE546" s="78" t="str">
        <f t="shared" si="341"/>
        <v/>
      </c>
      <c r="AF546" s="75" t="str">
        <f t="shared" si="342"/>
        <v/>
      </c>
      <c r="AG546" s="71" t="str">
        <f t="shared" si="343"/>
        <v/>
      </c>
      <c r="AH546" s="71" t="str">
        <f t="shared" si="344"/>
        <v/>
      </c>
      <c r="AI546" s="71" t="str">
        <f t="shared" si="345"/>
        <v/>
      </c>
      <c r="AJ546" s="71" t="str">
        <f t="shared" si="346"/>
        <v/>
      </c>
      <c r="AK546" s="71" t="str">
        <f t="shared" si="347"/>
        <v/>
      </c>
      <c r="AL546" s="71" t="str">
        <f t="shared" si="348"/>
        <v/>
      </c>
      <c r="AM546" s="78" t="str">
        <f t="shared" si="349"/>
        <v/>
      </c>
      <c r="AN546" s="75" t="str">
        <f t="shared" si="350"/>
        <v/>
      </c>
      <c r="AO546" s="71" t="str">
        <f t="shared" si="351"/>
        <v/>
      </c>
      <c r="AP546" s="71" t="str">
        <f t="shared" si="352"/>
        <v/>
      </c>
      <c r="AQ546" s="71" t="str">
        <f t="shared" si="353"/>
        <v/>
      </c>
      <c r="AR546" s="71" t="str">
        <f t="shared" si="354"/>
        <v/>
      </c>
      <c r="AS546" s="71" t="str">
        <f t="shared" si="355"/>
        <v/>
      </c>
      <c r="AT546" s="71" t="str">
        <f t="shared" si="356"/>
        <v/>
      </c>
      <c r="AU546" s="76" t="str">
        <f t="shared" si="357"/>
        <v/>
      </c>
      <c r="BF546" s="141">
        <v>15013</v>
      </c>
      <c r="BG546" s="142" t="s">
        <v>5574</v>
      </c>
      <c r="BH546" s="141" t="s">
        <v>180</v>
      </c>
      <c r="BI546" s="141" t="s">
        <v>178</v>
      </c>
      <c r="BJ546" s="141"/>
      <c r="BK546" s="141" t="s">
        <v>2722</v>
      </c>
      <c r="BL546" s="141" t="s">
        <v>5575</v>
      </c>
      <c r="BM546" s="141">
        <v>47.6539</v>
      </c>
      <c r="BN546" s="141">
        <v>-70.136080000000007</v>
      </c>
      <c r="BO546" s="141">
        <v>1998</v>
      </c>
      <c r="BP546" s="143" t="s">
        <v>24366</v>
      </c>
      <c r="BQ546" s="143" t="s">
        <v>17560</v>
      </c>
    </row>
    <row r="547" spans="1:69" ht="38.25" customHeight="1" x14ac:dyDescent="0.25">
      <c r="A547" s="1" t="str">
        <f t="shared" si="358"/>
        <v/>
      </c>
      <c r="B547" s="32" t="str">
        <f t="shared" si="359"/>
        <v/>
      </c>
      <c r="C547" s="25" t="str">
        <f t="shared" si="360"/>
        <v/>
      </c>
      <c r="D547" s="25" t="str">
        <f t="shared" si="361"/>
        <v/>
      </c>
      <c r="E547" s="25" t="str">
        <f t="shared" si="362"/>
        <v/>
      </c>
      <c r="F547" s="25" t="str">
        <f t="shared" si="363"/>
        <v/>
      </c>
      <c r="G547" s="108" t="str">
        <f t="shared" si="364"/>
        <v/>
      </c>
      <c r="H547" s="108" t="str">
        <f t="shared" si="365"/>
        <v/>
      </c>
      <c r="I547" s="112" t="str">
        <f t="shared" si="366"/>
        <v/>
      </c>
      <c r="J547" s="112"/>
      <c r="K547" s="112"/>
      <c r="L547" s="113"/>
      <c r="M547" s="113"/>
      <c r="N547" s="224" t="str">
        <f t="shared" si="367"/>
        <v/>
      </c>
      <c r="O547" s="225" t="str">
        <f t="shared" si="368"/>
        <v/>
      </c>
      <c r="Q547" s="6">
        <v>545</v>
      </c>
      <c r="R547" s="47" t="str">
        <f t="shared" si="331"/>
        <v>-545</v>
      </c>
      <c r="S547" s="6"/>
      <c r="T547" s="48" t="str">
        <f t="shared" si="332"/>
        <v/>
      </c>
      <c r="U547" s="49" t="str">
        <f t="shared" si="333"/>
        <v/>
      </c>
      <c r="W547" s="51"/>
      <c r="X547" s="75" t="str">
        <f t="shared" si="334"/>
        <v/>
      </c>
      <c r="Y547" s="71" t="str">
        <f t="shared" si="335"/>
        <v/>
      </c>
      <c r="Z547" s="71" t="str">
        <f t="shared" si="336"/>
        <v/>
      </c>
      <c r="AA547" s="71" t="str">
        <f t="shared" si="337"/>
        <v/>
      </c>
      <c r="AB547" s="71" t="str">
        <f t="shared" si="338"/>
        <v/>
      </c>
      <c r="AC547" s="71" t="str">
        <f t="shared" si="339"/>
        <v/>
      </c>
      <c r="AD547" s="71" t="str">
        <f t="shared" si="340"/>
        <v/>
      </c>
      <c r="AE547" s="78" t="str">
        <f t="shared" si="341"/>
        <v/>
      </c>
      <c r="AF547" s="75" t="str">
        <f t="shared" si="342"/>
        <v/>
      </c>
      <c r="AG547" s="71" t="str">
        <f t="shared" si="343"/>
        <v/>
      </c>
      <c r="AH547" s="71" t="str">
        <f t="shared" si="344"/>
        <v/>
      </c>
      <c r="AI547" s="71" t="str">
        <f t="shared" si="345"/>
        <v/>
      </c>
      <c r="AJ547" s="71" t="str">
        <f t="shared" si="346"/>
        <v/>
      </c>
      <c r="AK547" s="71" t="str">
        <f t="shared" si="347"/>
        <v/>
      </c>
      <c r="AL547" s="71" t="str">
        <f t="shared" si="348"/>
        <v/>
      </c>
      <c r="AM547" s="78" t="str">
        <f t="shared" si="349"/>
        <v/>
      </c>
      <c r="AN547" s="75" t="str">
        <f t="shared" si="350"/>
        <v/>
      </c>
      <c r="AO547" s="71" t="str">
        <f t="shared" si="351"/>
        <v/>
      </c>
      <c r="AP547" s="71" t="str">
        <f t="shared" si="352"/>
        <v/>
      </c>
      <c r="AQ547" s="71" t="str">
        <f t="shared" si="353"/>
        <v/>
      </c>
      <c r="AR547" s="71" t="str">
        <f t="shared" si="354"/>
        <v/>
      </c>
      <c r="AS547" s="71" t="str">
        <f t="shared" si="355"/>
        <v/>
      </c>
      <c r="AT547" s="71" t="str">
        <f t="shared" si="356"/>
        <v/>
      </c>
      <c r="AU547" s="76" t="str">
        <f t="shared" si="357"/>
        <v/>
      </c>
      <c r="BF547" s="141">
        <v>15013</v>
      </c>
      <c r="BG547" s="142" t="s">
        <v>5576</v>
      </c>
      <c r="BH547" s="141" t="s">
        <v>180</v>
      </c>
      <c r="BI547" s="141" t="s">
        <v>191</v>
      </c>
      <c r="BJ547" s="141" t="s">
        <v>5577</v>
      </c>
      <c r="BK547" s="141" t="s">
        <v>2272</v>
      </c>
      <c r="BL547" s="141" t="s">
        <v>5578</v>
      </c>
      <c r="BM547" s="141">
        <v>47.664589999999997</v>
      </c>
      <c r="BN547" s="141">
        <v>-70.100399999999993</v>
      </c>
      <c r="BO547" s="141">
        <v>1996</v>
      </c>
      <c r="BP547" s="143"/>
      <c r="BQ547" s="143" t="s">
        <v>17560</v>
      </c>
    </row>
    <row r="548" spans="1:69" ht="38.25" customHeight="1" x14ac:dyDescent="0.25">
      <c r="A548" s="1" t="str">
        <f t="shared" si="358"/>
        <v/>
      </c>
      <c r="B548" s="32" t="str">
        <f t="shared" si="359"/>
        <v/>
      </c>
      <c r="C548" s="25" t="str">
        <f t="shared" si="360"/>
        <v/>
      </c>
      <c r="D548" s="25" t="str">
        <f t="shared" si="361"/>
        <v/>
      </c>
      <c r="E548" s="25" t="str">
        <f t="shared" si="362"/>
        <v/>
      </c>
      <c r="F548" s="25" t="str">
        <f t="shared" si="363"/>
        <v/>
      </c>
      <c r="G548" s="108" t="str">
        <f t="shared" si="364"/>
        <v/>
      </c>
      <c r="H548" s="108" t="str">
        <f t="shared" si="365"/>
        <v/>
      </c>
      <c r="I548" s="112" t="str">
        <f t="shared" si="366"/>
        <v/>
      </c>
      <c r="J548" s="112"/>
      <c r="K548" s="112"/>
      <c r="L548" s="113"/>
      <c r="M548" s="113"/>
      <c r="N548" s="224" t="str">
        <f t="shared" si="367"/>
        <v/>
      </c>
      <c r="O548" s="225" t="str">
        <f t="shared" si="368"/>
        <v/>
      </c>
      <c r="Q548" s="6">
        <v>546</v>
      </c>
      <c r="R548" s="47" t="str">
        <f t="shared" si="331"/>
        <v>-546</v>
      </c>
      <c r="S548" s="6"/>
      <c r="T548" s="48" t="str">
        <f t="shared" si="332"/>
        <v/>
      </c>
      <c r="U548" s="49" t="str">
        <f t="shared" si="333"/>
        <v/>
      </c>
      <c r="W548" s="51"/>
      <c r="X548" s="75" t="str">
        <f t="shared" si="334"/>
        <v/>
      </c>
      <c r="Y548" s="71" t="str">
        <f t="shared" si="335"/>
        <v/>
      </c>
      <c r="Z548" s="71" t="str">
        <f t="shared" si="336"/>
        <v/>
      </c>
      <c r="AA548" s="71" t="str">
        <f t="shared" si="337"/>
        <v/>
      </c>
      <c r="AB548" s="71" t="str">
        <f t="shared" si="338"/>
        <v/>
      </c>
      <c r="AC548" s="71" t="str">
        <f t="shared" si="339"/>
        <v/>
      </c>
      <c r="AD548" s="71" t="str">
        <f t="shared" si="340"/>
        <v/>
      </c>
      <c r="AE548" s="78" t="str">
        <f t="shared" si="341"/>
        <v/>
      </c>
      <c r="AF548" s="75" t="str">
        <f t="shared" si="342"/>
        <v/>
      </c>
      <c r="AG548" s="71" t="str">
        <f t="shared" si="343"/>
        <v/>
      </c>
      <c r="AH548" s="71" t="str">
        <f t="shared" si="344"/>
        <v/>
      </c>
      <c r="AI548" s="71" t="str">
        <f t="shared" si="345"/>
        <v/>
      </c>
      <c r="AJ548" s="71" t="str">
        <f t="shared" si="346"/>
        <v/>
      </c>
      <c r="AK548" s="71" t="str">
        <f t="shared" si="347"/>
        <v/>
      </c>
      <c r="AL548" s="71" t="str">
        <f t="shared" si="348"/>
        <v/>
      </c>
      <c r="AM548" s="78" t="str">
        <f t="shared" si="349"/>
        <v/>
      </c>
      <c r="AN548" s="75" t="str">
        <f t="shared" si="350"/>
        <v/>
      </c>
      <c r="AO548" s="71" t="str">
        <f t="shared" si="351"/>
        <v/>
      </c>
      <c r="AP548" s="71" t="str">
        <f t="shared" si="352"/>
        <v/>
      </c>
      <c r="AQ548" s="71" t="str">
        <f t="shared" si="353"/>
        <v/>
      </c>
      <c r="AR548" s="71" t="str">
        <f t="shared" si="354"/>
        <v/>
      </c>
      <c r="AS548" s="71" t="str">
        <f t="shared" si="355"/>
        <v/>
      </c>
      <c r="AT548" s="71" t="str">
        <f t="shared" si="356"/>
        <v/>
      </c>
      <c r="AU548" s="76" t="str">
        <f t="shared" si="357"/>
        <v/>
      </c>
      <c r="BF548" s="141">
        <v>15013</v>
      </c>
      <c r="BG548" s="142" t="s">
        <v>5579</v>
      </c>
      <c r="BH548" s="141" t="s">
        <v>180</v>
      </c>
      <c r="BI548" s="141" t="s">
        <v>191</v>
      </c>
      <c r="BJ548" s="141" t="s">
        <v>5580</v>
      </c>
      <c r="BK548" s="141" t="s">
        <v>5581</v>
      </c>
      <c r="BL548" s="141" t="s">
        <v>5578</v>
      </c>
      <c r="BM548" s="141">
        <v>47.662599999999998</v>
      </c>
      <c r="BN548" s="141">
        <v>-70.098230000000001</v>
      </c>
      <c r="BO548" s="141">
        <v>1996</v>
      </c>
      <c r="BP548" s="143"/>
      <c r="BQ548" s="143" t="s">
        <v>17560</v>
      </c>
    </row>
    <row r="549" spans="1:69" ht="38.25" customHeight="1" x14ac:dyDescent="0.25">
      <c r="A549" s="1" t="str">
        <f t="shared" si="358"/>
        <v/>
      </c>
      <c r="B549" s="32" t="str">
        <f t="shared" si="359"/>
        <v/>
      </c>
      <c r="C549" s="25" t="str">
        <f t="shared" si="360"/>
        <v/>
      </c>
      <c r="D549" s="25" t="str">
        <f t="shared" si="361"/>
        <v/>
      </c>
      <c r="E549" s="25" t="str">
        <f t="shared" si="362"/>
        <v/>
      </c>
      <c r="F549" s="25" t="str">
        <f t="shared" si="363"/>
        <v/>
      </c>
      <c r="G549" s="108" t="str">
        <f t="shared" si="364"/>
        <v/>
      </c>
      <c r="H549" s="108" t="str">
        <f t="shared" si="365"/>
        <v/>
      </c>
      <c r="I549" s="112" t="str">
        <f t="shared" si="366"/>
        <v/>
      </c>
      <c r="J549" s="112"/>
      <c r="K549" s="112"/>
      <c r="L549" s="113"/>
      <c r="M549" s="113"/>
      <c r="N549" s="224" t="str">
        <f t="shared" si="367"/>
        <v/>
      </c>
      <c r="O549" s="225" t="str">
        <f t="shared" si="368"/>
        <v/>
      </c>
      <c r="Q549" s="6">
        <v>547</v>
      </c>
      <c r="R549" s="47" t="str">
        <f t="shared" si="331"/>
        <v>-547</v>
      </c>
      <c r="S549" s="6"/>
      <c r="T549" s="48" t="str">
        <f t="shared" si="332"/>
        <v/>
      </c>
      <c r="U549" s="49" t="str">
        <f t="shared" si="333"/>
        <v/>
      </c>
      <c r="W549" s="51"/>
      <c r="X549" s="75" t="str">
        <f t="shared" si="334"/>
        <v/>
      </c>
      <c r="Y549" s="71" t="str">
        <f t="shared" si="335"/>
        <v/>
      </c>
      <c r="Z549" s="71" t="str">
        <f t="shared" si="336"/>
        <v/>
      </c>
      <c r="AA549" s="71" t="str">
        <f t="shared" si="337"/>
        <v/>
      </c>
      <c r="AB549" s="71" t="str">
        <f t="shared" si="338"/>
        <v/>
      </c>
      <c r="AC549" s="71" t="str">
        <f t="shared" si="339"/>
        <v/>
      </c>
      <c r="AD549" s="71" t="str">
        <f t="shared" si="340"/>
        <v/>
      </c>
      <c r="AE549" s="78" t="str">
        <f t="shared" si="341"/>
        <v/>
      </c>
      <c r="AF549" s="75" t="str">
        <f t="shared" si="342"/>
        <v/>
      </c>
      <c r="AG549" s="71" t="str">
        <f t="shared" si="343"/>
        <v/>
      </c>
      <c r="AH549" s="71" t="str">
        <f t="shared" si="344"/>
        <v/>
      </c>
      <c r="AI549" s="71" t="str">
        <f t="shared" si="345"/>
        <v/>
      </c>
      <c r="AJ549" s="71" t="str">
        <f t="shared" si="346"/>
        <v/>
      </c>
      <c r="AK549" s="71" t="str">
        <f t="shared" si="347"/>
        <v/>
      </c>
      <c r="AL549" s="71" t="str">
        <f t="shared" si="348"/>
        <v/>
      </c>
      <c r="AM549" s="78" t="str">
        <f t="shared" si="349"/>
        <v/>
      </c>
      <c r="AN549" s="75" t="str">
        <f t="shared" si="350"/>
        <v/>
      </c>
      <c r="AO549" s="71" t="str">
        <f t="shared" si="351"/>
        <v/>
      </c>
      <c r="AP549" s="71" t="str">
        <f t="shared" si="352"/>
        <v/>
      </c>
      <c r="AQ549" s="71" t="str">
        <f t="shared" si="353"/>
        <v/>
      </c>
      <c r="AR549" s="71" t="str">
        <f t="shared" si="354"/>
        <v/>
      </c>
      <c r="AS549" s="71" t="str">
        <f t="shared" si="355"/>
        <v/>
      </c>
      <c r="AT549" s="71" t="str">
        <f t="shared" si="356"/>
        <v/>
      </c>
      <c r="AU549" s="76" t="str">
        <f t="shared" si="357"/>
        <v/>
      </c>
      <c r="BF549" s="141">
        <v>15013</v>
      </c>
      <c r="BG549" s="142" t="s">
        <v>5582</v>
      </c>
      <c r="BH549" s="141" t="s">
        <v>180</v>
      </c>
      <c r="BI549" s="141" t="s">
        <v>191</v>
      </c>
      <c r="BJ549" s="141" t="s">
        <v>5583</v>
      </c>
      <c r="BK549" s="141" t="s">
        <v>468</v>
      </c>
      <c r="BL549" s="141" t="s">
        <v>5584</v>
      </c>
      <c r="BM549" s="141">
        <v>47.661589999999997</v>
      </c>
      <c r="BN549" s="141">
        <v>-70.097570000000005</v>
      </c>
      <c r="BO549" s="141">
        <v>1996</v>
      </c>
      <c r="BP549" s="143"/>
      <c r="BQ549" s="143" t="s">
        <v>17560</v>
      </c>
    </row>
    <row r="550" spans="1:69" ht="38.25" customHeight="1" x14ac:dyDescent="0.25">
      <c r="A550" s="1" t="str">
        <f t="shared" si="358"/>
        <v/>
      </c>
      <c r="B550" s="32" t="str">
        <f t="shared" si="359"/>
        <v/>
      </c>
      <c r="C550" s="25" t="str">
        <f t="shared" si="360"/>
        <v/>
      </c>
      <c r="D550" s="25" t="str">
        <f t="shared" si="361"/>
        <v/>
      </c>
      <c r="E550" s="25" t="str">
        <f t="shared" si="362"/>
        <v/>
      </c>
      <c r="F550" s="25" t="str">
        <f t="shared" si="363"/>
        <v/>
      </c>
      <c r="G550" s="108" t="str">
        <f t="shared" si="364"/>
        <v/>
      </c>
      <c r="H550" s="108" t="str">
        <f t="shared" si="365"/>
        <v/>
      </c>
      <c r="I550" s="112" t="str">
        <f t="shared" si="366"/>
        <v/>
      </c>
      <c r="J550" s="112"/>
      <c r="K550" s="112"/>
      <c r="L550" s="113"/>
      <c r="M550" s="113"/>
      <c r="N550" s="224" t="str">
        <f t="shared" si="367"/>
        <v/>
      </c>
      <c r="O550" s="225" t="str">
        <f t="shared" si="368"/>
        <v/>
      </c>
      <c r="Q550" s="6">
        <v>548</v>
      </c>
      <c r="R550" s="47" t="str">
        <f t="shared" si="331"/>
        <v>-548</v>
      </c>
      <c r="S550" s="6"/>
      <c r="T550" s="48" t="str">
        <f t="shared" si="332"/>
        <v/>
      </c>
      <c r="U550" s="49" t="str">
        <f t="shared" si="333"/>
        <v/>
      </c>
      <c r="W550" s="51"/>
      <c r="X550" s="75" t="str">
        <f t="shared" si="334"/>
        <v/>
      </c>
      <c r="Y550" s="71" t="str">
        <f t="shared" si="335"/>
        <v/>
      </c>
      <c r="Z550" s="71" t="str">
        <f t="shared" si="336"/>
        <v/>
      </c>
      <c r="AA550" s="71" t="str">
        <f t="shared" si="337"/>
        <v/>
      </c>
      <c r="AB550" s="71" t="str">
        <f t="shared" si="338"/>
        <v/>
      </c>
      <c r="AC550" s="71" t="str">
        <f t="shared" si="339"/>
        <v/>
      </c>
      <c r="AD550" s="71" t="str">
        <f t="shared" si="340"/>
        <v/>
      </c>
      <c r="AE550" s="78" t="str">
        <f t="shared" si="341"/>
        <v/>
      </c>
      <c r="AF550" s="75" t="str">
        <f t="shared" si="342"/>
        <v/>
      </c>
      <c r="AG550" s="71" t="str">
        <f t="shared" si="343"/>
        <v/>
      </c>
      <c r="AH550" s="71" t="str">
        <f t="shared" si="344"/>
        <v/>
      </c>
      <c r="AI550" s="71" t="str">
        <f t="shared" si="345"/>
        <v/>
      </c>
      <c r="AJ550" s="71" t="str">
        <f t="shared" si="346"/>
        <v/>
      </c>
      <c r="AK550" s="71" t="str">
        <f t="shared" si="347"/>
        <v/>
      </c>
      <c r="AL550" s="71" t="str">
        <f t="shared" si="348"/>
        <v/>
      </c>
      <c r="AM550" s="78" t="str">
        <f t="shared" si="349"/>
        <v/>
      </c>
      <c r="AN550" s="75" t="str">
        <f t="shared" si="350"/>
        <v/>
      </c>
      <c r="AO550" s="71" t="str">
        <f t="shared" si="351"/>
        <v/>
      </c>
      <c r="AP550" s="71" t="str">
        <f t="shared" si="352"/>
        <v/>
      </c>
      <c r="AQ550" s="71" t="str">
        <f t="shared" si="353"/>
        <v/>
      </c>
      <c r="AR550" s="71" t="str">
        <f t="shared" si="354"/>
        <v/>
      </c>
      <c r="AS550" s="71" t="str">
        <f t="shared" si="355"/>
        <v/>
      </c>
      <c r="AT550" s="71" t="str">
        <f t="shared" si="356"/>
        <v/>
      </c>
      <c r="AU550" s="76" t="str">
        <f t="shared" si="357"/>
        <v/>
      </c>
      <c r="BF550" s="141">
        <v>15013</v>
      </c>
      <c r="BG550" s="142" t="s">
        <v>5585</v>
      </c>
      <c r="BH550" s="141" t="s">
        <v>180</v>
      </c>
      <c r="BI550" s="141" t="s">
        <v>191</v>
      </c>
      <c r="BJ550" s="141" t="s">
        <v>5586</v>
      </c>
      <c r="BK550" s="141" t="s">
        <v>5587</v>
      </c>
      <c r="BL550" s="141" t="s">
        <v>5588</v>
      </c>
      <c r="BM550" s="141">
        <v>47.677956000000002</v>
      </c>
      <c r="BN550" s="141">
        <v>-70.066360000000003</v>
      </c>
      <c r="BO550" s="141">
        <v>1996</v>
      </c>
      <c r="BP550" s="143"/>
      <c r="BQ550" s="143" t="s">
        <v>17560</v>
      </c>
    </row>
    <row r="551" spans="1:69" ht="38.25" customHeight="1" x14ac:dyDescent="0.25">
      <c r="A551" s="1" t="str">
        <f t="shared" si="358"/>
        <v/>
      </c>
      <c r="B551" s="32" t="str">
        <f t="shared" si="359"/>
        <v/>
      </c>
      <c r="C551" s="25" t="str">
        <f t="shared" si="360"/>
        <v/>
      </c>
      <c r="D551" s="25" t="str">
        <f t="shared" si="361"/>
        <v/>
      </c>
      <c r="E551" s="25" t="str">
        <f t="shared" si="362"/>
        <v/>
      </c>
      <c r="F551" s="25" t="str">
        <f t="shared" si="363"/>
        <v/>
      </c>
      <c r="G551" s="108" t="str">
        <f t="shared" si="364"/>
        <v/>
      </c>
      <c r="H551" s="108" t="str">
        <f t="shared" si="365"/>
        <v/>
      </c>
      <c r="I551" s="112" t="str">
        <f t="shared" si="366"/>
        <v/>
      </c>
      <c r="J551" s="112"/>
      <c r="K551" s="112"/>
      <c r="L551" s="113"/>
      <c r="M551" s="113"/>
      <c r="N551" s="224" t="str">
        <f t="shared" si="367"/>
        <v/>
      </c>
      <c r="O551" s="225" t="str">
        <f t="shared" si="368"/>
        <v/>
      </c>
      <c r="Q551" s="6">
        <v>549</v>
      </c>
      <c r="R551" s="47" t="str">
        <f t="shared" si="331"/>
        <v>-549</v>
      </c>
      <c r="S551" s="6"/>
      <c r="T551" s="48" t="str">
        <f t="shared" si="332"/>
        <v/>
      </c>
      <c r="U551" s="49" t="str">
        <f t="shared" si="333"/>
        <v/>
      </c>
      <c r="W551" s="51"/>
      <c r="X551" s="75" t="str">
        <f t="shared" si="334"/>
        <v/>
      </c>
      <c r="Y551" s="71" t="str">
        <f t="shared" si="335"/>
        <v/>
      </c>
      <c r="Z551" s="71" t="str">
        <f t="shared" si="336"/>
        <v/>
      </c>
      <c r="AA551" s="71" t="str">
        <f t="shared" si="337"/>
        <v/>
      </c>
      <c r="AB551" s="71" t="str">
        <f t="shared" si="338"/>
        <v/>
      </c>
      <c r="AC551" s="71" t="str">
        <f t="shared" si="339"/>
        <v/>
      </c>
      <c r="AD551" s="71" t="str">
        <f t="shared" si="340"/>
        <v/>
      </c>
      <c r="AE551" s="78" t="str">
        <f t="shared" si="341"/>
        <v/>
      </c>
      <c r="AF551" s="75" t="str">
        <f t="shared" si="342"/>
        <v/>
      </c>
      <c r="AG551" s="71" t="str">
        <f t="shared" si="343"/>
        <v/>
      </c>
      <c r="AH551" s="71" t="str">
        <f t="shared" si="344"/>
        <v/>
      </c>
      <c r="AI551" s="71" t="str">
        <f t="shared" si="345"/>
        <v/>
      </c>
      <c r="AJ551" s="71" t="str">
        <f t="shared" si="346"/>
        <v/>
      </c>
      <c r="AK551" s="71" t="str">
        <f t="shared" si="347"/>
        <v/>
      </c>
      <c r="AL551" s="71" t="str">
        <f t="shared" si="348"/>
        <v/>
      </c>
      <c r="AM551" s="78" t="str">
        <f t="shared" si="349"/>
        <v/>
      </c>
      <c r="AN551" s="75" t="str">
        <f t="shared" si="350"/>
        <v/>
      </c>
      <c r="AO551" s="71" t="str">
        <f t="shared" si="351"/>
        <v/>
      </c>
      <c r="AP551" s="71" t="str">
        <f t="shared" si="352"/>
        <v/>
      </c>
      <c r="AQ551" s="71" t="str">
        <f t="shared" si="353"/>
        <v/>
      </c>
      <c r="AR551" s="71" t="str">
        <f t="shared" si="354"/>
        <v/>
      </c>
      <c r="AS551" s="71" t="str">
        <f t="shared" si="355"/>
        <v/>
      </c>
      <c r="AT551" s="71" t="str">
        <f t="shared" si="356"/>
        <v/>
      </c>
      <c r="AU551" s="76" t="str">
        <f t="shared" si="357"/>
        <v/>
      </c>
      <c r="BF551" s="141">
        <v>16013</v>
      </c>
      <c r="BG551" s="142" t="s">
        <v>5502</v>
      </c>
      <c r="BH551" s="141" t="s">
        <v>478</v>
      </c>
      <c r="BI551" s="141" t="s">
        <v>177</v>
      </c>
      <c r="BJ551" s="141" t="s">
        <v>5503</v>
      </c>
      <c r="BK551" s="141"/>
      <c r="BL551" s="141" t="s">
        <v>5504</v>
      </c>
      <c r="BM551" s="141">
        <v>47.285969000000001</v>
      </c>
      <c r="BN551" s="141">
        <v>-70.315458000000007</v>
      </c>
      <c r="BO551" s="141">
        <v>1996</v>
      </c>
      <c r="BP551" s="143" t="s">
        <v>24361</v>
      </c>
      <c r="BQ551" s="143" t="s">
        <v>17560</v>
      </c>
    </row>
    <row r="552" spans="1:69" ht="38.25" customHeight="1" x14ac:dyDescent="0.25">
      <c r="A552" s="1" t="str">
        <f t="shared" si="358"/>
        <v/>
      </c>
      <c r="B552" s="32" t="str">
        <f t="shared" si="359"/>
        <v/>
      </c>
      <c r="C552" s="25" t="str">
        <f t="shared" si="360"/>
        <v/>
      </c>
      <c r="D552" s="25" t="str">
        <f t="shared" si="361"/>
        <v/>
      </c>
      <c r="E552" s="25" t="str">
        <f t="shared" si="362"/>
        <v/>
      </c>
      <c r="F552" s="25" t="str">
        <f t="shared" si="363"/>
        <v/>
      </c>
      <c r="G552" s="108" t="str">
        <f t="shared" si="364"/>
        <v/>
      </c>
      <c r="H552" s="108" t="str">
        <f t="shared" si="365"/>
        <v/>
      </c>
      <c r="I552" s="112" t="str">
        <f t="shared" si="366"/>
        <v/>
      </c>
      <c r="J552" s="112"/>
      <c r="K552" s="112"/>
      <c r="L552" s="113"/>
      <c r="M552" s="113"/>
      <c r="N552" s="224" t="str">
        <f t="shared" si="367"/>
        <v/>
      </c>
      <c r="O552" s="225" t="str">
        <f t="shared" si="368"/>
        <v/>
      </c>
      <c r="Q552" s="6">
        <v>550</v>
      </c>
      <c r="R552" s="47" t="str">
        <f t="shared" si="331"/>
        <v>-550</v>
      </c>
      <c r="S552" s="6"/>
      <c r="T552" s="48" t="str">
        <f t="shared" si="332"/>
        <v/>
      </c>
      <c r="U552" s="49" t="str">
        <f t="shared" si="333"/>
        <v/>
      </c>
      <c r="W552" s="51"/>
      <c r="X552" s="75" t="str">
        <f t="shared" si="334"/>
        <v/>
      </c>
      <c r="Y552" s="71" t="str">
        <f t="shared" si="335"/>
        <v/>
      </c>
      <c r="Z552" s="71" t="str">
        <f t="shared" si="336"/>
        <v/>
      </c>
      <c r="AA552" s="71" t="str">
        <f t="shared" si="337"/>
        <v/>
      </c>
      <c r="AB552" s="71" t="str">
        <f t="shared" si="338"/>
        <v/>
      </c>
      <c r="AC552" s="71" t="str">
        <f t="shared" si="339"/>
        <v/>
      </c>
      <c r="AD552" s="71" t="str">
        <f t="shared" si="340"/>
        <v/>
      </c>
      <c r="AE552" s="78" t="str">
        <f t="shared" si="341"/>
        <v/>
      </c>
      <c r="AF552" s="75" t="str">
        <f t="shared" si="342"/>
        <v/>
      </c>
      <c r="AG552" s="71" t="str">
        <f t="shared" si="343"/>
        <v/>
      </c>
      <c r="AH552" s="71" t="str">
        <f t="shared" si="344"/>
        <v/>
      </c>
      <c r="AI552" s="71" t="str">
        <f t="shared" si="345"/>
        <v/>
      </c>
      <c r="AJ552" s="71" t="str">
        <f t="shared" si="346"/>
        <v/>
      </c>
      <c r="AK552" s="71" t="str">
        <f t="shared" si="347"/>
        <v/>
      </c>
      <c r="AL552" s="71" t="str">
        <f t="shared" si="348"/>
        <v/>
      </c>
      <c r="AM552" s="78" t="str">
        <f t="shared" si="349"/>
        <v/>
      </c>
      <c r="AN552" s="75" t="str">
        <f t="shared" si="350"/>
        <v/>
      </c>
      <c r="AO552" s="71" t="str">
        <f t="shared" si="351"/>
        <v/>
      </c>
      <c r="AP552" s="71" t="str">
        <f t="shared" si="352"/>
        <v/>
      </c>
      <c r="AQ552" s="71" t="str">
        <f t="shared" si="353"/>
        <v/>
      </c>
      <c r="AR552" s="71" t="str">
        <f t="shared" si="354"/>
        <v/>
      </c>
      <c r="AS552" s="71" t="str">
        <f t="shared" si="355"/>
        <v/>
      </c>
      <c r="AT552" s="71" t="str">
        <f t="shared" si="356"/>
        <v/>
      </c>
      <c r="AU552" s="76" t="str">
        <f t="shared" si="357"/>
        <v/>
      </c>
      <c r="BF552" s="141">
        <v>16013</v>
      </c>
      <c r="BG552" s="142" t="s">
        <v>5505</v>
      </c>
      <c r="BH552" s="141" t="s">
        <v>180</v>
      </c>
      <c r="BI552" s="141" t="s">
        <v>178</v>
      </c>
      <c r="BJ552" s="141" t="s">
        <v>1686</v>
      </c>
      <c r="BK552" s="141" t="s">
        <v>5506</v>
      </c>
      <c r="BL552" s="141" t="s">
        <v>5507</v>
      </c>
      <c r="BM552" s="141">
        <v>47.453560945075502</v>
      </c>
      <c r="BN552" s="141">
        <v>-70.501697562809198</v>
      </c>
      <c r="BO552" s="141">
        <v>1988</v>
      </c>
      <c r="BP552" s="143" t="s">
        <v>24362</v>
      </c>
      <c r="BQ552" s="143" t="s">
        <v>17560</v>
      </c>
    </row>
    <row r="553" spans="1:69" ht="38.25" customHeight="1" x14ac:dyDescent="0.25">
      <c r="A553" s="1" t="str">
        <f t="shared" si="358"/>
        <v/>
      </c>
      <c r="B553" s="32" t="str">
        <f t="shared" si="359"/>
        <v/>
      </c>
      <c r="C553" s="25" t="str">
        <f t="shared" si="360"/>
        <v/>
      </c>
      <c r="D553" s="25" t="str">
        <f t="shared" si="361"/>
        <v/>
      </c>
      <c r="E553" s="25" t="str">
        <f t="shared" si="362"/>
        <v/>
      </c>
      <c r="F553" s="25" t="str">
        <f t="shared" si="363"/>
        <v/>
      </c>
      <c r="G553" s="108" t="str">
        <f t="shared" si="364"/>
        <v/>
      </c>
      <c r="H553" s="108" t="str">
        <f t="shared" si="365"/>
        <v/>
      </c>
      <c r="I553" s="112" t="str">
        <f t="shared" si="366"/>
        <v/>
      </c>
      <c r="J553" s="112"/>
      <c r="K553" s="112"/>
      <c r="L553" s="113"/>
      <c r="M553" s="113"/>
      <c r="N553" s="224" t="str">
        <f t="shared" si="367"/>
        <v/>
      </c>
      <c r="O553" s="225" t="str">
        <f t="shared" si="368"/>
        <v/>
      </c>
      <c r="Q553" s="6">
        <v>551</v>
      </c>
      <c r="R553" s="47" t="str">
        <f t="shared" si="331"/>
        <v>-551</v>
      </c>
      <c r="S553" s="6"/>
      <c r="T553" s="48" t="str">
        <f t="shared" si="332"/>
        <v/>
      </c>
      <c r="U553" s="49" t="str">
        <f t="shared" si="333"/>
        <v/>
      </c>
      <c r="W553" s="51"/>
      <c r="X553" s="75" t="str">
        <f t="shared" si="334"/>
        <v/>
      </c>
      <c r="Y553" s="71" t="str">
        <f t="shared" si="335"/>
        <v/>
      </c>
      <c r="Z553" s="71" t="str">
        <f t="shared" si="336"/>
        <v/>
      </c>
      <c r="AA553" s="71" t="str">
        <f t="shared" si="337"/>
        <v/>
      </c>
      <c r="AB553" s="71" t="str">
        <f t="shared" si="338"/>
        <v/>
      </c>
      <c r="AC553" s="71" t="str">
        <f t="shared" si="339"/>
        <v/>
      </c>
      <c r="AD553" s="71" t="str">
        <f t="shared" si="340"/>
        <v/>
      </c>
      <c r="AE553" s="78" t="str">
        <f t="shared" si="341"/>
        <v/>
      </c>
      <c r="AF553" s="75" t="str">
        <f t="shared" si="342"/>
        <v/>
      </c>
      <c r="AG553" s="71" t="str">
        <f t="shared" si="343"/>
        <v/>
      </c>
      <c r="AH553" s="71" t="str">
        <f t="shared" si="344"/>
        <v/>
      </c>
      <c r="AI553" s="71" t="str">
        <f t="shared" si="345"/>
        <v/>
      </c>
      <c r="AJ553" s="71" t="str">
        <f t="shared" si="346"/>
        <v/>
      </c>
      <c r="AK553" s="71" t="str">
        <f t="shared" si="347"/>
        <v/>
      </c>
      <c r="AL553" s="71" t="str">
        <f t="shared" si="348"/>
        <v/>
      </c>
      <c r="AM553" s="78" t="str">
        <f t="shared" si="349"/>
        <v/>
      </c>
      <c r="AN553" s="75" t="str">
        <f t="shared" si="350"/>
        <v/>
      </c>
      <c r="AO553" s="71" t="str">
        <f t="shared" si="351"/>
        <v/>
      </c>
      <c r="AP553" s="71" t="str">
        <f t="shared" si="352"/>
        <v/>
      </c>
      <c r="AQ553" s="71" t="str">
        <f t="shared" si="353"/>
        <v/>
      </c>
      <c r="AR553" s="71" t="str">
        <f t="shared" si="354"/>
        <v/>
      </c>
      <c r="AS553" s="71" t="str">
        <f t="shared" si="355"/>
        <v/>
      </c>
      <c r="AT553" s="71" t="str">
        <f t="shared" si="356"/>
        <v/>
      </c>
      <c r="AU553" s="76" t="str">
        <f t="shared" si="357"/>
        <v/>
      </c>
      <c r="BF553" s="141">
        <v>16013</v>
      </c>
      <c r="BG553" s="142" t="s">
        <v>5508</v>
      </c>
      <c r="BH553" s="141" t="s">
        <v>478</v>
      </c>
      <c r="BI553" s="141" t="s">
        <v>176</v>
      </c>
      <c r="BJ553" s="141" t="s">
        <v>1739</v>
      </c>
      <c r="BK553" s="141"/>
      <c r="BL553" s="141" t="s">
        <v>5504</v>
      </c>
      <c r="BM553" s="141">
        <v>47.284731999999998</v>
      </c>
      <c r="BN553" s="141">
        <v>-70.321866999999997</v>
      </c>
      <c r="BO553" s="141">
        <v>1996</v>
      </c>
      <c r="BP553" s="143" t="s">
        <v>176</v>
      </c>
      <c r="BQ553" s="143" t="s">
        <v>17560</v>
      </c>
    </row>
    <row r="554" spans="1:69" ht="38.25" customHeight="1" x14ac:dyDescent="0.25">
      <c r="A554" s="1" t="str">
        <f t="shared" si="358"/>
        <v/>
      </c>
      <c r="B554" s="32" t="str">
        <f t="shared" si="359"/>
        <v/>
      </c>
      <c r="C554" s="25" t="str">
        <f t="shared" si="360"/>
        <v/>
      </c>
      <c r="D554" s="25" t="str">
        <f t="shared" si="361"/>
        <v/>
      </c>
      <c r="E554" s="25" t="str">
        <f t="shared" si="362"/>
        <v/>
      </c>
      <c r="F554" s="25" t="str">
        <f t="shared" si="363"/>
        <v/>
      </c>
      <c r="G554" s="108" t="str">
        <f t="shared" si="364"/>
        <v/>
      </c>
      <c r="H554" s="108" t="str">
        <f t="shared" si="365"/>
        <v/>
      </c>
      <c r="I554" s="112" t="str">
        <f t="shared" si="366"/>
        <v/>
      </c>
      <c r="J554" s="112"/>
      <c r="K554" s="112"/>
      <c r="L554" s="113"/>
      <c r="M554" s="113"/>
      <c r="N554" s="224" t="str">
        <f t="shared" si="367"/>
        <v/>
      </c>
      <c r="O554" s="225" t="str">
        <f t="shared" si="368"/>
        <v/>
      </c>
      <c r="Q554" s="6">
        <v>552</v>
      </c>
      <c r="R554" s="47" t="str">
        <f t="shared" si="331"/>
        <v>-552</v>
      </c>
      <c r="S554" s="6"/>
      <c r="T554" s="48" t="str">
        <f t="shared" si="332"/>
        <v/>
      </c>
      <c r="U554" s="49" t="str">
        <f t="shared" si="333"/>
        <v/>
      </c>
      <c r="W554" s="51"/>
      <c r="X554" s="75" t="str">
        <f t="shared" si="334"/>
        <v/>
      </c>
      <c r="Y554" s="71" t="str">
        <f t="shared" si="335"/>
        <v/>
      </c>
      <c r="Z554" s="71" t="str">
        <f t="shared" si="336"/>
        <v/>
      </c>
      <c r="AA554" s="71" t="str">
        <f t="shared" si="337"/>
        <v/>
      </c>
      <c r="AB554" s="71" t="str">
        <f t="shared" si="338"/>
        <v/>
      </c>
      <c r="AC554" s="71" t="str">
        <f t="shared" si="339"/>
        <v/>
      </c>
      <c r="AD554" s="71" t="str">
        <f t="shared" si="340"/>
        <v/>
      </c>
      <c r="AE554" s="78" t="str">
        <f t="shared" si="341"/>
        <v/>
      </c>
      <c r="AF554" s="75" t="str">
        <f t="shared" si="342"/>
        <v/>
      </c>
      <c r="AG554" s="71" t="str">
        <f t="shared" si="343"/>
        <v/>
      </c>
      <c r="AH554" s="71" t="str">
        <f t="shared" si="344"/>
        <v/>
      </c>
      <c r="AI554" s="71" t="str">
        <f t="shared" si="345"/>
        <v/>
      </c>
      <c r="AJ554" s="71" t="str">
        <f t="shared" si="346"/>
        <v/>
      </c>
      <c r="AK554" s="71" t="str">
        <f t="shared" si="347"/>
        <v/>
      </c>
      <c r="AL554" s="71" t="str">
        <f t="shared" si="348"/>
        <v/>
      </c>
      <c r="AM554" s="78" t="str">
        <f t="shared" si="349"/>
        <v/>
      </c>
      <c r="AN554" s="75" t="str">
        <f t="shared" si="350"/>
        <v/>
      </c>
      <c r="AO554" s="71" t="str">
        <f t="shared" si="351"/>
        <v/>
      </c>
      <c r="AP554" s="71" t="str">
        <f t="shared" si="352"/>
        <v/>
      </c>
      <c r="AQ554" s="71" t="str">
        <f t="shared" si="353"/>
        <v/>
      </c>
      <c r="AR554" s="71" t="str">
        <f t="shared" si="354"/>
        <v/>
      </c>
      <c r="AS554" s="71" t="str">
        <f t="shared" si="355"/>
        <v/>
      </c>
      <c r="AT554" s="71" t="str">
        <f t="shared" si="356"/>
        <v/>
      </c>
      <c r="AU554" s="76" t="str">
        <f t="shared" si="357"/>
        <v/>
      </c>
      <c r="BF554" s="141">
        <v>16013</v>
      </c>
      <c r="BG554" s="142" t="s">
        <v>5509</v>
      </c>
      <c r="BH554" s="141" t="s">
        <v>180</v>
      </c>
      <c r="BI554" s="141" t="s">
        <v>191</v>
      </c>
      <c r="BJ554" s="141" t="s">
        <v>2074</v>
      </c>
      <c r="BK554" s="141" t="s">
        <v>5510</v>
      </c>
      <c r="BL554" s="141" t="s">
        <v>5511</v>
      </c>
      <c r="BM554" s="141">
        <v>47.262618000000003</v>
      </c>
      <c r="BN554" s="141">
        <v>-70.292940999999999</v>
      </c>
      <c r="BO554" s="141">
        <v>1988</v>
      </c>
      <c r="BP554" s="143" t="s">
        <v>24363</v>
      </c>
      <c r="BQ554" s="143" t="s">
        <v>17560</v>
      </c>
    </row>
    <row r="555" spans="1:69" ht="38.25" customHeight="1" x14ac:dyDescent="0.25">
      <c r="A555" s="1" t="str">
        <f t="shared" si="358"/>
        <v/>
      </c>
      <c r="B555" s="32" t="str">
        <f t="shared" si="359"/>
        <v/>
      </c>
      <c r="C555" s="25" t="str">
        <f t="shared" si="360"/>
        <v/>
      </c>
      <c r="D555" s="25" t="str">
        <f t="shared" si="361"/>
        <v/>
      </c>
      <c r="E555" s="25" t="str">
        <f t="shared" si="362"/>
        <v/>
      </c>
      <c r="F555" s="25" t="str">
        <f t="shared" si="363"/>
        <v/>
      </c>
      <c r="G555" s="108" t="str">
        <f t="shared" si="364"/>
        <v/>
      </c>
      <c r="H555" s="108" t="str">
        <f t="shared" si="365"/>
        <v/>
      </c>
      <c r="I555" s="112" t="str">
        <f t="shared" si="366"/>
        <v/>
      </c>
      <c r="J555" s="112"/>
      <c r="K555" s="112"/>
      <c r="L555" s="113"/>
      <c r="M555" s="113"/>
      <c r="N555" s="224" t="str">
        <f t="shared" si="367"/>
        <v/>
      </c>
      <c r="O555" s="225" t="str">
        <f t="shared" si="368"/>
        <v/>
      </c>
      <c r="Q555" s="6">
        <v>553</v>
      </c>
      <c r="R555" s="47" t="str">
        <f t="shared" si="331"/>
        <v>-553</v>
      </c>
      <c r="S555" s="6"/>
      <c r="T555" s="48" t="str">
        <f t="shared" si="332"/>
        <v/>
      </c>
      <c r="U555" s="49" t="str">
        <f t="shared" si="333"/>
        <v/>
      </c>
      <c r="W555" s="51"/>
      <c r="X555" s="75" t="str">
        <f t="shared" si="334"/>
        <v/>
      </c>
      <c r="Y555" s="71" t="str">
        <f t="shared" si="335"/>
        <v/>
      </c>
      <c r="Z555" s="71" t="str">
        <f t="shared" si="336"/>
        <v/>
      </c>
      <c r="AA555" s="71" t="str">
        <f t="shared" si="337"/>
        <v/>
      </c>
      <c r="AB555" s="71" t="str">
        <f t="shared" si="338"/>
        <v/>
      </c>
      <c r="AC555" s="71" t="str">
        <f t="shared" si="339"/>
        <v/>
      </c>
      <c r="AD555" s="71" t="str">
        <f t="shared" si="340"/>
        <v/>
      </c>
      <c r="AE555" s="78" t="str">
        <f t="shared" si="341"/>
        <v/>
      </c>
      <c r="AF555" s="75" t="str">
        <f t="shared" si="342"/>
        <v/>
      </c>
      <c r="AG555" s="71" t="str">
        <f t="shared" si="343"/>
        <v/>
      </c>
      <c r="AH555" s="71" t="str">
        <f t="shared" si="344"/>
        <v/>
      </c>
      <c r="AI555" s="71" t="str">
        <f t="shared" si="345"/>
        <v/>
      </c>
      <c r="AJ555" s="71" t="str">
        <f t="shared" si="346"/>
        <v/>
      </c>
      <c r="AK555" s="71" t="str">
        <f t="shared" si="347"/>
        <v/>
      </c>
      <c r="AL555" s="71" t="str">
        <f t="shared" si="348"/>
        <v/>
      </c>
      <c r="AM555" s="78" t="str">
        <f t="shared" si="349"/>
        <v/>
      </c>
      <c r="AN555" s="75" t="str">
        <f t="shared" si="350"/>
        <v/>
      </c>
      <c r="AO555" s="71" t="str">
        <f t="shared" si="351"/>
        <v/>
      </c>
      <c r="AP555" s="71" t="str">
        <f t="shared" si="352"/>
        <v/>
      </c>
      <c r="AQ555" s="71" t="str">
        <f t="shared" si="353"/>
        <v/>
      </c>
      <c r="AR555" s="71" t="str">
        <f t="shared" si="354"/>
        <v/>
      </c>
      <c r="AS555" s="71" t="str">
        <f t="shared" si="355"/>
        <v/>
      </c>
      <c r="AT555" s="71" t="str">
        <f t="shared" si="356"/>
        <v/>
      </c>
      <c r="AU555" s="76" t="str">
        <f t="shared" si="357"/>
        <v/>
      </c>
      <c r="BF555" s="141">
        <v>16013</v>
      </c>
      <c r="BG555" s="142" t="s">
        <v>5512</v>
      </c>
      <c r="BH555" s="141" t="s">
        <v>478</v>
      </c>
      <c r="BI555" s="141" t="s">
        <v>177</v>
      </c>
      <c r="BJ555" s="141" t="s">
        <v>5513</v>
      </c>
      <c r="BK555" s="141" t="s">
        <v>2342</v>
      </c>
      <c r="BL555" s="141" t="s">
        <v>5514</v>
      </c>
      <c r="BM555" s="141">
        <v>47.264626</v>
      </c>
      <c r="BN555" s="141">
        <v>-70.291524999999993</v>
      </c>
      <c r="BO555" s="141">
        <v>1996</v>
      </c>
      <c r="BP555" s="143" t="s">
        <v>24361</v>
      </c>
      <c r="BQ555" s="143" t="s">
        <v>17560</v>
      </c>
    </row>
    <row r="556" spans="1:69" ht="38.25" customHeight="1" x14ac:dyDescent="0.25">
      <c r="A556" s="1" t="str">
        <f t="shared" si="358"/>
        <v/>
      </c>
      <c r="B556" s="32" t="str">
        <f t="shared" si="359"/>
        <v/>
      </c>
      <c r="C556" s="25" t="str">
        <f t="shared" si="360"/>
        <v/>
      </c>
      <c r="D556" s="25" t="str">
        <f t="shared" si="361"/>
        <v/>
      </c>
      <c r="E556" s="25" t="str">
        <f t="shared" si="362"/>
        <v/>
      </c>
      <c r="F556" s="25" t="str">
        <f t="shared" si="363"/>
        <v/>
      </c>
      <c r="G556" s="108" t="str">
        <f t="shared" si="364"/>
        <v/>
      </c>
      <c r="H556" s="108" t="str">
        <f t="shared" si="365"/>
        <v/>
      </c>
      <c r="I556" s="112" t="str">
        <f t="shared" si="366"/>
        <v/>
      </c>
      <c r="J556" s="112"/>
      <c r="K556" s="112"/>
      <c r="L556" s="113"/>
      <c r="M556" s="113"/>
      <c r="N556" s="224" t="str">
        <f t="shared" si="367"/>
        <v/>
      </c>
      <c r="O556" s="225" t="str">
        <f t="shared" si="368"/>
        <v/>
      </c>
      <c r="Q556" s="6">
        <v>554</v>
      </c>
      <c r="R556" s="47" t="str">
        <f t="shared" si="331"/>
        <v>-554</v>
      </c>
      <c r="S556" s="6"/>
      <c r="T556" s="48" t="str">
        <f t="shared" si="332"/>
        <v/>
      </c>
      <c r="U556" s="49" t="str">
        <f t="shared" si="333"/>
        <v/>
      </c>
      <c r="W556" s="51"/>
      <c r="X556" s="75" t="str">
        <f t="shared" si="334"/>
        <v/>
      </c>
      <c r="Y556" s="71" t="str">
        <f t="shared" si="335"/>
        <v/>
      </c>
      <c r="Z556" s="71" t="str">
        <f t="shared" si="336"/>
        <v/>
      </c>
      <c r="AA556" s="71" t="str">
        <f t="shared" si="337"/>
        <v/>
      </c>
      <c r="AB556" s="71" t="str">
        <f t="shared" si="338"/>
        <v/>
      </c>
      <c r="AC556" s="71" t="str">
        <f t="shared" si="339"/>
        <v/>
      </c>
      <c r="AD556" s="71" t="str">
        <f t="shared" si="340"/>
        <v/>
      </c>
      <c r="AE556" s="78" t="str">
        <f t="shared" si="341"/>
        <v/>
      </c>
      <c r="AF556" s="75" t="str">
        <f t="shared" si="342"/>
        <v/>
      </c>
      <c r="AG556" s="71" t="str">
        <f t="shared" si="343"/>
        <v/>
      </c>
      <c r="AH556" s="71" t="str">
        <f t="shared" si="344"/>
        <v/>
      </c>
      <c r="AI556" s="71" t="str">
        <f t="shared" si="345"/>
        <v/>
      </c>
      <c r="AJ556" s="71" t="str">
        <f t="shared" si="346"/>
        <v/>
      </c>
      <c r="AK556" s="71" t="str">
        <f t="shared" si="347"/>
        <v/>
      </c>
      <c r="AL556" s="71" t="str">
        <f t="shared" si="348"/>
        <v/>
      </c>
      <c r="AM556" s="78" t="str">
        <f t="shared" si="349"/>
        <v/>
      </c>
      <c r="AN556" s="75" t="str">
        <f t="shared" si="350"/>
        <v/>
      </c>
      <c r="AO556" s="71" t="str">
        <f t="shared" si="351"/>
        <v/>
      </c>
      <c r="AP556" s="71" t="str">
        <f t="shared" si="352"/>
        <v/>
      </c>
      <c r="AQ556" s="71" t="str">
        <f t="shared" si="353"/>
        <v/>
      </c>
      <c r="AR556" s="71" t="str">
        <f t="shared" si="354"/>
        <v/>
      </c>
      <c r="AS556" s="71" t="str">
        <f t="shared" si="355"/>
        <v/>
      </c>
      <c r="AT556" s="71" t="str">
        <f t="shared" si="356"/>
        <v/>
      </c>
      <c r="AU556" s="76" t="str">
        <f t="shared" si="357"/>
        <v/>
      </c>
      <c r="BF556" s="141">
        <v>16048</v>
      </c>
      <c r="BG556" s="142" t="s">
        <v>5637</v>
      </c>
      <c r="BH556" s="141" t="s">
        <v>478</v>
      </c>
      <c r="BI556" s="141" t="s">
        <v>176</v>
      </c>
      <c r="BJ556" s="141"/>
      <c r="BK556" s="141"/>
      <c r="BL556" s="141" t="s">
        <v>5638</v>
      </c>
      <c r="BM556" s="141">
        <v>47.479611083016998</v>
      </c>
      <c r="BN556" s="141">
        <v>-70.361195944106299</v>
      </c>
      <c r="BO556" s="141">
        <v>2001</v>
      </c>
      <c r="BP556" s="143" t="s">
        <v>17009</v>
      </c>
      <c r="BQ556" s="143" t="s">
        <v>26794</v>
      </c>
    </row>
    <row r="557" spans="1:69" ht="38.25" customHeight="1" x14ac:dyDescent="0.25">
      <c r="A557" s="1" t="str">
        <f t="shared" si="358"/>
        <v/>
      </c>
      <c r="B557" s="32" t="str">
        <f t="shared" si="359"/>
        <v/>
      </c>
      <c r="C557" s="25" t="str">
        <f t="shared" si="360"/>
        <v/>
      </c>
      <c r="D557" s="25" t="str">
        <f t="shared" si="361"/>
        <v/>
      </c>
      <c r="E557" s="25" t="str">
        <f t="shared" si="362"/>
        <v/>
      </c>
      <c r="F557" s="25" t="str">
        <f t="shared" si="363"/>
        <v/>
      </c>
      <c r="G557" s="108" t="str">
        <f t="shared" si="364"/>
        <v/>
      </c>
      <c r="H557" s="108" t="str">
        <f t="shared" si="365"/>
        <v/>
      </c>
      <c r="I557" s="112" t="str">
        <f t="shared" si="366"/>
        <v/>
      </c>
      <c r="J557" s="112"/>
      <c r="K557" s="112"/>
      <c r="L557" s="113"/>
      <c r="M557" s="113"/>
      <c r="N557" s="224" t="str">
        <f t="shared" si="367"/>
        <v/>
      </c>
      <c r="O557" s="225" t="str">
        <f t="shared" si="368"/>
        <v/>
      </c>
      <c r="Q557" s="6">
        <v>555</v>
      </c>
      <c r="R557" s="47" t="str">
        <f t="shared" si="331"/>
        <v>-555</v>
      </c>
      <c r="S557" s="6"/>
      <c r="T557" s="48" t="str">
        <f t="shared" si="332"/>
        <v/>
      </c>
      <c r="U557" s="49" t="str">
        <f t="shared" si="333"/>
        <v/>
      </c>
      <c r="W557" s="51"/>
      <c r="X557" s="75" t="str">
        <f t="shared" si="334"/>
        <v/>
      </c>
      <c r="Y557" s="71" t="str">
        <f t="shared" si="335"/>
        <v/>
      </c>
      <c r="Z557" s="71" t="str">
        <f t="shared" si="336"/>
        <v/>
      </c>
      <c r="AA557" s="71" t="str">
        <f t="shared" si="337"/>
        <v/>
      </c>
      <c r="AB557" s="71" t="str">
        <f t="shared" si="338"/>
        <v/>
      </c>
      <c r="AC557" s="71" t="str">
        <f t="shared" si="339"/>
        <v/>
      </c>
      <c r="AD557" s="71" t="str">
        <f t="shared" si="340"/>
        <v/>
      </c>
      <c r="AE557" s="78" t="str">
        <f t="shared" si="341"/>
        <v/>
      </c>
      <c r="AF557" s="75" t="str">
        <f t="shared" si="342"/>
        <v/>
      </c>
      <c r="AG557" s="71" t="str">
        <f t="shared" si="343"/>
        <v/>
      </c>
      <c r="AH557" s="71" t="str">
        <f t="shared" si="344"/>
        <v/>
      </c>
      <c r="AI557" s="71" t="str">
        <f t="shared" si="345"/>
        <v/>
      </c>
      <c r="AJ557" s="71" t="str">
        <f t="shared" si="346"/>
        <v/>
      </c>
      <c r="AK557" s="71" t="str">
        <f t="shared" si="347"/>
        <v/>
      </c>
      <c r="AL557" s="71" t="str">
        <f t="shared" si="348"/>
        <v/>
      </c>
      <c r="AM557" s="78" t="str">
        <f t="shared" si="349"/>
        <v/>
      </c>
      <c r="AN557" s="75" t="str">
        <f t="shared" si="350"/>
        <v/>
      </c>
      <c r="AO557" s="71" t="str">
        <f t="shared" si="351"/>
        <v/>
      </c>
      <c r="AP557" s="71" t="str">
        <f t="shared" si="352"/>
        <v/>
      </c>
      <c r="AQ557" s="71" t="str">
        <f t="shared" si="353"/>
        <v/>
      </c>
      <c r="AR557" s="71" t="str">
        <f t="shared" si="354"/>
        <v/>
      </c>
      <c r="AS557" s="71" t="str">
        <f t="shared" si="355"/>
        <v/>
      </c>
      <c r="AT557" s="71" t="str">
        <f t="shared" si="356"/>
        <v/>
      </c>
      <c r="AU557" s="76" t="str">
        <f t="shared" si="357"/>
        <v/>
      </c>
      <c r="BF557" s="141">
        <v>16048</v>
      </c>
      <c r="BG557" s="142" t="s">
        <v>5639</v>
      </c>
      <c r="BH557" s="141" t="s">
        <v>478</v>
      </c>
      <c r="BI557" s="141" t="s">
        <v>176</v>
      </c>
      <c r="BJ557" s="141" t="s">
        <v>2843</v>
      </c>
      <c r="BK557" s="141"/>
      <c r="BL557" s="141" t="s">
        <v>5640</v>
      </c>
      <c r="BM557" s="141">
        <v>47.480508040315797</v>
      </c>
      <c r="BN557" s="141">
        <v>-70.383122754059499</v>
      </c>
      <c r="BO557" s="141">
        <v>2009</v>
      </c>
      <c r="BP557" s="143" t="s">
        <v>1588</v>
      </c>
      <c r="BQ557" s="143" t="s">
        <v>26794</v>
      </c>
    </row>
    <row r="558" spans="1:69" ht="38.25" customHeight="1" x14ac:dyDescent="0.25">
      <c r="A558" s="1" t="str">
        <f t="shared" si="358"/>
        <v/>
      </c>
      <c r="B558" s="32" t="str">
        <f t="shared" si="359"/>
        <v/>
      </c>
      <c r="C558" s="25" t="str">
        <f t="shared" si="360"/>
        <v/>
      </c>
      <c r="D558" s="25" t="str">
        <f t="shared" si="361"/>
        <v/>
      </c>
      <c r="E558" s="25" t="str">
        <f t="shared" si="362"/>
        <v/>
      </c>
      <c r="F558" s="25" t="str">
        <f t="shared" si="363"/>
        <v/>
      </c>
      <c r="G558" s="108" t="str">
        <f t="shared" si="364"/>
        <v/>
      </c>
      <c r="H558" s="108" t="str">
        <f t="shared" si="365"/>
        <v/>
      </c>
      <c r="I558" s="112" t="str">
        <f t="shared" si="366"/>
        <v/>
      </c>
      <c r="J558" s="112"/>
      <c r="K558" s="112"/>
      <c r="L558" s="113"/>
      <c r="M558" s="113"/>
      <c r="N558" s="224" t="str">
        <f t="shared" si="367"/>
        <v/>
      </c>
      <c r="O558" s="225" t="str">
        <f t="shared" si="368"/>
        <v/>
      </c>
      <c r="Q558" s="6">
        <v>556</v>
      </c>
      <c r="R558" s="47" t="str">
        <f t="shared" si="331"/>
        <v>-556</v>
      </c>
      <c r="S558" s="6"/>
      <c r="T558" s="48" t="str">
        <f t="shared" si="332"/>
        <v/>
      </c>
      <c r="U558" s="49" t="str">
        <f t="shared" si="333"/>
        <v/>
      </c>
      <c r="W558" s="51"/>
      <c r="X558" s="75" t="str">
        <f t="shared" si="334"/>
        <v/>
      </c>
      <c r="Y558" s="71" t="str">
        <f t="shared" si="335"/>
        <v/>
      </c>
      <c r="Z558" s="71" t="str">
        <f t="shared" si="336"/>
        <v/>
      </c>
      <c r="AA558" s="71" t="str">
        <f t="shared" si="337"/>
        <v/>
      </c>
      <c r="AB558" s="71" t="str">
        <f t="shared" si="338"/>
        <v/>
      </c>
      <c r="AC558" s="71" t="str">
        <f t="shared" si="339"/>
        <v/>
      </c>
      <c r="AD558" s="71" t="str">
        <f t="shared" si="340"/>
        <v/>
      </c>
      <c r="AE558" s="78" t="str">
        <f t="shared" si="341"/>
        <v/>
      </c>
      <c r="AF558" s="75" t="str">
        <f t="shared" si="342"/>
        <v/>
      </c>
      <c r="AG558" s="71" t="str">
        <f t="shared" si="343"/>
        <v/>
      </c>
      <c r="AH558" s="71" t="str">
        <f t="shared" si="344"/>
        <v/>
      </c>
      <c r="AI558" s="71" t="str">
        <f t="shared" si="345"/>
        <v/>
      </c>
      <c r="AJ558" s="71" t="str">
        <f t="shared" si="346"/>
        <v/>
      </c>
      <c r="AK558" s="71" t="str">
        <f t="shared" si="347"/>
        <v/>
      </c>
      <c r="AL558" s="71" t="str">
        <f t="shared" si="348"/>
        <v/>
      </c>
      <c r="AM558" s="78" t="str">
        <f t="shared" si="349"/>
        <v/>
      </c>
      <c r="AN558" s="75" t="str">
        <f t="shared" si="350"/>
        <v/>
      </c>
      <c r="AO558" s="71" t="str">
        <f t="shared" si="351"/>
        <v/>
      </c>
      <c r="AP558" s="71" t="str">
        <f t="shared" si="352"/>
        <v/>
      </c>
      <c r="AQ558" s="71" t="str">
        <f t="shared" si="353"/>
        <v/>
      </c>
      <c r="AR558" s="71" t="str">
        <f t="shared" si="354"/>
        <v/>
      </c>
      <c r="AS558" s="71" t="str">
        <f t="shared" si="355"/>
        <v/>
      </c>
      <c r="AT558" s="71" t="str">
        <f t="shared" si="356"/>
        <v/>
      </c>
      <c r="AU558" s="76" t="str">
        <f t="shared" si="357"/>
        <v/>
      </c>
      <c r="BF558" s="141">
        <v>16048</v>
      </c>
      <c r="BG558" s="142" t="s">
        <v>5641</v>
      </c>
      <c r="BH558" s="141" t="s">
        <v>180</v>
      </c>
      <c r="BI558" s="141" t="s">
        <v>178</v>
      </c>
      <c r="BJ558" s="141" t="s">
        <v>5642</v>
      </c>
      <c r="BK558" s="141"/>
      <c r="BL558" s="141" t="s">
        <v>5643</v>
      </c>
      <c r="BM558" s="141">
        <v>47.470838999273703</v>
      </c>
      <c r="BN558" s="141">
        <v>-70.326858750456196</v>
      </c>
      <c r="BO558" s="141">
        <v>1993</v>
      </c>
      <c r="BP558" s="143" t="s">
        <v>484</v>
      </c>
      <c r="BQ558" s="143" t="s">
        <v>26794</v>
      </c>
    </row>
    <row r="559" spans="1:69" ht="38.25" customHeight="1" x14ac:dyDescent="0.25">
      <c r="A559" s="1" t="str">
        <f t="shared" si="358"/>
        <v/>
      </c>
      <c r="B559" s="32" t="str">
        <f t="shared" si="359"/>
        <v/>
      </c>
      <c r="C559" s="25" t="str">
        <f t="shared" si="360"/>
        <v/>
      </c>
      <c r="D559" s="25" t="str">
        <f t="shared" si="361"/>
        <v/>
      </c>
      <c r="E559" s="25" t="str">
        <f t="shared" si="362"/>
        <v/>
      </c>
      <c r="F559" s="25" t="str">
        <f t="shared" si="363"/>
        <v/>
      </c>
      <c r="G559" s="108" t="str">
        <f t="shared" si="364"/>
        <v/>
      </c>
      <c r="H559" s="108" t="str">
        <f t="shared" si="365"/>
        <v/>
      </c>
      <c r="I559" s="112" t="str">
        <f t="shared" si="366"/>
        <v/>
      </c>
      <c r="J559" s="112"/>
      <c r="K559" s="112"/>
      <c r="L559" s="113"/>
      <c r="M559" s="113"/>
      <c r="N559" s="224" t="str">
        <f t="shared" si="367"/>
        <v/>
      </c>
      <c r="O559" s="225" t="str">
        <f t="shared" si="368"/>
        <v/>
      </c>
      <c r="Q559" s="6">
        <v>557</v>
      </c>
      <c r="R559" s="47" t="str">
        <f t="shared" si="331"/>
        <v>-557</v>
      </c>
      <c r="S559" s="6"/>
      <c r="T559" s="48" t="str">
        <f t="shared" si="332"/>
        <v/>
      </c>
      <c r="U559" s="49" t="str">
        <f t="shared" si="333"/>
        <v/>
      </c>
      <c r="W559" s="51"/>
      <c r="X559" s="75" t="str">
        <f t="shared" si="334"/>
        <v/>
      </c>
      <c r="Y559" s="71" t="str">
        <f t="shared" si="335"/>
        <v/>
      </c>
      <c r="Z559" s="71" t="str">
        <f t="shared" si="336"/>
        <v/>
      </c>
      <c r="AA559" s="71" t="str">
        <f t="shared" si="337"/>
        <v/>
      </c>
      <c r="AB559" s="71" t="str">
        <f t="shared" si="338"/>
        <v/>
      </c>
      <c r="AC559" s="71" t="str">
        <f t="shared" si="339"/>
        <v/>
      </c>
      <c r="AD559" s="71" t="str">
        <f t="shared" si="340"/>
        <v/>
      </c>
      <c r="AE559" s="78" t="str">
        <f t="shared" si="341"/>
        <v/>
      </c>
      <c r="AF559" s="75" t="str">
        <f t="shared" si="342"/>
        <v/>
      </c>
      <c r="AG559" s="71" t="str">
        <f t="shared" si="343"/>
        <v/>
      </c>
      <c r="AH559" s="71" t="str">
        <f t="shared" si="344"/>
        <v/>
      </c>
      <c r="AI559" s="71" t="str">
        <f t="shared" si="345"/>
        <v/>
      </c>
      <c r="AJ559" s="71" t="str">
        <f t="shared" si="346"/>
        <v/>
      </c>
      <c r="AK559" s="71" t="str">
        <f t="shared" si="347"/>
        <v/>
      </c>
      <c r="AL559" s="71" t="str">
        <f t="shared" si="348"/>
        <v/>
      </c>
      <c r="AM559" s="78" t="str">
        <f t="shared" si="349"/>
        <v/>
      </c>
      <c r="AN559" s="75" t="str">
        <f t="shared" si="350"/>
        <v/>
      </c>
      <c r="AO559" s="71" t="str">
        <f t="shared" si="351"/>
        <v/>
      </c>
      <c r="AP559" s="71" t="str">
        <f t="shared" si="352"/>
        <v/>
      </c>
      <c r="AQ559" s="71" t="str">
        <f t="shared" si="353"/>
        <v/>
      </c>
      <c r="AR559" s="71" t="str">
        <f t="shared" si="354"/>
        <v/>
      </c>
      <c r="AS559" s="71" t="str">
        <f t="shared" si="355"/>
        <v/>
      </c>
      <c r="AT559" s="71" t="str">
        <f t="shared" si="356"/>
        <v/>
      </c>
      <c r="AU559" s="76" t="str">
        <f t="shared" si="357"/>
        <v/>
      </c>
      <c r="BF559" s="141">
        <v>16048</v>
      </c>
      <c r="BG559" s="142" t="s">
        <v>5644</v>
      </c>
      <c r="BH559" s="141" t="s">
        <v>478</v>
      </c>
      <c r="BI559" s="141" t="s">
        <v>177</v>
      </c>
      <c r="BJ559" s="141" t="s">
        <v>5645</v>
      </c>
      <c r="BK559" s="141"/>
      <c r="BL559" s="141" t="s">
        <v>5646</v>
      </c>
      <c r="BM559" s="141">
        <v>47.481699705218098</v>
      </c>
      <c r="BN559" s="141">
        <v>-70.306561053332103</v>
      </c>
      <c r="BO559" s="141">
        <v>1965</v>
      </c>
      <c r="BP559" s="143" t="s">
        <v>24371</v>
      </c>
      <c r="BQ559" s="143" t="s">
        <v>26794</v>
      </c>
    </row>
    <row r="560" spans="1:69" ht="38.25" customHeight="1" x14ac:dyDescent="0.25">
      <c r="A560" s="1" t="str">
        <f t="shared" si="358"/>
        <v/>
      </c>
      <c r="B560" s="32" t="str">
        <f t="shared" si="359"/>
        <v/>
      </c>
      <c r="C560" s="25" t="str">
        <f t="shared" si="360"/>
        <v/>
      </c>
      <c r="D560" s="25" t="str">
        <f t="shared" si="361"/>
        <v/>
      </c>
      <c r="E560" s="25" t="str">
        <f t="shared" si="362"/>
        <v/>
      </c>
      <c r="F560" s="25" t="str">
        <f t="shared" si="363"/>
        <v/>
      </c>
      <c r="G560" s="108" t="str">
        <f t="shared" si="364"/>
        <v/>
      </c>
      <c r="H560" s="108" t="str">
        <f t="shared" si="365"/>
        <v/>
      </c>
      <c r="I560" s="112" t="str">
        <f t="shared" si="366"/>
        <v/>
      </c>
      <c r="J560" s="112"/>
      <c r="K560" s="112"/>
      <c r="L560" s="113"/>
      <c r="M560" s="113"/>
      <c r="N560" s="224" t="str">
        <f t="shared" si="367"/>
        <v/>
      </c>
      <c r="O560" s="225" t="str">
        <f t="shared" si="368"/>
        <v/>
      </c>
      <c r="Q560" s="6">
        <v>558</v>
      </c>
      <c r="R560" s="47" t="str">
        <f t="shared" si="331"/>
        <v>-558</v>
      </c>
      <c r="S560" s="6"/>
      <c r="T560" s="48" t="str">
        <f t="shared" si="332"/>
        <v/>
      </c>
      <c r="U560" s="49" t="str">
        <f t="shared" si="333"/>
        <v/>
      </c>
      <c r="W560" s="51"/>
      <c r="X560" s="75" t="str">
        <f t="shared" si="334"/>
        <v/>
      </c>
      <c r="Y560" s="71" t="str">
        <f t="shared" si="335"/>
        <v/>
      </c>
      <c r="Z560" s="71" t="str">
        <f t="shared" si="336"/>
        <v/>
      </c>
      <c r="AA560" s="71" t="str">
        <f t="shared" si="337"/>
        <v/>
      </c>
      <c r="AB560" s="71" t="str">
        <f t="shared" si="338"/>
        <v/>
      </c>
      <c r="AC560" s="71" t="str">
        <f t="shared" si="339"/>
        <v/>
      </c>
      <c r="AD560" s="71" t="str">
        <f t="shared" si="340"/>
        <v/>
      </c>
      <c r="AE560" s="78" t="str">
        <f t="shared" si="341"/>
        <v/>
      </c>
      <c r="AF560" s="75" t="str">
        <f t="shared" si="342"/>
        <v/>
      </c>
      <c r="AG560" s="71" t="str">
        <f t="shared" si="343"/>
        <v/>
      </c>
      <c r="AH560" s="71" t="str">
        <f t="shared" si="344"/>
        <v/>
      </c>
      <c r="AI560" s="71" t="str">
        <f t="shared" si="345"/>
        <v/>
      </c>
      <c r="AJ560" s="71" t="str">
        <f t="shared" si="346"/>
        <v/>
      </c>
      <c r="AK560" s="71" t="str">
        <f t="shared" si="347"/>
        <v/>
      </c>
      <c r="AL560" s="71" t="str">
        <f t="shared" si="348"/>
        <v/>
      </c>
      <c r="AM560" s="78" t="str">
        <f t="shared" si="349"/>
        <v/>
      </c>
      <c r="AN560" s="75" t="str">
        <f t="shared" si="350"/>
        <v/>
      </c>
      <c r="AO560" s="71" t="str">
        <f t="shared" si="351"/>
        <v/>
      </c>
      <c r="AP560" s="71" t="str">
        <f t="shared" si="352"/>
        <v/>
      </c>
      <c r="AQ560" s="71" t="str">
        <f t="shared" si="353"/>
        <v/>
      </c>
      <c r="AR560" s="71" t="str">
        <f t="shared" si="354"/>
        <v/>
      </c>
      <c r="AS560" s="71" t="str">
        <f t="shared" si="355"/>
        <v/>
      </c>
      <c r="AT560" s="71" t="str">
        <f t="shared" si="356"/>
        <v/>
      </c>
      <c r="AU560" s="76" t="str">
        <f t="shared" si="357"/>
        <v/>
      </c>
      <c r="BF560" s="141">
        <v>16048</v>
      </c>
      <c r="BG560" s="142" t="s">
        <v>5647</v>
      </c>
      <c r="BH560" s="141" t="s">
        <v>478</v>
      </c>
      <c r="BI560" s="141" t="s">
        <v>1268</v>
      </c>
      <c r="BJ560" s="141" t="s">
        <v>5648</v>
      </c>
      <c r="BK560" s="141"/>
      <c r="BL560" s="141"/>
      <c r="BM560" s="141">
        <v>47.487082999999998</v>
      </c>
      <c r="BN560" s="141">
        <v>-70.342667000000006</v>
      </c>
      <c r="BO560" s="141">
        <v>1999</v>
      </c>
      <c r="BP560" s="143" t="s">
        <v>24372</v>
      </c>
      <c r="BQ560" s="143" t="s">
        <v>26794</v>
      </c>
    </row>
    <row r="561" spans="1:69" ht="38.25" customHeight="1" x14ac:dyDescent="0.25">
      <c r="A561" s="1" t="str">
        <f t="shared" si="358"/>
        <v/>
      </c>
      <c r="B561" s="32" t="str">
        <f t="shared" si="359"/>
        <v/>
      </c>
      <c r="C561" s="25" t="str">
        <f t="shared" si="360"/>
        <v/>
      </c>
      <c r="D561" s="25" t="str">
        <f t="shared" si="361"/>
        <v/>
      </c>
      <c r="E561" s="25" t="str">
        <f t="shared" si="362"/>
        <v/>
      </c>
      <c r="F561" s="25" t="str">
        <f t="shared" si="363"/>
        <v/>
      </c>
      <c r="G561" s="108" t="str">
        <f t="shared" si="364"/>
        <v/>
      </c>
      <c r="H561" s="108" t="str">
        <f t="shared" si="365"/>
        <v/>
      </c>
      <c r="I561" s="112" t="str">
        <f t="shared" si="366"/>
        <v/>
      </c>
      <c r="J561" s="112"/>
      <c r="K561" s="112"/>
      <c r="L561" s="113"/>
      <c r="M561" s="113"/>
      <c r="N561" s="224" t="str">
        <f t="shared" si="367"/>
        <v/>
      </c>
      <c r="O561" s="225" t="str">
        <f t="shared" si="368"/>
        <v/>
      </c>
      <c r="Q561" s="6">
        <v>559</v>
      </c>
      <c r="R561" s="47" t="str">
        <f t="shared" si="331"/>
        <v>-559</v>
      </c>
      <c r="S561" s="6"/>
      <c r="T561" s="48" t="str">
        <f t="shared" si="332"/>
        <v/>
      </c>
      <c r="U561" s="49" t="str">
        <f t="shared" si="333"/>
        <v/>
      </c>
      <c r="W561" s="51"/>
      <c r="X561" s="75" t="str">
        <f t="shared" si="334"/>
        <v/>
      </c>
      <c r="Y561" s="71" t="str">
        <f t="shared" si="335"/>
        <v/>
      </c>
      <c r="Z561" s="71" t="str">
        <f t="shared" si="336"/>
        <v/>
      </c>
      <c r="AA561" s="71" t="str">
        <f t="shared" si="337"/>
        <v/>
      </c>
      <c r="AB561" s="71" t="str">
        <f t="shared" si="338"/>
        <v/>
      </c>
      <c r="AC561" s="71" t="str">
        <f t="shared" si="339"/>
        <v/>
      </c>
      <c r="AD561" s="71" t="str">
        <f t="shared" si="340"/>
        <v/>
      </c>
      <c r="AE561" s="78" t="str">
        <f t="shared" si="341"/>
        <v/>
      </c>
      <c r="AF561" s="75" t="str">
        <f t="shared" si="342"/>
        <v/>
      </c>
      <c r="AG561" s="71" t="str">
        <f t="shared" si="343"/>
        <v/>
      </c>
      <c r="AH561" s="71" t="str">
        <f t="shared" si="344"/>
        <v/>
      </c>
      <c r="AI561" s="71" t="str">
        <f t="shared" si="345"/>
        <v/>
      </c>
      <c r="AJ561" s="71" t="str">
        <f t="shared" si="346"/>
        <v/>
      </c>
      <c r="AK561" s="71" t="str">
        <f t="shared" si="347"/>
        <v/>
      </c>
      <c r="AL561" s="71" t="str">
        <f t="shared" si="348"/>
        <v/>
      </c>
      <c r="AM561" s="78" t="str">
        <f t="shared" si="349"/>
        <v/>
      </c>
      <c r="AN561" s="75" t="str">
        <f t="shared" si="350"/>
        <v/>
      </c>
      <c r="AO561" s="71" t="str">
        <f t="shared" si="351"/>
        <v/>
      </c>
      <c r="AP561" s="71" t="str">
        <f t="shared" si="352"/>
        <v/>
      </c>
      <c r="AQ561" s="71" t="str">
        <f t="shared" si="353"/>
        <v/>
      </c>
      <c r="AR561" s="71" t="str">
        <f t="shared" si="354"/>
        <v/>
      </c>
      <c r="AS561" s="71" t="str">
        <f t="shared" si="355"/>
        <v/>
      </c>
      <c r="AT561" s="71" t="str">
        <f t="shared" si="356"/>
        <v/>
      </c>
      <c r="AU561" s="76" t="str">
        <f t="shared" si="357"/>
        <v/>
      </c>
      <c r="BF561" s="141">
        <v>16048</v>
      </c>
      <c r="BG561" s="142" t="s">
        <v>5649</v>
      </c>
      <c r="BH561" s="141" t="s">
        <v>478</v>
      </c>
      <c r="BI561" s="141" t="s">
        <v>1268</v>
      </c>
      <c r="BJ561" s="141" t="s">
        <v>5650</v>
      </c>
      <c r="BK561" s="141"/>
      <c r="BL561" s="141"/>
      <c r="BM561" s="141">
        <v>47.472499999999997</v>
      </c>
      <c r="BN561" s="141">
        <v>-70.334333000000001</v>
      </c>
      <c r="BO561" s="141">
        <v>1999</v>
      </c>
      <c r="BP561" s="143" t="s">
        <v>24373</v>
      </c>
      <c r="BQ561" s="143" t="s">
        <v>26794</v>
      </c>
    </row>
    <row r="562" spans="1:69" ht="38.25" customHeight="1" x14ac:dyDescent="0.25">
      <c r="A562" s="1" t="str">
        <f t="shared" si="358"/>
        <v/>
      </c>
      <c r="B562" s="32" t="str">
        <f t="shared" si="359"/>
        <v/>
      </c>
      <c r="C562" s="25" t="str">
        <f t="shared" si="360"/>
        <v/>
      </c>
      <c r="D562" s="25" t="str">
        <f t="shared" si="361"/>
        <v/>
      </c>
      <c r="E562" s="25" t="str">
        <f t="shared" si="362"/>
        <v/>
      </c>
      <c r="F562" s="25" t="str">
        <f t="shared" si="363"/>
        <v/>
      </c>
      <c r="G562" s="108" t="str">
        <f t="shared" si="364"/>
        <v/>
      </c>
      <c r="H562" s="108" t="str">
        <f t="shared" si="365"/>
        <v/>
      </c>
      <c r="I562" s="112" t="str">
        <f t="shared" si="366"/>
        <v/>
      </c>
      <c r="J562" s="112"/>
      <c r="K562" s="112"/>
      <c r="L562" s="113"/>
      <c r="M562" s="113"/>
      <c r="N562" s="224" t="str">
        <f t="shared" si="367"/>
        <v/>
      </c>
      <c r="O562" s="225" t="str">
        <f t="shared" si="368"/>
        <v/>
      </c>
      <c r="Q562" s="6">
        <v>560</v>
      </c>
      <c r="R562" s="47" t="str">
        <f t="shared" si="331"/>
        <v>-560</v>
      </c>
      <c r="S562" s="6"/>
      <c r="T562" s="48" t="str">
        <f t="shared" si="332"/>
        <v/>
      </c>
      <c r="U562" s="49" t="str">
        <f t="shared" si="333"/>
        <v/>
      </c>
      <c r="W562" s="51"/>
      <c r="X562" s="75" t="str">
        <f t="shared" si="334"/>
        <v/>
      </c>
      <c r="Y562" s="71" t="str">
        <f t="shared" si="335"/>
        <v/>
      </c>
      <c r="Z562" s="71" t="str">
        <f t="shared" si="336"/>
        <v/>
      </c>
      <c r="AA562" s="71" t="str">
        <f t="shared" si="337"/>
        <v/>
      </c>
      <c r="AB562" s="71" t="str">
        <f t="shared" si="338"/>
        <v/>
      </c>
      <c r="AC562" s="71" t="str">
        <f t="shared" si="339"/>
        <v/>
      </c>
      <c r="AD562" s="71" t="str">
        <f t="shared" si="340"/>
        <v/>
      </c>
      <c r="AE562" s="78" t="str">
        <f t="shared" si="341"/>
        <v/>
      </c>
      <c r="AF562" s="75" t="str">
        <f t="shared" si="342"/>
        <v/>
      </c>
      <c r="AG562" s="71" t="str">
        <f t="shared" si="343"/>
        <v/>
      </c>
      <c r="AH562" s="71" t="str">
        <f t="shared" si="344"/>
        <v/>
      </c>
      <c r="AI562" s="71" t="str">
        <f t="shared" si="345"/>
        <v/>
      </c>
      <c r="AJ562" s="71" t="str">
        <f t="shared" si="346"/>
        <v/>
      </c>
      <c r="AK562" s="71" t="str">
        <f t="shared" si="347"/>
        <v/>
      </c>
      <c r="AL562" s="71" t="str">
        <f t="shared" si="348"/>
        <v/>
      </c>
      <c r="AM562" s="78" t="str">
        <f t="shared" si="349"/>
        <v/>
      </c>
      <c r="AN562" s="75" t="str">
        <f t="shared" si="350"/>
        <v/>
      </c>
      <c r="AO562" s="71" t="str">
        <f t="shared" si="351"/>
        <v/>
      </c>
      <c r="AP562" s="71" t="str">
        <f t="shared" si="352"/>
        <v/>
      </c>
      <c r="AQ562" s="71" t="str">
        <f t="shared" si="353"/>
        <v/>
      </c>
      <c r="AR562" s="71" t="str">
        <f t="shared" si="354"/>
        <v/>
      </c>
      <c r="AS562" s="71" t="str">
        <f t="shared" si="355"/>
        <v/>
      </c>
      <c r="AT562" s="71" t="str">
        <f t="shared" si="356"/>
        <v/>
      </c>
      <c r="AU562" s="76" t="str">
        <f t="shared" si="357"/>
        <v/>
      </c>
      <c r="BF562" s="141">
        <v>16048</v>
      </c>
      <c r="BG562" s="142" t="s">
        <v>5651</v>
      </c>
      <c r="BH562" s="141" t="s">
        <v>478</v>
      </c>
      <c r="BI562" s="141" t="s">
        <v>1268</v>
      </c>
      <c r="BJ562" s="141" t="s">
        <v>5652</v>
      </c>
      <c r="BK562" s="141"/>
      <c r="BL562" s="141"/>
      <c r="BM562" s="141">
        <v>47.468888999999997</v>
      </c>
      <c r="BN562" s="141">
        <v>-70.338166999999999</v>
      </c>
      <c r="BO562" s="141">
        <v>1999</v>
      </c>
      <c r="BP562" s="143" t="s">
        <v>24374</v>
      </c>
      <c r="BQ562" s="143" t="s">
        <v>26794</v>
      </c>
    </row>
    <row r="563" spans="1:69" ht="38.25" customHeight="1" x14ac:dyDescent="0.25">
      <c r="A563" s="1" t="str">
        <f t="shared" si="358"/>
        <v/>
      </c>
      <c r="B563" s="32" t="str">
        <f t="shared" si="359"/>
        <v/>
      </c>
      <c r="C563" s="25" t="str">
        <f t="shared" si="360"/>
        <v/>
      </c>
      <c r="D563" s="25" t="str">
        <f t="shared" si="361"/>
        <v/>
      </c>
      <c r="E563" s="25" t="str">
        <f t="shared" si="362"/>
        <v/>
      </c>
      <c r="F563" s="25" t="str">
        <f t="shared" si="363"/>
        <v/>
      </c>
      <c r="G563" s="108" t="str">
        <f t="shared" si="364"/>
        <v/>
      </c>
      <c r="H563" s="108" t="str">
        <f t="shared" si="365"/>
        <v/>
      </c>
      <c r="I563" s="112" t="str">
        <f t="shared" si="366"/>
        <v/>
      </c>
      <c r="J563" s="112"/>
      <c r="K563" s="112"/>
      <c r="L563" s="113"/>
      <c r="M563" s="113"/>
      <c r="N563" s="224" t="str">
        <f t="shared" si="367"/>
        <v/>
      </c>
      <c r="O563" s="225" t="str">
        <f t="shared" si="368"/>
        <v/>
      </c>
      <c r="Q563" s="6">
        <v>561</v>
      </c>
      <c r="R563" s="47" t="str">
        <f t="shared" si="331"/>
        <v>-561</v>
      </c>
      <c r="S563" s="6"/>
      <c r="T563" s="48" t="str">
        <f t="shared" si="332"/>
        <v/>
      </c>
      <c r="U563" s="49" t="str">
        <f t="shared" si="333"/>
        <v/>
      </c>
      <c r="W563" s="51"/>
      <c r="X563" s="75" t="str">
        <f t="shared" si="334"/>
        <v/>
      </c>
      <c r="Y563" s="71" t="str">
        <f t="shared" si="335"/>
        <v/>
      </c>
      <c r="Z563" s="71" t="str">
        <f t="shared" si="336"/>
        <v/>
      </c>
      <c r="AA563" s="71" t="str">
        <f t="shared" si="337"/>
        <v/>
      </c>
      <c r="AB563" s="71" t="str">
        <f t="shared" si="338"/>
        <v/>
      </c>
      <c r="AC563" s="71" t="str">
        <f t="shared" si="339"/>
        <v/>
      </c>
      <c r="AD563" s="71" t="str">
        <f t="shared" si="340"/>
        <v/>
      </c>
      <c r="AE563" s="78" t="str">
        <f t="shared" si="341"/>
        <v/>
      </c>
      <c r="AF563" s="75" t="str">
        <f t="shared" si="342"/>
        <v/>
      </c>
      <c r="AG563" s="71" t="str">
        <f t="shared" si="343"/>
        <v/>
      </c>
      <c r="AH563" s="71" t="str">
        <f t="shared" si="344"/>
        <v/>
      </c>
      <c r="AI563" s="71" t="str">
        <f t="shared" si="345"/>
        <v/>
      </c>
      <c r="AJ563" s="71" t="str">
        <f t="shared" si="346"/>
        <v/>
      </c>
      <c r="AK563" s="71" t="str">
        <f t="shared" si="347"/>
        <v/>
      </c>
      <c r="AL563" s="71" t="str">
        <f t="shared" si="348"/>
        <v/>
      </c>
      <c r="AM563" s="78" t="str">
        <f t="shared" si="349"/>
        <v/>
      </c>
      <c r="AN563" s="75" t="str">
        <f t="shared" si="350"/>
        <v/>
      </c>
      <c r="AO563" s="71" t="str">
        <f t="shared" si="351"/>
        <v/>
      </c>
      <c r="AP563" s="71" t="str">
        <f t="shared" si="352"/>
        <v/>
      </c>
      <c r="AQ563" s="71" t="str">
        <f t="shared" si="353"/>
        <v/>
      </c>
      <c r="AR563" s="71" t="str">
        <f t="shared" si="354"/>
        <v/>
      </c>
      <c r="AS563" s="71" t="str">
        <f t="shared" si="355"/>
        <v/>
      </c>
      <c r="AT563" s="71" t="str">
        <f t="shared" si="356"/>
        <v/>
      </c>
      <c r="AU563" s="76" t="str">
        <f t="shared" si="357"/>
        <v/>
      </c>
      <c r="BF563" s="141">
        <v>15035</v>
      </c>
      <c r="BG563" s="142" t="s">
        <v>5688</v>
      </c>
      <c r="BH563" s="141" t="s">
        <v>478</v>
      </c>
      <c r="BI563" s="141" t="s">
        <v>176</v>
      </c>
      <c r="BJ563" s="141" t="s">
        <v>5689</v>
      </c>
      <c r="BK563" s="141" t="s">
        <v>2342</v>
      </c>
      <c r="BL563" s="141" t="s">
        <v>4938</v>
      </c>
      <c r="BM563" s="141">
        <v>47.7098509010372</v>
      </c>
      <c r="BN563" s="141">
        <v>-70.202509173504197</v>
      </c>
      <c r="BO563" s="141">
        <v>2000</v>
      </c>
      <c r="BP563" s="143" t="s">
        <v>482</v>
      </c>
      <c r="BQ563" s="143" t="s">
        <v>17560</v>
      </c>
    </row>
    <row r="564" spans="1:69" ht="38.25" customHeight="1" x14ac:dyDescent="0.25">
      <c r="A564" s="1" t="str">
        <f t="shared" si="358"/>
        <v/>
      </c>
      <c r="B564" s="32" t="str">
        <f t="shared" si="359"/>
        <v/>
      </c>
      <c r="C564" s="25" t="str">
        <f t="shared" si="360"/>
        <v/>
      </c>
      <c r="D564" s="25" t="str">
        <f t="shared" si="361"/>
        <v/>
      </c>
      <c r="E564" s="25" t="str">
        <f t="shared" si="362"/>
        <v/>
      </c>
      <c r="F564" s="25" t="str">
        <f t="shared" si="363"/>
        <v/>
      </c>
      <c r="G564" s="108" t="str">
        <f t="shared" si="364"/>
        <v/>
      </c>
      <c r="H564" s="108" t="str">
        <f t="shared" si="365"/>
        <v/>
      </c>
      <c r="I564" s="112" t="str">
        <f t="shared" si="366"/>
        <v/>
      </c>
      <c r="J564" s="112"/>
      <c r="K564" s="112"/>
      <c r="L564" s="113"/>
      <c r="M564" s="113"/>
      <c r="N564" s="224" t="str">
        <f t="shared" si="367"/>
        <v/>
      </c>
      <c r="O564" s="225" t="str">
        <f t="shared" si="368"/>
        <v/>
      </c>
      <c r="Q564" s="6">
        <v>562</v>
      </c>
      <c r="R564" s="47" t="str">
        <f t="shared" si="331"/>
        <v>-562</v>
      </c>
      <c r="S564" s="6"/>
      <c r="T564" s="48" t="str">
        <f t="shared" si="332"/>
        <v/>
      </c>
      <c r="U564" s="49" t="str">
        <f t="shared" si="333"/>
        <v/>
      </c>
      <c r="W564" s="51"/>
      <c r="X564" s="75" t="str">
        <f t="shared" si="334"/>
        <v/>
      </c>
      <c r="Y564" s="71" t="str">
        <f t="shared" si="335"/>
        <v/>
      </c>
      <c r="Z564" s="71" t="str">
        <f t="shared" si="336"/>
        <v/>
      </c>
      <c r="AA564" s="71" t="str">
        <f t="shared" si="337"/>
        <v/>
      </c>
      <c r="AB564" s="71" t="str">
        <f t="shared" si="338"/>
        <v/>
      </c>
      <c r="AC564" s="71" t="str">
        <f t="shared" si="339"/>
        <v/>
      </c>
      <c r="AD564" s="71" t="str">
        <f t="shared" si="340"/>
        <v/>
      </c>
      <c r="AE564" s="78" t="str">
        <f t="shared" si="341"/>
        <v/>
      </c>
      <c r="AF564" s="75" t="str">
        <f t="shared" si="342"/>
        <v/>
      </c>
      <c r="AG564" s="71" t="str">
        <f t="shared" si="343"/>
        <v/>
      </c>
      <c r="AH564" s="71" t="str">
        <f t="shared" si="344"/>
        <v/>
      </c>
      <c r="AI564" s="71" t="str">
        <f t="shared" si="345"/>
        <v/>
      </c>
      <c r="AJ564" s="71" t="str">
        <f t="shared" si="346"/>
        <v/>
      </c>
      <c r="AK564" s="71" t="str">
        <f t="shared" si="347"/>
        <v/>
      </c>
      <c r="AL564" s="71" t="str">
        <f t="shared" si="348"/>
        <v/>
      </c>
      <c r="AM564" s="78" t="str">
        <f t="shared" si="349"/>
        <v/>
      </c>
      <c r="AN564" s="75" t="str">
        <f t="shared" si="350"/>
        <v/>
      </c>
      <c r="AO564" s="71" t="str">
        <f t="shared" si="351"/>
        <v/>
      </c>
      <c r="AP564" s="71" t="str">
        <f t="shared" si="352"/>
        <v/>
      </c>
      <c r="AQ564" s="71" t="str">
        <f t="shared" si="353"/>
        <v/>
      </c>
      <c r="AR564" s="71" t="str">
        <f t="shared" si="354"/>
        <v/>
      </c>
      <c r="AS564" s="71" t="str">
        <f t="shared" si="355"/>
        <v/>
      </c>
      <c r="AT564" s="71" t="str">
        <f t="shared" si="356"/>
        <v/>
      </c>
      <c r="AU564" s="76" t="str">
        <f t="shared" si="357"/>
        <v/>
      </c>
      <c r="BF564" s="141">
        <v>15035</v>
      </c>
      <c r="BG564" s="142" t="s">
        <v>5690</v>
      </c>
      <c r="BH564" s="141" t="s">
        <v>478</v>
      </c>
      <c r="BI564" s="141" t="s">
        <v>177</v>
      </c>
      <c r="BJ564" s="141"/>
      <c r="BK564" s="141" t="s">
        <v>2376</v>
      </c>
      <c r="BL564" s="141" t="s">
        <v>5691</v>
      </c>
      <c r="BM564" s="141">
        <v>47.713124000000001</v>
      </c>
      <c r="BN564" s="141">
        <v>-70.234482</v>
      </c>
      <c r="BO564" s="141">
        <v>2000</v>
      </c>
      <c r="BP564" s="143" t="s">
        <v>24381</v>
      </c>
      <c r="BQ564" s="143" t="s">
        <v>17560</v>
      </c>
    </row>
    <row r="565" spans="1:69" ht="38.25" customHeight="1" x14ac:dyDescent="0.25">
      <c r="A565" s="1" t="str">
        <f t="shared" si="358"/>
        <v/>
      </c>
      <c r="B565" s="32" t="str">
        <f t="shared" si="359"/>
        <v/>
      </c>
      <c r="C565" s="25" t="str">
        <f t="shared" si="360"/>
        <v/>
      </c>
      <c r="D565" s="25" t="str">
        <f t="shared" si="361"/>
        <v/>
      </c>
      <c r="E565" s="25" t="str">
        <f t="shared" si="362"/>
        <v/>
      </c>
      <c r="F565" s="25" t="str">
        <f t="shared" si="363"/>
        <v/>
      </c>
      <c r="G565" s="108" t="str">
        <f t="shared" si="364"/>
        <v/>
      </c>
      <c r="H565" s="108" t="str">
        <f t="shared" si="365"/>
        <v/>
      </c>
      <c r="I565" s="112" t="str">
        <f t="shared" si="366"/>
        <v/>
      </c>
      <c r="J565" s="112"/>
      <c r="K565" s="112"/>
      <c r="L565" s="113"/>
      <c r="M565" s="113"/>
      <c r="N565" s="224" t="str">
        <f t="shared" si="367"/>
        <v/>
      </c>
      <c r="O565" s="225" t="str">
        <f t="shared" si="368"/>
        <v/>
      </c>
      <c r="Q565" s="6">
        <v>563</v>
      </c>
      <c r="R565" s="47" t="str">
        <f t="shared" si="331"/>
        <v>-563</v>
      </c>
      <c r="S565" s="6"/>
      <c r="T565" s="48" t="str">
        <f t="shared" si="332"/>
        <v/>
      </c>
      <c r="U565" s="49" t="str">
        <f t="shared" si="333"/>
        <v/>
      </c>
      <c r="W565" s="51"/>
      <c r="X565" s="75" t="str">
        <f t="shared" si="334"/>
        <v/>
      </c>
      <c r="Y565" s="71" t="str">
        <f t="shared" si="335"/>
        <v/>
      </c>
      <c r="Z565" s="71" t="str">
        <f t="shared" si="336"/>
        <v/>
      </c>
      <c r="AA565" s="71" t="str">
        <f t="shared" si="337"/>
        <v/>
      </c>
      <c r="AB565" s="71" t="str">
        <f t="shared" si="338"/>
        <v/>
      </c>
      <c r="AC565" s="71" t="str">
        <f t="shared" si="339"/>
        <v/>
      </c>
      <c r="AD565" s="71" t="str">
        <f t="shared" si="340"/>
        <v/>
      </c>
      <c r="AE565" s="78" t="str">
        <f t="shared" si="341"/>
        <v/>
      </c>
      <c r="AF565" s="75" t="str">
        <f t="shared" si="342"/>
        <v/>
      </c>
      <c r="AG565" s="71" t="str">
        <f t="shared" si="343"/>
        <v/>
      </c>
      <c r="AH565" s="71" t="str">
        <f t="shared" si="344"/>
        <v/>
      </c>
      <c r="AI565" s="71" t="str">
        <f t="shared" si="345"/>
        <v/>
      </c>
      <c r="AJ565" s="71" t="str">
        <f t="shared" si="346"/>
        <v/>
      </c>
      <c r="AK565" s="71" t="str">
        <f t="shared" si="347"/>
        <v/>
      </c>
      <c r="AL565" s="71" t="str">
        <f t="shared" si="348"/>
        <v/>
      </c>
      <c r="AM565" s="78" t="str">
        <f t="shared" si="349"/>
        <v/>
      </c>
      <c r="AN565" s="75" t="str">
        <f t="shared" si="350"/>
        <v/>
      </c>
      <c r="AO565" s="71" t="str">
        <f t="shared" si="351"/>
        <v/>
      </c>
      <c r="AP565" s="71" t="str">
        <f t="shared" si="352"/>
        <v/>
      </c>
      <c r="AQ565" s="71" t="str">
        <f t="shared" si="353"/>
        <v/>
      </c>
      <c r="AR565" s="71" t="str">
        <f t="shared" si="354"/>
        <v/>
      </c>
      <c r="AS565" s="71" t="str">
        <f t="shared" si="355"/>
        <v/>
      </c>
      <c r="AT565" s="71" t="str">
        <f t="shared" si="356"/>
        <v/>
      </c>
      <c r="AU565" s="76" t="str">
        <f t="shared" si="357"/>
        <v/>
      </c>
      <c r="BF565" s="141">
        <v>15035</v>
      </c>
      <c r="BG565" s="142" t="s">
        <v>5692</v>
      </c>
      <c r="BH565" s="141" t="s">
        <v>180</v>
      </c>
      <c r="BI565" s="141" t="s">
        <v>178</v>
      </c>
      <c r="BJ565" s="141"/>
      <c r="BK565" s="141" t="s">
        <v>5043</v>
      </c>
      <c r="BL565" s="141" t="s">
        <v>5693</v>
      </c>
      <c r="BM565" s="141">
        <v>47.691063</v>
      </c>
      <c r="BN565" s="141">
        <v>-70.204338000000007</v>
      </c>
      <c r="BO565" s="141">
        <v>1991</v>
      </c>
      <c r="BP565" s="143" t="s">
        <v>24382</v>
      </c>
      <c r="BQ565" s="143" t="s">
        <v>17560</v>
      </c>
    </row>
    <row r="566" spans="1:69" ht="38.25" customHeight="1" x14ac:dyDescent="0.25">
      <c r="A566" s="1" t="str">
        <f t="shared" si="358"/>
        <v/>
      </c>
      <c r="B566" s="32" t="str">
        <f t="shared" si="359"/>
        <v/>
      </c>
      <c r="C566" s="25" t="str">
        <f t="shared" si="360"/>
        <v/>
      </c>
      <c r="D566" s="25" t="str">
        <f t="shared" si="361"/>
        <v/>
      </c>
      <c r="E566" s="25" t="str">
        <f t="shared" si="362"/>
        <v/>
      </c>
      <c r="F566" s="25" t="str">
        <f t="shared" si="363"/>
        <v/>
      </c>
      <c r="G566" s="108" t="str">
        <f t="shared" si="364"/>
        <v/>
      </c>
      <c r="H566" s="108" t="str">
        <f t="shared" si="365"/>
        <v/>
      </c>
      <c r="I566" s="112" t="str">
        <f t="shared" si="366"/>
        <v/>
      </c>
      <c r="J566" s="112"/>
      <c r="K566" s="112"/>
      <c r="L566" s="113"/>
      <c r="M566" s="113"/>
      <c r="N566" s="224" t="str">
        <f t="shared" si="367"/>
        <v/>
      </c>
      <c r="O566" s="225" t="str">
        <f t="shared" si="368"/>
        <v/>
      </c>
      <c r="Q566" s="6">
        <v>564</v>
      </c>
      <c r="R566" s="47" t="str">
        <f t="shared" si="331"/>
        <v>-564</v>
      </c>
      <c r="S566" s="6"/>
      <c r="T566" s="48" t="str">
        <f t="shared" si="332"/>
        <v/>
      </c>
      <c r="U566" s="49" t="str">
        <f t="shared" si="333"/>
        <v/>
      </c>
      <c r="W566" s="51"/>
      <c r="X566" s="75" t="str">
        <f t="shared" si="334"/>
        <v/>
      </c>
      <c r="Y566" s="71" t="str">
        <f t="shared" si="335"/>
        <v/>
      </c>
      <c r="Z566" s="71" t="str">
        <f t="shared" si="336"/>
        <v/>
      </c>
      <c r="AA566" s="71" t="str">
        <f t="shared" si="337"/>
        <v/>
      </c>
      <c r="AB566" s="71" t="str">
        <f t="shared" si="338"/>
        <v/>
      </c>
      <c r="AC566" s="71" t="str">
        <f t="shared" si="339"/>
        <v/>
      </c>
      <c r="AD566" s="71" t="str">
        <f t="shared" si="340"/>
        <v/>
      </c>
      <c r="AE566" s="78" t="str">
        <f t="shared" si="341"/>
        <v/>
      </c>
      <c r="AF566" s="75" t="str">
        <f t="shared" si="342"/>
        <v/>
      </c>
      <c r="AG566" s="71" t="str">
        <f t="shared" si="343"/>
        <v/>
      </c>
      <c r="AH566" s="71" t="str">
        <f t="shared" si="344"/>
        <v/>
      </c>
      <c r="AI566" s="71" t="str">
        <f t="shared" si="345"/>
        <v/>
      </c>
      <c r="AJ566" s="71" t="str">
        <f t="shared" si="346"/>
        <v/>
      </c>
      <c r="AK566" s="71" t="str">
        <f t="shared" si="347"/>
        <v/>
      </c>
      <c r="AL566" s="71" t="str">
        <f t="shared" si="348"/>
        <v/>
      </c>
      <c r="AM566" s="78" t="str">
        <f t="shared" si="349"/>
        <v/>
      </c>
      <c r="AN566" s="75" t="str">
        <f t="shared" si="350"/>
        <v/>
      </c>
      <c r="AO566" s="71" t="str">
        <f t="shared" si="351"/>
        <v/>
      </c>
      <c r="AP566" s="71" t="str">
        <f t="shared" si="352"/>
        <v/>
      </c>
      <c r="AQ566" s="71" t="str">
        <f t="shared" si="353"/>
        <v/>
      </c>
      <c r="AR566" s="71" t="str">
        <f t="shared" si="354"/>
        <v/>
      </c>
      <c r="AS566" s="71" t="str">
        <f t="shared" si="355"/>
        <v/>
      </c>
      <c r="AT566" s="71" t="str">
        <f t="shared" si="356"/>
        <v/>
      </c>
      <c r="AU566" s="76" t="str">
        <f t="shared" si="357"/>
        <v/>
      </c>
      <c r="BF566" s="141">
        <v>15035</v>
      </c>
      <c r="BG566" s="142" t="s">
        <v>5694</v>
      </c>
      <c r="BH566" s="141" t="s">
        <v>180</v>
      </c>
      <c r="BI566" s="141" t="s">
        <v>191</v>
      </c>
      <c r="BJ566" s="141" t="s">
        <v>2086</v>
      </c>
      <c r="BK566" s="141" t="s">
        <v>5581</v>
      </c>
      <c r="BL566" s="141" t="s">
        <v>5695</v>
      </c>
      <c r="BM566" s="141">
        <v>47.700321000000002</v>
      </c>
      <c r="BN566" s="141">
        <v>-70.217903000000007</v>
      </c>
      <c r="BO566" s="141">
        <v>1991</v>
      </c>
      <c r="BP566" s="143" t="s">
        <v>24383</v>
      </c>
      <c r="BQ566" s="143" t="s">
        <v>17560</v>
      </c>
    </row>
    <row r="567" spans="1:69" ht="38.25" customHeight="1" x14ac:dyDescent="0.25">
      <c r="A567" s="1" t="str">
        <f t="shared" si="358"/>
        <v/>
      </c>
      <c r="B567" s="32" t="str">
        <f t="shared" si="359"/>
        <v/>
      </c>
      <c r="C567" s="25" t="str">
        <f t="shared" si="360"/>
        <v/>
      </c>
      <c r="D567" s="25" t="str">
        <f t="shared" si="361"/>
        <v/>
      </c>
      <c r="E567" s="25" t="str">
        <f t="shared" si="362"/>
        <v/>
      </c>
      <c r="F567" s="25" t="str">
        <f t="shared" si="363"/>
        <v/>
      </c>
      <c r="G567" s="108" t="str">
        <f t="shared" si="364"/>
        <v/>
      </c>
      <c r="H567" s="108" t="str">
        <f t="shared" si="365"/>
        <v/>
      </c>
      <c r="I567" s="112" t="str">
        <f t="shared" si="366"/>
        <v/>
      </c>
      <c r="J567" s="112"/>
      <c r="K567" s="112"/>
      <c r="L567" s="113"/>
      <c r="M567" s="113"/>
      <c r="N567" s="224" t="str">
        <f t="shared" si="367"/>
        <v/>
      </c>
      <c r="O567" s="225" t="str">
        <f t="shared" si="368"/>
        <v/>
      </c>
      <c r="Q567" s="6">
        <v>565</v>
      </c>
      <c r="R567" s="47" t="str">
        <f t="shared" si="331"/>
        <v>-565</v>
      </c>
      <c r="S567" s="6"/>
      <c r="T567" s="48" t="str">
        <f t="shared" si="332"/>
        <v/>
      </c>
      <c r="U567" s="49" t="str">
        <f t="shared" si="333"/>
        <v/>
      </c>
      <c r="W567" s="51"/>
      <c r="X567" s="75" t="str">
        <f t="shared" si="334"/>
        <v/>
      </c>
      <c r="Y567" s="71" t="str">
        <f t="shared" si="335"/>
        <v/>
      </c>
      <c r="Z567" s="71" t="str">
        <f t="shared" si="336"/>
        <v/>
      </c>
      <c r="AA567" s="71" t="str">
        <f t="shared" si="337"/>
        <v/>
      </c>
      <c r="AB567" s="71" t="str">
        <f t="shared" si="338"/>
        <v/>
      </c>
      <c r="AC567" s="71" t="str">
        <f t="shared" si="339"/>
        <v/>
      </c>
      <c r="AD567" s="71" t="str">
        <f t="shared" si="340"/>
        <v/>
      </c>
      <c r="AE567" s="78" t="str">
        <f t="shared" si="341"/>
        <v/>
      </c>
      <c r="AF567" s="75" t="str">
        <f t="shared" si="342"/>
        <v/>
      </c>
      <c r="AG567" s="71" t="str">
        <f t="shared" si="343"/>
        <v/>
      </c>
      <c r="AH567" s="71" t="str">
        <f t="shared" si="344"/>
        <v/>
      </c>
      <c r="AI567" s="71" t="str">
        <f t="shared" si="345"/>
        <v/>
      </c>
      <c r="AJ567" s="71" t="str">
        <f t="shared" si="346"/>
        <v/>
      </c>
      <c r="AK567" s="71" t="str">
        <f t="shared" si="347"/>
        <v/>
      </c>
      <c r="AL567" s="71" t="str">
        <f t="shared" si="348"/>
        <v/>
      </c>
      <c r="AM567" s="78" t="str">
        <f t="shared" si="349"/>
        <v/>
      </c>
      <c r="AN567" s="75" t="str">
        <f t="shared" si="350"/>
        <v/>
      </c>
      <c r="AO567" s="71" t="str">
        <f t="shared" si="351"/>
        <v/>
      </c>
      <c r="AP567" s="71" t="str">
        <f t="shared" si="352"/>
        <v/>
      </c>
      <c r="AQ567" s="71" t="str">
        <f t="shared" si="353"/>
        <v/>
      </c>
      <c r="AR567" s="71" t="str">
        <f t="shared" si="354"/>
        <v/>
      </c>
      <c r="AS567" s="71" t="str">
        <f t="shared" si="355"/>
        <v/>
      </c>
      <c r="AT567" s="71" t="str">
        <f t="shared" si="356"/>
        <v/>
      </c>
      <c r="AU567" s="76" t="str">
        <f t="shared" si="357"/>
        <v/>
      </c>
      <c r="BF567" s="141">
        <v>15035</v>
      </c>
      <c r="BG567" s="142" t="s">
        <v>5696</v>
      </c>
      <c r="BH567" s="141" t="s">
        <v>180</v>
      </c>
      <c r="BI567" s="141" t="s">
        <v>191</v>
      </c>
      <c r="BJ567" s="141" t="s">
        <v>2088</v>
      </c>
      <c r="BK567" s="141" t="s">
        <v>1876</v>
      </c>
      <c r="BL567" s="141" t="s">
        <v>5697</v>
      </c>
      <c r="BM567" s="141">
        <v>47.698267000000001</v>
      </c>
      <c r="BN567" s="141">
        <v>-70.227247000000006</v>
      </c>
      <c r="BO567" s="141">
        <v>1991</v>
      </c>
      <c r="BP567" s="143" t="s">
        <v>24384</v>
      </c>
      <c r="BQ567" s="143" t="s">
        <v>17560</v>
      </c>
    </row>
    <row r="568" spans="1:69" ht="38.25" customHeight="1" x14ac:dyDescent="0.25">
      <c r="A568" s="1" t="str">
        <f t="shared" si="358"/>
        <v/>
      </c>
      <c r="B568" s="32" t="str">
        <f t="shared" si="359"/>
        <v/>
      </c>
      <c r="C568" s="25" t="str">
        <f t="shared" si="360"/>
        <v/>
      </c>
      <c r="D568" s="25" t="str">
        <f t="shared" si="361"/>
        <v/>
      </c>
      <c r="E568" s="25" t="str">
        <f t="shared" si="362"/>
        <v/>
      </c>
      <c r="F568" s="25" t="str">
        <f t="shared" si="363"/>
        <v/>
      </c>
      <c r="G568" s="108" t="str">
        <f t="shared" si="364"/>
        <v/>
      </c>
      <c r="H568" s="108" t="str">
        <f t="shared" si="365"/>
        <v/>
      </c>
      <c r="I568" s="112" t="str">
        <f t="shared" si="366"/>
        <v/>
      </c>
      <c r="J568" s="112"/>
      <c r="K568" s="112"/>
      <c r="L568" s="113"/>
      <c r="M568" s="113"/>
      <c r="N568" s="224" t="str">
        <f t="shared" si="367"/>
        <v/>
      </c>
      <c r="O568" s="225" t="str">
        <f t="shared" si="368"/>
        <v/>
      </c>
      <c r="Q568" s="6">
        <v>566</v>
      </c>
      <c r="R568" s="47" t="str">
        <f t="shared" si="331"/>
        <v>-566</v>
      </c>
      <c r="S568" s="6"/>
      <c r="T568" s="48" t="str">
        <f t="shared" si="332"/>
        <v/>
      </c>
      <c r="U568" s="49" t="str">
        <f t="shared" si="333"/>
        <v/>
      </c>
      <c r="W568" s="51"/>
      <c r="X568" s="75" t="str">
        <f t="shared" si="334"/>
        <v/>
      </c>
      <c r="Y568" s="71" t="str">
        <f t="shared" si="335"/>
        <v/>
      </c>
      <c r="Z568" s="71" t="str">
        <f t="shared" si="336"/>
        <v/>
      </c>
      <c r="AA568" s="71" t="str">
        <f t="shared" si="337"/>
        <v/>
      </c>
      <c r="AB568" s="71" t="str">
        <f t="shared" si="338"/>
        <v/>
      </c>
      <c r="AC568" s="71" t="str">
        <f t="shared" si="339"/>
        <v/>
      </c>
      <c r="AD568" s="71" t="str">
        <f t="shared" si="340"/>
        <v/>
      </c>
      <c r="AE568" s="78" t="str">
        <f t="shared" si="341"/>
        <v/>
      </c>
      <c r="AF568" s="75" t="str">
        <f t="shared" si="342"/>
        <v/>
      </c>
      <c r="AG568" s="71" t="str">
        <f t="shared" si="343"/>
        <v/>
      </c>
      <c r="AH568" s="71" t="str">
        <f t="shared" si="344"/>
        <v/>
      </c>
      <c r="AI568" s="71" t="str">
        <f t="shared" si="345"/>
        <v/>
      </c>
      <c r="AJ568" s="71" t="str">
        <f t="shared" si="346"/>
        <v/>
      </c>
      <c r="AK568" s="71" t="str">
        <f t="shared" si="347"/>
        <v/>
      </c>
      <c r="AL568" s="71" t="str">
        <f t="shared" si="348"/>
        <v/>
      </c>
      <c r="AM568" s="78" t="str">
        <f t="shared" si="349"/>
        <v/>
      </c>
      <c r="AN568" s="75" t="str">
        <f t="shared" si="350"/>
        <v/>
      </c>
      <c r="AO568" s="71" t="str">
        <f t="shared" si="351"/>
        <v/>
      </c>
      <c r="AP568" s="71" t="str">
        <f t="shared" si="352"/>
        <v/>
      </c>
      <c r="AQ568" s="71" t="str">
        <f t="shared" si="353"/>
        <v/>
      </c>
      <c r="AR568" s="71" t="str">
        <f t="shared" si="354"/>
        <v/>
      </c>
      <c r="AS568" s="71" t="str">
        <f t="shared" si="355"/>
        <v/>
      </c>
      <c r="AT568" s="71" t="str">
        <f t="shared" si="356"/>
        <v/>
      </c>
      <c r="AU568" s="76" t="str">
        <f t="shared" si="357"/>
        <v/>
      </c>
      <c r="BF568" s="141">
        <v>16023</v>
      </c>
      <c r="BG568" s="142" t="s">
        <v>1568</v>
      </c>
      <c r="BH568" s="141" t="s">
        <v>478</v>
      </c>
      <c r="BI568" s="141" t="s">
        <v>177</v>
      </c>
      <c r="BJ568" s="141" t="s">
        <v>1569</v>
      </c>
      <c r="BK568" s="141" t="s">
        <v>1559</v>
      </c>
      <c r="BL568" s="141" t="s">
        <v>1560</v>
      </c>
      <c r="BM568" s="141">
        <v>47.418032930593</v>
      </c>
      <c r="BN568" s="141">
        <v>-70.380667666746106</v>
      </c>
      <c r="BO568" s="141">
        <v>2005</v>
      </c>
      <c r="BP568" s="143" t="s">
        <v>26700</v>
      </c>
      <c r="BQ568" s="143" t="s">
        <v>17560</v>
      </c>
    </row>
    <row r="569" spans="1:69" ht="38.25" customHeight="1" x14ac:dyDescent="0.25">
      <c r="A569" s="1" t="str">
        <f t="shared" si="358"/>
        <v/>
      </c>
      <c r="B569" s="32" t="str">
        <f t="shared" si="359"/>
        <v/>
      </c>
      <c r="C569" s="25" t="str">
        <f t="shared" si="360"/>
        <v/>
      </c>
      <c r="D569" s="25" t="str">
        <f t="shared" si="361"/>
        <v/>
      </c>
      <c r="E569" s="25" t="str">
        <f t="shared" si="362"/>
        <v/>
      </c>
      <c r="F569" s="25" t="str">
        <f t="shared" si="363"/>
        <v/>
      </c>
      <c r="G569" s="108" t="str">
        <f t="shared" si="364"/>
        <v/>
      </c>
      <c r="H569" s="108" t="str">
        <f t="shared" si="365"/>
        <v/>
      </c>
      <c r="I569" s="112" t="str">
        <f t="shared" si="366"/>
        <v/>
      </c>
      <c r="J569" s="112"/>
      <c r="K569" s="112"/>
      <c r="L569" s="113"/>
      <c r="M569" s="113"/>
      <c r="N569" s="224" t="str">
        <f t="shared" si="367"/>
        <v/>
      </c>
      <c r="O569" s="225" t="str">
        <f t="shared" si="368"/>
        <v/>
      </c>
      <c r="Q569" s="6">
        <v>567</v>
      </c>
      <c r="R569" s="47" t="str">
        <f t="shared" si="331"/>
        <v>-567</v>
      </c>
      <c r="S569" s="6"/>
      <c r="T569" s="48" t="str">
        <f t="shared" si="332"/>
        <v/>
      </c>
      <c r="U569" s="49" t="str">
        <f t="shared" si="333"/>
        <v/>
      </c>
      <c r="W569" s="51"/>
      <c r="X569" s="75" t="str">
        <f t="shared" si="334"/>
        <v/>
      </c>
      <c r="Y569" s="71" t="str">
        <f t="shared" si="335"/>
        <v/>
      </c>
      <c r="Z569" s="71" t="str">
        <f t="shared" si="336"/>
        <v/>
      </c>
      <c r="AA569" s="71" t="str">
        <f t="shared" si="337"/>
        <v/>
      </c>
      <c r="AB569" s="71" t="str">
        <f t="shared" si="338"/>
        <v/>
      </c>
      <c r="AC569" s="71" t="str">
        <f t="shared" si="339"/>
        <v/>
      </c>
      <c r="AD569" s="71" t="str">
        <f t="shared" si="340"/>
        <v/>
      </c>
      <c r="AE569" s="78" t="str">
        <f t="shared" si="341"/>
        <v/>
      </c>
      <c r="AF569" s="75" t="str">
        <f t="shared" si="342"/>
        <v/>
      </c>
      <c r="AG569" s="71" t="str">
        <f t="shared" si="343"/>
        <v/>
      </c>
      <c r="AH569" s="71" t="str">
        <f t="shared" si="344"/>
        <v/>
      </c>
      <c r="AI569" s="71" t="str">
        <f t="shared" si="345"/>
        <v/>
      </c>
      <c r="AJ569" s="71" t="str">
        <f t="shared" si="346"/>
        <v/>
      </c>
      <c r="AK569" s="71" t="str">
        <f t="shared" si="347"/>
        <v/>
      </c>
      <c r="AL569" s="71" t="str">
        <f t="shared" si="348"/>
        <v/>
      </c>
      <c r="AM569" s="78" t="str">
        <f t="shared" si="349"/>
        <v/>
      </c>
      <c r="AN569" s="75" t="str">
        <f t="shared" si="350"/>
        <v/>
      </c>
      <c r="AO569" s="71" t="str">
        <f t="shared" si="351"/>
        <v/>
      </c>
      <c r="AP569" s="71" t="str">
        <f t="shared" si="352"/>
        <v/>
      </c>
      <c r="AQ569" s="71" t="str">
        <f t="shared" si="353"/>
        <v/>
      </c>
      <c r="AR569" s="71" t="str">
        <f t="shared" si="354"/>
        <v/>
      </c>
      <c r="AS569" s="71" t="str">
        <f t="shared" si="355"/>
        <v/>
      </c>
      <c r="AT569" s="71" t="str">
        <f t="shared" si="356"/>
        <v/>
      </c>
      <c r="AU569" s="76" t="str">
        <f t="shared" si="357"/>
        <v/>
      </c>
      <c r="BF569" s="141">
        <v>21025</v>
      </c>
      <c r="BG569" s="142" t="s">
        <v>5733</v>
      </c>
      <c r="BH569" s="141" t="s">
        <v>180</v>
      </c>
      <c r="BI569" s="141" t="s">
        <v>178</v>
      </c>
      <c r="BJ569" s="141"/>
      <c r="BK569" s="141" t="s">
        <v>2272</v>
      </c>
      <c r="BL569" s="141" t="s">
        <v>5732</v>
      </c>
      <c r="BM569" s="141">
        <v>47.039712265976902</v>
      </c>
      <c r="BN569" s="141">
        <v>-70.891264939279793</v>
      </c>
      <c r="BO569" s="141">
        <v>1997</v>
      </c>
      <c r="BP569" s="143" t="s">
        <v>24394</v>
      </c>
      <c r="BQ569" s="143" t="s">
        <v>17560</v>
      </c>
    </row>
    <row r="570" spans="1:69" ht="38.25" customHeight="1" x14ac:dyDescent="0.25">
      <c r="A570" s="1" t="str">
        <f t="shared" si="358"/>
        <v/>
      </c>
      <c r="B570" s="32" t="str">
        <f t="shared" si="359"/>
        <v/>
      </c>
      <c r="C570" s="25" t="str">
        <f t="shared" si="360"/>
        <v/>
      </c>
      <c r="D570" s="25" t="str">
        <f t="shared" si="361"/>
        <v/>
      </c>
      <c r="E570" s="25" t="str">
        <f t="shared" si="362"/>
        <v/>
      </c>
      <c r="F570" s="25" t="str">
        <f t="shared" si="363"/>
        <v/>
      </c>
      <c r="G570" s="108" t="str">
        <f t="shared" si="364"/>
        <v/>
      </c>
      <c r="H570" s="108" t="str">
        <f t="shared" si="365"/>
        <v/>
      </c>
      <c r="I570" s="112" t="str">
        <f t="shared" si="366"/>
        <v/>
      </c>
      <c r="J570" s="112"/>
      <c r="K570" s="112"/>
      <c r="L570" s="113"/>
      <c r="M570" s="113"/>
      <c r="N570" s="224" t="str">
        <f t="shared" si="367"/>
        <v/>
      </c>
      <c r="O570" s="225" t="str">
        <f t="shared" si="368"/>
        <v/>
      </c>
      <c r="Q570" s="6">
        <v>568</v>
      </c>
      <c r="R570" s="47" t="str">
        <f t="shared" si="331"/>
        <v>-568</v>
      </c>
      <c r="S570" s="6"/>
      <c r="T570" s="48" t="str">
        <f t="shared" si="332"/>
        <v/>
      </c>
      <c r="U570" s="49" t="str">
        <f t="shared" si="333"/>
        <v/>
      </c>
      <c r="W570" s="51"/>
      <c r="X570" s="75" t="str">
        <f t="shared" si="334"/>
        <v/>
      </c>
      <c r="Y570" s="71" t="str">
        <f t="shared" si="335"/>
        <v/>
      </c>
      <c r="Z570" s="71" t="str">
        <f t="shared" si="336"/>
        <v/>
      </c>
      <c r="AA570" s="71" t="str">
        <f t="shared" si="337"/>
        <v/>
      </c>
      <c r="AB570" s="71" t="str">
        <f t="shared" si="338"/>
        <v/>
      </c>
      <c r="AC570" s="71" t="str">
        <f t="shared" si="339"/>
        <v/>
      </c>
      <c r="AD570" s="71" t="str">
        <f t="shared" si="340"/>
        <v/>
      </c>
      <c r="AE570" s="78" t="str">
        <f t="shared" si="341"/>
        <v/>
      </c>
      <c r="AF570" s="75" t="str">
        <f t="shared" si="342"/>
        <v/>
      </c>
      <c r="AG570" s="71" t="str">
        <f t="shared" si="343"/>
        <v/>
      </c>
      <c r="AH570" s="71" t="str">
        <f t="shared" si="344"/>
        <v/>
      </c>
      <c r="AI570" s="71" t="str">
        <f t="shared" si="345"/>
        <v/>
      </c>
      <c r="AJ570" s="71" t="str">
        <f t="shared" si="346"/>
        <v/>
      </c>
      <c r="AK570" s="71" t="str">
        <f t="shared" si="347"/>
        <v/>
      </c>
      <c r="AL570" s="71" t="str">
        <f t="shared" si="348"/>
        <v/>
      </c>
      <c r="AM570" s="78" t="str">
        <f t="shared" si="349"/>
        <v/>
      </c>
      <c r="AN570" s="75" t="str">
        <f t="shared" si="350"/>
        <v/>
      </c>
      <c r="AO570" s="71" t="str">
        <f t="shared" si="351"/>
        <v/>
      </c>
      <c r="AP570" s="71" t="str">
        <f t="shared" si="352"/>
        <v/>
      </c>
      <c r="AQ570" s="71" t="str">
        <f t="shared" si="353"/>
        <v/>
      </c>
      <c r="AR570" s="71" t="str">
        <f t="shared" si="354"/>
        <v/>
      </c>
      <c r="AS570" s="71" t="str">
        <f t="shared" si="355"/>
        <v/>
      </c>
      <c r="AT570" s="71" t="str">
        <f t="shared" si="356"/>
        <v/>
      </c>
      <c r="AU570" s="76" t="str">
        <f t="shared" si="357"/>
        <v/>
      </c>
      <c r="BF570" s="141">
        <v>21025</v>
      </c>
      <c r="BG570" s="142" t="s">
        <v>5734</v>
      </c>
      <c r="BH570" s="141" t="s">
        <v>478</v>
      </c>
      <c r="BI570" s="141" t="s">
        <v>186</v>
      </c>
      <c r="BJ570" s="141"/>
      <c r="BK570" s="141" t="s">
        <v>5671</v>
      </c>
      <c r="BL570" s="141" t="s">
        <v>5735</v>
      </c>
      <c r="BM570" s="141">
        <v>47.039599773420598</v>
      </c>
      <c r="BN570" s="141">
        <v>-70.902949550002603</v>
      </c>
      <c r="BO570" s="141">
        <v>2008</v>
      </c>
      <c r="BP570" s="143" t="s">
        <v>186</v>
      </c>
      <c r="BQ570" s="143" t="s">
        <v>17560</v>
      </c>
    </row>
    <row r="571" spans="1:69" ht="38.25" customHeight="1" x14ac:dyDescent="0.25">
      <c r="A571" s="1" t="str">
        <f t="shared" si="358"/>
        <v/>
      </c>
      <c r="B571" s="32" t="str">
        <f t="shared" si="359"/>
        <v/>
      </c>
      <c r="C571" s="25" t="str">
        <f t="shared" si="360"/>
        <v/>
      </c>
      <c r="D571" s="25" t="str">
        <f t="shared" si="361"/>
        <v/>
      </c>
      <c r="E571" s="25" t="str">
        <f t="shared" si="362"/>
        <v/>
      </c>
      <c r="F571" s="25" t="str">
        <f t="shared" si="363"/>
        <v/>
      </c>
      <c r="G571" s="108" t="str">
        <f t="shared" si="364"/>
        <v/>
      </c>
      <c r="H571" s="108" t="str">
        <f t="shared" si="365"/>
        <v/>
      </c>
      <c r="I571" s="112" t="str">
        <f t="shared" si="366"/>
        <v/>
      </c>
      <c r="J571" s="112"/>
      <c r="K571" s="112"/>
      <c r="L571" s="113"/>
      <c r="M571" s="113"/>
      <c r="N571" s="224" t="str">
        <f t="shared" si="367"/>
        <v/>
      </c>
      <c r="O571" s="225" t="str">
        <f t="shared" si="368"/>
        <v/>
      </c>
      <c r="Q571" s="6">
        <v>569</v>
      </c>
      <c r="R571" s="47" t="str">
        <f t="shared" si="331"/>
        <v>-569</v>
      </c>
      <c r="S571" s="6"/>
      <c r="T571" s="48" t="str">
        <f t="shared" si="332"/>
        <v/>
      </c>
      <c r="U571" s="49" t="str">
        <f t="shared" si="333"/>
        <v/>
      </c>
      <c r="W571" s="51"/>
      <c r="X571" s="75" t="str">
        <f t="shared" si="334"/>
        <v/>
      </c>
      <c r="Y571" s="71" t="str">
        <f t="shared" si="335"/>
        <v/>
      </c>
      <c r="Z571" s="71" t="str">
        <f t="shared" si="336"/>
        <v/>
      </c>
      <c r="AA571" s="71" t="str">
        <f t="shared" si="337"/>
        <v/>
      </c>
      <c r="AB571" s="71" t="str">
        <f t="shared" si="338"/>
        <v/>
      </c>
      <c r="AC571" s="71" t="str">
        <f t="shared" si="339"/>
        <v/>
      </c>
      <c r="AD571" s="71" t="str">
        <f t="shared" si="340"/>
        <v/>
      </c>
      <c r="AE571" s="78" t="str">
        <f t="shared" si="341"/>
        <v/>
      </c>
      <c r="AF571" s="75" t="str">
        <f t="shared" si="342"/>
        <v/>
      </c>
      <c r="AG571" s="71" t="str">
        <f t="shared" si="343"/>
        <v/>
      </c>
      <c r="AH571" s="71" t="str">
        <f t="shared" si="344"/>
        <v/>
      </c>
      <c r="AI571" s="71" t="str">
        <f t="shared" si="345"/>
        <v/>
      </c>
      <c r="AJ571" s="71" t="str">
        <f t="shared" si="346"/>
        <v/>
      </c>
      <c r="AK571" s="71" t="str">
        <f t="shared" si="347"/>
        <v/>
      </c>
      <c r="AL571" s="71" t="str">
        <f t="shared" si="348"/>
        <v/>
      </c>
      <c r="AM571" s="78" t="str">
        <f t="shared" si="349"/>
        <v/>
      </c>
      <c r="AN571" s="75" t="str">
        <f t="shared" si="350"/>
        <v/>
      </c>
      <c r="AO571" s="71" t="str">
        <f t="shared" si="351"/>
        <v/>
      </c>
      <c r="AP571" s="71" t="str">
        <f t="shared" si="352"/>
        <v/>
      </c>
      <c r="AQ571" s="71" t="str">
        <f t="shared" si="353"/>
        <v/>
      </c>
      <c r="AR571" s="71" t="str">
        <f t="shared" si="354"/>
        <v/>
      </c>
      <c r="AS571" s="71" t="str">
        <f t="shared" si="355"/>
        <v/>
      </c>
      <c r="AT571" s="71" t="str">
        <f t="shared" si="356"/>
        <v/>
      </c>
      <c r="AU571" s="76" t="str">
        <f t="shared" si="357"/>
        <v/>
      </c>
      <c r="BF571" s="141">
        <v>16048</v>
      </c>
      <c r="BG571" s="142" t="s">
        <v>5653</v>
      </c>
      <c r="BH571" s="141" t="s">
        <v>478</v>
      </c>
      <c r="BI571" s="141" t="s">
        <v>1268</v>
      </c>
      <c r="BJ571" s="141" t="s">
        <v>5654</v>
      </c>
      <c r="BK571" s="141"/>
      <c r="BL571" s="141"/>
      <c r="BM571" s="141">
        <v>47.475499999999997</v>
      </c>
      <c r="BN571" s="141">
        <v>-70.341611</v>
      </c>
      <c r="BO571" s="141">
        <v>1999</v>
      </c>
      <c r="BP571" s="143" t="s">
        <v>24375</v>
      </c>
      <c r="BQ571" s="143" t="s">
        <v>26794</v>
      </c>
    </row>
    <row r="572" spans="1:69" ht="38.25" customHeight="1" x14ac:dyDescent="0.25">
      <c r="A572" s="1" t="str">
        <f t="shared" si="358"/>
        <v/>
      </c>
      <c r="B572" s="32" t="str">
        <f t="shared" si="359"/>
        <v/>
      </c>
      <c r="C572" s="25" t="str">
        <f t="shared" si="360"/>
        <v/>
      </c>
      <c r="D572" s="25" t="str">
        <f t="shared" si="361"/>
        <v/>
      </c>
      <c r="E572" s="25" t="str">
        <f t="shared" si="362"/>
        <v/>
      </c>
      <c r="F572" s="25" t="str">
        <f t="shared" si="363"/>
        <v/>
      </c>
      <c r="G572" s="108" t="str">
        <f t="shared" si="364"/>
        <v/>
      </c>
      <c r="H572" s="108" t="str">
        <f t="shared" si="365"/>
        <v/>
      </c>
      <c r="I572" s="112" t="str">
        <f t="shared" si="366"/>
        <v/>
      </c>
      <c r="J572" s="112"/>
      <c r="K572" s="112"/>
      <c r="L572" s="113"/>
      <c r="M572" s="113"/>
      <c r="N572" s="224" t="str">
        <f t="shared" si="367"/>
        <v/>
      </c>
      <c r="O572" s="225" t="str">
        <f t="shared" si="368"/>
        <v/>
      </c>
      <c r="Q572" s="6">
        <v>570</v>
      </c>
      <c r="R572" s="47" t="str">
        <f t="shared" si="331"/>
        <v>-570</v>
      </c>
      <c r="S572" s="6"/>
      <c r="T572" s="48" t="str">
        <f t="shared" si="332"/>
        <v/>
      </c>
      <c r="U572" s="49" t="str">
        <f t="shared" si="333"/>
        <v/>
      </c>
      <c r="W572" s="51"/>
      <c r="X572" s="75" t="str">
        <f t="shared" si="334"/>
        <v/>
      </c>
      <c r="Y572" s="71" t="str">
        <f t="shared" si="335"/>
        <v/>
      </c>
      <c r="Z572" s="71" t="str">
        <f t="shared" si="336"/>
        <v/>
      </c>
      <c r="AA572" s="71" t="str">
        <f t="shared" si="337"/>
        <v/>
      </c>
      <c r="AB572" s="71" t="str">
        <f t="shared" si="338"/>
        <v/>
      </c>
      <c r="AC572" s="71" t="str">
        <f t="shared" si="339"/>
        <v/>
      </c>
      <c r="AD572" s="71" t="str">
        <f t="shared" si="340"/>
        <v/>
      </c>
      <c r="AE572" s="78" t="str">
        <f t="shared" si="341"/>
        <v/>
      </c>
      <c r="AF572" s="75" t="str">
        <f t="shared" si="342"/>
        <v/>
      </c>
      <c r="AG572" s="71" t="str">
        <f t="shared" si="343"/>
        <v/>
      </c>
      <c r="AH572" s="71" t="str">
        <f t="shared" si="344"/>
        <v/>
      </c>
      <c r="AI572" s="71" t="str">
        <f t="shared" si="345"/>
        <v/>
      </c>
      <c r="AJ572" s="71" t="str">
        <f t="shared" si="346"/>
        <v/>
      </c>
      <c r="AK572" s="71" t="str">
        <f t="shared" si="347"/>
        <v/>
      </c>
      <c r="AL572" s="71" t="str">
        <f t="shared" si="348"/>
        <v/>
      </c>
      <c r="AM572" s="78" t="str">
        <f t="shared" si="349"/>
        <v/>
      </c>
      <c r="AN572" s="75" t="str">
        <f t="shared" si="350"/>
        <v/>
      </c>
      <c r="AO572" s="71" t="str">
        <f t="shared" si="351"/>
        <v/>
      </c>
      <c r="AP572" s="71" t="str">
        <f t="shared" si="352"/>
        <v/>
      </c>
      <c r="AQ572" s="71" t="str">
        <f t="shared" si="353"/>
        <v/>
      </c>
      <c r="AR572" s="71" t="str">
        <f t="shared" si="354"/>
        <v/>
      </c>
      <c r="AS572" s="71" t="str">
        <f t="shared" si="355"/>
        <v/>
      </c>
      <c r="AT572" s="71" t="str">
        <f t="shared" si="356"/>
        <v/>
      </c>
      <c r="AU572" s="76" t="str">
        <f t="shared" si="357"/>
        <v/>
      </c>
      <c r="BF572" s="141">
        <v>16048</v>
      </c>
      <c r="BG572" s="142" t="s">
        <v>5702</v>
      </c>
      <c r="BH572" s="141" t="s">
        <v>478</v>
      </c>
      <c r="BI572" s="141" t="s">
        <v>1268</v>
      </c>
      <c r="BJ572" s="141" t="s">
        <v>5703</v>
      </c>
      <c r="BK572" s="141"/>
      <c r="BL572" s="141"/>
      <c r="BM572" s="141">
        <v>47.471527999999999</v>
      </c>
      <c r="BN572" s="141">
        <v>-70.359806000000006</v>
      </c>
      <c r="BO572" s="141">
        <v>1999</v>
      </c>
      <c r="BP572" s="143" t="s">
        <v>24387</v>
      </c>
      <c r="BQ572" s="143" t="s">
        <v>26794</v>
      </c>
    </row>
    <row r="573" spans="1:69" ht="38.25" customHeight="1" x14ac:dyDescent="0.25">
      <c r="A573" s="1" t="str">
        <f t="shared" si="358"/>
        <v/>
      </c>
      <c r="B573" s="32" t="str">
        <f t="shared" si="359"/>
        <v/>
      </c>
      <c r="C573" s="25" t="str">
        <f t="shared" si="360"/>
        <v/>
      </c>
      <c r="D573" s="25" t="str">
        <f t="shared" si="361"/>
        <v/>
      </c>
      <c r="E573" s="25" t="str">
        <f t="shared" si="362"/>
        <v/>
      </c>
      <c r="F573" s="25" t="str">
        <f t="shared" si="363"/>
        <v/>
      </c>
      <c r="G573" s="108" t="str">
        <f t="shared" si="364"/>
        <v/>
      </c>
      <c r="H573" s="108" t="str">
        <f t="shared" si="365"/>
        <v/>
      </c>
      <c r="I573" s="112" t="str">
        <f t="shared" si="366"/>
        <v/>
      </c>
      <c r="J573" s="112"/>
      <c r="K573" s="112"/>
      <c r="L573" s="113"/>
      <c r="M573" s="113"/>
      <c r="N573" s="224" t="str">
        <f t="shared" si="367"/>
        <v/>
      </c>
      <c r="O573" s="225" t="str">
        <f t="shared" si="368"/>
        <v/>
      </c>
      <c r="Q573" s="6">
        <v>571</v>
      </c>
      <c r="R573" s="47" t="str">
        <f t="shared" si="331"/>
        <v>-571</v>
      </c>
      <c r="S573" s="6"/>
      <c r="T573" s="48" t="str">
        <f t="shared" si="332"/>
        <v/>
      </c>
      <c r="U573" s="49" t="str">
        <f t="shared" si="333"/>
        <v/>
      </c>
      <c r="W573" s="51"/>
      <c r="X573" s="75" t="str">
        <f t="shared" si="334"/>
        <v/>
      </c>
      <c r="Y573" s="71" t="str">
        <f t="shared" si="335"/>
        <v/>
      </c>
      <c r="Z573" s="71" t="str">
        <f t="shared" si="336"/>
        <v/>
      </c>
      <c r="AA573" s="71" t="str">
        <f t="shared" si="337"/>
        <v/>
      </c>
      <c r="AB573" s="71" t="str">
        <f t="shared" si="338"/>
        <v/>
      </c>
      <c r="AC573" s="71" t="str">
        <f t="shared" si="339"/>
        <v/>
      </c>
      <c r="AD573" s="71" t="str">
        <f t="shared" si="340"/>
        <v/>
      </c>
      <c r="AE573" s="78" t="str">
        <f t="shared" si="341"/>
        <v/>
      </c>
      <c r="AF573" s="75" t="str">
        <f t="shared" si="342"/>
        <v/>
      </c>
      <c r="AG573" s="71" t="str">
        <f t="shared" si="343"/>
        <v/>
      </c>
      <c r="AH573" s="71" t="str">
        <f t="shared" si="344"/>
        <v/>
      </c>
      <c r="AI573" s="71" t="str">
        <f t="shared" si="345"/>
        <v/>
      </c>
      <c r="AJ573" s="71" t="str">
        <f t="shared" si="346"/>
        <v/>
      </c>
      <c r="AK573" s="71" t="str">
        <f t="shared" si="347"/>
        <v/>
      </c>
      <c r="AL573" s="71" t="str">
        <f t="shared" si="348"/>
        <v/>
      </c>
      <c r="AM573" s="78" t="str">
        <f t="shared" si="349"/>
        <v/>
      </c>
      <c r="AN573" s="75" t="str">
        <f t="shared" si="350"/>
        <v/>
      </c>
      <c r="AO573" s="71" t="str">
        <f t="shared" si="351"/>
        <v/>
      </c>
      <c r="AP573" s="71" t="str">
        <f t="shared" si="352"/>
        <v/>
      </c>
      <c r="AQ573" s="71" t="str">
        <f t="shared" si="353"/>
        <v/>
      </c>
      <c r="AR573" s="71" t="str">
        <f t="shared" si="354"/>
        <v/>
      </c>
      <c r="AS573" s="71" t="str">
        <f t="shared" si="355"/>
        <v/>
      </c>
      <c r="AT573" s="71" t="str">
        <f t="shared" si="356"/>
        <v/>
      </c>
      <c r="AU573" s="76" t="str">
        <f t="shared" si="357"/>
        <v/>
      </c>
      <c r="BF573" s="141">
        <v>16048</v>
      </c>
      <c r="BG573" s="142" t="s">
        <v>5704</v>
      </c>
      <c r="BH573" s="141" t="s">
        <v>478</v>
      </c>
      <c r="BI573" s="141" t="s">
        <v>186</v>
      </c>
      <c r="BJ573" s="141" t="s">
        <v>1562</v>
      </c>
      <c r="BK573" s="141" t="s">
        <v>5705</v>
      </c>
      <c r="BL573" s="141" t="s">
        <v>5706</v>
      </c>
      <c r="BM573" s="141">
        <v>47.489001000000002</v>
      </c>
      <c r="BN573" s="141">
        <v>-70.29701</v>
      </c>
      <c r="BO573" s="141">
        <v>2001</v>
      </c>
      <c r="BP573" s="143" t="s">
        <v>1562</v>
      </c>
      <c r="BQ573" s="143" t="s">
        <v>26794</v>
      </c>
    </row>
    <row r="574" spans="1:69" ht="38.25" customHeight="1" x14ac:dyDescent="0.25">
      <c r="A574" s="1" t="str">
        <f t="shared" si="358"/>
        <v/>
      </c>
      <c r="B574" s="32" t="str">
        <f t="shared" si="359"/>
        <v/>
      </c>
      <c r="C574" s="25" t="str">
        <f t="shared" si="360"/>
        <v/>
      </c>
      <c r="D574" s="25" t="str">
        <f t="shared" si="361"/>
        <v/>
      </c>
      <c r="E574" s="25" t="str">
        <f t="shared" si="362"/>
        <v/>
      </c>
      <c r="F574" s="25" t="str">
        <f t="shared" si="363"/>
        <v/>
      </c>
      <c r="G574" s="108" t="str">
        <f t="shared" si="364"/>
        <v/>
      </c>
      <c r="H574" s="108" t="str">
        <f t="shared" si="365"/>
        <v/>
      </c>
      <c r="I574" s="112" t="str">
        <f t="shared" si="366"/>
        <v/>
      </c>
      <c r="J574" s="112"/>
      <c r="K574" s="112"/>
      <c r="L574" s="113"/>
      <c r="M574" s="113"/>
      <c r="N574" s="224" t="str">
        <f t="shared" si="367"/>
        <v/>
      </c>
      <c r="O574" s="225" t="str">
        <f t="shared" si="368"/>
        <v/>
      </c>
      <c r="Q574" s="6">
        <v>572</v>
      </c>
      <c r="R574" s="47" t="str">
        <f t="shared" si="331"/>
        <v>-572</v>
      </c>
      <c r="S574" s="6"/>
      <c r="T574" s="48" t="str">
        <f t="shared" si="332"/>
        <v/>
      </c>
      <c r="U574" s="49" t="str">
        <f t="shared" si="333"/>
        <v/>
      </c>
      <c r="W574" s="51"/>
      <c r="X574" s="75" t="str">
        <f t="shared" si="334"/>
        <v/>
      </c>
      <c r="Y574" s="71" t="str">
        <f t="shared" si="335"/>
        <v/>
      </c>
      <c r="Z574" s="71" t="str">
        <f t="shared" si="336"/>
        <v/>
      </c>
      <c r="AA574" s="71" t="str">
        <f t="shared" si="337"/>
        <v/>
      </c>
      <c r="AB574" s="71" t="str">
        <f t="shared" si="338"/>
        <v/>
      </c>
      <c r="AC574" s="71" t="str">
        <f t="shared" si="339"/>
        <v/>
      </c>
      <c r="AD574" s="71" t="str">
        <f t="shared" si="340"/>
        <v/>
      </c>
      <c r="AE574" s="78" t="str">
        <f t="shared" si="341"/>
        <v/>
      </c>
      <c r="AF574" s="75" t="str">
        <f t="shared" si="342"/>
        <v/>
      </c>
      <c r="AG574" s="71" t="str">
        <f t="shared" si="343"/>
        <v/>
      </c>
      <c r="AH574" s="71" t="str">
        <f t="shared" si="344"/>
        <v/>
      </c>
      <c r="AI574" s="71" t="str">
        <f t="shared" si="345"/>
        <v/>
      </c>
      <c r="AJ574" s="71" t="str">
        <f t="shared" si="346"/>
        <v/>
      </c>
      <c r="AK574" s="71" t="str">
        <f t="shared" si="347"/>
        <v/>
      </c>
      <c r="AL574" s="71" t="str">
        <f t="shared" si="348"/>
        <v/>
      </c>
      <c r="AM574" s="78" t="str">
        <f t="shared" si="349"/>
        <v/>
      </c>
      <c r="AN574" s="75" t="str">
        <f t="shared" si="350"/>
        <v/>
      </c>
      <c r="AO574" s="71" t="str">
        <f t="shared" si="351"/>
        <v/>
      </c>
      <c r="AP574" s="71" t="str">
        <f t="shared" si="352"/>
        <v/>
      </c>
      <c r="AQ574" s="71" t="str">
        <f t="shared" si="353"/>
        <v/>
      </c>
      <c r="AR574" s="71" t="str">
        <f t="shared" si="354"/>
        <v/>
      </c>
      <c r="AS574" s="71" t="str">
        <f t="shared" si="355"/>
        <v/>
      </c>
      <c r="AT574" s="71" t="str">
        <f t="shared" si="356"/>
        <v/>
      </c>
      <c r="AU574" s="76" t="str">
        <f t="shared" si="357"/>
        <v/>
      </c>
      <c r="BF574" s="141">
        <v>16048</v>
      </c>
      <c r="BG574" s="142" t="s">
        <v>5707</v>
      </c>
      <c r="BH574" s="141" t="s">
        <v>180</v>
      </c>
      <c r="BI574" s="141" t="s">
        <v>178</v>
      </c>
      <c r="BJ574" s="141" t="s">
        <v>5708</v>
      </c>
      <c r="BK574" s="141" t="s">
        <v>1976</v>
      </c>
      <c r="BL574" s="141" t="s">
        <v>5709</v>
      </c>
      <c r="BM574" s="141">
        <v>47.452024000000002</v>
      </c>
      <c r="BN574" s="141">
        <v>-70.368297999999996</v>
      </c>
      <c r="BO574" s="141">
        <v>2001</v>
      </c>
      <c r="BP574" s="143" t="s">
        <v>5708</v>
      </c>
      <c r="BQ574" s="143" t="s">
        <v>26794</v>
      </c>
    </row>
    <row r="575" spans="1:69" ht="38.25" customHeight="1" x14ac:dyDescent="0.25">
      <c r="A575" s="1" t="str">
        <f t="shared" si="358"/>
        <v/>
      </c>
      <c r="B575" s="32" t="str">
        <f t="shared" si="359"/>
        <v/>
      </c>
      <c r="C575" s="25" t="str">
        <f t="shared" si="360"/>
        <v/>
      </c>
      <c r="D575" s="25" t="str">
        <f t="shared" si="361"/>
        <v/>
      </c>
      <c r="E575" s="25" t="str">
        <f t="shared" si="362"/>
        <v/>
      </c>
      <c r="F575" s="25" t="str">
        <f t="shared" si="363"/>
        <v/>
      </c>
      <c r="G575" s="108" t="str">
        <f t="shared" si="364"/>
        <v/>
      </c>
      <c r="H575" s="108" t="str">
        <f t="shared" si="365"/>
        <v/>
      </c>
      <c r="I575" s="112" t="str">
        <f t="shared" si="366"/>
        <v/>
      </c>
      <c r="J575" s="112"/>
      <c r="K575" s="112"/>
      <c r="L575" s="113"/>
      <c r="M575" s="113"/>
      <c r="N575" s="224" t="str">
        <f t="shared" si="367"/>
        <v/>
      </c>
      <c r="O575" s="225" t="str">
        <f t="shared" si="368"/>
        <v/>
      </c>
      <c r="Q575" s="6">
        <v>573</v>
      </c>
      <c r="R575" s="47" t="str">
        <f t="shared" si="331"/>
        <v>-573</v>
      </c>
      <c r="S575" s="6"/>
      <c r="T575" s="48" t="str">
        <f t="shared" si="332"/>
        <v/>
      </c>
      <c r="U575" s="49" t="str">
        <f t="shared" si="333"/>
        <v/>
      </c>
      <c r="W575" s="51"/>
      <c r="X575" s="75" t="str">
        <f t="shared" si="334"/>
        <v/>
      </c>
      <c r="Y575" s="71" t="str">
        <f t="shared" si="335"/>
        <v/>
      </c>
      <c r="Z575" s="71" t="str">
        <f t="shared" si="336"/>
        <v/>
      </c>
      <c r="AA575" s="71" t="str">
        <f t="shared" si="337"/>
        <v/>
      </c>
      <c r="AB575" s="71" t="str">
        <f t="shared" si="338"/>
        <v/>
      </c>
      <c r="AC575" s="71" t="str">
        <f t="shared" si="339"/>
        <v/>
      </c>
      <c r="AD575" s="71" t="str">
        <f t="shared" si="340"/>
        <v/>
      </c>
      <c r="AE575" s="78" t="str">
        <f t="shared" si="341"/>
        <v/>
      </c>
      <c r="AF575" s="75" t="str">
        <f t="shared" si="342"/>
        <v/>
      </c>
      <c r="AG575" s="71" t="str">
        <f t="shared" si="343"/>
        <v/>
      </c>
      <c r="AH575" s="71" t="str">
        <f t="shared" si="344"/>
        <v/>
      </c>
      <c r="AI575" s="71" t="str">
        <f t="shared" si="345"/>
        <v/>
      </c>
      <c r="AJ575" s="71" t="str">
        <f t="shared" si="346"/>
        <v/>
      </c>
      <c r="AK575" s="71" t="str">
        <f t="shared" si="347"/>
        <v/>
      </c>
      <c r="AL575" s="71" t="str">
        <f t="shared" si="348"/>
        <v/>
      </c>
      <c r="AM575" s="78" t="str">
        <f t="shared" si="349"/>
        <v/>
      </c>
      <c r="AN575" s="75" t="str">
        <f t="shared" si="350"/>
        <v/>
      </c>
      <c r="AO575" s="71" t="str">
        <f t="shared" si="351"/>
        <v/>
      </c>
      <c r="AP575" s="71" t="str">
        <f t="shared" si="352"/>
        <v/>
      </c>
      <c r="AQ575" s="71" t="str">
        <f t="shared" si="353"/>
        <v/>
      </c>
      <c r="AR575" s="71" t="str">
        <f t="shared" si="354"/>
        <v/>
      </c>
      <c r="AS575" s="71" t="str">
        <f t="shared" si="355"/>
        <v/>
      </c>
      <c r="AT575" s="71" t="str">
        <f t="shared" si="356"/>
        <v/>
      </c>
      <c r="AU575" s="76" t="str">
        <f t="shared" si="357"/>
        <v/>
      </c>
      <c r="BF575" s="141">
        <v>16048</v>
      </c>
      <c r="BG575" s="142" t="s">
        <v>5710</v>
      </c>
      <c r="BH575" s="141" t="s">
        <v>180</v>
      </c>
      <c r="BI575" s="141" t="s">
        <v>191</v>
      </c>
      <c r="BJ575" s="141" t="s">
        <v>1708</v>
      </c>
      <c r="BK575" s="141" t="s">
        <v>1664</v>
      </c>
      <c r="BL575" s="141" t="s">
        <v>3884</v>
      </c>
      <c r="BM575" s="141">
        <v>47.457791999999998</v>
      </c>
      <c r="BN575" s="141">
        <v>-70.360315</v>
      </c>
      <c r="BO575" s="141">
        <v>2001</v>
      </c>
      <c r="BP575" s="143" t="s">
        <v>191</v>
      </c>
      <c r="BQ575" s="143" t="s">
        <v>26794</v>
      </c>
    </row>
    <row r="576" spans="1:69" ht="38.25" customHeight="1" x14ac:dyDescent="0.25">
      <c r="A576" s="1" t="str">
        <f t="shared" si="358"/>
        <v/>
      </c>
      <c r="B576" s="32" t="str">
        <f t="shared" si="359"/>
        <v/>
      </c>
      <c r="C576" s="25" t="str">
        <f t="shared" si="360"/>
        <v/>
      </c>
      <c r="D576" s="25" t="str">
        <f t="shared" si="361"/>
        <v/>
      </c>
      <c r="E576" s="25" t="str">
        <f t="shared" si="362"/>
        <v/>
      </c>
      <c r="F576" s="25" t="str">
        <f t="shared" si="363"/>
        <v/>
      </c>
      <c r="G576" s="108" t="str">
        <f t="shared" si="364"/>
        <v/>
      </c>
      <c r="H576" s="108" t="str">
        <f t="shared" si="365"/>
        <v/>
      </c>
      <c r="I576" s="112" t="str">
        <f t="shared" si="366"/>
        <v/>
      </c>
      <c r="J576" s="112"/>
      <c r="K576" s="112"/>
      <c r="L576" s="113"/>
      <c r="M576" s="113"/>
      <c r="N576" s="224" t="str">
        <f t="shared" si="367"/>
        <v/>
      </c>
      <c r="O576" s="225" t="str">
        <f t="shared" si="368"/>
        <v/>
      </c>
      <c r="Q576" s="6">
        <v>574</v>
      </c>
      <c r="R576" s="47" t="str">
        <f t="shared" si="331"/>
        <v>-574</v>
      </c>
      <c r="S576" s="6"/>
      <c r="T576" s="48" t="str">
        <f t="shared" si="332"/>
        <v/>
      </c>
      <c r="U576" s="49" t="str">
        <f t="shared" si="333"/>
        <v/>
      </c>
      <c r="W576" s="51"/>
      <c r="X576" s="75" t="str">
        <f t="shared" si="334"/>
        <v/>
      </c>
      <c r="Y576" s="71" t="str">
        <f t="shared" si="335"/>
        <v/>
      </c>
      <c r="Z576" s="71" t="str">
        <f t="shared" si="336"/>
        <v/>
      </c>
      <c r="AA576" s="71" t="str">
        <f t="shared" si="337"/>
        <v/>
      </c>
      <c r="AB576" s="71" t="str">
        <f t="shared" si="338"/>
        <v/>
      </c>
      <c r="AC576" s="71" t="str">
        <f t="shared" si="339"/>
        <v/>
      </c>
      <c r="AD576" s="71" t="str">
        <f t="shared" si="340"/>
        <v/>
      </c>
      <c r="AE576" s="78" t="str">
        <f t="shared" si="341"/>
        <v/>
      </c>
      <c r="AF576" s="75" t="str">
        <f t="shared" si="342"/>
        <v/>
      </c>
      <c r="AG576" s="71" t="str">
        <f t="shared" si="343"/>
        <v/>
      </c>
      <c r="AH576" s="71" t="str">
        <f t="shared" si="344"/>
        <v/>
      </c>
      <c r="AI576" s="71" t="str">
        <f t="shared" si="345"/>
        <v/>
      </c>
      <c r="AJ576" s="71" t="str">
        <f t="shared" si="346"/>
        <v/>
      </c>
      <c r="AK576" s="71" t="str">
        <f t="shared" si="347"/>
        <v/>
      </c>
      <c r="AL576" s="71" t="str">
        <f t="shared" si="348"/>
        <v/>
      </c>
      <c r="AM576" s="78" t="str">
        <f t="shared" si="349"/>
        <v/>
      </c>
      <c r="AN576" s="75" t="str">
        <f t="shared" si="350"/>
        <v/>
      </c>
      <c r="AO576" s="71" t="str">
        <f t="shared" si="351"/>
        <v/>
      </c>
      <c r="AP576" s="71" t="str">
        <f t="shared" si="352"/>
        <v/>
      </c>
      <c r="AQ576" s="71" t="str">
        <f t="shared" si="353"/>
        <v/>
      </c>
      <c r="AR576" s="71" t="str">
        <f t="shared" si="354"/>
        <v/>
      </c>
      <c r="AS576" s="71" t="str">
        <f t="shared" si="355"/>
        <v/>
      </c>
      <c r="AT576" s="71" t="str">
        <f t="shared" si="356"/>
        <v/>
      </c>
      <c r="AU576" s="76" t="str">
        <f t="shared" si="357"/>
        <v/>
      </c>
      <c r="BF576" s="141">
        <v>16050</v>
      </c>
      <c r="BG576" s="142" t="s">
        <v>5716</v>
      </c>
      <c r="BH576" s="141" t="s">
        <v>478</v>
      </c>
      <c r="BI576" s="141" t="s">
        <v>177</v>
      </c>
      <c r="BJ576" s="141"/>
      <c r="BK576" s="141"/>
      <c r="BL576" s="141" t="s">
        <v>5717</v>
      </c>
      <c r="BM576" s="141">
        <v>47.569389999999999</v>
      </c>
      <c r="BN576" s="141">
        <v>-70.410499999999999</v>
      </c>
      <c r="BO576" s="141">
        <v>1958</v>
      </c>
      <c r="BP576" s="143" t="s">
        <v>24389</v>
      </c>
      <c r="BQ576" s="143" t="s">
        <v>17560</v>
      </c>
    </row>
    <row r="577" spans="1:69" ht="38.25" customHeight="1" x14ac:dyDescent="0.25">
      <c r="A577" s="1" t="str">
        <f t="shared" si="358"/>
        <v/>
      </c>
      <c r="B577" s="32" t="str">
        <f t="shared" si="359"/>
        <v/>
      </c>
      <c r="C577" s="25" t="str">
        <f t="shared" si="360"/>
        <v/>
      </c>
      <c r="D577" s="25" t="str">
        <f t="shared" si="361"/>
        <v/>
      </c>
      <c r="E577" s="25" t="str">
        <f t="shared" si="362"/>
        <v/>
      </c>
      <c r="F577" s="25" t="str">
        <f t="shared" si="363"/>
        <v/>
      </c>
      <c r="G577" s="108" t="str">
        <f t="shared" si="364"/>
        <v/>
      </c>
      <c r="H577" s="108" t="str">
        <f t="shared" si="365"/>
        <v/>
      </c>
      <c r="I577" s="112" t="str">
        <f t="shared" si="366"/>
        <v/>
      </c>
      <c r="J577" s="112"/>
      <c r="K577" s="112"/>
      <c r="L577" s="113"/>
      <c r="M577" s="113"/>
      <c r="N577" s="224" t="str">
        <f t="shared" si="367"/>
        <v/>
      </c>
      <c r="O577" s="225" t="str">
        <f t="shared" si="368"/>
        <v/>
      </c>
      <c r="Q577" s="6">
        <v>575</v>
      </c>
      <c r="R577" s="47" t="str">
        <f t="shared" si="331"/>
        <v>-575</v>
      </c>
      <c r="S577" s="6"/>
      <c r="T577" s="48" t="str">
        <f t="shared" si="332"/>
        <v/>
      </c>
      <c r="U577" s="49" t="str">
        <f t="shared" si="333"/>
        <v/>
      </c>
      <c r="W577" s="51"/>
      <c r="X577" s="75" t="str">
        <f t="shared" si="334"/>
        <v/>
      </c>
      <c r="Y577" s="71" t="str">
        <f t="shared" si="335"/>
        <v/>
      </c>
      <c r="Z577" s="71" t="str">
        <f t="shared" si="336"/>
        <v/>
      </c>
      <c r="AA577" s="71" t="str">
        <f t="shared" si="337"/>
        <v/>
      </c>
      <c r="AB577" s="71" t="str">
        <f t="shared" si="338"/>
        <v/>
      </c>
      <c r="AC577" s="71" t="str">
        <f t="shared" si="339"/>
        <v/>
      </c>
      <c r="AD577" s="71" t="str">
        <f t="shared" si="340"/>
        <v/>
      </c>
      <c r="AE577" s="78" t="str">
        <f t="shared" si="341"/>
        <v/>
      </c>
      <c r="AF577" s="75" t="str">
        <f t="shared" si="342"/>
        <v/>
      </c>
      <c r="AG577" s="71" t="str">
        <f t="shared" si="343"/>
        <v/>
      </c>
      <c r="AH577" s="71" t="str">
        <f t="shared" si="344"/>
        <v/>
      </c>
      <c r="AI577" s="71" t="str">
        <f t="shared" si="345"/>
        <v/>
      </c>
      <c r="AJ577" s="71" t="str">
        <f t="shared" si="346"/>
        <v/>
      </c>
      <c r="AK577" s="71" t="str">
        <f t="shared" si="347"/>
        <v/>
      </c>
      <c r="AL577" s="71" t="str">
        <f t="shared" si="348"/>
        <v/>
      </c>
      <c r="AM577" s="78" t="str">
        <f t="shared" si="349"/>
        <v/>
      </c>
      <c r="AN577" s="75" t="str">
        <f t="shared" si="350"/>
        <v/>
      </c>
      <c r="AO577" s="71" t="str">
        <f t="shared" si="351"/>
        <v/>
      </c>
      <c r="AP577" s="71" t="str">
        <f t="shared" si="352"/>
        <v/>
      </c>
      <c r="AQ577" s="71" t="str">
        <f t="shared" si="353"/>
        <v/>
      </c>
      <c r="AR577" s="71" t="str">
        <f t="shared" si="354"/>
        <v/>
      </c>
      <c r="AS577" s="71" t="str">
        <f t="shared" si="355"/>
        <v/>
      </c>
      <c r="AT577" s="71" t="str">
        <f t="shared" si="356"/>
        <v/>
      </c>
      <c r="AU577" s="76" t="str">
        <f t="shared" si="357"/>
        <v/>
      </c>
      <c r="BF577" s="141">
        <v>16050</v>
      </c>
      <c r="BG577" s="142" t="s">
        <v>5718</v>
      </c>
      <c r="BH577" s="141" t="s">
        <v>478</v>
      </c>
      <c r="BI577" s="141" t="s">
        <v>176</v>
      </c>
      <c r="BJ577" s="141"/>
      <c r="BK577" s="141"/>
      <c r="BL577" s="141" t="s">
        <v>5719</v>
      </c>
      <c r="BM577" s="141">
        <v>47.578400000000002</v>
      </c>
      <c r="BN577" s="141">
        <v>-70.411259999999999</v>
      </c>
      <c r="BO577" s="141">
        <v>1958</v>
      </c>
      <c r="BP577" s="143" t="s">
        <v>24390</v>
      </c>
      <c r="BQ577" s="143" t="s">
        <v>17560</v>
      </c>
    </row>
    <row r="578" spans="1:69" ht="38.25" customHeight="1" x14ac:dyDescent="0.25">
      <c r="A578" s="1" t="str">
        <f t="shared" si="358"/>
        <v/>
      </c>
      <c r="B578" s="32" t="str">
        <f t="shared" si="359"/>
        <v/>
      </c>
      <c r="C578" s="25" t="str">
        <f t="shared" si="360"/>
        <v/>
      </c>
      <c r="D578" s="25" t="str">
        <f t="shared" si="361"/>
        <v/>
      </c>
      <c r="E578" s="25" t="str">
        <f t="shared" si="362"/>
        <v/>
      </c>
      <c r="F578" s="25" t="str">
        <f t="shared" si="363"/>
        <v/>
      </c>
      <c r="G578" s="108" t="str">
        <f t="shared" si="364"/>
        <v/>
      </c>
      <c r="H578" s="108" t="str">
        <f t="shared" si="365"/>
        <v/>
      </c>
      <c r="I578" s="112" t="str">
        <f t="shared" si="366"/>
        <v/>
      </c>
      <c r="J578" s="112"/>
      <c r="K578" s="112"/>
      <c r="L578" s="113"/>
      <c r="M578" s="113"/>
      <c r="N578" s="224" t="str">
        <f t="shared" si="367"/>
        <v/>
      </c>
      <c r="O578" s="225" t="str">
        <f t="shared" si="368"/>
        <v/>
      </c>
      <c r="Q578" s="6">
        <v>576</v>
      </c>
      <c r="R578" s="47" t="str">
        <f t="shared" si="331"/>
        <v>-576</v>
      </c>
      <c r="S578" s="6"/>
      <c r="T578" s="48" t="str">
        <f t="shared" si="332"/>
        <v/>
      </c>
      <c r="U578" s="49" t="str">
        <f t="shared" si="333"/>
        <v/>
      </c>
      <c r="W578" s="51"/>
      <c r="X578" s="75" t="str">
        <f t="shared" si="334"/>
        <v/>
      </c>
      <c r="Y578" s="71" t="str">
        <f t="shared" si="335"/>
        <v/>
      </c>
      <c r="Z578" s="71" t="str">
        <f t="shared" si="336"/>
        <v/>
      </c>
      <c r="AA578" s="71" t="str">
        <f t="shared" si="337"/>
        <v/>
      </c>
      <c r="AB578" s="71" t="str">
        <f t="shared" si="338"/>
        <v/>
      </c>
      <c r="AC578" s="71" t="str">
        <f t="shared" si="339"/>
        <v/>
      </c>
      <c r="AD578" s="71" t="str">
        <f t="shared" si="340"/>
        <v/>
      </c>
      <c r="AE578" s="78" t="str">
        <f t="shared" si="341"/>
        <v/>
      </c>
      <c r="AF578" s="75" t="str">
        <f t="shared" si="342"/>
        <v/>
      </c>
      <c r="AG578" s="71" t="str">
        <f t="shared" si="343"/>
        <v/>
      </c>
      <c r="AH578" s="71" t="str">
        <f t="shared" si="344"/>
        <v/>
      </c>
      <c r="AI578" s="71" t="str">
        <f t="shared" si="345"/>
        <v/>
      </c>
      <c r="AJ578" s="71" t="str">
        <f t="shared" si="346"/>
        <v/>
      </c>
      <c r="AK578" s="71" t="str">
        <f t="shared" si="347"/>
        <v/>
      </c>
      <c r="AL578" s="71" t="str">
        <f t="shared" si="348"/>
        <v/>
      </c>
      <c r="AM578" s="78" t="str">
        <f t="shared" si="349"/>
        <v/>
      </c>
      <c r="AN578" s="75" t="str">
        <f t="shared" si="350"/>
        <v/>
      </c>
      <c r="AO578" s="71" t="str">
        <f t="shared" si="351"/>
        <v/>
      </c>
      <c r="AP578" s="71" t="str">
        <f t="shared" si="352"/>
        <v/>
      </c>
      <c r="AQ578" s="71" t="str">
        <f t="shared" si="353"/>
        <v/>
      </c>
      <c r="AR578" s="71" t="str">
        <f t="shared" si="354"/>
        <v/>
      </c>
      <c r="AS578" s="71" t="str">
        <f t="shared" si="355"/>
        <v/>
      </c>
      <c r="AT578" s="71" t="str">
        <f t="shared" si="356"/>
        <v/>
      </c>
      <c r="AU578" s="76" t="str">
        <f t="shared" si="357"/>
        <v/>
      </c>
      <c r="BF578" s="141">
        <v>16050</v>
      </c>
      <c r="BG578" s="142" t="s">
        <v>5720</v>
      </c>
      <c r="BH578" s="141" t="s">
        <v>478</v>
      </c>
      <c r="BI578" s="141" t="s">
        <v>176</v>
      </c>
      <c r="BJ578" s="141"/>
      <c r="BK578" s="141"/>
      <c r="BL578" s="141" t="s">
        <v>5721</v>
      </c>
      <c r="BM578" s="141">
        <v>47.578400000000002</v>
      </c>
      <c r="BN578" s="141">
        <v>-70.411259999999999</v>
      </c>
      <c r="BO578" s="141">
        <v>2014</v>
      </c>
      <c r="BP578" s="143" t="s">
        <v>24391</v>
      </c>
      <c r="BQ578" s="143" t="s">
        <v>17560</v>
      </c>
    </row>
    <row r="579" spans="1:69" ht="38.25" customHeight="1" x14ac:dyDescent="0.25">
      <c r="A579" s="1" t="str">
        <f t="shared" si="358"/>
        <v/>
      </c>
      <c r="B579" s="32" t="str">
        <f t="shared" si="359"/>
        <v/>
      </c>
      <c r="C579" s="25" t="str">
        <f t="shared" si="360"/>
        <v/>
      </c>
      <c r="D579" s="25" t="str">
        <f t="shared" si="361"/>
        <v/>
      </c>
      <c r="E579" s="25" t="str">
        <f t="shared" si="362"/>
        <v/>
      </c>
      <c r="F579" s="25" t="str">
        <f t="shared" si="363"/>
        <v/>
      </c>
      <c r="G579" s="108" t="str">
        <f t="shared" si="364"/>
        <v/>
      </c>
      <c r="H579" s="108" t="str">
        <f t="shared" si="365"/>
        <v/>
      </c>
      <c r="I579" s="112" t="str">
        <f t="shared" si="366"/>
        <v/>
      </c>
      <c r="J579" s="112"/>
      <c r="K579" s="112"/>
      <c r="L579" s="113"/>
      <c r="M579" s="113"/>
      <c r="N579" s="224" t="str">
        <f t="shared" si="367"/>
        <v/>
      </c>
      <c r="O579" s="225" t="str">
        <f t="shared" si="368"/>
        <v/>
      </c>
      <c r="Q579" s="6">
        <v>577</v>
      </c>
      <c r="R579" s="47" t="str">
        <f t="shared" ref="R579:R642" si="369">Code_geo&amp;"-"&amp;Q579</f>
        <v>-577</v>
      </c>
      <c r="S579" s="6"/>
      <c r="T579" s="48" t="str">
        <f t="shared" ref="T579:T642" si="370">IF(AND(B589=$S$3,(OR(C589=$W$10,C589=$W$11,C589=$W$12,C589=$W$13))),1,"")</f>
        <v/>
      </c>
      <c r="U579" s="49" t="str">
        <f t="shared" ref="U579:U642" si="371">IF(AND(B589=$S$4,(OR(C589=$W$5,C589=$W$6,C589=$W$7,C589=$W$8))),1,"")</f>
        <v/>
      </c>
      <c r="W579" s="51"/>
      <c r="X579" s="75" t="str">
        <f t="shared" si="334"/>
        <v/>
      </c>
      <c r="Y579" s="71" t="str">
        <f t="shared" si="335"/>
        <v/>
      </c>
      <c r="Z579" s="71" t="str">
        <f t="shared" si="336"/>
        <v/>
      </c>
      <c r="AA579" s="71" t="str">
        <f t="shared" si="337"/>
        <v/>
      </c>
      <c r="AB579" s="71" t="str">
        <f t="shared" si="338"/>
        <v/>
      </c>
      <c r="AC579" s="71" t="str">
        <f t="shared" si="339"/>
        <v/>
      </c>
      <c r="AD579" s="71" t="str">
        <f t="shared" si="340"/>
        <v/>
      </c>
      <c r="AE579" s="78" t="str">
        <f t="shared" si="341"/>
        <v/>
      </c>
      <c r="AF579" s="75" t="str">
        <f t="shared" si="342"/>
        <v/>
      </c>
      <c r="AG579" s="71" t="str">
        <f t="shared" si="343"/>
        <v/>
      </c>
      <c r="AH579" s="71" t="str">
        <f t="shared" si="344"/>
        <v/>
      </c>
      <c r="AI579" s="71" t="str">
        <f t="shared" si="345"/>
        <v/>
      </c>
      <c r="AJ579" s="71" t="str">
        <f t="shared" si="346"/>
        <v/>
      </c>
      <c r="AK579" s="71" t="str">
        <f t="shared" si="347"/>
        <v/>
      </c>
      <c r="AL579" s="71" t="str">
        <f t="shared" si="348"/>
        <v/>
      </c>
      <c r="AM579" s="78" t="str">
        <f t="shared" si="349"/>
        <v/>
      </c>
      <c r="AN579" s="75" t="str">
        <f t="shared" si="350"/>
        <v/>
      </c>
      <c r="AO579" s="71" t="str">
        <f t="shared" si="351"/>
        <v/>
      </c>
      <c r="AP579" s="71" t="str">
        <f t="shared" si="352"/>
        <v/>
      </c>
      <c r="AQ579" s="71" t="str">
        <f t="shared" si="353"/>
        <v/>
      </c>
      <c r="AR579" s="71" t="str">
        <f t="shared" si="354"/>
        <v/>
      </c>
      <c r="AS579" s="71" t="str">
        <f t="shared" si="355"/>
        <v/>
      </c>
      <c r="AT579" s="71" t="str">
        <f t="shared" si="356"/>
        <v/>
      </c>
      <c r="AU579" s="76" t="str">
        <f t="shared" si="357"/>
        <v/>
      </c>
      <c r="BF579" s="141">
        <v>16050</v>
      </c>
      <c r="BG579" s="142" t="s">
        <v>5722</v>
      </c>
      <c r="BH579" s="141" t="s">
        <v>180</v>
      </c>
      <c r="BI579" s="141" t="s">
        <v>178</v>
      </c>
      <c r="BJ579" s="141"/>
      <c r="BK579" s="141"/>
      <c r="BL579" s="141" t="s">
        <v>5723</v>
      </c>
      <c r="BM579" s="141">
        <v>47.581339999999997</v>
      </c>
      <c r="BN579" s="141">
        <v>-70.396860000000004</v>
      </c>
      <c r="BO579" s="141">
        <v>1986</v>
      </c>
      <c r="BP579" s="143" t="s">
        <v>24392</v>
      </c>
      <c r="BQ579" s="143" t="s">
        <v>17560</v>
      </c>
    </row>
    <row r="580" spans="1:69" ht="38.25" customHeight="1" x14ac:dyDescent="0.25">
      <c r="A580" s="1" t="str">
        <f t="shared" si="358"/>
        <v/>
      </c>
      <c r="B580" s="32" t="str">
        <f t="shared" si="359"/>
        <v/>
      </c>
      <c r="C580" s="25" t="str">
        <f t="shared" si="360"/>
        <v/>
      </c>
      <c r="D580" s="25" t="str">
        <f t="shared" si="361"/>
        <v/>
      </c>
      <c r="E580" s="25" t="str">
        <f t="shared" si="362"/>
        <v/>
      </c>
      <c r="F580" s="25" t="str">
        <f t="shared" si="363"/>
        <v/>
      </c>
      <c r="G580" s="108" t="str">
        <f t="shared" si="364"/>
        <v/>
      </c>
      <c r="H580" s="108" t="str">
        <f t="shared" si="365"/>
        <v/>
      </c>
      <c r="I580" s="112" t="str">
        <f t="shared" si="366"/>
        <v/>
      </c>
      <c r="J580" s="112"/>
      <c r="K580" s="112"/>
      <c r="L580" s="113"/>
      <c r="M580" s="113"/>
      <c r="N580" s="224" t="str">
        <f t="shared" si="367"/>
        <v/>
      </c>
      <c r="O580" s="225" t="str">
        <f t="shared" si="368"/>
        <v/>
      </c>
      <c r="Q580" s="6">
        <v>578</v>
      </c>
      <c r="R580" s="47" t="str">
        <f t="shared" si="369"/>
        <v>-578</v>
      </c>
      <c r="S580" s="6"/>
      <c r="T580" s="48" t="str">
        <f t="shared" si="370"/>
        <v/>
      </c>
      <c r="U580" s="49" t="str">
        <f t="shared" si="371"/>
        <v/>
      </c>
      <c r="W580" s="51"/>
      <c r="X580" s="75" t="str">
        <f t="shared" ref="X580:X643" si="372">IF($C589=$BE$3,$L589+$M589,"")</f>
        <v/>
      </c>
      <c r="Y580" s="71" t="str">
        <f t="shared" ref="Y580:Y643" si="373">IF($C589=$BE$4,$L589+$M589,"")</f>
        <v/>
      </c>
      <c r="Z580" s="71" t="str">
        <f t="shared" ref="Z580:Z643" si="374">IF($C589=$BE$5,$L589+$M589,"")</f>
        <v/>
      </c>
      <c r="AA580" s="71" t="str">
        <f t="shared" ref="AA580:AA643" si="375">IF($C589=$BE$6,$L589+$M589,"")</f>
        <v/>
      </c>
      <c r="AB580" s="71" t="str">
        <f t="shared" ref="AB580:AB643" si="376">IF($C589=$BE$7,$L589+$M589,"")</f>
        <v/>
      </c>
      <c r="AC580" s="71" t="str">
        <f t="shared" ref="AC580:AC643" si="377">IF($C589=$BE$8,$L589+$M589,"")</f>
        <v/>
      </c>
      <c r="AD580" s="71" t="str">
        <f t="shared" ref="AD580:AD643" si="378">IF($C589=$BE$9,$L589+$M589,"")</f>
        <v/>
      </c>
      <c r="AE580" s="78" t="str">
        <f t="shared" ref="AE580:AE643" si="379">IF($C589=$BE$10,$L589+$M589,"")</f>
        <v/>
      </c>
      <c r="AF580" s="75" t="str">
        <f t="shared" ref="AF580:AF643" si="380">IF($C589=$BE$3,IF($J589&gt;0,$L589/$J589,$L589),"")</f>
        <v/>
      </c>
      <c r="AG580" s="71" t="str">
        <f t="shared" ref="AG580:AG643" si="381">IF($C589=$BE$4,IF($J589&gt;0,$L589/$J589,$L589),"")</f>
        <v/>
      </c>
      <c r="AH580" s="71" t="str">
        <f t="shared" ref="AH580:AH643" si="382">IF($C589=$BE$5,IF($J589&gt;0,$L589/$J589,$L589),"")</f>
        <v/>
      </c>
      <c r="AI580" s="71" t="str">
        <f t="shared" ref="AI580:AI643" si="383">IF($C589=$BE$6,IF($J589&gt;0,$L589/$J589,$L589),"")</f>
        <v/>
      </c>
      <c r="AJ580" s="71" t="str">
        <f t="shared" ref="AJ580:AJ643" si="384">IF($C589=$BE$7,IF($J589&gt;0,$L589/$J589,$L589),"")</f>
        <v/>
      </c>
      <c r="AK580" s="71" t="str">
        <f t="shared" ref="AK580:AK643" si="385">IF($C589=$BE$8,IF($J589&gt;0,$L589/$J589,$L589),"")</f>
        <v/>
      </c>
      <c r="AL580" s="71" t="str">
        <f t="shared" ref="AL580:AL643" si="386">IF($C589=$BE$9,IF($J589&gt;0,$L589/$J589,$L589),"")</f>
        <v/>
      </c>
      <c r="AM580" s="78" t="str">
        <f t="shared" ref="AM580:AM643" si="387">IF($C589=$BE$10,IF($J589&gt;0,$L589/$J589,$L589),"")</f>
        <v/>
      </c>
      <c r="AN580" s="75" t="str">
        <f t="shared" ref="AN580:AN643" si="388">IF($C589=$BE$3,IF($K589&gt;0,$M589/$K589,$M589),"")</f>
        <v/>
      </c>
      <c r="AO580" s="71" t="str">
        <f t="shared" ref="AO580:AO643" si="389">IF($C589=$BE$4,IF($K589&gt;0,$M589/$K589,$M589),"")</f>
        <v/>
      </c>
      <c r="AP580" s="71" t="str">
        <f t="shared" ref="AP580:AP643" si="390">IF($C589=$BE$5,IF($K589&gt;0,$M589/$K589,$M589),"")</f>
        <v/>
      </c>
      <c r="AQ580" s="71" t="str">
        <f t="shared" ref="AQ580:AQ643" si="391">IF($C589=$BE$6,IF($K589&gt;0,$M589/$K589,$M589),"")</f>
        <v/>
      </c>
      <c r="AR580" s="71" t="str">
        <f t="shared" ref="AR580:AR643" si="392">IF($C589=$BE$7,IF($K589&gt;0,$M589/$K589,$M589),"")</f>
        <v/>
      </c>
      <c r="AS580" s="71" t="str">
        <f t="shared" ref="AS580:AS643" si="393">IF($C589=$BE$8,IF($K589&gt;0,$M589/$K589,$M589),"")</f>
        <v/>
      </c>
      <c r="AT580" s="71" t="str">
        <f t="shared" ref="AT580:AT643" si="394">IF($C589=$BE$9,IF($K589&gt;0,$M589/$K589,$M589),"")</f>
        <v/>
      </c>
      <c r="AU580" s="76" t="str">
        <f t="shared" ref="AU580:AU643" si="395">IF($C589=$BE$10,IF($K589&gt;0,$M589/$K589,$M589),"")</f>
        <v/>
      </c>
      <c r="BF580" s="141">
        <v>21020</v>
      </c>
      <c r="BG580" s="142" t="s">
        <v>5836</v>
      </c>
      <c r="BH580" s="141" t="s">
        <v>478</v>
      </c>
      <c r="BI580" s="141" t="s">
        <v>176</v>
      </c>
      <c r="BJ580" s="141" t="s">
        <v>5837</v>
      </c>
      <c r="BK580" s="141"/>
      <c r="BL580" s="141" t="s">
        <v>5838</v>
      </c>
      <c r="BM580" s="141">
        <v>47.0528683334487</v>
      </c>
      <c r="BN580" s="141">
        <v>-70.844435695273802</v>
      </c>
      <c r="BO580" s="141">
        <v>2000</v>
      </c>
      <c r="BP580" s="143" t="s">
        <v>176</v>
      </c>
      <c r="BQ580" s="143" t="s">
        <v>17560</v>
      </c>
    </row>
    <row r="581" spans="1:69" ht="38.25" customHeight="1" x14ac:dyDescent="0.25">
      <c r="A581" s="1" t="str">
        <f t="shared" si="358"/>
        <v/>
      </c>
      <c r="B581" s="32" t="str">
        <f t="shared" si="359"/>
        <v/>
      </c>
      <c r="C581" s="25" t="str">
        <f t="shared" si="360"/>
        <v/>
      </c>
      <c r="D581" s="25" t="str">
        <f t="shared" si="361"/>
        <v/>
      </c>
      <c r="E581" s="25" t="str">
        <f t="shared" si="362"/>
        <v/>
      </c>
      <c r="F581" s="25" t="str">
        <f t="shared" si="363"/>
        <v/>
      </c>
      <c r="G581" s="108" t="str">
        <f t="shared" si="364"/>
        <v/>
      </c>
      <c r="H581" s="108" t="str">
        <f t="shared" si="365"/>
        <v/>
      </c>
      <c r="I581" s="112" t="str">
        <f t="shared" si="366"/>
        <v/>
      </c>
      <c r="J581" s="112"/>
      <c r="K581" s="112"/>
      <c r="L581" s="113"/>
      <c r="M581" s="113"/>
      <c r="N581" s="224" t="str">
        <f t="shared" si="367"/>
        <v/>
      </c>
      <c r="O581" s="225" t="str">
        <f t="shared" si="368"/>
        <v/>
      </c>
      <c r="Q581" s="6">
        <v>579</v>
      </c>
      <c r="R581" s="47" t="str">
        <f t="shared" si="369"/>
        <v>-579</v>
      </c>
      <c r="S581" s="6"/>
      <c r="T581" s="48" t="str">
        <f t="shared" si="370"/>
        <v/>
      </c>
      <c r="U581" s="49" t="str">
        <f t="shared" si="371"/>
        <v/>
      </c>
      <c r="W581" s="51"/>
      <c r="X581" s="75" t="str">
        <f t="shared" si="372"/>
        <v/>
      </c>
      <c r="Y581" s="71" t="str">
        <f t="shared" si="373"/>
        <v/>
      </c>
      <c r="Z581" s="71" t="str">
        <f t="shared" si="374"/>
        <v/>
      </c>
      <c r="AA581" s="71" t="str">
        <f t="shared" si="375"/>
        <v/>
      </c>
      <c r="AB581" s="71" t="str">
        <f t="shared" si="376"/>
        <v/>
      </c>
      <c r="AC581" s="71" t="str">
        <f t="shared" si="377"/>
        <v/>
      </c>
      <c r="AD581" s="71" t="str">
        <f t="shared" si="378"/>
        <v/>
      </c>
      <c r="AE581" s="78" t="str">
        <f t="shared" si="379"/>
        <v/>
      </c>
      <c r="AF581" s="75" t="str">
        <f t="shared" si="380"/>
        <v/>
      </c>
      <c r="AG581" s="71" t="str">
        <f t="shared" si="381"/>
        <v/>
      </c>
      <c r="AH581" s="71" t="str">
        <f t="shared" si="382"/>
        <v/>
      </c>
      <c r="AI581" s="71" t="str">
        <f t="shared" si="383"/>
        <v/>
      </c>
      <c r="AJ581" s="71" t="str">
        <f t="shared" si="384"/>
        <v/>
      </c>
      <c r="AK581" s="71" t="str">
        <f t="shared" si="385"/>
        <v/>
      </c>
      <c r="AL581" s="71" t="str">
        <f t="shared" si="386"/>
        <v/>
      </c>
      <c r="AM581" s="78" t="str">
        <f t="shared" si="387"/>
        <v/>
      </c>
      <c r="AN581" s="75" t="str">
        <f t="shared" si="388"/>
        <v/>
      </c>
      <c r="AO581" s="71" t="str">
        <f t="shared" si="389"/>
        <v/>
      </c>
      <c r="AP581" s="71" t="str">
        <f t="shared" si="390"/>
        <v/>
      </c>
      <c r="AQ581" s="71" t="str">
        <f t="shared" si="391"/>
        <v/>
      </c>
      <c r="AR581" s="71" t="str">
        <f t="shared" si="392"/>
        <v/>
      </c>
      <c r="AS581" s="71" t="str">
        <f t="shared" si="393"/>
        <v/>
      </c>
      <c r="AT581" s="71" t="str">
        <f t="shared" si="394"/>
        <v/>
      </c>
      <c r="AU581" s="76" t="str">
        <f t="shared" si="395"/>
        <v/>
      </c>
      <c r="BF581" s="141">
        <v>15058</v>
      </c>
      <c r="BG581" s="142" t="s">
        <v>5759</v>
      </c>
      <c r="BH581" s="141" t="s">
        <v>180</v>
      </c>
      <c r="BI581" s="141" t="s">
        <v>191</v>
      </c>
      <c r="BJ581" s="141" t="s">
        <v>4422</v>
      </c>
      <c r="BK581" s="141" t="s">
        <v>5760</v>
      </c>
      <c r="BL581" s="141" t="s">
        <v>5752</v>
      </c>
      <c r="BM581" s="141">
        <v>47.848114000000002</v>
      </c>
      <c r="BN581" s="141">
        <v>-69.874137000000005</v>
      </c>
      <c r="BO581" s="141">
        <v>1995</v>
      </c>
      <c r="BP581" s="143" t="s">
        <v>24401</v>
      </c>
      <c r="BQ581" s="143" t="s">
        <v>17560</v>
      </c>
    </row>
    <row r="582" spans="1:69" ht="38.25" customHeight="1" x14ac:dyDescent="0.25">
      <c r="A582" s="1" t="str">
        <f t="shared" si="358"/>
        <v/>
      </c>
      <c r="B582" s="32" t="str">
        <f t="shared" si="359"/>
        <v/>
      </c>
      <c r="C582" s="25" t="str">
        <f t="shared" si="360"/>
        <v/>
      </c>
      <c r="D582" s="25" t="str">
        <f t="shared" si="361"/>
        <v/>
      </c>
      <c r="E582" s="25" t="str">
        <f t="shared" si="362"/>
        <v/>
      </c>
      <c r="F582" s="25" t="str">
        <f t="shared" si="363"/>
        <v/>
      </c>
      <c r="G582" s="108" t="str">
        <f t="shared" si="364"/>
        <v/>
      </c>
      <c r="H582" s="108" t="str">
        <f t="shared" si="365"/>
        <v/>
      </c>
      <c r="I582" s="112" t="str">
        <f t="shared" si="366"/>
        <v/>
      </c>
      <c r="J582" s="112"/>
      <c r="K582" s="112"/>
      <c r="L582" s="113"/>
      <c r="M582" s="113"/>
      <c r="N582" s="224" t="str">
        <f t="shared" si="367"/>
        <v/>
      </c>
      <c r="O582" s="225" t="str">
        <f t="shared" si="368"/>
        <v/>
      </c>
      <c r="Q582" s="6">
        <v>580</v>
      </c>
      <c r="R582" s="47" t="str">
        <f t="shared" si="369"/>
        <v>-580</v>
      </c>
      <c r="S582" s="6"/>
      <c r="T582" s="48" t="str">
        <f t="shared" si="370"/>
        <v/>
      </c>
      <c r="U582" s="49" t="str">
        <f t="shared" si="371"/>
        <v/>
      </c>
      <c r="W582" s="51"/>
      <c r="X582" s="75" t="str">
        <f t="shared" si="372"/>
        <v/>
      </c>
      <c r="Y582" s="71" t="str">
        <f t="shared" si="373"/>
        <v/>
      </c>
      <c r="Z582" s="71" t="str">
        <f t="shared" si="374"/>
        <v/>
      </c>
      <c r="AA582" s="71" t="str">
        <f t="shared" si="375"/>
        <v/>
      </c>
      <c r="AB582" s="71" t="str">
        <f t="shared" si="376"/>
        <v/>
      </c>
      <c r="AC582" s="71" t="str">
        <f t="shared" si="377"/>
        <v/>
      </c>
      <c r="AD582" s="71" t="str">
        <f t="shared" si="378"/>
        <v/>
      </c>
      <c r="AE582" s="78" t="str">
        <f t="shared" si="379"/>
        <v/>
      </c>
      <c r="AF582" s="75" t="str">
        <f t="shared" si="380"/>
        <v/>
      </c>
      <c r="AG582" s="71" t="str">
        <f t="shared" si="381"/>
        <v/>
      </c>
      <c r="AH582" s="71" t="str">
        <f t="shared" si="382"/>
        <v/>
      </c>
      <c r="AI582" s="71" t="str">
        <f t="shared" si="383"/>
        <v/>
      </c>
      <c r="AJ582" s="71" t="str">
        <f t="shared" si="384"/>
        <v/>
      </c>
      <c r="AK582" s="71" t="str">
        <f t="shared" si="385"/>
        <v/>
      </c>
      <c r="AL582" s="71" t="str">
        <f t="shared" si="386"/>
        <v/>
      </c>
      <c r="AM582" s="78" t="str">
        <f t="shared" si="387"/>
        <v/>
      </c>
      <c r="AN582" s="75" t="str">
        <f t="shared" si="388"/>
        <v/>
      </c>
      <c r="AO582" s="71" t="str">
        <f t="shared" si="389"/>
        <v/>
      </c>
      <c r="AP582" s="71" t="str">
        <f t="shared" si="390"/>
        <v/>
      </c>
      <c r="AQ582" s="71" t="str">
        <f t="shared" si="391"/>
        <v/>
      </c>
      <c r="AR582" s="71" t="str">
        <f t="shared" si="392"/>
        <v/>
      </c>
      <c r="AS582" s="71" t="str">
        <f t="shared" si="393"/>
        <v/>
      </c>
      <c r="AT582" s="71" t="str">
        <f t="shared" si="394"/>
        <v/>
      </c>
      <c r="AU582" s="76" t="str">
        <f t="shared" si="395"/>
        <v/>
      </c>
      <c r="BF582" s="141">
        <v>15058</v>
      </c>
      <c r="BG582" s="142" t="s">
        <v>5742</v>
      </c>
      <c r="BH582" s="141" t="s">
        <v>478</v>
      </c>
      <c r="BI582" s="141" t="s">
        <v>176</v>
      </c>
      <c r="BJ582" s="141"/>
      <c r="BK582" s="141" t="s">
        <v>2722</v>
      </c>
      <c r="BL582" s="141" t="s">
        <v>5743</v>
      </c>
      <c r="BM582" s="141">
        <v>47.8574832161</v>
      </c>
      <c r="BN582" s="141">
        <v>-69.916679479999999</v>
      </c>
      <c r="BO582" s="141">
        <v>2009</v>
      </c>
      <c r="BP582" s="143" t="s">
        <v>24396</v>
      </c>
      <c r="BQ582" s="143" t="s">
        <v>17560</v>
      </c>
    </row>
    <row r="583" spans="1:69" ht="38.25" customHeight="1" x14ac:dyDescent="0.25">
      <c r="A583" s="1" t="str">
        <f t="shared" si="358"/>
        <v/>
      </c>
      <c r="B583" s="32" t="str">
        <f t="shared" si="359"/>
        <v/>
      </c>
      <c r="C583" s="25" t="str">
        <f t="shared" si="360"/>
        <v/>
      </c>
      <c r="D583" s="25" t="str">
        <f t="shared" si="361"/>
        <v/>
      </c>
      <c r="E583" s="25" t="str">
        <f t="shared" si="362"/>
        <v/>
      </c>
      <c r="F583" s="25" t="str">
        <f t="shared" si="363"/>
        <v/>
      </c>
      <c r="G583" s="108" t="str">
        <f t="shared" si="364"/>
        <v/>
      </c>
      <c r="H583" s="108" t="str">
        <f t="shared" si="365"/>
        <v/>
      </c>
      <c r="I583" s="112" t="str">
        <f t="shared" si="366"/>
        <v/>
      </c>
      <c r="J583" s="112"/>
      <c r="K583" s="112"/>
      <c r="L583" s="113"/>
      <c r="M583" s="113"/>
      <c r="N583" s="224" t="str">
        <f t="shared" si="367"/>
        <v/>
      </c>
      <c r="O583" s="225" t="str">
        <f t="shared" si="368"/>
        <v/>
      </c>
      <c r="Q583" s="6">
        <v>581</v>
      </c>
      <c r="R583" s="47" t="str">
        <f t="shared" si="369"/>
        <v>-581</v>
      </c>
      <c r="S583" s="6"/>
      <c r="T583" s="48" t="str">
        <f t="shared" si="370"/>
        <v/>
      </c>
      <c r="U583" s="49" t="str">
        <f t="shared" si="371"/>
        <v/>
      </c>
      <c r="W583" s="51"/>
      <c r="X583" s="75" t="str">
        <f t="shared" si="372"/>
        <v/>
      </c>
      <c r="Y583" s="71" t="str">
        <f t="shared" si="373"/>
        <v/>
      </c>
      <c r="Z583" s="71" t="str">
        <f t="shared" si="374"/>
        <v/>
      </c>
      <c r="AA583" s="71" t="str">
        <f t="shared" si="375"/>
        <v/>
      </c>
      <c r="AB583" s="71" t="str">
        <f t="shared" si="376"/>
        <v/>
      </c>
      <c r="AC583" s="71" t="str">
        <f t="shared" si="377"/>
        <v/>
      </c>
      <c r="AD583" s="71" t="str">
        <f t="shared" si="378"/>
        <v/>
      </c>
      <c r="AE583" s="78" t="str">
        <f t="shared" si="379"/>
        <v/>
      </c>
      <c r="AF583" s="75" t="str">
        <f t="shared" si="380"/>
        <v/>
      </c>
      <c r="AG583" s="71" t="str">
        <f t="shared" si="381"/>
        <v/>
      </c>
      <c r="AH583" s="71" t="str">
        <f t="shared" si="382"/>
        <v/>
      </c>
      <c r="AI583" s="71" t="str">
        <f t="shared" si="383"/>
        <v/>
      </c>
      <c r="AJ583" s="71" t="str">
        <f t="shared" si="384"/>
        <v/>
      </c>
      <c r="AK583" s="71" t="str">
        <f t="shared" si="385"/>
        <v/>
      </c>
      <c r="AL583" s="71" t="str">
        <f t="shared" si="386"/>
        <v/>
      </c>
      <c r="AM583" s="78" t="str">
        <f t="shared" si="387"/>
        <v/>
      </c>
      <c r="AN583" s="75" t="str">
        <f t="shared" si="388"/>
        <v/>
      </c>
      <c r="AO583" s="71" t="str">
        <f t="shared" si="389"/>
        <v/>
      </c>
      <c r="AP583" s="71" t="str">
        <f t="shared" si="390"/>
        <v/>
      </c>
      <c r="AQ583" s="71" t="str">
        <f t="shared" si="391"/>
        <v/>
      </c>
      <c r="AR583" s="71" t="str">
        <f t="shared" si="392"/>
        <v/>
      </c>
      <c r="AS583" s="71" t="str">
        <f t="shared" si="393"/>
        <v/>
      </c>
      <c r="AT583" s="71" t="str">
        <f t="shared" si="394"/>
        <v/>
      </c>
      <c r="AU583" s="76" t="str">
        <f t="shared" si="395"/>
        <v/>
      </c>
      <c r="BF583" s="141">
        <v>16013</v>
      </c>
      <c r="BG583" s="142" t="s">
        <v>5515</v>
      </c>
      <c r="BH583" s="141" t="s">
        <v>478</v>
      </c>
      <c r="BI583" s="141" t="s">
        <v>1268</v>
      </c>
      <c r="BJ583" s="141" t="s">
        <v>5516</v>
      </c>
      <c r="BK583" s="141" t="s">
        <v>1788</v>
      </c>
      <c r="BL583" s="141" t="s">
        <v>5517</v>
      </c>
      <c r="BM583" s="141">
        <v>47.252912000000002</v>
      </c>
      <c r="BN583" s="141">
        <v>-70.310261999999994</v>
      </c>
      <c r="BO583" s="141">
        <v>1996</v>
      </c>
      <c r="BP583" s="143" t="s">
        <v>3495</v>
      </c>
      <c r="BQ583" s="143" t="s">
        <v>17560</v>
      </c>
    </row>
    <row r="584" spans="1:69" ht="38.25" customHeight="1" x14ac:dyDescent="0.25">
      <c r="A584" s="1" t="str">
        <f t="shared" si="358"/>
        <v/>
      </c>
      <c r="B584" s="32" t="str">
        <f t="shared" si="359"/>
        <v/>
      </c>
      <c r="C584" s="25" t="str">
        <f t="shared" si="360"/>
        <v/>
      </c>
      <c r="D584" s="25" t="str">
        <f t="shared" si="361"/>
        <v/>
      </c>
      <c r="E584" s="25" t="str">
        <f t="shared" si="362"/>
        <v/>
      </c>
      <c r="F584" s="25" t="str">
        <f t="shared" si="363"/>
        <v/>
      </c>
      <c r="G584" s="108" t="str">
        <f t="shared" si="364"/>
        <v/>
      </c>
      <c r="H584" s="108" t="str">
        <f t="shared" si="365"/>
        <v/>
      </c>
      <c r="I584" s="112" t="str">
        <f t="shared" si="366"/>
        <v/>
      </c>
      <c r="J584" s="112"/>
      <c r="K584" s="112"/>
      <c r="L584" s="113"/>
      <c r="M584" s="113"/>
      <c r="N584" s="224" t="str">
        <f t="shared" si="367"/>
        <v/>
      </c>
      <c r="O584" s="225" t="str">
        <f t="shared" si="368"/>
        <v/>
      </c>
      <c r="Q584" s="6">
        <v>582</v>
      </c>
      <c r="R584" s="47" t="str">
        <f t="shared" si="369"/>
        <v>-582</v>
      </c>
      <c r="S584" s="6"/>
      <c r="T584" s="48" t="str">
        <f t="shared" si="370"/>
        <v/>
      </c>
      <c r="U584" s="49" t="str">
        <f t="shared" si="371"/>
        <v/>
      </c>
      <c r="W584" s="51"/>
      <c r="X584" s="75" t="str">
        <f t="shared" si="372"/>
        <v/>
      </c>
      <c r="Y584" s="71" t="str">
        <f t="shared" si="373"/>
        <v/>
      </c>
      <c r="Z584" s="71" t="str">
        <f t="shared" si="374"/>
        <v/>
      </c>
      <c r="AA584" s="71" t="str">
        <f t="shared" si="375"/>
        <v/>
      </c>
      <c r="AB584" s="71" t="str">
        <f t="shared" si="376"/>
        <v/>
      </c>
      <c r="AC584" s="71" t="str">
        <f t="shared" si="377"/>
        <v/>
      </c>
      <c r="AD584" s="71" t="str">
        <f t="shared" si="378"/>
        <v/>
      </c>
      <c r="AE584" s="78" t="str">
        <f t="shared" si="379"/>
        <v/>
      </c>
      <c r="AF584" s="75" t="str">
        <f t="shared" si="380"/>
        <v/>
      </c>
      <c r="AG584" s="71" t="str">
        <f t="shared" si="381"/>
        <v/>
      </c>
      <c r="AH584" s="71" t="str">
        <f t="shared" si="382"/>
        <v/>
      </c>
      <c r="AI584" s="71" t="str">
        <f t="shared" si="383"/>
        <v/>
      </c>
      <c r="AJ584" s="71" t="str">
        <f t="shared" si="384"/>
        <v/>
      </c>
      <c r="AK584" s="71" t="str">
        <f t="shared" si="385"/>
        <v/>
      </c>
      <c r="AL584" s="71" t="str">
        <f t="shared" si="386"/>
        <v/>
      </c>
      <c r="AM584" s="78" t="str">
        <f t="shared" si="387"/>
        <v/>
      </c>
      <c r="AN584" s="75" t="str">
        <f t="shared" si="388"/>
        <v/>
      </c>
      <c r="AO584" s="71" t="str">
        <f t="shared" si="389"/>
        <v/>
      </c>
      <c r="AP584" s="71" t="str">
        <f t="shared" si="390"/>
        <v/>
      </c>
      <c r="AQ584" s="71" t="str">
        <f t="shared" si="391"/>
        <v/>
      </c>
      <c r="AR584" s="71" t="str">
        <f t="shared" si="392"/>
        <v/>
      </c>
      <c r="AS584" s="71" t="str">
        <f t="shared" si="393"/>
        <v/>
      </c>
      <c r="AT584" s="71" t="str">
        <f t="shared" si="394"/>
        <v/>
      </c>
      <c r="AU584" s="76" t="str">
        <f t="shared" si="395"/>
        <v/>
      </c>
      <c r="BF584" s="141">
        <v>21020</v>
      </c>
      <c r="BG584" s="142" t="s">
        <v>5839</v>
      </c>
      <c r="BH584" s="141" t="s">
        <v>478</v>
      </c>
      <c r="BI584" s="141" t="s">
        <v>176</v>
      </c>
      <c r="BJ584" s="141" t="s">
        <v>2462</v>
      </c>
      <c r="BK584" s="141"/>
      <c r="BL584" s="141" t="s">
        <v>5790</v>
      </c>
      <c r="BM584" s="141">
        <v>47.062369566445902</v>
      </c>
      <c r="BN584" s="141">
        <v>-70.842244084975505</v>
      </c>
      <c r="BO584" s="141">
        <v>2014</v>
      </c>
      <c r="BP584" s="143" t="s">
        <v>176</v>
      </c>
      <c r="BQ584" s="143" t="s">
        <v>17560</v>
      </c>
    </row>
    <row r="585" spans="1:69" ht="38.25" customHeight="1" x14ac:dyDescent="0.25">
      <c r="A585" s="1" t="str">
        <f t="shared" si="358"/>
        <v/>
      </c>
      <c r="B585" s="32" t="str">
        <f t="shared" si="359"/>
        <v/>
      </c>
      <c r="C585" s="25" t="str">
        <f t="shared" si="360"/>
        <v/>
      </c>
      <c r="D585" s="25" t="str">
        <f t="shared" si="361"/>
        <v/>
      </c>
      <c r="E585" s="25" t="str">
        <f t="shared" si="362"/>
        <v/>
      </c>
      <c r="F585" s="25" t="str">
        <f t="shared" si="363"/>
        <v/>
      </c>
      <c r="G585" s="108" t="str">
        <f t="shared" si="364"/>
        <v/>
      </c>
      <c r="H585" s="108" t="str">
        <f t="shared" si="365"/>
        <v/>
      </c>
      <c r="I585" s="112" t="str">
        <f t="shared" si="366"/>
        <v/>
      </c>
      <c r="J585" s="112"/>
      <c r="K585" s="112"/>
      <c r="L585" s="113"/>
      <c r="M585" s="113"/>
      <c r="N585" s="224" t="str">
        <f t="shared" si="367"/>
        <v/>
      </c>
      <c r="O585" s="225" t="str">
        <f t="shared" si="368"/>
        <v/>
      </c>
      <c r="Q585" s="6">
        <v>583</v>
      </c>
      <c r="R585" s="47" t="str">
        <f t="shared" si="369"/>
        <v>-583</v>
      </c>
      <c r="S585" s="6"/>
      <c r="T585" s="48" t="str">
        <f t="shared" si="370"/>
        <v/>
      </c>
      <c r="U585" s="49" t="str">
        <f t="shared" si="371"/>
        <v/>
      </c>
      <c r="W585" s="51"/>
      <c r="X585" s="75" t="str">
        <f t="shared" si="372"/>
        <v/>
      </c>
      <c r="Y585" s="71" t="str">
        <f t="shared" si="373"/>
        <v/>
      </c>
      <c r="Z585" s="71" t="str">
        <f t="shared" si="374"/>
        <v/>
      </c>
      <c r="AA585" s="71" t="str">
        <f t="shared" si="375"/>
        <v/>
      </c>
      <c r="AB585" s="71" t="str">
        <f t="shared" si="376"/>
        <v/>
      </c>
      <c r="AC585" s="71" t="str">
        <f t="shared" si="377"/>
        <v/>
      </c>
      <c r="AD585" s="71" t="str">
        <f t="shared" si="378"/>
        <v/>
      </c>
      <c r="AE585" s="78" t="str">
        <f t="shared" si="379"/>
        <v/>
      </c>
      <c r="AF585" s="75" t="str">
        <f t="shared" si="380"/>
        <v/>
      </c>
      <c r="AG585" s="71" t="str">
        <f t="shared" si="381"/>
        <v/>
      </c>
      <c r="AH585" s="71" t="str">
        <f t="shared" si="382"/>
        <v/>
      </c>
      <c r="AI585" s="71" t="str">
        <f t="shared" si="383"/>
        <v/>
      </c>
      <c r="AJ585" s="71" t="str">
        <f t="shared" si="384"/>
        <v/>
      </c>
      <c r="AK585" s="71" t="str">
        <f t="shared" si="385"/>
        <v/>
      </c>
      <c r="AL585" s="71" t="str">
        <f t="shared" si="386"/>
        <v/>
      </c>
      <c r="AM585" s="78" t="str">
        <f t="shared" si="387"/>
        <v/>
      </c>
      <c r="AN585" s="75" t="str">
        <f t="shared" si="388"/>
        <v/>
      </c>
      <c r="AO585" s="71" t="str">
        <f t="shared" si="389"/>
        <v/>
      </c>
      <c r="AP585" s="71" t="str">
        <f t="shared" si="390"/>
        <v/>
      </c>
      <c r="AQ585" s="71" t="str">
        <f t="shared" si="391"/>
        <v/>
      </c>
      <c r="AR585" s="71" t="str">
        <f t="shared" si="392"/>
        <v/>
      </c>
      <c r="AS585" s="71" t="str">
        <f t="shared" si="393"/>
        <v/>
      </c>
      <c r="AT585" s="71" t="str">
        <f t="shared" si="394"/>
        <v/>
      </c>
      <c r="AU585" s="76" t="str">
        <f t="shared" si="395"/>
        <v/>
      </c>
      <c r="BF585" s="141">
        <v>21020</v>
      </c>
      <c r="BG585" s="142" t="s">
        <v>5840</v>
      </c>
      <c r="BH585" s="141" t="s">
        <v>478</v>
      </c>
      <c r="BI585" s="141" t="s">
        <v>176</v>
      </c>
      <c r="BJ585" s="141" t="s">
        <v>5841</v>
      </c>
      <c r="BK585" s="141" t="s">
        <v>5729</v>
      </c>
      <c r="BL585" s="141" t="s">
        <v>5730</v>
      </c>
      <c r="BM585" s="141">
        <v>47.074246000000002</v>
      </c>
      <c r="BN585" s="141">
        <v>-70.859002000000004</v>
      </c>
      <c r="BO585" s="141">
        <v>1971</v>
      </c>
      <c r="BP585" s="143" t="s">
        <v>176</v>
      </c>
      <c r="BQ585" s="143" t="s">
        <v>17560</v>
      </c>
    </row>
    <row r="586" spans="1:69" ht="38.25" customHeight="1" x14ac:dyDescent="0.25">
      <c r="A586" s="1" t="str">
        <f t="shared" si="358"/>
        <v/>
      </c>
      <c r="B586" s="32" t="str">
        <f t="shared" si="359"/>
        <v/>
      </c>
      <c r="C586" s="25" t="str">
        <f t="shared" si="360"/>
        <v/>
      </c>
      <c r="D586" s="25" t="str">
        <f t="shared" si="361"/>
        <v/>
      </c>
      <c r="E586" s="25" t="str">
        <f t="shared" si="362"/>
        <v/>
      </c>
      <c r="F586" s="25" t="str">
        <f t="shared" si="363"/>
        <v/>
      </c>
      <c r="G586" s="108" t="str">
        <f t="shared" si="364"/>
        <v/>
      </c>
      <c r="H586" s="108" t="str">
        <f t="shared" si="365"/>
        <v/>
      </c>
      <c r="I586" s="112" t="str">
        <f t="shared" si="366"/>
        <v/>
      </c>
      <c r="J586" s="112"/>
      <c r="K586" s="112"/>
      <c r="L586" s="113"/>
      <c r="M586" s="113"/>
      <c r="N586" s="224" t="str">
        <f t="shared" si="367"/>
        <v/>
      </c>
      <c r="O586" s="225" t="str">
        <f t="shared" si="368"/>
        <v/>
      </c>
      <c r="Q586" s="6">
        <v>584</v>
      </c>
      <c r="R586" s="47" t="str">
        <f t="shared" si="369"/>
        <v>-584</v>
      </c>
      <c r="S586" s="6"/>
      <c r="T586" s="48" t="str">
        <f t="shared" si="370"/>
        <v/>
      </c>
      <c r="U586" s="49" t="str">
        <f t="shared" si="371"/>
        <v/>
      </c>
      <c r="W586" s="51"/>
      <c r="X586" s="75" t="str">
        <f t="shared" si="372"/>
        <v/>
      </c>
      <c r="Y586" s="71" t="str">
        <f t="shared" si="373"/>
        <v/>
      </c>
      <c r="Z586" s="71" t="str">
        <f t="shared" si="374"/>
        <v/>
      </c>
      <c r="AA586" s="71" t="str">
        <f t="shared" si="375"/>
        <v/>
      </c>
      <c r="AB586" s="71" t="str">
        <f t="shared" si="376"/>
        <v/>
      </c>
      <c r="AC586" s="71" t="str">
        <f t="shared" si="377"/>
        <v/>
      </c>
      <c r="AD586" s="71" t="str">
        <f t="shared" si="378"/>
        <v/>
      </c>
      <c r="AE586" s="78" t="str">
        <f t="shared" si="379"/>
        <v/>
      </c>
      <c r="AF586" s="75" t="str">
        <f t="shared" si="380"/>
        <v/>
      </c>
      <c r="AG586" s="71" t="str">
        <f t="shared" si="381"/>
        <v/>
      </c>
      <c r="AH586" s="71" t="str">
        <f t="shared" si="382"/>
        <v/>
      </c>
      <c r="AI586" s="71" t="str">
        <f t="shared" si="383"/>
        <v/>
      </c>
      <c r="AJ586" s="71" t="str">
        <f t="shared" si="384"/>
        <v/>
      </c>
      <c r="AK586" s="71" t="str">
        <f t="shared" si="385"/>
        <v/>
      </c>
      <c r="AL586" s="71" t="str">
        <f t="shared" si="386"/>
        <v/>
      </c>
      <c r="AM586" s="78" t="str">
        <f t="shared" si="387"/>
        <v/>
      </c>
      <c r="AN586" s="75" t="str">
        <f t="shared" si="388"/>
        <v/>
      </c>
      <c r="AO586" s="71" t="str">
        <f t="shared" si="389"/>
        <v/>
      </c>
      <c r="AP586" s="71" t="str">
        <f t="shared" si="390"/>
        <v/>
      </c>
      <c r="AQ586" s="71" t="str">
        <f t="shared" si="391"/>
        <v/>
      </c>
      <c r="AR586" s="71" t="str">
        <f t="shared" si="392"/>
        <v/>
      </c>
      <c r="AS586" s="71" t="str">
        <f t="shared" si="393"/>
        <v/>
      </c>
      <c r="AT586" s="71" t="str">
        <f t="shared" si="394"/>
        <v/>
      </c>
      <c r="AU586" s="76" t="str">
        <f t="shared" si="395"/>
        <v/>
      </c>
      <c r="BF586" s="141">
        <v>21020</v>
      </c>
      <c r="BG586" s="142" t="s">
        <v>5842</v>
      </c>
      <c r="BH586" s="141" t="s">
        <v>478</v>
      </c>
      <c r="BI586" s="141" t="s">
        <v>177</v>
      </c>
      <c r="BJ586" s="141" t="s">
        <v>5843</v>
      </c>
      <c r="BK586" s="141" t="s">
        <v>5844</v>
      </c>
      <c r="BL586" s="141" t="s">
        <v>5845</v>
      </c>
      <c r="BM586" s="141">
        <v>47.058967000000003</v>
      </c>
      <c r="BN586" s="141">
        <v>-70.851249999999993</v>
      </c>
      <c r="BO586" s="141">
        <v>1957</v>
      </c>
      <c r="BP586" s="143" t="s">
        <v>24422</v>
      </c>
      <c r="BQ586" s="143" t="s">
        <v>17560</v>
      </c>
    </row>
    <row r="587" spans="1:69" ht="38.25" customHeight="1" x14ac:dyDescent="0.25">
      <c r="A587" s="1" t="str">
        <f t="shared" si="358"/>
        <v/>
      </c>
      <c r="B587" s="32" t="str">
        <f t="shared" si="359"/>
        <v/>
      </c>
      <c r="C587" s="25" t="str">
        <f t="shared" si="360"/>
        <v/>
      </c>
      <c r="D587" s="25" t="str">
        <f t="shared" si="361"/>
        <v/>
      </c>
      <c r="E587" s="25" t="str">
        <f t="shared" si="362"/>
        <v/>
      </c>
      <c r="F587" s="25" t="str">
        <f t="shared" si="363"/>
        <v/>
      </c>
      <c r="G587" s="108" t="str">
        <f t="shared" si="364"/>
        <v/>
      </c>
      <c r="H587" s="108" t="str">
        <f t="shared" si="365"/>
        <v/>
      </c>
      <c r="I587" s="112" t="str">
        <f t="shared" si="366"/>
        <v/>
      </c>
      <c r="J587" s="112"/>
      <c r="K587" s="112"/>
      <c r="L587" s="113"/>
      <c r="M587" s="113"/>
      <c r="N587" s="224" t="str">
        <f t="shared" si="367"/>
        <v/>
      </c>
      <c r="O587" s="225" t="str">
        <f t="shared" si="368"/>
        <v/>
      </c>
      <c r="Q587" s="6">
        <v>585</v>
      </c>
      <c r="R587" s="47" t="str">
        <f t="shared" si="369"/>
        <v>-585</v>
      </c>
      <c r="S587" s="6"/>
      <c r="T587" s="48" t="str">
        <f t="shared" si="370"/>
        <v/>
      </c>
      <c r="U587" s="49" t="str">
        <f t="shared" si="371"/>
        <v/>
      </c>
      <c r="W587" s="51"/>
      <c r="X587" s="75" t="str">
        <f t="shared" si="372"/>
        <v/>
      </c>
      <c r="Y587" s="71" t="str">
        <f t="shared" si="373"/>
        <v/>
      </c>
      <c r="Z587" s="71" t="str">
        <f t="shared" si="374"/>
        <v/>
      </c>
      <c r="AA587" s="71" t="str">
        <f t="shared" si="375"/>
        <v/>
      </c>
      <c r="AB587" s="71" t="str">
        <f t="shared" si="376"/>
        <v/>
      </c>
      <c r="AC587" s="71" t="str">
        <f t="shared" si="377"/>
        <v/>
      </c>
      <c r="AD587" s="71" t="str">
        <f t="shared" si="378"/>
        <v/>
      </c>
      <c r="AE587" s="78" t="str">
        <f t="shared" si="379"/>
        <v/>
      </c>
      <c r="AF587" s="75" t="str">
        <f t="shared" si="380"/>
        <v/>
      </c>
      <c r="AG587" s="71" t="str">
        <f t="shared" si="381"/>
        <v/>
      </c>
      <c r="AH587" s="71" t="str">
        <f t="shared" si="382"/>
        <v/>
      </c>
      <c r="AI587" s="71" t="str">
        <f t="shared" si="383"/>
        <v/>
      </c>
      <c r="AJ587" s="71" t="str">
        <f t="shared" si="384"/>
        <v/>
      </c>
      <c r="AK587" s="71" t="str">
        <f t="shared" si="385"/>
        <v/>
      </c>
      <c r="AL587" s="71" t="str">
        <f t="shared" si="386"/>
        <v/>
      </c>
      <c r="AM587" s="78" t="str">
        <f t="shared" si="387"/>
        <v/>
      </c>
      <c r="AN587" s="75" t="str">
        <f t="shared" si="388"/>
        <v/>
      </c>
      <c r="AO587" s="71" t="str">
        <f t="shared" si="389"/>
        <v/>
      </c>
      <c r="AP587" s="71" t="str">
        <f t="shared" si="390"/>
        <v/>
      </c>
      <c r="AQ587" s="71" t="str">
        <f t="shared" si="391"/>
        <v/>
      </c>
      <c r="AR587" s="71" t="str">
        <f t="shared" si="392"/>
        <v/>
      </c>
      <c r="AS587" s="71" t="str">
        <f t="shared" si="393"/>
        <v/>
      </c>
      <c r="AT587" s="71" t="str">
        <f t="shared" si="394"/>
        <v/>
      </c>
      <c r="AU587" s="76" t="str">
        <f t="shared" si="395"/>
        <v/>
      </c>
      <c r="BF587" s="141">
        <v>21025</v>
      </c>
      <c r="BG587" s="142" t="s">
        <v>5736</v>
      </c>
      <c r="BH587" s="141" t="s">
        <v>180</v>
      </c>
      <c r="BI587" s="141" t="s">
        <v>191</v>
      </c>
      <c r="BJ587" s="141"/>
      <c r="BK587" s="141"/>
      <c r="BL587" s="141" t="s">
        <v>5737</v>
      </c>
      <c r="BM587" s="141">
        <v>47.043379391497602</v>
      </c>
      <c r="BN587" s="141">
        <v>-70.8869225693564</v>
      </c>
      <c r="BO587" s="141">
        <v>1997</v>
      </c>
      <c r="BP587" s="143" t="s">
        <v>191</v>
      </c>
      <c r="BQ587" s="143" t="s">
        <v>17560</v>
      </c>
    </row>
    <row r="588" spans="1:69" ht="38.25" customHeight="1" x14ac:dyDescent="0.25">
      <c r="A588" s="1" t="str">
        <f t="shared" si="358"/>
        <v/>
      </c>
      <c r="B588" s="32" t="str">
        <f t="shared" si="359"/>
        <v/>
      </c>
      <c r="C588" s="25" t="str">
        <f t="shared" si="360"/>
        <v/>
      </c>
      <c r="D588" s="25" t="str">
        <f t="shared" si="361"/>
        <v/>
      </c>
      <c r="E588" s="25" t="str">
        <f t="shared" si="362"/>
        <v/>
      </c>
      <c r="F588" s="25" t="str">
        <f t="shared" si="363"/>
        <v/>
      </c>
      <c r="G588" s="108" t="str">
        <f t="shared" si="364"/>
        <v/>
      </c>
      <c r="H588" s="108" t="str">
        <f t="shared" si="365"/>
        <v/>
      </c>
      <c r="I588" s="112" t="str">
        <f t="shared" si="366"/>
        <v/>
      </c>
      <c r="J588" s="112"/>
      <c r="K588" s="112"/>
      <c r="L588" s="113"/>
      <c r="M588" s="113"/>
      <c r="N588" s="224" t="str">
        <f t="shared" si="367"/>
        <v/>
      </c>
      <c r="O588" s="225" t="str">
        <f t="shared" si="368"/>
        <v/>
      </c>
      <c r="Q588" s="6">
        <v>586</v>
      </c>
      <c r="R588" s="47" t="str">
        <f t="shared" si="369"/>
        <v>-586</v>
      </c>
      <c r="S588" s="6"/>
      <c r="T588" s="48" t="str">
        <f t="shared" si="370"/>
        <v/>
      </c>
      <c r="U588" s="49" t="str">
        <f t="shared" si="371"/>
        <v/>
      </c>
      <c r="W588" s="51"/>
      <c r="X588" s="75" t="str">
        <f t="shared" si="372"/>
        <v/>
      </c>
      <c r="Y588" s="71" t="str">
        <f t="shared" si="373"/>
        <v/>
      </c>
      <c r="Z588" s="71" t="str">
        <f t="shared" si="374"/>
        <v/>
      </c>
      <c r="AA588" s="71" t="str">
        <f t="shared" si="375"/>
        <v/>
      </c>
      <c r="AB588" s="71" t="str">
        <f t="shared" si="376"/>
        <v/>
      </c>
      <c r="AC588" s="71" t="str">
        <f t="shared" si="377"/>
        <v/>
      </c>
      <c r="AD588" s="71" t="str">
        <f t="shared" si="378"/>
        <v/>
      </c>
      <c r="AE588" s="78" t="str">
        <f t="shared" si="379"/>
        <v/>
      </c>
      <c r="AF588" s="75" t="str">
        <f t="shared" si="380"/>
        <v/>
      </c>
      <c r="AG588" s="71" t="str">
        <f t="shared" si="381"/>
        <v/>
      </c>
      <c r="AH588" s="71" t="str">
        <f t="shared" si="382"/>
        <v/>
      </c>
      <c r="AI588" s="71" t="str">
        <f t="shared" si="383"/>
        <v/>
      </c>
      <c r="AJ588" s="71" t="str">
        <f t="shared" si="384"/>
        <v/>
      </c>
      <c r="AK588" s="71" t="str">
        <f t="shared" si="385"/>
        <v/>
      </c>
      <c r="AL588" s="71" t="str">
        <f t="shared" si="386"/>
        <v/>
      </c>
      <c r="AM588" s="78" t="str">
        <f t="shared" si="387"/>
        <v/>
      </c>
      <c r="AN588" s="75" t="str">
        <f t="shared" si="388"/>
        <v/>
      </c>
      <c r="AO588" s="71" t="str">
        <f t="shared" si="389"/>
        <v/>
      </c>
      <c r="AP588" s="71" t="str">
        <f t="shared" si="390"/>
        <v/>
      </c>
      <c r="AQ588" s="71" t="str">
        <f t="shared" si="391"/>
        <v/>
      </c>
      <c r="AR588" s="71" t="str">
        <f t="shared" si="392"/>
        <v/>
      </c>
      <c r="AS588" s="71" t="str">
        <f t="shared" si="393"/>
        <v/>
      </c>
      <c r="AT588" s="71" t="str">
        <f t="shared" si="394"/>
        <v/>
      </c>
      <c r="AU588" s="76" t="str">
        <f t="shared" si="395"/>
        <v/>
      </c>
      <c r="BF588" s="141">
        <v>21025</v>
      </c>
      <c r="BG588" s="142" t="s">
        <v>5738</v>
      </c>
      <c r="BH588" s="141" t="s">
        <v>180</v>
      </c>
      <c r="BI588" s="141" t="s">
        <v>191</v>
      </c>
      <c r="BJ588" s="141"/>
      <c r="BK588" s="141" t="s">
        <v>2828</v>
      </c>
      <c r="BL588" s="141" t="s">
        <v>5665</v>
      </c>
      <c r="BM588" s="141">
        <v>47.0453367666017</v>
      </c>
      <c r="BN588" s="141">
        <v>-70.882685823803598</v>
      </c>
      <c r="BO588" s="141">
        <v>1997</v>
      </c>
      <c r="BP588" s="143" t="s">
        <v>191</v>
      </c>
      <c r="BQ588" s="143" t="s">
        <v>17560</v>
      </c>
    </row>
    <row r="589" spans="1:69" ht="38.25" customHeight="1" x14ac:dyDescent="0.25">
      <c r="A589" s="1" t="str">
        <f t="shared" ref="A589:A652" si="396">IF(B589="","",R579)</f>
        <v/>
      </c>
      <c r="B589" s="32" t="str">
        <f t="shared" ref="B589:B652" si="397">IF(IF(ISERROR(VLOOKUP((Code_geo&amp;"-"&amp;Q579),BD_IP_2014,2,FALSE)),"",(VLOOKUP((Code_geo&amp;"-"&amp;Q579),BD_IP_2014,2,FALSE)))=0,"",IF(ISERROR(VLOOKUP((Code_geo&amp;"-"&amp;Q579),BD_IP_2014,2,FALSE)),"",(VLOOKUP((Code_geo&amp;"-"&amp;Q579),BD_IP_2014,2,FALSE))))</f>
        <v/>
      </c>
      <c r="C589" s="25" t="str">
        <f t="shared" ref="C589:C652" si="398">IF(IF(ISERROR(VLOOKUP((Code_geo&amp;"-"&amp;Q579),BD_IP_2014,3,FALSE)),"",(VLOOKUP((Code_geo&amp;"-"&amp;Q579),BD_IP_2014,3,FALSE)))=0,"",IF(ISERROR(VLOOKUP((Code_geo&amp;"-"&amp;Q579),BD_IP_2014,3,FALSE)),"",(VLOOKUP((Code_geo&amp;"-"&amp;Q579),BD_IP_2014,3,FALSE))))</f>
        <v/>
      </c>
      <c r="D589" s="25" t="str">
        <f t="shared" ref="D589:D652" si="399">IF(IF(ISERROR(VLOOKUP((Code_geo&amp;"-"&amp;Q579),BD_IP_2014,4,FALSE)),"",(VLOOKUP((Code_geo&amp;"-"&amp;Q579),BD_IP_2014,4,FALSE)))=0,"",IF(ISERROR(VLOOKUP((Code_geo&amp;"-"&amp;Q579),BD_IP_2014,4,FALSE)),"",(VLOOKUP((Code_geo&amp;"-"&amp;Q579),BD_IP_2014,4,FALSE))))</f>
        <v/>
      </c>
      <c r="E589" s="25" t="str">
        <f t="shared" ref="E589:E652" si="400">IF(IF(ISERROR(VLOOKUP((Code_geo&amp;"-"&amp;Q579),BD_IP_2014,5,FALSE)),"",(VLOOKUP((Code_geo&amp;"-"&amp;Q579),BD_IP_2014,5,FALSE)))=0,"",IF(ISERROR(VLOOKUP((Code_geo&amp;"-"&amp;Q579),BD_IP_2014,5,FALSE)),"",(VLOOKUP((Code_geo&amp;"-"&amp;Q579),BD_IP_2014,5,FALSE))))</f>
        <v/>
      </c>
      <c r="F589" s="25" t="str">
        <f t="shared" ref="F589:F652" si="401">IF(IF(ISERROR(VLOOKUP((Code_geo&amp;"-"&amp;Q579),BD_IP_2014,6,FALSE)),"",(VLOOKUP((Code_geo&amp;"-"&amp;Q579),BD_IP_2014,6,FALSE)))=0,"",IF(ISERROR(VLOOKUP((Code_geo&amp;"-"&amp;Q579),BD_IP_2014,6,FALSE)),"",(VLOOKUP((Code_geo&amp;"-"&amp;Q579),BD_IP_2014,6,FALSE))))</f>
        <v/>
      </c>
      <c r="G589" s="108" t="str">
        <f t="shared" ref="G589:G652" si="402">IF(ISERROR(VLOOKUP((Code_geo&amp;"-"&amp;Q579),BD_IP_2014,7,FALSE)),"",(VLOOKUP((Code_geo&amp;"-"&amp;Q579),BD_IP_2014,7,FALSE)))</f>
        <v/>
      </c>
      <c r="H589" s="108" t="str">
        <f t="shared" ref="H589:H652" si="403">IF(ISERROR(VLOOKUP((Code_geo&amp;"-"&amp;Q579),BD_IP_2014,8,FALSE)),"",(VLOOKUP((Code_geo&amp;"-"&amp;Q579),BD_IP_2014,8,FALSE)))</f>
        <v/>
      </c>
      <c r="I589" s="112" t="str">
        <f t="shared" ref="I589:I652" si="404">IF(ISERROR(VLOOKUP((Code_geo&amp;"-"&amp;Q579),BD_IP_2014,9,FALSE)),"",(VLOOKUP((Code_geo&amp;"-"&amp;Q579),BD_IP_2014,9,FALSE)))</f>
        <v/>
      </c>
      <c r="J589" s="112"/>
      <c r="K589" s="112"/>
      <c r="L589" s="113"/>
      <c r="M589" s="113"/>
      <c r="N589" s="224" t="str">
        <f t="shared" ref="N589:N652" si="405">IF(IF(ISERROR(VLOOKUP((Code_geo&amp;"-"&amp;Q579),BD_IP_2014,10,FALSE)),"",(VLOOKUP((Code_geo&amp;"-"&amp;Q579),BD_IP_2014,10,FALSE)))=0,"",IF(ISERROR(VLOOKUP((Code_geo&amp;"-"&amp;Q579),BD_IP_2014,10,FALSE)),"",(VLOOKUP((Code_geo&amp;"-"&amp;Q579),BD_IP_2014,10,FALSE))))</f>
        <v/>
      </c>
      <c r="O589" s="225" t="str">
        <f t="shared" si="368"/>
        <v/>
      </c>
      <c r="Q589" s="6">
        <v>587</v>
      </c>
      <c r="R589" s="47" t="str">
        <f t="shared" si="369"/>
        <v>-587</v>
      </c>
      <c r="S589" s="6"/>
      <c r="T589" s="48" t="str">
        <f t="shared" si="370"/>
        <v/>
      </c>
      <c r="U589" s="49" t="str">
        <f t="shared" si="371"/>
        <v/>
      </c>
      <c r="W589" s="51"/>
      <c r="X589" s="75" t="str">
        <f t="shared" si="372"/>
        <v/>
      </c>
      <c r="Y589" s="71" t="str">
        <f t="shared" si="373"/>
        <v/>
      </c>
      <c r="Z589" s="71" t="str">
        <f t="shared" si="374"/>
        <v/>
      </c>
      <c r="AA589" s="71" t="str">
        <f t="shared" si="375"/>
        <v/>
      </c>
      <c r="AB589" s="71" t="str">
        <f t="shared" si="376"/>
        <v/>
      </c>
      <c r="AC589" s="71" t="str">
        <f t="shared" si="377"/>
        <v/>
      </c>
      <c r="AD589" s="71" t="str">
        <f t="shared" si="378"/>
        <v/>
      </c>
      <c r="AE589" s="78" t="str">
        <f t="shared" si="379"/>
        <v/>
      </c>
      <c r="AF589" s="75" t="str">
        <f t="shared" si="380"/>
        <v/>
      </c>
      <c r="AG589" s="71" t="str">
        <f t="shared" si="381"/>
        <v/>
      </c>
      <c r="AH589" s="71" t="str">
        <f t="shared" si="382"/>
        <v/>
      </c>
      <c r="AI589" s="71" t="str">
        <f t="shared" si="383"/>
        <v/>
      </c>
      <c r="AJ589" s="71" t="str">
        <f t="shared" si="384"/>
        <v/>
      </c>
      <c r="AK589" s="71" t="str">
        <f t="shared" si="385"/>
        <v/>
      </c>
      <c r="AL589" s="71" t="str">
        <f t="shared" si="386"/>
        <v/>
      </c>
      <c r="AM589" s="78" t="str">
        <f t="shared" si="387"/>
        <v/>
      </c>
      <c r="AN589" s="75" t="str">
        <f t="shared" si="388"/>
        <v/>
      </c>
      <c r="AO589" s="71" t="str">
        <f t="shared" si="389"/>
        <v/>
      </c>
      <c r="AP589" s="71" t="str">
        <f t="shared" si="390"/>
        <v/>
      </c>
      <c r="AQ589" s="71" t="str">
        <f t="shared" si="391"/>
        <v/>
      </c>
      <c r="AR589" s="71" t="str">
        <f t="shared" si="392"/>
        <v/>
      </c>
      <c r="AS589" s="71" t="str">
        <f t="shared" si="393"/>
        <v/>
      </c>
      <c r="AT589" s="71" t="str">
        <f t="shared" si="394"/>
        <v/>
      </c>
      <c r="AU589" s="76" t="str">
        <f t="shared" si="395"/>
        <v/>
      </c>
      <c r="BF589" s="141">
        <v>21025</v>
      </c>
      <c r="BG589" s="142" t="s">
        <v>5739</v>
      </c>
      <c r="BH589" s="141" t="s">
        <v>478</v>
      </c>
      <c r="BI589" s="141" t="s">
        <v>186</v>
      </c>
      <c r="BJ589" s="141"/>
      <c r="BK589" s="141"/>
      <c r="BL589" s="141" t="s">
        <v>5740</v>
      </c>
      <c r="BM589" s="141">
        <v>47.065687813571998</v>
      </c>
      <c r="BN589" s="141">
        <v>-70.8900594108175</v>
      </c>
      <c r="BO589" s="141">
        <v>1983</v>
      </c>
      <c r="BP589" s="143" t="s">
        <v>24395</v>
      </c>
      <c r="BQ589" s="143" t="s">
        <v>17560</v>
      </c>
    </row>
    <row r="590" spans="1:69" ht="38.25" customHeight="1" x14ac:dyDescent="0.25">
      <c r="A590" s="1" t="str">
        <f t="shared" si="396"/>
        <v/>
      </c>
      <c r="B590" s="32" t="str">
        <f t="shared" si="397"/>
        <v/>
      </c>
      <c r="C590" s="25" t="str">
        <f t="shared" si="398"/>
        <v/>
      </c>
      <c r="D590" s="25" t="str">
        <f t="shared" si="399"/>
        <v/>
      </c>
      <c r="E590" s="25" t="str">
        <f t="shared" si="400"/>
        <v/>
      </c>
      <c r="F590" s="25" t="str">
        <f t="shared" si="401"/>
        <v/>
      </c>
      <c r="G590" s="108" t="str">
        <f t="shared" si="402"/>
        <v/>
      </c>
      <c r="H590" s="108" t="str">
        <f t="shared" si="403"/>
        <v/>
      </c>
      <c r="I590" s="112" t="str">
        <f t="shared" si="404"/>
        <v/>
      </c>
      <c r="J590" s="112"/>
      <c r="K590" s="112"/>
      <c r="L590" s="113"/>
      <c r="M590" s="113"/>
      <c r="N590" s="224" t="str">
        <f t="shared" si="405"/>
        <v/>
      </c>
      <c r="O590" s="225" t="str">
        <f t="shared" ref="O590:O653" si="406">IF(OR(B590="",C590="",G590="",H590="",I590="",AND(J590="",BW590=FALSE),AND(K590="",BX590=FALSE),AND(L590="",BY590=FALSE),AND(M590="",BZ590=FALSE)),"",(IF(AND(100&gt;=CG590,CG590&gt;80),"A",IF(AND(80&gt;=CG590,CG590&gt;60),"B",IF(AND(60&gt;=CG590,CG590&gt;40),"C",IF(AND(40&gt;=CG590,CG590&gt;20),"D","E"))))))</f>
        <v/>
      </c>
      <c r="Q590" s="6">
        <v>588</v>
      </c>
      <c r="R590" s="47" t="str">
        <f t="shared" si="369"/>
        <v>-588</v>
      </c>
      <c r="S590" s="6"/>
      <c r="T590" s="48" t="str">
        <f t="shared" si="370"/>
        <v/>
      </c>
      <c r="U590" s="49" t="str">
        <f t="shared" si="371"/>
        <v/>
      </c>
      <c r="W590" s="51"/>
      <c r="X590" s="75" t="str">
        <f t="shared" si="372"/>
        <v/>
      </c>
      <c r="Y590" s="71" t="str">
        <f t="shared" si="373"/>
        <v/>
      </c>
      <c r="Z590" s="71" t="str">
        <f t="shared" si="374"/>
        <v/>
      </c>
      <c r="AA590" s="71" t="str">
        <f t="shared" si="375"/>
        <v/>
      </c>
      <c r="AB590" s="71" t="str">
        <f t="shared" si="376"/>
        <v/>
      </c>
      <c r="AC590" s="71" t="str">
        <f t="shared" si="377"/>
        <v/>
      </c>
      <c r="AD590" s="71" t="str">
        <f t="shared" si="378"/>
        <v/>
      </c>
      <c r="AE590" s="78" t="str">
        <f t="shared" si="379"/>
        <v/>
      </c>
      <c r="AF590" s="75" t="str">
        <f t="shared" si="380"/>
        <v/>
      </c>
      <c r="AG590" s="71" t="str">
        <f t="shared" si="381"/>
        <v/>
      </c>
      <c r="AH590" s="71" t="str">
        <f t="shared" si="382"/>
        <v/>
      </c>
      <c r="AI590" s="71" t="str">
        <f t="shared" si="383"/>
        <v/>
      </c>
      <c r="AJ590" s="71" t="str">
        <f t="shared" si="384"/>
        <v/>
      </c>
      <c r="AK590" s="71" t="str">
        <f t="shared" si="385"/>
        <v/>
      </c>
      <c r="AL590" s="71" t="str">
        <f t="shared" si="386"/>
        <v/>
      </c>
      <c r="AM590" s="78" t="str">
        <f t="shared" si="387"/>
        <v/>
      </c>
      <c r="AN590" s="75" t="str">
        <f t="shared" si="388"/>
        <v/>
      </c>
      <c r="AO590" s="71" t="str">
        <f t="shared" si="389"/>
        <v/>
      </c>
      <c r="AP590" s="71" t="str">
        <f t="shared" si="390"/>
        <v/>
      </c>
      <c r="AQ590" s="71" t="str">
        <f t="shared" si="391"/>
        <v/>
      </c>
      <c r="AR590" s="71" t="str">
        <f t="shared" si="392"/>
        <v/>
      </c>
      <c r="AS590" s="71" t="str">
        <f t="shared" si="393"/>
        <v/>
      </c>
      <c r="AT590" s="71" t="str">
        <f t="shared" si="394"/>
        <v/>
      </c>
      <c r="AU590" s="76" t="str">
        <f t="shared" si="395"/>
        <v/>
      </c>
      <c r="BF590" s="141">
        <v>21025</v>
      </c>
      <c r="BG590" s="142" t="s">
        <v>5741</v>
      </c>
      <c r="BH590" s="141" t="s">
        <v>478</v>
      </c>
      <c r="BI590" s="141" t="s">
        <v>176</v>
      </c>
      <c r="BJ590" s="141"/>
      <c r="BK590" s="141" t="s">
        <v>1481</v>
      </c>
      <c r="BL590" s="141" t="s">
        <v>5740</v>
      </c>
      <c r="BM590" s="141">
        <v>47.0611257542079</v>
      </c>
      <c r="BN590" s="141">
        <v>-70.890381579601097</v>
      </c>
      <c r="BO590" s="141">
        <v>2008</v>
      </c>
      <c r="BP590" s="143" t="s">
        <v>482</v>
      </c>
      <c r="BQ590" s="143" t="s">
        <v>17560</v>
      </c>
    </row>
    <row r="591" spans="1:69" ht="38.25" customHeight="1" x14ac:dyDescent="0.25">
      <c r="A591" s="1" t="str">
        <f t="shared" si="396"/>
        <v/>
      </c>
      <c r="B591" s="32" t="str">
        <f t="shared" si="397"/>
        <v/>
      </c>
      <c r="C591" s="25" t="str">
        <f t="shared" si="398"/>
        <v/>
      </c>
      <c r="D591" s="25" t="str">
        <f t="shared" si="399"/>
        <v/>
      </c>
      <c r="E591" s="25" t="str">
        <f t="shared" si="400"/>
        <v/>
      </c>
      <c r="F591" s="25" t="str">
        <f t="shared" si="401"/>
        <v/>
      </c>
      <c r="G591" s="108" t="str">
        <f t="shared" si="402"/>
        <v/>
      </c>
      <c r="H591" s="108" t="str">
        <f t="shared" si="403"/>
        <v/>
      </c>
      <c r="I591" s="112" t="str">
        <f t="shared" si="404"/>
        <v/>
      </c>
      <c r="J591" s="112"/>
      <c r="K591" s="112"/>
      <c r="L591" s="113"/>
      <c r="M591" s="113"/>
      <c r="N591" s="224" t="str">
        <f t="shared" si="405"/>
        <v/>
      </c>
      <c r="O591" s="225" t="str">
        <f t="shared" si="406"/>
        <v/>
      </c>
      <c r="Q591" s="6">
        <v>589</v>
      </c>
      <c r="R591" s="47" t="str">
        <f t="shared" si="369"/>
        <v>-589</v>
      </c>
      <c r="S591" s="6"/>
      <c r="T591" s="48" t="str">
        <f t="shared" si="370"/>
        <v/>
      </c>
      <c r="U591" s="49" t="str">
        <f t="shared" si="371"/>
        <v/>
      </c>
      <c r="W591" s="51"/>
      <c r="X591" s="75" t="str">
        <f t="shared" si="372"/>
        <v/>
      </c>
      <c r="Y591" s="71" t="str">
        <f t="shared" si="373"/>
        <v/>
      </c>
      <c r="Z591" s="71" t="str">
        <f t="shared" si="374"/>
        <v/>
      </c>
      <c r="AA591" s="71" t="str">
        <f t="shared" si="375"/>
        <v/>
      </c>
      <c r="AB591" s="71" t="str">
        <f t="shared" si="376"/>
        <v/>
      </c>
      <c r="AC591" s="71" t="str">
        <f t="shared" si="377"/>
        <v/>
      </c>
      <c r="AD591" s="71" t="str">
        <f t="shared" si="378"/>
        <v/>
      </c>
      <c r="AE591" s="78" t="str">
        <f t="shared" si="379"/>
        <v/>
      </c>
      <c r="AF591" s="75" t="str">
        <f t="shared" si="380"/>
        <v/>
      </c>
      <c r="AG591" s="71" t="str">
        <f t="shared" si="381"/>
        <v/>
      </c>
      <c r="AH591" s="71" t="str">
        <f t="shared" si="382"/>
        <v/>
      </c>
      <c r="AI591" s="71" t="str">
        <f t="shared" si="383"/>
        <v/>
      </c>
      <c r="AJ591" s="71" t="str">
        <f t="shared" si="384"/>
        <v/>
      </c>
      <c r="AK591" s="71" t="str">
        <f t="shared" si="385"/>
        <v/>
      </c>
      <c r="AL591" s="71" t="str">
        <f t="shared" si="386"/>
        <v/>
      </c>
      <c r="AM591" s="78" t="str">
        <f t="shared" si="387"/>
        <v/>
      </c>
      <c r="AN591" s="75" t="str">
        <f t="shared" si="388"/>
        <v/>
      </c>
      <c r="AO591" s="71" t="str">
        <f t="shared" si="389"/>
        <v/>
      </c>
      <c r="AP591" s="71" t="str">
        <f t="shared" si="390"/>
        <v/>
      </c>
      <c r="AQ591" s="71" t="str">
        <f t="shared" si="391"/>
        <v/>
      </c>
      <c r="AR591" s="71" t="str">
        <f t="shared" si="392"/>
        <v/>
      </c>
      <c r="AS591" s="71" t="str">
        <f t="shared" si="393"/>
        <v/>
      </c>
      <c r="AT591" s="71" t="str">
        <f t="shared" si="394"/>
        <v/>
      </c>
      <c r="AU591" s="76" t="str">
        <f t="shared" si="395"/>
        <v/>
      </c>
      <c r="BF591" s="141">
        <v>21025</v>
      </c>
      <c r="BG591" s="142" t="s">
        <v>5655</v>
      </c>
      <c r="BH591" s="141" t="s">
        <v>478</v>
      </c>
      <c r="BI591" s="141" t="s">
        <v>186</v>
      </c>
      <c r="BJ591" s="141"/>
      <c r="BK591" s="141" t="s">
        <v>2082</v>
      </c>
      <c r="BL591" s="141" t="s">
        <v>4974</v>
      </c>
      <c r="BM591" s="141">
        <v>47.049479485073803</v>
      </c>
      <c r="BN591" s="141">
        <v>-70.881320315178101</v>
      </c>
      <c r="BO591" s="141">
        <v>1994</v>
      </c>
      <c r="BP591" s="143" t="s">
        <v>186</v>
      </c>
      <c r="BQ591" s="143" t="s">
        <v>17560</v>
      </c>
    </row>
    <row r="592" spans="1:69" ht="38.25" customHeight="1" x14ac:dyDescent="0.25">
      <c r="A592" s="1" t="str">
        <f t="shared" si="396"/>
        <v/>
      </c>
      <c r="B592" s="32" t="str">
        <f t="shared" si="397"/>
        <v/>
      </c>
      <c r="C592" s="25" t="str">
        <f t="shared" si="398"/>
        <v/>
      </c>
      <c r="D592" s="25" t="str">
        <f t="shared" si="399"/>
        <v/>
      </c>
      <c r="E592" s="25" t="str">
        <f t="shared" si="400"/>
        <v/>
      </c>
      <c r="F592" s="25" t="str">
        <f t="shared" si="401"/>
        <v/>
      </c>
      <c r="G592" s="108" t="str">
        <f t="shared" si="402"/>
        <v/>
      </c>
      <c r="H592" s="108" t="str">
        <f t="shared" si="403"/>
        <v/>
      </c>
      <c r="I592" s="112" t="str">
        <f t="shared" si="404"/>
        <v/>
      </c>
      <c r="J592" s="112"/>
      <c r="K592" s="112"/>
      <c r="L592" s="113"/>
      <c r="M592" s="113"/>
      <c r="N592" s="224" t="str">
        <f t="shared" si="405"/>
        <v/>
      </c>
      <c r="O592" s="225" t="str">
        <f t="shared" si="406"/>
        <v/>
      </c>
      <c r="Q592" s="6">
        <v>590</v>
      </c>
      <c r="R592" s="47" t="str">
        <f t="shared" si="369"/>
        <v>-590</v>
      </c>
      <c r="S592" s="6"/>
      <c r="T592" s="48" t="str">
        <f t="shared" si="370"/>
        <v/>
      </c>
      <c r="U592" s="49" t="str">
        <f t="shared" si="371"/>
        <v/>
      </c>
      <c r="W592" s="51"/>
      <c r="X592" s="75" t="str">
        <f t="shared" si="372"/>
        <v/>
      </c>
      <c r="Y592" s="71" t="str">
        <f t="shared" si="373"/>
        <v/>
      </c>
      <c r="Z592" s="71" t="str">
        <f t="shared" si="374"/>
        <v/>
      </c>
      <c r="AA592" s="71" t="str">
        <f t="shared" si="375"/>
        <v/>
      </c>
      <c r="AB592" s="71" t="str">
        <f t="shared" si="376"/>
        <v/>
      </c>
      <c r="AC592" s="71" t="str">
        <f t="shared" si="377"/>
        <v/>
      </c>
      <c r="AD592" s="71" t="str">
        <f t="shared" si="378"/>
        <v/>
      </c>
      <c r="AE592" s="78" t="str">
        <f t="shared" si="379"/>
        <v/>
      </c>
      <c r="AF592" s="75" t="str">
        <f t="shared" si="380"/>
        <v/>
      </c>
      <c r="AG592" s="71" t="str">
        <f t="shared" si="381"/>
        <v/>
      </c>
      <c r="AH592" s="71" t="str">
        <f t="shared" si="382"/>
        <v/>
      </c>
      <c r="AI592" s="71" t="str">
        <f t="shared" si="383"/>
        <v/>
      </c>
      <c r="AJ592" s="71" t="str">
        <f t="shared" si="384"/>
        <v/>
      </c>
      <c r="AK592" s="71" t="str">
        <f t="shared" si="385"/>
        <v/>
      </c>
      <c r="AL592" s="71" t="str">
        <f t="shared" si="386"/>
        <v/>
      </c>
      <c r="AM592" s="78" t="str">
        <f t="shared" si="387"/>
        <v/>
      </c>
      <c r="AN592" s="75" t="str">
        <f t="shared" si="388"/>
        <v/>
      </c>
      <c r="AO592" s="71" t="str">
        <f t="shared" si="389"/>
        <v/>
      </c>
      <c r="AP592" s="71" t="str">
        <f t="shared" si="390"/>
        <v/>
      </c>
      <c r="AQ592" s="71" t="str">
        <f t="shared" si="391"/>
        <v/>
      </c>
      <c r="AR592" s="71" t="str">
        <f t="shared" si="392"/>
        <v/>
      </c>
      <c r="AS592" s="71" t="str">
        <f t="shared" si="393"/>
        <v/>
      </c>
      <c r="AT592" s="71" t="str">
        <f t="shared" si="394"/>
        <v/>
      </c>
      <c r="AU592" s="76" t="str">
        <f t="shared" si="395"/>
        <v/>
      </c>
      <c r="BF592" s="141">
        <v>20005</v>
      </c>
      <c r="BG592" s="142" t="s">
        <v>5817</v>
      </c>
      <c r="BH592" s="141" t="s">
        <v>180</v>
      </c>
      <c r="BI592" s="141" t="s">
        <v>178</v>
      </c>
      <c r="BJ592" s="141"/>
      <c r="BK592" s="141"/>
      <c r="BL592" s="141" t="s">
        <v>5818</v>
      </c>
      <c r="BM592" s="141">
        <v>47.007570000000001</v>
      </c>
      <c r="BN592" s="141">
        <v>-70.819159999999997</v>
      </c>
      <c r="BO592" s="141">
        <v>2012</v>
      </c>
      <c r="BP592" s="143" t="s">
        <v>24414</v>
      </c>
      <c r="BQ592" s="143" t="s">
        <v>26794</v>
      </c>
    </row>
    <row r="593" spans="1:69" ht="38.25" customHeight="1" x14ac:dyDescent="0.25">
      <c r="A593" s="1" t="str">
        <f t="shared" si="396"/>
        <v/>
      </c>
      <c r="B593" s="32" t="str">
        <f t="shared" si="397"/>
        <v/>
      </c>
      <c r="C593" s="25" t="str">
        <f t="shared" si="398"/>
        <v/>
      </c>
      <c r="D593" s="25" t="str">
        <f t="shared" si="399"/>
        <v/>
      </c>
      <c r="E593" s="25" t="str">
        <f t="shared" si="400"/>
        <v/>
      </c>
      <c r="F593" s="25" t="str">
        <f t="shared" si="401"/>
        <v/>
      </c>
      <c r="G593" s="108" t="str">
        <f t="shared" si="402"/>
        <v/>
      </c>
      <c r="H593" s="108" t="str">
        <f t="shared" si="403"/>
        <v/>
      </c>
      <c r="I593" s="112" t="str">
        <f t="shared" si="404"/>
        <v/>
      </c>
      <c r="J593" s="112"/>
      <c r="K593" s="112"/>
      <c r="L593" s="113"/>
      <c r="M593" s="113"/>
      <c r="N593" s="224" t="str">
        <f t="shared" si="405"/>
        <v/>
      </c>
      <c r="O593" s="225" t="str">
        <f t="shared" si="406"/>
        <v/>
      </c>
      <c r="Q593" s="6">
        <v>591</v>
      </c>
      <c r="R593" s="47" t="str">
        <f t="shared" si="369"/>
        <v>-591</v>
      </c>
      <c r="S593" s="6"/>
      <c r="T593" s="48" t="str">
        <f t="shared" si="370"/>
        <v/>
      </c>
      <c r="U593" s="49" t="str">
        <f t="shared" si="371"/>
        <v/>
      </c>
      <c r="W593" s="51"/>
      <c r="X593" s="75" t="str">
        <f t="shared" si="372"/>
        <v/>
      </c>
      <c r="Y593" s="71" t="str">
        <f t="shared" si="373"/>
        <v/>
      </c>
      <c r="Z593" s="71" t="str">
        <f t="shared" si="374"/>
        <v/>
      </c>
      <c r="AA593" s="71" t="str">
        <f t="shared" si="375"/>
        <v/>
      </c>
      <c r="AB593" s="71" t="str">
        <f t="shared" si="376"/>
        <v/>
      </c>
      <c r="AC593" s="71" t="str">
        <f t="shared" si="377"/>
        <v/>
      </c>
      <c r="AD593" s="71" t="str">
        <f t="shared" si="378"/>
        <v/>
      </c>
      <c r="AE593" s="78" t="str">
        <f t="shared" si="379"/>
        <v/>
      </c>
      <c r="AF593" s="75" t="str">
        <f t="shared" si="380"/>
        <v/>
      </c>
      <c r="AG593" s="71" t="str">
        <f t="shared" si="381"/>
        <v/>
      </c>
      <c r="AH593" s="71" t="str">
        <f t="shared" si="382"/>
        <v/>
      </c>
      <c r="AI593" s="71" t="str">
        <f t="shared" si="383"/>
        <v/>
      </c>
      <c r="AJ593" s="71" t="str">
        <f t="shared" si="384"/>
        <v/>
      </c>
      <c r="AK593" s="71" t="str">
        <f t="shared" si="385"/>
        <v/>
      </c>
      <c r="AL593" s="71" t="str">
        <f t="shared" si="386"/>
        <v/>
      </c>
      <c r="AM593" s="78" t="str">
        <f t="shared" si="387"/>
        <v/>
      </c>
      <c r="AN593" s="75" t="str">
        <f t="shared" si="388"/>
        <v/>
      </c>
      <c r="AO593" s="71" t="str">
        <f t="shared" si="389"/>
        <v/>
      </c>
      <c r="AP593" s="71" t="str">
        <f t="shared" si="390"/>
        <v/>
      </c>
      <c r="AQ593" s="71" t="str">
        <f t="shared" si="391"/>
        <v/>
      </c>
      <c r="AR593" s="71" t="str">
        <f t="shared" si="392"/>
        <v/>
      </c>
      <c r="AS593" s="71" t="str">
        <f t="shared" si="393"/>
        <v/>
      </c>
      <c r="AT593" s="71" t="str">
        <f t="shared" si="394"/>
        <v/>
      </c>
      <c r="AU593" s="76" t="str">
        <f t="shared" si="395"/>
        <v/>
      </c>
      <c r="BF593" s="141">
        <v>20005</v>
      </c>
      <c r="BG593" s="142" t="s">
        <v>5819</v>
      </c>
      <c r="BH593" s="141" t="s">
        <v>180</v>
      </c>
      <c r="BI593" s="141" t="s">
        <v>191</v>
      </c>
      <c r="BJ593" s="141" t="s">
        <v>1539</v>
      </c>
      <c r="BK593" s="141"/>
      <c r="BL593" s="141" t="s">
        <v>5818</v>
      </c>
      <c r="BM593" s="141">
        <v>47.001510000000003</v>
      </c>
      <c r="BN593" s="141">
        <v>-70.812399999999997</v>
      </c>
      <c r="BO593" s="141">
        <v>2012</v>
      </c>
      <c r="BP593" s="143" t="s">
        <v>24415</v>
      </c>
      <c r="BQ593" s="143" t="s">
        <v>26794</v>
      </c>
    </row>
    <row r="594" spans="1:69" ht="38.25" customHeight="1" x14ac:dyDescent="0.25">
      <c r="A594" s="1" t="str">
        <f t="shared" si="396"/>
        <v/>
      </c>
      <c r="B594" s="32" t="str">
        <f t="shared" si="397"/>
        <v/>
      </c>
      <c r="C594" s="25" t="str">
        <f t="shared" si="398"/>
        <v/>
      </c>
      <c r="D594" s="25" t="str">
        <f t="shared" si="399"/>
        <v/>
      </c>
      <c r="E594" s="25" t="str">
        <f t="shared" si="400"/>
        <v/>
      </c>
      <c r="F594" s="25" t="str">
        <f t="shared" si="401"/>
        <v/>
      </c>
      <c r="G594" s="108" t="str">
        <f t="shared" si="402"/>
        <v/>
      </c>
      <c r="H594" s="108" t="str">
        <f t="shared" si="403"/>
        <v/>
      </c>
      <c r="I594" s="112" t="str">
        <f t="shared" si="404"/>
        <v/>
      </c>
      <c r="J594" s="112"/>
      <c r="K594" s="112"/>
      <c r="L594" s="113"/>
      <c r="M594" s="113"/>
      <c r="N594" s="224" t="str">
        <f t="shared" si="405"/>
        <v/>
      </c>
      <c r="O594" s="225" t="str">
        <f t="shared" si="406"/>
        <v/>
      </c>
      <c r="Q594" s="6">
        <v>592</v>
      </c>
      <c r="R594" s="47" t="str">
        <f t="shared" si="369"/>
        <v>-592</v>
      </c>
      <c r="S594" s="6"/>
      <c r="T594" s="48" t="str">
        <f t="shared" si="370"/>
        <v/>
      </c>
      <c r="U594" s="49" t="str">
        <f t="shared" si="371"/>
        <v/>
      </c>
      <c r="W594" s="51"/>
      <c r="X594" s="75" t="str">
        <f t="shared" si="372"/>
        <v/>
      </c>
      <c r="Y594" s="71" t="str">
        <f t="shared" si="373"/>
        <v/>
      </c>
      <c r="Z594" s="71" t="str">
        <f t="shared" si="374"/>
        <v/>
      </c>
      <c r="AA594" s="71" t="str">
        <f t="shared" si="375"/>
        <v/>
      </c>
      <c r="AB594" s="71" t="str">
        <f t="shared" si="376"/>
        <v/>
      </c>
      <c r="AC594" s="71" t="str">
        <f t="shared" si="377"/>
        <v/>
      </c>
      <c r="AD594" s="71" t="str">
        <f t="shared" si="378"/>
        <v/>
      </c>
      <c r="AE594" s="78" t="str">
        <f t="shared" si="379"/>
        <v/>
      </c>
      <c r="AF594" s="75" t="str">
        <f t="shared" si="380"/>
        <v/>
      </c>
      <c r="AG594" s="71" t="str">
        <f t="shared" si="381"/>
        <v/>
      </c>
      <c r="AH594" s="71" t="str">
        <f t="shared" si="382"/>
        <v/>
      </c>
      <c r="AI594" s="71" t="str">
        <f t="shared" si="383"/>
        <v/>
      </c>
      <c r="AJ594" s="71" t="str">
        <f t="shared" si="384"/>
        <v/>
      </c>
      <c r="AK594" s="71" t="str">
        <f t="shared" si="385"/>
        <v/>
      </c>
      <c r="AL594" s="71" t="str">
        <f t="shared" si="386"/>
        <v/>
      </c>
      <c r="AM594" s="78" t="str">
        <f t="shared" si="387"/>
        <v/>
      </c>
      <c r="AN594" s="75" t="str">
        <f t="shared" si="388"/>
        <v/>
      </c>
      <c r="AO594" s="71" t="str">
        <f t="shared" si="389"/>
        <v/>
      </c>
      <c r="AP594" s="71" t="str">
        <f t="shared" si="390"/>
        <v/>
      </c>
      <c r="AQ594" s="71" t="str">
        <f t="shared" si="391"/>
        <v/>
      </c>
      <c r="AR594" s="71" t="str">
        <f t="shared" si="392"/>
        <v/>
      </c>
      <c r="AS594" s="71" t="str">
        <f t="shared" si="393"/>
        <v/>
      </c>
      <c r="AT594" s="71" t="str">
        <f t="shared" si="394"/>
        <v/>
      </c>
      <c r="AU594" s="76" t="str">
        <f t="shared" si="395"/>
        <v/>
      </c>
      <c r="BF594" s="141">
        <v>20025</v>
      </c>
      <c r="BG594" s="142" t="s">
        <v>5787</v>
      </c>
      <c r="BH594" s="141" t="s">
        <v>180</v>
      </c>
      <c r="BI594" s="141" t="s">
        <v>178</v>
      </c>
      <c r="BJ594" s="141" t="s">
        <v>1686</v>
      </c>
      <c r="BK594" s="141"/>
      <c r="BL594" s="141"/>
      <c r="BM594" s="141">
        <v>46.891939000000001</v>
      </c>
      <c r="BN594" s="141">
        <v>-71.082829000000004</v>
      </c>
      <c r="BO594" s="141">
        <v>2006</v>
      </c>
      <c r="BP594" s="143" t="s">
        <v>24407</v>
      </c>
      <c r="BQ594" s="143" t="s">
        <v>26794</v>
      </c>
    </row>
    <row r="595" spans="1:69" ht="38.25" customHeight="1" x14ac:dyDescent="0.25">
      <c r="A595" s="1" t="str">
        <f t="shared" si="396"/>
        <v/>
      </c>
      <c r="B595" s="32" t="str">
        <f t="shared" si="397"/>
        <v/>
      </c>
      <c r="C595" s="25" t="str">
        <f t="shared" si="398"/>
        <v/>
      </c>
      <c r="D595" s="25" t="str">
        <f t="shared" si="399"/>
        <v/>
      </c>
      <c r="E595" s="25" t="str">
        <f t="shared" si="400"/>
        <v/>
      </c>
      <c r="F595" s="25" t="str">
        <f t="shared" si="401"/>
        <v/>
      </c>
      <c r="G595" s="108" t="str">
        <f t="shared" si="402"/>
        <v/>
      </c>
      <c r="H595" s="108" t="str">
        <f t="shared" si="403"/>
        <v/>
      </c>
      <c r="I595" s="112" t="str">
        <f t="shared" si="404"/>
        <v/>
      </c>
      <c r="J595" s="112"/>
      <c r="K595" s="112"/>
      <c r="L595" s="113"/>
      <c r="M595" s="113"/>
      <c r="N595" s="224" t="str">
        <f t="shared" si="405"/>
        <v/>
      </c>
      <c r="O595" s="225" t="str">
        <f t="shared" si="406"/>
        <v/>
      </c>
      <c r="Q595" s="6">
        <v>593</v>
      </c>
      <c r="R595" s="47" t="str">
        <f t="shared" si="369"/>
        <v>-593</v>
      </c>
      <c r="S595" s="6"/>
      <c r="T595" s="48" t="str">
        <f t="shared" si="370"/>
        <v/>
      </c>
      <c r="U595" s="49" t="str">
        <f t="shared" si="371"/>
        <v/>
      </c>
      <c r="W595" s="51"/>
      <c r="X595" s="75" t="str">
        <f t="shared" si="372"/>
        <v/>
      </c>
      <c r="Y595" s="71" t="str">
        <f t="shared" si="373"/>
        <v/>
      </c>
      <c r="Z595" s="71" t="str">
        <f t="shared" si="374"/>
        <v/>
      </c>
      <c r="AA595" s="71" t="str">
        <f t="shared" si="375"/>
        <v/>
      </c>
      <c r="AB595" s="71" t="str">
        <f t="shared" si="376"/>
        <v/>
      </c>
      <c r="AC595" s="71" t="str">
        <f t="shared" si="377"/>
        <v/>
      </c>
      <c r="AD595" s="71" t="str">
        <f t="shared" si="378"/>
        <v/>
      </c>
      <c r="AE595" s="78" t="str">
        <f t="shared" si="379"/>
        <v/>
      </c>
      <c r="AF595" s="75" t="str">
        <f t="shared" si="380"/>
        <v/>
      </c>
      <c r="AG595" s="71" t="str">
        <f t="shared" si="381"/>
        <v/>
      </c>
      <c r="AH595" s="71" t="str">
        <f t="shared" si="382"/>
        <v/>
      </c>
      <c r="AI595" s="71" t="str">
        <f t="shared" si="383"/>
        <v/>
      </c>
      <c r="AJ595" s="71" t="str">
        <f t="shared" si="384"/>
        <v/>
      </c>
      <c r="AK595" s="71" t="str">
        <f t="shared" si="385"/>
        <v/>
      </c>
      <c r="AL595" s="71" t="str">
        <f t="shared" si="386"/>
        <v/>
      </c>
      <c r="AM595" s="78" t="str">
        <f t="shared" si="387"/>
        <v/>
      </c>
      <c r="AN595" s="75" t="str">
        <f t="shared" si="388"/>
        <v/>
      </c>
      <c r="AO595" s="71" t="str">
        <f t="shared" si="389"/>
        <v/>
      </c>
      <c r="AP595" s="71" t="str">
        <f t="shared" si="390"/>
        <v/>
      </c>
      <c r="AQ595" s="71" t="str">
        <f t="shared" si="391"/>
        <v/>
      </c>
      <c r="AR595" s="71" t="str">
        <f t="shared" si="392"/>
        <v/>
      </c>
      <c r="AS595" s="71" t="str">
        <f t="shared" si="393"/>
        <v/>
      </c>
      <c r="AT595" s="71" t="str">
        <f t="shared" si="394"/>
        <v/>
      </c>
      <c r="AU595" s="76" t="str">
        <f t="shared" si="395"/>
        <v/>
      </c>
      <c r="BF595" s="141">
        <v>21010</v>
      </c>
      <c r="BG595" s="142" t="s">
        <v>5804</v>
      </c>
      <c r="BH595" s="141" t="s">
        <v>478</v>
      </c>
      <c r="BI595" s="141" t="s">
        <v>186</v>
      </c>
      <c r="BJ595" s="141"/>
      <c r="BK595" s="141"/>
      <c r="BL595" s="141" t="s">
        <v>5790</v>
      </c>
      <c r="BM595" s="141">
        <v>47.116390000000003</v>
      </c>
      <c r="BN595" s="141">
        <v>-70.859620000000007</v>
      </c>
      <c r="BO595" s="141">
        <v>1997</v>
      </c>
      <c r="BP595" s="143" t="s">
        <v>480</v>
      </c>
      <c r="BQ595" s="143" t="s">
        <v>26794</v>
      </c>
    </row>
    <row r="596" spans="1:69" ht="38.25" customHeight="1" x14ac:dyDescent="0.25">
      <c r="A596" s="1" t="str">
        <f t="shared" si="396"/>
        <v/>
      </c>
      <c r="B596" s="32" t="str">
        <f t="shared" si="397"/>
        <v/>
      </c>
      <c r="C596" s="25" t="str">
        <f t="shared" si="398"/>
        <v/>
      </c>
      <c r="D596" s="25" t="str">
        <f t="shared" si="399"/>
        <v/>
      </c>
      <c r="E596" s="25" t="str">
        <f t="shared" si="400"/>
        <v/>
      </c>
      <c r="F596" s="25" t="str">
        <f t="shared" si="401"/>
        <v/>
      </c>
      <c r="G596" s="108" t="str">
        <f t="shared" si="402"/>
        <v/>
      </c>
      <c r="H596" s="108" t="str">
        <f t="shared" si="403"/>
        <v/>
      </c>
      <c r="I596" s="112" t="str">
        <f t="shared" si="404"/>
        <v/>
      </c>
      <c r="J596" s="112"/>
      <c r="K596" s="112"/>
      <c r="L596" s="113"/>
      <c r="M596" s="113"/>
      <c r="N596" s="224" t="str">
        <f t="shared" si="405"/>
        <v/>
      </c>
      <c r="O596" s="225" t="str">
        <f t="shared" si="406"/>
        <v/>
      </c>
      <c r="Q596" s="6">
        <v>594</v>
      </c>
      <c r="R596" s="47" t="str">
        <f t="shared" si="369"/>
        <v>-594</v>
      </c>
      <c r="S596" s="6"/>
      <c r="T596" s="48" t="str">
        <f t="shared" si="370"/>
        <v/>
      </c>
      <c r="U596" s="49" t="str">
        <f t="shared" si="371"/>
        <v/>
      </c>
      <c r="W596" s="51"/>
      <c r="X596" s="75" t="str">
        <f t="shared" si="372"/>
        <v/>
      </c>
      <c r="Y596" s="71" t="str">
        <f t="shared" si="373"/>
        <v/>
      </c>
      <c r="Z596" s="71" t="str">
        <f t="shared" si="374"/>
        <v/>
      </c>
      <c r="AA596" s="71" t="str">
        <f t="shared" si="375"/>
        <v/>
      </c>
      <c r="AB596" s="71" t="str">
        <f t="shared" si="376"/>
        <v/>
      </c>
      <c r="AC596" s="71" t="str">
        <f t="shared" si="377"/>
        <v/>
      </c>
      <c r="AD596" s="71" t="str">
        <f t="shared" si="378"/>
        <v/>
      </c>
      <c r="AE596" s="78" t="str">
        <f t="shared" si="379"/>
        <v/>
      </c>
      <c r="AF596" s="75" t="str">
        <f t="shared" si="380"/>
        <v/>
      </c>
      <c r="AG596" s="71" t="str">
        <f t="shared" si="381"/>
        <v/>
      </c>
      <c r="AH596" s="71" t="str">
        <f t="shared" si="382"/>
        <v/>
      </c>
      <c r="AI596" s="71" t="str">
        <f t="shared" si="383"/>
        <v/>
      </c>
      <c r="AJ596" s="71" t="str">
        <f t="shared" si="384"/>
        <v/>
      </c>
      <c r="AK596" s="71" t="str">
        <f t="shared" si="385"/>
        <v/>
      </c>
      <c r="AL596" s="71" t="str">
        <f t="shared" si="386"/>
        <v/>
      </c>
      <c r="AM596" s="78" t="str">
        <f t="shared" si="387"/>
        <v/>
      </c>
      <c r="AN596" s="75" t="str">
        <f t="shared" si="388"/>
        <v/>
      </c>
      <c r="AO596" s="71" t="str">
        <f t="shared" si="389"/>
        <v/>
      </c>
      <c r="AP596" s="71" t="str">
        <f t="shared" si="390"/>
        <v/>
      </c>
      <c r="AQ596" s="71" t="str">
        <f t="shared" si="391"/>
        <v/>
      </c>
      <c r="AR596" s="71" t="str">
        <f t="shared" si="392"/>
        <v/>
      </c>
      <c r="AS596" s="71" t="str">
        <f t="shared" si="393"/>
        <v/>
      </c>
      <c r="AT596" s="71" t="str">
        <f t="shared" si="394"/>
        <v/>
      </c>
      <c r="AU596" s="76" t="str">
        <f t="shared" si="395"/>
        <v/>
      </c>
      <c r="BF596" s="141">
        <v>21010</v>
      </c>
      <c r="BG596" s="142" t="s">
        <v>5805</v>
      </c>
      <c r="BH596" s="141" t="s">
        <v>478</v>
      </c>
      <c r="BI596" s="141" t="s">
        <v>186</v>
      </c>
      <c r="BJ596" s="141"/>
      <c r="BK596" s="141"/>
      <c r="BL596" s="141" t="s">
        <v>5806</v>
      </c>
      <c r="BM596" s="141">
        <v>47.072609999999997</v>
      </c>
      <c r="BN596" s="141">
        <v>-70.884379999999993</v>
      </c>
      <c r="BO596" s="141">
        <v>1997</v>
      </c>
      <c r="BP596" s="143" t="s">
        <v>480</v>
      </c>
      <c r="BQ596" s="143" t="s">
        <v>26794</v>
      </c>
    </row>
    <row r="597" spans="1:69" ht="38.25" customHeight="1" x14ac:dyDescent="0.25">
      <c r="A597" s="1" t="str">
        <f t="shared" si="396"/>
        <v/>
      </c>
      <c r="B597" s="32" t="str">
        <f t="shared" si="397"/>
        <v/>
      </c>
      <c r="C597" s="25" t="str">
        <f t="shared" si="398"/>
        <v/>
      </c>
      <c r="D597" s="25" t="str">
        <f t="shared" si="399"/>
        <v/>
      </c>
      <c r="E597" s="25" t="str">
        <f t="shared" si="400"/>
        <v/>
      </c>
      <c r="F597" s="25" t="str">
        <f t="shared" si="401"/>
        <v/>
      </c>
      <c r="G597" s="108" t="str">
        <f t="shared" si="402"/>
        <v/>
      </c>
      <c r="H597" s="108" t="str">
        <f t="shared" si="403"/>
        <v/>
      </c>
      <c r="I597" s="112" t="str">
        <f t="shared" si="404"/>
        <v/>
      </c>
      <c r="J597" s="112"/>
      <c r="K597" s="112"/>
      <c r="L597" s="113"/>
      <c r="M597" s="113"/>
      <c r="N597" s="224" t="str">
        <f t="shared" si="405"/>
        <v/>
      </c>
      <c r="O597" s="225" t="str">
        <f t="shared" si="406"/>
        <v/>
      </c>
      <c r="Q597" s="6">
        <v>595</v>
      </c>
      <c r="R597" s="47" t="str">
        <f t="shared" si="369"/>
        <v>-595</v>
      </c>
      <c r="S597" s="6"/>
      <c r="T597" s="48" t="str">
        <f t="shared" si="370"/>
        <v/>
      </c>
      <c r="U597" s="49" t="str">
        <f t="shared" si="371"/>
        <v/>
      </c>
      <c r="W597" s="51"/>
      <c r="X597" s="75" t="str">
        <f t="shared" si="372"/>
        <v/>
      </c>
      <c r="Y597" s="71" t="str">
        <f t="shared" si="373"/>
        <v/>
      </c>
      <c r="Z597" s="71" t="str">
        <f t="shared" si="374"/>
        <v/>
      </c>
      <c r="AA597" s="71" t="str">
        <f t="shared" si="375"/>
        <v/>
      </c>
      <c r="AB597" s="71" t="str">
        <f t="shared" si="376"/>
        <v/>
      </c>
      <c r="AC597" s="71" t="str">
        <f t="shared" si="377"/>
        <v/>
      </c>
      <c r="AD597" s="71" t="str">
        <f t="shared" si="378"/>
        <v/>
      </c>
      <c r="AE597" s="78" t="str">
        <f t="shared" si="379"/>
        <v/>
      </c>
      <c r="AF597" s="75" t="str">
        <f t="shared" si="380"/>
        <v/>
      </c>
      <c r="AG597" s="71" t="str">
        <f t="shared" si="381"/>
        <v/>
      </c>
      <c r="AH597" s="71" t="str">
        <f t="shared" si="382"/>
        <v/>
      </c>
      <c r="AI597" s="71" t="str">
        <f t="shared" si="383"/>
        <v/>
      </c>
      <c r="AJ597" s="71" t="str">
        <f t="shared" si="384"/>
        <v/>
      </c>
      <c r="AK597" s="71" t="str">
        <f t="shared" si="385"/>
        <v/>
      </c>
      <c r="AL597" s="71" t="str">
        <f t="shared" si="386"/>
        <v/>
      </c>
      <c r="AM597" s="78" t="str">
        <f t="shared" si="387"/>
        <v/>
      </c>
      <c r="AN597" s="75" t="str">
        <f t="shared" si="388"/>
        <v/>
      </c>
      <c r="AO597" s="71" t="str">
        <f t="shared" si="389"/>
        <v/>
      </c>
      <c r="AP597" s="71" t="str">
        <f t="shared" si="390"/>
        <v/>
      </c>
      <c r="AQ597" s="71" t="str">
        <f t="shared" si="391"/>
        <v/>
      </c>
      <c r="AR597" s="71" t="str">
        <f t="shared" si="392"/>
        <v/>
      </c>
      <c r="AS597" s="71" t="str">
        <f t="shared" si="393"/>
        <v/>
      </c>
      <c r="AT597" s="71" t="str">
        <f t="shared" si="394"/>
        <v/>
      </c>
      <c r="AU597" s="76" t="str">
        <f t="shared" si="395"/>
        <v/>
      </c>
      <c r="BF597" s="141">
        <v>15058</v>
      </c>
      <c r="BG597" s="142" t="s">
        <v>5744</v>
      </c>
      <c r="BH597" s="141" t="s">
        <v>478</v>
      </c>
      <c r="BI597" s="141" t="s">
        <v>186</v>
      </c>
      <c r="BJ597" s="141"/>
      <c r="BK597" s="141" t="s">
        <v>1654</v>
      </c>
      <c r="BL597" s="141" t="s">
        <v>5743</v>
      </c>
      <c r="BM597" s="141">
        <v>47.845039100000001</v>
      </c>
      <c r="BN597" s="141">
        <v>-69.892186699999996</v>
      </c>
      <c r="BO597" s="141">
        <v>2009</v>
      </c>
      <c r="BP597" s="143" t="s">
        <v>24397</v>
      </c>
      <c r="BQ597" s="143" t="s">
        <v>17560</v>
      </c>
    </row>
    <row r="598" spans="1:69" ht="38.25" customHeight="1" x14ac:dyDescent="0.25">
      <c r="A598" s="1" t="str">
        <f t="shared" si="396"/>
        <v/>
      </c>
      <c r="B598" s="32" t="str">
        <f t="shared" si="397"/>
        <v/>
      </c>
      <c r="C598" s="25" t="str">
        <f t="shared" si="398"/>
        <v/>
      </c>
      <c r="D598" s="25" t="str">
        <f t="shared" si="399"/>
        <v/>
      </c>
      <c r="E598" s="25" t="str">
        <f t="shared" si="400"/>
        <v/>
      </c>
      <c r="F598" s="25" t="str">
        <f t="shared" si="401"/>
        <v/>
      </c>
      <c r="G598" s="108" t="str">
        <f t="shared" si="402"/>
        <v/>
      </c>
      <c r="H598" s="108" t="str">
        <f t="shared" si="403"/>
        <v/>
      </c>
      <c r="I598" s="112" t="str">
        <f t="shared" si="404"/>
        <v/>
      </c>
      <c r="J598" s="112"/>
      <c r="K598" s="112"/>
      <c r="L598" s="113"/>
      <c r="M598" s="113"/>
      <c r="N598" s="224" t="str">
        <f t="shared" si="405"/>
        <v/>
      </c>
      <c r="O598" s="225" t="str">
        <f t="shared" si="406"/>
        <v/>
      </c>
      <c r="Q598" s="6">
        <v>596</v>
      </c>
      <c r="R598" s="47" t="str">
        <f t="shared" si="369"/>
        <v>-596</v>
      </c>
      <c r="S598" s="6"/>
      <c r="T598" s="48" t="str">
        <f t="shared" si="370"/>
        <v/>
      </c>
      <c r="U598" s="49" t="str">
        <f t="shared" si="371"/>
        <v/>
      </c>
      <c r="W598" s="51"/>
      <c r="X598" s="75" t="str">
        <f t="shared" si="372"/>
        <v/>
      </c>
      <c r="Y598" s="71" t="str">
        <f t="shared" si="373"/>
        <v/>
      </c>
      <c r="Z598" s="71" t="str">
        <f t="shared" si="374"/>
        <v/>
      </c>
      <c r="AA598" s="71" t="str">
        <f t="shared" si="375"/>
        <v/>
      </c>
      <c r="AB598" s="71" t="str">
        <f t="shared" si="376"/>
        <v/>
      </c>
      <c r="AC598" s="71" t="str">
        <f t="shared" si="377"/>
        <v/>
      </c>
      <c r="AD598" s="71" t="str">
        <f t="shared" si="378"/>
        <v/>
      </c>
      <c r="AE598" s="78" t="str">
        <f t="shared" si="379"/>
        <v/>
      </c>
      <c r="AF598" s="75" t="str">
        <f t="shared" si="380"/>
        <v/>
      </c>
      <c r="AG598" s="71" t="str">
        <f t="shared" si="381"/>
        <v/>
      </c>
      <c r="AH598" s="71" t="str">
        <f t="shared" si="382"/>
        <v/>
      </c>
      <c r="AI598" s="71" t="str">
        <f t="shared" si="383"/>
        <v/>
      </c>
      <c r="AJ598" s="71" t="str">
        <f t="shared" si="384"/>
        <v/>
      </c>
      <c r="AK598" s="71" t="str">
        <f t="shared" si="385"/>
        <v/>
      </c>
      <c r="AL598" s="71" t="str">
        <f t="shared" si="386"/>
        <v/>
      </c>
      <c r="AM598" s="78" t="str">
        <f t="shared" si="387"/>
        <v/>
      </c>
      <c r="AN598" s="75" t="str">
        <f t="shared" si="388"/>
        <v/>
      </c>
      <c r="AO598" s="71" t="str">
        <f t="shared" si="389"/>
        <v/>
      </c>
      <c r="AP598" s="71" t="str">
        <f t="shared" si="390"/>
        <v/>
      </c>
      <c r="AQ598" s="71" t="str">
        <f t="shared" si="391"/>
        <v/>
      </c>
      <c r="AR598" s="71" t="str">
        <f t="shared" si="392"/>
        <v/>
      </c>
      <c r="AS598" s="71" t="str">
        <f t="shared" si="393"/>
        <v/>
      </c>
      <c r="AT598" s="71" t="str">
        <f t="shared" si="394"/>
        <v/>
      </c>
      <c r="AU598" s="76" t="str">
        <f t="shared" si="395"/>
        <v/>
      </c>
      <c r="BF598" s="141">
        <v>15058</v>
      </c>
      <c r="BG598" s="142" t="s">
        <v>5745</v>
      </c>
      <c r="BH598" s="141" t="s">
        <v>478</v>
      </c>
      <c r="BI598" s="141" t="s">
        <v>186</v>
      </c>
      <c r="BJ598" s="141"/>
      <c r="BK598" s="141" t="s">
        <v>5746</v>
      </c>
      <c r="BL598" s="141" t="s">
        <v>5747</v>
      </c>
      <c r="BM598" s="141">
        <v>47.831840999999997</v>
      </c>
      <c r="BN598" s="141">
        <v>-69.888022000000007</v>
      </c>
      <c r="BO598" s="141">
        <v>1980</v>
      </c>
      <c r="BP598" s="143" t="s">
        <v>24397</v>
      </c>
      <c r="BQ598" s="143" t="s">
        <v>17560</v>
      </c>
    </row>
    <row r="599" spans="1:69" ht="38.25" customHeight="1" x14ac:dyDescent="0.25">
      <c r="A599" s="1" t="str">
        <f t="shared" si="396"/>
        <v/>
      </c>
      <c r="B599" s="32" t="str">
        <f t="shared" si="397"/>
        <v/>
      </c>
      <c r="C599" s="25" t="str">
        <f t="shared" si="398"/>
        <v/>
      </c>
      <c r="D599" s="25" t="str">
        <f t="shared" si="399"/>
        <v/>
      </c>
      <c r="E599" s="25" t="str">
        <f t="shared" si="400"/>
        <v/>
      </c>
      <c r="F599" s="25" t="str">
        <f t="shared" si="401"/>
        <v/>
      </c>
      <c r="G599" s="108" t="str">
        <f t="shared" si="402"/>
        <v/>
      </c>
      <c r="H599" s="108" t="str">
        <f t="shared" si="403"/>
        <v/>
      </c>
      <c r="I599" s="112" t="str">
        <f t="shared" si="404"/>
        <v/>
      </c>
      <c r="J599" s="112"/>
      <c r="K599" s="112"/>
      <c r="L599" s="113"/>
      <c r="M599" s="113"/>
      <c r="N599" s="224" t="str">
        <f t="shared" si="405"/>
        <v/>
      </c>
      <c r="O599" s="225" t="str">
        <f t="shared" si="406"/>
        <v/>
      </c>
      <c r="Q599" s="6">
        <v>597</v>
      </c>
      <c r="R599" s="47" t="str">
        <f t="shared" si="369"/>
        <v>-597</v>
      </c>
      <c r="S599" s="6"/>
      <c r="T599" s="48" t="str">
        <f t="shared" si="370"/>
        <v/>
      </c>
      <c r="U599" s="49" t="str">
        <f t="shared" si="371"/>
        <v/>
      </c>
      <c r="W599" s="51"/>
      <c r="X599" s="75" t="str">
        <f t="shared" si="372"/>
        <v/>
      </c>
      <c r="Y599" s="71" t="str">
        <f t="shared" si="373"/>
        <v/>
      </c>
      <c r="Z599" s="71" t="str">
        <f t="shared" si="374"/>
        <v/>
      </c>
      <c r="AA599" s="71" t="str">
        <f t="shared" si="375"/>
        <v/>
      </c>
      <c r="AB599" s="71" t="str">
        <f t="shared" si="376"/>
        <v/>
      </c>
      <c r="AC599" s="71" t="str">
        <f t="shared" si="377"/>
        <v/>
      </c>
      <c r="AD599" s="71" t="str">
        <f t="shared" si="378"/>
        <v/>
      </c>
      <c r="AE599" s="78" t="str">
        <f t="shared" si="379"/>
        <v/>
      </c>
      <c r="AF599" s="75" t="str">
        <f t="shared" si="380"/>
        <v/>
      </c>
      <c r="AG599" s="71" t="str">
        <f t="shared" si="381"/>
        <v/>
      </c>
      <c r="AH599" s="71" t="str">
        <f t="shared" si="382"/>
        <v/>
      </c>
      <c r="AI599" s="71" t="str">
        <f t="shared" si="383"/>
        <v/>
      </c>
      <c r="AJ599" s="71" t="str">
        <f t="shared" si="384"/>
        <v/>
      </c>
      <c r="AK599" s="71" t="str">
        <f t="shared" si="385"/>
        <v/>
      </c>
      <c r="AL599" s="71" t="str">
        <f t="shared" si="386"/>
        <v/>
      </c>
      <c r="AM599" s="78" t="str">
        <f t="shared" si="387"/>
        <v/>
      </c>
      <c r="AN599" s="75" t="str">
        <f t="shared" si="388"/>
        <v/>
      </c>
      <c r="AO599" s="71" t="str">
        <f t="shared" si="389"/>
        <v/>
      </c>
      <c r="AP599" s="71" t="str">
        <f t="shared" si="390"/>
        <v/>
      </c>
      <c r="AQ599" s="71" t="str">
        <f t="shared" si="391"/>
        <v/>
      </c>
      <c r="AR599" s="71" t="str">
        <f t="shared" si="392"/>
        <v/>
      </c>
      <c r="AS599" s="71" t="str">
        <f t="shared" si="393"/>
        <v/>
      </c>
      <c r="AT599" s="71" t="str">
        <f t="shared" si="394"/>
        <v/>
      </c>
      <c r="AU599" s="76" t="str">
        <f t="shared" si="395"/>
        <v/>
      </c>
      <c r="BF599" s="141">
        <v>15058</v>
      </c>
      <c r="BG599" s="142" t="s">
        <v>5748</v>
      </c>
      <c r="BH599" s="141" t="s">
        <v>478</v>
      </c>
      <c r="BI599" s="141" t="s">
        <v>186</v>
      </c>
      <c r="BJ599" s="141"/>
      <c r="BK599" s="141" t="s">
        <v>5749</v>
      </c>
      <c r="BL599" s="141" t="s">
        <v>5747</v>
      </c>
      <c r="BM599" s="141">
        <v>47.831840999999997</v>
      </c>
      <c r="BN599" s="141">
        <v>-69.888022000000007</v>
      </c>
      <c r="BO599" s="141">
        <v>1980</v>
      </c>
      <c r="BP599" s="143" t="s">
        <v>24397</v>
      </c>
      <c r="BQ599" s="143" t="s">
        <v>17560</v>
      </c>
    </row>
    <row r="600" spans="1:69" ht="38.25" customHeight="1" x14ac:dyDescent="0.25">
      <c r="A600" s="1" t="str">
        <f t="shared" si="396"/>
        <v/>
      </c>
      <c r="B600" s="32" t="str">
        <f t="shared" si="397"/>
        <v/>
      </c>
      <c r="C600" s="25" t="str">
        <f t="shared" si="398"/>
        <v/>
      </c>
      <c r="D600" s="25" t="str">
        <f t="shared" si="399"/>
        <v/>
      </c>
      <c r="E600" s="25" t="str">
        <f t="shared" si="400"/>
        <v/>
      </c>
      <c r="F600" s="25" t="str">
        <f t="shared" si="401"/>
        <v/>
      </c>
      <c r="G600" s="108" t="str">
        <f t="shared" si="402"/>
        <v/>
      </c>
      <c r="H600" s="108" t="str">
        <f t="shared" si="403"/>
        <v/>
      </c>
      <c r="I600" s="112" t="str">
        <f t="shared" si="404"/>
        <v/>
      </c>
      <c r="J600" s="112"/>
      <c r="K600" s="112"/>
      <c r="L600" s="113"/>
      <c r="M600" s="113"/>
      <c r="N600" s="224" t="str">
        <f t="shared" si="405"/>
        <v/>
      </c>
      <c r="O600" s="225" t="str">
        <f t="shared" si="406"/>
        <v/>
      </c>
      <c r="Q600" s="6">
        <v>598</v>
      </c>
      <c r="R600" s="47" t="str">
        <f t="shared" si="369"/>
        <v>-598</v>
      </c>
      <c r="S600" s="6"/>
      <c r="T600" s="48" t="str">
        <f t="shared" si="370"/>
        <v/>
      </c>
      <c r="U600" s="49" t="str">
        <f t="shared" si="371"/>
        <v/>
      </c>
      <c r="W600" s="51"/>
      <c r="X600" s="75" t="str">
        <f t="shared" si="372"/>
        <v/>
      </c>
      <c r="Y600" s="71" t="str">
        <f t="shared" si="373"/>
        <v/>
      </c>
      <c r="Z600" s="71" t="str">
        <f t="shared" si="374"/>
        <v/>
      </c>
      <c r="AA600" s="71" t="str">
        <f t="shared" si="375"/>
        <v/>
      </c>
      <c r="AB600" s="71" t="str">
        <f t="shared" si="376"/>
        <v/>
      </c>
      <c r="AC600" s="71" t="str">
        <f t="shared" si="377"/>
        <v/>
      </c>
      <c r="AD600" s="71" t="str">
        <f t="shared" si="378"/>
        <v/>
      </c>
      <c r="AE600" s="78" t="str">
        <f t="shared" si="379"/>
        <v/>
      </c>
      <c r="AF600" s="75" t="str">
        <f t="shared" si="380"/>
        <v/>
      </c>
      <c r="AG600" s="71" t="str">
        <f t="shared" si="381"/>
        <v/>
      </c>
      <c r="AH600" s="71" t="str">
        <f t="shared" si="382"/>
        <v/>
      </c>
      <c r="AI600" s="71" t="str">
        <f t="shared" si="383"/>
        <v/>
      </c>
      <c r="AJ600" s="71" t="str">
        <f t="shared" si="384"/>
        <v/>
      </c>
      <c r="AK600" s="71" t="str">
        <f t="shared" si="385"/>
        <v/>
      </c>
      <c r="AL600" s="71" t="str">
        <f t="shared" si="386"/>
        <v/>
      </c>
      <c r="AM600" s="78" t="str">
        <f t="shared" si="387"/>
        <v/>
      </c>
      <c r="AN600" s="75" t="str">
        <f t="shared" si="388"/>
        <v/>
      </c>
      <c r="AO600" s="71" t="str">
        <f t="shared" si="389"/>
        <v/>
      </c>
      <c r="AP600" s="71" t="str">
        <f t="shared" si="390"/>
        <v/>
      </c>
      <c r="AQ600" s="71" t="str">
        <f t="shared" si="391"/>
        <v/>
      </c>
      <c r="AR600" s="71" t="str">
        <f t="shared" si="392"/>
        <v/>
      </c>
      <c r="AS600" s="71" t="str">
        <f t="shared" si="393"/>
        <v/>
      </c>
      <c r="AT600" s="71" t="str">
        <f t="shared" si="394"/>
        <v/>
      </c>
      <c r="AU600" s="76" t="str">
        <f t="shared" si="395"/>
        <v/>
      </c>
      <c r="BF600" s="141">
        <v>15058</v>
      </c>
      <c r="BG600" s="142" t="s">
        <v>5750</v>
      </c>
      <c r="BH600" s="141" t="s">
        <v>478</v>
      </c>
      <c r="BI600" s="141" t="s">
        <v>186</v>
      </c>
      <c r="BJ600" s="141"/>
      <c r="BK600" s="141" t="s">
        <v>5751</v>
      </c>
      <c r="BL600" s="141" t="s">
        <v>5752</v>
      </c>
      <c r="BM600" s="141">
        <v>47.828646200000001</v>
      </c>
      <c r="BN600" s="141">
        <v>-69.887535799999995</v>
      </c>
      <c r="BO600" s="141">
        <v>1980</v>
      </c>
      <c r="BP600" s="143" t="s">
        <v>24398</v>
      </c>
      <c r="BQ600" s="143" t="s">
        <v>17560</v>
      </c>
    </row>
    <row r="601" spans="1:69" ht="38.25" customHeight="1" x14ac:dyDescent="0.25">
      <c r="A601" s="1" t="str">
        <f t="shared" si="396"/>
        <v/>
      </c>
      <c r="B601" s="32" t="str">
        <f t="shared" si="397"/>
        <v/>
      </c>
      <c r="C601" s="25" t="str">
        <f t="shared" si="398"/>
        <v/>
      </c>
      <c r="D601" s="25" t="str">
        <f t="shared" si="399"/>
        <v/>
      </c>
      <c r="E601" s="25" t="str">
        <f t="shared" si="400"/>
        <v/>
      </c>
      <c r="F601" s="25" t="str">
        <f t="shared" si="401"/>
        <v/>
      </c>
      <c r="G601" s="108" t="str">
        <f t="shared" si="402"/>
        <v/>
      </c>
      <c r="H601" s="108" t="str">
        <f t="shared" si="403"/>
        <v/>
      </c>
      <c r="I601" s="112" t="str">
        <f t="shared" si="404"/>
        <v/>
      </c>
      <c r="J601" s="112"/>
      <c r="K601" s="112"/>
      <c r="L601" s="113"/>
      <c r="M601" s="113"/>
      <c r="N601" s="224" t="str">
        <f t="shared" si="405"/>
        <v/>
      </c>
      <c r="O601" s="225" t="str">
        <f t="shared" si="406"/>
        <v/>
      </c>
      <c r="Q601" s="6">
        <v>599</v>
      </c>
      <c r="R601" s="47" t="str">
        <f t="shared" si="369"/>
        <v>-599</v>
      </c>
      <c r="S601" s="6"/>
      <c r="T601" s="48" t="str">
        <f t="shared" si="370"/>
        <v/>
      </c>
      <c r="U601" s="49" t="str">
        <f t="shared" si="371"/>
        <v/>
      </c>
      <c r="W601" s="51"/>
      <c r="X601" s="75" t="str">
        <f t="shared" si="372"/>
        <v/>
      </c>
      <c r="Y601" s="71" t="str">
        <f t="shared" si="373"/>
        <v/>
      </c>
      <c r="Z601" s="71" t="str">
        <f t="shared" si="374"/>
        <v/>
      </c>
      <c r="AA601" s="71" t="str">
        <f t="shared" si="375"/>
        <v/>
      </c>
      <c r="AB601" s="71" t="str">
        <f t="shared" si="376"/>
        <v/>
      </c>
      <c r="AC601" s="71" t="str">
        <f t="shared" si="377"/>
        <v/>
      </c>
      <c r="AD601" s="71" t="str">
        <f t="shared" si="378"/>
        <v/>
      </c>
      <c r="AE601" s="78" t="str">
        <f t="shared" si="379"/>
        <v/>
      </c>
      <c r="AF601" s="75" t="str">
        <f t="shared" si="380"/>
        <v/>
      </c>
      <c r="AG601" s="71" t="str">
        <f t="shared" si="381"/>
        <v/>
      </c>
      <c r="AH601" s="71" t="str">
        <f t="shared" si="382"/>
        <v/>
      </c>
      <c r="AI601" s="71" t="str">
        <f t="shared" si="383"/>
        <v/>
      </c>
      <c r="AJ601" s="71" t="str">
        <f t="shared" si="384"/>
        <v/>
      </c>
      <c r="AK601" s="71" t="str">
        <f t="shared" si="385"/>
        <v/>
      </c>
      <c r="AL601" s="71" t="str">
        <f t="shared" si="386"/>
        <v/>
      </c>
      <c r="AM601" s="78" t="str">
        <f t="shared" si="387"/>
        <v/>
      </c>
      <c r="AN601" s="75" t="str">
        <f t="shared" si="388"/>
        <v/>
      </c>
      <c r="AO601" s="71" t="str">
        <f t="shared" si="389"/>
        <v/>
      </c>
      <c r="AP601" s="71" t="str">
        <f t="shared" si="390"/>
        <v/>
      </c>
      <c r="AQ601" s="71" t="str">
        <f t="shared" si="391"/>
        <v/>
      </c>
      <c r="AR601" s="71" t="str">
        <f t="shared" si="392"/>
        <v/>
      </c>
      <c r="AS601" s="71" t="str">
        <f t="shared" si="393"/>
        <v/>
      </c>
      <c r="AT601" s="71" t="str">
        <f t="shared" si="394"/>
        <v/>
      </c>
      <c r="AU601" s="76" t="str">
        <f t="shared" si="395"/>
        <v/>
      </c>
      <c r="BF601" s="141">
        <v>15058</v>
      </c>
      <c r="BG601" s="142" t="s">
        <v>5753</v>
      </c>
      <c r="BH601" s="141" t="s">
        <v>478</v>
      </c>
      <c r="BI601" s="141" t="s">
        <v>186</v>
      </c>
      <c r="BJ601" s="141"/>
      <c r="BK601" s="141" t="s">
        <v>2342</v>
      </c>
      <c r="BL601" s="141" t="s">
        <v>5754</v>
      </c>
      <c r="BM601" s="141">
        <v>47.955938000000003</v>
      </c>
      <c r="BN601" s="141">
        <v>-69.857551000000001</v>
      </c>
      <c r="BO601" s="141">
        <v>1980</v>
      </c>
      <c r="BP601" s="143" t="s">
        <v>24397</v>
      </c>
      <c r="BQ601" s="143" t="s">
        <v>17560</v>
      </c>
    </row>
    <row r="602" spans="1:69" ht="38.25" customHeight="1" x14ac:dyDescent="0.25">
      <c r="A602" s="1" t="str">
        <f t="shared" si="396"/>
        <v/>
      </c>
      <c r="B602" s="32" t="str">
        <f t="shared" si="397"/>
        <v/>
      </c>
      <c r="C602" s="25" t="str">
        <f t="shared" si="398"/>
        <v/>
      </c>
      <c r="D602" s="25" t="str">
        <f t="shared" si="399"/>
        <v/>
      </c>
      <c r="E602" s="25" t="str">
        <f t="shared" si="400"/>
        <v/>
      </c>
      <c r="F602" s="25" t="str">
        <f t="shared" si="401"/>
        <v/>
      </c>
      <c r="G602" s="108" t="str">
        <f t="shared" si="402"/>
        <v/>
      </c>
      <c r="H602" s="108" t="str">
        <f t="shared" si="403"/>
        <v/>
      </c>
      <c r="I602" s="112" t="str">
        <f t="shared" si="404"/>
        <v/>
      </c>
      <c r="J602" s="112"/>
      <c r="K602" s="112"/>
      <c r="L602" s="113"/>
      <c r="M602" s="113"/>
      <c r="N602" s="224" t="str">
        <f t="shared" si="405"/>
        <v/>
      </c>
      <c r="O602" s="225" t="str">
        <f t="shared" si="406"/>
        <v/>
      </c>
      <c r="Q602" s="6">
        <v>600</v>
      </c>
      <c r="R602" s="47" t="str">
        <f t="shared" si="369"/>
        <v>-600</v>
      </c>
      <c r="S602" s="6"/>
      <c r="T602" s="48" t="str">
        <f t="shared" si="370"/>
        <v/>
      </c>
      <c r="U602" s="49" t="str">
        <f t="shared" si="371"/>
        <v/>
      </c>
      <c r="W602" s="51"/>
      <c r="X602" s="75" t="str">
        <f t="shared" si="372"/>
        <v/>
      </c>
      <c r="Y602" s="71" t="str">
        <f t="shared" si="373"/>
        <v/>
      </c>
      <c r="Z602" s="71" t="str">
        <f t="shared" si="374"/>
        <v/>
      </c>
      <c r="AA602" s="71" t="str">
        <f t="shared" si="375"/>
        <v/>
      </c>
      <c r="AB602" s="71" t="str">
        <f t="shared" si="376"/>
        <v/>
      </c>
      <c r="AC602" s="71" t="str">
        <f t="shared" si="377"/>
        <v/>
      </c>
      <c r="AD602" s="71" t="str">
        <f t="shared" si="378"/>
        <v/>
      </c>
      <c r="AE602" s="78" t="str">
        <f t="shared" si="379"/>
        <v/>
      </c>
      <c r="AF602" s="75" t="str">
        <f t="shared" si="380"/>
        <v/>
      </c>
      <c r="AG602" s="71" t="str">
        <f t="shared" si="381"/>
        <v/>
      </c>
      <c r="AH602" s="71" t="str">
        <f t="shared" si="382"/>
        <v/>
      </c>
      <c r="AI602" s="71" t="str">
        <f t="shared" si="383"/>
        <v/>
      </c>
      <c r="AJ602" s="71" t="str">
        <f t="shared" si="384"/>
        <v/>
      </c>
      <c r="AK602" s="71" t="str">
        <f t="shared" si="385"/>
        <v/>
      </c>
      <c r="AL602" s="71" t="str">
        <f t="shared" si="386"/>
        <v/>
      </c>
      <c r="AM602" s="78" t="str">
        <f t="shared" si="387"/>
        <v/>
      </c>
      <c r="AN602" s="75" t="str">
        <f t="shared" si="388"/>
        <v/>
      </c>
      <c r="AO602" s="71" t="str">
        <f t="shared" si="389"/>
        <v/>
      </c>
      <c r="AP602" s="71" t="str">
        <f t="shared" si="390"/>
        <v/>
      </c>
      <c r="AQ602" s="71" t="str">
        <f t="shared" si="391"/>
        <v/>
      </c>
      <c r="AR602" s="71" t="str">
        <f t="shared" si="392"/>
        <v/>
      </c>
      <c r="AS602" s="71" t="str">
        <f t="shared" si="393"/>
        <v/>
      </c>
      <c r="AT602" s="71" t="str">
        <f t="shared" si="394"/>
        <v/>
      </c>
      <c r="AU602" s="76" t="str">
        <f t="shared" si="395"/>
        <v/>
      </c>
      <c r="BF602" s="141">
        <v>16013</v>
      </c>
      <c r="BG602" s="142" t="s">
        <v>5518</v>
      </c>
      <c r="BH602" s="141" t="s">
        <v>478</v>
      </c>
      <c r="BI602" s="141" t="s">
        <v>177</v>
      </c>
      <c r="BJ602" s="141" t="s">
        <v>5519</v>
      </c>
      <c r="BK602" s="141" t="s">
        <v>1794</v>
      </c>
      <c r="BL602" s="141" t="s">
        <v>5520</v>
      </c>
      <c r="BM602" s="141">
        <v>47.261212999999998</v>
      </c>
      <c r="BN602" s="141">
        <v>-70.302115000000001</v>
      </c>
      <c r="BO602" s="141">
        <v>2012</v>
      </c>
      <c r="BP602" s="143" t="s">
        <v>24364</v>
      </c>
      <c r="BQ602" s="143" t="s">
        <v>17560</v>
      </c>
    </row>
    <row r="603" spans="1:69" ht="38.25" customHeight="1" x14ac:dyDescent="0.25">
      <c r="A603" s="1" t="str">
        <f t="shared" si="396"/>
        <v/>
      </c>
      <c r="B603" s="32" t="str">
        <f t="shared" si="397"/>
        <v/>
      </c>
      <c r="C603" s="25" t="str">
        <f t="shared" si="398"/>
        <v/>
      </c>
      <c r="D603" s="25" t="str">
        <f t="shared" si="399"/>
        <v/>
      </c>
      <c r="E603" s="25" t="str">
        <f t="shared" si="400"/>
        <v/>
      </c>
      <c r="F603" s="25" t="str">
        <f t="shared" si="401"/>
        <v/>
      </c>
      <c r="G603" s="108" t="str">
        <f t="shared" si="402"/>
        <v/>
      </c>
      <c r="H603" s="108" t="str">
        <f t="shared" si="403"/>
        <v/>
      </c>
      <c r="I603" s="112" t="str">
        <f t="shared" si="404"/>
        <v/>
      </c>
      <c r="J603" s="112"/>
      <c r="K603" s="112"/>
      <c r="L603" s="113"/>
      <c r="M603" s="113"/>
      <c r="N603" s="224" t="str">
        <f t="shared" si="405"/>
        <v/>
      </c>
      <c r="O603" s="225" t="str">
        <f t="shared" si="406"/>
        <v/>
      </c>
      <c r="Q603" s="6">
        <v>601</v>
      </c>
      <c r="R603" s="47" t="str">
        <f t="shared" si="369"/>
        <v>-601</v>
      </c>
      <c r="S603" s="6"/>
      <c r="T603" s="48" t="str">
        <f t="shared" si="370"/>
        <v/>
      </c>
      <c r="U603" s="49" t="str">
        <f t="shared" si="371"/>
        <v/>
      </c>
      <c r="W603" s="51"/>
      <c r="X603" s="75" t="str">
        <f t="shared" si="372"/>
        <v/>
      </c>
      <c r="Y603" s="71" t="str">
        <f t="shared" si="373"/>
        <v/>
      </c>
      <c r="Z603" s="71" t="str">
        <f t="shared" si="374"/>
        <v/>
      </c>
      <c r="AA603" s="71" t="str">
        <f t="shared" si="375"/>
        <v/>
      </c>
      <c r="AB603" s="71" t="str">
        <f t="shared" si="376"/>
        <v/>
      </c>
      <c r="AC603" s="71" t="str">
        <f t="shared" si="377"/>
        <v/>
      </c>
      <c r="AD603" s="71" t="str">
        <f t="shared" si="378"/>
        <v/>
      </c>
      <c r="AE603" s="78" t="str">
        <f t="shared" si="379"/>
        <v/>
      </c>
      <c r="AF603" s="75" t="str">
        <f t="shared" si="380"/>
        <v/>
      </c>
      <c r="AG603" s="71" t="str">
        <f t="shared" si="381"/>
        <v/>
      </c>
      <c r="AH603" s="71" t="str">
        <f t="shared" si="382"/>
        <v/>
      </c>
      <c r="AI603" s="71" t="str">
        <f t="shared" si="383"/>
        <v/>
      </c>
      <c r="AJ603" s="71" t="str">
        <f t="shared" si="384"/>
        <v/>
      </c>
      <c r="AK603" s="71" t="str">
        <f t="shared" si="385"/>
        <v/>
      </c>
      <c r="AL603" s="71" t="str">
        <f t="shared" si="386"/>
        <v/>
      </c>
      <c r="AM603" s="78" t="str">
        <f t="shared" si="387"/>
        <v/>
      </c>
      <c r="AN603" s="75" t="str">
        <f t="shared" si="388"/>
        <v/>
      </c>
      <c r="AO603" s="71" t="str">
        <f t="shared" si="389"/>
        <v/>
      </c>
      <c r="AP603" s="71" t="str">
        <f t="shared" si="390"/>
        <v/>
      </c>
      <c r="AQ603" s="71" t="str">
        <f t="shared" si="391"/>
        <v/>
      </c>
      <c r="AR603" s="71" t="str">
        <f t="shared" si="392"/>
        <v/>
      </c>
      <c r="AS603" s="71" t="str">
        <f t="shared" si="393"/>
        <v/>
      </c>
      <c r="AT603" s="71" t="str">
        <f t="shared" si="394"/>
        <v/>
      </c>
      <c r="AU603" s="76" t="str">
        <f t="shared" si="395"/>
        <v/>
      </c>
      <c r="BF603" s="141">
        <v>16013</v>
      </c>
      <c r="BG603" s="142" t="s">
        <v>5521</v>
      </c>
      <c r="BH603" s="141" t="s">
        <v>478</v>
      </c>
      <c r="BI603" s="141" t="s">
        <v>177</v>
      </c>
      <c r="BJ603" s="141" t="s">
        <v>5522</v>
      </c>
      <c r="BK603" s="141" t="s">
        <v>1788</v>
      </c>
      <c r="BL603" s="141" t="s">
        <v>5517</v>
      </c>
      <c r="BM603" s="141">
        <v>47.252912000000002</v>
      </c>
      <c r="BN603" s="141">
        <v>-70.310261999999994</v>
      </c>
      <c r="BO603" s="141">
        <v>1924</v>
      </c>
      <c r="BP603" s="143" t="s">
        <v>24365</v>
      </c>
      <c r="BQ603" s="143" t="s">
        <v>17560</v>
      </c>
    </row>
    <row r="604" spans="1:69" ht="38.25" customHeight="1" x14ac:dyDescent="0.25">
      <c r="A604" s="1" t="str">
        <f t="shared" si="396"/>
        <v/>
      </c>
      <c r="B604" s="32" t="str">
        <f t="shared" si="397"/>
        <v/>
      </c>
      <c r="C604" s="25" t="str">
        <f t="shared" si="398"/>
        <v/>
      </c>
      <c r="D604" s="25" t="str">
        <f t="shared" si="399"/>
        <v/>
      </c>
      <c r="E604" s="25" t="str">
        <f t="shared" si="400"/>
        <v/>
      </c>
      <c r="F604" s="25" t="str">
        <f t="shared" si="401"/>
        <v/>
      </c>
      <c r="G604" s="108" t="str">
        <f t="shared" si="402"/>
        <v/>
      </c>
      <c r="H604" s="108" t="str">
        <f t="shared" si="403"/>
        <v/>
      </c>
      <c r="I604" s="112" t="str">
        <f t="shared" si="404"/>
        <v/>
      </c>
      <c r="J604" s="112"/>
      <c r="K604" s="112"/>
      <c r="L604" s="113"/>
      <c r="M604" s="113"/>
      <c r="N604" s="224" t="str">
        <f t="shared" si="405"/>
        <v/>
      </c>
      <c r="O604" s="225" t="str">
        <f t="shared" si="406"/>
        <v/>
      </c>
      <c r="Q604" s="6">
        <v>602</v>
      </c>
      <c r="R604" s="47" t="str">
        <f t="shared" si="369"/>
        <v>-602</v>
      </c>
      <c r="S604" s="6"/>
      <c r="T604" s="48" t="str">
        <f t="shared" si="370"/>
        <v/>
      </c>
      <c r="U604" s="49" t="str">
        <f t="shared" si="371"/>
        <v/>
      </c>
      <c r="W604" s="51"/>
      <c r="X604" s="75" t="str">
        <f t="shared" si="372"/>
        <v/>
      </c>
      <c r="Y604" s="71" t="str">
        <f t="shared" si="373"/>
        <v/>
      </c>
      <c r="Z604" s="71" t="str">
        <f t="shared" si="374"/>
        <v/>
      </c>
      <c r="AA604" s="71" t="str">
        <f t="shared" si="375"/>
        <v/>
      </c>
      <c r="AB604" s="71" t="str">
        <f t="shared" si="376"/>
        <v/>
      </c>
      <c r="AC604" s="71" t="str">
        <f t="shared" si="377"/>
        <v/>
      </c>
      <c r="AD604" s="71" t="str">
        <f t="shared" si="378"/>
        <v/>
      </c>
      <c r="AE604" s="78" t="str">
        <f t="shared" si="379"/>
        <v/>
      </c>
      <c r="AF604" s="75" t="str">
        <f t="shared" si="380"/>
        <v/>
      </c>
      <c r="AG604" s="71" t="str">
        <f t="shared" si="381"/>
        <v/>
      </c>
      <c r="AH604" s="71" t="str">
        <f t="shared" si="382"/>
        <v/>
      </c>
      <c r="AI604" s="71" t="str">
        <f t="shared" si="383"/>
        <v/>
      </c>
      <c r="AJ604" s="71" t="str">
        <f t="shared" si="384"/>
        <v/>
      </c>
      <c r="AK604" s="71" t="str">
        <f t="shared" si="385"/>
        <v/>
      </c>
      <c r="AL604" s="71" t="str">
        <f t="shared" si="386"/>
        <v/>
      </c>
      <c r="AM604" s="78" t="str">
        <f t="shared" si="387"/>
        <v/>
      </c>
      <c r="AN604" s="75" t="str">
        <f t="shared" si="388"/>
        <v/>
      </c>
      <c r="AO604" s="71" t="str">
        <f t="shared" si="389"/>
        <v/>
      </c>
      <c r="AP604" s="71" t="str">
        <f t="shared" si="390"/>
        <v/>
      </c>
      <c r="AQ604" s="71" t="str">
        <f t="shared" si="391"/>
        <v/>
      </c>
      <c r="AR604" s="71" t="str">
        <f t="shared" si="392"/>
        <v/>
      </c>
      <c r="AS604" s="71" t="str">
        <f t="shared" si="393"/>
        <v/>
      </c>
      <c r="AT604" s="71" t="str">
        <f t="shared" si="394"/>
        <v/>
      </c>
      <c r="AU604" s="76" t="str">
        <f t="shared" si="395"/>
        <v/>
      </c>
      <c r="BF604" s="141">
        <v>16013</v>
      </c>
      <c r="BG604" s="142" t="s">
        <v>5523</v>
      </c>
      <c r="BH604" s="141" t="s">
        <v>478</v>
      </c>
      <c r="BI604" s="141" t="s">
        <v>1268</v>
      </c>
      <c r="BJ604" s="141" t="s">
        <v>5524</v>
      </c>
      <c r="BK604" s="141" t="s">
        <v>5525</v>
      </c>
      <c r="BL604" s="141" t="s">
        <v>5526</v>
      </c>
      <c r="BM604" s="141">
        <v>47.265428</v>
      </c>
      <c r="BN604" s="141">
        <v>-70.310400000000001</v>
      </c>
      <c r="BO604" s="141">
        <v>1996</v>
      </c>
      <c r="BP604" s="143" t="s">
        <v>3495</v>
      </c>
      <c r="BQ604" s="143" t="s">
        <v>17560</v>
      </c>
    </row>
    <row r="605" spans="1:69" ht="38.25" customHeight="1" x14ac:dyDescent="0.25">
      <c r="A605" s="1" t="str">
        <f t="shared" si="396"/>
        <v/>
      </c>
      <c r="B605" s="32" t="str">
        <f t="shared" si="397"/>
        <v/>
      </c>
      <c r="C605" s="25" t="str">
        <f t="shared" si="398"/>
        <v/>
      </c>
      <c r="D605" s="25" t="str">
        <f t="shared" si="399"/>
        <v/>
      </c>
      <c r="E605" s="25" t="str">
        <f t="shared" si="400"/>
        <v/>
      </c>
      <c r="F605" s="25" t="str">
        <f t="shared" si="401"/>
        <v/>
      </c>
      <c r="G605" s="108" t="str">
        <f t="shared" si="402"/>
        <v/>
      </c>
      <c r="H605" s="108" t="str">
        <f t="shared" si="403"/>
        <v/>
      </c>
      <c r="I605" s="112" t="str">
        <f t="shared" si="404"/>
        <v/>
      </c>
      <c r="J605" s="112"/>
      <c r="K605" s="112"/>
      <c r="L605" s="113"/>
      <c r="M605" s="113"/>
      <c r="N605" s="224" t="str">
        <f t="shared" si="405"/>
        <v/>
      </c>
      <c r="O605" s="225" t="str">
        <f t="shared" si="406"/>
        <v/>
      </c>
      <c r="Q605" s="6">
        <v>603</v>
      </c>
      <c r="R605" s="47" t="str">
        <f t="shared" si="369"/>
        <v>-603</v>
      </c>
      <c r="S605" s="6"/>
      <c r="T605" s="48" t="str">
        <f t="shared" si="370"/>
        <v/>
      </c>
      <c r="U605" s="49" t="str">
        <f t="shared" si="371"/>
        <v/>
      </c>
      <c r="W605" s="51"/>
      <c r="X605" s="75" t="str">
        <f t="shared" si="372"/>
        <v/>
      </c>
      <c r="Y605" s="71" t="str">
        <f t="shared" si="373"/>
        <v/>
      </c>
      <c r="Z605" s="71" t="str">
        <f t="shared" si="374"/>
        <v/>
      </c>
      <c r="AA605" s="71" t="str">
        <f t="shared" si="375"/>
        <v/>
      </c>
      <c r="AB605" s="71" t="str">
        <f t="shared" si="376"/>
        <v/>
      </c>
      <c r="AC605" s="71" t="str">
        <f t="shared" si="377"/>
        <v/>
      </c>
      <c r="AD605" s="71" t="str">
        <f t="shared" si="378"/>
        <v/>
      </c>
      <c r="AE605" s="78" t="str">
        <f t="shared" si="379"/>
        <v/>
      </c>
      <c r="AF605" s="75" t="str">
        <f t="shared" si="380"/>
        <v/>
      </c>
      <c r="AG605" s="71" t="str">
        <f t="shared" si="381"/>
        <v/>
      </c>
      <c r="AH605" s="71" t="str">
        <f t="shared" si="382"/>
        <v/>
      </c>
      <c r="AI605" s="71" t="str">
        <f t="shared" si="383"/>
        <v/>
      </c>
      <c r="AJ605" s="71" t="str">
        <f t="shared" si="384"/>
        <v/>
      </c>
      <c r="AK605" s="71" t="str">
        <f t="shared" si="385"/>
        <v/>
      </c>
      <c r="AL605" s="71" t="str">
        <f t="shared" si="386"/>
        <v/>
      </c>
      <c r="AM605" s="78" t="str">
        <f t="shared" si="387"/>
        <v/>
      </c>
      <c r="AN605" s="75" t="str">
        <f t="shared" si="388"/>
        <v/>
      </c>
      <c r="AO605" s="71" t="str">
        <f t="shared" si="389"/>
        <v/>
      </c>
      <c r="AP605" s="71" t="str">
        <f t="shared" si="390"/>
        <v/>
      </c>
      <c r="AQ605" s="71" t="str">
        <f t="shared" si="391"/>
        <v/>
      </c>
      <c r="AR605" s="71" t="str">
        <f t="shared" si="392"/>
        <v/>
      </c>
      <c r="AS605" s="71" t="str">
        <f t="shared" si="393"/>
        <v/>
      </c>
      <c r="AT605" s="71" t="str">
        <f t="shared" si="394"/>
        <v/>
      </c>
      <c r="AU605" s="76" t="str">
        <f t="shared" si="395"/>
        <v/>
      </c>
      <c r="BF605" s="141">
        <v>21030</v>
      </c>
      <c r="BG605" s="142" t="s">
        <v>5673</v>
      </c>
      <c r="BH605" s="141" t="s">
        <v>478</v>
      </c>
      <c r="BI605" s="141" t="s">
        <v>176</v>
      </c>
      <c r="BJ605" s="141" t="s">
        <v>5674</v>
      </c>
      <c r="BK605" s="141" t="s">
        <v>5675</v>
      </c>
      <c r="BL605" s="141" t="s">
        <v>5676</v>
      </c>
      <c r="BM605" s="141">
        <v>47.0150790786778</v>
      </c>
      <c r="BN605" s="141">
        <v>-70.961266736431398</v>
      </c>
      <c r="BO605" s="141">
        <v>1950</v>
      </c>
      <c r="BP605" s="143" t="s">
        <v>24378</v>
      </c>
      <c r="BQ605" s="143" t="s">
        <v>17560</v>
      </c>
    </row>
    <row r="606" spans="1:69" ht="38.25" customHeight="1" x14ac:dyDescent="0.25">
      <c r="A606" s="1" t="str">
        <f t="shared" si="396"/>
        <v/>
      </c>
      <c r="B606" s="32" t="str">
        <f t="shared" si="397"/>
        <v/>
      </c>
      <c r="C606" s="25" t="str">
        <f t="shared" si="398"/>
        <v/>
      </c>
      <c r="D606" s="25" t="str">
        <f t="shared" si="399"/>
        <v/>
      </c>
      <c r="E606" s="25" t="str">
        <f t="shared" si="400"/>
        <v/>
      </c>
      <c r="F606" s="25" t="str">
        <f t="shared" si="401"/>
        <v/>
      </c>
      <c r="G606" s="108" t="str">
        <f t="shared" si="402"/>
        <v/>
      </c>
      <c r="H606" s="108" t="str">
        <f t="shared" si="403"/>
        <v/>
      </c>
      <c r="I606" s="112" t="str">
        <f t="shared" si="404"/>
        <v/>
      </c>
      <c r="J606" s="112"/>
      <c r="K606" s="112"/>
      <c r="L606" s="113"/>
      <c r="M606" s="113"/>
      <c r="N606" s="224" t="str">
        <f t="shared" si="405"/>
        <v/>
      </c>
      <c r="O606" s="225" t="str">
        <f t="shared" si="406"/>
        <v/>
      </c>
      <c r="Q606" s="6">
        <v>604</v>
      </c>
      <c r="R606" s="47" t="str">
        <f t="shared" si="369"/>
        <v>-604</v>
      </c>
      <c r="S606" s="6"/>
      <c r="T606" s="48" t="str">
        <f t="shared" si="370"/>
        <v/>
      </c>
      <c r="U606" s="49" t="str">
        <f t="shared" si="371"/>
        <v/>
      </c>
      <c r="W606" s="51"/>
      <c r="X606" s="75" t="str">
        <f t="shared" si="372"/>
        <v/>
      </c>
      <c r="Y606" s="71" t="str">
        <f t="shared" si="373"/>
        <v/>
      </c>
      <c r="Z606" s="71" t="str">
        <f t="shared" si="374"/>
        <v/>
      </c>
      <c r="AA606" s="71" t="str">
        <f t="shared" si="375"/>
        <v/>
      </c>
      <c r="AB606" s="71" t="str">
        <f t="shared" si="376"/>
        <v/>
      </c>
      <c r="AC606" s="71" t="str">
        <f t="shared" si="377"/>
        <v/>
      </c>
      <c r="AD606" s="71" t="str">
        <f t="shared" si="378"/>
        <v/>
      </c>
      <c r="AE606" s="78" t="str">
        <f t="shared" si="379"/>
        <v/>
      </c>
      <c r="AF606" s="75" t="str">
        <f t="shared" si="380"/>
        <v/>
      </c>
      <c r="AG606" s="71" t="str">
        <f t="shared" si="381"/>
        <v/>
      </c>
      <c r="AH606" s="71" t="str">
        <f t="shared" si="382"/>
        <v/>
      </c>
      <c r="AI606" s="71" t="str">
        <f t="shared" si="383"/>
        <v/>
      </c>
      <c r="AJ606" s="71" t="str">
        <f t="shared" si="384"/>
        <v/>
      </c>
      <c r="AK606" s="71" t="str">
        <f t="shared" si="385"/>
        <v/>
      </c>
      <c r="AL606" s="71" t="str">
        <f t="shared" si="386"/>
        <v/>
      </c>
      <c r="AM606" s="78" t="str">
        <f t="shared" si="387"/>
        <v/>
      </c>
      <c r="AN606" s="75" t="str">
        <f t="shared" si="388"/>
        <v/>
      </c>
      <c r="AO606" s="71" t="str">
        <f t="shared" si="389"/>
        <v/>
      </c>
      <c r="AP606" s="71" t="str">
        <f t="shared" si="390"/>
        <v/>
      </c>
      <c r="AQ606" s="71" t="str">
        <f t="shared" si="391"/>
        <v/>
      </c>
      <c r="AR606" s="71" t="str">
        <f t="shared" si="392"/>
        <v/>
      </c>
      <c r="AS606" s="71" t="str">
        <f t="shared" si="393"/>
        <v/>
      </c>
      <c r="AT606" s="71" t="str">
        <f t="shared" si="394"/>
        <v/>
      </c>
      <c r="AU606" s="76" t="str">
        <f t="shared" si="395"/>
        <v/>
      </c>
      <c r="BF606" s="141">
        <v>21030</v>
      </c>
      <c r="BG606" s="142" t="s">
        <v>5677</v>
      </c>
      <c r="BH606" s="141" t="s">
        <v>180</v>
      </c>
      <c r="BI606" s="141" t="s">
        <v>191</v>
      </c>
      <c r="BJ606" s="141" t="s">
        <v>5678</v>
      </c>
      <c r="BK606" s="141" t="s">
        <v>5679</v>
      </c>
      <c r="BL606" s="141" t="s">
        <v>5680</v>
      </c>
      <c r="BM606" s="141">
        <v>47.016959261849998</v>
      </c>
      <c r="BN606" s="141">
        <v>-70.940670781985105</v>
      </c>
      <c r="BO606" s="141">
        <v>1981</v>
      </c>
      <c r="BP606" s="143" t="s">
        <v>483</v>
      </c>
      <c r="BQ606" s="143" t="s">
        <v>17560</v>
      </c>
    </row>
    <row r="607" spans="1:69" ht="38.25" customHeight="1" x14ac:dyDescent="0.25">
      <c r="A607" s="1" t="str">
        <f t="shared" si="396"/>
        <v/>
      </c>
      <c r="B607" s="32" t="str">
        <f t="shared" si="397"/>
        <v/>
      </c>
      <c r="C607" s="25" t="str">
        <f t="shared" si="398"/>
        <v/>
      </c>
      <c r="D607" s="25" t="str">
        <f t="shared" si="399"/>
        <v/>
      </c>
      <c r="E607" s="25" t="str">
        <f t="shared" si="400"/>
        <v/>
      </c>
      <c r="F607" s="25" t="str">
        <f t="shared" si="401"/>
        <v/>
      </c>
      <c r="G607" s="108" t="str">
        <f t="shared" si="402"/>
        <v/>
      </c>
      <c r="H607" s="108" t="str">
        <f t="shared" si="403"/>
        <v/>
      </c>
      <c r="I607" s="112" t="str">
        <f t="shared" si="404"/>
        <v/>
      </c>
      <c r="J607" s="112"/>
      <c r="K607" s="112"/>
      <c r="L607" s="113"/>
      <c r="M607" s="113"/>
      <c r="N607" s="224" t="str">
        <f t="shared" si="405"/>
        <v/>
      </c>
      <c r="O607" s="225" t="str">
        <f t="shared" si="406"/>
        <v/>
      </c>
      <c r="Q607" s="6">
        <v>605</v>
      </c>
      <c r="R607" s="47" t="str">
        <f t="shared" si="369"/>
        <v>-605</v>
      </c>
      <c r="S607" s="6"/>
      <c r="T607" s="48" t="str">
        <f t="shared" si="370"/>
        <v/>
      </c>
      <c r="U607" s="49" t="str">
        <f t="shared" si="371"/>
        <v/>
      </c>
      <c r="W607" s="51"/>
      <c r="X607" s="75" t="str">
        <f t="shared" si="372"/>
        <v/>
      </c>
      <c r="Y607" s="71" t="str">
        <f t="shared" si="373"/>
        <v/>
      </c>
      <c r="Z607" s="71" t="str">
        <f t="shared" si="374"/>
        <v/>
      </c>
      <c r="AA607" s="71" t="str">
        <f t="shared" si="375"/>
        <v/>
      </c>
      <c r="AB607" s="71" t="str">
        <f t="shared" si="376"/>
        <v/>
      </c>
      <c r="AC607" s="71" t="str">
        <f t="shared" si="377"/>
        <v/>
      </c>
      <c r="AD607" s="71" t="str">
        <f t="shared" si="378"/>
        <v/>
      </c>
      <c r="AE607" s="78" t="str">
        <f t="shared" si="379"/>
        <v/>
      </c>
      <c r="AF607" s="75" t="str">
        <f t="shared" si="380"/>
        <v/>
      </c>
      <c r="AG607" s="71" t="str">
        <f t="shared" si="381"/>
        <v/>
      </c>
      <c r="AH607" s="71" t="str">
        <f t="shared" si="382"/>
        <v/>
      </c>
      <c r="AI607" s="71" t="str">
        <f t="shared" si="383"/>
        <v/>
      </c>
      <c r="AJ607" s="71" t="str">
        <f t="shared" si="384"/>
        <v/>
      </c>
      <c r="AK607" s="71" t="str">
        <f t="shared" si="385"/>
        <v/>
      </c>
      <c r="AL607" s="71" t="str">
        <f t="shared" si="386"/>
        <v/>
      </c>
      <c r="AM607" s="78" t="str">
        <f t="shared" si="387"/>
        <v/>
      </c>
      <c r="AN607" s="75" t="str">
        <f t="shared" si="388"/>
        <v/>
      </c>
      <c r="AO607" s="71" t="str">
        <f t="shared" si="389"/>
        <v/>
      </c>
      <c r="AP607" s="71" t="str">
        <f t="shared" si="390"/>
        <v/>
      </c>
      <c r="AQ607" s="71" t="str">
        <f t="shared" si="391"/>
        <v/>
      </c>
      <c r="AR607" s="71" t="str">
        <f t="shared" si="392"/>
        <v/>
      </c>
      <c r="AS607" s="71" t="str">
        <f t="shared" si="393"/>
        <v/>
      </c>
      <c r="AT607" s="71" t="str">
        <f t="shared" si="394"/>
        <v/>
      </c>
      <c r="AU607" s="76" t="str">
        <f t="shared" si="395"/>
        <v/>
      </c>
      <c r="BF607" s="141">
        <v>15065</v>
      </c>
      <c r="BG607" s="142" t="s">
        <v>5761</v>
      </c>
      <c r="BH607" s="141" t="s">
        <v>478</v>
      </c>
      <c r="BI607" s="141" t="s">
        <v>176</v>
      </c>
      <c r="BJ607" s="141" t="s">
        <v>5762</v>
      </c>
      <c r="BK607" s="141" t="s">
        <v>5763</v>
      </c>
      <c r="BL607" s="141" t="s">
        <v>5764</v>
      </c>
      <c r="BM607" s="141">
        <v>48.102764000000001</v>
      </c>
      <c r="BN607" s="141">
        <v>-69.731199000000004</v>
      </c>
      <c r="BO607" s="141">
        <v>1968</v>
      </c>
      <c r="BP607" s="143" t="s">
        <v>5762</v>
      </c>
      <c r="BQ607" s="143" t="s">
        <v>17560</v>
      </c>
    </row>
    <row r="608" spans="1:69" ht="38.25" customHeight="1" x14ac:dyDescent="0.25">
      <c r="A608" s="1" t="str">
        <f t="shared" si="396"/>
        <v/>
      </c>
      <c r="B608" s="32" t="str">
        <f t="shared" si="397"/>
        <v/>
      </c>
      <c r="C608" s="25" t="str">
        <f t="shared" si="398"/>
        <v/>
      </c>
      <c r="D608" s="25" t="str">
        <f t="shared" si="399"/>
        <v/>
      </c>
      <c r="E608" s="25" t="str">
        <f t="shared" si="400"/>
        <v/>
      </c>
      <c r="F608" s="25" t="str">
        <f t="shared" si="401"/>
        <v/>
      </c>
      <c r="G608" s="108" t="str">
        <f t="shared" si="402"/>
        <v/>
      </c>
      <c r="H608" s="108" t="str">
        <f t="shared" si="403"/>
        <v/>
      </c>
      <c r="I608" s="112" t="str">
        <f t="shared" si="404"/>
        <v/>
      </c>
      <c r="J608" s="112"/>
      <c r="K608" s="112"/>
      <c r="L608" s="113"/>
      <c r="M608" s="113"/>
      <c r="N608" s="224" t="str">
        <f t="shared" si="405"/>
        <v/>
      </c>
      <c r="O608" s="225" t="str">
        <f t="shared" si="406"/>
        <v/>
      </c>
      <c r="Q608" s="6">
        <v>606</v>
      </c>
      <c r="R608" s="47" t="str">
        <f t="shared" si="369"/>
        <v>-606</v>
      </c>
      <c r="S608" s="6"/>
      <c r="T608" s="48" t="str">
        <f t="shared" si="370"/>
        <v/>
      </c>
      <c r="U608" s="49" t="str">
        <f t="shared" si="371"/>
        <v/>
      </c>
      <c r="W608" s="51"/>
      <c r="X608" s="75" t="str">
        <f t="shared" si="372"/>
        <v/>
      </c>
      <c r="Y608" s="71" t="str">
        <f t="shared" si="373"/>
        <v/>
      </c>
      <c r="Z608" s="71" t="str">
        <f t="shared" si="374"/>
        <v/>
      </c>
      <c r="AA608" s="71" t="str">
        <f t="shared" si="375"/>
        <v/>
      </c>
      <c r="AB608" s="71" t="str">
        <f t="shared" si="376"/>
        <v/>
      </c>
      <c r="AC608" s="71" t="str">
        <f t="shared" si="377"/>
        <v/>
      </c>
      <c r="AD608" s="71" t="str">
        <f t="shared" si="378"/>
        <v/>
      </c>
      <c r="AE608" s="78" t="str">
        <f t="shared" si="379"/>
        <v/>
      </c>
      <c r="AF608" s="75" t="str">
        <f t="shared" si="380"/>
        <v/>
      </c>
      <c r="AG608" s="71" t="str">
        <f t="shared" si="381"/>
        <v/>
      </c>
      <c r="AH608" s="71" t="str">
        <f t="shared" si="382"/>
        <v/>
      </c>
      <c r="AI608" s="71" t="str">
        <f t="shared" si="383"/>
        <v/>
      </c>
      <c r="AJ608" s="71" t="str">
        <f t="shared" si="384"/>
        <v/>
      </c>
      <c r="AK608" s="71" t="str">
        <f t="shared" si="385"/>
        <v/>
      </c>
      <c r="AL608" s="71" t="str">
        <f t="shared" si="386"/>
        <v/>
      </c>
      <c r="AM608" s="78" t="str">
        <f t="shared" si="387"/>
        <v/>
      </c>
      <c r="AN608" s="75" t="str">
        <f t="shared" si="388"/>
        <v/>
      </c>
      <c r="AO608" s="71" t="str">
        <f t="shared" si="389"/>
        <v/>
      </c>
      <c r="AP608" s="71" t="str">
        <f t="shared" si="390"/>
        <v/>
      </c>
      <c r="AQ608" s="71" t="str">
        <f t="shared" si="391"/>
        <v/>
      </c>
      <c r="AR608" s="71" t="str">
        <f t="shared" si="392"/>
        <v/>
      </c>
      <c r="AS608" s="71" t="str">
        <f t="shared" si="393"/>
        <v/>
      </c>
      <c r="AT608" s="71" t="str">
        <f t="shared" si="394"/>
        <v/>
      </c>
      <c r="AU608" s="76" t="str">
        <f t="shared" si="395"/>
        <v/>
      </c>
      <c r="BF608" s="141">
        <v>15065</v>
      </c>
      <c r="BG608" s="142" t="s">
        <v>5765</v>
      </c>
      <c r="BH608" s="141" t="s">
        <v>478</v>
      </c>
      <c r="BI608" s="141" t="s">
        <v>177</v>
      </c>
      <c r="BJ608" s="141" t="s">
        <v>1807</v>
      </c>
      <c r="BK608" s="141" t="s">
        <v>5763</v>
      </c>
      <c r="BL608" s="141" t="s">
        <v>5766</v>
      </c>
      <c r="BM608" s="141">
        <v>48.079833000000001</v>
      </c>
      <c r="BN608" s="141">
        <v>-69.761762000000004</v>
      </c>
      <c r="BO608" s="141">
        <v>1968</v>
      </c>
      <c r="BP608" s="143" t="s">
        <v>1807</v>
      </c>
      <c r="BQ608" s="143" t="s">
        <v>17560</v>
      </c>
    </row>
    <row r="609" spans="1:69" ht="38.25" customHeight="1" x14ac:dyDescent="0.25">
      <c r="A609" s="1" t="str">
        <f t="shared" si="396"/>
        <v/>
      </c>
      <c r="B609" s="32" t="str">
        <f t="shared" si="397"/>
        <v/>
      </c>
      <c r="C609" s="25" t="str">
        <f t="shared" si="398"/>
        <v/>
      </c>
      <c r="D609" s="25" t="str">
        <f t="shared" si="399"/>
        <v/>
      </c>
      <c r="E609" s="25" t="str">
        <f t="shared" si="400"/>
        <v/>
      </c>
      <c r="F609" s="25" t="str">
        <f t="shared" si="401"/>
        <v/>
      </c>
      <c r="G609" s="108" t="str">
        <f t="shared" si="402"/>
        <v/>
      </c>
      <c r="H609" s="108" t="str">
        <f t="shared" si="403"/>
        <v/>
      </c>
      <c r="I609" s="112" t="str">
        <f t="shared" si="404"/>
        <v/>
      </c>
      <c r="J609" s="112"/>
      <c r="K609" s="112"/>
      <c r="L609" s="113"/>
      <c r="M609" s="113"/>
      <c r="N609" s="224" t="str">
        <f t="shared" si="405"/>
        <v/>
      </c>
      <c r="O609" s="225" t="str">
        <f t="shared" si="406"/>
        <v/>
      </c>
      <c r="Q609" s="6">
        <v>607</v>
      </c>
      <c r="R609" s="47" t="str">
        <f t="shared" si="369"/>
        <v>-607</v>
      </c>
      <c r="S609" s="6"/>
      <c r="T609" s="48" t="str">
        <f t="shared" si="370"/>
        <v/>
      </c>
      <c r="U609" s="49" t="str">
        <f t="shared" si="371"/>
        <v/>
      </c>
      <c r="W609" s="51"/>
      <c r="X609" s="75" t="str">
        <f t="shared" si="372"/>
        <v/>
      </c>
      <c r="Y609" s="71" t="str">
        <f t="shared" si="373"/>
        <v/>
      </c>
      <c r="Z609" s="71" t="str">
        <f t="shared" si="374"/>
        <v/>
      </c>
      <c r="AA609" s="71" t="str">
        <f t="shared" si="375"/>
        <v/>
      </c>
      <c r="AB609" s="71" t="str">
        <f t="shared" si="376"/>
        <v/>
      </c>
      <c r="AC609" s="71" t="str">
        <f t="shared" si="377"/>
        <v/>
      </c>
      <c r="AD609" s="71" t="str">
        <f t="shared" si="378"/>
        <v/>
      </c>
      <c r="AE609" s="78" t="str">
        <f t="shared" si="379"/>
        <v/>
      </c>
      <c r="AF609" s="75" t="str">
        <f t="shared" si="380"/>
        <v/>
      </c>
      <c r="AG609" s="71" t="str">
        <f t="shared" si="381"/>
        <v/>
      </c>
      <c r="AH609" s="71" t="str">
        <f t="shared" si="382"/>
        <v/>
      </c>
      <c r="AI609" s="71" t="str">
        <f t="shared" si="383"/>
        <v/>
      </c>
      <c r="AJ609" s="71" t="str">
        <f t="shared" si="384"/>
        <v/>
      </c>
      <c r="AK609" s="71" t="str">
        <f t="shared" si="385"/>
        <v/>
      </c>
      <c r="AL609" s="71" t="str">
        <f t="shared" si="386"/>
        <v/>
      </c>
      <c r="AM609" s="78" t="str">
        <f t="shared" si="387"/>
        <v/>
      </c>
      <c r="AN609" s="75" t="str">
        <f t="shared" si="388"/>
        <v/>
      </c>
      <c r="AO609" s="71" t="str">
        <f t="shared" si="389"/>
        <v/>
      </c>
      <c r="AP609" s="71" t="str">
        <f t="shared" si="390"/>
        <v/>
      </c>
      <c r="AQ609" s="71" t="str">
        <f t="shared" si="391"/>
        <v/>
      </c>
      <c r="AR609" s="71" t="str">
        <f t="shared" si="392"/>
        <v/>
      </c>
      <c r="AS609" s="71" t="str">
        <f t="shared" si="393"/>
        <v/>
      </c>
      <c r="AT609" s="71" t="str">
        <f t="shared" si="394"/>
        <v/>
      </c>
      <c r="AU609" s="76" t="str">
        <f t="shared" si="395"/>
        <v/>
      </c>
      <c r="BF609" s="141">
        <v>21035</v>
      </c>
      <c r="BG609" s="142" t="s">
        <v>5890</v>
      </c>
      <c r="BH609" s="141" t="s">
        <v>478</v>
      </c>
      <c r="BI609" s="141" t="s">
        <v>176</v>
      </c>
      <c r="BJ609" s="141" t="s">
        <v>1553</v>
      </c>
      <c r="BK609" s="141" t="s">
        <v>5891</v>
      </c>
      <c r="BL609" s="141" t="s">
        <v>5892</v>
      </c>
      <c r="BM609" s="141">
        <v>46.985909999999997</v>
      </c>
      <c r="BN609" s="141">
        <v>-71.023960000000002</v>
      </c>
      <c r="BO609" s="141">
        <v>1982</v>
      </c>
      <c r="BP609" s="143" t="s">
        <v>24430</v>
      </c>
      <c r="BQ609" s="143" t="s">
        <v>17560</v>
      </c>
    </row>
    <row r="610" spans="1:69" ht="38.25" customHeight="1" x14ac:dyDescent="0.25">
      <c r="A610" s="1" t="str">
        <f t="shared" si="396"/>
        <v/>
      </c>
      <c r="B610" s="32" t="str">
        <f t="shared" si="397"/>
        <v/>
      </c>
      <c r="C610" s="25" t="str">
        <f t="shared" si="398"/>
        <v/>
      </c>
      <c r="D610" s="25" t="str">
        <f t="shared" si="399"/>
        <v/>
      </c>
      <c r="E610" s="25" t="str">
        <f t="shared" si="400"/>
        <v/>
      </c>
      <c r="F610" s="25" t="str">
        <f t="shared" si="401"/>
        <v/>
      </c>
      <c r="G610" s="108" t="str">
        <f t="shared" si="402"/>
        <v/>
      </c>
      <c r="H610" s="108" t="str">
        <f t="shared" si="403"/>
        <v/>
      </c>
      <c r="I610" s="112" t="str">
        <f t="shared" si="404"/>
        <v/>
      </c>
      <c r="J610" s="112"/>
      <c r="K610" s="112"/>
      <c r="L610" s="113"/>
      <c r="M610" s="113"/>
      <c r="N610" s="224" t="str">
        <f t="shared" si="405"/>
        <v/>
      </c>
      <c r="O610" s="225" t="str">
        <f t="shared" si="406"/>
        <v/>
      </c>
      <c r="Q610" s="6">
        <v>608</v>
      </c>
      <c r="R610" s="47" t="str">
        <f t="shared" si="369"/>
        <v>-608</v>
      </c>
      <c r="S610" s="6"/>
      <c r="T610" s="48" t="str">
        <f t="shared" si="370"/>
        <v/>
      </c>
      <c r="U610" s="49" t="str">
        <f t="shared" si="371"/>
        <v/>
      </c>
      <c r="W610" s="51"/>
      <c r="X610" s="75" t="str">
        <f t="shared" si="372"/>
        <v/>
      </c>
      <c r="Y610" s="71" t="str">
        <f t="shared" si="373"/>
        <v/>
      </c>
      <c r="Z610" s="71" t="str">
        <f t="shared" si="374"/>
        <v/>
      </c>
      <c r="AA610" s="71" t="str">
        <f t="shared" si="375"/>
        <v/>
      </c>
      <c r="AB610" s="71" t="str">
        <f t="shared" si="376"/>
        <v/>
      </c>
      <c r="AC610" s="71" t="str">
        <f t="shared" si="377"/>
        <v/>
      </c>
      <c r="AD610" s="71" t="str">
        <f t="shared" si="378"/>
        <v/>
      </c>
      <c r="AE610" s="78" t="str">
        <f t="shared" si="379"/>
        <v/>
      </c>
      <c r="AF610" s="75" t="str">
        <f t="shared" si="380"/>
        <v/>
      </c>
      <c r="AG610" s="71" t="str">
        <f t="shared" si="381"/>
        <v/>
      </c>
      <c r="AH610" s="71" t="str">
        <f t="shared" si="382"/>
        <v/>
      </c>
      <c r="AI610" s="71" t="str">
        <f t="shared" si="383"/>
        <v/>
      </c>
      <c r="AJ610" s="71" t="str">
        <f t="shared" si="384"/>
        <v/>
      </c>
      <c r="AK610" s="71" t="str">
        <f t="shared" si="385"/>
        <v/>
      </c>
      <c r="AL610" s="71" t="str">
        <f t="shared" si="386"/>
        <v/>
      </c>
      <c r="AM610" s="78" t="str">
        <f t="shared" si="387"/>
        <v/>
      </c>
      <c r="AN610" s="75" t="str">
        <f t="shared" si="388"/>
        <v/>
      </c>
      <c r="AO610" s="71" t="str">
        <f t="shared" si="389"/>
        <v/>
      </c>
      <c r="AP610" s="71" t="str">
        <f t="shared" si="390"/>
        <v/>
      </c>
      <c r="AQ610" s="71" t="str">
        <f t="shared" si="391"/>
        <v/>
      </c>
      <c r="AR610" s="71" t="str">
        <f t="shared" si="392"/>
        <v/>
      </c>
      <c r="AS610" s="71" t="str">
        <f t="shared" si="393"/>
        <v/>
      </c>
      <c r="AT610" s="71" t="str">
        <f t="shared" si="394"/>
        <v/>
      </c>
      <c r="AU610" s="76" t="str">
        <f t="shared" si="395"/>
        <v/>
      </c>
      <c r="BF610" s="141">
        <v>21035</v>
      </c>
      <c r="BG610" s="142" t="s">
        <v>5893</v>
      </c>
      <c r="BH610" s="141" t="s">
        <v>478</v>
      </c>
      <c r="BI610" s="141" t="s">
        <v>186</v>
      </c>
      <c r="BJ610" s="141" t="s">
        <v>5894</v>
      </c>
      <c r="BK610" s="141"/>
      <c r="BL610" s="141" t="s">
        <v>5892</v>
      </c>
      <c r="BM610" s="141">
        <v>46.977119999999999</v>
      </c>
      <c r="BN610" s="141">
        <v>-71.014150000000001</v>
      </c>
      <c r="BO610" s="141">
        <v>1982</v>
      </c>
      <c r="BP610" s="143" t="s">
        <v>24431</v>
      </c>
      <c r="BQ610" s="143" t="s">
        <v>17560</v>
      </c>
    </row>
    <row r="611" spans="1:69" ht="38.25" customHeight="1" x14ac:dyDescent="0.25">
      <c r="A611" s="1" t="str">
        <f t="shared" si="396"/>
        <v/>
      </c>
      <c r="B611" s="32" t="str">
        <f t="shared" si="397"/>
        <v/>
      </c>
      <c r="C611" s="25" t="str">
        <f t="shared" si="398"/>
        <v/>
      </c>
      <c r="D611" s="25" t="str">
        <f t="shared" si="399"/>
        <v/>
      </c>
      <c r="E611" s="25" t="str">
        <f t="shared" si="400"/>
        <v/>
      </c>
      <c r="F611" s="25" t="str">
        <f t="shared" si="401"/>
        <v/>
      </c>
      <c r="G611" s="108" t="str">
        <f t="shared" si="402"/>
        <v/>
      </c>
      <c r="H611" s="108" t="str">
        <f t="shared" si="403"/>
        <v/>
      </c>
      <c r="I611" s="112" t="str">
        <f t="shared" si="404"/>
        <v/>
      </c>
      <c r="J611" s="112"/>
      <c r="K611" s="112"/>
      <c r="L611" s="113"/>
      <c r="M611" s="113"/>
      <c r="N611" s="224" t="str">
        <f t="shared" si="405"/>
        <v/>
      </c>
      <c r="O611" s="225" t="str">
        <f t="shared" si="406"/>
        <v/>
      </c>
      <c r="Q611" s="6">
        <v>609</v>
      </c>
      <c r="R611" s="47" t="str">
        <f t="shared" si="369"/>
        <v>-609</v>
      </c>
      <c r="S611" s="6"/>
      <c r="T611" s="48" t="str">
        <f t="shared" si="370"/>
        <v/>
      </c>
      <c r="U611" s="49" t="str">
        <f t="shared" si="371"/>
        <v/>
      </c>
      <c r="W611" s="51"/>
      <c r="X611" s="75" t="str">
        <f t="shared" si="372"/>
        <v/>
      </c>
      <c r="Y611" s="71" t="str">
        <f t="shared" si="373"/>
        <v/>
      </c>
      <c r="Z611" s="71" t="str">
        <f t="shared" si="374"/>
        <v/>
      </c>
      <c r="AA611" s="71" t="str">
        <f t="shared" si="375"/>
        <v/>
      </c>
      <c r="AB611" s="71" t="str">
        <f t="shared" si="376"/>
        <v/>
      </c>
      <c r="AC611" s="71" t="str">
        <f t="shared" si="377"/>
        <v/>
      </c>
      <c r="AD611" s="71" t="str">
        <f t="shared" si="378"/>
        <v/>
      </c>
      <c r="AE611" s="78" t="str">
        <f t="shared" si="379"/>
        <v/>
      </c>
      <c r="AF611" s="75" t="str">
        <f t="shared" si="380"/>
        <v/>
      </c>
      <c r="AG611" s="71" t="str">
        <f t="shared" si="381"/>
        <v/>
      </c>
      <c r="AH611" s="71" t="str">
        <f t="shared" si="382"/>
        <v/>
      </c>
      <c r="AI611" s="71" t="str">
        <f t="shared" si="383"/>
        <v/>
      </c>
      <c r="AJ611" s="71" t="str">
        <f t="shared" si="384"/>
        <v/>
      </c>
      <c r="AK611" s="71" t="str">
        <f t="shared" si="385"/>
        <v/>
      </c>
      <c r="AL611" s="71" t="str">
        <f t="shared" si="386"/>
        <v/>
      </c>
      <c r="AM611" s="78" t="str">
        <f t="shared" si="387"/>
        <v/>
      </c>
      <c r="AN611" s="75" t="str">
        <f t="shared" si="388"/>
        <v/>
      </c>
      <c r="AO611" s="71" t="str">
        <f t="shared" si="389"/>
        <v/>
      </c>
      <c r="AP611" s="71" t="str">
        <f t="shared" si="390"/>
        <v/>
      </c>
      <c r="AQ611" s="71" t="str">
        <f t="shared" si="391"/>
        <v/>
      </c>
      <c r="AR611" s="71" t="str">
        <f t="shared" si="392"/>
        <v/>
      </c>
      <c r="AS611" s="71" t="str">
        <f t="shared" si="393"/>
        <v/>
      </c>
      <c r="AT611" s="71" t="str">
        <f t="shared" si="394"/>
        <v/>
      </c>
      <c r="AU611" s="76" t="str">
        <f t="shared" si="395"/>
        <v/>
      </c>
      <c r="BF611" s="141">
        <v>21035</v>
      </c>
      <c r="BG611" s="142" t="s">
        <v>5895</v>
      </c>
      <c r="BH611" s="141" t="s">
        <v>478</v>
      </c>
      <c r="BI611" s="141" t="s">
        <v>176</v>
      </c>
      <c r="BJ611" s="141" t="s">
        <v>5896</v>
      </c>
      <c r="BK611" s="141"/>
      <c r="BL611" s="141" t="s">
        <v>5892</v>
      </c>
      <c r="BM611" s="141">
        <v>46.988050000000001</v>
      </c>
      <c r="BN611" s="141">
        <v>-71.02055</v>
      </c>
      <c r="BO611" s="141">
        <v>1968</v>
      </c>
      <c r="BP611" s="143" t="s">
        <v>24432</v>
      </c>
      <c r="BQ611" s="143" t="s">
        <v>17560</v>
      </c>
    </row>
    <row r="612" spans="1:69" ht="38.25" customHeight="1" x14ac:dyDescent="0.25">
      <c r="A612" s="1" t="str">
        <f t="shared" si="396"/>
        <v/>
      </c>
      <c r="B612" s="32" t="str">
        <f t="shared" si="397"/>
        <v/>
      </c>
      <c r="C612" s="25" t="str">
        <f t="shared" si="398"/>
        <v/>
      </c>
      <c r="D612" s="25" t="str">
        <f t="shared" si="399"/>
        <v/>
      </c>
      <c r="E612" s="25" t="str">
        <f t="shared" si="400"/>
        <v/>
      </c>
      <c r="F612" s="25" t="str">
        <f t="shared" si="401"/>
        <v/>
      </c>
      <c r="G612" s="108" t="str">
        <f t="shared" si="402"/>
        <v/>
      </c>
      <c r="H612" s="108" t="str">
        <f t="shared" si="403"/>
        <v/>
      </c>
      <c r="I612" s="112" t="str">
        <f t="shared" si="404"/>
        <v/>
      </c>
      <c r="J612" s="112"/>
      <c r="K612" s="112"/>
      <c r="L612" s="113"/>
      <c r="M612" s="113"/>
      <c r="N612" s="224" t="str">
        <f t="shared" si="405"/>
        <v/>
      </c>
      <c r="O612" s="225" t="str">
        <f t="shared" si="406"/>
        <v/>
      </c>
      <c r="Q612" s="6">
        <v>610</v>
      </c>
      <c r="R612" s="47" t="str">
        <f t="shared" si="369"/>
        <v>-610</v>
      </c>
      <c r="S612" s="6"/>
      <c r="T612" s="48" t="str">
        <f t="shared" si="370"/>
        <v/>
      </c>
      <c r="U612" s="49" t="str">
        <f t="shared" si="371"/>
        <v/>
      </c>
      <c r="W612" s="51"/>
      <c r="X612" s="75" t="str">
        <f t="shared" si="372"/>
        <v/>
      </c>
      <c r="Y612" s="71" t="str">
        <f t="shared" si="373"/>
        <v/>
      </c>
      <c r="Z612" s="71" t="str">
        <f t="shared" si="374"/>
        <v/>
      </c>
      <c r="AA612" s="71" t="str">
        <f t="shared" si="375"/>
        <v/>
      </c>
      <c r="AB612" s="71" t="str">
        <f t="shared" si="376"/>
        <v/>
      </c>
      <c r="AC612" s="71" t="str">
        <f t="shared" si="377"/>
        <v/>
      </c>
      <c r="AD612" s="71" t="str">
        <f t="shared" si="378"/>
        <v/>
      </c>
      <c r="AE612" s="78" t="str">
        <f t="shared" si="379"/>
        <v/>
      </c>
      <c r="AF612" s="75" t="str">
        <f t="shared" si="380"/>
        <v/>
      </c>
      <c r="AG612" s="71" t="str">
        <f t="shared" si="381"/>
        <v/>
      </c>
      <c r="AH612" s="71" t="str">
        <f t="shared" si="382"/>
        <v/>
      </c>
      <c r="AI612" s="71" t="str">
        <f t="shared" si="383"/>
        <v/>
      </c>
      <c r="AJ612" s="71" t="str">
        <f t="shared" si="384"/>
        <v/>
      </c>
      <c r="AK612" s="71" t="str">
        <f t="shared" si="385"/>
        <v/>
      </c>
      <c r="AL612" s="71" t="str">
        <f t="shared" si="386"/>
        <v/>
      </c>
      <c r="AM612" s="78" t="str">
        <f t="shared" si="387"/>
        <v/>
      </c>
      <c r="AN612" s="75" t="str">
        <f t="shared" si="388"/>
        <v/>
      </c>
      <c r="AO612" s="71" t="str">
        <f t="shared" si="389"/>
        <v/>
      </c>
      <c r="AP612" s="71" t="str">
        <f t="shared" si="390"/>
        <v/>
      </c>
      <c r="AQ612" s="71" t="str">
        <f t="shared" si="391"/>
        <v/>
      </c>
      <c r="AR612" s="71" t="str">
        <f t="shared" si="392"/>
        <v/>
      </c>
      <c r="AS612" s="71" t="str">
        <f t="shared" si="393"/>
        <v/>
      </c>
      <c r="AT612" s="71" t="str">
        <f t="shared" si="394"/>
        <v/>
      </c>
      <c r="AU612" s="76" t="str">
        <f t="shared" si="395"/>
        <v/>
      </c>
      <c r="BF612" s="141">
        <v>21040</v>
      </c>
      <c r="BG612" s="142" t="s">
        <v>5924</v>
      </c>
      <c r="BH612" s="141" t="s">
        <v>478</v>
      </c>
      <c r="BI612" s="141" t="s">
        <v>186</v>
      </c>
      <c r="BJ612" s="141" t="s">
        <v>5925</v>
      </c>
      <c r="BK612" s="141" t="s">
        <v>467</v>
      </c>
      <c r="BL612" s="141" t="s">
        <v>5926</v>
      </c>
      <c r="BM612" s="141">
        <v>46.5441</v>
      </c>
      <c r="BN612" s="141">
        <v>-71.063599999999994</v>
      </c>
      <c r="BO612" s="141">
        <v>1995</v>
      </c>
      <c r="BP612" s="143" t="s">
        <v>19134</v>
      </c>
      <c r="BQ612" s="143" t="s">
        <v>17560</v>
      </c>
    </row>
    <row r="613" spans="1:69" ht="38.25" customHeight="1" x14ac:dyDescent="0.25">
      <c r="A613" s="1" t="str">
        <f t="shared" si="396"/>
        <v/>
      </c>
      <c r="B613" s="32" t="str">
        <f t="shared" si="397"/>
        <v/>
      </c>
      <c r="C613" s="25" t="str">
        <f t="shared" si="398"/>
        <v/>
      </c>
      <c r="D613" s="25" t="str">
        <f t="shared" si="399"/>
        <v/>
      </c>
      <c r="E613" s="25" t="str">
        <f t="shared" si="400"/>
        <v/>
      </c>
      <c r="F613" s="25" t="str">
        <f t="shared" si="401"/>
        <v/>
      </c>
      <c r="G613" s="108" t="str">
        <f t="shared" si="402"/>
        <v/>
      </c>
      <c r="H613" s="108" t="str">
        <f t="shared" si="403"/>
        <v/>
      </c>
      <c r="I613" s="112" t="str">
        <f t="shared" si="404"/>
        <v/>
      </c>
      <c r="J613" s="112"/>
      <c r="K613" s="112"/>
      <c r="L613" s="113"/>
      <c r="M613" s="113"/>
      <c r="N613" s="224" t="str">
        <f t="shared" si="405"/>
        <v/>
      </c>
      <c r="O613" s="225" t="str">
        <f t="shared" si="406"/>
        <v/>
      </c>
      <c r="Q613" s="6">
        <v>611</v>
      </c>
      <c r="R613" s="47" t="str">
        <f t="shared" si="369"/>
        <v>-611</v>
      </c>
      <c r="S613" s="6"/>
      <c r="T613" s="48" t="str">
        <f t="shared" si="370"/>
        <v/>
      </c>
      <c r="U613" s="49" t="str">
        <f t="shared" si="371"/>
        <v/>
      </c>
      <c r="W613" s="51"/>
      <c r="X613" s="75" t="str">
        <f t="shared" si="372"/>
        <v/>
      </c>
      <c r="Y613" s="71" t="str">
        <f t="shared" si="373"/>
        <v/>
      </c>
      <c r="Z613" s="71" t="str">
        <f t="shared" si="374"/>
        <v/>
      </c>
      <c r="AA613" s="71" t="str">
        <f t="shared" si="375"/>
        <v/>
      </c>
      <c r="AB613" s="71" t="str">
        <f t="shared" si="376"/>
        <v/>
      </c>
      <c r="AC613" s="71" t="str">
        <f t="shared" si="377"/>
        <v/>
      </c>
      <c r="AD613" s="71" t="str">
        <f t="shared" si="378"/>
        <v/>
      </c>
      <c r="AE613" s="78" t="str">
        <f t="shared" si="379"/>
        <v/>
      </c>
      <c r="AF613" s="75" t="str">
        <f t="shared" si="380"/>
        <v/>
      </c>
      <c r="AG613" s="71" t="str">
        <f t="shared" si="381"/>
        <v/>
      </c>
      <c r="AH613" s="71" t="str">
        <f t="shared" si="382"/>
        <v/>
      </c>
      <c r="AI613" s="71" t="str">
        <f t="shared" si="383"/>
        <v/>
      </c>
      <c r="AJ613" s="71" t="str">
        <f t="shared" si="384"/>
        <v/>
      </c>
      <c r="AK613" s="71" t="str">
        <f t="shared" si="385"/>
        <v/>
      </c>
      <c r="AL613" s="71" t="str">
        <f t="shared" si="386"/>
        <v/>
      </c>
      <c r="AM613" s="78" t="str">
        <f t="shared" si="387"/>
        <v/>
      </c>
      <c r="AN613" s="75" t="str">
        <f t="shared" si="388"/>
        <v/>
      </c>
      <c r="AO613" s="71" t="str">
        <f t="shared" si="389"/>
        <v/>
      </c>
      <c r="AP613" s="71" t="str">
        <f t="shared" si="390"/>
        <v/>
      </c>
      <c r="AQ613" s="71" t="str">
        <f t="shared" si="391"/>
        <v/>
      </c>
      <c r="AR613" s="71" t="str">
        <f t="shared" si="392"/>
        <v/>
      </c>
      <c r="AS613" s="71" t="str">
        <f t="shared" si="393"/>
        <v/>
      </c>
      <c r="AT613" s="71" t="str">
        <f t="shared" si="394"/>
        <v/>
      </c>
      <c r="AU613" s="76" t="str">
        <f t="shared" si="395"/>
        <v/>
      </c>
      <c r="BF613" s="141">
        <v>21040</v>
      </c>
      <c r="BG613" s="142" t="s">
        <v>5927</v>
      </c>
      <c r="BH613" s="141" t="s">
        <v>478</v>
      </c>
      <c r="BI613" s="141" t="s">
        <v>186</v>
      </c>
      <c r="BJ613" s="141" t="s">
        <v>5928</v>
      </c>
      <c r="BK613" s="141" t="s">
        <v>5929</v>
      </c>
      <c r="BL613" s="141" t="s">
        <v>5930</v>
      </c>
      <c r="BM613" s="141">
        <v>46.545048999999999</v>
      </c>
      <c r="BN613" s="141">
        <v>-71.060725000000005</v>
      </c>
      <c r="BO613" s="141">
        <v>1988</v>
      </c>
      <c r="BP613" s="143" t="s">
        <v>24440</v>
      </c>
      <c r="BQ613" s="143" t="s">
        <v>17560</v>
      </c>
    </row>
    <row r="614" spans="1:69" ht="38.25" customHeight="1" x14ac:dyDescent="0.25">
      <c r="A614" s="1" t="str">
        <f t="shared" si="396"/>
        <v/>
      </c>
      <c r="B614" s="32" t="str">
        <f t="shared" si="397"/>
        <v/>
      </c>
      <c r="C614" s="25" t="str">
        <f t="shared" si="398"/>
        <v/>
      </c>
      <c r="D614" s="25" t="str">
        <f t="shared" si="399"/>
        <v/>
      </c>
      <c r="E614" s="25" t="str">
        <f t="shared" si="400"/>
        <v/>
      </c>
      <c r="F614" s="25" t="str">
        <f t="shared" si="401"/>
        <v/>
      </c>
      <c r="G614" s="108" t="str">
        <f t="shared" si="402"/>
        <v/>
      </c>
      <c r="H614" s="108" t="str">
        <f t="shared" si="403"/>
        <v/>
      </c>
      <c r="I614" s="112" t="str">
        <f t="shared" si="404"/>
        <v/>
      </c>
      <c r="J614" s="112"/>
      <c r="K614" s="112"/>
      <c r="L614" s="113"/>
      <c r="M614" s="113"/>
      <c r="N614" s="224" t="str">
        <f t="shared" si="405"/>
        <v/>
      </c>
      <c r="O614" s="225" t="str">
        <f t="shared" si="406"/>
        <v/>
      </c>
      <c r="Q614" s="6">
        <v>612</v>
      </c>
      <c r="R614" s="47" t="str">
        <f t="shared" si="369"/>
        <v>-612</v>
      </c>
      <c r="S614" s="6"/>
      <c r="T614" s="48" t="str">
        <f t="shared" si="370"/>
        <v/>
      </c>
      <c r="U614" s="49" t="str">
        <f t="shared" si="371"/>
        <v/>
      </c>
      <c r="W614" s="51"/>
      <c r="X614" s="75" t="str">
        <f t="shared" si="372"/>
        <v/>
      </c>
      <c r="Y614" s="71" t="str">
        <f t="shared" si="373"/>
        <v/>
      </c>
      <c r="Z614" s="71" t="str">
        <f t="shared" si="374"/>
        <v/>
      </c>
      <c r="AA614" s="71" t="str">
        <f t="shared" si="375"/>
        <v/>
      </c>
      <c r="AB614" s="71" t="str">
        <f t="shared" si="376"/>
        <v/>
      </c>
      <c r="AC614" s="71" t="str">
        <f t="shared" si="377"/>
        <v/>
      </c>
      <c r="AD614" s="71" t="str">
        <f t="shared" si="378"/>
        <v/>
      </c>
      <c r="AE614" s="78" t="str">
        <f t="shared" si="379"/>
        <v/>
      </c>
      <c r="AF614" s="75" t="str">
        <f t="shared" si="380"/>
        <v/>
      </c>
      <c r="AG614" s="71" t="str">
        <f t="shared" si="381"/>
        <v/>
      </c>
      <c r="AH614" s="71" t="str">
        <f t="shared" si="382"/>
        <v/>
      </c>
      <c r="AI614" s="71" t="str">
        <f t="shared" si="383"/>
        <v/>
      </c>
      <c r="AJ614" s="71" t="str">
        <f t="shared" si="384"/>
        <v/>
      </c>
      <c r="AK614" s="71" t="str">
        <f t="shared" si="385"/>
        <v/>
      </c>
      <c r="AL614" s="71" t="str">
        <f t="shared" si="386"/>
        <v/>
      </c>
      <c r="AM614" s="78" t="str">
        <f t="shared" si="387"/>
        <v/>
      </c>
      <c r="AN614" s="75" t="str">
        <f t="shared" si="388"/>
        <v/>
      </c>
      <c r="AO614" s="71" t="str">
        <f t="shared" si="389"/>
        <v/>
      </c>
      <c r="AP614" s="71" t="str">
        <f t="shared" si="390"/>
        <v/>
      </c>
      <c r="AQ614" s="71" t="str">
        <f t="shared" si="391"/>
        <v/>
      </c>
      <c r="AR614" s="71" t="str">
        <f t="shared" si="392"/>
        <v/>
      </c>
      <c r="AS614" s="71" t="str">
        <f t="shared" si="393"/>
        <v/>
      </c>
      <c r="AT614" s="71" t="str">
        <f t="shared" si="394"/>
        <v/>
      </c>
      <c r="AU614" s="76" t="str">
        <f t="shared" si="395"/>
        <v/>
      </c>
      <c r="BF614" s="141">
        <v>21040</v>
      </c>
      <c r="BG614" s="142" t="s">
        <v>5931</v>
      </c>
      <c r="BH614" s="141" t="s">
        <v>478</v>
      </c>
      <c r="BI614" s="141" t="s">
        <v>186</v>
      </c>
      <c r="BJ614" s="141" t="s">
        <v>5932</v>
      </c>
      <c r="BK614" s="141" t="s">
        <v>1708</v>
      </c>
      <c r="BL614" s="141" t="s">
        <v>5933</v>
      </c>
      <c r="BM614" s="141">
        <v>46.545712000000002</v>
      </c>
      <c r="BN614" s="141">
        <v>-71.053565000000006</v>
      </c>
      <c r="BO614" s="141">
        <v>1988</v>
      </c>
      <c r="BP614" s="143" t="s">
        <v>24440</v>
      </c>
      <c r="BQ614" s="143" t="s">
        <v>17560</v>
      </c>
    </row>
    <row r="615" spans="1:69" ht="38.25" customHeight="1" x14ac:dyDescent="0.25">
      <c r="A615" s="1" t="str">
        <f t="shared" si="396"/>
        <v/>
      </c>
      <c r="B615" s="32" t="str">
        <f t="shared" si="397"/>
        <v/>
      </c>
      <c r="C615" s="25" t="str">
        <f t="shared" si="398"/>
        <v/>
      </c>
      <c r="D615" s="25" t="str">
        <f t="shared" si="399"/>
        <v/>
      </c>
      <c r="E615" s="25" t="str">
        <f t="shared" si="400"/>
        <v/>
      </c>
      <c r="F615" s="25" t="str">
        <f t="shared" si="401"/>
        <v/>
      </c>
      <c r="G615" s="108" t="str">
        <f t="shared" si="402"/>
        <v/>
      </c>
      <c r="H615" s="108" t="str">
        <f t="shared" si="403"/>
        <v/>
      </c>
      <c r="I615" s="112" t="str">
        <f t="shared" si="404"/>
        <v/>
      </c>
      <c r="J615" s="112"/>
      <c r="K615" s="112"/>
      <c r="L615" s="113"/>
      <c r="M615" s="113"/>
      <c r="N615" s="224" t="str">
        <f t="shared" si="405"/>
        <v/>
      </c>
      <c r="O615" s="225" t="str">
        <f t="shared" si="406"/>
        <v/>
      </c>
      <c r="Q615" s="6">
        <v>613</v>
      </c>
      <c r="R615" s="47" t="str">
        <f t="shared" si="369"/>
        <v>-613</v>
      </c>
      <c r="S615" s="6"/>
      <c r="T615" s="48" t="str">
        <f t="shared" si="370"/>
        <v/>
      </c>
      <c r="U615" s="49" t="str">
        <f t="shared" si="371"/>
        <v/>
      </c>
      <c r="W615" s="51"/>
      <c r="X615" s="75" t="str">
        <f t="shared" si="372"/>
        <v/>
      </c>
      <c r="Y615" s="71" t="str">
        <f t="shared" si="373"/>
        <v/>
      </c>
      <c r="Z615" s="71" t="str">
        <f t="shared" si="374"/>
        <v/>
      </c>
      <c r="AA615" s="71" t="str">
        <f t="shared" si="375"/>
        <v/>
      </c>
      <c r="AB615" s="71" t="str">
        <f t="shared" si="376"/>
        <v/>
      </c>
      <c r="AC615" s="71" t="str">
        <f t="shared" si="377"/>
        <v/>
      </c>
      <c r="AD615" s="71" t="str">
        <f t="shared" si="378"/>
        <v/>
      </c>
      <c r="AE615" s="78" t="str">
        <f t="shared" si="379"/>
        <v/>
      </c>
      <c r="AF615" s="75" t="str">
        <f t="shared" si="380"/>
        <v/>
      </c>
      <c r="AG615" s="71" t="str">
        <f t="shared" si="381"/>
        <v/>
      </c>
      <c r="AH615" s="71" t="str">
        <f t="shared" si="382"/>
        <v/>
      </c>
      <c r="AI615" s="71" t="str">
        <f t="shared" si="383"/>
        <v/>
      </c>
      <c r="AJ615" s="71" t="str">
        <f t="shared" si="384"/>
        <v/>
      </c>
      <c r="AK615" s="71" t="str">
        <f t="shared" si="385"/>
        <v/>
      </c>
      <c r="AL615" s="71" t="str">
        <f t="shared" si="386"/>
        <v/>
      </c>
      <c r="AM615" s="78" t="str">
        <f t="shared" si="387"/>
        <v/>
      </c>
      <c r="AN615" s="75" t="str">
        <f t="shared" si="388"/>
        <v/>
      </c>
      <c r="AO615" s="71" t="str">
        <f t="shared" si="389"/>
        <v/>
      </c>
      <c r="AP615" s="71" t="str">
        <f t="shared" si="390"/>
        <v/>
      </c>
      <c r="AQ615" s="71" t="str">
        <f t="shared" si="391"/>
        <v/>
      </c>
      <c r="AR615" s="71" t="str">
        <f t="shared" si="392"/>
        <v/>
      </c>
      <c r="AS615" s="71" t="str">
        <f t="shared" si="393"/>
        <v/>
      </c>
      <c r="AT615" s="71" t="str">
        <f t="shared" si="394"/>
        <v/>
      </c>
      <c r="AU615" s="76" t="str">
        <f t="shared" si="395"/>
        <v/>
      </c>
      <c r="BF615" s="141">
        <v>21045</v>
      </c>
      <c r="BG615" s="142" t="s">
        <v>5953</v>
      </c>
      <c r="BH615" s="141" t="s">
        <v>180</v>
      </c>
      <c r="BI615" s="141" t="s">
        <v>191</v>
      </c>
      <c r="BJ615" s="141" t="s">
        <v>5954</v>
      </c>
      <c r="BK615" s="141" t="s">
        <v>1708</v>
      </c>
      <c r="BL615" s="141" t="s">
        <v>5955</v>
      </c>
      <c r="BM615" s="141">
        <v>46.893154826901302</v>
      </c>
      <c r="BN615" s="141">
        <v>-71.147403633280206</v>
      </c>
      <c r="BO615" s="141">
        <v>1998</v>
      </c>
      <c r="BP615" s="143" t="s">
        <v>27662</v>
      </c>
      <c r="BQ615" s="143" t="s">
        <v>17560</v>
      </c>
    </row>
    <row r="616" spans="1:69" ht="38.25" customHeight="1" x14ac:dyDescent="0.25">
      <c r="A616" s="1" t="str">
        <f t="shared" si="396"/>
        <v/>
      </c>
      <c r="B616" s="32" t="str">
        <f t="shared" si="397"/>
        <v/>
      </c>
      <c r="C616" s="25" t="str">
        <f t="shared" si="398"/>
        <v/>
      </c>
      <c r="D616" s="25" t="str">
        <f t="shared" si="399"/>
        <v/>
      </c>
      <c r="E616" s="25" t="str">
        <f t="shared" si="400"/>
        <v/>
      </c>
      <c r="F616" s="25" t="str">
        <f t="shared" si="401"/>
        <v/>
      </c>
      <c r="G616" s="108" t="str">
        <f t="shared" si="402"/>
        <v/>
      </c>
      <c r="H616" s="108" t="str">
        <f t="shared" si="403"/>
        <v/>
      </c>
      <c r="I616" s="112" t="str">
        <f t="shared" si="404"/>
        <v/>
      </c>
      <c r="J616" s="112"/>
      <c r="K616" s="112"/>
      <c r="L616" s="113"/>
      <c r="M616" s="113"/>
      <c r="N616" s="224" t="str">
        <f t="shared" si="405"/>
        <v/>
      </c>
      <c r="O616" s="225" t="str">
        <f t="shared" si="406"/>
        <v/>
      </c>
      <c r="Q616" s="6">
        <v>614</v>
      </c>
      <c r="R616" s="47" t="str">
        <f t="shared" si="369"/>
        <v>-614</v>
      </c>
      <c r="S616" s="6"/>
      <c r="T616" s="48" t="str">
        <f t="shared" si="370"/>
        <v/>
      </c>
      <c r="U616" s="49" t="str">
        <f t="shared" si="371"/>
        <v/>
      </c>
      <c r="W616" s="51"/>
      <c r="X616" s="75" t="str">
        <f t="shared" si="372"/>
        <v/>
      </c>
      <c r="Y616" s="71" t="str">
        <f t="shared" si="373"/>
        <v/>
      </c>
      <c r="Z616" s="71" t="str">
        <f t="shared" si="374"/>
        <v/>
      </c>
      <c r="AA616" s="71" t="str">
        <f t="shared" si="375"/>
        <v/>
      </c>
      <c r="AB616" s="71" t="str">
        <f t="shared" si="376"/>
        <v/>
      </c>
      <c r="AC616" s="71" t="str">
        <f t="shared" si="377"/>
        <v/>
      </c>
      <c r="AD616" s="71" t="str">
        <f t="shared" si="378"/>
        <v/>
      </c>
      <c r="AE616" s="78" t="str">
        <f t="shared" si="379"/>
        <v/>
      </c>
      <c r="AF616" s="75" t="str">
        <f t="shared" si="380"/>
        <v/>
      </c>
      <c r="AG616" s="71" t="str">
        <f t="shared" si="381"/>
        <v/>
      </c>
      <c r="AH616" s="71" t="str">
        <f t="shared" si="382"/>
        <v/>
      </c>
      <c r="AI616" s="71" t="str">
        <f t="shared" si="383"/>
        <v/>
      </c>
      <c r="AJ616" s="71" t="str">
        <f t="shared" si="384"/>
        <v/>
      </c>
      <c r="AK616" s="71" t="str">
        <f t="shared" si="385"/>
        <v/>
      </c>
      <c r="AL616" s="71" t="str">
        <f t="shared" si="386"/>
        <v/>
      </c>
      <c r="AM616" s="78" t="str">
        <f t="shared" si="387"/>
        <v/>
      </c>
      <c r="AN616" s="75" t="str">
        <f t="shared" si="388"/>
        <v/>
      </c>
      <c r="AO616" s="71" t="str">
        <f t="shared" si="389"/>
        <v/>
      </c>
      <c r="AP616" s="71" t="str">
        <f t="shared" si="390"/>
        <v/>
      </c>
      <c r="AQ616" s="71" t="str">
        <f t="shared" si="391"/>
        <v/>
      </c>
      <c r="AR616" s="71" t="str">
        <f t="shared" si="392"/>
        <v/>
      </c>
      <c r="AS616" s="71" t="str">
        <f t="shared" si="393"/>
        <v/>
      </c>
      <c r="AT616" s="71" t="str">
        <f t="shared" si="394"/>
        <v/>
      </c>
      <c r="AU616" s="76" t="str">
        <f t="shared" si="395"/>
        <v/>
      </c>
      <c r="BF616" s="141">
        <v>21045</v>
      </c>
      <c r="BG616" s="142" t="s">
        <v>5956</v>
      </c>
      <c r="BH616" s="141" t="s">
        <v>180</v>
      </c>
      <c r="BI616" s="141" t="s">
        <v>191</v>
      </c>
      <c r="BJ616" s="141" t="s">
        <v>5957</v>
      </c>
      <c r="BK616" s="141" t="s">
        <v>3008</v>
      </c>
      <c r="BL616" s="141" t="s">
        <v>5958</v>
      </c>
      <c r="BM616" s="141">
        <v>46.904109756490598</v>
      </c>
      <c r="BN616" s="141">
        <v>-71.168196013211798</v>
      </c>
      <c r="BO616" s="141">
        <v>1992</v>
      </c>
      <c r="BP616" s="143" t="s">
        <v>27662</v>
      </c>
      <c r="BQ616" s="143" t="s">
        <v>17560</v>
      </c>
    </row>
    <row r="617" spans="1:69" ht="38.25" customHeight="1" x14ac:dyDescent="0.25">
      <c r="A617" s="1" t="str">
        <f t="shared" si="396"/>
        <v/>
      </c>
      <c r="B617" s="32" t="str">
        <f t="shared" si="397"/>
        <v/>
      </c>
      <c r="C617" s="25" t="str">
        <f t="shared" si="398"/>
        <v/>
      </c>
      <c r="D617" s="25" t="str">
        <f t="shared" si="399"/>
        <v/>
      </c>
      <c r="E617" s="25" t="str">
        <f t="shared" si="400"/>
        <v/>
      </c>
      <c r="F617" s="25" t="str">
        <f t="shared" si="401"/>
        <v/>
      </c>
      <c r="G617" s="108" t="str">
        <f t="shared" si="402"/>
        <v/>
      </c>
      <c r="H617" s="108" t="str">
        <f t="shared" si="403"/>
        <v/>
      </c>
      <c r="I617" s="112" t="str">
        <f t="shared" si="404"/>
        <v/>
      </c>
      <c r="J617" s="112"/>
      <c r="K617" s="112"/>
      <c r="L617" s="113"/>
      <c r="M617" s="113"/>
      <c r="N617" s="224" t="str">
        <f t="shared" si="405"/>
        <v/>
      </c>
      <c r="O617" s="225" t="str">
        <f t="shared" si="406"/>
        <v/>
      </c>
      <c r="Q617" s="6">
        <v>615</v>
      </c>
      <c r="R617" s="47" t="str">
        <f t="shared" si="369"/>
        <v>-615</v>
      </c>
      <c r="S617" s="6"/>
      <c r="T617" s="48" t="str">
        <f t="shared" si="370"/>
        <v/>
      </c>
      <c r="U617" s="49" t="str">
        <f t="shared" si="371"/>
        <v/>
      </c>
      <c r="W617" s="51"/>
      <c r="X617" s="75" t="str">
        <f t="shared" si="372"/>
        <v/>
      </c>
      <c r="Y617" s="71" t="str">
        <f t="shared" si="373"/>
        <v/>
      </c>
      <c r="Z617" s="71" t="str">
        <f t="shared" si="374"/>
        <v/>
      </c>
      <c r="AA617" s="71" t="str">
        <f t="shared" si="375"/>
        <v/>
      </c>
      <c r="AB617" s="71" t="str">
        <f t="shared" si="376"/>
        <v/>
      </c>
      <c r="AC617" s="71" t="str">
        <f t="shared" si="377"/>
        <v/>
      </c>
      <c r="AD617" s="71" t="str">
        <f t="shared" si="378"/>
        <v/>
      </c>
      <c r="AE617" s="78" t="str">
        <f t="shared" si="379"/>
        <v/>
      </c>
      <c r="AF617" s="75" t="str">
        <f t="shared" si="380"/>
        <v/>
      </c>
      <c r="AG617" s="71" t="str">
        <f t="shared" si="381"/>
        <v/>
      </c>
      <c r="AH617" s="71" t="str">
        <f t="shared" si="382"/>
        <v/>
      </c>
      <c r="AI617" s="71" t="str">
        <f t="shared" si="383"/>
        <v/>
      </c>
      <c r="AJ617" s="71" t="str">
        <f t="shared" si="384"/>
        <v/>
      </c>
      <c r="AK617" s="71" t="str">
        <f t="shared" si="385"/>
        <v/>
      </c>
      <c r="AL617" s="71" t="str">
        <f t="shared" si="386"/>
        <v/>
      </c>
      <c r="AM617" s="78" t="str">
        <f t="shared" si="387"/>
        <v/>
      </c>
      <c r="AN617" s="75" t="str">
        <f t="shared" si="388"/>
        <v/>
      </c>
      <c r="AO617" s="71" t="str">
        <f t="shared" si="389"/>
        <v/>
      </c>
      <c r="AP617" s="71" t="str">
        <f t="shared" si="390"/>
        <v/>
      </c>
      <c r="AQ617" s="71" t="str">
        <f t="shared" si="391"/>
        <v/>
      </c>
      <c r="AR617" s="71" t="str">
        <f t="shared" si="392"/>
        <v/>
      </c>
      <c r="AS617" s="71" t="str">
        <f t="shared" si="393"/>
        <v/>
      </c>
      <c r="AT617" s="71" t="str">
        <f t="shared" si="394"/>
        <v/>
      </c>
      <c r="AU617" s="76" t="str">
        <f t="shared" si="395"/>
        <v/>
      </c>
      <c r="BF617" s="141">
        <v>21045</v>
      </c>
      <c r="BG617" s="142" t="s">
        <v>5959</v>
      </c>
      <c r="BH617" s="141" t="s">
        <v>180</v>
      </c>
      <c r="BI617" s="141" t="s">
        <v>191</v>
      </c>
      <c r="BJ617" s="141" t="s">
        <v>5960</v>
      </c>
      <c r="BK617" s="141" t="s">
        <v>3955</v>
      </c>
      <c r="BL617" s="141" t="s">
        <v>5961</v>
      </c>
      <c r="BM617" s="141">
        <v>46.901932923197798</v>
      </c>
      <c r="BN617" s="141">
        <v>-71.163509378372197</v>
      </c>
      <c r="BO617" s="141">
        <v>1976</v>
      </c>
      <c r="BP617" s="143" t="s">
        <v>27662</v>
      </c>
      <c r="BQ617" s="143" t="s">
        <v>17560</v>
      </c>
    </row>
    <row r="618" spans="1:69" ht="38.25" customHeight="1" x14ac:dyDescent="0.25">
      <c r="A618" s="1" t="str">
        <f t="shared" si="396"/>
        <v/>
      </c>
      <c r="B618" s="32" t="str">
        <f t="shared" si="397"/>
        <v/>
      </c>
      <c r="C618" s="25" t="str">
        <f t="shared" si="398"/>
        <v/>
      </c>
      <c r="D618" s="25" t="str">
        <f t="shared" si="399"/>
        <v/>
      </c>
      <c r="E618" s="25" t="str">
        <f t="shared" si="400"/>
        <v/>
      </c>
      <c r="F618" s="25" t="str">
        <f t="shared" si="401"/>
        <v/>
      </c>
      <c r="G618" s="108" t="str">
        <f t="shared" si="402"/>
        <v/>
      </c>
      <c r="H618" s="108" t="str">
        <f t="shared" si="403"/>
        <v/>
      </c>
      <c r="I618" s="112" t="str">
        <f t="shared" si="404"/>
        <v/>
      </c>
      <c r="J618" s="112"/>
      <c r="K618" s="112"/>
      <c r="L618" s="113"/>
      <c r="M618" s="113"/>
      <c r="N618" s="224" t="str">
        <f t="shared" si="405"/>
        <v/>
      </c>
      <c r="O618" s="225" t="str">
        <f t="shared" si="406"/>
        <v/>
      </c>
      <c r="Q618" s="6">
        <v>616</v>
      </c>
      <c r="R618" s="47" t="str">
        <f t="shared" si="369"/>
        <v>-616</v>
      </c>
      <c r="S618" s="6"/>
      <c r="T618" s="48" t="str">
        <f t="shared" si="370"/>
        <v/>
      </c>
      <c r="U618" s="49" t="str">
        <f t="shared" si="371"/>
        <v/>
      </c>
      <c r="W618" s="51"/>
      <c r="X618" s="75" t="str">
        <f t="shared" si="372"/>
        <v/>
      </c>
      <c r="Y618" s="71" t="str">
        <f t="shared" si="373"/>
        <v/>
      </c>
      <c r="Z618" s="71" t="str">
        <f t="shared" si="374"/>
        <v/>
      </c>
      <c r="AA618" s="71" t="str">
        <f t="shared" si="375"/>
        <v/>
      </c>
      <c r="AB618" s="71" t="str">
        <f t="shared" si="376"/>
        <v/>
      </c>
      <c r="AC618" s="71" t="str">
        <f t="shared" si="377"/>
        <v/>
      </c>
      <c r="AD618" s="71" t="str">
        <f t="shared" si="378"/>
        <v/>
      </c>
      <c r="AE618" s="78" t="str">
        <f t="shared" si="379"/>
        <v/>
      </c>
      <c r="AF618" s="75" t="str">
        <f t="shared" si="380"/>
        <v/>
      </c>
      <c r="AG618" s="71" t="str">
        <f t="shared" si="381"/>
        <v/>
      </c>
      <c r="AH618" s="71" t="str">
        <f t="shared" si="382"/>
        <v/>
      </c>
      <c r="AI618" s="71" t="str">
        <f t="shared" si="383"/>
        <v/>
      </c>
      <c r="AJ618" s="71" t="str">
        <f t="shared" si="384"/>
        <v/>
      </c>
      <c r="AK618" s="71" t="str">
        <f t="shared" si="385"/>
        <v/>
      </c>
      <c r="AL618" s="71" t="str">
        <f t="shared" si="386"/>
        <v/>
      </c>
      <c r="AM618" s="78" t="str">
        <f t="shared" si="387"/>
        <v/>
      </c>
      <c r="AN618" s="75" t="str">
        <f t="shared" si="388"/>
        <v/>
      </c>
      <c r="AO618" s="71" t="str">
        <f t="shared" si="389"/>
        <v/>
      </c>
      <c r="AP618" s="71" t="str">
        <f t="shared" si="390"/>
        <v/>
      </c>
      <c r="AQ618" s="71" t="str">
        <f t="shared" si="391"/>
        <v/>
      </c>
      <c r="AR618" s="71" t="str">
        <f t="shared" si="392"/>
        <v/>
      </c>
      <c r="AS618" s="71" t="str">
        <f t="shared" si="393"/>
        <v/>
      </c>
      <c r="AT618" s="71" t="str">
        <f t="shared" si="394"/>
        <v/>
      </c>
      <c r="AU618" s="76" t="str">
        <f t="shared" si="395"/>
        <v/>
      </c>
      <c r="BF618" s="141">
        <v>21045</v>
      </c>
      <c r="BG618" s="142" t="s">
        <v>5962</v>
      </c>
      <c r="BH618" s="141" t="s">
        <v>180</v>
      </c>
      <c r="BI618" s="141" t="s">
        <v>191</v>
      </c>
      <c r="BJ618" s="141" t="s">
        <v>5963</v>
      </c>
      <c r="BK618" s="141" t="s">
        <v>5910</v>
      </c>
      <c r="BL618" s="141" t="s">
        <v>5964</v>
      </c>
      <c r="BM618" s="141">
        <v>46.896938653765503</v>
      </c>
      <c r="BN618" s="141">
        <v>-71.127040792455702</v>
      </c>
      <c r="BO618" s="141">
        <v>1998</v>
      </c>
      <c r="BP618" s="143" t="s">
        <v>27662</v>
      </c>
      <c r="BQ618" s="143" t="s">
        <v>17560</v>
      </c>
    </row>
    <row r="619" spans="1:69" ht="38.25" customHeight="1" x14ac:dyDescent="0.25">
      <c r="A619" s="1" t="str">
        <f t="shared" si="396"/>
        <v/>
      </c>
      <c r="B619" s="32" t="str">
        <f t="shared" si="397"/>
        <v/>
      </c>
      <c r="C619" s="25" t="str">
        <f t="shared" si="398"/>
        <v/>
      </c>
      <c r="D619" s="25" t="str">
        <f t="shared" si="399"/>
        <v/>
      </c>
      <c r="E619" s="25" t="str">
        <f t="shared" si="400"/>
        <v/>
      </c>
      <c r="F619" s="25" t="str">
        <f t="shared" si="401"/>
        <v/>
      </c>
      <c r="G619" s="108" t="str">
        <f t="shared" si="402"/>
        <v/>
      </c>
      <c r="H619" s="108" t="str">
        <f t="shared" si="403"/>
        <v/>
      </c>
      <c r="I619" s="112" t="str">
        <f t="shared" si="404"/>
        <v/>
      </c>
      <c r="J619" s="112"/>
      <c r="K619" s="112"/>
      <c r="L619" s="113"/>
      <c r="M619" s="113"/>
      <c r="N619" s="224" t="str">
        <f t="shared" si="405"/>
        <v/>
      </c>
      <c r="O619" s="225" t="str">
        <f t="shared" si="406"/>
        <v/>
      </c>
      <c r="Q619" s="6">
        <v>617</v>
      </c>
      <c r="R619" s="47" t="str">
        <f t="shared" si="369"/>
        <v>-617</v>
      </c>
      <c r="S619" s="6"/>
      <c r="T619" s="48" t="str">
        <f t="shared" si="370"/>
        <v/>
      </c>
      <c r="U619" s="49" t="str">
        <f t="shared" si="371"/>
        <v/>
      </c>
      <c r="W619" s="51"/>
      <c r="X619" s="75" t="str">
        <f t="shared" si="372"/>
        <v/>
      </c>
      <c r="Y619" s="71" t="str">
        <f t="shared" si="373"/>
        <v/>
      </c>
      <c r="Z619" s="71" t="str">
        <f t="shared" si="374"/>
        <v/>
      </c>
      <c r="AA619" s="71" t="str">
        <f t="shared" si="375"/>
        <v/>
      </c>
      <c r="AB619" s="71" t="str">
        <f t="shared" si="376"/>
        <v/>
      </c>
      <c r="AC619" s="71" t="str">
        <f t="shared" si="377"/>
        <v/>
      </c>
      <c r="AD619" s="71" t="str">
        <f t="shared" si="378"/>
        <v/>
      </c>
      <c r="AE619" s="78" t="str">
        <f t="shared" si="379"/>
        <v/>
      </c>
      <c r="AF619" s="75" t="str">
        <f t="shared" si="380"/>
        <v/>
      </c>
      <c r="AG619" s="71" t="str">
        <f t="shared" si="381"/>
        <v/>
      </c>
      <c r="AH619" s="71" t="str">
        <f t="shared" si="382"/>
        <v/>
      </c>
      <c r="AI619" s="71" t="str">
        <f t="shared" si="383"/>
        <v/>
      </c>
      <c r="AJ619" s="71" t="str">
        <f t="shared" si="384"/>
        <v/>
      </c>
      <c r="AK619" s="71" t="str">
        <f t="shared" si="385"/>
        <v/>
      </c>
      <c r="AL619" s="71" t="str">
        <f t="shared" si="386"/>
        <v/>
      </c>
      <c r="AM619" s="78" t="str">
        <f t="shared" si="387"/>
        <v/>
      </c>
      <c r="AN619" s="75" t="str">
        <f t="shared" si="388"/>
        <v/>
      </c>
      <c r="AO619" s="71" t="str">
        <f t="shared" si="389"/>
        <v/>
      </c>
      <c r="AP619" s="71" t="str">
        <f t="shared" si="390"/>
        <v/>
      </c>
      <c r="AQ619" s="71" t="str">
        <f t="shared" si="391"/>
        <v/>
      </c>
      <c r="AR619" s="71" t="str">
        <f t="shared" si="392"/>
        <v/>
      </c>
      <c r="AS619" s="71" t="str">
        <f t="shared" si="393"/>
        <v/>
      </c>
      <c r="AT619" s="71" t="str">
        <f t="shared" si="394"/>
        <v/>
      </c>
      <c r="AU619" s="76" t="str">
        <f t="shared" si="395"/>
        <v/>
      </c>
      <c r="BF619" s="141">
        <v>21045</v>
      </c>
      <c r="BG619" s="142" t="s">
        <v>5965</v>
      </c>
      <c r="BH619" s="141" t="s">
        <v>180</v>
      </c>
      <c r="BI619" s="141" t="s">
        <v>191</v>
      </c>
      <c r="BJ619" s="141" t="s">
        <v>5966</v>
      </c>
      <c r="BK619" s="141" t="s">
        <v>3638</v>
      </c>
      <c r="BL619" s="141" t="s">
        <v>5967</v>
      </c>
      <c r="BM619" s="141">
        <v>46.907719999999998</v>
      </c>
      <c r="BN619" s="141">
        <v>-71.144369999999995</v>
      </c>
      <c r="BO619" s="141">
        <v>2010</v>
      </c>
      <c r="BP619" s="143" t="s">
        <v>27662</v>
      </c>
      <c r="BQ619" s="143" t="s">
        <v>17560</v>
      </c>
    </row>
    <row r="620" spans="1:69" ht="38.25" customHeight="1" x14ac:dyDescent="0.25">
      <c r="A620" s="1" t="str">
        <f t="shared" si="396"/>
        <v/>
      </c>
      <c r="B620" s="32" t="str">
        <f t="shared" si="397"/>
        <v/>
      </c>
      <c r="C620" s="25" t="str">
        <f t="shared" si="398"/>
        <v/>
      </c>
      <c r="D620" s="25" t="str">
        <f t="shared" si="399"/>
        <v/>
      </c>
      <c r="E620" s="25" t="str">
        <f t="shared" si="400"/>
        <v/>
      </c>
      <c r="F620" s="25" t="str">
        <f t="shared" si="401"/>
        <v/>
      </c>
      <c r="G620" s="108" t="str">
        <f t="shared" si="402"/>
        <v/>
      </c>
      <c r="H620" s="108" t="str">
        <f t="shared" si="403"/>
        <v/>
      </c>
      <c r="I620" s="112" t="str">
        <f t="shared" si="404"/>
        <v/>
      </c>
      <c r="J620" s="112"/>
      <c r="K620" s="112"/>
      <c r="L620" s="113"/>
      <c r="M620" s="113"/>
      <c r="N620" s="224" t="str">
        <f t="shared" si="405"/>
        <v/>
      </c>
      <c r="O620" s="225" t="str">
        <f t="shared" si="406"/>
        <v/>
      </c>
      <c r="Q620" s="6">
        <v>618</v>
      </c>
      <c r="R620" s="47" t="str">
        <f t="shared" si="369"/>
        <v>-618</v>
      </c>
      <c r="S620" s="6"/>
      <c r="T620" s="48" t="str">
        <f t="shared" si="370"/>
        <v/>
      </c>
      <c r="U620" s="49" t="str">
        <f t="shared" si="371"/>
        <v/>
      </c>
      <c r="W620" s="51"/>
      <c r="X620" s="75" t="str">
        <f t="shared" si="372"/>
        <v/>
      </c>
      <c r="Y620" s="71" t="str">
        <f t="shared" si="373"/>
        <v/>
      </c>
      <c r="Z620" s="71" t="str">
        <f t="shared" si="374"/>
        <v/>
      </c>
      <c r="AA620" s="71" t="str">
        <f t="shared" si="375"/>
        <v/>
      </c>
      <c r="AB620" s="71" t="str">
        <f t="shared" si="376"/>
        <v/>
      </c>
      <c r="AC620" s="71" t="str">
        <f t="shared" si="377"/>
        <v/>
      </c>
      <c r="AD620" s="71" t="str">
        <f t="shared" si="378"/>
        <v/>
      </c>
      <c r="AE620" s="78" t="str">
        <f t="shared" si="379"/>
        <v/>
      </c>
      <c r="AF620" s="75" t="str">
        <f t="shared" si="380"/>
        <v/>
      </c>
      <c r="AG620" s="71" t="str">
        <f t="shared" si="381"/>
        <v/>
      </c>
      <c r="AH620" s="71" t="str">
        <f t="shared" si="382"/>
        <v/>
      </c>
      <c r="AI620" s="71" t="str">
        <f t="shared" si="383"/>
        <v/>
      </c>
      <c r="AJ620" s="71" t="str">
        <f t="shared" si="384"/>
        <v/>
      </c>
      <c r="AK620" s="71" t="str">
        <f t="shared" si="385"/>
        <v/>
      </c>
      <c r="AL620" s="71" t="str">
        <f t="shared" si="386"/>
        <v/>
      </c>
      <c r="AM620" s="78" t="str">
        <f t="shared" si="387"/>
        <v/>
      </c>
      <c r="AN620" s="75" t="str">
        <f t="shared" si="388"/>
        <v/>
      </c>
      <c r="AO620" s="71" t="str">
        <f t="shared" si="389"/>
        <v/>
      </c>
      <c r="AP620" s="71" t="str">
        <f t="shared" si="390"/>
        <v/>
      </c>
      <c r="AQ620" s="71" t="str">
        <f t="shared" si="391"/>
        <v/>
      </c>
      <c r="AR620" s="71" t="str">
        <f t="shared" si="392"/>
        <v/>
      </c>
      <c r="AS620" s="71" t="str">
        <f t="shared" si="393"/>
        <v/>
      </c>
      <c r="AT620" s="71" t="str">
        <f t="shared" si="394"/>
        <v/>
      </c>
      <c r="AU620" s="76" t="str">
        <f t="shared" si="395"/>
        <v/>
      </c>
      <c r="BF620" s="141">
        <v>21045</v>
      </c>
      <c r="BG620" s="142" t="s">
        <v>5968</v>
      </c>
      <c r="BH620" s="141" t="s">
        <v>180</v>
      </c>
      <c r="BI620" s="141" t="s">
        <v>191</v>
      </c>
      <c r="BJ620" s="141" t="s">
        <v>191</v>
      </c>
      <c r="BK620" s="141" t="s">
        <v>2958</v>
      </c>
      <c r="BL620" s="141" t="s">
        <v>5969</v>
      </c>
      <c r="BM620" s="141">
        <v>46.915100000000002</v>
      </c>
      <c r="BN620" s="141">
        <v>-71.167460000000005</v>
      </c>
      <c r="BO620" s="141">
        <v>2012</v>
      </c>
      <c r="BP620" s="143" t="s">
        <v>27662</v>
      </c>
      <c r="BQ620" s="143" t="s">
        <v>17560</v>
      </c>
    </row>
    <row r="621" spans="1:69" ht="38.25" customHeight="1" x14ac:dyDescent="0.25">
      <c r="A621" s="1" t="str">
        <f t="shared" si="396"/>
        <v/>
      </c>
      <c r="B621" s="32" t="str">
        <f t="shared" si="397"/>
        <v/>
      </c>
      <c r="C621" s="25" t="str">
        <f t="shared" si="398"/>
        <v/>
      </c>
      <c r="D621" s="25" t="str">
        <f t="shared" si="399"/>
        <v/>
      </c>
      <c r="E621" s="25" t="str">
        <f t="shared" si="400"/>
        <v/>
      </c>
      <c r="F621" s="25" t="str">
        <f t="shared" si="401"/>
        <v/>
      </c>
      <c r="G621" s="108" t="str">
        <f t="shared" si="402"/>
        <v/>
      </c>
      <c r="H621" s="108" t="str">
        <f t="shared" si="403"/>
        <v/>
      </c>
      <c r="I621" s="112" t="str">
        <f t="shared" si="404"/>
        <v/>
      </c>
      <c r="J621" s="112"/>
      <c r="K621" s="112"/>
      <c r="L621" s="113"/>
      <c r="M621" s="113"/>
      <c r="N621" s="224" t="str">
        <f t="shared" si="405"/>
        <v/>
      </c>
      <c r="O621" s="225" t="str">
        <f t="shared" si="406"/>
        <v/>
      </c>
      <c r="Q621" s="6">
        <v>619</v>
      </c>
      <c r="R621" s="47" t="str">
        <f t="shared" si="369"/>
        <v>-619</v>
      </c>
      <c r="S621" s="6"/>
      <c r="T621" s="48" t="str">
        <f t="shared" si="370"/>
        <v/>
      </c>
      <c r="U621" s="49" t="str">
        <f t="shared" si="371"/>
        <v/>
      </c>
      <c r="W621" s="51"/>
      <c r="X621" s="75" t="str">
        <f t="shared" si="372"/>
        <v/>
      </c>
      <c r="Y621" s="71" t="str">
        <f t="shared" si="373"/>
        <v/>
      </c>
      <c r="Z621" s="71" t="str">
        <f t="shared" si="374"/>
        <v/>
      </c>
      <c r="AA621" s="71" t="str">
        <f t="shared" si="375"/>
        <v/>
      </c>
      <c r="AB621" s="71" t="str">
        <f t="shared" si="376"/>
        <v/>
      </c>
      <c r="AC621" s="71" t="str">
        <f t="shared" si="377"/>
        <v/>
      </c>
      <c r="AD621" s="71" t="str">
        <f t="shared" si="378"/>
        <v/>
      </c>
      <c r="AE621" s="78" t="str">
        <f t="shared" si="379"/>
        <v/>
      </c>
      <c r="AF621" s="75" t="str">
        <f t="shared" si="380"/>
        <v/>
      </c>
      <c r="AG621" s="71" t="str">
        <f t="shared" si="381"/>
        <v/>
      </c>
      <c r="AH621" s="71" t="str">
        <f t="shared" si="382"/>
        <v/>
      </c>
      <c r="AI621" s="71" t="str">
        <f t="shared" si="383"/>
        <v/>
      </c>
      <c r="AJ621" s="71" t="str">
        <f t="shared" si="384"/>
        <v/>
      </c>
      <c r="AK621" s="71" t="str">
        <f t="shared" si="385"/>
        <v/>
      </c>
      <c r="AL621" s="71" t="str">
        <f t="shared" si="386"/>
        <v/>
      </c>
      <c r="AM621" s="78" t="str">
        <f t="shared" si="387"/>
        <v/>
      </c>
      <c r="AN621" s="75" t="str">
        <f t="shared" si="388"/>
        <v/>
      </c>
      <c r="AO621" s="71" t="str">
        <f t="shared" si="389"/>
        <v/>
      </c>
      <c r="AP621" s="71" t="str">
        <f t="shared" si="390"/>
        <v/>
      </c>
      <c r="AQ621" s="71" t="str">
        <f t="shared" si="391"/>
        <v/>
      </c>
      <c r="AR621" s="71" t="str">
        <f t="shared" si="392"/>
        <v/>
      </c>
      <c r="AS621" s="71" t="str">
        <f t="shared" si="393"/>
        <v/>
      </c>
      <c r="AT621" s="71" t="str">
        <f t="shared" si="394"/>
        <v/>
      </c>
      <c r="AU621" s="76" t="str">
        <f t="shared" si="395"/>
        <v/>
      </c>
      <c r="BF621" s="141">
        <v>21045</v>
      </c>
      <c r="BG621" s="142" t="s">
        <v>5970</v>
      </c>
      <c r="BH621" s="141" t="s">
        <v>180</v>
      </c>
      <c r="BI621" s="141" t="s">
        <v>191</v>
      </c>
      <c r="BJ621" s="141" t="s">
        <v>5971</v>
      </c>
      <c r="BK621" s="141"/>
      <c r="BL621" s="141" t="s">
        <v>5972</v>
      </c>
      <c r="BM621" s="141">
        <v>46.891669999999998</v>
      </c>
      <c r="BN621" s="141">
        <v>-71.14228</v>
      </c>
      <c r="BO621" s="141">
        <v>2004</v>
      </c>
      <c r="BP621" s="143" t="s">
        <v>27662</v>
      </c>
      <c r="BQ621" s="143" t="s">
        <v>17560</v>
      </c>
    </row>
    <row r="622" spans="1:69" ht="38.25" customHeight="1" x14ac:dyDescent="0.25">
      <c r="A622" s="1" t="str">
        <f t="shared" si="396"/>
        <v/>
      </c>
      <c r="B622" s="32" t="str">
        <f t="shared" si="397"/>
        <v/>
      </c>
      <c r="C622" s="25" t="str">
        <f t="shared" si="398"/>
        <v/>
      </c>
      <c r="D622" s="25" t="str">
        <f t="shared" si="399"/>
        <v/>
      </c>
      <c r="E622" s="25" t="str">
        <f t="shared" si="400"/>
        <v/>
      </c>
      <c r="F622" s="25" t="str">
        <f t="shared" si="401"/>
        <v/>
      </c>
      <c r="G622" s="108" t="str">
        <f t="shared" si="402"/>
        <v/>
      </c>
      <c r="H622" s="108" t="str">
        <f t="shared" si="403"/>
        <v/>
      </c>
      <c r="I622" s="112" t="str">
        <f t="shared" si="404"/>
        <v/>
      </c>
      <c r="J622" s="112"/>
      <c r="K622" s="112"/>
      <c r="L622" s="113"/>
      <c r="M622" s="113"/>
      <c r="N622" s="224" t="str">
        <f t="shared" si="405"/>
        <v/>
      </c>
      <c r="O622" s="225" t="str">
        <f t="shared" si="406"/>
        <v/>
      </c>
      <c r="Q622" s="6">
        <v>620</v>
      </c>
      <c r="R622" s="47" t="str">
        <f t="shared" si="369"/>
        <v>-620</v>
      </c>
      <c r="S622" s="6"/>
      <c r="T622" s="48" t="str">
        <f t="shared" si="370"/>
        <v/>
      </c>
      <c r="U622" s="49" t="str">
        <f t="shared" si="371"/>
        <v/>
      </c>
      <c r="W622" s="51"/>
      <c r="X622" s="75" t="str">
        <f t="shared" si="372"/>
        <v/>
      </c>
      <c r="Y622" s="71" t="str">
        <f t="shared" si="373"/>
        <v/>
      </c>
      <c r="Z622" s="71" t="str">
        <f t="shared" si="374"/>
        <v/>
      </c>
      <c r="AA622" s="71" t="str">
        <f t="shared" si="375"/>
        <v/>
      </c>
      <c r="AB622" s="71" t="str">
        <f t="shared" si="376"/>
        <v/>
      </c>
      <c r="AC622" s="71" t="str">
        <f t="shared" si="377"/>
        <v/>
      </c>
      <c r="AD622" s="71" t="str">
        <f t="shared" si="378"/>
        <v/>
      </c>
      <c r="AE622" s="78" t="str">
        <f t="shared" si="379"/>
        <v/>
      </c>
      <c r="AF622" s="75" t="str">
        <f t="shared" si="380"/>
        <v/>
      </c>
      <c r="AG622" s="71" t="str">
        <f t="shared" si="381"/>
        <v/>
      </c>
      <c r="AH622" s="71" t="str">
        <f t="shared" si="382"/>
        <v/>
      </c>
      <c r="AI622" s="71" t="str">
        <f t="shared" si="383"/>
        <v/>
      </c>
      <c r="AJ622" s="71" t="str">
        <f t="shared" si="384"/>
        <v/>
      </c>
      <c r="AK622" s="71" t="str">
        <f t="shared" si="385"/>
        <v/>
      </c>
      <c r="AL622" s="71" t="str">
        <f t="shared" si="386"/>
        <v/>
      </c>
      <c r="AM622" s="78" t="str">
        <f t="shared" si="387"/>
        <v/>
      </c>
      <c r="AN622" s="75" t="str">
        <f t="shared" si="388"/>
        <v/>
      </c>
      <c r="AO622" s="71" t="str">
        <f t="shared" si="389"/>
        <v/>
      </c>
      <c r="AP622" s="71" t="str">
        <f t="shared" si="390"/>
        <v/>
      </c>
      <c r="AQ622" s="71" t="str">
        <f t="shared" si="391"/>
        <v/>
      </c>
      <c r="AR622" s="71" t="str">
        <f t="shared" si="392"/>
        <v/>
      </c>
      <c r="AS622" s="71" t="str">
        <f t="shared" si="393"/>
        <v/>
      </c>
      <c r="AT622" s="71" t="str">
        <f t="shared" si="394"/>
        <v/>
      </c>
      <c r="AU622" s="76" t="str">
        <f t="shared" si="395"/>
        <v/>
      </c>
      <c r="BF622" s="141">
        <v>21045</v>
      </c>
      <c r="BG622" s="142" t="s">
        <v>5973</v>
      </c>
      <c r="BH622" s="141" t="s">
        <v>180</v>
      </c>
      <c r="BI622" s="141" t="s">
        <v>191</v>
      </c>
      <c r="BJ622" s="141" t="s">
        <v>5974</v>
      </c>
      <c r="BK622" s="141" t="s">
        <v>2208</v>
      </c>
      <c r="BL622" s="141" t="s">
        <v>5967</v>
      </c>
      <c r="BM622" s="141">
        <v>46.911250000000003</v>
      </c>
      <c r="BN622" s="141">
        <v>-71.148349999999994</v>
      </c>
      <c r="BO622" s="141">
        <v>2013</v>
      </c>
      <c r="BP622" s="143" t="s">
        <v>27662</v>
      </c>
      <c r="BQ622" s="143" t="s">
        <v>17560</v>
      </c>
    </row>
    <row r="623" spans="1:69" ht="38.25" customHeight="1" x14ac:dyDescent="0.25">
      <c r="A623" s="1" t="str">
        <f t="shared" si="396"/>
        <v/>
      </c>
      <c r="B623" s="32" t="str">
        <f t="shared" si="397"/>
        <v/>
      </c>
      <c r="C623" s="25" t="str">
        <f t="shared" si="398"/>
        <v/>
      </c>
      <c r="D623" s="25" t="str">
        <f t="shared" si="399"/>
        <v/>
      </c>
      <c r="E623" s="25" t="str">
        <f t="shared" si="400"/>
        <v/>
      </c>
      <c r="F623" s="25" t="str">
        <f t="shared" si="401"/>
        <v/>
      </c>
      <c r="G623" s="108" t="str">
        <f t="shared" si="402"/>
        <v/>
      </c>
      <c r="H623" s="108" t="str">
        <f t="shared" si="403"/>
        <v/>
      </c>
      <c r="I623" s="112" t="str">
        <f t="shared" si="404"/>
        <v/>
      </c>
      <c r="J623" s="112"/>
      <c r="K623" s="112"/>
      <c r="L623" s="113"/>
      <c r="M623" s="113"/>
      <c r="N623" s="224" t="str">
        <f t="shared" si="405"/>
        <v/>
      </c>
      <c r="O623" s="225" t="str">
        <f t="shared" si="406"/>
        <v/>
      </c>
      <c r="Q623" s="6">
        <v>621</v>
      </c>
      <c r="R623" s="47" t="str">
        <f t="shared" si="369"/>
        <v>-621</v>
      </c>
      <c r="S623" s="6"/>
      <c r="T623" s="48" t="str">
        <f t="shared" si="370"/>
        <v/>
      </c>
      <c r="U623" s="49" t="str">
        <f t="shared" si="371"/>
        <v/>
      </c>
      <c r="W623" s="51"/>
      <c r="X623" s="75" t="str">
        <f t="shared" si="372"/>
        <v/>
      </c>
      <c r="Y623" s="71" t="str">
        <f t="shared" si="373"/>
        <v/>
      </c>
      <c r="Z623" s="71" t="str">
        <f t="shared" si="374"/>
        <v/>
      </c>
      <c r="AA623" s="71" t="str">
        <f t="shared" si="375"/>
        <v/>
      </c>
      <c r="AB623" s="71" t="str">
        <f t="shared" si="376"/>
        <v/>
      </c>
      <c r="AC623" s="71" t="str">
        <f t="shared" si="377"/>
        <v/>
      </c>
      <c r="AD623" s="71" t="str">
        <f t="shared" si="378"/>
        <v/>
      </c>
      <c r="AE623" s="78" t="str">
        <f t="shared" si="379"/>
        <v/>
      </c>
      <c r="AF623" s="75" t="str">
        <f t="shared" si="380"/>
        <v/>
      </c>
      <c r="AG623" s="71" t="str">
        <f t="shared" si="381"/>
        <v/>
      </c>
      <c r="AH623" s="71" t="str">
        <f t="shared" si="382"/>
        <v/>
      </c>
      <c r="AI623" s="71" t="str">
        <f t="shared" si="383"/>
        <v/>
      </c>
      <c r="AJ623" s="71" t="str">
        <f t="shared" si="384"/>
        <v/>
      </c>
      <c r="AK623" s="71" t="str">
        <f t="shared" si="385"/>
        <v/>
      </c>
      <c r="AL623" s="71" t="str">
        <f t="shared" si="386"/>
        <v/>
      </c>
      <c r="AM623" s="78" t="str">
        <f t="shared" si="387"/>
        <v/>
      </c>
      <c r="AN623" s="75" t="str">
        <f t="shared" si="388"/>
        <v/>
      </c>
      <c r="AO623" s="71" t="str">
        <f t="shared" si="389"/>
        <v/>
      </c>
      <c r="AP623" s="71" t="str">
        <f t="shared" si="390"/>
        <v/>
      </c>
      <c r="AQ623" s="71" t="str">
        <f t="shared" si="391"/>
        <v/>
      </c>
      <c r="AR623" s="71" t="str">
        <f t="shared" si="392"/>
        <v/>
      </c>
      <c r="AS623" s="71" t="str">
        <f t="shared" si="393"/>
        <v/>
      </c>
      <c r="AT623" s="71" t="str">
        <f t="shared" si="394"/>
        <v/>
      </c>
      <c r="AU623" s="76" t="str">
        <f t="shared" si="395"/>
        <v/>
      </c>
      <c r="BF623" s="141">
        <v>21045</v>
      </c>
      <c r="BG623" s="142" t="s">
        <v>5975</v>
      </c>
      <c r="BH623" s="141" t="s">
        <v>180</v>
      </c>
      <c r="BI623" s="141" t="s">
        <v>178</v>
      </c>
      <c r="BJ623" s="141" t="s">
        <v>5949</v>
      </c>
      <c r="BK623" s="141"/>
      <c r="BL623" s="141" t="s">
        <v>5950</v>
      </c>
      <c r="BM623" s="141">
        <v>46.904389999999999</v>
      </c>
      <c r="BN623" s="141">
        <v>-71.107089999999999</v>
      </c>
      <c r="BO623" s="141">
        <v>1998</v>
      </c>
      <c r="BP623" s="143" t="s">
        <v>27663</v>
      </c>
      <c r="BQ623" s="143" t="s">
        <v>17560</v>
      </c>
    </row>
    <row r="624" spans="1:69" ht="38.25" customHeight="1" x14ac:dyDescent="0.25">
      <c r="A624" s="1" t="str">
        <f t="shared" si="396"/>
        <v/>
      </c>
      <c r="B624" s="32" t="str">
        <f t="shared" si="397"/>
        <v/>
      </c>
      <c r="C624" s="25" t="str">
        <f t="shared" si="398"/>
        <v/>
      </c>
      <c r="D624" s="25" t="str">
        <f t="shared" si="399"/>
        <v/>
      </c>
      <c r="E624" s="25" t="str">
        <f t="shared" si="400"/>
        <v/>
      </c>
      <c r="F624" s="25" t="str">
        <f t="shared" si="401"/>
        <v/>
      </c>
      <c r="G624" s="108" t="str">
        <f t="shared" si="402"/>
        <v/>
      </c>
      <c r="H624" s="108" t="str">
        <f t="shared" si="403"/>
        <v/>
      </c>
      <c r="I624" s="112" t="str">
        <f t="shared" si="404"/>
        <v/>
      </c>
      <c r="J624" s="112"/>
      <c r="K624" s="112"/>
      <c r="L624" s="113"/>
      <c r="M624" s="113"/>
      <c r="N624" s="224" t="str">
        <f t="shared" si="405"/>
        <v/>
      </c>
      <c r="O624" s="225" t="str">
        <f t="shared" si="406"/>
        <v/>
      </c>
      <c r="Q624" s="6">
        <v>622</v>
      </c>
      <c r="R624" s="47" t="str">
        <f t="shared" si="369"/>
        <v>-622</v>
      </c>
      <c r="S624" s="6"/>
      <c r="T624" s="48" t="str">
        <f t="shared" si="370"/>
        <v/>
      </c>
      <c r="U624" s="49" t="str">
        <f t="shared" si="371"/>
        <v/>
      </c>
      <c r="W624" s="51"/>
      <c r="X624" s="75" t="str">
        <f t="shared" si="372"/>
        <v/>
      </c>
      <c r="Y624" s="71" t="str">
        <f t="shared" si="373"/>
        <v/>
      </c>
      <c r="Z624" s="71" t="str">
        <f t="shared" si="374"/>
        <v/>
      </c>
      <c r="AA624" s="71" t="str">
        <f t="shared" si="375"/>
        <v/>
      </c>
      <c r="AB624" s="71" t="str">
        <f t="shared" si="376"/>
        <v/>
      </c>
      <c r="AC624" s="71" t="str">
        <f t="shared" si="377"/>
        <v/>
      </c>
      <c r="AD624" s="71" t="str">
        <f t="shared" si="378"/>
        <v/>
      </c>
      <c r="AE624" s="78" t="str">
        <f t="shared" si="379"/>
        <v/>
      </c>
      <c r="AF624" s="75" t="str">
        <f t="shared" si="380"/>
        <v/>
      </c>
      <c r="AG624" s="71" t="str">
        <f t="shared" si="381"/>
        <v/>
      </c>
      <c r="AH624" s="71" t="str">
        <f t="shared" si="382"/>
        <v/>
      </c>
      <c r="AI624" s="71" t="str">
        <f t="shared" si="383"/>
        <v/>
      </c>
      <c r="AJ624" s="71" t="str">
        <f t="shared" si="384"/>
        <v/>
      </c>
      <c r="AK624" s="71" t="str">
        <f t="shared" si="385"/>
        <v/>
      </c>
      <c r="AL624" s="71" t="str">
        <f t="shared" si="386"/>
        <v/>
      </c>
      <c r="AM624" s="78" t="str">
        <f t="shared" si="387"/>
        <v/>
      </c>
      <c r="AN624" s="75" t="str">
        <f t="shared" si="388"/>
        <v/>
      </c>
      <c r="AO624" s="71" t="str">
        <f t="shared" si="389"/>
        <v/>
      </c>
      <c r="AP624" s="71" t="str">
        <f t="shared" si="390"/>
        <v/>
      </c>
      <c r="AQ624" s="71" t="str">
        <f t="shared" si="391"/>
        <v/>
      </c>
      <c r="AR624" s="71" t="str">
        <f t="shared" si="392"/>
        <v/>
      </c>
      <c r="AS624" s="71" t="str">
        <f t="shared" si="393"/>
        <v/>
      </c>
      <c r="AT624" s="71" t="str">
        <f t="shared" si="394"/>
        <v/>
      </c>
      <c r="AU624" s="76" t="str">
        <f t="shared" si="395"/>
        <v/>
      </c>
      <c r="BF624" s="141">
        <v>21045</v>
      </c>
      <c r="BG624" s="142" t="s">
        <v>5976</v>
      </c>
      <c r="BH624" s="141" t="s">
        <v>478</v>
      </c>
      <c r="BI624" s="141" t="s">
        <v>186</v>
      </c>
      <c r="BJ624" s="141" t="s">
        <v>5977</v>
      </c>
      <c r="BK624" s="141"/>
      <c r="BL624" s="141" t="s">
        <v>5978</v>
      </c>
      <c r="BM624" s="141">
        <v>46.905889999999999</v>
      </c>
      <c r="BN624" s="141">
        <v>-71.162220000000005</v>
      </c>
      <c r="BO624" s="141">
        <v>2005</v>
      </c>
      <c r="BP624" s="143" t="s">
        <v>27662</v>
      </c>
      <c r="BQ624" s="143" t="s">
        <v>17560</v>
      </c>
    </row>
    <row r="625" spans="1:69" ht="38.25" customHeight="1" x14ac:dyDescent="0.25">
      <c r="A625" s="1" t="str">
        <f t="shared" si="396"/>
        <v/>
      </c>
      <c r="B625" s="32" t="str">
        <f t="shared" si="397"/>
        <v/>
      </c>
      <c r="C625" s="25" t="str">
        <f t="shared" si="398"/>
        <v/>
      </c>
      <c r="D625" s="25" t="str">
        <f t="shared" si="399"/>
        <v/>
      </c>
      <c r="E625" s="25" t="str">
        <f t="shared" si="400"/>
        <v/>
      </c>
      <c r="F625" s="25" t="str">
        <f t="shared" si="401"/>
        <v/>
      </c>
      <c r="G625" s="108" t="str">
        <f t="shared" si="402"/>
        <v/>
      </c>
      <c r="H625" s="108" t="str">
        <f t="shared" si="403"/>
        <v/>
      </c>
      <c r="I625" s="112" t="str">
        <f t="shared" si="404"/>
        <v/>
      </c>
      <c r="J625" s="112"/>
      <c r="K625" s="112"/>
      <c r="L625" s="113"/>
      <c r="M625" s="113"/>
      <c r="N625" s="224" t="str">
        <f t="shared" si="405"/>
        <v/>
      </c>
      <c r="O625" s="225" t="str">
        <f t="shared" si="406"/>
        <v/>
      </c>
      <c r="Q625" s="6">
        <v>623</v>
      </c>
      <c r="R625" s="47" t="str">
        <f t="shared" si="369"/>
        <v>-623</v>
      </c>
      <c r="S625" s="6"/>
      <c r="T625" s="48" t="str">
        <f t="shared" si="370"/>
        <v/>
      </c>
      <c r="U625" s="49" t="str">
        <f t="shared" si="371"/>
        <v/>
      </c>
      <c r="W625" s="51"/>
      <c r="X625" s="75" t="str">
        <f t="shared" si="372"/>
        <v/>
      </c>
      <c r="Y625" s="71" t="str">
        <f t="shared" si="373"/>
        <v/>
      </c>
      <c r="Z625" s="71" t="str">
        <f t="shared" si="374"/>
        <v/>
      </c>
      <c r="AA625" s="71" t="str">
        <f t="shared" si="375"/>
        <v/>
      </c>
      <c r="AB625" s="71" t="str">
        <f t="shared" si="376"/>
        <v/>
      </c>
      <c r="AC625" s="71" t="str">
        <f t="shared" si="377"/>
        <v/>
      </c>
      <c r="AD625" s="71" t="str">
        <f t="shared" si="378"/>
        <v/>
      </c>
      <c r="AE625" s="78" t="str">
        <f t="shared" si="379"/>
        <v/>
      </c>
      <c r="AF625" s="75" t="str">
        <f t="shared" si="380"/>
        <v/>
      </c>
      <c r="AG625" s="71" t="str">
        <f t="shared" si="381"/>
        <v/>
      </c>
      <c r="AH625" s="71" t="str">
        <f t="shared" si="382"/>
        <v/>
      </c>
      <c r="AI625" s="71" t="str">
        <f t="shared" si="383"/>
        <v/>
      </c>
      <c r="AJ625" s="71" t="str">
        <f t="shared" si="384"/>
        <v/>
      </c>
      <c r="AK625" s="71" t="str">
        <f t="shared" si="385"/>
        <v/>
      </c>
      <c r="AL625" s="71" t="str">
        <f t="shared" si="386"/>
        <v/>
      </c>
      <c r="AM625" s="78" t="str">
        <f t="shared" si="387"/>
        <v/>
      </c>
      <c r="AN625" s="75" t="str">
        <f t="shared" si="388"/>
        <v/>
      </c>
      <c r="AO625" s="71" t="str">
        <f t="shared" si="389"/>
        <v/>
      </c>
      <c r="AP625" s="71" t="str">
        <f t="shared" si="390"/>
        <v/>
      </c>
      <c r="AQ625" s="71" t="str">
        <f t="shared" si="391"/>
        <v/>
      </c>
      <c r="AR625" s="71" t="str">
        <f t="shared" si="392"/>
        <v/>
      </c>
      <c r="AS625" s="71" t="str">
        <f t="shared" si="393"/>
        <v/>
      </c>
      <c r="AT625" s="71" t="str">
        <f t="shared" si="394"/>
        <v/>
      </c>
      <c r="AU625" s="76" t="str">
        <f t="shared" si="395"/>
        <v/>
      </c>
      <c r="BF625" s="141">
        <v>22010</v>
      </c>
      <c r="BG625" s="142" t="s">
        <v>5992</v>
      </c>
      <c r="BH625" s="141" t="s">
        <v>478</v>
      </c>
      <c r="BI625" s="141" t="s">
        <v>176</v>
      </c>
      <c r="BJ625" s="141" t="s">
        <v>1588</v>
      </c>
      <c r="BK625" s="141" t="s">
        <v>5993</v>
      </c>
      <c r="BL625" s="141" t="s">
        <v>5994</v>
      </c>
      <c r="BM625" s="141">
        <v>46.894682269769902</v>
      </c>
      <c r="BN625" s="141">
        <v>-71.604743733773105</v>
      </c>
      <c r="BO625" s="141">
        <v>2008</v>
      </c>
      <c r="BP625" s="143" t="s">
        <v>24444</v>
      </c>
      <c r="BQ625" s="143" t="s">
        <v>17560</v>
      </c>
    </row>
    <row r="626" spans="1:69" ht="38.25" customHeight="1" x14ac:dyDescent="0.25">
      <c r="A626" s="1" t="str">
        <f t="shared" si="396"/>
        <v/>
      </c>
      <c r="B626" s="32" t="str">
        <f t="shared" si="397"/>
        <v/>
      </c>
      <c r="C626" s="25" t="str">
        <f t="shared" si="398"/>
        <v/>
      </c>
      <c r="D626" s="25" t="str">
        <f t="shared" si="399"/>
        <v/>
      </c>
      <c r="E626" s="25" t="str">
        <f t="shared" si="400"/>
        <v/>
      </c>
      <c r="F626" s="25" t="str">
        <f t="shared" si="401"/>
        <v/>
      </c>
      <c r="G626" s="108" t="str">
        <f t="shared" si="402"/>
        <v/>
      </c>
      <c r="H626" s="108" t="str">
        <f t="shared" si="403"/>
        <v/>
      </c>
      <c r="I626" s="112" t="str">
        <f t="shared" si="404"/>
        <v/>
      </c>
      <c r="J626" s="112"/>
      <c r="K626" s="112"/>
      <c r="L626" s="113"/>
      <c r="M626" s="113"/>
      <c r="N626" s="224" t="str">
        <f t="shared" si="405"/>
        <v/>
      </c>
      <c r="O626" s="225" t="str">
        <f t="shared" si="406"/>
        <v/>
      </c>
      <c r="Q626" s="6">
        <v>624</v>
      </c>
      <c r="R626" s="47" t="str">
        <f t="shared" si="369"/>
        <v>-624</v>
      </c>
      <c r="S626" s="6"/>
      <c r="T626" s="48" t="str">
        <f t="shared" si="370"/>
        <v/>
      </c>
      <c r="U626" s="49" t="str">
        <f t="shared" si="371"/>
        <v/>
      </c>
      <c r="W626" s="51"/>
      <c r="X626" s="75" t="str">
        <f t="shared" si="372"/>
        <v/>
      </c>
      <c r="Y626" s="71" t="str">
        <f t="shared" si="373"/>
        <v/>
      </c>
      <c r="Z626" s="71" t="str">
        <f t="shared" si="374"/>
        <v/>
      </c>
      <c r="AA626" s="71" t="str">
        <f t="shared" si="375"/>
        <v/>
      </c>
      <c r="AB626" s="71" t="str">
        <f t="shared" si="376"/>
        <v/>
      </c>
      <c r="AC626" s="71" t="str">
        <f t="shared" si="377"/>
        <v/>
      </c>
      <c r="AD626" s="71" t="str">
        <f t="shared" si="378"/>
        <v/>
      </c>
      <c r="AE626" s="78" t="str">
        <f t="shared" si="379"/>
        <v/>
      </c>
      <c r="AF626" s="75" t="str">
        <f t="shared" si="380"/>
        <v/>
      </c>
      <c r="AG626" s="71" t="str">
        <f t="shared" si="381"/>
        <v/>
      </c>
      <c r="AH626" s="71" t="str">
        <f t="shared" si="382"/>
        <v/>
      </c>
      <c r="AI626" s="71" t="str">
        <f t="shared" si="383"/>
        <v/>
      </c>
      <c r="AJ626" s="71" t="str">
        <f t="shared" si="384"/>
        <v/>
      </c>
      <c r="AK626" s="71" t="str">
        <f t="shared" si="385"/>
        <v/>
      </c>
      <c r="AL626" s="71" t="str">
        <f t="shared" si="386"/>
        <v/>
      </c>
      <c r="AM626" s="78" t="str">
        <f t="shared" si="387"/>
        <v/>
      </c>
      <c r="AN626" s="75" t="str">
        <f t="shared" si="388"/>
        <v/>
      </c>
      <c r="AO626" s="71" t="str">
        <f t="shared" si="389"/>
        <v/>
      </c>
      <c r="AP626" s="71" t="str">
        <f t="shared" si="390"/>
        <v/>
      </c>
      <c r="AQ626" s="71" t="str">
        <f t="shared" si="391"/>
        <v/>
      </c>
      <c r="AR626" s="71" t="str">
        <f t="shared" si="392"/>
        <v/>
      </c>
      <c r="AS626" s="71" t="str">
        <f t="shared" si="393"/>
        <v/>
      </c>
      <c r="AT626" s="71" t="str">
        <f t="shared" si="394"/>
        <v/>
      </c>
      <c r="AU626" s="76" t="str">
        <f t="shared" si="395"/>
        <v/>
      </c>
      <c r="BF626" s="141">
        <v>22010</v>
      </c>
      <c r="BG626" s="142" t="s">
        <v>5995</v>
      </c>
      <c r="BH626" s="141" t="s">
        <v>478</v>
      </c>
      <c r="BI626" s="141" t="s">
        <v>186</v>
      </c>
      <c r="BJ626" s="141" t="s">
        <v>5996</v>
      </c>
      <c r="BK626" s="141" t="s">
        <v>5997</v>
      </c>
      <c r="BL626" s="141" t="s">
        <v>5998</v>
      </c>
      <c r="BM626" s="141">
        <v>46.889053641296101</v>
      </c>
      <c r="BN626" s="141">
        <v>-71.611076651906103</v>
      </c>
      <c r="BO626" s="141">
        <v>2009</v>
      </c>
      <c r="BP626" s="143" t="s">
        <v>480</v>
      </c>
      <c r="BQ626" s="143" t="s">
        <v>17560</v>
      </c>
    </row>
    <row r="627" spans="1:69" ht="38.25" customHeight="1" x14ac:dyDescent="0.25">
      <c r="A627" s="1" t="str">
        <f t="shared" si="396"/>
        <v/>
      </c>
      <c r="B627" s="32" t="str">
        <f t="shared" si="397"/>
        <v/>
      </c>
      <c r="C627" s="25" t="str">
        <f t="shared" si="398"/>
        <v/>
      </c>
      <c r="D627" s="25" t="str">
        <f t="shared" si="399"/>
        <v/>
      </c>
      <c r="E627" s="25" t="str">
        <f t="shared" si="400"/>
        <v/>
      </c>
      <c r="F627" s="25" t="str">
        <f t="shared" si="401"/>
        <v/>
      </c>
      <c r="G627" s="108" t="str">
        <f t="shared" si="402"/>
        <v/>
      </c>
      <c r="H627" s="108" t="str">
        <f t="shared" si="403"/>
        <v/>
      </c>
      <c r="I627" s="112" t="str">
        <f t="shared" si="404"/>
        <v/>
      </c>
      <c r="J627" s="112"/>
      <c r="K627" s="112"/>
      <c r="L627" s="113"/>
      <c r="M627" s="113"/>
      <c r="N627" s="224" t="str">
        <f t="shared" si="405"/>
        <v/>
      </c>
      <c r="O627" s="225" t="str">
        <f t="shared" si="406"/>
        <v/>
      </c>
      <c r="Q627" s="6">
        <v>625</v>
      </c>
      <c r="R627" s="47" t="str">
        <f t="shared" si="369"/>
        <v>-625</v>
      </c>
      <c r="S627" s="6"/>
      <c r="T627" s="48" t="str">
        <f t="shared" si="370"/>
        <v/>
      </c>
      <c r="U627" s="49" t="str">
        <f t="shared" si="371"/>
        <v/>
      </c>
      <c r="W627" s="51"/>
      <c r="X627" s="75" t="str">
        <f t="shared" si="372"/>
        <v/>
      </c>
      <c r="Y627" s="71" t="str">
        <f t="shared" si="373"/>
        <v/>
      </c>
      <c r="Z627" s="71" t="str">
        <f t="shared" si="374"/>
        <v/>
      </c>
      <c r="AA627" s="71" t="str">
        <f t="shared" si="375"/>
        <v/>
      </c>
      <c r="AB627" s="71" t="str">
        <f t="shared" si="376"/>
        <v/>
      </c>
      <c r="AC627" s="71" t="str">
        <f t="shared" si="377"/>
        <v/>
      </c>
      <c r="AD627" s="71" t="str">
        <f t="shared" si="378"/>
        <v/>
      </c>
      <c r="AE627" s="78" t="str">
        <f t="shared" si="379"/>
        <v/>
      </c>
      <c r="AF627" s="75" t="str">
        <f t="shared" si="380"/>
        <v/>
      </c>
      <c r="AG627" s="71" t="str">
        <f t="shared" si="381"/>
        <v/>
      </c>
      <c r="AH627" s="71" t="str">
        <f t="shared" si="382"/>
        <v/>
      </c>
      <c r="AI627" s="71" t="str">
        <f t="shared" si="383"/>
        <v/>
      </c>
      <c r="AJ627" s="71" t="str">
        <f t="shared" si="384"/>
        <v/>
      </c>
      <c r="AK627" s="71" t="str">
        <f t="shared" si="385"/>
        <v/>
      </c>
      <c r="AL627" s="71" t="str">
        <f t="shared" si="386"/>
        <v/>
      </c>
      <c r="AM627" s="78" t="str">
        <f t="shared" si="387"/>
        <v/>
      </c>
      <c r="AN627" s="75" t="str">
        <f t="shared" si="388"/>
        <v/>
      </c>
      <c r="AO627" s="71" t="str">
        <f t="shared" si="389"/>
        <v/>
      </c>
      <c r="AP627" s="71" t="str">
        <f t="shared" si="390"/>
        <v/>
      </c>
      <c r="AQ627" s="71" t="str">
        <f t="shared" si="391"/>
        <v/>
      </c>
      <c r="AR627" s="71" t="str">
        <f t="shared" si="392"/>
        <v/>
      </c>
      <c r="AS627" s="71" t="str">
        <f t="shared" si="393"/>
        <v/>
      </c>
      <c r="AT627" s="71" t="str">
        <f t="shared" si="394"/>
        <v/>
      </c>
      <c r="AU627" s="76" t="str">
        <f t="shared" si="395"/>
        <v/>
      </c>
      <c r="BF627" s="141">
        <v>22010</v>
      </c>
      <c r="BG627" s="142" t="s">
        <v>5999</v>
      </c>
      <c r="BH627" s="141" t="s">
        <v>478</v>
      </c>
      <c r="BI627" s="141" t="s">
        <v>177</v>
      </c>
      <c r="BJ627" s="141" t="s">
        <v>1807</v>
      </c>
      <c r="BK627" s="141" t="s">
        <v>3928</v>
      </c>
      <c r="BL627" s="141" t="s">
        <v>5998</v>
      </c>
      <c r="BM627" s="141">
        <v>46.8863560399653</v>
      </c>
      <c r="BN627" s="141">
        <v>-71.607228721975702</v>
      </c>
      <c r="BO627" s="141">
        <v>2010</v>
      </c>
      <c r="BP627" s="143" t="s">
        <v>485</v>
      </c>
      <c r="BQ627" s="143" t="s">
        <v>17560</v>
      </c>
    </row>
    <row r="628" spans="1:69" ht="38.25" customHeight="1" x14ac:dyDescent="0.25">
      <c r="A628" s="1" t="str">
        <f t="shared" si="396"/>
        <v/>
      </c>
      <c r="B628" s="32" t="str">
        <f t="shared" si="397"/>
        <v/>
      </c>
      <c r="C628" s="25" t="str">
        <f t="shared" si="398"/>
        <v/>
      </c>
      <c r="D628" s="25" t="str">
        <f t="shared" si="399"/>
        <v/>
      </c>
      <c r="E628" s="25" t="str">
        <f t="shared" si="400"/>
        <v/>
      </c>
      <c r="F628" s="25" t="str">
        <f t="shared" si="401"/>
        <v/>
      </c>
      <c r="G628" s="108" t="str">
        <f t="shared" si="402"/>
        <v/>
      </c>
      <c r="H628" s="108" t="str">
        <f t="shared" si="403"/>
        <v/>
      </c>
      <c r="I628" s="112" t="str">
        <f t="shared" si="404"/>
        <v/>
      </c>
      <c r="J628" s="112"/>
      <c r="K628" s="112"/>
      <c r="L628" s="113"/>
      <c r="M628" s="113"/>
      <c r="N628" s="224" t="str">
        <f t="shared" si="405"/>
        <v/>
      </c>
      <c r="O628" s="225" t="str">
        <f t="shared" si="406"/>
        <v/>
      </c>
      <c r="Q628" s="6">
        <v>626</v>
      </c>
      <c r="R628" s="47" t="str">
        <f t="shared" si="369"/>
        <v>-626</v>
      </c>
      <c r="S628" s="6"/>
      <c r="T628" s="48" t="str">
        <f t="shared" si="370"/>
        <v/>
      </c>
      <c r="U628" s="49" t="str">
        <f t="shared" si="371"/>
        <v/>
      </c>
      <c r="W628" s="51"/>
      <c r="X628" s="75" t="str">
        <f t="shared" si="372"/>
        <v/>
      </c>
      <c r="Y628" s="71" t="str">
        <f t="shared" si="373"/>
        <v/>
      </c>
      <c r="Z628" s="71" t="str">
        <f t="shared" si="374"/>
        <v/>
      </c>
      <c r="AA628" s="71" t="str">
        <f t="shared" si="375"/>
        <v/>
      </c>
      <c r="AB628" s="71" t="str">
        <f t="shared" si="376"/>
        <v/>
      </c>
      <c r="AC628" s="71" t="str">
        <f t="shared" si="377"/>
        <v/>
      </c>
      <c r="AD628" s="71" t="str">
        <f t="shared" si="378"/>
        <v/>
      </c>
      <c r="AE628" s="78" t="str">
        <f t="shared" si="379"/>
        <v/>
      </c>
      <c r="AF628" s="75" t="str">
        <f t="shared" si="380"/>
        <v/>
      </c>
      <c r="AG628" s="71" t="str">
        <f t="shared" si="381"/>
        <v/>
      </c>
      <c r="AH628" s="71" t="str">
        <f t="shared" si="382"/>
        <v/>
      </c>
      <c r="AI628" s="71" t="str">
        <f t="shared" si="383"/>
        <v/>
      </c>
      <c r="AJ628" s="71" t="str">
        <f t="shared" si="384"/>
        <v/>
      </c>
      <c r="AK628" s="71" t="str">
        <f t="shared" si="385"/>
        <v/>
      </c>
      <c r="AL628" s="71" t="str">
        <f t="shared" si="386"/>
        <v/>
      </c>
      <c r="AM628" s="78" t="str">
        <f t="shared" si="387"/>
        <v/>
      </c>
      <c r="AN628" s="75" t="str">
        <f t="shared" si="388"/>
        <v/>
      </c>
      <c r="AO628" s="71" t="str">
        <f t="shared" si="389"/>
        <v/>
      </c>
      <c r="AP628" s="71" t="str">
        <f t="shared" si="390"/>
        <v/>
      </c>
      <c r="AQ628" s="71" t="str">
        <f t="shared" si="391"/>
        <v/>
      </c>
      <c r="AR628" s="71" t="str">
        <f t="shared" si="392"/>
        <v/>
      </c>
      <c r="AS628" s="71" t="str">
        <f t="shared" si="393"/>
        <v/>
      </c>
      <c r="AT628" s="71" t="str">
        <f t="shared" si="394"/>
        <v/>
      </c>
      <c r="AU628" s="76" t="str">
        <f t="shared" si="395"/>
        <v/>
      </c>
      <c r="BF628" s="141">
        <v>22030</v>
      </c>
      <c r="BG628" s="142" t="s">
        <v>6095</v>
      </c>
      <c r="BH628" s="141" t="s">
        <v>180</v>
      </c>
      <c r="BI628" s="141" t="s">
        <v>178</v>
      </c>
      <c r="BJ628" s="141" t="s">
        <v>6096</v>
      </c>
      <c r="BK628" s="141" t="s">
        <v>461</v>
      </c>
      <c r="BL628" s="141" t="s">
        <v>6097</v>
      </c>
      <c r="BM628" s="141">
        <v>46.962153753318603</v>
      </c>
      <c r="BN628" s="141">
        <v>-71.397887451700001</v>
      </c>
      <c r="BO628" s="141">
        <v>1991</v>
      </c>
      <c r="BP628" s="143" t="s">
        <v>24463</v>
      </c>
      <c r="BQ628" s="143" t="s">
        <v>17560</v>
      </c>
    </row>
    <row r="629" spans="1:69" ht="38.25" customHeight="1" x14ac:dyDescent="0.25">
      <c r="A629" s="1" t="str">
        <f t="shared" si="396"/>
        <v/>
      </c>
      <c r="B629" s="32" t="str">
        <f t="shared" si="397"/>
        <v/>
      </c>
      <c r="C629" s="25" t="str">
        <f t="shared" si="398"/>
        <v/>
      </c>
      <c r="D629" s="25" t="str">
        <f t="shared" si="399"/>
        <v/>
      </c>
      <c r="E629" s="25" t="str">
        <f t="shared" si="400"/>
        <v/>
      </c>
      <c r="F629" s="25" t="str">
        <f t="shared" si="401"/>
        <v/>
      </c>
      <c r="G629" s="108" t="str">
        <f t="shared" si="402"/>
        <v/>
      </c>
      <c r="H629" s="108" t="str">
        <f t="shared" si="403"/>
        <v/>
      </c>
      <c r="I629" s="112" t="str">
        <f t="shared" si="404"/>
        <v/>
      </c>
      <c r="J629" s="112"/>
      <c r="K629" s="112"/>
      <c r="L629" s="113"/>
      <c r="M629" s="113"/>
      <c r="N629" s="224" t="str">
        <f t="shared" si="405"/>
        <v/>
      </c>
      <c r="O629" s="225" t="str">
        <f t="shared" si="406"/>
        <v/>
      </c>
      <c r="Q629" s="6">
        <v>627</v>
      </c>
      <c r="R629" s="47" t="str">
        <f t="shared" si="369"/>
        <v>-627</v>
      </c>
      <c r="S629" s="6"/>
      <c r="T629" s="48" t="str">
        <f t="shared" si="370"/>
        <v/>
      </c>
      <c r="U629" s="49" t="str">
        <f t="shared" si="371"/>
        <v/>
      </c>
      <c r="W629" s="51"/>
      <c r="X629" s="75" t="str">
        <f t="shared" si="372"/>
        <v/>
      </c>
      <c r="Y629" s="71" t="str">
        <f t="shared" si="373"/>
        <v/>
      </c>
      <c r="Z629" s="71" t="str">
        <f t="shared" si="374"/>
        <v/>
      </c>
      <c r="AA629" s="71" t="str">
        <f t="shared" si="375"/>
        <v/>
      </c>
      <c r="AB629" s="71" t="str">
        <f t="shared" si="376"/>
        <v/>
      </c>
      <c r="AC629" s="71" t="str">
        <f t="shared" si="377"/>
        <v/>
      </c>
      <c r="AD629" s="71" t="str">
        <f t="shared" si="378"/>
        <v/>
      </c>
      <c r="AE629" s="78" t="str">
        <f t="shared" si="379"/>
        <v/>
      </c>
      <c r="AF629" s="75" t="str">
        <f t="shared" si="380"/>
        <v/>
      </c>
      <c r="AG629" s="71" t="str">
        <f t="shared" si="381"/>
        <v/>
      </c>
      <c r="AH629" s="71" t="str">
        <f t="shared" si="382"/>
        <v/>
      </c>
      <c r="AI629" s="71" t="str">
        <f t="shared" si="383"/>
        <v/>
      </c>
      <c r="AJ629" s="71" t="str">
        <f t="shared" si="384"/>
        <v/>
      </c>
      <c r="AK629" s="71" t="str">
        <f t="shared" si="385"/>
        <v/>
      </c>
      <c r="AL629" s="71" t="str">
        <f t="shared" si="386"/>
        <v/>
      </c>
      <c r="AM629" s="78" t="str">
        <f t="shared" si="387"/>
        <v/>
      </c>
      <c r="AN629" s="75" t="str">
        <f t="shared" si="388"/>
        <v/>
      </c>
      <c r="AO629" s="71" t="str">
        <f t="shared" si="389"/>
        <v/>
      </c>
      <c r="AP629" s="71" t="str">
        <f t="shared" si="390"/>
        <v/>
      </c>
      <c r="AQ629" s="71" t="str">
        <f t="shared" si="391"/>
        <v/>
      </c>
      <c r="AR629" s="71" t="str">
        <f t="shared" si="392"/>
        <v/>
      </c>
      <c r="AS629" s="71" t="str">
        <f t="shared" si="393"/>
        <v/>
      </c>
      <c r="AT629" s="71" t="str">
        <f t="shared" si="394"/>
        <v/>
      </c>
      <c r="AU629" s="76" t="str">
        <f t="shared" si="395"/>
        <v/>
      </c>
      <c r="BF629" s="141">
        <v>22030</v>
      </c>
      <c r="BG629" s="142" t="s">
        <v>6098</v>
      </c>
      <c r="BH629" s="141" t="s">
        <v>180</v>
      </c>
      <c r="BI629" s="141" t="s">
        <v>191</v>
      </c>
      <c r="BJ629" s="141" t="s">
        <v>191</v>
      </c>
      <c r="BK629" s="141" t="s">
        <v>3335</v>
      </c>
      <c r="BL629" s="141" t="s">
        <v>6099</v>
      </c>
      <c r="BM629" s="141">
        <v>46.970973000000001</v>
      </c>
      <c r="BN629" s="141">
        <v>-71.403824999999998</v>
      </c>
      <c r="BO629" s="141">
        <v>1999</v>
      </c>
      <c r="BP629" s="143" t="s">
        <v>24464</v>
      </c>
      <c r="BQ629" s="143" t="s">
        <v>17560</v>
      </c>
    </row>
    <row r="630" spans="1:69" ht="38.25" customHeight="1" x14ac:dyDescent="0.25">
      <c r="A630" s="1" t="str">
        <f t="shared" si="396"/>
        <v/>
      </c>
      <c r="B630" s="32" t="str">
        <f t="shared" si="397"/>
        <v/>
      </c>
      <c r="C630" s="25" t="str">
        <f t="shared" si="398"/>
        <v/>
      </c>
      <c r="D630" s="25" t="str">
        <f t="shared" si="399"/>
        <v/>
      </c>
      <c r="E630" s="25" t="str">
        <f t="shared" si="400"/>
        <v/>
      </c>
      <c r="F630" s="25" t="str">
        <f t="shared" si="401"/>
        <v/>
      </c>
      <c r="G630" s="108" t="str">
        <f t="shared" si="402"/>
        <v/>
      </c>
      <c r="H630" s="108" t="str">
        <f t="shared" si="403"/>
        <v/>
      </c>
      <c r="I630" s="112" t="str">
        <f t="shared" si="404"/>
        <v/>
      </c>
      <c r="J630" s="112"/>
      <c r="K630" s="112"/>
      <c r="L630" s="113"/>
      <c r="M630" s="113"/>
      <c r="N630" s="224" t="str">
        <f t="shared" si="405"/>
        <v/>
      </c>
      <c r="O630" s="225" t="str">
        <f t="shared" si="406"/>
        <v/>
      </c>
      <c r="Q630" s="6">
        <v>628</v>
      </c>
      <c r="R630" s="47" t="str">
        <f t="shared" si="369"/>
        <v>-628</v>
      </c>
      <c r="S630" s="6"/>
      <c r="T630" s="48" t="str">
        <f t="shared" si="370"/>
        <v/>
      </c>
      <c r="U630" s="49" t="str">
        <f t="shared" si="371"/>
        <v/>
      </c>
      <c r="W630" s="51"/>
      <c r="X630" s="75" t="str">
        <f t="shared" si="372"/>
        <v/>
      </c>
      <c r="Y630" s="71" t="str">
        <f t="shared" si="373"/>
        <v/>
      </c>
      <c r="Z630" s="71" t="str">
        <f t="shared" si="374"/>
        <v/>
      </c>
      <c r="AA630" s="71" t="str">
        <f t="shared" si="375"/>
        <v/>
      </c>
      <c r="AB630" s="71" t="str">
        <f t="shared" si="376"/>
        <v/>
      </c>
      <c r="AC630" s="71" t="str">
        <f t="shared" si="377"/>
        <v/>
      </c>
      <c r="AD630" s="71" t="str">
        <f t="shared" si="378"/>
        <v/>
      </c>
      <c r="AE630" s="78" t="str">
        <f t="shared" si="379"/>
        <v/>
      </c>
      <c r="AF630" s="75" t="str">
        <f t="shared" si="380"/>
        <v/>
      </c>
      <c r="AG630" s="71" t="str">
        <f t="shared" si="381"/>
        <v/>
      </c>
      <c r="AH630" s="71" t="str">
        <f t="shared" si="382"/>
        <v/>
      </c>
      <c r="AI630" s="71" t="str">
        <f t="shared" si="383"/>
        <v/>
      </c>
      <c r="AJ630" s="71" t="str">
        <f t="shared" si="384"/>
        <v/>
      </c>
      <c r="AK630" s="71" t="str">
        <f t="shared" si="385"/>
        <v/>
      </c>
      <c r="AL630" s="71" t="str">
        <f t="shared" si="386"/>
        <v/>
      </c>
      <c r="AM630" s="78" t="str">
        <f t="shared" si="387"/>
        <v/>
      </c>
      <c r="AN630" s="75" t="str">
        <f t="shared" si="388"/>
        <v/>
      </c>
      <c r="AO630" s="71" t="str">
        <f t="shared" si="389"/>
        <v/>
      </c>
      <c r="AP630" s="71" t="str">
        <f t="shared" si="390"/>
        <v/>
      </c>
      <c r="AQ630" s="71" t="str">
        <f t="shared" si="391"/>
        <v/>
      </c>
      <c r="AR630" s="71" t="str">
        <f t="shared" si="392"/>
        <v/>
      </c>
      <c r="AS630" s="71" t="str">
        <f t="shared" si="393"/>
        <v/>
      </c>
      <c r="AT630" s="71" t="str">
        <f t="shared" si="394"/>
        <v/>
      </c>
      <c r="AU630" s="76" t="str">
        <f t="shared" si="395"/>
        <v/>
      </c>
      <c r="BF630" s="141">
        <v>22030</v>
      </c>
      <c r="BG630" s="142" t="s">
        <v>6100</v>
      </c>
      <c r="BH630" s="141" t="s">
        <v>478</v>
      </c>
      <c r="BI630" s="141" t="s">
        <v>176</v>
      </c>
      <c r="BJ630" s="141" t="s">
        <v>6101</v>
      </c>
      <c r="BK630" s="141" t="s">
        <v>6102</v>
      </c>
      <c r="BL630" s="141" t="s">
        <v>6103</v>
      </c>
      <c r="BM630" s="141">
        <v>46.967678999999997</v>
      </c>
      <c r="BN630" s="141">
        <v>-71.390135999999998</v>
      </c>
      <c r="BO630" s="141">
        <v>2003</v>
      </c>
      <c r="BP630" s="143" t="s">
        <v>24465</v>
      </c>
      <c r="BQ630" s="143" t="s">
        <v>17560</v>
      </c>
    </row>
    <row r="631" spans="1:69" ht="38.25" customHeight="1" x14ac:dyDescent="0.25">
      <c r="A631" s="1" t="str">
        <f t="shared" si="396"/>
        <v/>
      </c>
      <c r="B631" s="32" t="str">
        <f t="shared" si="397"/>
        <v/>
      </c>
      <c r="C631" s="25" t="str">
        <f t="shared" si="398"/>
        <v/>
      </c>
      <c r="D631" s="25" t="str">
        <f t="shared" si="399"/>
        <v/>
      </c>
      <c r="E631" s="25" t="str">
        <f t="shared" si="400"/>
        <v/>
      </c>
      <c r="F631" s="25" t="str">
        <f t="shared" si="401"/>
        <v/>
      </c>
      <c r="G631" s="108" t="str">
        <f t="shared" si="402"/>
        <v/>
      </c>
      <c r="H631" s="108" t="str">
        <f t="shared" si="403"/>
        <v/>
      </c>
      <c r="I631" s="112" t="str">
        <f t="shared" si="404"/>
        <v/>
      </c>
      <c r="J631" s="112"/>
      <c r="K631" s="112"/>
      <c r="L631" s="113"/>
      <c r="M631" s="113"/>
      <c r="N631" s="224" t="str">
        <f t="shared" si="405"/>
        <v/>
      </c>
      <c r="O631" s="225" t="str">
        <f t="shared" si="406"/>
        <v/>
      </c>
      <c r="Q631" s="6">
        <v>629</v>
      </c>
      <c r="R631" s="47" t="str">
        <f t="shared" si="369"/>
        <v>-629</v>
      </c>
      <c r="S631" s="6"/>
      <c r="T631" s="48" t="str">
        <f t="shared" si="370"/>
        <v/>
      </c>
      <c r="U631" s="49" t="str">
        <f t="shared" si="371"/>
        <v/>
      </c>
      <c r="W631" s="51"/>
      <c r="X631" s="75" t="str">
        <f t="shared" si="372"/>
        <v/>
      </c>
      <c r="Y631" s="71" t="str">
        <f t="shared" si="373"/>
        <v/>
      </c>
      <c r="Z631" s="71" t="str">
        <f t="shared" si="374"/>
        <v/>
      </c>
      <c r="AA631" s="71" t="str">
        <f t="shared" si="375"/>
        <v/>
      </c>
      <c r="AB631" s="71" t="str">
        <f t="shared" si="376"/>
        <v/>
      </c>
      <c r="AC631" s="71" t="str">
        <f t="shared" si="377"/>
        <v/>
      </c>
      <c r="AD631" s="71" t="str">
        <f t="shared" si="378"/>
        <v/>
      </c>
      <c r="AE631" s="78" t="str">
        <f t="shared" si="379"/>
        <v/>
      </c>
      <c r="AF631" s="75" t="str">
        <f t="shared" si="380"/>
        <v/>
      </c>
      <c r="AG631" s="71" t="str">
        <f t="shared" si="381"/>
        <v/>
      </c>
      <c r="AH631" s="71" t="str">
        <f t="shared" si="382"/>
        <v/>
      </c>
      <c r="AI631" s="71" t="str">
        <f t="shared" si="383"/>
        <v/>
      </c>
      <c r="AJ631" s="71" t="str">
        <f t="shared" si="384"/>
        <v/>
      </c>
      <c r="AK631" s="71" t="str">
        <f t="shared" si="385"/>
        <v/>
      </c>
      <c r="AL631" s="71" t="str">
        <f t="shared" si="386"/>
        <v/>
      </c>
      <c r="AM631" s="78" t="str">
        <f t="shared" si="387"/>
        <v/>
      </c>
      <c r="AN631" s="75" t="str">
        <f t="shared" si="388"/>
        <v/>
      </c>
      <c r="AO631" s="71" t="str">
        <f t="shared" si="389"/>
        <v/>
      </c>
      <c r="AP631" s="71" t="str">
        <f t="shared" si="390"/>
        <v/>
      </c>
      <c r="AQ631" s="71" t="str">
        <f t="shared" si="391"/>
        <v/>
      </c>
      <c r="AR631" s="71" t="str">
        <f t="shared" si="392"/>
        <v/>
      </c>
      <c r="AS631" s="71" t="str">
        <f t="shared" si="393"/>
        <v/>
      </c>
      <c r="AT631" s="71" t="str">
        <f t="shared" si="394"/>
        <v/>
      </c>
      <c r="AU631" s="76" t="str">
        <f t="shared" si="395"/>
        <v/>
      </c>
      <c r="BF631" s="141">
        <v>22045</v>
      </c>
      <c r="BG631" s="142" t="s">
        <v>6021</v>
      </c>
      <c r="BH631" s="141" t="s">
        <v>478</v>
      </c>
      <c r="BI631" s="141" t="s">
        <v>176</v>
      </c>
      <c r="BJ631" s="141" t="s">
        <v>6022</v>
      </c>
      <c r="BK631" s="141" t="s">
        <v>2272</v>
      </c>
      <c r="BL631" s="141" t="s">
        <v>6023</v>
      </c>
      <c r="BM631" s="141">
        <v>47.021115589504802</v>
      </c>
      <c r="BN631" s="141">
        <v>-71.203117072019893</v>
      </c>
      <c r="BO631" s="141">
        <v>2010</v>
      </c>
      <c r="BP631" s="143" t="s">
        <v>24449</v>
      </c>
      <c r="BQ631" s="143" t="s">
        <v>17560</v>
      </c>
    </row>
    <row r="632" spans="1:69" ht="38.25" customHeight="1" x14ac:dyDescent="0.25">
      <c r="A632" s="1" t="str">
        <f t="shared" si="396"/>
        <v/>
      </c>
      <c r="B632" s="32" t="str">
        <f t="shared" si="397"/>
        <v/>
      </c>
      <c r="C632" s="25" t="str">
        <f t="shared" si="398"/>
        <v/>
      </c>
      <c r="D632" s="25" t="str">
        <f t="shared" si="399"/>
        <v/>
      </c>
      <c r="E632" s="25" t="str">
        <f t="shared" si="400"/>
        <v/>
      </c>
      <c r="F632" s="25" t="str">
        <f t="shared" si="401"/>
        <v/>
      </c>
      <c r="G632" s="108" t="str">
        <f t="shared" si="402"/>
        <v/>
      </c>
      <c r="H632" s="108" t="str">
        <f t="shared" si="403"/>
        <v/>
      </c>
      <c r="I632" s="112" t="str">
        <f t="shared" si="404"/>
        <v/>
      </c>
      <c r="J632" s="112"/>
      <c r="K632" s="112"/>
      <c r="L632" s="113"/>
      <c r="M632" s="113"/>
      <c r="N632" s="224" t="str">
        <f t="shared" si="405"/>
        <v/>
      </c>
      <c r="O632" s="225" t="str">
        <f t="shared" si="406"/>
        <v/>
      </c>
      <c r="Q632" s="6">
        <v>630</v>
      </c>
      <c r="R632" s="47" t="str">
        <f t="shared" si="369"/>
        <v>-630</v>
      </c>
      <c r="S632" s="6"/>
      <c r="T632" s="48" t="str">
        <f t="shared" si="370"/>
        <v/>
      </c>
      <c r="U632" s="49" t="str">
        <f t="shared" si="371"/>
        <v/>
      </c>
      <c r="W632" s="51"/>
      <c r="X632" s="75" t="str">
        <f t="shared" si="372"/>
        <v/>
      </c>
      <c r="Y632" s="71" t="str">
        <f t="shared" si="373"/>
        <v/>
      </c>
      <c r="Z632" s="71" t="str">
        <f t="shared" si="374"/>
        <v/>
      </c>
      <c r="AA632" s="71" t="str">
        <f t="shared" si="375"/>
        <v/>
      </c>
      <c r="AB632" s="71" t="str">
        <f t="shared" si="376"/>
        <v/>
      </c>
      <c r="AC632" s="71" t="str">
        <f t="shared" si="377"/>
        <v/>
      </c>
      <c r="AD632" s="71" t="str">
        <f t="shared" si="378"/>
        <v/>
      </c>
      <c r="AE632" s="78" t="str">
        <f t="shared" si="379"/>
        <v/>
      </c>
      <c r="AF632" s="75" t="str">
        <f t="shared" si="380"/>
        <v/>
      </c>
      <c r="AG632" s="71" t="str">
        <f t="shared" si="381"/>
        <v/>
      </c>
      <c r="AH632" s="71" t="str">
        <f t="shared" si="382"/>
        <v/>
      </c>
      <c r="AI632" s="71" t="str">
        <f t="shared" si="383"/>
        <v/>
      </c>
      <c r="AJ632" s="71" t="str">
        <f t="shared" si="384"/>
        <v/>
      </c>
      <c r="AK632" s="71" t="str">
        <f t="shared" si="385"/>
        <v/>
      </c>
      <c r="AL632" s="71" t="str">
        <f t="shared" si="386"/>
        <v/>
      </c>
      <c r="AM632" s="78" t="str">
        <f t="shared" si="387"/>
        <v/>
      </c>
      <c r="AN632" s="75" t="str">
        <f t="shared" si="388"/>
        <v/>
      </c>
      <c r="AO632" s="71" t="str">
        <f t="shared" si="389"/>
        <v/>
      </c>
      <c r="AP632" s="71" t="str">
        <f t="shared" si="390"/>
        <v/>
      </c>
      <c r="AQ632" s="71" t="str">
        <f t="shared" si="391"/>
        <v/>
      </c>
      <c r="AR632" s="71" t="str">
        <f t="shared" si="392"/>
        <v/>
      </c>
      <c r="AS632" s="71" t="str">
        <f t="shared" si="393"/>
        <v/>
      </c>
      <c r="AT632" s="71" t="str">
        <f t="shared" si="394"/>
        <v/>
      </c>
      <c r="AU632" s="76" t="str">
        <f t="shared" si="395"/>
        <v/>
      </c>
      <c r="BF632" s="141">
        <v>22045</v>
      </c>
      <c r="BG632" s="142" t="s">
        <v>6024</v>
      </c>
      <c r="BH632" s="141" t="s">
        <v>180</v>
      </c>
      <c r="BI632" s="141" t="s">
        <v>178</v>
      </c>
      <c r="BJ632" s="141" t="s">
        <v>6025</v>
      </c>
      <c r="BK632" s="141" t="s">
        <v>2272</v>
      </c>
      <c r="BL632" s="141" t="s">
        <v>6026</v>
      </c>
      <c r="BM632" s="141">
        <v>46.982075999999999</v>
      </c>
      <c r="BN632" s="141">
        <v>-71.204307</v>
      </c>
      <c r="BO632" s="141">
        <v>1991</v>
      </c>
      <c r="BP632" s="143" t="s">
        <v>24450</v>
      </c>
      <c r="BQ632" s="143" t="s">
        <v>17560</v>
      </c>
    </row>
    <row r="633" spans="1:69" ht="38.25" customHeight="1" x14ac:dyDescent="0.25">
      <c r="A633" s="1" t="str">
        <f t="shared" si="396"/>
        <v/>
      </c>
      <c r="B633" s="32" t="str">
        <f t="shared" si="397"/>
        <v/>
      </c>
      <c r="C633" s="25" t="str">
        <f t="shared" si="398"/>
        <v/>
      </c>
      <c r="D633" s="25" t="str">
        <f t="shared" si="399"/>
        <v/>
      </c>
      <c r="E633" s="25" t="str">
        <f t="shared" si="400"/>
        <v/>
      </c>
      <c r="F633" s="25" t="str">
        <f t="shared" si="401"/>
        <v/>
      </c>
      <c r="G633" s="108" t="str">
        <f t="shared" si="402"/>
        <v/>
      </c>
      <c r="H633" s="108" t="str">
        <f t="shared" si="403"/>
        <v/>
      </c>
      <c r="I633" s="112" t="str">
        <f t="shared" si="404"/>
        <v/>
      </c>
      <c r="J633" s="112"/>
      <c r="K633" s="112"/>
      <c r="L633" s="113"/>
      <c r="M633" s="113"/>
      <c r="N633" s="224" t="str">
        <f t="shared" si="405"/>
        <v/>
      </c>
      <c r="O633" s="225" t="str">
        <f t="shared" si="406"/>
        <v/>
      </c>
      <c r="Q633" s="6">
        <v>631</v>
      </c>
      <c r="R633" s="47" t="str">
        <f t="shared" si="369"/>
        <v>-631</v>
      </c>
      <c r="S633" s="6"/>
      <c r="T633" s="48" t="str">
        <f t="shared" si="370"/>
        <v/>
      </c>
      <c r="U633" s="49" t="str">
        <f t="shared" si="371"/>
        <v/>
      </c>
      <c r="W633" s="51"/>
      <c r="X633" s="75" t="str">
        <f t="shared" si="372"/>
        <v/>
      </c>
      <c r="Y633" s="71" t="str">
        <f t="shared" si="373"/>
        <v/>
      </c>
      <c r="Z633" s="71" t="str">
        <f t="shared" si="374"/>
        <v/>
      </c>
      <c r="AA633" s="71" t="str">
        <f t="shared" si="375"/>
        <v/>
      </c>
      <c r="AB633" s="71" t="str">
        <f t="shared" si="376"/>
        <v/>
      </c>
      <c r="AC633" s="71" t="str">
        <f t="shared" si="377"/>
        <v/>
      </c>
      <c r="AD633" s="71" t="str">
        <f t="shared" si="378"/>
        <v/>
      </c>
      <c r="AE633" s="78" t="str">
        <f t="shared" si="379"/>
        <v/>
      </c>
      <c r="AF633" s="75" t="str">
        <f t="shared" si="380"/>
        <v/>
      </c>
      <c r="AG633" s="71" t="str">
        <f t="shared" si="381"/>
        <v/>
      </c>
      <c r="AH633" s="71" t="str">
        <f t="shared" si="382"/>
        <v/>
      </c>
      <c r="AI633" s="71" t="str">
        <f t="shared" si="383"/>
        <v/>
      </c>
      <c r="AJ633" s="71" t="str">
        <f t="shared" si="384"/>
        <v/>
      </c>
      <c r="AK633" s="71" t="str">
        <f t="shared" si="385"/>
        <v/>
      </c>
      <c r="AL633" s="71" t="str">
        <f t="shared" si="386"/>
        <v/>
      </c>
      <c r="AM633" s="78" t="str">
        <f t="shared" si="387"/>
        <v/>
      </c>
      <c r="AN633" s="75" t="str">
        <f t="shared" si="388"/>
        <v/>
      </c>
      <c r="AO633" s="71" t="str">
        <f t="shared" si="389"/>
        <v/>
      </c>
      <c r="AP633" s="71" t="str">
        <f t="shared" si="390"/>
        <v/>
      </c>
      <c r="AQ633" s="71" t="str">
        <f t="shared" si="391"/>
        <v/>
      </c>
      <c r="AR633" s="71" t="str">
        <f t="shared" si="392"/>
        <v/>
      </c>
      <c r="AS633" s="71" t="str">
        <f t="shared" si="393"/>
        <v/>
      </c>
      <c r="AT633" s="71" t="str">
        <f t="shared" si="394"/>
        <v/>
      </c>
      <c r="AU633" s="76" t="str">
        <f t="shared" si="395"/>
        <v/>
      </c>
      <c r="BF633" s="141">
        <v>22045</v>
      </c>
      <c r="BG633" s="142" t="s">
        <v>6027</v>
      </c>
      <c r="BH633" s="141" t="s">
        <v>478</v>
      </c>
      <c r="BI633" s="141" t="s">
        <v>176</v>
      </c>
      <c r="BJ633" s="141" t="s">
        <v>6028</v>
      </c>
      <c r="BK633" s="141" t="s">
        <v>1200</v>
      </c>
      <c r="BL633" s="141" t="s">
        <v>3095</v>
      </c>
      <c r="BM633" s="141">
        <v>47.007750632062702</v>
      </c>
      <c r="BN633" s="141">
        <v>-71.1914913496298</v>
      </c>
      <c r="BO633" s="141">
        <v>1965</v>
      </c>
      <c r="BP633" s="143" t="s">
        <v>24451</v>
      </c>
      <c r="BQ633" s="143" t="s">
        <v>17560</v>
      </c>
    </row>
    <row r="634" spans="1:69" ht="38.25" customHeight="1" x14ac:dyDescent="0.25">
      <c r="A634" s="1" t="str">
        <f t="shared" si="396"/>
        <v/>
      </c>
      <c r="B634" s="32" t="str">
        <f t="shared" si="397"/>
        <v/>
      </c>
      <c r="C634" s="25" t="str">
        <f t="shared" si="398"/>
        <v/>
      </c>
      <c r="D634" s="25" t="str">
        <f t="shared" si="399"/>
        <v/>
      </c>
      <c r="E634" s="25" t="str">
        <f t="shared" si="400"/>
        <v/>
      </c>
      <c r="F634" s="25" t="str">
        <f t="shared" si="401"/>
        <v/>
      </c>
      <c r="G634" s="108" t="str">
        <f t="shared" si="402"/>
        <v/>
      </c>
      <c r="H634" s="108" t="str">
        <f t="shared" si="403"/>
        <v/>
      </c>
      <c r="I634" s="112" t="str">
        <f t="shared" si="404"/>
        <v/>
      </c>
      <c r="J634" s="112"/>
      <c r="K634" s="112"/>
      <c r="L634" s="113"/>
      <c r="M634" s="113"/>
      <c r="N634" s="224" t="str">
        <f t="shared" si="405"/>
        <v/>
      </c>
      <c r="O634" s="225" t="str">
        <f t="shared" si="406"/>
        <v/>
      </c>
      <c r="Q634" s="6">
        <v>632</v>
      </c>
      <c r="R634" s="47" t="str">
        <f t="shared" si="369"/>
        <v>-632</v>
      </c>
      <c r="S634" s="6"/>
      <c r="T634" s="48" t="str">
        <f t="shared" si="370"/>
        <v/>
      </c>
      <c r="U634" s="49" t="str">
        <f t="shared" si="371"/>
        <v/>
      </c>
      <c r="W634" s="51"/>
      <c r="X634" s="75" t="str">
        <f t="shared" si="372"/>
        <v/>
      </c>
      <c r="Y634" s="71" t="str">
        <f t="shared" si="373"/>
        <v/>
      </c>
      <c r="Z634" s="71" t="str">
        <f t="shared" si="374"/>
        <v/>
      </c>
      <c r="AA634" s="71" t="str">
        <f t="shared" si="375"/>
        <v/>
      </c>
      <c r="AB634" s="71" t="str">
        <f t="shared" si="376"/>
        <v/>
      </c>
      <c r="AC634" s="71" t="str">
        <f t="shared" si="377"/>
        <v/>
      </c>
      <c r="AD634" s="71" t="str">
        <f t="shared" si="378"/>
        <v/>
      </c>
      <c r="AE634" s="78" t="str">
        <f t="shared" si="379"/>
        <v/>
      </c>
      <c r="AF634" s="75" t="str">
        <f t="shared" si="380"/>
        <v/>
      </c>
      <c r="AG634" s="71" t="str">
        <f t="shared" si="381"/>
        <v/>
      </c>
      <c r="AH634" s="71" t="str">
        <f t="shared" si="382"/>
        <v/>
      </c>
      <c r="AI634" s="71" t="str">
        <f t="shared" si="383"/>
        <v/>
      </c>
      <c r="AJ634" s="71" t="str">
        <f t="shared" si="384"/>
        <v/>
      </c>
      <c r="AK634" s="71" t="str">
        <f t="shared" si="385"/>
        <v/>
      </c>
      <c r="AL634" s="71" t="str">
        <f t="shared" si="386"/>
        <v/>
      </c>
      <c r="AM634" s="78" t="str">
        <f t="shared" si="387"/>
        <v/>
      </c>
      <c r="AN634" s="75" t="str">
        <f t="shared" si="388"/>
        <v/>
      </c>
      <c r="AO634" s="71" t="str">
        <f t="shared" si="389"/>
        <v/>
      </c>
      <c r="AP634" s="71" t="str">
        <f t="shared" si="390"/>
        <v/>
      </c>
      <c r="AQ634" s="71" t="str">
        <f t="shared" si="391"/>
        <v/>
      </c>
      <c r="AR634" s="71" t="str">
        <f t="shared" si="392"/>
        <v/>
      </c>
      <c r="AS634" s="71" t="str">
        <f t="shared" si="393"/>
        <v/>
      </c>
      <c r="AT634" s="71" t="str">
        <f t="shared" si="394"/>
        <v/>
      </c>
      <c r="AU634" s="76" t="str">
        <f t="shared" si="395"/>
        <v/>
      </c>
      <c r="BF634" s="141">
        <v>34025</v>
      </c>
      <c r="BG634" s="142" t="s">
        <v>6165</v>
      </c>
      <c r="BH634" s="141" t="s">
        <v>180</v>
      </c>
      <c r="BI634" s="141" t="s">
        <v>178</v>
      </c>
      <c r="BJ634" s="141" t="s">
        <v>6166</v>
      </c>
      <c r="BK634" s="141" t="s">
        <v>6167</v>
      </c>
      <c r="BL634" s="141" t="s">
        <v>6168</v>
      </c>
      <c r="BM634" s="141">
        <v>46.671124930470803</v>
      </c>
      <c r="BN634" s="141">
        <v>-71.716910351849805</v>
      </c>
      <c r="BO634" s="141">
        <v>1986</v>
      </c>
      <c r="BP634" s="143" t="s">
        <v>24481</v>
      </c>
      <c r="BQ634" s="143" t="s">
        <v>26794</v>
      </c>
    </row>
    <row r="635" spans="1:69" ht="38.25" customHeight="1" x14ac:dyDescent="0.25">
      <c r="A635" s="1" t="str">
        <f t="shared" si="396"/>
        <v/>
      </c>
      <c r="B635" s="32" t="str">
        <f t="shared" si="397"/>
        <v/>
      </c>
      <c r="C635" s="25" t="str">
        <f t="shared" si="398"/>
        <v/>
      </c>
      <c r="D635" s="25" t="str">
        <f t="shared" si="399"/>
        <v/>
      </c>
      <c r="E635" s="25" t="str">
        <f t="shared" si="400"/>
        <v/>
      </c>
      <c r="F635" s="25" t="str">
        <f t="shared" si="401"/>
        <v/>
      </c>
      <c r="G635" s="108" t="str">
        <f t="shared" si="402"/>
        <v/>
      </c>
      <c r="H635" s="108" t="str">
        <f t="shared" si="403"/>
        <v/>
      </c>
      <c r="I635" s="112" t="str">
        <f t="shared" si="404"/>
        <v/>
      </c>
      <c r="J635" s="112"/>
      <c r="K635" s="112"/>
      <c r="L635" s="113"/>
      <c r="M635" s="113"/>
      <c r="N635" s="224" t="str">
        <f t="shared" si="405"/>
        <v/>
      </c>
      <c r="O635" s="225" t="str">
        <f t="shared" si="406"/>
        <v/>
      </c>
      <c r="Q635" s="6">
        <v>633</v>
      </c>
      <c r="R635" s="47" t="str">
        <f t="shared" si="369"/>
        <v>-633</v>
      </c>
      <c r="S635" s="6"/>
      <c r="T635" s="48" t="str">
        <f t="shared" si="370"/>
        <v/>
      </c>
      <c r="U635" s="49" t="str">
        <f t="shared" si="371"/>
        <v/>
      </c>
      <c r="W635" s="51"/>
      <c r="X635" s="75" t="str">
        <f t="shared" si="372"/>
        <v/>
      </c>
      <c r="Y635" s="71" t="str">
        <f t="shared" si="373"/>
        <v/>
      </c>
      <c r="Z635" s="71" t="str">
        <f t="shared" si="374"/>
        <v/>
      </c>
      <c r="AA635" s="71" t="str">
        <f t="shared" si="375"/>
        <v/>
      </c>
      <c r="AB635" s="71" t="str">
        <f t="shared" si="376"/>
        <v/>
      </c>
      <c r="AC635" s="71" t="str">
        <f t="shared" si="377"/>
        <v/>
      </c>
      <c r="AD635" s="71" t="str">
        <f t="shared" si="378"/>
        <v/>
      </c>
      <c r="AE635" s="78" t="str">
        <f t="shared" si="379"/>
        <v/>
      </c>
      <c r="AF635" s="75" t="str">
        <f t="shared" si="380"/>
        <v/>
      </c>
      <c r="AG635" s="71" t="str">
        <f t="shared" si="381"/>
        <v/>
      </c>
      <c r="AH635" s="71" t="str">
        <f t="shared" si="382"/>
        <v/>
      </c>
      <c r="AI635" s="71" t="str">
        <f t="shared" si="383"/>
        <v/>
      </c>
      <c r="AJ635" s="71" t="str">
        <f t="shared" si="384"/>
        <v/>
      </c>
      <c r="AK635" s="71" t="str">
        <f t="shared" si="385"/>
        <v/>
      </c>
      <c r="AL635" s="71" t="str">
        <f t="shared" si="386"/>
        <v/>
      </c>
      <c r="AM635" s="78" t="str">
        <f t="shared" si="387"/>
        <v/>
      </c>
      <c r="AN635" s="75" t="str">
        <f t="shared" si="388"/>
        <v/>
      </c>
      <c r="AO635" s="71" t="str">
        <f t="shared" si="389"/>
        <v/>
      </c>
      <c r="AP635" s="71" t="str">
        <f t="shared" si="390"/>
        <v/>
      </c>
      <c r="AQ635" s="71" t="str">
        <f t="shared" si="391"/>
        <v/>
      </c>
      <c r="AR635" s="71" t="str">
        <f t="shared" si="392"/>
        <v/>
      </c>
      <c r="AS635" s="71" t="str">
        <f t="shared" si="393"/>
        <v/>
      </c>
      <c r="AT635" s="71" t="str">
        <f t="shared" si="394"/>
        <v/>
      </c>
      <c r="AU635" s="76" t="str">
        <f t="shared" si="395"/>
        <v/>
      </c>
      <c r="BF635" s="141">
        <v>34025</v>
      </c>
      <c r="BG635" s="142" t="s">
        <v>6169</v>
      </c>
      <c r="BH635" s="141" t="s">
        <v>180</v>
      </c>
      <c r="BI635" s="141" t="s">
        <v>191</v>
      </c>
      <c r="BJ635" s="141" t="s">
        <v>6170</v>
      </c>
      <c r="BK635" s="141" t="s">
        <v>6171</v>
      </c>
      <c r="BL635" s="141" t="s">
        <v>6172</v>
      </c>
      <c r="BM635" s="141">
        <v>46.669788420851503</v>
      </c>
      <c r="BN635" s="141">
        <v>-71.723284351908205</v>
      </c>
      <c r="BO635" s="141">
        <v>1988</v>
      </c>
      <c r="BP635" s="143" t="s">
        <v>24482</v>
      </c>
      <c r="BQ635" s="143" t="s">
        <v>26794</v>
      </c>
    </row>
    <row r="636" spans="1:69" ht="38.25" customHeight="1" x14ac:dyDescent="0.25">
      <c r="A636" s="1" t="str">
        <f t="shared" si="396"/>
        <v/>
      </c>
      <c r="B636" s="32" t="str">
        <f t="shared" si="397"/>
        <v/>
      </c>
      <c r="C636" s="25" t="str">
        <f t="shared" si="398"/>
        <v/>
      </c>
      <c r="D636" s="25" t="str">
        <f t="shared" si="399"/>
        <v/>
      </c>
      <c r="E636" s="25" t="str">
        <f t="shared" si="400"/>
        <v/>
      </c>
      <c r="F636" s="25" t="str">
        <f t="shared" si="401"/>
        <v/>
      </c>
      <c r="G636" s="108" t="str">
        <f t="shared" si="402"/>
        <v/>
      </c>
      <c r="H636" s="108" t="str">
        <f t="shared" si="403"/>
        <v/>
      </c>
      <c r="I636" s="112" t="str">
        <f t="shared" si="404"/>
        <v/>
      </c>
      <c r="J636" s="112"/>
      <c r="K636" s="112"/>
      <c r="L636" s="113"/>
      <c r="M636" s="113"/>
      <c r="N636" s="224" t="str">
        <f t="shared" si="405"/>
        <v/>
      </c>
      <c r="O636" s="225" t="str">
        <f t="shared" si="406"/>
        <v/>
      </c>
      <c r="Q636" s="6">
        <v>634</v>
      </c>
      <c r="R636" s="47" t="str">
        <f t="shared" si="369"/>
        <v>-634</v>
      </c>
      <c r="S636" s="6"/>
      <c r="T636" s="48" t="str">
        <f t="shared" si="370"/>
        <v/>
      </c>
      <c r="U636" s="49" t="str">
        <f t="shared" si="371"/>
        <v/>
      </c>
      <c r="W636" s="51"/>
      <c r="X636" s="75" t="str">
        <f t="shared" si="372"/>
        <v/>
      </c>
      <c r="Y636" s="71" t="str">
        <f t="shared" si="373"/>
        <v/>
      </c>
      <c r="Z636" s="71" t="str">
        <f t="shared" si="374"/>
        <v/>
      </c>
      <c r="AA636" s="71" t="str">
        <f t="shared" si="375"/>
        <v/>
      </c>
      <c r="AB636" s="71" t="str">
        <f t="shared" si="376"/>
        <v/>
      </c>
      <c r="AC636" s="71" t="str">
        <f t="shared" si="377"/>
        <v/>
      </c>
      <c r="AD636" s="71" t="str">
        <f t="shared" si="378"/>
        <v/>
      </c>
      <c r="AE636" s="78" t="str">
        <f t="shared" si="379"/>
        <v/>
      </c>
      <c r="AF636" s="75" t="str">
        <f t="shared" si="380"/>
        <v/>
      </c>
      <c r="AG636" s="71" t="str">
        <f t="shared" si="381"/>
        <v/>
      </c>
      <c r="AH636" s="71" t="str">
        <f t="shared" si="382"/>
        <v/>
      </c>
      <c r="AI636" s="71" t="str">
        <f t="shared" si="383"/>
        <v/>
      </c>
      <c r="AJ636" s="71" t="str">
        <f t="shared" si="384"/>
        <v/>
      </c>
      <c r="AK636" s="71" t="str">
        <f t="shared" si="385"/>
        <v/>
      </c>
      <c r="AL636" s="71" t="str">
        <f t="shared" si="386"/>
        <v/>
      </c>
      <c r="AM636" s="78" t="str">
        <f t="shared" si="387"/>
        <v/>
      </c>
      <c r="AN636" s="75" t="str">
        <f t="shared" si="388"/>
        <v/>
      </c>
      <c r="AO636" s="71" t="str">
        <f t="shared" si="389"/>
        <v/>
      </c>
      <c r="AP636" s="71" t="str">
        <f t="shared" si="390"/>
        <v/>
      </c>
      <c r="AQ636" s="71" t="str">
        <f t="shared" si="391"/>
        <v/>
      </c>
      <c r="AR636" s="71" t="str">
        <f t="shared" si="392"/>
        <v/>
      </c>
      <c r="AS636" s="71" t="str">
        <f t="shared" si="393"/>
        <v/>
      </c>
      <c r="AT636" s="71" t="str">
        <f t="shared" si="394"/>
        <v/>
      </c>
      <c r="AU636" s="76" t="str">
        <f t="shared" si="395"/>
        <v/>
      </c>
      <c r="BF636" s="141">
        <v>22030</v>
      </c>
      <c r="BG636" s="142" t="s">
        <v>6104</v>
      </c>
      <c r="BH636" s="141" t="s">
        <v>478</v>
      </c>
      <c r="BI636" s="141" t="s">
        <v>177</v>
      </c>
      <c r="BJ636" s="141" t="s">
        <v>1807</v>
      </c>
      <c r="BK636" s="141" t="s">
        <v>1662</v>
      </c>
      <c r="BL636" s="141" t="s">
        <v>6105</v>
      </c>
      <c r="BM636" s="141">
        <v>46.968352000000003</v>
      </c>
      <c r="BN636" s="141">
        <v>-71.397464999999997</v>
      </c>
      <c r="BO636" s="141">
        <v>1967</v>
      </c>
      <c r="BP636" s="143" t="s">
        <v>24466</v>
      </c>
      <c r="BQ636" s="143" t="s">
        <v>17560</v>
      </c>
    </row>
    <row r="637" spans="1:69" ht="38.25" customHeight="1" x14ac:dyDescent="0.25">
      <c r="A637" s="1" t="str">
        <f t="shared" si="396"/>
        <v/>
      </c>
      <c r="B637" s="32" t="str">
        <f t="shared" si="397"/>
        <v/>
      </c>
      <c r="C637" s="25" t="str">
        <f t="shared" si="398"/>
        <v/>
      </c>
      <c r="D637" s="25" t="str">
        <f t="shared" si="399"/>
        <v/>
      </c>
      <c r="E637" s="25" t="str">
        <f t="shared" si="400"/>
        <v/>
      </c>
      <c r="F637" s="25" t="str">
        <f t="shared" si="401"/>
        <v/>
      </c>
      <c r="G637" s="108" t="str">
        <f t="shared" si="402"/>
        <v/>
      </c>
      <c r="H637" s="108" t="str">
        <f t="shared" si="403"/>
        <v/>
      </c>
      <c r="I637" s="112" t="str">
        <f t="shared" si="404"/>
        <v/>
      </c>
      <c r="J637" s="112"/>
      <c r="K637" s="112"/>
      <c r="L637" s="113"/>
      <c r="M637" s="113"/>
      <c r="N637" s="224" t="str">
        <f t="shared" si="405"/>
        <v/>
      </c>
      <c r="O637" s="225" t="str">
        <f t="shared" si="406"/>
        <v/>
      </c>
      <c r="Q637" s="6">
        <v>635</v>
      </c>
      <c r="R637" s="47" t="str">
        <f t="shared" si="369"/>
        <v>-635</v>
      </c>
      <c r="S637" s="6"/>
      <c r="T637" s="48" t="str">
        <f t="shared" si="370"/>
        <v/>
      </c>
      <c r="U637" s="49" t="str">
        <f t="shared" si="371"/>
        <v/>
      </c>
      <c r="W637" s="51"/>
      <c r="X637" s="75" t="str">
        <f t="shared" si="372"/>
        <v/>
      </c>
      <c r="Y637" s="71" t="str">
        <f t="shared" si="373"/>
        <v/>
      </c>
      <c r="Z637" s="71" t="str">
        <f t="shared" si="374"/>
        <v/>
      </c>
      <c r="AA637" s="71" t="str">
        <f t="shared" si="375"/>
        <v/>
      </c>
      <c r="AB637" s="71" t="str">
        <f t="shared" si="376"/>
        <v/>
      </c>
      <c r="AC637" s="71" t="str">
        <f t="shared" si="377"/>
        <v/>
      </c>
      <c r="AD637" s="71" t="str">
        <f t="shared" si="378"/>
        <v/>
      </c>
      <c r="AE637" s="78" t="str">
        <f t="shared" si="379"/>
        <v/>
      </c>
      <c r="AF637" s="75" t="str">
        <f t="shared" si="380"/>
        <v/>
      </c>
      <c r="AG637" s="71" t="str">
        <f t="shared" si="381"/>
        <v/>
      </c>
      <c r="AH637" s="71" t="str">
        <f t="shared" si="382"/>
        <v/>
      </c>
      <c r="AI637" s="71" t="str">
        <f t="shared" si="383"/>
        <v/>
      </c>
      <c r="AJ637" s="71" t="str">
        <f t="shared" si="384"/>
        <v/>
      </c>
      <c r="AK637" s="71" t="str">
        <f t="shared" si="385"/>
        <v/>
      </c>
      <c r="AL637" s="71" t="str">
        <f t="shared" si="386"/>
        <v/>
      </c>
      <c r="AM637" s="78" t="str">
        <f t="shared" si="387"/>
        <v/>
      </c>
      <c r="AN637" s="75" t="str">
        <f t="shared" si="388"/>
        <v/>
      </c>
      <c r="AO637" s="71" t="str">
        <f t="shared" si="389"/>
        <v/>
      </c>
      <c r="AP637" s="71" t="str">
        <f t="shared" si="390"/>
        <v/>
      </c>
      <c r="AQ637" s="71" t="str">
        <f t="shared" si="391"/>
        <v/>
      </c>
      <c r="AR637" s="71" t="str">
        <f t="shared" si="392"/>
        <v/>
      </c>
      <c r="AS637" s="71" t="str">
        <f t="shared" si="393"/>
        <v/>
      </c>
      <c r="AT637" s="71" t="str">
        <f t="shared" si="394"/>
        <v/>
      </c>
      <c r="AU637" s="76" t="str">
        <f t="shared" si="395"/>
        <v/>
      </c>
      <c r="BF637" s="141">
        <v>22030</v>
      </c>
      <c r="BG637" s="142" t="s">
        <v>6106</v>
      </c>
      <c r="BH637" s="141" t="s">
        <v>478</v>
      </c>
      <c r="BI637" s="141" t="s">
        <v>186</v>
      </c>
      <c r="BJ637" s="141" t="s">
        <v>6107</v>
      </c>
      <c r="BK637" s="141" t="s">
        <v>1581</v>
      </c>
      <c r="BL637" s="141" t="s">
        <v>6108</v>
      </c>
      <c r="BM637" s="141">
        <v>46.968806000000001</v>
      </c>
      <c r="BN637" s="141">
        <v>-71.398083</v>
      </c>
      <c r="BO637" s="141">
        <v>1983</v>
      </c>
      <c r="BP637" s="143" t="s">
        <v>24467</v>
      </c>
      <c r="BQ637" s="143" t="s">
        <v>17560</v>
      </c>
    </row>
    <row r="638" spans="1:69" ht="38.25" customHeight="1" x14ac:dyDescent="0.25">
      <c r="A638" s="1" t="str">
        <f t="shared" si="396"/>
        <v/>
      </c>
      <c r="B638" s="32" t="str">
        <f t="shared" si="397"/>
        <v/>
      </c>
      <c r="C638" s="25" t="str">
        <f t="shared" si="398"/>
        <v/>
      </c>
      <c r="D638" s="25" t="str">
        <f t="shared" si="399"/>
        <v/>
      </c>
      <c r="E638" s="25" t="str">
        <f t="shared" si="400"/>
        <v/>
      </c>
      <c r="F638" s="25" t="str">
        <f t="shared" si="401"/>
        <v/>
      </c>
      <c r="G638" s="108" t="str">
        <f t="shared" si="402"/>
        <v/>
      </c>
      <c r="H638" s="108" t="str">
        <f t="shared" si="403"/>
        <v/>
      </c>
      <c r="I638" s="112" t="str">
        <f t="shared" si="404"/>
        <v/>
      </c>
      <c r="J638" s="112"/>
      <c r="K638" s="112"/>
      <c r="L638" s="113"/>
      <c r="M638" s="113"/>
      <c r="N638" s="224" t="str">
        <f t="shared" si="405"/>
        <v/>
      </c>
      <c r="O638" s="225" t="str">
        <f t="shared" si="406"/>
        <v/>
      </c>
      <c r="Q638" s="6">
        <v>636</v>
      </c>
      <c r="R638" s="47" t="str">
        <f t="shared" si="369"/>
        <v>-636</v>
      </c>
      <c r="S638" s="6"/>
      <c r="T638" s="48" t="str">
        <f t="shared" si="370"/>
        <v/>
      </c>
      <c r="U638" s="49" t="str">
        <f t="shared" si="371"/>
        <v/>
      </c>
      <c r="W638" s="51"/>
      <c r="X638" s="75" t="str">
        <f t="shared" si="372"/>
        <v/>
      </c>
      <c r="Y638" s="71" t="str">
        <f t="shared" si="373"/>
        <v/>
      </c>
      <c r="Z638" s="71" t="str">
        <f t="shared" si="374"/>
        <v/>
      </c>
      <c r="AA638" s="71" t="str">
        <f t="shared" si="375"/>
        <v/>
      </c>
      <c r="AB638" s="71" t="str">
        <f t="shared" si="376"/>
        <v/>
      </c>
      <c r="AC638" s="71" t="str">
        <f t="shared" si="377"/>
        <v/>
      </c>
      <c r="AD638" s="71" t="str">
        <f t="shared" si="378"/>
        <v/>
      </c>
      <c r="AE638" s="78" t="str">
        <f t="shared" si="379"/>
        <v/>
      </c>
      <c r="AF638" s="75" t="str">
        <f t="shared" si="380"/>
        <v/>
      </c>
      <c r="AG638" s="71" t="str">
        <f t="shared" si="381"/>
        <v/>
      </c>
      <c r="AH638" s="71" t="str">
        <f t="shared" si="382"/>
        <v/>
      </c>
      <c r="AI638" s="71" t="str">
        <f t="shared" si="383"/>
        <v/>
      </c>
      <c r="AJ638" s="71" t="str">
        <f t="shared" si="384"/>
        <v/>
      </c>
      <c r="AK638" s="71" t="str">
        <f t="shared" si="385"/>
        <v/>
      </c>
      <c r="AL638" s="71" t="str">
        <f t="shared" si="386"/>
        <v/>
      </c>
      <c r="AM638" s="78" t="str">
        <f t="shared" si="387"/>
        <v/>
      </c>
      <c r="AN638" s="75" t="str">
        <f t="shared" si="388"/>
        <v/>
      </c>
      <c r="AO638" s="71" t="str">
        <f t="shared" si="389"/>
        <v/>
      </c>
      <c r="AP638" s="71" t="str">
        <f t="shared" si="390"/>
        <v/>
      </c>
      <c r="AQ638" s="71" t="str">
        <f t="shared" si="391"/>
        <v/>
      </c>
      <c r="AR638" s="71" t="str">
        <f t="shared" si="392"/>
        <v/>
      </c>
      <c r="AS638" s="71" t="str">
        <f t="shared" si="393"/>
        <v/>
      </c>
      <c r="AT638" s="71" t="str">
        <f t="shared" si="394"/>
        <v/>
      </c>
      <c r="AU638" s="76" t="str">
        <f t="shared" si="395"/>
        <v/>
      </c>
      <c r="BF638" s="141">
        <v>22045</v>
      </c>
      <c r="BG638" s="142" t="s">
        <v>6029</v>
      </c>
      <c r="BH638" s="141" t="s">
        <v>478</v>
      </c>
      <c r="BI638" s="141" t="s">
        <v>176</v>
      </c>
      <c r="BJ638" s="141" t="s">
        <v>6030</v>
      </c>
      <c r="BK638" s="141" t="s">
        <v>3176</v>
      </c>
      <c r="BL638" s="141" t="s">
        <v>6023</v>
      </c>
      <c r="BM638" s="141">
        <v>47.018458411031098</v>
      </c>
      <c r="BN638" s="141">
        <v>-71.199498995057496</v>
      </c>
      <c r="BO638" s="141">
        <v>2009</v>
      </c>
      <c r="BP638" s="143" t="s">
        <v>24452</v>
      </c>
      <c r="BQ638" s="143" t="s">
        <v>17560</v>
      </c>
    </row>
    <row r="639" spans="1:69" ht="38.25" customHeight="1" x14ac:dyDescent="0.25">
      <c r="A639" s="1" t="str">
        <f t="shared" si="396"/>
        <v/>
      </c>
      <c r="B639" s="32" t="str">
        <f t="shared" si="397"/>
        <v/>
      </c>
      <c r="C639" s="25" t="str">
        <f t="shared" si="398"/>
        <v/>
      </c>
      <c r="D639" s="25" t="str">
        <f t="shared" si="399"/>
        <v/>
      </c>
      <c r="E639" s="25" t="str">
        <f t="shared" si="400"/>
        <v/>
      </c>
      <c r="F639" s="25" t="str">
        <f t="shared" si="401"/>
        <v/>
      </c>
      <c r="G639" s="108" t="str">
        <f t="shared" si="402"/>
        <v/>
      </c>
      <c r="H639" s="108" t="str">
        <f t="shared" si="403"/>
        <v/>
      </c>
      <c r="I639" s="112" t="str">
        <f t="shared" si="404"/>
        <v/>
      </c>
      <c r="J639" s="112"/>
      <c r="K639" s="112"/>
      <c r="L639" s="113"/>
      <c r="M639" s="113"/>
      <c r="N639" s="224" t="str">
        <f t="shared" si="405"/>
        <v/>
      </c>
      <c r="O639" s="225" t="str">
        <f t="shared" si="406"/>
        <v/>
      </c>
      <c r="Q639" s="6">
        <v>637</v>
      </c>
      <c r="R639" s="47" t="str">
        <f t="shared" si="369"/>
        <v>-637</v>
      </c>
      <c r="S639" s="6"/>
      <c r="T639" s="48" t="str">
        <f t="shared" si="370"/>
        <v/>
      </c>
      <c r="U639" s="49" t="str">
        <f t="shared" si="371"/>
        <v/>
      </c>
      <c r="W639" s="51"/>
      <c r="X639" s="75" t="str">
        <f t="shared" si="372"/>
        <v/>
      </c>
      <c r="Y639" s="71" t="str">
        <f t="shared" si="373"/>
        <v/>
      </c>
      <c r="Z639" s="71" t="str">
        <f t="shared" si="374"/>
        <v/>
      </c>
      <c r="AA639" s="71" t="str">
        <f t="shared" si="375"/>
        <v/>
      </c>
      <c r="AB639" s="71" t="str">
        <f t="shared" si="376"/>
        <v/>
      </c>
      <c r="AC639" s="71" t="str">
        <f t="shared" si="377"/>
        <v/>
      </c>
      <c r="AD639" s="71" t="str">
        <f t="shared" si="378"/>
        <v/>
      </c>
      <c r="AE639" s="78" t="str">
        <f t="shared" si="379"/>
        <v/>
      </c>
      <c r="AF639" s="75" t="str">
        <f t="shared" si="380"/>
        <v/>
      </c>
      <c r="AG639" s="71" t="str">
        <f t="shared" si="381"/>
        <v/>
      </c>
      <c r="AH639" s="71" t="str">
        <f t="shared" si="382"/>
        <v/>
      </c>
      <c r="AI639" s="71" t="str">
        <f t="shared" si="383"/>
        <v/>
      </c>
      <c r="AJ639" s="71" t="str">
        <f t="shared" si="384"/>
        <v/>
      </c>
      <c r="AK639" s="71" t="str">
        <f t="shared" si="385"/>
        <v/>
      </c>
      <c r="AL639" s="71" t="str">
        <f t="shared" si="386"/>
        <v/>
      </c>
      <c r="AM639" s="78" t="str">
        <f t="shared" si="387"/>
        <v/>
      </c>
      <c r="AN639" s="75" t="str">
        <f t="shared" si="388"/>
        <v/>
      </c>
      <c r="AO639" s="71" t="str">
        <f t="shared" si="389"/>
        <v/>
      </c>
      <c r="AP639" s="71" t="str">
        <f t="shared" si="390"/>
        <v/>
      </c>
      <c r="AQ639" s="71" t="str">
        <f t="shared" si="391"/>
        <v/>
      </c>
      <c r="AR639" s="71" t="str">
        <f t="shared" si="392"/>
        <v/>
      </c>
      <c r="AS639" s="71" t="str">
        <f t="shared" si="393"/>
        <v/>
      </c>
      <c r="AT639" s="71" t="str">
        <f t="shared" si="394"/>
        <v/>
      </c>
      <c r="AU639" s="76" t="str">
        <f t="shared" si="395"/>
        <v/>
      </c>
      <c r="BF639" s="141">
        <v>22045</v>
      </c>
      <c r="BG639" s="142" t="s">
        <v>6031</v>
      </c>
      <c r="BH639" s="141" t="s">
        <v>180</v>
      </c>
      <c r="BI639" s="141" t="s">
        <v>191</v>
      </c>
      <c r="BJ639" s="141" t="s">
        <v>6032</v>
      </c>
      <c r="BK639" s="141" t="s">
        <v>3361</v>
      </c>
      <c r="BL639" s="141" t="s">
        <v>6033</v>
      </c>
      <c r="BM639" s="141">
        <v>46.996772230391102</v>
      </c>
      <c r="BN639" s="141">
        <v>-71.194667746752799</v>
      </c>
      <c r="BO639" s="141">
        <v>1991</v>
      </c>
      <c r="BP639" s="143" t="s">
        <v>24453</v>
      </c>
      <c r="BQ639" s="143" t="s">
        <v>17560</v>
      </c>
    </row>
    <row r="640" spans="1:69" ht="38.25" customHeight="1" x14ac:dyDescent="0.25">
      <c r="A640" s="1" t="str">
        <f t="shared" si="396"/>
        <v/>
      </c>
      <c r="B640" s="32" t="str">
        <f t="shared" si="397"/>
        <v/>
      </c>
      <c r="C640" s="25" t="str">
        <f t="shared" si="398"/>
        <v/>
      </c>
      <c r="D640" s="25" t="str">
        <f t="shared" si="399"/>
        <v/>
      </c>
      <c r="E640" s="25" t="str">
        <f t="shared" si="400"/>
        <v/>
      </c>
      <c r="F640" s="25" t="str">
        <f t="shared" si="401"/>
        <v/>
      </c>
      <c r="G640" s="108" t="str">
        <f t="shared" si="402"/>
        <v/>
      </c>
      <c r="H640" s="108" t="str">
        <f t="shared" si="403"/>
        <v/>
      </c>
      <c r="I640" s="112" t="str">
        <f t="shared" si="404"/>
        <v/>
      </c>
      <c r="J640" s="112"/>
      <c r="K640" s="112"/>
      <c r="L640" s="113"/>
      <c r="M640" s="113"/>
      <c r="N640" s="224" t="str">
        <f t="shared" si="405"/>
        <v/>
      </c>
      <c r="O640" s="225" t="str">
        <f t="shared" si="406"/>
        <v/>
      </c>
      <c r="Q640" s="6">
        <v>638</v>
      </c>
      <c r="R640" s="47" t="str">
        <f t="shared" si="369"/>
        <v>-638</v>
      </c>
      <c r="S640" s="6"/>
      <c r="T640" s="48" t="str">
        <f t="shared" si="370"/>
        <v/>
      </c>
      <c r="U640" s="49" t="str">
        <f t="shared" si="371"/>
        <v/>
      </c>
      <c r="W640" s="51"/>
      <c r="X640" s="75" t="str">
        <f t="shared" si="372"/>
        <v/>
      </c>
      <c r="Y640" s="71" t="str">
        <f t="shared" si="373"/>
        <v/>
      </c>
      <c r="Z640" s="71" t="str">
        <f t="shared" si="374"/>
        <v/>
      </c>
      <c r="AA640" s="71" t="str">
        <f t="shared" si="375"/>
        <v/>
      </c>
      <c r="AB640" s="71" t="str">
        <f t="shared" si="376"/>
        <v/>
      </c>
      <c r="AC640" s="71" t="str">
        <f t="shared" si="377"/>
        <v/>
      </c>
      <c r="AD640" s="71" t="str">
        <f t="shared" si="378"/>
        <v/>
      </c>
      <c r="AE640" s="78" t="str">
        <f t="shared" si="379"/>
        <v/>
      </c>
      <c r="AF640" s="75" t="str">
        <f t="shared" si="380"/>
        <v/>
      </c>
      <c r="AG640" s="71" t="str">
        <f t="shared" si="381"/>
        <v/>
      </c>
      <c r="AH640" s="71" t="str">
        <f t="shared" si="382"/>
        <v/>
      </c>
      <c r="AI640" s="71" t="str">
        <f t="shared" si="383"/>
        <v/>
      </c>
      <c r="AJ640" s="71" t="str">
        <f t="shared" si="384"/>
        <v/>
      </c>
      <c r="AK640" s="71" t="str">
        <f t="shared" si="385"/>
        <v/>
      </c>
      <c r="AL640" s="71" t="str">
        <f t="shared" si="386"/>
        <v/>
      </c>
      <c r="AM640" s="78" t="str">
        <f t="shared" si="387"/>
        <v/>
      </c>
      <c r="AN640" s="75" t="str">
        <f t="shared" si="388"/>
        <v/>
      </c>
      <c r="AO640" s="71" t="str">
        <f t="shared" si="389"/>
        <v/>
      </c>
      <c r="AP640" s="71" t="str">
        <f t="shared" si="390"/>
        <v/>
      </c>
      <c r="AQ640" s="71" t="str">
        <f t="shared" si="391"/>
        <v/>
      </c>
      <c r="AR640" s="71" t="str">
        <f t="shared" si="392"/>
        <v/>
      </c>
      <c r="AS640" s="71" t="str">
        <f t="shared" si="393"/>
        <v/>
      </c>
      <c r="AT640" s="71" t="str">
        <f t="shared" si="394"/>
        <v/>
      </c>
      <c r="AU640" s="76" t="str">
        <f t="shared" si="395"/>
        <v/>
      </c>
      <c r="BF640" s="141">
        <v>22045</v>
      </c>
      <c r="BG640" s="142" t="s">
        <v>6063</v>
      </c>
      <c r="BH640" s="141" t="s">
        <v>478</v>
      </c>
      <c r="BI640" s="141" t="s">
        <v>176</v>
      </c>
      <c r="BJ640" s="141" t="s">
        <v>6064</v>
      </c>
      <c r="BK640" s="141" t="s">
        <v>2216</v>
      </c>
      <c r="BL640" s="141" t="s">
        <v>2157</v>
      </c>
      <c r="BM640" s="141">
        <v>47.020464742192701</v>
      </c>
      <c r="BN640" s="141">
        <v>-71.177004923843</v>
      </c>
      <c r="BO640" s="141">
        <v>2013</v>
      </c>
      <c r="BP640" s="143" t="s">
        <v>24458</v>
      </c>
      <c r="BQ640" s="143" t="s">
        <v>17560</v>
      </c>
    </row>
    <row r="641" spans="1:69" ht="38.25" customHeight="1" x14ac:dyDescent="0.25">
      <c r="A641" s="1" t="str">
        <f t="shared" si="396"/>
        <v/>
      </c>
      <c r="B641" s="32" t="str">
        <f t="shared" si="397"/>
        <v/>
      </c>
      <c r="C641" s="25" t="str">
        <f t="shared" si="398"/>
        <v/>
      </c>
      <c r="D641" s="25" t="str">
        <f t="shared" si="399"/>
        <v/>
      </c>
      <c r="E641" s="25" t="str">
        <f t="shared" si="400"/>
        <v/>
      </c>
      <c r="F641" s="25" t="str">
        <f t="shared" si="401"/>
        <v/>
      </c>
      <c r="G641" s="108" t="str">
        <f t="shared" si="402"/>
        <v/>
      </c>
      <c r="H641" s="108" t="str">
        <f t="shared" si="403"/>
        <v/>
      </c>
      <c r="I641" s="112" t="str">
        <f t="shared" si="404"/>
        <v/>
      </c>
      <c r="J641" s="112"/>
      <c r="K641" s="112"/>
      <c r="L641" s="113"/>
      <c r="M641" s="113"/>
      <c r="N641" s="224" t="str">
        <f t="shared" si="405"/>
        <v/>
      </c>
      <c r="O641" s="225" t="str">
        <f t="shared" si="406"/>
        <v/>
      </c>
      <c r="Q641" s="6">
        <v>639</v>
      </c>
      <c r="R641" s="47" t="str">
        <f t="shared" si="369"/>
        <v>-639</v>
      </c>
      <c r="S641" s="6"/>
      <c r="T641" s="48" t="str">
        <f t="shared" si="370"/>
        <v/>
      </c>
      <c r="U641" s="49" t="str">
        <f t="shared" si="371"/>
        <v/>
      </c>
      <c r="W641" s="51"/>
      <c r="X641" s="75" t="str">
        <f t="shared" si="372"/>
        <v/>
      </c>
      <c r="Y641" s="71" t="str">
        <f t="shared" si="373"/>
        <v/>
      </c>
      <c r="Z641" s="71" t="str">
        <f t="shared" si="374"/>
        <v/>
      </c>
      <c r="AA641" s="71" t="str">
        <f t="shared" si="375"/>
        <v/>
      </c>
      <c r="AB641" s="71" t="str">
        <f t="shared" si="376"/>
        <v/>
      </c>
      <c r="AC641" s="71" t="str">
        <f t="shared" si="377"/>
        <v/>
      </c>
      <c r="AD641" s="71" t="str">
        <f t="shared" si="378"/>
        <v/>
      </c>
      <c r="AE641" s="78" t="str">
        <f t="shared" si="379"/>
        <v/>
      </c>
      <c r="AF641" s="75" t="str">
        <f t="shared" si="380"/>
        <v/>
      </c>
      <c r="AG641" s="71" t="str">
        <f t="shared" si="381"/>
        <v/>
      </c>
      <c r="AH641" s="71" t="str">
        <f t="shared" si="382"/>
        <v/>
      </c>
      <c r="AI641" s="71" t="str">
        <f t="shared" si="383"/>
        <v/>
      </c>
      <c r="AJ641" s="71" t="str">
        <f t="shared" si="384"/>
        <v/>
      </c>
      <c r="AK641" s="71" t="str">
        <f t="shared" si="385"/>
        <v/>
      </c>
      <c r="AL641" s="71" t="str">
        <f t="shared" si="386"/>
        <v/>
      </c>
      <c r="AM641" s="78" t="str">
        <f t="shared" si="387"/>
        <v/>
      </c>
      <c r="AN641" s="75" t="str">
        <f t="shared" si="388"/>
        <v/>
      </c>
      <c r="AO641" s="71" t="str">
        <f t="shared" si="389"/>
        <v/>
      </c>
      <c r="AP641" s="71" t="str">
        <f t="shared" si="390"/>
        <v/>
      </c>
      <c r="AQ641" s="71" t="str">
        <f t="shared" si="391"/>
        <v/>
      </c>
      <c r="AR641" s="71" t="str">
        <f t="shared" si="392"/>
        <v/>
      </c>
      <c r="AS641" s="71" t="str">
        <f t="shared" si="393"/>
        <v/>
      </c>
      <c r="AT641" s="71" t="str">
        <f t="shared" si="394"/>
        <v/>
      </c>
      <c r="AU641" s="76" t="str">
        <f t="shared" si="395"/>
        <v/>
      </c>
      <c r="BF641" s="141">
        <v>22045</v>
      </c>
      <c r="BG641" s="142" t="s">
        <v>6065</v>
      </c>
      <c r="BH641" s="141" t="s">
        <v>478</v>
      </c>
      <c r="BI641" s="141" t="s">
        <v>176</v>
      </c>
      <c r="BJ641" s="141" t="s">
        <v>6066</v>
      </c>
      <c r="BK641" s="141" t="s">
        <v>463</v>
      </c>
      <c r="BL641" s="141" t="s">
        <v>3875</v>
      </c>
      <c r="BM641" s="141">
        <v>46.989031461383497</v>
      </c>
      <c r="BN641" s="141">
        <v>-71.205968791274699</v>
      </c>
      <c r="BO641" s="141">
        <v>1980</v>
      </c>
      <c r="BP641" s="143" t="s">
        <v>24459</v>
      </c>
      <c r="BQ641" s="143" t="s">
        <v>17560</v>
      </c>
    </row>
    <row r="642" spans="1:69" ht="38.25" customHeight="1" x14ac:dyDescent="0.25">
      <c r="A642" s="1" t="str">
        <f t="shared" si="396"/>
        <v/>
      </c>
      <c r="B642" s="32" t="str">
        <f t="shared" si="397"/>
        <v/>
      </c>
      <c r="C642" s="25" t="str">
        <f t="shared" si="398"/>
        <v/>
      </c>
      <c r="D642" s="25" t="str">
        <f t="shared" si="399"/>
        <v/>
      </c>
      <c r="E642" s="25" t="str">
        <f t="shared" si="400"/>
        <v/>
      </c>
      <c r="F642" s="25" t="str">
        <f t="shared" si="401"/>
        <v/>
      </c>
      <c r="G642" s="108" t="str">
        <f t="shared" si="402"/>
        <v/>
      </c>
      <c r="H642" s="108" t="str">
        <f t="shared" si="403"/>
        <v/>
      </c>
      <c r="I642" s="112" t="str">
        <f t="shared" si="404"/>
        <v/>
      </c>
      <c r="J642" s="112"/>
      <c r="K642" s="112"/>
      <c r="L642" s="113"/>
      <c r="M642" s="113"/>
      <c r="N642" s="224" t="str">
        <f t="shared" si="405"/>
        <v/>
      </c>
      <c r="O642" s="225" t="str">
        <f t="shared" si="406"/>
        <v/>
      </c>
      <c r="Q642" s="6">
        <v>640</v>
      </c>
      <c r="R642" s="47" t="str">
        <f t="shared" si="369"/>
        <v>-640</v>
      </c>
      <c r="S642" s="6"/>
      <c r="T642" s="48" t="str">
        <f t="shared" si="370"/>
        <v/>
      </c>
      <c r="U642" s="49" t="str">
        <f t="shared" si="371"/>
        <v/>
      </c>
      <c r="W642" s="51"/>
      <c r="X642" s="75" t="str">
        <f t="shared" si="372"/>
        <v/>
      </c>
      <c r="Y642" s="71" t="str">
        <f t="shared" si="373"/>
        <v/>
      </c>
      <c r="Z642" s="71" t="str">
        <f t="shared" si="374"/>
        <v/>
      </c>
      <c r="AA642" s="71" t="str">
        <f t="shared" si="375"/>
        <v/>
      </c>
      <c r="AB642" s="71" t="str">
        <f t="shared" si="376"/>
        <v/>
      </c>
      <c r="AC642" s="71" t="str">
        <f t="shared" si="377"/>
        <v/>
      </c>
      <c r="AD642" s="71" t="str">
        <f t="shared" si="378"/>
        <v/>
      </c>
      <c r="AE642" s="78" t="str">
        <f t="shared" si="379"/>
        <v/>
      </c>
      <c r="AF642" s="75" t="str">
        <f t="shared" si="380"/>
        <v/>
      </c>
      <c r="AG642" s="71" t="str">
        <f t="shared" si="381"/>
        <v/>
      </c>
      <c r="AH642" s="71" t="str">
        <f t="shared" si="382"/>
        <v/>
      </c>
      <c r="AI642" s="71" t="str">
        <f t="shared" si="383"/>
        <v/>
      </c>
      <c r="AJ642" s="71" t="str">
        <f t="shared" si="384"/>
        <v/>
      </c>
      <c r="AK642" s="71" t="str">
        <f t="shared" si="385"/>
        <v/>
      </c>
      <c r="AL642" s="71" t="str">
        <f t="shared" si="386"/>
        <v/>
      </c>
      <c r="AM642" s="78" t="str">
        <f t="shared" si="387"/>
        <v/>
      </c>
      <c r="AN642" s="75" t="str">
        <f t="shared" si="388"/>
        <v/>
      </c>
      <c r="AO642" s="71" t="str">
        <f t="shared" si="389"/>
        <v/>
      </c>
      <c r="AP642" s="71" t="str">
        <f t="shared" si="390"/>
        <v/>
      </c>
      <c r="AQ642" s="71" t="str">
        <f t="shared" si="391"/>
        <v/>
      </c>
      <c r="AR642" s="71" t="str">
        <f t="shared" si="392"/>
        <v/>
      </c>
      <c r="AS642" s="71" t="str">
        <f t="shared" si="393"/>
        <v/>
      </c>
      <c r="AT642" s="71" t="str">
        <f t="shared" si="394"/>
        <v/>
      </c>
      <c r="AU642" s="76" t="str">
        <f t="shared" si="395"/>
        <v/>
      </c>
      <c r="BF642" s="141">
        <v>22045</v>
      </c>
      <c r="BG642" s="142" t="s">
        <v>6067</v>
      </c>
      <c r="BH642" s="141" t="s">
        <v>478</v>
      </c>
      <c r="BI642" s="141" t="s">
        <v>177</v>
      </c>
      <c r="BJ642" s="141" t="s">
        <v>5843</v>
      </c>
      <c r="BK642" s="141" t="s">
        <v>3190</v>
      </c>
      <c r="BL642" s="141" t="s">
        <v>6068</v>
      </c>
      <c r="BM642" s="141">
        <v>47.010192410821098</v>
      </c>
      <c r="BN642" s="141">
        <v>-71.190922943670898</v>
      </c>
      <c r="BO642" s="141">
        <v>1965</v>
      </c>
      <c r="BP642" s="143" t="s">
        <v>24460</v>
      </c>
      <c r="BQ642" s="143" t="s">
        <v>17560</v>
      </c>
    </row>
    <row r="643" spans="1:69" ht="38.25" customHeight="1" x14ac:dyDescent="0.25">
      <c r="A643" s="1" t="str">
        <f t="shared" si="396"/>
        <v/>
      </c>
      <c r="B643" s="32" t="str">
        <f t="shared" si="397"/>
        <v/>
      </c>
      <c r="C643" s="25" t="str">
        <f t="shared" si="398"/>
        <v/>
      </c>
      <c r="D643" s="25" t="str">
        <f t="shared" si="399"/>
        <v/>
      </c>
      <c r="E643" s="25" t="str">
        <f t="shared" si="400"/>
        <v/>
      </c>
      <c r="F643" s="25" t="str">
        <f t="shared" si="401"/>
        <v/>
      </c>
      <c r="G643" s="108" t="str">
        <f t="shared" si="402"/>
        <v/>
      </c>
      <c r="H643" s="108" t="str">
        <f t="shared" si="403"/>
        <v/>
      </c>
      <c r="I643" s="112" t="str">
        <f t="shared" si="404"/>
        <v/>
      </c>
      <c r="J643" s="112"/>
      <c r="K643" s="112"/>
      <c r="L643" s="113"/>
      <c r="M643" s="113"/>
      <c r="N643" s="224" t="str">
        <f t="shared" si="405"/>
        <v/>
      </c>
      <c r="O643" s="225" t="str">
        <f t="shared" si="406"/>
        <v/>
      </c>
      <c r="Q643" s="6">
        <v>641</v>
      </c>
      <c r="R643" s="47" t="str">
        <f t="shared" ref="R643:R706" si="407">Code_geo&amp;"-"&amp;Q643</f>
        <v>-641</v>
      </c>
      <c r="S643" s="6"/>
      <c r="T643" s="48" t="str">
        <f t="shared" ref="T643:T706" si="408">IF(AND(B653=$S$3,(OR(C653=$W$10,C653=$W$11,C653=$W$12,C653=$W$13))),1,"")</f>
        <v/>
      </c>
      <c r="U643" s="49" t="str">
        <f t="shared" ref="U643:U706" si="409">IF(AND(B653=$S$4,(OR(C653=$W$5,C653=$W$6,C653=$W$7,C653=$W$8))),1,"")</f>
        <v/>
      </c>
      <c r="W643" s="51"/>
      <c r="X643" s="75" t="str">
        <f t="shared" si="372"/>
        <v/>
      </c>
      <c r="Y643" s="71" t="str">
        <f t="shared" si="373"/>
        <v/>
      </c>
      <c r="Z643" s="71" t="str">
        <f t="shared" si="374"/>
        <v/>
      </c>
      <c r="AA643" s="71" t="str">
        <f t="shared" si="375"/>
        <v/>
      </c>
      <c r="AB643" s="71" t="str">
        <f t="shared" si="376"/>
        <v/>
      </c>
      <c r="AC643" s="71" t="str">
        <f t="shared" si="377"/>
        <v/>
      </c>
      <c r="AD643" s="71" t="str">
        <f t="shared" si="378"/>
        <v/>
      </c>
      <c r="AE643" s="78" t="str">
        <f t="shared" si="379"/>
        <v/>
      </c>
      <c r="AF643" s="75" t="str">
        <f t="shared" si="380"/>
        <v/>
      </c>
      <c r="AG643" s="71" t="str">
        <f t="shared" si="381"/>
        <v/>
      </c>
      <c r="AH643" s="71" t="str">
        <f t="shared" si="382"/>
        <v/>
      </c>
      <c r="AI643" s="71" t="str">
        <f t="shared" si="383"/>
        <v/>
      </c>
      <c r="AJ643" s="71" t="str">
        <f t="shared" si="384"/>
        <v/>
      </c>
      <c r="AK643" s="71" t="str">
        <f t="shared" si="385"/>
        <v/>
      </c>
      <c r="AL643" s="71" t="str">
        <f t="shared" si="386"/>
        <v/>
      </c>
      <c r="AM643" s="78" t="str">
        <f t="shared" si="387"/>
        <v/>
      </c>
      <c r="AN643" s="75" t="str">
        <f t="shared" si="388"/>
        <v/>
      </c>
      <c r="AO643" s="71" t="str">
        <f t="shared" si="389"/>
        <v/>
      </c>
      <c r="AP643" s="71" t="str">
        <f t="shared" si="390"/>
        <v/>
      </c>
      <c r="AQ643" s="71" t="str">
        <f t="shared" si="391"/>
        <v/>
      </c>
      <c r="AR643" s="71" t="str">
        <f t="shared" si="392"/>
        <v/>
      </c>
      <c r="AS643" s="71" t="str">
        <f t="shared" si="393"/>
        <v/>
      </c>
      <c r="AT643" s="71" t="str">
        <f t="shared" si="394"/>
        <v/>
      </c>
      <c r="AU643" s="76" t="str">
        <f t="shared" si="395"/>
        <v/>
      </c>
      <c r="BF643" s="141">
        <v>22045</v>
      </c>
      <c r="BG643" s="142" t="s">
        <v>6069</v>
      </c>
      <c r="BH643" s="141" t="s">
        <v>478</v>
      </c>
      <c r="BI643" s="141" t="s">
        <v>177</v>
      </c>
      <c r="BJ643" s="141" t="s">
        <v>6070</v>
      </c>
      <c r="BK643" s="141" t="s">
        <v>2900</v>
      </c>
      <c r="BL643" s="141" t="s">
        <v>6071</v>
      </c>
      <c r="BM643" s="141">
        <v>46.988205359710598</v>
      </c>
      <c r="BN643" s="141">
        <v>-71.208122580301406</v>
      </c>
      <c r="BO643" s="141">
        <v>2010</v>
      </c>
      <c r="BP643" s="143" t="s">
        <v>24461</v>
      </c>
      <c r="BQ643" s="143" t="s">
        <v>17560</v>
      </c>
    </row>
    <row r="644" spans="1:69" ht="38.25" customHeight="1" x14ac:dyDescent="0.25">
      <c r="A644" s="1" t="str">
        <f t="shared" si="396"/>
        <v/>
      </c>
      <c r="B644" s="32" t="str">
        <f t="shared" si="397"/>
        <v/>
      </c>
      <c r="C644" s="25" t="str">
        <f t="shared" si="398"/>
        <v/>
      </c>
      <c r="D644" s="25" t="str">
        <f t="shared" si="399"/>
        <v/>
      </c>
      <c r="E644" s="25" t="str">
        <f t="shared" si="400"/>
        <v/>
      </c>
      <c r="F644" s="25" t="str">
        <f t="shared" si="401"/>
        <v/>
      </c>
      <c r="G644" s="108" t="str">
        <f t="shared" si="402"/>
        <v/>
      </c>
      <c r="H644" s="108" t="str">
        <f t="shared" si="403"/>
        <v/>
      </c>
      <c r="I644" s="112" t="str">
        <f t="shared" si="404"/>
        <v/>
      </c>
      <c r="J644" s="112"/>
      <c r="K644" s="112"/>
      <c r="L644" s="113"/>
      <c r="M644" s="113"/>
      <c r="N644" s="224" t="str">
        <f t="shared" si="405"/>
        <v/>
      </c>
      <c r="O644" s="225" t="str">
        <f t="shared" si="406"/>
        <v/>
      </c>
      <c r="Q644" s="6">
        <v>642</v>
      </c>
      <c r="R644" s="47" t="str">
        <f t="shared" si="407"/>
        <v>-642</v>
      </c>
      <c r="S644" s="6"/>
      <c r="T644" s="48" t="str">
        <f t="shared" si="408"/>
        <v/>
      </c>
      <c r="U644" s="49" t="str">
        <f t="shared" si="409"/>
        <v/>
      </c>
      <c r="W644" s="51"/>
      <c r="X644" s="75" t="str">
        <f t="shared" ref="X644:X707" si="410">IF($C653=$BE$3,$L653+$M653,"")</f>
        <v/>
      </c>
      <c r="Y644" s="71" t="str">
        <f t="shared" ref="Y644:Y707" si="411">IF($C653=$BE$4,$L653+$M653,"")</f>
        <v/>
      </c>
      <c r="Z644" s="71" t="str">
        <f t="shared" ref="Z644:Z707" si="412">IF($C653=$BE$5,$L653+$M653,"")</f>
        <v/>
      </c>
      <c r="AA644" s="71" t="str">
        <f t="shared" ref="AA644:AA707" si="413">IF($C653=$BE$6,$L653+$M653,"")</f>
        <v/>
      </c>
      <c r="AB644" s="71" t="str">
        <f t="shared" ref="AB644:AB707" si="414">IF($C653=$BE$7,$L653+$M653,"")</f>
        <v/>
      </c>
      <c r="AC644" s="71" t="str">
        <f t="shared" ref="AC644:AC707" si="415">IF($C653=$BE$8,$L653+$M653,"")</f>
        <v/>
      </c>
      <c r="AD644" s="71" t="str">
        <f t="shared" ref="AD644:AD707" si="416">IF($C653=$BE$9,$L653+$M653,"")</f>
        <v/>
      </c>
      <c r="AE644" s="78" t="str">
        <f t="shared" ref="AE644:AE707" si="417">IF($C653=$BE$10,$L653+$M653,"")</f>
        <v/>
      </c>
      <c r="AF644" s="75" t="str">
        <f t="shared" ref="AF644:AF707" si="418">IF($C653=$BE$3,IF($J653&gt;0,$L653/$J653,$L653),"")</f>
        <v/>
      </c>
      <c r="AG644" s="71" t="str">
        <f t="shared" ref="AG644:AG707" si="419">IF($C653=$BE$4,IF($J653&gt;0,$L653/$J653,$L653),"")</f>
        <v/>
      </c>
      <c r="AH644" s="71" t="str">
        <f t="shared" ref="AH644:AH707" si="420">IF($C653=$BE$5,IF($J653&gt;0,$L653/$J653,$L653),"")</f>
        <v/>
      </c>
      <c r="AI644" s="71" t="str">
        <f t="shared" ref="AI644:AI707" si="421">IF($C653=$BE$6,IF($J653&gt;0,$L653/$J653,$L653),"")</f>
        <v/>
      </c>
      <c r="AJ644" s="71" t="str">
        <f t="shared" ref="AJ644:AJ707" si="422">IF($C653=$BE$7,IF($J653&gt;0,$L653/$J653,$L653),"")</f>
        <v/>
      </c>
      <c r="AK644" s="71" t="str">
        <f t="shared" ref="AK644:AK707" si="423">IF($C653=$BE$8,IF($J653&gt;0,$L653/$J653,$L653),"")</f>
        <v/>
      </c>
      <c r="AL644" s="71" t="str">
        <f t="shared" ref="AL644:AL707" si="424">IF($C653=$BE$9,IF($J653&gt;0,$L653/$J653,$L653),"")</f>
        <v/>
      </c>
      <c r="AM644" s="78" t="str">
        <f t="shared" ref="AM644:AM707" si="425">IF($C653=$BE$10,IF($J653&gt;0,$L653/$J653,$L653),"")</f>
        <v/>
      </c>
      <c r="AN644" s="75" t="str">
        <f t="shared" ref="AN644:AN707" si="426">IF($C653=$BE$3,IF($K653&gt;0,$M653/$K653,$M653),"")</f>
        <v/>
      </c>
      <c r="AO644" s="71" t="str">
        <f t="shared" ref="AO644:AO707" si="427">IF($C653=$BE$4,IF($K653&gt;0,$M653/$K653,$M653),"")</f>
        <v/>
      </c>
      <c r="AP644" s="71" t="str">
        <f t="shared" ref="AP644:AP707" si="428">IF($C653=$BE$5,IF($K653&gt;0,$M653/$K653,$M653),"")</f>
        <v/>
      </c>
      <c r="AQ644" s="71" t="str">
        <f t="shared" ref="AQ644:AQ707" si="429">IF($C653=$BE$6,IF($K653&gt;0,$M653/$K653,$M653),"")</f>
        <v/>
      </c>
      <c r="AR644" s="71" t="str">
        <f t="shared" ref="AR644:AR707" si="430">IF($C653=$BE$7,IF($K653&gt;0,$M653/$K653,$M653),"")</f>
        <v/>
      </c>
      <c r="AS644" s="71" t="str">
        <f t="shared" ref="AS644:AS707" si="431">IF($C653=$BE$8,IF($K653&gt;0,$M653/$K653,$M653),"")</f>
        <v/>
      </c>
      <c r="AT644" s="71" t="str">
        <f t="shared" ref="AT644:AT707" si="432">IF($C653=$BE$9,IF($K653&gt;0,$M653/$K653,$M653),"")</f>
        <v/>
      </c>
      <c r="AU644" s="76" t="str">
        <f t="shared" ref="AU644:AU707" si="433">IF($C653=$BE$10,IF($K653&gt;0,$M653/$K653,$M653),"")</f>
        <v/>
      </c>
      <c r="BF644" s="141">
        <v>34025</v>
      </c>
      <c r="BG644" s="142" t="s">
        <v>6173</v>
      </c>
      <c r="BH644" s="141" t="s">
        <v>478</v>
      </c>
      <c r="BI644" s="141" t="s">
        <v>176</v>
      </c>
      <c r="BJ644" s="141" t="s">
        <v>1553</v>
      </c>
      <c r="BK644" s="141" t="s">
        <v>1581</v>
      </c>
      <c r="BL644" s="141" t="s">
        <v>6174</v>
      </c>
      <c r="BM644" s="141">
        <v>46.6848762060132</v>
      </c>
      <c r="BN644" s="141">
        <v>-71.731638701961302</v>
      </c>
      <c r="BO644" s="141">
        <v>1970</v>
      </c>
      <c r="BP644" s="143" t="s">
        <v>24483</v>
      </c>
      <c r="BQ644" s="143" t="s">
        <v>26794</v>
      </c>
    </row>
    <row r="645" spans="1:69" ht="38.25" customHeight="1" x14ac:dyDescent="0.25">
      <c r="A645" s="1" t="str">
        <f t="shared" si="396"/>
        <v/>
      </c>
      <c r="B645" s="32" t="str">
        <f t="shared" si="397"/>
        <v/>
      </c>
      <c r="C645" s="25" t="str">
        <f t="shared" si="398"/>
        <v/>
      </c>
      <c r="D645" s="25" t="str">
        <f t="shared" si="399"/>
        <v/>
      </c>
      <c r="E645" s="25" t="str">
        <f t="shared" si="400"/>
        <v/>
      </c>
      <c r="F645" s="25" t="str">
        <f t="shared" si="401"/>
        <v/>
      </c>
      <c r="G645" s="108" t="str">
        <f t="shared" si="402"/>
        <v/>
      </c>
      <c r="H645" s="108" t="str">
        <f t="shared" si="403"/>
        <v/>
      </c>
      <c r="I645" s="112" t="str">
        <f t="shared" si="404"/>
        <v/>
      </c>
      <c r="J645" s="112"/>
      <c r="K645" s="112"/>
      <c r="L645" s="113"/>
      <c r="M645" s="113"/>
      <c r="N645" s="224" t="str">
        <f t="shared" si="405"/>
        <v/>
      </c>
      <c r="O645" s="225" t="str">
        <f t="shared" si="406"/>
        <v/>
      </c>
      <c r="Q645" s="6">
        <v>643</v>
      </c>
      <c r="R645" s="47" t="str">
        <f t="shared" si="407"/>
        <v>-643</v>
      </c>
      <c r="S645" s="6"/>
      <c r="T645" s="48" t="str">
        <f t="shared" si="408"/>
        <v/>
      </c>
      <c r="U645" s="49" t="str">
        <f t="shared" si="409"/>
        <v/>
      </c>
      <c r="W645" s="51"/>
      <c r="X645" s="75" t="str">
        <f t="shared" si="410"/>
        <v/>
      </c>
      <c r="Y645" s="71" t="str">
        <f t="shared" si="411"/>
        <v/>
      </c>
      <c r="Z645" s="71" t="str">
        <f t="shared" si="412"/>
        <v/>
      </c>
      <c r="AA645" s="71" t="str">
        <f t="shared" si="413"/>
        <v/>
      </c>
      <c r="AB645" s="71" t="str">
        <f t="shared" si="414"/>
        <v/>
      </c>
      <c r="AC645" s="71" t="str">
        <f t="shared" si="415"/>
        <v/>
      </c>
      <c r="AD645" s="71" t="str">
        <f t="shared" si="416"/>
        <v/>
      </c>
      <c r="AE645" s="78" t="str">
        <f t="shared" si="417"/>
        <v/>
      </c>
      <c r="AF645" s="75" t="str">
        <f t="shared" si="418"/>
        <v/>
      </c>
      <c r="AG645" s="71" t="str">
        <f t="shared" si="419"/>
        <v/>
      </c>
      <c r="AH645" s="71" t="str">
        <f t="shared" si="420"/>
        <v/>
      </c>
      <c r="AI645" s="71" t="str">
        <f t="shared" si="421"/>
        <v/>
      </c>
      <c r="AJ645" s="71" t="str">
        <f t="shared" si="422"/>
        <v/>
      </c>
      <c r="AK645" s="71" t="str">
        <f t="shared" si="423"/>
        <v/>
      </c>
      <c r="AL645" s="71" t="str">
        <f t="shared" si="424"/>
        <v/>
      </c>
      <c r="AM645" s="78" t="str">
        <f t="shared" si="425"/>
        <v/>
      </c>
      <c r="AN645" s="75" t="str">
        <f t="shared" si="426"/>
        <v/>
      </c>
      <c r="AO645" s="71" t="str">
        <f t="shared" si="427"/>
        <v/>
      </c>
      <c r="AP645" s="71" t="str">
        <f t="shared" si="428"/>
        <v/>
      </c>
      <c r="AQ645" s="71" t="str">
        <f t="shared" si="429"/>
        <v/>
      </c>
      <c r="AR645" s="71" t="str">
        <f t="shared" si="430"/>
        <v/>
      </c>
      <c r="AS645" s="71" t="str">
        <f t="shared" si="431"/>
        <v/>
      </c>
      <c r="AT645" s="71" t="str">
        <f t="shared" si="432"/>
        <v/>
      </c>
      <c r="AU645" s="76" t="str">
        <f t="shared" si="433"/>
        <v/>
      </c>
      <c r="BF645" s="141">
        <v>34025</v>
      </c>
      <c r="BG645" s="142" t="s">
        <v>6175</v>
      </c>
      <c r="BH645" s="141" t="s">
        <v>478</v>
      </c>
      <c r="BI645" s="141" t="s">
        <v>186</v>
      </c>
      <c r="BJ645" s="141" t="s">
        <v>6176</v>
      </c>
      <c r="BK645" s="141" t="s">
        <v>1581</v>
      </c>
      <c r="BL645" s="141" t="s">
        <v>5740</v>
      </c>
      <c r="BM645" s="141">
        <v>46.691780559506903</v>
      </c>
      <c r="BN645" s="141">
        <v>-71.745406442649099</v>
      </c>
      <c r="BO645" s="141">
        <v>1970</v>
      </c>
      <c r="BP645" s="143" t="s">
        <v>24484</v>
      </c>
      <c r="BQ645" s="143" t="s">
        <v>26794</v>
      </c>
    </row>
    <row r="646" spans="1:69" ht="38.25" customHeight="1" x14ac:dyDescent="0.25">
      <c r="A646" s="1" t="str">
        <f t="shared" si="396"/>
        <v/>
      </c>
      <c r="B646" s="32" t="str">
        <f t="shared" si="397"/>
        <v/>
      </c>
      <c r="C646" s="25" t="str">
        <f t="shared" si="398"/>
        <v/>
      </c>
      <c r="D646" s="25" t="str">
        <f t="shared" si="399"/>
        <v/>
      </c>
      <c r="E646" s="25" t="str">
        <f t="shared" si="400"/>
        <v/>
      </c>
      <c r="F646" s="25" t="str">
        <f t="shared" si="401"/>
        <v/>
      </c>
      <c r="G646" s="108" t="str">
        <f t="shared" si="402"/>
        <v/>
      </c>
      <c r="H646" s="108" t="str">
        <f t="shared" si="403"/>
        <v/>
      </c>
      <c r="I646" s="112" t="str">
        <f t="shared" si="404"/>
        <v/>
      </c>
      <c r="J646" s="112"/>
      <c r="K646" s="112"/>
      <c r="L646" s="113"/>
      <c r="M646" s="113"/>
      <c r="N646" s="224" t="str">
        <f t="shared" si="405"/>
        <v/>
      </c>
      <c r="O646" s="225" t="str">
        <f t="shared" si="406"/>
        <v/>
      </c>
      <c r="Q646" s="6">
        <v>644</v>
      </c>
      <c r="R646" s="47" t="str">
        <f t="shared" si="407"/>
        <v>-644</v>
      </c>
      <c r="S646" s="6"/>
      <c r="T646" s="48" t="str">
        <f t="shared" si="408"/>
        <v/>
      </c>
      <c r="U646" s="49" t="str">
        <f t="shared" si="409"/>
        <v/>
      </c>
      <c r="W646" s="51"/>
      <c r="X646" s="75" t="str">
        <f t="shared" si="410"/>
        <v/>
      </c>
      <c r="Y646" s="71" t="str">
        <f t="shared" si="411"/>
        <v/>
      </c>
      <c r="Z646" s="71" t="str">
        <f t="shared" si="412"/>
        <v/>
      </c>
      <c r="AA646" s="71" t="str">
        <f t="shared" si="413"/>
        <v/>
      </c>
      <c r="AB646" s="71" t="str">
        <f t="shared" si="414"/>
        <v/>
      </c>
      <c r="AC646" s="71" t="str">
        <f t="shared" si="415"/>
        <v/>
      </c>
      <c r="AD646" s="71" t="str">
        <f t="shared" si="416"/>
        <v/>
      </c>
      <c r="AE646" s="78" t="str">
        <f t="shared" si="417"/>
        <v/>
      </c>
      <c r="AF646" s="75" t="str">
        <f t="shared" si="418"/>
        <v/>
      </c>
      <c r="AG646" s="71" t="str">
        <f t="shared" si="419"/>
        <v/>
      </c>
      <c r="AH646" s="71" t="str">
        <f t="shared" si="420"/>
        <v/>
      </c>
      <c r="AI646" s="71" t="str">
        <f t="shared" si="421"/>
        <v/>
      </c>
      <c r="AJ646" s="71" t="str">
        <f t="shared" si="422"/>
        <v/>
      </c>
      <c r="AK646" s="71" t="str">
        <f t="shared" si="423"/>
        <v/>
      </c>
      <c r="AL646" s="71" t="str">
        <f t="shared" si="424"/>
        <v/>
      </c>
      <c r="AM646" s="78" t="str">
        <f t="shared" si="425"/>
        <v/>
      </c>
      <c r="AN646" s="75" t="str">
        <f t="shared" si="426"/>
        <v/>
      </c>
      <c r="AO646" s="71" t="str">
        <f t="shared" si="427"/>
        <v/>
      </c>
      <c r="AP646" s="71" t="str">
        <f t="shared" si="428"/>
        <v/>
      </c>
      <c r="AQ646" s="71" t="str">
        <f t="shared" si="429"/>
        <v/>
      </c>
      <c r="AR646" s="71" t="str">
        <f t="shared" si="430"/>
        <v/>
      </c>
      <c r="AS646" s="71" t="str">
        <f t="shared" si="431"/>
        <v/>
      </c>
      <c r="AT646" s="71" t="str">
        <f t="shared" si="432"/>
        <v/>
      </c>
      <c r="AU646" s="76" t="str">
        <f t="shared" si="433"/>
        <v/>
      </c>
      <c r="BF646" s="141">
        <v>34025</v>
      </c>
      <c r="BG646" s="142" t="s">
        <v>7085</v>
      </c>
      <c r="BH646" s="141" t="s">
        <v>180</v>
      </c>
      <c r="BI646" s="141" t="s">
        <v>191</v>
      </c>
      <c r="BJ646" s="141" t="s">
        <v>7086</v>
      </c>
      <c r="BK646" s="141" t="s">
        <v>7087</v>
      </c>
      <c r="BL646" s="141" t="s">
        <v>7088</v>
      </c>
      <c r="BM646" s="141">
        <v>46.669784952070799</v>
      </c>
      <c r="BN646" s="141">
        <v>-71.704960992225693</v>
      </c>
      <c r="BO646" s="141">
        <v>1989</v>
      </c>
      <c r="BP646" s="143" t="s">
        <v>24482</v>
      </c>
      <c r="BQ646" s="143" t="s">
        <v>26794</v>
      </c>
    </row>
    <row r="647" spans="1:69" ht="38.25" customHeight="1" x14ac:dyDescent="0.25">
      <c r="A647" s="1" t="str">
        <f t="shared" si="396"/>
        <v/>
      </c>
      <c r="B647" s="32" t="str">
        <f t="shared" si="397"/>
        <v/>
      </c>
      <c r="C647" s="25" t="str">
        <f t="shared" si="398"/>
        <v/>
      </c>
      <c r="D647" s="25" t="str">
        <f t="shared" si="399"/>
        <v/>
      </c>
      <c r="E647" s="25" t="str">
        <f t="shared" si="400"/>
        <v/>
      </c>
      <c r="F647" s="25" t="str">
        <f t="shared" si="401"/>
        <v/>
      </c>
      <c r="G647" s="108" t="str">
        <f t="shared" si="402"/>
        <v/>
      </c>
      <c r="H647" s="108" t="str">
        <f t="shared" si="403"/>
        <v/>
      </c>
      <c r="I647" s="112" t="str">
        <f t="shared" si="404"/>
        <v/>
      </c>
      <c r="J647" s="112"/>
      <c r="K647" s="112"/>
      <c r="L647" s="113"/>
      <c r="M647" s="113"/>
      <c r="N647" s="224" t="str">
        <f t="shared" si="405"/>
        <v/>
      </c>
      <c r="O647" s="225" t="str">
        <f t="shared" si="406"/>
        <v/>
      </c>
      <c r="Q647" s="6">
        <v>645</v>
      </c>
      <c r="R647" s="47" t="str">
        <f t="shared" si="407"/>
        <v>-645</v>
      </c>
      <c r="S647" s="6"/>
      <c r="T647" s="48" t="str">
        <f t="shared" si="408"/>
        <v/>
      </c>
      <c r="U647" s="49" t="str">
        <f t="shared" si="409"/>
        <v/>
      </c>
      <c r="W647" s="51"/>
      <c r="X647" s="75" t="str">
        <f t="shared" si="410"/>
        <v/>
      </c>
      <c r="Y647" s="71" t="str">
        <f t="shared" si="411"/>
        <v/>
      </c>
      <c r="Z647" s="71" t="str">
        <f t="shared" si="412"/>
        <v/>
      </c>
      <c r="AA647" s="71" t="str">
        <f t="shared" si="413"/>
        <v/>
      </c>
      <c r="AB647" s="71" t="str">
        <f t="shared" si="414"/>
        <v/>
      </c>
      <c r="AC647" s="71" t="str">
        <f t="shared" si="415"/>
        <v/>
      </c>
      <c r="AD647" s="71" t="str">
        <f t="shared" si="416"/>
        <v/>
      </c>
      <c r="AE647" s="78" t="str">
        <f t="shared" si="417"/>
        <v/>
      </c>
      <c r="AF647" s="75" t="str">
        <f t="shared" si="418"/>
        <v/>
      </c>
      <c r="AG647" s="71" t="str">
        <f t="shared" si="419"/>
        <v/>
      </c>
      <c r="AH647" s="71" t="str">
        <f t="shared" si="420"/>
        <v/>
      </c>
      <c r="AI647" s="71" t="str">
        <f t="shared" si="421"/>
        <v/>
      </c>
      <c r="AJ647" s="71" t="str">
        <f t="shared" si="422"/>
        <v/>
      </c>
      <c r="AK647" s="71" t="str">
        <f t="shared" si="423"/>
        <v/>
      </c>
      <c r="AL647" s="71" t="str">
        <f t="shared" si="424"/>
        <v/>
      </c>
      <c r="AM647" s="78" t="str">
        <f t="shared" si="425"/>
        <v/>
      </c>
      <c r="AN647" s="75" t="str">
        <f t="shared" si="426"/>
        <v/>
      </c>
      <c r="AO647" s="71" t="str">
        <f t="shared" si="427"/>
        <v/>
      </c>
      <c r="AP647" s="71" t="str">
        <f t="shared" si="428"/>
        <v/>
      </c>
      <c r="AQ647" s="71" t="str">
        <f t="shared" si="429"/>
        <v/>
      </c>
      <c r="AR647" s="71" t="str">
        <f t="shared" si="430"/>
        <v/>
      </c>
      <c r="AS647" s="71" t="str">
        <f t="shared" si="431"/>
        <v/>
      </c>
      <c r="AT647" s="71" t="str">
        <f t="shared" si="432"/>
        <v/>
      </c>
      <c r="AU647" s="76" t="str">
        <f t="shared" si="433"/>
        <v/>
      </c>
      <c r="BF647" s="141">
        <v>34025</v>
      </c>
      <c r="BG647" s="142" t="s">
        <v>7089</v>
      </c>
      <c r="BH647" s="141" t="s">
        <v>478</v>
      </c>
      <c r="BI647" s="141" t="s">
        <v>1268</v>
      </c>
      <c r="BJ647" s="141" t="s">
        <v>7090</v>
      </c>
      <c r="BK647" s="141" t="s">
        <v>7091</v>
      </c>
      <c r="BL647" s="141" t="s">
        <v>5723</v>
      </c>
      <c r="BM647" s="141">
        <v>46.681925938700303</v>
      </c>
      <c r="BN647" s="141">
        <v>-71.669857267428995</v>
      </c>
      <c r="BO647" s="141">
        <v>2005</v>
      </c>
      <c r="BP647" s="143" t="s">
        <v>24492</v>
      </c>
      <c r="BQ647" s="143" t="s">
        <v>26794</v>
      </c>
    </row>
    <row r="648" spans="1:69" ht="38.25" customHeight="1" x14ac:dyDescent="0.25">
      <c r="A648" s="1" t="str">
        <f t="shared" si="396"/>
        <v/>
      </c>
      <c r="B648" s="32" t="str">
        <f t="shared" si="397"/>
        <v/>
      </c>
      <c r="C648" s="25" t="str">
        <f t="shared" si="398"/>
        <v/>
      </c>
      <c r="D648" s="25" t="str">
        <f t="shared" si="399"/>
        <v/>
      </c>
      <c r="E648" s="25" t="str">
        <f t="shared" si="400"/>
        <v/>
      </c>
      <c r="F648" s="25" t="str">
        <f t="shared" si="401"/>
        <v/>
      </c>
      <c r="G648" s="108" t="str">
        <f t="shared" si="402"/>
        <v/>
      </c>
      <c r="H648" s="108" t="str">
        <f t="shared" si="403"/>
        <v/>
      </c>
      <c r="I648" s="112" t="str">
        <f t="shared" si="404"/>
        <v/>
      </c>
      <c r="J648" s="112"/>
      <c r="K648" s="112"/>
      <c r="L648" s="113"/>
      <c r="M648" s="113"/>
      <c r="N648" s="224" t="str">
        <f t="shared" si="405"/>
        <v/>
      </c>
      <c r="O648" s="225" t="str">
        <f t="shared" si="406"/>
        <v/>
      </c>
      <c r="Q648" s="6">
        <v>646</v>
      </c>
      <c r="R648" s="47" t="str">
        <f t="shared" si="407"/>
        <v>-646</v>
      </c>
      <c r="S648" s="6"/>
      <c r="T648" s="48" t="str">
        <f t="shared" si="408"/>
        <v/>
      </c>
      <c r="U648" s="49" t="str">
        <f t="shared" si="409"/>
        <v/>
      </c>
      <c r="W648" s="51"/>
      <c r="X648" s="75" t="str">
        <f t="shared" si="410"/>
        <v/>
      </c>
      <c r="Y648" s="71" t="str">
        <f t="shared" si="411"/>
        <v/>
      </c>
      <c r="Z648" s="71" t="str">
        <f t="shared" si="412"/>
        <v/>
      </c>
      <c r="AA648" s="71" t="str">
        <f t="shared" si="413"/>
        <v/>
      </c>
      <c r="AB648" s="71" t="str">
        <f t="shared" si="414"/>
        <v/>
      </c>
      <c r="AC648" s="71" t="str">
        <f t="shared" si="415"/>
        <v/>
      </c>
      <c r="AD648" s="71" t="str">
        <f t="shared" si="416"/>
        <v/>
      </c>
      <c r="AE648" s="78" t="str">
        <f t="shared" si="417"/>
        <v/>
      </c>
      <c r="AF648" s="75" t="str">
        <f t="shared" si="418"/>
        <v/>
      </c>
      <c r="AG648" s="71" t="str">
        <f t="shared" si="419"/>
        <v/>
      </c>
      <c r="AH648" s="71" t="str">
        <f t="shared" si="420"/>
        <v/>
      </c>
      <c r="AI648" s="71" t="str">
        <f t="shared" si="421"/>
        <v/>
      </c>
      <c r="AJ648" s="71" t="str">
        <f t="shared" si="422"/>
        <v/>
      </c>
      <c r="AK648" s="71" t="str">
        <f t="shared" si="423"/>
        <v/>
      </c>
      <c r="AL648" s="71" t="str">
        <f t="shared" si="424"/>
        <v/>
      </c>
      <c r="AM648" s="78" t="str">
        <f t="shared" si="425"/>
        <v/>
      </c>
      <c r="AN648" s="75" t="str">
        <f t="shared" si="426"/>
        <v/>
      </c>
      <c r="AO648" s="71" t="str">
        <f t="shared" si="427"/>
        <v/>
      </c>
      <c r="AP648" s="71" t="str">
        <f t="shared" si="428"/>
        <v/>
      </c>
      <c r="AQ648" s="71" t="str">
        <f t="shared" si="429"/>
        <v/>
      </c>
      <c r="AR648" s="71" t="str">
        <f t="shared" si="430"/>
        <v/>
      </c>
      <c r="AS648" s="71" t="str">
        <f t="shared" si="431"/>
        <v/>
      </c>
      <c r="AT648" s="71" t="str">
        <f t="shared" si="432"/>
        <v/>
      </c>
      <c r="AU648" s="76" t="str">
        <f t="shared" si="433"/>
        <v/>
      </c>
      <c r="BF648" s="141">
        <v>22045</v>
      </c>
      <c r="BG648" s="142" t="s">
        <v>6072</v>
      </c>
      <c r="BH648" s="141" t="s">
        <v>478</v>
      </c>
      <c r="BI648" s="141" t="s">
        <v>186</v>
      </c>
      <c r="BJ648" s="141" t="s">
        <v>6073</v>
      </c>
      <c r="BK648" s="141" t="s">
        <v>3361</v>
      </c>
      <c r="BL648" s="141" t="s">
        <v>6074</v>
      </c>
      <c r="BM648" s="141">
        <v>46.996367999999997</v>
      </c>
      <c r="BN648" s="141">
        <v>-71.204778000000005</v>
      </c>
      <c r="BO648" s="141">
        <v>2005</v>
      </c>
      <c r="BP648" s="143" t="s">
        <v>24462</v>
      </c>
      <c r="BQ648" s="143" t="s">
        <v>17560</v>
      </c>
    </row>
    <row r="649" spans="1:69" ht="38.25" customHeight="1" x14ac:dyDescent="0.25">
      <c r="A649" s="1" t="str">
        <f t="shared" si="396"/>
        <v/>
      </c>
      <c r="B649" s="32" t="str">
        <f t="shared" si="397"/>
        <v/>
      </c>
      <c r="C649" s="25" t="str">
        <f t="shared" si="398"/>
        <v/>
      </c>
      <c r="D649" s="25" t="str">
        <f t="shared" si="399"/>
        <v/>
      </c>
      <c r="E649" s="25" t="str">
        <f t="shared" si="400"/>
        <v/>
      </c>
      <c r="F649" s="25" t="str">
        <f t="shared" si="401"/>
        <v/>
      </c>
      <c r="G649" s="108" t="str">
        <f t="shared" si="402"/>
        <v/>
      </c>
      <c r="H649" s="108" t="str">
        <f t="shared" si="403"/>
        <v/>
      </c>
      <c r="I649" s="112" t="str">
        <f t="shared" si="404"/>
        <v/>
      </c>
      <c r="J649" s="112"/>
      <c r="K649" s="112"/>
      <c r="L649" s="113"/>
      <c r="M649" s="113"/>
      <c r="N649" s="224" t="str">
        <f t="shared" si="405"/>
        <v/>
      </c>
      <c r="O649" s="225" t="str">
        <f t="shared" si="406"/>
        <v/>
      </c>
      <c r="Q649" s="6">
        <v>647</v>
      </c>
      <c r="R649" s="47" t="str">
        <f t="shared" si="407"/>
        <v>-647</v>
      </c>
      <c r="S649" s="6"/>
      <c r="T649" s="48" t="str">
        <f t="shared" si="408"/>
        <v/>
      </c>
      <c r="U649" s="49" t="str">
        <f t="shared" si="409"/>
        <v/>
      </c>
      <c r="W649" s="51"/>
      <c r="X649" s="75" t="str">
        <f t="shared" si="410"/>
        <v/>
      </c>
      <c r="Y649" s="71" t="str">
        <f t="shared" si="411"/>
        <v/>
      </c>
      <c r="Z649" s="71" t="str">
        <f t="shared" si="412"/>
        <v/>
      </c>
      <c r="AA649" s="71" t="str">
        <f t="shared" si="413"/>
        <v/>
      </c>
      <c r="AB649" s="71" t="str">
        <f t="shared" si="414"/>
        <v/>
      </c>
      <c r="AC649" s="71" t="str">
        <f t="shared" si="415"/>
        <v/>
      </c>
      <c r="AD649" s="71" t="str">
        <f t="shared" si="416"/>
        <v/>
      </c>
      <c r="AE649" s="78" t="str">
        <f t="shared" si="417"/>
        <v/>
      </c>
      <c r="AF649" s="75" t="str">
        <f t="shared" si="418"/>
        <v/>
      </c>
      <c r="AG649" s="71" t="str">
        <f t="shared" si="419"/>
        <v/>
      </c>
      <c r="AH649" s="71" t="str">
        <f t="shared" si="420"/>
        <v/>
      </c>
      <c r="AI649" s="71" t="str">
        <f t="shared" si="421"/>
        <v/>
      </c>
      <c r="AJ649" s="71" t="str">
        <f t="shared" si="422"/>
        <v/>
      </c>
      <c r="AK649" s="71" t="str">
        <f t="shared" si="423"/>
        <v/>
      </c>
      <c r="AL649" s="71" t="str">
        <f t="shared" si="424"/>
        <v/>
      </c>
      <c r="AM649" s="78" t="str">
        <f t="shared" si="425"/>
        <v/>
      </c>
      <c r="AN649" s="75" t="str">
        <f t="shared" si="426"/>
        <v/>
      </c>
      <c r="AO649" s="71" t="str">
        <f t="shared" si="427"/>
        <v/>
      </c>
      <c r="AP649" s="71" t="str">
        <f t="shared" si="428"/>
        <v/>
      </c>
      <c r="AQ649" s="71" t="str">
        <f t="shared" si="429"/>
        <v/>
      </c>
      <c r="AR649" s="71" t="str">
        <f t="shared" si="430"/>
        <v/>
      </c>
      <c r="AS649" s="71" t="str">
        <f t="shared" si="431"/>
        <v/>
      </c>
      <c r="AT649" s="71" t="str">
        <f t="shared" si="432"/>
        <v/>
      </c>
      <c r="AU649" s="76" t="str">
        <f t="shared" si="433"/>
        <v/>
      </c>
      <c r="BF649" s="141">
        <v>22045</v>
      </c>
      <c r="BG649" s="142" t="s">
        <v>6131</v>
      </c>
      <c r="BH649" s="141" t="s">
        <v>478</v>
      </c>
      <c r="BI649" s="141" t="s">
        <v>186</v>
      </c>
      <c r="BJ649" s="141" t="s">
        <v>6132</v>
      </c>
      <c r="BK649" s="141" t="s">
        <v>6133</v>
      </c>
      <c r="BL649" s="141" t="s">
        <v>6134</v>
      </c>
      <c r="BM649" s="141">
        <v>47.000177000000001</v>
      </c>
      <c r="BN649" s="141">
        <v>-71.202770999999998</v>
      </c>
      <c r="BO649" s="141">
        <v>2007</v>
      </c>
      <c r="BP649" s="143" t="s">
        <v>24473</v>
      </c>
      <c r="BQ649" s="143" t="s">
        <v>17560</v>
      </c>
    </row>
    <row r="650" spans="1:69" ht="38.25" customHeight="1" x14ac:dyDescent="0.25">
      <c r="A650" s="1" t="str">
        <f t="shared" si="396"/>
        <v/>
      </c>
      <c r="B650" s="32" t="str">
        <f t="shared" si="397"/>
        <v/>
      </c>
      <c r="C650" s="25" t="str">
        <f t="shared" si="398"/>
        <v/>
      </c>
      <c r="D650" s="25" t="str">
        <f t="shared" si="399"/>
        <v/>
      </c>
      <c r="E650" s="25" t="str">
        <f t="shared" si="400"/>
        <v/>
      </c>
      <c r="F650" s="25" t="str">
        <f t="shared" si="401"/>
        <v/>
      </c>
      <c r="G650" s="108" t="str">
        <f t="shared" si="402"/>
        <v/>
      </c>
      <c r="H650" s="108" t="str">
        <f t="shared" si="403"/>
        <v/>
      </c>
      <c r="I650" s="112" t="str">
        <f t="shared" si="404"/>
        <v/>
      </c>
      <c r="J650" s="112"/>
      <c r="K650" s="112"/>
      <c r="L650" s="113"/>
      <c r="M650" s="113"/>
      <c r="N650" s="224" t="str">
        <f t="shared" si="405"/>
        <v/>
      </c>
      <c r="O650" s="225" t="str">
        <f t="shared" si="406"/>
        <v/>
      </c>
      <c r="Q650" s="6">
        <v>648</v>
      </c>
      <c r="R650" s="47" t="str">
        <f t="shared" si="407"/>
        <v>-648</v>
      </c>
      <c r="S650" s="6"/>
      <c r="T650" s="48" t="str">
        <f t="shared" si="408"/>
        <v/>
      </c>
      <c r="U650" s="49" t="str">
        <f t="shared" si="409"/>
        <v/>
      </c>
      <c r="W650" s="51"/>
      <c r="X650" s="75" t="str">
        <f t="shared" si="410"/>
        <v/>
      </c>
      <c r="Y650" s="71" t="str">
        <f t="shared" si="411"/>
        <v/>
      </c>
      <c r="Z650" s="71" t="str">
        <f t="shared" si="412"/>
        <v/>
      </c>
      <c r="AA650" s="71" t="str">
        <f t="shared" si="413"/>
        <v/>
      </c>
      <c r="AB650" s="71" t="str">
        <f t="shared" si="414"/>
        <v/>
      </c>
      <c r="AC650" s="71" t="str">
        <f t="shared" si="415"/>
        <v/>
      </c>
      <c r="AD650" s="71" t="str">
        <f t="shared" si="416"/>
        <v/>
      </c>
      <c r="AE650" s="78" t="str">
        <f t="shared" si="417"/>
        <v/>
      </c>
      <c r="AF650" s="75" t="str">
        <f t="shared" si="418"/>
        <v/>
      </c>
      <c r="AG650" s="71" t="str">
        <f t="shared" si="419"/>
        <v/>
      </c>
      <c r="AH650" s="71" t="str">
        <f t="shared" si="420"/>
        <v/>
      </c>
      <c r="AI650" s="71" t="str">
        <f t="shared" si="421"/>
        <v/>
      </c>
      <c r="AJ650" s="71" t="str">
        <f t="shared" si="422"/>
        <v/>
      </c>
      <c r="AK650" s="71" t="str">
        <f t="shared" si="423"/>
        <v/>
      </c>
      <c r="AL650" s="71" t="str">
        <f t="shared" si="424"/>
        <v/>
      </c>
      <c r="AM650" s="78" t="str">
        <f t="shared" si="425"/>
        <v/>
      </c>
      <c r="AN650" s="75" t="str">
        <f t="shared" si="426"/>
        <v/>
      </c>
      <c r="AO650" s="71" t="str">
        <f t="shared" si="427"/>
        <v/>
      </c>
      <c r="AP650" s="71" t="str">
        <f t="shared" si="428"/>
        <v/>
      </c>
      <c r="AQ650" s="71" t="str">
        <f t="shared" si="429"/>
        <v/>
      </c>
      <c r="AR650" s="71" t="str">
        <f t="shared" si="430"/>
        <v/>
      </c>
      <c r="AS650" s="71" t="str">
        <f t="shared" si="431"/>
        <v/>
      </c>
      <c r="AT650" s="71" t="str">
        <f t="shared" si="432"/>
        <v/>
      </c>
      <c r="AU650" s="76" t="str">
        <f t="shared" si="433"/>
        <v/>
      </c>
      <c r="BF650" s="141">
        <v>22045</v>
      </c>
      <c r="BG650" s="142" t="s">
        <v>6135</v>
      </c>
      <c r="BH650" s="141" t="s">
        <v>478</v>
      </c>
      <c r="BI650" s="141" t="s">
        <v>186</v>
      </c>
      <c r="BJ650" s="141" t="s">
        <v>6136</v>
      </c>
      <c r="BK650" s="141" t="s">
        <v>5043</v>
      </c>
      <c r="BL650" s="141" t="s">
        <v>6137</v>
      </c>
      <c r="BM650" s="141">
        <v>47.008462000000002</v>
      </c>
      <c r="BN650" s="141">
        <v>-71.190528999999998</v>
      </c>
      <c r="BO650" s="141">
        <v>2010</v>
      </c>
      <c r="BP650" s="143" t="s">
        <v>24462</v>
      </c>
      <c r="BQ650" s="143" t="s">
        <v>17560</v>
      </c>
    </row>
    <row r="651" spans="1:69" ht="38.25" customHeight="1" x14ac:dyDescent="0.25">
      <c r="A651" s="1" t="str">
        <f t="shared" si="396"/>
        <v/>
      </c>
      <c r="B651" s="32" t="str">
        <f t="shared" si="397"/>
        <v/>
      </c>
      <c r="C651" s="25" t="str">
        <f t="shared" si="398"/>
        <v/>
      </c>
      <c r="D651" s="25" t="str">
        <f t="shared" si="399"/>
        <v/>
      </c>
      <c r="E651" s="25" t="str">
        <f t="shared" si="400"/>
        <v/>
      </c>
      <c r="F651" s="25" t="str">
        <f t="shared" si="401"/>
        <v/>
      </c>
      <c r="G651" s="108" t="str">
        <f t="shared" si="402"/>
        <v/>
      </c>
      <c r="H651" s="108" t="str">
        <f t="shared" si="403"/>
        <v/>
      </c>
      <c r="I651" s="112" t="str">
        <f t="shared" si="404"/>
        <v/>
      </c>
      <c r="J651" s="112"/>
      <c r="K651" s="112"/>
      <c r="L651" s="113"/>
      <c r="M651" s="113"/>
      <c r="N651" s="224" t="str">
        <f t="shared" si="405"/>
        <v/>
      </c>
      <c r="O651" s="225" t="str">
        <f t="shared" si="406"/>
        <v/>
      </c>
      <c r="Q651" s="6">
        <v>649</v>
      </c>
      <c r="R651" s="47" t="str">
        <f t="shared" si="407"/>
        <v>-649</v>
      </c>
      <c r="S651" s="6"/>
      <c r="T651" s="48" t="str">
        <f t="shared" si="408"/>
        <v/>
      </c>
      <c r="U651" s="49" t="str">
        <f t="shared" si="409"/>
        <v/>
      </c>
      <c r="W651" s="51"/>
      <c r="X651" s="75" t="str">
        <f t="shared" si="410"/>
        <v/>
      </c>
      <c r="Y651" s="71" t="str">
        <f t="shared" si="411"/>
        <v/>
      </c>
      <c r="Z651" s="71" t="str">
        <f t="shared" si="412"/>
        <v/>
      </c>
      <c r="AA651" s="71" t="str">
        <f t="shared" si="413"/>
        <v/>
      </c>
      <c r="AB651" s="71" t="str">
        <f t="shared" si="414"/>
        <v/>
      </c>
      <c r="AC651" s="71" t="str">
        <f t="shared" si="415"/>
        <v/>
      </c>
      <c r="AD651" s="71" t="str">
        <f t="shared" si="416"/>
        <v/>
      </c>
      <c r="AE651" s="78" t="str">
        <f t="shared" si="417"/>
        <v/>
      </c>
      <c r="AF651" s="75" t="str">
        <f t="shared" si="418"/>
        <v/>
      </c>
      <c r="AG651" s="71" t="str">
        <f t="shared" si="419"/>
        <v/>
      </c>
      <c r="AH651" s="71" t="str">
        <f t="shared" si="420"/>
        <v/>
      </c>
      <c r="AI651" s="71" t="str">
        <f t="shared" si="421"/>
        <v/>
      </c>
      <c r="AJ651" s="71" t="str">
        <f t="shared" si="422"/>
        <v/>
      </c>
      <c r="AK651" s="71" t="str">
        <f t="shared" si="423"/>
        <v/>
      </c>
      <c r="AL651" s="71" t="str">
        <f t="shared" si="424"/>
        <v/>
      </c>
      <c r="AM651" s="78" t="str">
        <f t="shared" si="425"/>
        <v/>
      </c>
      <c r="AN651" s="75" t="str">
        <f t="shared" si="426"/>
        <v/>
      </c>
      <c r="AO651" s="71" t="str">
        <f t="shared" si="427"/>
        <v/>
      </c>
      <c r="AP651" s="71" t="str">
        <f t="shared" si="428"/>
        <v/>
      </c>
      <c r="AQ651" s="71" t="str">
        <f t="shared" si="429"/>
        <v/>
      </c>
      <c r="AR651" s="71" t="str">
        <f t="shared" si="430"/>
        <v/>
      </c>
      <c r="AS651" s="71" t="str">
        <f t="shared" si="431"/>
        <v/>
      </c>
      <c r="AT651" s="71" t="str">
        <f t="shared" si="432"/>
        <v/>
      </c>
      <c r="AU651" s="76" t="str">
        <f t="shared" si="433"/>
        <v/>
      </c>
      <c r="BF651" s="141">
        <v>22045</v>
      </c>
      <c r="BG651" s="142" t="s">
        <v>6138</v>
      </c>
      <c r="BH651" s="141" t="s">
        <v>478</v>
      </c>
      <c r="BI651" s="141" t="s">
        <v>186</v>
      </c>
      <c r="BJ651" s="141" t="s">
        <v>6139</v>
      </c>
      <c r="BK651" s="141" t="s">
        <v>1581</v>
      </c>
      <c r="BL651" s="141" t="s">
        <v>6140</v>
      </c>
      <c r="BM651" s="141">
        <v>47.009010000000004</v>
      </c>
      <c r="BN651" s="141">
        <v>-71.189390000000003</v>
      </c>
      <c r="BO651" s="141">
        <v>2009</v>
      </c>
      <c r="BP651" s="143" t="s">
        <v>24474</v>
      </c>
      <c r="BQ651" s="143" t="s">
        <v>17560</v>
      </c>
    </row>
    <row r="652" spans="1:69" ht="38.25" customHeight="1" x14ac:dyDescent="0.25">
      <c r="A652" s="1" t="str">
        <f t="shared" si="396"/>
        <v/>
      </c>
      <c r="B652" s="32" t="str">
        <f t="shared" si="397"/>
        <v/>
      </c>
      <c r="C652" s="25" t="str">
        <f t="shared" si="398"/>
        <v/>
      </c>
      <c r="D652" s="25" t="str">
        <f t="shared" si="399"/>
        <v/>
      </c>
      <c r="E652" s="25" t="str">
        <f t="shared" si="400"/>
        <v/>
      </c>
      <c r="F652" s="25" t="str">
        <f t="shared" si="401"/>
        <v/>
      </c>
      <c r="G652" s="108" t="str">
        <f t="shared" si="402"/>
        <v/>
      </c>
      <c r="H652" s="108" t="str">
        <f t="shared" si="403"/>
        <v/>
      </c>
      <c r="I652" s="112" t="str">
        <f t="shared" si="404"/>
        <v/>
      </c>
      <c r="J652" s="112"/>
      <c r="K652" s="112"/>
      <c r="L652" s="113"/>
      <c r="M652" s="113"/>
      <c r="N652" s="224" t="str">
        <f t="shared" si="405"/>
        <v/>
      </c>
      <c r="O652" s="225" t="str">
        <f t="shared" si="406"/>
        <v/>
      </c>
      <c r="Q652" s="6">
        <v>650</v>
      </c>
      <c r="R652" s="47" t="str">
        <f t="shared" si="407"/>
        <v>-650</v>
      </c>
      <c r="S652" s="6"/>
      <c r="T652" s="48" t="str">
        <f t="shared" si="408"/>
        <v/>
      </c>
      <c r="U652" s="49" t="str">
        <f t="shared" si="409"/>
        <v/>
      </c>
      <c r="W652" s="51"/>
      <c r="X652" s="75" t="str">
        <f t="shared" si="410"/>
        <v/>
      </c>
      <c r="Y652" s="71" t="str">
        <f t="shared" si="411"/>
        <v/>
      </c>
      <c r="Z652" s="71" t="str">
        <f t="shared" si="412"/>
        <v/>
      </c>
      <c r="AA652" s="71" t="str">
        <f t="shared" si="413"/>
        <v/>
      </c>
      <c r="AB652" s="71" t="str">
        <f t="shared" si="414"/>
        <v/>
      </c>
      <c r="AC652" s="71" t="str">
        <f t="shared" si="415"/>
        <v/>
      </c>
      <c r="AD652" s="71" t="str">
        <f t="shared" si="416"/>
        <v/>
      </c>
      <c r="AE652" s="78" t="str">
        <f t="shared" si="417"/>
        <v/>
      </c>
      <c r="AF652" s="75" t="str">
        <f t="shared" si="418"/>
        <v/>
      </c>
      <c r="AG652" s="71" t="str">
        <f t="shared" si="419"/>
        <v/>
      </c>
      <c r="AH652" s="71" t="str">
        <f t="shared" si="420"/>
        <v/>
      </c>
      <c r="AI652" s="71" t="str">
        <f t="shared" si="421"/>
        <v/>
      </c>
      <c r="AJ652" s="71" t="str">
        <f t="shared" si="422"/>
        <v/>
      </c>
      <c r="AK652" s="71" t="str">
        <f t="shared" si="423"/>
        <v/>
      </c>
      <c r="AL652" s="71" t="str">
        <f t="shared" si="424"/>
        <v/>
      </c>
      <c r="AM652" s="78" t="str">
        <f t="shared" si="425"/>
        <v/>
      </c>
      <c r="AN652" s="75" t="str">
        <f t="shared" si="426"/>
        <v/>
      </c>
      <c r="AO652" s="71" t="str">
        <f t="shared" si="427"/>
        <v/>
      </c>
      <c r="AP652" s="71" t="str">
        <f t="shared" si="428"/>
        <v/>
      </c>
      <c r="AQ652" s="71" t="str">
        <f t="shared" si="429"/>
        <v/>
      </c>
      <c r="AR652" s="71" t="str">
        <f t="shared" si="430"/>
        <v/>
      </c>
      <c r="AS652" s="71" t="str">
        <f t="shared" si="431"/>
        <v/>
      </c>
      <c r="AT652" s="71" t="str">
        <f t="shared" si="432"/>
        <v/>
      </c>
      <c r="AU652" s="76" t="str">
        <f t="shared" si="433"/>
        <v/>
      </c>
      <c r="BF652" s="141">
        <v>34025</v>
      </c>
      <c r="BG652" s="142" t="s">
        <v>7092</v>
      </c>
      <c r="BH652" s="141" t="s">
        <v>180</v>
      </c>
      <c r="BI652" s="141" t="s">
        <v>191</v>
      </c>
      <c r="BJ652" s="141" t="s">
        <v>7093</v>
      </c>
      <c r="BK652" s="141" t="s">
        <v>7094</v>
      </c>
      <c r="BL652" s="141" t="s">
        <v>7095</v>
      </c>
      <c r="BM652" s="141">
        <v>46.671515300000003</v>
      </c>
      <c r="BN652" s="141">
        <v>-71.71942</v>
      </c>
      <c r="BO652" s="141">
        <v>1988</v>
      </c>
      <c r="BP652" s="143" t="s">
        <v>24482</v>
      </c>
      <c r="BQ652" s="143" t="s">
        <v>26794</v>
      </c>
    </row>
    <row r="653" spans="1:69" ht="38.25" customHeight="1" x14ac:dyDescent="0.25">
      <c r="A653" s="1" t="str">
        <f t="shared" ref="A653:A716" si="434">IF(B653="","",R643)</f>
        <v/>
      </c>
      <c r="B653" s="32" t="str">
        <f t="shared" ref="B653:B716" si="435">IF(IF(ISERROR(VLOOKUP((Code_geo&amp;"-"&amp;Q643),BD_IP_2014,2,FALSE)),"",(VLOOKUP((Code_geo&amp;"-"&amp;Q643),BD_IP_2014,2,FALSE)))=0,"",IF(ISERROR(VLOOKUP((Code_geo&amp;"-"&amp;Q643),BD_IP_2014,2,FALSE)),"",(VLOOKUP((Code_geo&amp;"-"&amp;Q643),BD_IP_2014,2,FALSE))))</f>
        <v/>
      </c>
      <c r="C653" s="25" t="str">
        <f t="shared" ref="C653:C716" si="436">IF(IF(ISERROR(VLOOKUP((Code_geo&amp;"-"&amp;Q643),BD_IP_2014,3,FALSE)),"",(VLOOKUP((Code_geo&amp;"-"&amp;Q643),BD_IP_2014,3,FALSE)))=0,"",IF(ISERROR(VLOOKUP((Code_geo&amp;"-"&amp;Q643),BD_IP_2014,3,FALSE)),"",(VLOOKUP((Code_geo&amp;"-"&amp;Q643),BD_IP_2014,3,FALSE))))</f>
        <v/>
      </c>
      <c r="D653" s="25" t="str">
        <f t="shared" ref="D653:D716" si="437">IF(IF(ISERROR(VLOOKUP((Code_geo&amp;"-"&amp;Q643),BD_IP_2014,4,FALSE)),"",(VLOOKUP((Code_geo&amp;"-"&amp;Q643),BD_IP_2014,4,FALSE)))=0,"",IF(ISERROR(VLOOKUP((Code_geo&amp;"-"&amp;Q643),BD_IP_2014,4,FALSE)),"",(VLOOKUP((Code_geo&amp;"-"&amp;Q643),BD_IP_2014,4,FALSE))))</f>
        <v/>
      </c>
      <c r="E653" s="25" t="str">
        <f t="shared" ref="E653:E716" si="438">IF(IF(ISERROR(VLOOKUP((Code_geo&amp;"-"&amp;Q643),BD_IP_2014,5,FALSE)),"",(VLOOKUP((Code_geo&amp;"-"&amp;Q643),BD_IP_2014,5,FALSE)))=0,"",IF(ISERROR(VLOOKUP((Code_geo&amp;"-"&amp;Q643),BD_IP_2014,5,FALSE)),"",(VLOOKUP((Code_geo&amp;"-"&amp;Q643),BD_IP_2014,5,FALSE))))</f>
        <v/>
      </c>
      <c r="F653" s="25" t="str">
        <f t="shared" ref="F653:F716" si="439">IF(IF(ISERROR(VLOOKUP((Code_geo&amp;"-"&amp;Q643),BD_IP_2014,6,FALSE)),"",(VLOOKUP((Code_geo&amp;"-"&amp;Q643),BD_IP_2014,6,FALSE)))=0,"",IF(ISERROR(VLOOKUP((Code_geo&amp;"-"&amp;Q643),BD_IP_2014,6,FALSE)),"",(VLOOKUP((Code_geo&amp;"-"&amp;Q643),BD_IP_2014,6,FALSE))))</f>
        <v/>
      </c>
      <c r="G653" s="108" t="str">
        <f t="shared" ref="G653:G716" si="440">IF(ISERROR(VLOOKUP((Code_geo&amp;"-"&amp;Q643),BD_IP_2014,7,FALSE)),"",(VLOOKUP((Code_geo&amp;"-"&amp;Q643),BD_IP_2014,7,FALSE)))</f>
        <v/>
      </c>
      <c r="H653" s="108" t="str">
        <f t="shared" ref="H653:H716" si="441">IF(ISERROR(VLOOKUP((Code_geo&amp;"-"&amp;Q643),BD_IP_2014,8,FALSE)),"",(VLOOKUP((Code_geo&amp;"-"&amp;Q643),BD_IP_2014,8,FALSE)))</f>
        <v/>
      </c>
      <c r="I653" s="112" t="str">
        <f t="shared" ref="I653:I716" si="442">IF(ISERROR(VLOOKUP((Code_geo&amp;"-"&amp;Q643),BD_IP_2014,9,FALSE)),"",(VLOOKUP((Code_geo&amp;"-"&amp;Q643),BD_IP_2014,9,FALSE)))</f>
        <v/>
      </c>
      <c r="J653" s="112"/>
      <c r="K653" s="112"/>
      <c r="L653" s="113"/>
      <c r="M653" s="113"/>
      <c r="N653" s="224" t="str">
        <f t="shared" ref="N653:N716" si="443">IF(IF(ISERROR(VLOOKUP((Code_geo&amp;"-"&amp;Q643),BD_IP_2014,10,FALSE)),"",(VLOOKUP((Code_geo&amp;"-"&amp;Q643),BD_IP_2014,10,FALSE)))=0,"",IF(ISERROR(VLOOKUP((Code_geo&amp;"-"&amp;Q643),BD_IP_2014,10,FALSE)),"",(VLOOKUP((Code_geo&amp;"-"&amp;Q643),BD_IP_2014,10,FALSE))))</f>
        <v/>
      </c>
      <c r="O653" s="225" t="str">
        <f t="shared" si="406"/>
        <v/>
      </c>
      <c r="Q653" s="6">
        <v>651</v>
      </c>
      <c r="R653" s="47" t="str">
        <f t="shared" si="407"/>
        <v>-651</v>
      </c>
      <c r="S653" s="6"/>
      <c r="T653" s="48" t="str">
        <f t="shared" si="408"/>
        <v/>
      </c>
      <c r="U653" s="49" t="str">
        <f t="shared" si="409"/>
        <v/>
      </c>
      <c r="W653" s="51"/>
      <c r="X653" s="75" t="str">
        <f t="shared" si="410"/>
        <v/>
      </c>
      <c r="Y653" s="71" t="str">
        <f t="shared" si="411"/>
        <v/>
      </c>
      <c r="Z653" s="71" t="str">
        <f t="shared" si="412"/>
        <v/>
      </c>
      <c r="AA653" s="71" t="str">
        <f t="shared" si="413"/>
        <v/>
      </c>
      <c r="AB653" s="71" t="str">
        <f t="shared" si="414"/>
        <v/>
      </c>
      <c r="AC653" s="71" t="str">
        <f t="shared" si="415"/>
        <v/>
      </c>
      <c r="AD653" s="71" t="str">
        <f t="shared" si="416"/>
        <v/>
      </c>
      <c r="AE653" s="78" t="str">
        <f t="shared" si="417"/>
        <v/>
      </c>
      <c r="AF653" s="75" t="str">
        <f t="shared" si="418"/>
        <v/>
      </c>
      <c r="AG653" s="71" t="str">
        <f t="shared" si="419"/>
        <v/>
      </c>
      <c r="AH653" s="71" t="str">
        <f t="shared" si="420"/>
        <v/>
      </c>
      <c r="AI653" s="71" t="str">
        <f t="shared" si="421"/>
        <v/>
      </c>
      <c r="AJ653" s="71" t="str">
        <f t="shared" si="422"/>
        <v/>
      </c>
      <c r="AK653" s="71" t="str">
        <f t="shared" si="423"/>
        <v/>
      </c>
      <c r="AL653" s="71" t="str">
        <f t="shared" si="424"/>
        <v/>
      </c>
      <c r="AM653" s="78" t="str">
        <f t="shared" si="425"/>
        <v/>
      </c>
      <c r="AN653" s="75" t="str">
        <f t="shared" si="426"/>
        <v/>
      </c>
      <c r="AO653" s="71" t="str">
        <f t="shared" si="427"/>
        <v/>
      </c>
      <c r="AP653" s="71" t="str">
        <f t="shared" si="428"/>
        <v/>
      </c>
      <c r="AQ653" s="71" t="str">
        <f t="shared" si="429"/>
        <v/>
      </c>
      <c r="AR653" s="71" t="str">
        <f t="shared" si="430"/>
        <v/>
      </c>
      <c r="AS653" s="71" t="str">
        <f t="shared" si="431"/>
        <v/>
      </c>
      <c r="AT653" s="71" t="str">
        <f t="shared" si="432"/>
        <v/>
      </c>
      <c r="AU653" s="76" t="str">
        <f t="shared" si="433"/>
        <v/>
      </c>
      <c r="BF653" s="141">
        <v>34025</v>
      </c>
      <c r="BG653" s="142" t="s">
        <v>7096</v>
      </c>
      <c r="BH653" s="141" t="s">
        <v>478</v>
      </c>
      <c r="BI653" s="141" t="s">
        <v>186</v>
      </c>
      <c r="BJ653" s="141" t="s">
        <v>7097</v>
      </c>
      <c r="BK653" s="141" t="s">
        <v>4574</v>
      </c>
      <c r="BL653" s="141" t="s">
        <v>7098</v>
      </c>
      <c r="BM653" s="141">
        <v>46.673729999999999</v>
      </c>
      <c r="BN653" s="141">
        <v>-71.702986999999993</v>
      </c>
      <c r="BO653" s="141">
        <v>1996</v>
      </c>
      <c r="BP653" s="143" t="s">
        <v>24492</v>
      </c>
      <c r="BQ653" s="143" t="s">
        <v>26794</v>
      </c>
    </row>
    <row r="654" spans="1:69" ht="38.25" customHeight="1" x14ac:dyDescent="0.25">
      <c r="A654" s="1" t="str">
        <f t="shared" si="434"/>
        <v/>
      </c>
      <c r="B654" s="32" t="str">
        <f t="shared" si="435"/>
        <v/>
      </c>
      <c r="C654" s="25" t="str">
        <f t="shared" si="436"/>
        <v/>
      </c>
      <c r="D654" s="25" t="str">
        <f t="shared" si="437"/>
        <v/>
      </c>
      <c r="E654" s="25" t="str">
        <f t="shared" si="438"/>
        <v/>
      </c>
      <c r="F654" s="25" t="str">
        <f t="shared" si="439"/>
        <v/>
      </c>
      <c r="G654" s="108" t="str">
        <f t="shared" si="440"/>
        <v/>
      </c>
      <c r="H654" s="108" t="str">
        <f t="shared" si="441"/>
        <v/>
      </c>
      <c r="I654" s="112" t="str">
        <f t="shared" si="442"/>
        <v/>
      </c>
      <c r="J654" s="112"/>
      <c r="K654" s="112"/>
      <c r="L654" s="113"/>
      <c r="M654" s="113"/>
      <c r="N654" s="224" t="str">
        <f t="shared" si="443"/>
        <v/>
      </c>
      <c r="O654" s="225" t="str">
        <f t="shared" ref="O654:O717" si="444">IF(OR(B654="",C654="",G654="",H654="",I654="",AND(J654="",BW654=FALSE),AND(K654="",BX654=FALSE),AND(L654="",BY654=FALSE),AND(M654="",BZ654=FALSE)),"",(IF(AND(100&gt;=CG654,CG654&gt;80),"A",IF(AND(80&gt;=CG654,CG654&gt;60),"B",IF(AND(60&gt;=CG654,CG654&gt;40),"C",IF(AND(40&gt;=CG654,CG654&gt;20),"D","E"))))))</f>
        <v/>
      </c>
      <c r="Q654" s="6">
        <v>652</v>
      </c>
      <c r="R654" s="47" t="str">
        <f t="shared" si="407"/>
        <v>-652</v>
      </c>
      <c r="S654" s="6"/>
      <c r="T654" s="48" t="str">
        <f t="shared" si="408"/>
        <v/>
      </c>
      <c r="U654" s="49" t="str">
        <f t="shared" si="409"/>
        <v/>
      </c>
      <c r="W654" s="51"/>
      <c r="X654" s="75" t="str">
        <f t="shared" si="410"/>
        <v/>
      </c>
      <c r="Y654" s="71" t="str">
        <f t="shared" si="411"/>
        <v/>
      </c>
      <c r="Z654" s="71" t="str">
        <f t="shared" si="412"/>
        <v/>
      </c>
      <c r="AA654" s="71" t="str">
        <f t="shared" si="413"/>
        <v/>
      </c>
      <c r="AB654" s="71" t="str">
        <f t="shared" si="414"/>
        <v/>
      </c>
      <c r="AC654" s="71" t="str">
        <f t="shared" si="415"/>
        <v/>
      </c>
      <c r="AD654" s="71" t="str">
        <f t="shared" si="416"/>
        <v/>
      </c>
      <c r="AE654" s="78" t="str">
        <f t="shared" si="417"/>
        <v/>
      </c>
      <c r="AF654" s="75" t="str">
        <f t="shared" si="418"/>
        <v/>
      </c>
      <c r="AG654" s="71" t="str">
        <f t="shared" si="419"/>
        <v/>
      </c>
      <c r="AH654" s="71" t="str">
        <f t="shared" si="420"/>
        <v/>
      </c>
      <c r="AI654" s="71" t="str">
        <f t="shared" si="421"/>
        <v/>
      </c>
      <c r="AJ654" s="71" t="str">
        <f t="shared" si="422"/>
        <v/>
      </c>
      <c r="AK654" s="71" t="str">
        <f t="shared" si="423"/>
        <v/>
      </c>
      <c r="AL654" s="71" t="str">
        <f t="shared" si="424"/>
        <v/>
      </c>
      <c r="AM654" s="78" t="str">
        <f t="shared" si="425"/>
        <v/>
      </c>
      <c r="AN654" s="75" t="str">
        <f t="shared" si="426"/>
        <v/>
      </c>
      <c r="AO654" s="71" t="str">
        <f t="shared" si="427"/>
        <v/>
      </c>
      <c r="AP654" s="71" t="str">
        <f t="shared" si="428"/>
        <v/>
      </c>
      <c r="AQ654" s="71" t="str">
        <f t="shared" si="429"/>
        <v/>
      </c>
      <c r="AR654" s="71" t="str">
        <f t="shared" si="430"/>
        <v/>
      </c>
      <c r="AS654" s="71" t="str">
        <f t="shared" si="431"/>
        <v/>
      </c>
      <c r="AT654" s="71" t="str">
        <f t="shared" si="432"/>
        <v/>
      </c>
      <c r="AU654" s="76" t="str">
        <f t="shared" si="433"/>
        <v/>
      </c>
      <c r="BF654" s="141">
        <v>34025</v>
      </c>
      <c r="BG654" s="142" t="s">
        <v>7099</v>
      </c>
      <c r="BH654" s="141" t="s">
        <v>478</v>
      </c>
      <c r="BI654" s="141" t="s">
        <v>186</v>
      </c>
      <c r="BJ654" s="141" t="s">
        <v>7100</v>
      </c>
      <c r="BK654" s="141" t="s">
        <v>7101</v>
      </c>
      <c r="BL654" s="141" t="s">
        <v>7098</v>
      </c>
      <c r="BM654" s="141">
        <v>46.674585999999998</v>
      </c>
      <c r="BN654" s="141">
        <v>-71.722149999999999</v>
      </c>
      <c r="BO654" s="141">
        <v>1996</v>
      </c>
      <c r="BP654" s="143" t="s">
        <v>24492</v>
      </c>
      <c r="BQ654" s="143" t="s">
        <v>26794</v>
      </c>
    </row>
    <row r="655" spans="1:69" ht="38.25" customHeight="1" x14ac:dyDescent="0.25">
      <c r="A655" s="1" t="str">
        <f t="shared" si="434"/>
        <v/>
      </c>
      <c r="B655" s="32" t="str">
        <f t="shared" si="435"/>
        <v/>
      </c>
      <c r="C655" s="25" t="str">
        <f t="shared" si="436"/>
        <v/>
      </c>
      <c r="D655" s="25" t="str">
        <f t="shared" si="437"/>
        <v/>
      </c>
      <c r="E655" s="25" t="str">
        <f t="shared" si="438"/>
        <v/>
      </c>
      <c r="F655" s="25" t="str">
        <f t="shared" si="439"/>
        <v/>
      </c>
      <c r="G655" s="108" t="str">
        <f t="shared" si="440"/>
        <v/>
      </c>
      <c r="H655" s="108" t="str">
        <f t="shared" si="441"/>
        <v/>
      </c>
      <c r="I655" s="112" t="str">
        <f t="shared" si="442"/>
        <v/>
      </c>
      <c r="J655" s="112"/>
      <c r="K655" s="112"/>
      <c r="L655" s="113"/>
      <c r="M655" s="113"/>
      <c r="N655" s="224" t="str">
        <f t="shared" si="443"/>
        <v/>
      </c>
      <c r="O655" s="225" t="str">
        <f t="shared" si="444"/>
        <v/>
      </c>
      <c r="Q655" s="6">
        <v>653</v>
      </c>
      <c r="R655" s="47" t="str">
        <f t="shared" si="407"/>
        <v>-653</v>
      </c>
      <c r="S655" s="6"/>
      <c r="T655" s="48" t="str">
        <f t="shared" si="408"/>
        <v/>
      </c>
      <c r="U655" s="49" t="str">
        <f t="shared" si="409"/>
        <v/>
      </c>
      <c r="W655" s="51"/>
      <c r="X655" s="75" t="str">
        <f t="shared" si="410"/>
        <v/>
      </c>
      <c r="Y655" s="71" t="str">
        <f t="shared" si="411"/>
        <v/>
      </c>
      <c r="Z655" s="71" t="str">
        <f t="shared" si="412"/>
        <v/>
      </c>
      <c r="AA655" s="71" t="str">
        <f t="shared" si="413"/>
        <v/>
      </c>
      <c r="AB655" s="71" t="str">
        <f t="shared" si="414"/>
        <v/>
      </c>
      <c r="AC655" s="71" t="str">
        <f t="shared" si="415"/>
        <v/>
      </c>
      <c r="AD655" s="71" t="str">
        <f t="shared" si="416"/>
        <v/>
      </c>
      <c r="AE655" s="78" t="str">
        <f t="shared" si="417"/>
        <v/>
      </c>
      <c r="AF655" s="75" t="str">
        <f t="shared" si="418"/>
        <v/>
      </c>
      <c r="AG655" s="71" t="str">
        <f t="shared" si="419"/>
        <v/>
      </c>
      <c r="AH655" s="71" t="str">
        <f t="shared" si="420"/>
        <v/>
      </c>
      <c r="AI655" s="71" t="str">
        <f t="shared" si="421"/>
        <v/>
      </c>
      <c r="AJ655" s="71" t="str">
        <f t="shared" si="422"/>
        <v/>
      </c>
      <c r="AK655" s="71" t="str">
        <f t="shared" si="423"/>
        <v/>
      </c>
      <c r="AL655" s="71" t="str">
        <f t="shared" si="424"/>
        <v/>
      </c>
      <c r="AM655" s="78" t="str">
        <f t="shared" si="425"/>
        <v/>
      </c>
      <c r="AN655" s="75" t="str">
        <f t="shared" si="426"/>
        <v/>
      </c>
      <c r="AO655" s="71" t="str">
        <f t="shared" si="427"/>
        <v/>
      </c>
      <c r="AP655" s="71" t="str">
        <f t="shared" si="428"/>
        <v/>
      </c>
      <c r="AQ655" s="71" t="str">
        <f t="shared" si="429"/>
        <v/>
      </c>
      <c r="AR655" s="71" t="str">
        <f t="shared" si="430"/>
        <v/>
      </c>
      <c r="AS655" s="71" t="str">
        <f t="shared" si="431"/>
        <v/>
      </c>
      <c r="AT655" s="71" t="str">
        <f t="shared" si="432"/>
        <v/>
      </c>
      <c r="AU655" s="76" t="str">
        <f t="shared" si="433"/>
        <v/>
      </c>
      <c r="BF655" s="141">
        <v>34025</v>
      </c>
      <c r="BG655" s="142" t="s">
        <v>7102</v>
      </c>
      <c r="BH655" s="141" t="s">
        <v>478</v>
      </c>
      <c r="BI655" s="141" t="s">
        <v>186</v>
      </c>
      <c r="BJ655" s="141" t="s">
        <v>7103</v>
      </c>
      <c r="BK655" s="141" t="s">
        <v>2357</v>
      </c>
      <c r="BL655" s="141" t="s">
        <v>7104</v>
      </c>
      <c r="BM655" s="141">
        <v>46.673523000000003</v>
      </c>
      <c r="BN655" s="141">
        <v>-71.733289999999997</v>
      </c>
      <c r="BO655" s="141">
        <v>1996</v>
      </c>
      <c r="BP655" s="143" t="s">
        <v>24492</v>
      </c>
      <c r="BQ655" s="143" t="s">
        <v>26794</v>
      </c>
    </row>
    <row r="656" spans="1:69" ht="38.25" customHeight="1" x14ac:dyDescent="0.25">
      <c r="A656" s="1" t="str">
        <f t="shared" si="434"/>
        <v/>
      </c>
      <c r="B656" s="32" t="str">
        <f t="shared" si="435"/>
        <v/>
      </c>
      <c r="C656" s="25" t="str">
        <f t="shared" si="436"/>
        <v/>
      </c>
      <c r="D656" s="25" t="str">
        <f t="shared" si="437"/>
        <v/>
      </c>
      <c r="E656" s="25" t="str">
        <f t="shared" si="438"/>
        <v/>
      </c>
      <c r="F656" s="25" t="str">
        <f t="shared" si="439"/>
        <v/>
      </c>
      <c r="G656" s="108" t="str">
        <f t="shared" si="440"/>
        <v/>
      </c>
      <c r="H656" s="108" t="str">
        <f t="shared" si="441"/>
        <v/>
      </c>
      <c r="I656" s="112" t="str">
        <f t="shared" si="442"/>
        <v/>
      </c>
      <c r="J656" s="112"/>
      <c r="K656" s="112"/>
      <c r="L656" s="113"/>
      <c r="M656" s="113"/>
      <c r="N656" s="224" t="str">
        <f t="shared" si="443"/>
        <v/>
      </c>
      <c r="O656" s="225" t="str">
        <f t="shared" si="444"/>
        <v/>
      </c>
      <c r="Q656" s="6">
        <v>654</v>
      </c>
      <c r="R656" s="47" t="str">
        <f t="shared" si="407"/>
        <v>-654</v>
      </c>
      <c r="S656" s="6"/>
      <c r="T656" s="48" t="str">
        <f t="shared" si="408"/>
        <v/>
      </c>
      <c r="U656" s="49" t="str">
        <f t="shared" si="409"/>
        <v/>
      </c>
      <c r="W656" s="51"/>
      <c r="X656" s="75" t="str">
        <f t="shared" si="410"/>
        <v/>
      </c>
      <c r="Y656" s="71" t="str">
        <f t="shared" si="411"/>
        <v/>
      </c>
      <c r="Z656" s="71" t="str">
        <f t="shared" si="412"/>
        <v/>
      </c>
      <c r="AA656" s="71" t="str">
        <f t="shared" si="413"/>
        <v/>
      </c>
      <c r="AB656" s="71" t="str">
        <f t="shared" si="414"/>
        <v/>
      </c>
      <c r="AC656" s="71" t="str">
        <f t="shared" si="415"/>
        <v/>
      </c>
      <c r="AD656" s="71" t="str">
        <f t="shared" si="416"/>
        <v/>
      </c>
      <c r="AE656" s="78" t="str">
        <f t="shared" si="417"/>
        <v/>
      </c>
      <c r="AF656" s="75" t="str">
        <f t="shared" si="418"/>
        <v/>
      </c>
      <c r="AG656" s="71" t="str">
        <f t="shared" si="419"/>
        <v/>
      </c>
      <c r="AH656" s="71" t="str">
        <f t="shared" si="420"/>
        <v/>
      </c>
      <c r="AI656" s="71" t="str">
        <f t="shared" si="421"/>
        <v/>
      </c>
      <c r="AJ656" s="71" t="str">
        <f t="shared" si="422"/>
        <v/>
      </c>
      <c r="AK656" s="71" t="str">
        <f t="shared" si="423"/>
        <v/>
      </c>
      <c r="AL656" s="71" t="str">
        <f t="shared" si="424"/>
        <v/>
      </c>
      <c r="AM656" s="78" t="str">
        <f t="shared" si="425"/>
        <v/>
      </c>
      <c r="AN656" s="75" t="str">
        <f t="shared" si="426"/>
        <v/>
      </c>
      <c r="AO656" s="71" t="str">
        <f t="shared" si="427"/>
        <v/>
      </c>
      <c r="AP656" s="71" t="str">
        <f t="shared" si="428"/>
        <v/>
      </c>
      <c r="AQ656" s="71" t="str">
        <f t="shared" si="429"/>
        <v/>
      </c>
      <c r="AR656" s="71" t="str">
        <f t="shared" si="430"/>
        <v/>
      </c>
      <c r="AS656" s="71" t="str">
        <f t="shared" si="431"/>
        <v/>
      </c>
      <c r="AT656" s="71" t="str">
        <f t="shared" si="432"/>
        <v/>
      </c>
      <c r="AU656" s="76" t="str">
        <f t="shared" si="433"/>
        <v/>
      </c>
      <c r="BF656" s="141">
        <v>34025</v>
      </c>
      <c r="BG656" s="142" t="s">
        <v>7105</v>
      </c>
      <c r="BH656" s="141" t="s">
        <v>478</v>
      </c>
      <c r="BI656" s="141" t="s">
        <v>186</v>
      </c>
      <c r="BJ656" s="141" t="s">
        <v>7106</v>
      </c>
      <c r="BK656" s="141"/>
      <c r="BL656" s="141" t="s">
        <v>7107</v>
      </c>
      <c r="BM656" s="141">
        <v>46.674359000000003</v>
      </c>
      <c r="BN656" s="141">
        <v>-70.590599999999995</v>
      </c>
      <c r="BO656" s="141">
        <v>2012</v>
      </c>
      <c r="BP656" s="143" t="s">
        <v>24492</v>
      </c>
      <c r="BQ656" s="143" t="s">
        <v>26794</v>
      </c>
    </row>
    <row r="657" spans="1:69" ht="38.25" customHeight="1" x14ac:dyDescent="0.25">
      <c r="A657" s="1" t="str">
        <f t="shared" si="434"/>
        <v/>
      </c>
      <c r="B657" s="32" t="str">
        <f t="shared" si="435"/>
        <v/>
      </c>
      <c r="C657" s="25" t="str">
        <f t="shared" si="436"/>
        <v/>
      </c>
      <c r="D657" s="25" t="str">
        <f t="shared" si="437"/>
        <v/>
      </c>
      <c r="E657" s="25" t="str">
        <f t="shared" si="438"/>
        <v/>
      </c>
      <c r="F657" s="25" t="str">
        <f t="shared" si="439"/>
        <v/>
      </c>
      <c r="G657" s="108" t="str">
        <f t="shared" si="440"/>
        <v/>
      </c>
      <c r="H657" s="108" t="str">
        <f t="shared" si="441"/>
        <v/>
      </c>
      <c r="I657" s="112" t="str">
        <f t="shared" si="442"/>
        <v/>
      </c>
      <c r="J657" s="112"/>
      <c r="K657" s="112"/>
      <c r="L657" s="113"/>
      <c r="M657" s="113"/>
      <c r="N657" s="224" t="str">
        <f t="shared" si="443"/>
        <v/>
      </c>
      <c r="O657" s="225" t="str">
        <f t="shared" si="444"/>
        <v/>
      </c>
      <c r="Q657" s="6">
        <v>655</v>
      </c>
      <c r="R657" s="47" t="str">
        <f t="shared" si="407"/>
        <v>-655</v>
      </c>
      <c r="S657" s="6"/>
      <c r="T657" s="48" t="str">
        <f t="shared" si="408"/>
        <v/>
      </c>
      <c r="U657" s="49" t="str">
        <f t="shared" si="409"/>
        <v/>
      </c>
      <c r="W657" s="51"/>
      <c r="X657" s="75" t="str">
        <f t="shared" si="410"/>
        <v/>
      </c>
      <c r="Y657" s="71" t="str">
        <f t="shared" si="411"/>
        <v/>
      </c>
      <c r="Z657" s="71" t="str">
        <f t="shared" si="412"/>
        <v/>
      </c>
      <c r="AA657" s="71" t="str">
        <f t="shared" si="413"/>
        <v/>
      </c>
      <c r="AB657" s="71" t="str">
        <f t="shared" si="414"/>
        <v/>
      </c>
      <c r="AC657" s="71" t="str">
        <f t="shared" si="415"/>
        <v/>
      </c>
      <c r="AD657" s="71" t="str">
        <f t="shared" si="416"/>
        <v/>
      </c>
      <c r="AE657" s="78" t="str">
        <f t="shared" si="417"/>
        <v/>
      </c>
      <c r="AF657" s="75" t="str">
        <f t="shared" si="418"/>
        <v/>
      </c>
      <c r="AG657" s="71" t="str">
        <f t="shared" si="419"/>
        <v/>
      </c>
      <c r="AH657" s="71" t="str">
        <f t="shared" si="420"/>
        <v/>
      </c>
      <c r="AI657" s="71" t="str">
        <f t="shared" si="421"/>
        <v/>
      </c>
      <c r="AJ657" s="71" t="str">
        <f t="shared" si="422"/>
        <v/>
      </c>
      <c r="AK657" s="71" t="str">
        <f t="shared" si="423"/>
        <v/>
      </c>
      <c r="AL657" s="71" t="str">
        <f t="shared" si="424"/>
        <v/>
      </c>
      <c r="AM657" s="78" t="str">
        <f t="shared" si="425"/>
        <v/>
      </c>
      <c r="AN657" s="75" t="str">
        <f t="shared" si="426"/>
        <v/>
      </c>
      <c r="AO657" s="71" t="str">
        <f t="shared" si="427"/>
        <v/>
      </c>
      <c r="AP657" s="71" t="str">
        <f t="shared" si="428"/>
        <v/>
      </c>
      <c r="AQ657" s="71" t="str">
        <f t="shared" si="429"/>
        <v/>
      </c>
      <c r="AR657" s="71" t="str">
        <f t="shared" si="430"/>
        <v/>
      </c>
      <c r="AS657" s="71" t="str">
        <f t="shared" si="431"/>
        <v/>
      </c>
      <c r="AT657" s="71" t="str">
        <f t="shared" si="432"/>
        <v/>
      </c>
      <c r="AU657" s="76" t="str">
        <f t="shared" si="433"/>
        <v/>
      </c>
      <c r="BF657" s="141">
        <v>34025</v>
      </c>
      <c r="BG657" s="142" t="s">
        <v>7108</v>
      </c>
      <c r="BH657" s="141" t="s">
        <v>180</v>
      </c>
      <c r="BI657" s="141" t="s">
        <v>191</v>
      </c>
      <c r="BJ657" s="141" t="s">
        <v>7109</v>
      </c>
      <c r="BK657" s="141" t="s">
        <v>3484</v>
      </c>
      <c r="BL657" s="141" t="s">
        <v>7110</v>
      </c>
      <c r="BM657" s="141">
        <v>46.67259</v>
      </c>
      <c r="BN657" s="141">
        <v>-71.71217</v>
      </c>
      <c r="BO657" s="141">
        <v>2013</v>
      </c>
      <c r="BP657" s="143" t="s">
        <v>24492</v>
      </c>
      <c r="BQ657" s="143" t="s">
        <v>26794</v>
      </c>
    </row>
    <row r="658" spans="1:69" ht="38.25" customHeight="1" x14ac:dyDescent="0.25">
      <c r="A658" s="1" t="str">
        <f t="shared" si="434"/>
        <v/>
      </c>
      <c r="B658" s="32" t="str">
        <f t="shared" si="435"/>
        <v/>
      </c>
      <c r="C658" s="25" t="str">
        <f t="shared" si="436"/>
        <v/>
      </c>
      <c r="D658" s="25" t="str">
        <f t="shared" si="437"/>
        <v/>
      </c>
      <c r="E658" s="25" t="str">
        <f t="shared" si="438"/>
        <v/>
      </c>
      <c r="F658" s="25" t="str">
        <f t="shared" si="439"/>
        <v/>
      </c>
      <c r="G658" s="108" t="str">
        <f t="shared" si="440"/>
        <v/>
      </c>
      <c r="H658" s="108" t="str">
        <f t="shared" si="441"/>
        <v/>
      </c>
      <c r="I658" s="112" t="str">
        <f t="shared" si="442"/>
        <v/>
      </c>
      <c r="J658" s="112"/>
      <c r="K658" s="112"/>
      <c r="L658" s="113"/>
      <c r="M658" s="113"/>
      <c r="N658" s="224" t="str">
        <f t="shared" si="443"/>
        <v/>
      </c>
      <c r="O658" s="225" t="str">
        <f t="shared" si="444"/>
        <v/>
      </c>
      <c r="Q658" s="6">
        <v>656</v>
      </c>
      <c r="R658" s="47" t="str">
        <f t="shared" si="407"/>
        <v>-656</v>
      </c>
      <c r="S658" s="6"/>
      <c r="T658" s="48" t="str">
        <f t="shared" si="408"/>
        <v/>
      </c>
      <c r="U658" s="49" t="str">
        <f t="shared" si="409"/>
        <v/>
      </c>
      <c r="W658" s="51"/>
      <c r="X658" s="75" t="str">
        <f t="shared" si="410"/>
        <v/>
      </c>
      <c r="Y658" s="71" t="str">
        <f t="shared" si="411"/>
        <v/>
      </c>
      <c r="Z658" s="71" t="str">
        <f t="shared" si="412"/>
        <v/>
      </c>
      <c r="AA658" s="71" t="str">
        <f t="shared" si="413"/>
        <v/>
      </c>
      <c r="AB658" s="71" t="str">
        <f t="shared" si="414"/>
        <v/>
      </c>
      <c r="AC658" s="71" t="str">
        <f t="shared" si="415"/>
        <v/>
      </c>
      <c r="AD658" s="71" t="str">
        <f t="shared" si="416"/>
        <v/>
      </c>
      <c r="AE658" s="78" t="str">
        <f t="shared" si="417"/>
        <v/>
      </c>
      <c r="AF658" s="75" t="str">
        <f t="shared" si="418"/>
        <v/>
      </c>
      <c r="AG658" s="71" t="str">
        <f t="shared" si="419"/>
        <v/>
      </c>
      <c r="AH658" s="71" t="str">
        <f t="shared" si="420"/>
        <v/>
      </c>
      <c r="AI658" s="71" t="str">
        <f t="shared" si="421"/>
        <v/>
      </c>
      <c r="AJ658" s="71" t="str">
        <f t="shared" si="422"/>
        <v/>
      </c>
      <c r="AK658" s="71" t="str">
        <f t="shared" si="423"/>
        <v/>
      </c>
      <c r="AL658" s="71" t="str">
        <f t="shared" si="424"/>
        <v/>
      </c>
      <c r="AM658" s="78" t="str">
        <f t="shared" si="425"/>
        <v/>
      </c>
      <c r="AN658" s="75" t="str">
        <f t="shared" si="426"/>
        <v/>
      </c>
      <c r="AO658" s="71" t="str">
        <f t="shared" si="427"/>
        <v/>
      </c>
      <c r="AP658" s="71" t="str">
        <f t="shared" si="428"/>
        <v/>
      </c>
      <c r="AQ658" s="71" t="str">
        <f t="shared" si="429"/>
        <v/>
      </c>
      <c r="AR658" s="71" t="str">
        <f t="shared" si="430"/>
        <v/>
      </c>
      <c r="AS658" s="71" t="str">
        <f t="shared" si="431"/>
        <v/>
      </c>
      <c r="AT658" s="71" t="str">
        <f t="shared" si="432"/>
        <v/>
      </c>
      <c r="AU658" s="76" t="str">
        <f t="shared" si="433"/>
        <v/>
      </c>
      <c r="BF658" s="141">
        <v>23027</v>
      </c>
      <c r="BG658" s="142" t="s">
        <v>6356</v>
      </c>
      <c r="BH658" s="141" t="s">
        <v>478</v>
      </c>
      <c r="BI658" s="141" t="s">
        <v>186</v>
      </c>
      <c r="BJ658" s="141" t="s">
        <v>6349</v>
      </c>
      <c r="BK658" s="141" t="s">
        <v>6350</v>
      </c>
      <c r="BL658" s="141" t="s">
        <v>6351</v>
      </c>
      <c r="BM658" s="141">
        <v>46.869120000000002</v>
      </c>
      <c r="BN658" s="141">
        <v>-71.257329999999996</v>
      </c>
      <c r="BO658" s="141">
        <v>2012</v>
      </c>
      <c r="BP658" s="143" t="s">
        <v>24487</v>
      </c>
      <c r="BQ658" s="143" t="s">
        <v>17560</v>
      </c>
    </row>
    <row r="659" spans="1:69" ht="38.25" customHeight="1" x14ac:dyDescent="0.25">
      <c r="A659" s="1" t="str">
        <f t="shared" si="434"/>
        <v/>
      </c>
      <c r="B659" s="32" t="str">
        <f t="shared" si="435"/>
        <v/>
      </c>
      <c r="C659" s="25" t="str">
        <f t="shared" si="436"/>
        <v/>
      </c>
      <c r="D659" s="25" t="str">
        <f t="shared" si="437"/>
        <v/>
      </c>
      <c r="E659" s="25" t="str">
        <f t="shared" si="438"/>
        <v/>
      </c>
      <c r="F659" s="25" t="str">
        <f t="shared" si="439"/>
        <v/>
      </c>
      <c r="G659" s="108" t="str">
        <f t="shared" si="440"/>
        <v/>
      </c>
      <c r="H659" s="108" t="str">
        <f t="shared" si="441"/>
        <v/>
      </c>
      <c r="I659" s="112" t="str">
        <f t="shared" si="442"/>
        <v/>
      </c>
      <c r="J659" s="112"/>
      <c r="K659" s="112"/>
      <c r="L659" s="113"/>
      <c r="M659" s="113"/>
      <c r="N659" s="224" t="str">
        <f t="shared" si="443"/>
        <v/>
      </c>
      <c r="O659" s="225" t="str">
        <f t="shared" si="444"/>
        <v/>
      </c>
      <c r="Q659" s="6">
        <v>657</v>
      </c>
      <c r="R659" s="47" t="str">
        <f t="shared" si="407"/>
        <v>-657</v>
      </c>
      <c r="S659" s="6"/>
      <c r="T659" s="48" t="str">
        <f t="shared" si="408"/>
        <v/>
      </c>
      <c r="U659" s="49" t="str">
        <f t="shared" si="409"/>
        <v/>
      </c>
      <c r="W659" s="51"/>
      <c r="X659" s="75" t="str">
        <f t="shared" si="410"/>
        <v/>
      </c>
      <c r="Y659" s="71" t="str">
        <f t="shared" si="411"/>
        <v/>
      </c>
      <c r="Z659" s="71" t="str">
        <f t="shared" si="412"/>
        <v/>
      </c>
      <c r="AA659" s="71" t="str">
        <f t="shared" si="413"/>
        <v/>
      </c>
      <c r="AB659" s="71" t="str">
        <f t="shared" si="414"/>
        <v/>
      </c>
      <c r="AC659" s="71" t="str">
        <f t="shared" si="415"/>
        <v/>
      </c>
      <c r="AD659" s="71" t="str">
        <f t="shared" si="416"/>
        <v/>
      </c>
      <c r="AE659" s="78" t="str">
        <f t="shared" si="417"/>
        <v/>
      </c>
      <c r="AF659" s="75" t="str">
        <f t="shared" si="418"/>
        <v/>
      </c>
      <c r="AG659" s="71" t="str">
        <f t="shared" si="419"/>
        <v/>
      </c>
      <c r="AH659" s="71" t="str">
        <f t="shared" si="420"/>
        <v/>
      </c>
      <c r="AI659" s="71" t="str">
        <f t="shared" si="421"/>
        <v/>
      </c>
      <c r="AJ659" s="71" t="str">
        <f t="shared" si="422"/>
        <v/>
      </c>
      <c r="AK659" s="71" t="str">
        <f t="shared" si="423"/>
        <v/>
      </c>
      <c r="AL659" s="71" t="str">
        <f t="shared" si="424"/>
        <v/>
      </c>
      <c r="AM659" s="78" t="str">
        <f t="shared" si="425"/>
        <v/>
      </c>
      <c r="AN659" s="75" t="str">
        <f t="shared" si="426"/>
        <v/>
      </c>
      <c r="AO659" s="71" t="str">
        <f t="shared" si="427"/>
        <v/>
      </c>
      <c r="AP659" s="71" t="str">
        <f t="shared" si="428"/>
        <v/>
      </c>
      <c r="AQ659" s="71" t="str">
        <f t="shared" si="429"/>
        <v/>
      </c>
      <c r="AR659" s="71" t="str">
        <f t="shared" si="430"/>
        <v/>
      </c>
      <c r="AS659" s="71" t="str">
        <f t="shared" si="431"/>
        <v/>
      </c>
      <c r="AT659" s="71" t="str">
        <f t="shared" si="432"/>
        <v/>
      </c>
      <c r="AU659" s="76" t="str">
        <f t="shared" si="433"/>
        <v/>
      </c>
      <c r="BF659" s="141">
        <v>23027</v>
      </c>
      <c r="BG659" s="142" t="s">
        <v>6360</v>
      </c>
      <c r="BH659" s="141" t="s">
        <v>478</v>
      </c>
      <c r="BI659" s="141" t="s">
        <v>186</v>
      </c>
      <c r="BJ659" s="141" t="s">
        <v>6353</v>
      </c>
      <c r="BK659" s="141" t="s">
        <v>6354</v>
      </c>
      <c r="BL659" s="141" t="s">
        <v>6355</v>
      </c>
      <c r="BM659" s="141">
        <v>46.859250000000003</v>
      </c>
      <c r="BN659" s="141">
        <v>-71.273790000000005</v>
      </c>
      <c r="BO659" s="141">
        <v>2012</v>
      </c>
      <c r="BP659" s="143" t="s">
        <v>24487</v>
      </c>
      <c r="BQ659" s="143" t="s">
        <v>17560</v>
      </c>
    </row>
    <row r="660" spans="1:69" ht="38.25" customHeight="1" x14ac:dyDescent="0.25">
      <c r="A660" s="1" t="str">
        <f t="shared" si="434"/>
        <v/>
      </c>
      <c r="B660" s="32" t="str">
        <f t="shared" si="435"/>
        <v/>
      </c>
      <c r="C660" s="25" t="str">
        <f t="shared" si="436"/>
        <v/>
      </c>
      <c r="D660" s="25" t="str">
        <f t="shared" si="437"/>
        <v/>
      </c>
      <c r="E660" s="25" t="str">
        <f t="shared" si="438"/>
        <v/>
      </c>
      <c r="F660" s="25" t="str">
        <f t="shared" si="439"/>
        <v/>
      </c>
      <c r="G660" s="108" t="str">
        <f t="shared" si="440"/>
        <v/>
      </c>
      <c r="H660" s="108" t="str">
        <f t="shared" si="441"/>
        <v/>
      </c>
      <c r="I660" s="112" t="str">
        <f t="shared" si="442"/>
        <v/>
      </c>
      <c r="J660" s="112"/>
      <c r="K660" s="112"/>
      <c r="L660" s="113"/>
      <c r="M660" s="113"/>
      <c r="N660" s="224" t="str">
        <f t="shared" si="443"/>
        <v/>
      </c>
      <c r="O660" s="225" t="str">
        <f t="shared" si="444"/>
        <v/>
      </c>
      <c r="Q660" s="6">
        <v>658</v>
      </c>
      <c r="R660" s="47" t="str">
        <f t="shared" si="407"/>
        <v>-658</v>
      </c>
      <c r="S660" s="6"/>
      <c r="T660" s="48" t="str">
        <f t="shared" si="408"/>
        <v/>
      </c>
      <c r="U660" s="49" t="str">
        <f t="shared" si="409"/>
        <v/>
      </c>
      <c r="W660" s="51"/>
      <c r="X660" s="75" t="str">
        <f t="shared" si="410"/>
        <v/>
      </c>
      <c r="Y660" s="71" t="str">
        <f t="shared" si="411"/>
        <v/>
      </c>
      <c r="Z660" s="71" t="str">
        <f t="shared" si="412"/>
        <v/>
      </c>
      <c r="AA660" s="71" t="str">
        <f t="shared" si="413"/>
        <v/>
      </c>
      <c r="AB660" s="71" t="str">
        <f t="shared" si="414"/>
        <v/>
      </c>
      <c r="AC660" s="71" t="str">
        <f t="shared" si="415"/>
        <v/>
      </c>
      <c r="AD660" s="71" t="str">
        <f t="shared" si="416"/>
        <v/>
      </c>
      <c r="AE660" s="78" t="str">
        <f t="shared" si="417"/>
        <v/>
      </c>
      <c r="AF660" s="75" t="str">
        <f t="shared" si="418"/>
        <v/>
      </c>
      <c r="AG660" s="71" t="str">
        <f t="shared" si="419"/>
        <v/>
      </c>
      <c r="AH660" s="71" t="str">
        <f t="shared" si="420"/>
        <v/>
      </c>
      <c r="AI660" s="71" t="str">
        <f t="shared" si="421"/>
        <v/>
      </c>
      <c r="AJ660" s="71" t="str">
        <f t="shared" si="422"/>
        <v/>
      </c>
      <c r="AK660" s="71" t="str">
        <f t="shared" si="423"/>
        <v/>
      </c>
      <c r="AL660" s="71" t="str">
        <f t="shared" si="424"/>
        <v/>
      </c>
      <c r="AM660" s="78" t="str">
        <f t="shared" si="425"/>
        <v/>
      </c>
      <c r="AN660" s="75" t="str">
        <f t="shared" si="426"/>
        <v/>
      </c>
      <c r="AO660" s="71" t="str">
        <f t="shared" si="427"/>
        <v/>
      </c>
      <c r="AP660" s="71" t="str">
        <f t="shared" si="428"/>
        <v/>
      </c>
      <c r="AQ660" s="71" t="str">
        <f t="shared" si="429"/>
        <v/>
      </c>
      <c r="AR660" s="71" t="str">
        <f t="shared" si="430"/>
        <v/>
      </c>
      <c r="AS660" s="71" t="str">
        <f t="shared" si="431"/>
        <v/>
      </c>
      <c r="AT660" s="71" t="str">
        <f t="shared" si="432"/>
        <v/>
      </c>
      <c r="AU660" s="76" t="str">
        <f t="shared" si="433"/>
        <v/>
      </c>
      <c r="BF660" s="141">
        <v>34030</v>
      </c>
      <c r="BG660" s="142" t="s">
        <v>10144</v>
      </c>
      <c r="BH660" s="141" t="s">
        <v>180</v>
      </c>
      <c r="BI660" s="141" t="s">
        <v>178</v>
      </c>
      <c r="BJ660" s="141" t="s">
        <v>26535</v>
      </c>
      <c r="BK660" s="141"/>
      <c r="BL660" s="141" t="s">
        <v>10145</v>
      </c>
      <c r="BM660" s="141">
        <v>46.681710000000002</v>
      </c>
      <c r="BN660" s="141">
        <v>-71.801140000000004</v>
      </c>
      <c r="BO660" s="141">
        <v>1997</v>
      </c>
      <c r="BP660" s="143" t="s">
        <v>26713</v>
      </c>
      <c r="BQ660" s="143" t="s">
        <v>17560</v>
      </c>
    </row>
    <row r="661" spans="1:69" ht="38.25" customHeight="1" x14ac:dyDescent="0.25">
      <c r="A661" s="1" t="str">
        <f t="shared" si="434"/>
        <v/>
      </c>
      <c r="B661" s="32" t="str">
        <f t="shared" si="435"/>
        <v/>
      </c>
      <c r="C661" s="25" t="str">
        <f t="shared" si="436"/>
        <v/>
      </c>
      <c r="D661" s="25" t="str">
        <f t="shared" si="437"/>
        <v/>
      </c>
      <c r="E661" s="25" t="str">
        <f t="shared" si="438"/>
        <v/>
      </c>
      <c r="F661" s="25" t="str">
        <f t="shared" si="439"/>
        <v/>
      </c>
      <c r="G661" s="108" t="str">
        <f t="shared" si="440"/>
        <v/>
      </c>
      <c r="H661" s="108" t="str">
        <f t="shared" si="441"/>
        <v/>
      </c>
      <c r="I661" s="112" t="str">
        <f t="shared" si="442"/>
        <v/>
      </c>
      <c r="J661" s="112"/>
      <c r="K661" s="112"/>
      <c r="L661" s="113"/>
      <c r="M661" s="113"/>
      <c r="N661" s="224" t="str">
        <f t="shared" si="443"/>
        <v/>
      </c>
      <c r="O661" s="225" t="str">
        <f t="shared" si="444"/>
        <v/>
      </c>
      <c r="Q661" s="6">
        <v>659</v>
      </c>
      <c r="R661" s="47" t="str">
        <f t="shared" si="407"/>
        <v>-659</v>
      </c>
      <c r="S661" s="6"/>
      <c r="T661" s="48" t="str">
        <f t="shared" si="408"/>
        <v/>
      </c>
      <c r="U661" s="49" t="str">
        <f t="shared" si="409"/>
        <v/>
      </c>
      <c r="W661" s="51"/>
      <c r="X661" s="75" t="str">
        <f t="shared" si="410"/>
        <v/>
      </c>
      <c r="Y661" s="71" t="str">
        <f t="shared" si="411"/>
        <v/>
      </c>
      <c r="Z661" s="71" t="str">
        <f t="shared" si="412"/>
        <v/>
      </c>
      <c r="AA661" s="71" t="str">
        <f t="shared" si="413"/>
        <v/>
      </c>
      <c r="AB661" s="71" t="str">
        <f t="shared" si="414"/>
        <v/>
      </c>
      <c r="AC661" s="71" t="str">
        <f t="shared" si="415"/>
        <v/>
      </c>
      <c r="AD661" s="71" t="str">
        <f t="shared" si="416"/>
        <v/>
      </c>
      <c r="AE661" s="78" t="str">
        <f t="shared" si="417"/>
        <v/>
      </c>
      <c r="AF661" s="75" t="str">
        <f t="shared" si="418"/>
        <v/>
      </c>
      <c r="AG661" s="71" t="str">
        <f t="shared" si="419"/>
        <v/>
      </c>
      <c r="AH661" s="71" t="str">
        <f t="shared" si="420"/>
        <v/>
      </c>
      <c r="AI661" s="71" t="str">
        <f t="shared" si="421"/>
        <v/>
      </c>
      <c r="AJ661" s="71" t="str">
        <f t="shared" si="422"/>
        <v/>
      </c>
      <c r="AK661" s="71" t="str">
        <f t="shared" si="423"/>
        <v/>
      </c>
      <c r="AL661" s="71" t="str">
        <f t="shared" si="424"/>
        <v/>
      </c>
      <c r="AM661" s="78" t="str">
        <f t="shared" si="425"/>
        <v/>
      </c>
      <c r="AN661" s="75" t="str">
        <f t="shared" si="426"/>
        <v/>
      </c>
      <c r="AO661" s="71" t="str">
        <f t="shared" si="427"/>
        <v/>
      </c>
      <c r="AP661" s="71" t="str">
        <f t="shared" si="428"/>
        <v/>
      </c>
      <c r="AQ661" s="71" t="str">
        <f t="shared" si="429"/>
        <v/>
      </c>
      <c r="AR661" s="71" t="str">
        <f t="shared" si="430"/>
        <v/>
      </c>
      <c r="AS661" s="71" t="str">
        <f t="shared" si="431"/>
        <v/>
      </c>
      <c r="AT661" s="71" t="str">
        <f t="shared" si="432"/>
        <v/>
      </c>
      <c r="AU661" s="76" t="str">
        <f t="shared" si="433"/>
        <v/>
      </c>
      <c r="BF661" s="141">
        <v>34025</v>
      </c>
      <c r="BG661" s="142" t="s">
        <v>10134</v>
      </c>
      <c r="BH661" s="141" t="s">
        <v>180</v>
      </c>
      <c r="BI661" s="141" t="s">
        <v>191</v>
      </c>
      <c r="BJ661" s="141" t="s">
        <v>10135</v>
      </c>
      <c r="BK661" s="141" t="s">
        <v>10136</v>
      </c>
      <c r="BL661" s="141" t="s">
        <v>10137</v>
      </c>
      <c r="BM661" s="141">
        <v>46.673423999999997</v>
      </c>
      <c r="BN661" s="141">
        <v>-71.689705000000004</v>
      </c>
      <c r="BO661" s="141">
        <v>2009</v>
      </c>
      <c r="BP661" s="143" t="s">
        <v>24492</v>
      </c>
      <c r="BQ661" s="143" t="s">
        <v>26794</v>
      </c>
    </row>
    <row r="662" spans="1:69" ht="38.25" customHeight="1" x14ac:dyDescent="0.25">
      <c r="A662" s="1" t="str">
        <f t="shared" si="434"/>
        <v/>
      </c>
      <c r="B662" s="32" t="str">
        <f t="shared" si="435"/>
        <v/>
      </c>
      <c r="C662" s="25" t="str">
        <f t="shared" si="436"/>
        <v/>
      </c>
      <c r="D662" s="25" t="str">
        <f t="shared" si="437"/>
        <v/>
      </c>
      <c r="E662" s="25" t="str">
        <f t="shared" si="438"/>
        <v/>
      </c>
      <c r="F662" s="25" t="str">
        <f t="shared" si="439"/>
        <v/>
      </c>
      <c r="G662" s="108" t="str">
        <f t="shared" si="440"/>
        <v/>
      </c>
      <c r="H662" s="108" t="str">
        <f t="shared" si="441"/>
        <v/>
      </c>
      <c r="I662" s="112" t="str">
        <f t="shared" si="442"/>
        <v/>
      </c>
      <c r="J662" s="112"/>
      <c r="K662" s="112"/>
      <c r="L662" s="113"/>
      <c r="M662" s="113"/>
      <c r="N662" s="224" t="str">
        <f t="shared" si="443"/>
        <v/>
      </c>
      <c r="O662" s="225" t="str">
        <f t="shared" si="444"/>
        <v/>
      </c>
      <c r="Q662" s="6">
        <v>660</v>
      </c>
      <c r="R662" s="47" t="str">
        <f t="shared" si="407"/>
        <v>-660</v>
      </c>
      <c r="S662" s="6"/>
      <c r="T662" s="48" t="str">
        <f t="shared" si="408"/>
        <v/>
      </c>
      <c r="U662" s="49" t="str">
        <f t="shared" si="409"/>
        <v/>
      </c>
      <c r="W662" s="51"/>
      <c r="X662" s="75" t="str">
        <f t="shared" si="410"/>
        <v/>
      </c>
      <c r="Y662" s="71" t="str">
        <f t="shared" si="411"/>
        <v/>
      </c>
      <c r="Z662" s="71" t="str">
        <f t="shared" si="412"/>
        <v/>
      </c>
      <c r="AA662" s="71" t="str">
        <f t="shared" si="413"/>
        <v/>
      </c>
      <c r="AB662" s="71" t="str">
        <f t="shared" si="414"/>
        <v/>
      </c>
      <c r="AC662" s="71" t="str">
        <f t="shared" si="415"/>
        <v/>
      </c>
      <c r="AD662" s="71" t="str">
        <f t="shared" si="416"/>
        <v/>
      </c>
      <c r="AE662" s="78" t="str">
        <f t="shared" si="417"/>
        <v/>
      </c>
      <c r="AF662" s="75" t="str">
        <f t="shared" si="418"/>
        <v/>
      </c>
      <c r="AG662" s="71" t="str">
        <f t="shared" si="419"/>
        <v/>
      </c>
      <c r="AH662" s="71" t="str">
        <f t="shared" si="420"/>
        <v/>
      </c>
      <c r="AI662" s="71" t="str">
        <f t="shared" si="421"/>
        <v/>
      </c>
      <c r="AJ662" s="71" t="str">
        <f t="shared" si="422"/>
        <v/>
      </c>
      <c r="AK662" s="71" t="str">
        <f t="shared" si="423"/>
        <v/>
      </c>
      <c r="AL662" s="71" t="str">
        <f t="shared" si="424"/>
        <v/>
      </c>
      <c r="AM662" s="78" t="str">
        <f t="shared" si="425"/>
        <v/>
      </c>
      <c r="AN662" s="75" t="str">
        <f t="shared" si="426"/>
        <v/>
      </c>
      <c r="AO662" s="71" t="str">
        <f t="shared" si="427"/>
        <v/>
      </c>
      <c r="AP662" s="71" t="str">
        <f t="shared" si="428"/>
        <v/>
      </c>
      <c r="AQ662" s="71" t="str">
        <f t="shared" si="429"/>
        <v/>
      </c>
      <c r="AR662" s="71" t="str">
        <f t="shared" si="430"/>
        <v/>
      </c>
      <c r="AS662" s="71" t="str">
        <f t="shared" si="431"/>
        <v/>
      </c>
      <c r="AT662" s="71" t="str">
        <f t="shared" si="432"/>
        <v/>
      </c>
      <c r="AU662" s="76" t="str">
        <f t="shared" si="433"/>
        <v/>
      </c>
      <c r="BF662" s="141">
        <v>34025</v>
      </c>
      <c r="BG662" s="142" t="s">
        <v>10138</v>
      </c>
      <c r="BH662" s="141" t="s">
        <v>180</v>
      </c>
      <c r="BI662" s="141" t="s">
        <v>191</v>
      </c>
      <c r="BJ662" s="141" t="s">
        <v>10139</v>
      </c>
      <c r="BK662" s="141" t="s">
        <v>4117</v>
      </c>
      <c r="BL662" s="141" t="s">
        <v>10140</v>
      </c>
      <c r="BM662" s="141">
        <v>46.683954999999997</v>
      </c>
      <c r="BN662" s="141">
        <v>-71.731049999999996</v>
      </c>
      <c r="BO662" s="141">
        <v>2010</v>
      </c>
      <c r="BP662" s="143" t="s">
        <v>24492</v>
      </c>
      <c r="BQ662" s="143" t="s">
        <v>26794</v>
      </c>
    </row>
    <row r="663" spans="1:69" ht="38.25" customHeight="1" x14ac:dyDescent="0.25">
      <c r="A663" s="1" t="str">
        <f t="shared" si="434"/>
        <v/>
      </c>
      <c r="B663" s="32" t="str">
        <f t="shared" si="435"/>
        <v/>
      </c>
      <c r="C663" s="25" t="str">
        <f t="shared" si="436"/>
        <v/>
      </c>
      <c r="D663" s="25" t="str">
        <f t="shared" si="437"/>
        <v/>
      </c>
      <c r="E663" s="25" t="str">
        <f t="shared" si="438"/>
        <v/>
      </c>
      <c r="F663" s="25" t="str">
        <f t="shared" si="439"/>
        <v/>
      </c>
      <c r="G663" s="108" t="str">
        <f t="shared" si="440"/>
        <v/>
      </c>
      <c r="H663" s="108" t="str">
        <f t="shared" si="441"/>
        <v/>
      </c>
      <c r="I663" s="112" t="str">
        <f t="shared" si="442"/>
        <v/>
      </c>
      <c r="J663" s="112"/>
      <c r="K663" s="112"/>
      <c r="L663" s="113"/>
      <c r="M663" s="113"/>
      <c r="N663" s="224" t="str">
        <f t="shared" si="443"/>
        <v/>
      </c>
      <c r="O663" s="225" t="str">
        <f t="shared" si="444"/>
        <v/>
      </c>
      <c r="Q663" s="6">
        <v>661</v>
      </c>
      <c r="R663" s="47" t="str">
        <f t="shared" si="407"/>
        <v>-661</v>
      </c>
      <c r="S663" s="6"/>
      <c r="T663" s="48" t="str">
        <f t="shared" si="408"/>
        <v/>
      </c>
      <c r="U663" s="49" t="str">
        <f t="shared" si="409"/>
        <v/>
      </c>
      <c r="W663" s="51"/>
      <c r="X663" s="75" t="str">
        <f t="shared" si="410"/>
        <v/>
      </c>
      <c r="Y663" s="71" t="str">
        <f t="shared" si="411"/>
        <v/>
      </c>
      <c r="Z663" s="71" t="str">
        <f t="shared" si="412"/>
        <v/>
      </c>
      <c r="AA663" s="71" t="str">
        <f t="shared" si="413"/>
        <v/>
      </c>
      <c r="AB663" s="71" t="str">
        <f t="shared" si="414"/>
        <v/>
      </c>
      <c r="AC663" s="71" t="str">
        <f t="shared" si="415"/>
        <v/>
      </c>
      <c r="AD663" s="71" t="str">
        <f t="shared" si="416"/>
        <v/>
      </c>
      <c r="AE663" s="78" t="str">
        <f t="shared" si="417"/>
        <v/>
      </c>
      <c r="AF663" s="75" t="str">
        <f t="shared" si="418"/>
        <v/>
      </c>
      <c r="AG663" s="71" t="str">
        <f t="shared" si="419"/>
        <v/>
      </c>
      <c r="AH663" s="71" t="str">
        <f t="shared" si="420"/>
        <v/>
      </c>
      <c r="AI663" s="71" t="str">
        <f t="shared" si="421"/>
        <v/>
      </c>
      <c r="AJ663" s="71" t="str">
        <f t="shared" si="422"/>
        <v/>
      </c>
      <c r="AK663" s="71" t="str">
        <f t="shared" si="423"/>
        <v/>
      </c>
      <c r="AL663" s="71" t="str">
        <f t="shared" si="424"/>
        <v/>
      </c>
      <c r="AM663" s="78" t="str">
        <f t="shared" si="425"/>
        <v/>
      </c>
      <c r="AN663" s="75" t="str">
        <f t="shared" si="426"/>
        <v/>
      </c>
      <c r="AO663" s="71" t="str">
        <f t="shared" si="427"/>
        <v/>
      </c>
      <c r="AP663" s="71" t="str">
        <f t="shared" si="428"/>
        <v/>
      </c>
      <c r="AQ663" s="71" t="str">
        <f t="shared" si="429"/>
        <v/>
      </c>
      <c r="AR663" s="71" t="str">
        <f t="shared" si="430"/>
        <v/>
      </c>
      <c r="AS663" s="71" t="str">
        <f t="shared" si="431"/>
        <v/>
      </c>
      <c r="AT663" s="71" t="str">
        <f t="shared" si="432"/>
        <v/>
      </c>
      <c r="AU663" s="76" t="str">
        <f t="shared" si="433"/>
        <v/>
      </c>
      <c r="BF663" s="141">
        <v>37067</v>
      </c>
      <c r="BG663" s="142" t="s">
        <v>10923</v>
      </c>
      <c r="BH663" s="141" t="s">
        <v>180</v>
      </c>
      <c r="BI663" s="141" t="s">
        <v>191</v>
      </c>
      <c r="BJ663" s="141" t="s">
        <v>10924</v>
      </c>
      <c r="BK663" s="141" t="s">
        <v>10925</v>
      </c>
      <c r="BL663" s="141" t="s">
        <v>10926</v>
      </c>
      <c r="BM663" s="141">
        <v>46.329158474510798</v>
      </c>
      <c r="BN663" s="141">
        <v>-72.552018019885196</v>
      </c>
      <c r="BO663" s="141">
        <v>1990</v>
      </c>
      <c r="BP663" s="143"/>
      <c r="BQ663" s="143" t="s">
        <v>26794</v>
      </c>
    </row>
    <row r="664" spans="1:69" ht="38.25" customHeight="1" x14ac:dyDescent="0.25">
      <c r="A664" s="1" t="str">
        <f t="shared" si="434"/>
        <v/>
      </c>
      <c r="B664" s="32" t="str">
        <f t="shared" si="435"/>
        <v/>
      </c>
      <c r="C664" s="25" t="str">
        <f t="shared" si="436"/>
        <v/>
      </c>
      <c r="D664" s="25" t="str">
        <f t="shared" si="437"/>
        <v/>
      </c>
      <c r="E664" s="25" t="str">
        <f t="shared" si="438"/>
        <v/>
      </c>
      <c r="F664" s="25" t="str">
        <f t="shared" si="439"/>
        <v/>
      </c>
      <c r="G664" s="108" t="str">
        <f t="shared" si="440"/>
        <v/>
      </c>
      <c r="H664" s="108" t="str">
        <f t="shared" si="441"/>
        <v/>
      </c>
      <c r="I664" s="112" t="str">
        <f t="shared" si="442"/>
        <v/>
      </c>
      <c r="J664" s="112"/>
      <c r="K664" s="112"/>
      <c r="L664" s="113"/>
      <c r="M664" s="113"/>
      <c r="N664" s="224" t="str">
        <f t="shared" si="443"/>
        <v/>
      </c>
      <c r="O664" s="225" t="str">
        <f t="shared" si="444"/>
        <v/>
      </c>
      <c r="Q664" s="6">
        <v>662</v>
      </c>
      <c r="R664" s="47" t="str">
        <f t="shared" si="407"/>
        <v>-662</v>
      </c>
      <c r="S664" s="6"/>
      <c r="T664" s="48" t="str">
        <f t="shared" si="408"/>
        <v/>
      </c>
      <c r="U664" s="49" t="str">
        <f t="shared" si="409"/>
        <v/>
      </c>
      <c r="W664" s="51"/>
      <c r="X664" s="75" t="str">
        <f t="shared" si="410"/>
        <v/>
      </c>
      <c r="Y664" s="71" t="str">
        <f t="shared" si="411"/>
        <v/>
      </c>
      <c r="Z664" s="71" t="str">
        <f t="shared" si="412"/>
        <v/>
      </c>
      <c r="AA664" s="71" t="str">
        <f t="shared" si="413"/>
        <v/>
      </c>
      <c r="AB664" s="71" t="str">
        <f t="shared" si="414"/>
        <v/>
      </c>
      <c r="AC664" s="71" t="str">
        <f t="shared" si="415"/>
        <v/>
      </c>
      <c r="AD664" s="71" t="str">
        <f t="shared" si="416"/>
        <v/>
      </c>
      <c r="AE664" s="78" t="str">
        <f t="shared" si="417"/>
        <v/>
      </c>
      <c r="AF664" s="75" t="str">
        <f t="shared" si="418"/>
        <v/>
      </c>
      <c r="AG664" s="71" t="str">
        <f t="shared" si="419"/>
        <v/>
      </c>
      <c r="AH664" s="71" t="str">
        <f t="shared" si="420"/>
        <v/>
      </c>
      <c r="AI664" s="71" t="str">
        <f t="shared" si="421"/>
        <v/>
      </c>
      <c r="AJ664" s="71" t="str">
        <f t="shared" si="422"/>
        <v/>
      </c>
      <c r="AK664" s="71" t="str">
        <f t="shared" si="423"/>
        <v/>
      </c>
      <c r="AL664" s="71" t="str">
        <f t="shared" si="424"/>
        <v/>
      </c>
      <c r="AM664" s="78" t="str">
        <f t="shared" si="425"/>
        <v/>
      </c>
      <c r="AN664" s="75" t="str">
        <f t="shared" si="426"/>
        <v/>
      </c>
      <c r="AO664" s="71" t="str">
        <f t="shared" si="427"/>
        <v/>
      </c>
      <c r="AP664" s="71" t="str">
        <f t="shared" si="428"/>
        <v/>
      </c>
      <c r="AQ664" s="71" t="str">
        <f t="shared" si="429"/>
        <v/>
      </c>
      <c r="AR664" s="71" t="str">
        <f t="shared" si="430"/>
        <v/>
      </c>
      <c r="AS664" s="71" t="str">
        <f t="shared" si="431"/>
        <v/>
      </c>
      <c r="AT664" s="71" t="str">
        <f t="shared" si="432"/>
        <v/>
      </c>
      <c r="AU664" s="76" t="str">
        <f t="shared" si="433"/>
        <v/>
      </c>
      <c r="BF664" s="141">
        <v>23027</v>
      </c>
      <c r="BG664" s="142" t="s">
        <v>6364</v>
      </c>
      <c r="BH664" s="141" t="s">
        <v>478</v>
      </c>
      <c r="BI664" s="141" t="s">
        <v>186</v>
      </c>
      <c r="BJ664" s="141" t="s">
        <v>6357</v>
      </c>
      <c r="BK664" s="141" t="s">
        <v>6358</v>
      </c>
      <c r="BL664" s="141" t="s">
        <v>6359</v>
      </c>
      <c r="BM664" s="141">
        <v>46.855739999999997</v>
      </c>
      <c r="BN664" s="141">
        <v>-71.278989999999993</v>
      </c>
      <c r="BO664" s="141">
        <v>2012</v>
      </c>
      <c r="BP664" s="143" t="s">
        <v>24487</v>
      </c>
      <c r="BQ664" s="143" t="s">
        <v>17560</v>
      </c>
    </row>
    <row r="665" spans="1:69" ht="38.25" customHeight="1" x14ac:dyDescent="0.25">
      <c r="A665" s="1" t="str">
        <f t="shared" si="434"/>
        <v/>
      </c>
      <c r="B665" s="32" t="str">
        <f t="shared" si="435"/>
        <v/>
      </c>
      <c r="C665" s="25" t="str">
        <f t="shared" si="436"/>
        <v/>
      </c>
      <c r="D665" s="25" t="str">
        <f t="shared" si="437"/>
        <v/>
      </c>
      <c r="E665" s="25" t="str">
        <f t="shared" si="438"/>
        <v/>
      </c>
      <c r="F665" s="25" t="str">
        <f t="shared" si="439"/>
        <v/>
      </c>
      <c r="G665" s="108" t="str">
        <f t="shared" si="440"/>
        <v/>
      </c>
      <c r="H665" s="108" t="str">
        <f t="shared" si="441"/>
        <v/>
      </c>
      <c r="I665" s="112" t="str">
        <f t="shared" si="442"/>
        <v/>
      </c>
      <c r="J665" s="112"/>
      <c r="K665" s="112"/>
      <c r="L665" s="113"/>
      <c r="M665" s="113"/>
      <c r="N665" s="224" t="str">
        <f t="shared" si="443"/>
        <v/>
      </c>
      <c r="O665" s="225" t="str">
        <f t="shared" si="444"/>
        <v/>
      </c>
      <c r="Q665" s="6">
        <v>663</v>
      </c>
      <c r="R665" s="47" t="str">
        <f t="shared" si="407"/>
        <v>-663</v>
      </c>
      <c r="S665" s="6"/>
      <c r="T665" s="48" t="str">
        <f t="shared" si="408"/>
        <v/>
      </c>
      <c r="U665" s="49" t="str">
        <f t="shared" si="409"/>
        <v/>
      </c>
      <c r="W665" s="51"/>
      <c r="X665" s="75" t="str">
        <f t="shared" si="410"/>
        <v/>
      </c>
      <c r="Y665" s="71" t="str">
        <f t="shared" si="411"/>
        <v/>
      </c>
      <c r="Z665" s="71" t="str">
        <f t="shared" si="412"/>
        <v/>
      </c>
      <c r="AA665" s="71" t="str">
        <f t="shared" si="413"/>
        <v/>
      </c>
      <c r="AB665" s="71" t="str">
        <f t="shared" si="414"/>
        <v/>
      </c>
      <c r="AC665" s="71" t="str">
        <f t="shared" si="415"/>
        <v/>
      </c>
      <c r="AD665" s="71" t="str">
        <f t="shared" si="416"/>
        <v/>
      </c>
      <c r="AE665" s="78" t="str">
        <f t="shared" si="417"/>
        <v/>
      </c>
      <c r="AF665" s="75" t="str">
        <f t="shared" si="418"/>
        <v/>
      </c>
      <c r="AG665" s="71" t="str">
        <f t="shared" si="419"/>
        <v/>
      </c>
      <c r="AH665" s="71" t="str">
        <f t="shared" si="420"/>
        <v/>
      </c>
      <c r="AI665" s="71" t="str">
        <f t="shared" si="421"/>
        <v/>
      </c>
      <c r="AJ665" s="71" t="str">
        <f t="shared" si="422"/>
        <v/>
      </c>
      <c r="AK665" s="71" t="str">
        <f t="shared" si="423"/>
        <v/>
      </c>
      <c r="AL665" s="71" t="str">
        <f t="shared" si="424"/>
        <v/>
      </c>
      <c r="AM665" s="78" t="str">
        <f t="shared" si="425"/>
        <v/>
      </c>
      <c r="AN665" s="75" t="str">
        <f t="shared" si="426"/>
        <v/>
      </c>
      <c r="AO665" s="71" t="str">
        <f t="shared" si="427"/>
        <v/>
      </c>
      <c r="AP665" s="71" t="str">
        <f t="shared" si="428"/>
        <v/>
      </c>
      <c r="AQ665" s="71" t="str">
        <f t="shared" si="429"/>
        <v/>
      </c>
      <c r="AR665" s="71" t="str">
        <f t="shared" si="430"/>
        <v/>
      </c>
      <c r="AS665" s="71" t="str">
        <f t="shared" si="431"/>
        <v/>
      </c>
      <c r="AT665" s="71" t="str">
        <f t="shared" si="432"/>
        <v/>
      </c>
      <c r="AU665" s="76" t="str">
        <f t="shared" si="433"/>
        <v/>
      </c>
      <c r="BF665" s="141">
        <v>23027</v>
      </c>
      <c r="BG665" s="142" t="s">
        <v>6368</v>
      </c>
      <c r="BH665" s="141" t="s">
        <v>478</v>
      </c>
      <c r="BI665" s="141" t="s">
        <v>186</v>
      </c>
      <c r="BJ665" s="141" t="s">
        <v>6361</v>
      </c>
      <c r="BK665" s="141" t="s">
        <v>6362</v>
      </c>
      <c r="BL665" s="141" t="s">
        <v>6363</v>
      </c>
      <c r="BM665" s="141">
        <v>46.866849999999999</v>
      </c>
      <c r="BN665" s="141">
        <v>-71.263019999999997</v>
      </c>
      <c r="BO665" s="141">
        <v>2012</v>
      </c>
      <c r="BP665" s="143" t="s">
        <v>24487</v>
      </c>
      <c r="BQ665" s="143" t="s">
        <v>17560</v>
      </c>
    </row>
    <row r="666" spans="1:69" ht="38.25" customHeight="1" x14ac:dyDescent="0.25">
      <c r="A666" s="1" t="str">
        <f t="shared" si="434"/>
        <v/>
      </c>
      <c r="B666" s="32" t="str">
        <f t="shared" si="435"/>
        <v/>
      </c>
      <c r="C666" s="25" t="str">
        <f t="shared" si="436"/>
        <v/>
      </c>
      <c r="D666" s="25" t="str">
        <f t="shared" si="437"/>
        <v/>
      </c>
      <c r="E666" s="25" t="str">
        <f t="shared" si="438"/>
        <v/>
      </c>
      <c r="F666" s="25" t="str">
        <f t="shared" si="439"/>
        <v/>
      </c>
      <c r="G666" s="108" t="str">
        <f t="shared" si="440"/>
        <v/>
      </c>
      <c r="H666" s="108" t="str">
        <f t="shared" si="441"/>
        <v/>
      </c>
      <c r="I666" s="112" t="str">
        <f t="shared" si="442"/>
        <v/>
      </c>
      <c r="J666" s="112"/>
      <c r="K666" s="112"/>
      <c r="L666" s="113"/>
      <c r="M666" s="113"/>
      <c r="N666" s="224" t="str">
        <f t="shared" si="443"/>
        <v/>
      </c>
      <c r="O666" s="225" t="str">
        <f t="shared" si="444"/>
        <v/>
      </c>
      <c r="Q666" s="6">
        <v>664</v>
      </c>
      <c r="R666" s="47" t="str">
        <f t="shared" si="407"/>
        <v>-664</v>
      </c>
      <c r="S666" s="6"/>
      <c r="T666" s="48" t="str">
        <f t="shared" si="408"/>
        <v/>
      </c>
      <c r="U666" s="49" t="str">
        <f t="shared" si="409"/>
        <v/>
      </c>
      <c r="W666" s="51"/>
      <c r="X666" s="75" t="str">
        <f t="shared" si="410"/>
        <v/>
      </c>
      <c r="Y666" s="71" t="str">
        <f t="shared" si="411"/>
        <v/>
      </c>
      <c r="Z666" s="71" t="str">
        <f t="shared" si="412"/>
        <v/>
      </c>
      <c r="AA666" s="71" t="str">
        <f t="shared" si="413"/>
        <v/>
      </c>
      <c r="AB666" s="71" t="str">
        <f t="shared" si="414"/>
        <v/>
      </c>
      <c r="AC666" s="71" t="str">
        <f t="shared" si="415"/>
        <v/>
      </c>
      <c r="AD666" s="71" t="str">
        <f t="shared" si="416"/>
        <v/>
      </c>
      <c r="AE666" s="78" t="str">
        <f t="shared" si="417"/>
        <v/>
      </c>
      <c r="AF666" s="75" t="str">
        <f t="shared" si="418"/>
        <v/>
      </c>
      <c r="AG666" s="71" t="str">
        <f t="shared" si="419"/>
        <v/>
      </c>
      <c r="AH666" s="71" t="str">
        <f t="shared" si="420"/>
        <v/>
      </c>
      <c r="AI666" s="71" t="str">
        <f t="shared" si="421"/>
        <v/>
      </c>
      <c r="AJ666" s="71" t="str">
        <f t="shared" si="422"/>
        <v/>
      </c>
      <c r="AK666" s="71" t="str">
        <f t="shared" si="423"/>
        <v/>
      </c>
      <c r="AL666" s="71" t="str">
        <f t="shared" si="424"/>
        <v/>
      </c>
      <c r="AM666" s="78" t="str">
        <f t="shared" si="425"/>
        <v/>
      </c>
      <c r="AN666" s="75" t="str">
        <f t="shared" si="426"/>
        <v/>
      </c>
      <c r="AO666" s="71" t="str">
        <f t="shared" si="427"/>
        <v/>
      </c>
      <c r="AP666" s="71" t="str">
        <f t="shared" si="428"/>
        <v/>
      </c>
      <c r="AQ666" s="71" t="str">
        <f t="shared" si="429"/>
        <v/>
      </c>
      <c r="AR666" s="71" t="str">
        <f t="shared" si="430"/>
        <v/>
      </c>
      <c r="AS666" s="71" t="str">
        <f t="shared" si="431"/>
        <v/>
      </c>
      <c r="AT666" s="71" t="str">
        <f t="shared" si="432"/>
        <v/>
      </c>
      <c r="AU666" s="76" t="str">
        <f t="shared" si="433"/>
        <v/>
      </c>
      <c r="BF666" s="141">
        <v>23027</v>
      </c>
      <c r="BG666" s="142" t="s">
        <v>6372</v>
      </c>
      <c r="BH666" s="141" t="s">
        <v>478</v>
      </c>
      <c r="BI666" s="141" t="s">
        <v>186</v>
      </c>
      <c r="BJ666" s="141" t="s">
        <v>6365</v>
      </c>
      <c r="BK666" s="141" t="s">
        <v>6366</v>
      </c>
      <c r="BL666" s="141" t="s">
        <v>6367</v>
      </c>
      <c r="BM666" s="141">
        <v>46.899709999999999</v>
      </c>
      <c r="BN666" s="141">
        <v>-71.296019999999999</v>
      </c>
      <c r="BO666" s="141">
        <v>2009</v>
      </c>
      <c r="BP666" s="143" t="s">
        <v>24487</v>
      </c>
      <c r="BQ666" s="143" t="s">
        <v>17560</v>
      </c>
    </row>
    <row r="667" spans="1:69" ht="38.25" customHeight="1" x14ac:dyDescent="0.25">
      <c r="A667" s="1" t="str">
        <f t="shared" si="434"/>
        <v/>
      </c>
      <c r="B667" s="32" t="str">
        <f t="shared" si="435"/>
        <v/>
      </c>
      <c r="C667" s="25" t="str">
        <f t="shared" si="436"/>
        <v/>
      </c>
      <c r="D667" s="25" t="str">
        <f t="shared" si="437"/>
        <v/>
      </c>
      <c r="E667" s="25" t="str">
        <f t="shared" si="438"/>
        <v/>
      </c>
      <c r="F667" s="25" t="str">
        <f t="shared" si="439"/>
        <v/>
      </c>
      <c r="G667" s="108" t="str">
        <f t="shared" si="440"/>
        <v/>
      </c>
      <c r="H667" s="108" t="str">
        <f t="shared" si="441"/>
        <v/>
      </c>
      <c r="I667" s="112" t="str">
        <f t="shared" si="442"/>
        <v/>
      </c>
      <c r="J667" s="112"/>
      <c r="K667" s="112"/>
      <c r="L667" s="113"/>
      <c r="M667" s="113"/>
      <c r="N667" s="224" t="str">
        <f t="shared" si="443"/>
        <v/>
      </c>
      <c r="O667" s="225" t="str">
        <f t="shared" si="444"/>
        <v/>
      </c>
      <c r="Q667" s="6">
        <v>665</v>
      </c>
      <c r="R667" s="47" t="str">
        <f t="shared" si="407"/>
        <v>-665</v>
      </c>
      <c r="S667" s="6"/>
      <c r="T667" s="48" t="str">
        <f t="shared" si="408"/>
        <v/>
      </c>
      <c r="U667" s="49" t="str">
        <f t="shared" si="409"/>
        <v/>
      </c>
      <c r="W667" s="51"/>
      <c r="X667" s="75" t="str">
        <f t="shared" si="410"/>
        <v/>
      </c>
      <c r="Y667" s="71" t="str">
        <f t="shared" si="411"/>
        <v/>
      </c>
      <c r="Z667" s="71" t="str">
        <f t="shared" si="412"/>
        <v/>
      </c>
      <c r="AA667" s="71" t="str">
        <f t="shared" si="413"/>
        <v/>
      </c>
      <c r="AB667" s="71" t="str">
        <f t="shared" si="414"/>
        <v/>
      </c>
      <c r="AC667" s="71" t="str">
        <f t="shared" si="415"/>
        <v/>
      </c>
      <c r="AD667" s="71" t="str">
        <f t="shared" si="416"/>
        <v/>
      </c>
      <c r="AE667" s="78" t="str">
        <f t="shared" si="417"/>
        <v/>
      </c>
      <c r="AF667" s="75" t="str">
        <f t="shared" si="418"/>
        <v/>
      </c>
      <c r="AG667" s="71" t="str">
        <f t="shared" si="419"/>
        <v/>
      </c>
      <c r="AH667" s="71" t="str">
        <f t="shared" si="420"/>
        <v/>
      </c>
      <c r="AI667" s="71" t="str">
        <f t="shared" si="421"/>
        <v/>
      </c>
      <c r="AJ667" s="71" t="str">
        <f t="shared" si="422"/>
        <v/>
      </c>
      <c r="AK667" s="71" t="str">
        <f t="shared" si="423"/>
        <v/>
      </c>
      <c r="AL667" s="71" t="str">
        <f t="shared" si="424"/>
        <v/>
      </c>
      <c r="AM667" s="78" t="str">
        <f t="shared" si="425"/>
        <v/>
      </c>
      <c r="AN667" s="75" t="str">
        <f t="shared" si="426"/>
        <v/>
      </c>
      <c r="AO667" s="71" t="str">
        <f t="shared" si="427"/>
        <v/>
      </c>
      <c r="AP667" s="71" t="str">
        <f t="shared" si="428"/>
        <v/>
      </c>
      <c r="AQ667" s="71" t="str">
        <f t="shared" si="429"/>
        <v/>
      </c>
      <c r="AR667" s="71" t="str">
        <f t="shared" si="430"/>
        <v/>
      </c>
      <c r="AS667" s="71" t="str">
        <f t="shared" si="431"/>
        <v/>
      </c>
      <c r="AT667" s="71" t="str">
        <f t="shared" si="432"/>
        <v/>
      </c>
      <c r="AU667" s="76" t="str">
        <f t="shared" si="433"/>
        <v/>
      </c>
      <c r="BF667" s="141">
        <v>23027</v>
      </c>
      <c r="BG667" s="142" t="s">
        <v>6375</v>
      </c>
      <c r="BH667" s="141" t="s">
        <v>478</v>
      </c>
      <c r="BI667" s="141" t="s">
        <v>186</v>
      </c>
      <c r="BJ667" s="141" t="s">
        <v>6369</v>
      </c>
      <c r="BK667" s="141" t="s">
        <v>6370</v>
      </c>
      <c r="BL667" s="141" t="s">
        <v>6371</v>
      </c>
      <c r="BM667" s="141">
        <v>46.933729999999997</v>
      </c>
      <c r="BN667" s="141">
        <v>-71.320909999999998</v>
      </c>
      <c r="BO667" s="141">
        <v>1975</v>
      </c>
      <c r="BP667" s="143" t="s">
        <v>24487</v>
      </c>
      <c r="BQ667" s="143" t="s">
        <v>17560</v>
      </c>
    </row>
    <row r="668" spans="1:69" ht="38.25" customHeight="1" x14ac:dyDescent="0.25">
      <c r="A668" s="1" t="str">
        <f t="shared" si="434"/>
        <v/>
      </c>
      <c r="B668" s="32" t="str">
        <f t="shared" si="435"/>
        <v/>
      </c>
      <c r="C668" s="25" t="str">
        <f t="shared" si="436"/>
        <v/>
      </c>
      <c r="D668" s="25" t="str">
        <f t="shared" si="437"/>
        <v/>
      </c>
      <c r="E668" s="25" t="str">
        <f t="shared" si="438"/>
        <v/>
      </c>
      <c r="F668" s="25" t="str">
        <f t="shared" si="439"/>
        <v/>
      </c>
      <c r="G668" s="108" t="str">
        <f t="shared" si="440"/>
        <v/>
      </c>
      <c r="H668" s="108" t="str">
        <f t="shared" si="441"/>
        <v/>
      </c>
      <c r="I668" s="112" t="str">
        <f t="shared" si="442"/>
        <v/>
      </c>
      <c r="J668" s="112"/>
      <c r="K668" s="112"/>
      <c r="L668" s="113"/>
      <c r="M668" s="113"/>
      <c r="N668" s="224" t="str">
        <f t="shared" si="443"/>
        <v/>
      </c>
      <c r="O668" s="225" t="str">
        <f t="shared" si="444"/>
        <v/>
      </c>
      <c r="Q668" s="6">
        <v>666</v>
      </c>
      <c r="R668" s="47" t="str">
        <f t="shared" si="407"/>
        <v>-666</v>
      </c>
      <c r="S668" s="6"/>
      <c r="T668" s="48" t="str">
        <f t="shared" si="408"/>
        <v/>
      </c>
      <c r="U668" s="49" t="str">
        <f t="shared" si="409"/>
        <v/>
      </c>
      <c r="W668" s="51"/>
      <c r="X668" s="75" t="str">
        <f t="shared" si="410"/>
        <v/>
      </c>
      <c r="Y668" s="71" t="str">
        <f t="shared" si="411"/>
        <v/>
      </c>
      <c r="Z668" s="71" t="str">
        <f t="shared" si="412"/>
        <v/>
      </c>
      <c r="AA668" s="71" t="str">
        <f t="shared" si="413"/>
        <v/>
      </c>
      <c r="AB668" s="71" t="str">
        <f t="shared" si="414"/>
        <v/>
      </c>
      <c r="AC668" s="71" t="str">
        <f t="shared" si="415"/>
        <v/>
      </c>
      <c r="AD668" s="71" t="str">
        <f t="shared" si="416"/>
        <v/>
      </c>
      <c r="AE668" s="78" t="str">
        <f t="shared" si="417"/>
        <v/>
      </c>
      <c r="AF668" s="75" t="str">
        <f t="shared" si="418"/>
        <v/>
      </c>
      <c r="AG668" s="71" t="str">
        <f t="shared" si="419"/>
        <v/>
      </c>
      <c r="AH668" s="71" t="str">
        <f t="shared" si="420"/>
        <v/>
      </c>
      <c r="AI668" s="71" t="str">
        <f t="shared" si="421"/>
        <v/>
      </c>
      <c r="AJ668" s="71" t="str">
        <f t="shared" si="422"/>
        <v/>
      </c>
      <c r="AK668" s="71" t="str">
        <f t="shared" si="423"/>
        <v/>
      </c>
      <c r="AL668" s="71" t="str">
        <f t="shared" si="424"/>
        <v/>
      </c>
      <c r="AM668" s="78" t="str">
        <f t="shared" si="425"/>
        <v/>
      </c>
      <c r="AN668" s="75" t="str">
        <f t="shared" si="426"/>
        <v/>
      </c>
      <c r="AO668" s="71" t="str">
        <f t="shared" si="427"/>
        <v/>
      </c>
      <c r="AP668" s="71" t="str">
        <f t="shared" si="428"/>
        <v/>
      </c>
      <c r="AQ668" s="71" t="str">
        <f t="shared" si="429"/>
        <v/>
      </c>
      <c r="AR668" s="71" t="str">
        <f t="shared" si="430"/>
        <v/>
      </c>
      <c r="AS668" s="71" t="str">
        <f t="shared" si="431"/>
        <v/>
      </c>
      <c r="AT668" s="71" t="str">
        <f t="shared" si="432"/>
        <v/>
      </c>
      <c r="AU668" s="76" t="str">
        <f t="shared" si="433"/>
        <v/>
      </c>
      <c r="BF668" s="141">
        <v>23027</v>
      </c>
      <c r="BG668" s="142" t="s">
        <v>6379</v>
      </c>
      <c r="BH668" s="141" t="s">
        <v>478</v>
      </c>
      <c r="BI668" s="141" t="s">
        <v>186</v>
      </c>
      <c r="BJ668" s="141" t="s">
        <v>6373</v>
      </c>
      <c r="BK668" s="141" t="s">
        <v>6374</v>
      </c>
      <c r="BL668" s="141" t="s">
        <v>6226</v>
      </c>
      <c r="BM668" s="141">
        <v>46.88597</v>
      </c>
      <c r="BN668" s="141">
        <v>-71.33202</v>
      </c>
      <c r="BO668" s="141">
        <v>2012</v>
      </c>
      <c r="BP668" s="143" t="s">
        <v>24487</v>
      </c>
      <c r="BQ668" s="143" t="s">
        <v>17560</v>
      </c>
    </row>
    <row r="669" spans="1:69" ht="38.25" customHeight="1" x14ac:dyDescent="0.25">
      <c r="A669" s="1" t="str">
        <f t="shared" si="434"/>
        <v/>
      </c>
      <c r="B669" s="32" t="str">
        <f t="shared" si="435"/>
        <v/>
      </c>
      <c r="C669" s="25" t="str">
        <f t="shared" si="436"/>
        <v/>
      </c>
      <c r="D669" s="25" t="str">
        <f t="shared" si="437"/>
        <v/>
      </c>
      <c r="E669" s="25" t="str">
        <f t="shared" si="438"/>
        <v/>
      </c>
      <c r="F669" s="25" t="str">
        <f t="shared" si="439"/>
        <v/>
      </c>
      <c r="G669" s="108" t="str">
        <f t="shared" si="440"/>
        <v/>
      </c>
      <c r="H669" s="108" t="str">
        <f t="shared" si="441"/>
        <v/>
      </c>
      <c r="I669" s="112" t="str">
        <f t="shared" si="442"/>
        <v/>
      </c>
      <c r="J669" s="112"/>
      <c r="K669" s="112"/>
      <c r="L669" s="113"/>
      <c r="M669" s="113"/>
      <c r="N669" s="224" t="str">
        <f t="shared" si="443"/>
        <v/>
      </c>
      <c r="O669" s="225" t="str">
        <f t="shared" si="444"/>
        <v/>
      </c>
      <c r="Q669" s="6">
        <v>667</v>
      </c>
      <c r="R669" s="47" t="str">
        <f t="shared" si="407"/>
        <v>-667</v>
      </c>
      <c r="S669" s="6"/>
      <c r="T669" s="48" t="str">
        <f t="shared" si="408"/>
        <v/>
      </c>
      <c r="U669" s="49" t="str">
        <f t="shared" si="409"/>
        <v/>
      </c>
      <c r="W669" s="51"/>
      <c r="X669" s="75" t="str">
        <f t="shared" si="410"/>
        <v/>
      </c>
      <c r="Y669" s="71" t="str">
        <f t="shared" si="411"/>
        <v/>
      </c>
      <c r="Z669" s="71" t="str">
        <f t="shared" si="412"/>
        <v/>
      </c>
      <c r="AA669" s="71" t="str">
        <f t="shared" si="413"/>
        <v/>
      </c>
      <c r="AB669" s="71" t="str">
        <f t="shared" si="414"/>
        <v/>
      </c>
      <c r="AC669" s="71" t="str">
        <f t="shared" si="415"/>
        <v/>
      </c>
      <c r="AD669" s="71" t="str">
        <f t="shared" si="416"/>
        <v/>
      </c>
      <c r="AE669" s="78" t="str">
        <f t="shared" si="417"/>
        <v/>
      </c>
      <c r="AF669" s="75" t="str">
        <f t="shared" si="418"/>
        <v/>
      </c>
      <c r="AG669" s="71" t="str">
        <f t="shared" si="419"/>
        <v/>
      </c>
      <c r="AH669" s="71" t="str">
        <f t="shared" si="420"/>
        <v/>
      </c>
      <c r="AI669" s="71" t="str">
        <f t="shared" si="421"/>
        <v/>
      </c>
      <c r="AJ669" s="71" t="str">
        <f t="shared" si="422"/>
        <v/>
      </c>
      <c r="AK669" s="71" t="str">
        <f t="shared" si="423"/>
        <v/>
      </c>
      <c r="AL669" s="71" t="str">
        <f t="shared" si="424"/>
        <v/>
      </c>
      <c r="AM669" s="78" t="str">
        <f t="shared" si="425"/>
        <v/>
      </c>
      <c r="AN669" s="75" t="str">
        <f t="shared" si="426"/>
        <v/>
      </c>
      <c r="AO669" s="71" t="str">
        <f t="shared" si="427"/>
        <v/>
      </c>
      <c r="AP669" s="71" t="str">
        <f t="shared" si="428"/>
        <v/>
      </c>
      <c r="AQ669" s="71" t="str">
        <f t="shared" si="429"/>
        <v/>
      </c>
      <c r="AR669" s="71" t="str">
        <f t="shared" si="430"/>
        <v/>
      </c>
      <c r="AS669" s="71" t="str">
        <f t="shared" si="431"/>
        <v/>
      </c>
      <c r="AT669" s="71" t="str">
        <f t="shared" si="432"/>
        <v/>
      </c>
      <c r="AU669" s="76" t="str">
        <f t="shared" si="433"/>
        <v/>
      </c>
      <c r="BF669" s="141">
        <v>23027</v>
      </c>
      <c r="BG669" s="142" t="s">
        <v>6383</v>
      </c>
      <c r="BH669" s="141" t="s">
        <v>478</v>
      </c>
      <c r="BI669" s="141" t="s">
        <v>186</v>
      </c>
      <c r="BJ669" s="141" t="s">
        <v>6376</v>
      </c>
      <c r="BK669" s="141" t="s">
        <v>6377</v>
      </c>
      <c r="BL669" s="141" t="s">
        <v>6378</v>
      </c>
      <c r="BM669" s="141">
        <v>46.879910000000002</v>
      </c>
      <c r="BN669" s="141">
        <v>-71.344859999999997</v>
      </c>
      <c r="BO669" s="141">
        <v>2012</v>
      </c>
      <c r="BP669" s="143" t="s">
        <v>24487</v>
      </c>
      <c r="BQ669" s="143" t="s">
        <v>17560</v>
      </c>
    </row>
    <row r="670" spans="1:69" ht="38.25" customHeight="1" x14ac:dyDescent="0.25">
      <c r="A670" s="1" t="str">
        <f t="shared" si="434"/>
        <v/>
      </c>
      <c r="B670" s="32" t="str">
        <f t="shared" si="435"/>
        <v/>
      </c>
      <c r="C670" s="25" t="str">
        <f t="shared" si="436"/>
        <v/>
      </c>
      <c r="D670" s="25" t="str">
        <f t="shared" si="437"/>
        <v/>
      </c>
      <c r="E670" s="25" t="str">
        <f t="shared" si="438"/>
        <v/>
      </c>
      <c r="F670" s="25" t="str">
        <f t="shared" si="439"/>
        <v/>
      </c>
      <c r="G670" s="108" t="str">
        <f t="shared" si="440"/>
        <v/>
      </c>
      <c r="H670" s="108" t="str">
        <f t="shared" si="441"/>
        <v/>
      </c>
      <c r="I670" s="112" t="str">
        <f t="shared" si="442"/>
        <v/>
      </c>
      <c r="J670" s="112"/>
      <c r="K670" s="112"/>
      <c r="L670" s="113"/>
      <c r="M670" s="113"/>
      <c r="N670" s="224" t="str">
        <f t="shared" si="443"/>
        <v/>
      </c>
      <c r="O670" s="225" t="str">
        <f t="shared" si="444"/>
        <v/>
      </c>
      <c r="Q670" s="6">
        <v>668</v>
      </c>
      <c r="R670" s="47" t="str">
        <f t="shared" si="407"/>
        <v>-668</v>
      </c>
      <c r="S670" s="6"/>
      <c r="T670" s="48" t="str">
        <f t="shared" si="408"/>
        <v/>
      </c>
      <c r="U670" s="49" t="str">
        <f t="shared" si="409"/>
        <v/>
      </c>
      <c r="W670" s="51"/>
      <c r="X670" s="75" t="str">
        <f t="shared" si="410"/>
        <v/>
      </c>
      <c r="Y670" s="71" t="str">
        <f t="shared" si="411"/>
        <v/>
      </c>
      <c r="Z670" s="71" t="str">
        <f t="shared" si="412"/>
        <v/>
      </c>
      <c r="AA670" s="71" t="str">
        <f t="shared" si="413"/>
        <v/>
      </c>
      <c r="AB670" s="71" t="str">
        <f t="shared" si="414"/>
        <v/>
      </c>
      <c r="AC670" s="71" t="str">
        <f t="shared" si="415"/>
        <v/>
      </c>
      <c r="AD670" s="71" t="str">
        <f t="shared" si="416"/>
        <v/>
      </c>
      <c r="AE670" s="78" t="str">
        <f t="shared" si="417"/>
        <v/>
      </c>
      <c r="AF670" s="75" t="str">
        <f t="shared" si="418"/>
        <v/>
      </c>
      <c r="AG670" s="71" t="str">
        <f t="shared" si="419"/>
        <v/>
      </c>
      <c r="AH670" s="71" t="str">
        <f t="shared" si="420"/>
        <v/>
      </c>
      <c r="AI670" s="71" t="str">
        <f t="shared" si="421"/>
        <v/>
      </c>
      <c r="AJ670" s="71" t="str">
        <f t="shared" si="422"/>
        <v/>
      </c>
      <c r="AK670" s="71" t="str">
        <f t="shared" si="423"/>
        <v/>
      </c>
      <c r="AL670" s="71" t="str">
        <f t="shared" si="424"/>
        <v/>
      </c>
      <c r="AM670" s="78" t="str">
        <f t="shared" si="425"/>
        <v/>
      </c>
      <c r="AN670" s="75" t="str">
        <f t="shared" si="426"/>
        <v/>
      </c>
      <c r="AO670" s="71" t="str">
        <f t="shared" si="427"/>
        <v/>
      </c>
      <c r="AP670" s="71" t="str">
        <f t="shared" si="428"/>
        <v/>
      </c>
      <c r="AQ670" s="71" t="str">
        <f t="shared" si="429"/>
        <v/>
      </c>
      <c r="AR670" s="71" t="str">
        <f t="shared" si="430"/>
        <v/>
      </c>
      <c r="AS670" s="71" t="str">
        <f t="shared" si="431"/>
        <v/>
      </c>
      <c r="AT670" s="71" t="str">
        <f t="shared" si="432"/>
        <v/>
      </c>
      <c r="AU670" s="76" t="str">
        <f t="shared" si="433"/>
        <v/>
      </c>
      <c r="BF670" s="141">
        <v>23027</v>
      </c>
      <c r="BG670" s="142" t="s">
        <v>6387</v>
      </c>
      <c r="BH670" s="141" t="s">
        <v>478</v>
      </c>
      <c r="BI670" s="141" t="s">
        <v>186</v>
      </c>
      <c r="BJ670" s="141" t="s">
        <v>6380</v>
      </c>
      <c r="BK670" s="141" t="s">
        <v>6381</v>
      </c>
      <c r="BL670" s="141" t="s">
        <v>6382</v>
      </c>
      <c r="BM670" s="141">
        <v>46.836790000000001</v>
      </c>
      <c r="BN670" s="141">
        <v>-71.407200000000003</v>
      </c>
      <c r="BO670" s="141">
        <v>2009</v>
      </c>
      <c r="BP670" s="143" t="s">
        <v>24487</v>
      </c>
      <c r="BQ670" s="143" t="s">
        <v>17560</v>
      </c>
    </row>
    <row r="671" spans="1:69" ht="38.25" customHeight="1" x14ac:dyDescent="0.25">
      <c r="A671" s="1" t="str">
        <f t="shared" si="434"/>
        <v/>
      </c>
      <c r="B671" s="32" t="str">
        <f t="shared" si="435"/>
        <v/>
      </c>
      <c r="C671" s="25" t="str">
        <f t="shared" si="436"/>
        <v/>
      </c>
      <c r="D671" s="25" t="str">
        <f t="shared" si="437"/>
        <v/>
      </c>
      <c r="E671" s="25" t="str">
        <f t="shared" si="438"/>
        <v/>
      </c>
      <c r="F671" s="25" t="str">
        <f t="shared" si="439"/>
        <v/>
      </c>
      <c r="G671" s="108" t="str">
        <f t="shared" si="440"/>
        <v/>
      </c>
      <c r="H671" s="108" t="str">
        <f t="shared" si="441"/>
        <v/>
      </c>
      <c r="I671" s="112" t="str">
        <f t="shared" si="442"/>
        <v/>
      </c>
      <c r="J671" s="112"/>
      <c r="K671" s="112"/>
      <c r="L671" s="113"/>
      <c r="M671" s="113"/>
      <c r="N671" s="224" t="str">
        <f t="shared" si="443"/>
        <v/>
      </c>
      <c r="O671" s="225" t="str">
        <f t="shared" si="444"/>
        <v/>
      </c>
      <c r="Q671" s="6">
        <v>669</v>
      </c>
      <c r="R671" s="47" t="str">
        <f t="shared" si="407"/>
        <v>-669</v>
      </c>
      <c r="S671" s="6"/>
      <c r="T671" s="48" t="str">
        <f t="shared" si="408"/>
        <v/>
      </c>
      <c r="U671" s="49" t="str">
        <f t="shared" si="409"/>
        <v/>
      </c>
      <c r="W671" s="51"/>
      <c r="X671" s="75" t="str">
        <f t="shared" si="410"/>
        <v/>
      </c>
      <c r="Y671" s="71" t="str">
        <f t="shared" si="411"/>
        <v/>
      </c>
      <c r="Z671" s="71" t="str">
        <f t="shared" si="412"/>
        <v/>
      </c>
      <c r="AA671" s="71" t="str">
        <f t="shared" si="413"/>
        <v/>
      </c>
      <c r="AB671" s="71" t="str">
        <f t="shared" si="414"/>
        <v/>
      </c>
      <c r="AC671" s="71" t="str">
        <f t="shared" si="415"/>
        <v/>
      </c>
      <c r="AD671" s="71" t="str">
        <f t="shared" si="416"/>
        <v/>
      </c>
      <c r="AE671" s="78" t="str">
        <f t="shared" si="417"/>
        <v/>
      </c>
      <c r="AF671" s="75" t="str">
        <f t="shared" si="418"/>
        <v/>
      </c>
      <c r="AG671" s="71" t="str">
        <f t="shared" si="419"/>
        <v/>
      </c>
      <c r="AH671" s="71" t="str">
        <f t="shared" si="420"/>
        <v/>
      </c>
      <c r="AI671" s="71" t="str">
        <f t="shared" si="421"/>
        <v/>
      </c>
      <c r="AJ671" s="71" t="str">
        <f t="shared" si="422"/>
        <v/>
      </c>
      <c r="AK671" s="71" t="str">
        <f t="shared" si="423"/>
        <v/>
      </c>
      <c r="AL671" s="71" t="str">
        <f t="shared" si="424"/>
        <v/>
      </c>
      <c r="AM671" s="78" t="str">
        <f t="shared" si="425"/>
        <v/>
      </c>
      <c r="AN671" s="75" t="str">
        <f t="shared" si="426"/>
        <v/>
      </c>
      <c r="AO671" s="71" t="str">
        <f t="shared" si="427"/>
        <v/>
      </c>
      <c r="AP671" s="71" t="str">
        <f t="shared" si="428"/>
        <v/>
      </c>
      <c r="AQ671" s="71" t="str">
        <f t="shared" si="429"/>
        <v/>
      </c>
      <c r="AR671" s="71" t="str">
        <f t="shared" si="430"/>
        <v/>
      </c>
      <c r="AS671" s="71" t="str">
        <f t="shared" si="431"/>
        <v/>
      </c>
      <c r="AT671" s="71" t="str">
        <f t="shared" si="432"/>
        <v/>
      </c>
      <c r="AU671" s="76" t="str">
        <f t="shared" si="433"/>
        <v/>
      </c>
      <c r="BF671" s="141">
        <v>23027</v>
      </c>
      <c r="BG671" s="142" t="s">
        <v>6391</v>
      </c>
      <c r="BH671" s="141" t="s">
        <v>478</v>
      </c>
      <c r="BI671" s="141" t="s">
        <v>186</v>
      </c>
      <c r="BJ671" s="141" t="s">
        <v>6384</v>
      </c>
      <c r="BK671" s="141" t="s">
        <v>6385</v>
      </c>
      <c r="BL671" s="141" t="s">
        <v>6386</v>
      </c>
      <c r="BM671" s="141">
        <v>46.839309999999998</v>
      </c>
      <c r="BN671" s="141">
        <v>-71.405190000000005</v>
      </c>
      <c r="BO671" s="141">
        <v>2011</v>
      </c>
      <c r="BP671" s="143" t="s">
        <v>24487</v>
      </c>
      <c r="BQ671" s="143" t="s">
        <v>17560</v>
      </c>
    </row>
    <row r="672" spans="1:69" ht="38.25" customHeight="1" x14ac:dyDescent="0.25">
      <c r="A672" s="1" t="str">
        <f t="shared" si="434"/>
        <v/>
      </c>
      <c r="B672" s="32" t="str">
        <f t="shared" si="435"/>
        <v/>
      </c>
      <c r="C672" s="25" t="str">
        <f t="shared" si="436"/>
        <v/>
      </c>
      <c r="D672" s="25" t="str">
        <f t="shared" si="437"/>
        <v/>
      </c>
      <c r="E672" s="25" t="str">
        <f t="shared" si="438"/>
        <v/>
      </c>
      <c r="F672" s="25" t="str">
        <f t="shared" si="439"/>
        <v/>
      </c>
      <c r="G672" s="108" t="str">
        <f t="shared" si="440"/>
        <v/>
      </c>
      <c r="H672" s="108" t="str">
        <f t="shared" si="441"/>
        <v/>
      </c>
      <c r="I672" s="112" t="str">
        <f t="shared" si="442"/>
        <v/>
      </c>
      <c r="J672" s="112"/>
      <c r="K672" s="112"/>
      <c r="L672" s="113"/>
      <c r="M672" s="113"/>
      <c r="N672" s="224" t="str">
        <f t="shared" si="443"/>
        <v/>
      </c>
      <c r="O672" s="225" t="str">
        <f t="shared" si="444"/>
        <v/>
      </c>
      <c r="Q672" s="6">
        <v>670</v>
      </c>
      <c r="R672" s="47" t="str">
        <f t="shared" si="407"/>
        <v>-670</v>
      </c>
      <c r="S672" s="6"/>
      <c r="T672" s="48" t="str">
        <f t="shared" si="408"/>
        <v/>
      </c>
      <c r="U672" s="49" t="str">
        <f t="shared" si="409"/>
        <v/>
      </c>
      <c r="W672" s="51"/>
      <c r="X672" s="75" t="str">
        <f t="shared" si="410"/>
        <v/>
      </c>
      <c r="Y672" s="71" t="str">
        <f t="shared" si="411"/>
        <v/>
      </c>
      <c r="Z672" s="71" t="str">
        <f t="shared" si="412"/>
        <v/>
      </c>
      <c r="AA672" s="71" t="str">
        <f t="shared" si="413"/>
        <v/>
      </c>
      <c r="AB672" s="71" t="str">
        <f t="shared" si="414"/>
        <v/>
      </c>
      <c r="AC672" s="71" t="str">
        <f t="shared" si="415"/>
        <v/>
      </c>
      <c r="AD672" s="71" t="str">
        <f t="shared" si="416"/>
        <v/>
      </c>
      <c r="AE672" s="78" t="str">
        <f t="shared" si="417"/>
        <v/>
      </c>
      <c r="AF672" s="75" t="str">
        <f t="shared" si="418"/>
        <v/>
      </c>
      <c r="AG672" s="71" t="str">
        <f t="shared" si="419"/>
        <v/>
      </c>
      <c r="AH672" s="71" t="str">
        <f t="shared" si="420"/>
        <v/>
      </c>
      <c r="AI672" s="71" t="str">
        <f t="shared" si="421"/>
        <v/>
      </c>
      <c r="AJ672" s="71" t="str">
        <f t="shared" si="422"/>
        <v/>
      </c>
      <c r="AK672" s="71" t="str">
        <f t="shared" si="423"/>
        <v/>
      </c>
      <c r="AL672" s="71" t="str">
        <f t="shared" si="424"/>
        <v/>
      </c>
      <c r="AM672" s="78" t="str">
        <f t="shared" si="425"/>
        <v/>
      </c>
      <c r="AN672" s="75" t="str">
        <f t="shared" si="426"/>
        <v/>
      </c>
      <c r="AO672" s="71" t="str">
        <f t="shared" si="427"/>
        <v/>
      </c>
      <c r="AP672" s="71" t="str">
        <f t="shared" si="428"/>
        <v/>
      </c>
      <c r="AQ672" s="71" t="str">
        <f t="shared" si="429"/>
        <v/>
      </c>
      <c r="AR672" s="71" t="str">
        <f t="shared" si="430"/>
        <v/>
      </c>
      <c r="AS672" s="71" t="str">
        <f t="shared" si="431"/>
        <v/>
      </c>
      <c r="AT672" s="71" t="str">
        <f t="shared" si="432"/>
        <v/>
      </c>
      <c r="AU672" s="76" t="str">
        <f t="shared" si="433"/>
        <v/>
      </c>
      <c r="BF672" s="141">
        <v>23027</v>
      </c>
      <c r="BG672" s="142" t="s">
        <v>6395</v>
      </c>
      <c r="BH672" s="141" t="s">
        <v>478</v>
      </c>
      <c r="BI672" s="141" t="s">
        <v>186</v>
      </c>
      <c r="BJ672" s="141" t="s">
        <v>6388</v>
      </c>
      <c r="BK672" s="141" t="s">
        <v>6389</v>
      </c>
      <c r="BL672" s="141" t="s">
        <v>6390</v>
      </c>
      <c r="BM672" s="141">
        <v>46.839390000000002</v>
      </c>
      <c r="BN672" s="141">
        <v>-71.400580000000005</v>
      </c>
      <c r="BO672" s="141">
        <v>2009</v>
      </c>
      <c r="BP672" s="143" t="s">
        <v>24487</v>
      </c>
      <c r="BQ672" s="143" t="s">
        <v>17560</v>
      </c>
    </row>
    <row r="673" spans="1:69" ht="38.25" customHeight="1" x14ac:dyDescent="0.25">
      <c r="A673" s="1" t="str">
        <f t="shared" si="434"/>
        <v/>
      </c>
      <c r="B673" s="32" t="str">
        <f t="shared" si="435"/>
        <v/>
      </c>
      <c r="C673" s="25" t="str">
        <f t="shared" si="436"/>
        <v/>
      </c>
      <c r="D673" s="25" t="str">
        <f t="shared" si="437"/>
        <v/>
      </c>
      <c r="E673" s="25" t="str">
        <f t="shared" si="438"/>
        <v/>
      </c>
      <c r="F673" s="25" t="str">
        <f t="shared" si="439"/>
        <v/>
      </c>
      <c r="G673" s="108" t="str">
        <f t="shared" si="440"/>
        <v/>
      </c>
      <c r="H673" s="108" t="str">
        <f t="shared" si="441"/>
        <v/>
      </c>
      <c r="I673" s="112" t="str">
        <f t="shared" si="442"/>
        <v/>
      </c>
      <c r="J673" s="112"/>
      <c r="K673" s="112"/>
      <c r="L673" s="113"/>
      <c r="M673" s="113"/>
      <c r="N673" s="224" t="str">
        <f t="shared" si="443"/>
        <v/>
      </c>
      <c r="O673" s="225" t="str">
        <f t="shared" si="444"/>
        <v/>
      </c>
      <c r="Q673" s="6">
        <v>671</v>
      </c>
      <c r="R673" s="47" t="str">
        <f t="shared" si="407"/>
        <v>-671</v>
      </c>
      <c r="S673" s="6"/>
      <c r="T673" s="48" t="str">
        <f t="shared" si="408"/>
        <v/>
      </c>
      <c r="U673" s="49" t="str">
        <f t="shared" si="409"/>
        <v/>
      </c>
      <c r="W673" s="51"/>
      <c r="X673" s="75" t="str">
        <f t="shared" si="410"/>
        <v/>
      </c>
      <c r="Y673" s="71" t="str">
        <f t="shared" si="411"/>
        <v/>
      </c>
      <c r="Z673" s="71" t="str">
        <f t="shared" si="412"/>
        <v/>
      </c>
      <c r="AA673" s="71" t="str">
        <f t="shared" si="413"/>
        <v/>
      </c>
      <c r="AB673" s="71" t="str">
        <f t="shared" si="414"/>
        <v/>
      </c>
      <c r="AC673" s="71" t="str">
        <f t="shared" si="415"/>
        <v/>
      </c>
      <c r="AD673" s="71" t="str">
        <f t="shared" si="416"/>
        <v/>
      </c>
      <c r="AE673" s="78" t="str">
        <f t="shared" si="417"/>
        <v/>
      </c>
      <c r="AF673" s="75" t="str">
        <f t="shared" si="418"/>
        <v/>
      </c>
      <c r="AG673" s="71" t="str">
        <f t="shared" si="419"/>
        <v/>
      </c>
      <c r="AH673" s="71" t="str">
        <f t="shared" si="420"/>
        <v/>
      </c>
      <c r="AI673" s="71" t="str">
        <f t="shared" si="421"/>
        <v/>
      </c>
      <c r="AJ673" s="71" t="str">
        <f t="shared" si="422"/>
        <v/>
      </c>
      <c r="AK673" s="71" t="str">
        <f t="shared" si="423"/>
        <v/>
      </c>
      <c r="AL673" s="71" t="str">
        <f t="shared" si="424"/>
        <v/>
      </c>
      <c r="AM673" s="78" t="str">
        <f t="shared" si="425"/>
        <v/>
      </c>
      <c r="AN673" s="75" t="str">
        <f t="shared" si="426"/>
        <v/>
      </c>
      <c r="AO673" s="71" t="str">
        <f t="shared" si="427"/>
        <v/>
      </c>
      <c r="AP673" s="71" t="str">
        <f t="shared" si="428"/>
        <v/>
      </c>
      <c r="AQ673" s="71" t="str">
        <f t="shared" si="429"/>
        <v/>
      </c>
      <c r="AR673" s="71" t="str">
        <f t="shared" si="430"/>
        <v/>
      </c>
      <c r="AS673" s="71" t="str">
        <f t="shared" si="431"/>
        <v/>
      </c>
      <c r="AT673" s="71" t="str">
        <f t="shared" si="432"/>
        <v/>
      </c>
      <c r="AU673" s="76" t="str">
        <f t="shared" si="433"/>
        <v/>
      </c>
      <c r="BF673" s="141">
        <v>34017</v>
      </c>
      <c r="BG673" s="142" t="s">
        <v>10113</v>
      </c>
      <c r="BH673" s="141" t="s">
        <v>478</v>
      </c>
      <c r="BI673" s="141" t="s">
        <v>176</v>
      </c>
      <c r="BJ673" s="141" t="s">
        <v>10114</v>
      </c>
      <c r="BK673" s="141"/>
      <c r="BL673" s="141" t="s">
        <v>10115</v>
      </c>
      <c r="BM673" s="141">
        <v>46.787777990000002</v>
      </c>
      <c r="BN673" s="141">
        <v>-71.704723400000006</v>
      </c>
      <c r="BO673" s="141">
        <v>1984</v>
      </c>
      <c r="BP673" s="143"/>
      <c r="BQ673" s="143" t="s">
        <v>17560</v>
      </c>
    </row>
    <row r="674" spans="1:69" ht="38.25" customHeight="1" x14ac:dyDescent="0.25">
      <c r="A674" s="1" t="str">
        <f t="shared" si="434"/>
        <v/>
      </c>
      <c r="B674" s="32" t="str">
        <f t="shared" si="435"/>
        <v/>
      </c>
      <c r="C674" s="25" t="str">
        <f t="shared" si="436"/>
        <v/>
      </c>
      <c r="D674" s="25" t="str">
        <f t="shared" si="437"/>
        <v/>
      </c>
      <c r="E674" s="25" t="str">
        <f t="shared" si="438"/>
        <v/>
      </c>
      <c r="F674" s="25" t="str">
        <f t="shared" si="439"/>
        <v/>
      </c>
      <c r="G674" s="108" t="str">
        <f t="shared" si="440"/>
        <v/>
      </c>
      <c r="H674" s="108" t="str">
        <f t="shared" si="441"/>
        <v/>
      </c>
      <c r="I674" s="112" t="str">
        <f t="shared" si="442"/>
        <v/>
      </c>
      <c r="J674" s="112"/>
      <c r="K674" s="112"/>
      <c r="L674" s="113"/>
      <c r="M674" s="113"/>
      <c r="N674" s="224" t="str">
        <f t="shared" si="443"/>
        <v/>
      </c>
      <c r="O674" s="225" t="str">
        <f t="shared" si="444"/>
        <v/>
      </c>
      <c r="Q674" s="6">
        <v>672</v>
      </c>
      <c r="R674" s="47" t="str">
        <f t="shared" si="407"/>
        <v>-672</v>
      </c>
      <c r="S674" s="6"/>
      <c r="T674" s="48" t="str">
        <f t="shared" si="408"/>
        <v/>
      </c>
      <c r="U674" s="49" t="str">
        <f t="shared" si="409"/>
        <v/>
      </c>
      <c r="W674" s="51"/>
      <c r="X674" s="75" t="str">
        <f t="shared" si="410"/>
        <v/>
      </c>
      <c r="Y674" s="71" t="str">
        <f t="shared" si="411"/>
        <v/>
      </c>
      <c r="Z674" s="71" t="str">
        <f t="shared" si="412"/>
        <v/>
      </c>
      <c r="AA674" s="71" t="str">
        <f t="shared" si="413"/>
        <v/>
      </c>
      <c r="AB674" s="71" t="str">
        <f t="shared" si="414"/>
        <v/>
      </c>
      <c r="AC674" s="71" t="str">
        <f t="shared" si="415"/>
        <v/>
      </c>
      <c r="AD674" s="71" t="str">
        <f t="shared" si="416"/>
        <v/>
      </c>
      <c r="AE674" s="78" t="str">
        <f t="shared" si="417"/>
        <v/>
      </c>
      <c r="AF674" s="75" t="str">
        <f t="shared" si="418"/>
        <v/>
      </c>
      <c r="AG674" s="71" t="str">
        <f t="shared" si="419"/>
        <v/>
      </c>
      <c r="AH674" s="71" t="str">
        <f t="shared" si="420"/>
        <v/>
      </c>
      <c r="AI674" s="71" t="str">
        <f t="shared" si="421"/>
        <v/>
      </c>
      <c r="AJ674" s="71" t="str">
        <f t="shared" si="422"/>
        <v/>
      </c>
      <c r="AK674" s="71" t="str">
        <f t="shared" si="423"/>
        <v/>
      </c>
      <c r="AL674" s="71" t="str">
        <f t="shared" si="424"/>
        <v/>
      </c>
      <c r="AM674" s="78" t="str">
        <f t="shared" si="425"/>
        <v/>
      </c>
      <c r="AN674" s="75" t="str">
        <f t="shared" si="426"/>
        <v/>
      </c>
      <c r="AO674" s="71" t="str">
        <f t="shared" si="427"/>
        <v/>
      </c>
      <c r="AP674" s="71" t="str">
        <f t="shared" si="428"/>
        <v/>
      </c>
      <c r="AQ674" s="71" t="str">
        <f t="shared" si="429"/>
        <v/>
      </c>
      <c r="AR674" s="71" t="str">
        <f t="shared" si="430"/>
        <v/>
      </c>
      <c r="AS674" s="71" t="str">
        <f t="shared" si="431"/>
        <v/>
      </c>
      <c r="AT674" s="71" t="str">
        <f t="shared" si="432"/>
        <v/>
      </c>
      <c r="AU674" s="76" t="str">
        <f t="shared" si="433"/>
        <v/>
      </c>
      <c r="BF674" s="141">
        <v>34017</v>
      </c>
      <c r="BG674" s="142" t="s">
        <v>10116</v>
      </c>
      <c r="BH674" s="141" t="s">
        <v>478</v>
      </c>
      <c r="BI674" s="141" t="s">
        <v>176</v>
      </c>
      <c r="BJ674" s="141" t="s">
        <v>10117</v>
      </c>
      <c r="BK674" s="141"/>
      <c r="BL674" s="141" t="s">
        <v>10118</v>
      </c>
      <c r="BM674" s="141">
        <v>46.756322400000002</v>
      </c>
      <c r="BN674" s="141">
        <v>-71.664429999999996</v>
      </c>
      <c r="BO674" s="141">
        <v>1992</v>
      </c>
      <c r="BP674" s="143"/>
      <c r="BQ674" s="143" t="s">
        <v>17560</v>
      </c>
    </row>
    <row r="675" spans="1:69" ht="38.25" customHeight="1" x14ac:dyDescent="0.25">
      <c r="A675" s="1" t="str">
        <f t="shared" si="434"/>
        <v/>
      </c>
      <c r="B675" s="32" t="str">
        <f t="shared" si="435"/>
        <v/>
      </c>
      <c r="C675" s="25" t="str">
        <f t="shared" si="436"/>
        <v/>
      </c>
      <c r="D675" s="25" t="str">
        <f t="shared" si="437"/>
        <v/>
      </c>
      <c r="E675" s="25" t="str">
        <f t="shared" si="438"/>
        <v/>
      </c>
      <c r="F675" s="25" t="str">
        <f t="shared" si="439"/>
        <v/>
      </c>
      <c r="G675" s="108" t="str">
        <f t="shared" si="440"/>
        <v/>
      </c>
      <c r="H675" s="108" t="str">
        <f t="shared" si="441"/>
        <v/>
      </c>
      <c r="I675" s="112" t="str">
        <f t="shared" si="442"/>
        <v/>
      </c>
      <c r="J675" s="112"/>
      <c r="K675" s="112"/>
      <c r="L675" s="113"/>
      <c r="M675" s="113"/>
      <c r="N675" s="224" t="str">
        <f t="shared" si="443"/>
        <v/>
      </c>
      <c r="O675" s="225" t="str">
        <f t="shared" si="444"/>
        <v/>
      </c>
      <c r="Q675" s="6">
        <v>673</v>
      </c>
      <c r="R675" s="47" t="str">
        <f t="shared" si="407"/>
        <v>-673</v>
      </c>
      <c r="S675" s="6"/>
      <c r="T675" s="48" t="str">
        <f t="shared" si="408"/>
        <v/>
      </c>
      <c r="U675" s="49" t="str">
        <f t="shared" si="409"/>
        <v/>
      </c>
      <c r="W675" s="51"/>
      <c r="X675" s="75" t="str">
        <f t="shared" si="410"/>
        <v/>
      </c>
      <c r="Y675" s="71" t="str">
        <f t="shared" si="411"/>
        <v/>
      </c>
      <c r="Z675" s="71" t="str">
        <f t="shared" si="412"/>
        <v/>
      </c>
      <c r="AA675" s="71" t="str">
        <f t="shared" si="413"/>
        <v/>
      </c>
      <c r="AB675" s="71" t="str">
        <f t="shared" si="414"/>
        <v/>
      </c>
      <c r="AC675" s="71" t="str">
        <f t="shared" si="415"/>
        <v/>
      </c>
      <c r="AD675" s="71" t="str">
        <f t="shared" si="416"/>
        <v/>
      </c>
      <c r="AE675" s="78" t="str">
        <f t="shared" si="417"/>
        <v/>
      </c>
      <c r="AF675" s="75" t="str">
        <f t="shared" si="418"/>
        <v/>
      </c>
      <c r="AG675" s="71" t="str">
        <f t="shared" si="419"/>
        <v/>
      </c>
      <c r="AH675" s="71" t="str">
        <f t="shared" si="420"/>
        <v/>
      </c>
      <c r="AI675" s="71" t="str">
        <f t="shared" si="421"/>
        <v/>
      </c>
      <c r="AJ675" s="71" t="str">
        <f t="shared" si="422"/>
        <v/>
      </c>
      <c r="AK675" s="71" t="str">
        <f t="shared" si="423"/>
        <v/>
      </c>
      <c r="AL675" s="71" t="str">
        <f t="shared" si="424"/>
        <v/>
      </c>
      <c r="AM675" s="78" t="str">
        <f t="shared" si="425"/>
        <v/>
      </c>
      <c r="AN675" s="75" t="str">
        <f t="shared" si="426"/>
        <v/>
      </c>
      <c r="AO675" s="71" t="str">
        <f t="shared" si="427"/>
        <v/>
      </c>
      <c r="AP675" s="71" t="str">
        <f t="shared" si="428"/>
        <v/>
      </c>
      <c r="AQ675" s="71" t="str">
        <f t="shared" si="429"/>
        <v/>
      </c>
      <c r="AR675" s="71" t="str">
        <f t="shared" si="430"/>
        <v/>
      </c>
      <c r="AS675" s="71" t="str">
        <f t="shared" si="431"/>
        <v/>
      </c>
      <c r="AT675" s="71" t="str">
        <f t="shared" si="432"/>
        <v/>
      </c>
      <c r="AU675" s="76" t="str">
        <f t="shared" si="433"/>
        <v/>
      </c>
      <c r="BF675" s="141">
        <v>23027</v>
      </c>
      <c r="BG675" s="142" t="s">
        <v>6399</v>
      </c>
      <c r="BH675" s="141" t="s">
        <v>478</v>
      </c>
      <c r="BI675" s="141" t="s">
        <v>186</v>
      </c>
      <c r="BJ675" s="141" t="s">
        <v>6392</v>
      </c>
      <c r="BK675" s="141" t="s">
        <v>6393</v>
      </c>
      <c r="BL675" s="141" t="s">
        <v>6394</v>
      </c>
      <c r="BM675" s="141">
        <v>46.839379999999998</v>
      </c>
      <c r="BN675" s="141">
        <v>-71.427769999999995</v>
      </c>
      <c r="BO675" s="141">
        <v>2009</v>
      </c>
      <c r="BP675" s="143" t="s">
        <v>24487</v>
      </c>
      <c r="BQ675" s="143" t="s">
        <v>17560</v>
      </c>
    </row>
    <row r="676" spans="1:69" ht="38.25" customHeight="1" x14ac:dyDescent="0.25">
      <c r="A676" s="1" t="str">
        <f t="shared" si="434"/>
        <v/>
      </c>
      <c r="B676" s="32" t="str">
        <f t="shared" si="435"/>
        <v/>
      </c>
      <c r="C676" s="25" t="str">
        <f t="shared" si="436"/>
        <v/>
      </c>
      <c r="D676" s="25" t="str">
        <f t="shared" si="437"/>
        <v/>
      </c>
      <c r="E676" s="25" t="str">
        <f t="shared" si="438"/>
        <v/>
      </c>
      <c r="F676" s="25" t="str">
        <f t="shared" si="439"/>
        <v/>
      </c>
      <c r="G676" s="108" t="str">
        <f t="shared" si="440"/>
        <v/>
      </c>
      <c r="H676" s="108" t="str">
        <f t="shared" si="441"/>
        <v/>
      </c>
      <c r="I676" s="112" t="str">
        <f t="shared" si="442"/>
        <v/>
      </c>
      <c r="J676" s="112"/>
      <c r="K676" s="112"/>
      <c r="L676" s="113"/>
      <c r="M676" s="113"/>
      <c r="N676" s="224" t="str">
        <f t="shared" si="443"/>
        <v/>
      </c>
      <c r="O676" s="225" t="str">
        <f t="shared" si="444"/>
        <v/>
      </c>
      <c r="Q676" s="6">
        <v>674</v>
      </c>
      <c r="R676" s="47" t="str">
        <f t="shared" si="407"/>
        <v>-674</v>
      </c>
      <c r="S676" s="6"/>
      <c r="T676" s="48" t="str">
        <f t="shared" si="408"/>
        <v/>
      </c>
      <c r="U676" s="49" t="str">
        <f t="shared" si="409"/>
        <v/>
      </c>
      <c r="W676" s="51"/>
      <c r="X676" s="75" t="str">
        <f t="shared" si="410"/>
        <v/>
      </c>
      <c r="Y676" s="71" t="str">
        <f t="shared" si="411"/>
        <v/>
      </c>
      <c r="Z676" s="71" t="str">
        <f t="shared" si="412"/>
        <v/>
      </c>
      <c r="AA676" s="71" t="str">
        <f t="shared" si="413"/>
        <v/>
      </c>
      <c r="AB676" s="71" t="str">
        <f t="shared" si="414"/>
        <v/>
      </c>
      <c r="AC676" s="71" t="str">
        <f t="shared" si="415"/>
        <v/>
      </c>
      <c r="AD676" s="71" t="str">
        <f t="shared" si="416"/>
        <v/>
      </c>
      <c r="AE676" s="78" t="str">
        <f t="shared" si="417"/>
        <v/>
      </c>
      <c r="AF676" s="75" t="str">
        <f t="shared" si="418"/>
        <v/>
      </c>
      <c r="AG676" s="71" t="str">
        <f t="shared" si="419"/>
        <v/>
      </c>
      <c r="AH676" s="71" t="str">
        <f t="shared" si="420"/>
        <v/>
      </c>
      <c r="AI676" s="71" t="str">
        <f t="shared" si="421"/>
        <v/>
      </c>
      <c r="AJ676" s="71" t="str">
        <f t="shared" si="422"/>
        <v/>
      </c>
      <c r="AK676" s="71" t="str">
        <f t="shared" si="423"/>
        <v/>
      </c>
      <c r="AL676" s="71" t="str">
        <f t="shared" si="424"/>
        <v/>
      </c>
      <c r="AM676" s="78" t="str">
        <f t="shared" si="425"/>
        <v/>
      </c>
      <c r="AN676" s="75" t="str">
        <f t="shared" si="426"/>
        <v/>
      </c>
      <c r="AO676" s="71" t="str">
        <f t="shared" si="427"/>
        <v/>
      </c>
      <c r="AP676" s="71" t="str">
        <f t="shared" si="428"/>
        <v/>
      </c>
      <c r="AQ676" s="71" t="str">
        <f t="shared" si="429"/>
        <v/>
      </c>
      <c r="AR676" s="71" t="str">
        <f t="shared" si="430"/>
        <v/>
      </c>
      <c r="AS676" s="71" t="str">
        <f t="shared" si="431"/>
        <v/>
      </c>
      <c r="AT676" s="71" t="str">
        <f t="shared" si="432"/>
        <v/>
      </c>
      <c r="AU676" s="76" t="str">
        <f t="shared" si="433"/>
        <v/>
      </c>
      <c r="BF676" s="141">
        <v>23027</v>
      </c>
      <c r="BG676" s="142" t="s">
        <v>7618</v>
      </c>
      <c r="BH676" s="141" t="s">
        <v>478</v>
      </c>
      <c r="BI676" s="141" t="s">
        <v>1268</v>
      </c>
      <c r="BJ676" s="141" t="s">
        <v>7611</v>
      </c>
      <c r="BK676" s="141" t="s">
        <v>7612</v>
      </c>
      <c r="BL676" s="141" t="s">
        <v>7613</v>
      </c>
      <c r="BM676" s="141">
        <v>46.764620000000001</v>
      </c>
      <c r="BN676" s="141">
        <v>-71.355440000000002</v>
      </c>
      <c r="BO676" s="141">
        <v>2009</v>
      </c>
      <c r="BP676" s="143" t="s">
        <v>23892</v>
      </c>
      <c r="BQ676" s="143" t="s">
        <v>17560</v>
      </c>
    </row>
    <row r="677" spans="1:69" ht="38.25" customHeight="1" x14ac:dyDescent="0.25">
      <c r="A677" s="1" t="str">
        <f t="shared" si="434"/>
        <v/>
      </c>
      <c r="B677" s="32" t="str">
        <f t="shared" si="435"/>
        <v/>
      </c>
      <c r="C677" s="25" t="str">
        <f t="shared" si="436"/>
        <v/>
      </c>
      <c r="D677" s="25" t="str">
        <f t="shared" si="437"/>
        <v/>
      </c>
      <c r="E677" s="25" t="str">
        <f t="shared" si="438"/>
        <v/>
      </c>
      <c r="F677" s="25" t="str">
        <f t="shared" si="439"/>
        <v/>
      </c>
      <c r="G677" s="108" t="str">
        <f t="shared" si="440"/>
        <v/>
      </c>
      <c r="H677" s="108" t="str">
        <f t="shared" si="441"/>
        <v/>
      </c>
      <c r="I677" s="112" t="str">
        <f t="shared" si="442"/>
        <v/>
      </c>
      <c r="J677" s="112"/>
      <c r="K677" s="112"/>
      <c r="L677" s="113"/>
      <c r="M677" s="113"/>
      <c r="N677" s="224" t="str">
        <f t="shared" si="443"/>
        <v/>
      </c>
      <c r="O677" s="225" t="str">
        <f t="shared" si="444"/>
        <v/>
      </c>
      <c r="Q677" s="6">
        <v>675</v>
      </c>
      <c r="R677" s="47" t="str">
        <f t="shared" si="407"/>
        <v>-675</v>
      </c>
      <c r="S677" s="6"/>
      <c r="T677" s="48" t="str">
        <f t="shared" si="408"/>
        <v/>
      </c>
      <c r="U677" s="49" t="str">
        <f t="shared" si="409"/>
        <v/>
      </c>
      <c r="W677" s="51"/>
      <c r="X677" s="75" t="str">
        <f t="shared" si="410"/>
        <v/>
      </c>
      <c r="Y677" s="71" t="str">
        <f t="shared" si="411"/>
        <v/>
      </c>
      <c r="Z677" s="71" t="str">
        <f t="shared" si="412"/>
        <v/>
      </c>
      <c r="AA677" s="71" t="str">
        <f t="shared" si="413"/>
        <v/>
      </c>
      <c r="AB677" s="71" t="str">
        <f t="shared" si="414"/>
        <v/>
      </c>
      <c r="AC677" s="71" t="str">
        <f t="shared" si="415"/>
        <v/>
      </c>
      <c r="AD677" s="71" t="str">
        <f t="shared" si="416"/>
        <v/>
      </c>
      <c r="AE677" s="78" t="str">
        <f t="shared" si="417"/>
        <v/>
      </c>
      <c r="AF677" s="75" t="str">
        <f t="shared" si="418"/>
        <v/>
      </c>
      <c r="AG677" s="71" t="str">
        <f t="shared" si="419"/>
        <v/>
      </c>
      <c r="AH677" s="71" t="str">
        <f t="shared" si="420"/>
        <v/>
      </c>
      <c r="AI677" s="71" t="str">
        <f t="shared" si="421"/>
        <v/>
      </c>
      <c r="AJ677" s="71" t="str">
        <f t="shared" si="422"/>
        <v/>
      </c>
      <c r="AK677" s="71" t="str">
        <f t="shared" si="423"/>
        <v/>
      </c>
      <c r="AL677" s="71" t="str">
        <f t="shared" si="424"/>
        <v/>
      </c>
      <c r="AM677" s="78" t="str">
        <f t="shared" si="425"/>
        <v/>
      </c>
      <c r="AN677" s="75" t="str">
        <f t="shared" si="426"/>
        <v/>
      </c>
      <c r="AO677" s="71" t="str">
        <f t="shared" si="427"/>
        <v/>
      </c>
      <c r="AP677" s="71" t="str">
        <f t="shared" si="428"/>
        <v/>
      </c>
      <c r="AQ677" s="71" t="str">
        <f t="shared" si="429"/>
        <v/>
      </c>
      <c r="AR677" s="71" t="str">
        <f t="shared" si="430"/>
        <v/>
      </c>
      <c r="AS677" s="71" t="str">
        <f t="shared" si="431"/>
        <v/>
      </c>
      <c r="AT677" s="71" t="str">
        <f t="shared" si="432"/>
        <v/>
      </c>
      <c r="AU677" s="76" t="str">
        <f t="shared" si="433"/>
        <v/>
      </c>
      <c r="BF677" s="141">
        <v>23027</v>
      </c>
      <c r="BG677" s="142" t="s">
        <v>7621</v>
      </c>
      <c r="BH677" s="141" t="s">
        <v>478</v>
      </c>
      <c r="BI677" s="141" t="s">
        <v>1268</v>
      </c>
      <c r="BJ677" s="141" t="s">
        <v>7615</v>
      </c>
      <c r="BK677" s="141" t="s">
        <v>7616</v>
      </c>
      <c r="BL677" s="141" t="s">
        <v>7617</v>
      </c>
      <c r="BM677" s="141">
        <v>46.779530000000001</v>
      </c>
      <c r="BN677" s="141">
        <v>-71.282150000000001</v>
      </c>
      <c r="BO677" s="141">
        <v>1960</v>
      </c>
      <c r="BP677" s="143" t="s">
        <v>23892</v>
      </c>
      <c r="BQ677" s="143" t="s">
        <v>17560</v>
      </c>
    </row>
    <row r="678" spans="1:69" ht="38.25" customHeight="1" x14ac:dyDescent="0.25">
      <c r="A678" s="1" t="str">
        <f t="shared" si="434"/>
        <v/>
      </c>
      <c r="B678" s="32" t="str">
        <f t="shared" si="435"/>
        <v/>
      </c>
      <c r="C678" s="25" t="str">
        <f t="shared" si="436"/>
        <v/>
      </c>
      <c r="D678" s="25" t="str">
        <f t="shared" si="437"/>
        <v/>
      </c>
      <c r="E678" s="25" t="str">
        <f t="shared" si="438"/>
        <v/>
      </c>
      <c r="F678" s="25" t="str">
        <f t="shared" si="439"/>
        <v/>
      </c>
      <c r="G678" s="108" t="str">
        <f t="shared" si="440"/>
        <v/>
      </c>
      <c r="H678" s="108" t="str">
        <f t="shared" si="441"/>
        <v/>
      </c>
      <c r="I678" s="112" t="str">
        <f t="shared" si="442"/>
        <v/>
      </c>
      <c r="J678" s="112"/>
      <c r="K678" s="112"/>
      <c r="L678" s="113"/>
      <c r="M678" s="113"/>
      <c r="N678" s="224" t="str">
        <f t="shared" si="443"/>
        <v/>
      </c>
      <c r="O678" s="225" t="str">
        <f t="shared" si="444"/>
        <v/>
      </c>
      <c r="Q678" s="6">
        <v>676</v>
      </c>
      <c r="R678" s="47" t="str">
        <f t="shared" si="407"/>
        <v>-676</v>
      </c>
      <c r="S678" s="6"/>
      <c r="T678" s="48" t="str">
        <f t="shared" si="408"/>
        <v/>
      </c>
      <c r="U678" s="49" t="str">
        <f t="shared" si="409"/>
        <v/>
      </c>
      <c r="W678" s="51"/>
      <c r="X678" s="75" t="str">
        <f t="shared" si="410"/>
        <v/>
      </c>
      <c r="Y678" s="71" t="str">
        <f t="shared" si="411"/>
        <v/>
      </c>
      <c r="Z678" s="71" t="str">
        <f t="shared" si="412"/>
        <v/>
      </c>
      <c r="AA678" s="71" t="str">
        <f t="shared" si="413"/>
        <v/>
      </c>
      <c r="AB678" s="71" t="str">
        <f t="shared" si="414"/>
        <v/>
      </c>
      <c r="AC678" s="71" t="str">
        <f t="shared" si="415"/>
        <v/>
      </c>
      <c r="AD678" s="71" t="str">
        <f t="shared" si="416"/>
        <v/>
      </c>
      <c r="AE678" s="78" t="str">
        <f t="shared" si="417"/>
        <v/>
      </c>
      <c r="AF678" s="75" t="str">
        <f t="shared" si="418"/>
        <v/>
      </c>
      <c r="AG678" s="71" t="str">
        <f t="shared" si="419"/>
        <v/>
      </c>
      <c r="AH678" s="71" t="str">
        <f t="shared" si="420"/>
        <v/>
      </c>
      <c r="AI678" s="71" t="str">
        <f t="shared" si="421"/>
        <v/>
      </c>
      <c r="AJ678" s="71" t="str">
        <f t="shared" si="422"/>
        <v/>
      </c>
      <c r="AK678" s="71" t="str">
        <f t="shared" si="423"/>
        <v/>
      </c>
      <c r="AL678" s="71" t="str">
        <f t="shared" si="424"/>
        <v/>
      </c>
      <c r="AM678" s="78" t="str">
        <f t="shared" si="425"/>
        <v/>
      </c>
      <c r="AN678" s="75" t="str">
        <f t="shared" si="426"/>
        <v/>
      </c>
      <c r="AO678" s="71" t="str">
        <f t="shared" si="427"/>
        <v/>
      </c>
      <c r="AP678" s="71" t="str">
        <f t="shared" si="428"/>
        <v/>
      </c>
      <c r="AQ678" s="71" t="str">
        <f t="shared" si="429"/>
        <v/>
      </c>
      <c r="AR678" s="71" t="str">
        <f t="shared" si="430"/>
        <v/>
      </c>
      <c r="AS678" s="71" t="str">
        <f t="shared" si="431"/>
        <v/>
      </c>
      <c r="AT678" s="71" t="str">
        <f t="shared" si="432"/>
        <v/>
      </c>
      <c r="AU678" s="76" t="str">
        <f t="shared" si="433"/>
        <v/>
      </c>
      <c r="BF678" s="141">
        <v>23027</v>
      </c>
      <c r="BG678" s="142" t="s">
        <v>7624</v>
      </c>
      <c r="BH678" s="141" t="s">
        <v>478</v>
      </c>
      <c r="BI678" s="141" t="s">
        <v>1268</v>
      </c>
      <c r="BJ678" s="141" t="s">
        <v>7619</v>
      </c>
      <c r="BK678" s="141" t="s">
        <v>7620</v>
      </c>
      <c r="BL678" s="141" t="s">
        <v>7531</v>
      </c>
      <c r="BM678" s="141">
        <v>46.776730000000001</v>
      </c>
      <c r="BN678" s="141">
        <v>-71.252709999999993</v>
      </c>
      <c r="BO678" s="141">
        <v>1960</v>
      </c>
      <c r="BP678" s="143" t="s">
        <v>23892</v>
      </c>
      <c r="BQ678" s="143" t="s">
        <v>17560</v>
      </c>
    </row>
    <row r="679" spans="1:69" ht="38.25" customHeight="1" x14ac:dyDescent="0.25">
      <c r="A679" s="1" t="str">
        <f t="shared" si="434"/>
        <v/>
      </c>
      <c r="B679" s="32" t="str">
        <f t="shared" si="435"/>
        <v/>
      </c>
      <c r="C679" s="25" t="str">
        <f t="shared" si="436"/>
        <v/>
      </c>
      <c r="D679" s="25" t="str">
        <f t="shared" si="437"/>
        <v/>
      </c>
      <c r="E679" s="25" t="str">
        <f t="shared" si="438"/>
        <v/>
      </c>
      <c r="F679" s="25" t="str">
        <f t="shared" si="439"/>
        <v/>
      </c>
      <c r="G679" s="108" t="str">
        <f t="shared" si="440"/>
        <v/>
      </c>
      <c r="H679" s="108" t="str">
        <f t="shared" si="441"/>
        <v/>
      </c>
      <c r="I679" s="112" t="str">
        <f t="shared" si="442"/>
        <v/>
      </c>
      <c r="J679" s="112"/>
      <c r="K679" s="112"/>
      <c r="L679" s="113"/>
      <c r="M679" s="113"/>
      <c r="N679" s="224" t="str">
        <f t="shared" si="443"/>
        <v/>
      </c>
      <c r="O679" s="225" t="str">
        <f t="shared" si="444"/>
        <v/>
      </c>
      <c r="Q679" s="6">
        <v>677</v>
      </c>
      <c r="R679" s="47" t="str">
        <f t="shared" si="407"/>
        <v>-677</v>
      </c>
      <c r="S679" s="6"/>
      <c r="T679" s="48" t="str">
        <f t="shared" si="408"/>
        <v/>
      </c>
      <c r="U679" s="49" t="str">
        <f t="shared" si="409"/>
        <v/>
      </c>
      <c r="W679" s="51"/>
      <c r="X679" s="75" t="str">
        <f t="shared" si="410"/>
        <v/>
      </c>
      <c r="Y679" s="71" t="str">
        <f t="shared" si="411"/>
        <v/>
      </c>
      <c r="Z679" s="71" t="str">
        <f t="shared" si="412"/>
        <v/>
      </c>
      <c r="AA679" s="71" t="str">
        <f t="shared" si="413"/>
        <v/>
      </c>
      <c r="AB679" s="71" t="str">
        <f t="shared" si="414"/>
        <v/>
      </c>
      <c r="AC679" s="71" t="str">
        <f t="shared" si="415"/>
        <v/>
      </c>
      <c r="AD679" s="71" t="str">
        <f t="shared" si="416"/>
        <v/>
      </c>
      <c r="AE679" s="78" t="str">
        <f t="shared" si="417"/>
        <v/>
      </c>
      <c r="AF679" s="75" t="str">
        <f t="shared" si="418"/>
        <v/>
      </c>
      <c r="AG679" s="71" t="str">
        <f t="shared" si="419"/>
        <v/>
      </c>
      <c r="AH679" s="71" t="str">
        <f t="shared" si="420"/>
        <v/>
      </c>
      <c r="AI679" s="71" t="str">
        <f t="shared" si="421"/>
        <v/>
      </c>
      <c r="AJ679" s="71" t="str">
        <f t="shared" si="422"/>
        <v/>
      </c>
      <c r="AK679" s="71" t="str">
        <f t="shared" si="423"/>
        <v/>
      </c>
      <c r="AL679" s="71" t="str">
        <f t="shared" si="424"/>
        <v/>
      </c>
      <c r="AM679" s="78" t="str">
        <f t="shared" si="425"/>
        <v/>
      </c>
      <c r="AN679" s="75" t="str">
        <f t="shared" si="426"/>
        <v/>
      </c>
      <c r="AO679" s="71" t="str">
        <f t="shared" si="427"/>
        <v/>
      </c>
      <c r="AP679" s="71" t="str">
        <f t="shared" si="428"/>
        <v/>
      </c>
      <c r="AQ679" s="71" t="str">
        <f t="shared" si="429"/>
        <v/>
      </c>
      <c r="AR679" s="71" t="str">
        <f t="shared" si="430"/>
        <v/>
      </c>
      <c r="AS679" s="71" t="str">
        <f t="shared" si="431"/>
        <v/>
      </c>
      <c r="AT679" s="71" t="str">
        <f t="shared" si="432"/>
        <v/>
      </c>
      <c r="AU679" s="76" t="str">
        <f t="shared" si="433"/>
        <v/>
      </c>
      <c r="BF679" s="141">
        <v>34007</v>
      </c>
      <c r="BG679" s="142" t="s">
        <v>10074</v>
      </c>
      <c r="BH679" s="141" t="s">
        <v>478</v>
      </c>
      <c r="BI679" s="141" t="s">
        <v>1268</v>
      </c>
      <c r="BJ679" s="141" t="s">
        <v>10075</v>
      </c>
      <c r="BK679" s="141"/>
      <c r="BL679" s="141" t="s">
        <v>10076</v>
      </c>
      <c r="BM679" s="141">
        <v>46.702719417079102</v>
      </c>
      <c r="BN679" s="141">
        <v>-71.570382674912196</v>
      </c>
      <c r="BO679" s="141">
        <v>2009</v>
      </c>
      <c r="BP679" s="143" t="s">
        <v>1268</v>
      </c>
      <c r="BQ679" s="143" t="s">
        <v>17560</v>
      </c>
    </row>
    <row r="680" spans="1:69" ht="38.25" customHeight="1" x14ac:dyDescent="0.25">
      <c r="A680" s="1" t="str">
        <f t="shared" si="434"/>
        <v/>
      </c>
      <c r="B680" s="32" t="str">
        <f t="shared" si="435"/>
        <v/>
      </c>
      <c r="C680" s="25" t="str">
        <f t="shared" si="436"/>
        <v/>
      </c>
      <c r="D680" s="25" t="str">
        <f t="shared" si="437"/>
        <v/>
      </c>
      <c r="E680" s="25" t="str">
        <f t="shared" si="438"/>
        <v/>
      </c>
      <c r="F680" s="25" t="str">
        <f t="shared" si="439"/>
        <v/>
      </c>
      <c r="G680" s="108" t="str">
        <f t="shared" si="440"/>
        <v/>
      </c>
      <c r="H680" s="108" t="str">
        <f t="shared" si="441"/>
        <v/>
      </c>
      <c r="I680" s="112" t="str">
        <f t="shared" si="442"/>
        <v/>
      </c>
      <c r="J680" s="112"/>
      <c r="K680" s="112"/>
      <c r="L680" s="113"/>
      <c r="M680" s="113"/>
      <c r="N680" s="224" t="str">
        <f t="shared" si="443"/>
        <v/>
      </c>
      <c r="O680" s="225" t="str">
        <f t="shared" si="444"/>
        <v/>
      </c>
      <c r="Q680" s="6">
        <v>678</v>
      </c>
      <c r="R680" s="47" t="str">
        <f t="shared" si="407"/>
        <v>-678</v>
      </c>
      <c r="S680" s="6"/>
      <c r="T680" s="48" t="str">
        <f t="shared" si="408"/>
        <v/>
      </c>
      <c r="U680" s="49" t="str">
        <f t="shared" si="409"/>
        <v/>
      </c>
      <c r="W680" s="51"/>
      <c r="X680" s="75" t="str">
        <f t="shared" si="410"/>
        <v/>
      </c>
      <c r="Y680" s="71" t="str">
        <f t="shared" si="411"/>
        <v/>
      </c>
      <c r="Z680" s="71" t="str">
        <f t="shared" si="412"/>
        <v/>
      </c>
      <c r="AA680" s="71" t="str">
        <f t="shared" si="413"/>
        <v/>
      </c>
      <c r="AB680" s="71" t="str">
        <f t="shared" si="414"/>
        <v/>
      </c>
      <c r="AC680" s="71" t="str">
        <f t="shared" si="415"/>
        <v/>
      </c>
      <c r="AD680" s="71" t="str">
        <f t="shared" si="416"/>
        <v/>
      </c>
      <c r="AE680" s="78" t="str">
        <f t="shared" si="417"/>
        <v/>
      </c>
      <c r="AF680" s="75" t="str">
        <f t="shared" si="418"/>
        <v/>
      </c>
      <c r="AG680" s="71" t="str">
        <f t="shared" si="419"/>
        <v/>
      </c>
      <c r="AH680" s="71" t="str">
        <f t="shared" si="420"/>
        <v/>
      </c>
      <c r="AI680" s="71" t="str">
        <f t="shared" si="421"/>
        <v/>
      </c>
      <c r="AJ680" s="71" t="str">
        <f t="shared" si="422"/>
        <v/>
      </c>
      <c r="AK680" s="71" t="str">
        <f t="shared" si="423"/>
        <v/>
      </c>
      <c r="AL680" s="71" t="str">
        <f t="shared" si="424"/>
        <v/>
      </c>
      <c r="AM680" s="78" t="str">
        <f t="shared" si="425"/>
        <v/>
      </c>
      <c r="AN680" s="75" t="str">
        <f t="shared" si="426"/>
        <v/>
      </c>
      <c r="AO680" s="71" t="str">
        <f t="shared" si="427"/>
        <v/>
      </c>
      <c r="AP680" s="71" t="str">
        <f t="shared" si="428"/>
        <v/>
      </c>
      <c r="AQ680" s="71" t="str">
        <f t="shared" si="429"/>
        <v/>
      </c>
      <c r="AR680" s="71" t="str">
        <f t="shared" si="430"/>
        <v/>
      </c>
      <c r="AS680" s="71" t="str">
        <f t="shared" si="431"/>
        <v/>
      </c>
      <c r="AT680" s="71" t="str">
        <f t="shared" si="432"/>
        <v/>
      </c>
      <c r="AU680" s="76" t="str">
        <f t="shared" si="433"/>
        <v/>
      </c>
      <c r="BF680" s="141">
        <v>34030</v>
      </c>
      <c r="BG680" s="142" t="s">
        <v>10146</v>
      </c>
      <c r="BH680" s="141" t="s">
        <v>478</v>
      </c>
      <c r="BI680" s="141" t="s">
        <v>176</v>
      </c>
      <c r="BJ680" s="141" t="s">
        <v>26536</v>
      </c>
      <c r="BK680" s="141"/>
      <c r="BL680" s="141" t="s">
        <v>4890</v>
      </c>
      <c r="BM680" s="141">
        <v>46.697360000000003</v>
      </c>
      <c r="BN680" s="141">
        <v>-71.786829999999995</v>
      </c>
      <c r="BO680" s="141">
        <v>1983</v>
      </c>
      <c r="BP680" s="143" t="s">
        <v>25499</v>
      </c>
      <c r="BQ680" s="143" t="s">
        <v>17560</v>
      </c>
    </row>
    <row r="681" spans="1:69" ht="38.25" customHeight="1" x14ac:dyDescent="0.25">
      <c r="A681" s="1" t="str">
        <f t="shared" si="434"/>
        <v/>
      </c>
      <c r="B681" s="32" t="str">
        <f t="shared" si="435"/>
        <v/>
      </c>
      <c r="C681" s="25" t="str">
        <f t="shared" si="436"/>
        <v/>
      </c>
      <c r="D681" s="25" t="str">
        <f t="shared" si="437"/>
        <v/>
      </c>
      <c r="E681" s="25" t="str">
        <f t="shared" si="438"/>
        <v/>
      </c>
      <c r="F681" s="25" t="str">
        <f t="shared" si="439"/>
        <v/>
      </c>
      <c r="G681" s="108" t="str">
        <f t="shared" si="440"/>
        <v/>
      </c>
      <c r="H681" s="108" t="str">
        <f t="shared" si="441"/>
        <v/>
      </c>
      <c r="I681" s="112" t="str">
        <f t="shared" si="442"/>
        <v/>
      </c>
      <c r="J681" s="112"/>
      <c r="K681" s="112"/>
      <c r="L681" s="113"/>
      <c r="M681" s="113"/>
      <c r="N681" s="224" t="str">
        <f t="shared" si="443"/>
        <v/>
      </c>
      <c r="O681" s="225" t="str">
        <f t="shared" si="444"/>
        <v/>
      </c>
      <c r="Q681" s="6">
        <v>679</v>
      </c>
      <c r="R681" s="47" t="str">
        <f t="shared" si="407"/>
        <v>-679</v>
      </c>
      <c r="S681" s="6"/>
      <c r="T681" s="48" t="str">
        <f t="shared" si="408"/>
        <v/>
      </c>
      <c r="U681" s="49" t="str">
        <f t="shared" si="409"/>
        <v/>
      </c>
      <c r="W681" s="51"/>
      <c r="X681" s="75" t="str">
        <f t="shared" si="410"/>
        <v/>
      </c>
      <c r="Y681" s="71" t="str">
        <f t="shared" si="411"/>
        <v/>
      </c>
      <c r="Z681" s="71" t="str">
        <f t="shared" si="412"/>
        <v/>
      </c>
      <c r="AA681" s="71" t="str">
        <f t="shared" si="413"/>
        <v/>
      </c>
      <c r="AB681" s="71" t="str">
        <f t="shared" si="414"/>
        <v/>
      </c>
      <c r="AC681" s="71" t="str">
        <f t="shared" si="415"/>
        <v/>
      </c>
      <c r="AD681" s="71" t="str">
        <f t="shared" si="416"/>
        <v/>
      </c>
      <c r="AE681" s="78" t="str">
        <f t="shared" si="417"/>
        <v/>
      </c>
      <c r="AF681" s="75" t="str">
        <f t="shared" si="418"/>
        <v/>
      </c>
      <c r="AG681" s="71" t="str">
        <f t="shared" si="419"/>
        <v/>
      </c>
      <c r="AH681" s="71" t="str">
        <f t="shared" si="420"/>
        <v/>
      </c>
      <c r="AI681" s="71" t="str">
        <f t="shared" si="421"/>
        <v/>
      </c>
      <c r="AJ681" s="71" t="str">
        <f t="shared" si="422"/>
        <v/>
      </c>
      <c r="AK681" s="71" t="str">
        <f t="shared" si="423"/>
        <v/>
      </c>
      <c r="AL681" s="71" t="str">
        <f t="shared" si="424"/>
        <v/>
      </c>
      <c r="AM681" s="78" t="str">
        <f t="shared" si="425"/>
        <v/>
      </c>
      <c r="AN681" s="75" t="str">
        <f t="shared" si="426"/>
        <v/>
      </c>
      <c r="AO681" s="71" t="str">
        <f t="shared" si="427"/>
        <v/>
      </c>
      <c r="AP681" s="71" t="str">
        <f t="shared" si="428"/>
        <v/>
      </c>
      <c r="AQ681" s="71" t="str">
        <f t="shared" si="429"/>
        <v/>
      </c>
      <c r="AR681" s="71" t="str">
        <f t="shared" si="430"/>
        <v/>
      </c>
      <c r="AS681" s="71" t="str">
        <f t="shared" si="431"/>
        <v/>
      </c>
      <c r="AT681" s="71" t="str">
        <f t="shared" si="432"/>
        <v/>
      </c>
      <c r="AU681" s="76" t="str">
        <f t="shared" si="433"/>
        <v/>
      </c>
      <c r="BF681" s="141">
        <v>34030</v>
      </c>
      <c r="BG681" s="142" t="s">
        <v>10149</v>
      </c>
      <c r="BH681" s="141" t="s">
        <v>478</v>
      </c>
      <c r="BI681" s="141" t="s">
        <v>176</v>
      </c>
      <c r="BJ681" s="141" t="s">
        <v>10152</v>
      </c>
      <c r="BK681" s="141"/>
      <c r="BL681" s="141" t="s">
        <v>26537</v>
      </c>
      <c r="BM681" s="141">
        <v>46.67201</v>
      </c>
      <c r="BN681" s="141">
        <v>-71.762559999999993</v>
      </c>
      <c r="BO681" s="141">
        <v>1982</v>
      </c>
      <c r="BP681" s="143" t="s">
        <v>26714</v>
      </c>
      <c r="BQ681" s="143" t="s">
        <v>17560</v>
      </c>
    </row>
    <row r="682" spans="1:69" ht="38.25" customHeight="1" x14ac:dyDescent="0.25">
      <c r="A682" s="1" t="str">
        <f t="shared" si="434"/>
        <v/>
      </c>
      <c r="B682" s="32" t="str">
        <f t="shared" si="435"/>
        <v/>
      </c>
      <c r="C682" s="25" t="str">
        <f t="shared" si="436"/>
        <v/>
      </c>
      <c r="D682" s="25" t="str">
        <f t="shared" si="437"/>
        <v/>
      </c>
      <c r="E682" s="25" t="str">
        <f t="shared" si="438"/>
        <v/>
      </c>
      <c r="F682" s="25" t="str">
        <f t="shared" si="439"/>
        <v/>
      </c>
      <c r="G682" s="108" t="str">
        <f t="shared" si="440"/>
        <v/>
      </c>
      <c r="H682" s="108" t="str">
        <f t="shared" si="441"/>
        <v/>
      </c>
      <c r="I682" s="112" t="str">
        <f t="shared" si="442"/>
        <v/>
      </c>
      <c r="J682" s="112"/>
      <c r="K682" s="112"/>
      <c r="L682" s="113"/>
      <c r="M682" s="113"/>
      <c r="N682" s="224" t="str">
        <f t="shared" si="443"/>
        <v/>
      </c>
      <c r="O682" s="225" t="str">
        <f t="shared" si="444"/>
        <v/>
      </c>
      <c r="Q682" s="6">
        <v>680</v>
      </c>
      <c r="R682" s="47" t="str">
        <f t="shared" si="407"/>
        <v>-680</v>
      </c>
      <c r="S682" s="6"/>
      <c r="T682" s="48" t="str">
        <f t="shared" si="408"/>
        <v/>
      </c>
      <c r="U682" s="49" t="str">
        <f t="shared" si="409"/>
        <v/>
      </c>
      <c r="W682" s="51"/>
      <c r="X682" s="75" t="str">
        <f t="shared" si="410"/>
        <v/>
      </c>
      <c r="Y682" s="71" t="str">
        <f t="shared" si="411"/>
        <v/>
      </c>
      <c r="Z682" s="71" t="str">
        <f t="shared" si="412"/>
        <v/>
      </c>
      <c r="AA682" s="71" t="str">
        <f t="shared" si="413"/>
        <v/>
      </c>
      <c r="AB682" s="71" t="str">
        <f t="shared" si="414"/>
        <v/>
      </c>
      <c r="AC682" s="71" t="str">
        <f t="shared" si="415"/>
        <v/>
      </c>
      <c r="AD682" s="71" t="str">
        <f t="shared" si="416"/>
        <v/>
      </c>
      <c r="AE682" s="78" t="str">
        <f t="shared" si="417"/>
        <v/>
      </c>
      <c r="AF682" s="75" t="str">
        <f t="shared" si="418"/>
        <v/>
      </c>
      <c r="AG682" s="71" t="str">
        <f t="shared" si="419"/>
        <v/>
      </c>
      <c r="AH682" s="71" t="str">
        <f t="shared" si="420"/>
        <v/>
      </c>
      <c r="AI682" s="71" t="str">
        <f t="shared" si="421"/>
        <v/>
      </c>
      <c r="AJ682" s="71" t="str">
        <f t="shared" si="422"/>
        <v/>
      </c>
      <c r="AK682" s="71" t="str">
        <f t="shared" si="423"/>
        <v/>
      </c>
      <c r="AL682" s="71" t="str">
        <f t="shared" si="424"/>
        <v/>
      </c>
      <c r="AM682" s="78" t="str">
        <f t="shared" si="425"/>
        <v/>
      </c>
      <c r="AN682" s="75" t="str">
        <f t="shared" si="426"/>
        <v/>
      </c>
      <c r="AO682" s="71" t="str">
        <f t="shared" si="427"/>
        <v/>
      </c>
      <c r="AP682" s="71" t="str">
        <f t="shared" si="428"/>
        <v/>
      </c>
      <c r="AQ682" s="71" t="str">
        <f t="shared" si="429"/>
        <v/>
      </c>
      <c r="AR682" s="71" t="str">
        <f t="shared" si="430"/>
        <v/>
      </c>
      <c r="AS682" s="71" t="str">
        <f t="shared" si="431"/>
        <v/>
      </c>
      <c r="AT682" s="71" t="str">
        <f t="shared" si="432"/>
        <v/>
      </c>
      <c r="AU682" s="76" t="str">
        <f t="shared" si="433"/>
        <v/>
      </c>
      <c r="BF682" s="141">
        <v>34030</v>
      </c>
      <c r="BG682" s="142" t="s">
        <v>10151</v>
      </c>
      <c r="BH682" s="141" t="s">
        <v>478</v>
      </c>
      <c r="BI682" s="141" t="s">
        <v>177</v>
      </c>
      <c r="BJ682" s="141" t="s">
        <v>26538</v>
      </c>
      <c r="BK682" s="141"/>
      <c r="BL682" s="141" t="s">
        <v>26539</v>
      </c>
      <c r="BM682" s="141">
        <v>46.735199999999999</v>
      </c>
      <c r="BN682" s="141">
        <v>-71.773229999999998</v>
      </c>
      <c r="BO682" s="141">
        <v>1976</v>
      </c>
      <c r="BP682" s="143" t="s">
        <v>26715</v>
      </c>
      <c r="BQ682" s="143" t="s">
        <v>17560</v>
      </c>
    </row>
    <row r="683" spans="1:69" ht="38.25" customHeight="1" x14ac:dyDescent="0.25">
      <c r="A683" s="1" t="str">
        <f t="shared" si="434"/>
        <v/>
      </c>
      <c r="B683" s="32" t="str">
        <f t="shared" si="435"/>
        <v/>
      </c>
      <c r="C683" s="25" t="str">
        <f t="shared" si="436"/>
        <v/>
      </c>
      <c r="D683" s="25" t="str">
        <f t="shared" si="437"/>
        <v/>
      </c>
      <c r="E683" s="25" t="str">
        <f t="shared" si="438"/>
        <v/>
      </c>
      <c r="F683" s="25" t="str">
        <f t="shared" si="439"/>
        <v/>
      </c>
      <c r="G683" s="108" t="str">
        <f t="shared" si="440"/>
        <v/>
      </c>
      <c r="H683" s="108" t="str">
        <f t="shared" si="441"/>
        <v/>
      </c>
      <c r="I683" s="112" t="str">
        <f t="shared" si="442"/>
        <v/>
      </c>
      <c r="J683" s="112"/>
      <c r="K683" s="112"/>
      <c r="L683" s="113"/>
      <c r="M683" s="113"/>
      <c r="N683" s="224" t="str">
        <f t="shared" si="443"/>
        <v/>
      </c>
      <c r="O683" s="225" t="str">
        <f t="shared" si="444"/>
        <v/>
      </c>
      <c r="Q683" s="6">
        <v>681</v>
      </c>
      <c r="R683" s="47" t="str">
        <f t="shared" si="407"/>
        <v>-681</v>
      </c>
      <c r="S683" s="6"/>
      <c r="T683" s="48" t="str">
        <f t="shared" si="408"/>
        <v/>
      </c>
      <c r="U683" s="49" t="str">
        <f t="shared" si="409"/>
        <v/>
      </c>
      <c r="W683" s="51"/>
      <c r="X683" s="75" t="str">
        <f t="shared" si="410"/>
        <v/>
      </c>
      <c r="Y683" s="71" t="str">
        <f t="shared" si="411"/>
        <v/>
      </c>
      <c r="Z683" s="71" t="str">
        <f t="shared" si="412"/>
        <v/>
      </c>
      <c r="AA683" s="71" t="str">
        <f t="shared" si="413"/>
        <v/>
      </c>
      <c r="AB683" s="71" t="str">
        <f t="shared" si="414"/>
        <v/>
      </c>
      <c r="AC683" s="71" t="str">
        <f t="shared" si="415"/>
        <v/>
      </c>
      <c r="AD683" s="71" t="str">
        <f t="shared" si="416"/>
        <v/>
      </c>
      <c r="AE683" s="78" t="str">
        <f t="shared" si="417"/>
        <v/>
      </c>
      <c r="AF683" s="75" t="str">
        <f t="shared" si="418"/>
        <v/>
      </c>
      <c r="AG683" s="71" t="str">
        <f t="shared" si="419"/>
        <v/>
      </c>
      <c r="AH683" s="71" t="str">
        <f t="shared" si="420"/>
        <v/>
      </c>
      <c r="AI683" s="71" t="str">
        <f t="shared" si="421"/>
        <v/>
      </c>
      <c r="AJ683" s="71" t="str">
        <f t="shared" si="422"/>
        <v/>
      </c>
      <c r="AK683" s="71" t="str">
        <f t="shared" si="423"/>
        <v/>
      </c>
      <c r="AL683" s="71" t="str">
        <f t="shared" si="424"/>
        <v/>
      </c>
      <c r="AM683" s="78" t="str">
        <f t="shared" si="425"/>
        <v/>
      </c>
      <c r="AN683" s="75" t="str">
        <f t="shared" si="426"/>
        <v/>
      </c>
      <c r="AO683" s="71" t="str">
        <f t="shared" si="427"/>
        <v/>
      </c>
      <c r="AP683" s="71" t="str">
        <f t="shared" si="428"/>
        <v/>
      </c>
      <c r="AQ683" s="71" t="str">
        <f t="shared" si="429"/>
        <v/>
      </c>
      <c r="AR683" s="71" t="str">
        <f t="shared" si="430"/>
        <v/>
      </c>
      <c r="AS683" s="71" t="str">
        <f t="shared" si="431"/>
        <v/>
      </c>
      <c r="AT683" s="71" t="str">
        <f t="shared" si="432"/>
        <v/>
      </c>
      <c r="AU683" s="76" t="str">
        <f t="shared" si="433"/>
        <v/>
      </c>
      <c r="BF683" s="141">
        <v>34030</v>
      </c>
      <c r="BG683" s="142" t="s">
        <v>10153</v>
      </c>
      <c r="BH683" s="141" t="s">
        <v>180</v>
      </c>
      <c r="BI683" s="141" t="s">
        <v>191</v>
      </c>
      <c r="BJ683" s="141" t="s">
        <v>15395</v>
      </c>
      <c r="BK683" s="141" t="s">
        <v>11006</v>
      </c>
      <c r="BL683" s="141" t="s">
        <v>5723</v>
      </c>
      <c r="BM683" s="141">
        <v>46.677979999999998</v>
      </c>
      <c r="BN683" s="141">
        <v>-71.802970000000002</v>
      </c>
      <c r="BO683" s="141">
        <v>1997</v>
      </c>
      <c r="BP683" s="143" t="s">
        <v>26716</v>
      </c>
      <c r="BQ683" s="143" t="s">
        <v>17560</v>
      </c>
    </row>
    <row r="684" spans="1:69" ht="38.25" customHeight="1" x14ac:dyDescent="0.25">
      <c r="A684" s="1" t="str">
        <f t="shared" si="434"/>
        <v/>
      </c>
      <c r="B684" s="32" t="str">
        <f t="shared" si="435"/>
        <v/>
      </c>
      <c r="C684" s="25" t="str">
        <f t="shared" si="436"/>
        <v/>
      </c>
      <c r="D684" s="25" t="str">
        <f t="shared" si="437"/>
        <v/>
      </c>
      <c r="E684" s="25" t="str">
        <f t="shared" si="438"/>
        <v/>
      </c>
      <c r="F684" s="25" t="str">
        <f t="shared" si="439"/>
        <v/>
      </c>
      <c r="G684" s="108" t="str">
        <f t="shared" si="440"/>
        <v/>
      </c>
      <c r="H684" s="108" t="str">
        <f t="shared" si="441"/>
        <v/>
      </c>
      <c r="I684" s="112" t="str">
        <f t="shared" si="442"/>
        <v/>
      </c>
      <c r="J684" s="112"/>
      <c r="K684" s="112"/>
      <c r="L684" s="113"/>
      <c r="M684" s="113"/>
      <c r="N684" s="224" t="str">
        <f t="shared" si="443"/>
        <v/>
      </c>
      <c r="O684" s="225" t="str">
        <f t="shared" si="444"/>
        <v/>
      </c>
      <c r="Q684" s="6">
        <v>682</v>
      </c>
      <c r="R684" s="47" t="str">
        <f t="shared" si="407"/>
        <v>-682</v>
      </c>
      <c r="S684" s="6"/>
      <c r="T684" s="48" t="str">
        <f t="shared" si="408"/>
        <v/>
      </c>
      <c r="U684" s="49" t="str">
        <f t="shared" si="409"/>
        <v/>
      </c>
      <c r="W684" s="51"/>
      <c r="X684" s="75" t="str">
        <f t="shared" si="410"/>
        <v/>
      </c>
      <c r="Y684" s="71" t="str">
        <f t="shared" si="411"/>
        <v/>
      </c>
      <c r="Z684" s="71" t="str">
        <f t="shared" si="412"/>
        <v/>
      </c>
      <c r="AA684" s="71" t="str">
        <f t="shared" si="413"/>
        <v/>
      </c>
      <c r="AB684" s="71" t="str">
        <f t="shared" si="414"/>
        <v/>
      </c>
      <c r="AC684" s="71" t="str">
        <f t="shared" si="415"/>
        <v/>
      </c>
      <c r="AD684" s="71" t="str">
        <f t="shared" si="416"/>
        <v/>
      </c>
      <c r="AE684" s="78" t="str">
        <f t="shared" si="417"/>
        <v/>
      </c>
      <c r="AF684" s="75" t="str">
        <f t="shared" si="418"/>
        <v/>
      </c>
      <c r="AG684" s="71" t="str">
        <f t="shared" si="419"/>
        <v/>
      </c>
      <c r="AH684" s="71" t="str">
        <f t="shared" si="420"/>
        <v/>
      </c>
      <c r="AI684" s="71" t="str">
        <f t="shared" si="421"/>
        <v/>
      </c>
      <c r="AJ684" s="71" t="str">
        <f t="shared" si="422"/>
        <v/>
      </c>
      <c r="AK684" s="71" t="str">
        <f t="shared" si="423"/>
        <v/>
      </c>
      <c r="AL684" s="71" t="str">
        <f t="shared" si="424"/>
        <v/>
      </c>
      <c r="AM684" s="78" t="str">
        <f t="shared" si="425"/>
        <v/>
      </c>
      <c r="AN684" s="75" t="str">
        <f t="shared" si="426"/>
        <v/>
      </c>
      <c r="AO684" s="71" t="str">
        <f t="shared" si="427"/>
        <v/>
      </c>
      <c r="AP684" s="71" t="str">
        <f t="shared" si="428"/>
        <v/>
      </c>
      <c r="AQ684" s="71" t="str">
        <f t="shared" si="429"/>
        <v/>
      </c>
      <c r="AR684" s="71" t="str">
        <f t="shared" si="430"/>
        <v/>
      </c>
      <c r="AS684" s="71" t="str">
        <f t="shared" si="431"/>
        <v/>
      </c>
      <c r="AT684" s="71" t="str">
        <f t="shared" si="432"/>
        <v/>
      </c>
      <c r="AU684" s="76" t="str">
        <f t="shared" si="433"/>
        <v/>
      </c>
      <c r="BF684" s="141">
        <v>34030</v>
      </c>
      <c r="BG684" s="142" t="s">
        <v>10155</v>
      </c>
      <c r="BH684" s="141" t="s">
        <v>478</v>
      </c>
      <c r="BI684" s="141" t="s">
        <v>177</v>
      </c>
      <c r="BJ684" s="141" t="s">
        <v>10152</v>
      </c>
      <c r="BK684" s="141"/>
      <c r="BL684" s="141" t="s">
        <v>26537</v>
      </c>
      <c r="BM684" s="141">
        <v>46.67201</v>
      </c>
      <c r="BN684" s="141">
        <v>-71.762559999999993</v>
      </c>
      <c r="BO684" s="141">
        <v>1982</v>
      </c>
      <c r="BP684" s="143" t="s">
        <v>26717</v>
      </c>
      <c r="BQ684" s="143" t="s">
        <v>17560</v>
      </c>
    </row>
    <row r="685" spans="1:69" ht="38.25" customHeight="1" x14ac:dyDescent="0.25">
      <c r="A685" s="1" t="str">
        <f t="shared" si="434"/>
        <v/>
      </c>
      <c r="B685" s="32" t="str">
        <f t="shared" si="435"/>
        <v/>
      </c>
      <c r="C685" s="25" t="str">
        <f t="shared" si="436"/>
        <v/>
      </c>
      <c r="D685" s="25" t="str">
        <f t="shared" si="437"/>
        <v/>
      </c>
      <c r="E685" s="25" t="str">
        <f t="shared" si="438"/>
        <v/>
      </c>
      <c r="F685" s="25" t="str">
        <f t="shared" si="439"/>
        <v/>
      </c>
      <c r="G685" s="108" t="str">
        <f t="shared" si="440"/>
        <v/>
      </c>
      <c r="H685" s="108" t="str">
        <f t="shared" si="441"/>
        <v/>
      </c>
      <c r="I685" s="112" t="str">
        <f t="shared" si="442"/>
        <v/>
      </c>
      <c r="J685" s="112"/>
      <c r="K685" s="112"/>
      <c r="L685" s="113"/>
      <c r="M685" s="113"/>
      <c r="N685" s="224" t="str">
        <f t="shared" si="443"/>
        <v/>
      </c>
      <c r="O685" s="225" t="str">
        <f t="shared" si="444"/>
        <v/>
      </c>
      <c r="Q685" s="6">
        <v>683</v>
      </c>
      <c r="R685" s="47" t="str">
        <f t="shared" si="407"/>
        <v>-683</v>
      </c>
      <c r="S685" s="6"/>
      <c r="T685" s="48" t="str">
        <f t="shared" si="408"/>
        <v/>
      </c>
      <c r="U685" s="49" t="str">
        <f t="shared" si="409"/>
        <v/>
      </c>
      <c r="W685" s="51"/>
      <c r="X685" s="75" t="str">
        <f t="shared" si="410"/>
        <v/>
      </c>
      <c r="Y685" s="71" t="str">
        <f t="shared" si="411"/>
        <v/>
      </c>
      <c r="Z685" s="71" t="str">
        <f t="shared" si="412"/>
        <v/>
      </c>
      <c r="AA685" s="71" t="str">
        <f t="shared" si="413"/>
        <v/>
      </c>
      <c r="AB685" s="71" t="str">
        <f t="shared" si="414"/>
        <v/>
      </c>
      <c r="AC685" s="71" t="str">
        <f t="shared" si="415"/>
        <v/>
      </c>
      <c r="AD685" s="71" t="str">
        <f t="shared" si="416"/>
        <v/>
      </c>
      <c r="AE685" s="78" t="str">
        <f t="shared" si="417"/>
        <v/>
      </c>
      <c r="AF685" s="75" t="str">
        <f t="shared" si="418"/>
        <v/>
      </c>
      <c r="AG685" s="71" t="str">
        <f t="shared" si="419"/>
        <v/>
      </c>
      <c r="AH685" s="71" t="str">
        <f t="shared" si="420"/>
        <v/>
      </c>
      <c r="AI685" s="71" t="str">
        <f t="shared" si="421"/>
        <v/>
      </c>
      <c r="AJ685" s="71" t="str">
        <f t="shared" si="422"/>
        <v/>
      </c>
      <c r="AK685" s="71" t="str">
        <f t="shared" si="423"/>
        <v/>
      </c>
      <c r="AL685" s="71" t="str">
        <f t="shared" si="424"/>
        <v/>
      </c>
      <c r="AM685" s="78" t="str">
        <f t="shared" si="425"/>
        <v/>
      </c>
      <c r="AN685" s="75" t="str">
        <f t="shared" si="426"/>
        <v/>
      </c>
      <c r="AO685" s="71" t="str">
        <f t="shared" si="427"/>
        <v/>
      </c>
      <c r="AP685" s="71" t="str">
        <f t="shared" si="428"/>
        <v/>
      </c>
      <c r="AQ685" s="71" t="str">
        <f t="shared" si="429"/>
        <v/>
      </c>
      <c r="AR685" s="71" t="str">
        <f t="shared" si="430"/>
        <v/>
      </c>
      <c r="AS685" s="71" t="str">
        <f t="shared" si="431"/>
        <v/>
      </c>
      <c r="AT685" s="71" t="str">
        <f t="shared" si="432"/>
        <v/>
      </c>
      <c r="AU685" s="76" t="str">
        <f t="shared" si="433"/>
        <v/>
      </c>
      <c r="BF685" s="141">
        <v>34078</v>
      </c>
      <c r="BG685" s="142" t="s">
        <v>10338</v>
      </c>
      <c r="BH685" s="141" t="s">
        <v>180</v>
      </c>
      <c r="BI685" s="141" t="s">
        <v>178</v>
      </c>
      <c r="BJ685" s="141" t="s">
        <v>10339</v>
      </c>
      <c r="BK685" s="141" t="s">
        <v>1581</v>
      </c>
      <c r="BL685" s="141" t="s">
        <v>10340</v>
      </c>
      <c r="BM685" s="141">
        <v>46.65146</v>
      </c>
      <c r="BN685" s="141">
        <v>-72.126220000000004</v>
      </c>
      <c r="BO685" s="141">
        <v>2000</v>
      </c>
      <c r="BP685" s="143" t="s">
        <v>24522</v>
      </c>
      <c r="BQ685" s="143" t="s">
        <v>26794</v>
      </c>
    </row>
    <row r="686" spans="1:69" ht="38.25" customHeight="1" x14ac:dyDescent="0.25">
      <c r="A686" s="1" t="str">
        <f t="shared" si="434"/>
        <v/>
      </c>
      <c r="B686" s="32" t="str">
        <f t="shared" si="435"/>
        <v/>
      </c>
      <c r="C686" s="25" t="str">
        <f t="shared" si="436"/>
        <v/>
      </c>
      <c r="D686" s="25" t="str">
        <f t="shared" si="437"/>
        <v/>
      </c>
      <c r="E686" s="25" t="str">
        <f t="shared" si="438"/>
        <v/>
      </c>
      <c r="F686" s="25" t="str">
        <f t="shared" si="439"/>
        <v/>
      </c>
      <c r="G686" s="108" t="str">
        <f t="shared" si="440"/>
        <v/>
      </c>
      <c r="H686" s="108" t="str">
        <f t="shared" si="441"/>
        <v/>
      </c>
      <c r="I686" s="112" t="str">
        <f t="shared" si="442"/>
        <v/>
      </c>
      <c r="J686" s="112"/>
      <c r="K686" s="112"/>
      <c r="L686" s="113"/>
      <c r="M686" s="113"/>
      <c r="N686" s="224" t="str">
        <f t="shared" si="443"/>
        <v/>
      </c>
      <c r="O686" s="225" t="str">
        <f t="shared" si="444"/>
        <v/>
      </c>
      <c r="Q686" s="6">
        <v>684</v>
      </c>
      <c r="R686" s="47" t="str">
        <f t="shared" si="407"/>
        <v>-684</v>
      </c>
      <c r="S686" s="6"/>
      <c r="T686" s="48" t="str">
        <f t="shared" si="408"/>
        <v/>
      </c>
      <c r="U686" s="49" t="str">
        <f t="shared" si="409"/>
        <v/>
      </c>
      <c r="W686" s="51"/>
      <c r="X686" s="75" t="str">
        <f t="shared" si="410"/>
        <v/>
      </c>
      <c r="Y686" s="71" t="str">
        <f t="shared" si="411"/>
        <v/>
      </c>
      <c r="Z686" s="71" t="str">
        <f t="shared" si="412"/>
        <v/>
      </c>
      <c r="AA686" s="71" t="str">
        <f t="shared" si="413"/>
        <v/>
      </c>
      <c r="AB686" s="71" t="str">
        <f t="shared" si="414"/>
        <v/>
      </c>
      <c r="AC686" s="71" t="str">
        <f t="shared" si="415"/>
        <v/>
      </c>
      <c r="AD686" s="71" t="str">
        <f t="shared" si="416"/>
        <v/>
      </c>
      <c r="AE686" s="78" t="str">
        <f t="shared" si="417"/>
        <v/>
      </c>
      <c r="AF686" s="75" t="str">
        <f t="shared" si="418"/>
        <v/>
      </c>
      <c r="AG686" s="71" t="str">
        <f t="shared" si="419"/>
        <v/>
      </c>
      <c r="AH686" s="71" t="str">
        <f t="shared" si="420"/>
        <v/>
      </c>
      <c r="AI686" s="71" t="str">
        <f t="shared" si="421"/>
        <v/>
      </c>
      <c r="AJ686" s="71" t="str">
        <f t="shared" si="422"/>
        <v/>
      </c>
      <c r="AK686" s="71" t="str">
        <f t="shared" si="423"/>
        <v/>
      </c>
      <c r="AL686" s="71" t="str">
        <f t="shared" si="424"/>
        <v/>
      </c>
      <c r="AM686" s="78" t="str">
        <f t="shared" si="425"/>
        <v/>
      </c>
      <c r="AN686" s="75" t="str">
        <f t="shared" si="426"/>
        <v/>
      </c>
      <c r="AO686" s="71" t="str">
        <f t="shared" si="427"/>
        <v/>
      </c>
      <c r="AP686" s="71" t="str">
        <f t="shared" si="428"/>
        <v/>
      </c>
      <c r="AQ686" s="71" t="str">
        <f t="shared" si="429"/>
        <v/>
      </c>
      <c r="AR686" s="71" t="str">
        <f t="shared" si="430"/>
        <v/>
      </c>
      <c r="AS686" s="71" t="str">
        <f t="shared" si="431"/>
        <v/>
      </c>
      <c r="AT686" s="71" t="str">
        <f t="shared" si="432"/>
        <v/>
      </c>
      <c r="AU686" s="76" t="str">
        <f t="shared" si="433"/>
        <v/>
      </c>
      <c r="BF686" s="141">
        <v>34078</v>
      </c>
      <c r="BG686" s="142" t="s">
        <v>10341</v>
      </c>
      <c r="BH686" s="141" t="s">
        <v>180</v>
      </c>
      <c r="BI686" s="141" t="s">
        <v>191</v>
      </c>
      <c r="BJ686" s="141" t="s">
        <v>1539</v>
      </c>
      <c r="BK686" s="141" t="s">
        <v>10342</v>
      </c>
      <c r="BL686" s="141" t="s">
        <v>10343</v>
      </c>
      <c r="BM686" s="141">
        <v>46.659649059404501</v>
      </c>
      <c r="BN686" s="141">
        <v>-72.145217822115995</v>
      </c>
      <c r="BO686" s="141">
        <v>2000</v>
      </c>
      <c r="BP686" s="143" t="s">
        <v>24523</v>
      </c>
      <c r="BQ686" s="143" t="s">
        <v>26794</v>
      </c>
    </row>
    <row r="687" spans="1:69" ht="38.25" customHeight="1" x14ac:dyDescent="0.25">
      <c r="A687" s="1" t="str">
        <f t="shared" si="434"/>
        <v/>
      </c>
      <c r="B687" s="32" t="str">
        <f t="shared" si="435"/>
        <v/>
      </c>
      <c r="C687" s="25" t="str">
        <f t="shared" si="436"/>
        <v/>
      </c>
      <c r="D687" s="25" t="str">
        <f t="shared" si="437"/>
        <v/>
      </c>
      <c r="E687" s="25" t="str">
        <f t="shared" si="438"/>
        <v/>
      </c>
      <c r="F687" s="25" t="str">
        <f t="shared" si="439"/>
        <v/>
      </c>
      <c r="G687" s="108" t="str">
        <f t="shared" si="440"/>
        <v/>
      </c>
      <c r="H687" s="108" t="str">
        <f t="shared" si="441"/>
        <v/>
      </c>
      <c r="I687" s="112" t="str">
        <f t="shared" si="442"/>
        <v/>
      </c>
      <c r="J687" s="112"/>
      <c r="K687" s="112"/>
      <c r="L687" s="113"/>
      <c r="M687" s="113"/>
      <c r="N687" s="224" t="str">
        <f t="shared" si="443"/>
        <v/>
      </c>
      <c r="O687" s="225" t="str">
        <f t="shared" si="444"/>
        <v/>
      </c>
      <c r="Q687" s="6">
        <v>685</v>
      </c>
      <c r="R687" s="47" t="str">
        <f t="shared" si="407"/>
        <v>-685</v>
      </c>
      <c r="S687" s="6"/>
      <c r="T687" s="48" t="str">
        <f t="shared" si="408"/>
        <v/>
      </c>
      <c r="U687" s="49" t="str">
        <f t="shared" si="409"/>
        <v/>
      </c>
      <c r="W687" s="51"/>
      <c r="X687" s="75" t="str">
        <f t="shared" si="410"/>
        <v/>
      </c>
      <c r="Y687" s="71" t="str">
        <f t="shared" si="411"/>
        <v/>
      </c>
      <c r="Z687" s="71" t="str">
        <f t="shared" si="412"/>
        <v/>
      </c>
      <c r="AA687" s="71" t="str">
        <f t="shared" si="413"/>
        <v/>
      </c>
      <c r="AB687" s="71" t="str">
        <f t="shared" si="414"/>
        <v/>
      </c>
      <c r="AC687" s="71" t="str">
        <f t="shared" si="415"/>
        <v/>
      </c>
      <c r="AD687" s="71" t="str">
        <f t="shared" si="416"/>
        <v/>
      </c>
      <c r="AE687" s="78" t="str">
        <f t="shared" si="417"/>
        <v/>
      </c>
      <c r="AF687" s="75" t="str">
        <f t="shared" si="418"/>
        <v/>
      </c>
      <c r="AG687" s="71" t="str">
        <f t="shared" si="419"/>
        <v/>
      </c>
      <c r="AH687" s="71" t="str">
        <f t="shared" si="420"/>
        <v/>
      </c>
      <c r="AI687" s="71" t="str">
        <f t="shared" si="421"/>
        <v/>
      </c>
      <c r="AJ687" s="71" t="str">
        <f t="shared" si="422"/>
        <v/>
      </c>
      <c r="AK687" s="71" t="str">
        <f t="shared" si="423"/>
        <v/>
      </c>
      <c r="AL687" s="71" t="str">
        <f t="shared" si="424"/>
        <v/>
      </c>
      <c r="AM687" s="78" t="str">
        <f t="shared" si="425"/>
        <v/>
      </c>
      <c r="AN687" s="75" t="str">
        <f t="shared" si="426"/>
        <v/>
      </c>
      <c r="AO687" s="71" t="str">
        <f t="shared" si="427"/>
        <v/>
      </c>
      <c r="AP687" s="71" t="str">
        <f t="shared" si="428"/>
        <v/>
      </c>
      <c r="AQ687" s="71" t="str">
        <f t="shared" si="429"/>
        <v/>
      </c>
      <c r="AR687" s="71" t="str">
        <f t="shared" si="430"/>
        <v/>
      </c>
      <c r="AS687" s="71" t="str">
        <f t="shared" si="431"/>
        <v/>
      </c>
      <c r="AT687" s="71" t="str">
        <f t="shared" si="432"/>
        <v/>
      </c>
      <c r="AU687" s="76" t="str">
        <f t="shared" si="433"/>
        <v/>
      </c>
      <c r="BF687" s="141">
        <v>34078</v>
      </c>
      <c r="BG687" s="142" t="s">
        <v>10344</v>
      </c>
      <c r="BH687" s="141" t="s">
        <v>180</v>
      </c>
      <c r="BI687" s="141" t="s">
        <v>191</v>
      </c>
      <c r="BJ687" s="141" t="s">
        <v>4557</v>
      </c>
      <c r="BK687" s="141" t="s">
        <v>10345</v>
      </c>
      <c r="BL687" s="141" t="s">
        <v>4337</v>
      </c>
      <c r="BM687" s="141">
        <v>46.6570561689987</v>
      </c>
      <c r="BN687" s="141">
        <v>-72.134646007786202</v>
      </c>
      <c r="BO687" s="141">
        <v>2000</v>
      </c>
      <c r="BP687" s="143" t="s">
        <v>24524</v>
      </c>
      <c r="BQ687" s="143" t="s">
        <v>26794</v>
      </c>
    </row>
    <row r="688" spans="1:69" ht="38.25" customHeight="1" x14ac:dyDescent="0.25">
      <c r="A688" s="1" t="str">
        <f t="shared" si="434"/>
        <v/>
      </c>
      <c r="B688" s="32" t="str">
        <f t="shared" si="435"/>
        <v/>
      </c>
      <c r="C688" s="25" t="str">
        <f t="shared" si="436"/>
        <v/>
      </c>
      <c r="D688" s="25" t="str">
        <f t="shared" si="437"/>
        <v/>
      </c>
      <c r="E688" s="25" t="str">
        <f t="shared" si="438"/>
        <v/>
      </c>
      <c r="F688" s="25" t="str">
        <f t="shared" si="439"/>
        <v/>
      </c>
      <c r="G688" s="108" t="str">
        <f t="shared" si="440"/>
        <v/>
      </c>
      <c r="H688" s="108" t="str">
        <f t="shared" si="441"/>
        <v/>
      </c>
      <c r="I688" s="112" t="str">
        <f t="shared" si="442"/>
        <v/>
      </c>
      <c r="J688" s="112"/>
      <c r="K688" s="112"/>
      <c r="L688" s="113"/>
      <c r="M688" s="113"/>
      <c r="N688" s="224" t="str">
        <f t="shared" si="443"/>
        <v/>
      </c>
      <c r="O688" s="225" t="str">
        <f t="shared" si="444"/>
        <v/>
      </c>
      <c r="Q688" s="6">
        <v>686</v>
      </c>
      <c r="R688" s="47" t="str">
        <f t="shared" si="407"/>
        <v>-686</v>
      </c>
      <c r="S688" s="6"/>
      <c r="T688" s="48" t="str">
        <f t="shared" si="408"/>
        <v/>
      </c>
      <c r="U688" s="49" t="str">
        <f t="shared" si="409"/>
        <v/>
      </c>
      <c r="W688" s="51"/>
      <c r="X688" s="75" t="str">
        <f t="shared" si="410"/>
        <v/>
      </c>
      <c r="Y688" s="71" t="str">
        <f t="shared" si="411"/>
        <v/>
      </c>
      <c r="Z688" s="71" t="str">
        <f t="shared" si="412"/>
        <v/>
      </c>
      <c r="AA688" s="71" t="str">
        <f t="shared" si="413"/>
        <v/>
      </c>
      <c r="AB688" s="71" t="str">
        <f t="shared" si="414"/>
        <v/>
      </c>
      <c r="AC688" s="71" t="str">
        <f t="shared" si="415"/>
        <v/>
      </c>
      <c r="AD688" s="71" t="str">
        <f t="shared" si="416"/>
        <v/>
      </c>
      <c r="AE688" s="78" t="str">
        <f t="shared" si="417"/>
        <v/>
      </c>
      <c r="AF688" s="75" t="str">
        <f t="shared" si="418"/>
        <v/>
      </c>
      <c r="AG688" s="71" t="str">
        <f t="shared" si="419"/>
        <v/>
      </c>
      <c r="AH688" s="71" t="str">
        <f t="shared" si="420"/>
        <v/>
      </c>
      <c r="AI688" s="71" t="str">
        <f t="shared" si="421"/>
        <v/>
      </c>
      <c r="AJ688" s="71" t="str">
        <f t="shared" si="422"/>
        <v/>
      </c>
      <c r="AK688" s="71" t="str">
        <f t="shared" si="423"/>
        <v/>
      </c>
      <c r="AL688" s="71" t="str">
        <f t="shared" si="424"/>
        <v/>
      </c>
      <c r="AM688" s="78" t="str">
        <f t="shared" si="425"/>
        <v/>
      </c>
      <c r="AN688" s="75" t="str">
        <f t="shared" si="426"/>
        <v/>
      </c>
      <c r="AO688" s="71" t="str">
        <f t="shared" si="427"/>
        <v/>
      </c>
      <c r="AP688" s="71" t="str">
        <f t="shared" si="428"/>
        <v/>
      </c>
      <c r="AQ688" s="71" t="str">
        <f t="shared" si="429"/>
        <v/>
      </c>
      <c r="AR688" s="71" t="str">
        <f t="shared" si="430"/>
        <v/>
      </c>
      <c r="AS688" s="71" t="str">
        <f t="shared" si="431"/>
        <v/>
      </c>
      <c r="AT688" s="71" t="str">
        <f t="shared" si="432"/>
        <v/>
      </c>
      <c r="AU688" s="76" t="str">
        <f t="shared" si="433"/>
        <v/>
      </c>
      <c r="BF688" s="141">
        <v>34030</v>
      </c>
      <c r="BG688" s="142" t="s">
        <v>10156</v>
      </c>
      <c r="BH688" s="141" t="s">
        <v>180</v>
      </c>
      <c r="BI688" s="141" t="s">
        <v>191</v>
      </c>
      <c r="BJ688" s="141" t="s">
        <v>26540</v>
      </c>
      <c r="BK688" s="141"/>
      <c r="BL688" s="141" t="s">
        <v>10154</v>
      </c>
      <c r="BM688" s="141"/>
      <c r="BN688" s="141"/>
      <c r="BO688" s="141">
        <v>2010</v>
      </c>
      <c r="BP688" s="143" t="s">
        <v>23890</v>
      </c>
      <c r="BQ688" s="143" t="s">
        <v>17560</v>
      </c>
    </row>
    <row r="689" spans="1:69" ht="38.25" customHeight="1" x14ac:dyDescent="0.25">
      <c r="A689" s="1" t="str">
        <f t="shared" si="434"/>
        <v/>
      </c>
      <c r="B689" s="32" t="str">
        <f t="shared" si="435"/>
        <v/>
      </c>
      <c r="C689" s="25" t="str">
        <f t="shared" si="436"/>
        <v/>
      </c>
      <c r="D689" s="25" t="str">
        <f t="shared" si="437"/>
        <v/>
      </c>
      <c r="E689" s="25" t="str">
        <f t="shared" si="438"/>
        <v/>
      </c>
      <c r="F689" s="25" t="str">
        <f t="shared" si="439"/>
        <v/>
      </c>
      <c r="G689" s="108" t="str">
        <f t="shared" si="440"/>
        <v/>
      </c>
      <c r="H689" s="108" t="str">
        <f t="shared" si="441"/>
        <v/>
      </c>
      <c r="I689" s="112" t="str">
        <f t="shared" si="442"/>
        <v/>
      </c>
      <c r="J689" s="112"/>
      <c r="K689" s="112"/>
      <c r="L689" s="113"/>
      <c r="M689" s="113"/>
      <c r="N689" s="224" t="str">
        <f t="shared" si="443"/>
        <v/>
      </c>
      <c r="O689" s="225" t="str">
        <f t="shared" si="444"/>
        <v/>
      </c>
      <c r="Q689" s="6">
        <v>687</v>
      </c>
      <c r="R689" s="47" t="str">
        <f t="shared" si="407"/>
        <v>-687</v>
      </c>
      <c r="S689" s="6"/>
      <c r="T689" s="48" t="str">
        <f t="shared" si="408"/>
        <v/>
      </c>
      <c r="U689" s="49" t="str">
        <f t="shared" si="409"/>
        <v/>
      </c>
      <c r="W689" s="51"/>
      <c r="X689" s="75" t="str">
        <f t="shared" si="410"/>
        <v/>
      </c>
      <c r="Y689" s="71" t="str">
        <f t="shared" si="411"/>
        <v/>
      </c>
      <c r="Z689" s="71" t="str">
        <f t="shared" si="412"/>
        <v/>
      </c>
      <c r="AA689" s="71" t="str">
        <f t="shared" si="413"/>
        <v/>
      </c>
      <c r="AB689" s="71" t="str">
        <f t="shared" si="414"/>
        <v/>
      </c>
      <c r="AC689" s="71" t="str">
        <f t="shared" si="415"/>
        <v/>
      </c>
      <c r="AD689" s="71" t="str">
        <f t="shared" si="416"/>
        <v/>
      </c>
      <c r="AE689" s="78" t="str">
        <f t="shared" si="417"/>
        <v/>
      </c>
      <c r="AF689" s="75" t="str">
        <f t="shared" si="418"/>
        <v/>
      </c>
      <c r="AG689" s="71" t="str">
        <f t="shared" si="419"/>
        <v/>
      </c>
      <c r="AH689" s="71" t="str">
        <f t="shared" si="420"/>
        <v/>
      </c>
      <c r="AI689" s="71" t="str">
        <f t="shared" si="421"/>
        <v/>
      </c>
      <c r="AJ689" s="71" t="str">
        <f t="shared" si="422"/>
        <v/>
      </c>
      <c r="AK689" s="71" t="str">
        <f t="shared" si="423"/>
        <v/>
      </c>
      <c r="AL689" s="71" t="str">
        <f t="shared" si="424"/>
        <v/>
      </c>
      <c r="AM689" s="78" t="str">
        <f t="shared" si="425"/>
        <v/>
      </c>
      <c r="AN689" s="75" t="str">
        <f t="shared" si="426"/>
        <v/>
      </c>
      <c r="AO689" s="71" t="str">
        <f t="shared" si="427"/>
        <v/>
      </c>
      <c r="AP689" s="71" t="str">
        <f t="shared" si="428"/>
        <v/>
      </c>
      <c r="AQ689" s="71" t="str">
        <f t="shared" si="429"/>
        <v/>
      </c>
      <c r="AR689" s="71" t="str">
        <f t="shared" si="430"/>
        <v/>
      </c>
      <c r="AS689" s="71" t="str">
        <f t="shared" si="431"/>
        <v/>
      </c>
      <c r="AT689" s="71" t="str">
        <f t="shared" si="432"/>
        <v/>
      </c>
      <c r="AU689" s="76" t="str">
        <f t="shared" si="433"/>
        <v/>
      </c>
      <c r="BF689" s="141">
        <v>34030</v>
      </c>
      <c r="BG689" s="142" t="s">
        <v>10157</v>
      </c>
      <c r="BH689" s="141" t="s">
        <v>180</v>
      </c>
      <c r="BI689" s="141" t="s">
        <v>191</v>
      </c>
      <c r="BJ689" s="141" t="s">
        <v>26541</v>
      </c>
      <c r="BK689" s="141"/>
      <c r="BL689" s="141" t="s">
        <v>4118</v>
      </c>
      <c r="BM689" s="141"/>
      <c r="BN689" s="141"/>
      <c r="BO689" s="141">
        <v>2010</v>
      </c>
      <c r="BP689" s="143" t="s">
        <v>23890</v>
      </c>
      <c r="BQ689" s="143" t="s">
        <v>17560</v>
      </c>
    </row>
    <row r="690" spans="1:69" ht="38.25" customHeight="1" x14ac:dyDescent="0.25">
      <c r="A690" s="1" t="str">
        <f t="shared" si="434"/>
        <v/>
      </c>
      <c r="B690" s="32" t="str">
        <f t="shared" si="435"/>
        <v/>
      </c>
      <c r="C690" s="25" t="str">
        <f t="shared" si="436"/>
        <v/>
      </c>
      <c r="D690" s="25" t="str">
        <f t="shared" si="437"/>
        <v/>
      </c>
      <c r="E690" s="25" t="str">
        <f t="shared" si="438"/>
        <v/>
      </c>
      <c r="F690" s="25" t="str">
        <f t="shared" si="439"/>
        <v/>
      </c>
      <c r="G690" s="108" t="str">
        <f t="shared" si="440"/>
        <v/>
      </c>
      <c r="H690" s="108" t="str">
        <f t="shared" si="441"/>
        <v/>
      </c>
      <c r="I690" s="112" t="str">
        <f t="shared" si="442"/>
        <v/>
      </c>
      <c r="J690" s="112"/>
      <c r="K690" s="112"/>
      <c r="L690" s="113"/>
      <c r="M690" s="113"/>
      <c r="N690" s="224" t="str">
        <f t="shared" si="443"/>
        <v/>
      </c>
      <c r="O690" s="225" t="str">
        <f t="shared" si="444"/>
        <v/>
      </c>
      <c r="Q690" s="6">
        <v>688</v>
      </c>
      <c r="R690" s="47" t="str">
        <f t="shared" si="407"/>
        <v>-688</v>
      </c>
      <c r="S690" s="6"/>
      <c r="T690" s="48" t="str">
        <f t="shared" si="408"/>
        <v/>
      </c>
      <c r="U690" s="49" t="str">
        <f t="shared" si="409"/>
        <v/>
      </c>
      <c r="W690" s="51"/>
      <c r="X690" s="75" t="str">
        <f t="shared" si="410"/>
        <v/>
      </c>
      <c r="Y690" s="71" t="str">
        <f t="shared" si="411"/>
        <v/>
      </c>
      <c r="Z690" s="71" t="str">
        <f t="shared" si="412"/>
        <v/>
      </c>
      <c r="AA690" s="71" t="str">
        <f t="shared" si="413"/>
        <v/>
      </c>
      <c r="AB690" s="71" t="str">
        <f t="shared" si="414"/>
        <v/>
      </c>
      <c r="AC690" s="71" t="str">
        <f t="shared" si="415"/>
        <v/>
      </c>
      <c r="AD690" s="71" t="str">
        <f t="shared" si="416"/>
        <v/>
      </c>
      <c r="AE690" s="78" t="str">
        <f t="shared" si="417"/>
        <v/>
      </c>
      <c r="AF690" s="75" t="str">
        <f t="shared" si="418"/>
        <v/>
      </c>
      <c r="AG690" s="71" t="str">
        <f t="shared" si="419"/>
        <v/>
      </c>
      <c r="AH690" s="71" t="str">
        <f t="shared" si="420"/>
        <v/>
      </c>
      <c r="AI690" s="71" t="str">
        <f t="shared" si="421"/>
        <v/>
      </c>
      <c r="AJ690" s="71" t="str">
        <f t="shared" si="422"/>
        <v/>
      </c>
      <c r="AK690" s="71" t="str">
        <f t="shared" si="423"/>
        <v/>
      </c>
      <c r="AL690" s="71" t="str">
        <f t="shared" si="424"/>
        <v/>
      </c>
      <c r="AM690" s="78" t="str">
        <f t="shared" si="425"/>
        <v/>
      </c>
      <c r="AN690" s="75" t="str">
        <f t="shared" si="426"/>
        <v/>
      </c>
      <c r="AO690" s="71" t="str">
        <f t="shared" si="427"/>
        <v/>
      </c>
      <c r="AP690" s="71" t="str">
        <f t="shared" si="428"/>
        <v/>
      </c>
      <c r="AQ690" s="71" t="str">
        <f t="shared" si="429"/>
        <v/>
      </c>
      <c r="AR690" s="71" t="str">
        <f t="shared" si="430"/>
        <v/>
      </c>
      <c r="AS690" s="71" t="str">
        <f t="shared" si="431"/>
        <v/>
      </c>
      <c r="AT690" s="71" t="str">
        <f t="shared" si="432"/>
        <v/>
      </c>
      <c r="AU690" s="76" t="str">
        <f t="shared" si="433"/>
        <v/>
      </c>
      <c r="BF690" s="141">
        <v>34128</v>
      </c>
      <c r="BG690" s="142" t="s">
        <v>10479</v>
      </c>
      <c r="BH690" s="141" t="s">
        <v>478</v>
      </c>
      <c r="BI690" s="141" t="s">
        <v>186</v>
      </c>
      <c r="BJ690" s="141" t="s">
        <v>10480</v>
      </c>
      <c r="BK690" s="141" t="s">
        <v>10481</v>
      </c>
      <c r="BL690" s="141" t="s">
        <v>10482</v>
      </c>
      <c r="BM690" s="141">
        <v>46.879226932611203</v>
      </c>
      <c r="BN690" s="141">
        <v>-71.821308288797297</v>
      </c>
      <c r="BO690" s="141">
        <v>1988</v>
      </c>
      <c r="BP690" s="143" t="s">
        <v>480</v>
      </c>
      <c r="BQ690" s="143" t="s">
        <v>17560</v>
      </c>
    </row>
    <row r="691" spans="1:69" ht="38.25" customHeight="1" x14ac:dyDescent="0.25">
      <c r="A691" s="1" t="str">
        <f t="shared" si="434"/>
        <v/>
      </c>
      <c r="B691" s="32" t="str">
        <f t="shared" si="435"/>
        <v/>
      </c>
      <c r="C691" s="25" t="str">
        <f t="shared" si="436"/>
        <v/>
      </c>
      <c r="D691" s="25" t="str">
        <f t="shared" si="437"/>
        <v/>
      </c>
      <c r="E691" s="25" t="str">
        <f t="shared" si="438"/>
        <v/>
      </c>
      <c r="F691" s="25" t="str">
        <f t="shared" si="439"/>
        <v/>
      </c>
      <c r="G691" s="108" t="str">
        <f t="shared" si="440"/>
        <v/>
      </c>
      <c r="H691" s="108" t="str">
        <f t="shared" si="441"/>
        <v/>
      </c>
      <c r="I691" s="112" t="str">
        <f t="shared" si="442"/>
        <v/>
      </c>
      <c r="J691" s="112"/>
      <c r="K691" s="112"/>
      <c r="L691" s="113"/>
      <c r="M691" s="113"/>
      <c r="N691" s="224" t="str">
        <f t="shared" si="443"/>
        <v/>
      </c>
      <c r="O691" s="225" t="str">
        <f t="shared" si="444"/>
        <v/>
      </c>
      <c r="Q691" s="6">
        <v>689</v>
      </c>
      <c r="R691" s="47" t="str">
        <f t="shared" si="407"/>
        <v>-689</v>
      </c>
      <c r="S691" s="6"/>
      <c r="T691" s="48" t="str">
        <f t="shared" si="408"/>
        <v/>
      </c>
      <c r="U691" s="49" t="str">
        <f t="shared" si="409"/>
        <v/>
      </c>
      <c r="W691" s="51"/>
      <c r="X691" s="75" t="str">
        <f t="shared" si="410"/>
        <v/>
      </c>
      <c r="Y691" s="71" t="str">
        <f t="shared" si="411"/>
        <v/>
      </c>
      <c r="Z691" s="71" t="str">
        <f t="shared" si="412"/>
        <v/>
      </c>
      <c r="AA691" s="71" t="str">
        <f t="shared" si="413"/>
        <v/>
      </c>
      <c r="AB691" s="71" t="str">
        <f t="shared" si="414"/>
        <v/>
      </c>
      <c r="AC691" s="71" t="str">
        <f t="shared" si="415"/>
        <v/>
      </c>
      <c r="AD691" s="71" t="str">
        <f t="shared" si="416"/>
        <v/>
      </c>
      <c r="AE691" s="78" t="str">
        <f t="shared" si="417"/>
        <v/>
      </c>
      <c r="AF691" s="75" t="str">
        <f t="shared" si="418"/>
        <v/>
      </c>
      <c r="AG691" s="71" t="str">
        <f t="shared" si="419"/>
        <v/>
      </c>
      <c r="AH691" s="71" t="str">
        <f t="shared" si="420"/>
        <v/>
      </c>
      <c r="AI691" s="71" t="str">
        <f t="shared" si="421"/>
        <v/>
      </c>
      <c r="AJ691" s="71" t="str">
        <f t="shared" si="422"/>
        <v/>
      </c>
      <c r="AK691" s="71" t="str">
        <f t="shared" si="423"/>
        <v/>
      </c>
      <c r="AL691" s="71" t="str">
        <f t="shared" si="424"/>
        <v/>
      </c>
      <c r="AM691" s="78" t="str">
        <f t="shared" si="425"/>
        <v/>
      </c>
      <c r="AN691" s="75" t="str">
        <f t="shared" si="426"/>
        <v/>
      </c>
      <c r="AO691" s="71" t="str">
        <f t="shared" si="427"/>
        <v/>
      </c>
      <c r="AP691" s="71" t="str">
        <f t="shared" si="428"/>
        <v/>
      </c>
      <c r="AQ691" s="71" t="str">
        <f t="shared" si="429"/>
        <v/>
      </c>
      <c r="AR691" s="71" t="str">
        <f t="shared" si="430"/>
        <v/>
      </c>
      <c r="AS691" s="71" t="str">
        <f t="shared" si="431"/>
        <v/>
      </c>
      <c r="AT691" s="71" t="str">
        <f t="shared" si="432"/>
        <v/>
      </c>
      <c r="AU691" s="76" t="str">
        <f t="shared" si="433"/>
        <v/>
      </c>
      <c r="BF691" s="141">
        <v>34128</v>
      </c>
      <c r="BG691" s="142" t="s">
        <v>10483</v>
      </c>
      <c r="BH691" s="141" t="s">
        <v>180</v>
      </c>
      <c r="BI691" s="141" t="s">
        <v>178</v>
      </c>
      <c r="BJ691" s="141" t="s">
        <v>10484</v>
      </c>
      <c r="BK691" s="141" t="s">
        <v>2602</v>
      </c>
      <c r="BL691" s="141" t="s">
        <v>10485</v>
      </c>
      <c r="BM691" s="141">
        <v>46.888164234376497</v>
      </c>
      <c r="BN691" s="141">
        <v>-71.8601470000267</v>
      </c>
      <c r="BO691" s="141">
        <v>1997</v>
      </c>
      <c r="BP691" s="143" t="s">
        <v>484</v>
      </c>
      <c r="BQ691" s="143" t="s">
        <v>17560</v>
      </c>
    </row>
    <row r="692" spans="1:69" ht="38.25" customHeight="1" x14ac:dyDescent="0.25">
      <c r="A692" s="1" t="str">
        <f t="shared" si="434"/>
        <v/>
      </c>
      <c r="B692" s="32" t="str">
        <f t="shared" si="435"/>
        <v/>
      </c>
      <c r="C692" s="25" t="str">
        <f t="shared" si="436"/>
        <v/>
      </c>
      <c r="D692" s="25" t="str">
        <f t="shared" si="437"/>
        <v/>
      </c>
      <c r="E692" s="25" t="str">
        <f t="shared" si="438"/>
        <v/>
      </c>
      <c r="F692" s="25" t="str">
        <f t="shared" si="439"/>
        <v/>
      </c>
      <c r="G692" s="108" t="str">
        <f t="shared" si="440"/>
        <v/>
      </c>
      <c r="H692" s="108" t="str">
        <f t="shared" si="441"/>
        <v/>
      </c>
      <c r="I692" s="112" t="str">
        <f t="shared" si="442"/>
        <v/>
      </c>
      <c r="J692" s="112"/>
      <c r="K692" s="112"/>
      <c r="L692" s="113"/>
      <c r="M692" s="113"/>
      <c r="N692" s="224" t="str">
        <f t="shared" si="443"/>
        <v/>
      </c>
      <c r="O692" s="225" t="str">
        <f t="shared" si="444"/>
        <v/>
      </c>
      <c r="Q692" s="6">
        <v>690</v>
      </c>
      <c r="R692" s="47" t="str">
        <f t="shared" si="407"/>
        <v>-690</v>
      </c>
      <c r="S692" s="6"/>
      <c r="T692" s="48" t="str">
        <f t="shared" si="408"/>
        <v/>
      </c>
      <c r="U692" s="49" t="str">
        <f t="shared" si="409"/>
        <v/>
      </c>
      <c r="W692" s="51"/>
      <c r="X692" s="75" t="str">
        <f t="shared" si="410"/>
        <v/>
      </c>
      <c r="Y692" s="71" t="str">
        <f t="shared" si="411"/>
        <v/>
      </c>
      <c r="Z692" s="71" t="str">
        <f t="shared" si="412"/>
        <v/>
      </c>
      <c r="AA692" s="71" t="str">
        <f t="shared" si="413"/>
        <v/>
      </c>
      <c r="AB692" s="71" t="str">
        <f t="shared" si="414"/>
        <v/>
      </c>
      <c r="AC692" s="71" t="str">
        <f t="shared" si="415"/>
        <v/>
      </c>
      <c r="AD692" s="71" t="str">
        <f t="shared" si="416"/>
        <v/>
      </c>
      <c r="AE692" s="78" t="str">
        <f t="shared" si="417"/>
        <v/>
      </c>
      <c r="AF692" s="75" t="str">
        <f t="shared" si="418"/>
        <v/>
      </c>
      <c r="AG692" s="71" t="str">
        <f t="shared" si="419"/>
        <v/>
      </c>
      <c r="AH692" s="71" t="str">
        <f t="shared" si="420"/>
        <v/>
      </c>
      <c r="AI692" s="71" t="str">
        <f t="shared" si="421"/>
        <v/>
      </c>
      <c r="AJ692" s="71" t="str">
        <f t="shared" si="422"/>
        <v/>
      </c>
      <c r="AK692" s="71" t="str">
        <f t="shared" si="423"/>
        <v/>
      </c>
      <c r="AL692" s="71" t="str">
        <f t="shared" si="424"/>
        <v/>
      </c>
      <c r="AM692" s="78" t="str">
        <f t="shared" si="425"/>
        <v/>
      </c>
      <c r="AN692" s="75" t="str">
        <f t="shared" si="426"/>
        <v/>
      </c>
      <c r="AO692" s="71" t="str">
        <f t="shared" si="427"/>
        <v/>
      </c>
      <c r="AP692" s="71" t="str">
        <f t="shared" si="428"/>
        <v/>
      </c>
      <c r="AQ692" s="71" t="str">
        <f t="shared" si="429"/>
        <v/>
      </c>
      <c r="AR692" s="71" t="str">
        <f t="shared" si="430"/>
        <v/>
      </c>
      <c r="AS692" s="71" t="str">
        <f t="shared" si="431"/>
        <v/>
      </c>
      <c r="AT692" s="71" t="str">
        <f t="shared" si="432"/>
        <v/>
      </c>
      <c r="AU692" s="76" t="str">
        <f t="shared" si="433"/>
        <v/>
      </c>
      <c r="BF692" s="141">
        <v>34128</v>
      </c>
      <c r="BG692" s="142" t="s">
        <v>10486</v>
      </c>
      <c r="BH692" s="141" t="s">
        <v>180</v>
      </c>
      <c r="BI692" s="141" t="s">
        <v>191</v>
      </c>
      <c r="BJ692" s="141" t="s">
        <v>10487</v>
      </c>
      <c r="BK692" s="141" t="s">
        <v>3537</v>
      </c>
      <c r="BL692" s="141" t="s">
        <v>10488</v>
      </c>
      <c r="BM692" s="141">
        <v>46.8617993855298</v>
      </c>
      <c r="BN692" s="141">
        <v>-71.825326905860607</v>
      </c>
      <c r="BO692" s="141">
        <v>1981</v>
      </c>
      <c r="BP692" s="143"/>
      <c r="BQ692" s="143" t="s">
        <v>17560</v>
      </c>
    </row>
    <row r="693" spans="1:69" ht="38.25" customHeight="1" x14ac:dyDescent="0.25">
      <c r="A693" s="1" t="str">
        <f t="shared" si="434"/>
        <v/>
      </c>
      <c r="B693" s="32" t="str">
        <f t="shared" si="435"/>
        <v/>
      </c>
      <c r="C693" s="25" t="str">
        <f t="shared" si="436"/>
        <v/>
      </c>
      <c r="D693" s="25" t="str">
        <f t="shared" si="437"/>
        <v/>
      </c>
      <c r="E693" s="25" t="str">
        <f t="shared" si="438"/>
        <v/>
      </c>
      <c r="F693" s="25" t="str">
        <f t="shared" si="439"/>
        <v/>
      </c>
      <c r="G693" s="108" t="str">
        <f t="shared" si="440"/>
        <v/>
      </c>
      <c r="H693" s="108" t="str">
        <f t="shared" si="441"/>
        <v/>
      </c>
      <c r="I693" s="112" t="str">
        <f t="shared" si="442"/>
        <v/>
      </c>
      <c r="J693" s="112"/>
      <c r="K693" s="112"/>
      <c r="L693" s="113"/>
      <c r="M693" s="113"/>
      <c r="N693" s="224" t="str">
        <f t="shared" si="443"/>
        <v/>
      </c>
      <c r="O693" s="225" t="str">
        <f t="shared" si="444"/>
        <v/>
      </c>
      <c r="Q693" s="6">
        <v>691</v>
      </c>
      <c r="R693" s="47" t="str">
        <f t="shared" si="407"/>
        <v>-691</v>
      </c>
      <c r="S693" s="6"/>
      <c r="T693" s="48" t="str">
        <f t="shared" si="408"/>
        <v/>
      </c>
      <c r="U693" s="49" t="str">
        <f t="shared" si="409"/>
        <v/>
      </c>
      <c r="W693" s="51"/>
      <c r="X693" s="75" t="str">
        <f t="shared" si="410"/>
        <v/>
      </c>
      <c r="Y693" s="71" t="str">
        <f t="shared" si="411"/>
        <v/>
      </c>
      <c r="Z693" s="71" t="str">
        <f t="shared" si="412"/>
        <v/>
      </c>
      <c r="AA693" s="71" t="str">
        <f t="shared" si="413"/>
        <v/>
      </c>
      <c r="AB693" s="71" t="str">
        <f t="shared" si="414"/>
        <v/>
      </c>
      <c r="AC693" s="71" t="str">
        <f t="shared" si="415"/>
        <v/>
      </c>
      <c r="AD693" s="71" t="str">
        <f t="shared" si="416"/>
        <v/>
      </c>
      <c r="AE693" s="78" t="str">
        <f t="shared" si="417"/>
        <v/>
      </c>
      <c r="AF693" s="75" t="str">
        <f t="shared" si="418"/>
        <v/>
      </c>
      <c r="AG693" s="71" t="str">
        <f t="shared" si="419"/>
        <v/>
      </c>
      <c r="AH693" s="71" t="str">
        <f t="shared" si="420"/>
        <v/>
      </c>
      <c r="AI693" s="71" t="str">
        <f t="shared" si="421"/>
        <v/>
      </c>
      <c r="AJ693" s="71" t="str">
        <f t="shared" si="422"/>
        <v/>
      </c>
      <c r="AK693" s="71" t="str">
        <f t="shared" si="423"/>
        <v/>
      </c>
      <c r="AL693" s="71" t="str">
        <f t="shared" si="424"/>
        <v/>
      </c>
      <c r="AM693" s="78" t="str">
        <f t="shared" si="425"/>
        <v/>
      </c>
      <c r="AN693" s="75" t="str">
        <f t="shared" si="426"/>
        <v/>
      </c>
      <c r="AO693" s="71" t="str">
        <f t="shared" si="427"/>
        <v/>
      </c>
      <c r="AP693" s="71" t="str">
        <f t="shared" si="428"/>
        <v/>
      </c>
      <c r="AQ693" s="71" t="str">
        <f t="shared" si="429"/>
        <v/>
      </c>
      <c r="AR693" s="71" t="str">
        <f t="shared" si="430"/>
        <v/>
      </c>
      <c r="AS693" s="71" t="str">
        <f t="shared" si="431"/>
        <v/>
      </c>
      <c r="AT693" s="71" t="str">
        <f t="shared" si="432"/>
        <v/>
      </c>
      <c r="AU693" s="76" t="str">
        <f t="shared" si="433"/>
        <v/>
      </c>
      <c r="BF693" s="141">
        <v>34128</v>
      </c>
      <c r="BG693" s="142" t="s">
        <v>10212</v>
      </c>
      <c r="BH693" s="141" t="s">
        <v>478</v>
      </c>
      <c r="BI693" s="141" t="s">
        <v>186</v>
      </c>
      <c r="BJ693" s="141" t="s">
        <v>10213</v>
      </c>
      <c r="BK693" s="141" t="s">
        <v>4758</v>
      </c>
      <c r="BL693" s="141" t="s">
        <v>10214</v>
      </c>
      <c r="BM693" s="141">
        <v>46.890500273138301</v>
      </c>
      <c r="BN693" s="141">
        <v>-71.822792475971298</v>
      </c>
      <c r="BO693" s="141">
        <v>1970</v>
      </c>
      <c r="BP693" s="143" t="s">
        <v>480</v>
      </c>
      <c r="BQ693" s="143" t="s">
        <v>17560</v>
      </c>
    </row>
    <row r="694" spans="1:69" ht="38.25" customHeight="1" x14ac:dyDescent="0.25">
      <c r="A694" s="1" t="str">
        <f t="shared" si="434"/>
        <v/>
      </c>
      <c r="B694" s="32" t="str">
        <f t="shared" si="435"/>
        <v/>
      </c>
      <c r="C694" s="25" t="str">
        <f t="shared" si="436"/>
        <v/>
      </c>
      <c r="D694" s="25" t="str">
        <f t="shared" si="437"/>
        <v/>
      </c>
      <c r="E694" s="25" t="str">
        <f t="shared" si="438"/>
        <v/>
      </c>
      <c r="F694" s="25" t="str">
        <f t="shared" si="439"/>
        <v/>
      </c>
      <c r="G694" s="108" t="str">
        <f t="shared" si="440"/>
        <v/>
      </c>
      <c r="H694" s="108" t="str">
        <f t="shared" si="441"/>
        <v/>
      </c>
      <c r="I694" s="112" t="str">
        <f t="shared" si="442"/>
        <v/>
      </c>
      <c r="J694" s="112"/>
      <c r="K694" s="112"/>
      <c r="L694" s="113"/>
      <c r="M694" s="113"/>
      <c r="N694" s="224" t="str">
        <f t="shared" si="443"/>
        <v/>
      </c>
      <c r="O694" s="225" t="str">
        <f t="shared" si="444"/>
        <v/>
      </c>
      <c r="Q694" s="6">
        <v>692</v>
      </c>
      <c r="R694" s="47" t="str">
        <f t="shared" si="407"/>
        <v>-692</v>
      </c>
      <c r="S694" s="6"/>
      <c r="T694" s="48" t="str">
        <f t="shared" si="408"/>
        <v/>
      </c>
      <c r="U694" s="49" t="str">
        <f t="shared" si="409"/>
        <v/>
      </c>
      <c r="W694" s="51"/>
      <c r="X694" s="75" t="str">
        <f t="shared" si="410"/>
        <v/>
      </c>
      <c r="Y694" s="71" t="str">
        <f t="shared" si="411"/>
        <v/>
      </c>
      <c r="Z694" s="71" t="str">
        <f t="shared" si="412"/>
        <v/>
      </c>
      <c r="AA694" s="71" t="str">
        <f t="shared" si="413"/>
        <v/>
      </c>
      <c r="AB694" s="71" t="str">
        <f t="shared" si="414"/>
        <v/>
      </c>
      <c r="AC694" s="71" t="str">
        <f t="shared" si="415"/>
        <v/>
      </c>
      <c r="AD694" s="71" t="str">
        <f t="shared" si="416"/>
        <v/>
      </c>
      <c r="AE694" s="78" t="str">
        <f t="shared" si="417"/>
        <v/>
      </c>
      <c r="AF694" s="75" t="str">
        <f t="shared" si="418"/>
        <v/>
      </c>
      <c r="AG694" s="71" t="str">
        <f t="shared" si="419"/>
        <v/>
      </c>
      <c r="AH694" s="71" t="str">
        <f t="shared" si="420"/>
        <v/>
      </c>
      <c r="AI694" s="71" t="str">
        <f t="shared" si="421"/>
        <v/>
      </c>
      <c r="AJ694" s="71" t="str">
        <f t="shared" si="422"/>
        <v/>
      </c>
      <c r="AK694" s="71" t="str">
        <f t="shared" si="423"/>
        <v/>
      </c>
      <c r="AL694" s="71" t="str">
        <f t="shared" si="424"/>
        <v/>
      </c>
      <c r="AM694" s="78" t="str">
        <f t="shared" si="425"/>
        <v/>
      </c>
      <c r="AN694" s="75" t="str">
        <f t="shared" si="426"/>
        <v/>
      </c>
      <c r="AO694" s="71" t="str">
        <f t="shared" si="427"/>
        <v/>
      </c>
      <c r="AP694" s="71" t="str">
        <f t="shared" si="428"/>
        <v/>
      </c>
      <c r="AQ694" s="71" t="str">
        <f t="shared" si="429"/>
        <v/>
      </c>
      <c r="AR694" s="71" t="str">
        <f t="shared" si="430"/>
        <v/>
      </c>
      <c r="AS694" s="71" t="str">
        <f t="shared" si="431"/>
        <v/>
      </c>
      <c r="AT694" s="71" t="str">
        <f t="shared" si="432"/>
        <v/>
      </c>
      <c r="AU694" s="76" t="str">
        <f t="shared" si="433"/>
        <v/>
      </c>
      <c r="BF694" s="141">
        <v>34128</v>
      </c>
      <c r="BG694" s="142" t="s">
        <v>10215</v>
      </c>
      <c r="BH694" s="141" t="s">
        <v>180</v>
      </c>
      <c r="BI694" s="141" t="s">
        <v>191</v>
      </c>
      <c r="BJ694" s="141" t="s">
        <v>10216</v>
      </c>
      <c r="BK694" s="141" t="s">
        <v>2174</v>
      </c>
      <c r="BL694" s="141" t="s">
        <v>10217</v>
      </c>
      <c r="BM694" s="141">
        <v>46.865184545434502</v>
      </c>
      <c r="BN694" s="141">
        <v>-71.831312784052898</v>
      </c>
      <c r="BO694" s="141">
        <v>1981</v>
      </c>
      <c r="BP694" s="143"/>
      <c r="BQ694" s="143" t="s">
        <v>17560</v>
      </c>
    </row>
    <row r="695" spans="1:69" ht="38.25" customHeight="1" x14ac:dyDescent="0.25">
      <c r="A695" s="1" t="str">
        <f t="shared" si="434"/>
        <v/>
      </c>
      <c r="B695" s="32" t="str">
        <f t="shared" si="435"/>
        <v/>
      </c>
      <c r="C695" s="25" t="str">
        <f t="shared" si="436"/>
        <v/>
      </c>
      <c r="D695" s="25" t="str">
        <f t="shared" si="437"/>
        <v/>
      </c>
      <c r="E695" s="25" t="str">
        <f t="shared" si="438"/>
        <v/>
      </c>
      <c r="F695" s="25" t="str">
        <f t="shared" si="439"/>
        <v/>
      </c>
      <c r="G695" s="108" t="str">
        <f t="shared" si="440"/>
        <v/>
      </c>
      <c r="H695" s="108" t="str">
        <f t="shared" si="441"/>
        <v/>
      </c>
      <c r="I695" s="112" t="str">
        <f t="shared" si="442"/>
        <v/>
      </c>
      <c r="J695" s="112"/>
      <c r="K695" s="112"/>
      <c r="L695" s="113"/>
      <c r="M695" s="113"/>
      <c r="N695" s="224" t="str">
        <f t="shared" si="443"/>
        <v/>
      </c>
      <c r="O695" s="225" t="str">
        <f t="shared" si="444"/>
        <v/>
      </c>
      <c r="Q695" s="6">
        <v>693</v>
      </c>
      <c r="R695" s="47" t="str">
        <f t="shared" si="407"/>
        <v>-693</v>
      </c>
      <c r="S695" s="6"/>
      <c r="T695" s="48" t="str">
        <f t="shared" si="408"/>
        <v/>
      </c>
      <c r="U695" s="49" t="str">
        <f t="shared" si="409"/>
        <v/>
      </c>
      <c r="W695" s="51"/>
      <c r="X695" s="75" t="str">
        <f t="shared" si="410"/>
        <v/>
      </c>
      <c r="Y695" s="71" t="str">
        <f t="shared" si="411"/>
        <v/>
      </c>
      <c r="Z695" s="71" t="str">
        <f t="shared" si="412"/>
        <v/>
      </c>
      <c r="AA695" s="71" t="str">
        <f t="shared" si="413"/>
        <v/>
      </c>
      <c r="AB695" s="71" t="str">
        <f t="shared" si="414"/>
        <v/>
      </c>
      <c r="AC695" s="71" t="str">
        <f t="shared" si="415"/>
        <v/>
      </c>
      <c r="AD695" s="71" t="str">
        <f t="shared" si="416"/>
        <v/>
      </c>
      <c r="AE695" s="78" t="str">
        <f t="shared" si="417"/>
        <v/>
      </c>
      <c r="AF695" s="75" t="str">
        <f t="shared" si="418"/>
        <v/>
      </c>
      <c r="AG695" s="71" t="str">
        <f t="shared" si="419"/>
        <v/>
      </c>
      <c r="AH695" s="71" t="str">
        <f t="shared" si="420"/>
        <v/>
      </c>
      <c r="AI695" s="71" t="str">
        <f t="shared" si="421"/>
        <v/>
      </c>
      <c r="AJ695" s="71" t="str">
        <f t="shared" si="422"/>
        <v/>
      </c>
      <c r="AK695" s="71" t="str">
        <f t="shared" si="423"/>
        <v/>
      </c>
      <c r="AL695" s="71" t="str">
        <f t="shared" si="424"/>
        <v/>
      </c>
      <c r="AM695" s="78" t="str">
        <f t="shared" si="425"/>
        <v/>
      </c>
      <c r="AN695" s="75" t="str">
        <f t="shared" si="426"/>
        <v/>
      </c>
      <c r="AO695" s="71" t="str">
        <f t="shared" si="427"/>
        <v/>
      </c>
      <c r="AP695" s="71" t="str">
        <f t="shared" si="428"/>
        <v/>
      </c>
      <c r="AQ695" s="71" t="str">
        <f t="shared" si="429"/>
        <v/>
      </c>
      <c r="AR695" s="71" t="str">
        <f t="shared" si="430"/>
        <v/>
      </c>
      <c r="AS695" s="71" t="str">
        <f t="shared" si="431"/>
        <v/>
      </c>
      <c r="AT695" s="71" t="str">
        <f t="shared" si="432"/>
        <v/>
      </c>
      <c r="AU695" s="76" t="str">
        <f t="shared" si="433"/>
        <v/>
      </c>
      <c r="BF695" s="141">
        <v>34128</v>
      </c>
      <c r="BG695" s="142" t="s">
        <v>10218</v>
      </c>
      <c r="BH695" s="141" t="s">
        <v>180</v>
      </c>
      <c r="BI695" s="141" t="s">
        <v>191</v>
      </c>
      <c r="BJ695" s="141" t="s">
        <v>10219</v>
      </c>
      <c r="BK695" s="141" t="s">
        <v>3717</v>
      </c>
      <c r="BL695" s="141" t="s">
        <v>10220</v>
      </c>
      <c r="BM695" s="141">
        <v>46.892559988834002</v>
      </c>
      <c r="BN695" s="141">
        <v>-71.834457395582604</v>
      </c>
      <c r="BO695" s="141">
        <v>1997</v>
      </c>
      <c r="BP695" s="143"/>
      <c r="BQ695" s="143" t="s">
        <v>17560</v>
      </c>
    </row>
    <row r="696" spans="1:69" ht="38.25" customHeight="1" x14ac:dyDescent="0.25">
      <c r="A696" s="1" t="str">
        <f t="shared" si="434"/>
        <v/>
      </c>
      <c r="B696" s="32" t="str">
        <f t="shared" si="435"/>
        <v/>
      </c>
      <c r="C696" s="25" t="str">
        <f t="shared" si="436"/>
        <v/>
      </c>
      <c r="D696" s="25" t="str">
        <f t="shared" si="437"/>
        <v/>
      </c>
      <c r="E696" s="25" t="str">
        <f t="shared" si="438"/>
        <v/>
      </c>
      <c r="F696" s="25" t="str">
        <f t="shared" si="439"/>
        <v/>
      </c>
      <c r="G696" s="108" t="str">
        <f t="shared" si="440"/>
        <v/>
      </c>
      <c r="H696" s="108" t="str">
        <f t="shared" si="441"/>
        <v/>
      </c>
      <c r="I696" s="112" t="str">
        <f t="shared" si="442"/>
        <v/>
      </c>
      <c r="J696" s="112"/>
      <c r="K696" s="112"/>
      <c r="L696" s="113"/>
      <c r="M696" s="113"/>
      <c r="N696" s="224" t="str">
        <f t="shared" si="443"/>
        <v/>
      </c>
      <c r="O696" s="225" t="str">
        <f t="shared" si="444"/>
        <v/>
      </c>
      <c r="Q696" s="6">
        <v>694</v>
      </c>
      <c r="R696" s="47" t="str">
        <f t="shared" si="407"/>
        <v>-694</v>
      </c>
      <c r="S696" s="6"/>
      <c r="T696" s="48" t="str">
        <f t="shared" si="408"/>
        <v/>
      </c>
      <c r="U696" s="49" t="str">
        <f t="shared" si="409"/>
        <v/>
      </c>
      <c r="W696" s="51"/>
      <c r="X696" s="75" t="str">
        <f t="shared" si="410"/>
        <v/>
      </c>
      <c r="Y696" s="71" t="str">
        <f t="shared" si="411"/>
        <v/>
      </c>
      <c r="Z696" s="71" t="str">
        <f t="shared" si="412"/>
        <v/>
      </c>
      <c r="AA696" s="71" t="str">
        <f t="shared" si="413"/>
        <v/>
      </c>
      <c r="AB696" s="71" t="str">
        <f t="shared" si="414"/>
        <v/>
      </c>
      <c r="AC696" s="71" t="str">
        <f t="shared" si="415"/>
        <v/>
      </c>
      <c r="AD696" s="71" t="str">
        <f t="shared" si="416"/>
        <v/>
      </c>
      <c r="AE696" s="78" t="str">
        <f t="shared" si="417"/>
        <v/>
      </c>
      <c r="AF696" s="75" t="str">
        <f t="shared" si="418"/>
        <v/>
      </c>
      <c r="AG696" s="71" t="str">
        <f t="shared" si="419"/>
        <v/>
      </c>
      <c r="AH696" s="71" t="str">
        <f t="shared" si="420"/>
        <v/>
      </c>
      <c r="AI696" s="71" t="str">
        <f t="shared" si="421"/>
        <v/>
      </c>
      <c r="AJ696" s="71" t="str">
        <f t="shared" si="422"/>
        <v/>
      </c>
      <c r="AK696" s="71" t="str">
        <f t="shared" si="423"/>
        <v/>
      </c>
      <c r="AL696" s="71" t="str">
        <f t="shared" si="424"/>
        <v/>
      </c>
      <c r="AM696" s="78" t="str">
        <f t="shared" si="425"/>
        <v/>
      </c>
      <c r="AN696" s="75" t="str">
        <f t="shared" si="426"/>
        <v/>
      </c>
      <c r="AO696" s="71" t="str">
        <f t="shared" si="427"/>
        <v/>
      </c>
      <c r="AP696" s="71" t="str">
        <f t="shared" si="428"/>
        <v/>
      </c>
      <c r="AQ696" s="71" t="str">
        <f t="shared" si="429"/>
        <v/>
      </c>
      <c r="AR696" s="71" t="str">
        <f t="shared" si="430"/>
        <v/>
      </c>
      <c r="AS696" s="71" t="str">
        <f t="shared" si="431"/>
        <v/>
      </c>
      <c r="AT696" s="71" t="str">
        <f t="shared" si="432"/>
        <v/>
      </c>
      <c r="AU696" s="76" t="str">
        <f t="shared" si="433"/>
        <v/>
      </c>
      <c r="BF696" s="141">
        <v>34128</v>
      </c>
      <c r="BG696" s="142" t="s">
        <v>10221</v>
      </c>
      <c r="BH696" s="141" t="s">
        <v>180</v>
      </c>
      <c r="BI696" s="141" t="s">
        <v>191</v>
      </c>
      <c r="BJ696" s="141" t="s">
        <v>10222</v>
      </c>
      <c r="BK696" s="141" t="s">
        <v>2048</v>
      </c>
      <c r="BL696" s="141" t="s">
        <v>10223</v>
      </c>
      <c r="BM696" s="141">
        <v>46.889103695800799</v>
      </c>
      <c r="BN696" s="141">
        <v>-71.838452794940807</v>
      </c>
      <c r="BO696" s="141">
        <v>1981</v>
      </c>
      <c r="BP696" s="143"/>
      <c r="BQ696" s="143" t="s">
        <v>17560</v>
      </c>
    </row>
    <row r="697" spans="1:69" ht="38.25" customHeight="1" x14ac:dyDescent="0.25">
      <c r="A697" s="1" t="str">
        <f t="shared" si="434"/>
        <v/>
      </c>
      <c r="B697" s="32" t="str">
        <f t="shared" si="435"/>
        <v/>
      </c>
      <c r="C697" s="25" t="str">
        <f t="shared" si="436"/>
        <v/>
      </c>
      <c r="D697" s="25" t="str">
        <f t="shared" si="437"/>
        <v/>
      </c>
      <c r="E697" s="25" t="str">
        <f t="shared" si="438"/>
        <v/>
      </c>
      <c r="F697" s="25" t="str">
        <f t="shared" si="439"/>
        <v/>
      </c>
      <c r="G697" s="108" t="str">
        <f t="shared" si="440"/>
        <v/>
      </c>
      <c r="H697" s="108" t="str">
        <f t="shared" si="441"/>
        <v/>
      </c>
      <c r="I697" s="112" t="str">
        <f t="shared" si="442"/>
        <v/>
      </c>
      <c r="J697" s="112"/>
      <c r="K697" s="112"/>
      <c r="L697" s="113"/>
      <c r="M697" s="113"/>
      <c r="N697" s="224" t="str">
        <f t="shared" si="443"/>
        <v/>
      </c>
      <c r="O697" s="225" t="str">
        <f t="shared" si="444"/>
        <v/>
      </c>
      <c r="Q697" s="6">
        <v>695</v>
      </c>
      <c r="R697" s="47" t="str">
        <f t="shared" si="407"/>
        <v>-695</v>
      </c>
      <c r="S697" s="6"/>
      <c r="T697" s="48" t="str">
        <f t="shared" si="408"/>
        <v/>
      </c>
      <c r="U697" s="49" t="str">
        <f t="shared" si="409"/>
        <v/>
      </c>
      <c r="W697" s="51"/>
      <c r="X697" s="75" t="str">
        <f t="shared" si="410"/>
        <v/>
      </c>
      <c r="Y697" s="71" t="str">
        <f t="shared" si="411"/>
        <v/>
      </c>
      <c r="Z697" s="71" t="str">
        <f t="shared" si="412"/>
        <v/>
      </c>
      <c r="AA697" s="71" t="str">
        <f t="shared" si="413"/>
        <v/>
      </c>
      <c r="AB697" s="71" t="str">
        <f t="shared" si="414"/>
        <v/>
      </c>
      <c r="AC697" s="71" t="str">
        <f t="shared" si="415"/>
        <v/>
      </c>
      <c r="AD697" s="71" t="str">
        <f t="shared" si="416"/>
        <v/>
      </c>
      <c r="AE697" s="78" t="str">
        <f t="shared" si="417"/>
        <v/>
      </c>
      <c r="AF697" s="75" t="str">
        <f t="shared" si="418"/>
        <v/>
      </c>
      <c r="AG697" s="71" t="str">
        <f t="shared" si="419"/>
        <v/>
      </c>
      <c r="AH697" s="71" t="str">
        <f t="shared" si="420"/>
        <v/>
      </c>
      <c r="AI697" s="71" t="str">
        <f t="shared" si="421"/>
        <v/>
      </c>
      <c r="AJ697" s="71" t="str">
        <f t="shared" si="422"/>
        <v/>
      </c>
      <c r="AK697" s="71" t="str">
        <f t="shared" si="423"/>
        <v/>
      </c>
      <c r="AL697" s="71" t="str">
        <f t="shared" si="424"/>
        <v/>
      </c>
      <c r="AM697" s="78" t="str">
        <f t="shared" si="425"/>
        <v/>
      </c>
      <c r="AN697" s="75" t="str">
        <f t="shared" si="426"/>
        <v/>
      </c>
      <c r="AO697" s="71" t="str">
        <f t="shared" si="427"/>
        <v/>
      </c>
      <c r="AP697" s="71" t="str">
        <f t="shared" si="428"/>
        <v/>
      </c>
      <c r="AQ697" s="71" t="str">
        <f t="shared" si="429"/>
        <v/>
      </c>
      <c r="AR697" s="71" t="str">
        <f t="shared" si="430"/>
        <v/>
      </c>
      <c r="AS697" s="71" t="str">
        <f t="shared" si="431"/>
        <v/>
      </c>
      <c r="AT697" s="71" t="str">
        <f t="shared" si="432"/>
        <v/>
      </c>
      <c r="AU697" s="76" t="str">
        <f t="shared" si="433"/>
        <v/>
      </c>
      <c r="BF697" s="141">
        <v>34078</v>
      </c>
      <c r="BG697" s="142" t="s">
        <v>10346</v>
      </c>
      <c r="BH697" s="141" t="s">
        <v>180</v>
      </c>
      <c r="BI697" s="141" t="s">
        <v>191</v>
      </c>
      <c r="BJ697" s="141" t="s">
        <v>1918</v>
      </c>
      <c r="BK697" s="141" t="s">
        <v>4358</v>
      </c>
      <c r="BL697" s="141" t="s">
        <v>4337</v>
      </c>
      <c r="BM697" s="141">
        <v>46.6512102214176</v>
      </c>
      <c r="BN697" s="141">
        <v>-72.140015934599603</v>
      </c>
      <c r="BO697" s="141">
        <v>2000</v>
      </c>
      <c r="BP697" s="143" t="s">
        <v>24523</v>
      </c>
      <c r="BQ697" s="143" t="s">
        <v>26794</v>
      </c>
    </row>
    <row r="698" spans="1:69" ht="38.25" customHeight="1" x14ac:dyDescent="0.25">
      <c r="A698" s="1" t="str">
        <f t="shared" si="434"/>
        <v/>
      </c>
      <c r="B698" s="32" t="str">
        <f t="shared" si="435"/>
        <v/>
      </c>
      <c r="C698" s="25" t="str">
        <f t="shared" si="436"/>
        <v/>
      </c>
      <c r="D698" s="25" t="str">
        <f t="shared" si="437"/>
        <v/>
      </c>
      <c r="E698" s="25" t="str">
        <f t="shared" si="438"/>
        <v/>
      </c>
      <c r="F698" s="25" t="str">
        <f t="shared" si="439"/>
        <v/>
      </c>
      <c r="G698" s="108" t="str">
        <f t="shared" si="440"/>
        <v/>
      </c>
      <c r="H698" s="108" t="str">
        <f t="shared" si="441"/>
        <v/>
      </c>
      <c r="I698" s="112" t="str">
        <f t="shared" si="442"/>
        <v/>
      </c>
      <c r="J698" s="112"/>
      <c r="K698" s="112"/>
      <c r="L698" s="113"/>
      <c r="M698" s="113"/>
      <c r="N698" s="224" t="str">
        <f t="shared" si="443"/>
        <v/>
      </c>
      <c r="O698" s="225" t="str">
        <f t="shared" si="444"/>
        <v/>
      </c>
      <c r="Q698" s="6">
        <v>696</v>
      </c>
      <c r="R698" s="47" t="str">
        <f t="shared" si="407"/>
        <v>-696</v>
      </c>
      <c r="S698" s="6"/>
      <c r="T698" s="48" t="str">
        <f t="shared" si="408"/>
        <v/>
      </c>
      <c r="U698" s="49" t="str">
        <f t="shared" si="409"/>
        <v/>
      </c>
      <c r="W698" s="51"/>
      <c r="X698" s="75" t="str">
        <f t="shared" si="410"/>
        <v/>
      </c>
      <c r="Y698" s="71" t="str">
        <f t="shared" si="411"/>
        <v/>
      </c>
      <c r="Z698" s="71" t="str">
        <f t="shared" si="412"/>
        <v/>
      </c>
      <c r="AA698" s="71" t="str">
        <f t="shared" si="413"/>
        <v/>
      </c>
      <c r="AB698" s="71" t="str">
        <f t="shared" si="414"/>
        <v/>
      </c>
      <c r="AC698" s="71" t="str">
        <f t="shared" si="415"/>
        <v/>
      </c>
      <c r="AD698" s="71" t="str">
        <f t="shared" si="416"/>
        <v/>
      </c>
      <c r="AE698" s="78" t="str">
        <f t="shared" si="417"/>
        <v/>
      </c>
      <c r="AF698" s="75" t="str">
        <f t="shared" si="418"/>
        <v/>
      </c>
      <c r="AG698" s="71" t="str">
        <f t="shared" si="419"/>
        <v/>
      </c>
      <c r="AH698" s="71" t="str">
        <f t="shared" si="420"/>
        <v/>
      </c>
      <c r="AI698" s="71" t="str">
        <f t="shared" si="421"/>
        <v/>
      </c>
      <c r="AJ698" s="71" t="str">
        <f t="shared" si="422"/>
        <v/>
      </c>
      <c r="AK698" s="71" t="str">
        <f t="shared" si="423"/>
        <v/>
      </c>
      <c r="AL698" s="71" t="str">
        <f t="shared" si="424"/>
        <v/>
      </c>
      <c r="AM698" s="78" t="str">
        <f t="shared" si="425"/>
        <v/>
      </c>
      <c r="AN698" s="75" t="str">
        <f t="shared" si="426"/>
        <v/>
      </c>
      <c r="AO698" s="71" t="str">
        <f t="shared" si="427"/>
        <v/>
      </c>
      <c r="AP698" s="71" t="str">
        <f t="shared" si="428"/>
        <v/>
      </c>
      <c r="AQ698" s="71" t="str">
        <f t="shared" si="429"/>
        <v/>
      </c>
      <c r="AR698" s="71" t="str">
        <f t="shared" si="430"/>
        <v/>
      </c>
      <c r="AS698" s="71" t="str">
        <f t="shared" si="431"/>
        <v/>
      </c>
      <c r="AT698" s="71" t="str">
        <f t="shared" si="432"/>
        <v/>
      </c>
      <c r="AU698" s="76" t="str">
        <f t="shared" si="433"/>
        <v/>
      </c>
      <c r="BF698" s="141">
        <v>34078</v>
      </c>
      <c r="BG698" s="142" t="s">
        <v>10347</v>
      </c>
      <c r="BH698" s="141" t="s">
        <v>180</v>
      </c>
      <c r="BI698" s="141" t="s">
        <v>191</v>
      </c>
      <c r="BJ698" s="141" t="s">
        <v>1536</v>
      </c>
      <c r="BK698" s="141" t="s">
        <v>1664</v>
      </c>
      <c r="BL698" s="141" t="s">
        <v>1226</v>
      </c>
      <c r="BM698" s="141">
        <v>46.654065929770198</v>
      </c>
      <c r="BN698" s="141">
        <v>-72.141429890528102</v>
      </c>
      <c r="BO698" s="141">
        <v>2000</v>
      </c>
      <c r="BP698" s="143" t="s">
        <v>24523</v>
      </c>
      <c r="BQ698" s="143" t="s">
        <v>26794</v>
      </c>
    </row>
    <row r="699" spans="1:69" ht="38.25" customHeight="1" x14ac:dyDescent="0.25">
      <c r="A699" s="1" t="str">
        <f t="shared" si="434"/>
        <v/>
      </c>
      <c r="B699" s="32" t="str">
        <f t="shared" si="435"/>
        <v/>
      </c>
      <c r="C699" s="25" t="str">
        <f t="shared" si="436"/>
        <v/>
      </c>
      <c r="D699" s="25" t="str">
        <f t="shared" si="437"/>
        <v/>
      </c>
      <c r="E699" s="25" t="str">
        <f t="shared" si="438"/>
        <v/>
      </c>
      <c r="F699" s="25" t="str">
        <f t="shared" si="439"/>
        <v/>
      </c>
      <c r="G699" s="108" t="str">
        <f t="shared" si="440"/>
        <v/>
      </c>
      <c r="H699" s="108" t="str">
        <f t="shared" si="441"/>
        <v/>
      </c>
      <c r="I699" s="112" t="str">
        <f t="shared" si="442"/>
        <v/>
      </c>
      <c r="J699" s="112"/>
      <c r="K699" s="112"/>
      <c r="L699" s="113"/>
      <c r="M699" s="113"/>
      <c r="N699" s="224" t="str">
        <f t="shared" si="443"/>
        <v/>
      </c>
      <c r="O699" s="225" t="str">
        <f t="shared" si="444"/>
        <v/>
      </c>
      <c r="Q699" s="6">
        <v>697</v>
      </c>
      <c r="R699" s="47" t="str">
        <f t="shared" si="407"/>
        <v>-697</v>
      </c>
      <c r="S699" s="6"/>
      <c r="T699" s="48" t="str">
        <f t="shared" si="408"/>
        <v/>
      </c>
      <c r="U699" s="49" t="str">
        <f t="shared" si="409"/>
        <v/>
      </c>
      <c r="W699" s="51"/>
      <c r="X699" s="75" t="str">
        <f t="shared" si="410"/>
        <v/>
      </c>
      <c r="Y699" s="71" t="str">
        <f t="shared" si="411"/>
        <v/>
      </c>
      <c r="Z699" s="71" t="str">
        <f t="shared" si="412"/>
        <v/>
      </c>
      <c r="AA699" s="71" t="str">
        <f t="shared" si="413"/>
        <v/>
      </c>
      <c r="AB699" s="71" t="str">
        <f t="shared" si="414"/>
        <v/>
      </c>
      <c r="AC699" s="71" t="str">
        <f t="shared" si="415"/>
        <v/>
      </c>
      <c r="AD699" s="71" t="str">
        <f t="shared" si="416"/>
        <v/>
      </c>
      <c r="AE699" s="78" t="str">
        <f t="shared" si="417"/>
        <v/>
      </c>
      <c r="AF699" s="75" t="str">
        <f t="shared" si="418"/>
        <v/>
      </c>
      <c r="AG699" s="71" t="str">
        <f t="shared" si="419"/>
        <v/>
      </c>
      <c r="AH699" s="71" t="str">
        <f t="shared" si="420"/>
        <v/>
      </c>
      <c r="AI699" s="71" t="str">
        <f t="shared" si="421"/>
        <v/>
      </c>
      <c r="AJ699" s="71" t="str">
        <f t="shared" si="422"/>
        <v/>
      </c>
      <c r="AK699" s="71" t="str">
        <f t="shared" si="423"/>
        <v/>
      </c>
      <c r="AL699" s="71" t="str">
        <f t="shared" si="424"/>
        <v/>
      </c>
      <c r="AM699" s="78" t="str">
        <f t="shared" si="425"/>
        <v/>
      </c>
      <c r="AN699" s="75" t="str">
        <f t="shared" si="426"/>
        <v/>
      </c>
      <c r="AO699" s="71" t="str">
        <f t="shared" si="427"/>
        <v/>
      </c>
      <c r="AP699" s="71" t="str">
        <f t="shared" si="428"/>
        <v/>
      </c>
      <c r="AQ699" s="71" t="str">
        <f t="shared" si="429"/>
        <v/>
      </c>
      <c r="AR699" s="71" t="str">
        <f t="shared" si="430"/>
        <v/>
      </c>
      <c r="AS699" s="71" t="str">
        <f t="shared" si="431"/>
        <v/>
      </c>
      <c r="AT699" s="71" t="str">
        <f t="shared" si="432"/>
        <v/>
      </c>
      <c r="AU699" s="76" t="str">
        <f t="shared" si="433"/>
        <v/>
      </c>
      <c r="BF699" s="141">
        <v>34078</v>
      </c>
      <c r="BG699" s="142" t="s">
        <v>10348</v>
      </c>
      <c r="BH699" s="141" t="s">
        <v>478</v>
      </c>
      <c r="BI699" s="141" t="s">
        <v>176</v>
      </c>
      <c r="BJ699" s="141" t="s">
        <v>1727</v>
      </c>
      <c r="BK699" s="141" t="s">
        <v>10349</v>
      </c>
      <c r="BL699" s="141" t="s">
        <v>1225</v>
      </c>
      <c r="BM699" s="141">
        <v>46.667947504276199</v>
      </c>
      <c r="BN699" s="141">
        <v>-72.131391632474305</v>
      </c>
      <c r="BO699" s="141">
        <v>1986</v>
      </c>
      <c r="BP699" s="143" t="s">
        <v>24525</v>
      </c>
      <c r="BQ699" s="143" t="s">
        <v>26794</v>
      </c>
    </row>
    <row r="700" spans="1:69" ht="38.25" customHeight="1" x14ac:dyDescent="0.25">
      <c r="A700" s="1" t="str">
        <f t="shared" si="434"/>
        <v/>
      </c>
      <c r="B700" s="32" t="str">
        <f t="shared" si="435"/>
        <v/>
      </c>
      <c r="C700" s="25" t="str">
        <f t="shared" si="436"/>
        <v/>
      </c>
      <c r="D700" s="25" t="str">
        <f t="shared" si="437"/>
        <v/>
      </c>
      <c r="E700" s="25" t="str">
        <f t="shared" si="438"/>
        <v/>
      </c>
      <c r="F700" s="25" t="str">
        <f t="shared" si="439"/>
        <v/>
      </c>
      <c r="G700" s="108" t="str">
        <f t="shared" si="440"/>
        <v/>
      </c>
      <c r="H700" s="108" t="str">
        <f t="shared" si="441"/>
        <v/>
      </c>
      <c r="I700" s="112" t="str">
        <f t="shared" si="442"/>
        <v/>
      </c>
      <c r="J700" s="112"/>
      <c r="K700" s="112"/>
      <c r="L700" s="113"/>
      <c r="M700" s="113"/>
      <c r="N700" s="224" t="str">
        <f t="shared" si="443"/>
        <v/>
      </c>
      <c r="O700" s="225" t="str">
        <f t="shared" si="444"/>
        <v/>
      </c>
      <c r="Q700" s="6">
        <v>698</v>
      </c>
      <c r="R700" s="47" t="str">
        <f t="shared" si="407"/>
        <v>-698</v>
      </c>
      <c r="S700" s="6"/>
      <c r="T700" s="48" t="str">
        <f t="shared" si="408"/>
        <v/>
      </c>
      <c r="U700" s="49" t="str">
        <f t="shared" si="409"/>
        <v/>
      </c>
      <c r="W700" s="51"/>
      <c r="X700" s="75" t="str">
        <f t="shared" si="410"/>
        <v/>
      </c>
      <c r="Y700" s="71" t="str">
        <f t="shared" si="411"/>
        <v/>
      </c>
      <c r="Z700" s="71" t="str">
        <f t="shared" si="412"/>
        <v/>
      </c>
      <c r="AA700" s="71" t="str">
        <f t="shared" si="413"/>
        <v/>
      </c>
      <c r="AB700" s="71" t="str">
        <f t="shared" si="414"/>
        <v/>
      </c>
      <c r="AC700" s="71" t="str">
        <f t="shared" si="415"/>
        <v/>
      </c>
      <c r="AD700" s="71" t="str">
        <f t="shared" si="416"/>
        <v/>
      </c>
      <c r="AE700" s="78" t="str">
        <f t="shared" si="417"/>
        <v/>
      </c>
      <c r="AF700" s="75" t="str">
        <f t="shared" si="418"/>
        <v/>
      </c>
      <c r="AG700" s="71" t="str">
        <f t="shared" si="419"/>
        <v/>
      </c>
      <c r="AH700" s="71" t="str">
        <f t="shared" si="420"/>
        <v/>
      </c>
      <c r="AI700" s="71" t="str">
        <f t="shared" si="421"/>
        <v/>
      </c>
      <c r="AJ700" s="71" t="str">
        <f t="shared" si="422"/>
        <v/>
      </c>
      <c r="AK700" s="71" t="str">
        <f t="shared" si="423"/>
        <v/>
      </c>
      <c r="AL700" s="71" t="str">
        <f t="shared" si="424"/>
        <v/>
      </c>
      <c r="AM700" s="78" t="str">
        <f t="shared" si="425"/>
        <v/>
      </c>
      <c r="AN700" s="75" t="str">
        <f t="shared" si="426"/>
        <v/>
      </c>
      <c r="AO700" s="71" t="str">
        <f t="shared" si="427"/>
        <v/>
      </c>
      <c r="AP700" s="71" t="str">
        <f t="shared" si="428"/>
        <v/>
      </c>
      <c r="AQ700" s="71" t="str">
        <f t="shared" si="429"/>
        <v/>
      </c>
      <c r="AR700" s="71" t="str">
        <f t="shared" si="430"/>
        <v/>
      </c>
      <c r="AS700" s="71" t="str">
        <f t="shared" si="431"/>
        <v/>
      </c>
      <c r="AT700" s="71" t="str">
        <f t="shared" si="432"/>
        <v/>
      </c>
      <c r="AU700" s="76" t="str">
        <f t="shared" si="433"/>
        <v/>
      </c>
      <c r="BF700" s="141">
        <v>37067</v>
      </c>
      <c r="BG700" s="142" t="s">
        <v>10927</v>
      </c>
      <c r="BH700" s="141" t="s">
        <v>478</v>
      </c>
      <c r="BI700" s="141" t="s">
        <v>186</v>
      </c>
      <c r="BJ700" s="141" t="s">
        <v>10928</v>
      </c>
      <c r="BK700" s="141" t="s">
        <v>10929</v>
      </c>
      <c r="BL700" s="141" t="s">
        <v>10930</v>
      </c>
      <c r="BM700" s="141">
        <v>46.2864759496373</v>
      </c>
      <c r="BN700" s="141">
        <v>-72.6887614691382</v>
      </c>
      <c r="BO700" s="141">
        <v>1988</v>
      </c>
      <c r="BP700" s="143"/>
      <c r="BQ700" s="143" t="s">
        <v>26794</v>
      </c>
    </row>
    <row r="701" spans="1:69" ht="38.25" customHeight="1" x14ac:dyDescent="0.25">
      <c r="A701" s="1" t="str">
        <f t="shared" si="434"/>
        <v/>
      </c>
      <c r="B701" s="32" t="str">
        <f t="shared" si="435"/>
        <v/>
      </c>
      <c r="C701" s="25" t="str">
        <f t="shared" si="436"/>
        <v/>
      </c>
      <c r="D701" s="25" t="str">
        <f t="shared" si="437"/>
        <v/>
      </c>
      <c r="E701" s="25" t="str">
        <f t="shared" si="438"/>
        <v/>
      </c>
      <c r="F701" s="25" t="str">
        <f t="shared" si="439"/>
        <v/>
      </c>
      <c r="G701" s="108" t="str">
        <f t="shared" si="440"/>
        <v/>
      </c>
      <c r="H701" s="108" t="str">
        <f t="shared" si="441"/>
        <v/>
      </c>
      <c r="I701" s="112" t="str">
        <f t="shared" si="442"/>
        <v/>
      </c>
      <c r="J701" s="112"/>
      <c r="K701" s="112"/>
      <c r="L701" s="113"/>
      <c r="M701" s="113"/>
      <c r="N701" s="224" t="str">
        <f t="shared" si="443"/>
        <v/>
      </c>
      <c r="O701" s="225" t="str">
        <f t="shared" si="444"/>
        <v/>
      </c>
      <c r="Q701" s="6">
        <v>699</v>
      </c>
      <c r="R701" s="47" t="str">
        <f t="shared" si="407"/>
        <v>-699</v>
      </c>
      <c r="S701" s="6"/>
      <c r="T701" s="48" t="str">
        <f t="shared" si="408"/>
        <v/>
      </c>
      <c r="U701" s="49" t="str">
        <f t="shared" si="409"/>
        <v/>
      </c>
      <c r="W701" s="51"/>
      <c r="X701" s="75" t="str">
        <f t="shared" si="410"/>
        <v/>
      </c>
      <c r="Y701" s="71" t="str">
        <f t="shared" si="411"/>
        <v/>
      </c>
      <c r="Z701" s="71" t="str">
        <f t="shared" si="412"/>
        <v/>
      </c>
      <c r="AA701" s="71" t="str">
        <f t="shared" si="413"/>
        <v/>
      </c>
      <c r="AB701" s="71" t="str">
        <f t="shared" si="414"/>
        <v/>
      </c>
      <c r="AC701" s="71" t="str">
        <f t="shared" si="415"/>
        <v/>
      </c>
      <c r="AD701" s="71" t="str">
        <f t="shared" si="416"/>
        <v/>
      </c>
      <c r="AE701" s="78" t="str">
        <f t="shared" si="417"/>
        <v/>
      </c>
      <c r="AF701" s="75" t="str">
        <f t="shared" si="418"/>
        <v/>
      </c>
      <c r="AG701" s="71" t="str">
        <f t="shared" si="419"/>
        <v/>
      </c>
      <c r="AH701" s="71" t="str">
        <f t="shared" si="420"/>
        <v/>
      </c>
      <c r="AI701" s="71" t="str">
        <f t="shared" si="421"/>
        <v/>
      </c>
      <c r="AJ701" s="71" t="str">
        <f t="shared" si="422"/>
        <v/>
      </c>
      <c r="AK701" s="71" t="str">
        <f t="shared" si="423"/>
        <v/>
      </c>
      <c r="AL701" s="71" t="str">
        <f t="shared" si="424"/>
        <v/>
      </c>
      <c r="AM701" s="78" t="str">
        <f t="shared" si="425"/>
        <v/>
      </c>
      <c r="AN701" s="75" t="str">
        <f t="shared" si="426"/>
        <v/>
      </c>
      <c r="AO701" s="71" t="str">
        <f t="shared" si="427"/>
        <v/>
      </c>
      <c r="AP701" s="71" t="str">
        <f t="shared" si="428"/>
        <v/>
      </c>
      <c r="AQ701" s="71" t="str">
        <f t="shared" si="429"/>
        <v/>
      </c>
      <c r="AR701" s="71" t="str">
        <f t="shared" si="430"/>
        <v/>
      </c>
      <c r="AS701" s="71" t="str">
        <f t="shared" si="431"/>
        <v/>
      </c>
      <c r="AT701" s="71" t="str">
        <f t="shared" si="432"/>
        <v/>
      </c>
      <c r="AU701" s="76" t="str">
        <f t="shared" si="433"/>
        <v/>
      </c>
      <c r="BF701" s="141">
        <v>37067</v>
      </c>
      <c r="BG701" s="142" t="s">
        <v>10931</v>
      </c>
      <c r="BH701" s="141" t="s">
        <v>478</v>
      </c>
      <c r="BI701" s="141" t="s">
        <v>176</v>
      </c>
      <c r="BJ701" s="141" t="s">
        <v>10932</v>
      </c>
      <c r="BK701" s="141" t="s">
        <v>10171</v>
      </c>
      <c r="BL701" s="141" t="s">
        <v>10933</v>
      </c>
      <c r="BM701" s="141">
        <v>46.383428484249002</v>
      </c>
      <c r="BN701" s="141">
        <v>-72.519072443216203</v>
      </c>
      <c r="BO701" s="141">
        <v>1968</v>
      </c>
      <c r="BP701" s="143"/>
      <c r="BQ701" s="143" t="s">
        <v>26794</v>
      </c>
    </row>
    <row r="702" spans="1:69" ht="38.25" customHeight="1" x14ac:dyDescent="0.25">
      <c r="A702" s="1" t="str">
        <f t="shared" si="434"/>
        <v/>
      </c>
      <c r="B702" s="32" t="str">
        <f t="shared" si="435"/>
        <v/>
      </c>
      <c r="C702" s="25" t="str">
        <f t="shared" si="436"/>
        <v/>
      </c>
      <c r="D702" s="25" t="str">
        <f t="shared" si="437"/>
        <v/>
      </c>
      <c r="E702" s="25" t="str">
        <f t="shared" si="438"/>
        <v/>
      </c>
      <c r="F702" s="25" t="str">
        <f t="shared" si="439"/>
        <v/>
      </c>
      <c r="G702" s="108" t="str">
        <f t="shared" si="440"/>
        <v/>
      </c>
      <c r="H702" s="108" t="str">
        <f t="shared" si="441"/>
        <v/>
      </c>
      <c r="I702" s="112" t="str">
        <f t="shared" si="442"/>
        <v/>
      </c>
      <c r="J702" s="112"/>
      <c r="K702" s="112"/>
      <c r="L702" s="113"/>
      <c r="M702" s="113"/>
      <c r="N702" s="224" t="str">
        <f t="shared" si="443"/>
        <v/>
      </c>
      <c r="O702" s="225" t="str">
        <f t="shared" si="444"/>
        <v/>
      </c>
      <c r="Q702" s="6">
        <v>700</v>
      </c>
      <c r="R702" s="47" t="str">
        <f t="shared" si="407"/>
        <v>-700</v>
      </c>
      <c r="S702" s="6"/>
      <c r="T702" s="48" t="str">
        <f t="shared" si="408"/>
        <v/>
      </c>
      <c r="U702" s="49" t="str">
        <f t="shared" si="409"/>
        <v/>
      </c>
      <c r="W702" s="51"/>
      <c r="X702" s="75" t="str">
        <f t="shared" si="410"/>
        <v/>
      </c>
      <c r="Y702" s="71" t="str">
        <f t="shared" si="411"/>
        <v/>
      </c>
      <c r="Z702" s="71" t="str">
        <f t="shared" si="412"/>
        <v/>
      </c>
      <c r="AA702" s="71" t="str">
        <f t="shared" si="413"/>
        <v/>
      </c>
      <c r="AB702" s="71" t="str">
        <f t="shared" si="414"/>
        <v/>
      </c>
      <c r="AC702" s="71" t="str">
        <f t="shared" si="415"/>
        <v/>
      </c>
      <c r="AD702" s="71" t="str">
        <f t="shared" si="416"/>
        <v/>
      </c>
      <c r="AE702" s="78" t="str">
        <f t="shared" si="417"/>
        <v/>
      </c>
      <c r="AF702" s="75" t="str">
        <f t="shared" si="418"/>
        <v/>
      </c>
      <c r="AG702" s="71" t="str">
        <f t="shared" si="419"/>
        <v/>
      </c>
      <c r="AH702" s="71" t="str">
        <f t="shared" si="420"/>
        <v/>
      </c>
      <c r="AI702" s="71" t="str">
        <f t="shared" si="421"/>
        <v/>
      </c>
      <c r="AJ702" s="71" t="str">
        <f t="shared" si="422"/>
        <v/>
      </c>
      <c r="AK702" s="71" t="str">
        <f t="shared" si="423"/>
        <v/>
      </c>
      <c r="AL702" s="71" t="str">
        <f t="shared" si="424"/>
        <v/>
      </c>
      <c r="AM702" s="78" t="str">
        <f t="shared" si="425"/>
        <v/>
      </c>
      <c r="AN702" s="75" t="str">
        <f t="shared" si="426"/>
        <v/>
      </c>
      <c r="AO702" s="71" t="str">
        <f t="shared" si="427"/>
        <v/>
      </c>
      <c r="AP702" s="71" t="str">
        <f t="shared" si="428"/>
        <v/>
      </c>
      <c r="AQ702" s="71" t="str">
        <f t="shared" si="429"/>
        <v/>
      </c>
      <c r="AR702" s="71" t="str">
        <f t="shared" si="430"/>
        <v/>
      </c>
      <c r="AS702" s="71" t="str">
        <f t="shared" si="431"/>
        <v/>
      </c>
      <c r="AT702" s="71" t="str">
        <f t="shared" si="432"/>
        <v/>
      </c>
      <c r="AU702" s="76" t="str">
        <f t="shared" si="433"/>
        <v/>
      </c>
      <c r="BF702" s="141">
        <v>37067</v>
      </c>
      <c r="BG702" s="142" t="s">
        <v>10934</v>
      </c>
      <c r="BH702" s="141" t="s">
        <v>478</v>
      </c>
      <c r="BI702" s="141" t="s">
        <v>176</v>
      </c>
      <c r="BJ702" s="141" t="s">
        <v>10935</v>
      </c>
      <c r="BK702" s="141" t="s">
        <v>10936</v>
      </c>
      <c r="BL702" s="141" t="s">
        <v>10861</v>
      </c>
      <c r="BM702" s="141">
        <v>46.372026417272203</v>
      </c>
      <c r="BN702" s="141">
        <v>-72.667388149386994</v>
      </c>
      <c r="BO702" s="141">
        <v>1970</v>
      </c>
      <c r="BP702" s="143"/>
      <c r="BQ702" s="143" t="s">
        <v>26794</v>
      </c>
    </row>
    <row r="703" spans="1:69" ht="38.25" customHeight="1" x14ac:dyDescent="0.25">
      <c r="A703" s="1" t="str">
        <f t="shared" si="434"/>
        <v/>
      </c>
      <c r="B703" s="32" t="str">
        <f t="shared" si="435"/>
        <v/>
      </c>
      <c r="C703" s="25" t="str">
        <f t="shared" si="436"/>
        <v/>
      </c>
      <c r="D703" s="25" t="str">
        <f t="shared" si="437"/>
        <v/>
      </c>
      <c r="E703" s="25" t="str">
        <f t="shared" si="438"/>
        <v/>
      </c>
      <c r="F703" s="25" t="str">
        <f t="shared" si="439"/>
        <v/>
      </c>
      <c r="G703" s="108" t="str">
        <f t="shared" si="440"/>
        <v/>
      </c>
      <c r="H703" s="108" t="str">
        <f t="shared" si="441"/>
        <v/>
      </c>
      <c r="I703" s="112" t="str">
        <f t="shared" si="442"/>
        <v/>
      </c>
      <c r="J703" s="112"/>
      <c r="K703" s="112"/>
      <c r="L703" s="113"/>
      <c r="M703" s="113"/>
      <c r="N703" s="224" t="str">
        <f t="shared" si="443"/>
        <v/>
      </c>
      <c r="O703" s="225" t="str">
        <f t="shared" si="444"/>
        <v/>
      </c>
      <c r="Q703" s="6">
        <v>701</v>
      </c>
      <c r="R703" s="47" t="str">
        <f t="shared" si="407"/>
        <v>-701</v>
      </c>
      <c r="S703" s="6"/>
      <c r="T703" s="48" t="str">
        <f t="shared" si="408"/>
        <v/>
      </c>
      <c r="U703" s="49" t="str">
        <f t="shared" si="409"/>
        <v/>
      </c>
      <c r="W703" s="51"/>
      <c r="X703" s="75" t="str">
        <f t="shared" si="410"/>
        <v/>
      </c>
      <c r="Y703" s="71" t="str">
        <f t="shared" si="411"/>
        <v/>
      </c>
      <c r="Z703" s="71" t="str">
        <f t="shared" si="412"/>
        <v/>
      </c>
      <c r="AA703" s="71" t="str">
        <f t="shared" si="413"/>
        <v/>
      </c>
      <c r="AB703" s="71" t="str">
        <f t="shared" si="414"/>
        <v/>
      </c>
      <c r="AC703" s="71" t="str">
        <f t="shared" si="415"/>
        <v/>
      </c>
      <c r="AD703" s="71" t="str">
        <f t="shared" si="416"/>
        <v/>
      </c>
      <c r="AE703" s="78" t="str">
        <f t="shared" si="417"/>
        <v/>
      </c>
      <c r="AF703" s="75" t="str">
        <f t="shared" si="418"/>
        <v/>
      </c>
      <c r="AG703" s="71" t="str">
        <f t="shared" si="419"/>
        <v/>
      </c>
      <c r="AH703" s="71" t="str">
        <f t="shared" si="420"/>
        <v/>
      </c>
      <c r="AI703" s="71" t="str">
        <f t="shared" si="421"/>
        <v/>
      </c>
      <c r="AJ703" s="71" t="str">
        <f t="shared" si="422"/>
        <v/>
      </c>
      <c r="AK703" s="71" t="str">
        <f t="shared" si="423"/>
        <v/>
      </c>
      <c r="AL703" s="71" t="str">
        <f t="shared" si="424"/>
        <v/>
      </c>
      <c r="AM703" s="78" t="str">
        <f t="shared" si="425"/>
        <v/>
      </c>
      <c r="AN703" s="75" t="str">
        <f t="shared" si="426"/>
        <v/>
      </c>
      <c r="AO703" s="71" t="str">
        <f t="shared" si="427"/>
        <v/>
      </c>
      <c r="AP703" s="71" t="str">
        <f t="shared" si="428"/>
        <v/>
      </c>
      <c r="AQ703" s="71" t="str">
        <f t="shared" si="429"/>
        <v/>
      </c>
      <c r="AR703" s="71" t="str">
        <f t="shared" si="430"/>
        <v/>
      </c>
      <c r="AS703" s="71" t="str">
        <f t="shared" si="431"/>
        <v/>
      </c>
      <c r="AT703" s="71" t="str">
        <f t="shared" si="432"/>
        <v/>
      </c>
      <c r="AU703" s="76" t="str">
        <f t="shared" si="433"/>
        <v/>
      </c>
      <c r="BF703" s="141">
        <v>37067</v>
      </c>
      <c r="BG703" s="142" t="s">
        <v>10937</v>
      </c>
      <c r="BH703" s="141" t="s">
        <v>180</v>
      </c>
      <c r="BI703" s="141" t="s">
        <v>191</v>
      </c>
      <c r="BJ703" s="141" t="s">
        <v>10938</v>
      </c>
      <c r="BK703" s="141" t="s">
        <v>1664</v>
      </c>
      <c r="BL703" s="141" t="s">
        <v>10939</v>
      </c>
      <c r="BM703" s="141">
        <v>46.312788165519102</v>
      </c>
      <c r="BN703" s="141">
        <v>-72.575567930114602</v>
      </c>
      <c r="BO703" s="141">
        <v>1990</v>
      </c>
      <c r="BP703" s="143"/>
      <c r="BQ703" s="143" t="s">
        <v>26794</v>
      </c>
    </row>
    <row r="704" spans="1:69" ht="38.25" customHeight="1" x14ac:dyDescent="0.25">
      <c r="A704" s="1" t="str">
        <f t="shared" si="434"/>
        <v/>
      </c>
      <c r="B704" s="32" t="str">
        <f t="shared" si="435"/>
        <v/>
      </c>
      <c r="C704" s="25" t="str">
        <f t="shared" si="436"/>
        <v/>
      </c>
      <c r="D704" s="25" t="str">
        <f t="shared" si="437"/>
        <v/>
      </c>
      <c r="E704" s="25" t="str">
        <f t="shared" si="438"/>
        <v/>
      </c>
      <c r="F704" s="25" t="str">
        <f t="shared" si="439"/>
        <v/>
      </c>
      <c r="G704" s="108" t="str">
        <f t="shared" si="440"/>
        <v/>
      </c>
      <c r="H704" s="108" t="str">
        <f t="shared" si="441"/>
        <v/>
      </c>
      <c r="I704" s="112" t="str">
        <f t="shared" si="442"/>
        <v/>
      </c>
      <c r="J704" s="112"/>
      <c r="K704" s="112"/>
      <c r="L704" s="113"/>
      <c r="M704" s="113"/>
      <c r="N704" s="224" t="str">
        <f t="shared" si="443"/>
        <v/>
      </c>
      <c r="O704" s="225" t="str">
        <f t="shared" si="444"/>
        <v/>
      </c>
      <c r="Q704" s="6">
        <v>702</v>
      </c>
      <c r="R704" s="47" t="str">
        <f t="shared" si="407"/>
        <v>-702</v>
      </c>
      <c r="S704" s="6"/>
      <c r="T704" s="48" t="str">
        <f t="shared" si="408"/>
        <v/>
      </c>
      <c r="U704" s="49" t="str">
        <f t="shared" si="409"/>
        <v/>
      </c>
      <c r="W704" s="51"/>
      <c r="X704" s="75" t="str">
        <f t="shared" si="410"/>
        <v/>
      </c>
      <c r="Y704" s="71" t="str">
        <f t="shared" si="411"/>
        <v/>
      </c>
      <c r="Z704" s="71" t="str">
        <f t="shared" si="412"/>
        <v/>
      </c>
      <c r="AA704" s="71" t="str">
        <f t="shared" si="413"/>
        <v/>
      </c>
      <c r="AB704" s="71" t="str">
        <f t="shared" si="414"/>
        <v/>
      </c>
      <c r="AC704" s="71" t="str">
        <f t="shared" si="415"/>
        <v/>
      </c>
      <c r="AD704" s="71" t="str">
        <f t="shared" si="416"/>
        <v/>
      </c>
      <c r="AE704" s="78" t="str">
        <f t="shared" si="417"/>
        <v/>
      </c>
      <c r="AF704" s="75" t="str">
        <f t="shared" si="418"/>
        <v/>
      </c>
      <c r="AG704" s="71" t="str">
        <f t="shared" si="419"/>
        <v/>
      </c>
      <c r="AH704" s="71" t="str">
        <f t="shared" si="420"/>
        <v/>
      </c>
      <c r="AI704" s="71" t="str">
        <f t="shared" si="421"/>
        <v/>
      </c>
      <c r="AJ704" s="71" t="str">
        <f t="shared" si="422"/>
        <v/>
      </c>
      <c r="AK704" s="71" t="str">
        <f t="shared" si="423"/>
        <v/>
      </c>
      <c r="AL704" s="71" t="str">
        <f t="shared" si="424"/>
        <v/>
      </c>
      <c r="AM704" s="78" t="str">
        <f t="shared" si="425"/>
        <v/>
      </c>
      <c r="AN704" s="75" t="str">
        <f t="shared" si="426"/>
        <v/>
      </c>
      <c r="AO704" s="71" t="str">
        <f t="shared" si="427"/>
        <v/>
      </c>
      <c r="AP704" s="71" t="str">
        <f t="shared" si="428"/>
        <v/>
      </c>
      <c r="AQ704" s="71" t="str">
        <f t="shared" si="429"/>
        <v/>
      </c>
      <c r="AR704" s="71" t="str">
        <f t="shared" si="430"/>
        <v/>
      </c>
      <c r="AS704" s="71" t="str">
        <f t="shared" si="431"/>
        <v/>
      </c>
      <c r="AT704" s="71" t="str">
        <f t="shared" si="432"/>
        <v/>
      </c>
      <c r="AU704" s="76" t="str">
        <f t="shared" si="433"/>
        <v/>
      </c>
      <c r="BF704" s="141">
        <v>34128</v>
      </c>
      <c r="BG704" s="142" t="s">
        <v>10224</v>
      </c>
      <c r="BH704" s="141" t="s">
        <v>180</v>
      </c>
      <c r="BI704" s="141" t="s">
        <v>191</v>
      </c>
      <c r="BJ704" s="141" t="s">
        <v>10225</v>
      </c>
      <c r="BK704" s="141" t="s">
        <v>3881</v>
      </c>
      <c r="BL704" s="141" t="s">
        <v>2248</v>
      </c>
      <c r="BM704" s="141">
        <v>46.8883401478056</v>
      </c>
      <c r="BN704" s="141">
        <v>-71.838355067827493</v>
      </c>
      <c r="BO704" s="141">
        <v>1997</v>
      </c>
      <c r="BP704" s="143"/>
      <c r="BQ704" s="143" t="s">
        <v>17560</v>
      </c>
    </row>
    <row r="705" spans="1:69" ht="38.25" customHeight="1" x14ac:dyDescent="0.25">
      <c r="A705" s="1" t="str">
        <f t="shared" si="434"/>
        <v/>
      </c>
      <c r="B705" s="32" t="str">
        <f t="shared" si="435"/>
        <v/>
      </c>
      <c r="C705" s="25" t="str">
        <f t="shared" si="436"/>
        <v/>
      </c>
      <c r="D705" s="25" t="str">
        <f t="shared" si="437"/>
        <v/>
      </c>
      <c r="E705" s="25" t="str">
        <f t="shared" si="438"/>
        <v/>
      </c>
      <c r="F705" s="25" t="str">
        <f t="shared" si="439"/>
        <v/>
      </c>
      <c r="G705" s="108" t="str">
        <f t="shared" si="440"/>
        <v/>
      </c>
      <c r="H705" s="108" t="str">
        <f t="shared" si="441"/>
        <v/>
      </c>
      <c r="I705" s="112" t="str">
        <f t="shared" si="442"/>
        <v/>
      </c>
      <c r="J705" s="112"/>
      <c r="K705" s="112"/>
      <c r="L705" s="113"/>
      <c r="M705" s="113"/>
      <c r="N705" s="224" t="str">
        <f t="shared" si="443"/>
        <v/>
      </c>
      <c r="O705" s="225" t="str">
        <f t="shared" si="444"/>
        <v/>
      </c>
      <c r="Q705" s="6">
        <v>703</v>
      </c>
      <c r="R705" s="47" t="str">
        <f t="shared" si="407"/>
        <v>-703</v>
      </c>
      <c r="S705" s="6"/>
      <c r="T705" s="48" t="str">
        <f t="shared" si="408"/>
        <v/>
      </c>
      <c r="U705" s="49" t="str">
        <f t="shared" si="409"/>
        <v/>
      </c>
      <c r="W705" s="51"/>
      <c r="X705" s="75" t="str">
        <f t="shared" si="410"/>
        <v/>
      </c>
      <c r="Y705" s="71" t="str">
        <f t="shared" si="411"/>
        <v/>
      </c>
      <c r="Z705" s="71" t="str">
        <f t="shared" si="412"/>
        <v/>
      </c>
      <c r="AA705" s="71" t="str">
        <f t="shared" si="413"/>
        <v/>
      </c>
      <c r="AB705" s="71" t="str">
        <f t="shared" si="414"/>
        <v/>
      </c>
      <c r="AC705" s="71" t="str">
        <f t="shared" si="415"/>
        <v/>
      </c>
      <c r="AD705" s="71" t="str">
        <f t="shared" si="416"/>
        <v/>
      </c>
      <c r="AE705" s="78" t="str">
        <f t="shared" si="417"/>
        <v/>
      </c>
      <c r="AF705" s="75" t="str">
        <f t="shared" si="418"/>
        <v/>
      </c>
      <c r="AG705" s="71" t="str">
        <f t="shared" si="419"/>
        <v/>
      </c>
      <c r="AH705" s="71" t="str">
        <f t="shared" si="420"/>
        <v/>
      </c>
      <c r="AI705" s="71" t="str">
        <f t="shared" si="421"/>
        <v/>
      </c>
      <c r="AJ705" s="71" t="str">
        <f t="shared" si="422"/>
        <v/>
      </c>
      <c r="AK705" s="71" t="str">
        <f t="shared" si="423"/>
        <v/>
      </c>
      <c r="AL705" s="71" t="str">
        <f t="shared" si="424"/>
        <v/>
      </c>
      <c r="AM705" s="78" t="str">
        <f t="shared" si="425"/>
        <v/>
      </c>
      <c r="AN705" s="75" t="str">
        <f t="shared" si="426"/>
        <v/>
      </c>
      <c r="AO705" s="71" t="str">
        <f t="shared" si="427"/>
        <v/>
      </c>
      <c r="AP705" s="71" t="str">
        <f t="shared" si="428"/>
        <v/>
      </c>
      <c r="AQ705" s="71" t="str">
        <f t="shared" si="429"/>
        <v/>
      </c>
      <c r="AR705" s="71" t="str">
        <f t="shared" si="430"/>
        <v/>
      </c>
      <c r="AS705" s="71" t="str">
        <f t="shared" si="431"/>
        <v/>
      </c>
      <c r="AT705" s="71" t="str">
        <f t="shared" si="432"/>
        <v/>
      </c>
      <c r="AU705" s="76" t="str">
        <f t="shared" si="433"/>
        <v/>
      </c>
      <c r="BF705" s="141">
        <v>35005</v>
      </c>
      <c r="BG705" s="142" t="s">
        <v>10274</v>
      </c>
      <c r="BH705" s="141" t="s">
        <v>478</v>
      </c>
      <c r="BI705" s="141" t="s">
        <v>176</v>
      </c>
      <c r="BJ705" s="141"/>
      <c r="BK705" s="141" t="s">
        <v>1581</v>
      </c>
      <c r="BL705" s="141" t="s">
        <v>10275</v>
      </c>
      <c r="BM705" s="141">
        <v>46.879739999999998</v>
      </c>
      <c r="BN705" s="141">
        <v>-72.305149999999998</v>
      </c>
      <c r="BO705" s="141">
        <v>1994</v>
      </c>
      <c r="BP705" s="143" t="s">
        <v>24507</v>
      </c>
      <c r="BQ705" s="143" t="s">
        <v>17560</v>
      </c>
    </row>
    <row r="706" spans="1:69" ht="38.25" customHeight="1" x14ac:dyDescent="0.25">
      <c r="A706" s="1" t="str">
        <f t="shared" si="434"/>
        <v/>
      </c>
      <c r="B706" s="32" t="str">
        <f t="shared" si="435"/>
        <v/>
      </c>
      <c r="C706" s="25" t="str">
        <f t="shared" si="436"/>
        <v/>
      </c>
      <c r="D706" s="25" t="str">
        <f t="shared" si="437"/>
        <v/>
      </c>
      <c r="E706" s="25" t="str">
        <f t="shared" si="438"/>
        <v/>
      </c>
      <c r="F706" s="25" t="str">
        <f t="shared" si="439"/>
        <v/>
      </c>
      <c r="G706" s="108" t="str">
        <f t="shared" si="440"/>
        <v/>
      </c>
      <c r="H706" s="108" t="str">
        <f t="shared" si="441"/>
        <v/>
      </c>
      <c r="I706" s="112" t="str">
        <f t="shared" si="442"/>
        <v/>
      </c>
      <c r="J706" s="112"/>
      <c r="K706" s="112"/>
      <c r="L706" s="113"/>
      <c r="M706" s="113"/>
      <c r="N706" s="224" t="str">
        <f t="shared" si="443"/>
        <v/>
      </c>
      <c r="O706" s="225" t="str">
        <f t="shared" si="444"/>
        <v/>
      </c>
      <c r="Q706" s="6">
        <v>704</v>
      </c>
      <c r="R706" s="47" t="str">
        <f t="shared" si="407"/>
        <v>-704</v>
      </c>
      <c r="S706" s="6"/>
      <c r="T706" s="48" t="str">
        <f t="shared" si="408"/>
        <v/>
      </c>
      <c r="U706" s="49" t="str">
        <f t="shared" si="409"/>
        <v/>
      </c>
      <c r="W706" s="51"/>
      <c r="X706" s="75" t="str">
        <f t="shared" si="410"/>
        <v/>
      </c>
      <c r="Y706" s="71" t="str">
        <f t="shared" si="411"/>
        <v/>
      </c>
      <c r="Z706" s="71" t="str">
        <f t="shared" si="412"/>
        <v/>
      </c>
      <c r="AA706" s="71" t="str">
        <f t="shared" si="413"/>
        <v/>
      </c>
      <c r="AB706" s="71" t="str">
        <f t="shared" si="414"/>
        <v/>
      </c>
      <c r="AC706" s="71" t="str">
        <f t="shared" si="415"/>
        <v/>
      </c>
      <c r="AD706" s="71" t="str">
        <f t="shared" si="416"/>
        <v/>
      </c>
      <c r="AE706" s="78" t="str">
        <f t="shared" si="417"/>
        <v/>
      </c>
      <c r="AF706" s="75" t="str">
        <f t="shared" si="418"/>
        <v/>
      </c>
      <c r="AG706" s="71" t="str">
        <f t="shared" si="419"/>
        <v/>
      </c>
      <c r="AH706" s="71" t="str">
        <f t="shared" si="420"/>
        <v/>
      </c>
      <c r="AI706" s="71" t="str">
        <f t="shared" si="421"/>
        <v/>
      </c>
      <c r="AJ706" s="71" t="str">
        <f t="shared" si="422"/>
        <v/>
      </c>
      <c r="AK706" s="71" t="str">
        <f t="shared" si="423"/>
        <v/>
      </c>
      <c r="AL706" s="71" t="str">
        <f t="shared" si="424"/>
        <v/>
      </c>
      <c r="AM706" s="78" t="str">
        <f t="shared" si="425"/>
        <v/>
      </c>
      <c r="AN706" s="75" t="str">
        <f t="shared" si="426"/>
        <v/>
      </c>
      <c r="AO706" s="71" t="str">
        <f t="shared" si="427"/>
        <v/>
      </c>
      <c r="AP706" s="71" t="str">
        <f t="shared" si="428"/>
        <v/>
      </c>
      <c r="AQ706" s="71" t="str">
        <f t="shared" si="429"/>
        <v/>
      </c>
      <c r="AR706" s="71" t="str">
        <f t="shared" si="430"/>
        <v/>
      </c>
      <c r="AS706" s="71" t="str">
        <f t="shared" si="431"/>
        <v/>
      </c>
      <c r="AT706" s="71" t="str">
        <f t="shared" si="432"/>
        <v/>
      </c>
      <c r="AU706" s="76" t="str">
        <f t="shared" si="433"/>
        <v/>
      </c>
      <c r="BF706" s="141">
        <v>35005</v>
      </c>
      <c r="BG706" s="142" t="s">
        <v>10276</v>
      </c>
      <c r="BH706" s="141" t="s">
        <v>478</v>
      </c>
      <c r="BI706" s="141" t="s">
        <v>177</v>
      </c>
      <c r="BJ706" s="141"/>
      <c r="BK706" s="141" t="s">
        <v>1581</v>
      </c>
      <c r="BL706" s="141" t="s">
        <v>10275</v>
      </c>
      <c r="BM706" s="141">
        <v>46.874310000000001</v>
      </c>
      <c r="BN706" s="141">
        <v>-72.301109999999994</v>
      </c>
      <c r="BO706" s="141">
        <v>1995</v>
      </c>
      <c r="BP706" s="143" t="s">
        <v>24508</v>
      </c>
      <c r="BQ706" s="143" t="s">
        <v>17560</v>
      </c>
    </row>
    <row r="707" spans="1:69" ht="38.25" customHeight="1" x14ac:dyDescent="0.25">
      <c r="A707" s="1" t="str">
        <f t="shared" si="434"/>
        <v/>
      </c>
      <c r="B707" s="32" t="str">
        <f t="shared" si="435"/>
        <v/>
      </c>
      <c r="C707" s="25" t="str">
        <f t="shared" si="436"/>
        <v/>
      </c>
      <c r="D707" s="25" t="str">
        <f t="shared" si="437"/>
        <v/>
      </c>
      <c r="E707" s="25" t="str">
        <f t="shared" si="438"/>
        <v/>
      </c>
      <c r="F707" s="25" t="str">
        <f t="shared" si="439"/>
        <v/>
      </c>
      <c r="G707" s="108" t="str">
        <f t="shared" si="440"/>
        <v/>
      </c>
      <c r="H707" s="108" t="str">
        <f t="shared" si="441"/>
        <v/>
      </c>
      <c r="I707" s="112" t="str">
        <f t="shared" si="442"/>
        <v/>
      </c>
      <c r="J707" s="112"/>
      <c r="K707" s="112"/>
      <c r="L707" s="113"/>
      <c r="M707" s="113"/>
      <c r="N707" s="224" t="str">
        <f t="shared" si="443"/>
        <v/>
      </c>
      <c r="O707" s="225" t="str">
        <f t="shared" si="444"/>
        <v/>
      </c>
      <c r="Q707" s="6">
        <v>705</v>
      </c>
      <c r="R707" s="47" t="str">
        <f t="shared" ref="R707:R770" si="445">Code_geo&amp;"-"&amp;Q707</f>
        <v>-705</v>
      </c>
      <c r="S707" s="6"/>
      <c r="T707" s="48" t="str">
        <f t="shared" ref="T707:T770" si="446">IF(AND(B717=$S$3,(OR(C717=$W$10,C717=$W$11,C717=$W$12,C717=$W$13))),1,"")</f>
        <v/>
      </c>
      <c r="U707" s="49" t="str">
        <f t="shared" ref="U707:U770" si="447">IF(AND(B717=$S$4,(OR(C717=$W$5,C717=$W$6,C717=$W$7,C717=$W$8))),1,"")</f>
        <v/>
      </c>
      <c r="W707" s="51"/>
      <c r="X707" s="75" t="str">
        <f t="shared" si="410"/>
        <v/>
      </c>
      <c r="Y707" s="71" t="str">
        <f t="shared" si="411"/>
        <v/>
      </c>
      <c r="Z707" s="71" t="str">
        <f t="shared" si="412"/>
        <v/>
      </c>
      <c r="AA707" s="71" t="str">
        <f t="shared" si="413"/>
        <v/>
      </c>
      <c r="AB707" s="71" t="str">
        <f t="shared" si="414"/>
        <v/>
      </c>
      <c r="AC707" s="71" t="str">
        <f t="shared" si="415"/>
        <v/>
      </c>
      <c r="AD707" s="71" t="str">
        <f t="shared" si="416"/>
        <v/>
      </c>
      <c r="AE707" s="78" t="str">
        <f t="shared" si="417"/>
        <v/>
      </c>
      <c r="AF707" s="75" t="str">
        <f t="shared" si="418"/>
        <v/>
      </c>
      <c r="AG707" s="71" t="str">
        <f t="shared" si="419"/>
        <v/>
      </c>
      <c r="AH707" s="71" t="str">
        <f t="shared" si="420"/>
        <v/>
      </c>
      <c r="AI707" s="71" t="str">
        <f t="shared" si="421"/>
        <v/>
      </c>
      <c r="AJ707" s="71" t="str">
        <f t="shared" si="422"/>
        <v/>
      </c>
      <c r="AK707" s="71" t="str">
        <f t="shared" si="423"/>
        <v/>
      </c>
      <c r="AL707" s="71" t="str">
        <f t="shared" si="424"/>
        <v/>
      </c>
      <c r="AM707" s="78" t="str">
        <f t="shared" si="425"/>
        <v/>
      </c>
      <c r="AN707" s="75" t="str">
        <f t="shared" si="426"/>
        <v/>
      </c>
      <c r="AO707" s="71" t="str">
        <f t="shared" si="427"/>
        <v/>
      </c>
      <c r="AP707" s="71" t="str">
        <f t="shared" si="428"/>
        <v/>
      </c>
      <c r="AQ707" s="71" t="str">
        <f t="shared" si="429"/>
        <v/>
      </c>
      <c r="AR707" s="71" t="str">
        <f t="shared" si="430"/>
        <v/>
      </c>
      <c r="AS707" s="71" t="str">
        <f t="shared" si="431"/>
        <v/>
      </c>
      <c r="AT707" s="71" t="str">
        <f t="shared" si="432"/>
        <v/>
      </c>
      <c r="AU707" s="76" t="str">
        <f t="shared" si="433"/>
        <v/>
      </c>
      <c r="BF707" s="141">
        <v>35005</v>
      </c>
      <c r="BG707" s="142" t="s">
        <v>10277</v>
      </c>
      <c r="BH707" s="141" t="s">
        <v>478</v>
      </c>
      <c r="BI707" s="141" t="s">
        <v>176</v>
      </c>
      <c r="BJ707" s="141"/>
      <c r="BK707" s="141" t="s">
        <v>10278</v>
      </c>
      <c r="BL707" s="141" t="s">
        <v>1616</v>
      </c>
      <c r="BM707" s="141">
        <v>46.831020000000002</v>
      </c>
      <c r="BN707" s="141">
        <v>-72.33587</v>
      </c>
      <c r="BO707" s="141">
        <v>1986</v>
      </c>
      <c r="BP707" s="143" t="s">
        <v>24509</v>
      </c>
      <c r="BQ707" s="143" t="s">
        <v>17560</v>
      </c>
    </row>
    <row r="708" spans="1:69" ht="38.25" customHeight="1" x14ac:dyDescent="0.25">
      <c r="A708" s="1" t="str">
        <f t="shared" si="434"/>
        <v/>
      </c>
      <c r="B708" s="32" t="str">
        <f t="shared" si="435"/>
        <v/>
      </c>
      <c r="C708" s="25" t="str">
        <f t="shared" si="436"/>
        <v/>
      </c>
      <c r="D708" s="25" t="str">
        <f t="shared" si="437"/>
        <v/>
      </c>
      <c r="E708" s="25" t="str">
        <f t="shared" si="438"/>
        <v/>
      </c>
      <c r="F708" s="25" t="str">
        <f t="shared" si="439"/>
        <v/>
      </c>
      <c r="G708" s="108" t="str">
        <f t="shared" si="440"/>
        <v/>
      </c>
      <c r="H708" s="108" t="str">
        <f t="shared" si="441"/>
        <v/>
      </c>
      <c r="I708" s="112" t="str">
        <f t="shared" si="442"/>
        <v/>
      </c>
      <c r="J708" s="112"/>
      <c r="K708" s="112"/>
      <c r="L708" s="113"/>
      <c r="M708" s="113"/>
      <c r="N708" s="224" t="str">
        <f t="shared" si="443"/>
        <v/>
      </c>
      <c r="O708" s="225" t="str">
        <f t="shared" si="444"/>
        <v/>
      </c>
      <c r="Q708" s="6">
        <v>706</v>
      </c>
      <c r="R708" s="47" t="str">
        <f t="shared" si="445"/>
        <v>-706</v>
      </c>
      <c r="S708" s="6"/>
      <c r="T708" s="48" t="str">
        <f t="shared" si="446"/>
        <v/>
      </c>
      <c r="U708" s="49" t="str">
        <f t="shared" si="447"/>
        <v/>
      </c>
      <c r="W708" s="51"/>
      <c r="X708" s="75" t="str">
        <f t="shared" ref="X708:X771" si="448">IF($C717=$BE$3,$L717+$M717,"")</f>
        <v/>
      </c>
      <c r="Y708" s="71" t="str">
        <f t="shared" ref="Y708:Y771" si="449">IF($C717=$BE$4,$L717+$M717,"")</f>
        <v/>
      </c>
      <c r="Z708" s="71" t="str">
        <f t="shared" ref="Z708:Z771" si="450">IF($C717=$BE$5,$L717+$M717,"")</f>
        <v/>
      </c>
      <c r="AA708" s="71" t="str">
        <f t="shared" ref="AA708:AA771" si="451">IF($C717=$BE$6,$L717+$M717,"")</f>
        <v/>
      </c>
      <c r="AB708" s="71" t="str">
        <f t="shared" ref="AB708:AB771" si="452">IF($C717=$BE$7,$L717+$M717,"")</f>
        <v/>
      </c>
      <c r="AC708" s="71" t="str">
        <f t="shared" ref="AC708:AC771" si="453">IF($C717=$BE$8,$L717+$M717,"")</f>
        <v/>
      </c>
      <c r="AD708" s="71" t="str">
        <f t="shared" ref="AD708:AD771" si="454">IF($C717=$BE$9,$L717+$M717,"")</f>
        <v/>
      </c>
      <c r="AE708" s="78" t="str">
        <f t="shared" ref="AE708:AE771" si="455">IF($C717=$BE$10,$L717+$M717,"")</f>
        <v/>
      </c>
      <c r="AF708" s="75" t="str">
        <f t="shared" ref="AF708:AF771" si="456">IF($C717=$BE$3,IF($J717&gt;0,$L717/$J717,$L717),"")</f>
        <v/>
      </c>
      <c r="AG708" s="71" t="str">
        <f t="shared" ref="AG708:AG771" si="457">IF($C717=$BE$4,IF($J717&gt;0,$L717/$J717,$L717),"")</f>
        <v/>
      </c>
      <c r="AH708" s="71" t="str">
        <f t="shared" ref="AH708:AH771" si="458">IF($C717=$BE$5,IF($J717&gt;0,$L717/$J717,$L717),"")</f>
        <v/>
      </c>
      <c r="AI708" s="71" t="str">
        <f t="shared" ref="AI708:AI771" si="459">IF($C717=$BE$6,IF($J717&gt;0,$L717/$J717,$L717),"")</f>
        <v/>
      </c>
      <c r="AJ708" s="71" t="str">
        <f t="shared" ref="AJ708:AJ771" si="460">IF($C717=$BE$7,IF($J717&gt;0,$L717/$J717,$L717),"")</f>
        <v/>
      </c>
      <c r="AK708" s="71" t="str">
        <f t="shared" ref="AK708:AK771" si="461">IF($C717=$BE$8,IF($J717&gt;0,$L717/$J717,$L717),"")</f>
        <v/>
      </c>
      <c r="AL708" s="71" t="str">
        <f t="shared" ref="AL708:AL771" si="462">IF($C717=$BE$9,IF($J717&gt;0,$L717/$J717,$L717),"")</f>
        <v/>
      </c>
      <c r="AM708" s="78" t="str">
        <f t="shared" ref="AM708:AM771" si="463">IF($C717=$BE$10,IF($J717&gt;0,$L717/$J717,$L717),"")</f>
        <v/>
      </c>
      <c r="AN708" s="75" t="str">
        <f t="shared" ref="AN708:AN771" si="464">IF($C717=$BE$3,IF($K717&gt;0,$M717/$K717,$M717),"")</f>
        <v/>
      </c>
      <c r="AO708" s="71" t="str">
        <f t="shared" ref="AO708:AO771" si="465">IF($C717=$BE$4,IF($K717&gt;0,$M717/$K717,$M717),"")</f>
        <v/>
      </c>
      <c r="AP708" s="71" t="str">
        <f t="shared" ref="AP708:AP771" si="466">IF($C717=$BE$5,IF($K717&gt;0,$M717/$K717,$M717),"")</f>
        <v/>
      </c>
      <c r="AQ708" s="71" t="str">
        <f t="shared" ref="AQ708:AQ771" si="467">IF($C717=$BE$6,IF($K717&gt;0,$M717/$K717,$M717),"")</f>
        <v/>
      </c>
      <c r="AR708" s="71" t="str">
        <f t="shared" ref="AR708:AR771" si="468">IF($C717=$BE$7,IF($K717&gt;0,$M717/$K717,$M717),"")</f>
        <v/>
      </c>
      <c r="AS708" s="71" t="str">
        <f t="shared" ref="AS708:AS771" si="469">IF($C717=$BE$8,IF($K717&gt;0,$M717/$K717,$M717),"")</f>
        <v/>
      </c>
      <c r="AT708" s="71" t="str">
        <f t="shared" ref="AT708:AT771" si="470">IF($C717=$BE$9,IF($K717&gt;0,$M717/$K717,$M717),"")</f>
        <v/>
      </c>
      <c r="AU708" s="76" t="str">
        <f t="shared" ref="AU708:AU771" si="471">IF($C717=$BE$10,IF($K717&gt;0,$M717/$K717,$M717),"")</f>
        <v/>
      </c>
      <c r="BF708" s="141">
        <v>35005</v>
      </c>
      <c r="BG708" s="142" t="s">
        <v>10279</v>
      </c>
      <c r="BH708" s="141" t="s">
        <v>478</v>
      </c>
      <c r="BI708" s="141" t="s">
        <v>177</v>
      </c>
      <c r="BJ708" s="141"/>
      <c r="BK708" s="141" t="s">
        <v>10278</v>
      </c>
      <c r="BL708" s="141" t="s">
        <v>1616</v>
      </c>
      <c r="BM708" s="141">
        <v>46.831020000000002</v>
      </c>
      <c r="BN708" s="141">
        <v>-72.33587</v>
      </c>
      <c r="BO708" s="141">
        <v>1982</v>
      </c>
      <c r="BP708" s="143" t="s">
        <v>24510</v>
      </c>
      <c r="BQ708" s="143" t="s">
        <v>17560</v>
      </c>
    </row>
    <row r="709" spans="1:69" ht="38.25" customHeight="1" x14ac:dyDescent="0.25">
      <c r="A709" s="1" t="str">
        <f t="shared" si="434"/>
        <v/>
      </c>
      <c r="B709" s="32" t="str">
        <f t="shared" si="435"/>
        <v/>
      </c>
      <c r="C709" s="25" t="str">
        <f t="shared" si="436"/>
        <v/>
      </c>
      <c r="D709" s="25" t="str">
        <f t="shared" si="437"/>
        <v/>
      </c>
      <c r="E709" s="25" t="str">
        <f t="shared" si="438"/>
        <v/>
      </c>
      <c r="F709" s="25" t="str">
        <f t="shared" si="439"/>
        <v/>
      </c>
      <c r="G709" s="108" t="str">
        <f t="shared" si="440"/>
        <v/>
      </c>
      <c r="H709" s="108" t="str">
        <f t="shared" si="441"/>
        <v/>
      </c>
      <c r="I709" s="112" t="str">
        <f t="shared" si="442"/>
        <v/>
      </c>
      <c r="J709" s="112"/>
      <c r="K709" s="112"/>
      <c r="L709" s="113"/>
      <c r="M709" s="113"/>
      <c r="N709" s="224" t="str">
        <f t="shared" si="443"/>
        <v/>
      </c>
      <c r="O709" s="225" t="str">
        <f t="shared" si="444"/>
        <v/>
      </c>
      <c r="Q709" s="6">
        <v>707</v>
      </c>
      <c r="R709" s="47" t="str">
        <f t="shared" si="445"/>
        <v>-707</v>
      </c>
      <c r="S709" s="6"/>
      <c r="T709" s="48" t="str">
        <f t="shared" si="446"/>
        <v/>
      </c>
      <c r="U709" s="49" t="str">
        <f t="shared" si="447"/>
        <v/>
      </c>
      <c r="W709" s="51"/>
      <c r="X709" s="75" t="str">
        <f t="shared" si="448"/>
        <v/>
      </c>
      <c r="Y709" s="71" t="str">
        <f t="shared" si="449"/>
        <v/>
      </c>
      <c r="Z709" s="71" t="str">
        <f t="shared" si="450"/>
        <v/>
      </c>
      <c r="AA709" s="71" t="str">
        <f t="shared" si="451"/>
        <v/>
      </c>
      <c r="AB709" s="71" t="str">
        <f t="shared" si="452"/>
        <v/>
      </c>
      <c r="AC709" s="71" t="str">
        <f t="shared" si="453"/>
        <v/>
      </c>
      <c r="AD709" s="71" t="str">
        <f t="shared" si="454"/>
        <v/>
      </c>
      <c r="AE709" s="78" t="str">
        <f t="shared" si="455"/>
        <v/>
      </c>
      <c r="AF709" s="75" t="str">
        <f t="shared" si="456"/>
        <v/>
      </c>
      <c r="AG709" s="71" t="str">
        <f t="shared" si="457"/>
        <v/>
      </c>
      <c r="AH709" s="71" t="str">
        <f t="shared" si="458"/>
        <v/>
      </c>
      <c r="AI709" s="71" t="str">
        <f t="shared" si="459"/>
        <v/>
      </c>
      <c r="AJ709" s="71" t="str">
        <f t="shared" si="460"/>
        <v/>
      </c>
      <c r="AK709" s="71" t="str">
        <f t="shared" si="461"/>
        <v/>
      </c>
      <c r="AL709" s="71" t="str">
        <f t="shared" si="462"/>
        <v/>
      </c>
      <c r="AM709" s="78" t="str">
        <f t="shared" si="463"/>
        <v/>
      </c>
      <c r="AN709" s="75" t="str">
        <f t="shared" si="464"/>
        <v/>
      </c>
      <c r="AO709" s="71" t="str">
        <f t="shared" si="465"/>
        <v/>
      </c>
      <c r="AP709" s="71" t="str">
        <f t="shared" si="466"/>
        <v/>
      </c>
      <c r="AQ709" s="71" t="str">
        <f t="shared" si="467"/>
        <v/>
      </c>
      <c r="AR709" s="71" t="str">
        <f t="shared" si="468"/>
        <v/>
      </c>
      <c r="AS709" s="71" t="str">
        <f t="shared" si="469"/>
        <v/>
      </c>
      <c r="AT709" s="71" t="str">
        <f t="shared" si="470"/>
        <v/>
      </c>
      <c r="AU709" s="76" t="str">
        <f t="shared" si="471"/>
        <v/>
      </c>
      <c r="BF709" s="141">
        <v>37067</v>
      </c>
      <c r="BG709" s="142" t="s">
        <v>10940</v>
      </c>
      <c r="BH709" s="141" t="s">
        <v>180</v>
      </c>
      <c r="BI709" s="141" t="s">
        <v>178</v>
      </c>
      <c r="BJ709" s="141" t="s">
        <v>10941</v>
      </c>
      <c r="BK709" s="141" t="s">
        <v>461</v>
      </c>
      <c r="BL709" s="141" t="s">
        <v>10942</v>
      </c>
      <c r="BM709" s="141">
        <v>46.3086997912771</v>
      </c>
      <c r="BN709" s="141">
        <v>-72.572897281209293</v>
      </c>
      <c r="BO709" s="141">
        <v>1983</v>
      </c>
      <c r="BP709" s="143"/>
      <c r="BQ709" s="143" t="s">
        <v>26794</v>
      </c>
    </row>
    <row r="710" spans="1:69" ht="38.25" customHeight="1" x14ac:dyDescent="0.25">
      <c r="A710" s="1" t="str">
        <f t="shared" si="434"/>
        <v/>
      </c>
      <c r="B710" s="32" t="str">
        <f t="shared" si="435"/>
        <v/>
      </c>
      <c r="C710" s="25" t="str">
        <f t="shared" si="436"/>
        <v/>
      </c>
      <c r="D710" s="25" t="str">
        <f t="shared" si="437"/>
        <v/>
      </c>
      <c r="E710" s="25" t="str">
        <f t="shared" si="438"/>
        <v/>
      </c>
      <c r="F710" s="25" t="str">
        <f t="shared" si="439"/>
        <v/>
      </c>
      <c r="G710" s="108" t="str">
        <f t="shared" si="440"/>
        <v/>
      </c>
      <c r="H710" s="108" t="str">
        <f t="shared" si="441"/>
        <v/>
      </c>
      <c r="I710" s="112" t="str">
        <f t="shared" si="442"/>
        <v/>
      </c>
      <c r="J710" s="112"/>
      <c r="K710" s="112"/>
      <c r="L710" s="113"/>
      <c r="M710" s="113"/>
      <c r="N710" s="224" t="str">
        <f t="shared" si="443"/>
        <v/>
      </c>
      <c r="O710" s="225" t="str">
        <f t="shared" si="444"/>
        <v/>
      </c>
      <c r="Q710" s="6">
        <v>708</v>
      </c>
      <c r="R710" s="47" t="str">
        <f t="shared" si="445"/>
        <v>-708</v>
      </c>
      <c r="S710" s="6"/>
      <c r="T710" s="48" t="str">
        <f t="shared" si="446"/>
        <v/>
      </c>
      <c r="U710" s="49" t="str">
        <f t="shared" si="447"/>
        <v/>
      </c>
      <c r="W710" s="51"/>
      <c r="X710" s="75" t="str">
        <f t="shared" si="448"/>
        <v/>
      </c>
      <c r="Y710" s="71" t="str">
        <f t="shared" si="449"/>
        <v/>
      </c>
      <c r="Z710" s="71" t="str">
        <f t="shared" si="450"/>
        <v/>
      </c>
      <c r="AA710" s="71" t="str">
        <f t="shared" si="451"/>
        <v/>
      </c>
      <c r="AB710" s="71" t="str">
        <f t="shared" si="452"/>
        <v/>
      </c>
      <c r="AC710" s="71" t="str">
        <f t="shared" si="453"/>
        <v/>
      </c>
      <c r="AD710" s="71" t="str">
        <f t="shared" si="454"/>
        <v/>
      </c>
      <c r="AE710" s="78" t="str">
        <f t="shared" si="455"/>
        <v/>
      </c>
      <c r="AF710" s="75" t="str">
        <f t="shared" si="456"/>
        <v/>
      </c>
      <c r="AG710" s="71" t="str">
        <f t="shared" si="457"/>
        <v/>
      </c>
      <c r="AH710" s="71" t="str">
        <f t="shared" si="458"/>
        <v/>
      </c>
      <c r="AI710" s="71" t="str">
        <f t="shared" si="459"/>
        <v/>
      </c>
      <c r="AJ710" s="71" t="str">
        <f t="shared" si="460"/>
        <v/>
      </c>
      <c r="AK710" s="71" t="str">
        <f t="shared" si="461"/>
        <v/>
      </c>
      <c r="AL710" s="71" t="str">
        <f t="shared" si="462"/>
        <v/>
      </c>
      <c r="AM710" s="78" t="str">
        <f t="shared" si="463"/>
        <v/>
      </c>
      <c r="AN710" s="75" t="str">
        <f t="shared" si="464"/>
        <v/>
      </c>
      <c r="AO710" s="71" t="str">
        <f t="shared" si="465"/>
        <v/>
      </c>
      <c r="AP710" s="71" t="str">
        <f t="shared" si="466"/>
        <v/>
      </c>
      <c r="AQ710" s="71" t="str">
        <f t="shared" si="467"/>
        <v/>
      </c>
      <c r="AR710" s="71" t="str">
        <f t="shared" si="468"/>
        <v/>
      </c>
      <c r="AS710" s="71" t="str">
        <f t="shared" si="469"/>
        <v/>
      </c>
      <c r="AT710" s="71" t="str">
        <f t="shared" si="470"/>
        <v/>
      </c>
      <c r="AU710" s="76" t="str">
        <f t="shared" si="471"/>
        <v/>
      </c>
      <c r="BF710" s="141">
        <v>37067</v>
      </c>
      <c r="BG710" s="142" t="s">
        <v>10943</v>
      </c>
      <c r="BH710" s="141" t="s">
        <v>478</v>
      </c>
      <c r="BI710" s="141" t="s">
        <v>176</v>
      </c>
      <c r="BJ710" s="141" t="s">
        <v>2345</v>
      </c>
      <c r="BK710" s="141" t="s">
        <v>10944</v>
      </c>
      <c r="BL710" s="141" t="s">
        <v>10945</v>
      </c>
      <c r="BM710" s="141">
        <v>46.413545304990997</v>
      </c>
      <c r="BN710" s="141">
        <v>-72.546173922320506</v>
      </c>
      <c r="BO710" s="141">
        <v>1959</v>
      </c>
      <c r="BP710" s="143"/>
      <c r="BQ710" s="143" t="s">
        <v>26794</v>
      </c>
    </row>
    <row r="711" spans="1:69" ht="38.25" customHeight="1" x14ac:dyDescent="0.25">
      <c r="A711" s="1" t="str">
        <f t="shared" si="434"/>
        <v/>
      </c>
      <c r="B711" s="32" t="str">
        <f t="shared" si="435"/>
        <v/>
      </c>
      <c r="C711" s="25" t="str">
        <f t="shared" si="436"/>
        <v/>
      </c>
      <c r="D711" s="25" t="str">
        <f t="shared" si="437"/>
        <v/>
      </c>
      <c r="E711" s="25" t="str">
        <f t="shared" si="438"/>
        <v/>
      </c>
      <c r="F711" s="25" t="str">
        <f t="shared" si="439"/>
        <v/>
      </c>
      <c r="G711" s="108" t="str">
        <f t="shared" si="440"/>
        <v/>
      </c>
      <c r="H711" s="108" t="str">
        <f t="shared" si="441"/>
        <v/>
      </c>
      <c r="I711" s="112" t="str">
        <f t="shared" si="442"/>
        <v/>
      </c>
      <c r="J711" s="112"/>
      <c r="K711" s="112"/>
      <c r="L711" s="113"/>
      <c r="M711" s="113"/>
      <c r="N711" s="224" t="str">
        <f t="shared" si="443"/>
        <v/>
      </c>
      <c r="O711" s="225" t="str">
        <f t="shared" si="444"/>
        <v/>
      </c>
      <c r="Q711" s="6">
        <v>709</v>
      </c>
      <c r="R711" s="47" t="str">
        <f t="shared" si="445"/>
        <v>-709</v>
      </c>
      <c r="S711" s="6"/>
      <c r="T711" s="48" t="str">
        <f t="shared" si="446"/>
        <v/>
      </c>
      <c r="U711" s="49" t="str">
        <f t="shared" si="447"/>
        <v/>
      </c>
      <c r="W711" s="51"/>
      <c r="X711" s="75" t="str">
        <f t="shared" si="448"/>
        <v/>
      </c>
      <c r="Y711" s="71" t="str">
        <f t="shared" si="449"/>
        <v/>
      </c>
      <c r="Z711" s="71" t="str">
        <f t="shared" si="450"/>
        <v/>
      </c>
      <c r="AA711" s="71" t="str">
        <f t="shared" si="451"/>
        <v/>
      </c>
      <c r="AB711" s="71" t="str">
        <f t="shared" si="452"/>
        <v/>
      </c>
      <c r="AC711" s="71" t="str">
        <f t="shared" si="453"/>
        <v/>
      </c>
      <c r="AD711" s="71" t="str">
        <f t="shared" si="454"/>
        <v/>
      </c>
      <c r="AE711" s="78" t="str">
        <f t="shared" si="455"/>
        <v/>
      </c>
      <c r="AF711" s="75" t="str">
        <f t="shared" si="456"/>
        <v/>
      </c>
      <c r="AG711" s="71" t="str">
        <f t="shared" si="457"/>
        <v/>
      </c>
      <c r="AH711" s="71" t="str">
        <f t="shared" si="458"/>
        <v/>
      </c>
      <c r="AI711" s="71" t="str">
        <f t="shared" si="459"/>
        <v/>
      </c>
      <c r="AJ711" s="71" t="str">
        <f t="shared" si="460"/>
        <v/>
      </c>
      <c r="AK711" s="71" t="str">
        <f t="shared" si="461"/>
        <v/>
      </c>
      <c r="AL711" s="71" t="str">
        <f t="shared" si="462"/>
        <v/>
      </c>
      <c r="AM711" s="78" t="str">
        <f t="shared" si="463"/>
        <v/>
      </c>
      <c r="AN711" s="75" t="str">
        <f t="shared" si="464"/>
        <v/>
      </c>
      <c r="AO711" s="71" t="str">
        <f t="shared" si="465"/>
        <v/>
      </c>
      <c r="AP711" s="71" t="str">
        <f t="shared" si="466"/>
        <v/>
      </c>
      <c r="AQ711" s="71" t="str">
        <f t="shared" si="467"/>
        <v/>
      </c>
      <c r="AR711" s="71" t="str">
        <f t="shared" si="468"/>
        <v/>
      </c>
      <c r="AS711" s="71" t="str">
        <f t="shared" si="469"/>
        <v/>
      </c>
      <c r="AT711" s="71" t="str">
        <f t="shared" si="470"/>
        <v/>
      </c>
      <c r="AU711" s="76" t="str">
        <f t="shared" si="471"/>
        <v/>
      </c>
      <c r="BF711" s="141">
        <v>37067</v>
      </c>
      <c r="BG711" s="142" t="s">
        <v>10946</v>
      </c>
      <c r="BH711" s="141" t="s">
        <v>180</v>
      </c>
      <c r="BI711" s="141" t="s">
        <v>191</v>
      </c>
      <c r="BJ711" s="141" t="s">
        <v>10947</v>
      </c>
      <c r="BK711" s="141" t="s">
        <v>2501</v>
      </c>
      <c r="BL711" s="141" t="s">
        <v>10948</v>
      </c>
      <c r="BM711" s="141">
        <v>46.383898920279897</v>
      </c>
      <c r="BN711" s="141">
        <v>-72.573252334033398</v>
      </c>
      <c r="BO711" s="141">
        <v>1983</v>
      </c>
      <c r="BP711" s="143"/>
      <c r="BQ711" s="143" t="s">
        <v>26794</v>
      </c>
    </row>
    <row r="712" spans="1:69" ht="38.25" customHeight="1" x14ac:dyDescent="0.25">
      <c r="A712" s="1" t="str">
        <f t="shared" si="434"/>
        <v/>
      </c>
      <c r="B712" s="32" t="str">
        <f t="shared" si="435"/>
        <v/>
      </c>
      <c r="C712" s="25" t="str">
        <f t="shared" si="436"/>
        <v/>
      </c>
      <c r="D712" s="25" t="str">
        <f t="shared" si="437"/>
        <v/>
      </c>
      <c r="E712" s="25" t="str">
        <f t="shared" si="438"/>
        <v/>
      </c>
      <c r="F712" s="25" t="str">
        <f t="shared" si="439"/>
        <v/>
      </c>
      <c r="G712" s="108" t="str">
        <f t="shared" si="440"/>
        <v/>
      </c>
      <c r="H712" s="108" t="str">
        <f t="shared" si="441"/>
        <v/>
      </c>
      <c r="I712" s="112" t="str">
        <f t="shared" si="442"/>
        <v/>
      </c>
      <c r="J712" s="112"/>
      <c r="K712" s="112"/>
      <c r="L712" s="113"/>
      <c r="M712" s="113"/>
      <c r="N712" s="224" t="str">
        <f t="shared" si="443"/>
        <v/>
      </c>
      <c r="O712" s="225" t="str">
        <f t="shared" si="444"/>
        <v/>
      </c>
      <c r="Q712" s="6">
        <v>710</v>
      </c>
      <c r="R712" s="47" t="str">
        <f t="shared" si="445"/>
        <v>-710</v>
      </c>
      <c r="S712" s="6"/>
      <c r="T712" s="48" t="str">
        <f t="shared" si="446"/>
        <v/>
      </c>
      <c r="U712" s="49" t="str">
        <f t="shared" si="447"/>
        <v/>
      </c>
      <c r="W712" s="51"/>
      <c r="X712" s="75" t="str">
        <f t="shared" si="448"/>
        <v/>
      </c>
      <c r="Y712" s="71" t="str">
        <f t="shared" si="449"/>
        <v/>
      </c>
      <c r="Z712" s="71" t="str">
        <f t="shared" si="450"/>
        <v/>
      </c>
      <c r="AA712" s="71" t="str">
        <f t="shared" si="451"/>
        <v/>
      </c>
      <c r="AB712" s="71" t="str">
        <f t="shared" si="452"/>
        <v/>
      </c>
      <c r="AC712" s="71" t="str">
        <f t="shared" si="453"/>
        <v/>
      </c>
      <c r="AD712" s="71" t="str">
        <f t="shared" si="454"/>
        <v/>
      </c>
      <c r="AE712" s="78" t="str">
        <f t="shared" si="455"/>
        <v/>
      </c>
      <c r="AF712" s="75" t="str">
        <f t="shared" si="456"/>
        <v/>
      </c>
      <c r="AG712" s="71" t="str">
        <f t="shared" si="457"/>
        <v/>
      </c>
      <c r="AH712" s="71" t="str">
        <f t="shared" si="458"/>
        <v/>
      </c>
      <c r="AI712" s="71" t="str">
        <f t="shared" si="459"/>
        <v/>
      </c>
      <c r="AJ712" s="71" t="str">
        <f t="shared" si="460"/>
        <v/>
      </c>
      <c r="AK712" s="71" t="str">
        <f t="shared" si="461"/>
        <v/>
      </c>
      <c r="AL712" s="71" t="str">
        <f t="shared" si="462"/>
        <v/>
      </c>
      <c r="AM712" s="78" t="str">
        <f t="shared" si="463"/>
        <v/>
      </c>
      <c r="AN712" s="75" t="str">
        <f t="shared" si="464"/>
        <v/>
      </c>
      <c r="AO712" s="71" t="str">
        <f t="shared" si="465"/>
        <v/>
      </c>
      <c r="AP712" s="71" t="str">
        <f t="shared" si="466"/>
        <v/>
      </c>
      <c r="AQ712" s="71" t="str">
        <f t="shared" si="467"/>
        <v/>
      </c>
      <c r="AR712" s="71" t="str">
        <f t="shared" si="468"/>
        <v/>
      </c>
      <c r="AS712" s="71" t="str">
        <f t="shared" si="469"/>
        <v/>
      </c>
      <c r="AT712" s="71" t="str">
        <f t="shared" si="470"/>
        <v/>
      </c>
      <c r="AU712" s="76" t="str">
        <f t="shared" si="471"/>
        <v/>
      </c>
      <c r="BF712" s="141">
        <v>37067</v>
      </c>
      <c r="BG712" s="142" t="s">
        <v>10949</v>
      </c>
      <c r="BH712" s="141" t="s">
        <v>180</v>
      </c>
      <c r="BI712" s="141" t="s">
        <v>191</v>
      </c>
      <c r="BJ712" s="141" t="s">
        <v>7924</v>
      </c>
      <c r="BK712" s="141" t="s">
        <v>10950</v>
      </c>
      <c r="BL712" s="141" t="s">
        <v>699</v>
      </c>
      <c r="BM712" s="141">
        <v>46.3675933271725</v>
      </c>
      <c r="BN712" s="141">
        <v>-72.500327522622101</v>
      </c>
      <c r="BO712" s="141">
        <v>1990</v>
      </c>
      <c r="BP712" s="143"/>
      <c r="BQ712" s="143" t="s">
        <v>26794</v>
      </c>
    </row>
    <row r="713" spans="1:69" ht="38.25" customHeight="1" x14ac:dyDescent="0.25">
      <c r="A713" s="1" t="str">
        <f t="shared" si="434"/>
        <v/>
      </c>
      <c r="B713" s="32" t="str">
        <f t="shared" si="435"/>
        <v/>
      </c>
      <c r="C713" s="25" t="str">
        <f t="shared" si="436"/>
        <v/>
      </c>
      <c r="D713" s="25" t="str">
        <f t="shared" si="437"/>
        <v/>
      </c>
      <c r="E713" s="25" t="str">
        <f t="shared" si="438"/>
        <v/>
      </c>
      <c r="F713" s="25" t="str">
        <f t="shared" si="439"/>
        <v/>
      </c>
      <c r="G713" s="108" t="str">
        <f t="shared" si="440"/>
        <v/>
      </c>
      <c r="H713" s="108" t="str">
        <f t="shared" si="441"/>
        <v/>
      </c>
      <c r="I713" s="112" t="str">
        <f t="shared" si="442"/>
        <v/>
      </c>
      <c r="J713" s="112"/>
      <c r="K713" s="112"/>
      <c r="L713" s="113"/>
      <c r="M713" s="113"/>
      <c r="N713" s="224" t="str">
        <f t="shared" si="443"/>
        <v/>
      </c>
      <c r="O713" s="225" t="str">
        <f t="shared" si="444"/>
        <v/>
      </c>
      <c r="Q713" s="6">
        <v>711</v>
      </c>
      <c r="R713" s="47" t="str">
        <f t="shared" si="445"/>
        <v>-711</v>
      </c>
      <c r="S713" s="6"/>
      <c r="T713" s="48" t="str">
        <f t="shared" si="446"/>
        <v/>
      </c>
      <c r="U713" s="49" t="str">
        <f t="shared" si="447"/>
        <v/>
      </c>
      <c r="W713" s="51"/>
      <c r="X713" s="75" t="str">
        <f t="shared" si="448"/>
        <v/>
      </c>
      <c r="Y713" s="71" t="str">
        <f t="shared" si="449"/>
        <v/>
      </c>
      <c r="Z713" s="71" t="str">
        <f t="shared" si="450"/>
        <v/>
      </c>
      <c r="AA713" s="71" t="str">
        <f t="shared" si="451"/>
        <v/>
      </c>
      <c r="AB713" s="71" t="str">
        <f t="shared" si="452"/>
        <v/>
      </c>
      <c r="AC713" s="71" t="str">
        <f t="shared" si="453"/>
        <v/>
      </c>
      <c r="AD713" s="71" t="str">
        <f t="shared" si="454"/>
        <v/>
      </c>
      <c r="AE713" s="78" t="str">
        <f t="shared" si="455"/>
        <v/>
      </c>
      <c r="AF713" s="75" t="str">
        <f t="shared" si="456"/>
        <v/>
      </c>
      <c r="AG713" s="71" t="str">
        <f t="shared" si="457"/>
        <v/>
      </c>
      <c r="AH713" s="71" t="str">
        <f t="shared" si="458"/>
        <v/>
      </c>
      <c r="AI713" s="71" t="str">
        <f t="shared" si="459"/>
        <v/>
      </c>
      <c r="AJ713" s="71" t="str">
        <f t="shared" si="460"/>
        <v/>
      </c>
      <c r="AK713" s="71" t="str">
        <f t="shared" si="461"/>
        <v/>
      </c>
      <c r="AL713" s="71" t="str">
        <f t="shared" si="462"/>
        <v/>
      </c>
      <c r="AM713" s="78" t="str">
        <f t="shared" si="463"/>
        <v/>
      </c>
      <c r="AN713" s="75" t="str">
        <f t="shared" si="464"/>
        <v/>
      </c>
      <c r="AO713" s="71" t="str">
        <f t="shared" si="465"/>
        <v/>
      </c>
      <c r="AP713" s="71" t="str">
        <f t="shared" si="466"/>
        <v/>
      </c>
      <c r="AQ713" s="71" t="str">
        <f t="shared" si="467"/>
        <v/>
      </c>
      <c r="AR713" s="71" t="str">
        <f t="shared" si="468"/>
        <v/>
      </c>
      <c r="AS713" s="71" t="str">
        <f t="shared" si="469"/>
        <v/>
      </c>
      <c r="AT713" s="71" t="str">
        <f t="shared" si="470"/>
        <v/>
      </c>
      <c r="AU713" s="76" t="str">
        <f t="shared" si="471"/>
        <v/>
      </c>
      <c r="BF713" s="141">
        <v>37067</v>
      </c>
      <c r="BG713" s="142" t="s">
        <v>10951</v>
      </c>
      <c r="BH713" s="141" t="s">
        <v>180</v>
      </c>
      <c r="BI713" s="141" t="s">
        <v>191</v>
      </c>
      <c r="BJ713" s="141" t="s">
        <v>10952</v>
      </c>
      <c r="BK713" s="141" t="s">
        <v>10953</v>
      </c>
      <c r="BL713" s="141" t="s">
        <v>10954</v>
      </c>
      <c r="BM713" s="141">
        <v>46.308438823346698</v>
      </c>
      <c r="BN713" s="141">
        <v>-72.573718202836403</v>
      </c>
      <c r="BO713" s="141">
        <v>2009</v>
      </c>
      <c r="BP713" s="143"/>
      <c r="BQ713" s="143" t="s">
        <v>26794</v>
      </c>
    </row>
    <row r="714" spans="1:69" ht="38.25" customHeight="1" x14ac:dyDescent="0.25">
      <c r="A714" s="1" t="str">
        <f t="shared" si="434"/>
        <v/>
      </c>
      <c r="B714" s="32" t="str">
        <f t="shared" si="435"/>
        <v/>
      </c>
      <c r="C714" s="25" t="str">
        <f t="shared" si="436"/>
        <v/>
      </c>
      <c r="D714" s="25" t="str">
        <f t="shared" si="437"/>
        <v/>
      </c>
      <c r="E714" s="25" t="str">
        <f t="shared" si="438"/>
        <v/>
      </c>
      <c r="F714" s="25" t="str">
        <f t="shared" si="439"/>
        <v/>
      </c>
      <c r="G714" s="108" t="str">
        <f t="shared" si="440"/>
        <v/>
      </c>
      <c r="H714" s="108" t="str">
        <f t="shared" si="441"/>
        <v/>
      </c>
      <c r="I714" s="112" t="str">
        <f t="shared" si="442"/>
        <v/>
      </c>
      <c r="J714" s="112"/>
      <c r="K714" s="112"/>
      <c r="L714" s="113"/>
      <c r="M714" s="113"/>
      <c r="N714" s="224" t="str">
        <f t="shared" si="443"/>
        <v/>
      </c>
      <c r="O714" s="225" t="str">
        <f t="shared" si="444"/>
        <v/>
      </c>
      <c r="Q714" s="6">
        <v>712</v>
      </c>
      <c r="R714" s="47" t="str">
        <f t="shared" si="445"/>
        <v>-712</v>
      </c>
      <c r="S714" s="6"/>
      <c r="T714" s="48" t="str">
        <f t="shared" si="446"/>
        <v/>
      </c>
      <c r="U714" s="49" t="str">
        <f t="shared" si="447"/>
        <v/>
      </c>
      <c r="W714" s="51"/>
      <c r="X714" s="75" t="str">
        <f t="shared" si="448"/>
        <v/>
      </c>
      <c r="Y714" s="71" t="str">
        <f t="shared" si="449"/>
        <v/>
      </c>
      <c r="Z714" s="71" t="str">
        <f t="shared" si="450"/>
        <v/>
      </c>
      <c r="AA714" s="71" t="str">
        <f t="shared" si="451"/>
        <v/>
      </c>
      <c r="AB714" s="71" t="str">
        <f t="shared" si="452"/>
        <v/>
      </c>
      <c r="AC714" s="71" t="str">
        <f t="shared" si="453"/>
        <v/>
      </c>
      <c r="AD714" s="71" t="str">
        <f t="shared" si="454"/>
        <v/>
      </c>
      <c r="AE714" s="78" t="str">
        <f t="shared" si="455"/>
        <v/>
      </c>
      <c r="AF714" s="75" t="str">
        <f t="shared" si="456"/>
        <v/>
      </c>
      <c r="AG714" s="71" t="str">
        <f t="shared" si="457"/>
        <v/>
      </c>
      <c r="AH714" s="71" t="str">
        <f t="shared" si="458"/>
        <v/>
      </c>
      <c r="AI714" s="71" t="str">
        <f t="shared" si="459"/>
        <v/>
      </c>
      <c r="AJ714" s="71" t="str">
        <f t="shared" si="460"/>
        <v/>
      </c>
      <c r="AK714" s="71" t="str">
        <f t="shared" si="461"/>
        <v/>
      </c>
      <c r="AL714" s="71" t="str">
        <f t="shared" si="462"/>
        <v/>
      </c>
      <c r="AM714" s="78" t="str">
        <f t="shared" si="463"/>
        <v/>
      </c>
      <c r="AN714" s="75" t="str">
        <f t="shared" si="464"/>
        <v/>
      </c>
      <c r="AO714" s="71" t="str">
        <f t="shared" si="465"/>
        <v/>
      </c>
      <c r="AP714" s="71" t="str">
        <f t="shared" si="466"/>
        <v/>
      </c>
      <c r="AQ714" s="71" t="str">
        <f t="shared" si="467"/>
        <v/>
      </c>
      <c r="AR714" s="71" t="str">
        <f t="shared" si="468"/>
        <v/>
      </c>
      <c r="AS714" s="71" t="str">
        <f t="shared" si="469"/>
        <v/>
      </c>
      <c r="AT714" s="71" t="str">
        <f t="shared" si="470"/>
        <v/>
      </c>
      <c r="AU714" s="76" t="str">
        <f t="shared" si="471"/>
        <v/>
      </c>
      <c r="BF714" s="141">
        <v>37067</v>
      </c>
      <c r="BG714" s="142" t="s">
        <v>10955</v>
      </c>
      <c r="BH714" s="141" t="s">
        <v>180</v>
      </c>
      <c r="BI714" s="141" t="s">
        <v>191</v>
      </c>
      <c r="BJ714" s="141" t="s">
        <v>10956</v>
      </c>
      <c r="BK714" s="141" t="s">
        <v>10957</v>
      </c>
      <c r="BL714" s="141" t="s">
        <v>10958</v>
      </c>
      <c r="BM714" s="141">
        <v>46.351687904162603</v>
      </c>
      <c r="BN714" s="141">
        <v>-72.539351755802898</v>
      </c>
      <c r="BO714" s="141">
        <v>1988</v>
      </c>
      <c r="BP714" s="143"/>
      <c r="BQ714" s="143" t="s">
        <v>26794</v>
      </c>
    </row>
    <row r="715" spans="1:69" ht="38.25" customHeight="1" x14ac:dyDescent="0.25">
      <c r="A715" s="1" t="str">
        <f t="shared" si="434"/>
        <v/>
      </c>
      <c r="B715" s="32" t="str">
        <f t="shared" si="435"/>
        <v/>
      </c>
      <c r="C715" s="25" t="str">
        <f t="shared" si="436"/>
        <v/>
      </c>
      <c r="D715" s="25" t="str">
        <f t="shared" si="437"/>
        <v/>
      </c>
      <c r="E715" s="25" t="str">
        <f t="shared" si="438"/>
        <v/>
      </c>
      <c r="F715" s="25" t="str">
        <f t="shared" si="439"/>
        <v/>
      </c>
      <c r="G715" s="108" t="str">
        <f t="shared" si="440"/>
        <v/>
      </c>
      <c r="H715" s="108" t="str">
        <f t="shared" si="441"/>
        <v/>
      </c>
      <c r="I715" s="112" t="str">
        <f t="shared" si="442"/>
        <v/>
      </c>
      <c r="J715" s="112"/>
      <c r="K715" s="112"/>
      <c r="L715" s="113"/>
      <c r="M715" s="113"/>
      <c r="N715" s="224" t="str">
        <f t="shared" si="443"/>
        <v/>
      </c>
      <c r="O715" s="225" t="str">
        <f t="shared" si="444"/>
        <v/>
      </c>
      <c r="Q715" s="6">
        <v>713</v>
      </c>
      <c r="R715" s="47" t="str">
        <f t="shared" si="445"/>
        <v>-713</v>
      </c>
      <c r="S715" s="6"/>
      <c r="T715" s="48" t="str">
        <f t="shared" si="446"/>
        <v/>
      </c>
      <c r="U715" s="49" t="str">
        <f t="shared" si="447"/>
        <v/>
      </c>
      <c r="W715" s="51"/>
      <c r="X715" s="75" t="str">
        <f t="shared" si="448"/>
        <v/>
      </c>
      <c r="Y715" s="71" t="str">
        <f t="shared" si="449"/>
        <v/>
      </c>
      <c r="Z715" s="71" t="str">
        <f t="shared" si="450"/>
        <v/>
      </c>
      <c r="AA715" s="71" t="str">
        <f t="shared" si="451"/>
        <v/>
      </c>
      <c r="AB715" s="71" t="str">
        <f t="shared" si="452"/>
        <v/>
      </c>
      <c r="AC715" s="71" t="str">
        <f t="shared" si="453"/>
        <v/>
      </c>
      <c r="AD715" s="71" t="str">
        <f t="shared" si="454"/>
        <v/>
      </c>
      <c r="AE715" s="78" t="str">
        <f t="shared" si="455"/>
        <v/>
      </c>
      <c r="AF715" s="75" t="str">
        <f t="shared" si="456"/>
        <v/>
      </c>
      <c r="AG715" s="71" t="str">
        <f t="shared" si="457"/>
        <v/>
      </c>
      <c r="AH715" s="71" t="str">
        <f t="shared" si="458"/>
        <v/>
      </c>
      <c r="AI715" s="71" t="str">
        <f t="shared" si="459"/>
        <v/>
      </c>
      <c r="AJ715" s="71" t="str">
        <f t="shared" si="460"/>
        <v/>
      </c>
      <c r="AK715" s="71" t="str">
        <f t="shared" si="461"/>
        <v/>
      </c>
      <c r="AL715" s="71" t="str">
        <f t="shared" si="462"/>
        <v/>
      </c>
      <c r="AM715" s="78" t="str">
        <f t="shared" si="463"/>
        <v/>
      </c>
      <c r="AN715" s="75" t="str">
        <f t="shared" si="464"/>
        <v/>
      </c>
      <c r="AO715" s="71" t="str">
        <f t="shared" si="465"/>
        <v/>
      </c>
      <c r="AP715" s="71" t="str">
        <f t="shared" si="466"/>
        <v/>
      </c>
      <c r="AQ715" s="71" t="str">
        <f t="shared" si="467"/>
        <v/>
      </c>
      <c r="AR715" s="71" t="str">
        <f t="shared" si="468"/>
        <v/>
      </c>
      <c r="AS715" s="71" t="str">
        <f t="shared" si="469"/>
        <v/>
      </c>
      <c r="AT715" s="71" t="str">
        <f t="shared" si="470"/>
        <v/>
      </c>
      <c r="AU715" s="76" t="str">
        <f t="shared" si="471"/>
        <v/>
      </c>
      <c r="BF715" s="141">
        <v>34048</v>
      </c>
      <c r="BG715" s="142" t="s">
        <v>10366</v>
      </c>
      <c r="BH715" s="141" t="s">
        <v>478</v>
      </c>
      <c r="BI715" s="141" t="s">
        <v>177</v>
      </c>
      <c r="BJ715" s="141" t="s">
        <v>10367</v>
      </c>
      <c r="BK715" s="141" t="s">
        <v>3117</v>
      </c>
      <c r="BL715" s="141" t="s">
        <v>10368</v>
      </c>
      <c r="BM715" s="141">
        <v>46.698099999999997</v>
      </c>
      <c r="BN715" s="141">
        <v>-71.875200000000007</v>
      </c>
      <c r="BO715" s="141">
        <v>2007</v>
      </c>
      <c r="BP715" s="143" t="s">
        <v>24531</v>
      </c>
      <c r="BQ715" s="143" t="s">
        <v>17560</v>
      </c>
    </row>
    <row r="716" spans="1:69" ht="38.25" customHeight="1" x14ac:dyDescent="0.25">
      <c r="A716" s="1" t="str">
        <f t="shared" si="434"/>
        <v/>
      </c>
      <c r="B716" s="32" t="str">
        <f t="shared" si="435"/>
        <v/>
      </c>
      <c r="C716" s="25" t="str">
        <f t="shared" si="436"/>
        <v/>
      </c>
      <c r="D716" s="25" t="str">
        <f t="shared" si="437"/>
        <v/>
      </c>
      <c r="E716" s="25" t="str">
        <f t="shared" si="438"/>
        <v/>
      </c>
      <c r="F716" s="25" t="str">
        <f t="shared" si="439"/>
        <v/>
      </c>
      <c r="G716" s="108" t="str">
        <f t="shared" si="440"/>
        <v/>
      </c>
      <c r="H716" s="108" t="str">
        <f t="shared" si="441"/>
        <v/>
      </c>
      <c r="I716" s="112" t="str">
        <f t="shared" si="442"/>
        <v/>
      </c>
      <c r="J716" s="112"/>
      <c r="K716" s="112"/>
      <c r="L716" s="113"/>
      <c r="M716" s="113"/>
      <c r="N716" s="224" t="str">
        <f t="shared" si="443"/>
        <v/>
      </c>
      <c r="O716" s="225" t="str">
        <f t="shared" si="444"/>
        <v/>
      </c>
      <c r="Q716" s="6">
        <v>714</v>
      </c>
      <c r="R716" s="47" t="str">
        <f t="shared" si="445"/>
        <v>-714</v>
      </c>
      <c r="S716" s="6"/>
      <c r="T716" s="48" t="str">
        <f t="shared" si="446"/>
        <v/>
      </c>
      <c r="U716" s="49" t="str">
        <f t="shared" si="447"/>
        <v/>
      </c>
      <c r="W716" s="51"/>
      <c r="X716" s="75" t="str">
        <f t="shared" si="448"/>
        <v/>
      </c>
      <c r="Y716" s="71" t="str">
        <f t="shared" si="449"/>
        <v/>
      </c>
      <c r="Z716" s="71" t="str">
        <f t="shared" si="450"/>
        <v/>
      </c>
      <c r="AA716" s="71" t="str">
        <f t="shared" si="451"/>
        <v/>
      </c>
      <c r="AB716" s="71" t="str">
        <f t="shared" si="452"/>
        <v/>
      </c>
      <c r="AC716" s="71" t="str">
        <f t="shared" si="453"/>
        <v/>
      </c>
      <c r="AD716" s="71" t="str">
        <f t="shared" si="454"/>
        <v/>
      </c>
      <c r="AE716" s="78" t="str">
        <f t="shared" si="455"/>
        <v/>
      </c>
      <c r="AF716" s="75" t="str">
        <f t="shared" si="456"/>
        <v/>
      </c>
      <c r="AG716" s="71" t="str">
        <f t="shared" si="457"/>
        <v/>
      </c>
      <c r="AH716" s="71" t="str">
        <f t="shared" si="458"/>
        <v/>
      </c>
      <c r="AI716" s="71" t="str">
        <f t="shared" si="459"/>
        <v/>
      </c>
      <c r="AJ716" s="71" t="str">
        <f t="shared" si="460"/>
        <v/>
      </c>
      <c r="AK716" s="71" t="str">
        <f t="shared" si="461"/>
        <v/>
      </c>
      <c r="AL716" s="71" t="str">
        <f t="shared" si="462"/>
        <v/>
      </c>
      <c r="AM716" s="78" t="str">
        <f t="shared" si="463"/>
        <v/>
      </c>
      <c r="AN716" s="75" t="str">
        <f t="shared" si="464"/>
        <v/>
      </c>
      <c r="AO716" s="71" t="str">
        <f t="shared" si="465"/>
        <v/>
      </c>
      <c r="AP716" s="71" t="str">
        <f t="shared" si="466"/>
        <v/>
      </c>
      <c r="AQ716" s="71" t="str">
        <f t="shared" si="467"/>
        <v/>
      </c>
      <c r="AR716" s="71" t="str">
        <f t="shared" si="468"/>
        <v/>
      </c>
      <c r="AS716" s="71" t="str">
        <f t="shared" si="469"/>
        <v/>
      </c>
      <c r="AT716" s="71" t="str">
        <f t="shared" si="470"/>
        <v/>
      </c>
      <c r="AU716" s="76" t="str">
        <f t="shared" si="471"/>
        <v/>
      </c>
      <c r="BF716" s="141">
        <v>34048</v>
      </c>
      <c r="BG716" s="142" t="s">
        <v>10369</v>
      </c>
      <c r="BH716" s="141" t="s">
        <v>180</v>
      </c>
      <c r="BI716" s="141" t="s">
        <v>191</v>
      </c>
      <c r="BJ716" s="141" t="s">
        <v>10370</v>
      </c>
      <c r="BK716" s="141" t="s">
        <v>10371</v>
      </c>
      <c r="BL716" s="141" t="s">
        <v>10315</v>
      </c>
      <c r="BM716" s="141">
        <v>46.722982553585403</v>
      </c>
      <c r="BN716" s="141">
        <v>-71.853778284077507</v>
      </c>
      <c r="BO716" s="141">
        <v>1996</v>
      </c>
      <c r="BP716" s="143" t="s">
        <v>24532</v>
      </c>
      <c r="BQ716" s="143" t="s">
        <v>17560</v>
      </c>
    </row>
    <row r="717" spans="1:69" ht="38.25" customHeight="1" x14ac:dyDescent="0.25">
      <c r="A717" s="1" t="str">
        <f t="shared" ref="A717:A780" si="472">IF(B717="","",R707)</f>
        <v/>
      </c>
      <c r="B717" s="32" t="str">
        <f t="shared" ref="B717:B780" si="473">IF(IF(ISERROR(VLOOKUP((Code_geo&amp;"-"&amp;Q707),BD_IP_2014,2,FALSE)),"",(VLOOKUP((Code_geo&amp;"-"&amp;Q707),BD_IP_2014,2,FALSE)))=0,"",IF(ISERROR(VLOOKUP((Code_geo&amp;"-"&amp;Q707),BD_IP_2014,2,FALSE)),"",(VLOOKUP((Code_geo&amp;"-"&amp;Q707),BD_IP_2014,2,FALSE))))</f>
        <v/>
      </c>
      <c r="C717" s="25" t="str">
        <f t="shared" ref="C717:C780" si="474">IF(IF(ISERROR(VLOOKUP((Code_geo&amp;"-"&amp;Q707),BD_IP_2014,3,FALSE)),"",(VLOOKUP((Code_geo&amp;"-"&amp;Q707),BD_IP_2014,3,FALSE)))=0,"",IF(ISERROR(VLOOKUP((Code_geo&amp;"-"&amp;Q707),BD_IP_2014,3,FALSE)),"",(VLOOKUP((Code_geo&amp;"-"&amp;Q707),BD_IP_2014,3,FALSE))))</f>
        <v/>
      </c>
      <c r="D717" s="25" t="str">
        <f t="shared" ref="D717:D780" si="475">IF(IF(ISERROR(VLOOKUP((Code_geo&amp;"-"&amp;Q707),BD_IP_2014,4,FALSE)),"",(VLOOKUP((Code_geo&amp;"-"&amp;Q707),BD_IP_2014,4,FALSE)))=0,"",IF(ISERROR(VLOOKUP((Code_geo&amp;"-"&amp;Q707),BD_IP_2014,4,FALSE)),"",(VLOOKUP((Code_geo&amp;"-"&amp;Q707),BD_IP_2014,4,FALSE))))</f>
        <v/>
      </c>
      <c r="E717" s="25" t="str">
        <f t="shared" ref="E717:E780" si="476">IF(IF(ISERROR(VLOOKUP((Code_geo&amp;"-"&amp;Q707),BD_IP_2014,5,FALSE)),"",(VLOOKUP((Code_geo&amp;"-"&amp;Q707),BD_IP_2014,5,FALSE)))=0,"",IF(ISERROR(VLOOKUP((Code_geo&amp;"-"&amp;Q707),BD_IP_2014,5,FALSE)),"",(VLOOKUP((Code_geo&amp;"-"&amp;Q707),BD_IP_2014,5,FALSE))))</f>
        <v/>
      </c>
      <c r="F717" s="25" t="str">
        <f t="shared" ref="F717:F780" si="477">IF(IF(ISERROR(VLOOKUP((Code_geo&amp;"-"&amp;Q707),BD_IP_2014,6,FALSE)),"",(VLOOKUP((Code_geo&amp;"-"&amp;Q707),BD_IP_2014,6,FALSE)))=0,"",IF(ISERROR(VLOOKUP((Code_geo&amp;"-"&amp;Q707),BD_IP_2014,6,FALSE)),"",(VLOOKUP((Code_geo&amp;"-"&amp;Q707),BD_IP_2014,6,FALSE))))</f>
        <v/>
      </c>
      <c r="G717" s="108" t="str">
        <f t="shared" ref="G717:G780" si="478">IF(ISERROR(VLOOKUP((Code_geo&amp;"-"&amp;Q707),BD_IP_2014,7,FALSE)),"",(VLOOKUP((Code_geo&amp;"-"&amp;Q707),BD_IP_2014,7,FALSE)))</f>
        <v/>
      </c>
      <c r="H717" s="108" t="str">
        <f t="shared" ref="H717:H780" si="479">IF(ISERROR(VLOOKUP((Code_geo&amp;"-"&amp;Q707),BD_IP_2014,8,FALSE)),"",(VLOOKUP((Code_geo&amp;"-"&amp;Q707),BD_IP_2014,8,FALSE)))</f>
        <v/>
      </c>
      <c r="I717" s="112" t="str">
        <f t="shared" ref="I717:I780" si="480">IF(ISERROR(VLOOKUP((Code_geo&amp;"-"&amp;Q707),BD_IP_2014,9,FALSE)),"",(VLOOKUP((Code_geo&amp;"-"&amp;Q707),BD_IP_2014,9,FALSE)))</f>
        <v/>
      </c>
      <c r="J717" s="112"/>
      <c r="K717" s="112"/>
      <c r="L717" s="113"/>
      <c r="M717" s="113"/>
      <c r="N717" s="224" t="str">
        <f t="shared" ref="N717:N780" si="481">IF(IF(ISERROR(VLOOKUP((Code_geo&amp;"-"&amp;Q707),BD_IP_2014,10,FALSE)),"",(VLOOKUP((Code_geo&amp;"-"&amp;Q707),BD_IP_2014,10,FALSE)))=0,"",IF(ISERROR(VLOOKUP((Code_geo&amp;"-"&amp;Q707),BD_IP_2014,10,FALSE)),"",(VLOOKUP((Code_geo&amp;"-"&amp;Q707),BD_IP_2014,10,FALSE))))</f>
        <v/>
      </c>
      <c r="O717" s="225" t="str">
        <f t="shared" si="444"/>
        <v/>
      </c>
      <c r="Q717" s="6">
        <v>715</v>
      </c>
      <c r="R717" s="47" t="str">
        <f t="shared" si="445"/>
        <v>-715</v>
      </c>
      <c r="S717" s="6"/>
      <c r="T717" s="48" t="str">
        <f t="shared" si="446"/>
        <v/>
      </c>
      <c r="U717" s="49" t="str">
        <f t="shared" si="447"/>
        <v/>
      </c>
      <c r="W717" s="51"/>
      <c r="X717" s="75" t="str">
        <f t="shared" si="448"/>
        <v/>
      </c>
      <c r="Y717" s="71" t="str">
        <f t="shared" si="449"/>
        <v/>
      </c>
      <c r="Z717" s="71" t="str">
        <f t="shared" si="450"/>
        <v/>
      </c>
      <c r="AA717" s="71" t="str">
        <f t="shared" si="451"/>
        <v/>
      </c>
      <c r="AB717" s="71" t="str">
        <f t="shared" si="452"/>
        <v/>
      </c>
      <c r="AC717" s="71" t="str">
        <f t="shared" si="453"/>
        <v/>
      </c>
      <c r="AD717" s="71" t="str">
        <f t="shared" si="454"/>
        <v/>
      </c>
      <c r="AE717" s="78" t="str">
        <f t="shared" si="455"/>
        <v/>
      </c>
      <c r="AF717" s="75" t="str">
        <f t="shared" si="456"/>
        <v/>
      </c>
      <c r="AG717" s="71" t="str">
        <f t="shared" si="457"/>
        <v/>
      </c>
      <c r="AH717" s="71" t="str">
        <f t="shared" si="458"/>
        <v/>
      </c>
      <c r="AI717" s="71" t="str">
        <f t="shared" si="459"/>
        <v/>
      </c>
      <c r="AJ717" s="71" t="str">
        <f t="shared" si="460"/>
        <v/>
      </c>
      <c r="AK717" s="71" t="str">
        <f t="shared" si="461"/>
        <v/>
      </c>
      <c r="AL717" s="71" t="str">
        <f t="shared" si="462"/>
        <v/>
      </c>
      <c r="AM717" s="78" t="str">
        <f t="shared" si="463"/>
        <v/>
      </c>
      <c r="AN717" s="75" t="str">
        <f t="shared" si="464"/>
        <v/>
      </c>
      <c r="AO717" s="71" t="str">
        <f t="shared" si="465"/>
        <v/>
      </c>
      <c r="AP717" s="71" t="str">
        <f t="shared" si="466"/>
        <v/>
      </c>
      <c r="AQ717" s="71" t="str">
        <f t="shared" si="467"/>
        <v/>
      </c>
      <c r="AR717" s="71" t="str">
        <f t="shared" si="468"/>
        <v/>
      </c>
      <c r="AS717" s="71" t="str">
        <f t="shared" si="469"/>
        <v/>
      </c>
      <c r="AT717" s="71" t="str">
        <f t="shared" si="470"/>
        <v/>
      </c>
      <c r="AU717" s="76" t="str">
        <f t="shared" si="471"/>
        <v/>
      </c>
      <c r="BF717" s="141">
        <v>34048</v>
      </c>
      <c r="BG717" s="142" t="s">
        <v>10372</v>
      </c>
      <c r="BH717" s="141" t="s">
        <v>180</v>
      </c>
      <c r="BI717" s="141" t="s">
        <v>191</v>
      </c>
      <c r="BJ717" s="141" t="s">
        <v>10373</v>
      </c>
      <c r="BK717" s="141" t="s">
        <v>2171</v>
      </c>
      <c r="BL717" s="141" t="s">
        <v>10315</v>
      </c>
      <c r="BM717" s="141">
        <v>46.712899999999998</v>
      </c>
      <c r="BN717" s="141">
        <v>-71.874200000000002</v>
      </c>
      <c r="BO717" s="141">
        <v>1996</v>
      </c>
      <c r="BP717" s="143" t="s">
        <v>24533</v>
      </c>
      <c r="BQ717" s="143" t="s">
        <v>17560</v>
      </c>
    </row>
    <row r="718" spans="1:69" ht="38.25" customHeight="1" x14ac:dyDescent="0.25">
      <c r="A718" s="1" t="str">
        <f t="shared" si="472"/>
        <v/>
      </c>
      <c r="B718" s="32" t="str">
        <f t="shared" si="473"/>
        <v/>
      </c>
      <c r="C718" s="25" t="str">
        <f t="shared" si="474"/>
        <v/>
      </c>
      <c r="D718" s="25" t="str">
        <f t="shared" si="475"/>
        <v/>
      </c>
      <c r="E718" s="25" t="str">
        <f t="shared" si="476"/>
        <v/>
      </c>
      <c r="F718" s="25" t="str">
        <f t="shared" si="477"/>
        <v/>
      </c>
      <c r="G718" s="108" t="str">
        <f t="shared" si="478"/>
        <v/>
      </c>
      <c r="H718" s="108" t="str">
        <f t="shared" si="479"/>
        <v/>
      </c>
      <c r="I718" s="112" t="str">
        <f t="shared" si="480"/>
        <v/>
      </c>
      <c r="J718" s="112"/>
      <c r="K718" s="112"/>
      <c r="L718" s="113"/>
      <c r="M718" s="113"/>
      <c r="N718" s="224" t="str">
        <f t="shared" si="481"/>
        <v/>
      </c>
      <c r="O718" s="225" t="str">
        <f t="shared" ref="O718:O781" si="482">IF(OR(B718="",C718="",G718="",H718="",I718="",AND(J718="",BW718=FALSE),AND(K718="",BX718=FALSE),AND(L718="",BY718=FALSE),AND(M718="",BZ718=FALSE)),"",(IF(AND(100&gt;=CG718,CG718&gt;80),"A",IF(AND(80&gt;=CG718,CG718&gt;60),"B",IF(AND(60&gt;=CG718,CG718&gt;40),"C",IF(AND(40&gt;=CG718,CG718&gt;20),"D","E"))))))</f>
        <v/>
      </c>
      <c r="Q718" s="6">
        <v>716</v>
      </c>
      <c r="R718" s="47" t="str">
        <f t="shared" si="445"/>
        <v>-716</v>
      </c>
      <c r="S718" s="6"/>
      <c r="T718" s="48" t="str">
        <f t="shared" si="446"/>
        <v/>
      </c>
      <c r="U718" s="49" t="str">
        <f t="shared" si="447"/>
        <v/>
      </c>
      <c r="W718" s="51"/>
      <c r="X718" s="75" t="str">
        <f t="shared" si="448"/>
        <v/>
      </c>
      <c r="Y718" s="71" t="str">
        <f t="shared" si="449"/>
        <v/>
      </c>
      <c r="Z718" s="71" t="str">
        <f t="shared" si="450"/>
        <v/>
      </c>
      <c r="AA718" s="71" t="str">
        <f t="shared" si="451"/>
        <v/>
      </c>
      <c r="AB718" s="71" t="str">
        <f t="shared" si="452"/>
        <v/>
      </c>
      <c r="AC718" s="71" t="str">
        <f t="shared" si="453"/>
        <v/>
      </c>
      <c r="AD718" s="71" t="str">
        <f t="shared" si="454"/>
        <v/>
      </c>
      <c r="AE718" s="78" t="str">
        <f t="shared" si="455"/>
        <v/>
      </c>
      <c r="AF718" s="75" t="str">
        <f t="shared" si="456"/>
        <v/>
      </c>
      <c r="AG718" s="71" t="str">
        <f t="shared" si="457"/>
        <v/>
      </c>
      <c r="AH718" s="71" t="str">
        <f t="shared" si="458"/>
        <v/>
      </c>
      <c r="AI718" s="71" t="str">
        <f t="shared" si="459"/>
        <v/>
      </c>
      <c r="AJ718" s="71" t="str">
        <f t="shared" si="460"/>
        <v/>
      </c>
      <c r="AK718" s="71" t="str">
        <f t="shared" si="461"/>
        <v/>
      </c>
      <c r="AL718" s="71" t="str">
        <f t="shared" si="462"/>
        <v/>
      </c>
      <c r="AM718" s="78" t="str">
        <f t="shared" si="463"/>
        <v/>
      </c>
      <c r="AN718" s="75" t="str">
        <f t="shared" si="464"/>
        <v/>
      </c>
      <c r="AO718" s="71" t="str">
        <f t="shared" si="465"/>
        <v/>
      </c>
      <c r="AP718" s="71" t="str">
        <f t="shared" si="466"/>
        <v/>
      </c>
      <c r="AQ718" s="71" t="str">
        <f t="shared" si="467"/>
        <v/>
      </c>
      <c r="AR718" s="71" t="str">
        <f t="shared" si="468"/>
        <v/>
      </c>
      <c r="AS718" s="71" t="str">
        <f t="shared" si="469"/>
        <v/>
      </c>
      <c r="AT718" s="71" t="str">
        <f t="shared" si="470"/>
        <v/>
      </c>
      <c r="AU718" s="76" t="str">
        <f t="shared" si="471"/>
        <v/>
      </c>
      <c r="BF718" s="141">
        <v>34065</v>
      </c>
      <c r="BG718" s="142" t="s">
        <v>10395</v>
      </c>
      <c r="BH718" s="141" t="s">
        <v>478</v>
      </c>
      <c r="BI718" s="141" t="s">
        <v>176</v>
      </c>
      <c r="BJ718" s="141"/>
      <c r="BK718" s="141"/>
      <c r="BL718" s="141" t="s">
        <v>10396</v>
      </c>
      <c r="BM718" s="141">
        <v>46.75694</v>
      </c>
      <c r="BN718" s="141">
        <v>-72.019509999999997</v>
      </c>
      <c r="BO718" s="141">
        <v>2005</v>
      </c>
      <c r="BP718" s="143" t="s">
        <v>24537</v>
      </c>
      <c r="BQ718" s="143" t="s">
        <v>17560</v>
      </c>
    </row>
    <row r="719" spans="1:69" ht="38.25" customHeight="1" x14ac:dyDescent="0.25">
      <c r="A719" s="1" t="str">
        <f t="shared" si="472"/>
        <v/>
      </c>
      <c r="B719" s="32" t="str">
        <f t="shared" si="473"/>
        <v/>
      </c>
      <c r="C719" s="25" t="str">
        <f t="shared" si="474"/>
        <v/>
      </c>
      <c r="D719" s="25" t="str">
        <f t="shared" si="475"/>
        <v/>
      </c>
      <c r="E719" s="25" t="str">
        <f t="shared" si="476"/>
        <v/>
      </c>
      <c r="F719" s="25" t="str">
        <f t="shared" si="477"/>
        <v/>
      </c>
      <c r="G719" s="108" t="str">
        <f t="shared" si="478"/>
        <v/>
      </c>
      <c r="H719" s="108" t="str">
        <f t="shared" si="479"/>
        <v/>
      </c>
      <c r="I719" s="112" t="str">
        <f t="shared" si="480"/>
        <v/>
      </c>
      <c r="J719" s="112"/>
      <c r="K719" s="112"/>
      <c r="L719" s="113"/>
      <c r="M719" s="113"/>
      <c r="N719" s="224" t="str">
        <f t="shared" si="481"/>
        <v/>
      </c>
      <c r="O719" s="225" t="str">
        <f t="shared" si="482"/>
        <v/>
      </c>
      <c r="Q719" s="6">
        <v>717</v>
      </c>
      <c r="R719" s="47" t="str">
        <f t="shared" si="445"/>
        <v>-717</v>
      </c>
      <c r="S719" s="6"/>
      <c r="T719" s="48" t="str">
        <f t="shared" si="446"/>
        <v/>
      </c>
      <c r="U719" s="49" t="str">
        <f t="shared" si="447"/>
        <v/>
      </c>
      <c r="W719" s="51"/>
      <c r="X719" s="75" t="str">
        <f t="shared" si="448"/>
        <v/>
      </c>
      <c r="Y719" s="71" t="str">
        <f t="shared" si="449"/>
        <v/>
      </c>
      <c r="Z719" s="71" t="str">
        <f t="shared" si="450"/>
        <v/>
      </c>
      <c r="AA719" s="71" t="str">
        <f t="shared" si="451"/>
        <v/>
      </c>
      <c r="AB719" s="71" t="str">
        <f t="shared" si="452"/>
        <v/>
      </c>
      <c r="AC719" s="71" t="str">
        <f t="shared" si="453"/>
        <v/>
      </c>
      <c r="AD719" s="71" t="str">
        <f t="shared" si="454"/>
        <v/>
      </c>
      <c r="AE719" s="78" t="str">
        <f t="shared" si="455"/>
        <v/>
      </c>
      <c r="AF719" s="75" t="str">
        <f t="shared" si="456"/>
        <v/>
      </c>
      <c r="AG719" s="71" t="str">
        <f t="shared" si="457"/>
        <v/>
      </c>
      <c r="AH719" s="71" t="str">
        <f t="shared" si="458"/>
        <v/>
      </c>
      <c r="AI719" s="71" t="str">
        <f t="shared" si="459"/>
        <v/>
      </c>
      <c r="AJ719" s="71" t="str">
        <f t="shared" si="460"/>
        <v/>
      </c>
      <c r="AK719" s="71" t="str">
        <f t="shared" si="461"/>
        <v/>
      </c>
      <c r="AL719" s="71" t="str">
        <f t="shared" si="462"/>
        <v/>
      </c>
      <c r="AM719" s="78" t="str">
        <f t="shared" si="463"/>
        <v/>
      </c>
      <c r="AN719" s="75" t="str">
        <f t="shared" si="464"/>
        <v/>
      </c>
      <c r="AO719" s="71" t="str">
        <f t="shared" si="465"/>
        <v/>
      </c>
      <c r="AP719" s="71" t="str">
        <f t="shared" si="466"/>
        <v/>
      </c>
      <c r="AQ719" s="71" t="str">
        <f t="shared" si="467"/>
        <v/>
      </c>
      <c r="AR719" s="71" t="str">
        <f t="shared" si="468"/>
        <v/>
      </c>
      <c r="AS719" s="71" t="str">
        <f t="shared" si="469"/>
        <v/>
      </c>
      <c r="AT719" s="71" t="str">
        <f t="shared" si="470"/>
        <v/>
      </c>
      <c r="AU719" s="76" t="str">
        <f t="shared" si="471"/>
        <v/>
      </c>
      <c r="BF719" s="141">
        <v>34065</v>
      </c>
      <c r="BG719" s="142" t="s">
        <v>10397</v>
      </c>
      <c r="BH719" s="141" t="s">
        <v>478</v>
      </c>
      <c r="BI719" s="141" t="s">
        <v>177</v>
      </c>
      <c r="BJ719" s="141"/>
      <c r="BK719" s="141" t="s">
        <v>10398</v>
      </c>
      <c r="BL719" s="141" t="s">
        <v>10399</v>
      </c>
      <c r="BM719" s="141">
        <v>46.696289999999998</v>
      </c>
      <c r="BN719" s="141">
        <v>-72.066609999999997</v>
      </c>
      <c r="BO719" s="141">
        <v>1980</v>
      </c>
      <c r="BP719" s="143"/>
      <c r="BQ719" s="143" t="s">
        <v>17560</v>
      </c>
    </row>
    <row r="720" spans="1:69" ht="38.25" customHeight="1" x14ac:dyDescent="0.25">
      <c r="A720" s="1" t="str">
        <f t="shared" si="472"/>
        <v/>
      </c>
      <c r="B720" s="32" t="str">
        <f t="shared" si="473"/>
        <v/>
      </c>
      <c r="C720" s="25" t="str">
        <f t="shared" si="474"/>
        <v/>
      </c>
      <c r="D720" s="25" t="str">
        <f t="shared" si="475"/>
        <v/>
      </c>
      <c r="E720" s="25" t="str">
        <f t="shared" si="476"/>
        <v/>
      </c>
      <c r="F720" s="25" t="str">
        <f t="shared" si="477"/>
        <v/>
      </c>
      <c r="G720" s="108" t="str">
        <f t="shared" si="478"/>
        <v/>
      </c>
      <c r="H720" s="108" t="str">
        <f t="shared" si="479"/>
        <v/>
      </c>
      <c r="I720" s="112" t="str">
        <f t="shared" si="480"/>
        <v/>
      </c>
      <c r="J720" s="112"/>
      <c r="K720" s="112"/>
      <c r="L720" s="113"/>
      <c r="M720" s="113"/>
      <c r="N720" s="224" t="str">
        <f t="shared" si="481"/>
        <v/>
      </c>
      <c r="O720" s="225" t="str">
        <f t="shared" si="482"/>
        <v/>
      </c>
      <c r="Q720" s="6">
        <v>718</v>
      </c>
      <c r="R720" s="47" t="str">
        <f t="shared" si="445"/>
        <v>-718</v>
      </c>
      <c r="S720" s="6"/>
      <c r="T720" s="48" t="str">
        <f t="shared" si="446"/>
        <v/>
      </c>
      <c r="U720" s="49" t="str">
        <f t="shared" si="447"/>
        <v/>
      </c>
      <c r="W720" s="51"/>
      <c r="X720" s="75" t="str">
        <f t="shared" si="448"/>
        <v/>
      </c>
      <c r="Y720" s="71" t="str">
        <f t="shared" si="449"/>
        <v/>
      </c>
      <c r="Z720" s="71" t="str">
        <f t="shared" si="450"/>
        <v/>
      </c>
      <c r="AA720" s="71" t="str">
        <f t="shared" si="451"/>
        <v/>
      </c>
      <c r="AB720" s="71" t="str">
        <f t="shared" si="452"/>
        <v/>
      </c>
      <c r="AC720" s="71" t="str">
        <f t="shared" si="453"/>
        <v/>
      </c>
      <c r="AD720" s="71" t="str">
        <f t="shared" si="454"/>
        <v/>
      </c>
      <c r="AE720" s="78" t="str">
        <f t="shared" si="455"/>
        <v/>
      </c>
      <c r="AF720" s="75" t="str">
        <f t="shared" si="456"/>
        <v/>
      </c>
      <c r="AG720" s="71" t="str">
        <f t="shared" si="457"/>
        <v/>
      </c>
      <c r="AH720" s="71" t="str">
        <f t="shared" si="458"/>
        <v/>
      </c>
      <c r="AI720" s="71" t="str">
        <f t="shared" si="459"/>
        <v/>
      </c>
      <c r="AJ720" s="71" t="str">
        <f t="shared" si="460"/>
        <v/>
      </c>
      <c r="AK720" s="71" t="str">
        <f t="shared" si="461"/>
        <v/>
      </c>
      <c r="AL720" s="71" t="str">
        <f t="shared" si="462"/>
        <v/>
      </c>
      <c r="AM720" s="78" t="str">
        <f t="shared" si="463"/>
        <v/>
      </c>
      <c r="AN720" s="75" t="str">
        <f t="shared" si="464"/>
        <v/>
      </c>
      <c r="AO720" s="71" t="str">
        <f t="shared" si="465"/>
        <v/>
      </c>
      <c r="AP720" s="71" t="str">
        <f t="shared" si="466"/>
        <v/>
      </c>
      <c r="AQ720" s="71" t="str">
        <f t="shared" si="467"/>
        <v/>
      </c>
      <c r="AR720" s="71" t="str">
        <f t="shared" si="468"/>
        <v/>
      </c>
      <c r="AS720" s="71" t="str">
        <f t="shared" si="469"/>
        <v/>
      </c>
      <c r="AT720" s="71" t="str">
        <f t="shared" si="470"/>
        <v/>
      </c>
      <c r="AU720" s="76" t="str">
        <f t="shared" si="471"/>
        <v/>
      </c>
      <c r="BF720" s="141">
        <v>34090</v>
      </c>
      <c r="BG720" s="142" t="s">
        <v>10357</v>
      </c>
      <c r="BH720" s="141" t="s">
        <v>478</v>
      </c>
      <c r="BI720" s="141" t="s">
        <v>177</v>
      </c>
      <c r="BJ720" s="141"/>
      <c r="BK720" s="141"/>
      <c r="BL720" s="141" t="s">
        <v>10358</v>
      </c>
      <c r="BM720" s="141">
        <v>46.755980000000001</v>
      </c>
      <c r="BN720" s="141">
        <v>-72.273629999999997</v>
      </c>
      <c r="BO720" s="141">
        <v>1965</v>
      </c>
      <c r="BP720" s="143" t="s">
        <v>24529</v>
      </c>
      <c r="BQ720" s="143" t="s">
        <v>17560</v>
      </c>
    </row>
    <row r="721" spans="1:69" ht="38.25" customHeight="1" x14ac:dyDescent="0.25">
      <c r="A721" s="1" t="str">
        <f t="shared" si="472"/>
        <v/>
      </c>
      <c r="B721" s="32" t="str">
        <f t="shared" si="473"/>
        <v/>
      </c>
      <c r="C721" s="25" t="str">
        <f t="shared" si="474"/>
        <v/>
      </c>
      <c r="D721" s="25" t="str">
        <f t="shared" si="475"/>
        <v/>
      </c>
      <c r="E721" s="25" t="str">
        <f t="shared" si="476"/>
        <v/>
      </c>
      <c r="F721" s="25" t="str">
        <f t="shared" si="477"/>
        <v/>
      </c>
      <c r="G721" s="108" t="str">
        <f t="shared" si="478"/>
        <v/>
      </c>
      <c r="H721" s="108" t="str">
        <f t="shared" si="479"/>
        <v/>
      </c>
      <c r="I721" s="112" t="str">
        <f t="shared" si="480"/>
        <v/>
      </c>
      <c r="J721" s="112"/>
      <c r="K721" s="112"/>
      <c r="L721" s="113"/>
      <c r="M721" s="113"/>
      <c r="N721" s="224" t="str">
        <f t="shared" si="481"/>
        <v/>
      </c>
      <c r="O721" s="225" t="str">
        <f t="shared" si="482"/>
        <v/>
      </c>
      <c r="Q721" s="6">
        <v>719</v>
      </c>
      <c r="R721" s="47" t="str">
        <f t="shared" si="445"/>
        <v>-719</v>
      </c>
      <c r="S721" s="6"/>
      <c r="T721" s="48" t="str">
        <f t="shared" si="446"/>
        <v/>
      </c>
      <c r="U721" s="49" t="str">
        <f t="shared" si="447"/>
        <v/>
      </c>
      <c r="W721" s="51"/>
      <c r="X721" s="75" t="str">
        <f t="shared" si="448"/>
        <v/>
      </c>
      <c r="Y721" s="71" t="str">
        <f t="shared" si="449"/>
        <v/>
      </c>
      <c r="Z721" s="71" t="str">
        <f t="shared" si="450"/>
        <v/>
      </c>
      <c r="AA721" s="71" t="str">
        <f t="shared" si="451"/>
        <v/>
      </c>
      <c r="AB721" s="71" t="str">
        <f t="shared" si="452"/>
        <v/>
      </c>
      <c r="AC721" s="71" t="str">
        <f t="shared" si="453"/>
        <v/>
      </c>
      <c r="AD721" s="71" t="str">
        <f t="shared" si="454"/>
        <v/>
      </c>
      <c r="AE721" s="78" t="str">
        <f t="shared" si="455"/>
        <v/>
      </c>
      <c r="AF721" s="75" t="str">
        <f t="shared" si="456"/>
        <v/>
      </c>
      <c r="AG721" s="71" t="str">
        <f t="shared" si="457"/>
        <v/>
      </c>
      <c r="AH721" s="71" t="str">
        <f t="shared" si="458"/>
        <v/>
      </c>
      <c r="AI721" s="71" t="str">
        <f t="shared" si="459"/>
        <v/>
      </c>
      <c r="AJ721" s="71" t="str">
        <f t="shared" si="460"/>
        <v/>
      </c>
      <c r="AK721" s="71" t="str">
        <f t="shared" si="461"/>
        <v/>
      </c>
      <c r="AL721" s="71" t="str">
        <f t="shared" si="462"/>
        <v/>
      </c>
      <c r="AM721" s="78" t="str">
        <f t="shared" si="463"/>
        <v/>
      </c>
      <c r="AN721" s="75" t="str">
        <f t="shared" si="464"/>
        <v/>
      </c>
      <c r="AO721" s="71" t="str">
        <f t="shared" si="465"/>
        <v/>
      </c>
      <c r="AP721" s="71" t="str">
        <f t="shared" si="466"/>
        <v/>
      </c>
      <c r="AQ721" s="71" t="str">
        <f t="shared" si="467"/>
        <v/>
      </c>
      <c r="AR721" s="71" t="str">
        <f t="shared" si="468"/>
        <v/>
      </c>
      <c r="AS721" s="71" t="str">
        <f t="shared" si="469"/>
        <v/>
      </c>
      <c r="AT721" s="71" t="str">
        <f t="shared" si="470"/>
        <v/>
      </c>
      <c r="AU721" s="76" t="str">
        <f t="shared" si="471"/>
        <v/>
      </c>
      <c r="BF721" s="141">
        <v>37067</v>
      </c>
      <c r="BG721" s="142" t="s">
        <v>10959</v>
      </c>
      <c r="BH721" s="141" t="s">
        <v>478</v>
      </c>
      <c r="BI721" s="141" t="s">
        <v>176</v>
      </c>
      <c r="BJ721" s="141" t="s">
        <v>10960</v>
      </c>
      <c r="BK721" s="141" t="s">
        <v>10961</v>
      </c>
      <c r="BL721" s="141" t="s">
        <v>10962</v>
      </c>
      <c r="BM721" s="141">
        <v>46.340490067427503</v>
      </c>
      <c r="BN721" s="141">
        <v>-72.539638057394598</v>
      </c>
      <c r="BO721" s="141">
        <v>2001</v>
      </c>
      <c r="BP721" s="143"/>
      <c r="BQ721" s="143" t="s">
        <v>26794</v>
      </c>
    </row>
    <row r="722" spans="1:69" ht="38.25" customHeight="1" x14ac:dyDescent="0.25">
      <c r="A722" s="1" t="str">
        <f t="shared" si="472"/>
        <v/>
      </c>
      <c r="B722" s="32" t="str">
        <f t="shared" si="473"/>
        <v/>
      </c>
      <c r="C722" s="25" t="str">
        <f t="shared" si="474"/>
        <v/>
      </c>
      <c r="D722" s="25" t="str">
        <f t="shared" si="475"/>
        <v/>
      </c>
      <c r="E722" s="25" t="str">
        <f t="shared" si="476"/>
        <v/>
      </c>
      <c r="F722" s="25" t="str">
        <f t="shared" si="477"/>
        <v/>
      </c>
      <c r="G722" s="108" t="str">
        <f t="shared" si="478"/>
        <v/>
      </c>
      <c r="H722" s="108" t="str">
        <f t="shared" si="479"/>
        <v/>
      </c>
      <c r="I722" s="112" t="str">
        <f t="shared" si="480"/>
        <v/>
      </c>
      <c r="J722" s="112"/>
      <c r="K722" s="112"/>
      <c r="L722" s="113"/>
      <c r="M722" s="113"/>
      <c r="N722" s="224" t="str">
        <f t="shared" si="481"/>
        <v/>
      </c>
      <c r="O722" s="225" t="str">
        <f t="shared" si="482"/>
        <v/>
      </c>
      <c r="Q722" s="6">
        <v>720</v>
      </c>
      <c r="R722" s="47" t="str">
        <f t="shared" si="445"/>
        <v>-720</v>
      </c>
      <c r="S722" s="6"/>
      <c r="T722" s="48" t="str">
        <f t="shared" si="446"/>
        <v/>
      </c>
      <c r="U722" s="49" t="str">
        <f t="shared" si="447"/>
        <v/>
      </c>
      <c r="W722" s="51"/>
      <c r="X722" s="75" t="str">
        <f t="shared" si="448"/>
        <v/>
      </c>
      <c r="Y722" s="71" t="str">
        <f t="shared" si="449"/>
        <v/>
      </c>
      <c r="Z722" s="71" t="str">
        <f t="shared" si="450"/>
        <v/>
      </c>
      <c r="AA722" s="71" t="str">
        <f t="shared" si="451"/>
        <v/>
      </c>
      <c r="AB722" s="71" t="str">
        <f t="shared" si="452"/>
        <v/>
      </c>
      <c r="AC722" s="71" t="str">
        <f t="shared" si="453"/>
        <v/>
      </c>
      <c r="AD722" s="71" t="str">
        <f t="shared" si="454"/>
        <v/>
      </c>
      <c r="AE722" s="78" t="str">
        <f t="shared" si="455"/>
        <v/>
      </c>
      <c r="AF722" s="75" t="str">
        <f t="shared" si="456"/>
        <v/>
      </c>
      <c r="AG722" s="71" t="str">
        <f t="shared" si="457"/>
        <v/>
      </c>
      <c r="AH722" s="71" t="str">
        <f t="shared" si="458"/>
        <v/>
      </c>
      <c r="AI722" s="71" t="str">
        <f t="shared" si="459"/>
        <v/>
      </c>
      <c r="AJ722" s="71" t="str">
        <f t="shared" si="460"/>
        <v/>
      </c>
      <c r="AK722" s="71" t="str">
        <f t="shared" si="461"/>
        <v/>
      </c>
      <c r="AL722" s="71" t="str">
        <f t="shared" si="462"/>
        <v/>
      </c>
      <c r="AM722" s="78" t="str">
        <f t="shared" si="463"/>
        <v/>
      </c>
      <c r="AN722" s="75" t="str">
        <f t="shared" si="464"/>
        <v/>
      </c>
      <c r="AO722" s="71" t="str">
        <f t="shared" si="465"/>
        <v/>
      </c>
      <c r="AP722" s="71" t="str">
        <f t="shared" si="466"/>
        <v/>
      </c>
      <c r="AQ722" s="71" t="str">
        <f t="shared" si="467"/>
        <v/>
      </c>
      <c r="AR722" s="71" t="str">
        <f t="shared" si="468"/>
        <v/>
      </c>
      <c r="AS722" s="71" t="str">
        <f t="shared" si="469"/>
        <v/>
      </c>
      <c r="AT722" s="71" t="str">
        <f t="shared" si="470"/>
        <v/>
      </c>
      <c r="AU722" s="76" t="str">
        <f t="shared" si="471"/>
        <v/>
      </c>
      <c r="BF722" s="141">
        <v>37067</v>
      </c>
      <c r="BG722" s="142" t="s">
        <v>10963</v>
      </c>
      <c r="BH722" s="141" t="s">
        <v>180</v>
      </c>
      <c r="BI722" s="141" t="s">
        <v>191</v>
      </c>
      <c r="BJ722" s="141" t="s">
        <v>10964</v>
      </c>
      <c r="BK722" s="141" t="s">
        <v>10965</v>
      </c>
      <c r="BL722" s="141" t="s">
        <v>10945</v>
      </c>
      <c r="BM722" s="141">
        <v>46.396913877755097</v>
      </c>
      <c r="BN722" s="141">
        <v>-72.565047326549703</v>
      </c>
      <c r="BO722" s="141">
        <v>2009</v>
      </c>
      <c r="BP722" s="143"/>
      <c r="BQ722" s="143" t="s">
        <v>26794</v>
      </c>
    </row>
    <row r="723" spans="1:69" ht="38.25" customHeight="1" x14ac:dyDescent="0.25">
      <c r="A723" s="1" t="str">
        <f t="shared" si="472"/>
        <v/>
      </c>
      <c r="B723" s="32" t="str">
        <f t="shared" si="473"/>
        <v/>
      </c>
      <c r="C723" s="25" t="str">
        <f t="shared" si="474"/>
        <v/>
      </c>
      <c r="D723" s="25" t="str">
        <f t="shared" si="475"/>
        <v/>
      </c>
      <c r="E723" s="25" t="str">
        <f t="shared" si="476"/>
        <v/>
      </c>
      <c r="F723" s="25" t="str">
        <f t="shared" si="477"/>
        <v/>
      </c>
      <c r="G723" s="108" t="str">
        <f t="shared" si="478"/>
        <v/>
      </c>
      <c r="H723" s="108" t="str">
        <f t="shared" si="479"/>
        <v/>
      </c>
      <c r="I723" s="112" t="str">
        <f t="shared" si="480"/>
        <v/>
      </c>
      <c r="J723" s="112"/>
      <c r="K723" s="112"/>
      <c r="L723" s="113"/>
      <c r="M723" s="113"/>
      <c r="N723" s="224" t="str">
        <f t="shared" si="481"/>
        <v/>
      </c>
      <c r="O723" s="225" t="str">
        <f t="shared" si="482"/>
        <v/>
      </c>
      <c r="Q723" s="6">
        <v>721</v>
      </c>
      <c r="R723" s="47" t="str">
        <f t="shared" si="445"/>
        <v>-721</v>
      </c>
      <c r="S723" s="6"/>
      <c r="T723" s="48" t="str">
        <f t="shared" si="446"/>
        <v/>
      </c>
      <c r="U723" s="49" t="str">
        <f t="shared" si="447"/>
        <v/>
      </c>
      <c r="W723" s="51"/>
      <c r="X723" s="75" t="str">
        <f t="shared" si="448"/>
        <v/>
      </c>
      <c r="Y723" s="71" t="str">
        <f t="shared" si="449"/>
        <v/>
      </c>
      <c r="Z723" s="71" t="str">
        <f t="shared" si="450"/>
        <v/>
      </c>
      <c r="AA723" s="71" t="str">
        <f t="shared" si="451"/>
        <v/>
      </c>
      <c r="AB723" s="71" t="str">
        <f t="shared" si="452"/>
        <v/>
      </c>
      <c r="AC723" s="71" t="str">
        <f t="shared" si="453"/>
        <v/>
      </c>
      <c r="AD723" s="71" t="str">
        <f t="shared" si="454"/>
        <v/>
      </c>
      <c r="AE723" s="78" t="str">
        <f t="shared" si="455"/>
        <v/>
      </c>
      <c r="AF723" s="75" t="str">
        <f t="shared" si="456"/>
        <v/>
      </c>
      <c r="AG723" s="71" t="str">
        <f t="shared" si="457"/>
        <v/>
      </c>
      <c r="AH723" s="71" t="str">
        <f t="shared" si="458"/>
        <v/>
      </c>
      <c r="AI723" s="71" t="str">
        <f t="shared" si="459"/>
        <v/>
      </c>
      <c r="AJ723" s="71" t="str">
        <f t="shared" si="460"/>
        <v/>
      </c>
      <c r="AK723" s="71" t="str">
        <f t="shared" si="461"/>
        <v/>
      </c>
      <c r="AL723" s="71" t="str">
        <f t="shared" si="462"/>
        <v/>
      </c>
      <c r="AM723" s="78" t="str">
        <f t="shared" si="463"/>
        <v/>
      </c>
      <c r="AN723" s="75" t="str">
        <f t="shared" si="464"/>
        <v/>
      </c>
      <c r="AO723" s="71" t="str">
        <f t="shared" si="465"/>
        <v/>
      </c>
      <c r="AP723" s="71" t="str">
        <f t="shared" si="466"/>
        <v/>
      </c>
      <c r="AQ723" s="71" t="str">
        <f t="shared" si="467"/>
        <v/>
      </c>
      <c r="AR723" s="71" t="str">
        <f t="shared" si="468"/>
        <v/>
      </c>
      <c r="AS723" s="71" t="str">
        <f t="shared" si="469"/>
        <v/>
      </c>
      <c r="AT723" s="71" t="str">
        <f t="shared" si="470"/>
        <v/>
      </c>
      <c r="AU723" s="76" t="str">
        <f t="shared" si="471"/>
        <v/>
      </c>
      <c r="BF723" s="141">
        <v>34105</v>
      </c>
      <c r="BG723" s="142" t="s">
        <v>10468</v>
      </c>
      <c r="BH723" s="141" t="s">
        <v>180</v>
      </c>
      <c r="BI723" s="141" t="s">
        <v>178</v>
      </c>
      <c r="BJ723" s="141"/>
      <c r="BK723" s="141" t="s">
        <v>2722</v>
      </c>
      <c r="BL723" s="141" t="s">
        <v>2068</v>
      </c>
      <c r="BM723" s="141">
        <v>46.81438</v>
      </c>
      <c r="BN723" s="141">
        <v>-71.971779999999995</v>
      </c>
      <c r="BO723" s="141">
        <v>2014</v>
      </c>
      <c r="BP723" s="143" t="s">
        <v>24549</v>
      </c>
      <c r="BQ723" s="143" t="s">
        <v>26794</v>
      </c>
    </row>
    <row r="724" spans="1:69" ht="38.25" customHeight="1" x14ac:dyDescent="0.25">
      <c r="A724" s="1" t="str">
        <f t="shared" si="472"/>
        <v/>
      </c>
      <c r="B724" s="32" t="str">
        <f t="shared" si="473"/>
        <v/>
      </c>
      <c r="C724" s="25" t="str">
        <f t="shared" si="474"/>
        <v/>
      </c>
      <c r="D724" s="25" t="str">
        <f t="shared" si="475"/>
        <v/>
      </c>
      <c r="E724" s="25" t="str">
        <f t="shared" si="476"/>
        <v/>
      </c>
      <c r="F724" s="25" t="str">
        <f t="shared" si="477"/>
        <v/>
      </c>
      <c r="G724" s="108" t="str">
        <f t="shared" si="478"/>
        <v/>
      </c>
      <c r="H724" s="108" t="str">
        <f t="shared" si="479"/>
        <v/>
      </c>
      <c r="I724" s="112" t="str">
        <f t="shared" si="480"/>
        <v/>
      </c>
      <c r="J724" s="112"/>
      <c r="K724" s="112"/>
      <c r="L724" s="113"/>
      <c r="M724" s="113"/>
      <c r="N724" s="224" t="str">
        <f t="shared" si="481"/>
        <v/>
      </c>
      <c r="O724" s="225" t="str">
        <f t="shared" si="482"/>
        <v/>
      </c>
      <c r="Q724" s="6">
        <v>722</v>
      </c>
      <c r="R724" s="47" t="str">
        <f t="shared" si="445"/>
        <v>-722</v>
      </c>
      <c r="S724" s="6"/>
      <c r="T724" s="48" t="str">
        <f t="shared" si="446"/>
        <v/>
      </c>
      <c r="U724" s="49" t="str">
        <f t="shared" si="447"/>
        <v/>
      </c>
      <c r="W724" s="51"/>
      <c r="X724" s="75" t="str">
        <f t="shared" si="448"/>
        <v/>
      </c>
      <c r="Y724" s="71" t="str">
        <f t="shared" si="449"/>
        <v/>
      </c>
      <c r="Z724" s="71" t="str">
        <f t="shared" si="450"/>
        <v/>
      </c>
      <c r="AA724" s="71" t="str">
        <f t="shared" si="451"/>
        <v/>
      </c>
      <c r="AB724" s="71" t="str">
        <f t="shared" si="452"/>
        <v/>
      </c>
      <c r="AC724" s="71" t="str">
        <f t="shared" si="453"/>
        <v/>
      </c>
      <c r="AD724" s="71" t="str">
        <f t="shared" si="454"/>
        <v/>
      </c>
      <c r="AE724" s="78" t="str">
        <f t="shared" si="455"/>
        <v/>
      </c>
      <c r="AF724" s="75" t="str">
        <f t="shared" si="456"/>
        <v/>
      </c>
      <c r="AG724" s="71" t="str">
        <f t="shared" si="457"/>
        <v/>
      </c>
      <c r="AH724" s="71" t="str">
        <f t="shared" si="458"/>
        <v/>
      </c>
      <c r="AI724" s="71" t="str">
        <f t="shared" si="459"/>
        <v/>
      </c>
      <c r="AJ724" s="71" t="str">
        <f t="shared" si="460"/>
        <v/>
      </c>
      <c r="AK724" s="71" t="str">
        <f t="shared" si="461"/>
        <v/>
      </c>
      <c r="AL724" s="71" t="str">
        <f t="shared" si="462"/>
        <v/>
      </c>
      <c r="AM724" s="78" t="str">
        <f t="shared" si="463"/>
        <v/>
      </c>
      <c r="AN724" s="75" t="str">
        <f t="shared" si="464"/>
        <v/>
      </c>
      <c r="AO724" s="71" t="str">
        <f t="shared" si="465"/>
        <v/>
      </c>
      <c r="AP724" s="71" t="str">
        <f t="shared" si="466"/>
        <v/>
      </c>
      <c r="AQ724" s="71" t="str">
        <f t="shared" si="467"/>
        <v/>
      </c>
      <c r="AR724" s="71" t="str">
        <f t="shared" si="468"/>
        <v/>
      </c>
      <c r="AS724" s="71" t="str">
        <f t="shared" si="469"/>
        <v/>
      </c>
      <c r="AT724" s="71" t="str">
        <f t="shared" si="470"/>
        <v/>
      </c>
      <c r="AU724" s="76" t="str">
        <f t="shared" si="471"/>
        <v/>
      </c>
      <c r="BF724" s="141">
        <v>34090</v>
      </c>
      <c r="BG724" s="142" t="s">
        <v>10447</v>
      </c>
      <c r="BH724" s="141" t="s">
        <v>180</v>
      </c>
      <c r="BI724" s="141" t="s">
        <v>178</v>
      </c>
      <c r="BJ724" s="141"/>
      <c r="BK724" s="141" t="s">
        <v>10448</v>
      </c>
      <c r="BL724" s="141" t="s">
        <v>4827</v>
      </c>
      <c r="BM724" s="141">
        <v>46.754640000000002</v>
      </c>
      <c r="BN724" s="141">
        <v>-72.257630000000006</v>
      </c>
      <c r="BO724" s="141">
        <v>1993</v>
      </c>
      <c r="BP724" s="143" t="s">
        <v>24545</v>
      </c>
      <c r="BQ724" s="143" t="s">
        <v>17560</v>
      </c>
    </row>
    <row r="725" spans="1:69" ht="38.25" customHeight="1" x14ac:dyDescent="0.25">
      <c r="A725" s="1" t="str">
        <f t="shared" si="472"/>
        <v/>
      </c>
      <c r="B725" s="32" t="str">
        <f t="shared" si="473"/>
        <v/>
      </c>
      <c r="C725" s="25" t="str">
        <f t="shared" si="474"/>
        <v/>
      </c>
      <c r="D725" s="25" t="str">
        <f t="shared" si="475"/>
        <v/>
      </c>
      <c r="E725" s="25" t="str">
        <f t="shared" si="476"/>
        <v/>
      </c>
      <c r="F725" s="25" t="str">
        <f t="shared" si="477"/>
        <v/>
      </c>
      <c r="G725" s="108" t="str">
        <f t="shared" si="478"/>
        <v/>
      </c>
      <c r="H725" s="108" t="str">
        <f t="shared" si="479"/>
        <v/>
      </c>
      <c r="I725" s="112" t="str">
        <f t="shared" si="480"/>
        <v/>
      </c>
      <c r="J725" s="112"/>
      <c r="K725" s="112"/>
      <c r="L725" s="113"/>
      <c r="M725" s="113"/>
      <c r="N725" s="224" t="str">
        <f t="shared" si="481"/>
        <v/>
      </c>
      <c r="O725" s="225" t="str">
        <f t="shared" si="482"/>
        <v/>
      </c>
      <c r="Q725" s="6">
        <v>723</v>
      </c>
      <c r="R725" s="47" t="str">
        <f t="shared" si="445"/>
        <v>-723</v>
      </c>
      <c r="S725" s="6"/>
      <c r="T725" s="48" t="str">
        <f t="shared" si="446"/>
        <v/>
      </c>
      <c r="U725" s="49" t="str">
        <f t="shared" si="447"/>
        <v/>
      </c>
      <c r="W725" s="51"/>
      <c r="X725" s="75" t="str">
        <f t="shared" si="448"/>
        <v/>
      </c>
      <c r="Y725" s="71" t="str">
        <f t="shared" si="449"/>
        <v/>
      </c>
      <c r="Z725" s="71" t="str">
        <f t="shared" si="450"/>
        <v/>
      </c>
      <c r="AA725" s="71" t="str">
        <f t="shared" si="451"/>
        <v/>
      </c>
      <c r="AB725" s="71" t="str">
        <f t="shared" si="452"/>
        <v/>
      </c>
      <c r="AC725" s="71" t="str">
        <f t="shared" si="453"/>
        <v/>
      </c>
      <c r="AD725" s="71" t="str">
        <f t="shared" si="454"/>
        <v/>
      </c>
      <c r="AE725" s="78" t="str">
        <f t="shared" si="455"/>
        <v/>
      </c>
      <c r="AF725" s="75" t="str">
        <f t="shared" si="456"/>
        <v/>
      </c>
      <c r="AG725" s="71" t="str">
        <f t="shared" si="457"/>
        <v/>
      </c>
      <c r="AH725" s="71" t="str">
        <f t="shared" si="458"/>
        <v/>
      </c>
      <c r="AI725" s="71" t="str">
        <f t="shared" si="459"/>
        <v/>
      </c>
      <c r="AJ725" s="71" t="str">
        <f t="shared" si="460"/>
        <v/>
      </c>
      <c r="AK725" s="71" t="str">
        <f t="shared" si="461"/>
        <v/>
      </c>
      <c r="AL725" s="71" t="str">
        <f t="shared" si="462"/>
        <v/>
      </c>
      <c r="AM725" s="78" t="str">
        <f t="shared" si="463"/>
        <v/>
      </c>
      <c r="AN725" s="75" t="str">
        <f t="shared" si="464"/>
        <v/>
      </c>
      <c r="AO725" s="71" t="str">
        <f t="shared" si="465"/>
        <v/>
      </c>
      <c r="AP725" s="71" t="str">
        <f t="shared" si="466"/>
        <v/>
      </c>
      <c r="AQ725" s="71" t="str">
        <f t="shared" si="467"/>
        <v/>
      </c>
      <c r="AR725" s="71" t="str">
        <f t="shared" si="468"/>
        <v/>
      </c>
      <c r="AS725" s="71" t="str">
        <f t="shared" si="469"/>
        <v/>
      </c>
      <c r="AT725" s="71" t="str">
        <f t="shared" si="470"/>
        <v/>
      </c>
      <c r="AU725" s="76" t="str">
        <f t="shared" si="471"/>
        <v/>
      </c>
      <c r="BF725" s="141">
        <v>34090</v>
      </c>
      <c r="BG725" s="142" t="s">
        <v>10449</v>
      </c>
      <c r="BH725" s="141" t="s">
        <v>478</v>
      </c>
      <c r="BI725" s="141" t="s">
        <v>176</v>
      </c>
      <c r="BJ725" s="141"/>
      <c r="BK725" s="141" t="s">
        <v>10450</v>
      </c>
      <c r="BL725" s="141" t="s">
        <v>10451</v>
      </c>
      <c r="BM725" s="141">
        <v>46.767740000000003</v>
      </c>
      <c r="BN725" s="141">
        <v>-72.296869999999998</v>
      </c>
      <c r="BO725" s="141">
        <v>1970</v>
      </c>
      <c r="BP725" s="143" t="s">
        <v>24546</v>
      </c>
      <c r="BQ725" s="143" t="s">
        <v>17560</v>
      </c>
    </row>
    <row r="726" spans="1:69" ht="38.25" customHeight="1" x14ac:dyDescent="0.25">
      <c r="A726" s="1" t="str">
        <f t="shared" si="472"/>
        <v/>
      </c>
      <c r="B726" s="32" t="str">
        <f t="shared" si="473"/>
        <v/>
      </c>
      <c r="C726" s="25" t="str">
        <f t="shared" si="474"/>
        <v/>
      </c>
      <c r="D726" s="25" t="str">
        <f t="shared" si="475"/>
        <v/>
      </c>
      <c r="E726" s="25" t="str">
        <f t="shared" si="476"/>
        <v/>
      </c>
      <c r="F726" s="25" t="str">
        <f t="shared" si="477"/>
        <v/>
      </c>
      <c r="G726" s="108" t="str">
        <f t="shared" si="478"/>
        <v/>
      </c>
      <c r="H726" s="108" t="str">
        <f t="shared" si="479"/>
        <v/>
      </c>
      <c r="I726" s="112" t="str">
        <f t="shared" si="480"/>
        <v/>
      </c>
      <c r="J726" s="112"/>
      <c r="K726" s="112"/>
      <c r="L726" s="113"/>
      <c r="M726" s="113"/>
      <c r="N726" s="224" t="str">
        <f t="shared" si="481"/>
        <v/>
      </c>
      <c r="O726" s="225" t="str">
        <f t="shared" si="482"/>
        <v/>
      </c>
      <c r="Q726" s="6">
        <v>724</v>
      </c>
      <c r="R726" s="47" t="str">
        <f t="shared" si="445"/>
        <v>-724</v>
      </c>
      <c r="S726" s="6"/>
      <c r="T726" s="48" t="str">
        <f t="shared" si="446"/>
        <v/>
      </c>
      <c r="U726" s="49" t="str">
        <f t="shared" si="447"/>
        <v/>
      </c>
      <c r="W726" s="51"/>
      <c r="X726" s="75" t="str">
        <f t="shared" si="448"/>
        <v/>
      </c>
      <c r="Y726" s="71" t="str">
        <f t="shared" si="449"/>
        <v/>
      </c>
      <c r="Z726" s="71" t="str">
        <f t="shared" si="450"/>
        <v/>
      </c>
      <c r="AA726" s="71" t="str">
        <f t="shared" si="451"/>
        <v/>
      </c>
      <c r="AB726" s="71" t="str">
        <f t="shared" si="452"/>
        <v/>
      </c>
      <c r="AC726" s="71" t="str">
        <f t="shared" si="453"/>
        <v/>
      </c>
      <c r="AD726" s="71" t="str">
        <f t="shared" si="454"/>
        <v/>
      </c>
      <c r="AE726" s="78" t="str">
        <f t="shared" si="455"/>
        <v/>
      </c>
      <c r="AF726" s="75" t="str">
        <f t="shared" si="456"/>
        <v/>
      </c>
      <c r="AG726" s="71" t="str">
        <f t="shared" si="457"/>
        <v/>
      </c>
      <c r="AH726" s="71" t="str">
        <f t="shared" si="458"/>
        <v/>
      </c>
      <c r="AI726" s="71" t="str">
        <f t="shared" si="459"/>
        <v/>
      </c>
      <c r="AJ726" s="71" t="str">
        <f t="shared" si="460"/>
        <v/>
      </c>
      <c r="AK726" s="71" t="str">
        <f t="shared" si="461"/>
        <v/>
      </c>
      <c r="AL726" s="71" t="str">
        <f t="shared" si="462"/>
        <v/>
      </c>
      <c r="AM726" s="78" t="str">
        <f t="shared" si="463"/>
        <v/>
      </c>
      <c r="AN726" s="75" t="str">
        <f t="shared" si="464"/>
        <v/>
      </c>
      <c r="AO726" s="71" t="str">
        <f t="shared" si="465"/>
        <v/>
      </c>
      <c r="AP726" s="71" t="str">
        <f t="shared" si="466"/>
        <v/>
      </c>
      <c r="AQ726" s="71" t="str">
        <f t="shared" si="467"/>
        <v/>
      </c>
      <c r="AR726" s="71" t="str">
        <f t="shared" si="468"/>
        <v/>
      </c>
      <c r="AS726" s="71" t="str">
        <f t="shared" si="469"/>
        <v/>
      </c>
      <c r="AT726" s="71" t="str">
        <f t="shared" si="470"/>
        <v/>
      </c>
      <c r="AU726" s="76" t="str">
        <f t="shared" si="471"/>
        <v/>
      </c>
      <c r="BF726" s="141">
        <v>34090</v>
      </c>
      <c r="BG726" s="142" t="s">
        <v>10452</v>
      </c>
      <c r="BH726" s="141" t="s">
        <v>478</v>
      </c>
      <c r="BI726" s="141" t="s">
        <v>186</v>
      </c>
      <c r="BJ726" s="141" t="s">
        <v>10453</v>
      </c>
      <c r="BK726" s="141"/>
      <c r="BL726" s="141" t="s">
        <v>10358</v>
      </c>
      <c r="BM726" s="141">
        <v>46.755980000000001</v>
      </c>
      <c r="BN726" s="141">
        <v>-72.273629999999997</v>
      </c>
      <c r="BO726" s="141">
        <v>1994</v>
      </c>
      <c r="BP726" s="143" t="s">
        <v>186</v>
      </c>
      <c r="BQ726" s="143" t="s">
        <v>17560</v>
      </c>
    </row>
    <row r="727" spans="1:69" ht="38.25" customHeight="1" x14ac:dyDescent="0.25">
      <c r="A727" s="1" t="str">
        <f t="shared" si="472"/>
        <v/>
      </c>
      <c r="B727" s="32" t="str">
        <f t="shared" si="473"/>
        <v/>
      </c>
      <c r="C727" s="25" t="str">
        <f t="shared" si="474"/>
        <v/>
      </c>
      <c r="D727" s="25" t="str">
        <f t="shared" si="475"/>
        <v/>
      </c>
      <c r="E727" s="25" t="str">
        <f t="shared" si="476"/>
        <v/>
      </c>
      <c r="F727" s="25" t="str">
        <f t="shared" si="477"/>
        <v/>
      </c>
      <c r="G727" s="108" t="str">
        <f t="shared" si="478"/>
        <v/>
      </c>
      <c r="H727" s="108" t="str">
        <f t="shared" si="479"/>
        <v/>
      </c>
      <c r="I727" s="112" t="str">
        <f t="shared" si="480"/>
        <v/>
      </c>
      <c r="J727" s="112"/>
      <c r="K727" s="112"/>
      <c r="L727" s="113"/>
      <c r="M727" s="113"/>
      <c r="N727" s="224" t="str">
        <f t="shared" si="481"/>
        <v/>
      </c>
      <c r="O727" s="225" t="str">
        <f t="shared" si="482"/>
        <v/>
      </c>
      <c r="Q727" s="6">
        <v>725</v>
      </c>
      <c r="R727" s="47" t="str">
        <f t="shared" si="445"/>
        <v>-725</v>
      </c>
      <c r="S727" s="6"/>
      <c r="T727" s="48" t="str">
        <f t="shared" si="446"/>
        <v/>
      </c>
      <c r="U727" s="49" t="str">
        <f t="shared" si="447"/>
        <v/>
      </c>
      <c r="W727" s="51"/>
      <c r="X727" s="75" t="str">
        <f t="shared" si="448"/>
        <v/>
      </c>
      <c r="Y727" s="71" t="str">
        <f t="shared" si="449"/>
        <v/>
      </c>
      <c r="Z727" s="71" t="str">
        <f t="shared" si="450"/>
        <v/>
      </c>
      <c r="AA727" s="71" t="str">
        <f t="shared" si="451"/>
        <v/>
      </c>
      <c r="AB727" s="71" t="str">
        <f t="shared" si="452"/>
        <v/>
      </c>
      <c r="AC727" s="71" t="str">
        <f t="shared" si="453"/>
        <v/>
      </c>
      <c r="AD727" s="71" t="str">
        <f t="shared" si="454"/>
        <v/>
      </c>
      <c r="AE727" s="78" t="str">
        <f t="shared" si="455"/>
        <v/>
      </c>
      <c r="AF727" s="75" t="str">
        <f t="shared" si="456"/>
        <v/>
      </c>
      <c r="AG727" s="71" t="str">
        <f t="shared" si="457"/>
        <v/>
      </c>
      <c r="AH727" s="71" t="str">
        <f t="shared" si="458"/>
        <v/>
      </c>
      <c r="AI727" s="71" t="str">
        <f t="shared" si="459"/>
        <v/>
      </c>
      <c r="AJ727" s="71" t="str">
        <f t="shared" si="460"/>
        <v/>
      </c>
      <c r="AK727" s="71" t="str">
        <f t="shared" si="461"/>
        <v/>
      </c>
      <c r="AL727" s="71" t="str">
        <f t="shared" si="462"/>
        <v/>
      </c>
      <c r="AM727" s="78" t="str">
        <f t="shared" si="463"/>
        <v/>
      </c>
      <c r="AN727" s="75" t="str">
        <f t="shared" si="464"/>
        <v/>
      </c>
      <c r="AO727" s="71" t="str">
        <f t="shared" si="465"/>
        <v/>
      </c>
      <c r="AP727" s="71" t="str">
        <f t="shared" si="466"/>
        <v/>
      </c>
      <c r="AQ727" s="71" t="str">
        <f t="shared" si="467"/>
        <v/>
      </c>
      <c r="AR727" s="71" t="str">
        <f t="shared" si="468"/>
        <v/>
      </c>
      <c r="AS727" s="71" t="str">
        <f t="shared" si="469"/>
        <v/>
      </c>
      <c r="AT727" s="71" t="str">
        <f t="shared" si="470"/>
        <v/>
      </c>
      <c r="AU727" s="76" t="str">
        <f t="shared" si="471"/>
        <v/>
      </c>
      <c r="BF727" s="141">
        <v>34090</v>
      </c>
      <c r="BG727" s="142" t="s">
        <v>10454</v>
      </c>
      <c r="BH727" s="141" t="s">
        <v>478</v>
      </c>
      <c r="BI727" s="141" t="s">
        <v>186</v>
      </c>
      <c r="BJ727" s="141" t="s">
        <v>6001</v>
      </c>
      <c r="BK727" s="141"/>
      <c r="BL727" s="141" t="s">
        <v>10358</v>
      </c>
      <c r="BM727" s="141">
        <v>46.755980000000001</v>
      </c>
      <c r="BN727" s="141">
        <v>-72.273629999999997</v>
      </c>
      <c r="BO727" s="141">
        <v>1994</v>
      </c>
      <c r="BP727" s="143" t="s">
        <v>186</v>
      </c>
      <c r="BQ727" s="143" t="s">
        <v>17560</v>
      </c>
    </row>
    <row r="728" spans="1:69" ht="38.25" customHeight="1" x14ac:dyDescent="0.25">
      <c r="A728" s="1" t="str">
        <f t="shared" si="472"/>
        <v/>
      </c>
      <c r="B728" s="32" t="str">
        <f t="shared" si="473"/>
        <v/>
      </c>
      <c r="C728" s="25" t="str">
        <f t="shared" si="474"/>
        <v/>
      </c>
      <c r="D728" s="25" t="str">
        <f t="shared" si="475"/>
        <v/>
      </c>
      <c r="E728" s="25" t="str">
        <f t="shared" si="476"/>
        <v/>
      </c>
      <c r="F728" s="25" t="str">
        <f t="shared" si="477"/>
        <v/>
      </c>
      <c r="G728" s="108" t="str">
        <f t="shared" si="478"/>
        <v/>
      </c>
      <c r="H728" s="108" t="str">
        <f t="shared" si="479"/>
        <v/>
      </c>
      <c r="I728" s="112" t="str">
        <f t="shared" si="480"/>
        <v/>
      </c>
      <c r="J728" s="112"/>
      <c r="K728" s="112"/>
      <c r="L728" s="113"/>
      <c r="M728" s="113"/>
      <c r="N728" s="224" t="str">
        <f t="shared" si="481"/>
        <v/>
      </c>
      <c r="O728" s="225" t="str">
        <f t="shared" si="482"/>
        <v/>
      </c>
      <c r="Q728" s="6">
        <v>726</v>
      </c>
      <c r="R728" s="47" t="str">
        <f t="shared" si="445"/>
        <v>-726</v>
      </c>
      <c r="S728" s="6"/>
      <c r="T728" s="48" t="str">
        <f t="shared" si="446"/>
        <v/>
      </c>
      <c r="U728" s="49" t="str">
        <f t="shared" si="447"/>
        <v/>
      </c>
      <c r="W728" s="51"/>
      <c r="X728" s="75" t="str">
        <f t="shared" si="448"/>
        <v/>
      </c>
      <c r="Y728" s="71" t="str">
        <f t="shared" si="449"/>
        <v/>
      </c>
      <c r="Z728" s="71" t="str">
        <f t="shared" si="450"/>
        <v/>
      </c>
      <c r="AA728" s="71" t="str">
        <f t="shared" si="451"/>
        <v/>
      </c>
      <c r="AB728" s="71" t="str">
        <f t="shared" si="452"/>
        <v/>
      </c>
      <c r="AC728" s="71" t="str">
        <f t="shared" si="453"/>
        <v/>
      </c>
      <c r="AD728" s="71" t="str">
        <f t="shared" si="454"/>
        <v/>
      </c>
      <c r="AE728" s="78" t="str">
        <f t="shared" si="455"/>
        <v/>
      </c>
      <c r="AF728" s="75" t="str">
        <f t="shared" si="456"/>
        <v/>
      </c>
      <c r="AG728" s="71" t="str">
        <f t="shared" si="457"/>
        <v/>
      </c>
      <c r="AH728" s="71" t="str">
        <f t="shared" si="458"/>
        <v/>
      </c>
      <c r="AI728" s="71" t="str">
        <f t="shared" si="459"/>
        <v/>
      </c>
      <c r="AJ728" s="71" t="str">
        <f t="shared" si="460"/>
        <v/>
      </c>
      <c r="AK728" s="71" t="str">
        <f t="shared" si="461"/>
        <v/>
      </c>
      <c r="AL728" s="71" t="str">
        <f t="shared" si="462"/>
        <v/>
      </c>
      <c r="AM728" s="78" t="str">
        <f t="shared" si="463"/>
        <v/>
      </c>
      <c r="AN728" s="75" t="str">
        <f t="shared" si="464"/>
        <v/>
      </c>
      <c r="AO728" s="71" t="str">
        <f t="shared" si="465"/>
        <v/>
      </c>
      <c r="AP728" s="71" t="str">
        <f t="shared" si="466"/>
        <v/>
      </c>
      <c r="AQ728" s="71" t="str">
        <f t="shared" si="467"/>
        <v/>
      </c>
      <c r="AR728" s="71" t="str">
        <f t="shared" si="468"/>
        <v/>
      </c>
      <c r="AS728" s="71" t="str">
        <f t="shared" si="469"/>
        <v/>
      </c>
      <c r="AT728" s="71" t="str">
        <f t="shared" si="470"/>
        <v/>
      </c>
      <c r="AU728" s="76" t="str">
        <f t="shared" si="471"/>
        <v/>
      </c>
      <c r="BF728" s="141">
        <v>34090</v>
      </c>
      <c r="BG728" s="142" t="s">
        <v>10455</v>
      </c>
      <c r="BH728" s="141" t="s">
        <v>180</v>
      </c>
      <c r="BI728" s="141" t="s">
        <v>191</v>
      </c>
      <c r="BJ728" s="141" t="s">
        <v>1708</v>
      </c>
      <c r="BK728" s="141"/>
      <c r="BL728" s="141" t="s">
        <v>2385</v>
      </c>
      <c r="BM728" s="141">
        <v>46.759720000000002</v>
      </c>
      <c r="BN728" s="141">
        <v>-72.27458</v>
      </c>
      <c r="BO728" s="141">
        <v>1992</v>
      </c>
      <c r="BP728" s="143" t="s">
        <v>24547</v>
      </c>
      <c r="BQ728" s="143" t="s">
        <v>17560</v>
      </c>
    </row>
    <row r="729" spans="1:69" ht="38.25" customHeight="1" x14ac:dyDescent="0.25">
      <c r="A729" s="1" t="str">
        <f t="shared" si="472"/>
        <v/>
      </c>
      <c r="B729" s="32" t="str">
        <f t="shared" si="473"/>
        <v/>
      </c>
      <c r="C729" s="25" t="str">
        <f t="shared" si="474"/>
        <v/>
      </c>
      <c r="D729" s="25" t="str">
        <f t="shared" si="475"/>
        <v/>
      </c>
      <c r="E729" s="25" t="str">
        <f t="shared" si="476"/>
        <v/>
      </c>
      <c r="F729" s="25" t="str">
        <f t="shared" si="477"/>
        <v/>
      </c>
      <c r="G729" s="108" t="str">
        <f t="shared" si="478"/>
        <v/>
      </c>
      <c r="H729" s="108" t="str">
        <f t="shared" si="479"/>
        <v/>
      </c>
      <c r="I729" s="112" t="str">
        <f t="shared" si="480"/>
        <v/>
      </c>
      <c r="J729" s="112"/>
      <c r="K729" s="112"/>
      <c r="L729" s="113"/>
      <c r="M729" s="113"/>
      <c r="N729" s="224" t="str">
        <f t="shared" si="481"/>
        <v/>
      </c>
      <c r="O729" s="225" t="str">
        <f t="shared" si="482"/>
        <v/>
      </c>
      <c r="Q729" s="6">
        <v>727</v>
      </c>
      <c r="R729" s="47" t="str">
        <f t="shared" si="445"/>
        <v>-727</v>
      </c>
      <c r="S729" s="6"/>
      <c r="T729" s="48" t="str">
        <f t="shared" si="446"/>
        <v/>
      </c>
      <c r="U729" s="49" t="str">
        <f t="shared" si="447"/>
        <v/>
      </c>
      <c r="W729" s="51"/>
      <c r="X729" s="75" t="str">
        <f t="shared" si="448"/>
        <v/>
      </c>
      <c r="Y729" s="71" t="str">
        <f t="shared" si="449"/>
        <v/>
      </c>
      <c r="Z729" s="71" t="str">
        <f t="shared" si="450"/>
        <v/>
      </c>
      <c r="AA729" s="71" t="str">
        <f t="shared" si="451"/>
        <v/>
      </c>
      <c r="AB729" s="71" t="str">
        <f t="shared" si="452"/>
        <v/>
      </c>
      <c r="AC729" s="71" t="str">
        <f t="shared" si="453"/>
        <v/>
      </c>
      <c r="AD729" s="71" t="str">
        <f t="shared" si="454"/>
        <v/>
      </c>
      <c r="AE729" s="78" t="str">
        <f t="shared" si="455"/>
        <v/>
      </c>
      <c r="AF729" s="75" t="str">
        <f t="shared" si="456"/>
        <v/>
      </c>
      <c r="AG729" s="71" t="str">
        <f t="shared" si="457"/>
        <v/>
      </c>
      <c r="AH729" s="71" t="str">
        <f t="shared" si="458"/>
        <v/>
      </c>
      <c r="AI729" s="71" t="str">
        <f t="shared" si="459"/>
        <v/>
      </c>
      <c r="AJ729" s="71" t="str">
        <f t="shared" si="460"/>
        <v/>
      </c>
      <c r="AK729" s="71" t="str">
        <f t="shared" si="461"/>
        <v/>
      </c>
      <c r="AL729" s="71" t="str">
        <f t="shared" si="462"/>
        <v/>
      </c>
      <c r="AM729" s="78" t="str">
        <f t="shared" si="463"/>
        <v/>
      </c>
      <c r="AN729" s="75" t="str">
        <f t="shared" si="464"/>
        <v/>
      </c>
      <c r="AO729" s="71" t="str">
        <f t="shared" si="465"/>
        <v/>
      </c>
      <c r="AP729" s="71" t="str">
        <f t="shared" si="466"/>
        <v/>
      </c>
      <c r="AQ729" s="71" t="str">
        <f t="shared" si="467"/>
        <v/>
      </c>
      <c r="AR729" s="71" t="str">
        <f t="shared" si="468"/>
        <v/>
      </c>
      <c r="AS729" s="71" t="str">
        <f t="shared" si="469"/>
        <v/>
      </c>
      <c r="AT729" s="71" t="str">
        <f t="shared" si="470"/>
        <v/>
      </c>
      <c r="AU729" s="76" t="str">
        <f t="shared" si="471"/>
        <v/>
      </c>
      <c r="BF729" s="141">
        <v>34090</v>
      </c>
      <c r="BG729" s="142" t="s">
        <v>10456</v>
      </c>
      <c r="BH729" s="141" t="s">
        <v>180</v>
      </c>
      <c r="BI729" s="141" t="s">
        <v>191</v>
      </c>
      <c r="BJ729" s="141" t="s">
        <v>2082</v>
      </c>
      <c r="BK729" s="141"/>
      <c r="BL729" s="141" t="s">
        <v>10457</v>
      </c>
      <c r="BM729" s="141">
        <v>46.760069999999999</v>
      </c>
      <c r="BN729" s="141">
        <v>-72.267219999999995</v>
      </c>
      <c r="BO729" s="141">
        <v>1992</v>
      </c>
      <c r="BP729" s="143" t="s">
        <v>24548</v>
      </c>
      <c r="BQ729" s="143" t="s">
        <v>17560</v>
      </c>
    </row>
    <row r="730" spans="1:69" ht="38.25" customHeight="1" x14ac:dyDescent="0.25">
      <c r="A730" s="1" t="str">
        <f t="shared" si="472"/>
        <v/>
      </c>
      <c r="B730" s="32" t="str">
        <f t="shared" si="473"/>
        <v/>
      </c>
      <c r="C730" s="25" t="str">
        <f t="shared" si="474"/>
        <v/>
      </c>
      <c r="D730" s="25" t="str">
        <f t="shared" si="475"/>
        <v/>
      </c>
      <c r="E730" s="25" t="str">
        <f t="shared" si="476"/>
        <v/>
      </c>
      <c r="F730" s="25" t="str">
        <f t="shared" si="477"/>
        <v/>
      </c>
      <c r="G730" s="108" t="str">
        <f t="shared" si="478"/>
        <v/>
      </c>
      <c r="H730" s="108" t="str">
        <f t="shared" si="479"/>
        <v/>
      </c>
      <c r="I730" s="112" t="str">
        <f t="shared" si="480"/>
        <v/>
      </c>
      <c r="J730" s="112"/>
      <c r="K730" s="112"/>
      <c r="L730" s="113"/>
      <c r="M730" s="113"/>
      <c r="N730" s="224" t="str">
        <f t="shared" si="481"/>
        <v/>
      </c>
      <c r="O730" s="225" t="str">
        <f t="shared" si="482"/>
        <v/>
      </c>
      <c r="Q730" s="6">
        <v>728</v>
      </c>
      <c r="R730" s="47" t="str">
        <f t="shared" si="445"/>
        <v>-728</v>
      </c>
      <c r="S730" s="6"/>
      <c r="T730" s="48" t="str">
        <f t="shared" si="446"/>
        <v/>
      </c>
      <c r="U730" s="49" t="str">
        <f t="shared" si="447"/>
        <v/>
      </c>
      <c r="W730" s="51"/>
      <c r="X730" s="75" t="str">
        <f t="shared" si="448"/>
        <v/>
      </c>
      <c r="Y730" s="71" t="str">
        <f t="shared" si="449"/>
        <v/>
      </c>
      <c r="Z730" s="71" t="str">
        <f t="shared" si="450"/>
        <v/>
      </c>
      <c r="AA730" s="71" t="str">
        <f t="shared" si="451"/>
        <v/>
      </c>
      <c r="AB730" s="71" t="str">
        <f t="shared" si="452"/>
        <v/>
      </c>
      <c r="AC730" s="71" t="str">
        <f t="shared" si="453"/>
        <v/>
      </c>
      <c r="AD730" s="71" t="str">
        <f t="shared" si="454"/>
        <v/>
      </c>
      <c r="AE730" s="78" t="str">
        <f t="shared" si="455"/>
        <v/>
      </c>
      <c r="AF730" s="75" t="str">
        <f t="shared" si="456"/>
        <v/>
      </c>
      <c r="AG730" s="71" t="str">
        <f t="shared" si="457"/>
        <v/>
      </c>
      <c r="AH730" s="71" t="str">
        <f t="shared" si="458"/>
        <v/>
      </c>
      <c r="AI730" s="71" t="str">
        <f t="shared" si="459"/>
        <v/>
      </c>
      <c r="AJ730" s="71" t="str">
        <f t="shared" si="460"/>
        <v/>
      </c>
      <c r="AK730" s="71" t="str">
        <f t="shared" si="461"/>
        <v/>
      </c>
      <c r="AL730" s="71" t="str">
        <f t="shared" si="462"/>
        <v/>
      </c>
      <c r="AM730" s="78" t="str">
        <f t="shared" si="463"/>
        <v/>
      </c>
      <c r="AN730" s="75" t="str">
        <f t="shared" si="464"/>
        <v/>
      </c>
      <c r="AO730" s="71" t="str">
        <f t="shared" si="465"/>
        <v/>
      </c>
      <c r="AP730" s="71" t="str">
        <f t="shared" si="466"/>
        <v/>
      </c>
      <c r="AQ730" s="71" t="str">
        <f t="shared" si="467"/>
        <v/>
      </c>
      <c r="AR730" s="71" t="str">
        <f t="shared" si="468"/>
        <v/>
      </c>
      <c r="AS730" s="71" t="str">
        <f t="shared" si="469"/>
        <v/>
      </c>
      <c r="AT730" s="71" t="str">
        <f t="shared" si="470"/>
        <v/>
      </c>
      <c r="AU730" s="76" t="str">
        <f t="shared" si="471"/>
        <v/>
      </c>
      <c r="BF730" s="141">
        <v>34097</v>
      </c>
      <c r="BG730" s="142" t="s">
        <v>10460</v>
      </c>
      <c r="BH730" s="141" t="s">
        <v>478</v>
      </c>
      <c r="BI730" s="141" t="s">
        <v>176</v>
      </c>
      <c r="BJ730" s="141" t="s">
        <v>10461</v>
      </c>
      <c r="BK730" s="141" t="s">
        <v>2706</v>
      </c>
      <c r="BL730" s="141" t="s">
        <v>1227</v>
      </c>
      <c r="BM730" s="141">
        <v>46.733802189166902</v>
      </c>
      <c r="BN730" s="141">
        <v>-72.063061463839901</v>
      </c>
      <c r="BO730" s="141">
        <v>1981</v>
      </c>
      <c r="BP730" s="143" t="s">
        <v>27664</v>
      </c>
      <c r="BQ730" s="143" t="s">
        <v>17560</v>
      </c>
    </row>
    <row r="731" spans="1:69" ht="38.25" customHeight="1" x14ac:dyDescent="0.25">
      <c r="A731" s="1" t="str">
        <f t="shared" si="472"/>
        <v/>
      </c>
      <c r="B731" s="32" t="str">
        <f t="shared" si="473"/>
        <v/>
      </c>
      <c r="C731" s="25" t="str">
        <f t="shared" si="474"/>
        <v/>
      </c>
      <c r="D731" s="25" t="str">
        <f t="shared" si="475"/>
        <v/>
      </c>
      <c r="E731" s="25" t="str">
        <f t="shared" si="476"/>
        <v/>
      </c>
      <c r="F731" s="25" t="str">
        <f t="shared" si="477"/>
        <v/>
      </c>
      <c r="G731" s="108" t="str">
        <f t="shared" si="478"/>
        <v/>
      </c>
      <c r="H731" s="108" t="str">
        <f t="shared" si="479"/>
        <v/>
      </c>
      <c r="I731" s="112" t="str">
        <f t="shared" si="480"/>
        <v/>
      </c>
      <c r="J731" s="112"/>
      <c r="K731" s="112"/>
      <c r="L731" s="113"/>
      <c r="M731" s="113"/>
      <c r="N731" s="224" t="str">
        <f t="shared" si="481"/>
        <v/>
      </c>
      <c r="O731" s="225" t="str">
        <f t="shared" si="482"/>
        <v/>
      </c>
      <c r="Q731" s="6">
        <v>729</v>
      </c>
      <c r="R731" s="47" t="str">
        <f t="shared" si="445"/>
        <v>-729</v>
      </c>
      <c r="S731" s="6"/>
      <c r="T731" s="48" t="str">
        <f t="shared" si="446"/>
        <v/>
      </c>
      <c r="U731" s="49" t="str">
        <f t="shared" si="447"/>
        <v/>
      </c>
      <c r="W731" s="51"/>
      <c r="X731" s="75" t="str">
        <f t="shared" si="448"/>
        <v/>
      </c>
      <c r="Y731" s="71" t="str">
        <f t="shared" si="449"/>
        <v/>
      </c>
      <c r="Z731" s="71" t="str">
        <f t="shared" si="450"/>
        <v/>
      </c>
      <c r="AA731" s="71" t="str">
        <f t="shared" si="451"/>
        <v/>
      </c>
      <c r="AB731" s="71" t="str">
        <f t="shared" si="452"/>
        <v/>
      </c>
      <c r="AC731" s="71" t="str">
        <f t="shared" si="453"/>
        <v/>
      </c>
      <c r="AD731" s="71" t="str">
        <f t="shared" si="454"/>
        <v/>
      </c>
      <c r="AE731" s="78" t="str">
        <f t="shared" si="455"/>
        <v/>
      </c>
      <c r="AF731" s="75" t="str">
        <f t="shared" si="456"/>
        <v/>
      </c>
      <c r="AG731" s="71" t="str">
        <f t="shared" si="457"/>
        <v/>
      </c>
      <c r="AH731" s="71" t="str">
        <f t="shared" si="458"/>
        <v/>
      </c>
      <c r="AI731" s="71" t="str">
        <f t="shared" si="459"/>
        <v/>
      </c>
      <c r="AJ731" s="71" t="str">
        <f t="shared" si="460"/>
        <v/>
      </c>
      <c r="AK731" s="71" t="str">
        <f t="shared" si="461"/>
        <v/>
      </c>
      <c r="AL731" s="71" t="str">
        <f t="shared" si="462"/>
        <v/>
      </c>
      <c r="AM731" s="78" t="str">
        <f t="shared" si="463"/>
        <v/>
      </c>
      <c r="AN731" s="75" t="str">
        <f t="shared" si="464"/>
        <v/>
      </c>
      <c r="AO731" s="71" t="str">
        <f t="shared" si="465"/>
        <v/>
      </c>
      <c r="AP731" s="71" t="str">
        <f t="shared" si="466"/>
        <v/>
      </c>
      <c r="AQ731" s="71" t="str">
        <f t="shared" si="467"/>
        <v/>
      </c>
      <c r="AR731" s="71" t="str">
        <f t="shared" si="468"/>
        <v/>
      </c>
      <c r="AS731" s="71" t="str">
        <f t="shared" si="469"/>
        <v/>
      </c>
      <c r="AT731" s="71" t="str">
        <f t="shared" si="470"/>
        <v/>
      </c>
      <c r="AU731" s="76" t="str">
        <f t="shared" si="471"/>
        <v/>
      </c>
      <c r="BF731" s="141">
        <v>19025</v>
      </c>
      <c r="BG731" s="142" t="s">
        <v>1535</v>
      </c>
      <c r="BH731" s="141" t="s">
        <v>180</v>
      </c>
      <c r="BI731" s="141" t="s">
        <v>191</v>
      </c>
      <c r="BJ731" s="141" t="s">
        <v>1536</v>
      </c>
      <c r="BK731" s="141" t="s">
        <v>1537</v>
      </c>
      <c r="BL731" s="141" t="s">
        <v>1538</v>
      </c>
      <c r="BM731" s="141">
        <v>46.527644000000002</v>
      </c>
      <c r="BN731" s="141">
        <v>-70.784429000000003</v>
      </c>
      <c r="BO731" s="141">
        <v>2011</v>
      </c>
      <c r="BP731" s="143"/>
      <c r="BQ731" s="143" t="s">
        <v>17560</v>
      </c>
    </row>
    <row r="732" spans="1:69" ht="38.25" customHeight="1" x14ac:dyDescent="0.25">
      <c r="A732" s="1" t="str">
        <f t="shared" si="472"/>
        <v/>
      </c>
      <c r="B732" s="32" t="str">
        <f t="shared" si="473"/>
        <v/>
      </c>
      <c r="C732" s="25" t="str">
        <f t="shared" si="474"/>
        <v/>
      </c>
      <c r="D732" s="25" t="str">
        <f t="shared" si="475"/>
        <v/>
      </c>
      <c r="E732" s="25" t="str">
        <f t="shared" si="476"/>
        <v/>
      </c>
      <c r="F732" s="25" t="str">
        <f t="shared" si="477"/>
        <v/>
      </c>
      <c r="G732" s="108" t="str">
        <f t="shared" si="478"/>
        <v/>
      </c>
      <c r="H732" s="108" t="str">
        <f t="shared" si="479"/>
        <v/>
      </c>
      <c r="I732" s="112" t="str">
        <f t="shared" si="480"/>
        <v/>
      </c>
      <c r="J732" s="112"/>
      <c r="K732" s="112"/>
      <c r="L732" s="113"/>
      <c r="M732" s="113"/>
      <c r="N732" s="224" t="str">
        <f t="shared" si="481"/>
        <v/>
      </c>
      <c r="O732" s="225" t="str">
        <f t="shared" si="482"/>
        <v/>
      </c>
      <c r="Q732" s="6">
        <v>730</v>
      </c>
      <c r="R732" s="47" t="str">
        <f t="shared" si="445"/>
        <v>-730</v>
      </c>
      <c r="S732" s="6"/>
      <c r="T732" s="48" t="str">
        <f t="shared" si="446"/>
        <v/>
      </c>
      <c r="U732" s="49" t="str">
        <f t="shared" si="447"/>
        <v/>
      </c>
      <c r="W732" s="51"/>
      <c r="X732" s="75" t="str">
        <f t="shared" si="448"/>
        <v/>
      </c>
      <c r="Y732" s="71" t="str">
        <f t="shared" si="449"/>
        <v/>
      </c>
      <c r="Z732" s="71" t="str">
        <f t="shared" si="450"/>
        <v/>
      </c>
      <c r="AA732" s="71" t="str">
        <f t="shared" si="451"/>
        <v/>
      </c>
      <c r="AB732" s="71" t="str">
        <f t="shared" si="452"/>
        <v/>
      </c>
      <c r="AC732" s="71" t="str">
        <f t="shared" si="453"/>
        <v/>
      </c>
      <c r="AD732" s="71" t="str">
        <f t="shared" si="454"/>
        <v/>
      </c>
      <c r="AE732" s="78" t="str">
        <f t="shared" si="455"/>
        <v/>
      </c>
      <c r="AF732" s="75" t="str">
        <f t="shared" si="456"/>
        <v/>
      </c>
      <c r="AG732" s="71" t="str">
        <f t="shared" si="457"/>
        <v/>
      </c>
      <c r="AH732" s="71" t="str">
        <f t="shared" si="458"/>
        <v/>
      </c>
      <c r="AI732" s="71" t="str">
        <f t="shared" si="459"/>
        <v/>
      </c>
      <c r="AJ732" s="71" t="str">
        <f t="shared" si="460"/>
        <v/>
      </c>
      <c r="AK732" s="71" t="str">
        <f t="shared" si="461"/>
        <v/>
      </c>
      <c r="AL732" s="71" t="str">
        <f t="shared" si="462"/>
        <v/>
      </c>
      <c r="AM732" s="78" t="str">
        <f t="shared" si="463"/>
        <v/>
      </c>
      <c r="AN732" s="75" t="str">
        <f t="shared" si="464"/>
        <v/>
      </c>
      <c r="AO732" s="71" t="str">
        <f t="shared" si="465"/>
        <v/>
      </c>
      <c r="AP732" s="71" t="str">
        <f t="shared" si="466"/>
        <v/>
      </c>
      <c r="AQ732" s="71" t="str">
        <f t="shared" si="467"/>
        <v/>
      </c>
      <c r="AR732" s="71" t="str">
        <f t="shared" si="468"/>
        <v/>
      </c>
      <c r="AS732" s="71" t="str">
        <f t="shared" si="469"/>
        <v/>
      </c>
      <c r="AT732" s="71" t="str">
        <f t="shared" si="470"/>
        <v/>
      </c>
      <c r="AU732" s="76" t="str">
        <f t="shared" si="471"/>
        <v/>
      </c>
      <c r="BF732" s="141">
        <v>19030</v>
      </c>
      <c r="BG732" s="142" t="s">
        <v>17562</v>
      </c>
      <c r="BH732" s="141" t="s">
        <v>478</v>
      </c>
      <c r="BI732" s="141" t="s">
        <v>186</v>
      </c>
      <c r="BJ732" s="141" t="s">
        <v>17563</v>
      </c>
      <c r="BK732" s="141" t="s">
        <v>2160</v>
      </c>
      <c r="BL732" s="141" t="s">
        <v>17564</v>
      </c>
      <c r="BM732" s="141">
        <v>46.63841</v>
      </c>
      <c r="BN732" s="141">
        <v>-70.648430000000005</v>
      </c>
      <c r="BO732" s="141">
        <v>2004</v>
      </c>
      <c r="BP732" s="143" t="s">
        <v>25526</v>
      </c>
      <c r="BQ732" s="143" t="s">
        <v>17560</v>
      </c>
    </row>
    <row r="733" spans="1:69" ht="38.25" customHeight="1" x14ac:dyDescent="0.25">
      <c r="A733" s="1" t="str">
        <f t="shared" si="472"/>
        <v/>
      </c>
      <c r="B733" s="32" t="str">
        <f t="shared" si="473"/>
        <v/>
      </c>
      <c r="C733" s="25" t="str">
        <f t="shared" si="474"/>
        <v/>
      </c>
      <c r="D733" s="25" t="str">
        <f t="shared" si="475"/>
        <v/>
      </c>
      <c r="E733" s="25" t="str">
        <f t="shared" si="476"/>
        <v/>
      </c>
      <c r="F733" s="25" t="str">
        <f t="shared" si="477"/>
        <v/>
      </c>
      <c r="G733" s="108" t="str">
        <f t="shared" si="478"/>
        <v/>
      </c>
      <c r="H733" s="108" t="str">
        <f t="shared" si="479"/>
        <v/>
      </c>
      <c r="I733" s="112" t="str">
        <f t="shared" si="480"/>
        <v/>
      </c>
      <c r="J733" s="112"/>
      <c r="K733" s="112"/>
      <c r="L733" s="113"/>
      <c r="M733" s="113"/>
      <c r="N733" s="224" t="str">
        <f t="shared" si="481"/>
        <v/>
      </c>
      <c r="O733" s="225" t="str">
        <f t="shared" si="482"/>
        <v/>
      </c>
      <c r="Q733" s="6">
        <v>731</v>
      </c>
      <c r="R733" s="47" t="str">
        <f t="shared" si="445"/>
        <v>-731</v>
      </c>
      <c r="S733" s="6"/>
      <c r="T733" s="48" t="str">
        <f t="shared" si="446"/>
        <v/>
      </c>
      <c r="U733" s="49" t="str">
        <f t="shared" si="447"/>
        <v/>
      </c>
      <c r="W733" s="51"/>
      <c r="X733" s="75" t="str">
        <f t="shared" si="448"/>
        <v/>
      </c>
      <c r="Y733" s="71" t="str">
        <f t="shared" si="449"/>
        <v/>
      </c>
      <c r="Z733" s="71" t="str">
        <f t="shared" si="450"/>
        <v/>
      </c>
      <c r="AA733" s="71" t="str">
        <f t="shared" si="451"/>
        <v/>
      </c>
      <c r="AB733" s="71" t="str">
        <f t="shared" si="452"/>
        <v/>
      </c>
      <c r="AC733" s="71" t="str">
        <f t="shared" si="453"/>
        <v/>
      </c>
      <c r="AD733" s="71" t="str">
        <f t="shared" si="454"/>
        <v/>
      </c>
      <c r="AE733" s="78" t="str">
        <f t="shared" si="455"/>
        <v/>
      </c>
      <c r="AF733" s="75" t="str">
        <f t="shared" si="456"/>
        <v/>
      </c>
      <c r="AG733" s="71" t="str">
        <f t="shared" si="457"/>
        <v/>
      </c>
      <c r="AH733" s="71" t="str">
        <f t="shared" si="458"/>
        <v/>
      </c>
      <c r="AI733" s="71" t="str">
        <f t="shared" si="459"/>
        <v/>
      </c>
      <c r="AJ733" s="71" t="str">
        <f t="shared" si="460"/>
        <v/>
      </c>
      <c r="AK733" s="71" t="str">
        <f t="shared" si="461"/>
        <v/>
      </c>
      <c r="AL733" s="71" t="str">
        <f t="shared" si="462"/>
        <v/>
      </c>
      <c r="AM733" s="78" t="str">
        <f t="shared" si="463"/>
        <v/>
      </c>
      <c r="AN733" s="75" t="str">
        <f t="shared" si="464"/>
        <v/>
      </c>
      <c r="AO733" s="71" t="str">
        <f t="shared" si="465"/>
        <v/>
      </c>
      <c r="AP733" s="71" t="str">
        <f t="shared" si="466"/>
        <v/>
      </c>
      <c r="AQ733" s="71" t="str">
        <f t="shared" si="467"/>
        <v/>
      </c>
      <c r="AR733" s="71" t="str">
        <f t="shared" si="468"/>
        <v/>
      </c>
      <c r="AS733" s="71" t="str">
        <f t="shared" si="469"/>
        <v/>
      </c>
      <c r="AT733" s="71" t="str">
        <f t="shared" si="470"/>
        <v/>
      </c>
      <c r="AU733" s="76" t="str">
        <f t="shared" si="471"/>
        <v/>
      </c>
      <c r="BF733" s="141">
        <v>19030</v>
      </c>
      <c r="BG733" s="142" t="s">
        <v>17565</v>
      </c>
      <c r="BH733" s="141" t="s">
        <v>478</v>
      </c>
      <c r="BI733" s="141" t="s">
        <v>176</v>
      </c>
      <c r="BJ733" s="141" t="s">
        <v>3302</v>
      </c>
      <c r="BK733" s="141" t="s">
        <v>1836</v>
      </c>
      <c r="BL733" s="141" t="s">
        <v>17566</v>
      </c>
      <c r="BM733" s="141">
        <v>46.638539999999999</v>
      </c>
      <c r="BN733" s="141">
        <v>-70.648349999999994</v>
      </c>
      <c r="BO733" s="141">
        <v>2004</v>
      </c>
      <c r="BP733" s="143" t="s">
        <v>482</v>
      </c>
      <c r="BQ733" s="143" t="s">
        <v>17560</v>
      </c>
    </row>
    <row r="734" spans="1:69" ht="38.25" customHeight="1" x14ac:dyDescent="0.25">
      <c r="A734" s="1" t="str">
        <f t="shared" si="472"/>
        <v/>
      </c>
      <c r="B734" s="32" t="str">
        <f t="shared" si="473"/>
        <v/>
      </c>
      <c r="C734" s="25" t="str">
        <f t="shared" si="474"/>
        <v/>
      </c>
      <c r="D734" s="25" t="str">
        <f t="shared" si="475"/>
        <v/>
      </c>
      <c r="E734" s="25" t="str">
        <f t="shared" si="476"/>
        <v/>
      </c>
      <c r="F734" s="25" t="str">
        <f t="shared" si="477"/>
        <v/>
      </c>
      <c r="G734" s="108" t="str">
        <f t="shared" si="478"/>
        <v/>
      </c>
      <c r="H734" s="108" t="str">
        <f t="shared" si="479"/>
        <v/>
      </c>
      <c r="I734" s="112" t="str">
        <f t="shared" si="480"/>
        <v/>
      </c>
      <c r="J734" s="112"/>
      <c r="K734" s="112"/>
      <c r="L734" s="113"/>
      <c r="M734" s="113"/>
      <c r="N734" s="224" t="str">
        <f t="shared" si="481"/>
        <v/>
      </c>
      <c r="O734" s="225" t="str">
        <f t="shared" si="482"/>
        <v/>
      </c>
      <c r="Q734" s="6">
        <v>732</v>
      </c>
      <c r="R734" s="47" t="str">
        <f t="shared" si="445"/>
        <v>-732</v>
      </c>
      <c r="S734" s="6"/>
      <c r="T734" s="48" t="str">
        <f t="shared" si="446"/>
        <v/>
      </c>
      <c r="U734" s="49" t="str">
        <f t="shared" si="447"/>
        <v/>
      </c>
      <c r="W734" s="51"/>
      <c r="X734" s="75" t="str">
        <f t="shared" si="448"/>
        <v/>
      </c>
      <c r="Y734" s="71" t="str">
        <f t="shared" si="449"/>
        <v/>
      </c>
      <c r="Z734" s="71" t="str">
        <f t="shared" si="450"/>
        <v/>
      </c>
      <c r="AA734" s="71" t="str">
        <f t="shared" si="451"/>
        <v/>
      </c>
      <c r="AB734" s="71" t="str">
        <f t="shared" si="452"/>
        <v/>
      </c>
      <c r="AC734" s="71" t="str">
        <f t="shared" si="453"/>
        <v/>
      </c>
      <c r="AD734" s="71" t="str">
        <f t="shared" si="454"/>
        <v/>
      </c>
      <c r="AE734" s="78" t="str">
        <f t="shared" si="455"/>
        <v/>
      </c>
      <c r="AF734" s="75" t="str">
        <f t="shared" si="456"/>
        <v/>
      </c>
      <c r="AG734" s="71" t="str">
        <f t="shared" si="457"/>
        <v/>
      </c>
      <c r="AH734" s="71" t="str">
        <f t="shared" si="458"/>
        <v/>
      </c>
      <c r="AI734" s="71" t="str">
        <f t="shared" si="459"/>
        <v/>
      </c>
      <c r="AJ734" s="71" t="str">
        <f t="shared" si="460"/>
        <v/>
      </c>
      <c r="AK734" s="71" t="str">
        <f t="shared" si="461"/>
        <v/>
      </c>
      <c r="AL734" s="71" t="str">
        <f t="shared" si="462"/>
        <v/>
      </c>
      <c r="AM734" s="78" t="str">
        <f t="shared" si="463"/>
        <v/>
      </c>
      <c r="AN734" s="75" t="str">
        <f t="shared" si="464"/>
        <v/>
      </c>
      <c r="AO734" s="71" t="str">
        <f t="shared" si="465"/>
        <v/>
      </c>
      <c r="AP734" s="71" t="str">
        <f t="shared" si="466"/>
        <v/>
      </c>
      <c r="AQ734" s="71" t="str">
        <f t="shared" si="467"/>
        <v/>
      </c>
      <c r="AR734" s="71" t="str">
        <f t="shared" si="468"/>
        <v/>
      </c>
      <c r="AS734" s="71" t="str">
        <f t="shared" si="469"/>
        <v/>
      </c>
      <c r="AT734" s="71" t="str">
        <f t="shared" si="470"/>
        <v/>
      </c>
      <c r="AU734" s="76" t="str">
        <f t="shared" si="471"/>
        <v/>
      </c>
      <c r="BF734" s="141">
        <v>19030</v>
      </c>
      <c r="BG734" s="142" t="s">
        <v>17567</v>
      </c>
      <c r="BH734" s="141" t="s">
        <v>478</v>
      </c>
      <c r="BI734" s="141" t="s">
        <v>177</v>
      </c>
      <c r="BJ734" s="141" t="s">
        <v>1807</v>
      </c>
      <c r="BK734" s="141" t="s">
        <v>2160</v>
      </c>
      <c r="BL734" s="141" t="s">
        <v>1773</v>
      </c>
      <c r="BM734" s="141">
        <v>46.63841</v>
      </c>
      <c r="BN734" s="141">
        <v>-70.648430000000005</v>
      </c>
      <c r="BO734" s="141">
        <v>1977</v>
      </c>
      <c r="BP734" s="143" t="s">
        <v>1807</v>
      </c>
      <c r="BQ734" s="143" t="s">
        <v>17560</v>
      </c>
    </row>
    <row r="735" spans="1:69" ht="38.25" customHeight="1" x14ac:dyDescent="0.25">
      <c r="A735" s="1" t="str">
        <f t="shared" si="472"/>
        <v/>
      </c>
      <c r="B735" s="32" t="str">
        <f t="shared" si="473"/>
        <v/>
      </c>
      <c r="C735" s="25" t="str">
        <f t="shared" si="474"/>
        <v/>
      </c>
      <c r="D735" s="25" t="str">
        <f t="shared" si="475"/>
        <v/>
      </c>
      <c r="E735" s="25" t="str">
        <f t="shared" si="476"/>
        <v/>
      </c>
      <c r="F735" s="25" t="str">
        <f t="shared" si="477"/>
        <v/>
      </c>
      <c r="G735" s="108" t="str">
        <f t="shared" si="478"/>
        <v/>
      </c>
      <c r="H735" s="108" t="str">
        <f t="shared" si="479"/>
        <v/>
      </c>
      <c r="I735" s="112" t="str">
        <f t="shared" si="480"/>
        <v/>
      </c>
      <c r="J735" s="112"/>
      <c r="K735" s="112"/>
      <c r="L735" s="113"/>
      <c r="M735" s="113"/>
      <c r="N735" s="224" t="str">
        <f t="shared" si="481"/>
        <v/>
      </c>
      <c r="O735" s="225" t="str">
        <f t="shared" si="482"/>
        <v/>
      </c>
      <c r="Q735" s="6">
        <v>733</v>
      </c>
      <c r="R735" s="47" t="str">
        <f t="shared" si="445"/>
        <v>-733</v>
      </c>
      <c r="S735" s="6"/>
      <c r="T735" s="48" t="str">
        <f t="shared" si="446"/>
        <v/>
      </c>
      <c r="U735" s="49" t="str">
        <f t="shared" si="447"/>
        <v/>
      </c>
      <c r="W735" s="51"/>
      <c r="X735" s="75" t="str">
        <f t="shared" si="448"/>
        <v/>
      </c>
      <c r="Y735" s="71" t="str">
        <f t="shared" si="449"/>
        <v/>
      </c>
      <c r="Z735" s="71" t="str">
        <f t="shared" si="450"/>
        <v/>
      </c>
      <c r="AA735" s="71" t="str">
        <f t="shared" si="451"/>
        <v/>
      </c>
      <c r="AB735" s="71" t="str">
        <f t="shared" si="452"/>
        <v/>
      </c>
      <c r="AC735" s="71" t="str">
        <f t="shared" si="453"/>
        <v/>
      </c>
      <c r="AD735" s="71" t="str">
        <f t="shared" si="454"/>
        <v/>
      </c>
      <c r="AE735" s="78" t="str">
        <f t="shared" si="455"/>
        <v/>
      </c>
      <c r="AF735" s="75" t="str">
        <f t="shared" si="456"/>
        <v/>
      </c>
      <c r="AG735" s="71" t="str">
        <f t="shared" si="457"/>
        <v/>
      </c>
      <c r="AH735" s="71" t="str">
        <f t="shared" si="458"/>
        <v/>
      </c>
      <c r="AI735" s="71" t="str">
        <f t="shared" si="459"/>
        <v/>
      </c>
      <c r="AJ735" s="71" t="str">
        <f t="shared" si="460"/>
        <v/>
      </c>
      <c r="AK735" s="71" t="str">
        <f t="shared" si="461"/>
        <v/>
      </c>
      <c r="AL735" s="71" t="str">
        <f t="shared" si="462"/>
        <v/>
      </c>
      <c r="AM735" s="78" t="str">
        <f t="shared" si="463"/>
        <v/>
      </c>
      <c r="AN735" s="75" t="str">
        <f t="shared" si="464"/>
        <v/>
      </c>
      <c r="AO735" s="71" t="str">
        <f t="shared" si="465"/>
        <v/>
      </c>
      <c r="AP735" s="71" t="str">
        <f t="shared" si="466"/>
        <v/>
      </c>
      <c r="AQ735" s="71" t="str">
        <f t="shared" si="467"/>
        <v/>
      </c>
      <c r="AR735" s="71" t="str">
        <f t="shared" si="468"/>
        <v/>
      </c>
      <c r="AS735" s="71" t="str">
        <f t="shared" si="469"/>
        <v/>
      </c>
      <c r="AT735" s="71" t="str">
        <f t="shared" si="470"/>
        <v/>
      </c>
      <c r="AU735" s="76" t="str">
        <f t="shared" si="471"/>
        <v/>
      </c>
      <c r="BF735" s="141">
        <v>19030</v>
      </c>
      <c r="BG735" s="142" t="s">
        <v>17568</v>
      </c>
      <c r="BH735" s="141" t="s">
        <v>180</v>
      </c>
      <c r="BI735" s="141" t="s">
        <v>178</v>
      </c>
      <c r="BJ735" s="141" t="s">
        <v>1686</v>
      </c>
      <c r="BK735" s="141" t="s">
        <v>11608</v>
      </c>
      <c r="BL735" s="141" t="s">
        <v>17569</v>
      </c>
      <c r="BM735" s="141">
        <v>46.615220000000001</v>
      </c>
      <c r="BN735" s="141">
        <v>-70.678629999999998</v>
      </c>
      <c r="BO735" s="141">
        <v>1977</v>
      </c>
      <c r="BP735" s="143" t="s">
        <v>484</v>
      </c>
      <c r="BQ735" s="143" t="s">
        <v>17560</v>
      </c>
    </row>
    <row r="736" spans="1:69" ht="38.25" customHeight="1" x14ac:dyDescent="0.25">
      <c r="A736" s="1" t="str">
        <f t="shared" si="472"/>
        <v/>
      </c>
      <c r="B736" s="32" t="str">
        <f t="shared" si="473"/>
        <v/>
      </c>
      <c r="C736" s="25" t="str">
        <f t="shared" si="474"/>
        <v/>
      </c>
      <c r="D736" s="25" t="str">
        <f t="shared" si="475"/>
        <v/>
      </c>
      <c r="E736" s="25" t="str">
        <f t="shared" si="476"/>
        <v/>
      </c>
      <c r="F736" s="25" t="str">
        <f t="shared" si="477"/>
        <v/>
      </c>
      <c r="G736" s="108" t="str">
        <f t="shared" si="478"/>
        <v/>
      </c>
      <c r="H736" s="108" t="str">
        <f t="shared" si="479"/>
        <v/>
      </c>
      <c r="I736" s="112" t="str">
        <f t="shared" si="480"/>
        <v/>
      </c>
      <c r="J736" s="112"/>
      <c r="K736" s="112"/>
      <c r="L736" s="113"/>
      <c r="M736" s="113"/>
      <c r="N736" s="224" t="str">
        <f t="shared" si="481"/>
        <v/>
      </c>
      <c r="O736" s="225" t="str">
        <f t="shared" si="482"/>
        <v/>
      </c>
      <c r="Q736" s="6">
        <v>734</v>
      </c>
      <c r="R736" s="47" t="str">
        <f t="shared" si="445"/>
        <v>-734</v>
      </c>
      <c r="S736" s="6"/>
      <c r="T736" s="48" t="str">
        <f t="shared" si="446"/>
        <v/>
      </c>
      <c r="U736" s="49" t="str">
        <f t="shared" si="447"/>
        <v/>
      </c>
      <c r="W736" s="51"/>
      <c r="X736" s="75" t="str">
        <f t="shared" si="448"/>
        <v/>
      </c>
      <c r="Y736" s="71" t="str">
        <f t="shared" si="449"/>
        <v/>
      </c>
      <c r="Z736" s="71" t="str">
        <f t="shared" si="450"/>
        <v/>
      </c>
      <c r="AA736" s="71" t="str">
        <f t="shared" si="451"/>
        <v/>
      </c>
      <c r="AB736" s="71" t="str">
        <f t="shared" si="452"/>
        <v/>
      </c>
      <c r="AC736" s="71" t="str">
        <f t="shared" si="453"/>
        <v/>
      </c>
      <c r="AD736" s="71" t="str">
        <f t="shared" si="454"/>
        <v/>
      </c>
      <c r="AE736" s="78" t="str">
        <f t="shared" si="455"/>
        <v/>
      </c>
      <c r="AF736" s="75" t="str">
        <f t="shared" si="456"/>
        <v/>
      </c>
      <c r="AG736" s="71" t="str">
        <f t="shared" si="457"/>
        <v/>
      </c>
      <c r="AH736" s="71" t="str">
        <f t="shared" si="458"/>
        <v/>
      </c>
      <c r="AI736" s="71" t="str">
        <f t="shared" si="459"/>
        <v/>
      </c>
      <c r="AJ736" s="71" t="str">
        <f t="shared" si="460"/>
        <v/>
      </c>
      <c r="AK736" s="71" t="str">
        <f t="shared" si="461"/>
        <v/>
      </c>
      <c r="AL736" s="71" t="str">
        <f t="shared" si="462"/>
        <v/>
      </c>
      <c r="AM736" s="78" t="str">
        <f t="shared" si="463"/>
        <v/>
      </c>
      <c r="AN736" s="75" t="str">
        <f t="shared" si="464"/>
        <v/>
      </c>
      <c r="AO736" s="71" t="str">
        <f t="shared" si="465"/>
        <v/>
      </c>
      <c r="AP736" s="71" t="str">
        <f t="shared" si="466"/>
        <v/>
      </c>
      <c r="AQ736" s="71" t="str">
        <f t="shared" si="467"/>
        <v/>
      </c>
      <c r="AR736" s="71" t="str">
        <f t="shared" si="468"/>
        <v/>
      </c>
      <c r="AS736" s="71" t="str">
        <f t="shared" si="469"/>
        <v/>
      </c>
      <c r="AT736" s="71" t="str">
        <f t="shared" si="470"/>
        <v/>
      </c>
      <c r="AU736" s="76" t="str">
        <f t="shared" si="471"/>
        <v/>
      </c>
      <c r="BF736" s="141">
        <v>19030</v>
      </c>
      <c r="BG736" s="142" t="s">
        <v>17570</v>
      </c>
      <c r="BH736" s="141" t="s">
        <v>180</v>
      </c>
      <c r="BI736" s="141" t="s">
        <v>191</v>
      </c>
      <c r="BJ736" s="141" t="s">
        <v>1690</v>
      </c>
      <c r="BK736" s="141" t="s">
        <v>11608</v>
      </c>
      <c r="BL736" s="141" t="s">
        <v>17569</v>
      </c>
      <c r="BM736" s="141">
        <v>46.615220000000001</v>
      </c>
      <c r="BN736" s="141">
        <v>-70.678629999999998</v>
      </c>
      <c r="BO736" s="141">
        <v>2004</v>
      </c>
      <c r="BP736" s="143" t="s">
        <v>2222</v>
      </c>
      <c r="BQ736" s="143" t="s">
        <v>17560</v>
      </c>
    </row>
    <row r="737" spans="1:69" ht="38.25" customHeight="1" x14ac:dyDescent="0.25">
      <c r="A737" s="1" t="str">
        <f t="shared" si="472"/>
        <v/>
      </c>
      <c r="B737" s="32" t="str">
        <f t="shared" si="473"/>
        <v/>
      </c>
      <c r="C737" s="25" t="str">
        <f t="shared" si="474"/>
        <v/>
      </c>
      <c r="D737" s="25" t="str">
        <f t="shared" si="475"/>
        <v/>
      </c>
      <c r="E737" s="25" t="str">
        <f t="shared" si="476"/>
        <v/>
      </c>
      <c r="F737" s="25" t="str">
        <f t="shared" si="477"/>
        <v/>
      </c>
      <c r="G737" s="108" t="str">
        <f t="shared" si="478"/>
        <v/>
      </c>
      <c r="H737" s="108" t="str">
        <f t="shared" si="479"/>
        <v/>
      </c>
      <c r="I737" s="112" t="str">
        <f t="shared" si="480"/>
        <v/>
      </c>
      <c r="J737" s="112"/>
      <c r="K737" s="112"/>
      <c r="L737" s="113"/>
      <c r="M737" s="113"/>
      <c r="N737" s="224" t="str">
        <f t="shared" si="481"/>
        <v/>
      </c>
      <c r="O737" s="225" t="str">
        <f t="shared" si="482"/>
        <v/>
      </c>
      <c r="Q737" s="6">
        <v>735</v>
      </c>
      <c r="R737" s="47" t="str">
        <f t="shared" si="445"/>
        <v>-735</v>
      </c>
      <c r="S737" s="6"/>
      <c r="T737" s="48" t="str">
        <f t="shared" si="446"/>
        <v/>
      </c>
      <c r="U737" s="49" t="str">
        <f t="shared" si="447"/>
        <v/>
      </c>
      <c r="W737" s="51"/>
      <c r="X737" s="75" t="str">
        <f t="shared" si="448"/>
        <v/>
      </c>
      <c r="Y737" s="71" t="str">
        <f t="shared" si="449"/>
        <v/>
      </c>
      <c r="Z737" s="71" t="str">
        <f t="shared" si="450"/>
        <v/>
      </c>
      <c r="AA737" s="71" t="str">
        <f t="shared" si="451"/>
        <v/>
      </c>
      <c r="AB737" s="71" t="str">
        <f t="shared" si="452"/>
        <v/>
      </c>
      <c r="AC737" s="71" t="str">
        <f t="shared" si="453"/>
        <v/>
      </c>
      <c r="AD737" s="71" t="str">
        <f t="shared" si="454"/>
        <v/>
      </c>
      <c r="AE737" s="78" t="str">
        <f t="shared" si="455"/>
        <v/>
      </c>
      <c r="AF737" s="75" t="str">
        <f t="shared" si="456"/>
        <v/>
      </c>
      <c r="AG737" s="71" t="str">
        <f t="shared" si="457"/>
        <v/>
      </c>
      <c r="AH737" s="71" t="str">
        <f t="shared" si="458"/>
        <v/>
      </c>
      <c r="AI737" s="71" t="str">
        <f t="shared" si="459"/>
        <v/>
      </c>
      <c r="AJ737" s="71" t="str">
        <f t="shared" si="460"/>
        <v/>
      </c>
      <c r="AK737" s="71" t="str">
        <f t="shared" si="461"/>
        <v/>
      </c>
      <c r="AL737" s="71" t="str">
        <f t="shared" si="462"/>
        <v/>
      </c>
      <c r="AM737" s="78" t="str">
        <f t="shared" si="463"/>
        <v/>
      </c>
      <c r="AN737" s="75" t="str">
        <f t="shared" si="464"/>
        <v/>
      </c>
      <c r="AO737" s="71" t="str">
        <f t="shared" si="465"/>
        <v/>
      </c>
      <c r="AP737" s="71" t="str">
        <f t="shared" si="466"/>
        <v/>
      </c>
      <c r="AQ737" s="71" t="str">
        <f t="shared" si="467"/>
        <v/>
      </c>
      <c r="AR737" s="71" t="str">
        <f t="shared" si="468"/>
        <v/>
      </c>
      <c r="AS737" s="71" t="str">
        <f t="shared" si="469"/>
        <v/>
      </c>
      <c r="AT737" s="71" t="str">
        <f t="shared" si="470"/>
        <v/>
      </c>
      <c r="AU737" s="76" t="str">
        <f t="shared" si="471"/>
        <v/>
      </c>
      <c r="BF737" s="141">
        <v>19037</v>
      </c>
      <c r="BG737" s="142" t="s">
        <v>1601</v>
      </c>
      <c r="BH737" s="141" t="s">
        <v>478</v>
      </c>
      <c r="BI737" s="141" t="s">
        <v>177</v>
      </c>
      <c r="BJ737" s="141"/>
      <c r="BK737" s="141" t="s">
        <v>1602</v>
      </c>
      <c r="BL737" s="141" t="s">
        <v>1603</v>
      </c>
      <c r="BM737" s="141">
        <v>46.745950000000001</v>
      </c>
      <c r="BN737" s="141">
        <v>-70.586889999999997</v>
      </c>
      <c r="BO737" s="141">
        <v>1979</v>
      </c>
      <c r="BP737" s="143" t="s">
        <v>485</v>
      </c>
      <c r="BQ737" s="143" t="s">
        <v>17560</v>
      </c>
    </row>
    <row r="738" spans="1:69" ht="38.25" customHeight="1" x14ac:dyDescent="0.25">
      <c r="A738" s="1" t="str">
        <f t="shared" si="472"/>
        <v/>
      </c>
      <c r="B738" s="32" t="str">
        <f t="shared" si="473"/>
        <v/>
      </c>
      <c r="C738" s="25" t="str">
        <f t="shared" si="474"/>
        <v/>
      </c>
      <c r="D738" s="25" t="str">
        <f t="shared" si="475"/>
        <v/>
      </c>
      <c r="E738" s="25" t="str">
        <f t="shared" si="476"/>
        <v/>
      </c>
      <c r="F738" s="25" t="str">
        <f t="shared" si="477"/>
        <v/>
      </c>
      <c r="G738" s="108" t="str">
        <f t="shared" si="478"/>
        <v/>
      </c>
      <c r="H738" s="108" t="str">
        <f t="shared" si="479"/>
        <v/>
      </c>
      <c r="I738" s="112" t="str">
        <f t="shared" si="480"/>
        <v/>
      </c>
      <c r="J738" s="112"/>
      <c r="K738" s="112"/>
      <c r="L738" s="113"/>
      <c r="M738" s="113"/>
      <c r="N738" s="224" t="str">
        <f t="shared" si="481"/>
        <v/>
      </c>
      <c r="O738" s="225" t="str">
        <f t="shared" si="482"/>
        <v/>
      </c>
      <c r="Q738" s="6">
        <v>736</v>
      </c>
      <c r="R738" s="47" t="str">
        <f t="shared" si="445"/>
        <v>-736</v>
      </c>
      <c r="S738" s="6"/>
      <c r="T738" s="48" t="str">
        <f t="shared" si="446"/>
        <v/>
      </c>
      <c r="U738" s="49" t="str">
        <f t="shared" si="447"/>
        <v/>
      </c>
      <c r="W738" s="51"/>
      <c r="X738" s="75" t="str">
        <f t="shared" si="448"/>
        <v/>
      </c>
      <c r="Y738" s="71" t="str">
        <f t="shared" si="449"/>
        <v/>
      </c>
      <c r="Z738" s="71" t="str">
        <f t="shared" si="450"/>
        <v/>
      </c>
      <c r="AA738" s="71" t="str">
        <f t="shared" si="451"/>
        <v/>
      </c>
      <c r="AB738" s="71" t="str">
        <f t="shared" si="452"/>
        <v/>
      </c>
      <c r="AC738" s="71" t="str">
        <f t="shared" si="453"/>
        <v/>
      </c>
      <c r="AD738" s="71" t="str">
        <f t="shared" si="454"/>
        <v/>
      </c>
      <c r="AE738" s="78" t="str">
        <f t="shared" si="455"/>
        <v/>
      </c>
      <c r="AF738" s="75" t="str">
        <f t="shared" si="456"/>
        <v/>
      </c>
      <c r="AG738" s="71" t="str">
        <f t="shared" si="457"/>
        <v/>
      </c>
      <c r="AH738" s="71" t="str">
        <f t="shared" si="458"/>
        <v/>
      </c>
      <c r="AI738" s="71" t="str">
        <f t="shared" si="459"/>
        <v/>
      </c>
      <c r="AJ738" s="71" t="str">
        <f t="shared" si="460"/>
        <v/>
      </c>
      <c r="AK738" s="71" t="str">
        <f t="shared" si="461"/>
        <v/>
      </c>
      <c r="AL738" s="71" t="str">
        <f t="shared" si="462"/>
        <v/>
      </c>
      <c r="AM738" s="78" t="str">
        <f t="shared" si="463"/>
        <v/>
      </c>
      <c r="AN738" s="75" t="str">
        <f t="shared" si="464"/>
        <v/>
      </c>
      <c r="AO738" s="71" t="str">
        <f t="shared" si="465"/>
        <v/>
      </c>
      <c r="AP738" s="71" t="str">
        <f t="shared" si="466"/>
        <v/>
      </c>
      <c r="AQ738" s="71" t="str">
        <f t="shared" si="467"/>
        <v/>
      </c>
      <c r="AR738" s="71" t="str">
        <f t="shared" si="468"/>
        <v/>
      </c>
      <c r="AS738" s="71" t="str">
        <f t="shared" si="469"/>
        <v/>
      </c>
      <c r="AT738" s="71" t="str">
        <f t="shared" si="470"/>
        <v/>
      </c>
      <c r="AU738" s="76" t="str">
        <f t="shared" si="471"/>
        <v/>
      </c>
      <c r="BF738" s="141">
        <v>19037</v>
      </c>
      <c r="BG738" s="142" t="s">
        <v>16264</v>
      </c>
      <c r="BH738" s="141" t="s">
        <v>180</v>
      </c>
      <c r="BI738" s="141" t="s">
        <v>191</v>
      </c>
      <c r="BJ738" s="141"/>
      <c r="BK738" s="141"/>
      <c r="BL738" s="141" t="s">
        <v>1478</v>
      </c>
      <c r="BM738" s="141">
        <v>46.740940000000002</v>
      </c>
      <c r="BN738" s="141">
        <v>-70.596720000000005</v>
      </c>
      <c r="BO738" s="141">
        <v>1977</v>
      </c>
      <c r="BP738" s="143" t="s">
        <v>191</v>
      </c>
      <c r="BQ738" s="143" t="s">
        <v>17560</v>
      </c>
    </row>
    <row r="739" spans="1:69" ht="38.25" customHeight="1" x14ac:dyDescent="0.25">
      <c r="A739" s="1" t="str">
        <f t="shared" si="472"/>
        <v/>
      </c>
      <c r="B739" s="32" t="str">
        <f t="shared" si="473"/>
        <v/>
      </c>
      <c r="C739" s="25" t="str">
        <f t="shared" si="474"/>
        <v/>
      </c>
      <c r="D739" s="25" t="str">
        <f t="shared" si="475"/>
        <v/>
      </c>
      <c r="E739" s="25" t="str">
        <f t="shared" si="476"/>
        <v/>
      </c>
      <c r="F739" s="25" t="str">
        <f t="shared" si="477"/>
        <v/>
      </c>
      <c r="G739" s="108" t="str">
        <f t="shared" si="478"/>
        <v/>
      </c>
      <c r="H739" s="108" t="str">
        <f t="shared" si="479"/>
        <v/>
      </c>
      <c r="I739" s="112" t="str">
        <f t="shared" si="480"/>
        <v/>
      </c>
      <c r="J739" s="112"/>
      <c r="K739" s="112"/>
      <c r="L739" s="113"/>
      <c r="M739" s="113"/>
      <c r="N739" s="224" t="str">
        <f t="shared" si="481"/>
        <v/>
      </c>
      <c r="O739" s="225" t="str">
        <f t="shared" si="482"/>
        <v/>
      </c>
      <c r="Q739" s="6">
        <v>737</v>
      </c>
      <c r="R739" s="47" t="str">
        <f t="shared" si="445"/>
        <v>-737</v>
      </c>
      <c r="S739" s="6"/>
      <c r="T739" s="48" t="str">
        <f t="shared" si="446"/>
        <v/>
      </c>
      <c r="U739" s="49" t="str">
        <f t="shared" si="447"/>
        <v/>
      </c>
      <c r="W739" s="51"/>
      <c r="X739" s="75" t="str">
        <f t="shared" si="448"/>
        <v/>
      </c>
      <c r="Y739" s="71" t="str">
        <f t="shared" si="449"/>
        <v/>
      </c>
      <c r="Z739" s="71" t="str">
        <f t="shared" si="450"/>
        <v/>
      </c>
      <c r="AA739" s="71" t="str">
        <f t="shared" si="451"/>
        <v/>
      </c>
      <c r="AB739" s="71" t="str">
        <f t="shared" si="452"/>
        <v/>
      </c>
      <c r="AC739" s="71" t="str">
        <f t="shared" si="453"/>
        <v/>
      </c>
      <c r="AD739" s="71" t="str">
        <f t="shared" si="454"/>
        <v/>
      </c>
      <c r="AE739" s="78" t="str">
        <f t="shared" si="455"/>
        <v/>
      </c>
      <c r="AF739" s="75" t="str">
        <f t="shared" si="456"/>
        <v/>
      </c>
      <c r="AG739" s="71" t="str">
        <f t="shared" si="457"/>
        <v/>
      </c>
      <c r="AH739" s="71" t="str">
        <f t="shared" si="458"/>
        <v/>
      </c>
      <c r="AI739" s="71" t="str">
        <f t="shared" si="459"/>
        <v/>
      </c>
      <c r="AJ739" s="71" t="str">
        <f t="shared" si="460"/>
        <v/>
      </c>
      <c r="AK739" s="71" t="str">
        <f t="shared" si="461"/>
        <v/>
      </c>
      <c r="AL739" s="71" t="str">
        <f t="shared" si="462"/>
        <v/>
      </c>
      <c r="AM739" s="78" t="str">
        <f t="shared" si="463"/>
        <v/>
      </c>
      <c r="AN739" s="75" t="str">
        <f t="shared" si="464"/>
        <v/>
      </c>
      <c r="AO739" s="71" t="str">
        <f t="shared" si="465"/>
        <v/>
      </c>
      <c r="AP739" s="71" t="str">
        <f t="shared" si="466"/>
        <v/>
      </c>
      <c r="AQ739" s="71" t="str">
        <f t="shared" si="467"/>
        <v/>
      </c>
      <c r="AR739" s="71" t="str">
        <f t="shared" si="468"/>
        <v/>
      </c>
      <c r="AS739" s="71" t="str">
        <f t="shared" si="469"/>
        <v/>
      </c>
      <c r="AT739" s="71" t="str">
        <f t="shared" si="470"/>
        <v/>
      </c>
      <c r="AU739" s="76" t="str">
        <f t="shared" si="471"/>
        <v/>
      </c>
      <c r="BF739" s="141">
        <v>19037</v>
      </c>
      <c r="BG739" s="142" t="s">
        <v>16265</v>
      </c>
      <c r="BH739" s="141" t="s">
        <v>478</v>
      </c>
      <c r="BI739" s="141" t="s">
        <v>176</v>
      </c>
      <c r="BJ739" s="141"/>
      <c r="BK739" s="141" t="s">
        <v>2780</v>
      </c>
      <c r="BL739" s="141" t="s">
        <v>1479</v>
      </c>
      <c r="BM739" s="141">
        <v>46.732559999999999</v>
      </c>
      <c r="BN739" s="141">
        <v>-70.569119999999998</v>
      </c>
      <c r="BO739" s="141">
        <v>1977</v>
      </c>
      <c r="BP739" s="143" t="s">
        <v>482</v>
      </c>
      <c r="BQ739" s="143" t="s">
        <v>17560</v>
      </c>
    </row>
    <row r="740" spans="1:69" ht="38.25" customHeight="1" x14ac:dyDescent="0.25">
      <c r="A740" s="1" t="str">
        <f t="shared" si="472"/>
        <v/>
      </c>
      <c r="B740" s="32" t="str">
        <f t="shared" si="473"/>
        <v/>
      </c>
      <c r="C740" s="25" t="str">
        <f t="shared" si="474"/>
        <v/>
      </c>
      <c r="D740" s="25" t="str">
        <f t="shared" si="475"/>
        <v/>
      </c>
      <c r="E740" s="25" t="str">
        <f t="shared" si="476"/>
        <v/>
      </c>
      <c r="F740" s="25" t="str">
        <f t="shared" si="477"/>
        <v/>
      </c>
      <c r="G740" s="108" t="str">
        <f t="shared" si="478"/>
        <v/>
      </c>
      <c r="H740" s="108" t="str">
        <f t="shared" si="479"/>
        <v/>
      </c>
      <c r="I740" s="112" t="str">
        <f t="shared" si="480"/>
        <v/>
      </c>
      <c r="J740" s="112"/>
      <c r="K740" s="112"/>
      <c r="L740" s="113"/>
      <c r="M740" s="113"/>
      <c r="N740" s="224" t="str">
        <f t="shared" si="481"/>
        <v/>
      </c>
      <c r="O740" s="225" t="str">
        <f t="shared" si="482"/>
        <v/>
      </c>
      <c r="Q740" s="6">
        <v>738</v>
      </c>
      <c r="R740" s="47" t="str">
        <f t="shared" si="445"/>
        <v>-738</v>
      </c>
      <c r="S740" s="6"/>
      <c r="T740" s="48" t="str">
        <f t="shared" si="446"/>
        <v/>
      </c>
      <c r="U740" s="49" t="str">
        <f t="shared" si="447"/>
        <v/>
      </c>
      <c r="W740" s="51"/>
      <c r="X740" s="75" t="str">
        <f t="shared" si="448"/>
        <v/>
      </c>
      <c r="Y740" s="71" t="str">
        <f t="shared" si="449"/>
        <v/>
      </c>
      <c r="Z740" s="71" t="str">
        <f t="shared" si="450"/>
        <v/>
      </c>
      <c r="AA740" s="71" t="str">
        <f t="shared" si="451"/>
        <v/>
      </c>
      <c r="AB740" s="71" t="str">
        <f t="shared" si="452"/>
        <v/>
      </c>
      <c r="AC740" s="71" t="str">
        <f t="shared" si="453"/>
        <v/>
      </c>
      <c r="AD740" s="71" t="str">
        <f t="shared" si="454"/>
        <v/>
      </c>
      <c r="AE740" s="78" t="str">
        <f t="shared" si="455"/>
        <v/>
      </c>
      <c r="AF740" s="75" t="str">
        <f t="shared" si="456"/>
        <v/>
      </c>
      <c r="AG740" s="71" t="str">
        <f t="shared" si="457"/>
        <v/>
      </c>
      <c r="AH740" s="71" t="str">
        <f t="shared" si="458"/>
        <v/>
      </c>
      <c r="AI740" s="71" t="str">
        <f t="shared" si="459"/>
        <v/>
      </c>
      <c r="AJ740" s="71" t="str">
        <f t="shared" si="460"/>
        <v/>
      </c>
      <c r="AK740" s="71" t="str">
        <f t="shared" si="461"/>
        <v/>
      </c>
      <c r="AL740" s="71" t="str">
        <f t="shared" si="462"/>
        <v/>
      </c>
      <c r="AM740" s="78" t="str">
        <f t="shared" si="463"/>
        <v/>
      </c>
      <c r="AN740" s="75" t="str">
        <f t="shared" si="464"/>
        <v/>
      </c>
      <c r="AO740" s="71" t="str">
        <f t="shared" si="465"/>
        <v/>
      </c>
      <c r="AP740" s="71" t="str">
        <f t="shared" si="466"/>
        <v/>
      </c>
      <c r="AQ740" s="71" t="str">
        <f t="shared" si="467"/>
        <v/>
      </c>
      <c r="AR740" s="71" t="str">
        <f t="shared" si="468"/>
        <v/>
      </c>
      <c r="AS740" s="71" t="str">
        <f t="shared" si="469"/>
        <v/>
      </c>
      <c r="AT740" s="71" t="str">
        <f t="shared" si="470"/>
        <v/>
      </c>
      <c r="AU740" s="76" t="str">
        <f t="shared" si="471"/>
        <v/>
      </c>
      <c r="BF740" s="141">
        <v>34090</v>
      </c>
      <c r="BG740" s="142" t="s">
        <v>10458</v>
      </c>
      <c r="BH740" s="141" t="s">
        <v>180</v>
      </c>
      <c r="BI740" s="141" t="s">
        <v>191</v>
      </c>
      <c r="BJ740" s="141" t="s">
        <v>1797</v>
      </c>
      <c r="BK740" s="141"/>
      <c r="BL740" s="141" t="s">
        <v>10358</v>
      </c>
      <c r="BM740" s="141">
        <v>46.752510000000001</v>
      </c>
      <c r="BN740" s="141">
        <v>-72.266459999999995</v>
      </c>
      <c r="BO740" s="141">
        <v>1992</v>
      </c>
      <c r="BP740" s="143" t="s">
        <v>24547</v>
      </c>
      <c r="BQ740" s="143" t="s">
        <v>17560</v>
      </c>
    </row>
    <row r="741" spans="1:69" ht="38.25" customHeight="1" x14ac:dyDescent="0.25">
      <c r="A741" s="1" t="str">
        <f t="shared" si="472"/>
        <v/>
      </c>
      <c r="B741" s="32" t="str">
        <f t="shared" si="473"/>
        <v/>
      </c>
      <c r="C741" s="25" t="str">
        <f t="shared" si="474"/>
        <v/>
      </c>
      <c r="D741" s="25" t="str">
        <f t="shared" si="475"/>
        <v/>
      </c>
      <c r="E741" s="25" t="str">
        <f t="shared" si="476"/>
        <v/>
      </c>
      <c r="F741" s="25" t="str">
        <f t="shared" si="477"/>
        <v/>
      </c>
      <c r="G741" s="108" t="str">
        <f t="shared" si="478"/>
        <v/>
      </c>
      <c r="H741" s="108" t="str">
        <f t="shared" si="479"/>
        <v/>
      </c>
      <c r="I741" s="112" t="str">
        <f t="shared" si="480"/>
        <v/>
      </c>
      <c r="J741" s="112"/>
      <c r="K741" s="112"/>
      <c r="L741" s="113"/>
      <c r="M741" s="113"/>
      <c r="N741" s="224" t="str">
        <f t="shared" si="481"/>
        <v/>
      </c>
      <c r="O741" s="225" t="str">
        <f t="shared" si="482"/>
        <v/>
      </c>
      <c r="Q741" s="6">
        <v>739</v>
      </c>
      <c r="R741" s="47" t="str">
        <f t="shared" si="445"/>
        <v>-739</v>
      </c>
      <c r="S741" s="6"/>
      <c r="T741" s="48" t="str">
        <f t="shared" si="446"/>
        <v/>
      </c>
      <c r="U741" s="49" t="str">
        <f t="shared" si="447"/>
        <v/>
      </c>
      <c r="W741" s="51"/>
      <c r="X741" s="75" t="str">
        <f t="shared" si="448"/>
        <v/>
      </c>
      <c r="Y741" s="71" t="str">
        <f t="shared" si="449"/>
        <v/>
      </c>
      <c r="Z741" s="71" t="str">
        <f t="shared" si="450"/>
        <v/>
      </c>
      <c r="AA741" s="71" t="str">
        <f t="shared" si="451"/>
        <v/>
      </c>
      <c r="AB741" s="71" t="str">
        <f t="shared" si="452"/>
        <v/>
      </c>
      <c r="AC741" s="71" t="str">
        <f t="shared" si="453"/>
        <v/>
      </c>
      <c r="AD741" s="71" t="str">
        <f t="shared" si="454"/>
        <v/>
      </c>
      <c r="AE741" s="78" t="str">
        <f t="shared" si="455"/>
        <v/>
      </c>
      <c r="AF741" s="75" t="str">
        <f t="shared" si="456"/>
        <v/>
      </c>
      <c r="AG741" s="71" t="str">
        <f t="shared" si="457"/>
        <v/>
      </c>
      <c r="AH741" s="71" t="str">
        <f t="shared" si="458"/>
        <v/>
      </c>
      <c r="AI741" s="71" t="str">
        <f t="shared" si="459"/>
        <v/>
      </c>
      <c r="AJ741" s="71" t="str">
        <f t="shared" si="460"/>
        <v/>
      </c>
      <c r="AK741" s="71" t="str">
        <f t="shared" si="461"/>
        <v/>
      </c>
      <c r="AL741" s="71" t="str">
        <f t="shared" si="462"/>
        <v/>
      </c>
      <c r="AM741" s="78" t="str">
        <f t="shared" si="463"/>
        <v/>
      </c>
      <c r="AN741" s="75" t="str">
        <f t="shared" si="464"/>
        <v/>
      </c>
      <c r="AO741" s="71" t="str">
        <f t="shared" si="465"/>
        <v/>
      </c>
      <c r="AP741" s="71" t="str">
        <f t="shared" si="466"/>
        <v/>
      </c>
      <c r="AQ741" s="71" t="str">
        <f t="shared" si="467"/>
        <v/>
      </c>
      <c r="AR741" s="71" t="str">
        <f t="shared" si="468"/>
        <v/>
      </c>
      <c r="AS741" s="71" t="str">
        <f t="shared" si="469"/>
        <v/>
      </c>
      <c r="AT741" s="71" t="str">
        <f t="shared" si="470"/>
        <v/>
      </c>
      <c r="AU741" s="76" t="str">
        <f t="shared" si="471"/>
        <v/>
      </c>
      <c r="BF741" s="141">
        <v>34090</v>
      </c>
      <c r="BG741" s="142" t="s">
        <v>10459</v>
      </c>
      <c r="BH741" s="141" t="s">
        <v>180</v>
      </c>
      <c r="BI741" s="141" t="s">
        <v>191</v>
      </c>
      <c r="BJ741" s="141" t="s">
        <v>1654</v>
      </c>
      <c r="BK741" s="141"/>
      <c r="BL741" s="141" t="s">
        <v>2385</v>
      </c>
      <c r="BM741" s="141">
        <v>46.75177</v>
      </c>
      <c r="BN741" s="141">
        <v>-72.261430000000004</v>
      </c>
      <c r="BO741" s="141">
        <v>1992</v>
      </c>
      <c r="BP741" s="143" t="s">
        <v>24547</v>
      </c>
      <c r="BQ741" s="143" t="s">
        <v>17560</v>
      </c>
    </row>
    <row r="742" spans="1:69" ht="38.25" customHeight="1" x14ac:dyDescent="0.25">
      <c r="A742" s="1" t="str">
        <f t="shared" si="472"/>
        <v/>
      </c>
      <c r="B742" s="32" t="str">
        <f t="shared" si="473"/>
        <v/>
      </c>
      <c r="C742" s="25" t="str">
        <f t="shared" si="474"/>
        <v/>
      </c>
      <c r="D742" s="25" t="str">
        <f t="shared" si="475"/>
        <v/>
      </c>
      <c r="E742" s="25" t="str">
        <f t="shared" si="476"/>
        <v/>
      </c>
      <c r="F742" s="25" t="str">
        <f t="shared" si="477"/>
        <v/>
      </c>
      <c r="G742" s="108" t="str">
        <f t="shared" si="478"/>
        <v/>
      </c>
      <c r="H742" s="108" t="str">
        <f t="shared" si="479"/>
        <v/>
      </c>
      <c r="I742" s="112" t="str">
        <f t="shared" si="480"/>
        <v/>
      </c>
      <c r="J742" s="112"/>
      <c r="K742" s="112"/>
      <c r="L742" s="113"/>
      <c r="M742" s="113"/>
      <c r="N742" s="224" t="str">
        <f t="shared" si="481"/>
        <v/>
      </c>
      <c r="O742" s="225" t="str">
        <f t="shared" si="482"/>
        <v/>
      </c>
      <c r="Q742" s="6">
        <v>740</v>
      </c>
      <c r="R742" s="47" t="str">
        <f t="shared" si="445"/>
        <v>-740</v>
      </c>
      <c r="S742" s="6"/>
      <c r="T742" s="48" t="str">
        <f t="shared" si="446"/>
        <v/>
      </c>
      <c r="U742" s="49" t="str">
        <f t="shared" si="447"/>
        <v/>
      </c>
      <c r="W742" s="51"/>
      <c r="X742" s="75" t="str">
        <f t="shared" si="448"/>
        <v/>
      </c>
      <c r="Y742" s="71" t="str">
        <f t="shared" si="449"/>
        <v/>
      </c>
      <c r="Z742" s="71" t="str">
        <f t="shared" si="450"/>
        <v/>
      </c>
      <c r="AA742" s="71" t="str">
        <f t="shared" si="451"/>
        <v/>
      </c>
      <c r="AB742" s="71" t="str">
        <f t="shared" si="452"/>
        <v/>
      </c>
      <c r="AC742" s="71" t="str">
        <f t="shared" si="453"/>
        <v/>
      </c>
      <c r="AD742" s="71" t="str">
        <f t="shared" si="454"/>
        <v/>
      </c>
      <c r="AE742" s="78" t="str">
        <f t="shared" si="455"/>
        <v/>
      </c>
      <c r="AF742" s="75" t="str">
        <f t="shared" si="456"/>
        <v/>
      </c>
      <c r="AG742" s="71" t="str">
        <f t="shared" si="457"/>
        <v/>
      </c>
      <c r="AH742" s="71" t="str">
        <f t="shared" si="458"/>
        <v/>
      </c>
      <c r="AI742" s="71" t="str">
        <f t="shared" si="459"/>
        <v/>
      </c>
      <c r="AJ742" s="71" t="str">
        <f t="shared" si="460"/>
        <v/>
      </c>
      <c r="AK742" s="71" t="str">
        <f t="shared" si="461"/>
        <v/>
      </c>
      <c r="AL742" s="71" t="str">
        <f t="shared" si="462"/>
        <v/>
      </c>
      <c r="AM742" s="78" t="str">
        <f t="shared" si="463"/>
        <v/>
      </c>
      <c r="AN742" s="75" t="str">
        <f t="shared" si="464"/>
        <v/>
      </c>
      <c r="AO742" s="71" t="str">
        <f t="shared" si="465"/>
        <v/>
      </c>
      <c r="AP742" s="71" t="str">
        <f t="shared" si="466"/>
        <v/>
      </c>
      <c r="AQ742" s="71" t="str">
        <f t="shared" si="467"/>
        <v/>
      </c>
      <c r="AR742" s="71" t="str">
        <f t="shared" si="468"/>
        <v/>
      </c>
      <c r="AS742" s="71" t="str">
        <f t="shared" si="469"/>
        <v/>
      </c>
      <c r="AT742" s="71" t="str">
        <f t="shared" si="470"/>
        <v/>
      </c>
      <c r="AU742" s="76" t="str">
        <f t="shared" si="471"/>
        <v/>
      </c>
      <c r="BF742" s="141">
        <v>19037</v>
      </c>
      <c r="BG742" s="142" t="s">
        <v>16266</v>
      </c>
      <c r="BH742" s="141" t="s">
        <v>180</v>
      </c>
      <c r="BI742" s="141" t="s">
        <v>178</v>
      </c>
      <c r="BJ742" s="141"/>
      <c r="BK742" s="141" t="s">
        <v>1662</v>
      </c>
      <c r="BL742" s="141" t="s">
        <v>16267</v>
      </c>
      <c r="BM742" s="141">
        <v>46.733629999999998</v>
      </c>
      <c r="BN742" s="141">
        <v>-70.569699999999997</v>
      </c>
      <c r="BO742" s="141">
        <v>1978</v>
      </c>
      <c r="BP742" s="143" t="s">
        <v>484</v>
      </c>
      <c r="BQ742" s="143" t="s">
        <v>17560</v>
      </c>
    </row>
    <row r="743" spans="1:69" ht="38.25" customHeight="1" x14ac:dyDescent="0.25">
      <c r="A743" s="1" t="str">
        <f t="shared" si="472"/>
        <v/>
      </c>
      <c r="B743" s="32" t="str">
        <f t="shared" si="473"/>
        <v/>
      </c>
      <c r="C743" s="25" t="str">
        <f t="shared" si="474"/>
        <v/>
      </c>
      <c r="D743" s="25" t="str">
        <f t="shared" si="475"/>
        <v/>
      </c>
      <c r="E743" s="25" t="str">
        <f t="shared" si="476"/>
        <v/>
      </c>
      <c r="F743" s="25" t="str">
        <f t="shared" si="477"/>
        <v/>
      </c>
      <c r="G743" s="108" t="str">
        <f t="shared" si="478"/>
        <v/>
      </c>
      <c r="H743" s="108" t="str">
        <f t="shared" si="479"/>
        <v/>
      </c>
      <c r="I743" s="112" t="str">
        <f t="shared" si="480"/>
        <v/>
      </c>
      <c r="J743" s="112"/>
      <c r="K743" s="112"/>
      <c r="L743" s="113"/>
      <c r="M743" s="113"/>
      <c r="N743" s="224" t="str">
        <f t="shared" si="481"/>
        <v/>
      </c>
      <c r="O743" s="225" t="str">
        <f t="shared" si="482"/>
        <v/>
      </c>
      <c r="Q743" s="6">
        <v>741</v>
      </c>
      <c r="R743" s="47" t="str">
        <f t="shared" si="445"/>
        <v>-741</v>
      </c>
      <c r="S743" s="6"/>
      <c r="T743" s="48" t="str">
        <f t="shared" si="446"/>
        <v/>
      </c>
      <c r="U743" s="49" t="str">
        <f t="shared" si="447"/>
        <v/>
      </c>
      <c r="W743" s="51"/>
      <c r="X743" s="75" t="str">
        <f t="shared" si="448"/>
        <v/>
      </c>
      <c r="Y743" s="71" t="str">
        <f t="shared" si="449"/>
        <v/>
      </c>
      <c r="Z743" s="71" t="str">
        <f t="shared" si="450"/>
        <v/>
      </c>
      <c r="AA743" s="71" t="str">
        <f t="shared" si="451"/>
        <v/>
      </c>
      <c r="AB743" s="71" t="str">
        <f t="shared" si="452"/>
        <v/>
      </c>
      <c r="AC743" s="71" t="str">
        <f t="shared" si="453"/>
        <v/>
      </c>
      <c r="AD743" s="71" t="str">
        <f t="shared" si="454"/>
        <v/>
      </c>
      <c r="AE743" s="78" t="str">
        <f t="shared" si="455"/>
        <v/>
      </c>
      <c r="AF743" s="75" t="str">
        <f t="shared" si="456"/>
        <v/>
      </c>
      <c r="AG743" s="71" t="str">
        <f t="shared" si="457"/>
        <v/>
      </c>
      <c r="AH743" s="71" t="str">
        <f t="shared" si="458"/>
        <v/>
      </c>
      <c r="AI743" s="71" t="str">
        <f t="shared" si="459"/>
        <v/>
      </c>
      <c r="AJ743" s="71" t="str">
        <f t="shared" si="460"/>
        <v/>
      </c>
      <c r="AK743" s="71" t="str">
        <f t="shared" si="461"/>
        <v/>
      </c>
      <c r="AL743" s="71" t="str">
        <f t="shared" si="462"/>
        <v/>
      </c>
      <c r="AM743" s="78" t="str">
        <f t="shared" si="463"/>
        <v/>
      </c>
      <c r="AN743" s="75" t="str">
        <f t="shared" si="464"/>
        <v/>
      </c>
      <c r="AO743" s="71" t="str">
        <f t="shared" si="465"/>
        <v/>
      </c>
      <c r="AP743" s="71" t="str">
        <f t="shared" si="466"/>
        <v/>
      </c>
      <c r="AQ743" s="71" t="str">
        <f t="shared" si="467"/>
        <v/>
      </c>
      <c r="AR743" s="71" t="str">
        <f t="shared" si="468"/>
        <v/>
      </c>
      <c r="AS743" s="71" t="str">
        <f t="shared" si="469"/>
        <v/>
      </c>
      <c r="AT743" s="71" t="str">
        <f t="shared" si="470"/>
        <v/>
      </c>
      <c r="AU743" s="76" t="str">
        <f t="shared" si="471"/>
        <v/>
      </c>
      <c r="BF743" s="141">
        <v>51090</v>
      </c>
      <c r="BG743" s="142" t="s">
        <v>10597</v>
      </c>
      <c r="BH743" s="141" t="s">
        <v>180</v>
      </c>
      <c r="BI743" s="141" t="s">
        <v>178</v>
      </c>
      <c r="BJ743" s="141" t="s">
        <v>2147</v>
      </c>
      <c r="BK743" s="141" t="s">
        <v>4805</v>
      </c>
      <c r="BL743" s="141" t="s">
        <v>2796</v>
      </c>
      <c r="BM743" s="141">
        <v>46.438369999999999</v>
      </c>
      <c r="BN743" s="141">
        <v>-72.764880000000005</v>
      </c>
      <c r="BO743" s="141">
        <v>1990</v>
      </c>
      <c r="BP743" s="143" t="s">
        <v>24563</v>
      </c>
      <c r="BQ743" s="143" t="s">
        <v>27848</v>
      </c>
    </row>
    <row r="744" spans="1:69" ht="38.25" customHeight="1" x14ac:dyDescent="0.25">
      <c r="A744" s="1" t="str">
        <f t="shared" si="472"/>
        <v/>
      </c>
      <c r="B744" s="32" t="str">
        <f t="shared" si="473"/>
        <v/>
      </c>
      <c r="C744" s="25" t="str">
        <f t="shared" si="474"/>
        <v/>
      </c>
      <c r="D744" s="25" t="str">
        <f t="shared" si="475"/>
        <v/>
      </c>
      <c r="E744" s="25" t="str">
        <f t="shared" si="476"/>
        <v/>
      </c>
      <c r="F744" s="25" t="str">
        <f t="shared" si="477"/>
        <v/>
      </c>
      <c r="G744" s="108" t="str">
        <f t="shared" si="478"/>
        <v/>
      </c>
      <c r="H744" s="108" t="str">
        <f t="shared" si="479"/>
        <v/>
      </c>
      <c r="I744" s="112" t="str">
        <f t="shared" si="480"/>
        <v/>
      </c>
      <c r="J744" s="112"/>
      <c r="K744" s="112"/>
      <c r="L744" s="113"/>
      <c r="M744" s="113"/>
      <c r="N744" s="224" t="str">
        <f t="shared" si="481"/>
        <v/>
      </c>
      <c r="O744" s="225" t="str">
        <f t="shared" si="482"/>
        <v/>
      </c>
      <c r="Q744" s="6">
        <v>742</v>
      </c>
      <c r="R744" s="47" t="str">
        <f t="shared" si="445"/>
        <v>-742</v>
      </c>
      <c r="S744" s="6"/>
      <c r="T744" s="48" t="str">
        <f t="shared" si="446"/>
        <v/>
      </c>
      <c r="U744" s="49" t="str">
        <f t="shared" si="447"/>
        <v/>
      </c>
      <c r="W744" s="51"/>
      <c r="X744" s="75" t="str">
        <f t="shared" si="448"/>
        <v/>
      </c>
      <c r="Y744" s="71" t="str">
        <f t="shared" si="449"/>
        <v/>
      </c>
      <c r="Z744" s="71" t="str">
        <f t="shared" si="450"/>
        <v/>
      </c>
      <c r="AA744" s="71" t="str">
        <f t="shared" si="451"/>
        <v/>
      </c>
      <c r="AB744" s="71" t="str">
        <f t="shared" si="452"/>
        <v/>
      </c>
      <c r="AC744" s="71" t="str">
        <f t="shared" si="453"/>
        <v/>
      </c>
      <c r="AD744" s="71" t="str">
        <f t="shared" si="454"/>
        <v/>
      </c>
      <c r="AE744" s="78" t="str">
        <f t="shared" si="455"/>
        <v/>
      </c>
      <c r="AF744" s="75" t="str">
        <f t="shared" si="456"/>
        <v/>
      </c>
      <c r="AG744" s="71" t="str">
        <f t="shared" si="457"/>
        <v/>
      </c>
      <c r="AH744" s="71" t="str">
        <f t="shared" si="458"/>
        <v/>
      </c>
      <c r="AI744" s="71" t="str">
        <f t="shared" si="459"/>
        <v/>
      </c>
      <c r="AJ744" s="71" t="str">
        <f t="shared" si="460"/>
        <v/>
      </c>
      <c r="AK744" s="71" t="str">
        <f t="shared" si="461"/>
        <v/>
      </c>
      <c r="AL744" s="71" t="str">
        <f t="shared" si="462"/>
        <v/>
      </c>
      <c r="AM744" s="78" t="str">
        <f t="shared" si="463"/>
        <v/>
      </c>
      <c r="AN744" s="75" t="str">
        <f t="shared" si="464"/>
        <v/>
      </c>
      <c r="AO744" s="71" t="str">
        <f t="shared" si="465"/>
        <v/>
      </c>
      <c r="AP744" s="71" t="str">
        <f t="shared" si="466"/>
        <v/>
      </c>
      <c r="AQ744" s="71" t="str">
        <f t="shared" si="467"/>
        <v/>
      </c>
      <c r="AR744" s="71" t="str">
        <f t="shared" si="468"/>
        <v/>
      </c>
      <c r="AS744" s="71" t="str">
        <f t="shared" si="469"/>
        <v/>
      </c>
      <c r="AT744" s="71" t="str">
        <f t="shared" si="470"/>
        <v/>
      </c>
      <c r="AU744" s="76" t="str">
        <f t="shared" si="471"/>
        <v/>
      </c>
      <c r="BF744" s="141">
        <v>19045</v>
      </c>
      <c r="BG744" s="142" t="s">
        <v>26396</v>
      </c>
      <c r="BH744" s="141" t="s">
        <v>478</v>
      </c>
      <c r="BI744" s="141" t="s">
        <v>186</v>
      </c>
      <c r="BJ744" s="141"/>
      <c r="BK744" s="141" t="s">
        <v>1546</v>
      </c>
      <c r="BL744" s="141" t="s">
        <v>1547</v>
      </c>
      <c r="BM744" s="141">
        <v>46.688920000000003</v>
      </c>
      <c r="BN744" s="141">
        <v>-70.71011</v>
      </c>
      <c r="BO744" s="141">
        <v>2010</v>
      </c>
      <c r="BP744" s="143"/>
      <c r="BQ744" s="143" t="s">
        <v>17560</v>
      </c>
    </row>
    <row r="745" spans="1:69" ht="38.25" customHeight="1" x14ac:dyDescent="0.25">
      <c r="A745" s="1" t="str">
        <f t="shared" si="472"/>
        <v/>
      </c>
      <c r="B745" s="32" t="str">
        <f t="shared" si="473"/>
        <v/>
      </c>
      <c r="C745" s="25" t="str">
        <f t="shared" si="474"/>
        <v/>
      </c>
      <c r="D745" s="25" t="str">
        <f t="shared" si="475"/>
        <v/>
      </c>
      <c r="E745" s="25" t="str">
        <f t="shared" si="476"/>
        <v/>
      </c>
      <c r="F745" s="25" t="str">
        <f t="shared" si="477"/>
        <v/>
      </c>
      <c r="G745" s="108" t="str">
        <f t="shared" si="478"/>
        <v/>
      </c>
      <c r="H745" s="108" t="str">
        <f t="shared" si="479"/>
        <v/>
      </c>
      <c r="I745" s="112" t="str">
        <f t="shared" si="480"/>
        <v/>
      </c>
      <c r="J745" s="112"/>
      <c r="K745" s="112"/>
      <c r="L745" s="113"/>
      <c r="M745" s="113"/>
      <c r="N745" s="224" t="str">
        <f t="shared" si="481"/>
        <v/>
      </c>
      <c r="O745" s="225" t="str">
        <f t="shared" si="482"/>
        <v/>
      </c>
      <c r="Q745" s="6">
        <v>743</v>
      </c>
      <c r="R745" s="47" t="str">
        <f t="shared" si="445"/>
        <v>-743</v>
      </c>
      <c r="S745" s="6"/>
      <c r="T745" s="48" t="str">
        <f t="shared" si="446"/>
        <v/>
      </c>
      <c r="U745" s="49" t="str">
        <f t="shared" si="447"/>
        <v/>
      </c>
      <c r="W745" s="51"/>
      <c r="X745" s="75" t="str">
        <f t="shared" si="448"/>
        <v/>
      </c>
      <c r="Y745" s="71" t="str">
        <f t="shared" si="449"/>
        <v/>
      </c>
      <c r="Z745" s="71" t="str">
        <f t="shared" si="450"/>
        <v/>
      </c>
      <c r="AA745" s="71" t="str">
        <f t="shared" si="451"/>
        <v/>
      </c>
      <c r="AB745" s="71" t="str">
        <f t="shared" si="452"/>
        <v/>
      </c>
      <c r="AC745" s="71" t="str">
        <f t="shared" si="453"/>
        <v/>
      </c>
      <c r="AD745" s="71" t="str">
        <f t="shared" si="454"/>
        <v/>
      </c>
      <c r="AE745" s="78" t="str">
        <f t="shared" si="455"/>
        <v/>
      </c>
      <c r="AF745" s="75" t="str">
        <f t="shared" si="456"/>
        <v/>
      </c>
      <c r="AG745" s="71" t="str">
        <f t="shared" si="457"/>
        <v/>
      </c>
      <c r="AH745" s="71" t="str">
        <f t="shared" si="458"/>
        <v/>
      </c>
      <c r="AI745" s="71" t="str">
        <f t="shared" si="459"/>
        <v/>
      </c>
      <c r="AJ745" s="71" t="str">
        <f t="shared" si="460"/>
        <v/>
      </c>
      <c r="AK745" s="71" t="str">
        <f t="shared" si="461"/>
        <v/>
      </c>
      <c r="AL745" s="71" t="str">
        <f t="shared" si="462"/>
        <v/>
      </c>
      <c r="AM745" s="78" t="str">
        <f t="shared" si="463"/>
        <v/>
      </c>
      <c r="AN745" s="75" t="str">
        <f t="shared" si="464"/>
        <v/>
      </c>
      <c r="AO745" s="71" t="str">
        <f t="shared" si="465"/>
        <v/>
      </c>
      <c r="AP745" s="71" t="str">
        <f t="shared" si="466"/>
        <v/>
      </c>
      <c r="AQ745" s="71" t="str">
        <f t="shared" si="467"/>
        <v/>
      </c>
      <c r="AR745" s="71" t="str">
        <f t="shared" si="468"/>
        <v/>
      </c>
      <c r="AS745" s="71" t="str">
        <f t="shared" si="469"/>
        <v/>
      </c>
      <c r="AT745" s="71" t="str">
        <f t="shared" si="470"/>
        <v/>
      </c>
      <c r="AU745" s="76" t="str">
        <f t="shared" si="471"/>
        <v/>
      </c>
      <c r="BF745" s="141">
        <v>19050</v>
      </c>
      <c r="BG745" s="142" t="s">
        <v>16985</v>
      </c>
      <c r="BH745" s="141" t="s">
        <v>180</v>
      </c>
      <c r="BI745" s="141" t="s">
        <v>191</v>
      </c>
      <c r="BJ745" s="141" t="s">
        <v>1742</v>
      </c>
      <c r="BK745" s="141" t="s">
        <v>11427</v>
      </c>
      <c r="BL745" s="141" t="s">
        <v>16690</v>
      </c>
      <c r="BM745" s="141">
        <v>46.393180000000001</v>
      </c>
      <c r="BN745" s="141">
        <v>-70.484880000000004</v>
      </c>
      <c r="BO745" s="141">
        <v>1986</v>
      </c>
      <c r="BP745" s="143" t="s">
        <v>25426</v>
      </c>
      <c r="BQ745" s="143" t="s">
        <v>17560</v>
      </c>
    </row>
    <row r="746" spans="1:69" ht="38.25" customHeight="1" x14ac:dyDescent="0.25">
      <c r="A746" s="1" t="str">
        <f t="shared" si="472"/>
        <v/>
      </c>
      <c r="B746" s="32" t="str">
        <f t="shared" si="473"/>
        <v/>
      </c>
      <c r="C746" s="25" t="str">
        <f t="shared" si="474"/>
        <v/>
      </c>
      <c r="D746" s="25" t="str">
        <f t="shared" si="475"/>
        <v/>
      </c>
      <c r="E746" s="25" t="str">
        <f t="shared" si="476"/>
        <v/>
      </c>
      <c r="F746" s="25" t="str">
        <f t="shared" si="477"/>
        <v/>
      </c>
      <c r="G746" s="108" t="str">
        <f t="shared" si="478"/>
        <v/>
      </c>
      <c r="H746" s="108" t="str">
        <f t="shared" si="479"/>
        <v/>
      </c>
      <c r="I746" s="112" t="str">
        <f t="shared" si="480"/>
        <v/>
      </c>
      <c r="J746" s="112"/>
      <c r="K746" s="112"/>
      <c r="L746" s="113"/>
      <c r="M746" s="113"/>
      <c r="N746" s="224" t="str">
        <f t="shared" si="481"/>
        <v/>
      </c>
      <c r="O746" s="225" t="str">
        <f t="shared" si="482"/>
        <v/>
      </c>
      <c r="Q746" s="6">
        <v>744</v>
      </c>
      <c r="R746" s="47" t="str">
        <f t="shared" si="445"/>
        <v>-744</v>
      </c>
      <c r="S746" s="6"/>
      <c r="T746" s="48" t="str">
        <f t="shared" si="446"/>
        <v/>
      </c>
      <c r="U746" s="49" t="str">
        <f t="shared" si="447"/>
        <v/>
      </c>
      <c r="W746" s="51"/>
      <c r="X746" s="75" t="str">
        <f t="shared" si="448"/>
        <v/>
      </c>
      <c r="Y746" s="71" t="str">
        <f t="shared" si="449"/>
        <v/>
      </c>
      <c r="Z746" s="71" t="str">
        <f t="shared" si="450"/>
        <v/>
      </c>
      <c r="AA746" s="71" t="str">
        <f t="shared" si="451"/>
        <v/>
      </c>
      <c r="AB746" s="71" t="str">
        <f t="shared" si="452"/>
        <v/>
      </c>
      <c r="AC746" s="71" t="str">
        <f t="shared" si="453"/>
        <v/>
      </c>
      <c r="AD746" s="71" t="str">
        <f t="shared" si="454"/>
        <v/>
      </c>
      <c r="AE746" s="78" t="str">
        <f t="shared" si="455"/>
        <v/>
      </c>
      <c r="AF746" s="75" t="str">
        <f t="shared" si="456"/>
        <v/>
      </c>
      <c r="AG746" s="71" t="str">
        <f t="shared" si="457"/>
        <v/>
      </c>
      <c r="AH746" s="71" t="str">
        <f t="shared" si="458"/>
        <v/>
      </c>
      <c r="AI746" s="71" t="str">
        <f t="shared" si="459"/>
        <v/>
      </c>
      <c r="AJ746" s="71" t="str">
        <f t="shared" si="460"/>
        <v/>
      </c>
      <c r="AK746" s="71" t="str">
        <f t="shared" si="461"/>
        <v/>
      </c>
      <c r="AL746" s="71" t="str">
        <f t="shared" si="462"/>
        <v/>
      </c>
      <c r="AM746" s="78" t="str">
        <f t="shared" si="463"/>
        <v/>
      </c>
      <c r="AN746" s="75" t="str">
        <f t="shared" si="464"/>
        <v/>
      </c>
      <c r="AO746" s="71" t="str">
        <f t="shared" si="465"/>
        <v/>
      </c>
      <c r="AP746" s="71" t="str">
        <f t="shared" si="466"/>
        <v/>
      </c>
      <c r="AQ746" s="71" t="str">
        <f t="shared" si="467"/>
        <v/>
      </c>
      <c r="AR746" s="71" t="str">
        <f t="shared" si="468"/>
        <v/>
      </c>
      <c r="AS746" s="71" t="str">
        <f t="shared" si="469"/>
        <v/>
      </c>
      <c r="AT746" s="71" t="str">
        <f t="shared" si="470"/>
        <v/>
      </c>
      <c r="AU746" s="76" t="str">
        <f t="shared" si="471"/>
        <v/>
      </c>
      <c r="BF746" s="141">
        <v>35027</v>
      </c>
      <c r="BG746" s="142" t="s">
        <v>10489</v>
      </c>
      <c r="BH746" s="141" t="s">
        <v>478</v>
      </c>
      <c r="BI746" s="141" t="s">
        <v>1268</v>
      </c>
      <c r="BJ746" s="141" t="s">
        <v>2159</v>
      </c>
      <c r="BK746" s="141" t="s">
        <v>2160</v>
      </c>
      <c r="BL746" s="141" t="s">
        <v>2161</v>
      </c>
      <c r="BM746" s="141">
        <v>46.762470999999998</v>
      </c>
      <c r="BN746" s="141">
        <v>-72.589010999999999</v>
      </c>
      <c r="BO746" s="141">
        <v>1972</v>
      </c>
      <c r="BP746" s="143" t="s">
        <v>23938</v>
      </c>
      <c r="BQ746" s="143" t="s">
        <v>17560</v>
      </c>
    </row>
    <row r="747" spans="1:69" ht="38.25" customHeight="1" x14ac:dyDescent="0.25">
      <c r="A747" s="1" t="str">
        <f t="shared" si="472"/>
        <v/>
      </c>
      <c r="B747" s="32" t="str">
        <f t="shared" si="473"/>
        <v/>
      </c>
      <c r="C747" s="25" t="str">
        <f t="shared" si="474"/>
        <v/>
      </c>
      <c r="D747" s="25" t="str">
        <f t="shared" si="475"/>
        <v/>
      </c>
      <c r="E747" s="25" t="str">
        <f t="shared" si="476"/>
        <v/>
      </c>
      <c r="F747" s="25" t="str">
        <f t="shared" si="477"/>
        <v/>
      </c>
      <c r="G747" s="108" t="str">
        <f t="shared" si="478"/>
        <v/>
      </c>
      <c r="H747" s="108" t="str">
        <f t="shared" si="479"/>
        <v/>
      </c>
      <c r="I747" s="112" t="str">
        <f t="shared" si="480"/>
        <v/>
      </c>
      <c r="J747" s="112"/>
      <c r="K747" s="112"/>
      <c r="L747" s="113"/>
      <c r="M747" s="113"/>
      <c r="N747" s="224" t="str">
        <f t="shared" si="481"/>
        <v/>
      </c>
      <c r="O747" s="225" t="str">
        <f t="shared" si="482"/>
        <v/>
      </c>
      <c r="Q747" s="6">
        <v>745</v>
      </c>
      <c r="R747" s="47" t="str">
        <f t="shared" si="445"/>
        <v>-745</v>
      </c>
      <c r="S747" s="6"/>
      <c r="T747" s="48" t="str">
        <f t="shared" si="446"/>
        <v/>
      </c>
      <c r="U747" s="49" t="str">
        <f t="shared" si="447"/>
        <v/>
      </c>
      <c r="W747" s="51"/>
      <c r="X747" s="75" t="str">
        <f t="shared" si="448"/>
        <v/>
      </c>
      <c r="Y747" s="71" t="str">
        <f t="shared" si="449"/>
        <v/>
      </c>
      <c r="Z747" s="71" t="str">
        <f t="shared" si="450"/>
        <v/>
      </c>
      <c r="AA747" s="71" t="str">
        <f t="shared" si="451"/>
        <v/>
      </c>
      <c r="AB747" s="71" t="str">
        <f t="shared" si="452"/>
        <v/>
      </c>
      <c r="AC747" s="71" t="str">
        <f t="shared" si="453"/>
        <v/>
      </c>
      <c r="AD747" s="71" t="str">
        <f t="shared" si="454"/>
        <v/>
      </c>
      <c r="AE747" s="78" t="str">
        <f t="shared" si="455"/>
        <v/>
      </c>
      <c r="AF747" s="75" t="str">
        <f t="shared" si="456"/>
        <v/>
      </c>
      <c r="AG747" s="71" t="str">
        <f t="shared" si="457"/>
        <v/>
      </c>
      <c r="AH747" s="71" t="str">
        <f t="shared" si="458"/>
        <v/>
      </c>
      <c r="AI747" s="71" t="str">
        <f t="shared" si="459"/>
        <v/>
      </c>
      <c r="AJ747" s="71" t="str">
        <f t="shared" si="460"/>
        <v/>
      </c>
      <c r="AK747" s="71" t="str">
        <f t="shared" si="461"/>
        <v/>
      </c>
      <c r="AL747" s="71" t="str">
        <f t="shared" si="462"/>
        <v/>
      </c>
      <c r="AM747" s="78" t="str">
        <f t="shared" si="463"/>
        <v/>
      </c>
      <c r="AN747" s="75" t="str">
        <f t="shared" si="464"/>
        <v/>
      </c>
      <c r="AO747" s="71" t="str">
        <f t="shared" si="465"/>
        <v/>
      </c>
      <c r="AP747" s="71" t="str">
        <f t="shared" si="466"/>
        <v/>
      </c>
      <c r="AQ747" s="71" t="str">
        <f t="shared" si="467"/>
        <v/>
      </c>
      <c r="AR747" s="71" t="str">
        <f t="shared" si="468"/>
        <v/>
      </c>
      <c r="AS747" s="71" t="str">
        <f t="shared" si="469"/>
        <v/>
      </c>
      <c r="AT747" s="71" t="str">
        <f t="shared" si="470"/>
        <v/>
      </c>
      <c r="AU747" s="76" t="str">
        <f t="shared" si="471"/>
        <v/>
      </c>
      <c r="BF747" s="141">
        <v>35027</v>
      </c>
      <c r="BG747" s="142" t="s">
        <v>10503</v>
      </c>
      <c r="BH747" s="141" t="s">
        <v>478</v>
      </c>
      <c r="BI747" s="141" t="s">
        <v>176</v>
      </c>
      <c r="BJ747" s="141" t="s">
        <v>2205</v>
      </c>
      <c r="BK747" s="141" t="s">
        <v>2160</v>
      </c>
      <c r="BL747" s="141" t="s">
        <v>2161</v>
      </c>
      <c r="BM747" s="141">
        <v>46.762470999999998</v>
      </c>
      <c r="BN747" s="141">
        <v>-72.589010999999999</v>
      </c>
      <c r="BO747" s="141">
        <v>1972</v>
      </c>
      <c r="BP747" s="143" t="s">
        <v>23949</v>
      </c>
      <c r="BQ747" s="143" t="s">
        <v>17560</v>
      </c>
    </row>
    <row r="748" spans="1:69" ht="38.25" customHeight="1" x14ac:dyDescent="0.25">
      <c r="A748" s="1" t="str">
        <f t="shared" si="472"/>
        <v/>
      </c>
      <c r="B748" s="32" t="str">
        <f t="shared" si="473"/>
        <v/>
      </c>
      <c r="C748" s="25" t="str">
        <f t="shared" si="474"/>
        <v/>
      </c>
      <c r="D748" s="25" t="str">
        <f t="shared" si="475"/>
        <v/>
      </c>
      <c r="E748" s="25" t="str">
        <f t="shared" si="476"/>
        <v/>
      </c>
      <c r="F748" s="25" t="str">
        <f t="shared" si="477"/>
        <v/>
      </c>
      <c r="G748" s="108" t="str">
        <f t="shared" si="478"/>
        <v/>
      </c>
      <c r="H748" s="108" t="str">
        <f t="shared" si="479"/>
        <v/>
      </c>
      <c r="I748" s="112" t="str">
        <f t="shared" si="480"/>
        <v/>
      </c>
      <c r="J748" s="112"/>
      <c r="K748" s="112"/>
      <c r="L748" s="113"/>
      <c r="M748" s="113"/>
      <c r="N748" s="224" t="str">
        <f t="shared" si="481"/>
        <v/>
      </c>
      <c r="O748" s="225" t="str">
        <f t="shared" si="482"/>
        <v/>
      </c>
      <c r="Q748" s="6">
        <v>746</v>
      </c>
      <c r="R748" s="47" t="str">
        <f t="shared" si="445"/>
        <v>-746</v>
      </c>
      <c r="S748" s="6"/>
      <c r="T748" s="48" t="str">
        <f t="shared" si="446"/>
        <v/>
      </c>
      <c r="U748" s="49" t="str">
        <f t="shared" si="447"/>
        <v/>
      </c>
      <c r="W748" s="51"/>
      <c r="X748" s="75" t="str">
        <f t="shared" si="448"/>
        <v/>
      </c>
      <c r="Y748" s="71" t="str">
        <f t="shared" si="449"/>
        <v/>
      </c>
      <c r="Z748" s="71" t="str">
        <f t="shared" si="450"/>
        <v/>
      </c>
      <c r="AA748" s="71" t="str">
        <f t="shared" si="451"/>
        <v/>
      </c>
      <c r="AB748" s="71" t="str">
        <f t="shared" si="452"/>
        <v/>
      </c>
      <c r="AC748" s="71" t="str">
        <f t="shared" si="453"/>
        <v/>
      </c>
      <c r="AD748" s="71" t="str">
        <f t="shared" si="454"/>
        <v/>
      </c>
      <c r="AE748" s="78" t="str">
        <f t="shared" si="455"/>
        <v/>
      </c>
      <c r="AF748" s="75" t="str">
        <f t="shared" si="456"/>
        <v/>
      </c>
      <c r="AG748" s="71" t="str">
        <f t="shared" si="457"/>
        <v/>
      </c>
      <c r="AH748" s="71" t="str">
        <f t="shared" si="458"/>
        <v/>
      </c>
      <c r="AI748" s="71" t="str">
        <f t="shared" si="459"/>
        <v/>
      </c>
      <c r="AJ748" s="71" t="str">
        <f t="shared" si="460"/>
        <v/>
      </c>
      <c r="AK748" s="71" t="str">
        <f t="shared" si="461"/>
        <v/>
      </c>
      <c r="AL748" s="71" t="str">
        <f t="shared" si="462"/>
        <v/>
      </c>
      <c r="AM748" s="78" t="str">
        <f t="shared" si="463"/>
        <v/>
      </c>
      <c r="AN748" s="75" t="str">
        <f t="shared" si="464"/>
        <v/>
      </c>
      <c r="AO748" s="71" t="str">
        <f t="shared" si="465"/>
        <v/>
      </c>
      <c r="AP748" s="71" t="str">
        <f t="shared" si="466"/>
        <v/>
      </c>
      <c r="AQ748" s="71" t="str">
        <f t="shared" si="467"/>
        <v/>
      </c>
      <c r="AR748" s="71" t="str">
        <f t="shared" si="468"/>
        <v/>
      </c>
      <c r="AS748" s="71" t="str">
        <f t="shared" si="469"/>
        <v/>
      </c>
      <c r="AT748" s="71" t="str">
        <f t="shared" si="470"/>
        <v/>
      </c>
      <c r="AU748" s="76" t="str">
        <f t="shared" si="471"/>
        <v/>
      </c>
      <c r="BF748" s="141">
        <v>35027</v>
      </c>
      <c r="BG748" s="142" t="s">
        <v>10504</v>
      </c>
      <c r="BH748" s="141" t="s">
        <v>478</v>
      </c>
      <c r="BI748" s="141" t="s">
        <v>176</v>
      </c>
      <c r="BJ748" s="141" t="s">
        <v>2207</v>
      </c>
      <c r="BK748" s="141" t="s">
        <v>2208</v>
      </c>
      <c r="BL748" s="141" t="s">
        <v>2209</v>
      </c>
      <c r="BM748" s="141">
        <v>46.748902670065803</v>
      </c>
      <c r="BN748" s="141">
        <v>-72.627137216619403</v>
      </c>
      <c r="BO748" s="141">
        <v>1955</v>
      </c>
      <c r="BP748" s="143" t="s">
        <v>23950</v>
      </c>
      <c r="BQ748" s="143" t="s">
        <v>17560</v>
      </c>
    </row>
    <row r="749" spans="1:69" ht="38.25" customHeight="1" x14ac:dyDescent="0.25">
      <c r="A749" s="1" t="str">
        <f t="shared" si="472"/>
        <v/>
      </c>
      <c r="B749" s="32" t="str">
        <f t="shared" si="473"/>
        <v/>
      </c>
      <c r="C749" s="25" t="str">
        <f t="shared" si="474"/>
        <v/>
      </c>
      <c r="D749" s="25" t="str">
        <f t="shared" si="475"/>
        <v/>
      </c>
      <c r="E749" s="25" t="str">
        <f t="shared" si="476"/>
        <v/>
      </c>
      <c r="F749" s="25" t="str">
        <f t="shared" si="477"/>
        <v/>
      </c>
      <c r="G749" s="108" t="str">
        <f t="shared" si="478"/>
        <v/>
      </c>
      <c r="H749" s="108" t="str">
        <f t="shared" si="479"/>
        <v/>
      </c>
      <c r="I749" s="112" t="str">
        <f t="shared" si="480"/>
        <v/>
      </c>
      <c r="J749" s="112"/>
      <c r="K749" s="112"/>
      <c r="L749" s="113"/>
      <c r="M749" s="113"/>
      <c r="N749" s="224" t="str">
        <f t="shared" si="481"/>
        <v/>
      </c>
      <c r="O749" s="225" t="str">
        <f t="shared" si="482"/>
        <v/>
      </c>
      <c r="Q749" s="6">
        <v>747</v>
      </c>
      <c r="R749" s="47" t="str">
        <f t="shared" si="445"/>
        <v>-747</v>
      </c>
      <c r="S749" s="6"/>
      <c r="T749" s="48" t="str">
        <f t="shared" si="446"/>
        <v/>
      </c>
      <c r="U749" s="49" t="str">
        <f t="shared" si="447"/>
        <v/>
      </c>
      <c r="W749" s="51"/>
      <c r="X749" s="75" t="str">
        <f t="shared" si="448"/>
        <v/>
      </c>
      <c r="Y749" s="71" t="str">
        <f t="shared" si="449"/>
        <v/>
      </c>
      <c r="Z749" s="71" t="str">
        <f t="shared" si="450"/>
        <v/>
      </c>
      <c r="AA749" s="71" t="str">
        <f t="shared" si="451"/>
        <v/>
      </c>
      <c r="AB749" s="71" t="str">
        <f t="shared" si="452"/>
        <v/>
      </c>
      <c r="AC749" s="71" t="str">
        <f t="shared" si="453"/>
        <v/>
      </c>
      <c r="AD749" s="71" t="str">
        <f t="shared" si="454"/>
        <v/>
      </c>
      <c r="AE749" s="78" t="str">
        <f t="shared" si="455"/>
        <v/>
      </c>
      <c r="AF749" s="75" t="str">
        <f t="shared" si="456"/>
        <v/>
      </c>
      <c r="AG749" s="71" t="str">
        <f t="shared" si="457"/>
        <v/>
      </c>
      <c r="AH749" s="71" t="str">
        <f t="shared" si="458"/>
        <v/>
      </c>
      <c r="AI749" s="71" t="str">
        <f t="shared" si="459"/>
        <v/>
      </c>
      <c r="AJ749" s="71" t="str">
        <f t="shared" si="460"/>
        <v/>
      </c>
      <c r="AK749" s="71" t="str">
        <f t="shared" si="461"/>
        <v/>
      </c>
      <c r="AL749" s="71" t="str">
        <f t="shared" si="462"/>
        <v/>
      </c>
      <c r="AM749" s="78" t="str">
        <f t="shared" si="463"/>
        <v/>
      </c>
      <c r="AN749" s="75" t="str">
        <f t="shared" si="464"/>
        <v/>
      </c>
      <c r="AO749" s="71" t="str">
        <f t="shared" si="465"/>
        <v/>
      </c>
      <c r="AP749" s="71" t="str">
        <f t="shared" si="466"/>
        <v/>
      </c>
      <c r="AQ749" s="71" t="str">
        <f t="shared" si="467"/>
        <v/>
      </c>
      <c r="AR749" s="71" t="str">
        <f t="shared" si="468"/>
        <v/>
      </c>
      <c r="AS749" s="71" t="str">
        <f t="shared" si="469"/>
        <v/>
      </c>
      <c r="AT749" s="71" t="str">
        <f t="shared" si="470"/>
        <v/>
      </c>
      <c r="AU749" s="76" t="str">
        <f t="shared" si="471"/>
        <v/>
      </c>
      <c r="BF749" s="141">
        <v>37067</v>
      </c>
      <c r="BG749" s="142" t="s">
        <v>10966</v>
      </c>
      <c r="BH749" s="141" t="s">
        <v>478</v>
      </c>
      <c r="BI749" s="141" t="s">
        <v>186</v>
      </c>
      <c r="BJ749" s="141" t="s">
        <v>10967</v>
      </c>
      <c r="BK749" s="141" t="s">
        <v>4255</v>
      </c>
      <c r="BL749" s="141" t="s">
        <v>10968</v>
      </c>
      <c r="BM749" s="141">
        <v>46.323824391763999</v>
      </c>
      <c r="BN749" s="141">
        <v>-72.604812815028794</v>
      </c>
      <c r="BO749" s="141">
        <v>1990</v>
      </c>
      <c r="BP749" s="143"/>
      <c r="BQ749" s="143" t="s">
        <v>26794</v>
      </c>
    </row>
    <row r="750" spans="1:69" ht="38.25" customHeight="1" x14ac:dyDescent="0.25">
      <c r="A750" s="1" t="str">
        <f t="shared" si="472"/>
        <v/>
      </c>
      <c r="B750" s="32" t="str">
        <f t="shared" si="473"/>
        <v/>
      </c>
      <c r="C750" s="25" t="str">
        <f t="shared" si="474"/>
        <v/>
      </c>
      <c r="D750" s="25" t="str">
        <f t="shared" si="475"/>
        <v/>
      </c>
      <c r="E750" s="25" t="str">
        <f t="shared" si="476"/>
        <v/>
      </c>
      <c r="F750" s="25" t="str">
        <f t="shared" si="477"/>
        <v/>
      </c>
      <c r="G750" s="108" t="str">
        <f t="shared" si="478"/>
        <v/>
      </c>
      <c r="H750" s="108" t="str">
        <f t="shared" si="479"/>
        <v/>
      </c>
      <c r="I750" s="112" t="str">
        <f t="shared" si="480"/>
        <v/>
      </c>
      <c r="J750" s="112"/>
      <c r="K750" s="112"/>
      <c r="L750" s="113"/>
      <c r="M750" s="113"/>
      <c r="N750" s="224" t="str">
        <f t="shared" si="481"/>
        <v/>
      </c>
      <c r="O750" s="225" t="str">
        <f t="shared" si="482"/>
        <v/>
      </c>
      <c r="Q750" s="6">
        <v>748</v>
      </c>
      <c r="R750" s="47" t="str">
        <f t="shared" si="445"/>
        <v>-748</v>
      </c>
      <c r="S750" s="6"/>
      <c r="T750" s="48" t="str">
        <f t="shared" si="446"/>
        <v/>
      </c>
      <c r="U750" s="49" t="str">
        <f t="shared" si="447"/>
        <v/>
      </c>
      <c r="W750" s="51"/>
      <c r="X750" s="75" t="str">
        <f t="shared" si="448"/>
        <v/>
      </c>
      <c r="Y750" s="71" t="str">
        <f t="shared" si="449"/>
        <v/>
      </c>
      <c r="Z750" s="71" t="str">
        <f t="shared" si="450"/>
        <v/>
      </c>
      <c r="AA750" s="71" t="str">
        <f t="shared" si="451"/>
        <v/>
      </c>
      <c r="AB750" s="71" t="str">
        <f t="shared" si="452"/>
        <v/>
      </c>
      <c r="AC750" s="71" t="str">
        <f t="shared" si="453"/>
        <v/>
      </c>
      <c r="AD750" s="71" t="str">
        <f t="shared" si="454"/>
        <v/>
      </c>
      <c r="AE750" s="78" t="str">
        <f t="shared" si="455"/>
        <v/>
      </c>
      <c r="AF750" s="75" t="str">
        <f t="shared" si="456"/>
        <v/>
      </c>
      <c r="AG750" s="71" t="str">
        <f t="shared" si="457"/>
        <v/>
      </c>
      <c r="AH750" s="71" t="str">
        <f t="shared" si="458"/>
        <v/>
      </c>
      <c r="AI750" s="71" t="str">
        <f t="shared" si="459"/>
        <v/>
      </c>
      <c r="AJ750" s="71" t="str">
        <f t="shared" si="460"/>
        <v/>
      </c>
      <c r="AK750" s="71" t="str">
        <f t="shared" si="461"/>
        <v/>
      </c>
      <c r="AL750" s="71" t="str">
        <f t="shared" si="462"/>
        <v/>
      </c>
      <c r="AM750" s="78" t="str">
        <f t="shared" si="463"/>
        <v/>
      </c>
      <c r="AN750" s="75" t="str">
        <f t="shared" si="464"/>
        <v/>
      </c>
      <c r="AO750" s="71" t="str">
        <f t="shared" si="465"/>
        <v/>
      </c>
      <c r="AP750" s="71" t="str">
        <f t="shared" si="466"/>
        <v/>
      </c>
      <c r="AQ750" s="71" t="str">
        <f t="shared" si="467"/>
        <v/>
      </c>
      <c r="AR750" s="71" t="str">
        <f t="shared" si="468"/>
        <v/>
      </c>
      <c r="AS750" s="71" t="str">
        <f t="shared" si="469"/>
        <v/>
      </c>
      <c r="AT750" s="71" t="str">
        <f t="shared" si="470"/>
        <v/>
      </c>
      <c r="AU750" s="76" t="str">
        <f t="shared" si="471"/>
        <v/>
      </c>
      <c r="BF750" s="141">
        <v>51060</v>
      </c>
      <c r="BG750" s="142" t="s">
        <v>10697</v>
      </c>
      <c r="BH750" s="141" t="s">
        <v>180</v>
      </c>
      <c r="BI750" s="141" t="s">
        <v>191</v>
      </c>
      <c r="BJ750" s="141"/>
      <c r="BK750" s="141" t="s">
        <v>10698</v>
      </c>
      <c r="BL750" s="141" t="s">
        <v>10699</v>
      </c>
      <c r="BM750" s="141">
        <v>46.416659876880402</v>
      </c>
      <c r="BN750" s="141">
        <v>-73.015264945059499</v>
      </c>
      <c r="BO750" s="141">
        <v>2009</v>
      </c>
      <c r="BP750" s="143"/>
      <c r="BQ750" s="143" t="s">
        <v>27848</v>
      </c>
    </row>
    <row r="751" spans="1:69" ht="38.25" customHeight="1" x14ac:dyDescent="0.25">
      <c r="A751" s="1" t="str">
        <f t="shared" si="472"/>
        <v/>
      </c>
      <c r="B751" s="32" t="str">
        <f t="shared" si="473"/>
        <v/>
      </c>
      <c r="C751" s="25" t="str">
        <f t="shared" si="474"/>
        <v/>
      </c>
      <c r="D751" s="25" t="str">
        <f t="shared" si="475"/>
        <v/>
      </c>
      <c r="E751" s="25" t="str">
        <f t="shared" si="476"/>
        <v/>
      </c>
      <c r="F751" s="25" t="str">
        <f t="shared" si="477"/>
        <v/>
      </c>
      <c r="G751" s="108" t="str">
        <f t="shared" si="478"/>
        <v/>
      </c>
      <c r="H751" s="108" t="str">
        <f t="shared" si="479"/>
        <v/>
      </c>
      <c r="I751" s="112" t="str">
        <f t="shared" si="480"/>
        <v/>
      </c>
      <c r="J751" s="112"/>
      <c r="K751" s="112"/>
      <c r="L751" s="113"/>
      <c r="M751" s="113"/>
      <c r="N751" s="224" t="str">
        <f t="shared" si="481"/>
        <v/>
      </c>
      <c r="O751" s="225" t="str">
        <f t="shared" si="482"/>
        <v/>
      </c>
      <c r="Q751" s="6">
        <v>749</v>
      </c>
      <c r="R751" s="47" t="str">
        <f t="shared" si="445"/>
        <v>-749</v>
      </c>
      <c r="S751" s="6"/>
      <c r="T751" s="48" t="str">
        <f t="shared" si="446"/>
        <v/>
      </c>
      <c r="U751" s="49" t="str">
        <f t="shared" si="447"/>
        <v/>
      </c>
      <c r="W751" s="51"/>
      <c r="X751" s="75" t="str">
        <f t="shared" si="448"/>
        <v/>
      </c>
      <c r="Y751" s="71" t="str">
        <f t="shared" si="449"/>
        <v/>
      </c>
      <c r="Z751" s="71" t="str">
        <f t="shared" si="450"/>
        <v/>
      </c>
      <c r="AA751" s="71" t="str">
        <f t="shared" si="451"/>
        <v/>
      </c>
      <c r="AB751" s="71" t="str">
        <f t="shared" si="452"/>
        <v/>
      </c>
      <c r="AC751" s="71" t="str">
        <f t="shared" si="453"/>
        <v/>
      </c>
      <c r="AD751" s="71" t="str">
        <f t="shared" si="454"/>
        <v/>
      </c>
      <c r="AE751" s="78" t="str">
        <f t="shared" si="455"/>
        <v/>
      </c>
      <c r="AF751" s="75" t="str">
        <f t="shared" si="456"/>
        <v/>
      </c>
      <c r="AG751" s="71" t="str">
        <f t="shared" si="457"/>
        <v/>
      </c>
      <c r="AH751" s="71" t="str">
        <f t="shared" si="458"/>
        <v/>
      </c>
      <c r="AI751" s="71" t="str">
        <f t="shared" si="459"/>
        <v/>
      </c>
      <c r="AJ751" s="71" t="str">
        <f t="shared" si="460"/>
        <v/>
      </c>
      <c r="AK751" s="71" t="str">
        <f t="shared" si="461"/>
        <v/>
      </c>
      <c r="AL751" s="71" t="str">
        <f t="shared" si="462"/>
        <v/>
      </c>
      <c r="AM751" s="78" t="str">
        <f t="shared" si="463"/>
        <v/>
      </c>
      <c r="AN751" s="75" t="str">
        <f t="shared" si="464"/>
        <v/>
      </c>
      <c r="AO751" s="71" t="str">
        <f t="shared" si="465"/>
        <v/>
      </c>
      <c r="AP751" s="71" t="str">
        <f t="shared" si="466"/>
        <v/>
      </c>
      <c r="AQ751" s="71" t="str">
        <f t="shared" si="467"/>
        <v/>
      </c>
      <c r="AR751" s="71" t="str">
        <f t="shared" si="468"/>
        <v/>
      </c>
      <c r="AS751" s="71" t="str">
        <f t="shared" si="469"/>
        <v/>
      </c>
      <c r="AT751" s="71" t="str">
        <f t="shared" si="470"/>
        <v/>
      </c>
      <c r="AU751" s="76" t="str">
        <f t="shared" si="471"/>
        <v/>
      </c>
      <c r="BF751" s="141">
        <v>51060</v>
      </c>
      <c r="BG751" s="142" t="s">
        <v>10700</v>
      </c>
      <c r="BH751" s="141" t="s">
        <v>180</v>
      </c>
      <c r="BI751" s="141" t="s">
        <v>178</v>
      </c>
      <c r="BJ751" s="141"/>
      <c r="BK751" s="141" t="s">
        <v>10701</v>
      </c>
      <c r="BL751" s="141" t="s">
        <v>10702</v>
      </c>
      <c r="BM751" s="141">
        <v>46.431127952817597</v>
      </c>
      <c r="BN751" s="141">
        <v>-72.989271313554596</v>
      </c>
      <c r="BO751" s="141">
        <v>1999</v>
      </c>
      <c r="BP751" s="143" t="s">
        <v>27665</v>
      </c>
      <c r="BQ751" s="143" t="s">
        <v>27848</v>
      </c>
    </row>
    <row r="752" spans="1:69" ht="38.25" customHeight="1" x14ac:dyDescent="0.25">
      <c r="A752" s="1" t="str">
        <f t="shared" si="472"/>
        <v/>
      </c>
      <c r="B752" s="32" t="str">
        <f t="shared" si="473"/>
        <v/>
      </c>
      <c r="C752" s="25" t="str">
        <f t="shared" si="474"/>
        <v/>
      </c>
      <c r="D752" s="25" t="str">
        <f t="shared" si="475"/>
        <v/>
      </c>
      <c r="E752" s="25" t="str">
        <f t="shared" si="476"/>
        <v/>
      </c>
      <c r="F752" s="25" t="str">
        <f t="shared" si="477"/>
        <v/>
      </c>
      <c r="G752" s="108" t="str">
        <f t="shared" si="478"/>
        <v/>
      </c>
      <c r="H752" s="108" t="str">
        <f t="shared" si="479"/>
        <v/>
      </c>
      <c r="I752" s="112" t="str">
        <f t="shared" si="480"/>
        <v/>
      </c>
      <c r="J752" s="112"/>
      <c r="K752" s="112"/>
      <c r="L752" s="113"/>
      <c r="M752" s="113"/>
      <c r="N752" s="224" t="str">
        <f t="shared" si="481"/>
        <v/>
      </c>
      <c r="O752" s="225" t="str">
        <f t="shared" si="482"/>
        <v/>
      </c>
      <c r="Q752" s="6">
        <v>750</v>
      </c>
      <c r="R752" s="47" t="str">
        <f t="shared" si="445"/>
        <v>-750</v>
      </c>
      <c r="S752" s="6"/>
      <c r="T752" s="48" t="str">
        <f t="shared" si="446"/>
        <v/>
      </c>
      <c r="U752" s="49" t="str">
        <f t="shared" si="447"/>
        <v/>
      </c>
      <c r="W752" s="51"/>
      <c r="X752" s="75" t="str">
        <f t="shared" si="448"/>
        <v/>
      </c>
      <c r="Y752" s="71" t="str">
        <f t="shared" si="449"/>
        <v/>
      </c>
      <c r="Z752" s="71" t="str">
        <f t="shared" si="450"/>
        <v/>
      </c>
      <c r="AA752" s="71" t="str">
        <f t="shared" si="451"/>
        <v/>
      </c>
      <c r="AB752" s="71" t="str">
        <f t="shared" si="452"/>
        <v/>
      </c>
      <c r="AC752" s="71" t="str">
        <f t="shared" si="453"/>
        <v/>
      </c>
      <c r="AD752" s="71" t="str">
        <f t="shared" si="454"/>
        <v/>
      </c>
      <c r="AE752" s="78" t="str">
        <f t="shared" si="455"/>
        <v/>
      </c>
      <c r="AF752" s="75" t="str">
        <f t="shared" si="456"/>
        <v/>
      </c>
      <c r="AG752" s="71" t="str">
        <f t="shared" si="457"/>
        <v/>
      </c>
      <c r="AH752" s="71" t="str">
        <f t="shared" si="458"/>
        <v/>
      </c>
      <c r="AI752" s="71" t="str">
        <f t="shared" si="459"/>
        <v/>
      </c>
      <c r="AJ752" s="71" t="str">
        <f t="shared" si="460"/>
        <v/>
      </c>
      <c r="AK752" s="71" t="str">
        <f t="shared" si="461"/>
        <v/>
      </c>
      <c r="AL752" s="71" t="str">
        <f t="shared" si="462"/>
        <v/>
      </c>
      <c r="AM752" s="78" t="str">
        <f t="shared" si="463"/>
        <v/>
      </c>
      <c r="AN752" s="75" t="str">
        <f t="shared" si="464"/>
        <v/>
      </c>
      <c r="AO752" s="71" t="str">
        <f t="shared" si="465"/>
        <v/>
      </c>
      <c r="AP752" s="71" t="str">
        <f t="shared" si="466"/>
        <v/>
      </c>
      <c r="AQ752" s="71" t="str">
        <f t="shared" si="467"/>
        <v/>
      </c>
      <c r="AR752" s="71" t="str">
        <f t="shared" si="468"/>
        <v/>
      </c>
      <c r="AS752" s="71" t="str">
        <f t="shared" si="469"/>
        <v/>
      </c>
      <c r="AT752" s="71" t="str">
        <f t="shared" si="470"/>
        <v/>
      </c>
      <c r="AU752" s="76" t="str">
        <f t="shared" si="471"/>
        <v/>
      </c>
      <c r="BF752" s="141">
        <v>37067</v>
      </c>
      <c r="BG752" s="142" t="s">
        <v>10969</v>
      </c>
      <c r="BH752" s="141" t="s">
        <v>478</v>
      </c>
      <c r="BI752" s="141" t="s">
        <v>176</v>
      </c>
      <c r="BJ752" s="141" t="s">
        <v>10819</v>
      </c>
      <c r="BK752" s="141" t="s">
        <v>1537</v>
      </c>
      <c r="BL752" s="141" t="s">
        <v>10970</v>
      </c>
      <c r="BM752" s="141">
        <v>46.361763301294502</v>
      </c>
      <c r="BN752" s="141">
        <v>-72.5232681993444</v>
      </c>
      <c r="BO752" s="141">
        <v>1966</v>
      </c>
      <c r="BP752" s="143"/>
      <c r="BQ752" s="143" t="s">
        <v>26794</v>
      </c>
    </row>
    <row r="753" spans="1:69" ht="38.25" customHeight="1" x14ac:dyDescent="0.25">
      <c r="A753" s="1" t="str">
        <f t="shared" si="472"/>
        <v/>
      </c>
      <c r="B753" s="32" t="str">
        <f t="shared" si="473"/>
        <v/>
      </c>
      <c r="C753" s="25" t="str">
        <f t="shared" si="474"/>
        <v/>
      </c>
      <c r="D753" s="25" t="str">
        <f t="shared" si="475"/>
        <v/>
      </c>
      <c r="E753" s="25" t="str">
        <f t="shared" si="476"/>
        <v/>
      </c>
      <c r="F753" s="25" t="str">
        <f t="shared" si="477"/>
        <v/>
      </c>
      <c r="G753" s="108" t="str">
        <f t="shared" si="478"/>
        <v/>
      </c>
      <c r="H753" s="108" t="str">
        <f t="shared" si="479"/>
        <v/>
      </c>
      <c r="I753" s="112" t="str">
        <f t="shared" si="480"/>
        <v/>
      </c>
      <c r="J753" s="112"/>
      <c r="K753" s="112"/>
      <c r="L753" s="113"/>
      <c r="M753" s="113"/>
      <c r="N753" s="224" t="str">
        <f t="shared" si="481"/>
        <v/>
      </c>
      <c r="O753" s="225" t="str">
        <f t="shared" si="482"/>
        <v/>
      </c>
      <c r="Q753" s="6">
        <v>751</v>
      </c>
      <c r="R753" s="47" t="str">
        <f t="shared" si="445"/>
        <v>-751</v>
      </c>
      <c r="S753" s="6"/>
      <c r="T753" s="48" t="str">
        <f t="shared" si="446"/>
        <v/>
      </c>
      <c r="U753" s="49" t="str">
        <f t="shared" si="447"/>
        <v/>
      </c>
      <c r="W753" s="51"/>
      <c r="X753" s="75" t="str">
        <f t="shared" si="448"/>
        <v/>
      </c>
      <c r="Y753" s="71" t="str">
        <f t="shared" si="449"/>
        <v/>
      </c>
      <c r="Z753" s="71" t="str">
        <f t="shared" si="450"/>
        <v/>
      </c>
      <c r="AA753" s="71" t="str">
        <f t="shared" si="451"/>
        <v/>
      </c>
      <c r="AB753" s="71" t="str">
        <f t="shared" si="452"/>
        <v/>
      </c>
      <c r="AC753" s="71" t="str">
        <f t="shared" si="453"/>
        <v/>
      </c>
      <c r="AD753" s="71" t="str">
        <f t="shared" si="454"/>
        <v/>
      </c>
      <c r="AE753" s="78" t="str">
        <f t="shared" si="455"/>
        <v/>
      </c>
      <c r="AF753" s="75" t="str">
        <f t="shared" si="456"/>
        <v/>
      </c>
      <c r="AG753" s="71" t="str">
        <f t="shared" si="457"/>
        <v/>
      </c>
      <c r="AH753" s="71" t="str">
        <f t="shared" si="458"/>
        <v/>
      </c>
      <c r="AI753" s="71" t="str">
        <f t="shared" si="459"/>
        <v/>
      </c>
      <c r="AJ753" s="71" t="str">
        <f t="shared" si="460"/>
        <v/>
      </c>
      <c r="AK753" s="71" t="str">
        <f t="shared" si="461"/>
        <v/>
      </c>
      <c r="AL753" s="71" t="str">
        <f t="shared" si="462"/>
        <v/>
      </c>
      <c r="AM753" s="78" t="str">
        <f t="shared" si="463"/>
        <v/>
      </c>
      <c r="AN753" s="75" t="str">
        <f t="shared" si="464"/>
        <v/>
      </c>
      <c r="AO753" s="71" t="str">
        <f t="shared" si="465"/>
        <v/>
      </c>
      <c r="AP753" s="71" t="str">
        <f t="shared" si="466"/>
        <v/>
      </c>
      <c r="AQ753" s="71" t="str">
        <f t="shared" si="467"/>
        <v/>
      </c>
      <c r="AR753" s="71" t="str">
        <f t="shared" si="468"/>
        <v/>
      </c>
      <c r="AS753" s="71" t="str">
        <f t="shared" si="469"/>
        <v/>
      </c>
      <c r="AT753" s="71" t="str">
        <f t="shared" si="470"/>
        <v/>
      </c>
      <c r="AU753" s="76" t="str">
        <f t="shared" si="471"/>
        <v/>
      </c>
      <c r="BF753" s="141">
        <v>37067</v>
      </c>
      <c r="BG753" s="142" t="s">
        <v>10971</v>
      </c>
      <c r="BH753" s="141" t="s">
        <v>478</v>
      </c>
      <c r="BI753" s="141" t="s">
        <v>176</v>
      </c>
      <c r="BJ753" s="141" t="s">
        <v>10972</v>
      </c>
      <c r="BK753" s="141" t="s">
        <v>5378</v>
      </c>
      <c r="BL753" s="141" t="s">
        <v>10865</v>
      </c>
      <c r="BM753" s="141">
        <v>46.388924258424197</v>
      </c>
      <c r="BN753" s="141">
        <v>-72.556315180034204</v>
      </c>
      <c r="BO753" s="141">
        <v>1975</v>
      </c>
      <c r="BP753" s="143"/>
      <c r="BQ753" s="143" t="s">
        <v>26794</v>
      </c>
    </row>
    <row r="754" spans="1:69" ht="38.25" customHeight="1" x14ac:dyDescent="0.25">
      <c r="A754" s="1" t="str">
        <f t="shared" si="472"/>
        <v/>
      </c>
      <c r="B754" s="32" t="str">
        <f t="shared" si="473"/>
        <v/>
      </c>
      <c r="C754" s="25" t="str">
        <f t="shared" si="474"/>
        <v/>
      </c>
      <c r="D754" s="25" t="str">
        <f t="shared" si="475"/>
        <v/>
      </c>
      <c r="E754" s="25" t="str">
        <f t="shared" si="476"/>
        <v/>
      </c>
      <c r="F754" s="25" t="str">
        <f t="shared" si="477"/>
        <v/>
      </c>
      <c r="G754" s="108" t="str">
        <f t="shared" si="478"/>
        <v/>
      </c>
      <c r="H754" s="108" t="str">
        <f t="shared" si="479"/>
        <v/>
      </c>
      <c r="I754" s="112" t="str">
        <f t="shared" si="480"/>
        <v/>
      </c>
      <c r="J754" s="112"/>
      <c r="K754" s="112"/>
      <c r="L754" s="113"/>
      <c r="M754" s="113"/>
      <c r="N754" s="224" t="str">
        <f t="shared" si="481"/>
        <v/>
      </c>
      <c r="O754" s="225" t="str">
        <f t="shared" si="482"/>
        <v/>
      </c>
      <c r="Q754" s="6">
        <v>752</v>
      </c>
      <c r="R754" s="47" t="str">
        <f t="shared" si="445"/>
        <v>-752</v>
      </c>
      <c r="S754" s="6"/>
      <c r="T754" s="48" t="str">
        <f t="shared" si="446"/>
        <v/>
      </c>
      <c r="U754" s="49" t="str">
        <f t="shared" si="447"/>
        <v/>
      </c>
      <c r="W754" s="51"/>
      <c r="X754" s="75" t="str">
        <f t="shared" si="448"/>
        <v/>
      </c>
      <c r="Y754" s="71" t="str">
        <f t="shared" si="449"/>
        <v/>
      </c>
      <c r="Z754" s="71" t="str">
        <f t="shared" si="450"/>
        <v/>
      </c>
      <c r="AA754" s="71" t="str">
        <f t="shared" si="451"/>
        <v/>
      </c>
      <c r="AB754" s="71" t="str">
        <f t="shared" si="452"/>
        <v/>
      </c>
      <c r="AC754" s="71" t="str">
        <f t="shared" si="453"/>
        <v/>
      </c>
      <c r="AD754" s="71" t="str">
        <f t="shared" si="454"/>
        <v/>
      </c>
      <c r="AE754" s="78" t="str">
        <f t="shared" si="455"/>
        <v/>
      </c>
      <c r="AF754" s="75" t="str">
        <f t="shared" si="456"/>
        <v/>
      </c>
      <c r="AG754" s="71" t="str">
        <f t="shared" si="457"/>
        <v/>
      </c>
      <c r="AH754" s="71" t="str">
        <f t="shared" si="458"/>
        <v/>
      </c>
      <c r="AI754" s="71" t="str">
        <f t="shared" si="459"/>
        <v/>
      </c>
      <c r="AJ754" s="71" t="str">
        <f t="shared" si="460"/>
        <v/>
      </c>
      <c r="AK754" s="71" t="str">
        <f t="shared" si="461"/>
        <v/>
      </c>
      <c r="AL754" s="71" t="str">
        <f t="shared" si="462"/>
        <v/>
      </c>
      <c r="AM754" s="78" t="str">
        <f t="shared" si="463"/>
        <v/>
      </c>
      <c r="AN754" s="75" t="str">
        <f t="shared" si="464"/>
        <v/>
      </c>
      <c r="AO754" s="71" t="str">
        <f t="shared" si="465"/>
        <v/>
      </c>
      <c r="AP754" s="71" t="str">
        <f t="shared" si="466"/>
        <v/>
      </c>
      <c r="AQ754" s="71" t="str">
        <f t="shared" si="467"/>
        <v/>
      </c>
      <c r="AR754" s="71" t="str">
        <f t="shared" si="468"/>
        <v/>
      </c>
      <c r="AS754" s="71" t="str">
        <f t="shared" si="469"/>
        <v/>
      </c>
      <c r="AT754" s="71" t="str">
        <f t="shared" si="470"/>
        <v/>
      </c>
      <c r="AU754" s="76" t="str">
        <f t="shared" si="471"/>
        <v/>
      </c>
      <c r="BF754" s="141">
        <v>37067</v>
      </c>
      <c r="BG754" s="142" t="s">
        <v>10973</v>
      </c>
      <c r="BH754" s="141" t="s">
        <v>478</v>
      </c>
      <c r="BI754" s="141" t="s">
        <v>176</v>
      </c>
      <c r="BJ754" s="141" t="s">
        <v>10974</v>
      </c>
      <c r="BK754" s="141" t="s">
        <v>10975</v>
      </c>
      <c r="BL754" s="141" t="s">
        <v>4974</v>
      </c>
      <c r="BM754" s="141">
        <v>46.371364469862002</v>
      </c>
      <c r="BN754" s="141">
        <v>-72.669152903102002</v>
      </c>
      <c r="BO754" s="141">
        <v>1954</v>
      </c>
      <c r="BP754" s="143"/>
      <c r="BQ754" s="143" t="s">
        <v>26794</v>
      </c>
    </row>
    <row r="755" spans="1:69" ht="38.25" customHeight="1" x14ac:dyDescent="0.25">
      <c r="A755" s="1" t="str">
        <f t="shared" si="472"/>
        <v/>
      </c>
      <c r="B755" s="32" t="str">
        <f t="shared" si="473"/>
        <v/>
      </c>
      <c r="C755" s="25" t="str">
        <f t="shared" si="474"/>
        <v/>
      </c>
      <c r="D755" s="25" t="str">
        <f t="shared" si="475"/>
        <v/>
      </c>
      <c r="E755" s="25" t="str">
        <f t="shared" si="476"/>
        <v/>
      </c>
      <c r="F755" s="25" t="str">
        <f t="shared" si="477"/>
        <v/>
      </c>
      <c r="G755" s="108" t="str">
        <f t="shared" si="478"/>
        <v/>
      </c>
      <c r="H755" s="108" t="str">
        <f t="shared" si="479"/>
        <v/>
      </c>
      <c r="I755" s="112" t="str">
        <f t="shared" si="480"/>
        <v/>
      </c>
      <c r="J755" s="112"/>
      <c r="K755" s="112"/>
      <c r="L755" s="113"/>
      <c r="M755" s="113"/>
      <c r="N755" s="224" t="str">
        <f t="shared" si="481"/>
        <v/>
      </c>
      <c r="O755" s="225" t="str">
        <f t="shared" si="482"/>
        <v/>
      </c>
      <c r="Q755" s="6">
        <v>753</v>
      </c>
      <c r="R755" s="47" t="str">
        <f t="shared" si="445"/>
        <v>-753</v>
      </c>
      <c r="S755" s="6"/>
      <c r="T755" s="48" t="str">
        <f t="shared" si="446"/>
        <v/>
      </c>
      <c r="U755" s="49" t="str">
        <f t="shared" si="447"/>
        <v/>
      </c>
      <c r="W755" s="51"/>
      <c r="X755" s="75" t="str">
        <f t="shared" si="448"/>
        <v/>
      </c>
      <c r="Y755" s="71" t="str">
        <f t="shared" si="449"/>
        <v/>
      </c>
      <c r="Z755" s="71" t="str">
        <f t="shared" si="450"/>
        <v/>
      </c>
      <c r="AA755" s="71" t="str">
        <f t="shared" si="451"/>
        <v/>
      </c>
      <c r="AB755" s="71" t="str">
        <f t="shared" si="452"/>
        <v/>
      </c>
      <c r="AC755" s="71" t="str">
        <f t="shared" si="453"/>
        <v/>
      </c>
      <c r="AD755" s="71" t="str">
        <f t="shared" si="454"/>
        <v/>
      </c>
      <c r="AE755" s="78" t="str">
        <f t="shared" si="455"/>
        <v/>
      </c>
      <c r="AF755" s="75" t="str">
        <f t="shared" si="456"/>
        <v/>
      </c>
      <c r="AG755" s="71" t="str">
        <f t="shared" si="457"/>
        <v/>
      </c>
      <c r="AH755" s="71" t="str">
        <f t="shared" si="458"/>
        <v/>
      </c>
      <c r="AI755" s="71" t="str">
        <f t="shared" si="459"/>
        <v/>
      </c>
      <c r="AJ755" s="71" t="str">
        <f t="shared" si="460"/>
        <v/>
      </c>
      <c r="AK755" s="71" t="str">
        <f t="shared" si="461"/>
        <v/>
      </c>
      <c r="AL755" s="71" t="str">
        <f t="shared" si="462"/>
        <v/>
      </c>
      <c r="AM755" s="78" t="str">
        <f t="shared" si="463"/>
        <v/>
      </c>
      <c r="AN755" s="75" t="str">
        <f t="shared" si="464"/>
        <v/>
      </c>
      <c r="AO755" s="71" t="str">
        <f t="shared" si="465"/>
        <v/>
      </c>
      <c r="AP755" s="71" t="str">
        <f t="shared" si="466"/>
        <v/>
      </c>
      <c r="AQ755" s="71" t="str">
        <f t="shared" si="467"/>
        <v/>
      </c>
      <c r="AR755" s="71" t="str">
        <f t="shared" si="468"/>
        <v/>
      </c>
      <c r="AS755" s="71" t="str">
        <f t="shared" si="469"/>
        <v/>
      </c>
      <c r="AT755" s="71" t="str">
        <f t="shared" si="470"/>
        <v/>
      </c>
      <c r="AU755" s="76" t="str">
        <f t="shared" si="471"/>
        <v/>
      </c>
      <c r="BF755" s="141">
        <v>37067</v>
      </c>
      <c r="BG755" s="142" t="s">
        <v>10976</v>
      </c>
      <c r="BH755" s="141" t="s">
        <v>180</v>
      </c>
      <c r="BI755" s="141" t="s">
        <v>191</v>
      </c>
      <c r="BJ755" s="141" t="s">
        <v>10977</v>
      </c>
      <c r="BK755" s="141" t="s">
        <v>6167</v>
      </c>
      <c r="BL755" s="141" t="s">
        <v>10978</v>
      </c>
      <c r="BM755" s="141">
        <v>46.375609945179399</v>
      </c>
      <c r="BN755" s="141">
        <v>-72.516976663764495</v>
      </c>
      <c r="BO755" s="141">
        <v>1991</v>
      </c>
      <c r="BP755" s="143"/>
      <c r="BQ755" s="143" t="s">
        <v>26794</v>
      </c>
    </row>
    <row r="756" spans="1:69" ht="38.25" customHeight="1" x14ac:dyDescent="0.25">
      <c r="A756" s="1" t="str">
        <f t="shared" si="472"/>
        <v/>
      </c>
      <c r="B756" s="32" t="str">
        <f t="shared" si="473"/>
        <v/>
      </c>
      <c r="C756" s="25" t="str">
        <f t="shared" si="474"/>
        <v/>
      </c>
      <c r="D756" s="25" t="str">
        <f t="shared" si="475"/>
        <v/>
      </c>
      <c r="E756" s="25" t="str">
        <f t="shared" si="476"/>
        <v/>
      </c>
      <c r="F756" s="25" t="str">
        <f t="shared" si="477"/>
        <v/>
      </c>
      <c r="G756" s="108" t="str">
        <f t="shared" si="478"/>
        <v/>
      </c>
      <c r="H756" s="108" t="str">
        <f t="shared" si="479"/>
        <v/>
      </c>
      <c r="I756" s="112" t="str">
        <f t="shared" si="480"/>
        <v/>
      </c>
      <c r="J756" s="112"/>
      <c r="K756" s="112"/>
      <c r="L756" s="113"/>
      <c r="M756" s="113"/>
      <c r="N756" s="224" t="str">
        <f t="shared" si="481"/>
        <v/>
      </c>
      <c r="O756" s="225" t="str">
        <f t="shared" si="482"/>
        <v/>
      </c>
      <c r="Q756" s="6">
        <v>754</v>
      </c>
      <c r="R756" s="47" t="str">
        <f t="shared" si="445"/>
        <v>-754</v>
      </c>
      <c r="S756" s="6"/>
      <c r="T756" s="48" t="str">
        <f t="shared" si="446"/>
        <v/>
      </c>
      <c r="U756" s="49" t="str">
        <f t="shared" si="447"/>
        <v/>
      </c>
      <c r="W756" s="51"/>
      <c r="X756" s="75" t="str">
        <f t="shared" si="448"/>
        <v/>
      </c>
      <c r="Y756" s="71" t="str">
        <f t="shared" si="449"/>
        <v/>
      </c>
      <c r="Z756" s="71" t="str">
        <f t="shared" si="450"/>
        <v/>
      </c>
      <c r="AA756" s="71" t="str">
        <f t="shared" si="451"/>
        <v/>
      </c>
      <c r="AB756" s="71" t="str">
        <f t="shared" si="452"/>
        <v/>
      </c>
      <c r="AC756" s="71" t="str">
        <f t="shared" si="453"/>
        <v/>
      </c>
      <c r="AD756" s="71" t="str">
        <f t="shared" si="454"/>
        <v/>
      </c>
      <c r="AE756" s="78" t="str">
        <f t="shared" si="455"/>
        <v/>
      </c>
      <c r="AF756" s="75" t="str">
        <f t="shared" si="456"/>
        <v/>
      </c>
      <c r="AG756" s="71" t="str">
        <f t="shared" si="457"/>
        <v/>
      </c>
      <c r="AH756" s="71" t="str">
        <f t="shared" si="458"/>
        <v/>
      </c>
      <c r="AI756" s="71" t="str">
        <f t="shared" si="459"/>
        <v/>
      </c>
      <c r="AJ756" s="71" t="str">
        <f t="shared" si="460"/>
        <v/>
      </c>
      <c r="AK756" s="71" t="str">
        <f t="shared" si="461"/>
        <v/>
      </c>
      <c r="AL756" s="71" t="str">
        <f t="shared" si="462"/>
        <v/>
      </c>
      <c r="AM756" s="78" t="str">
        <f t="shared" si="463"/>
        <v/>
      </c>
      <c r="AN756" s="75" t="str">
        <f t="shared" si="464"/>
        <v/>
      </c>
      <c r="AO756" s="71" t="str">
        <f t="shared" si="465"/>
        <v/>
      </c>
      <c r="AP756" s="71" t="str">
        <f t="shared" si="466"/>
        <v/>
      </c>
      <c r="AQ756" s="71" t="str">
        <f t="shared" si="467"/>
        <v/>
      </c>
      <c r="AR756" s="71" t="str">
        <f t="shared" si="468"/>
        <v/>
      </c>
      <c r="AS756" s="71" t="str">
        <f t="shared" si="469"/>
        <v/>
      </c>
      <c r="AT756" s="71" t="str">
        <f t="shared" si="470"/>
        <v/>
      </c>
      <c r="AU756" s="76" t="str">
        <f t="shared" si="471"/>
        <v/>
      </c>
      <c r="BF756" s="141">
        <v>51080</v>
      </c>
      <c r="BG756" s="142" t="s">
        <v>10680</v>
      </c>
      <c r="BH756" s="141" t="s">
        <v>478</v>
      </c>
      <c r="BI756" s="141" t="s">
        <v>177</v>
      </c>
      <c r="BJ756" s="141"/>
      <c r="BK756" s="141" t="s">
        <v>4749</v>
      </c>
      <c r="BL756" s="141" t="s">
        <v>10681</v>
      </c>
      <c r="BM756" s="141">
        <v>46.463083701367303</v>
      </c>
      <c r="BN756" s="141">
        <v>-72.936351896685096</v>
      </c>
      <c r="BO756" s="141">
        <v>1997</v>
      </c>
      <c r="BP756" s="143" t="s">
        <v>24581</v>
      </c>
      <c r="BQ756" s="143" t="s">
        <v>17560</v>
      </c>
    </row>
    <row r="757" spans="1:69" ht="38.25" customHeight="1" x14ac:dyDescent="0.25">
      <c r="A757" s="1" t="str">
        <f t="shared" si="472"/>
        <v/>
      </c>
      <c r="B757" s="32" t="str">
        <f t="shared" si="473"/>
        <v/>
      </c>
      <c r="C757" s="25" t="str">
        <f t="shared" si="474"/>
        <v/>
      </c>
      <c r="D757" s="25" t="str">
        <f t="shared" si="475"/>
        <v/>
      </c>
      <c r="E757" s="25" t="str">
        <f t="shared" si="476"/>
        <v/>
      </c>
      <c r="F757" s="25" t="str">
        <f t="shared" si="477"/>
        <v/>
      </c>
      <c r="G757" s="108" t="str">
        <f t="shared" si="478"/>
        <v/>
      </c>
      <c r="H757" s="108" t="str">
        <f t="shared" si="479"/>
        <v/>
      </c>
      <c r="I757" s="112" t="str">
        <f t="shared" si="480"/>
        <v/>
      </c>
      <c r="J757" s="112"/>
      <c r="K757" s="112"/>
      <c r="L757" s="113"/>
      <c r="M757" s="113"/>
      <c r="N757" s="224" t="str">
        <f t="shared" si="481"/>
        <v/>
      </c>
      <c r="O757" s="225" t="str">
        <f t="shared" si="482"/>
        <v/>
      </c>
      <c r="Q757" s="6">
        <v>755</v>
      </c>
      <c r="R757" s="47" t="str">
        <f t="shared" si="445"/>
        <v>-755</v>
      </c>
      <c r="S757" s="6"/>
      <c r="T757" s="48" t="str">
        <f t="shared" si="446"/>
        <v/>
      </c>
      <c r="U757" s="49" t="str">
        <f t="shared" si="447"/>
        <v/>
      </c>
      <c r="W757" s="51"/>
      <c r="X757" s="75" t="str">
        <f t="shared" si="448"/>
        <v/>
      </c>
      <c r="Y757" s="71" t="str">
        <f t="shared" si="449"/>
        <v/>
      </c>
      <c r="Z757" s="71" t="str">
        <f t="shared" si="450"/>
        <v/>
      </c>
      <c r="AA757" s="71" t="str">
        <f t="shared" si="451"/>
        <v/>
      </c>
      <c r="AB757" s="71" t="str">
        <f t="shared" si="452"/>
        <v/>
      </c>
      <c r="AC757" s="71" t="str">
        <f t="shared" si="453"/>
        <v/>
      </c>
      <c r="AD757" s="71" t="str">
        <f t="shared" si="454"/>
        <v/>
      </c>
      <c r="AE757" s="78" t="str">
        <f t="shared" si="455"/>
        <v/>
      </c>
      <c r="AF757" s="75" t="str">
        <f t="shared" si="456"/>
        <v/>
      </c>
      <c r="AG757" s="71" t="str">
        <f t="shared" si="457"/>
        <v/>
      </c>
      <c r="AH757" s="71" t="str">
        <f t="shared" si="458"/>
        <v/>
      </c>
      <c r="AI757" s="71" t="str">
        <f t="shared" si="459"/>
        <v/>
      </c>
      <c r="AJ757" s="71" t="str">
        <f t="shared" si="460"/>
        <v/>
      </c>
      <c r="AK757" s="71" t="str">
        <f t="shared" si="461"/>
        <v/>
      </c>
      <c r="AL757" s="71" t="str">
        <f t="shared" si="462"/>
        <v/>
      </c>
      <c r="AM757" s="78" t="str">
        <f t="shared" si="463"/>
        <v/>
      </c>
      <c r="AN757" s="75" t="str">
        <f t="shared" si="464"/>
        <v/>
      </c>
      <c r="AO757" s="71" t="str">
        <f t="shared" si="465"/>
        <v/>
      </c>
      <c r="AP757" s="71" t="str">
        <f t="shared" si="466"/>
        <v/>
      </c>
      <c r="AQ757" s="71" t="str">
        <f t="shared" si="467"/>
        <v/>
      </c>
      <c r="AR757" s="71" t="str">
        <f t="shared" si="468"/>
        <v/>
      </c>
      <c r="AS757" s="71" t="str">
        <f t="shared" si="469"/>
        <v/>
      </c>
      <c r="AT757" s="71" t="str">
        <f t="shared" si="470"/>
        <v/>
      </c>
      <c r="AU757" s="76" t="str">
        <f t="shared" si="471"/>
        <v/>
      </c>
      <c r="BF757" s="141">
        <v>51080</v>
      </c>
      <c r="BG757" s="142" t="s">
        <v>10682</v>
      </c>
      <c r="BH757" s="141" t="s">
        <v>478</v>
      </c>
      <c r="BI757" s="141" t="s">
        <v>177</v>
      </c>
      <c r="BJ757" s="141"/>
      <c r="BK757" s="141"/>
      <c r="BL757" s="141" t="s">
        <v>1235</v>
      </c>
      <c r="BM757" s="141">
        <v>46.438868617761798</v>
      </c>
      <c r="BN757" s="141">
        <v>-72.951884402650506</v>
      </c>
      <c r="BO757" s="141">
        <v>1988</v>
      </c>
      <c r="BP757" s="143" t="s">
        <v>24581</v>
      </c>
      <c r="BQ757" s="143" t="s">
        <v>17560</v>
      </c>
    </row>
    <row r="758" spans="1:69" ht="38.25" customHeight="1" x14ac:dyDescent="0.25">
      <c r="A758" s="1" t="str">
        <f t="shared" si="472"/>
        <v/>
      </c>
      <c r="B758" s="32" t="str">
        <f t="shared" si="473"/>
        <v/>
      </c>
      <c r="C758" s="25" t="str">
        <f t="shared" si="474"/>
        <v/>
      </c>
      <c r="D758" s="25" t="str">
        <f t="shared" si="475"/>
        <v/>
      </c>
      <c r="E758" s="25" t="str">
        <f t="shared" si="476"/>
        <v/>
      </c>
      <c r="F758" s="25" t="str">
        <f t="shared" si="477"/>
        <v/>
      </c>
      <c r="G758" s="108" t="str">
        <f t="shared" si="478"/>
        <v/>
      </c>
      <c r="H758" s="108" t="str">
        <f t="shared" si="479"/>
        <v/>
      </c>
      <c r="I758" s="112" t="str">
        <f t="shared" si="480"/>
        <v/>
      </c>
      <c r="J758" s="112"/>
      <c r="K758" s="112"/>
      <c r="L758" s="113"/>
      <c r="M758" s="113"/>
      <c r="N758" s="224" t="str">
        <f t="shared" si="481"/>
        <v/>
      </c>
      <c r="O758" s="225" t="str">
        <f t="shared" si="482"/>
        <v/>
      </c>
      <c r="Q758" s="6">
        <v>756</v>
      </c>
      <c r="R758" s="47" t="str">
        <f t="shared" si="445"/>
        <v>-756</v>
      </c>
      <c r="S758" s="6"/>
      <c r="T758" s="48" t="str">
        <f t="shared" si="446"/>
        <v/>
      </c>
      <c r="U758" s="49" t="str">
        <f t="shared" si="447"/>
        <v/>
      </c>
      <c r="W758" s="51"/>
      <c r="X758" s="75" t="str">
        <f t="shared" si="448"/>
        <v/>
      </c>
      <c r="Y758" s="71" t="str">
        <f t="shared" si="449"/>
        <v/>
      </c>
      <c r="Z758" s="71" t="str">
        <f t="shared" si="450"/>
        <v/>
      </c>
      <c r="AA758" s="71" t="str">
        <f t="shared" si="451"/>
        <v/>
      </c>
      <c r="AB758" s="71" t="str">
        <f t="shared" si="452"/>
        <v/>
      </c>
      <c r="AC758" s="71" t="str">
        <f t="shared" si="453"/>
        <v/>
      </c>
      <c r="AD758" s="71" t="str">
        <f t="shared" si="454"/>
        <v/>
      </c>
      <c r="AE758" s="78" t="str">
        <f t="shared" si="455"/>
        <v/>
      </c>
      <c r="AF758" s="75" t="str">
        <f t="shared" si="456"/>
        <v/>
      </c>
      <c r="AG758" s="71" t="str">
        <f t="shared" si="457"/>
        <v/>
      </c>
      <c r="AH758" s="71" t="str">
        <f t="shared" si="458"/>
        <v/>
      </c>
      <c r="AI758" s="71" t="str">
        <f t="shared" si="459"/>
        <v/>
      </c>
      <c r="AJ758" s="71" t="str">
        <f t="shared" si="460"/>
        <v/>
      </c>
      <c r="AK758" s="71" t="str">
        <f t="shared" si="461"/>
        <v/>
      </c>
      <c r="AL758" s="71" t="str">
        <f t="shared" si="462"/>
        <v/>
      </c>
      <c r="AM758" s="78" t="str">
        <f t="shared" si="463"/>
        <v/>
      </c>
      <c r="AN758" s="75" t="str">
        <f t="shared" si="464"/>
        <v/>
      </c>
      <c r="AO758" s="71" t="str">
        <f t="shared" si="465"/>
        <v/>
      </c>
      <c r="AP758" s="71" t="str">
        <f t="shared" si="466"/>
        <v/>
      </c>
      <c r="AQ758" s="71" t="str">
        <f t="shared" si="467"/>
        <v/>
      </c>
      <c r="AR758" s="71" t="str">
        <f t="shared" si="468"/>
        <v/>
      </c>
      <c r="AS758" s="71" t="str">
        <f t="shared" si="469"/>
        <v/>
      </c>
      <c r="AT758" s="71" t="str">
        <f t="shared" si="470"/>
        <v/>
      </c>
      <c r="AU758" s="76" t="str">
        <f t="shared" si="471"/>
        <v/>
      </c>
      <c r="BF758" s="141">
        <v>51080</v>
      </c>
      <c r="BG758" s="142" t="s">
        <v>10728</v>
      </c>
      <c r="BH758" s="141" t="s">
        <v>180</v>
      </c>
      <c r="BI758" s="141" t="s">
        <v>178</v>
      </c>
      <c r="BJ758" s="141"/>
      <c r="BK758" s="141" t="s">
        <v>2342</v>
      </c>
      <c r="BL758" s="141" t="s">
        <v>10729</v>
      </c>
      <c r="BM758" s="141">
        <v>46.439256899999997</v>
      </c>
      <c r="BN758" s="141">
        <v>-72.928659699999997</v>
      </c>
      <c r="BO758" s="141">
        <v>2000</v>
      </c>
      <c r="BP758" s="143"/>
      <c r="BQ758" s="143" t="s">
        <v>17560</v>
      </c>
    </row>
    <row r="759" spans="1:69" ht="38.25" customHeight="1" x14ac:dyDescent="0.25">
      <c r="A759" s="1" t="str">
        <f t="shared" si="472"/>
        <v/>
      </c>
      <c r="B759" s="32" t="str">
        <f t="shared" si="473"/>
        <v/>
      </c>
      <c r="C759" s="25" t="str">
        <f t="shared" si="474"/>
        <v/>
      </c>
      <c r="D759" s="25" t="str">
        <f t="shared" si="475"/>
        <v/>
      </c>
      <c r="E759" s="25" t="str">
        <f t="shared" si="476"/>
        <v/>
      </c>
      <c r="F759" s="25" t="str">
        <f t="shared" si="477"/>
        <v/>
      </c>
      <c r="G759" s="108" t="str">
        <f t="shared" si="478"/>
        <v/>
      </c>
      <c r="H759" s="108" t="str">
        <f t="shared" si="479"/>
        <v/>
      </c>
      <c r="I759" s="112" t="str">
        <f t="shared" si="480"/>
        <v/>
      </c>
      <c r="J759" s="112"/>
      <c r="K759" s="112"/>
      <c r="L759" s="113"/>
      <c r="M759" s="113"/>
      <c r="N759" s="224" t="str">
        <f t="shared" si="481"/>
        <v/>
      </c>
      <c r="O759" s="225" t="str">
        <f t="shared" si="482"/>
        <v/>
      </c>
      <c r="Q759" s="6">
        <v>757</v>
      </c>
      <c r="R759" s="47" t="str">
        <f t="shared" si="445"/>
        <v>-757</v>
      </c>
      <c r="S759" s="6"/>
      <c r="T759" s="48" t="str">
        <f t="shared" si="446"/>
        <v/>
      </c>
      <c r="U759" s="49" t="str">
        <f t="shared" si="447"/>
        <v/>
      </c>
      <c r="W759" s="51"/>
      <c r="X759" s="75" t="str">
        <f t="shared" si="448"/>
        <v/>
      </c>
      <c r="Y759" s="71" t="str">
        <f t="shared" si="449"/>
        <v/>
      </c>
      <c r="Z759" s="71" t="str">
        <f t="shared" si="450"/>
        <v/>
      </c>
      <c r="AA759" s="71" t="str">
        <f t="shared" si="451"/>
        <v/>
      </c>
      <c r="AB759" s="71" t="str">
        <f t="shared" si="452"/>
        <v/>
      </c>
      <c r="AC759" s="71" t="str">
        <f t="shared" si="453"/>
        <v/>
      </c>
      <c r="AD759" s="71" t="str">
        <f t="shared" si="454"/>
        <v/>
      </c>
      <c r="AE759" s="78" t="str">
        <f t="shared" si="455"/>
        <v/>
      </c>
      <c r="AF759" s="75" t="str">
        <f t="shared" si="456"/>
        <v/>
      </c>
      <c r="AG759" s="71" t="str">
        <f t="shared" si="457"/>
        <v/>
      </c>
      <c r="AH759" s="71" t="str">
        <f t="shared" si="458"/>
        <v/>
      </c>
      <c r="AI759" s="71" t="str">
        <f t="shared" si="459"/>
        <v/>
      </c>
      <c r="AJ759" s="71" t="str">
        <f t="shared" si="460"/>
        <v/>
      </c>
      <c r="AK759" s="71" t="str">
        <f t="shared" si="461"/>
        <v/>
      </c>
      <c r="AL759" s="71" t="str">
        <f t="shared" si="462"/>
        <v/>
      </c>
      <c r="AM759" s="78" t="str">
        <f t="shared" si="463"/>
        <v/>
      </c>
      <c r="AN759" s="75" t="str">
        <f t="shared" si="464"/>
        <v/>
      </c>
      <c r="AO759" s="71" t="str">
        <f t="shared" si="465"/>
        <v/>
      </c>
      <c r="AP759" s="71" t="str">
        <f t="shared" si="466"/>
        <v/>
      </c>
      <c r="AQ759" s="71" t="str">
        <f t="shared" si="467"/>
        <v/>
      </c>
      <c r="AR759" s="71" t="str">
        <f t="shared" si="468"/>
        <v/>
      </c>
      <c r="AS759" s="71" t="str">
        <f t="shared" si="469"/>
        <v/>
      </c>
      <c r="AT759" s="71" t="str">
        <f t="shared" si="470"/>
        <v/>
      </c>
      <c r="AU759" s="76" t="str">
        <f t="shared" si="471"/>
        <v/>
      </c>
      <c r="BF759" s="141">
        <v>51080</v>
      </c>
      <c r="BG759" s="142" t="s">
        <v>10730</v>
      </c>
      <c r="BH759" s="141" t="s">
        <v>478</v>
      </c>
      <c r="BI759" s="141" t="s">
        <v>1268</v>
      </c>
      <c r="BJ759" s="141" t="s">
        <v>10731</v>
      </c>
      <c r="BK759" s="141" t="s">
        <v>2160</v>
      </c>
      <c r="BL759" s="141" t="s">
        <v>10732</v>
      </c>
      <c r="BM759" s="141">
        <v>46.420760299999998</v>
      </c>
      <c r="BN759" s="141">
        <v>-72.933783599999998</v>
      </c>
      <c r="BO759" s="141">
        <v>2010</v>
      </c>
      <c r="BP759" s="143"/>
      <c r="BQ759" s="143" t="s">
        <v>17560</v>
      </c>
    </row>
    <row r="760" spans="1:69" ht="38.25" customHeight="1" x14ac:dyDescent="0.25">
      <c r="A760" s="1" t="str">
        <f t="shared" si="472"/>
        <v/>
      </c>
      <c r="B760" s="32" t="str">
        <f t="shared" si="473"/>
        <v/>
      </c>
      <c r="C760" s="25" t="str">
        <f t="shared" si="474"/>
        <v/>
      </c>
      <c r="D760" s="25" t="str">
        <f t="shared" si="475"/>
        <v/>
      </c>
      <c r="E760" s="25" t="str">
        <f t="shared" si="476"/>
        <v/>
      </c>
      <c r="F760" s="25" t="str">
        <f t="shared" si="477"/>
        <v/>
      </c>
      <c r="G760" s="108" t="str">
        <f t="shared" si="478"/>
        <v/>
      </c>
      <c r="H760" s="108" t="str">
        <f t="shared" si="479"/>
        <v/>
      </c>
      <c r="I760" s="112" t="str">
        <f t="shared" si="480"/>
        <v/>
      </c>
      <c r="J760" s="112"/>
      <c r="K760" s="112"/>
      <c r="L760" s="113"/>
      <c r="M760" s="113"/>
      <c r="N760" s="224" t="str">
        <f t="shared" si="481"/>
        <v/>
      </c>
      <c r="O760" s="225" t="str">
        <f t="shared" si="482"/>
        <v/>
      </c>
      <c r="Q760" s="6">
        <v>758</v>
      </c>
      <c r="R760" s="47" t="str">
        <f t="shared" si="445"/>
        <v>-758</v>
      </c>
      <c r="S760" s="6"/>
      <c r="T760" s="48" t="str">
        <f t="shared" si="446"/>
        <v/>
      </c>
      <c r="U760" s="49" t="str">
        <f t="shared" si="447"/>
        <v/>
      </c>
      <c r="W760" s="51"/>
      <c r="X760" s="75" t="str">
        <f t="shared" si="448"/>
        <v/>
      </c>
      <c r="Y760" s="71" t="str">
        <f t="shared" si="449"/>
        <v/>
      </c>
      <c r="Z760" s="71" t="str">
        <f t="shared" si="450"/>
        <v/>
      </c>
      <c r="AA760" s="71" t="str">
        <f t="shared" si="451"/>
        <v/>
      </c>
      <c r="AB760" s="71" t="str">
        <f t="shared" si="452"/>
        <v/>
      </c>
      <c r="AC760" s="71" t="str">
        <f t="shared" si="453"/>
        <v/>
      </c>
      <c r="AD760" s="71" t="str">
        <f t="shared" si="454"/>
        <v/>
      </c>
      <c r="AE760" s="78" t="str">
        <f t="shared" si="455"/>
        <v/>
      </c>
      <c r="AF760" s="75" t="str">
        <f t="shared" si="456"/>
        <v/>
      </c>
      <c r="AG760" s="71" t="str">
        <f t="shared" si="457"/>
        <v/>
      </c>
      <c r="AH760" s="71" t="str">
        <f t="shared" si="458"/>
        <v/>
      </c>
      <c r="AI760" s="71" t="str">
        <f t="shared" si="459"/>
        <v/>
      </c>
      <c r="AJ760" s="71" t="str">
        <f t="shared" si="460"/>
        <v/>
      </c>
      <c r="AK760" s="71" t="str">
        <f t="shared" si="461"/>
        <v/>
      </c>
      <c r="AL760" s="71" t="str">
        <f t="shared" si="462"/>
        <v/>
      </c>
      <c r="AM760" s="78" t="str">
        <f t="shared" si="463"/>
        <v/>
      </c>
      <c r="AN760" s="75" t="str">
        <f t="shared" si="464"/>
        <v/>
      </c>
      <c r="AO760" s="71" t="str">
        <f t="shared" si="465"/>
        <v/>
      </c>
      <c r="AP760" s="71" t="str">
        <f t="shared" si="466"/>
        <v/>
      </c>
      <c r="AQ760" s="71" t="str">
        <f t="shared" si="467"/>
        <v/>
      </c>
      <c r="AR760" s="71" t="str">
        <f t="shared" si="468"/>
        <v/>
      </c>
      <c r="AS760" s="71" t="str">
        <f t="shared" si="469"/>
        <v/>
      </c>
      <c r="AT760" s="71" t="str">
        <f t="shared" si="470"/>
        <v/>
      </c>
      <c r="AU760" s="76" t="str">
        <f t="shared" si="471"/>
        <v/>
      </c>
      <c r="BF760" s="141">
        <v>51080</v>
      </c>
      <c r="BG760" s="142" t="s">
        <v>10733</v>
      </c>
      <c r="BH760" s="141" t="s">
        <v>180</v>
      </c>
      <c r="BI760" s="141" t="s">
        <v>191</v>
      </c>
      <c r="BJ760" s="141"/>
      <c r="BK760" s="141" t="s">
        <v>3952</v>
      </c>
      <c r="BL760" s="141" t="s">
        <v>10734</v>
      </c>
      <c r="BM760" s="141">
        <v>46.448784199999999</v>
      </c>
      <c r="BN760" s="141">
        <v>-72.941353000000007</v>
      </c>
      <c r="BO760" s="141">
        <v>2009</v>
      </c>
      <c r="BP760" s="143"/>
      <c r="BQ760" s="143" t="s">
        <v>17560</v>
      </c>
    </row>
    <row r="761" spans="1:69" ht="38.25" customHeight="1" x14ac:dyDescent="0.25">
      <c r="A761" s="1" t="str">
        <f t="shared" si="472"/>
        <v/>
      </c>
      <c r="B761" s="32" t="str">
        <f t="shared" si="473"/>
        <v/>
      </c>
      <c r="C761" s="25" t="str">
        <f t="shared" si="474"/>
        <v/>
      </c>
      <c r="D761" s="25" t="str">
        <f t="shared" si="475"/>
        <v/>
      </c>
      <c r="E761" s="25" t="str">
        <f t="shared" si="476"/>
        <v/>
      </c>
      <c r="F761" s="25" t="str">
        <f t="shared" si="477"/>
        <v/>
      </c>
      <c r="G761" s="108" t="str">
        <f t="shared" si="478"/>
        <v/>
      </c>
      <c r="H761" s="108" t="str">
        <f t="shared" si="479"/>
        <v/>
      </c>
      <c r="I761" s="112" t="str">
        <f t="shared" si="480"/>
        <v/>
      </c>
      <c r="J761" s="112"/>
      <c r="K761" s="112"/>
      <c r="L761" s="113"/>
      <c r="M761" s="113"/>
      <c r="N761" s="224" t="str">
        <f t="shared" si="481"/>
        <v/>
      </c>
      <c r="O761" s="225" t="str">
        <f t="shared" si="482"/>
        <v/>
      </c>
      <c r="Q761" s="6">
        <v>759</v>
      </c>
      <c r="R761" s="47" t="str">
        <f t="shared" si="445"/>
        <v>-759</v>
      </c>
      <c r="S761" s="6"/>
      <c r="T761" s="48" t="str">
        <f t="shared" si="446"/>
        <v/>
      </c>
      <c r="U761" s="49" t="str">
        <f t="shared" si="447"/>
        <v/>
      </c>
      <c r="W761" s="51"/>
      <c r="X761" s="75" t="str">
        <f t="shared" si="448"/>
        <v/>
      </c>
      <c r="Y761" s="71" t="str">
        <f t="shared" si="449"/>
        <v/>
      </c>
      <c r="Z761" s="71" t="str">
        <f t="shared" si="450"/>
        <v/>
      </c>
      <c r="AA761" s="71" t="str">
        <f t="shared" si="451"/>
        <v/>
      </c>
      <c r="AB761" s="71" t="str">
        <f t="shared" si="452"/>
        <v/>
      </c>
      <c r="AC761" s="71" t="str">
        <f t="shared" si="453"/>
        <v/>
      </c>
      <c r="AD761" s="71" t="str">
        <f t="shared" si="454"/>
        <v/>
      </c>
      <c r="AE761" s="78" t="str">
        <f t="shared" si="455"/>
        <v/>
      </c>
      <c r="AF761" s="75" t="str">
        <f t="shared" si="456"/>
        <v/>
      </c>
      <c r="AG761" s="71" t="str">
        <f t="shared" si="457"/>
        <v/>
      </c>
      <c r="AH761" s="71" t="str">
        <f t="shared" si="458"/>
        <v/>
      </c>
      <c r="AI761" s="71" t="str">
        <f t="shared" si="459"/>
        <v/>
      </c>
      <c r="AJ761" s="71" t="str">
        <f t="shared" si="460"/>
        <v/>
      </c>
      <c r="AK761" s="71" t="str">
        <f t="shared" si="461"/>
        <v/>
      </c>
      <c r="AL761" s="71" t="str">
        <f t="shared" si="462"/>
        <v/>
      </c>
      <c r="AM761" s="78" t="str">
        <f t="shared" si="463"/>
        <v/>
      </c>
      <c r="AN761" s="75" t="str">
        <f t="shared" si="464"/>
        <v/>
      </c>
      <c r="AO761" s="71" t="str">
        <f t="shared" si="465"/>
        <v/>
      </c>
      <c r="AP761" s="71" t="str">
        <f t="shared" si="466"/>
        <v/>
      </c>
      <c r="AQ761" s="71" t="str">
        <f t="shared" si="467"/>
        <v/>
      </c>
      <c r="AR761" s="71" t="str">
        <f t="shared" si="468"/>
        <v/>
      </c>
      <c r="AS761" s="71" t="str">
        <f t="shared" si="469"/>
        <v/>
      </c>
      <c r="AT761" s="71" t="str">
        <f t="shared" si="470"/>
        <v/>
      </c>
      <c r="AU761" s="76" t="str">
        <f t="shared" si="471"/>
        <v/>
      </c>
      <c r="BF761" s="141">
        <v>37067</v>
      </c>
      <c r="BG761" s="142" t="s">
        <v>10979</v>
      </c>
      <c r="BH761" s="141" t="s">
        <v>478</v>
      </c>
      <c r="BI761" s="141" t="s">
        <v>176</v>
      </c>
      <c r="BJ761" s="141" t="s">
        <v>10980</v>
      </c>
      <c r="BK761" s="141" t="s">
        <v>1876</v>
      </c>
      <c r="BL761" s="141" t="s">
        <v>10978</v>
      </c>
      <c r="BM761" s="141">
        <v>46.379367420873301</v>
      </c>
      <c r="BN761" s="141">
        <v>-72.495887876526893</v>
      </c>
      <c r="BO761" s="141">
        <v>1996</v>
      </c>
      <c r="BP761" s="143"/>
      <c r="BQ761" s="143" t="s">
        <v>26794</v>
      </c>
    </row>
    <row r="762" spans="1:69" ht="38.25" customHeight="1" x14ac:dyDescent="0.25">
      <c r="A762" s="1" t="str">
        <f t="shared" si="472"/>
        <v/>
      </c>
      <c r="B762" s="32" t="str">
        <f t="shared" si="473"/>
        <v/>
      </c>
      <c r="C762" s="25" t="str">
        <f t="shared" si="474"/>
        <v/>
      </c>
      <c r="D762" s="25" t="str">
        <f t="shared" si="475"/>
        <v/>
      </c>
      <c r="E762" s="25" t="str">
        <f t="shared" si="476"/>
        <v/>
      </c>
      <c r="F762" s="25" t="str">
        <f t="shared" si="477"/>
        <v/>
      </c>
      <c r="G762" s="108" t="str">
        <f t="shared" si="478"/>
        <v/>
      </c>
      <c r="H762" s="108" t="str">
        <f t="shared" si="479"/>
        <v/>
      </c>
      <c r="I762" s="112" t="str">
        <f t="shared" si="480"/>
        <v/>
      </c>
      <c r="J762" s="112"/>
      <c r="K762" s="112"/>
      <c r="L762" s="113"/>
      <c r="M762" s="113"/>
      <c r="N762" s="224" t="str">
        <f t="shared" si="481"/>
        <v/>
      </c>
      <c r="O762" s="225" t="str">
        <f t="shared" si="482"/>
        <v/>
      </c>
      <c r="Q762" s="6">
        <v>760</v>
      </c>
      <c r="R762" s="47" t="str">
        <f t="shared" si="445"/>
        <v>-760</v>
      </c>
      <c r="S762" s="6"/>
      <c r="T762" s="48" t="str">
        <f t="shared" si="446"/>
        <v/>
      </c>
      <c r="U762" s="49" t="str">
        <f t="shared" si="447"/>
        <v/>
      </c>
      <c r="W762" s="51"/>
      <c r="X762" s="75" t="str">
        <f t="shared" si="448"/>
        <v/>
      </c>
      <c r="Y762" s="71" t="str">
        <f t="shared" si="449"/>
        <v/>
      </c>
      <c r="Z762" s="71" t="str">
        <f t="shared" si="450"/>
        <v/>
      </c>
      <c r="AA762" s="71" t="str">
        <f t="shared" si="451"/>
        <v/>
      </c>
      <c r="AB762" s="71" t="str">
        <f t="shared" si="452"/>
        <v/>
      </c>
      <c r="AC762" s="71" t="str">
        <f t="shared" si="453"/>
        <v/>
      </c>
      <c r="AD762" s="71" t="str">
        <f t="shared" si="454"/>
        <v/>
      </c>
      <c r="AE762" s="78" t="str">
        <f t="shared" si="455"/>
        <v/>
      </c>
      <c r="AF762" s="75" t="str">
        <f t="shared" si="456"/>
        <v/>
      </c>
      <c r="AG762" s="71" t="str">
        <f t="shared" si="457"/>
        <v/>
      </c>
      <c r="AH762" s="71" t="str">
        <f t="shared" si="458"/>
        <v/>
      </c>
      <c r="AI762" s="71" t="str">
        <f t="shared" si="459"/>
        <v/>
      </c>
      <c r="AJ762" s="71" t="str">
        <f t="shared" si="460"/>
        <v/>
      </c>
      <c r="AK762" s="71" t="str">
        <f t="shared" si="461"/>
        <v/>
      </c>
      <c r="AL762" s="71" t="str">
        <f t="shared" si="462"/>
        <v/>
      </c>
      <c r="AM762" s="78" t="str">
        <f t="shared" si="463"/>
        <v/>
      </c>
      <c r="AN762" s="75" t="str">
        <f t="shared" si="464"/>
        <v/>
      </c>
      <c r="AO762" s="71" t="str">
        <f t="shared" si="465"/>
        <v/>
      </c>
      <c r="AP762" s="71" t="str">
        <f t="shared" si="466"/>
        <v/>
      </c>
      <c r="AQ762" s="71" t="str">
        <f t="shared" si="467"/>
        <v/>
      </c>
      <c r="AR762" s="71" t="str">
        <f t="shared" si="468"/>
        <v/>
      </c>
      <c r="AS762" s="71" t="str">
        <f t="shared" si="469"/>
        <v/>
      </c>
      <c r="AT762" s="71" t="str">
        <f t="shared" si="470"/>
        <v/>
      </c>
      <c r="AU762" s="76" t="str">
        <f t="shared" si="471"/>
        <v/>
      </c>
      <c r="BF762" s="141">
        <v>51060</v>
      </c>
      <c r="BG762" s="142" t="s">
        <v>10703</v>
      </c>
      <c r="BH762" s="141" t="s">
        <v>180</v>
      </c>
      <c r="BI762" s="141" t="s">
        <v>191</v>
      </c>
      <c r="BJ762" s="141" t="s">
        <v>10704</v>
      </c>
      <c r="BK762" s="141" t="s">
        <v>10705</v>
      </c>
      <c r="BL762" s="141" t="s">
        <v>10706</v>
      </c>
      <c r="BM762" s="141">
        <v>46.448635199999998</v>
      </c>
      <c r="BN762" s="141">
        <v>-73.015809610000005</v>
      </c>
      <c r="BO762" s="141">
        <v>2011</v>
      </c>
      <c r="BP762" s="143"/>
      <c r="BQ762" s="143" t="s">
        <v>27848</v>
      </c>
    </row>
    <row r="763" spans="1:69" ht="38.25" customHeight="1" x14ac:dyDescent="0.25">
      <c r="A763" s="1" t="str">
        <f t="shared" si="472"/>
        <v/>
      </c>
      <c r="B763" s="32" t="str">
        <f t="shared" si="473"/>
        <v/>
      </c>
      <c r="C763" s="25" t="str">
        <f t="shared" si="474"/>
        <v/>
      </c>
      <c r="D763" s="25" t="str">
        <f t="shared" si="475"/>
        <v/>
      </c>
      <c r="E763" s="25" t="str">
        <f t="shared" si="476"/>
        <v/>
      </c>
      <c r="F763" s="25" t="str">
        <f t="shared" si="477"/>
        <v/>
      </c>
      <c r="G763" s="108" t="str">
        <f t="shared" si="478"/>
        <v/>
      </c>
      <c r="H763" s="108" t="str">
        <f t="shared" si="479"/>
        <v/>
      </c>
      <c r="I763" s="112" t="str">
        <f t="shared" si="480"/>
        <v/>
      </c>
      <c r="J763" s="112"/>
      <c r="K763" s="112"/>
      <c r="L763" s="113"/>
      <c r="M763" s="113"/>
      <c r="N763" s="224" t="str">
        <f t="shared" si="481"/>
        <v/>
      </c>
      <c r="O763" s="225" t="str">
        <f t="shared" si="482"/>
        <v/>
      </c>
      <c r="Q763" s="6">
        <v>761</v>
      </c>
      <c r="R763" s="47" t="str">
        <f t="shared" si="445"/>
        <v>-761</v>
      </c>
      <c r="S763" s="6"/>
      <c r="T763" s="48" t="str">
        <f t="shared" si="446"/>
        <v/>
      </c>
      <c r="U763" s="49" t="str">
        <f t="shared" si="447"/>
        <v/>
      </c>
      <c r="W763" s="51"/>
      <c r="X763" s="75" t="str">
        <f t="shared" si="448"/>
        <v/>
      </c>
      <c r="Y763" s="71" t="str">
        <f t="shared" si="449"/>
        <v/>
      </c>
      <c r="Z763" s="71" t="str">
        <f t="shared" si="450"/>
        <v/>
      </c>
      <c r="AA763" s="71" t="str">
        <f t="shared" si="451"/>
        <v/>
      </c>
      <c r="AB763" s="71" t="str">
        <f t="shared" si="452"/>
        <v/>
      </c>
      <c r="AC763" s="71" t="str">
        <f t="shared" si="453"/>
        <v/>
      </c>
      <c r="AD763" s="71" t="str">
        <f t="shared" si="454"/>
        <v/>
      </c>
      <c r="AE763" s="78" t="str">
        <f t="shared" si="455"/>
        <v/>
      </c>
      <c r="AF763" s="75" t="str">
        <f t="shared" si="456"/>
        <v/>
      </c>
      <c r="AG763" s="71" t="str">
        <f t="shared" si="457"/>
        <v/>
      </c>
      <c r="AH763" s="71" t="str">
        <f t="shared" si="458"/>
        <v/>
      </c>
      <c r="AI763" s="71" t="str">
        <f t="shared" si="459"/>
        <v/>
      </c>
      <c r="AJ763" s="71" t="str">
        <f t="shared" si="460"/>
        <v/>
      </c>
      <c r="AK763" s="71" t="str">
        <f t="shared" si="461"/>
        <v/>
      </c>
      <c r="AL763" s="71" t="str">
        <f t="shared" si="462"/>
        <v/>
      </c>
      <c r="AM763" s="78" t="str">
        <f t="shared" si="463"/>
        <v/>
      </c>
      <c r="AN763" s="75" t="str">
        <f t="shared" si="464"/>
        <v/>
      </c>
      <c r="AO763" s="71" t="str">
        <f t="shared" si="465"/>
        <v/>
      </c>
      <c r="AP763" s="71" t="str">
        <f t="shared" si="466"/>
        <v/>
      </c>
      <c r="AQ763" s="71" t="str">
        <f t="shared" si="467"/>
        <v/>
      </c>
      <c r="AR763" s="71" t="str">
        <f t="shared" si="468"/>
        <v/>
      </c>
      <c r="AS763" s="71" t="str">
        <f t="shared" si="469"/>
        <v/>
      </c>
      <c r="AT763" s="71" t="str">
        <f t="shared" si="470"/>
        <v/>
      </c>
      <c r="AU763" s="76" t="str">
        <f t="shared" si="471"/>
        <v/>
      </c>
      <c r="BF763" s="141">
        <v>51060</v>
      </c>
      <c r="BG763" s="142" t="s">
        <v>10707</v>
      </c>
      <c r="BH763" s="141" t="s">
        <v>180</v>
      </c>
      <c r="BI763" s="141" t="s">
        <v>191</v>
      </c>
      <c r="BJ763" s="141" t="s">
        <v>10708</v>
      </c>
      <c r="BK763" s="141" t="s">
        <v>10709</v>
      </c>
      <c r="BL763" s="141" t="s">
        <v>10710</v>
      </c>
      <c r="BM763" s="141">
        <v>46.450702900000003</v>
      </c>
      <c r="BN763" s="141">
        <v>-73.016135199999994</v>
      </c>
      <c r="BO763" s="141">
        <v>2011</v>
      </c>
      <c r="BP763" s="143"/>
      <c r="BQ763" s="143" t="s">
        <v>27848</v>
      </c>
    </row>
    <row r="764" spans="1:69" ht="38.25" customHeight="1" x14ac:dyDescent="0.25">
      <c r="A764" s="1" t="str">
        <f t="shared" si="472"/>
        <v/>
      </c>
      <c r="B764" s="32" t="str">
        <f t="shared" si="473"/>
        <v/>
      </c>
      <c r="C764" s="25" t="str">
        <f t="shared" si="474"/>
        <v/>
      </c>
      <c r="D764" s="25" t="str">
        <f t="shared" si="475"/>
        <v/>
      </c>
      <c r="E764" s="25" t="str">
        <f t="shared" si="476"/>
        <v/>
      </c>
      <c r="F764" s="25" t="str">
        <f t="shared" si="477"/>
        <v/>
      </c>
      <c r="G764" s="108" t="str">
        <f t="shared" si="478"/>
        <v/>
      </c>
      <c r="H764" s="108" t="str">
        <f t="shared" si="479"/>
        <v/>
      </c>
      <c r="I764" s="112" t="str">
        <f t="shared" si="480"/>
        <v/>
      </c>
      <c r="J764" s="112"/>
      <c r="K764" s="112"/>
      <c r="L764" s="113"/>
      <c r="M764" s="113"/>
      <c r="N764" s="224" t="str">
        <f t="shared" si="481"/>
        <v/>
      </c>
      <c r="O764" s="225" t="str">
        <f t="shared" si="482"/>
        <v/>
      </c>
      <c r="Q764" s="6">
        <v>762</v>
      </c>
      <c r="R764" s="47" t="str">
        <f t="shared" si="445"/>
        <v>-762</v>
      </c>
      <c r="S764" s="6"/>
      <c r="T764" s="48" t="str">
        <f t="shared" si="446"/>
        <v/>
      </c>
      <c r="U764" s="49" t="str">
        <f t="shared" si="447"/>
        <v/>
      </c>
      <c r="W764" s="51"/>
      <c r="X764" s="75" t="str">
        <f t="shared" si="448"/>
        <v/>
      </c>
      <c r="Y764" s="71" t="str">
        <f t="shared" si="449"/>
        <v/>
      </c>
      <c r="Z764" s="71" t="str">
        <f t="shared" si="450"/>
        <v/>
      </c>
      <c r="AA764" s="71" t="str">
        <f t="shared" si="451"/>
        <v/>
      </c>
      <c r="AB764" s="71" t="str">
        <f t="shared" si="452"/>
        <v/>
      </c>
      <c r="AC764" s="71" t="str">
        <f t="shared" si="453"/>
        <v/>
      </c>
      <c r="AD764" s="71" t="str">
        <f t="shared" si="454"/>
        <v/>
      </c>
      <c r="AE764" s="78" t="str">
        <f t="shared" si="455"/>
        <v/>
      </c>
      <c r="AF764" s="75" t="str">
        <f t="shared" si="456"/>
        <v/>
      </c>
      <c r="AG764" s="71" t="str">
        <f t="shared" si="457"/>
        <v/>
      </c>
      <c r="AH764" s="71" t="str">
        <f t="shared" si="458"/>
        <v/>
      </c>
      <c r="AI764" s="71" t="str">
        <f t="shared" si="459"/>
        <v/>
      </c>
      <c r="AJ764" s="71" t="str">
        <f t="shared" si="460"/>
        <v/>
      </c>
      <c r="AK764" s="71" t="str">
        <f t="shared" si="461"/>
        <v/>
      </c>
      <c r="AL764" s="71" t="str">
        <f t="shared" si="462"/>
        <v/>
      </c>
      <c r="AM764" s="78" t="str">
        <f t="shared" si="463"/>
        <v/>
      </c>
      <c r="AN764" s="75" t="str">
        <f t="shared" si="464"/>
        <v/>
      </c>
      <c r="AO764" s="71" t="str">
        <f t="shared" si="465"/>
        <v/>
      </c>
      <c r="AP764" s="71" t="str">
        <f t="shared" si="466"/>
        <v/>
      </c>
      <c r="AQ764" s="71" t="str">
        <f t="shared" si="467"/>
        <v/>
      </c>
      <c r="AR764" s="71" t="str">
        <f t="shared" si="468"/>
        <v/>
      </c>
      <c r="AS764" s="71" t="str">
        <f t="shared" si="469"/>
        <v/>
      </c>
      <c r="AT764" s="71" t="str">
        <f t="shared" si="470"/>
        <v/>
      </c>
      <c r="AU764" s="76" t="str">
        <f t="shared" si="471"/>
        <v/>
      </c>
      <c r="BF764" s="141">
        <v>51060</v>
      </c>
      <c r="BG764" s="142" t="s">
        <v>10711</v>
      </c>
      <c r="BH764" s="141" t="s">
        <v>478</v>
      </c>
      <c r="BI764" s="141" t="s">
        <v>186</v>
      </c>
      <c r="BJ764" s="141" t="s">
        <v>10712</v>
      </c>
      <c r="BK764" s="141" t="s">
        <v>10713</v>
      </c>
      <c r="BL764" s="141" t="s">
        <v>10706</v>
      </c>
      <c r="BM764" s="141">
        <v>46.429795499999997</v>
      </c>
      <c r="BN764" s="141">
        <v>-73.009862299999995</v>
      </c>
      <c r="BO764" s="141">
        <v>2011</v>
      </c>
      <c r="BP764" s="143"/>
      <c r="BQ764" s="143" t="s">
        <v>27848</v>
      </c>
    </row>
    <row r="765" spans="1:69" ht="38.25" customHeight="1" x14ac:dyDescent="0.25">
      <c r="A765" s="1" t="str">
        <f t="shared" si="472"/>
        <v/>
      </c>
      <c r="B765" s="32" t="str">
        <f t="shared" si="473"/>
        <v/>
      </c>
      <c r="C765" s="25" t="str">
        <f t="shared" si="474"/>
        <v/>
      </c>
      <c r="D765" s="25" t="str">
        <f t="shared" si="475"/>
        <v/>
      </c>
      <c r="E765" s="25" t="str">
        <f t="shared" si="476"/>
        <v/>
      </c>
      <c r="F765" s="25" t="str">
        <f t="shared" si="477"/>
        <v/>
      </c>
      <c r="G765" s="108" t="str">
        <f t="shared" si="478"/>
        <v/>
      </c>
      <c r="H765" s="108" t="str">
        <f t="shared" si="479"/>
        <v/>
      </c>
      <c r="I765" s="112" t="str">
        <f t="shared" si="480"/>
        <v/>
      </c>
      <c r="J765" s="112"/>
      <c r="K765" s="112"/>
      <c r="L765" s="113"/>
      <c r="M765" s="113"/>
      <c r="N765" s="224" t="str">
        <f t="shared" si="481"/>
        <v/>
      </c>
      <c r="O765" s="225" t="str">
        <f t="shared" si="482"/>
        <v/>
      </c>
      <c r="Q765" s="6">
        <v>763</v>
      </c>
      <c r="R765" s="47" t="str">
        <f t="shared" si="445"/>
        <v>-763</v>
      </c>
      <c r="S765" s="6"/>
      <c r="T765" s="48" t="str">
        <f t="shared" si="446"/>
        <v/>
      </c>
      <c r="U765" s="49" t="str">
        <f t="shared" si="447"/>
        <v/>
      </c>
      <c r="W765" s="51"/>
      <c r="X765" s="75" t="str">
        <f t="shared" si="448"/>
        <v/>
      </c>
      <c r="Y765" s="71" t="str">
        <f t="shared" si="449"/>
        <v/>
      </c>
      <c r="Z765" s="71" t="str">
        <f t="shared" si="450"/>
        <v/>
      </c>
      <c r="AA765" s="71" t="str">
        <f t="shared" si="451"/>
        <v/>
      </c>
      <c r="AB765" s="71" t="str">
        <f t="shared" si="452"/>
        <v/>
      </c>
      <c r="AC765" s="71" t="str">
        <f t="shared" si="453"/>
        <v/>
      </c>
      <c r="AD765" s="71" t="str">
        <f t="shared" si="454"/>
        <v/>
      </c>
      <c r="AE765" s="78" t="str">
        <f t="shared" si="455"/>
        <v/>
      </c>
      <c r="AF765" s="75" t="str">
        <f t="shared" si="456"/>
        <v/>
      </c>
      <c r="AG765" s="71" t="str">
        <f t="shared" si="457"/>
        <v/>
      </c>
      <c r="AH765" s="71" t="str">
        <f t="shared" si="458"/>
        <v/>
      </c>
      <c r="AI765" s="71" t="str">
        <f t="shared" si="459"/>
        <v/>
      </c>
      <c r="AJ765" s="71" t="str">
        <f t="shared" si="460"/>
        <v/>
      </c>
      <c r="AK765" s="71" t="str">
        <f t="shared" si="461"/>
        <v/>
      </c>
      <c r="AL765" s="71" t="str">
        <f t="shared" si="462"/>
        <v/>
      </c>
      <c r="AM765" s="78" t="str">
        <f t="shared" si="463"/>
        <v/>
      </c>
      <c r="AN765" s="75" t="str">
        <f t="shared" si="464"/>
        <v/>
      </c>
      <c r="AO765" s="71" t="str">
        <f t="shared" si="465"/>
        <v/>
      </c>
      <c r="AP765" s="71" t="str">
        <f t="shared" si="466"/>
        <v/>
      </c>
      <c r="AQ765" s="71" t="str">
        <f t="shared" si="467"/>
        <v/>
      </c>
      <c r="AR765" s="71" t="str">
        <f t="shared" si="468"/>
        <v/>
      </c>
      <c r="AS765" s="71" t="str">
        <f t="shared" si="469"/>
        <v/>
      </c>
      <c r="AT765" s="71" t="str">
        <f t="shared" si="470"/>
        <v/>
      </c>
      <c r="AU765" s="76" t="str">
        <f t="shared" si="471"/>
        <v/>
      </c>
      <c r="BF765" s="141">
        <v>51060</v>
      </c>
      <c r="BG765" s="142" t="s">
        <v>10714</v>
      </c>
      <c r="BH765" s="141" t="s">
        <v>180</v>
      </c>
      <c r="BI765" s="141" t="s">
        <v>191</v>
      </c>
      <c r="BJ765" s="141" t="s">
        <v>10715</v>
      </c>
      <c r="BK765" s="141" t="s">
        <v>10716</v>
      </c>
      <c r="BL765" s="141" t="s">
        <v>10717</v>
      </c>
      <c r="BM765" s="141">
        <v>46.443782400000003</v>
      </c>
      <c r="BN765" s="141">
        <v>-73.025352690000005</v>
      </c>
      <c r="BO765" s="141">
        <v>2011</v>
      </c>
      <c r="BP765" s="143"/>
      <c r="BQ765" s="143" t="s">
        <v>27848</v>
      </c>
    </row>
    <row r="766" spans="1:69" ht="38.25" customHeight="1" x14ac:dyDescent="0.25">
      <c r="A766" s="1" t="str">
        <f t="shared" si="472"/>
        <v/>
      </c>
      <c r="B766" s="32" t="str">
        <f t="shared" si="473"/>
        <v/>
      </c>
      <c r="C766" s="25" t="str">
        <f t="shared" si="474"/>
        <v/>
      </c>
      <c r="D766" s="25" t="str">
        <f t="shared" si="475"/>
        <v/>
      </c>
      <c r="E766" s="25" t="str">
        <f t="shared" si="476"/>
        <v/>
      </c>
      <c r="F766" s="25" t="str">
        <f t="shared" si="477"/>
        <v/>
      </c>
      <c r="G766" s="108" t="str">
        <f t="shared" si="478"/>
        <v/>
      </c>
      <c r="H766" s="108" t="str">
        <f t="shared" si="479"/>
        <v/>
      </c>
      <c r="I766" s="112" t="str">
        <f t="shared" si="480"/>
        <v/>
      </c>
      <c r="J766" s="112"/>
      <c r="K766" s="112"/>
      <c r="L766" s="113"/>
      <c r="M766" s="113"/>
      <c r="N766" s="224" t="str">
        <f t="shared" si="481"/>
        <v/>
      </c>
      <c r="O766" s="225" t="str">
        <f t="shared" si="482"/>
        <v/>
      </c>
      <c r="Q766" s="6">
        <v>764</v>
      </c>
      <c r="R766" s="47" t="str">
        <f t="shared" si="445"/>
        <v>-764</v>
      </c>
      <c r="S766" s="6"/>
      <c r="T766" s="48" t="str">
        <f t="shared" si="446"/>
        <v/>
      </c>
      <c r="U766" s="49" t="str">
        <f t="shared" si="447"/>
        <v/>
      </c>
      <c r="W766" s="51"/>
      <c r="X766" s="75" t="str">
        <f t="shared" si="448"/>
        <v/>
      </c>
      <c r="Y766" s="71" t="str">
        <f t="shared" si="449"/>
        <v/>
      </c>
      <c r="Z766" s="71" t="str">
        <f t="shared" si="450"/>
        <v/>
      </c>
      <c r="AA766" s="71" t="str">
        <f t="shared" si="451"/>
        <v/>
      </c>
      <c r="AB766" s="71" t="str">
        <f t="shared" si="452"/>
        <v/>
      </c>
      <c r="AC766" s="71" t="str">
        <f t="shared" si="453"/>
        <v/>
      </c>
      <c r="AD766" s="71" t="str">
        <f t="shared" si="454"/>
        <v/>
      </c>
      <c r="AE766" s="78" t="str">
        <f t="shared" si="455"/>
        <v/>
      </c>
      <c r="AF766" s="75" t="str">
        <f t="shared" si="456"/>
        <v/>
      </c>
      <c r="AG766" s="71" t="str">
        <f t="shared" si="457"/>
        <v/>
      </c>
      <c r="AH766" s="71" t="str">
        <f t="shared" si="458"/>
        <v/>
      </c>
      <c r="AI766" s="71" t="str">
        <f t="shared" si="459"/>
        <v/>
      </c>
      <c r="AJ766" s="71" t="str">
        <f t="shared" si="460"/>
        <v/>
      </c>
      <c r="AK766" s="71" t="str">
        <f t="shared" si="461"/>
        <v/>
      </c>
      <c r="AL766" s="71" t="str">
        <f t="shared" si="462"/>
        <v/>
      </c>
      <c r="AM766" s="78" t="str">
        <f t="shared" si="463"/>
        <v/>
      </c>
      <c r="AN766" s="75" t="str">
        <f t="shared" si="464"/>
        <v/>
      </c>
      <c r="AO766" s="71" t="str">
        <f t="shared" si="465"/>
        <v/>
      </c>
      <c r="AP766" s="71" t="str">
        <f t="shared" si="466"/>
        <v/>
      </c>
      <c r="AQ766" s="71" t="str">
        <f t="shared" si="467"/>
        <v/>
      </c>
      <c r="AR766" s="71" t="str">
        <f t="shared" si="468"/>
        <v/>
      </c>
      <c r="AS766" s="71" t="str">
        <f t="shared" si="469"/>
        <v/>
      </c>
      <c r="AT766" s="71" t="str">
        <f t="shared" si="470"/>
        <v/>
      </c>
      <c r="AU766" s="76" t="str">
        <f t="shared" si="471"/>
        <v/>
      </c>
      <c r="BF766" s="141">
        <v>37067</v>
      </c>
      <c r="BG766" s="142" t="s">
        <v>10981</v>
      </c>
      <c r="BH766" s="141" t="s">
        <v>478</v>
      </c>
      <c r="BI766" s="141" t="s">
        <v>176</v>
      </c>
      <c r="BJ766" s="141" t="s">
        <v>10982</v>
      </c>
      <c r="BK766" s="141" t="s">
        <v>1602</v>
      </c>
      <c r="BL766" s="141" t="s">
        <v>10894</v>
      </c>
      <c r="BM766" s="141">
        <v>46.355229899202897</v>
      </c>
      <c r="BN766" s="141">
        <v>-72.605482335943407</v>
      </c>
      <c r="BO766" s="141">
        <v>1981</v>
      </c>
      <c r="BP766" s="143"/>
      <c r="BQ766" s="143" t="s">
        <v>26794</v>
      </c>
    </row>
    <row r="767" spans="1:69" ht="38.25" customHeight="1" x14ac:dyDescent="0.25">
      <c r="A767" s="1" t="str">
        <f t="shared" si="472"/>
        <v/>
      </c>
      <c r="B767" s="32" t="str">
        <f t="shared" si="473"/>
        <v/>
      </c>
      <c r="C767" s="25" t="str">
        <f t="shared" si="474"/>
        <v/>
      </c>
      <c r="D767" s="25" t="str">
        <f t="shared" si="475"/>
        <v/>
      </c>
      <c r="E767" s="25" t="str">
        <f t="shared" si="476"/>
        <v/>
      </c>
      <c r="F767" s="25" t="str">
        <f t="shared" si="477"/>
        <v/>
      </c>
      <c r="G767" s="108" t="str">
        <f t="shared" si="478"/>
        <v/>
      </c>
      <c r="H767" s="108" t="str">
        <f t="shared" si="479"/>
        <v/>
      </c>
      <c r="I767" s="112" t="str">
        <f t="shared" si="480"/>
        <v/>
      </c>
      <c r="J767" s="112"/>
      <c r="K767" s="112"/>
      <c r="L767" s="113"/>
      <c r="M767" s="113"/>
      <c r="N767" s="224" t="str">
        <f t="shared" si="481"/>
        <v/>
      </c>
      <c r="O767" s="225" t="str">
        <f t="shared" si="482"/>
        <v/>
      </c>
      <c r="Q767" s="6">
        <v>765</v>
      </c>
      <c r="R767" s="47" t="str">
        <f t="shared" si="445"/>
        <v>-765</v>
      </c>
      <c r="S767" s="6"/>
      <c r="T767" s="48" t="str">
        <f t="shared" si="446"/>
        <v/>
      </c>
      <c r="U767" s="49" t="str">
        <f t="shared" si="447"/>
        <v/>
      </c>
      <c r="W767" s="51"/>
      <c r="X767" s="75" t="str">
        <f t="shared" si="448"/>
        <v/>
      </c>
      <c r="Y767" s="71" t="str">
        <f t="shared" si="449"/>
        <v/>
      </c>
      <c r="Z767" s="71" t="str">
        <f t="shared" si="450"/>
        <v/>
      </c>
      <c r="AA767" s="71" t="str">
        <f t="shared" si="451"/>
        <v/>
      </c>
      <c r="AB767" s="71" t="str">
        <f t="shared" si="452"/>
        <v/>
      </c>
      <c r="AC767" s="71" t="str">
        <f t="shared" si="453"/>
        <v/>
      </c>
      <c r="AD767" s="71" t="str">
        <f t="shared" si="454"/>
        <v/>
      </c>
      <c r="AE767" s="78" t="str">
        <f t="shared" si="455"/>
        <v/>
      </c>
      <c r="AF767" s="75" t="str">
        <f t="shared" si="456"/>
        <v/>
      </c>
      <c r="AG767" s="71" t="str">
        <f t="shared" si="457"/>
        <v/>
      </c>
      <c r="AH767" s="71" t="str">
        <f t="shared" si="458"/>
        <v/>
      </c>
      <c r="AI767" s="71" t="str">
        <f t="shared" si="459"/>
        <v/>
      </c>
      <c r="AJ767" s="71" t="str">
        <f t="shared" si="460"/>
        <v/>
      </c>
      <c r="AK767" s="71" t="str">
        <f t="shared" si="461"/>
        <v/>
      </c>
      <c r="AL767" s="71" t="str">
        <f t="shared" si="462"/>
        <v/>
      </c>
      <c r="AM767" s="78" t="str">
        <f t="shared" si="463"/>
        <v/>
      </c>
      <c r="AN767" s="75" t="str">
        <f t="shared" si="464"/>
        <v/>
      </c>
      <c r="AO767" s="71" t="str">
        <f t="shared" si="465"/>
        <v/>
      </c>
      <c r="AP767" s="71" t="str">
        <f t="shared" si="466"/>
        <v/>
      </c>
      <c r="AQ767" s="71" t="str">
        <f t="shared" si="467"/>
        <v/>
      </c>
      <c r="AR767" s="71" t="str">
        <f t="shared" si="468"/>
        <v/>
      </c>
      <c r="AS767" s="71" t="str">
        <f t="shared" si="469"/>
        <v/>
      </c>
      <c r="AT767" s="71" t="str">
        <f t="shared" si="470"/>
        <v/>
      </c>
      <c r="AU767" s="76" t="str">
        <f t="shared" si="471"/>
        <v/>
      </c>
      <c r="BF767" s="141">
        <v>37067</v>
      </c>
      <c r="BG767" s="142" t="s">
        <v>10983</v>
      </c>
      <c r="BH767" s="141" t="s">
        <v>478</v>
      </c>
      <c r="BI767" s="141" t="s">
        <v>176</v>
      </c>
      <c r="BJ767" s="141" t="s">
        <v>1553</v>
      </c>
      <c r="BK767" s="141" t="s">
        <v>10896</v>
      </c>
      <c r="BL767" s="141" t="s">
        <v>10984</v>
      </c>
      <c r="BM767" s="141">
        <v>46.3761953481634</v>
      </c>
      <c r="BN767" s="141">
        <v>-72.544615503240806</v>
      </c>
      <c r="BO767" s="141">
        <v>1960</v>
      </c>
      <c r="BP767" s="143"/>
      <c r="BQ767" s="143" t="s">
        <v>26794</v>
      </c>
    </row>
    <row r="768" spans="1:69" ht="38.25" customHeight="1" x14ac:dyDescent="0.25">
      <c r="A768" s="1" t="str">
        <f t="shared" si="472"/>
        <v/>
      </c>
      <c r="B768" s="32" t="str">
        <f t="shared" si="473"/>
        <v/>
      </c>
      <c r="C768" s="25" t="str">
        <f t="shared" si="474"/>
        <v/>
      </c>
      <c r="D768" s="25" t="str">
        <f t="shared" si="475"/>
        <v/>
      </c>
      <c r="E768" s="25" t="str">
        <f t="shared" si="476"/>
        <v/>
      </c>
      <c r="F768" s="25" t="str">
        <f t="shared" si="477"/>
        <v/>
      </c>
      <c r="G768" s="108" t="str">
        <f t="shared" si="478"/>
        <v/>
      </c>
      <c r="H768" s="108" t="str">
        <f t="shared" si="479"/>
        <v/>
      </c>
      <c r="I768" s="112" t="str">
        <f t="shared" si="480"/>
        <v/>
      </c>
      <c r="J768" s="112"/>
      <c r="K768" s="112"/>
      <c r="L768" s="113"/>
      <c r="M768" s="113"/>
      <c r="N768" s="224" t="str">
        <f t="shared" si="481"/>
        <v/>
      </c>
      <c r="O768" s="225" t="str">
        <f t="shared" si="482"/>
        <v/>
      </c>
      <c r="Q768" s="6">
        <v>766</v>
      </c>
      <c r="R768" s="47" t="str">
        <f t="shared" si="445"/>
        <v>-766</v>
      </c>
      <c r="S768" s="6"/>
      <c r="T768" s="48" t="str">
        <f t="shared" si="446"/>
        <v/>
      </c>
      <c r="U768" s="49" t="str">
        <f t="shared" si="447"/>
        <v/>
      </c>
      <c r="W768" s="51"/>
      <c r="X768" s="75" t="str">
        <f t="shared" si="448"/>
        <v/>
      </c>
      <c r="Y768" s="71" t="str">
        <f t="shared" si="449"/>
        <v/>
      </c>
      <c r="Z768" s="71" t="str">
        <f t="shared" si="450"/>
        <v/>
      </c>
      <c r="AA768" s="71" t="str">
        <f t="shared" si="451"/>
        <v/>
      </c>
      <c r="AB768" s="71" t="str">
        <f t="shared" si="452"/>
        <v/>
      </c>
      <c r="AC768" s="71" t="str">
        <f t="shared" si="453"/>
        <v/>
      </c>
      <c r="AD768" s="71" t="str">
        <f t="shared" si="454"/>
        <v/>
      </c>
      <c r="AE768" s="78" t="str">
        <f t="shared" si="455"/>
        <v/>
      </c>
      <c r="AF768" s="75" t="str">
        <f t="shared" si="456"/>
        <v/>
      </c>
      <c r="AG768" s="71" t="str">
        <f t="shared" si="457"/>
        <v/>
      </c>
      <c r="AH768" s="71" t="str">
        <f t="shared" si="458"/>
        <v/>
      </c>
      <c r="AI768" s="71" t="str">
        <f t="shared" si="459"/>
        <v/>
      </c>
      <c r="AJ768" s="71" t="str">
        <f t="shared" si="460"/>
        <v/>
      </c>
      <c r="AK768" s="71" t="str">
        <f t="shared" si="461"/>
        <v/>
      </c>
      <c r="AL768" s="71" t="str">
        <f t="shared" si="462"/>
        <v/>
      </c>
      <c r="AM768" s="78" t="str">
        <f t="shared" si="463"/>
        <v/>
      </c>
      <c r="AN768" s="75" t="str">
        <f t="shared" si="464"/>
        <v/>
      </c>
      <c r="AO768" s="71" t="str">
        <f t="shared" si="465"/>
        <v/>
      </c>
      <c r="AP768" s="71" t="str">
        <f t="shared" si="466"/>
        <v/>
      </c>
      <c r="AQ768" s="71" t="str">
        <f t="shared" si="467"/>
        <v/>
      </c>
      <c r="AR768" s="71" t="str">
        <f t="shared" si="468"/>
        <v/>
      </c>
      <c r="AS768" s="71" t="str">
        <f t="shared" si="469"/>
        <v/>
      </c>
      <c r="AT768" s="71" t="str">
        <f t="shared" si="470"/>
        <v/>
      </c>
      <c r="AU768" s="76" t="str">
        <f t="shared" si="471"/>
        <v/>
      </c>
      <c r="BF768" s="141">
        <v>37067</v>
      </c>
      <c r="BG768" s="142" t="s">
        <v>10985</v>
      </c>
      <c r="BH768" s="141" t="s">
        <v>478</v>
      </c>
      <c r="BI768" s="141" t="s">
        <v>186</v>
      </c>
      <c r="BJ768" s="141" t="s">
        <v>10986</v>
      </c>
      <c r="BK768" s="141" t="s">
        <v>10987</v>
      </c>
      <c r="BL768" s="141" t="s">
        <v>10988</v>
      </c>
      <c r="BM768" s="141">
        <v>46.391921435214002</v>
      </c>
      <c r="BN768" s="141">
        <v>-72.579565896370397</v>
      </c>
      <c r="BO768" s="141">
        <v>2010</v>
      </c>
      <c r="BP768" s="143"/>
      <c r="BQ768" s="143" t="s">
        <v>26794</v>
      </c>
    </row>
    <row r="769" spans="1:69" ht="38.25" customHeight="1" x14ac:dyDescent="0.25">
      <c r="A769" s="1" t="str">
        <f t="shared" si="472"/>
        <v/>
      </c>
      <c r="B769" s="32" t="str">
        <f t="shared" si="473"/>
        <v/>
      </c>
      <c r="C769" s="25" t="str">
        <f t="shared" si="474"/>
        <v/>
      </c>
      <c r="D769" s="25" t="str">
        <f t="shared" si="475"/>
        <v/>
      </c>
      <c r="E769" s="25" t="str">
        <f t="shared" si="476"/>
        <v/>
      </c>
      <c r="F769" s="25" t="str">
        <f t="shared" si="477"/>
        <v/>
      </c>
      <c r="G769" s="108" t="str">
        <f t="shared" si="478"/>
        <v/>
      </c>
      <c r="H769" s="108" t="str">
        <f t="shared" si="479"/>
        <v/>
      </c>
      <c r="I769" s="112" t="str">
        <f t="shared" si="480"/>
        <v/>
      </c>
      <c r="J769" s="112"/>
      <c r="K769" s="112"/>
      <c r="L769" s="113"/>
      <c r="M769" s="113"/>
      <c r="N769" s="224" t="str">
        <f t="shared" si="481"/>
        <v/>
      </c>
      <c r="O769" s="225" t="str">
        <f t="shared" si="482"/>
        <v/>
      </c>
      <c r="Q769" s="6">
        <v>767</v>
      </c>
      <c r="R769" s="47" t="str">
        <f t="shared" si="445"/>
        <v>-767</v>
      </c>
      <c r="S769" s="6"/>
      <c r="T769" s="48" t="str">
        <f t="shared" si="446"/>
        <v/>
      </c>
      <c r="U769" s="49" t="str">
        <f t="shared" si="447"/>
        <v/>
      </c>
      <c r="W769" s="51"/>
      <c r="X769" s="75" t="str">
        <f t="shared" si="448"/>
        <v/>
      </c>
      <c r="Y769" s="71" t="str">
        <f t="shared" si="449"/>
        <v/>
      </c>
      <c r="Z769" s="71" t="str">
        <f t="shared" si="450"/>
        <v/>
      </c>
      <c r="AA769" s="71" t="str">
        <f t="shared" si="451"/>
        <v/>
      </c>
      <c r="AB769" s="71" t="str">
        <f t="shared" si="452"/>
        <v/>
      </c>
      <c r="AC769" s="71" t="str">
        <f t="shared" si="453"/>
        <v/>
      </c>
      <c r="AD769" s="71" t="str">
        <f t="shared" si="454"/>
        <v/>
      </c>
      <c r="AE769" s="78" t="str">
        <f t="shared" si="455"/>
        <v/>
      </c>
      <c r="AF769" s="75" t="str">
        <f t="shared" si="456"/>
        <v/>
      </c>
      <c r="AG769" s="71" t="str">
        <f t="shared" si="457"/>
        <v/>
      </c>
      <c r="AH769" s="71" t="str">
        <f t="shared" si="458"/>
        <v/>
      </c>
      <c r="AI769" s="71" t="str">
        <f t="shared" si="459"/>
        <v/>
      </c>
      <c r="AJ769" s="71" t="str">
        <f t="shared" si="460"/>
        <v/>
      </c>
      <c r="AK769" s="71" t="str">
        <f t="shared" si="461"/>
        <v/>
      </c>
      <c r="AL769" s="71" t="str">
        <f t="shared" si="462"/>
        <v/>
      </c>
      <c r="AM769" s="78" t="str">
        <f t="shared" si="463"/>
        <v/>
      </c>
      <c r="AN769" s="75" t="str">
        <f t="shared" si="464"/>
        <v/>
      </c>
      <c r="AO769" s="71" t="str">
        <f t="shared" si="465"/>
        <v/>
      </c>
      <c r="AP769" s="71" t="str">
        <f t="shared" si="466"/>
        <v/>
      </c>
      <c r="AQ769" s="71" t="str">
        <f t="shared" si="467"/>
        <v/>
      </c>
      <c r="AR769" s="71" t="str">
        <f t="shared" si="468"/>
        <v/>
      </c>
      <c r="AS769" s="71" t="str">
        <f t="shared" si="469"/>
        <v/>
      </c>
      <c r="AT769" s="71" t="str">
        <f t="shared" si="470"/>
        <v/>
      </c>
      <c r="AU769" s="76" t="str">
        <f t="shared" si="471"/>
        <v/>
      </c>
      <c r="BF769" s="141">
        <v>37067</v>
      </c>
      <c r="BG769" s="142" t="s">
        <v>10989</v>
      </c>
      <c r="BH769" s="141" t="s">
        <v>180</v>
      </c>
      <c r="BI769" s="141" t="s">
        <v>191</v>
      </c>
      <c r="BJ769" s="141" t="s">
        <v>10990</v>
      </c>
      <c r="BK769" s="141" t="s">
        <v>10991</v>
      </c>
      <c r="BL769" s="141" t="s">
        <v>10992</v>
      </c>
      <c r="BM769" s="141">
        <v>46.297620000000002</v>
      </c>
      <c r="BN769" s="141">
        <v>-72.690430000000006</v>
      </c>
      <c r="BO769" s="141">
        <v>2008</v>
      </c>
      <c r="BP769" s="143"/>
      <c r="BQ769" s="143" t="s">
        <v>26794</v>
      </c>
    </row>
    <row r="770" spans="1:69" ht="38.25" customHeight="1" x14ac:dyDescent="0.25">
      <c r="A770" s="1" t="str">
        <f t="shared" si="472"/>
        <v/>
      </c>
      <c r="B770" s="32" t="str">
        <f t="shared" si="473"/>
        <v/>
      </c>
      <c r="C770" s="25" t="str">
        <f t="shared" si="474"/>
        <v/>
      </c>
      <c r="D770" s="25" t="str">
        <f t="shared" si="475"/>
        <v/>
      </c>
      <c r="E770" s="25" t="str">
        <f t="shared" si="476"/>
        <v/>
      </c>
      <c r="F770" s="25" t="str">
        <f t="shared" si="477"/>
        <v/>
      </c>
      <c r="G770" s="108" t="str">
        <f t="shared" si="478"/>
        <v/>
      </c>
      <c r="H770" s="108" t="str">
        <f t="shared" si="479"/>
        <v/>
      </c>
      <c r="I770" s="112" t="str">
        <f t="shared" si="480"/>
        <v/>
      </c>
      <c r="J770" s="112"/>
      <c r="K770" s="112"/>
      <c r="L770" s="113"/>
      <c r="M770" s="113"/>
      <c r="N770" s="224" t="str">
        <f t="shared" si="481"/>
        <v/>
      </c>
      <c r="O770" s="225" t="str">
        <f t="shared" si="482"/>
        <v/>
      </c>
      <c r="Q770" s="6">
        <v>768</v>
      </c>
      <c r="R770" s="47" t="str">
        <f t="shared" si="445"/>
        <v>-768</v>
      </c>
      <c r="S770" s="6"/>
      <c r="T770" s="48" t="str">
        <f t="shared" si="446"/>
        <v/>
      </c>
      <c r="U770" s="49" t="str">
        <f t="shared" si="447"/>
        <v/>
      </c>
      <c r="W770" s="51"/>
      <c r="X770" s="75" t="str">
        <f t="shared" si="448"/>
        <v/>
      </c>
      <c r="Y770" s="71" t="str">
        <f t="shared" si="449"/>
        <v/>
      </c>
      <c r="Z770" s="71" t="str">
        <f t="shared" si="450"/>
        <v/>
      </c>
      <c r="AA770" s="71" t="str">
        <f t="shared" si="451"/>
        <v/>
      </c>
      <c r="AB770" s="71" t="str">
        <f t="shared" si="452"/>
        <v/>
      </c>
      <c r="AC770" s="71" t="str">
        <f t="shared" si="453"/>
        <v/>
      </c>
      <c r="AD770" s="71" t="str">
        <f t="shared" si="454"/>
        <v/>
      </c>
      <c r="AE770" s="78" t="str">
        <f t="shared" si="455"/>
        <v/>
      </c>
      <c r="AF770" s="75" t="str">
        <f t="shared" si="456"/>
        <v/>
      </c>
      <c r="AG770" s="71" t="str">
        <f t="shared" si="457"/>
        <v/>
      </c>
      <c r="AH770" s="71" t="str">
        <f t="shared" si="458"/>
        <v/>
      </c>
      <c r="AI770" s="71" t="str">
        <f t="shared" si="459"/>
        <v/>
      </c>
      <c r="AJ770" s="71" t="str">
        <f t="shared" si="460"/>
        <v/>
      </c>
      <c r="AK770" s="71" t="str">
        <f t="shared" si="461"/>
        <v/>
      </c>
      <c r="AL770" s="71" t="str">
        <f t="shared" si="462"/>
        <v/>
      </c>
      <c r="AM770" s="78" t="str">
        <f t="shared" si="463"/>
        <v/>
      </c>
      <c r="AN770" s="75" t="str">
        <f t="shared" si="464"/>
        <v/>
      </c>
      <c r="AO770" s="71" t="str">
        <f t="shared" si="465"/>
        <v/>
      </c>
      <c r="AP770" s="71" t="str">
        <f t="shared" si="466"/>
        <v/>
      </c>
      <c r="AQ770" s="71" t="str">
        <f t="shared" si="467"/>
        <v/>
      </c>
      <c r="AR770" s="71" t="str">
        <f t="shared" si="468"/>
        <v/>
      </c>
      <c r="AS770" s="71" t="str">
        <f t="shared" si="469"/>
        <v/>
      </c>
      <c r="AT770" s="71" t="str">
        <f t="shared" si="470"/>
        <v/>
      </c>
      <c r="AU770" s="76" t="str">
        <f t="shared" si="471"/>
        <v/>
      </c>
      <c r="BF770" s="141">
        <v>51080</v>
      </c>
      <c r="BG770" s="142" t="s">
        <v>10735</v>
      </c>
      <c r="BH770" s="141" t="s">
        <v>180</v>
      </c>
      <c r="BI770" s="141" t="s">
        <v>191</v>
      </c>
      <c r="BJ770" s="141"/>
      <c r="BK770" s="141" t="s">
        <v>2342</v>
      </c>
      <c r="BL770" s="141" t="s">
        <v>10729</v>
      </c>
      <c r="BM770" s="141">
        <v>46.439256899999997</v>
      </c>
      <c r="BN770" s="141">
        <v>-72.928659699999997</v>
      </c>
      <c r="BO770" s="141">
        <v>2002</v>
      </c>
      <c r="BP770" s="143"/>
      <c r="BQ770" s="143" t="s">
        <v>17560</v>
      </c>
    </row>
    <row r="771" spans="1:69" ht="38.25" customHeight="1" x14ac:dyDescent="0.25">
      <c r="A771" s="1" t="str">
        <f t="shared" si="472"/>
        <v/>
      </c>
      <c r="B771" s="32" t="str">
        <f t="shared" si="473"/>
        <v/>
      </c>
      <c r="C771" s="25" t="str">
        <f t="shared" si="474"/>
        <v/>
      </c>
      <c r="D771" s="25" t="str">
        <f t="shared" si="475"/>
        <v/>
      </c>
      <c r="E771" s="25" t="str">
        <f t="shared" si="476"/>
        <v/>
      </c>
      <c r="F771" s="25" t="str">
        <f t="shared" si="477"/>
        <v/>
      </c>
      <c r="G771" s="108" t="str">
        <f t="shared" si="478"/>
        <v/>
      </c>
      <c r="H771" s="108" t="str">
        <f t="shared" si="479"/>
        <v/>
      </c>
      <c r="I771" s="112" t="str">
        <f t="shared" si="480"/>
        <v/>
      </c>
      <c r="J771" s="112"/>
      <c r="K771" s="112"/>
      <c r="L771" s="113"/>
      <c r="M771" s="113"/>
      <c r="N771" s="224" t="str">
        <f t="shared" si="481"/>
        <v/>
      </c>
      <c r="O771" s="225" t="str">
        <f t="shared" si="482"/>
        <v/>
      </c>
      <c r="Q771" s="6">
        <v>769</v>
      </c>
      <c r="R771" s="47" t="str">
        <f t="shared" ref="R771:R834" si="483">Code_geo&amp;"-"&amp;Q771</f>
        <v>-769</v>
      </c>
      <c r="S771" s="6"/>
      <c r="T771" s="48" t="str">
        <f t="shared" ref="T771:T834" si="484">IF(AND(B781=$S$3,(OR(C781=$W$10,C781=$W$11,C781=$W$12,C781=$W$13))),1,"")</f>
        <v/>
      </c>
      <c r="U771" s="49" t="str">
        <f t="shared" ref="U771:U834" si="485">IF(AND(B781=$S$4,(OR(C781=$W$5,C781=$W$6,C781=$W$7,C781=$W$8))),1,"")</f>
        <v/>
      </c>
      <c r="W771" s="51"/>
      <c r="X771" s="75" t="str">
        <f t="shared" si="448"/>
        <v/>
      </c>
      <c r="Y771" s="71" t="str">
        <f t="shared" si="449"/>
        <v/>
      </c>
      <c r="Z771" s="71" t="str">
        <f t="shared" si="450"/>
        <v/>
      </c>
      <c r="AA771" s="71" t="str">
        <f t="shared" si="451"/>
        <v/>
      </c>
      <c r="AB771" s="71" t="str">
        <f t="shared" si="452"/>
        <v/>
      </c>
      <c r="AC771" s="71" t="str">
        <f t="shared" si="453"/>
        <v/>
      </c>
      <c r="AD771" s="71" t="str">
        <f t="shared" si="454"/>
        <v/>
      </c>
      <c r="AE771" s="78" t="str">
        <f t="shared" si="455"/>
        <v/>
      </c>
      <c r="AF771" s="75" t="str">
        <f t="shared" si="456"/>
        <v/>
      </c>
      <c r="AG771" s="71" t="str">
        <f t="shared" si="457"/>
        <v/>
      </c>
      <c r="AH771" s="71" t="str">
        <f t="shared" si="458"/>
        <v/>
      </c>
      <c r="AI771" s="71" t="str">
        <f t="shared" si="459"/>
        <v/>
      </c>
      <c r="AJ771" s="71" t="str">
        <f t="shared" si="460"/>
        <v/>
      </c>
      <c r="AK771" s="71" t="str">
        <f t="shared" si="461"/>
        <v/>
      </c>
      <c r="AL771" s="71" t="str">
        <f t="shared" si="462"/>
        <v/>
      </c>
      <c r="AM771" s="78" t="str">
        <f t="shared" si="463"/>
        <v/>
      </c>
      <c r="AN771" s="75" t="str">
        <f t="shared" si="464"/>
        <v/>
      </c>
      <c r="AO771" s="71" t="str">
        <f t="shared" si="465"/>
        <v/>
      </c>
      <c r="AP771" s="71" t="str">
        <f t="shared" si="466"/>
        <v/>
      </c>
      <c r="AQ771" s="71" t="str">
        <f t="shared" si="467"/>
        <v/>
      </c>
      <c r="AR771" s="71" t="str">
        <f t="shared" si="468"/>
        <v/>
      </c>
      <c r="AS771" s="71" t="str">
        <f t="shared" si="469"/>
        <v/>
      </c>
      <c r="AT771" s="71" t="str">
        <f t="shared" si="470"/>
        <v/>
      </c>
      <c r="AU771" s="76" t="str">
        <f t="shared" si="471"/>
        <v/>
      </c>
      <c r="BF771" s="141">
        <v>51080</v>
      </c>
      <c r="BG771" s="142" t="s">
        <v>10736</v>
      </c>
      <c r="BH771" s="141" t="s">
        <v>478</v>
      </c>
      <c r="BI771" s="141" t="s">
        <v>177</v>
      </c>
      <c r="BJ771" s="141"/>
      <c r="BK771" s="141" t="s">
        <v>10737</v>
      </c>
      <c r="BL771" s="141" t="s">
        <v>2719</v>
      </c>
      <c r="BM771" s="141">
        <v>46.445530900000001</v>
      </c>
      <c r="BN771" s="141">
        <v>-72.920005000000003</v>
      </c>
      <c r="BO771" s="141">
        <v>2002</v>
      </c>
      <c r="BP771" s="143" t="s">
        <v>24589</v>
      </c>
      <c r="BQ771" s="143" t="s">
        <v>17560</v>
      </c>
    </row>
    <row r="772" spans="1:69" ht="38.25" customHeight="1" x14ac:dyDescent="0.25">
      <c r="A772" s="1" t="str">
        <f t="shared" si="472"/>
        <v/>
      </c>
      <c r="B772" s="32" t="str">
        <f t="shared" si="473"/>
        <v/>
      </c>
      <c r="C772" s="25" t="str">
        <f t="shared" si="474"/>
        <v/>
      </c>
      <c r="D772" s="25" t="str">
        <f t="shared" si="475"/>
        <v/>
      </c>
      <c r="E772" s="25" t="str">
        <f t="shared" si="476"/>
        <v/>
      </c>
      <c r="F772" s="25" t="str">
        <f t="shared" si="477"/>
        <v/>
      </c>
      <c r="G772" s="108" t="str">
        <f t="shared" si="478"/>
        <v/>
      </c>
      <c r="H772" s="108" t="str">
        <f t="shared" si="479"/>
        <v/>
      </c>
      <c r="I772" s="112" t="str">
        <f t="shared" si="480"/>
        <v/>
      </c>
      <c r="J772" s="112"/>
      <c r="K772" s="112"/>
      <c r="L772" s="113"/>
      <c r="M772" s="113"/>
      <c r="N772" s="224" t="str">
        <f t="shared" si="481"/>
        <v/>
      </c>
      <c r="O772" s="225" t="str">
        <f t="shared" si="482"/>
        <v/>
      </c>
      <c r="Q772" s="6">
        <v>770</v>
      </c>
      <c r="R772" s="47" t="str">
        <f t="shared" si="483"/>
        <v>-770</v>
      </c>
      <c r="S772" s="6"/>
      <c r="T772" s="48" t="str">
        <f t="shared" si="484"/>
        <v/>
      </c>
      <c r="U772" s="49" t="str">
        <f t="shared" si="485"/>
        <v/>
      </c>
      <c r="W772" s="51"/>
      <c r="X772" s="75" t="str">
        <f t="shared" ref="X772:X835" si="486">IF($C781=$BE$3,$L781+$M781,"")</f>
        <v/>
      </c>
      <c r="Y772" s="71" t="str">
        <f t="shared" ref="Y772:Y835" si="487">IF($C781=$BE$4,$L781+$M781,"")</f>
        <v/>
      </c>
      <c r="Z772" s="71" t="str">
        <f t="shared" ref="Z772:Z835" si="488">IF($C781=$BE$5,$L781+$M781,"")</f>
        <v/>
      </c>
      <c r="AA772" s="71" t="str">
        <f t="shared" ref="AA772:AA835" si="489">IF($C781=$BE$6,$L781+$M781,"")</f>
        <v/>
      </c>
      <c r="AB772" s="71" t="str">
        <f t="shared" ref="AB772:AB835" si="490">IF($C781=$BE$7,$L781+$M781,"")</f>
        <v/>
      </c>
      <c r="AC772" s="71" t="str">
        <f t="shared" ref="AC772:AC835" si="491">IF($C781=$BE$8,$L781+$M781,"")</f>
        <v/>
      </c>
      <c r="AD772" s="71" t="str">
        <f t="shared" ref="AD772:AD835" si="492">IF($C781=$BE$9,$L781+$M781,"")</f>
        <v/>
      </c>
      <c r="AE772" s="78" t="str">
        <f t="shared" ref="AE772:AE835" si="493">IF($C781=$BE$10,$L781+$M781,"")</f>
        <v/>
      </c>
      <c r="AF772" s="75" t="str">
        <f t="shared" ref="AF772:AF835" si="494">IF($C781=$BE$3,IF($J781&gt;0,$L781/$J781,$L781),"")</f>
        <v/>
      </c>
      <c r="AG772" s="71" t="str">
        <f t="shared" ref="AG772:AG835" si="495">IF($C781=$BE$4,IF($J781&gt;0,$L781/$J781,$L781),"")</f>
        <v/>
      </c>
      <c r="AH772" s="71" t="str">
        <f t="shared" ref="AH772:AH835" si="496">IF($C781=$BE$5,IF($J781&gt;0,$L781/$J781,$L781),"")</f>
        <v/>
      </c>
      <c r="AI772" s="71" t="str">
        <f t="shared" ref="AI772:AI835" si="497">IF($C781=$BE$6,IF($J781&gt;0,$L781/$J781,$L781),"")</f>
        <v/>
      </c>
      <c r="AJ772" s="71" t="str">
        <f t="shared" ref="AJ772:AJ835" si="498">IF($C781=$BE$7,IF($J781&gt;0,$L781/$J781,$L781),"")</f>
        <v/>
      </c>
      <c r="AK772" s="71" t="str">
        <f t="shared" ref="AK772:AK835" si="499">IF($C781=$BE$8,IF($J781&gt;0,$L781/$J781,$L781),"")</f>
        <v/>
      </c>
      <c r="AL772" s="71" t="str">
        <f t="shared" ref="AL772:AL835" si="500">IF($C781=$BE$9,IF($J781&gt;0,$L781/$J781,$L781),"")</f>
        <v/>
      </c>
      <c r="AM772" s="78" t="str">
        <f t="shared" ref="AM772:AM835" si="501">IF($C781=$BE$10,IF($J781&gt;0,$L781/$J781,$L781),"")</f>
        <v/>
      </c>
      <c r="AN772" s="75" t="str">
        <f t="shared" ref="AN772:AN835" si="502">IF($C781=$BE$3,IF($K781&gt;0,$M781/$K781,$M781),"")</f>
        <v/>
      </c>
      <c r="AO772" s="71" t="str">
        <f t="shared" ref="AO772:AO835" si="503">IF($C781=$BE$4,IF($K781&gt;0,$M781/$K781,$M781),"")</f>
        <v/>
      </c>
      <c r="AP772" s="71" t="str">
        <f t="shared" ref="AP772:AP835" si="504">IF($C781=$BE$5,IF($K781&gt;0,$M781/$K781,$M781),"")</f>
        <v/>
      </c>
      <c r="AQ772" s="71" t="str">
        <f t="shared" ref="AQ772:AQ835" si="505">IF($C781=$BE$6,IF($K781&gt;0,$M781/$K781,$M781),"")</f>
        <v/>
      </c>
      <c r="AR772" s="71" t="str">
        <f t="shared" ref="AR772:AR835" si="506">IF($C781=$BE$7,IF($K781&gt;0,$M781/$K781,$M781),"")</f>
        <v/>
      </c>
      <c r="AS772" s="71" t="str">
        <f t="shared" ref="AS772:AS835" si="507">IF($C781=$BE$8,IF($K781&gt;0,$M781/$K781,$M781),"")</f>
        <v/>
      </c>
      <c r="AT772" s="71" t="str">
        <f t="shared" ref="AT772:AT835" si="508">IF($C781=$BE$9,IF($K781&gt;0,$M781/$K781,$M781),"")</f>
        <v/>
      </c>
      <c r="AU772" s="76" t="str">
        <f t="shared" ref="AU772:AU835" si="509">IF($C781=$BE$10,IF($K781&gt;0,$M781/$K781,$M781),"")</f>
        <v/>
      </c>
      <c r="BF772" s="141">
        <v>51080</v>
      </c>
      <c r="BG772" s="142" t="s">
        <v>10738</v>
      </c>
      <c r="BH772" s="141" t="s">
        <v>478</v>
      </c>
      <c r="BI772" s="141" t="s">
        <v>186</v>
      </c>
      <c r="BJ772" s="141"/>
      <c r="BK772" s="141" t="s">
        <v>4749</v>
      </c>
      <c r="BL772" s="141" t="s">
        <v>10739</v>
      </c>
      <c r="BM772" s="141">
        <v>46.462817999999999</v>
      </c>
      <c r="BN772" s="141">
        <v>-72.936667999999997</v>
      </c>
      <c r="BO772" s="141">
        <v>1994</v>
      </c>
      <c r="BP772" s="143"/>
      <c r="BQ772" s="143" t="s">
        <v>17560</v>
      </c>
    </row>
    <row r="773" spans="1:69" ht="38.25" customHeight="1" x14ac:dyDescent="0.25">
      <c r="A773" s="1" t="str">
        <f t="shared" si="472"/>
        <v/>
      </c>
      <c r="B773" s="32" t="str">
        <f t="shared" si="473"/>
        <v/>
      </c>
      <c r="C773" s="25" t="str">
        <f t="shared" si="474"/>
        <v/>
      </c>
      <c r="D773" s="25" t="str">
        <f t="shared" si="475"/>
        <v/>
      </c>
      <c r="E773" s="25" t="str">
        <f t="shared" si="476"/>
        <v/>
      </c>
      <c r="F773" s="25" t="str">
        <f t="shared" si="477"/>
        <v/>
      </c>
      <c r="G773" s="108" t="str">
        <f t="shared" si="478"/>
        <v/>
      </c>
      <c r="H773" s="108" t="str">
        <f t="shared" si="479"/>
        <v/>
      </c>
      <c r="I773" s="112" t="str">
        <f t="shared" si="480"/>
        <v/>
      </c>
      <c r="J773" s="112"/>
      <c r="K773" s="112"/>
      <c r="L773" s="113"/>
      <c r="M773" s="113"/>
      <c r="N773" s="224" t="str">
        <f t="shared" si="481"/>
        <v/>
      </c>
      <c r="O773" s="225" t="str">
        <f t="shared" si="482"/>
        <v/>
      </c>
      <c r="Q773" s="6">
        <v>771</v>
      </c>
      <c r="R773" s="47" t="str">
        <f t="shared" si="483"/>
        <v>-771</v>
      </c>
      <c r="S773" s="6"/>
      <c r="T773" s="48" t="str">
        <f t="shared" si="484"/>
        <v/>
      </c>
      <c r="U773" s="49" t="str">
        <f t="shared" si="485"/>
        <v/>
      </c>
      <c r="W773" s="51"/>
      <c r="X773" s="75" t="str">
        <f t="shared" si="486"/>
        <v/>
      </c>
      <c r="Y773" s="71" t="str">
        <f t="shared" si="487"/>
        <v/>
      </c>
      <c r="Z773" s="71" t="str">
        <f t="shared" si="488"/>
        <v/>
      </c>
      <c r="AA773" s="71" t="str">
        <f t="shared" si="489"/>
        <v/>
      </c>
      <c r="AB773" s="71" t="str">
        <f t="shared" si="490"/>
        <v/>
      </c>
      <c r="AC773" s="71" t="str">
        <f t="shared" si="491"/>
        <v/>
      </c>
      <c r="AD773" s="71" t="str">
        <f t="shared" si="492"/>
        <v/>
      </c>
      <c r="AE773" s="78" t="str">
        <f t="shared" si="493"/>
        <v/>
      </c>
      <c r="AF773" s="75" t="str">
        <f t="shared" si="494"/>
        <v/>
      </c>
      <c r="AG773" s="71" t="str">
        <f t="shared" si="495"/>
        <v/>
      </c>
      <c r="AH773" s="71" t="str">
        <f t="shared" si="496"/>
        <v/>
      </c>
      <c r="AI773" s="71" t="str">
        <f t="shared" si="497"/>
        <v/>
      </c>
      <c r="AJ773" s="71" t="str">
        <f t="shared" si="498"/>
        <v/>
      </c>
      <c r="AK773" s="71" t="str">
        <f t="shared" si="499"/>
        <v/>
      </c>
      <c r="AL773" s="71" t="str">
        <f t="shared" si="500"/>
        <v/>
      </c>
      <c r="AM773" s="78" t="str">
        <f t="shared" si="501"/>
        <v/>
      </c>
      <c r="AN773" s="75" t="str">
        <f t="shared" si="502"/>
        <v/>
      </c>
      <c r="AO773" s="71" t="str">
        <f t="shared" si="503"/>
        <v/>
      </c>
      <c r="AP773" s="71" t="str">
        <f t="shared" si="504"/>
        <v/>
      </c>
      <c r="AQ773" s="71" t="str">
        <f t="shared" si="505"/>
        <v/>
      </c>
      <c r="AR773" s="71" t="str">
        <f t="shared" si="506"/>
        <v/>
      </c>
      <c r="AS773" s="71" t="str">
        <f t="shared" si="507"/>
        <v/>
      </c>
      <c r="AT773" s="71" t="str">
        <f t="shared" si="508"/>
        <v/>
      </c>
      <c r="AU773" s="76" t="str">
        <f t="shared" si="509"/>
        <v/>
      </c>
      <c r="BF773" s="141">
        <v>51080</v>
      </c>
      <c r="BG773" s="142" t="s">
        <v>10740</v>
      </c>
      <c r="BH773" s="141" t="s">
        <v>478</v>
      </c>
      <c r="BI773" s="141" t="s">
        <v>176</v>
      </c>
      <c r="BJ773" s="141"/>
      <c r="BK773" s="141" t="s">
        <v>4749</v>
      </c>
      <c r="BL773" s="141" t="s">
        <v>10739</v>
      </c>
      <c r="BM773" s="141">
        <v>46.462817999999999</v>
      </c>
      <c r="BN773" s="141">
        <v>-72.936667999999997</v>
      </c>
      <c r="BO773" s="141">
        <v>1994</v>
      </c>
      <c r="BP773" s="143" t="s">
        <v>24590</v>
      </c>
      <c r="BQ773" s="143" t="s">
        <v>17560</v>
      </c>
    </row>
    <row r="774" spans="1:69" ht="38.25" customHeight="1" x14ac:dyDescent="0.25">
      <c r="A774" s="1" t="str">
        <f t="shared" si="472"/>
        <v/>
      </c>
      <c r="B774" s="32" t="str">
        <f t="shared" si="473"/>
        <v/>
      </c>
      <c r="C774" s="25" t="str">
        <f t="shared" si="474"/>
        <v/>
      </c>
      <c r="D774" s="25" t="str">
        <f t="shared" si="475"/>
        <v/>
      </c>
      <c r="E774" s="25" t="str">
        <f t="shared" si="476"/>
        <v/>
      </c>
      <c r="F774" s="25" t="str">
        <f t="shared" si="477"/>
        <v/>
      </c>
      <c r="G774" s="108" t="str">
        <f t="shared" si="478"/>
        <v/>
      </c>
      <c r="H774" s="108" t="str">
        <f t="shared" si="479"/>
        <v/>
      </c>
      <c r="I774" s="112" t="str">
        <f t="shared" si="480"/>
        <v/>
      </c>
      <c r="J774" s="112"/>
      <c r="K774" s="112"/>
      <c r="L774" s="113"/>
      <c r="M774" s="113"/>
      <c r="N774" s="224" t="str">
        <f t="shared" si="481"/>
        <v/>
      </c>
      <c r="O774" s="225" t="str">
        <f t="shared" si="482"/>
        <v/>
      </c>
      <c r="Q774" s="6">
        <v>772</v>
      </c>
      <c r="R774" s="47" t="str">
        <f t="shared" si="483"/>
        <v>-772</v>
      </c>
      <c r="S774" s="6"/>
      <c r="T774" s="48" t="str">
        <f t="shared" si="484"/>
        <v/>
      </c>
      <c r="U774" s="49" t="str">
        <f t="shared" si="485"/>
        <v/>
      </c>
      <c r="W774" s="51"/>
      <c r="X774" s="75" t="str">
        <f t="shared" si="486"/>
        <v/>
      </c>
      <c r="Y774" s="71" t="str">
        <f t="shared" si="487"/>
        <v/>
      </c>
      <c r="Z774" s="71" t="str">
        <f t="shared" si="488"/>
        <v/>
      </c>
      <c r="AA774" s="71" t="str">
        <f t="shared" si="489"/>
        <v/>
      </c>
      <c r="AB774" s="71" t="str">
        <f t="shared" si="490"/>
        <v/>
      </c>
      <c r="AC774" s="71" t="str">
        <f t="shared" si="491"/>
        <v/>
      </c>
      <c r="AD774" s="71" t="str">
        <f t="shared" si="492"/>
        <v/>
      </c>
      <c r="AE774" s="78" t="str">
        <f t="shared" si="493"/>
        <v/>
      </c>
      <c r="AF774" s="75" t="str">
        <f t="shared" si="494"/>
        <v/>
      </c>
      <c r="AG774" s="71" t="str">
        <f t="shared" si="495"/>
        <v/>
      </c>
      <c r="AH774" s="71" t="str">
        <f t="shared" si="496"/>
        <v/>
      </c>
      <c r="AI774" s="71" t="str">
        <f t="shared" si="497"/>
        <v/>
      </c>
      <c r="AJ774" s="71" t="str">
        <f t="shared" si="498"/>
        <v/>
      </c>
      <c r="AK774" s="71" t="str">
        <f t="shared" si="499"/>
        <v/>
      </c>
      <c r="AL774" s="71" t="str">
        <f t="shared" si="500"/>
        <v/>
      </c>
      <c r="AM774" s="78" t="str">
        <f t="shared" si="501"/>
        <v/>
      </c>
      <c r="AN774" s="75" t="str">
        <f t="shared" si="502"/>
        <v/>
      </c>
      <c r="AO774" s="71" t="str">
        <f t="shared" si="503"/>
        <v/>
      </c>
      <c r="AP774" s="71" t="str">
        <f t="shared" si="504"/>
        <v/>
      </c>
      <c r="AQ774" s="71" t="str">
        <f t="shared" si="505"/>
        <v/>
      </c>
      <c r="AR774" s="71" t="str">
        <f t="shared" si="506"/>
        <v/>
      </c>
      <c r="AS774" s="71" t="str">
        <f t="shared" si="507"/>
        <v/>
      </c>
      <c r="AT774" s="71" t="str">
        <f t="shared" si="508"/>
        <v/>
      </c>
      <c r="AU774" s="76" t="str">
        <f t="shared" si="509"/>
        <v/>
      </c>
      <c r="BF774" s="141">
        <v>37067</v>
      </c>
      <c r="BG774" s="142" t="s">
        <v>10993</v>
      </c>
      <c r="BH774" s="141" t="s">
        <v>478</v>
      </c>
      <c r="BI774" s="141" t="s">
        <v>176</v>
      </c>
      <c r="BJ774" s="141" t="s">
        <v>10994</v>
      </c>
      <c r="BK774" s="141" t="s">
        <v>10995</v>
      </c>
      <c r="BL774" s="141" t="s">
        <v>10861</v>
      </c>
      <c r="BM774" s="141">
        <v>46.331484315057402</v>
      </c>
      <c r="BN774" s="141">
        <v>-72.585656947991794</v>
      </c>
      <c r="BO774" s="141">
        <v>1996</v>
      </c>
      <c r="BP774" s="143"/>
      <c r="BQ774" s="143" t="s">
        <v>26794</v>
      </c>
    </row>
    <row r="775" spans="1:69" ht="38.25" customHeight="1" x14ac:dyDescent="0.25">
      <c r="A775" s="1" t="str">
        <f t="shared" si="472"/>
        <v/>
      </c>
      <c r="B775" s="32" t="str">
        <f t="shared" si="473"/>
        <v/>
      </c>
      <c r="C775" s="25" t="str">
        <f t="shared" si="474"/>
        <v/>
      </c>
      <c r="D775" s="25" t="str">
        <f t="shared" si="475"/>
        <v/>
      </c>
      <c r="E775" s="25" t="str">
        <f t="shared" si="476"/>
        <v/>
      </c>
      <c r="F775" s="25" t="str">
        <f t="shared" si="477"/>
        <v/>
      </c>
      <c r="G775" s="108" t="str">
        <f t="shared" si="478"/>
        <v/>
      </c>
      <c r="H775" s="108" t="str">
        <f t="shared" si="479"/>
        <v/>
      </c>
      <c r="I775" s="112" t="str">
        <f t="shared" si="480"/>
        <v/>
      </c>
      <c r="J775" s="112"/>
      <c r="K775" s="112"/>
      <c r="L775" s="113"/>
      <c r="M775" s="113"/>
      <c r="N775" s="224" t="str">
        <f t="shared" si="481"/>
        <v/>
      </c>
      <c r="O775" s="225" t="str">
        <f t="shared" si="482"/>
        <v/>
      </c>
      <c r="Q775" s="6">
        <v>773</v>
      </c>
      <c r="R775" s="47" t="str">
        <f t="shared" si="483"/>
        <v>-773</v>
      </c>
      <c r="S775" s="6"/>
      <c r="T775" s="48" t="str">
        <f t="shared" si="484"/>
        <v/>
      </c>
      <c r="U775" s="49" t="str">
        <f t="shared" si="485"/>
        <v/>
      </c>
      <c r="W775" s="51"/>
      <c r="X775" s="75" t="str">
        <f t="shared" si="486"/>
        <v/>
      </c>
      <c r="Y775" s="71" t="str">
        <f t="shared" si="487"/>
        <v/>
      </c>
      <c r="Z775" s="71" t="str">
        <f t="shared" si="488"/>
        <v/>
      </c>
      <c r="AA775" s="71" t="str">
        <f t="shared" si="489"/>
        <v/>
      </c>
      <c r="AB775" s="71" t="str">
        <f t="shared" si="490"/>
        <v/>
      </c>
      <c r="AC775" s="71" t="str">
        <f t="shared" si="491"/>
        <v/>
      </c>
      <c r="AD775" s="71" t="str">
        <f t="shared" si="492"/>
        <v/>
      </c>
      <c r="AE775" s="78" t="str">
        <f t="shared" si="493"/>
        <v/>
      </c>
      <c r="AF775" s="75" t="str">
        <f t="shared" si="494"/>
        <v/>
      </c>
      <c r="AG775" s="71" t="str">
        <f t="shared" si="495"/>
        <v/>
      </c>
      <c r="AH775" s="71" t="str">
        <f t="shared" si="496"/>
        <v/>
      </c>
      <c r="AI775" s="71" t="str">
        <f t="shared" si="497"/>
        <v/>
      </c>
      <c r="AJ775" s="71" t="str">
        <f t="shared" si="498"/>
        <v/>
      </c>
      <c r="AK775" s="71" t="str">
        <f t="shared" si="499"/>
        <v/>
      </c>
      <c r="AL775" s="71" t="str">
        <f t="shared" si="500"/>
        <v/>
      </c>
      <c r="AM775" s="78" t="str">
        <f t="shared" si="501"/>
        <v/>
      </c>
      <c r="AN775" s="75" t="str">
        <f t="shared" si="502"/>
        <v/>
      </c>
      <c r="AO775" s="71" t="str">
        <f t="shared" si="503"/>
        <v/>
      </c>
      <c r="AP775" s="71" t="str">
        <f t="shared" si="504"/>
        <v/>
      </c>
      <c r="AQ775" s="71" t="str">
        <f t="shared" si="505"/>
        <v/>
      </c>
      <c r="AR775" s="71" t="str">
        <f t="shared" si="506"/>
        <v/>
      </c>
      <c r="AS775" s="71" t="str">
        <f t="shared" si="507"/>
        <v/>
      </c>
      <c r="AT775" s="71" t="str">
        <f t="shared" si="508"/>
        <v/>
      </c>
      <c r="AU775" s="76" t="str">
        <f t="shared" si="509"/>
        <v/>
      </c>
      <c r="BF775" s="141">
        <v>51085</v>
      </c>
      <c r="BG775" s="142" t="s">
        <v>10741</v>
      </c>
      <c r="BH775" s="141" t="s">
        <v>478</v>
      </c>
      <c r="BI775" s="141" t="s">
        <v>186</v>
      </c>
      <c r="BJ775" s="141"/>
      <c r="BK775" s="141" t="s">
        <v>3190</v>
      </c>
      <c r="BL775" s="141" t="s">
        <v>10742</v>
      </c>
      <c r="BM775" s="141">
        <v>46.507333375085103</v>
      </c>
      <c r="BN775" s="141">
        <v>-72.833190071282402</v>
      </c>
      <c r="BO775" s="141">
        <v>2008</v>
      </c>
      <c r="BP775" s="143" t="s">
        <v>27666</v>
      </c>
      <c r="BQ775" s="143" t="s">
        <v>27848</v>
      </c>
    </row>
    <row r="776" spans="1:69" ht="38.25" customHeight="1" x14ac:dyDescent="0.25">
      <c r="A776" s="1" t="str">
        <f t="shared" si="472"/>
        <v/>
      </c>
      <c r="B776" s="32" t="str">
        <f t="shared" si="473"/>
        <v/>
      </c>
      <c r="C776" s="25" t="str">
        <f t="shared" si="474"/>
        <v/>
      </c>
      <c r="D776" s="25" t="str">
        <f t="shared" si="475"/>
        <v/>
      </c>
      <c r="E776" s="25" t="str">
        <f t="shared" si="476"/>
        <v/>
      </c>
      <c r="F776" s="25" t="str">
        <f t="shared" si="477"/>
        <v/>
      </c>
      <c r="G776" s="108" t="str">
        <f t="shared" si="478"/>
        <v/>
      </c>
      <c r="H776" s="108" t="str">
        <f t="shared" si="479"/>
        <v/>
      </c>
      <c r="I776" s="112" t="str">
        <f t="shared" si="480"/>
        <v/>
      </c>
      <c r="J776" s="112"/>
      <c r="K776" s="112"/>
      <c r="L776" s="113"/>
      <c r="M776" s="113"/>
      <c r="N776" s="224" t="str">
        <f t="shared" si="481"/>
        <v/>
      </c>
      <c r="O776" s="225" t="str">
        <f t="shared" si="482"/>
        <v/>
      </c>
      <c r="Q776" s="6">
        <v>774</v>
      </c>
      <c r="R776" s="47" t="str">
        <f t="shared" si="483"/>
        <v>-774</v>
      </c>
      <c r="S776" s="6"/>
      <c r="T776" s="48" t="str">
        <f t="shared" si="484"/>
        <v/>
      </c>
      <c r="U776" s="49" t="str">
        <f t="shared" si="485"/>
        <v/>
      </c>
      <c r="W776" s="51"/>
      <c r="X776" s="75" t="str">
        <f t="shared" si="486"/>
        <v/>
      </c>
      <c r="Y776" s="71" t="str">
        <f t="shared" si="487"/>
        <v/>
      </c>
      <c r="Z776" s="71" t="str">
        <f t="shared" si="488"/>
        <v/>
      </c>
      <c r="AA776" s="71" t="str">
        <f t="shared" si="489"/>
        <v/>
      </c>
      <c r="AB776" s="71" t="str">
        <f t="shared" si="490"/>
        <v/>
      </c>
      <c r="AC776" s="71" t="str">
        <f t="shared" si="491"/>
        <v/>
      </c>
      <c r="AD776" s="71" t="str">
        <f t="shared" si="492"/>
        <v/>
      </c>
      <c r="AE776" s="78" t="str">
        <f t="shared" si="493"/>
        <v/>
      </c>
      <c r="AF776" s="75" t="str">
        <f t="shared" si="494"/>
        <v/>
      </c>
      <c r="AG776" s="71" t="str">
        <f t="shared" si="495"/>
        <v/>
      </c>
      <c r="AH776" s="71" t="str">
        <f t="shared" si="496"/>
        <v/>
      </c>
      <c r="AI776" s="71" t="str">
        <f t="shared" si="497"/>
        <v/>
      </c>
      <c r="AJ776" s="71" t="str">
        <f t="shared" si="498"/>
        <v/>
      </c>
      <c r="AK776" s="71" t="str">
        <f t="shared" si="499"/>
        <v/>
      </c>
      <c r="AL776" s="71" t="str">
        <f t="shared" si="500"/>
        <v/>
      </c>
      <c r="AM776" s="78" t="str">
        <f t="shared" si="501"/>
        <v/>
      </c>
      <c r="AN776" s="75" t="str">
        <f t="shared" si="502"/>
        <v/>
      </c>
      <c r="AO776" s="71" t="str">
        <f t="shared" si="503"/>
        <v/>
      </c>
      <c r="AP776" s="71" t="str">
        <f t="shared" si="504"/>
        <v/>
      </c>
      <c r="AQ776" s="71" t="str">
        <f t="shared" si="505"/>
        <v/>
      </c>
      <c r="AR776" s="71" t="str">
        <f t="shared" si="506"/>
        <v/>
      </c>
      <c r="AS776" s="71" t="str">
        <f t="shared" si="507"/>
        <v/>
      </c>
      <c r="AT776" s="71" t="str">
        <f t="shared" si="508"/>
        <v/>
      </c>
      <c r="AU776" s="76" t="str">
        <f t="shared" si="509"/>
        <v/>
      </c>
      <c r="BF776" s="141">
        <v>51085</v>
      </c>
      <c r="BG776" s="142" t="s">
        <v>10743</v>
      </c>
      <c r="BH776" s="141" t="s">
        <v>478</v>
      </c>
      <c r="BI776" s="141" t="s">
        <v>186</v>
      </c>
      <c r="BJ776" s="141"/>
      <c r="BK776" s="141" t="s">
        <v>10744</v>
      </c>
      <c r="BL776" s="141" t="s">
        <v>2063</v>
      </c>
      <c r="BM776" s="141">
        <v>46.492253359991999</v>
      </c>
      <c r="BN776" s="141">
        <v>-72.810226003415906</v>
      </c>
      <c r="BO776" s="141">
        <v>1992</v>
      </c>
      <c r="BP776" s="143" t="s">
        <v>27667</v>
      </c>
      <c r="BQ776" s="143" t="s">
        <v>27848</v>
      </c>
    </row>
    <row r="777" spans="1:69" ht="38.25" customHeight="1" x14ac:dyDescent="0.25">
      <c r="A777" s="1" t="str">
        <f t="shared" si="472"/>
        <v/>
      </c>
      <c r="B777" s="32" t="str">
        <f t="shared" si="473"/>
        <v/>
      </c>
      <c r="C777" s="25" t="str">
        <f t="shared" si="474"/>
        <v/>
      </c>
      <c r="D777" s="25" t="str">
        <f t="shared" si="475"/>
        <v/>
      </c>
      <c r="E777" s="25" t="str">
        <f t="shared" si="476"/>
        <v/>
      </c>
      <c r="F777" s="25" t="str">
        <f t="shared" si="477"/>
        <v/>
      </c>
      <c r="G777" s="108" t="str">
        <f t="shared" si="478"/>
        <v/>
      </c>
      <c r="H777" s="108" t="str">
        <f t="shared" si="479"/>
        <v/>
      </c>
      <c r="I777" s="112" t="str">
        <f t="shared" si="480"/>
        <v/>
      </c>
      <c r="J777" s="112"/>
      <c r="K777" s="112"/>
      <c r="L777" s="113"/>
      <c r="M777" s="113"/>
      <c r="N777" s="224" t="str">
        <f t="shared" si="481"/>
        <v/>
      </c>
      <c r="O777" s="225" t="str">
        <f t="shared" si="482"/>
        <v/>
      </c>
      <c r="Q777" s="6">
        <v>775</v>
      </c>
      <c r="R777" s="47" t="str">
        <f t="shared" si="483"/>
        <v>-775</v>
      </c>
      <c r="S777" s="6"/>
      <c r="T777" s="48" t="str">
        <f t="shared" si="484"/>
        <v/>
      </c>
      <c r="U777" s="49" t="str">
        <f t="shared" si="485"/>
        <v/>
      </c>
      <c r="W777" s="51"/>
      <c r="X777" s="75" t="str">
        <f t="shared" si="486"/>
        <v/>
      </c>
      <c r="Y777" s="71" t="str">
        <f t="shared" si="487"/>
        <v/>
      </c>
      <c r="Z777" s="71" t="str">
        <f t="shared" si="488"/>
        <v/>
      </c>
      <c r="AA777" s="71" t="str">
        <f t="shared" si="489"/>
        <v/>
      </c>
      <c r="AB777" s="71" t="str">
        <f t="shared" si="490"/>
        <v/>
      </c>
      <c r="AC777" s="71" t="str">
        <f t="shared" si="491"/>
        <v/>
      </c>
      <c r="AD777" s="71" t="str">
        <f t="shared" si="492"/>
        <v/>
      </c>
      <c r="AE777" s="78" t="str">
        <f t="shared" si="493"/>
        <v/>
      </c>
      <c r="AF777" s="75" t="str">
        <f t="shared" si="494"/>
        <v/>
      </c>
      <c r="AG777" s="71" t="str">
        <f t="shared" si="495"/>
        <v/>
      </c>
      <c r="AH777" s="71" t="str">
        <f t="shared" si="496"/>
        <v/>
      </c>
      <c r="AI777" s="71" t="str">
        <f t="shared" si="497"/>
        <v/>
      </c>
      <c r="AJ777" s="71" t="str">
        <f t="shared" si="498"/>
        <v/>
      </c>
      <c r="AK777" s="71" t="str">
        <f t="shared" si="499"/>
        <v/>
      </c>
      <c r="AL777" s="71" t="str">
        <f t="shared" si="500"/>
        <v/>
      </c>
      <c r="AM777" s="78" t="str">
        <f t="shared" si="501"/>
        <v/>
      </c>
      <c r="AN777" s="75" t="str">
        <f t="shared" si="502"/>
        <v/>
      </c>
      <c r="AO777" s="71" t="str">
        <f t="shared" si="503"/>
        <v/>
      </c>
      <c r="AP777" s="71" t="str">
        <f t="shared" si="504"/>
        <v/>
      </c>
      <c r="AQ777" s="71" t="str">
        <f t="shared" si="505"/>
        <v/>
      </c>
      <c r="AR777" s="71" t="str">
        <f t="shared" si="506"/>
        <v/>
      </c>
      <c r="AS777" s="71" t="str">
        <f t="shared" si="507"/>
        <v/>
      </c>
      <c r="AT777" s="71" t="str">
        <f t="shared" si="508"/>
        <v/>
      </c>
      <c r="AU777" s="76" t="str">
        <f t="shared" si="509"/>
        <v/>
      </c>
      <c r="BF777" s="141">
        <v>51085</v>
      </c>
      <c r="BG777" s="142" t="s">
        <v>10745</v>
      </c>
      <c r="BH777" s="141" t="s">
        <v>478</v>
      </c>
      <c r="BI777" s="141" t="s">
        <v>176</v>
      </c>
      <c r="BJ777" s="141"/>
      <c r="BK777" s="141" t="s">
        <v>3405</v>
      </c>
      <c r="BL777" s="141" t="s">
        <v>2063</v>
      </c>
      <c r="BM777" s="141">
        <v>46.491627000000001</v>
      </c>
      <c r="BN777" s="141">
        <v>-72.810850000000002</v>
      </c>
      <c r="BO777" s="141">
        <v>2012</v>
      </c>
      <c r="BP777" s="143" t="s">
        <v>27668</v>
      </c>
      <c r="BQ777" s="143" t="s">
        <v>27848</v>
      </c>
    </row>
    <row r="778" spans="1:69" ht="38.25" customHeight="1" x14ac:dyDescent="0.25">
      <c r="A778" s="1" t="str">
        <f t="shared" si="472"/>
        <v/>
      </c>
      <c r="B778" s="32" t="str">
        <f t="shared" si="473"/>
        <v/>
      </c>
      <c r="C778" s="25" t="str">
        <f t="shared" si="474"/>
        <v/>
      </c>
      <c r="D778" s="25" t="str">
        <f t="shared" si="475"/>
        <v/>
      </c>
      <c r="E778" s="25" t="str">
        <f t="shared" si="476"/>
        <v/>
      </c>
      <c r="F778" s="25" t="str">
        <f t="shared" si="477"/>
        <v/>
      </c>
      <c r="G778" s="108" t="str">
        <f t="shared" si="478"/>
        <v/>
      </c>
      <c r="H778" s="108" t="str">
        <f t="shared" si="479"/>
        <v/>
      </c>
      <c r="I778" s="112" t="str">
        <f t="shared" si="480"/>
        <v/>
      </c>
      <c r="J778" s="112"/>
      <c r="K778" s="112"/>
      <c r="L778" s="113"/>
      <c r="M778" s="113"/>
      <c r="N778" s="224" t="str">
        <f t="shared" si="481"/>
        <v/>
      </c>
      <c r="O778" s="225" t="str">
        <f t="shared" si="482"/>
        <v/>
      </c>
      <c r="Q778" s="6">
        <v>776</v>
      </c>
      <c r="R778" s="47" t="str">
        <f t="shared" si="483"/>
        <v>-776</v>
      </c>
      <c r="S778" s="6"/>
      <c r="T778" s="48" t="str">
        <f t="shared" si="484"/>
        <v/>
      </c>
      <c r="U778" s="49" t="str">
        <f t="shared" si="485"/>
        <v/>
      </c>
      <c r="W778" s="51"/>
      <c r="X778" s="75" t="str">
        <f t="shared" si="486"/>
        <v/>
      </c>
      <c r="Y778" s="71" t="str">
        <f t="shared" si="487"/>
        <v/>
      </c>
      <c r="Z778" s="71" t="str">
        <f t="shared" si="488"/>
        <v/>
      </c>
      <c r="AA778" s="71" t="str">
        <f t="shared" si="489"/>
        <v/>
      </c>
      <c r="AB778" s="71" t="str">
        <f t="shared" si="490"/>
        <v/>
      </c>
      <c r="AC778" s="71" t="str">
        <f t="shared" si="491"/>
        <v/>
      </c>
      <c r="AD778" s="71" t="str">
        <f t="shared" si="492"/>
        <v/>
      </c>
      <c r="AE778" s="78" t="str">
        <f t="shared" si="493"/>
        <v/>
      </c>
      <c r="AF778" s="75" t="str">
        <f t="shared" si="494"/>
        <v/>
      </c>
      <c r="AG778" s="71" t="str">
        <f t="shared" si="495"/>
        <v/>
      </c>
      <c r="AH778" s="71" t="str">
        <f t="shared" si="496"/>
        <v/>
      </c>
      <c r="AI778" s="71" t="str">
        <f t="shared" si="497"/>
        <v/>
      </c>
      <c r="AJ778" s="71" t="str">
        <f t="shared" si="498"/>
        <v/>
      </c>
      <c r="AK778" s="71" t="str">
        <f t="shared" si="499"/>
        <v/>
      </c>
      <c r="AL778" s="71" t="str">
        <f t="shared" si="500"/>
        <v/>
      </c>
      <c r="AM778" s="78" t="str">
        <f t="shared" si="501"/>
        <v/>
      </c>
      <c r="AN778" s="75" t="str">
        <f t="shared" si="502"/>
        <v/>
      </c>
      <c r="AO778" s="71" t="str">
        <f t="shared" si="503"/>
        <v/>
      </c>
      <c r="AP778" s="71" t="str">
        <f t="shared" si="504"/>
        <v/>
      </c>
      <c r="AQ778" s="71" t="str">
        <f t="shared" si="505"/>
        <v/>
      </c>
      <c r="AR778" s="71" t="str">
        <f t="shared" si="506"/>
        <v/>
      </c>
      <c r="AS778" s="71" t="str">
        <f t="shared" si="507"/>
        <v/>
      </c>
      <c r="AT778" s="71" t="str">
        <f t="shared" si="508"/>
        <v/>
      </c>
      <c r="AU778" s="76" t="str">
        <f t="shared" si="509"/>
        <v/>
      </c>
      <c r="BF778" s="141">
        <v>51085</v>
      </c>
      <c r="BG778" s="142" t="s">
        <v>10746</v>
      </c>
      <c r="BH778" s="141" t="s">
        <v>478</v>
      </c>
      <c r="BI778" s="141" t="s">
        <v>186</v>
      </c>
      <c r="BJ778" s="141"/>
      <c r="BK778" s="141" t="s">
        <v>3190</v>
      </c>
      <c r="BL778" s="141" t="s">
        <v>10742</v>
      </c>
      <c r="BM778" s="141">
        <v>46.507333375085103</v>
      </c>
      <c r="BN778" s="141">
        <v>-72.833190071282402</v>
      </c>
      <c r="BO778" s="141">
        <v>1996</v>
      </c>
      <c r="BP778" s="143" t="s">
        <v>27669</v>
      </c>
      <c r="BQ778" s="143" t="s">
        <v>27848</v>
      </c>
    </row>
    <row r="779" spans="1:69" ht="38.25" customHeight="1" x14ac:dyDescent="0.25">
      <c r="A779" s="1" t="str">
        <f t="shared" si="472"/>
        <v/>
      </c>
      <c r="B779" s="32" t="str">
        <f t="shared" si="473"/>
        <v/>
      </c>
      <c r="C779" s="25" t="str">
        <f t="shared" si="474"/>
        <v/>
      </c>
      <c r="D779" s="25" t="str">
        <f t="shared" si="475"/>
        <v/>
      </c>
      <c r="E779" s="25" t="str">
        <f t="shared" si="476"/>
        <v/>
      </c>
      <c r="F779" s="25" t="str">
        <f t="shared" si="477"/>
        <v/>
      </c>
      <c r="G779" s="108" t="str">
        <f t="shared" si="478"/>
        <v/>
      </c>
      <c r="H779" s="108" t="str">
        <f t="shared" si="479"/>
        <v/>
      </c>
      <c r="I779" s="112" t="str">
        <f t="shared" si="480"/>
        <v/>
      </c>
      <c r="J779" s="112"/>
      <c r="K779" s="112"/>
      <c r="L779" s="113"/>
      <c r="M779" s="113"/>
      <c r="N779" s="224" t="str">
        <f t="shared" si="481"/>
        <v/>
      </c>
      <c r="O779" s="225" t="str">
        <f t="shared" si="482"/>
        <v/>
      </c>
      <c r="Q779" s="6">
        <v>777</v>
      </c>
      <c r="R779" s="47" t="str">
        <f t="shared" si="483"/>
        <v>-777</v>
      </c>
      <c r="S779" s="6"/>
      <c r="T779" s="48" t="str">
        <f t="shared" si="484"/>
        <v/>
      </c>
      <c r="U779" s="49" t="str">
        <f t="shared" si="485"/>
        <v/>
      </c>
      <c r="W779" s="51"/>
      <c r="X779" s="75" t="str">
        <f t="shared" si="486"/>
        <v/>
      </c>
      <c r="Y779" s="71" t="str">
        <f t="shared" si="487"/>
        <v/>
      </c>
      <c r="Z779" s="71" t="str">
        <f t="shared" si="488"/>
        <v/>
      </c>
      <c r="AA779" s="71" t="str">
        <f t="shared" si="489"/>
        <v/>
      </c>
      <c r="AB779" s="71" t="str">
        <f t="shared" si="490"/>
        <v/>
      </c>
      <c r="AC779" s="71" t="str">
        <f t="shared" si="491"/>
        <v/>
      </c>
      <c r="AD779" s="71" t="str">
        <f t="shared" si="492"/>
        <v/>
      </c>
      <c r="AE779" s="78" t="str">
        <f t="shared" si="493"/>
        <v/>
      </c>
      <c r="AF779" s="75" t="str">
        <f t="shared" si="494"/>
        <v/>
      </c>
      <c r="AG779" s="71" t="str">
        <f t="shared" si="495"/>
        <v/>
      </c>
      <c r="AH779" s="71" t="str">
        <f t="shared" si="496"/>
        <v/>
      </c>
      <c r="AI779" s="71" t="str">
        <f t="shared" si="497"/>
        <v/>
      </c>
      <c r="AJ779" s="71" t="str">
        <f t="shared" si="498"/>
        <v/>
      </c>
      <c r="AK779" s="71" t="str">
        <f t="shared" si="499"/>
        <v/>
      </c>
      <c r="AL779" s="71" t="str">
        <f t="shared" si="500"/>
        <v/>
      </c>
      <c r="AM779" s="78" t="str">
        <f t="shared" si="501"/>
        <v/>
      </c>
      <c r="AN779" s="75" t="str">
        <f t="shared" si="502"/>
        <v/>
      </c>
      <c r="AO779" s="71" t="str">
        <f t="shared" si="503"/>
        <v/>
      </c>
      <c r="AP779" s="71" t="str">
        <f t="shared" si="504"/>
        <v/>
      </c>
      <c r="AQ779" s="71" t="str">
        <f t="shared" si="505"/>
        <v/>
      </c>
      <c r="AR779" s="71" t="str">
        <f t="shared" si="506"/>
        <v/>
      </c>
      <c r="AS779" s="71" t="str">
        <f t="shared" si="507"/>
        <v/>
      </c>
      <c r="AT779" s="71" t="str">
        <f t="shared" si="508"/>
        <v/>
      </c>
      <c r="AU779" s="76" t="str">
        <f t="shared" si="509"/>
        <v/>
      </c>
      <c r="BF779" s="141">
        <v>37067</v>
      </c>
      <c r="BG779" s="142" t="s">
        <v>10996</v>
      </c>
      <c r="BH779" s="141" t="s">
        <v>478</v>
      </c>
      <c r="BI779" s="141" t="s">
        <v>176</v>
      </c>
      <c r="BJ779" s="141" t="s">
        <v>10997</v>
      </c>
      <c r="BK779" s="141" t="s">
        <v>1698</v>
      </c>
      <c r="BL779" s="141" t="s">
        <v>10202</v>
      </c>
      <c r="BM779" s="141">
        <v>46.376420000000003</v>
      </c>
      <c r="BN779" s="141">
        <v>-72.679209999999998</v>
      </c>
      <c r="BO779" s="141">
        <v>1991</v>
      </c>
      <c r="BP779" s="143"/>
      <c r="BQ779" s="143" t="s">
        <v>26794</v>
      </c>
    </row>
    <row r="780" spans="1:69" ht="38.25" customHeight="1" x14ac:dyDescent="0.25">
      <c r="A780" s="1" t="str">
        <f t="shared" si="472"/>
        <v/>
      </c>
      <c r="B780" s="32" t="str">
        <f t="shared" si="473"/>
        <v/>
      </c>
      <c r="C780" s="25" t="str">
        <f t="shared" si="474"/>
        <v/>
      </c>
      <c r="D780" s="25" t="str">
        <f t="shared" si="475"/>
        <v/>
      </c>
      <c r="E780" s="25" t="str">
        <f t="shared" si="476"/>
        <v/>
      </c>
      <c r="F780" s="25" t="str">
        <f t="shared" si="477"/>
        <v/>
      </c>
      <c r="G780" s="108" t="str">
        <f t="shared" si="478"/>
        <v/>
      </c>
      <c r="H780" s="108" t="str">
        <f t="shared" si="479"/>
        <v/>
      </c>
      <c r="I780" s="112" t="str">
        <f t="shared" si="480"/>
        <v/>
      </c>
      <c r="J780" s="112"/>
      <c r="K780" s="112"/>
      <c r="L780" s="113"/>
      <c r="M780" s="113"/>
      <c r="N780" s="224" t="str">
        <f t="shared" si="481"/>
        <v/>
      </c>
      <c r="O780" s="225" t="str">
        <f t="shared" si="482"/>
        <v/>
      </c>
      <c r="Q780" s="6">
        <v>778</v>
      </c>
      <c r="R780" s="47" t="str">
        <f t="shared" si="483"/>
        <v>-778</v>
      </c>
      <c r="S780" s="6"/>
      <c r="T780" s="48" t="str">
        <f t="shared" si="484"/>
        <v/>
      </c>
      <c r="U780" s="49" t="str">
        <f t="shared" si="485"/>
        <v/>
      </c>
      <c r="W780" s="51"/>
      <c r="X780" s="75" t="str">
        <f t="shared" si="486"/>
        <v/>
      </c>
      <c r="Y780" s="71" t="str">
        <f t="shared" si="487"/>
        <v/>
      </c>
      <c r="Z780" s="71" t="str">
        <f t="shared" si="488"/>
        <v/>
      </c>
      <c r="AA780" s="71" t="str">
        <f t="shared" si="489"/>
        <v/>
      </c>
      <c r="AB780" s="71" t="str">
        <f t="shared" si="490"/>
        <v/>
      </c>
      <c r="AC780" s="71" t="str">
        <f t="shared" si="491"/>
        <v/>
      </c>
      <c r="AD780" s="71" t="str">
        <f t="shared" si="492"/>
        <v/>
      </c>
      <c r="AE780" s="78" t="str">
        <f t="shared" si="493"/>
        <v/>
      </c>
      <c r="AF780" s="75" t="str">
        <f t="shared" si="494"/>
        <v/>
      </c>
      <c r="AG780" s="71" t="str">
        <f t="shared" si="495"/>
        <v/>
      </c>
      <c r="AH780" s="71" t="str">
        <f t="shared" si="496"/>
        <v/>
      </c>
      <c r="AI780" s="71" t="str">
        <f t="shared" si="497"/>
        <v/>
      </c>
      <c r="AJ780" s="71" t="str">
        <f t="shared" si="498"/>
        <v/>
      </c>
      <c r="AK780" s="71" t="str">
        <f t="shared" si="499"/>
        <v/>
      </c>
      <c r="AL780" s="71" t="str">
        <f t="shared" si="500"/>
        <v/>
      </c>
      <c r="AM780" s="78" t="str">
        <f t="shared" si="501"/>
        <v/>
      </c>
      <c r="AN780" s="75" t="str">
        <f t="shared" si="502"/>
        <v/>
      </c>
      <c r="AO780" s="71" t="str">
        <f t="shared" si="503"/>
        <v/>
      </c>
      <c r="AP780" s="71" t="str">
        <f t="shared" si="504"/>
        <v/>
      </c>
      <c r="AQ780" s="71" t="str">
        <f t="shared" si="505"/>
        <v/>
      </c>
      <c r="AR780" s="71" t="str">
        <f t="shared" si="506"/>
        <v/>
      </c>
      <c r="AS780" s="71" t="str">
        <f t="shared" si="507"/>
        <v/>
      </c>
      <c r="AT780" s="71" t="str">
        <f t="shared" si="508"/>
        <v/>
      </c>
      <c r="AU780" s="76" t="str">
        <f t="shared" si="509"/>
        <v/>
      </c>
      <c r="BF780" s="141">
        <v>35050</v>
      </c>
      <c r="BG780" s="142" t="s">
        <v>10413</v>
      </c>
      <c r="BH780" s="141" t="s">
        <v>180</v>
      </c>
      <c r="BI780" s="141" t="s">
        <v>178</v>
      </c>
      <c r="BJ780" s="141"/>
      <c r="BK780" s="141" t="s">
        <v>5386</v>
      </c>
      <c r="BL780" s="141" t="s">
        <v>10414</v>
      </c>
      <c r="BM780" s="141">
        <v>46.819830226958203</v>
      </c>
      <c r="BN780" s="141">
        <v>-72.518042539117999</v>
      </c>
      <c r="BO780" s="141">
        <v>1998</v>
      </c>
      <c r="BP780" s="143" t="s">
        <v>24544</v>
      </c>
      <c r="BQ780" s="143" t="s">
        <v>17560</v>
      </c>
    </row>
    <row r="781" spans="1:69" ht="38.25" customHeight="1" x14ac:dyDescent="0.25">
      <c r="A781" s="1" t="str">
        <f t="shared" ref="A781:A844" si="510">IF(B781="","",R771)</f>
        <v/>
      </c>
      <c r="B781" s="32" t="str">
        <f t="shared" ref="B781:B844" si="511">IF(IF(ISERROR(VLOOKUP((Code_geo&amp;"-"&amp;Q771),BD_IP_2014,2,FALSE)),"",(VLOOKUP((Code_geo&amp;"-"&amp;Q771),BD_IP_2014,2,FALSE)))=0,"",IF(ISERROR(VLOOKUP((Code_geo&amp;"-"&amp;Q771),BD_IP_2014,2,FALSE)),"",(VLOOKUP((Code_geo&amp;"-"&amp;Q771),BD_IP_2014,2,FALSE))))</f>
        <v/>
      </c>
      <c r="C781" s="25" t="str">
        <f t="shared" ref="C781:C844" si="512">IF(IF(ISERROR(VLOOKUP((Code_geo&amp;"-"&amp;Q771),BD_IP_2014,3,FALSE)),"",(VLOOKUP((Code_geo&amp;"-"&amp;Q771),BD_IP_2014,3,FALSE)))=0,"",IF(ISERROR(VLOOKUP((Code_geo&amp;"-"&amp;Q771),BD_IP_2014,3,FALSE)),"",(VLOOKUP((Code_geo&amp;"-"&amp;Q771),BD_IP_2014,3,FALSE))))</f>
        <v/>
      </c>
      <c r="D781" s="25" t="str">
        <f t="shared" ref="D781:D844" si="513">IF(IF(ISERROR(VLOOKUP((Code_geo&amp;"-"&amp;Q771),BD_IP_2014,4,FALSE)),"",(VLOOKUP((Code_geo&amp;"-"&amp;Q771),BD_IP_2014,4,FALSE)))=0,"",IF(ISERROR(VLOOKUP((Code_geo&amp;"-"&amp;Q771),BD_IP_2014,4,FALSE)),"",(VLOOKUP((Code_geo&amp;"-"&amp;Q771),BD_IP_2014,4,FALSE))))</f>
        <v/>
      </c>
      <c r="E781" s="25" t="str">
        <f t="shared" ref="E781:E844" si="514">IF(IF(ISERROR(VLOOKUP((Code_geo&amp;"-"&amp;Q771),BD_IP_2014,5,FALSE)),"",(VLOOKUP((Code_geo&amp;"-"&amp;Q771),BD_IP_2014,5,FALSE)))=0,"",IF(ISERROR(VLOOKUP((Code_geo&amp;"-"&amp;Q771),BD_IP_2014,5,FALSE)),"",(VLOOKUP((Code_geo&amp;"-"&amp;Q771),BD_IP_2014,5,FALSE))))</f>
        <v/>
      </c>
      <c r="F781" s="25" t="str">
        <f t="shared" ref="F781:F844" si="515">IF(IF(ISERROR(VLOOKUP((Code_geo&amp;"-"&amp;Q771),BD_IP_2014,6,FALSE)),"",(VLOOKUP((Code_geo&amp;"-"&amp;Q771),BD_IP_2014,6,FALSE)))=0,"",IF(ISERROR(VLOOKUP((Code_geo&amp;"-"&amp;Q771),BD_IP_2014,6,FALSE)),"",(VLOOKUP((Code_geo&amp;"-"&amp;Q771),BD_IP_2014,6,FALSE))))</f>
        <v/>
      </c>
      <c r="G781" s="108" t="str">
        <f t="shared" ref="G781:G844" si="516">IF(ISERROR(VLOOKUP((Code_geo&amp;"-"&amp;Q771),BD_IP_2014,7,FALSE)),"",(VLOOKUP((Code_geo&amp;"-"&amp;Q771),BD_IP_2014,7,FALSE)))</f>
        <v/>
      </c>
      <c r="H781" s="108" t="str">
        <f t="shared" ref="H781:H844" si="517">IF(ISERROR(VLOOKUP((Code_geo&amp;"-"&amp;Q771),BD_IP_2014,8,FALSE)),"",(VLOOKUP((Code_geo&amp;"-"&amp;Q771),BD_IP_2014,8,FALSE)))</f>
        <v/>
      </c>
      <c r="I781" s="112" t="str">
        <f t="shared" ref="I781:I844" si="518">IF(ISERROR(VLOOKUP((Code_geo&amp;"-"&amp;Q771),BD_IP_2014,9,FALSE)),"",(VLOOKUP((Code_geo&amp;"-"&amp;Q771),BD_IP_2014,9,FALSE)))</f>
        <v/>
      </c>
      <c r="J781" s="112"/>
      <c r="K781" s="112"/>
      <c r="L781" s="113"/>
      <c r="M781" s="113"/>
      <c r="N781" s="224" t="str">
        <f t="shared" ref="N781:N844" si="519">IF(IF(ISERROR(VLOOKUP((Code_geo&amp;"-"&amp;Q771),BD_IP_2014,10,FALSE)),"",(VLOOKUP((Code_geo&amp;"-"&amp;Q771),BD_IP_2014,10,FALSE)))=0,"",IF(ISERROR(VLOOKUP((Code_geo&amp;"-"&amp;Q771),BD_IP_2014,10,FALSE)),"",(VLOOKUP((Code_geo&amp;"-"&amp;Q771),BD_IP_2014,10,FALSE))))</f>
        <v/>
      </c>
      <c r="O781" s="225" t="str">
        <f t="shared" si="482"/>
        <v/>
      </c>
      <c r="Q781" s="6">
        <v>779</v>
      </c>
      <c r="R781" s="47" t="str">
        <f t="shared" si="483"/>
        <v>-779</v>
      </c>
      <c r="S781" s="6"/>
      <c r="T781" s="48" t="str">
        <f t="shared" si="484"/>
        <v/>
      </c>
      <c r="U781" s="49" t="str">
        <f t="shared" si="485"/>
        <v/>
      </c>
      <c r="W781" s="51"/>
      <c r="X781" s="75" t="str">
        <f t="shared" si="486"/>
        <v/>
      </c>
      <c r="Y781" s="71" t="str">
        <f t="shared" si="487"/>
        <v/>
      </c>
      <c r="Z781" s="71" t="str">
        <f t="shared" si="488"/>
        <v/>
      </c>
      <c r="AA781" s="71" t="str">
        <f t="shared" si="489"/>
        <v/>
      </c>
      <c r="AB781" s="71" t="str">
        <f t="shared" si="490"/>
        <v/>
      </c>
      <c r="AC781" s="71" t="str">
        <f t="shared" si="491"/>
        <v/>
      </c>
      <c r="AD781" s="71" t="str">
        <f t="shared" si="492"/>
        <v/>
      </c>
      <c r="AE781" s="78" t="str">
        <f t="shared" si="493"/>
        <v/>
      </c>
      <c r="AF781" s="75" t="str">
        <f t="shared" si="494"/>
        <v/>
      </c>
      <c r="AG781" s="71" t="str">
        <f t="shared" si="495"/>
        <v/>
      </c>
      <c r="AH781" s="71" t="str">
        <f t="shared" si="496"/>
        <v/>
      </c>
      <c r="AI781" s="71" t="str">
        <f t="shared" si="497"/>
        <v/>
      </c>
      <c r="AJ781" s="71" t="str">
        <f t="shared" si="498"/>
        <v/>
      </c>
      <c r="AK781" s="71" t="str">
        <f t="shared" si="499"/>
        <v/>
      </c>
      <c r="AL781" s="71" t="str">
        <f t="shared" si="500"/>
        <v/>
      </c>
      <c r="AM781" s="78" t="str">
        <f t="shared" si="501"/>
        <v/>
      </c>
      <c r="AN781" s="75" t="str">
        <f t="shared" si="502"/>
        <v/>
      </c>
      <c r="AO781" s="71" t="str">
        <f t="shared" si="503"/>
        <v/>
      </c>
      <c r="AP781" s="71" t="str">
        <f t="shared" si="504"/>
        <v/>
      </c>
      <c r="AQ781" s="71" t="str">
        <f t="shared" si="505"/>
        <v/>
      </c>
      <c r="AR781" s="71" t="str">
        <f t="shared" si="506"/>
        <v/>
      </c>
      <c r="AS781" s="71" t="str">
        <f t="shared" si="507"/>
        <v/>
      </c>
      <c r="AT781" s="71" t="str">
        <f t="shared" si="508"/>
        <v/>
      </c>
      <c r="AU781" s="76" t="str">
        <f t="shared" si="509"/>
        <v/>
      </c>
      <c r="BF781" s="141">
        <v>35050</v>
      </c>
      <c r="BG781" s="142" t="s">
        <v>10415</v>
      </c>
      <c r="BH781" s="141" t="s">
        <v>180</v>
      </c>
      <c r="BI781" s="141" t="s">
        <v>191</v>
      </c>
      <c r="BJ781" s="141"/>
      <c r="BK781" s="141" t="s">
        <v>10416</v>
      </c>
      <c r="BL781" s="141" t="s">
        <v>10417</v>
      </c>
      <c r="BM781" s="141">
        <v>46.8124189227362</v>
      </c>
      <c r="BN781" s="141">
        <v>-72.499749727830306</v>
      </c>
      <c r="BO781" s="141">
        <v>1998</v>
      </c>
      <c r="BP781" s="143"/>
      <c r="BQ781" s="143" t="s">
        <v>17560</v>
      </c>
    </row>
    <row r="782" spans="1:69" ht="38.25" customHeight="1" x14ac:dyDescent="0.25">
      <c r="A782" s="1" t="str">
        <f t="shared" si="510"/>
        <v/>
      </c>
      <c r="B782" s="32" t="str">
        <f t="shared" si="511"/>
        <v/>
      </c>
      <c r="C782" s="25" t="str">
        <f t="shared" si="512"/>
        <v/>
      </c>
      <c r="D782" s="25" t="str">
        <f t="shared" si="513"/>
        <v/>
      </c>
      <c r="E782" s="25" t="str">
        <f t="shared" si="514"/>
        <v/>
      </c>
      <c r="F782" s="25" t="str">
        <f t="shared" si="515"/>
        <v/>
      </c>
      <c r="G782" s="108" t="str">
        <f t="shared" si="516"/>
        <v/>
      </c>
      <c r="H782" s="108" t="str">
        <f t="shared" si="517"/>
        <v/>
      </c>
      <c r="I782" s="112" t="str">
        <f t="shared" si="518"/>
        <v/>
      </c>
      <c r="J782" s="112"/>
      <c r="K782" s="112"/>
      <c r="L782" s="113"/>
      <c r="M782" s="113"/>
      <c r="N782" s="224" t="str">
        <f t="shared" si="519"/>
        <v/>
      </c>
      <c r="O782" s="225" t="str">
        <f t="shared" ref="O782:O845" si="520">IF(OR(B782="",C782="",G782="",H782="",I782="",AND(J782="",BW782=FALSE),AND(K782="",BX782=FALSE),AND(L782="",BY782=FALSE),AND(M782="",BZ782=FALSE)),"",(IF(AND(100&gt;=CG782,CG782&gt;80),"A",IF(AND(80&gt;=CG782,CG782&gt;60),"B",IF(AND(60&gt;=CG782,CG782&gt;40),"C",IF(AND(40&gt;=CG782,CG782&gt;20),"D","E"))))))</f>
        <v/>
      </c>
      <c r="Q782" s="6">
        <v>780</v>
      </c>
      <c r="R782" s="47" t="str">
        <f t="shared" si="483"/>
        <v>-780</v>
      </c>
      <c r="S782" s="6"/>
      <c r="T782" s="48" t="str">
        <f t="shared" si="484"/>
        <v/>
      </c>
      <c r="U782" s="49" t="str">
        <f t="shared" si="485"/>
        <v/>
      </c>
      <c r="W782" s="51"/>
      <c r="X782" s="75" t="str">
        <f t="shared" si="486"/>
        <v/>
      </c>
      <c r="Y782" s="71" t="str">
        <f t="shared" si="487"/>
        <v/>
      </c>
      <c r="Z782" s="71" t="str">
        <f t="shared" si="488"/>
        <v/>
      </c>
      <c r="AA782" s="71" t="str">
        <f t="shared" si="489"/>
        <v/>
      </c>
      <c r="AB782" s="71" t="str">
        <f t="shared" si="490"/>
        <v/>
      </c>
      <c r="AC782" s="71" t="str">
        <f t="shared" si="491"/>
        <v/>
      </c>
      <c r="AD782" s="71" t="str">
        <f t="shared" si="492"/>
        <v/>
      </c>
      <c r="AE782" s="78" t="str">
        <f t="shared" si="493"/>
        <v/>
      </c>
      <c r="AF782" s="75" t="str">
        <f t="shared" si="494"/>
        <v/>
      </c>
      <c r="AG782" s="71" t="str">
        <f t="shared" si="495"/>
        <v/>
      </c>
      <c r="AH782" s="71" t="str">
        <f t="shared" si="496"/>
        <v/>
      </c>
      <c r="AI782" s="71" t="str">
        <f t="shared" si="497"/>
        <v/>
      </c>
      <c r="AJ782" s="71" t="str">
        <f t="shared" si="498"/>
        <v/>
      </c>
      <c r="AK782" s="71" t="str">
        <f t="shared" si="499"/>
        <v/>
      </c>
      <c r="AL782" s="71" t="str">
        <f t="shared" si="500"/>
        <v/>
      </c>
      <c r="AM782" s="78" t="str">
        <f t="shared" si="501"/>
        <v/>
      </c>
      <c r="AN782" s="75" t="str">
        <f t="shared" si="502"/>
        <v/>
      </c>
      <c r="AO782" s="71" t="str">
        <f t="shared" si="503"/>
        <v/>
      </c>
      <c r="AP782" s="71" t="str">
        <f t="shared" si="504"/>
        <v/>
      </c>
      <c r="AQ782" s="71" t="str">
        <f t="shared" si="505"/>
        <v/>
      </c>
      <c r="AR782" s="71" t="str">
        <f t="shared" si="506"/>
        <v/>
      </c>
      <c r="AS782" s="71" t="str">
        <f t="shared" si="507"/>
        <v/>
      </c>
      <c r="AT782" s="71" t="str">
        <f t="shared" si="508"/>
        <v/>
      </c>
      <c r="AU782" s="76" t="str">
        <f t="shared" si="509"/>
        <v/>
      </c>
      <c r="BF782" s="141">
        <v>35050</v>
      </c>
      <c r="BG782" s="142" t="s">
        <v>10788</v>
      </c>
      <c r="BH782" s="141" t="s">
        <v>180</v>
      </c>
      <c r="BI782" s="141" t="s">
        <v>191</v>
      </c>
      <c r="BJ782" s="141"/>
      <c r="BK782" s="141" t="s">
        <v>3361</v>
      </c>
      <c r="BL782" s="141" t="s">
        <v>10789</v>
      </c>
      <c r="BM782" s="141">
        <v>46.811326268396101</v>
      </c>
      <c r="BN782" s="141">
        <v>-72.509623889434394</v>
      </c>
      <c r="BO782" s="141">
        <v>1998</v>
      </c>
      <c r="BP782" s="143"/>
      <c r="BQ782" s="143" t="s">
        <v>17560</v>
      </c>
    </row>
    <row r="783" spans="1:69" ht="38.25" customHeight="1" x14ac:dyDescent="0.25">
      <c r="A783" s="1" t="str">
        <f t="shared" si="510"/>
        <v/>
      </c>
      <c r="B783" s="32" t="str">
        <f t="shared" si="511"/>
        <v/>
      </c>
      <c r="C783" s="25" t="str">
        <f t="shared" si="512"/>
        <v/>
      </c>
      <c r="D783" s="25" t="str">
        <f t="shared" si="513"/>
        <v/>
      </c>
      <c r="E783" s="25" t="str">
        <f t="shared" si="514"/>
        <v/>
      </c>
      <c r="F783" s="25" t="str">
        <f t="shared" si="515"/>
        <v/>
      </c>
      <c r="G783" s="108" t="str">
        <f t="shared" si="516"/>
        <v/>
      </c>
      <c r="H783" s="108" t="str">
        <f t="shared" si="517"/>
        <v/>
      </c>
      <c r="I783" s="112" t="str">
        <f t="shared" si="518"/>
        <v/>
      </c>
      <c r="J783" s="112"/>
      <c r="K783" s="112"/>
      <c r="L783" s="113"/>
      <c r="M783" s="113"/>
      <c r="N783" s="224" t="str">
        <f t="shared" si="519"/>
        <v/>
      </c>
      <c r="O783" s="225" t="str">
        <f t="shared" si="520"/>
        <v/>
      </c>
      <c r="Q783" s="6">
        <v>781</v>
      </c>
      <c r="R783" s="47" t="str">
        <f t="shared" si="483"/>
        <v>-781</v>
      </c>
      <c r="S783" s="6"/>
      <c r="T783" s="48" t="str">
        <f t="shared" si="484"/>
        <v/>
      </c>
      <c r="U783" s="49" t="str">
        <f t="shared" si="485"/>
        <v/>
      </c>
      <c r="W783" s="51"/>
      <c r="X783" s="75" t="str">
        <f t="shared" si="486"/>
        <v/>
      </c>
      <c r="Y783" s="71" t="str">
        <f t="shared" si="487"/>
        <v/>
      </c>
      <c r="Z783" s="71" t="str">
        <f t="shared" si="488"/>
        <v/>
      </c>
      <c r="AA783" s="71" t="str">
        <f t="shared" si="489"/>
        <v/>
      </c>
      <c r="AB783" s="71" t="str">
        <f t="shared" si="490"/>
        <v/>
      </c>
      <c r="AC783" s="71" t="str">
        <f t="shared" si="491"/>
        <v/>
      </c>
      <c r="AD783" s="71" t="str">
        <f t="shared" si="492"/>
        <v/>
      </c>
      <c r="AE783" s="78" t="str">
        <f t="shared" si="493"/>
        <v/>
      </c>
      <c r="AF783" s="75" t="str">
        <f t="shared" si="494"/>
        <v/>
      </c>
      <c r="AG783" s="71" t="str">
        <f t="shared" si="495"/>
        <v/>
      </c>
      <c r="AH783" s="71" t="str">
        <f t="shared" si="496"/>
        <v/>
      </c>
      <c r="AI783" s="71" t="str">
        <f t="shared" si="497"/>
        <v/>
      </c>
      <c r="AJ783" s="71" t="str">
        <f t="shared" si="498"/>
        <v/>
      </c>
      <c r="AK783" s="71" t="str">
        <f t="shared" si="499"/>
        <v/>
      </c>
      <c r="AL783" s="71" t="str">
        <f t="shared" si="500"/>
        <v/>
      </c>
      <c r="AM783" s="78" t="str">
        <f t="shared" si="501"/>
        <v/>
      </c>
      <c r="AN783" s="75" t="str">
        <f t="shared" si="502"/>
        <v/>
      </c>
      <c r="AO783" s="71" t="str">
        <f t="shared" si="503"/>
        <v/>
      </c>
      <c r="AP783" s="71" t="str">
        <f t="shared" si="504"/>
        <v/>
      </c>
      <c r="AQ783" s="71" t="str">
        <f t="shared" si="505"/>
        <v/>
      </c>
      <c r="AR783" s="71" t="str">
        <f t="shared" si="506"/>
        <v/>
      </c>
      <c r="AS783" s="71" t="str">
        <f t="shared" si="507"/>
        <v/>
      </c>
      <c r="AT783" s="71" t="str">
        <f t="shared" si="508"/>
        <v/>
      </c>
      <c r="AU783" s="76" t="str">
        <f t="shared" si="509"/>
        <v/>
      </c>
      <c r="BF783" s="141">
        <v>37235</v>
      </c>
      <c r="BG783" s="142" t="s">
        <v>10524</v>
      </c>
      <c r="BH783" s="141" t="s">
        <v>478</v>
      </c>
      <c r="BI783" s="141" t="s">
        <v>176</v>
      </c>
      <c r="BJ783" s="141" t="s">
        <v>1541</v>
      </c>
      <c r="BK783" s="141" t="s">
        <v>10525</v>
      </c>
      <c r="BL783" s="141" t="s">
        <v>10526</v>
      </c>
      <c r="BM783" s="141">
        <v>46.489981320233099</v>
      </c>
      <c r="BN783" s="141">
        <v>-72.644379738941296</v>
      </c>
      <c r="BO783" s="141">
        <v>1987</v>
      </c>
      <c r="BP783" s="143" t="s">
        <v>24555</v>
      </c>
      <c r="BQ783" s="143" t="s">
        <v>17560</v>
      </c>
    </row>
    <row r="784" spans="1:69" ht="38.25" customHeight="1" x14ac:dyDescent="0.25">
      <c r="A784" s="1" t="str">
        <f t="shared" si="510"/>
        <v/>
      </c>
      <c r="B784" s="32" t="str">
        <f t="shared" si="511"/>
        <v/>
      </c>
      <c r="C784" s="25" t="str">
        <f t="shared" si="512"/>
        <v/>
      </c>
      <c r="D784" s="25" t="str">
        <f t="shared" si="513"/>
        <v/>
      </c>
      <c r="E784" s="25" t="str">
        <f t="shared" si="514"/>
        <v/>
      </c>
      <c r="F784" s="25" t="str">
        <f t="shared" si="515"/>
        <v/>
      </c>
      <c r="G784" s="108" t="str">
        <f t="shared" si="516"/>
        <v/>
      </c>
      <c r="H784" s="108" t="str">
        <f t="shared" si="517"/>
        <v/>
      </c>
      <c r="I784" s="112" t="str">
        <f t="shared" si="518"/>
        <v/>
      </c>
      <c r="J784" s="112"/>
      <c r="K784" s="112"/>
      <c r="L784" s="113"/>
      <c r="M784" s="113"/>
      <c r="N784" s="224" t="str">
        <f t="shared" si="519"/>
        <v/>
      </c>
      <c r="O784" s="225" t="str">
        <f t="shared" si="520"/>
        <v/>
      </c>
      <c r="Q784" s="6">
        <v>782</v>
      </c>
      <c r="R784" s="47" t="str">
        <f t="shared" si="483"/>
        <v>-782</v>
      </c>
      <c r="S784" s="6"/>
      <c r="T784" s="48" t="str">
        <f t="shared" si="484"/>
        <v/>
      </c>
      <c r="U784" s="49" t="str">
        <f t="shared" si="485"/>
        <v/>
      </c>
      <c r="W784" s="51"/>
      <c r="X784" s="75" t="str">
        <f t="shared" si="486"/>
        <v/>
      </c>
      <c r="Y784" s="71" t="str">
        <f t="shared" si="487"/>
        <v/>
      </c>
      <c r="Z784" s="71" t="str">
        <f t="shared" si="488"/>
        <v/>
      </c>
      <c r="AA784" s="71" t="str">
        <f t="shared" si="489"/>
        <v/>
      </c>
      <c r="AB784" s="71" t="str">
        <f t="shared" si="490"/>
        <v/>
      </c>
      <c r="AC784" s="71" t="str">
        <f t="shared" si="491"/>
        <v/>
      </c>
      <c r="AD784" s="71" t="str">
        <f t="shared" si="492"/>
        <v/>
      </c>
      <c r="AE784" s="78" t="str">
        <f t="shared" si="493"/>
        <v/>
      </c>
      <c r="AF784" s="75" t="str">
        <f t="shared" si="494"/>
        <v/>
      </c>
      <c r="AG784" s="71" t="str">
        <f t="shared" si="495"/>
        <v/>
      </c>
      <c r="AH784" s="71" t="str">
        <f t="shared" si="496"/>
        <v/>
      </c>
      <c r="AI784" s="71" t="str">
        <f t="shared" si="497"/>
        <v/>
      </c>
      <c r="AJ784" s="71" t="str">
        <f t="shared" si="498"/>
        <v/>
      </c>
      <c r="AK784" s="71" t="str">
        <f t="shared" si="499"/>
        <v/>
      </c>
      <c r="AL784" s="71" t="str">
        <f t="shared" si="500"/>
        <v/>
      </c>
      <c r="AM784" s="78" t="str">
        <f t="shared" si="501"/>
        <v/>
      </c>
      <c r="AN784" s="75" t="str">
        <f t="shared" si="502"/>
        <v/>
      </c>
      <c r="AO784" s="71" t="str">
        <f t="shared" si="503"/>
        <v/>
      </c>
      <c r="AP784" s="71" t="str">
        <f t="shared" si="504"/>
        <v/>
      </c>
      <c r="AQ784" s="71" t="str">
        <f t="shared" si="505"/>
        <v/>
      </c>
      <c r="AR784" s="71" t="str">
        <f t="shared" si="506"/>
        <v/>
      </c>
      <c r="AS784" s="71" t="str">
        <f t="shared" si="507"/>
        <v/>
      </c>
      <c r="AT784" s="71" t="str">
        <f t="shared" si="508"/>
        <v/>
      </c>
      <c r="AU784" s="76" t="str">
        <f t="shared" si="509"/>
        <v/>
      </c>
      <c r="BF784" s="141">
        <v>37235</v>
      </c>
      <c r="BG784" s="142" t="s">
        <v>11310</v>
      </c>
      <c r="BH784" s="141" t="s">
        <v>478</v>
      </c>
      <c r="BI784" s="141" t="s">
        <v>1268</v>
      </c>
      <c r="BJ784" s="141" t="s">
        <v>11311</v>
      </c>
      <c r="BK784" s="141" t="s">
        <v>2373</v>
      </c>
      <c r="BL784" s="141" t="s">
        <v>3065</v>
      </c>
      <c r="BM784" s="141">
        <v>46.494439999999997</v>
      </c>
      <c r="BN784" s="141">
        <v>-72.650989999999993</v>
      </c>
      <c r="BO784" s="141">
        <v>2012</v>
      </c>
      <c r="BP784" s="143" t="s">
        <v>24603</v>
      </c>
      <c r="BQ784" s="143" t="s">
        <v>17560</v>
      </c>
    </row>
    <row r="785" spans="1:69" ht="38.25" customHeight="1" x14ac:dyDescent="0.25">
      <c r="A785" s="1" t="str">
        <f t="shared" si="510"/>
        <v/>
      </c>
      <c r="B785" s="32" t="str">
        <f t="shared" si="511"/>
        <v/>
      </c>
      <c r="C785" s="25" t="str">
        <f t="shared" si="512"/>
        <v/>
      </c>
      <c r="D785" s="25" t="str">
        <f t="shared" si="513"/>
        <v/>
      </c>
      <c r="E785" s="25" t="str">
        <f t="shared" si="514"/>
        <v/>
      </c>
      <c r="F785" s="25" t="str">
        <f t="shared" si="515"/>
        <v/>
      </c>
      <c r="G785" s="108" t="str">
        <f t="shared" si="516"/>
        <v/>
      </c>
      <c r="H785" s="108" t="str">
        <f t="shared" si="517"/>
        <v/>
      </c>
      <c r="I785" s="112" t="str">
        <f t="shared" si="518"/>
        <v/>
      </c>
      <c r="J785" s="112"/>
      <c r="K785" s="112"/>
      <c r="L785" s="113"/>
      <c r="M785" s="113"/>
      <c r="N785" s="224" t="str">
        <f t="shared" si="519"/>
        <v/>
      </c>
      <c r="O785" s="225" t="str">
        <f t="shared" si="520"/>
        <v/>
      </c>
      <c r="Q785" s="6">
        <v>783</v>
      </c>
      <c r="R785" s="47" t="str">
        <f t="shared" si="483"/>
        <v>-783</v>
      </c>
      <c r="S785" s="6"/>
      <c r="T785" s="48" t="str">
        <f t="shared" si="484"/>
        <v/>
      </c>
      <c r="U785" s="49" t="str">
        <f t="shared" si="485"/>
        <v/>
      </c>
      <c r="W785" s="51"/>
      <c r="X785" s="75" t="str">
        <f t="shared" si="486"/>
        <v/>
      </c>
      <c r="Y785" s="71" t="str">
        <f t="shared" si="487"/>
        <v/>
      </c>
      <c r="Z785" s="71" t="str">
        <f t="shared" si="488"/>
        <v/>
      </c>
      <c r="AA785" s="71" t="str">
        <f t="shared" si="489"/>
        <v/>
      </c>
      <c r="AB785" s="71" t="str">
        <f t="shared" si="490"/>
        <v/>
      </c>
      <c r="AC785" s="71" t="str">
        <f t="shared" si="491"/>
        <v/>
      </c>
      <c r="AD785" s="71" t="str">
        <f t="shared" si="492"/>
        <v/>
      </c>
      <c r="AE785" s="78" t="str">
        <f t="shared" si="493"/>
        <v/>
      </c>
      <c r="AF785" s="75" t="str">
        <f t="shared" si="494"/>
        <v/>
      </c>
      <c r="AG785" s="71" t="str">
        <f t="shared" si="495"/>
        <v/>
      </c>
      <c r="AH785" s="71" t="str">
        <f t="shared" si="496"/>
        <v/>
      </c>
      <c r="AI785" s="71" t="str">
        <f t="shared" si="497"/>
        <v/>
      </c>
      <c r="AJ785" s="71" t="str">
        <f t="shared" si="498"/>
        <v/>
      </c>
      <c r="AK785" s="71" t="str">
        <f t="shared" si="499"/>
        <v/>
      </c>
      <c r="AL785" s="71" t="str">
        <f t="shared" si="500"/>
        <v/>
      </c>
      <c r="AM785" s="78" t="str">
        <f t="shared" si="501"/>
        <v/>
      </c>
      <c r="AN785" s="75" t="str">
        <f t="shared" si="502"/>
        <v/>
      </c>
      <c r="AO785" s="71" t="str">
        <f t="shared" si="503"/>
        <v/>
      </c>
      <c r="AP785" s="71" t="str">
        <f t="shared" si="504"/>
        <v/>
      </c>
      <c r="AQ785" s="71" t="str">
        <f t="shared" si="505"/>
        <v/>
      </c>
      <c r="AR785" s="71" t="str">
        <f t="shared" si="506"/>
        <v/>
      </c>
      <c r="AS785" s="71" t="str">
        <f t="shared" si="507"/>
        <v/>
      </c>
      <c r="AT785" s="71" t="str">
        <f t="shared" si="508"/>
        <v/>
      </c>
      <c r="AU785" s="76" t="str">
        <f t="shared" si="509"/>
        <v/>
      </c>
      <c r="BF785" s="141">
        <v>40032</v>
      </c>
      <c r="BG785" s="142" t="s">
        <v>11693</v>
      </c>
      <c r="BH785" s="141" t="s">
        <v>180</v>
      </c>
      <c r="BI785" s="141" t="s">
        <v>178</v>
      </c>
      <c r="BJ785" s="141" t="s">
        <v>11694</v>
      </c>
      <c r="BK785" s="141" t="s">
        <v>3176</v>
      </c>
      <c r="BL785" s="141" t="s">
        <v>11695</v>
      </c>
      <c r="BM785" s="141">
        <v>45.692700000000002</v>
      </c>
      <c r="BN785" s="141">
        <v>-71.829989999999995</v>
      </c>
      <c r="BO785" s="141">
        <v>2004</v>
      </c>
      <c r="BP785" s="143" t="s">
        <v>24615</v>
      </c>
      <c r="BQ785" s="143" t="s">
        <v>17560</v>
      </c>
    </row>
    <row r="786" spans="1:69" ht="38.25" customHeight="1" x14ac:dyDescent="0.25">
      <c r="A786" s="1" t="str">
        <f t="shared" si="510"/>
        <v/>
      </c>
      <c r="B786" s="32" t="str">
        <f t="shared" si="511"/>
        <v/>
      </c>
      <c r="C786" s="25" t="str">
        <f t="shared" si="512"/>
        <v/>
      </c>
      <c r="D786" s="25" t="str">
        <f t="shared" si="513"/>
        <v/>
      </c>
      <c r="E786" s="25" t="str">
        <f t="shared" si="514"/>
        <v/>
      </c>
      <c r="F786" s="25" t="str">
        <f t="shared" si="515"/>
        <v/>
      </c>
      <c r="G786" s="108" t="str">
        <f t="shared" si="516"/>
        <v/>
      </c>
      <c r="H786" s="108" t="str">
        <f t="shared" si="517"/>
        <v/>
      </c>
      <c r="I786" s="112" t="str">
        <f t="shared" si="518"/>
        <v/>
      </c>
      <c r="J786" s="112"/>
      <c r="K786" s="112"/>
      <c r="L786" s="113"/>
      <c r="M786" s="113"/>
      <c r="N786" s="224" t="str">
        <f t="shared" si="519"/>
        <v/>
      </c>
      <c r="O786" s="225" t="str">
        <f t="shared" si="520"/>
        <v/>
      </c>
      <c r="Q786" s="6">
        <v>784</v>
      </c>
      <c r="R786" s="47" t="str">
        <f t="shared" si="483"/>
        <v>-784</v>
      </c>
      <c r="S786" s="6"/>
      <c r="T786" s="48" t="str">
        <f t="shared" si="484"/>
        <v/>
      </c>
      <c r="U786" s="49" t="str">
        <f t="shared" si="485"/>
        <v/>
      </c>
      <c r="W786" s="51"/>
      <c r="X786" s="75" t="str">
        <f t="shared" si="486"/>
        <v/>
      </c>
      <c r="Y786" s="71" t="str">
        <f t="shared" si="487"/>
        <v/>
      </c>
      <c r="Z786" s="71" t="str">
        <f t="shared" si="488"/>
        <v/>
      </c>
      <c r="AA786" s="71" t="str">
        <f t="shared" si="489"/>
        <v/>
      </c>
      <c r="AB786" s="71" t="str">
        <f t="shared" si="490"/>
        <v/>
      </c>
      <c r="AC786" s="71" t="str">
        <f t="shared" si="491"/>
        <v/>
      </c>
      <c r="AD786" s="71" t="str">
        <f t="shared" si="492"/>
        <v/>
      </c>
      <c r="AE786" s="78" t="str">
        <f t="shared" si="493"/>
        <v/>
      </c>
      <c r="AF786" s="75" t="str">
        <f t="shared" si="494"/>
        <v/>
      </c>
      <c r="AG786" s="71" t="str">
        <f t="shared" si="495"/>
        <v/>
      </c>
      <c r="AH786" s="71" t="str">
        <f t="shared" si="496"/>
        <v/>
      </c>
      <c r="AI786" s="71" t="str">
        <f t="shared" si="497"/>
        <v/>
      </c>
      <c r="AJ786" s="71" t="str">
        <f t="shared" si="498"/>
        <v/>
      </c>
      <c r="AK786" s="71" t="str">
        <f t="shared" si="499"/>
        <v/>
      </c>
      <c r="AL786" s="71" t="str">
        <f t="shared" si="500"/>
        <v/>
      </c>
      <c r="AM786" s="78" t="str">
        <f t="shared" si="501"/>
        <v/>
      </c>
      <c r="AN786" s="75" t="str">
        <f t="shared" si="502"/>
        <v/>
      </c>
      <c r="AO786" s="71" t="str">
        <f t="shared" si="503"/>
        <v/>
      </c>
      <c r="AP786" s="71" t="str">
        <f t="shared" si="504"/>
        <v/>
      </c>
      <c r="AQ786" s="71" t="str">
        <f t="shared" si="505"/>
        <v/>
      </c>
      <c r="AR786" s="71" t="str">
        <f t="shared" si="506"/>
        <v/>
      </c>
      <c r="AS786" s="71" t="str">
        <f t="shared" si="507"/>
        <v/>
      </c>
      <c r="AT786" s="71" t="str">
        <f t="shared" si="508"/>
        <v/>
      </c>
      <c r="AU786" s="76" t="str">
        <f t="shared" si="509"/>
        <v/>
      </c>
      <c r="BF786" s="141">
        <v>37205</v>
      </c>
      <c r="BG786" s="142" t="s">
        <v>10527</v>
      </c>
      <c r="BH786" s="141" t="s">
        <v>180</v>
      </c>
      <c r="BI786" s="141" t="s">
        <v>191</v>
      </c>
      <c r="BJ786" s="141" t="s">
        <v>10528</v>
      </c>
      <c r="BK786" s="141" t="s">
        <v>10529</v>
      </c>
      <c r="BL786" s="141" t="s">
        <v>10530</v>
      </c>
      <c r="BM786" s="141">
        <v>46.564450000000001</v>
      </c>
      <c r="BN786" s="141">
        <v>-72.210470000000001</v>
      </c>
      <c r="BO786" s="141">
        <v>2005</v>
      </c>
      <c r="BP786" s="143"/>
      <c r="BQ786" s="143" t="s">
        <v>17560</v>
      </c>
    </row>
    <row r="787" spans="1:69" ht="38.25" customHeight="1" x14ac:dyDescent="0.25">
      <c r="A787" s="1" t="str">
        <f t="shared" si="510"/>
        <v/>
      </c>
      <c r="B787" s="32" t="str">
        <f t="shared" si="511"/>
        <v/>
      </c>
      <c r="C787" s="25" t="str">
        <f t="shared" si="512"/>
        <v/>
      </c>
      <c r="D787" s="25" t="str">
        <f t="shared" si="513"/>
        <v/>
      </c>
      <c r="E787" s="25" t="str">
        <f t="shared" si="514"/>
        <v/>
      </c>
      <c r="F787" s="25" t="str">
        <f t="shared" si="515"/>
        <v/>
      </c>
      <c r="G787" s="108" t="str">
        <f t="shared" si="516"/>
        <v/>
      </c>
      <c r="H787" s="108" t="str">
        <f t="shared" si="517"/>
        <v/>
      </c>
      <c r="I787" s="112" t="str">
        <f t="shared" si="518"/>
        <v/>
      </c>
      <c r="J787" s="112"/>
      <c r="K787" s="112"/>
      <c r="L787" s="113"/>
      <c r="M787" s="113"/>
      <c r="N787" s="224" t="str">
        <f t="shared" si="519"/>
        <v/>
      </c>
      <c r="O787" s="225" t="str">
        <f t="shared" si="520"/>
        <v/>
      </c>
      <c r="Q787" s="6">
        <v>785</v>
      </c>
      <c r="R787" s="47" t="str">
        <f t="shared" si="483"/>
        <v>-785</v>
      </c>
      <c r="S787" s="6"/>
      <c r="T787" s="48" t="str">
        <f t="shared" si="484"/>
        <v/>
      </c>
      <c r="U787" s="49" t="str">
        <f t="shared" si="485"/>
        <v/>
      </c>
      <c r="W787" s="51"/>
      <c r="X787" s="75" t="str">
        <f t="shared" si="486"/>
        <v/>
      </c>
      <c r="Y787" s="71" t="str">
        <f t="shared" si="487"/>
        <v/>
      </c>
      <c r="Z787" s="71" t="str">
        <f t="shared" si="488"/>
        <v/>
      </c>
      <c r="AA787" s="71" t="str">
        <f t="shared" si="489"/>
        <v/>
      </c>
      <c r="AB787" s="71" t="str">
        <f t="shared" si="490"/>
        <v/>
      </c>
      <c r="AC787" s="71" t="str">
        <f t="shared" si="491"/>
        <v/>
      </c>
      <c r="AD787" s="71" t="str">
        <f t="shared" si="492"/>
        <v/>
      </c>
      <c r="AE787" s="78" t="str">
        <f t="shared" si="493"/>
        <v/>
      </c>
      <c r="AF787" s="75" t="str">
        <f t="shared" si="494"/>
        <v/>
      </c>
      <c r="AG787" s="71" t="str">
        <f t="shared" si="495"/>
        <v/>
      </c>
      <c r="AH787" s="71" t="str">
        <f t="shared" si="496"/>
        <v/>
      </c>
      <c r="AI787" s="71" t="str">
        <f t="shared" si="497"/>
        <v/>
      </c>
      <c r="AJ787" s="71" t="str">
        <f t="shared" si="498"/>
        <v/>
      </c>
      <c r="AK787" s="71" t="str">
        <f t="shared" si="499"/>
        <v/>
      </c>
      <c r="AL787" s="71" t="str">
        <f t="shared" si="500"/>
        <v/>
      </c>
      <c r="AM787" s="78" t="str">
        <f t="shared" si="501"/>
        <v/>
      </c>
      <c r="AN787" s="75" t="str">
        <f t="shared" si="502"/>
        <v/>
      </c>
      <c r="AO787" s="71" t="str">
        <f t="shared" si="503"/>
        <v/>
      </c>
      <c r="AP787" s="71" t="str">
        <f t="shared" si="504"/>
        <v/>
      </c>
      <c r="AQ787" s="71" t="str">
        <f t="shared" si="505"/>
        <v/>
      </c>
      <c r="AR787" s="71" t="str">
        <f t="shared" si="506"/>
        <v/>
      </c>
      <c r="AS787" s="71" t="str">
        <f t="shared" si="507"/>
        <v/>
      </c>
      <c r="AT787" s="71" t="str">
        <f t="shared" si="508"/>
        <v/>
      </c>
      <c r="AU787" s="76" t="str">
        <f t="shared" si="509"/>
        <v/>
      </c>
      <c r="BF787" s="141">
        <v>37205</v>
      </c>
      <c r="BG787" s="142" t="s">
        <v>10531</v>
      </c>
      <c r="BH787" s="141" t="s">
        <v>180</v>
      </c>
      <c r="BI787" s="141" t="s">
        <v>191</v>
      </c>
      <c r="BJ787" s="141" t="s">
        <v>10532</v>
      </c>
      <c r="BK787" s="141" t="s">
        <v>10529</v>
      </c>
      <c r="BL787" s="141" t="s">
        <v>10530</v>
      </c>
      <c r="BM787" s="141">
        <v>46.56906</v>
      </c>
      <c r="BN787" s="141">
        <v>-72.201400000000007</v>
      </c>
      <c r="BO787" s="141">
        <v>2005</v>
      </c>
      <c r="BP787" s="143"/>
      <c r="BQ787" s="143" t="s">
        <v>17560</v>
      </c>
    </row>
    <row r="788" spans="1:69" ht="38.25" customHeight="1" x14ac:dyDescent="0.25">
      <c r="A788" s="1" t="str">
        <f t="shared" si="510"/>
        <v/>
      </c>
      <c r="B788" s="32" t="str">
        <f t="shared" si="511"/>
        <v/>
      </c>
      <c r="C788" s="25" t="str">
        <f t="shared" si="512"/>
        <v/>
      </c>
      <c r="D788" s="25" t="str">
        <f t="shared" si="513"/>
        <v/>
      </c>
      <c r="E788" s="25" t="str">
        <f t="shared" si="514"/>
        <v/>
      </c>
      <c r="F788" s="25" t="str">
        <f t="shared" si="515"/>
        <v/>
      </c>
      <c r="G788" s="108" t="str">
        <f t="shared" si="516"/>
        <v/>
      </c>
      <c r="H788" s="108" t="str">
        <f t="shared" si="517"/>
        <v/>
      </c>
      <c r="I788" s="112" t="str">
        <f t="shared" si="518"/>
        <v/>
      </c>
      <c r="J788" s="112"/>
      <c r="K788" s="112"/>
      <c r="L788" s="113"/>
      <c r="M788" s="113"/>
      <c r="N788" s="224" t="str">
        <f t="shared" si="519"/>
        <v/>
      </c>
      <c r="O788" s="225" t="str">
        <f t="shared" si="520"/>
        <v/>
      </c>
      <c r="Q788" s="6">
        <v>786</v>
      </c>
      <c r="R788" s="47" t="str">
        <f t="shared" si="483"/>
        <v>-786</v>
      </c>
      <c r="S788" s="6"/>
      <c r="T788" s="48" t="str">
        <f t="shared" si="484"/>
        <v/>
      </c>
      <c r="U788" s="49" t="str">
        <f t="shared" si="485"/>
        <v/>
      </c>
      <c r="W788" s="51"/>
      <c r="X788" s="75" t="str">
        <f t="shared" si="486"/>
        <v/>
      </c>
      <c r="Y788" s="71" t="str">
        <f t="shared" si="487"/>
        <v/>
      </c>
      <c r="Z788" s="71" t="str">
        <f t="shared" si="488"/>
        <v/>
      </c>
      <c r="AA788" s="71" t="str">
        <f t="shared" si="489"/>
        <v/>
      </c>
      <c r="AB788" s="71" t="str">
        <f t="shared" si="490"/>
        <v/>
      </c>
      <c r="AC788" s="71" t="str">
        <f t="shared" si="491"/>
        <v/>
      </c>
      <c r="AD788" s="71" t="str">
        <f t="shared" si="492"/>
        <v/>
      </c>
      <c r="AE788" s="78" t="str">
        <f t="shared" si="493"/>
        <v/>
      </c>
      <c r="AF788" s="75" t="str">
        <f t="shared" si="494"/>
        <v/>
      </c>
      <c r="AG788" s="71" t="str">
        <f t="shared" si="495"/>
        <v/>
      </c>
      <c r="AH788" s="71" t="str">
        <f t="shared" si="496"/>
        <v/>
      </c>
      <c r="AI788" s="71" t="str">
        <f t="shared" si="497"/>
        <v/>
      </c>
      <c r="AJ788" s="71" t="str">
        <f t="shared" si="498"/>
        <v/>
      </c>
      <c r="AK788" s="71" t="str">
        <f t="shared" si="499"/>
        <v/>
      </c>
      <c r="AL788" s="71" t="str">
        <f t="shared" si="500"/>
        <v/>
      </c>
      <c r="AM788" s="78" t="str">
        <f t="shared" si="501"/>
        <v/>
      </c>
      <c r="AN788" s="75" t="str">
        <f t="shared" si="502"/>
        <v/>
      </c>
      <c r="AO788" s="71" t="str">
        <f t="shared" si="503"/>
        <v/>
      </c>
      <c r="AP788" s="71" t="str">
        <f t="shared" si="504"/>
        <v/>
      </c>
      <c r="AQ788" s="71" t="str">
        <f t="shared" si="505"/>
        <v/>
      </c>
      <c r="AR788" s="71" t="str">
        <f t="shared" si="506"/>
        <v/>
      </c>
      <c r="AS788" s="71" t="str">
        <f t="shared" si="507"/>
        <v/>
      </c>
      <c r="AT788" s="71" t="str">
        <f t="shared" si="508"/>
        <v/>
      </c>
      <c r="AU788" s="76" t="str">
        <f t="shared" si="509"/>
        <v/>
      </c>
      <c r="BF788" s="141">
        <v>37205</v>
      </c>
      <c r="BG788" s="142" t="s">
        <v>11281</v>
      </c>
      <c r="BH788" s="141" t="s">
        <v>180</v>
      </c>
      <c r="BI788" s="141" t="s">
        <v>191</v>
      </c>
      <c r="BJ788" s="141" t="s">
        <v>11282</v>
      </c>
      <c r="BK788" s="141" t="s">
        <v>10529</v>
      </c>
      <c r="BL788" s="141" t="s">
        <v>10530</v>
      </c>
      <c r="BM788" s="141">
        <v>46.564450000000001</v>
      </c>
      <c r="BN788" s="141">
        <v>-72.210470000000001</v>
      </c>
      <c r="BO788" s="141">
        <v>2005</v>
      </c>
      <c r="BP788" s="143"/>
      <c r="BQ788" s="143" t="s">
        <v>17560</v>
      </c>
    </row>
    <row r="789" spans="1:69" ht="38.25" customHeight="1" x14ac:dyDescent="0.25">
      <c r="A789" s="1" t="str">
        <f t="shared" si="510"/>
        <v/>
      </c>
      <c r="B789" s="32" t="str">
        <f t="shared" si="511"/>
        <v/>
      </c>
      <c r="C789" s="25" t="str">
        <f t="shared" si="512"/>
        <v/>
      </c>
      <c r="D789" s="25" t="str">
        <f t="shared" si="513"/>
        <v/>
      </c>
      <c r="E789" s="25" t="str">
        <f t="shared" si="514"/>
        <v/>
      </c>
      <c r="F789" s="25" t="str">
        <f t="shared" si="515"/>
        <v/>
      </c>
      <c r="G789" s="108" t="str">
        <f t="shared" si="516"/>
        <v/>
      </c>
      <c r="H789" s="108" t="str">
        <f t="shared" si="517"/>
        <v/>
      </c>
      <c r="I789" s="112" t="str">
        <f t="shared" si="518"/>
        <v/>
      </c>
      <c r="J789" s="112"/>
      <c r="K789" s="112"/>
      <c r="L789" s="113"/>
      <c r="M789" s="113"/>
      <c r="N789" s="224" t="str">
        <f t="shared" si="519"/>
        <v/>
      </c>
      <c r="O789" s="225" t="str">
        <f t="shared" si="520"/>
        <v/>
      </c>
      <c r="Q789" s="6">
        <v>787</v>
      </c>
      <c r="R789" s="47" t="str">
        <f t="shared" si="483"/>
        <v>-787</v>
      </c>
      <c r="S789" s="6"/>
      <c r="T789" s="48" t="str">
        <f t="shared" si="484"/>
        <v/>
      </c>
      <c r="U789" s="49" t="str">
        <f t="shared" si="485"/>
        <v/>
      </c>
      <c r="W789" s="51"/>
      <c r="X789" s="75" t="str">
        <f t="shared" si="486"/>
        <v/>
      </c>
      <c r="Y789" s="71" t="str">
        <f t="shared" si="487"/>
        <v/>
      </c>
      <c r="Z789" s="71" t="str">
        <f t="shared" si="488"/>
        <v/>
      </c>
      <c r="AA789" s="71" t="str">
        <f t="shared" si="489"/>
        <v/>
      </c>
      <c r="AB789" s="71" t="str">
        <f t="shared" si="490"/>
        <v/>
      </c>
      <c r="AC789" s="71" t="str">
        <f t="shared" si="491"/>
        <v/>
      </c>
      <c r="AD789" s="71" t="str">
        <f t="shared" si="492"/>
        <v/>
      </c>
      <c r="AE789" s="78" t="str">
        <f t="shared" si="493"/>
        <v/>
      </c>
      <c r="AF789" s="75" t="str">
        <f t="shared" si="494"/>
        <v/>
      </c>
      <c r="AG789" s="71" t="str">
        <f t="shared" si="495"/>
        <v/>
      </c>
      <c r="AH789" s="71" t="str">
        <f t="shared" si="496"/>
        <v/>
      </c>
      <c r="AI789" s="71" t="str">
        <f t="shared" si="497"/>
        <v/>
      </c>
      <c r="AJ789" s="71" t="str">
        <f t="shared" si="498"/>
        <v/>
      </c>
      <c r="AK789" s="71" t="str">
        <f t="shared" si="499"/>
        <v/>
      </c>
      <c r="AL789" s="71" t="str">
        <f t="shared" si="500"/>
        <v/>
      </c>
      <c r="AM789" s="78" t="str">
        <f t="shared" si="501"/>
        <v/>
      </c>
      <c r="AN789" s="75" t="str">
        <f t="shared" si="502"/>
        <v/>
      </c>
      <c r="AO789" s="71" t="str">
        <f t="shared" si="503"/>
        <v/>
      </c>
      <c r="AP789" s="71" t="str">
        <f t="shared" si="504"/>
        <v/>
      </c>
      <c r="AQ789" s="71" t="str">
        <f t="shared" si="505"/>
        <v/>
      </c>
      <c r="AR789" s="71" t="str">
        <f t="shared" si="506"/>
        <v/>
      </c>
      <c r="AS789" s="71" t="str">
        <f t="shared" si="507"/>
        <v/>
      </c>
      <c r="AT789" s="71" t="str">
        <f t="shared" si="508"/>
        <v/>
      </c>
      <c r="AU789" s="76" t="str">
        <f t="shared" si="509"/>
        <v/>
      </c>
      <c r="BF789" s="141">
        <v>37205</v>
      </c>
      <c r="BG789" s="142" t="s">
        <v>11283</v>
      </c>
      <c r="BH789" s="141" t="s">
        <v>180</v>
      </c>
      <c r="BI789" s="141" t="s">
        <v>191</v>
      </c>
      <c r="BJ789" s="141" t="s">
        <v>11284</v>
      </c>
      <c r="BK789" s="141" t="s">
        <v>10529</v>
      </c>
      <c r="BL789" s="141" t="s">
        <v>10530</v>
      </c>
      <c r="BM789" s="141">
        <v>46.571890000000003</v>
      </c>
      <c r="BN789" s="141">
        <v>-72.204499999999996</v>
      </c>
      <c r="BO789" s="141">
        <v>2005</v>
      </c>
      <c r="BP789" s="143"/>
      <c r="BQ789" s="143" t="s">
        <v>17560</v>
      </c>
    </row>
    <row r="790" spans="1:69" ht="38.25" customHeight="1" x14ac:dyDescent="0.25">
      <c r="A790" s="1" t="str">
        <f t="shared" si="510"/>
        <v/>
      </c>
      <c r="B790" s="32" t="str">
        <f t="shared" si="511"/>
        <v/>
      </c>
      <c r="C790" s="25" t="str">
        <f t="shared" si="512"/>
        <v/>
      </c>
      <c r="D790" s="25" t="str">
        <f t="shared" si="513"/>
        <v/>
      </c>
      <c r="E790" s="25" t="str">
        <f t="shared" si="514"/>
        <v/>
      </c>
      <c r="F790" s="25" t="str">
        <f t="shared" si="515"/>
        <v/>
      </c>
      <c r="G790" s="108" t="str">
        <f t="shared" si="516"/>
        <v/>
      </c>
      <c r="H790" s="108" t="str">
        <f t="shared" si="517"/>
        <v/>
      </c>
      <c r="I790" s="112" t="str">
        <f t="shared" si="518"/>
        <v/>
      </c>
      <c r="J790" s="112"/>
      <c r="K790" s="112"/>
      <c r="L790" s="113"/>
      <c r="M790" s="113"/>
      <c r="N790" s="224" t="str">
        <f t="shared" si="519"/>
        <v/>
      </c>
      <c r="O790" s="225" t="str">
        <f t="shared" si="520"/>
        <v/>
      </c>
      <c r="Q790" s="6">
        <v>788</v>
      </c>
      <c r="R790" s="47" t="str">
        <f t="shared" si="483"/>
        <v>-788</v>
      </c>
      <c r="S790" s="6"/>
      <c r="T790" s="48" t="str">
        <f t="shared" si="484"/>
        <v/>
      </c>
      <c r="U790" s="49" t="str">
        <f t="shared" si="485"/>
        <v/>
      </c>
      <c r="W790" s="51"/>
      <c r="X790" s="75" t="str">
        <f t="shared" si="486"/>
        <v/>
      </c>
      <c r="Y790" s="71" t="str">
        <f t="shared" si="487"/>
        <v/>
      </c>
      <c r="Z790" s="71" t="str">
        <f t="shared" si="488"/>
        <v/>
      </c>
      <c r="AA790" s="71" t="str">
        <f t="shared" si="489"/>
        <v/>
      </c>
      <c r="AB790" s="71" t="str">
        <f t="shared" si="490"/>
        <v/>
      </c>
      <c r="AC790" s="71" t="str">
        <f t="shared" si="491"/>
        <v/>
      </c>
      <c r="AD790" s="71" t="str">
        <f t="shared" si="492"/>
        <v/>
      </c>
      <c r="AE790" s="78" t="str">
        <f t="shared" si="493"/>
        <v/>
      </c>
      <c r="AF790" s="75" t="str">
        <f t="shared" si="494"/>
        <v/>
      </c>
      <c r="AG790" s="71" t="str">
        <f t="shared" si="495"/>
        <v/>
      </c>
      <c r="AH790" s="71" t="str">
        <f t="shared" si="496"/>
        <v/>
      </c>
      <c r="AI790" s="71" t="str">
        <f t="shared" si="497"/>
        <v/>
      </c>
      <c r="AJ790" s="71" t="str">
        <f t="shared" si="498"/>
        <v/>
      </c>
      <c r="AK790" s="71" t="str">
        <f t="shared" si="499"/>
        <v/>
      </c>
      <c r="AL790" s="71" t="str">
        <f t="shared" si="500"/>
        <v/>
      </c>
      <c r="AM790" s="78" t="str">
        <f t="shared" si="501"/>
        <v/>
      </c>
      <c r="AN790" s="75" t="str">
        <f t="shared" si="502"/>
        <v/>
      </c>
      <c r="AO790" s="71" t="str">
        <f t="shared" si="503"/>
        <v/>
      </c>
      <c r="AP790" s="71" t="str">
        <f t="shared" si="504"/>
        <v/>
      </c>
      <c r="AQ790" s="71" t="str">
        <f t="shared" si="505"/>
        <v/>
      </c>
      <c r="AR790" s="71" t="str">
        <f t="shared" si="506"/>
        <v/>
      </c>
      <c r="AS790" s="71" t="str">
        <f t="shared" si="507"/>
        <v/>
      </c>
      <c r="AT790" s="71" t="str">
        <f t="shared" si="508"/>
        <v/>
      </c>
      <c r="AU790" s="76" t="str">
        <f t="shared" si="509"/>
        <v/>
      </c>
      <c r="BF790" s="141">
        <v>37205</v>
      </c>
      <c r="BG790" s="142" t="s">
        <v>11285</v>
      </c>
      <c r="BH790" s="141" t="s">
        <v>180</v>
      </c>
      <c r="BI790" s="141" t="s">
        <v>178</v>
      </c>
      <c r="BJ790" s="141" t="s">
        <v>11286</v>
      </c>
      <c r="BK790" s="141" t="s">
        <v>10529</v>
      </c>
      <c r="BL790" s="141" t="s">
        <v>10530</v>
      </c>
      <c r="BM790" s="141">
        <v>46.566879999999998</v>
      </c>
      <c r="BN790" s="141">
        <v>-72.189760000000007</v>
      </c>
      <c r="BO790" s="141">
        <v>2005</v>
      </c>
      <c r="BP790" s="143"/>
      <c r="BQ790" s="143" t="s">
        <v>17560</v>
      </c>
    </row>
    <row r="791" spans="1:69" ht="38.25" customHeight="1" x14ac:dyDescent="0.25">
      <c r="A791" s="1" t="str">
        <f t="shared" si="510"/>
        <v/>
      </c>
      <c r="B791" s="32" t="str">
        <f t="shared" si="511"/>
        <v/>
      </c>
      <c r="C791" s="25" t="str">
        <f t="shared" si="512"/>
        <v/>
      </c>
      <c r="D791" s="25" t="str">
        <f t="shared" si="513"/>
        <v/>
      </c>
      <c r="E791" s="25" t="str">
        <f t="shared" si="514"/>
        <v/>
      </c>
      <c r="F791" s="25" t="str">
        <f t="shared" si="515"/>
        <v/>
      </c>
      <c r="G791" s="108" t="str">
        <f t="shared" si="516"/>
        <v/>
      </c>
      <c r="H791" s="108" t="str">
        <f t="shared" si="517"/>
        <v/>
      </c>
      <c r="I791" s="112" t="str">
        <f t="shared" si="518"/>
        <v/>
      </c>
      <c r="J791" s="112"/>
      <c r="K791" s="112"/>
      <c r="L791" s="113"/>
      <c r="M791" s="113"/>
      <c r="N791" s="224" t="str">
        <f t="shared" si="519"/>
        <v/>
      </c>
      <c r="O791" s="225" t="str">
        <f t="shared" si="520"/>
        <v/>
      </c>
      <c r="Q791" s="6">
        <v>789</v>
      </c>
      <c r="R791" s="47" t="str">
        <f t="shared" si="483"/>
        <v>-789</v>
      </c>
      <c r="S791" s="6"/>
      <c r="T791" s="48" t="str">
        <f t="shared" si="484"/>
        <v/>
      </c>
      <c r="U791" s="49" t="str">
        <f t="shared" si="485"/>
        <v/>
      </c>
      <c r="W791" s="51"/>
      <c r="X791" s="75" t="str">
        <f t="shared" si="486"/>
        <v/>
      </c>
      <c r="Y791" s="71" t="str">
        <f t="shared" si="487"/>
        <v/>
      </c>
      <c r="Z791" s="71" t="str">
        <f t="shared" si="488"/>
        <v/>
      </c>
      <c r="AA791" s="71" t="str">
        <f t="shared" si="489"/>
        <v/>
      </c>
      <c r="AB791" s="71" t="str">
        <f t="shared" si="490"/>
        <v/>
      </c>
      <c r="AC791" s="71" t="str">
        <f t="shared" si="491"/>
        <v/>
      </c>
      <c r="AD791" s="71" t="str">
        <f t="shared" si="492"/>
        <v/>
      </c>
      <c r="AE791" s="78" t="str">
        <f t="shared" si="493"/>
        <v/>
      </c>
      <c r="AF791" s="75" t="str">
        <f t="shared" si="494"/>
        <v/>
      </c>
      <c r="AG791" s="71" t="str">
        <f t="shared" si="495"/>
        <v/>
      </c>
      <c r="AH791" s="71" t="str">
        <f t="shared" si="496"/>
        <v/>
      </c>
      <c r="AI791" s="71" t="str">
        <f t="shared" si="497"/>
        <v/>
      </c>
      <c r="AJ791" s="71" t="str">
        <f t="shared" si="498"/>
        <v/>
      </c>
      <c r="AK791" s="71" t="str">
        <f t="shared" si="499"/>
        <v/>
      </c>
      <c r="AL791" s="71" t="str">
        <f t="shared" si="500"/>
        <v/>
      </c>
      <c r="AM791" s="78" t="str">
        <f t="shared" si="501"/>
        <v/>
      </c>
      <c r="AN791" s="75" t="str">
        <f t="shared" si="502"/>
        <v/>
      </c>
      <c r="AO791" s="71" t="str">
        <f t="shared" si="503"/>
        <v/>
      </c>
      <c r="AP791" s="71" t="str">
        <f t="shared" si="504"/>
        <v/>
      </c>
      <c r="AQ791" s="71" t="str">
        <f t="shared" si="505"/>
        <v/>
      </c>
      <c r="AR791" s="71" t="str">
        <f t="shared" si="506"/>
        <v/>
      </c>
      <c r="AS791" s="71" t="str">
        <f t="shared" si="507"/>
        <v/>
      </c>
      <c r="AT791" s="71" t="str">
        <f t="shared" si="508"/>
        <v/>
      </c>
      <c r="AU791" s="76" t="str">
        <f t="shared" si="509"/>
        <v/>
      </c>
      <c r="BF791" s="141">
        <v>44055</v>
      </c>
      <c r="BG791" s="142" t="s">
        <v>11844</v>
      </c>
      <c r="BH791" s="141" t="s">
        <v>180</v>
      </c>
      <c r="BI791" s="141" t="s">
        <v>178</v>
      </c>
      <c r="BJ791" s="141"/>
      <c r="BK791" s="141" t="s">
        <v>11845</v>
      </c>
      <c r="BL791" s="141" t="s">
        <v>11846</v>
      </c>
      <c r="BM791" s="141">
        <v>45.209530000000001</v>
      </c>
      <c r="BN791" s="141">
        <v>-71.680139999999994</v>
      </c>
      <c r="BO791" s="141">
        <v>1994</v>
      </c>
      <c r="BP791" s="143" t="s">
        <v>24626</v>
      </c>
      <c r="BQ791" s="143" t="s">
        <v>17560</v>
      </c>
    </row>
    <row r="792" spans="1:69" ht="38.25" customHeight="1" x14ac:dyDescent="0.25">
      <c r="A792" s="1" t="str">
        <f t="shared" si="510"/>
        <v/>
      </c>
      <c r="B792" s="32" t="str">
        <f t="shared" si="511"/>
        <v/>
      </c>
      <c r="C792" s="25" t="str">
        <f t="shared" si="512"/>
        <v/>
      </c>
      <c r="D792" s="25" t="str">
        <f t="shared" si="513"/>
        <v/>
      </c>
      <c r="E792" s="25" t="str">
        <f t="shared" si="514"/>
        <v/>
      </c>
      <c r="F792" s="25" t="str">
        <f t="shared" si="515"/>
        <v/>
      </c>
      <c r="G792" s="108" t="str">
        <f t="shared" si="516"/>
        <v/>
      </c>
      <c r="H792" s="108" t="str">
        <f t="shared" si="517"/>
        <v/>
      </c>
      <c r="I792" s="112" t="str">
        <f t="shared" si="518"/>
        <v/>
      </c>
      <c r="J792" s="112"/>
      <c r="K792" s="112"/>
      <c r="L792" s="113"/>
      <c r="M792" s="113"/>
      <c r="N792" s="224" t="str">
        <f t="shared" si="519"/>
        <v/>
      </c>
      <c r="O792" s="225" t="str">
        <f t="shared" si="520"/>
        <v/>
      </c>
      <c r="Q792" s="6">
        <v>790</v>
      </c>
      <c r="R792" s="47" t="str">
        <f t="shared" si="483"/>
        <v>-790</v>
      </c>
      <c r="S792" s="6"/>
      <c r="T792" s="48" t="str">
        <f t="shared" si="484"/>
        <v/>
      </c>
      <c r="U792" s="49" t="str">
        <f t="shared" si="485"/>
        <v/>
      </c>
      <c r="W792" s="51"/>
      <c r="X792" s="75" t="str">
        <f t="shared" si="486"/>
        <v/>
      </c>
      <c r="Y792" s="71" t="str">
        <f t="shared" si="487"/>
        <v/>
      </c>
      <c r="Z792" s="71" t="str">
        <f t="shared" si="488"/>
        <v/>
      </c>
      <c r="AA792" s="71" t="str">
        <f t="shared" si="489"/>
        <v/>
      </c>
      <c r="AB792" s="71" t="str">
        <f t="shared" si="490"/>
        <v/>
      </c>
      <c r="AC792" s="71" t="str">
        <f t="shared" si="491"/>
        <v/>
      </c>
      <c r="AD792" s="71" t="str">
        <f t="shared" si="492"/>
        <v/>
      </c>
      <c r="AE792" s="78" t="str">
        <f t="shared" si="493"/>
        <v/>
      </c>
      <c r="AF792" s="75" t="str">
        <f t="shared" si="494"/>
        <v/>
      </c>
      <c r="AG792" s="71" t="str">
        <f t="shared" si="495"/>
        <v/>
      </c>
      <c r="AH792" s="71" t="str">
        <f t="shared" si="496"/>
        <v/>
      </c>
      <c r="AI792" s="71" t="str">
        <f t="shared" si="497"/>
        <v/>
      </c>
      <c r="AJ792" s="71" t="str">
        <f t="shared" si="498"/>
        <v/>
      </c>
      <c r="AK792" s="71" t="str">
        <f t="shared" si="499"/>
        <v/>
      </c>
      <c r="AL792" s="71" t="str">
        <f t="shared" si="500"/>
        <v/>
      </c>
      <c r="AM792" s="78" t="str">
        <f t="shared" si="501"/>
        <v/>
      </c>
      <c r="AN792" s="75" t="str">
        <f t="shared" si="502"/>
        <v/>
      </c>
      <c r="AO792" s="71" t="str">
        <f t="shared" si="503"/>
        <v/>
      </c>
      <c r="AP792" s="71" t="str">
        <f t="shared" si="504"/>
        <v/>
      </c>
      <c r="AQ792" s="71" t="str">
        <f t="shared" si="505"/>
        <v/>
      </c>
      <c r="AR792" s="71" t="str">
        <f t="shared" si="506"/>
        <v/>
      </c>
      <c r="AS792" s="71" t="str">
        <f t="shared" si="507"/>
        <v/>
      </c>
      <c r="AT792" s="71" t="str">
        <f t="shared" si="508"/>
        <v/>
      </c>
      <c r="AU792" s="76" t="str">
        <f t="shared" si="509"/>
        <v/>
      </c>
      <c r="BF792" s="141">
        <v>44055</v>
      </c>
      <c r="BG792" s="142" t="s">
        <v>11847</v>
      </c>
      <c r="BH792" s="141" t="s">
        <v>180</v>
      </c>
      <c r="BI792" s="141" t="s">
        <v>191</v>
      </c>
      <c r="BJ792" s="141"/>
      <c r="BK792" s="141"/>
      <c r="BL792" s="141" t="s">
        <v>11848</v>
      </c>
      <c r="BM792" s="141">
        <v>45.203110000000002</v>
      </c>
      <c r="BN792" s="141">
        <v>-71.678759999999997</v>
      </c>
      <c r="BO792" s="141">
        <v>1994</v>
      </c>
      <c r="BP792" s="143" t="s">
        <v>24627</v>
      </c>
      <c r="BQ792" s="143" t="s">
        <v>17560</v>
      </c>
    </row>
    <row r="793" spans="1:69" ht="38.25" customHeight="1" x14ac:dyDescent="0.25">
      <c r="A793" s="1" t="str">
        <f t="shared" si="510"/>
        <v/>
      </c>
      <c r="B793" s="32" t="str">
        <f t="shared" si="511"/>
        <v/>
      </c>
      <c r="C793" s="25" t="str">
        <f t="shared" si="512"/>
        <v/>
      </c>
      <c r="D793" s="25" t="str">
        <f t="shared" si="513"/>
        <v/>
      </c>
      <c r="E793" s="25" t="str">
        <f t="shared" si="514"/>
        <v/>
      </c>
      <c r="F793" s="25" t="str">
        <f t="shared" si="515"/>
        <v/>
      </c>
      <c r="G793" s="108" t="str">
        <f t="shared" si="516"/>
        <v/>
      </c>
      <c r="H793" s="108" t="str">
        <f t="shared" si="517"/>
        <v/>
      </c>
      <c r="I793" s="112" t="str">
        <f t="shared" si="518"/>
        <v/>
      </c>
      <c r="J793" s="112"/>
      <c r="K793" s="112"/>
      <c r="L793" s="113"/>
      <c r="M793" s="113"/>
      <c r="N793" s="224" t="str">
        <f t="shared" si="519"/>
        <v/>
      </c>
      <c r="O793" s="225" t="str">
        <f t="shared" si="520"/>
        <v/>
      </c>
      <c r="Q793" s="6">
        <v>791</v>
      </c>
      <c r="R793" s="47" t="str">
        <f t="shared" si="483"/>
        <v>-791</v>
      </c>
      <c r="S793" s="6"/>
      <c r="T793" s="48" t="str">
        <f t="shared" si="484"/>
        <v/>
      </c>
      <c r="U793" s="49" t="str">
        <f t="shared" si="485"/>
        <v/>
      </c>
      <c r="W793" s="51"/>
      <c r="X793" s="75" t="str">
        <f t="shared" si="486"/>
        <v/>
      </c>
      <c r="Y793" s="71" t="str">
        <f t="shared" si="487"/>
        <v/>
      </c>
      <c r="Z793" s="71" t="str">
        <f t="shared" si="488"/>
        <v/>
      </c>
      <c r="AA793" s="71" t="str">
        <f t="shared" si="489"/>
        <v/>
      </c>
      <c r="AB793" s="71" t="str">
        <f t="shared" si="490"/>
        <v/>
      </c>
      <c r="AC793" s="71" t="str">
        <f t="shared" si="491"/>
        <v/>
      </c>
      <c r="AD793" s="71" t="str">
        <f t="shared" si="492"/>
        <v/>
      </c>
      <c r="AE793" s="78" t="str">
        <f t="shared" si="493"/>
        <v/>
      </c>
      <c r="AF793" s="75" t="str">
        <f t="shared" si="494"/>
        <v/>
      </c>
      <c r="AG793" s="71" t="str">
        <f t="shared" si="495"/>
        <v/>
      </c>
      <c r="AH793" s="71" t="str">
        <f t="shared" si="496"/>
        <v/>
      </c>
      <c r="AI793" s="71" t="str">
        <f t="shared" si="497"/>
        <v/>
      </c>
      <c r="AJ793" s="71" t="str">
        <f t="shared" si="498"/>
        <v/>
      </c>
      <c r="AK793" s="71" t="str">
        <f t="shared" si="499"/>
        <v/>
      </c>
      <c r="AL793" s="71" t="str">
        <f t="shared" si="500"/>
        <v/>
      </c>
      <c r="AM793" s="78" t="str">
        <f t="shared" si="501"/>
        <v/>
      </c>
      <c r="AN793" s="75" t="str">
        <f t="shared" si="502"/>
        <v/>
      </c>
      <c r="AO793" s="71" t="str">
        <f t="shared" si="503"/>
        <v/>
      </c>
      <c r="AP793" s="71" t="str">
        <f t="shared" si="504"/>
        <v/>
      </c>
      <c r="AQ793" s="71" t="str">
        <f t="shared" si="505"/>
        <v/>
      </c>
      <c r="AR793" s="71" t="str">
        <f t="shared" si="506"/>
        <v/>
      </c>
      <c r="AS793" s="71" t="str">
        <f t="shared" si="507"/>
        <v/>
      </c>
      <c r="AT793" s="71" t="str">
        <f t="shared" si="508"/>
        <v/>
      </c>
      <c r="AU793" s="76" t="str">
        <f t="shared" si="509"/>
        <v/>
      </c>
      <c r="BF793" s="141">
        <v>45072</v>
      </c>
      <c r="BG793" s="142" t="s">
        <v>11742</v>
      </c>
      <c r="BH793" s="141" t="s">
        <v>180</v>
      </c>
      <c r="BI793" s="141" t="s">
        <v>191</v>
      </c>
      <c r="BJ793" s="141" t="s">
        <v>11743</v>
      </c>
      <c r="BK793" s="141" t="s">
        <v>3278</v>
      </c>
      <c r="BL793" s="141" t="s">
        <v>11744</v>
      </c>
      <c r="BM793" s="141">
        <v>45.276699999999998</v>
      </c>
      <c r="BN793" s="141">
        <v>-72.138469999999998</v>
      </c>
      <c r="BO793" s="141">
        <v>1988</v>
      </c>
      <c r="BP793" s="143" t="s">
        <v>24618</v>
      </c>
      <c r="BQ793" s="143" t="s">
        <v>17560</v>
      </c>
    </row>
    <row r="794" spans="1:69" ht="38.25" customHeight="1" x14ac:dyDescent="0.25">
      <c r="A794" s="1" t="str">
        <f t="shared" si="510"/>
        <v/>
      </c>
      <c r="B794" s="32" t="str">
        <f t="shared" si="511"/>
        <v/>
      </c>
      <c r="C794" s="25" t="str">
        <f t="shared" si="512"/>
        <v/>
      </c>
      <c r="D794" s="25" t="str">
        <f t="shared" si="513"/>
        <v/>
      </c>
      <c r="E794" s="25" t="str">
        <f t="shared" si="514"/>
        <v/>
      </c>
      <c r="F794" s="25" t="str">
        <f t="shared" si="515"/>
        <v/>
      </c>
      <c r="G794" s="108" t="str">
        <f t="shared" si="516"/>
        <v/>
      </c>
      <c r="H794" s="108" t="str">
        <f t="shared" si="517"/>
        <v/>
      </c>
      <c r="I794" s="112" t="str">
        <f t="shared" si="518"/>
        <v/>
      </c>
      <c r="J794" s="112"/>
      <c r="K794" s="112"/>
      <c r="L794" s="113"/>
      <c r="M794" s="113"/>
      <c r="N794" s="224" t="str">
        <f t="shared" si="519"/>
        <v/>
      </c>
      <c r="O794" s="225" t="str">
        <f t="shared" si="520"/>
        <v/>
      </c>
      <c r="Q794" s="6">
        <v>792</v>
      </c>
      <c r="R794" s="47" t="str">
        <f t="shared" si="483"/>
        <v>-792</v>
      </c>
      <c r="S794" s="6"/>
      <c r="T794" s="48" t="str">
        <f t="shared" si="484"/>
        <v/>
      </c>
      <c r="U794" s="49" t="str">
        <f t="shared" si="485"/>
        <v/>
      </c>
      <c r="W794" s="51"/>
      <c r="X794" s="75" t="str">
        <f t="shared" si="486"/>
        <v/>
      </c>
      <c r="Y794" s="71" t="str">
        <f t="shared" si="487"/>
        <v/>
      </c>
      <c r="Z794" s="71" t="str">
        <f t="shared" si="488"/>
        <v/>
      </c>
      <c r="AA794" s="71" t="str">
        <f t="shared" si="489"/>
        <v/>
      </c>
      <c r="AB794" s="71" t="str">
        <f t="shared" si="490"/>
        <v/>
      </c>
      <c r="AC794" s="71" t="str">
        <f t="shared" si="491"/>
        <v/>
      </c>
      <c r="AD794" s="71" t="str">
        <f t="shared" si="492"/>
        <v/>
      </c>
      <c r="AE794" s="78" t="str">
        <f t="shared" si="493"/>
        <v/>
      </c>
      <c r="AF794" s="75" t="str">
        <f t="shared" si="494"/>
        <v/>
      </c>
      <c r="AG794" s="71" t="str">
        <f t="shared" si="495"/>
        <v/>
      </c>
      <c r="AH794" s="71" t="str">
        <f t="shared" si="496"/>
        <v/>
      </c>
      <c r="AI794" s="71" t="str">
        <f t="shared" si="497"/>
        <v/>
      </c>
      <c r="AJ794" s="71" t="str">
        <f t="shared" si="498"/>
        <v/>
      </c>
      <c r="AK794" s="71" t="str">
        <f t="shared" si="499"/>
        <v/>
      </c>
      <c r="AL794" s="71" t="str">
        <f t="shared" si="500"/>
        <v/>
      </c>
      <c r="AM794" s="78" t="str">
        <f t="shared" si="501"/>
        <v/>
      </c>
      <c r="AN794" s="75" t="str">
        <f t="shared" si="502"/>
        <v/>
      </c>
      <c r="AO794" s="71" t="str">
        <f t="shared" si="503"/>
        <v/>
      </c>
      <c r="AP794" s="71" t="str">
        <f t="shared" si="504"/>
        <v/>
      </c>
      <c r="AQ794" s="71" t="str">
        <f t="shared" si="505"/>
        <v/>
      </c>
      <c r="AR794" s="71" t="str">
        <f t="shared" si="506"/>
        <v/>
      </c>
      <c r="AS794" s="71" t="str">
        <f t="shared" si="507"/>
        <v/>
      </c>
      <c r="AT794" s="71" t="str">
        <f t="shared" si="508"/>
        <v/>
      </c>
      <c r="AU794" s="76" t="str">
        <f t="shared" si="509"/>
        <v/>
      </c>
      <c r="BF794" s="141">
        <v>45072</v>
      </c>
      <c r="BG794" s="142" t="s">
        <v>11745</v>
      </c>
      <c r="BH794" s="141" t="s">
        <v>180</v>
      </c>
      <c r="BI794" s="141" t="s">
        <v>191</v>
      </c>
      <c r="BJ794" s="141" t="s">
        <v>11746</v>
      </c>
      <c r="BK794" s="141" t="s">
        <v>11747</v>
      </c>
      <c r="BL794" s="141" t="s">
        <v>11748</v>
      </c>
      <c r="BM794" s="141">
        <v>45.277410000000003</v>
      </c>
      <c r="BN794" s="141">
        <v>-72.159030000000001</v>
      </c>
      <c r="BO794" s="141">
        <v>1990</v>
      </c>
      <c r="BP794" s="143" t="s">
        <v>24618</v>
      </c>
      <c r="BQ794" s="143" t="s">
        <v>17560</v>
      </c>
    </row>
    <row r="795" spans="1:69" ht="38.25" customHeight="1" x14ac:dyDescent="0.25">
      <c r="A795" s="1" t="str">
        <f t="shared" si="510"/>
        <v/>
      </c>
      <c r="B795" s="32" t="str">
        <f t="shared" si="511"/>
        <v/>
      </c>
      <c r="C795" s="25" t="str">
        <f t="shared" si="512"/>
        <v/>
      </c>
      <c r="D795" s="25" t="str">
        <f t="shared" si="513"/>
        <v/>
      </c>
      <c r="E795" s="25" t="str">
        <f t="shared" si="514"/>
        <v/>
      </c>
      <c r="F795" s="25" t="str">
        <f t="shared" si="515"/>
        <v/>
      </c>
      <c r="G795" s="108" t="str">
        <f t="shared" si="516"/>
        <v/>
      </c>
      <c r="H795" s="108" t="str">
        <f t="shared" si="517"/>
        <v/>
      </c>
      <c r="I795" s="112" t="str">
        <f t="shared" si="518"/>
        <v/>
      </c>
      <c r="J795" s="112"/>
      <c r="K795" s="112"/>
      <c r="L795" s="113"/>
      <c r="M795" s="113"/>
      <c r="N795" s="224" t="str">
        <f t="shared" si="519"/>
        <v/>
      </c>
      <c r="O795" s="225" t="str">
        <f t="shared" si="520"/>
        <v/>
      </c>
      <c r="Q795" s="6">
        <v>793</v>
      </c>
      <c r="R795" s="47" t="str">
        <f t="shared" si="483"/>
        <v>-793</v>
      </c>
      <c r="S795" s="6"/>
      <c r="T795" s="48" t="str">
        <f t="shared" si="484"/>
        <v/>
      </c>
      <c r="U795" s="49" t="str">
        <f t="shared" si="485"/>
        <v/>
      </c>
      <c r="W795" s="51"/>
      <c r="X795" s="75" t="str">
        <f t="shared" si="486"/>
        <v/>
      </c>
      <c r="Y795" s="71" t="str">
        <f t="shared" si="487"/>
        <v/>
      </c>
      <c r="Z795" s="71" t="str">
        <f t="shared" si="488"/>
        <v/>
      </c>
      <c r="AA795" s="71" t="str">
        <f t="shared" si="489"/>
        <v/>
      </c>
      <c r="AB795" s="71" t="str">
        <f t="shared" si="490"/>
        <v/>
      </c>
      <c r="AC795" s="71" t="str">
        <f t="shared" si="491"/>
        <v/>
      </c>
      <c r="AD795" s="71" t="str">
        <f t="shared" si="492"/>
        <v/>
      </c>
      <c r="AE795" s="78" t="str">
        <f t="shared" si="493"/>
        <v/>
      </c>
      <c r="AF795" s="75" t="str">
        <f t="shared" si="494"/>
        <v/>
      </c>
      <c r="AG795" s="71" t="str">
        <f t="shared" si="495"/>
        <v/>
      </c>
      <c r="AH795" s="71" t="str">
        <f t="shared" si="496"/>
        <v/>
      </c>
      <c r="AI795" s="71" t="str">
        <f t="shared" si="497"/>
        <v/>
      </c>
      <c r="AJ795" s="71" t="str">
        <f t="shared" si="498"/>
        <v/>
      </c>
      <c r="AK795" s="71" t="str">
        <f t="shared" si="499"/>
        <v/>
      </c>
      <c r="AL795" s="71" t="str">
        <f t="shared" si="500"/>
        <v/>
      </c>
      <c r="AM795" s="78" t="str">
        <f t="shared" si="501"/>
        <v/>
      </c>
      <c r="AN795" s="75" t="str">
        <f t="shared" si="502"/>
        <v/>
      </c>
      <c r="AO795" s="71" t="str">
        <f t="shared" si="503"/>
        <v/>
      </c>
      <c r="AP795" s="71" t="str">
        <f t="shared" si="504"/>
        <v/>
      </c>
      <c r="AQ795" s="71" t="str">
        <f t="shared" si="505"/>
        <v/>
      </c>
      <c r="AR795" s="71" t="str">
        <f t="shared" si="506"/>
        <v/>
      </c>
      <c r="AS795" s="71" t="str">
        <f t="shared" si="507"/>
        <v/>
      </c>
      <c r="AT795" s="71" t="str">
        <f t="shared" si="508"/>
        <v/>
      </c>
      <c r="AU795" s="76" t="str">
        <f t="shared" si="509"/>
        <v/>
      </c>
      <c r="BF795" s="141">
        <v>45072</v>
      </c>
      <c r="BG795" s="142" t="s">
        <v>11749</v>
      </c>
      <c r="BH795" s="141" t="s">
        <v>180</v>
      </c>
      <c r="BI795" s="141" t="s">
        <v>191</v>
      </c>
      <c r="BJ795" s="141" t="s">
        <v>11750</v>
      </c>
      <c r="BK795" s="141" t="s">
        <v>11751</v>
      </c>
      <c r="BL795" s="141" t="s">
        <v>11752</v>
      </c>
      <c r="BM795" s="141">
        <v>45.283239999999999</v>
      </c>
      <c r="BN795" s="141">
        <v>-72.158370000000005</v>
      </c>
      <c r="BO795" s="141">
        <v>2009</v>
      </c>
      <c r="BP795" s="143" t="s">
        <v>24618</v>
      </c>
      <c r="BQ795" s="143" t="s">
        <v>17560</v>
      </c>
    </row>
    <row r="796" spans="1:69" ht="38.25" customHeight="1" x14ac:dyDescent="0.25">
      <c r="A796" s="1" t="str">
        <f t="shared" si="510"/>
        <v/>
      </c>
      <c r="B796" s="32" t="str">
        <f t="shared" si="511"/>
        <v/>
      </c>
      <c r="C796" s="25" t="str">
        <f t="shared" si="512"/>
        <v/>
      </c>
      <c r="D796" s="25" t="str">
        <f t="shared" si="513"/>
        <v/>
      </c>
      <c r="E796" s="25" t="str">
        <f t="shared" si="514"/>
        <v/>
      </c>
      <c r="F796" s="25" t="str">
        <f t="shared" si="515"/>
        <v/>
      </c>
      <c r="G796" s="108" t="str">
        <f t="shared" si="516"/>
        <v/>
      </c>
      <c r="H796" s="108" t="str">
        <f t="shared" si="517"/>
        <v/>
      </c>
      <c r="I796" s="112" t="str">
        <f t="shared" si="518"/>
        <v/>
      </c>
      <c r="J796" s="112"/>
      <c r="K796" s="112"/>
      <c r="L796" s="113"/>
      <c r="M796" s="113"/>
      <c r="N796" s="224" t="str">
        <f t="shared" si="519"/>
        <v/>
      </c>
      <c r="O796" s="225" t="str">
        <f t="shared" si="520"/>
        <v/>
      </c>
      <c r="Q796" s="6">
        <v>794</v>
      </c>
      <c r="R796" s="47" t="str">
        <f t="shared" si="483"/>
        <v>-794</v>
      </c>
      <c r="S796" s="6"/>
      <c r="T796" s="48" t="str">
        <f t="shared" si="484"/>
        <v/>
      </c>
      <c r="U796" s="49" t="str">
        <f t="shared" si="485"/>
        <v/>
      </c>
      <c r="W796" s="51"/>
      <c r="X796" s="75" t="str">
        <f t="shared" si="486"/>
        <v/>
      </c>
      <c r="Y796" s="71" t="str">
        <f t="shared" si="487"/>
        <v/>
      </c>
      <c r="Z796" s="71" t="str">
        <f t="shared" si="488"/>
        <v/>
      </c>
      <c r="AA796" s="71" t="str">
        <f t="shared" si="489"/>
        <v/>
      </c>
      <c r="AB796" s="71" t="str">
        <f t="shared" si="490"/>
        <v/>
      </c>
      <c r="AC796" s="71" t="str">
        <f t="shared" si="491"/>
        <v/>
      </c>
      <c r="AD796" s="71" t="str">
        <f t="shared" si="492"/>
        <v/>
      </c>
      <c r="AE796" s="78" t="str">
        <f t="shared" si="493"/>
        <v/>
      </c>
      <c r="AF796" s="75" t="str">
        <f t="shared" si="494"/>
        <v/>
      </c>
      <c r="AG796" s="71" t="str">
        <f t="shared" si="495"/>
        <v/>
      </c>
      <c r="AH796" s="71" t="str">
        <f t="shared" si="496"/>
        <v/>
      </c>
      <c r="AI796" s="71" t="str">
        <f t="shared" si="497"/>
        <v/>
      </c>
      <c r="AJ796" s="71" t="str">
        <f t="shared" si="498"/>
        <v/>
      </c>
      <c r="AK796" s="71" t="str">
        <f t="shared" si="499"/>
        <v/>
      </c>
      <c r="AL796" s="71" t="str">
        <f t="shared" si="500"/>
        <v/>
      </c>
      <c r="AM796" s="78" t="str">
        <f t="shared" si="501"/>
        <v/>
      </c>
      <c r="AN796" s="75" t="str">
        <f t="shared" si="502"/>
        <v/>
      </c>
      <c r="AO796" s="71" t="str">
        <f t="shared" si="503"/>
        <v/>
      </c>
      <c r="AP796" s="71" t="str">
        <f t="shared" si="504"/>
        <v/>
      </c>
      <c r="AQ796" s="71" t="str">
        <f t="shared" si="505"/>
        <v/>
      </c>
      <c r="AR796" s="71" t="str">
        <f t="shared" si="506"/>
        <v/>
      </c>
      <c r="AS796" s="71" t="str">
        <f t="shared" si="507"/>
        <v/>
      </c>
      <c r="AT796" s="71" t="str">
        <f t="shared" si="508"/>
        <v/>
      </c>
      <c r="AU796" s="76" t="str">
        <f t="shared" si="509"/>
        <v/>
      </c>
      <c r="BF796" s="141">
        <v>51055</v>
      </c>
      <c r="BG796" s="142" t="s">
        <v>10691</v>
      </c>
      <c r="BH796" s="141" t="s">
        <v>180</v>
      </c>
      <c r="BI796" s="141" t="s">
        <v>178</v>
      </c>
      <c r="BJ796" s="141" t="s">
        <v>2514</v>
      </c>
      <c r="BK796" s="141" t="s">
        <v>5334</v>
      </c>
      <c r="BL796" s="141" t="s">
        <v>10692</v>
      </c>
      <c r="BM796" s="141">
        <v>46.372787710560097</v>
      </c>
      <c r="BN796" s="141">
        <v>-73.073632775685695</v>
      </c>
      <c r="BO796" s="141">
        <v>2013</v>
      </c>
      <c r="BP796" s="143" t="s">
        <v>24585</v>
      </c>
      <c r="BQ796" s="143" t="s">
        <v>27848</v>
      </c>
    </row>
    <row r="797" spans="1:69" ht="38.25" customHeight="1" x14ac:dyDescent="0.25">
      <c r="A797" s="1" t="str">
        <f t="shared" si="510"/>
        <v/>
      </c>
      <c r="B797" s="32" t="str">
        <f t="shared" si="511"/>
        <v/>
      </c>
      <c r="C797" s="25" t="str">
        <f t="shared" si="512"/>
        <v/>
      </c>
      <c r="D797" s="25" t="str">
        <f t="shared" si="513"/>
        <v/>
      </c>
      <c r="E797" s="25" t="str">
        <f t="shared" si="514"/>
        <v/>
      </c>
      <c r="F797" s="25" t="str">
        <f t="shared" si="515"/>
        <v/>
      </c>
      <c r="G797" s="108" t="str">
        <f t="shared" si="516"/>
        <v/>
      </c>
      <c r="H797" s="108" t="str">
        <f t="shared" si="517"/>
        <v/>
      </c>
      <c r="I797" s="112" t="str">
        <f t="shared" si="518"/>
        <v/>
      </c>
      <c r="J797" s="112"/>
      <c r="K797" s="112"/>
      <c r="L797" s="113"/>
      <c r="M797" s="113"/>
      <c r="N797" s="224" t="str">
        <f t="shared" si="519"/>
        <v/>
      </c>
      <c r="O797" s="225" t="str">
        <f t="shared" si="520"/>
        <v/>
      </c>
      <c r="Q797" s="6">
        <v>795</v>
      </c>
      <c r="R797" s="47" t="str">
        <f t="shared" si="483"/>
        <v>-795</v>
      </c>
      <c r="S797" s="6"/>
      <c r="T797" s="48" t="str">
        <f t="shared" si="484"/>
        <v/>
      </c>
      <c r="U797" s="49" t="str">
        <f t="shared" si="485"/>
        <v/>
      </c>
      <c r="W797" s="51"/>
      <c r="X797" s="75" t="str">
        <f t="shared" si="486"/>
        <v/>
      </c>
      <c r="Y797" s="71" t="str">
        <f t="shared" si="487"/>
        <v/>
      </c>
      <c r="Z797" s="71" t="str">
        <f t="shared" si="488"/>
        <v/>
      </c>
      <c r="AA797" s="71" t="str">
        <f t="shared" si="489"/>
        <v/>
      </c>
      <c r="AB797" s="71" t="str">
        <f t="shared" si="490"/>
        <v/>
      </c>
      <c r="AC797" s="71" t="str">
        <f t="shared" si="491"/>
        <v/>
      </c>
      <c r="AD797" s="71" t="str">
        <f t="shared" si="492"/>
        <v/>
      </c>
      <c r="AE797" s="78" t="str">
        <f t="shared" si="493"/>
        <v/>
      </c>
      <c r="AF797" s="75" t="str">
        <f t="shared" si="494"/>
        <v/>
      </c>
      <c r="AG797" s="71" t="str">
        <f t="shared" si="495"/>
        <v/>
      </c>
      <c r="AH797" s="71" t="str">
        <f t="shared" si="496"/>
        <v/>
      </c>
      <c r="AI797" s="71" t="str">
        <f t="shared" si="497"/>
        <v/>
      </c>
      <c r="AJ797" s="71" t="str">
        <f t="shared" si="498"/>
        <v/>
      </c>
      <c r="AK797" s="71" t="str">
        <f t="shared" si="499"/>
        <v/>
      </c>
      <c r="AL797" s="71" t="str">
        <f t="shared" si="500"/>
        <v/>
      </c>
      <c r="AM797" s="78" t="str">
        <f t="shared" si="501"/>
        <v/>
      </c>
      <c r="AN797" s="75" t="str">
        <f t="shared" si="502"/>
        <v/>
      </c>
      <c r="AO797" s="71" t="str">
        <f t="shared" si="503"/>
        <v/>
      </c>
      <c r="AP797" s="71" t="str">
        <f t="shared" si="504"/>
        <v/>
      </c>
      <c r="AQ797" s="71" t="str">
        <f t="shared" si="505"/>
        <v/>
      </c>
      <c r="AR797" s="71" t="str">
        <f t="shared" si="506"/>
        <v/>
      </c>
      <c r="AS797" s="71" t="str">
        <f t="shared" si="507"/>
        <v/>
      </c>
      <c r="AT797" s="71" t="str">
        <f t="shared" si="508"/>
        <v/>
      </c>
      <c r="AU797" s="76" t="str">
        <f t="shared" si="509"/>
        <v/>
      </c>
      <c r="BF797" s="141">
        <v>51055</v>
      </c>
      <c r="BG797" s="142" t="s">
        <v>10693</v>
      </c>
      <c r="BH797" s="141" t="s">
        <v>478</v>
      </c>
      <c r="BI797" s="141" t="s">
        <v>1268</v>
      </c>
      <c r="BJ797" s="141" t="s">
        <v>10694</v>
      </c>
      <c r="BK797" s="141" t="s">
        <v>10695</v>
      </c>
      <c r="BL797" s="141" t="s">
        <v>10696</v>
      </c>
      <c r="BM797" s="141">
        <v>46.366397999999997</v>
      </c>
      <c r="BN797" s="141">
        <v>-73.054016000000004</v>
      </c>
      <c r="BO797" s="141">
        <v>2004</v>
      </c>
      <c r="BP797" s="143" t="s">
        <v>24586</v>
      </c>
      <c r="BQ797" s="143" t="s">
        <v>27848</v>
      </c>
    </row>
    <row r="798" spans="1:69" ht="38.25" customHeight="1" x14ac:dyDescent="0.25">
      <c r="A798" s="1" t="str">
        <f t="shared" si="510"/>
        <v/>
      </c>
      <c r="B798" s="32" t="str">
        <f t="shared" si="511"/>
        <v/>
      </c>
      <c r="C798" s="25" t="str">
        <f t="shared" si="512"/>
        <v/>
      </c>
      <c r="D798" s="25" t="str">
        <f t="shared" si="513"/>
        <v/>
      </c>
      <c r="E798" s="25" t="str">
        <f t="shared" si="514"/>
        <v/>
      </c>
      <c r="F798" s="25" t="str">
        <f t="shared" si="515"/>
        <v/>
      </c>
      <c r="G798" s="108" t="str">
        <f t="shared" si="516"/>
        <v/>
      </c>
      <c r="H798" s="108" t="str">
        <f t="shared" si="517"/>
        <v/>
      </c>
      <c r="I798" s="112" t="str">
        <f t="shared" si="518"/>
        <v/>
      </c>
      <c r="J798" s="112"/>
      <c r="K798" s="112"/>
      <c r="L798" s="113"/>
      <c r="M798" s="113"/>
      <c r="N798" s="224" t="str">
        <f t="shared" si="519"/>
        <v/>
      </c>
      <c r="O798" s="225" t="str">
        <f t="shared" si="520"/>
        <v/>
      </c>
      <c r="Q798" s="6">
        <v>796</v>
      </c>
      <c r="R798" s="47" t="str">
        <f t="shared" si="483"/>
        <v>-796</v>
      </c>
      <c r="S798" s="6"/>
      <c r="T798" s="48" t="str">
        <f t="shared" si="484"/>
        <v/>
      </c>
      <c r="U798" s="49" t="str">
        <f t="shared" si="485"/>
        <v/>
      </c>
      <c r="W798" s="51"/>
      <c r="X798" s="75" t="str">
        <f t="shared" si="486"/>
        <v/>
      </c>
      <c r="Y798" s="71" t="str">
        <f t="shared" si="487"/>
        <v/>
      </c>
      <c r="Z798" s="71" t="str">
        <f t="shared" si="488"/>
        <v/>
      </c>
      <c r="AA798" s="71" t="str">
        <f t="shared" si="489"/>
        <v/>
      </c>
      <c r="AB798" s="71" t="str">
        <f t="shared" si="490"/>
        <v/>
      </c>
      <c r="AC798" s="71" t="str">
        <f t="shared" si="491"/>
        <v/>
      </c>
      <c r="AD798" s="71" t="str">
        <f t="shared" si="492"/>
        <v/>
      </c>
      <c r="AE798" s="78" t="str">
        <f t="shared" si="493"/>
        <v/>
      </c>
      <c r="AF798" s="75" t="str">
        <f t="shared" si="494"/>
        <v/>
      </c>
      <c r="AG798" s="71" t="str">
        <f t="shared" si="495"/>
        <v/>
      </c>
      <c r="AH798" s="71" t="str">
        <f t="shared" si="496"/>
        <v/>
      </c>
      <c r="AI798" s="71" t="str">
        <f t="shared" si="497"/>
        <v/>
      </c>
      <c r="AJ798" s="71" t="str">
        <f t="shared" si="498"/>
        <v/>
      </c>
      <c r="AK798" s="71" t="str">
        <f t="shared" si="499"/>
        <v/>
      </c>
      <c r="AL798" s="71" t="str">
        <f t="shared" si="500"/>
        <v/>
      </c>
      <c r="AM798" s="78" t="str">
        <f t="shared" si="501"/>
        <v/>
      </c>
      <c r="AN798" s="75" t="str">
        <f t="shared" si="502"/>
        <v/>
      </c>
      <c r="AO798" s="71" t="str">
        <f t="shared" si="503"/>
        <v/>
      </c>
      <c r="AP798" s="71" t="str">
        <f t="shared" si="504"/>
        <v/>
      </c>
      <c r="AQ798" s="71" t="str">
        <f t="shared" si="505"/>
        <v/>
      </c>
      <c r="AR798" s="71" t="str">
        <f t="shared" si="506"/>
        <v/>
      </c>
      <c r="AS798" s="71" t="str">
        <f t="shared" si="507"/>
        <v/>
      </c>
      <c r="AT798" s="71" t="str">
        <f t="shared" si="508"/>
        <v/>
      </c>
      <c r="AU798" s="76" t="str">
        <f t="shared" si="509"/>
        <v/>
      </c>
      <c r="BF798" s="141">
        <v>51055</v>
      </c>
      <c r="BG798" s="142" t="s">
        <v>11674</v>
      </c>
      <c r="BH798" s="141" t="s">
        <v>478</v>
      </c>
      <c r="BI798" s="141" t="s">
        <v>176</v>
      </c>
      <c r="BJ798" s="141" t="s">
        <v>10565</v>
      </c>
      <c r="BK798" s="141" t="s">
        <v>5039</v>
      </c>
      <c r="BL798" s="141" t="s">
        <v>10566</v>
      </c>
      <c r="BM798" s="141">
        <v>46.323892981119997</v>
      </c>
      <c r="BN798" s="141">
        <v>-73.109681199765504</v>
      </c>
      <c r="BO798" s="141">
        <v>2004</v>
      </c>
      <c r="BP798" s="143" t="s">
        <v>24560</v>
      </c>
      <c r="BQ798" s="143" t="s">
        <v>27848</v>
      </c>
    </row>
    <row r="799" spans="1:69" ht="38.25" customHeight="1" x14ac:dyDescent="0.25">
      <c r="A799" s="1" t="str">
        <f t="shared" si="510"/>
        <v/>
      </c>
      <c r="B799" s="32" t="str">
        <f t="shared" si="511"/>
        <v/>
      </c>
      <c r="C799" s="25" t="str">
        <f t="shared" si="512"/>
        <v/>
      </c>
      <c r="D799" s="25" t="str">
        <f t="shared" si="513"/>
        <v/>
      </c>
      <c r="E799" s="25" t="str">
        <f t="shared" si="514"/>
        <v/>
      </c>
      <c r="F799" s="25" t="str">
        <f t="shared" si="515"/>
        <v/>
      </c>
      <c r="G799" s="108" t="str">
        <f t="shared" si="516"/>
        <v/>
      </c>
      <c r="H799" s="108" t="str">
        <f t="shared" si="517"/>
        <v/>
      </c>
      <c r="I799" s="112" t="str">
        <f t="shared" si="518"/>
        <v/>
      </c>
      <c r="J799" s="112"/>
      <c r="K799" s="112"/>
      <c r="L799" s="113"/>
      <c r="M799" s="113"/>
      <c r="N799" s="224" t="str">
        <f t="shared" si="519"/>
        <v/>
      </c>
      <c r="O799" s="225" t="str">
        <f t="shared" si="520"/>
        <v/>
      </c>
      <c r="Q799" s="6">
        <v>797</v>
      </c>
      <c r="R799" s="47" t="str">
        <f t="shared" si="483"/>
        <v>-797</v>
      </c>
      <c r="S799" s="6"/>
      <c r="T799" s="48" t="str">
        <f t="shared" si="484"/>
        <v/>
      </c>
      <c r="U799" s="49" t="str">
        <f t="shared" si="485"/>
        <v/>
      </c>
      <c r="W799" s="51"/>
      <c r="X799" s="75" t="str">
        <f t="shared" si="486"/>
        <v/>
      </c>
      <c r="Y799" s="71" t="str">
        <f t="shared" si="487"/>
        <v/>
      </c>
      <c r="Z799" s="71" t="str">
        <f t="shared" si="488"/>
        <v/>
      </c>
      <c r="AA799" s="71" t="str">
        <f t="shared" si="489"/>
        <v/>
      </c>
      <c r="AB799" s="71" t="str">
        <f t="shared" si="490"/>
        <v/>
      </c>
      <c r="AC799" s="71" t="str">
        <f t="shared" si="491"/>
        <v/>
      </c>
      <c r="AD799" s="71" t="str">
        <f t="shared" si="492"/>
        <v/>
      </c>
      <c r="AE799" s="78" t="str">
        <f t="shared" si="493"/>
        <v/>
      </c>
      <c r="AF799" s="75" t="str">
        <f t="shared" si="494"/>
        <v/>
      </c>
      <c r="AG799" s="71" t="str">
        <f t="shared" si="495"/>
        <v/>
      </c>
      <c r="AH799" s="71" t="str">
        <f t="shared" si="496"/>
        <v/>
      </c>
      <c r="AI799" s="71" t="str">
        <f t="shared" si="497"/>
        <v/>
      </c>
      <c r="AJ799" s="71" t="str">
        <f t="shared" si="498"/>
        <v/>
      </c>
      <c r="AK799" s="71" t="str">
        <f t="shared" si="499"/>
        <v/>
      </c>
      <c r="AL799" s="71" t="str">
        <f t="shared" si="500"/>
        <v/>
      </c>
      <c r="AM799" s="78" t="str">
        <f t="shared" si="501"/>
        <v/>
      </c>
      <c r="AN799" s="75" t="str">
        <f t="shared" si="502"/>
        <v/>
      </c>
      <c r="AO799" s="71" t="str">
        <f t="shared" si="503"/>
        <v/>
      </c>
      <c r="AP799" s="71" t="str">
        <f t="shared" si="504"/>
        <v/>
      </c>
      <c r="AQ799" s="71" t="str">
        <f t="shared" si="505"/>
        <v/>
      </c>
      <c r="AR799" s="71" t="str">
        <f t="shared" si="506"/>
        <v/>
      </c>
      <c r="AS799" s="71" t="str">
        <f t="shared" si="507"/>
        <v/>
      </c>
      <c r="AT799" s="71" t="str">
        <f t="shared" si="508"/>
        <v/>
      </c>
      <c r="AU799" s="76" t="str">
        <f t="shared" si="509"/>
        <v/>
      </c>
      <c r="BF799" s="141">
        <v>42088</v>
      </c>
      <c r="BG799" s="142" t="s">
        <v>12040</v>
      </c>
      <c r="BH799" s="141" t="s">
        <v>478</v>
      </c>
      <c r="BI799" s="141" t="s">
        <v>176</v>
      </c>
      <c r="BJ799" s="141" t="s">
        <v>12041</v>
      </c>
      <c r="BK799" s="141" t="s">
        <v>3101</v>
      </c>
      <c r="BL799" s="141" t="s">
        <v>2157</v>
      </c>
      <c r="BM799" s="141">
        <v>45.5872137097967</v>
      </c>
      <c r="BN799" s="141">
        <v>-71.981135189783899</v>
      </c>
      <c r="BO799" s="141">
        <v>1970</v>
      </c>
      <c r="BP799" s="143" t="s">
        <v>12041</v>
      </c>
      <c r="BQ799" s="143" t="s">
        <v>26794</v>
      </c>
    </row>
    <row r="800" spans="1:69" ht="38.25" customHeight="1" x14ac:dyDescent="0.25">
      <c r="A800" s="1" t="str">
        <f t="shared" si="510"/>
        <v/>
      </c>
      <c r="B800" s="32" t="str">
        <f t="shared" si="511"/>
        <v/>
      </c>
      <c r="C800" s="25" t="str">
        <f t="shared" si="512"/>
        <v/>
      </c>
      <c r="D800" s="25" t="str">
        <f t="shared" si="513"/>
        <v/>
      </c>
      <c r="E800" s="25" t="str">
        <f t="shared" si="514"/>
        <v/>
      </c>
      <c r="F800" s="25" t="str">
        <f t="shared" si="515"/>
        <v/>
      </c>
      <c r="G800" s="108" t="str">
        <f t="shared" si="516"/>
        <v/>
      </c>
      <c r="H800" s="108" t="str">
        <f t="shared" si="517"/>
        <v/>
      </c>
      <c r="I800" s="112" t="str">
        <f t="shared" si="518"/>
        <v/>
      </c>
      <c r="J800" s="112"/>
      <c r="K800" s="112"/>
      <c r="L800" s="113"/>
      <c r="M800" s="113"/>
      <c r="N800" s="224" t="str">
        <f t="shared" si="519"/>
        <v/>
      </c>
      <c r="O800" s="225" t="str">
        <f t="shared" si="520"/>
        <v/>
      </c>
      <c r="Q800" s="6">
        <v>798</v>
      </c>
      <c r="R800" s="47" t="str">
        <f t="shared" si="483"/>
        <v>-798</v>
      </c>
      <c r="S800" s="6"/>
      <c r="T800" s="48" t="str">
        <f t="shared" si="484"/>
        <v/>
      </c>
      <c r="U800" s="49" t="str">
        <f t="shared" si="485"/>
        <v/>
      </c>
      <c r="W800" s="51"/>
      <c r="X800" s="75" t="str">
        <f t="shared" si="486"/>
        <v/>
      </c>
      <c r="Y800" s="71" t="str">
        <f t="shared" si="487"/>
        <v/>
      </c>
      <c r="Z800" s="71" t="str">
        <f t="shared" si="488"/>
        <v/>
      </c>
      <c r="AA800" s="71" t="str">
        <f t="shared" si="489"/>
        <v/>
      </c>
      <c r="AB800" s="71" t="str">
        <f t="shared" si="490"/>
        <v/>
      </c>
      <c r="AC800" s="71" t="str">
        <f t="shared" si="491"/>
        <v/>
      </c>
      <c r="AD800" s="71" t="str">
        <f t="shared" si="492"/>
        <v/>
      </c>
      <c r="AE800" s="78" t="str">
        <f t="shared" si="493"/>
        <v/>
      </c>
      <c r="AF800" s="75" t="str">
        <f t="shared" si="494"/>
        <v/>
      </c>
      <c r="AG800" s="71" t="str">
        <f t="shared" si="495"/>
        <v/>
      </c>
      <c r="AH800" s="71" t="str">
        <f t="shared" si="496"/>
        <v/>
      </c>
      <c r="AI800" s="71" t="str">
        <f t="shared" si="497"/>
        <v/>
      </c>
      <c r="AJ800" s="71" t="str">
        <f t="shared" si="498"/>
        <v/>
      </c>
      <c r="AK800" s="71" t="str">
        <f t="shared" si="499"/>
        <v/>
      </c>
      <c r="AL800" s="71" t="str">
        <f t="shared" si="500"/>
        <v/>
      </c>
      <c r="AM800" s="78" t="str">
        <f t="shared" si="501"/>
        <v/>
      </c>
      <c r="AN800" s="75" t="str">
        <f t="shared" si="502"/>
        <v/>
      </c>
      <c r="AO800" s="71" t="str">
        <f t="shared" si="503"/>
        <v/>
      </c>
      <c r="AP800" s="71" t="str">
        <f t="shared" si="504"/>
        <v/>
      </c>
      <c r="AQ800" s="71" t="str">
        <f t="shared" si="505"/>
        <v/>
      </c>
      <c r="AR800" s="71" t="str">
        <f t="shared" si="506"/>
        <v/>
      </c>
      <c r="AS800" s="71" t="str">
        <f t="shared" si="507"/>
        <v/>
      </c>
      <c r="AT800" s="71" t="str">
        <f t="shared" si="508"/>
        <v/>
      </c>
      <c r="AU800" s="76" t="str">
        <f t="shared" si="509"/>
        <v/>
      </c>
      <c r="BF800" s="141">
        <v>42088</v>
      </c>
      <c r="BG800" s="142" t="s">
        <v>12042</v>
      </c>
      <c r="BH800" s="141" t="s">
        <v>478</v>
      </c>
      <c r="BI800" s="141" t="s">
        <v>186</v>
      </c>
      <c r="BJ800" s="141" t="s">
        <v>12043</v>
      </c>
      <c r="BK800" s="141" t="s">
        <v>1532</v>
      </c>
      <c r="BL800" s="141" t="s">
        <v>2157</v>
      </c>
      <c r="BM800" s="141">
        <v>45.587296706154902</v>
      </c>
      <c r="BN800" s="141">
        <v>-71.977293468970899</v>
      </c>
      <c r="BO800" s="141">
        <v>1996</v>
      </c>
      <c r="BP800" s="143" t="s">
        <v>480</v>
      </c>
      <c r="BQ800" s="143" t="s">
        <v>26794</v>
      </c>
    </row>
    <row r="801" spans="1:69" ht="38.25" customHeight="1" x14ac:dyDescent="0.25">
      <c r="A801" s="1" t="str">
        <f t="shared" si="510"/>
        <v/>
      </c>
      <c r="B801" s="32" t="str">
        <f t="shared" si="511"/>
        <v/>
      </c>
      <c r="C801" s="25" t="str">
        <f t="shared" si="512"/>
        <v/>
      </c>
      <c r="D801" s="25" t="str">
        <f t="shared" si="513"/>
        <v/>
      </c>
      <c r="E801" s="25" t="str">
        <f t="shared" si="514"/>
        <v/>
      </c>
      <c r="F801" s="25" t="str">
        <f t="shared" si="515"/>
        <v/>
      </c>
      <c r="G801" s="108" t="str">
        <f t="shared" si="516"/>
        <v/>
      </c>
      <c r="H801" s="108" t="str">
        <f t="shared" si="517"/>
        <v/>
      </c>
      <c r="I801" s="112" t="str">
        <f t="shared" si="518"/>
        <v/>
      </c>
      <c r="J801" s="112"/>
      <c r="K801" s="112"/>
      <c r="L801" s="113"/>
      <c r="M801" s="113"/>
      <c r="N801" s="224" t="str">
        <f t="shared" si="519"/>
        <v/>
      </c>
      <c r="O801" s="225" t="str">
        <f t="shared" si="520"/>
        <v/>
      </c>
      <c r="Q801" s="6">
        <v>799</v>
      </c>
      <c r="R801" s="47" t="str">
        <f t="shared" si="483"/>
        <v>-799</v>
      </c>
      <c r="S801" s="6"/>
      <c r="T801" s="48" t="str">
        <f t="shared" si="484"/>
        <v/>
      </c>
      <c r="U801" s="49" t="str">
        <f t="shared" si="485"/>
        <v/>
      </c>
      <c r="W801" s="51"/>
      <c r="X801" s="75" t="str">
        <f t="shared" si="486"/>
        <v/>
      </c>
      <c r="Y801" s="71" t="str">
        <f t="shared" si="487"/>
        <v/>
      </c>
      <c r="Z801" s="71" t="str">
        <f t="shared" si="488"/>
        <v/>
      </c>
      <c r="AA801" s="71" t="str">
        <f t="shared" si="489"/>
        <v/>
      </c>
      <c r="AB801" s="71" t="str">
        <f t="shared" si="490"/>
        <v/>
      </c>
      <c r="AC801" s="71" t="str">
        <f t="shared" si="491"/>
        <v/>
      </c>
      <c r="AD801" s="71" t="str">
        <f t="shared" si="492"/>
        <v/>
      </c>
      <c r="AE801" s="78" t="str">
        <f t="shared" si="493"/>
        <v/>
      </c>
      <c r="AF801" s="75" t="str">
        <f t="shared" si="494"/>
        <v/>
      </c>
      <c r="AG801" s="71" t="str">
        <f t="shared" si="495"/>
        <v/>
      </c>
      <c r="AH801" s="71" t="str">
        <f t="shared" si="496"/>
        <v/>
      </c>
      <c r="AI801" s="71" t="str">
        <f t="shared" si="497"/>
        <v/>
      </c>
      <c r="AJ801" s="71" t="str">
        <f t="shared" si="498"/>
        <v/>
      </c>
      <c r="AK801" s="71" t="str">
        <f t="shared" si="499"/>
        <v/>
      </c>
      <c r="AL801" s="71" t="str">
        <f t="shared" si="500"/>
        <v/>
      </c>
      <c r="AM801" s="78" t="str">
        <f t="shared" si="501"/>
        <v/>
      </c>
      <c r="AN801" s="75" t="str">
        <f t="shared" si="502"/>
        <v/>
      </c>
      <c r="AO801" s="71" t="str">
        <f t="shared" si="503"/>
        <v/>
      </c>
      <c r="AP801" s="71" t="str">
        <f t="shared" si="504"/>
        <v/>
      </c>
      <c r="AQ801" s="71" t="str">
        <f t="shared" si="505"/>
        <v/>
      </c>
      <c r="AR801" s="71" t="str">
        <f t="shared" si="506"/>
        <v/>
      </c>
      <c r="AS801" s="71" t="str">
        <f t="shared" si="507"/>
        <v/>
      </c>
      <c r="AT801" s="71" t="str">
        <f t="shared" si="508"/>
        <v/>
      </c>
      <c r="AU801" s="76" t="str">
        <f t="shared" si="509"/>
        <v/>
      </c>
      <c r="BF801" s="141">
        <v>42088</v>
      </c>
      <c r="BG801" s="142" t="s">
        <v>12044</v>
      </c>
      <c r="BH801" s="141" t="s">
        <v>180</v>
      </c>
      <c r="BI801" s="141" t="s">
        <v>178</v>
      </c>
      <c r="BJ801" s="141" t="s">
        <v>12045</v>
      </c>
      <c r="BK801" s="141" t="s">
        <v>2674</v>
      </c>
      <c r="BL801" s="141" t="s">
        <v>11872</v>
      </c>
      <c r="BM801" s="141">
        <v>45.586390000000002</v>
      </c>
      <c r="BN801" s="141">
        <v>-72.012780000000006</v>
      </c>
      <c r="BO801" s="141">
        <v>1990</v>
      </c>
      <c r="BP801" s="143" t="s">
        <v>12045</v>
      </c>
      <c r="BQ801" s="143" t="s">
        <v>26794</v>
      </c>
    </row>
    <row r="802" spans="1:69" ht="38.25" customHeight="1" x14ac:dyDescent="0.25">
      <c r="A802" s="1" t="str">
        <f t="shared" si="510"/>
        <v/>
      </c>
      <c r="B802" s="32" t="str">
        <f t="shared" si="511"/>
        <v/>
      </c>
      <c r="C802" s="25" t="str">
        <f t="shared" si="512"/>
        <v/>
      </c>
      <c r="D802" s="25" t="str">
        <f t="shared" si="513"/>
        <v/>
      </c>
      <c r="E802" s="25" t="str">
        <f t="shared" si="514"/>
        <v/>
      </c>
      <c r="F802" s="25" t="str">
        <f t="shared" si="515"/>
        <v/>
      </c>
      <c r="G802" s="108" t="str">
        <f t="shared" si="516"/>
        <v/>
      </c>
      <c r="H802" s="108" t="str">
        <f t="shared" si="517"/>
        <v/>
      </c>
      <c r="I802" s="112" t="str">
        <f t="shared" si="518"/>
        <v/>
      </c>
      <c r="J802" s="112"/>
      <c r="K802" s="112"/>
      <c r="L802" s="113"/>
      <c r="M802" s="113"/>
      <c r="N802" s="224" t="str">
        <f t="shared" si="519"/>
        <v/>
      </c>
      <c r="O802" s="225" t="str">
        <f t="shared" si="520"/>
        <v/>
      </c>
      <c r="Q802" s="6">
        <v>800</v>
      </c>
      <c r="R802" s="47" t="str">
        <f t="shared" si="483"/>
        <v>-800</v>
      </c>
      <c r="S802" s="6"/>
      <c r="T802" s="48" t="str">
        <f t="shared" si="484"/>
        <v/>
      </c>
      <c r="U802" s="49" t="str">
        <f t="shared" si="485"/>
        <v/>
      </c>
      <c r="W802" s="51"/>
      <c r="X802" s="75" t="str">
        <f t="shared" si="486"/>
        <v/>
      </c>
      <c r="Y802" s="71" t="str">
        <f t="shared" si="487"/>
        <v/>
      </c>
      <c r="Z802" s="71" t="str">
        <f t="shared" si="488"/>
        <v/>
      </c>
      <c r="AA802" s="71" t="str">
        <f t="shared" si="489"/>
        <v/>
      </c>
      <c r="AB802" s="71" t="str">
        <f t="shared" si="490"/>
        <v/>
      </c>
      <c r="AC802" s="71" t="str">
        <f t="shared" si="491"/>
        <v/>
      </c>
      <c r="AD802" s="71" t="str">
        <f t="shared" si="492"/>
        <v/>
      </c>
      <c r="AE802" s="78" t="str">
        <f t="shared" si="493"/>
        <v/>
      </c>
      <c r="AF802" s="75" t="str">
        <f t="shared" si="494"/>
        <v/>
      </c>
      <c r="AG802" s="71" t="str">
        <f t="shared" si="495"/>
        <v/>
      </c>
      <c r="AH802" s="71" t="str">
        <f t="shared" si="496"/>
        <v/>
      </c>
      <c r="AI802" s="71" t="str">
        <f t="shared" si="497"/>
        <v/>
      </c>
      <c r="AJ802" s="71" t="str">
        <f t="shared" si="498"/>
        <v/>
      </c>
      <c r="AK802" s="71" t="str">
        <f t="shared" si="499"/>
        <v/>
      </c>
      <c r="AL802" s="71" t="str">
        <f t="shared" si="500"/>
        <v/>
      </c>
      <c r="AM802" s="78" t="str">
        <f t="shared" si="501"/>
        <v/>
      </c>
      <c r="AN802" s="75" t="str">
        <f t="shared" si="502"/>
        <v/>
      </c>
      <c r="AO802" s="71" t="str">
        <f t="shared" si="503"/>
        <v/>
      </c>
      <c r="AP802" s="71" t="str">
        <f t="shared" si="504"/>
        <v/>
      </c>
      <c r="AQ802" s="71" t="str">
        <f t="shared" si="505"/>
        <v/>
      </c>
      <c r="AR802" s="71" t="str">
        <f t="shared" si="506"/>
        <v/>
      </c>
      <c r="AS802" s="71" t="str">
        <f t="shared" si="507"/>
        <v/>
      </c>
      <c r="AT802" s="71" t="str">
        <f t="shared" si="508"/>
        <v/>
      </c>
      <c r="AU802" s="76" t="str">
        <f t="shared" si="509"/>
        <v/>
      </c>
      <c r="BF802" s="141">
        <v>42088</v>
      </c>
      <c r="BG802" s="142" t="s">
        <v>12046</v>
      </c>
      <c r="BH802" s="141" t="s">
        <v>180</v>
      </c>
      <c r="BI802" s="141" t="s">
        <v>191</v>
      </c>
      <c r="BJ802" s="141" t="s">
        <v>12047</v>
      </c>
      <c r="BK802" s="141"/>
      <c r="BL802" s="141"/>
      <c r="BM802" s="141">
        <v>45.570830000000001</v>
      </c>
      <c r="BN802" s="141">
        <v>-72.008610000000004</v>
      </c>
      <c r="BO802" s="141">
        <v>2000</v>
      </c>
      <c r="BP802" s="143" t="s">
        <v>191</v>
      </c>
      <c r="BQ802" s="143" t="s">
        <v>26794</v>
      </c>
    </row>
    <row r="803" spans="1:69" ht="38.25" customHeight="1" x14ac:dyDescent="0.25">
      <c r="A803" s="1" t="str">
        <f t="shared" si="510"/>
        <v/>
      </c>
      <c r="B803" s="32" t="str">
        <f t="shared" si="511"/>
        <v/>
      </c>
      <c r="C803" s="25" t="str">
        <f t="shared" si="512"/>
        <v/>
      </c>
      <c r="D803" s="25" t="str">
        <f t="shared" si="513"/>
        <v/>
      </c>
      <c r="E803" s="25" t="str">
        <f t="shared" si="514"/>
        <v/>
      </c>
      <c r="F803" s="25" t="str">
        <f t="shared" si="515"/>
        <v/>
      </c>
      <c r="G803" s="108" t="str">
        <f t="shared" si="516"/>
        <v/>
      </c>
      <c r="H803" s="108" t="str">
        <f t="shared" si="517"/>
        <v/>
      </c>
      <c r="I803" s="112" t="str">
        <f t="shared" si="518"/>
        <v/>
      </c>
      <c r="J803" s="112"/>
      <c r="K803" s="112"/>
      <c r="L803" s="113"/>
      <c r="M803" s="113"/>
      <c r="N803" s="224" t="str">
        <f t="shared" si="519"/>
        <v/>
      </c>
      <c r="O803" s="225" t="str">
        <f t="shared" si="520"/>
        <v/>
      </c>
      <c r="Q803" s="6">
        <v>801</v>
      </c>
      <c r="R803" s="47" t="str">
        <f t="shared" si="483"/>
        <v>-801</v>
      </c>
      <c r="S803" s="6"/>
      <c r="T803" s="48" t="str">
        <f t="shared" si="484"/>
        <v/>
      </c>
      <c r="U803" s="49" t="str">
        <f t="shared" si="485"/>
        <v/>
      </c>
      <c r="W803" s="51"/>
      <c r="X803" s="75" t="str">
        <f t="shared" si="486"/>
        <v/>
      </c>
      <c r="Y803" s="71" t="str">
        <f t="shared" si="487"/>
        <v/>
      </c>
      <c r="Z803" s="71" t="str">
        <f t="shared" si="488"/>
        <v/>
      </c>
      <c r="AA803" s="71" t="str">
        <f t="shared" si="489"/>
        <v/>
      </c>
      <c r="AB803" s="71" t="str">
        <f t="shared" si="490"/>
        <v/>
      </c>
      <c r="AC803" s="71" t="str">
        <f t="shared" si="491"/>
        <v/>
      </c>
      <c r="AD803" s="71" t="str">
        <f t="shared" si="492"/>
        <v/>
      </c>
      <c r="AE803" s="78" t="str">
        <f t="shared" si="493"/>
        <v/>
      </c>
      <c r="AF803" s="75" t="str">
        <f t="shared" si="494"/>
        <v/>
      </c>
      <c r="AG803" s="71" t="str">
        <f t="shared" si="495"/>
        <v/>
      </c>
      <c r="AH803" s="71" t="str">
        <f t="shared" si="496"/>
        <v/>
      </c>
      <c r="AI803" s="71" t="str">
        <f t="shared" si="497"/>
        <v/>
      </c>
      <c r="AJ803" s="71" t="str">
        <f t="shared" si="498"/>
        <v/>
      </c>
      <c r="AK803" s="71" t="str">
        <f t="shared" si="499"/>
        <v/>
      </c>
      <c r="AL803" s="71" t="str">
        <f t="shared" si="500"/>
        <v/>
      </c>
      <c r="AM803" s="78" t="str">
        <f t="shared" si="501"/>
        <v/>
      </c>
      <c r="AN803" s="75" t="str">
        <f t="shared" si="502"/>
        <v/>
      </c>
      <c r="AO803" s="71" t="str">
        <f t="shared" si="503"/>
        <v/>
      </c>
      <c r="AP803" s="71" t="str">
        <f t="shared" si="504"/>
        <v/>
      </c>
      <c r="AQ803" s="71" t="str">
        <f t="shared" si="505"/>
        <v/>
      </c>
      <c r="AR803" s="71" t="str">
        <f t="shared" si="506"/>
        <v/>
      </c>
      <c r="AS803" s="71" t="str">
        <f t="shared" si="507"/>
        <v/>
      </c>
      <c r="AT803" s="71" t="str">
        <f t="shared" si="508"/>
        <v/>
      </c>
      <c r="AU803" s="76" t="str">
        <f t="shared" si="509"/>
        <v/>
      </c>
      <c r="BF803" s="141">
        <v>41117</v>
      </c>
      <c r="BG803" s="142" t="s">
        <v>11928</v>
      </c>
      <c r="BH803" s="141" t="s">
        <v>478</v>
      </c>
      <c r="BI803" s="141" t="s">
        <v>176</v>
      </c>
      <c r="BJ803" s="141"/>
      <c r="BK803" s="141" t="s">
        <v>2282</v>
      </c>
      <c r="BL803" s="141" t="s">
        <v>11929</v>
      </c>
      <c r="BM803" s="141">
        <v>45.58728</v>
      </c>
      <c r="BN803" s="141">
        <v>-71.580590000000001</v>
      </c>
      <c r="BO803" s="141">
        <v>1985</v>
      </c>
      <c r="BP803" s="143" t="s">
        <v>26720</v>
      </c>
      <c r="BQ803" s="143" t="s">
        <v>17560</v>
      </c>
    </row>
    <row r="804" spans="1:69" ht="38.25" customHeight="1" x14ac:dyDescent="0.25">
      <c r="A804" s="1" t="str">
        <f t="shared" si="510"/>
        <v/>
      </c>
      <c r="B804" s="32" t="str">
        <f t="shared" si="511"/>
        <v/>
      </c>
      <c r="C804" s="25" t="str">
        <f t="shared" si="512"/>
        <v/>
      </c>
      <c r="D804" s="25" t="str">
        <f t="shared" si="513"/>
        <v/>
      </c>
      <c r="E804" s="25" t="str">
        <f t="shared" si="514"/>
        <v/>
      </c>
      <c r="F804" s="25" t="str">
        <f t="shared" si="515"/>
        <v/>
      </c>
      <c r="G804" s="108" t="str">
        <f t="shared" si="516"/>
        <v/>
      </c>
      <c r="H804" s="108" t="str">
        <f t="shared" si="517"/>
        <v/>
      </c>
      <c r="I804" s="112" t="str">
        <f t="shared" si="518"/>
        <v/>
      </c>
      <c r="J804" s="112"/>
      <c r="K804" s="112"/>
      <c r="L804" s="113"/>
      <c r="M804" s="113"/>
      <c r="N804" s="224" t="str">
        <f t="shared" si="519"/>
        <v/>
      </c>
      <c r="O804" s="225" t="str">
        <f t="shared" si="520"/>
        <v/>
      </c>
      <c r="Q804" s="6">
        <v>802</v>
      </c>
      <c r="R804" s="47" t="str">
        <f t="shared" si="483"/>
        <v>-802</v>
      </c>
      <c r="S804" s="6"/>
      <c r="T804" s="48" t="str">
        <f t="shared" si="484"/>
        <v/>
      </c>
      <c r="U804" s="49" t="str">
        <f t="shared" si="485"/>
        <v/>
      </c>
      <c r="W804" s="51"/>
      <c r="X804" s="75" t="str">
        <f t="shared" si="486"/>
        <v/>
      </c>
      <c r="Y804" s="71" t="str">
        <f t="shared" si="487"/>
        <v/>
      </c>
      <c r="Z804" s="71" t="str">
        <f t="shared" si="488"/>
        <v/>
      </c>
      <c r="AA804" s="71" t="str">
        <f t="shared" si="489"/>
        <v/>
      </c>
      <c r="AB804" s="71" t="str">
        <f t="shared" si="490"/>
        <v/>
      </c>
      <c r="AC804" s="71" t="str">
        <f t="shared" si="491"/>
        <v/>
      </c>
      <c r="AD804" s="71" t="str">
        <f t="shared" si="492"/>
        <v/>
      </c>
      <c r="AE804" s="78" t="str">
        <f t="shared" si="493"/>
        <v/>
      </c>
      <c r="AF804" s="75" t="str">
        <f t="shared" si="494"/>
        <v/>
      </c>
      <c r="AG804" s="71" t="str">
        <f t="shared" si="495"/>
        <v/>
      </c>
      <c r="AH804" s="71" t="str">
        <f t="shared" si="496"/>
        <v/>
      </c>
      <c r="AI804" s="71" t="str">
        <f t="shared" si="497"/>
        <v/>
      </c>
      <c r="AJ804" s="71" t="str">
        <f t="shared" si="498"/>
        <v/>
      </c>
      <c r="AK804" s="71" t="str">
        <f t="shared" si="499"/>
        <v/>
      </c>
      <c r="AL804" s="71" t="str">
        <f t="shared" si="500"/>
        <v/>
      </c>
      <c r="AM804" s="78" t="str">
        <f t="shared" si="501"/>
        <v/>
      </c>
      <c r="AN804" s="75" t="str">
        <f t="shared" si="502"/>
        <v/>
      </c>
      <c r="AO804" s="71" t="str">
        <f t="shared" si="503"/>
        <v/>
      </c>
      <c r="AP804" s="71" t="str">
        <f t="shared" si="504"/>
        <v/>
      </c>
      <c r="AQ804" s="71" t="str">
        <f t="shared" si="505"/>
        <v/>
      </c>
      <c r="AR804" s="71" t="str">
        <f t="shared" si="506"/>
        <v/>
      </c>
      <c r="AS804" s="71" t="str">
        <f t="shared" si="507"/>
        <v/>
      </c>
      <c r="AT804" s="71" t="str">
        <f t="shared" si="508"/>
        <v/>
      </c>
      <c r="AU804" s="76" t="str">
        <f t="shared" si="509"/>
        <v/>
      </c>
      <c r="BF804" s="141">
        <v>41117</v>
      </c>
      <c r="BG804" s="142" t="s">
        <v>11930</v>
      </c>
      <c r="BH804" s="141" t="s">
        <v>478</v>
      </c>
      <c r="BI804" s="141" t="s">
        <v>177</v>
      </c>
      <c r="BJ804" s="141"/>
      <c r="BK804" s="141" t="s">
        <v>2282</v>
      </c>
      <c r="BL804" s="141" t="s">
        <v>11931</v>
      </c>
      <c r="BM804" s="141">
        <v>45.631279999999997</v>
      </c>
      <c r="BN804" s="141">
        <v>-71.59272</v>
      </c>
      <c r="BO804" s="141">
        <v>1970</v>
      </c>
      <c r="BP804" s="143" t="s">
        <v>26721</v>
      </c>
      <c r="BQ804" s="143" t="s">
        <v>17560</v>
      </c>
    </row>
    <row r="805" spans="1:69" ht="38.25" customHeight="1" x14ac:dyDescent="0.25">
      <c r="A805" s="1" t="str">
        <f t="shared" si="510"/>
        <v/>
      </c>
      <c r="B805" s="32" t="str">
        <f t="shared" si="511"/>
        <v/>
      </c>
      <c r="C805" s="25" t="str">
        <f t="shared" si="512"/>
        <v/>
      </c>
      <c r="D805" s="25" t="str">
        <f t="shared" si="513"/>
        <v/>
      </c>
      <c r="E805" s="25" t="str">
        <f t="shared" si="514"/>
        <v/>
      </c>
      <c r="F805" s="25" t="str">
        <f t="shared" si="515"/>
        <v/>
      </c>
      <c r="G805" s="108" t="str">
        <f t="shared" si="516"/>
        <v/>
      </c>
      <c r="H805" s="108" t="str">
        <f t="shared" si="517"/>
        <v/>
      </c>
      <c r="I805" s="112" t="str">
        <f t="shared" si="518"/>
        <v/>
      </c>
      <c r="J805" s="112"/>
      <c r="K805" s="112"/>
      <c r="L805" s="113"/>
      <c r="M805" s="113"/>
      <c r="N805" s="224" t="str">
        <f t="shared" si="519"/>
        <v/>
      </c>
      <c r="O805" s="225" t="str">
        <f t="shared" si="520"/>
        <v/>
      </c>
      <c r="Q805" s="6">
        <v>803</v>
      </c>
      <c r="R805" s="47" t="str">
        <f t="shared" si="483"/>
        <v>-803</v>
      </c>
      <c r="S805" s="6"/>
      <c r="T805" s="48" t="str">
        <f t="shared" si="484"/>
        <v/>
      </c>
      <c r="U805" s="49" t="str">
        <f t="shared" si="485"/>
        <v/>
      </c>
      <c r="W805" s="51"/>
      <c r="X805" s="75" t="str">
        <f t="shared" si="486"/>
        <v/>
      </c>
      <c r="Y805" s="71" t="str">
        <f t="shared" si="487"/>
        <v/>
      </c>
      <c r="Z805" s="71" t="str">
        <f t="shared" si="488"/>
        <v/>
      </c>
      <c r="AA805" s="71" t="str">
        <f t="shared" si="489"/>
        <v/>
      </c>
      <c r="AB805" s="71" t="str">
        <f t="shared" si="490"/>
        <v/>
      </c>
      <c r="AC805" s="71" t="str">
        <f t="shared" si="491"/>
        <v/>
      </c>
      <c r="AD805" s="71" t="str">
        <f t="shared" si="492"/>
        <v/>
      </c>
      <c r="AE805" s="78" t="str">
        <f t="shared" si="493"/>
        <v/>
      </c>
      <c r="AF805" s="75" t="str">
        <f t="shared" si="494"/>
        <v/>
      </c>
      <c r="AG805" s="71" t="str">
        <f t="shared" si="495"/>
        <v/>
      </c>
      <c r="AH805" s="71" t="str">
        <f t="shared" si="496"/>
        <v/>
      </c>
      <c r="AI805" s="71" t="str">
        <f t="shared" si="497"/>
        <v/>
      </c>
      <c r="AJ805" s="71" t="str">
        <f t="shared" si="498"/>
        <v/>
      </c>
      <c r="AK805" s="71" t="str">
        <f t="shared" si="499"/>
        <v/>
      </c>
      <c r="AL805" s="71" t="str">
        <f t="shared" si="500"/>
        <v/>
      </c>
      <c r="AM805" s="78" t="str">
        <f t="shared" si="501"/>
        <v/>
      </c>
      <c r="AN805" s="75" t="str">
        <f t="shared" si="502"/>
        <v/>
      </c>
      <c r="AO805" s="71" t="str">
        <f t="shared" si="503"/>
        <v/>
      </c>
      <c r="AP805" s="71" t="str">
        <f t="shared" si="504"/>
        <v/>
      </c>
      <c r="AQ805" s="71" t="str">
        <f t="shared" si="505"/>
        <v/>
      </c>
      <c r="AR805" s="71" t="str">
        <f t="shared" si="506"/>
        <v/>
      </c>
      <c r="AS805" s="71" t="str">
        <f t="shared" si="507"/>
        <v/>
      </c>
      <c r="AT805" s="71" t="str">
        <f t="shared" si="508"/>
        <v/>
      </c>
      <c r="AU805" s="76" t="str">
        <f t="shared" si="509"/>
        <v/>
      </c>
      <c r="BF805" s="141">
        <v>44071</v>
      </c>
      <c r="BG805" s="142" t="s">
        <v>11873</v>
      </c>
      <c r="BH805" s="141" t="s">
        <v>180</v>
      </c>
      <c r="BI805" s="141" t="s">
        <v>178</v>
      </c>
      <c r="BJ805" s="141"/>
      <c r="BK805" s="141" t="s">
        <v>2278</v>
      </c>
      <c r="BL805" s="141" t="s">
        <v>11874</v>
      </c>
      <c r="BM805" s="141">
        <v>45.234380000000002</v>
      </c>
      <c r="BN805" s="141">
        <v>-71.835599999999999</v>
      </c>
      <c r="BO805" s="141">
        <v>1987</v>
      </c>
      <c r="BP805" s="143" t="s">
        <v>24631</v>
      </c>
      <c r="BQ805" s="143" t="s">
        <v>17560</v>
      </c>
    </row>
    <row r="806" spans="1:69" ht="38.25" customHeight="1" x14ac:dyDescent="0.25">
      <c r="A806" s="1" t="str">
        <f t="shared" si="510"/>
        <v/>
      </c>
      <c r="B806" s="32" t="str">
        <f t="shared" si="511"/>
        <v/>
      </c>
      <c r="C806" s="25" t="str">
        <f t="shared" si="512"/>
        <v/>
      </c>
      <c r="D806" s="25" t="str">
        <f t="shared" si="513"/>
        <v/>
      </c>
      <c r="E806" s="25" t="str">
        <f t="shared" si="514"/>
        <v/>
      </c>
      <c r="F806" s="25" t="str">
        <f t="shared" si="515"/>
        <v/>
      </c>
      <c r="G806" s="108" t="str">
        <f t="shared" si="516"/>
        <v/>
      </c>
      <c r="H806" s="108" t="str">
        <f t="shared" si="517"/>
        <v/>
      </c>
      <c r="I806" s="112" t="str">
        <f t="shared" si="518"/>
        <v/>
      </c>
      <c r="J806" s="112"/>
      <c r="K806" s="112"/>
      <c r="L806" s="113"/>
      <c r="M806" s="113"/>
      <c r="N806" s="224" t="str">
        <f t="shared" si="519"/>
        <v/>
      </c>
      <c r="O806" s="225" t="str">
        <f t="shared" si="520"/>
        <v/>
      </c>
      <c r="Q806" s="6">
        <v>804</v>
      </c>
      <c r="R806" s="47" t="str">
        <f t="shared" si="483"/>
        <v>-804</v>
      </c>
      <c r="S806" s="6"/>
      <c r="T806" s="48" t="str">
        <f t="shared" si="484"/>
        <v/>
      </c>
      <c r="U806" s="49" t="str">
        <f t="shared" si="485"/>
        <v/>
      </c>
      <c r="W806" s="51"/>
      <c r="X806" s="75" t="str">
        <f t="shared" si="486"/>
        <v/>
      </c>
      <c r="Y806" s="71" t="str">
        <f t="shared" si="487"/>
        <v/>
      </c>
      <c r="Z806" s="71" t="str">
        <f t="shared" si="488"/>
        <v/>
      </c>
      <c r="AA806" s="71" t="str">
        <f t="shared" si="489"/>
        <v/>
      </c>
      <c r="AB806" s="71" t="str">
        <f t="shared" si="490"/>
        <v/>
      </c>
      <c r="AC806" s="71" t="str">
        <f t="shared" si="491"/>
        <v/>
      </c>
      <c r="AD806" s="71" t="str">
        <f t="shared" si="492"/>
        <v/>
      </c>
      <c r="AE806" s="78" t="str">
        <f t="shared" si="493"/>
        <v/>
      </c>
      <c r="AF806" s="75" t="str">
        <f t="shared" si="494"/>
        <v/>
      </c>
      <c r="AG806" s="71" t="str">
        <f t="shared" si="495"/>
        <v/>
      </c>
      <c r="AH806" s="71" t="str">
        <f t="shared" si="496"/>
        <v/>
      </c>
      <c r="AI806" s="71" t="str">
        <f t="shared" si="497"/>
        <v/>
      </c>
      <c r="AJ806" s="71" t="str">
        <f t="shared" si="498"/>
        <v/>
      </c>
      <c r="AK806" s="71" t="str">
        <f t="shared" si="499"/>
        <v/>
      </c>
      <c r="AL806" s="71" t="str">
        <f t="shared" si="500"/>
        <v/>
      </c>
      <c r="AM806" s="78" t="str">
        <f t="shared" si="501"/>
        <v/>
      </c>
      <c r="AN806" s="75" t="str">
        <f t="shared" si="502"/>
        <v/>
      </c>
      <c r="AO806" s="71" t="str">
        <f t="shared" si="503"/>
        <v/>
      </c>
      <c r="AP806" s="71" t="str">
        <f t="shared" si="504"/>
        <v/>
      </c>
      <c r="AQ806" s="71" t="str">
        <f t="shared" si="505"/>
        <v/>
      </c>
      <c r="AR806" s="71" t="str">
        <f t="shared" si="506"/>
        <v/>
      </c>
      <c r="AS806" s="71" t="str">
        <f t="shared" si="507"/>
        <v/>
      </c>
      <c r="AT806" s="71" t="str">
        <f t="shared" si="508"/>
        <v/>
      </c>
      <c r="AU806" s="76" t="str">
        <f t="shared" si="509"/>
        <v/>
      </c>
      <c r="BF806" s="141">
        <v>44071</v>
      </c>
      <c r="BG806" s="142" t="s">
        <v>11875</v>
      </c>
      <c r="BH806" s="141" t="s">
        <v>478</v>
      </c>
      <c r="BI806" s="141" t="s">
        <v>177</v>
      </c>
      <c r="BJ806" s="141"/>
      <c r="BK806" s="141" t="s">
        <v>3922</v>
      </c>
      <c r="BL806" s="141" t="s">
        <v>11876</v>
      </c>
      <c r="BM806" s="141">
        <v>45.237299999999998</v>
      </c>
      <c r="BN806" s="141">
        <v>-71.809799999999996</v>
      </c>
      <c r="BO806" s="141">
        <v>1980</v>
      </c>
      <c r="BP806" s="143" t="s">
        <v>24632</v>
      </c>
      <c r="BQ806" s="143" t="s">
        <v>17560</v>
      </c>
    </row>
    <row r="807" spans="1:69" ht="38.25" customHeight="1" x14ac:dyDescent="0.25">
      <c r="A807" s="1" t="str">
        <f t="shared" si="510"/>
        <v/>
      </c>
      <c r="B807" s="32" t="str">
        <f t="shared" si="511"/>
        <v/>
      </c>
      <c r="C807" s="25" t="str">
        <f t="shared" si="512"/>
        <v/>
      </c>
      <c r="D807" s="25" t="str">
        <f t="shared" si="513"/>
        <v/>
      </c>
      <c r="E807" s="25" t="str">
        <f t="shared" si="514"/>
        <v/>
      </c>
      <c r="F807" s="25" t="str">
        <f t="shared" si="515"/>
        <v/>
      </c>
      <c r="G807" s="108" t="str">
        <f t="shared" si="516"/>
        <v/>
      </c>
      <c r="H807" s="108" t="str">
        <f t="shared" si="517"/>
        <v/>
      </c>
      <c r="I807" s="112" t="str">
        <f t="shared" si="518"/>
        <v/>
      </c>
      <c r="J807" s="112"/>
      <c r="K807" s="112"/>
      <c r="L807" s="113"/>
      <c r="M807" s="113"/>
      <c r="N807" s="224" t="str">
        <f t="shared" si="519"/>
        <v/>
      </c>
      <c r="O807" s="225" t="str">
        <f t="shared" si="520"/>
        <v/>
      </c>
      <c r="Q807" s="6">
        <v>805</v>
      </c>
      <c r="R807" s="47" t="str">
        <f t="shared" si="483"/>
        <v>-805</v>
      </c>
      <c r="S807" s="6"/>
      <c r="T807" s="48" t="str">
        <f t="shared" si="484"/>
        <v/>
      </c>
      <c r="U807" s="49" t="str">
        <f t="shared" si="485"/>
        <v/>
      </c>
      <c r="W807" s="51"/>
      <c r="X807" s="75" t="str">
        <f t="shared" si="486"/>
        <v/>
      </c>
      <c r="Y807" s="71" t="str">
        <f t="shared" si="487"/>
        <v/>
      </c>
      <c r="Z807" s="71" t="str">
        <f t="shared" si="488"/>
        <v/>
      </c>
      <c r="AA807" s="71" t="str">
        <f t="shared" si="489"/>
        <v/>
      </c>
      <c r="AB807" s="71" t="str">
        <f t="shared" si="490"/>
        <v/>
      </c>
      <c r="AC807" s="71" t="str">
        <f t="shared" si="491"/>
        <v/>
      </c>
      <c r="AD807" s="71" t="str">
        <f t="shared" si="492"/>
        <v/>
      </c>
      <c r="AE807" s="78" t="str">
        <f t="shared" si="493"/>
        <v/>
      </c>
      <c r="AF807" s="75" t="str">
        <f t="shared" si="494"/>
        <v/>
      </c>
      <c r="AG807" s="71" t="str">
        <f t="shared" si="495"/>
        <v/>
      </c>
      <c r="AH807" s="71" t="str">
        <f t="shared" si="496"/>
        <v/>
      </c>
      <c r="AI807" s="71" t="str">
        <f t="shared" si="497"/>
        <v/>
      </c>
      <c r="AJ807" s="71" t="str">
        <f t="shared" si="498"/>
        <v/>
      </c>
      <c r="AK807" s="71" t="str">
        <f t="shared" si="499"/>
        <v/>
      </c>
      <c r="AL807" s="71" t="str">
        <f t="shared" si="500"/>
        <v/>
      </c>
      <c r="AM807" s="78" t="str">
        <f t="shared" si="501"/>
        <v/>
      </c>
      <c r="AN807" s="75" t="str">
        <f t="shared" si="502"/>
        <v/>
      </c>
      <c r="AO807" s="71" t="str">
        <f t="shared" si="503"/>
        <v/>
      </c>
      <c r="AP807" s="71" t="str">
        <f t="shared" si="504"/>
        <v/>
      </c>
      <c r="AQ807" s="71" t="str">
        <f t="shared" si="505"/>
        <v/>
      </c>
      <c r="AR807" s="71" t="str">
        <f t="shared" si="506"/>
        <v/>
      </c>
      <c r="AS807" s="71" t="str">
        <f t="shared" si="507"/>
        <v/>
      </c>
      <c r="AT807" s="71" t="str">
        <f t="shared" si="508"/>
        <v/>
      </c>
      <c r="AU807" s="76" t="str">
        <f t="shared" si="509"/>
        <v/>
      </c>
      <c r="BF807" s="141">
        <v>44071</v>
      </c>
      <c r="BG807" s="142" t="s">
        <v>11877</v>
      </c>
      <c r="BH807" s="141" t="s">
        <v>478</v>
      </c>
      <c r="BI807" s="141" t="s">
        <v>176</v>
      </c>
      <c r="BJ807" s="141"/>
      <c r="BK807" s="141" t="s">
        <v>7087</v>
      </c>
      <c r="BL807" s="141" t="s">
        <v>11878</v>
      </c>
      <c r="BM807" s="141">
        <v>45.141030000000001</v>
      </c>
      <c r="BN807" s="141">
        <v>-71.465760000000003</v>
      </c>
      <c r="BO807" s="141">
        <v>1996</v>
      </c>
      <c r="BP807" s="143" t="s">
        <v>24633</v>
      </c>
      <c r="BQ807" s="143" t="s">
        <v>17560</v>
      </c>
    </row>
    <row r="808" spans="1:69" ht="38.25" customHeight="1" x14ac:dyDescent="0.25">
      <c r="A808" s="1" t="str">
        <f t="shared" si="510"/>
        <v/>
      </c>
      <c r="B808" s="32" t="str">
        <f t="shared" si="511"/>
        <v/>
      </c>
      <c r="C808" s="25" t="str">
        <f t="shared" si="512"/>
        <v/>
      </c>
      <c r="D808" s="25" t="str">
        <f t="shared" si="513"/>
        <v/>
      </c>
      <c r="E808" s="25" t="str">
        <f t="shared" si="514"/>
        <v/>
      </c>
      <c r="F808" s="25" t="str">
        <f t="shared" si="515"/>
        <v/>
      </c>
      <c r="G808" s="108" t="str">
        <f t="shared" si="516"/>
        <v/>
      </c>
      <c r="H808" s="108" t="str">
        <f t="shared" si="517"/>
        <v/>
      </c>
      <c r="I808" s="112" t="str">
        <f t="shared" si="518"/>
        <v/>
      </c>
      <c r="J808" s="112"/>
      <c r="K808" s="112"/>
      <c r="L808" s="113"/>
      <c r="M808" s="113"/>
      <c r="N808" s="224" t="str">
        <f t="shared" si="519"/>
        <v/>
      </c>
      <c r="O808" s="225" t="str">
        <f t="shared" si="520"/>
        <v/>
      </c>
      <c r="Q808" s="6">
        <v>806</v>
      </c>
      <c r="R808" s="47" t="str">
        <f t="shared" si="483"/>
        <v>-806</v>
      </c>
      <c r="S808" s="6"/>
      <c r="T808" s="48" t="str">
        <f t="shared" si="484"/>
        <v/>
      </c>
      <c r="U808" s="49" t="str">
        <f t="shared" si="485"/>
        <v/>
      </c>
      <c r="W808" s="51"/>
      <c r="X808" s="75" t="str">
        <f t="shared" si="486"/>
        <v/>
      </c>
      <c r="Y808" s="71" t="str">
        <f t="shared" si="487"/>
        <v/>
      </c>
      <c r="Z808" s="71" t="str">
        <f t="shared" si="488"/>
        <v/>
      </c>
      <c r="AA808" s="71" t="str">
        <f t="shared" si="489"/>
        <v/>
      </c>
      <c r="AB808" s="71" t="str">
        <f t="shared" si="490"/>
        <v/>
      </c>
      <c r="AC808" s="71" t="str">
        <f t="shared" si="491"/>
        <v/>
      </c>
      <c r="AD808" s="71" t="str">
        <f t="shared" si="492"/>
        <v/>
      </c>
      <c r="AE808" s="78" t="str">
        <f t="shared" si="493"/>
        <v/>
      </c>
      <c r="AF808" s="75" t="str">
        <f t="shared" si="494"/>
        <v/>
      </c>
      <c r="AG808" s="71" t="str">
        <f t="shared" si="495"/>
        <v/>
      </c>
      <c r="AH808" s="71" t="str">
        <f t="shared" si="496"/>
        <v/>
      </c>
      <c r="AI808" s="71" t="str">
        <f t="shared" si="497"/>
        <v/>
      </c>
      <c r="AJ808" s="71" t="str">
        <f t="shared" si="498"/>
        <v/>
      </c>
      <c r="AK808" s="71" t="str">
        <f t="shared" si="499"/>
        <v/>
      </c>
      <c r="AL808" s="71" t="str">
        <f t="shared" si="500"/>
        <v/>
      </c>
      <c r="AM808" s="78" t="str">
        <f t="shared" si="501"/>
        <v/>
      </c>
      <c r="AN808" s="75" t="str">
        <f t="shared" si="502"/>
        <v/>
      </c>
      <c r="AO808" s="71" t="str">
        <f t="shared" si="503"/>
        <v/>
      </c>
      <c r="AP808" s="71" t="str">
        <f t="shared" si="504"/>
        <v/>
      </c>
      <c r="AQ808" s="71" t="str">
        <f t="shared" si="505"/>
        <v/>
      </c>
      <c r="AR808" s="71" t="str">
        <f t="shared" si="506"/>
        <v/>
      </c>
      <c r="AS808" s="71" t="str">
        <f t="shared" si="507"/>
        <v/>
      </c>
      <c r="AT808" s="71" t="str">
        <f t="shared" si="508"/>
        <v/>
      </c>
      <c r="AU808" s="76" t="str">
        <f t="shared" si="509"/>
        <v/>
      </c>
      <c r="BF808" s="141">
        <v>44071</v>
      </c>
      <c r="BG808" s="142" t="s">
        <v>11879</v>
      </c>
      <c r="BH808" s="141" t="s">
        <v>180</v>
      </c>
      <c r="BI808" s="141" t="s">
        <v>191</v>
      </c>
      <c r="BJ808" s="141"/>
      <c r="BK808" s="141"/>
      <c r="BL808" s="141" t="s">
        <v>11880</v>
      </c>
      <c r="BM808" s="141">
        <v>45.232810000000001</v>
      </c>
      <c r="BN808" s="141">
        <v>-71.816720000000004</v>
      </c>
      <c r="BO808" s="141">
        <v>1990</v>
      </c>
      <c r="BP808" s="143" t="s">
        <v>24634</v>
      </c>
      <c r="BQ808" s="143" t="s">
        <v>17560</v>
      </c>
    </row>
    <row r="809" spans="1:69" ht="38.25" customHeight="1" x14ac:dyDescent="0.25">
      <c r="A809" s="1" t="str">
        <f t="shared" si="510"/>
        <v/>
      </c>
      <c r="B809" s="32" t="str">
        <f t="shared" si="511"/>
        <v/>
      </c>
      <c r="C809" s="25" t="str">
        <f t="shared" si="512"/>
        <v/>
      </c>
      <c r="D809" s="25" t="str">
        <f t="shared" si="513"/>
        <v/>
      </c>
      <c r="E809" s="25" t="str">
        <f t="shared" si="514"/>
        <v/>
      </c>
      <c r="F809" s="25" t="str">
        <f t="shared" si="515"/>
        <v/>
      </c>
      <c r="G809" s="108" t="str">
        <f t="shared" si="516"/>
        <v/>
      </c>
      <c r="H809" s="108" t="str">
        <f t="shared" si="517"/>
        <v/>
      </c>
      <c r="I809" s="112" t="str">
        <f t="shared" si="518"/>
        <v/>
      </c>
      <c r="J809" s="112"/>
      <c r="K809" s="112"/>
      <c r="L809" s="113"/>
      <c r="M809" s="113"/>
      <c r="N809" s="224" t="str">
        <f t="shared" si="519"/>
        <v/>
      </c>
      <c r="O809" s="225" t="str">
        <f t="shared" si="520"/>
        <v/>
      </c>
      <c r="Q809" s="6">
        <v>807</v>
      </c>
      <c r="R809" s="47" t="str">
        <f t="shared" si="483"/>
        <v>-807</v>
      </c>
      <c r="S809" s="6"/>
      <c r="T809" s="48" t="str">
        <f t="shared" si="484"/>
        <v/>
      </c>
      <c r="U809" s="49" t="str">
        <f t="shared" si="485"/>
        <v/>
      </c>
      <c r="W809" s="51"/>
      <c r="X809" s="75" t="str">
        <f t="shared" si="486"/>
        <v/>
      </c>
      <c r="Y809" s="71" t="str">
        <f t="shared" si="487"/>
        <v/>
      </c>
      <c r="Z809" s="71" t="str">
        <f t="shared" si="488"/>
        <v/>
      </c>
      <c r="AA809" s="71" t="str">
        <f t="shared" si="489"/>
        <v/>
      </c>
      <c r="AB809" s="71" t="str">
        <f t="shared" si="490"/>
        <v/>
      </c>
      <c r="AC809" s="71" t="str">
        <f t="shared" si="491"/>
        <v/>
      </c>
      <c r="AD809" s="71" t="str">
        <f t="shared" si="492"/>
        <v/>
      </c>
      <c r="AE809" s="78" t="str">
        <f t="shared" si="493"/>
        <v/>
      </c>
      <c r="AF809" s="75" t="str">
        <f t="shared" si="494"/>
        <v/>
      </c>
      <c r="AG809" s="71" t="str">
        <f t="shared" si="495"/>
        <v/>
      </c>
      <c r="AH809" s="71" t="str">
        <f t="shared" si="496"/>
        <v/>
      </c>
      <c r="AI809" s="71" t="str">
        <f t="shared" si="497"/>
        <v/>
      </c>
      <c r="AJ809" s="71" t="str">
        <f t="shared" si="498"/>
        <v/>
      </c>
      <c r="AK809" s="71" t="str">
        <f t="shared" si="499"/>
        <v/>
      </c>
      <c r="AL809" s="71" t="str">
        <f t="shared" si="500"/>
        <v/>
      </c>
      <c r="AM809" s="78" t="str">
        <f t="shared" si="501"/>
        <v/>
      </c>
      <c r="AN809" s="75" t="str">
        <f t="shared" si="502"/>
        <v/>
      </c>
      <c r="AO809" s="71" t="str">
        <f t="shared" si="503"/>
        <v/>
      </c>
      <c r="AP809" s="71" t="str">
        <f t="shared" si="504"/>
        <v/>
      </c>
      <c r="AQ809" s="71" t="str">
        <f t="shared" si="505"/>
        <v/>
      </c>
      <c r="AR809" s="71" t="str">
        <f t="shared" si="506"/>
        <v/>
      </c>
      <c r="AS809" s="71" t="str">
        <f t="shared" si="507"/>
        <v/>
      </c>
      <c r="AT809" s="71" t="str">
        <f t="shared" si="508"/>
        <v/>
      </c>
      <c r="AU809" s="76" t="str">
        <f t="shared" si="509"/>
        <v/>
      </c>
      <c r="BF809" s="141">
        <v>44071</v>
      </c>
      <c r="BG809" s="142" t="s">
        <v>11881</v>
      </c>
      <c r="BH809" s="141" t="s">
        <v>180</v>
      </c>
      <c r="BI809" s="141" t="s">
        <v>191</v>
      </c>
      <c r="BJ809" s="141"/>
      <c r="BK809" s="141"/>
      <c r="BL809" s="141" t="s">
        <v>11882</v>
      </c>
      <c r="BM809" s="141">
        <v>45.245559999999998</v>
      </c>
      <c r="BN809" s="141">
        <v>-71.83381</v>
      </c>
      <c r="BO809" s="141">
        <v>2000</v>
      </c>
      <c r="BP809" s="143" t="s">
        <v>24635</v>
      </c>
      <c r="BQ809" s="143" t="s">
        <v>17560</v>
      </c>
    </row>
    <row r="810" spans="1:69" ht="38.25" customHeight="1" x14ac:dyDescent="0.25">
      <c r="A810" s="1" t="str">
        <f t="shared" si="510"/>
        <v/>
      </c>
      <c r="B810" s="32" t="str">
        <f t="shared" si="511"/>
        <v/>
      </c>
      <c r="C810" s="25" t="str">
        <f t="shared" si="512"/>
        <v/>
      </c>
      <c r="D810" s="25" t="str">
        <f t="shared" si="513"/>
        <v/>
      </c>
      <c r="E810" s="25" t="str">
        <f t="shared" si="514"/>
        <v/>
      </c>
      <c r="F810" s="25" t="str">
        <f t="shared" si="515"/>
        <v/>
      </c>
      <c r="G810" s="108" t="str">
        <f t="shared" si="516"/>
        <v/>
      </c>
      <c r="H810" s="108" t="str">
        <f t="shared" si="517"/>
        <v/>
      </c>
      <c r="I810" s="112" t="str">
        <f t="shared" si="518"/>
        <v/>
      </c>
      <c r="J810" s="112"/>
      <c r="K810" s="112"/>
      <c r="L810" s="113"/>
      <c r="M810" s="113"/>
      <c r="N810" s="224" t="str">
        <f t="shared" si="519"/>
        <v/>
      </c>
      <c r="O810" s="225" t="str">
        <f t="shared" si="520"/>
        <v/>
      </c>
      <c r="Q810" s="6">
        <v>808</v>
      </c>
      <c r="R810" s="47" t="str">
        <f t="shared" si="483"/>
        <v>-808</v>
      </c>
      <c r="S810" s="6"/>
      <c r="T810" s="48" t="str">
        <f t="shared" si="484"/>
        <v/>
      </c>
      <c r="U810" s="49" t="str">
        <f t="shared" si="485"/>
        <v/>
      </c>
      <c r="W810" s="51"/>
      <c r="X810" s="75" t="str">
        <f t="shared" si="486"/>
        <v/>
      </c>
      <c r="Y810" s="71" t="str">
        <f t="shared" si="487"/>
        <v/>
      </c>
      <c r="Z810" s="71" t="str">
        <f t="shared" si="488"/>
        <v/>
      </c>
      <c r="AA810" s="71" t="str">
        <f t="shared" si="489"/>
        <v/>
      </c>
      <c r="AB810" s="71" t="str">
        <f t="shared" si="490"/>
        <v/>
      </c>
      <c r="AC810" s="71" t="str">
        <f t="shared" si="491"/>
        <v/>
      </c>
      <c r="AD810" s="71" t="str">
        <f t="shared" si="492"/>
        <v/>
      </c>
      <c r="AE810" s="78" t="str">
        <f t="shared" si="493"/>
        <v/>
      </c>
      <c r="AF810" s="75" t="str">
        <f t="shared" si="494"/>
        <v/>
      </c>
      <c r="AG810" s="71" t="str">
        <f t="shared" si="495"/>
        <v/>
      </c>
      <c r="AH810" s="71" t="str">
        <f t="shared" si="496"/>
        <v/>
      </c>
      <c r="AI810" s="71" t="str">
        <f t="shared" si="497"/>
        <v/>
      </c>
      <c r="AJ810" s="71" t="str">
        <f t="shared" si="498"/>
        <v/>
      </c>
      <c r="AK810" s="71" t="str">
        <f t="shared" si="499"/>
        <v/>
      </c>
      <c r="AL810" s="71" t="str">
        <f t="shared" si="500"/>
        <v/>
      </c>
      <c r="AM810" s="78" t="str">
        <f t="shared" si="501"/>
        <v/>
      </c>
      <c r="AN810" s="75" t="str">
        <f t="shared" si="502"/>
        <v/>
      </c>
      <c r="AO810" s="71" t="str">
        <f t="shared" si="503"/>
        <v/>
      </c>
      <c r="AP810" s="71" t="str">
        <f t="shared" si="504"/>
        <v/>
      </c>
      <c r="AQ810" s="71" t="str">
        <f t="shared" si="505"/>
        <v/>
      </c>
      <c r="AR810" s="71" t="str">
        <f t="shared" si="506"/>
        <v/>
      </c>
      <c r="AS810" s="71" t="str">
        <f t="shared" si="507"/>
        <v/>
      </c>
      <c r="AT810" s="71" t="str">
        <f t="shared" si="508"/>
        <v/>
      </c>
      <c r="AU810" s="76" t="str">
        <f t="shared" si="509"/>
        <v/>
      </c>
      <c r="BF810" s="141">
        <v>44071</v>
      </c>
      <c r="BG810" s="142" t="s">
        <v>11883</v>
      </c>
      <c r="BH810" s="141" t="s">
        <v>180</v>
      </c>
      <c r="BI810" s="141" t="s">
        <v>191</v>
      </c>
      <c r="BJ810" s="141"/>
      <c r="BK810" s="141"/>
      <c r="BL810" s="141" t="s">
        <v>11884</v>
      </c>
      <c r="BM810" s="141">
        <v>45.252650000000003</v>
      </c>
      <c r="BN810" s="141">
        <v>-71.834069999999997</v>
      </c>
      <c r="BO810" s="141">
        <v>2000</v>
      </c>
      <c r="BP810" s="143" t="s">
        <v>24635</v>
      </c>
      <c r="BQ810" s="143" t="s">
        <v>17560</v>
      </c>
    </row>
    <row r="811" spans="1:69" ht="38.25" customHeight="1" x14ac:dyDescent="0.25">
      <c r="A811" s="1" t="str">
        <f t="shared" si="510"/>
        <v/>
      </c>
      <c r="B811" s="32" t="str">
        <f t="shared" si="511"/>
        <v/>
      </c>
      <c r="C811" s="25" t="str">
        <f t="shared" si="512"/>
        <v/>
      </c>
      <c r="D811" s="25" t="str">
        <f t="shared" si="513"/>
        <v/>
      </c>
      <c r="E811" s="25" t="str">
        <f t="shared" si="514"/>
        <v/>
      </c>
      <c r="F811" s="25" t="str">
        <f t="shared" si="515"/>
        <v/>
      </c>
      <c r="G811" s="108" t="str">
        <f t="shared" si="516"/>
        <v/>
      </c>
      <c r="H811" s="108" t="str">
        <f t="shared" si="517"/>
        <v/>
      </c>
      <c r="I811" s="112" t="str">
        <f t="shared" si="518"/>
        <v/>
      </c>
      <c r="J811" s="112"/>
      <c r="K811" s="112"/>
      <c r="L811" s="113"/>
      <c r="M811" s="113"/>
      <c r="N811" s="224" t="str">
        <f t="shared" si="519"/>
        <v/>
      </c>
      <c r="O811" s="225" t="str">
        <f t="shared" si="520"/>
        <v/>
      </c>
      <c r="Q811" s="6">
        <v>809</v>
      </c>
      <c r="R811" s="47" t="str">
        <f t="shared" si="483"/>
        <v>-809</v>
      </c>
      <c r="S811" s="6"/>
      <c r="T811" s="48" t="str">
        <f t="shared" si="484"/>
        <v/>
      </c>
      <c r="U811" s="49" t="str">
        <f t="shared" si="485"/>
        <v/>
      </c>
      <c r="W811" s="51"/>
      <c r="X811" s="75" t="str">
        <f t="shared" si="486"/>
        <v/>
      </c>
      <c r="Y811" s="71" t="str">
        <f t="shared" si="487"/>
        <v/>
      </c>
      <c r="Z811" s="71" t="str">
        <f t="shared" si="488"/>
        <v/>
      </c>
      <c r="AA811" s="71" t="str">
        <f t="shared" si="489"/>
        <v/>
      </c>
      <c r="AB811" s="71" t="str">
        <f t="shared" si="490"/>
        <v/>
      </c>
      <c r="AC811" s="71" t="str">
        <f t="shared" si="491"/>
        <v/>
      </c>
      <c r="AD811" s="71" t="str">
        <f t="shared" si="492"/>
        <v/>
      </c>
      <c r="AE811" s="78" t="str">
        <f t="shared" si="493"/>
        <v/>
      </c>
      <c r="AF811" s="75" t="str">
        <f t="shared" si="494"/>
        <v/>
      </c>
      <c r="AG811" s="71" t="str">
        <f t="shared" si="495"/>
        <v/>
      </c>
      <c r="AH811" s="71" t="str">
        <f t="shared" si="496"/>
        <v/>
      </c>
      <c r="AI811" s="71" t="str">
        <f t="shared" si="497"/>
        <v/>
      </c>
      <c r="AJ811" s="71" t="str">
        <f t="shared" si="498"/>
        <v/>
      </c>
      <c r="AK811" s="71" t="str">
        <f t="shared" si="499"/>
        <v/>
      </c>
      <c r="AL811" s="71" t="str">
        <f t="shared" si="500"/>
        <v/>
      </c>
      <c r="AM811" s="78" t="str">
        <f t="shared" si="501"/>
        <v/>
      </c>
      <c r="AN811" s="75" t="str">
        <f t="shared" si="502"/>
        <v/>
      </c>
      <c r="AO811" s="71" t="str">
        <f t="shared" si="503"/>
        <v/>
      </c>
      <c r="AP811" s="71" t="str">
        <f t="shared" si="504"/>
        <v/>
      </c>
      <c r="AQ811" s="71" t="str">
        <f t="shared" si="505"/>
        <v/>
      </c>
      <c r="AR811" s="71" t="str">
        <f t="shared" si="506"/>
        <v/>
      </c>
      <c r="AS811" s="71" t="str">
        <f t="shared" si="507"/>
        <v/>
      </c>
      <c r="AT811" s="71" t="str">
        <f t="shared" si="508"/>
        <v/>
      </c>
      <c r="AU811" s="76" t="str">
        <f t="shared" si="509"/>
        <v/>
      </c>
      <c r="BF811" s="141">
        <v>90027</v>
      </c>
      <c r="BG811" s="142" t="s">
        <v>11926</v>
      </c>
      <c r="BH811" s="141" t="s">
        <v>180</v>
      </c>
      <c r="BI811" s="141" t="s">
        <v>178</v>
      </c>
      <c r="BJ811" s="141" t="s">
        <v>2514</v>
      </c>
      <c r="BK811" s="141"/>
      <c r="BL811" s="141" t="s">
        <v>11927</v>
      </c>
      <c r="BM811" s="141">
        <v>47.653999900000002</v>
      </c>
      <c r="BN811" s="141">
        <v>-72.279217200000005</v>
      </c>
      <c r="BO811" s="141">
        <v>1999</v>
      </c>
      <c r="BP811" s="143" t="s">
        <v>2838</v>
      </c>
      <c r="BQ811" s="143" t="s">
        <v>17560</v>
      </c>
    </row>
    <row r="812" spans="1:69" ht="38.25" customHeight="1" x14ac:dyDescent="0.25">
      <c r="A812" s="1" t="str">
        <f t="shared" si="510"/>
        <v/>
      </c>
      <c r="B812" s="32" t="str">
        <f t="shared" si="511"/>
        <v/>
      </c>
      <c r="C812" s="25" t="str">
        <f t="shared" si="512"/>
        <v/>
      </c>
      <c r="D812" s="25" t="str">
        <f t="shared" si="513"/>
        <v/>
      </c>
      <c r="E812" s="25" t="str">
        <f t="shared" si="514"/>
        <v/>
      </c>
      <c r="F812" s="25" t="str">
        <f t="shared" si="515"/>
        <v/>
      </c>
      <c r="G812" s="108" t="str">
        <f t="shared" si="516"/>
        <v/>
      </c>
      <c r="H812" s="108" t="str">
        <f t="shared" si="517"/>
        <v/>
      </c>
      <c r="I812" s="112" t="str">
        <f t="shared" si="518"/>
        <v/>
      </c>
      <c r="J812" s="112"/>
      <c r="K812" s="112"/>
      <c r="L812" s="113"/>
      <c r="M812" s="113"/>
      <c r="N812" s="224" t="str">
        <f t="shared" si="519"/>
        <v/>
      </c>
      <c r="O812" s="225" t="str">
        <f t="shared" si="520"/>
        <v/>
      </c>
      <c r="Q812" s="6">
        <v>810</v>
      </c>
      <c r="R812" s="47" t="str">
        <f t="shared" si="483"/>
        <v>-810</v>
      </c>
      <c r="S812" s="6"/>
      <c r="T812" s="48" t="str">
        <f t="shared" si="484"/>
        <v/>
      </c>
      <c r="U812" s="49" t="str">
        <f t="shared" si="485"/>
        <v/>
      </c>
      <c r="W812" s="51"/>
      <c r="X812" s="75" t="str">
        <f t="shared" si="486"/>
        <v/>
      </c>
      <c r="Y812" s="71" t="str">
        <f t="shared" si="487"/>
        <v/>
      </c>
      <c r="Z812" s="71" t="str">
        <f t="shared" si="488"/>
        <v/>
      </c>
      <c r="AA812" s="71" t="str">
        <f t="shared" si="489"/>
        <v/>
      </c>
      <c r="AB812" s="71" t="str">
        <f t="shared" si="490"/>
        <v/>
      </c>
      <c r="AC812" s="71" t="str">
        <f t="shared" si="491"/>
        <v/>
      </c>
      <c r="AD812" s="71" t="str">
        <f t="shared" si="492"/>
        <v/>
      </c>
      <c r="AE812" s="78" t="str">
        <f t="shared" si="493"/>
        <v/>
      </c>
      <c r="AF812" s="75" t="str">
        <f t="shared" si="494"/>
        <v/>
      </c>
      <c r="AG812" s="71" t="str">
        <f t="shared" si="495"/>
        <v/>
      </c>
      <c r="AH812" s="71" t="str">
        <f t="shared" si="496"/>
        <v/>
      </c>
      <c r="AI812" s="71" t="str">
        <f t="shared" si="497"/>
        <v/>
      </c>
      <c r="AJ812" s="71" t="str">
        <f t="shared" si="498"/>
        <v/>
      </c>
      <c r="AK812" s="71" t="str">
        <f t="shared" si="499"/>
        <v/>
      </c>
      <c r="AL812" s="71" t="str">
        <f t="shared" si="500"/>
        <v/>
      </c>
      <c r="AM812" s="78" t="str">
        <f t="shared" si="501"/>
        <v/>
      </c>
      <c r="AN812" s="75" t="str">
        <f t="shared" si="502"/>
        <v/>
      </c>
      <c r="AO812" s="71" t="str">
        <f t="shared" si="503"/>
        <v/>
      </c>
      <c r="AP812" s="71" t="str">
        <f t="shared" si="504"/>
        <v/>
      </c>
      <c r="AQ812" s="71" t="str">
        <f t="shared" si="505"/>
        <v/>
      </c>
      <c r="AR812" s="71" t="str">
        <f t="shared" si="506"/>
        <v/>
      </c>
      <c r="AS812" s="71" t="str">
        <f t="shared" si="507"/>
        <v/>
      </c>
      <c r="AT812" s="71" t="str">
        <f t="shared" si="508"/>
        <v/>
      </c>
      <c r="AU812" s="76" t="str">
        <f t="shared" si="509"/>
        <v/>
      </c>
      <c r="BF812" s="141">
        <v>41080</v>
      </c>
      <c r="BG812" s="142" t="s">
        <v>11988</v>
      </c>
      <c r="BH812" s="141" t="s">
        <v>478</v>
      </c>
      <c r="BI812" s="141" t="s">
        <v>177</v>
      </c>
      <c r="BJ812" s="141"/>
      <c r="BK812" s="141"/>
      <c r="BL812" s="141" t="s">
        <v>11989</v>
      </c>
      <c r="BM812" s="141">
        <v>45.516629999999999</v>
      </c>
      <c r="BN812" s="141">
        <v>-71.27955</v>
      </c>
      <c r="BO812" s="141">
        <v>1950</v>
      </c>
      <c r="BP812" s="143" t="s">
        <v>24653</v>
      </c>
      <c r="BQ812" s="143" t="s">
        <v>17560</v>
      </c>
    </row>
    <row r="813" spans="1:69" ht="38.25" customHeight="1" x14ac:dyDescent="0.25">
      <c r="A813" s="1" t="str">
        <f t="shared" si="510"/>
        <v/>
      </c>
      <c r="B813" s="32" t="str">
        <f t="shared" si="511"/>
        <v/>
      </c>
      <c r="C813" s="25" t="str">
        <f t="shared" si="512"/>
        <v/>
      </c>
      <c r="D813" s="25" t="str">
        <f t="shared" si="513"/>
        <v/>
      </c>
      <c r="E813" s="25" t="str">
        <f t="shared" si="514"/>
        <v/>
      </c>
      <c r="F813" s="25" t="str">
        <f t="shared" si="515"/>
        <v/>
      </c>
      <c r="G813" s="108" t="str">
        <f t="shared" si="516"/>
        <v/>
      </c>
      <c r="H813" s="108" t="str">
        <f t="shared" si="517"/>
        <v/>
      </c>
      <c r="I813" s="112" t="str">
        <f t="shared" si="518"/>
        <v/>
      </c>
      <c r="J813" s="112"/>
      <c r="K813" s="112"/>
      <c r="L813" s="113"/>
      <c r="M813" s="113"/>
      <c r="N813" s="224" t="str">
        <f t="shared" si="519"/>
        <v/>
      </c>
      <c r="O813" s="225" t="str">
        <f t="shared" si="520"/>
        <v/>
      </c>
      <c r="Q813" s="6">
        <v>811</v>
      </c>
      <c r="R813" s="47" t="str">
        <f t="shared" si="483"/>
        <v>-811</v>
      </c>
      <c r="S813" s="6"/>
      <c r="T813" s="48" t="str">
        <f t="shared" si="484"/>
        <v/>
      </c>
      <c r="U813" s="49" t="str">
        <f t="shared" si="485"/>
        <v/>
      </c>
      <c r="W813" s="51"/>
      <c r="X813" s="75" t="str">
        <f t="shared" si="486"/>
        <v/>
      </c>
      <c r="Y813" s="71" t="str">
        <f t="shared" si="487"/>
        <v/>
      </c>
      <c r="Z813" s="71" t="str">
        <f t="shared" si="488"/>
        <v/>
      </c>
      <c r="AA813" s="71" t="str">
        <f t="shared" si="489"/>
        <v/>
      </c>
      <c r="AB813" s="71" t="str">
        <f t="shared" si="490"/>
        <v/>
      </c>
      <c r="AC813" s="71" t="str">
        <f t="shared" si="491"/>
        <v/>
      </c>
      <c r="AD813" s="71" t="str">
        <f t="shared" si="492"/>
        <v/>
      </c>
      <c r="AE813" s="78" t="str">
        <f t="shared" si="493"/>
        <v/>
      </c>
      <c r="AF813" s="75" t="str">
        <f t="shared" si="494"/>
        <v/>
      </c>
      <c r="AG813" s="71" t="str">
        <f t="shared" si="495"/>
        <v/>
      </c>
      <c r="AH813" s="71" t="str">
        <f t="shared" si="496"/>
        <v/>
      </c>
      <c r="AI813" s="71" t="str">
        <f t="shared" si="497"/>
        <v/>
      </c>
      <c r="AJ813" s="71" t="str">
        <f t="shared" si="498"/>
        <v/>
      </c>
      <c r="AK813" s="71" t="str">
        <f t="shared" si="499"/>
        <v/>
      </c>
      <c r="AL813" s="71" t="str">
        <f t="shared" si="500"/>
        <v/>
      </c>
      <c r="AM813" s="78" t="str">
        <f t="shared" si="501"/>
        <v/>
      </c>
      <c r="AN813" s="75" t="str">
        <f t="shared" si="502"/>
        <v/>
      </c>
      <c r="AO813" s="71" t="str">
        <f t="shared" si="503"/>
        <v/>
      </c>
      <c r="AP813" s="71" t="str">
        <f t="shared" si="504"/>
        <v/>
      </c>
      <c r="AQ813" s="71" t="str">
        <f t="shared" si="505"/>
        <v/>
      </c>
      <c r="AR813" s="71" t="str">
        <f t="shared" si="506"/>
        <v/>
      </c>
      <c r="AS813" s="71" t="str">
        <f t="shared" si="507"/>
        <v/>
      </c>
      <c r="AT813" s="71" t="str">
        <f t="shared" si="508"/>
        <v/>
      </c>
      <c r="AU813" s="76" t="str">
        <f t="shared" si="509"/>
        <v/>
      </c>
      <c r="BF813" s="141">
        <v>41080</v>
      </c>
      <c r="BG813" s="142" t="s">
        <v>11990</v>
      </c>
      <c r="BH813" s="141" t="s">
        <v>180</v>
      </c>
      <c r="BI813" s="141" t="s">
        <v>191</v>
      </c>
      <c r="BJ813" s="141"/>
      <c r="BK813" s="141" t="s">
        <v>3230</v>
      </c>
      <c r="BL813" s="141" t="s">
        <v>715</v>
      </c>
      <c r="BM813" s="141">
        <v>45.526029999999999</v>
      </c>
      <c r="BN813" s="141">
        <v>-71.275940000000006</v>
      </c>
      <c r="BO813" s="141">
        <v>1992</v>
      </c>
      <c r="BP813" s="143" t="s">
        <v>483</v>
      </c>
      <c r="BQ813" s="143" t="s">
        <v>17560</v>
      </c>
    </row>
    <row r="814" spans="1:69" ht="38.25" customHeight="1" x14ac:dyDescent="0.25">
      <c r="A814" s="1" t="str">
        <f t="shared" si="510"/>
        <v/>
      </c>
      <c r="B814" s="32" t="str">
        <f t="shared" si="511"/>
        <v/>
      </c>
      <c r="C814" s="25" t="str">
        <f t="shared" si="512"/>
        <v/>
      </c>
      <c r="D814" s="25" t="str">
        <f t="shared" si="513"/>
        <v/>
      </c>
      <c r="E814" s="25" t="str">
        <f t="shared" si="514"/>
        <v/>
      </c>
      <c r="F814" s="25" t="str">
        <f t="shared" si="515"/>
        <v/>
      </c>
      <c r="G814" s="108" t="str">
        <f t="shared" si="516"/>
        <v/>
      </c>
      <c r="H814" s="108" t="str">
        <f t="shared" si="517"/>
        <v/>
      </c>
      <c r="I814" s="112" t="str">
        <f t="shared" si="518"/>
        <v/>
      </c>
      <c r="J814" s="112"/>
      <c r="K814" s="112"/>
      <c r="L814" s="113"/>
      <c r="M814" s="113"/>
      <c r="N814" s="224" t="str">
        <f t="shared" si="519"/>
        <v/>
      </c>
      <c r="O814" s="225" t="str">
        <f t="shared" si="520"/>
        <v/>
      </c>
      <c r="Q814" s="6">
        <v>812</v>
      </c>
      <c r="R814" s="47" t="str">
        <f t="shared" si="483"/>
        <v>-812</v>
      </c>
      <c r="S814" s="6"/>
      <c r="T814" s="48" t="str">
        <f t="shared" si="484"/>
        <v/>
      </c>
      <c r="U814" s="49" t="str">
        <f t="shared" si="485"/>
        <v/>
      </c>
      <c r="W814" s="51"/>
      <c r="X814" s="75" t="str">
        <f t="shared" si="486"/>
        <v/>
      </c>
      <c r="Y814" s="71" t="str">
        <f t="shared" si="487"/>
        <v/>
      </c>
      <c r="Z814" s="71" t="str">
        <f t="shared" si="488"/>
        <v/>
      </c>
      <c r="AA814" s="71" t="str">
        <f t="shared" si="489"/>
        <v/>
      </c>
      <c r="AB814" s="71" t="str">
        <f t="shared" si="490"/>
        <v/>
      </c>
      <c r="AC814" s="71" t="str">
        <f t="shared" si="491"/>
        <v/>
      </c>
      <c r="AD814" s="71" t="str">
        <f t="shared" si="492"/>
        <v/>
      </c>
      <c r="AE814" s="78" t="str">
        <f t="shared" si="493"/>
        <v/>
      </c>
      <c r="AF814" s="75" t="str">
        <f t="shared" si="494"/>
        <v/>
      </c>
      <c r="AG814" s="71" t="str">
        <f t="shared" si="495"/>
        <v/>
      </c>
      <c r="AH814" s="71" t="str">
        <f t="shared" si="496"/>
        <v/>
      </c>
      <c r="AI814" s="71" t="str">
        <f t="shared" si="497"/>
        <v/>
      </c>
      <c r="AJ814" s="71" t="str">
        <f t="shared" si="498"/>
        <v/>
      </c>
      <c r="AK814" s="71" t="str">
        <f t="shared" si="499"/>
        <v/>
      </c>
      <c r="AL814" s="71" t="str">
        <f t="shared" si="500"/>
        <v/>
      </c>
      <c r="AM814" s="78" t="str">
        <f t="shared" si="501"/>
        <v/>
      </c>
      <c r="AN814" s="75" t="str">
        <f t="shared" si="502"/>
        <v/>
      </c>
      <c r="AO814" s="71" t="str">
        <f t="shared" si="503"/>
        <v/>
      </c>
      <c r="AP814" s="71" t="str">
        <f t="shared" si="504"/>
        <v/>
      </c>
      <c r="AQ814" s="71" t="str">
        <f t="shared" si="505"/>
        <v/>
      </c>
      <c r="AR814" s="71" t="str">
        <f t="shared" si="506"/>
        <v/>
      </c>
      <c r="AS814" s="71" t="str">
        <f t="shared" si="507"/>
        <v/>
      </c>
      <c r="AT814" s="71" t="str">
        <f t="shared" si="508"/>
        <v/>
      </c>
      <c r="AU814" s="76" t="str">
        <f t="shared" si="509"/>
        <v/>
      </c>
      <c r="BF814" s="141">
        <v>41080</v>
      </c>
      <c r="BG814" s="142" t="s">
        <v>11991</v>
      </c>
      <c r="BH814" s="141" t="s">
        <v>180</v>
      </c>
      <c r="BI814" s="141" t="s">
        <v>178</v>
      </c>
      <c r="BJ814" s="141"/>
      <c r="BK814" s="141" t="s">
        <v>6045</v>
      </c>
      <c r="BL814" s="141" t="s">
        <v>715</v>
      </c>
      <c r="BM814" s="141">
        <v>45.51979</v>
      </c>
      <c r="BN814" s="141">
        <v>-71.264009999999999</v>
      </c>
      <c r="BO814" s="141">
        <v>1992</v>
      </c>
      <c r="BP814" s="143" t="s">
        <v>24654</v>
      </c>
      <c r="BQ814" s="143" t="s">
        <v>17560</v>
      </c>
    </row>
    <row r="815" spans="1:69" ht="38.25" customHeight="1" x14ac:dyDescent="0.25">
      <c r="A815" s="1" t="str">
        <f t="shared" si="510"/>
        <v/>
      </c>
      <c r="B815" s="32" t="str">
        <f t="shared" si="511"/>
        <v/>
      </c>
      <c r="C815" s="25" t="str">
        <f t="shared" si="512"/>
        <v/>
      </c>
      <c r="D815" s="25" t="str">
        <f t="shared" si="513"/>
        <v/>
      </c>
      <c r="E815" s="25" t="str">
        <f t="shared" si="514"/>
        <v/>
      </c>
      <c r="F815" s="25" t="str">
        <f t="shared" si="515"/>
        <v/>
      </c>
      <c r="G815" s="108" t="str">
        <f t="shared" si="516"/>
        <v/>
      </c>
      <c r="H815" s="108" t="str">
        <f t="shared" si="517"/>
        <v/>
      </c>
      <c r="I815" s="112" t="str">
        <f t="shared" si="518"/>
        <v/>
      </c>
      <c r="J815" s="112"/>
      <c r="K815" s="112"/>
      <c r="L815" s="113"/>
      <c r="M815" s="113"/>
      <c r="N815" s="224" t="str">
        <f t="shared" si="519"/>
        <v/>
      </c>
      <c r="O815" s="225" t="str">
        <f t="shared" si="520"/>
        <v/>
      </c>
      <c r="Q815" s="6">
        <v>813</v>
      </c>
      <c r="R815" s="47" t="str">
        <f t="shared" si="483"/>
        <v>-813</v>
      </c>
      <c r="S815" s="6"/>
      <c r="T815" s="48" t="str">
        <f t="shared" si="484"/>
        <v/>
      </c>
      <c r="U815" s="49" t="str">
        <f t="shared" si="485"/>
        <v/>
      </c>
      <c r="W815" s="51"/>
      <c r="X815" s="75" t="str">
        <f t="shared" si="486"/>
        <v/>
      </c>
      <c r="Y815" s="71" t="str">
        <f t="shared" si="487"/>
        <v/>
      </c>
      <c r="Z815" s="71" t="str">
        <f t="shared" si="488"/>
        <v/>
      </c>
      <c r="AA815" s="71" t="str">
        <f t="shared" si="489"/>
        <v/>
      </c>
      <c r="AB815" s="71" t="str">
        <f t="shared" si="490"/>
        <v/>
      </c>
      <c r="AC815" s="71" t="str">
        <f t="shared" si="491"/>
        <v/>
      </c>
      <c r="AD815" s="71" t="str">
        <f t="shared" si="492"/>
        <v/>
      </c>
      <c r="AE815" s="78" t="str">
        <f t="shared" si="493"/>
        <v/>
      </c>
      <c r="AF815" s="75" t="str">
        <f t="shared" si="494"/>
        <v/>
      </c>
      <c r="AG815" s="71" t="str">
        <f t="shared" si="495"/>
        <v/>
      </c>
      <c r="AH815" s="71" t="str">
        <f t="shared" si="496"/>
        <v/>
      </c>
      <c r="AI815" s="71" t="str">
        <f t="shared" si="497"/>
        <v/>
      </c>
      <c r="AJ815" s="71" t="str">
        <f t="shared" si="498"/>
        <v/>
      </c>
      <c r="AK815" s="71" t="str">
        <f t="shared" si="499"/>
        <v/>
      </c>
      <c r="AL815" s="71" t="str">
        <f t="shared" si="500"/>
        <v/>
      </c>
      <c r="AM815" s="78" t="str">
        <f t="shared" si="501"/>
        <v/>
      </c>
      <c r="AN815" s="75" t="str">
        <f t="shared" si="502"/>
        <v/>
      </c>
      <c r="AO815" s="71" t="str">
        <f t="shared" si="503"/>
        <v/>
      </c>
      <c r="AP815" s="71" t="str">
        <f t="shared" si="504"/>
        <v/>
      </c>
      <c r="AQ815" s="71" t="str">
        <f t="shared" si="505"/>
        <v/>
      </c>
      <c r="AR815" s="71" t="str">
        <f t="shared" si="506"/>
        <v/>
      </c>
      <c r="AS815" s="71" t="str">
        <f t="shared" si="507"/>
        <v/>
      </c>
      <c r="AT815" s="71" t="str">
        <f t="shared" si="508"/>
        <v/>
      </c>
      <c r="AU815" s="76" t="str">
        <f t="shared" si="509"/>
        <v/>
      </c>
      <c r="BF815" s="141">
        <v>41080</v>
      </c>
      <c r="BG815" s="142" t="s">
        <v>11992</v>
      </c>
      <c r="BH815" s="141" t="s">
        <v>478</v>
      </c>
      <c r="BI815" s="141" t="s">
        <v>176</v>
      </c>
      <c r="BJ815" s="141" t="s">
        <v>11993</v>
      </c>
      <c r="BK815" s="141"/>
      <c r="BL815" s="141" t="s">
        <v>11994</v>
      </c>
      <c r="BM815" s="141">
        <v>45.499989999999997</v>
      </c>
      <c r="BN815" s="141">
        <v>-71.262770000000003</v>
      </c>
      <c r="BO815" s="141">
        <v>2009</v>
      </c>
      <c r="BP815" s="143"/>
      <c r="BQ815" s="143" t="s">
        <v>17560</v>
      </c>
    </row>
    <row r="816" spans="1:69" ht="38.25" customHeight="1" x14ac:dyDescent="0.25">
      <c r="A816" s="1" t="str">
        <f t="shared" si="510"/>
        <v/>
      </c>
      <c r="B816" s="32" t="str">
        <f t="shared" si="511"/>
        <v/>
      </c>
      <c r="C816" s="25" t="str">
        <f t="shared" si="512"/>
        <v/>
      </c>
      <c r="D816" s="25" t="str">
        <f t="shared" si="513"/>
        <v/>
      </c>
      <c r="E816" s="25" t="str">
        <f t="shared" si="514"/>
        <v/>
      </c>
      <c r="F816" s="25" t="str">
        <f t="shared" si="515"/>
        <v/>
      </c>
      <c r="G816" s="108" t="str">
        <f t="shared" si="516"/>
        <v/>
      </c>
      <c r="H816" s="108" t="str">
        <f t="shared" si="517"/>
        <v/>
      </c>
      <c r="I816" s="112" t="str">
        <f t="shared" si="518"/>
        <v/>
      </c>
      <c r="J816" s="112"/>
      <c r="K816" s="112"/>
      <c r="L816" s="113"/>
      <c r="M816" s="113"/>
      <c r="N816" s="224" t="str">
        <f t="shared" si="519"/>
        <v/>
      </c>
      <c r="O816" s="225" t="str">
        <f t="shared" si="520"/>
        <v/>
      </c>
      <c r="Q816" s="6">
        <v>814</v>
      </c>
      <c r="R816" s="47" t="str">
        <f t="shared" si="483"/>
        <v>-814</v>
      </c>
      <c r="S816" s="6"/>
      <c r="T816" s="48" t="str">
        <f t="shared" si="484"/>
        <v/>
      </c>
      <c r="U816" s="49" t="str">
        <f t="shared" si="485"/>
        <v/>
      </c>
      <c r="W816" s="51"/>
      <c r="X816" s="75" t="str">
        <f t="shared" si="486"/>
        <v/>
      </c>
      <c r="Y816" s="71" t="str">
        <f t="shared" si="487"/>
        <v/>
      </c>
      <c r="Z816" s="71" t="str">
        <f t="shared" si="488"/>
        <v/>
      </c>
      <c r="AA816" s="71" t="str">
        <f t="shared" si="489"/>
        <v/>
      </c>
      <c r="AB816" s="71" t="str">
        <f t="shared" si="490"/>
        <v/>
      </c>
      <c r="AC816" s="71" t="str">
        <f t="shared" si="491"/>
        <v/>
      </c>
      <c r="AD816" s="71" t="str">
        <f t="shared" si="492"/>
        <v/>
      </c>
      <c r="AE816" s="78" t="str">
        <f t="shared" si="493"/>
        <v/>
      </c>
      <c r="AF816" s="75" t="str">
        <f t="shared" si="494"/>
        <v/>
      </c>
      <c r="AG816" s="71" t="str">
        <f t="shared" si="495"/>
        <v/>
      </c>
      <c r="AH816" s="71" t="str">
        <f t="shared" si="496"/>
        <v/>
      </c>
      <c r="AI816" s="71" t="str">
        <f t="shared" si="497"/>
        <v/>
      </c>
      <c r="AJ816" s="71" t="str">
        <f t="shared" si="498"/>
        <v/>
      </c>
      <c r="AK816" s="71" t="str">
        <f t="shared" si="499"/>
        <v/>
      </c>
      <c r="AL816" s="71" t="str">
        <f t="shared" si="500"/>
        <v/>
      </c>
      <c r="AM816" s="78" t="str">
        <f t="shared" si="501"/>
        <v/>
      </c>
      <c r="AN816" s="75" t="str">
        <f t="shared" si="502"/>
        <v/>
      </c>
      <c r="AO816" s="71" t="str">
        <f t="shared" si="503"/>
        <v/>
      </c>
      <c r="AP816" s="71" t="str">
        <f t="shared" si="504"/>
        <v/>
      </c>
      <c r="AQ816" s="71" t="str">
        <f t="shared" si="505"/>
        <v/>
      </c>
      <c r="AR816" s="71" t="str">
        <f t="shared" si="506"/>
        <v/>
      </c>
      <c r="AS816" s="71" t="str">
        <f t="shared" si="507"/>
        <v/>
      </c>
      <c r="AT816" s="71" t="str">
        <f t="shared" si="508"/>
        <v/>
      </c>
      <c r="AU816" s="76" t="str">
        <f t="shared" si="509"/>
        <v/>
      </c>
      <c r="BF816" s="141">
        <v>42040</v>
      </c>
      <c r="BG816" s="142" t="s">
        <v>11898</v>
      </c>
      <c r="BH816" s="141" t="s">
        <v>478</v>
      </c>
      <c r="BI816" s="141" t="s">
        <v>176</v>
      </c>
      <c r="BJ816" s="141" t="s">
        <v>11899</v>
      </c>
      <c r="BK816" s="141" t="s">
        <v>11678</v>
      </c>
      <c r="BL816" s="141" t="s">
        <v>11679</v>
      </c>
      <c r="BM816" s="141">
        <v>45.40466</v>
      </c>
      <c r="BN816" s="141">
        <v>-72.242140000000006</v>
      </c>
      <c r="BO816" s="141">
        <v>1971</v>
      </c>
      <c r="BP816" s="143" t="s">
        <v>24638</v>
      </c>
      <c r="BQ816" s="143" t="s">
        <v>17560</v>
      </c>
    </row>
    <row r="817" spans="1:69" ht="38.25" customHeight="1" x14ac:dyDescent="0.25">
      <c r="A817" s="1" t="str">
        <f t="shared" si="510"/>
        <v/>
      </c>
      <c r="B817" s="32" t="str">
        <f t="shared" si="511"/>
        <v/>
      </c>
      <c r="C817" s="25" t="str">
        <f t="shared" si="512"/>
        <v/>
      </c>
      <c r="D817" s="25" t="str">
        <f t="shared" si="513"/>
        <v/>
      </c>
      <c r="E817" s="25" t="str">
        <f t="shared" si="514"/>
        <v/>
      </c>
      <c r="F817" s="25" t="str">
        <f t="shared" si="515"/>
        <v/>
      </c>
      <c r="G817" s="108" t="str">
        <f t="shared" si="516"/>
        <v/>
      </c>
      <c r="H817" s="108" t="str">
        <f t="shared" si="517"/>
        <v/>
      </c>
      <c r="I817" s="112" t="str">
        <f t="shared" si="518"/>
        <v/>
      </c>
      <c r="J817" s="112"/>
      <c r="K817" s="112"/>
      <c r="L817" s="113"/>
      <c r="M817" s="113"/>
      <c r="N817" s="224" t="str">
        <f t="shared" si="519"/>
        <v/>
      </c>
      <c r="O817" s="225" t="str">
        <f t="shared" si="520"/>
        <v/>
      </c>
      <c r="Q817" s="6">
        <v>815</v>
      </c>
      <c r="R817" s="47" t="str">
        <f t="shared" si="483"/>
        <v>-815</v>
      </c>
      <c r="S817" s="6"/>
      <c r="T817" s="48" t="str">
        <f t="shared" si="484"/>
        <v/>
      </c>
      <c r="U817" s="49" t="str">
        <f t="shared" si="485"/>
        <v/>
      </c>
      <c r="W817" s="51"/>
      <c r="X817" s="75" t="str">
        <f t="shared" si="486"/>
        <v/>
      </c>
      <c r="Y817" s="71" t="str">
        <f t="shared" si="487"/>
        <v/>
      </c>
      <c r="Z817" s="71" t="str">
        <f t="shared" si="488"/>
        <v/>
      </c>
      <c r="AA817" s="71" t="str">
        <f t="shared" si="489"/>
        <v/>
      </c>
      <c r="AB817" s="71" t="str">
        <f t="shared" si="490"/>
        <v/>
      </c>
      <c r="AC817" s="71" t="str">
        <f t="shared" si="491"/>
        <v/>
      </c>
      <c r="AD817" s="71" t="str">
        <f t="shared" si="492"/>
        <v/>
      </c>
      <c r="AE817" s="78" t="str">
        <f t="shared" si="493"/>
        <v/>
      </c>
      <c r="AF817" s="75" t="str">
        <f t="shared" si="494"/>
        <v/>
      </c>
      <c r="AG817" s="71" t="str">
        <f t="shared" si="495"/>
        <v/>
      </c>
      <c r="AH817" s="71" t="str">
        <f t="shared" si="496"/>
        <v/>
      </c>
      <c r="AI817" s="71" t="str">
        <f t="shared" si="497"/>
        <v/>
      </c>
      <c r="AJ817" s="71" t="str">
        <f t="shared" si="498"/>
        <v/>
      </c>
      <c r="AK817" s="71" t="str">
        <f t="shared" si="499"/>
        <v/>
      </c>
      <c r="AL817" s="71" t="str">
        <f t="shared" si="500"/>
        <v/>
      </c>
      <c r="AM817" s="78" t="str">
        <f t="shared" si="501"/>
        <v/>
      </c>
      <c r="AN817" s="75" t="str">
        <f t="shared" si="502"/>
        <v/>
      </c>
      <c r="AO817" s="71" t="str">
        <f t="shared" si="503"/>
        <v/>
      </c>
      <c r="AP817" s="71" t="str">
        <f t="shared" si="504"/>
        <v/>
      </c>
      <c r="AQ817" s="71" t="str">
        <f t="shared" si="505"/>
        <v/>
      </c>
      <c r="AR817" s="71" t="str">
        <f t="shared" si="506"/>
        <v/>
      </c>
      <c r="AS817" s="71" t="str">
        <f t="shared" si="507"/>
        <v/>
      </c>
      <c r="AT817" s="71" t="str">
        <f t="shared" si="508"/>
        <v/>
      </c>
      <c r="AU817" s="76" t="str">
        <f t="shared" si="509"/>
        <v/>
      </c>
      <c r="BF817" s="141">
        <v>42040</v>
      </c>
      <c r="BG817" s="142" t="s">
        <v>11900</v>
      </c>
      <c r="BH817" s="141" t="s">
        <v>478</v>
      </c>
      <c r="BI817" s="141" t="s">
        <v>177</v>
      </c>
      <c r="BJ817" s="141" t="s">
        <v>11901</v>
      </c>
      <c r="BK817" s="141" t="s">
        <v>11902</v>
      </c>
      <c r="BL817" s="141" t="s">
        <v>11903</v>
      </c>
      <c r="BM817" s="141">
        <v>45.404299999999999</v>
      </c>
      <c r="BN817" s="141">
        <v>-72.251530000000002</v>
      </c>
      <c r="BO817" s="141">
        <v>1971</v>
      </c>
      <c r="BP817" s="143" t="s">
        <v>24639</v>
      </c>
      <c r="BQ817" s="143" t="s">
        <v>17560</v>
      </c>
    </row>
    <row r="818" spans="1:69" ht="38.25" customHeight="1" x14ac:dyDescent="0.25">
      <c r="A818" s="1" t="str">
        <f t="shared" si="510"/>
        <v/>
      </c>
      <c r="B818" s="32" t="str">
        <f t="shared" si="511"/>
        <v/>
      </c>
      <c r="C818" s="25" t="str">
        <f t="shared" si="512"/>
        <v/>
      </c>
      <c r="D818" s="25" t="str">
        <f t="shared" si="513"/>
        <v/>
      </c>
      <c r="E818" s="25" t="str">
        <f t="shared" si="514"/>
        <v/>
      </c>
      <c r="F818" s="25" t="str">
        <f t="shared" si="515"/>
        <v/>
      </c>
      <c r="G818" s="108" t="str">
        <f t="shared" si="516"/>
        <v/>
      </c>
      <c r="H818" s="108" t="str">
        <f t="shared" si="517"/>
        <v/>
      </c>
      <c r="I818" s="112" t="str">
        <f t="shared" si="518"/>
        <v/>
      </c>
      <c r="J818" s="112"/>
      <c r="K818" s="112"/>
      <c r="L818" s="113"/>
      <c r="M818" s="113"/>
      <c r="N818" s="224" t="str">
        <f t="shared" si="519"/>
        <v/>
      </c>
      <c r="O818" s="225" t="str">
        <f t="shared" si="520"/>
        <v/>
      </c>
      <c r="Q818" s="6">
        <v>816</v>
      </c>
      <c r="R818" s="47" t="str">
        <f t="shared" si="483"/>
        <v>-816</v>
      </c>
      <c r="S818" s="6"/>
      <c r="T818" s="48" t="str">
        <f t="shared" si="484"/>
        <v/>
      </c>
      <c r="U818" s="49" t="str">
        <f t="shared" si="485"/>
        <v/>
      </c>
      <c r="W818" s="51"/>
      <c r="X818" s="75" t="str">
        <f t="shared" si="486"/>
        <v/>
      </c>
      <c r="Y818" s="71" t="str">
        <f t="shared" si="487"/>
        <v/>
      </c>
      <c r="Z818" s="71" t="str">
        <f t="shared" si="488"/>
        <v/>
      </c>
      <c r="AA818" s="71" t="str">
        <f t="shared" si="489"/>
        <v/>
      </c>
      <c r="AB818" s="71" t="str">
        <f t="shared" si="490"/>
        <v/>
      </c>
      <c r="AC818" s="71" t="str">
        <f t="shared" si="491"/>
        <v/>
      </c>
      <c r="AD818" s="71" t="str">
        <f t="shared" si="492"/>
        <v/>
      </c>
      <c r="AE818" s="78" t="str">
        <f t="shared" si="493"/>
        <v/>
      </c>
      <c r="AF818" s="75" t="str">
        <f t="shared" si="494"/>
        <v/>
      </c>
      <c r="AG818" s="71" t="str">
        <f t="shared" si="495"/>
        <v/>
      </c>
      <c r="AH818" s="71" t="str">
        <f t="shared" si="496"/>
        <v/>
      </c>
      <c r="AI818" s="71" t="str">
        <f t="shared" si="497"/>
        <v/>
      </c>
      <c r="AJ818" s="71" t="str">
        <f t="shared" si="498"/>
        <v/>
      </c>
      <c r="AK818" s="71" t="str">
        <f t="shared" si="499"/>
        <v/>
      </c>
      <c r="AL818" s="71" t="str">
        <f t="shared" si="500"/>
        <v/>
      </c>
      <c r="AM818" s="78" t="str">
        <f t="shared" si="501"/>
        <v/>
      </c>
      <c r="AN818" s="75" t="str">
        <f t="shared" si="502"/>
        <v/>
      </c>
      <c r="AO818" s="71" t="str">
        <f t="shared" si="503"/>
        <v/>
      </c>
      <c r="AP818" s="71" t="str">
        <f t="shared" si="504"/>
        <v/>
      </c>
      <c r="AQ818" s="71" t="str">
        <f t="shared" si="505"/>
        <v/>
      </c>
      <c r="AR818" s="71" t="str">
        <f t="shared" si="506"/>
        <v/>
      </c>
      <c r="AS818" s="71" t="str">
        <f t="shared" si="507"/>
        <v/>
      </c>
      <c r="AT818" s="71" t="str">
        <f t="shared" si="508"/>
        <v/>
      </c>
      <c r="AU818" s="76" t="str">
        <f t="shared" si="509"/>
        <v/>
      </c>
      <c r="BF818" s="141">
        <v>90012</v>
      </c>
      <c r="BG818" s="142" t="s">
        <v>10611</v>
      </c>
      <c r="BH818" s="141" t="s">
        <v>478</v>
      </c>
      <c r="BI818" s="141" t="s">
        <v>176</v>
      </c>
      <c r="BJ818" s="141" t="s">
        <v>10612</v>
      </c>
      <c r="BK818" s="141" t="s">
        <v>10349</v>
      </c>
      <c r="BL818" s="141" t="s">
        <v>10613</v>
      </c>
      <c r="BM818" s="141">
        <v>47.425712336871001</v>
      </c>
      <c r="BN818" s="141">
        <v>-72.784176686419102</v>
      </c>
      <c r="BO818" s="141">
        <v>1992</v>
      </c>
      <c r="BP818" s="143" t="s">
        <v>482</v>
      </c>
      <c r="BQ818" s="143" t="s">
        <v>17560</v>
      </c>
    </row>
    <row r="819" spans="1:69" ht="38.25" customHeight="1" x14ac:dyDescent="0.25">
      <c r="A819" s="1" t="str">
        <f t="shared" si="510"/>
        <v/>
      </c>
      <c r="B819" s="32" t="str">
        <f t="shared" si="511"/>
        <v/>
      </c>
      <c r="C819" s="25" t="str">
        <f t="shared" si="512"/>
        <v/>
      </c>
      <c r="D819" s="25" t="str">
        <f t="shared" si="513"/>
        <v/>
      </c>
      <c r="E819" s="25" t="str">
        <f t="shared" si="514"/>
        <v/>
      </c>
      <c r="F819" s="25" t="str">
        <f t="shared" si="515"/>
        <v/>
      </c>
      <c r="G819" s="108" t="str">
        <f t="shared" si="516"/>
        <v/>
      </c>
      <c r="H819" s="108" t="str">
        <f t="shared" si="517"/>
        <v/>
      </c>
      <c r="I819" s="112" t="str">
        <f t="shared" si="518"/>
        <v/>
      </c>
      <c r="J819" s="112"/>
      <c r="K819" s="112"/>
      <c r="L819" s="113"/>
      <c r="M819" s="113"/>
      <c r="N819" s="224" t="str">
        <f t="shared" si="519"/>
        <v/>
      </c>
      <c r="O819" s="225" t="str">
        <f t="shared" si="520"/>
        <v/>
      </c>
      <c r="Q819" s="6">
        <v>817</v>
      </c>
      <c r="R819" s="47" t="str">
        <f t="shared" si="483"/>
        <v>-817</v>
      </c>
      <c r="S819" s="6"/>
      <c r="T819" s="48" t="str">
        <f t="shared" si="484"/>
        <v/>
      </c>
      <c r="U819" s="49" t="str">
        <f t="shared" si="485"/>
        <v/>
      </c>
      <c r="W819" s="51"/>
      <c r="X819" s="75" t="str">
        <f t="shared" si="486"/>
        <v/>
      </c>
      <c r="Y819" s="71" t="str">
        <f t="shared" si="487"/>
        <v/>
      </c>
      <c r="Z819" s="71" t="str">
        <f t="shared" si="488"/>
        <v/>
      </c>
      <c r="AA819" s="71" t="str">
        <f t="shared" si="489"/>
        <v/>
      </c>
      <c r="AB819" s="71" t="str">
        <f t="shared" si="490"/>
        <v/>
      </c>
      <c r="AC819" s="71" t="str">
        <f t="shared" si="491"/>
        <v/>
      </c>
      <c r="AD819" s="71" t="str">
        <f t="shared" si="492"/>
        <v/>
      </c>
      <c r="AE819" s="78" t="str">
        <f t="shared" si="493"/>
        <v/>
      </c>
      <c r="AF819" s="75" t="str">
        <f t="shared" si="494"/>
        <v/>
      </c>
      <c r="AG819" s="71" t="str">
        <f t="shared" si="495"/>
        <v/>
      </c>
      <c r="AH819" s="71" t="str">
        <f t="shared" si="496"/>
        <v/>
      </c>
      <c r="AI819" s="71" t="str">
        <f t="shared" si="497"/>
        <v/>
      </c>
      <c r="AJ819" s="71" t="str">
        <f t="shared" si="498"/>
        <v/>
      </c>
      <c r="AK819" s="71" t="str">
        <f t="shared" si="499"/>
        <v/>
      </c>
      <c r="AL819" s="71" t="str">
        <f t="shared" si="500"/>
        <v/>
      </c>
      <c r="AM819" s="78" t="str">
        <f t="shared" si="501"/>
        <v/>
      </c>
      <c r="AN819" s="75" t="str">
        <f t="shared" si="502"/>
        <v/>
      </c>
      <c r="AO819" s="71" t="str">
        <f t="shared" si="503"/>
        <v/>
      </c>
      <c r="AP819" s="71" t="str">
        <f t="shared" si="504"/>
        <v/>
      </c>
      <c r="AQ819" s="71" t="str">
        <f t="shared" si="505"/>
        <v/>
      </c>
      <c r="AR819" s="71" t="str">
        <f t="shared" si="506"/>
        <v/>
      </c>
      <c r="AS819" s="71" t="str">
        <f t="shared" si="507"/>
        <v/>
      </c>
      <c r="AT819" s="71" t="str">
        <f t="shared" si="508"/>
        <v/>
      </c>
      <c r="AU819" s="76" t="str">
        <f t="shared" si="509"/>
        <v/>
      </c>
      <c r="BF819" s="141">
        <v>90012</v>
      </c>
      <c r="BG819" s="142" t="s">
        <v>10614</v>
      </c>
      <c r="BH819" s="141" t="s">
        <v>478</v>
      </c>
      <c r="BI819" s="141" t="s">
        <v>176</v>
      </c>
      <c r="BJ819" s="141" t="s">
        <v>10615</v>
      </c>
      <c r="BK819" s="141" t="s">
        <v>6055</v>
      </c>
      <c r="BL819" s="141" t="s">
        <v>10616</v>
      </c>
      <c r="BM819" s="141">
        <v>47.416499999999999</v>
      </c>
      <c r="BN819" s="141">
        <v>-72.774469999999994</v>
      </c>
      <c r="BO819" s="141">
        <v>2011</v>
      </c>
      <c r="BP819" s="143" t="s">
        <v>480</v>
      </c>
      <c r="BQ819" s="143" t="s">
        <v>17560</v>
      </c>
    </row>
    <row r="820" spans="1:69" ht="38.25" customHeight="1" x14ac:dyDescent="0.25">
      <c r="A820" s="1" t="str">
        <f t="shared" si="510"/>
        <v/>
      </c>
      <c r="B820" s="32" t="str">
        <f t="shared" si="511"/>
        <v/>
      </c>
      <c r="C820" s="25" t="str">
        <f t="shared" si="512"/>
        <v/>
      </c>
      <c r="D820" s="25" t="str">
        <f t="shared" si="513"/>
        <v/>
      </c>
      <c r="E820" s="25" t="str">
        <f t="shared" si="514"/>
        <v/>
      </c>
      <c r="F820" s="25" t="str">
        <f t="shared" si="515"/>
        <v/>
      </c>
      <c r="G820" s="108" t="str">
        <f t="shared" si="516"/>
        <v/>
      </c>
      <c r="H820" s="108" t="str">
        <f t="shared" si="517"/>
        <v/>
      </c>
      <c r="I820" s="112" t="str">
        <f t="shared" si="518"/>
        <v/>
      </c>
      <c r="J820" s="112"/>
      <c r="K820" s="112"/>
      <c r="L820" s="113"/>
      <c r="M820" s="113"/>
      <c r="N820" s="224" t="str">
        <f t="shared" si="519"/>
        <v/>
      </c>
      <c r="O820" s="225" t="str">
        <f t="shared" si="520"/>
        <v/>
      </c>
      <c r="Q820" s="6">
        <v>818</v>
      </c>
      <c r="R820" s="47" t="str">
        <f t="shared" si="483"/>
        <v>-818</v>
      </c>
      <c r="S820" s="6"/>
      <c r="T820" s="48" t="str">
        <f t="shared" si="484"/>
        <v/>
      </c>
      <c r="U820" s="49" t="str">
        <f t="shared" si="485"/>
        <v/>
      </c>
      <c r="W820" s="51"/>
      <c r="X820" s="75" t="str">
        <f t="shared" si="486"/>
        <v/>
      </c>
      <c r="Y820" s="71" t="str">
        <f t="shared" si="487"/>
        <v/>
      </c>
      <c r="Z820" s="71" t="str">
        <f t="shared" si="488"/>
        <v/>
      </c>
      <c r="AA820" s="71" t="str">
        <f t="shared" si="489"/>
        <v/>
      </c>
      <c r="AB820" s="71" t="str">
        <f t="shared" si="490"/>
        <v/>
      </c>
      <c r="AC820" s="71" t="str">
        <f t="shared" si="491"/>
        <v/>
      </c>
      <c r="AD820" s="71" t="str">
        <f t="shared" si="492"/>
        <v/>
      </c>
      <c r="AE820" s="78" t="str">
        <f t="shared" si="493"/>
        <v/>
      </c>
      <c r="AF820" s="75" t="str">
        <f t="shared" si="494"/>
        <v/>
      </c>
      <c r="AG820" s="71" t="str">
        <f t="shared" si="495"/>
        <v/>
      </c>
      <c r="AH820" s="71" t="str">
        <f t="shared" si="496"/>
        <v/>
      </c>
      <c r="AI820" s="71" t="str">
        <f t="shared" si="497"/>
        <v/>
      </c>
      <c r="AJ820" s="71" t="str">
        <f t="shared" si="498"/>
        <v/>
      </c>
      <c r="AK820" s="71" t="str">
        <f t="shared" si="499"/>
        <v/>
      </c>
      <c r="AL820" s="71" t="str">
        <f t="shared" si="500"/>
        <v/>
      </c>
      <c r="AM820" s="78" t="str">
        <f t="shared" si="501"/>
        <v/>
      </c>
      <c r="AN820" s="75" t="str">
        <f t="shared" si="502"/>
        <v/>
      </c>
      <c r="AO820" s="71" t="str">
        <f t="shared" si="503"/>
        <v/>
      </c>
      <c r="AP820" s="71" t="str">
        <f t="shared" si="504"/>
        <v/>
      </c>
      <c r="AQ820" s="71" t="str">
        <f t="shared" si="505"/>
        <v/>
      </c>
      <c r="AR820" s="71" t="str">
        <f t="shared" si="506"/>
        <v/>
      </c>
      <c r="AS820" s="71" t="str">
        <f t="shared" si="507"/>
        <v/>
      </c>
      <c r="AT820" s="71" t="str">
        <f t="shared" si="508"/>
        <v/>
      </c>
      <c r="AU820" s="76" t="str">
        <f t="shared" si="509"/>
        <v/>
      </c>
      <c r="BF820" s="141">
        <v>30040</v>
      </c>
      <c r="BG820" s="142" t="s">
        <v>12038</v>
      </c>
      <c r="BH820" s="141" t="s">
        <v>180</v>
      </c>
      <c r="BI820" s="141" t="s">
        <v>178</v>
      </c>
      <c r="BJ820" s="141"/>
      <c r="BK820" s="141"/>
      <c r="BL820" s="141" t="s">
        <v>12039</v>
      </c>
      <c r="BM820" s="141">
        <v>45.593629999999997</v>
      </c>
      <c r="BN820" s="141">
        <v>-71.122209999999995</v>
      </c>
      <c r="BO820" s="141">
        <v>1997</v>
      </c>
      <c r="BP820" s="143" t="s">
        <v>24663</v>
      </c>
      <c r="BQ820" s="143" t="s">
        <v>26794</v>
      </c>
    </row>
    <row r="821" spans="1:69" ht="38.25" customHeight="1" x14ac:dyDescent="0.25">
      <c r="A821" s="1" t="str">
        <f t="shared" si="510"/>
        <v/>
      </c>
      <c r="B821" s="32" t="str">
        <f t="shared" si="511"/>
        <v/>
      </c>
      <c r="C821" s="25" t="str">
        <f t="shared" si="512"/>
        <v/>
      </c>
      <c r="D821" s="25" t="str">
        <f t="shared" si="513"/>
        <v/>
      </c>
      <c r="E821" s="25" t="str">
        <f t="shared" si="514"/>
        <v/>
      </c>
      <c r="F821" s="25" t="str">
        <f t="shared" si="515"/>
        <v/>
      </c>
      <c r="G821" s="108" t="str">
        <f t="shared" si="516"/>
        <v/>
      </c>
      <c r="H821" s="108" t="str">
        <f t="shared" si="517"/>
        <v/>
      </c>
      <c r="I821" s="112" t="str">
        <f t="shared" si="518"/>
        <v/>
      </c>
      <c r="J821" s="112"/>
      <c r="K821" s="112"/>
      <c r="L821" s="113"/>
      <c r="M821" s="113"/>
      <c r="N821" s="224" t="str">
        <f t="shared" si="519"/>
        <v/>
      </c>
      <c r="O821" s="225" t="str">
        <f t="shared" si="520"/>
        <v/>
      </c>
      <c r="Q821" s="6">
        <v>819</v>
      </c>
      <c r="R821" s="47" t="str">
        <f t="shared" si="483"/>
        <v>-819</v>
      </c>
      <c r="S821" s="6"/>
      <c r="T821" s="48" t="str">
        <f t="shared" si="484"/>
        <v/>
      </c>
      <c r="U821" s="49" t="str">
        <f t="shared" si="485"/>
        <v/>
      </c>
      <c r="W821" s="51"/>
      <c r="X821" s="75" t="str">
        <f t="shared" si="486"/>
        <v/>
      </c>
      <c r="Y821" s="71" t="str">
        <f t="shared" si="487"/>
        <v/>
      </c>
      <c r="Z821" s="71" t="str">
        <f t="shared" si="488"/>
        <v/>
      </c>
      <c r="AA821" s="71" t="str">
        <f t="shared" si="489"/>
        <v/>
      </c>
      <c r="AB821" s="71" t="str">
        <f t="shared" si="490"/>
        <v/>
      </c>
      <c r="AC821" s="71" t="str">
        <f t="shared" si="491"/>
        <v/>
      </c>
      <c r="AD821" s="71" t="str">
        <f t="shared" si="492"/>
        <v/>
      </c>
      <c r="AE821" s="78" t="str">
        <f t="shared" si="493"/>
        <v/>
      </c>
      <c r="AF821" s="75" t="str">
        <f t="shared" si="494"/>
        <v/>
      </c>
      <c r="AG821" s="71" t="str">
        <f t="shared" si="495"/>
        <v/>
      </c>
      <c r="AH821" s="71" t="str">
        <f t="shared" si="496"/>
        <v/>
      </c>
      <c r="AI821" s="71" t="str">
        <f t="shared" si="497"/>
        <v/>
      </c>
      <c r="AJ821" s="71" t="str">
        <f t="shared" si="498"/>
        <v/>
      </c>
      <c r="AK821" s="71" t="str">
        <f t="shared" si="499"/>
        <v/>
      </c>
      <c r="AL821" s="71" t="str">
        <f t="shared" si="500"/>
        <v/>
      </c>
      <c r="AM821" s="78" t="str">
        <f t="shared" si="501"/>
        <v/>
      </c>
      <c r="AN821" s="75" t="str">
        <f t="shared" si="502"/>
        <v/>
      </c>
      <c r="AO821" s="71" t="str">
        <f t="shared" si="503"/>
        <v/>
      </c>
      <c r="AP821" s="71" t="str">
        <f t="shared" si="504"/>
        <v/>
      </c>
      <c r="AQ821" s="71" t="str">
        <f t="shared" si="505"/>
        <v/>
      </c>
      <c r="AR821" s="71" t="str">
        <f t="shared" si="506"/>
        <v/>
      </c>
      <c r="AS821" s="71" t="str">
        <f t="shared" si="507"/>
        <v/>
      </c>
      <c r="AT821" s="71" t="str">
        <f t="shared" si="508"/>
        <v/>
      </c>
      <c r="AU821" s="76" t="str">
        <f t="shared" si="509"/>
        <v/>
      </c>
      <c r="BF821" s="141">
        <v>41080</v>
      </c>
      <c r="BG821" s="142" t="s">
        <v>11995</v>
      </c>
      <c r="BH821" s="141" t="s">
        <v>478</v>
      </c>
      <c r="BI821" s="141" t="s">
        <v>176</v>
      </c>
      <c r="BJ821" s="141" t="s">
        <v>11996</v>
      </c>
      <c r="BK821" s="141"/>
      <c r="BL821" s="141" t="s">
        <v>11994</v>
      </c>
      <c r="BM821" s="141">
        <v>45.495370000000001</v>
      </c>
      <c r="BN821" s="141">
        <v>-71.260130000000004</v>
      </c>
      <c r="BO821" s="141">
        <v>2009</v>
      </c>
      <c r="BP821" s="143"/>
      <c r="BQ821" s="143" t="s">
        <v>17560</v>
      </c>
    </row>
    <row r="822" spans="1:69" ht="38.25" customHeight="1" x14ac:dyDescent="0.25">
      <c r="A822" s="1" t="str">
        <f t="shared" si="510"/>
        <v/>
      </c>
      <c r="B822" s="32" t="str">
        <f t="shared" si="511"/>
        <v/>
      </c>
      <c r="C822" s="25" t="str">
        <f t="shared" si="512"/>
        <v/>
      </c>
      <c r="D822" s="25" t="str">
        <f t="shared" si="513"/>
        <v/>
      </c>
      <c r="E822" s="25" t="str">
        <f t="shared" si="514"/>
        <v/>
      </c>
      <c r="F822" s="25" t="str">
        <f t="shared" si="515"/>
        <v/>
      </c>
      <c r="G822" s="108" t="str">
        <f t="shared" si="516"/>
        <v/>
      </c>
      <c r="H822" s="108" t="str">
        <f t="shared" si="517"/>
        <v/>
      </c>
      <c r="I822" s="112" t="str">
        <f t="shared" si="518"/>
        <v/>
      </c>
      <c r="J822" s="112"/>
      <c r="K822" s="112"/>
      <c r="L822" s="113"/>
      <c r="M822" s="113"/>
      <c r="N822" s="224" t="str">
        <f t="shared" si="519"/>
        <v/>
      </c>
      <c r="O822" s="225" t="str">
        <f t="shared" si="520"/>
        <v/>
      </c>
      <c r="Q822" s="6">
        <v>820</v>
      </c>
      <c r="R822" s="47" t="str">
        <f t="shared" si="483"/>
        <v>-820</v>
      </c>
      <c r="S822" s="6"/>
      <c r="T822" s="48" t="str">
        <f t="shared" si="484"/>
        <v/>
      </c>
      <c r="U822" s="49" t="str">
        <f t="shared" si="485"/>
        <v/>
      </c>
      <c r="W822" s="51"/>
      <c r="X822" s="75" t="str">
        <f t="shared" si="486"/>
        <v/>
      </c>
      <c r="Y822" s="71" t="str">
        <f t="shared" si="487"/>
        <v/>
      </c>
      <c r="Z822" s="71" t="str">
        <f t="shared" si="488"/>
        <v/>
      </c>
      <c r="AA822" s="71" t="str">
        <f t="shared" si="489"/>
        <v/>
      </c>
      <c r="AB822" s="71" t="str">
        <f t="shared" si="490"/>
        <v/>
      </c>
      <c r="AC822" s="71" t="str">
        <f t="shared" si="491"/>
        <v/>
      </c>
      <c r="AD822" s="71" t="str">
        <f t="shared" si="492"/>
        <v/>
      </c>
      <c r="AE822" s="78" t="str">
        <f t="shared" si="493"/>
        <v/>
      </c>
      <c r="AF822" s="75" t="str">
        <f t="shared" si="494"/>
        <v/>
      </c>
      <c r="AG822" s="71" t="str">
        <f t="shared" si="495"/>
        <v/>
      </c>
      <c r="AH822" s="71" t="str">
        <f t="shared" si="496"/>
        <v/>
      </c>
      <c r="AI822" s="71" t="str">
        <f t="shared" si="497"/>
        <v/>
      </c>
      <c r="AJ822" s="71" t="str">
        <f t="shared" si="498"/>
        <v/>
      </c>
      <c r="AK822" s="71" t="str">
        <f t="shared" si="499"/>
        <v/>
      </c>
      <c r="AL822" s="71" t="str">
        <f t="shared" si="500"/>
        <v/>
      </c>
      <c r="AM822" s="78" t="str">
        <f t="shared" si="501"/>
        <v/>
      </c>
      <c r="AN822" s="75" t="str">
        <f t="shared" si="502"/>
        <v/>
      </c>
      <c r="AO822" s="71" t="str">
        <f t="shared" si="503"/>
        <v/>
      </c>
      <c r="AP822" s="71" t="str">
        <f t="shared" si="504"/>
        <v/>
      </c>
      <c r="AQ822" s="71" t="str">
        <f t="shared" si="505"/>
        <v/>
      </c>
      <c r="AR822" s="71" t="str">
        <f t="shared" si="506"/>
        <v/>
      </c>
      <c r="AS822" s="71" t="str">
        <f t="shared" si="507"/>
        <v/>
      </c>
      <c r="AT822" s="71" t="str">
        <f t="shared" si="508"/>
        <v/>
      </c>
      <c r="AU822" s="76" t="str">
        <f t="shared" si="509"/>
        <v/>
      </c>
      <c r="BF822" s="141">
        <v>41080</v>
      </c>
      <c r="BG822" s="142" t="s">
        <v>11997</v>
      </c>
      <c r="BH822" s="141" t="s">
        <v>478</v>
      </c>
      <c r="BI822" s="141" t="s">
        <v>1268</v>
      </c>
      <c r="BJ822" s="141" t="s">
        <v>1565</v>
      </c>
      <c r="BK822" s="141" t="s">
        <v>11998</v>
      </c>
      <c r="BL822" s="141" t="s">
        <v>11999</v>
      </c>
      <c r="BM822" s="141">
        <v>45.502479999999998</v>
      </c>
      <c r="BN822" s="141">
        <v>-71.266310000000004</v>
      </c>
      <c r="BO822" s="141">
        <v>2009</v>
      </c>
      <c r="BP822" s="143"/>
      <c r="BQ822" s="143" t="s">
        <v>17560</v>
      </c>
    </row>
    <row r="823" spans="1:69" ht="38.25" customHeight="1" x14ac:dyDescent="0.25">
      <c r="A823" s="1" t="str">
        <f t="shared" si="510"/>
        <v/>
      </c>
      <c r="B823" s="32" t="str">
        <f t="shared" si="511"/>
        <v/>
      </c>
      <c r="C823" s="25" t="str">
        <f t="shared" si="512"/>
        <v/>
      </c>
      <c r="D823" s="25" t="str">
        <f t="shared" si="513"/>
        <v/>
      </c>
      <c r="E823" s="25" t="str">
        <f t="shared" si="514"/>
        <v/>
      </c>
      <c r="F823" s="25" t="str">
        <f t="shared" si="515"/>
        <v/>
      </c>
      <c r="G823" s="108" t="str">
        <f t="shared" si="516"/>
        <v/>
      </c>
      <c r="H823" s="108" t="str">
        <f t="shared" si="517"/>
        <v/>
      </c>
      <c r="I823" s="112" t="str">
        <f t="shared" si="518"/>
        <v/>
      </c>
      <c r="J823" s="112"/>
      <c r="K823" s="112"/>
      <c r="L823" s="113"/>
      <c r="M823" s="113"/>
      <c r="N823" s="224" t="str">
        <f t="shared" si="519"/>
        <v/>
      </c>
      <c r="O823" s="225" t="str">
        <f t="shared" si="520"/>
        <v/>
      </c>
      <c r="Q823" s="6">
        <v>821</v>
      </c>
      <c r="R823" s="47" t="str">
        <f t="shared" si="483"/>
        <v>-821</v>
      </c>
      <c r="S823" s="6"/>
      <c r="T823" s="48" t="str">
        <f t="shared" si="484"/>
        <v/>
      </c>
      <c r="U823" s="49" t="str">
        <f t="shared" si="485"/>
        <v/>
      </c>
      <c r="W823" s="51"/>
      <c r="X823" s="75" t="str">
        <f t="shared" si="486"/>
        <v/>
      </c>
      <c r="Y823" s="71" t="str">
        <f t="shared" si="487"/>
        <v/>
      </c>
      <c r="Z823" s="71" t="str">
        <f t="shared" si="488"/>
        <v/>
      </c>
      <c r="AA823" s="71" t="str">
        <f t="shared" si="489"/>
        <v/>
      </c>
      <c r="AB823" s="71" t="str">
        <f t="shared" si="490"/>
        <v/>
      </c>
      <c r="AC823" s="71" t="str">
        <f t="shared" si="491"/>
        <v/>
      </c>
      <c r="AD823" s="71" t="str">
        <f t="shared" si="492"/>
        <v/>
      </c>
      <c r="AE823" s="78" t="str">
        <f t="shared" si="493"/>
        <v/>
      </c>
      <c r="AF823" s="75" t="str">
        <f t="shared" si="494"/>
        <v/>
      </c>
      <c r="AG823" s="71" t="str">
        <f t="shared" si="495"/>
        <v/>
      </c>
      <c r="AH823" s="71" t="str">
        <f t="shared" si="496"/>
        <v/>
      </c>
      <c r="AI823" s="71" t="str">
        <f t="shared" si="497"/>
        <v/>
      </c>
      <c r="AJ823" s="71" t="str">
        <f t="shared" si="498"/>
        <v/>
      </c>
      <c r="AK823" s="71" t="str">
        <f t="shared" si="499"/>
        <v/>
      </c>
      <c r="AL823" s="71" t="str">
        <f t="shared" si="500"/>
        <v/>
      </c>
      <c r="AM823" s="78" t="str">
        <f t="shared" si="501"/>
        <v/>
      </c>
      <c r="AN823" s="75" t="str">
        <f t="shared" si="502"/>
        <v/>
      </c>
      <c r="AO823" s="71" t="str">
        <f t="shared" si="503"/>
        <v/>
      </c>
      <c r="AP823" s="71" t="str">
        <f t="shared" si="504"/>
        <v/>
      </c>
      <c r="AQ823" s="71" t="str">
        <f t="shared" si="505"/>
        <v/>
      </c>
      <c r="AR823" s="71" t="str">
        <f t="shared" si="506"/>
        <v/>
      </c>
      <c r="AS823" s="71" t="str">
        <f t="shared" si="507"/>
        <v/>
      </c>
      <c r="AT823" s="71" t="str">
        <f t="shared" si="508"/>
        <v/>
      </c>
      <c r="AU823" s="76" t="str">
        <f t="shared" si="509"/>
        <v/>
      </c>
      <c r="BF823" s="141">
        <v>41080</v>
      </c>
      <c r="BG823" s="142" t="s">
        <v>12000</v>
      </c>
      <c r="BH823" s="141" t="s">
        <v>180</v>
      </c>
      <c r="BI823" s="141" t="s">
        <v>191</v>
      </c>
      <c r="BJ823" s="141" t="s">
        <v>12001</v>
      </c>
      <c r="BK823" s="141" t="s">
        <v>2082</v>
      </c>
      <c r="BL823" s="141" t="s">
        <v>715</v>
      </c>
      <c r="BM823" s="141">
        <v>45.525959999999998</v>
      </c>
      <c r="BN823" s="141">
        <v>-71.275419999999997</v>
      </c>
      <c r="BO823" s="141">
        <v>1992</v>
      </c>
      <c r="BP823" s="143" t="s">
        <v>24655</v>
      </c>
      <c r="BQ823" s="143" t="s">
        <v>17560</v>
      </c>
    </row>
    <row r="824" spans="1:69" ht="38.25" customHeight="1" x14ac:dyDescent="0.25">
      <c r="A824" s="1" t="str">
        <f t="shared" si="510"/>
        <v/>
      </c>
      <c r="B824" s="32" t="str">
        <f t="shared" si="511"/>
        <v/>
      </c>
      <c r="C824" s="25" t="str">
        <f t="shared" si="512"/>
        <v/>
      </c>
      <c r="D824" s="25" t="str">
        <f t="shared" si="513"/>
        <v/>
      </c>
      <c r="E824" s="25" t="str">
        <f t="shared" si="514"/>
        <v/>
      </c>
      <c r="F824" s="25" t="str">
        <f t="shared" si="515"/>
        <v/>
      </c>
      <c r="G824" s="108" t="str">
        <f t="shared" si="516"/>
        <v/>
      </c>
      <c r="H824" s="108" t="str">
        <f t="shared" si="517"/>
        <v/>
      </c>
      <c r="I824" s="112" t="str">
        <f t="shared" si="518"/>
        <v/>
      </c>
      <c r="J824" s="112"/>
      <c r="K824" s="112"/>
      <c r="L824" s="113"/>
      <c r="M824" s="113"/>
      <c r="N824" s="224" t="str">
        <f t="shared" si="519"/>
        <v/>
      </c>
      <c r="O824" s="225" t="str">
        <f t="shared" si="520"/>
        <v/>
      </c>
      <c r="Q824" s="6">
        <v>822</v>
      </c>
      <c r="R824" s="47" t="str">
        <f t="shared" si="483"/>
        <v>-822</v>
      </c>
      <c r="S824" s="6"/>
      <c r="T824" s="48" t="str">
        <f t="shared" si="484"/>
        <v/>
      </c>
      <c r="U824" s="49" t="str">
        <f t="shared" si="485"/>
        <v/>
      </c>
      <c r="W824" s="51"/>
      <c r="X824" s="75" t="str">
        <f t="shared" si="486"/>
        <v/>
      </c>
      <c r="Y824" s="71" t="str">
        <f t="shared" si="487"/>
        <v/>
      </c>
      <c r="Z824" s="71" t="str">
        <f t="shared" si="488"/>
        <v/>
      </c>
      <c r="AA824" s="71" t="str">
        <f t="shared" si="489"/>
        <v/>
      </c>
      <c r="AB824" s="71" t="str">
        <f t="shared" si="490"/>
        <v/>
      </c>
      <c r="AC824" s="71" t="str">
        <f t="shared" si="491"/>
        <v/>
      </c>
      <c r="AD824" s="71" t="str">
        <f t="shared" si="492"/>
        <v/>
      </c>
      <c r="AE824" s="78" t="str">
        <f t="shared" si="493"/>
        <v/>
      </c>
      <c r="AF824" s="75" t="str">
        <f t="shared" si="494"/>
        <v/>
      </c>
      <c r="AG824" s="71" t="str">
        <f t="shared" si="495"/>
        <v/>
      </c>
      <c r="AH824" s="71" t="str">
        <f t="shared" si="496"/>
        <v/>
      </c>
      <c r="AI824" s="71" t="str">
        <f t="shared" si="497"/>
        <v/>
      </c>
      <c r="AJ824" s="71" t="str">
        <f t="shared" si="498"/>
        <v/>
      </c>
      <c r="AK824" s="71" t="str">
        <f t="shared" si="499"/>
        <v/>
      </c>
      <c r="AL824" s="71" t="str">
        <f t="shared" si="500"/>
        <v/>
      </c>
      <c r="AM824" s="78" t="str">
        <f t="shared" si="501"/>
        <v/>
      </c>
      <c r="AN824" s="75" t="str">
        <f t="shared" si="502"/>
        <v/>
      </c>
      <c r="AO824" s="71" t="str">
        <f t="shared" si="503"/>
        <v/>
      </c>
      <c r="AP824" s="71" t="str">
        <f t="shared" si="504"/>
        <v/>
      </c>
      <c r="AQ824" s="71" t="str">
        <f t="shared" si="505"/>
        <v/>
      </c>
      <c r="AR824" s="71" t="str">
        <f t="shared" si="506"/>
        <v/>
      </c>
      <c r="AS824" s="71" t="str">
        <f t="shared" si="507"/>
        <v/>
      </c>
      <c r="AT824" s="71" t="str">
        <f t="shared" si="508"/>
        <v/>
      </c>
      <c r="AU824" s="76" t="str">
        <f t="shared" si="509"/>
        <v/>
      </c>
      <c r="BF824" s="141">
        <v>41080</v>
      </c>
      <c r="BG824" s="142" t="s">
        <v>12002</v>
      </c>
      <c r="BH824" s="141" t="s">
        <v>180</v>
      </c>
      <c r="BI824" s="141" t="s">
        <v>191</v>
      </c>
      <c r="BJ824" s="141" t="s">
        <v>12003</v>
      </c>
      <c r="BK824" s="141" t="s">
        <v>12004</v>
      </c>
      <c r="BL824" s="141" t="s">
        <v>12005</v>
      </c>
      <c r="BM824" s="141">
        <v>45.523829999999997</v>
      </c>
      <c r="BN824" s="141">
        <v>-71.28546</v>
      </c>
      <c r="BO824" s="141">
        <v>1992</v>
      </c>
      <c r="BP824" s="143" t="s">
        <v>483</v>
      </c>
      <c r="BQ824" s="143" t="s">
        <v>17560</v>
      </c>
    </row>
    <row r="825" spans="1:69" ht="38.25" customHeight="1" x14ac:dyDescent="0.25">
      <c r="A825" s="1" t="str">
        <f t="shared" si="510"/>
        <v/>
      </c>
      <c r="B825" s="32" t="str">
        <f t="shared" si="511"/>
        <v/>
      </c>
      <c r="C825" s="25" t="str">
        <f t="shared" si="512"/>
        <v/>
      </c>
      <c r="D825" s="25" t="str">
        <f t="shared" si="513"/>
        <v/>
      </c>
      <c r="E825" s="25" t="str">
        <f t="shared" si="514"/>
        <v/>
      </c>
      <c r="F825" s="25" t="str">
        <f t="shared" si="515"/>
        <v/>
      </c>
      <c r="G825" s="108" t="str">
        <f t="shared" si="516"/>
        <v/>
      </c>
      <c r="H825" s="108" t="str">
        <f t="shared" si="517"/>
        <v/>
      </c>
      <c r="I825" s="112" t="str">
        <f t="shared" si="518"/>
        <v/>
      </c>
      <c r="J825" s="112"/>
      <c r="K825" s="112"/>
      <c r="L825" s="113"/>
      <c r="M825" s="113"/>
      <c r="N825" s="224" t="str">
        <f t="shared" si="519"/>
        <v/>
      </c>
      <c r="O825" s="225" t="str">
        <f t="shared" si="520"/>
        <v/>
      </c>
      <c r="Q825" s="6">
        <v>823</v>
      </c>
      <c r="R825" s="47" t="str">
        <f t="shared" si="483"/>
        <v>-823</v>
      </c>
      <c r="S825" s="6"/>
      <c r="T825" s="48" t="str">
        <f t="shared" si="484"/>
        <v/>
      </c>
      <c r="U825" s="49" t="str">
        <f t="shared" si="485"/>
        <v/>
      </c>
      <c r="W825" s="51"/>
      <c r="X825" s="75" t="str">
        <f t="shared" si="486"/>
        <v/>
      </c>
      <c r="Y825" s="71" t="str">
        <f t="shared" si="487"/>
        <v/>
      </c>
      <c r="Z825" s="71" t="str">
        <f t="shared" si="488"/>
        <v/>
      </c>
      <c r="AA825" s="71" t="str">
        <f t="shared" si="489"/>
        <v/>
      </c>
      <c r="AB825" s="71" t="str">
        <f t="shared" si="490"/>
        <v/>
      </c>
      <c r="AC825" s="71" t="str">
        <f t="shared" si="491"/>
        <v/>
      </c>
      <c r="AD825" s="71" t="str">
        <f t="shared" si="492"/>
        <v/>
      </c>
      <c r="AE825" s="78" t="str">
        <f t="shared" si="493"/>
        <v/>
      </c>
      <c r="AF825" s="75" t="str">
        <f t="shared" si="494"/>
        <v/>
      </c>
      <c r="AG825" s="71" t="str">
        <f t="shared" si="495"/>
        <v/>
      </c>
      <c r="AH825" s="71" t="str">
        <f t="shared" si="496"/>
        <v/>
      </c>
      <c r="AI825" s="71" t="str">
        <f t="shared" si="497"/>
        <v/>
      </c>
      <c r="AJ825" s="71" t="str">
        <f t="shared" si="498"/>
        <v/>
      </c>
      <c r="AK825" s="71" t="str">
        <f t="shared" si="499"/>
        <v/>
      </c>
      <c r="AL825" s="71" t="str">
        <f t="shared" si="500"/>
        <v/>
      </c>
      <c r="AM825" s="78" t="str">
        <f t="shared" si="501"/>
        <v/>
      </c>
      <c r="AN825" s="75" t="str">
        <f t="shared" si="502"/>
        <v/>
      </c>
      <c r="AO825" s="71" t="str">
        <f t="shared" si="503"/>
        <v/>
      </c>
      <c r="AP825" s="71" t="str">
        <f t="shared" si="504"/>
        <v/>
      </c>
      <c r="AQ825" s="71" t="str">
        <f t="shared" si="505"/>
        <v/>
      </c>
      <c r="AR825" s="71" t="str">
        <f t="shared" si="506"/>
        <v/>
      </c>
      <c r="AS825" s="71" t="str">
        <f t="shared" si="507"/>
        <v/>
      </c>
      <c r="AT825" s="71" t="str">
        <f t="shared" si="508"/>
        <v/>
      </c>
      <c r="AU825" s="76" t="str">
        <f t="shared" si="509"/>
        <v/>
      </c>
      <c r="BF825" s="141">
        <v>41080</v>
      </c>
      <c r="BG825" s="142" t="s">
        <v>12006</v>
      </c>
      <c r="BH825" s="141" t="s">
        <v>180</v>
      </c>
      <c r="BI825" s="141" t="s">
        <v>191</v>
      </c>
      <c r="BJ825" s="141" t="s">
        <v>12007</v>
      </c>
      <c r="BK825" s="141" t="s">
        <v>1825</v>
      </c>
      <c r="BL825" s="141" t="s">
        <v>12007</v>
      </c>
      <c r="BM825" s="141">
        <v>45.526499999999999</v>
      </c>
      <c r="BN825" s="141">
        <v>-71.279150000000001</v>
      </c>
      <c r="BO825" s="141">
        <v>1992</v>
      </c>
      <c r="BP825" s="143" t="s">
        <v>483</v>
      </c>
      <c r="BQ825" s="143" t="s">
        <v>17560</v>
      </c>
    </row>
    <row r="826" spans="1:69" ht="38.25" customHeight="1" x14ac:dyDescent="0.25">
      <c r="A826" s="1" t="str">
        <f t="shared" si="510"/>
        <v/>
      </c>
      <c r="B826" s="32" t="str">
        <f t="shared" si="511"/>
        <v/>
      </c>
      <c r="C826" s="25" t="str">
        <f t="shared" si="512"/>
        <v/>
      </c>
      <c r="D826" s="25" t="str">
        <f t="shared" si="513"/>
        <v/>
      </c>
      <c r="E826" s="25" t="str">
        <f t="shared" si="514"/>
        <v/>
      </c>
      <c r="F826" s="25" t="str">
        <f t="shared" si="515"/>
        <v/>
      </c>
      <c r="G826" s="108" t="str">
        <f t="shared" si="516"/>
        <v/>
      </c>
      <c r="H826" s="108" t="str">
        <f t="shared" si="517"/>
        <v/>
      </c>
      <c r="I826" s="112" t="str">
        <f t="shared" si="518"/>
        <v/>
      </c>
      <c r="J826" s="112"/>
      <c r="K826" s="112"/>
      <c r="L826" s="113"/>
      <c r="M826" s="113"/>
      <c r="N826" s="224" t="str">
        <f t="shared" si="519"/>
        <v/>
      </c>
      <c r="O826" s="225" t="str">
        <f t="shared" si="520"/>
        <v/>
      </c>
      <c r="Q826" s="6">
        <v>824</v>
      </c>
      <c r="R826" s="47" t="str">
        <f t="shared" si="483"/>
        <v>-824</v>
      </c>
      <c r="S826" s="6"/>
      <c r="T826" s="48" t="str">
        <f t="shared" si="484"/>
        <v/>
      </c>
      <c r="U826" s="49" t="str">
        <f t="shared" si="485"/>
        <v/>
      </c>
      <c r="W826" s="51"/>
      <c r="X826" s="75" t="str">
        <f t="shared" si="486"/>
        <v/>
      </c>
      <c r="Y826" s="71" t="str">
        <f t="shared" si="487"/>
        <v/>
      </c>
      <c r="Z826" s="71" t="str">
        <f t="shared" si="488"/>
        <v/>
      </c>
      <c r="AA826" s="71" t="str">
        <f t="shared" si="489"/>
        <v/>
      </c>
      <c r="AB826" s="71" t="str">
        <f t="shared" si="490"/>
        <v/>
      </c>
      <c r="AC826" s="71" t="str">
        <f t="shared" si="491"/>
        <v/>
      </c>
      <c r="AD826" s="71" t="str">
        <f t="shared" si="492"/>
        <v/>
      </c>
      <c r="AE826" s="78" t="str">
        <f t="shared" si="493"/>
        <v/>
      </c>
      <c r="AF826" s="75" t="str">
        <f t="shared" si="494"/>
        <v/>
      </c>
      <c r="AG826" s="71" t="str">
        <f t="shared" si="495"/>
        <v/>
      </c>
      <c r="AH826" s="71" t="str">
        <f t="shared" si="496"/>
        <v/>
      </c>
      <c r="AI826" s="71" t="str">
        <f t="shared" si="497"/>
        <v/>
      </c>
      <c r="AJ826" s="71" t="str">
        <f t="shared" si="498"/>
        <v/>
      </c>
      <c r="AK826" s="71" t="str">
        <f t="shared" si="499"/>
        <v/>
      </c>
      <c r="AL826" s="71" t="str">
        <f t="shared" si="500"/>
        <v/>
      </c>
      <c r="AM826" s="78" t="str">
        <f t="shared" si="501"/>
        <v/>
      </c>
      <c r="AN826" s="75" t="str">
        <f t="shared" si="502"/>
        <v/>
      </c>
      <c r="AO826" s="71" t="str">
        <f t="shared" si="503"/>
        <v/>
      </c>
      <c r="AP826" s="71" t="str">
        <f t="shared" si="504"/>
        <v/>
      </c>
      <c r="AQ826" s="71" t="str">
        <f t="shared" si="505"/>
        <v/>
      </c>
      <c r="AR826" s="71" t="str">
        <f t="shared" si="506"/>
        <v/>
      </c>
      <c r="AS826" s="71" t="str">
        <f t="shared" si="507"/>
        <v/>
      </c>
      <c r="AT826" s="71" t="str">
        <f t="shared" si="508"/>
        <v/>
      </c>
      <c r="AU826" s="76" t="str">
        <f t="shared" si="509"/>
        <v/>
      </c>
      <c r="BF826" s="141">
        <v>45030</v>
      </c>
      <c r="BG826" s="142" t="s">
        <v>11970</v>
      </c>
      <c r="BH826" s="141" t="s">
        <v>180</v>
      </c>
      <c r="BI826" s="141" t="s">
        <v>191</v>
      </c>
      <c r="BJ826" s="141" t="s">
        <v>11971</v>
      </c>
      <c r="BK826" s="141" t="s">
        <v>11972</v>
      </c>
      <c r="BL826" s="141" t="s">
        <v>11973</v>
      </c>
      <c r="BM826" s="141">
        <v>45.044670000000004</v>
      </c>
      <c r="BN826" s="141">
        <v>-72.171864999999997</v>
      </c>
      <c r="BO826" s="141">
        <v>1986</v>
      </c>
      <c r="BP826" s="143" t="s">
        <v>24649</v>
      </c>
      <c r="BQ826" s="143" t="s">
        <v>17560</v>
      </c>
    </row>
    <row r="827" spans="1:69" ht="38.25" customHeight="1" x14ac:dyDescent="0.25">
      <c r="A827" s="1" t="str">
        <f t="shared" si="510"/>
        <v/>
      </c>
      <c r="B827" s="32" t="str">
        <f t="shared" si="511"/>
        <v/>
      </c>
      <c r="C827" s="25" t="str">
        <f t="shared" si="512"/>
        <v/>
      </c>
      <c r="D827" s="25" t="str">
        <f t="shared" si="513"/>
        <v/>
      </c>
      <c r="E827" s="25" t="str">
        <f t="shared" si="514"/>
        <v/>
      </c>
      <c r="F827" s="25" t="str">
        <f t="shared" si="515"/>
        <v/>
      </c>
      <c r="G827" s="108" t="str">
        <f t="shared" si="516"/>
        <v/>
      </c>
      <c r="H827" s="108" t="str">
        <f t="shared" si="517"/>
        <v/>
      </c>
      <c r="I827" s="112" t="str">
        <f t="shared" si="518"/>
        <v/>
      </c>
      <c r="J827" s="112"/>
      <c r="K827" s="112"/>
      <c r="L827" s="113"/>
      <c r="M827" s="113"/>
      <c r="N827" s="224" t="str">
        <f t="shared" si="519"/>
        <v/>
      </c>
      <c r="O827" s="225" t="str">
        <f t="shared" si="520"/>
        <v/>
      </c>
      <c r="Q827" s="6">
        <v>825</v>
      </c>
      <c r="R827" s="47" t="str">
        <f t="shared" si="483"/>
        <v>-825</v>
      </c>
      <c r="S827" s="6"/>
      <c r="T827" s="48" t="str">
        <f t="shared" si="484"/>
        <v/>
      </c>
      <c r="U827" s="49" t="str">
        <f t="shared" si="485"/>
        <v/>
      </c>
      <c r="W827" s="51"/>
      <c r="X827" s="75" t="str">
        <f t="shared" si="486"/>
        <v/>
      </c>
      <c r="Y827" s="71" t="str">
        <f t="shared" si="487"/>
        <v/>
      </c>
      <c r="Z827" s="71" t="str">
        <f t="shared" si="488"/>
        <v/>
      </c>
      <c r="AA827" s="71" t="str">
        <f t="shared" si="489"/>
        <v/>
      </c>
      <c r="AB827" s="71" t="str">
        <f t="shared" si="490"/>
        <v/>
      </c>
      <c r="AC827" s="71" t="str">
        <f t="shared" si="491"/>
        <v/>
      </c>
      <c r="AD827" s="71" t="str">
        <f t="shared" si="492"/>
        <v/>
      </c>
      <c r="AE827" s="78" t="str">
        <f t="shared" si="493"/>
        <v/>
      </c>
      <c r="AF827" s="75" t="str">
        <f t="shared" si="494"/>
        <v/>
      </c>
      <c r="AG827" s="71" t="str">
        <f t="shared" si="495"/>
        <v/>
      </c>
      <c r="AH827" s="71" t="str">
        <f t="shared" si="496"/>
        <v/>
      </c>
      <c r="AI827" s="71" t="str">
        <f t="shared" si="497"/>
        <v/>
      </c>
      <c r="AJ827" s="71" t="str">
        <f t="shared" si="498"/>
        <v/>
      </c>
      <c r="AK827" s="71" t="str">
        <f t="shared" si="499"/>
        <v/>
      </c>
      <c r="AL827" s="71" t="str">
        <f t="shared" si="500"/>
        <v/>
      </c>
      <c r="AM827" s="78" t="str">
        <f t="shared" si="501"/>
        <v/>
      </c>
      <c r="AN827" s="75" t="str">
        <f t="shared" si="502"/>
        <v/>
      </c>
      <c r="AO827" s="71" t="str">
        <f t="shared" si="503"/>
        <v/>
      </c>
      <c r="AP827" s="71" t="str">
        <f t="shared" si="504"/>
        <v/>
      </c>
      <c r="AQ827" s="71" t="str">
        <f t="shared" si="505"/>
        <v/>
      </c>
      <c r="AR827" s="71" t="str">
        <f t="shared" si="506"/>
        <v/>
      </c>
      <c r="AS827" s="71" t="str">
        <f t="shared" si="507"/>
        <v/>
      </c>
      <c r="AT827" s="71" t="str">
        <f t="shared" si="508"/>
        <v/>
      </c>
      <c r="AU827" s="76" t="str">
        <f t="shared" si="509"/>
        <v/>
      </c>
      <c r="BF827" s="141">
        <v>45030</v>
      </c>
      <c r="BG827" s="142" t="s">
        <v>11974</v>
      </c>
      <c r="BH827" s="141" t="s">
        <v>180</v>
      </c>
      <c r="BI827" s="141" t="s">
        <v>191</v>
      </c>
      <c r="BJ827" s="141" t="s">
        <v>11975</v>
      </c>
      <c r="BK827" s="141"/>
      <c r="BL827" s="141" t="s">
        <v>11976</v>
      </c>
      <c r="BM827" s="141">
        <v>45.024329999999999</v>
      </c>
      <c r="BN827" s="141">
        <v>-72.232089999999999</v>
      </c>
      <c r="BO827" s="141">
        <v>1993</v>
      </c>
      <c r="BP827" s="143" t="s">
        <v>24649</v>
      </c>
      <c r="BQ827" s="143" t="s">
        <v>17560</v>
      </c>
    </row>
    <row r="828" spans="1:69" ht="38.25" customHeight="1" x14ac:dyDescent="0.25">
      <c r="A828" s="1" t="str">
        <f t="shared" si="510"/>
        <v/>
      </c>
      <c r="B828" s="32" t="str">
        <f t="shared" si="511"/>
        <v/>
      </c>
      <c r="C828" s="25" t="str">
        <f t="shared" si="512"/>
        <v/>
      </c>
      <c r="D828" s="25" t="str">
        <f t="shared" si="513"/>
        <v/>
      </c>
      <c r="E828" s="25" t="str">
        <f t="shared" si="514"/>
        <v/>
      </c>
      <c r="F828" s="25" t="str">
        <f t="shared" si="515"/>
        <v/>
      </c>
      <c r="G828" s="108" t="str">
        <f t="shared" si="516"/>
        <v/>
      </c>
      <c r="H828" s="108" t="str">
        <f t="shared" si="517"/>
        <v/>
      </c>
      <c r="I828" s="112" t="str">
        <f t="shared" si="518"/>
        <v/>
      </c>
      <c r="J828" s="112"/>
      <c r="K828" s="112"/>
      <c r="L828" s="113"/>
      <c r="M828" s="113"/>
      <c r="N828" s="224" t="str">
        <f t="shared" si="519"/>
        <v/>
      </c>
      <c r="O828" s="225" t="str">
        <f t="shared" si="520"/>
        <v/>
      </c>
      <c r="Q828" s="6">
        <v>826</v>
      </c>
      <c r="R828" s="47" t="str">
        <f t="shared" si="483"/>
        <v>-826</v>
      </c>
      <c r="S828" s="6"/>
      <c r="T828" s="48" t="str">
        <f t="shared" si="484"/>
        <v/>
      </c>
      <c r="U828" s="49" t="str">
        <f t="shared" si="485"/>
        <v/>
      </c>
      <c r="W828" s="51"/>
      <c r="X828" s="75" t="str">
        <f t="shared" si="486"/>
        <v/>
      </c>
      <c r="Y828" s="71" t="str">
        <f t="shared" si="487"/>
        <v/>
      </c>
      <c r="Z828" s="71" t="str">
        <f t="shared" si="488"/>
        <v/>
      </c>
      <c r="AA828" s="71" t="str">
        <f t="shared" si="489"/>
        <v/>
      </c>
      <c r="AB828" s="71" t="str">
        <f t="shared" si="490"/>
        <v/>
      </c>
      <c r="AC828" s="71" t="str">
        <f t="shared" si="491"/>
        <v/>
      </c>
      <c r="AD828" s="71" t="str">
        <f t="shared" si="492"/>
        <v/>
      </c>
      <c r="AE828" s="78" t="str">
        <f t="shared" si="493"/>
        <v/>
      </c>
      <c r="AF828" s="75" t="str">
        <f t="shared" si="494"/>
        <v/>
      </c>
      <c r="AG828" s="71" t="str">
        <f t="shared" si="495"/>
        <v/>
      </c>
      <c r="AH828" s="71" t="str">
        <f t="shared" si="496"/>
        <v/>
      </c>
      <c r="AI828" s="71" t="str">
        <f t="shared" si="497"/>
        <v/>
      </c>
      <c r="AJ828" s="71" t="str">
        <f t="shared" si="498"/>
        <v/>
      </c>
      <c r="AK828" s="71" t="str">
        <f t="shared" si="499"/>
        <v/>
      </c>
      <c r="AL828" s="71" t="str">
        <f t="shared" si="500"/>
        <v/>
      </c>
      <c r="AM828" s="78" t="str">
        <f t="shared" si="501"/>
        <v/>
      </c>
      <c r="AN828" s="75" t="str">
        <f t="shared" si="502"/>
        <v/>
      </c>
      <c r="AO828" s="71" t="str">
        <f t="shared" si="503"/>
        <v/>
      </c>
      <c r="AP828" s="71" t="str">
        <f t="shared" si="504"/>
        <v/>
      </c>
      <c r="AQ828" s="71" t="str">
        <f t="shared" si="505"/>
        <v/>
      </c>
      <c r="AR828" s="71" t="str">
        <f t="shared" si="506"/>
        <v/>
      </c>
      <c r="AS828" s="71" t="str">
        <f t="shared" si="507"/>
        <v/>
      </c>
      <c r="AT828" s="71" t="str">
        <f t="shared" si="508"/>
        <v/>
      </c>
      <c r="AU828" s="76" t="str">
        <f t="shared" si="509"/>
        <v/>
      </c>
      <c r="BF828" s="141">
        <v>90012</v>
      </c>
      <c r="BG828" s="142" t="s">
        <v>10617</v>
      </c>
      <c r="BH828" s="141" t="s">
        <v>478</v>
      </c>
      <c r="BI828" s="141" t="s">
        <v>176</v>
      </c>
      <c r="BJ828" s="141" t="s">
        <v>10618</v>
      </c>
      <c r="BK828" s="141" t="s">
        <v>1988</v>
      </c>
      <c r="BL828" s="141" t="s">
        <v>10619</v>
      </c>
      <c r="BM828" s="141">
        <v>47.407171160889298</v>
      </c>
      <c r="BN828" s="141">
        <v>-72.757417240649005</v>
      </c>
      <c r="BO828" s="141">
        <v>2011</v>
      </c>
      <c r="BP828" s="143" t="s">
        <v>480</v>
      </c>
      <c r="BQ828" s="143" t="s">
        <v>17560</v>
      </c>
    </row>
    <row r="829" spans="1:69" ht="38.25" customHeight="1" x14ac:dyDescent="0.25">
      <c r="A829" s="1" t="str">
        <f t="shared" si="510"/>
        <v/>
      </c>
      <c r="B829" s="32" t="str">
        <f t="shared" si="511"/>
        <v/>
      </c>
      <c r="C829" s="25" t="str">
        <f t="shared" si="512"/>
        <v/>
      </c>
      <c r="D829" s="25" t="str">
        <f t="shared" si="513"/>
        <v/>
      </c>
      <c r="E829" s="25" t="str">
        <f t="shared" si="514"/>
        <v/>
      </c>
      <c r="F829" s="25" t="str">
        <f t="shared" si="515"/>
        <v/>
      </c>
      <c r="G829" s="108" t="str">
        <f t="shared" si="516"/>
        <v/>
      </c>
      <c r="H829" s="108" t="str">
        <f t="shared" si="517"/>
        <v/>
      </c>
      <c r="I829" s="112" t="str">
        <f t="shared" si="518"/>
        <v/>
      </c>
      <c r="J829" s="112"/>
      <c r="K829" s="112"/>
      <c r="L829" s="113"/>
      <c r="M829" s="113"/>
      <c r="N829" s="224" t="str">
        <f t="shared" si="519"/>
        <v/>
      </c>
      <c r="O829" s="225" t="str">
        <f t="shared" si="520"/>
        <v/>
      </c>
      <c r="Q829" s="6">
        <v>827</v>
      </c>
      <c r="R829" s="47" t="str">
        <f t="shared" si="483"/>
        <v>-827</v>
      </c>
      <c r="S829" s="6"/>
      <c r="T829" s="48" t="str">
        <f t="shared" si="484"/>
        <v/>
      </c>
      <c r="U829" s="49" t="str">
        <f t="shared" si="485"/>
        <v/>
      </c>
      <c r="W829" s="51"/>
      <c r="X829" s="75" t="str">
        <f t="shared" si="486"/>
        <v/>
      </c>
      <c r="Y829" s="71" t="str">
        <f t="shared" si="487"/>
        <v/>
      </c>
      <c r="Z829" s="71" t="str">
        <f t="shared" si="488"/>
        <v/>
      </c>
      <c r="AA829" s="71" t="str">
        <f t="shared" si="489"/>
        <v/>
      </c>
      <c r="AB829" s="71" t="str">
        <f t="shared" si="490"/>
        <v/>
      </c>
      <c r="AC829" s="71" t="str">
        <f t="shared" si="491"/>
        <v/>
      </c>
      <c r="AD829" s="71" t="str">
        <f t="shared" si="492"/>
        <v/>
      </c>
      <c r="AE829" s="78" t="str">
        <f t="shared" si="493"/>
        <v/>
      </c>
      <c r="AF829" s="75" t="str">
        <f t="shared" si="494"/>
        <v/>
      </c>
      <c r="AG829" s="71" t="str">
        <f t="shared" si="495"/>
        <v/>
      </c>
      <c r="AH829" s="71" t="str">
        <f t="shared" si="496"/>
        <v/>
      </c>
      <c r="AI829" s="71" t="str">
        <f t="shared" si="497"/>
        <v/>
      </c>
      <c r="AJ829" s="71" t="str">
        <f t="shared" si="498"/>
        <v/>
      </c>
      <c r="AK829" s="71" t="str">
        <f t="shared" si="499"/>
        <v/>
      </c>
      <c r="AL829" s="71" t="str">
        <f t="shared" si="500"/>
        <v/>
      </c>
      <c r="AM829" s="78" t="str">
        <f t="shared" si="501"/>
        <v/>
      </c>
      <c r="AN829" s="75" t="str">
        <f t="shared" si="502"/>
        <v/>
      </c>
      <c r="AO829" s="71" t="str">
        <f t="shared" si="503"/>
        <v/>
      </c>
      <c r="AP829" s="71" t="str">
        <f t="shared" si="504"/>
        <v/>
      </c>
      <c r="AQ829" s="71" t="str">
        <f t="shared" si="505"/>
        <v/>
      </c>
      <c r="AR829" s="71" t="str">
        <f t="shared" si="506"/>
        <v/>
      </c>
      <c r="AS829" s="71" t="str">
        <f t="shared" si="507"/>
        <v/>
      </c>
      <c r="AT829" s="71" t="str">
        <f t="shared" si="508"/>
        <v/>
      </c>
      <c r="AU829" s="76" t="str">
        <f t="shared" si="509"/>
        <v/>
      </c>
      <c r="BF829" s="141">
        <v>90012</v>
      </c>
      <c r="BG829" s="142" t="s">
        <v>11629</v>
      </c>
      <c r="BH829" s="141" t="s">
        <v>478</v>
      </c>
      <c r="BI829" s="141" t="s">
        <v>176</v>
      </c>
      <c r="BJ829" s="141" t="s">
        <v>11630</v>
      </c>
      <c r="BK829" s="141" t="s">
        <v>1797</v>
      </c>
      <c r="BL829" s="141" t="s">
        <v>3875</v>
      </c>
      <c r="BM829" s="141">
        <v>47.583788174263603</v>
      </c>
      <c r="BN829" s="141">
        <v>-72.741232684860705</v>
      </c>
      <c r="BO829" s="141">
        <v>2011</v>
      </c>
      <c r="BP829" s="143" t="s">
        <v>480</v>
      </c>
      <c r="BQ829" s="143" t="s">
        <v>17560</v>
      </c>
    </row>
    <row r="830" spans="1:69" ht="38.25" customHeight="1" x14ac:dyDescent="0.25">
      <c r="A830" s="1" t="str">
        <f t="shared" si="510"/>
        <v/>
      </c>
      <c r="B830" s="32" t="str">
        <f t="shared" si="511"/>
        <v/>
      </c>
      <c r="C830" s="25" t="str">
        <f t="shared" si="512"/>
        <v/>
      </c>
      <c r="D830" s="25" t="str">
        <f t="shared" si="513"/>
        <v/>
      </c>
      <c r="E830" s="25" t="str">
        <f t="shared" si="514"/>
        <v/>
      </c>
      <c r="F830" s="25" t="str">
        <f t="shared" si="515"/>
        <v/>
      </c>
      <c r="G830" s="108" t="str">
        <f t="shared" si="516"/>
        <v/>
      </c>
      <c r="H830" s="108" t="str">
        <f t="shared" si="517"/>
        <v/>
      </c>
      <c r="I830" s="112" t="str">
        <f t="shared" si="518"/>
        <v/>
      </c>
      <c r="J830" s="112"/>
      <c r="K830" s="112"/>
      <c r="L830" s="113"/>
      <c r="M830" s="113"/>
      <c r="N830" s="224" t="str">
        <f t="shared" si="519"/>
        <v/>
      </c>
      <c r="O830" s="225" t="str">
        <f t="shared" si="520"/>
        <v/>
      </c>
      <c r="Q830" s="6">
        <v>828</v>
      </c>
      <c r="R830" s="47" t="str">
        <f t="shared" si="483"/>
        <v>-828</v>
      </c>
      <c r="S830" s="6"/>
      <c r="T830" s="48" t="str">
        <f t="shared" si="484"/>
        <v/>
      </c>
      <c r="U830" s="49" t="str">
        <f t="shared" si="485"/>
        <v/>
      </c>
      <c r="W830" s="51"/>
      <c r="X830" s="75" t="str">
        <f t="shared" si="486"/>
        <v/>
      </c>
      <c r="Y830" s="71" t="str">
        <f t="shared" si="487"/>
        <v/>
      </c>
      <c r="Z830" s="71" t="str">
        <f t="shared" si="488"/>
        <v/>
      </c>
      <c r="AA830" s="71" t="str">
        <f t="shared" si="489"/>
        <v/>
      </c>
      <c r="AB830" s="71" t="str">
        <f t="shared" si="490"/>
        <v/>
      </c>
      <c r="AC830" s="71" t="str">
        <f t="shared" si="491"/>
        <v/>
      </c>
      <c r="AD830" s="71" t="str">
        <f t="shared" si="492"/>
        <v/>
      </c>
      <c r="AE830" s="78" t="str">
        <f t="shared" si="493"/>
        <v/>
      </c>
      <c r="AF830" s="75" t="str">
        <f t="shared" si="494"/>
        <v/>
      </c>
      <c r="AG830" s="71" t="str">
        <f t="shared" si="495"/>
        <v/>
      </c>
      <c r="AH830" s="71" t="str">
        <f t="shared" si="496"/>
        <v/>
      </c>
      <c r="AI830" s="71" t="str">
        <f t="shared" si="497"/>
        <v/>
      </c>
      <c r="AJ830" s="71" t="str">
        <f t="shared" si="498"/>
        <v/>
      </c>
      <c r="AK830" s="71" t="str">
        <f t="shared" si="499"/>
        <v/>
      </c>
      <c r="AL830" s="71" t="str">
        <f t="shared" si="500"/>
        <v/>
      </c>
      <c r="AM830" s="78" t="str">
        <f t="shared" si="501"/>
        <v/>
      </c>
      <c r="AN830" s="75" t="str">
        <f t="shared" si="502"/>
        <v/>
      </c>
      <c r="AO830" s="71" t="str">
        <f t="shared" si="503"/>
        <v/>
      </c>
      <c r="AP830" s="71" t="str">
        <f t="shared" si="504"/>
        <v/>
      </c>
      <c r="AQ830" s="71" t="str">
        <f t="shared" si="505"/>
        <v/>
      </c>
      <c r="AR830" s="71" t="str">
        <f t="shared" si="506"/>
        <v/>
      </c>
      <c r="AS830" s="71" t="str">
        <f t="shared" si="507"/>
        <v/>
      </c>
      <c r="AT830" s="71" t="str">
        <f t="shared" si="508"/>
        <v/>
      </c>
      <c r="AU830" s="76" t="str">
        <f t="shared" si="509"/>
        <v/>
      </c>
      <c r="BF830" s="141">
        <v>42045</v>
      </c>
      <c r="BG830" s="142" t="s">
        <v>12424</v>
      </c>
      <c r="BH830" s="141" t="s">
        <v>180</v>
      </c>
      <c r="BI830" s="141" t="s">
        <v>178</v>
      </c>
      <c r="BJ830" s="141" t="s">
        <v>12425</v>
      </c>
      <c r="BK830" s="141" t="s">
        <v>12426</v>
      </c>
      <c r="BL830" s="141" t="s">
        <v>2063</v>
      </c>
      <c r="BM830" s="141">
        <v>45.4261189926101</v>
      </c>
      <c r="BN830" s="141">
        <v>-72.343517119533502</v>
      </c>
      <c r="BO830" s="141">
        <v>1986</v>
      </c>
      <c r="BP830" s="143" t="s">
        <v>12425</v>
      </c>
      <c r="BQ830" s="143" t="s">
        <v>26794</v>
      </c>
    </row>
    <row r="831" spans="1:69" ht="38.25" customHeight="1" x14ac:dyDescent="0.25">
      <c r="A831" s="1" t="str">
        <f t="shared" si="510"/>
        <v/>
      </c>
      <c r="B831" s="32" t="str">
        <f t="shared" si="511"/>
        <v/>
      </c>
      <c r="C831" s="25" t="str">
        <f t="shared" si="512"/>
        <v/>
      </c>
      <c r="D831" s="25" t="str">
        <f t="shared" si="513"/>
        <v/>
      </c>
      <c r="E831" s="25" t="str">
        <f t="shared" si="514"/>
        <v/>
      </c>
      <c r="F831" s="25" t="str">
        <f t="shared" si="515"/>
        <v/>
      </c>
      <c r="G831" s="108" t="str">
        <f t="shared" si="516"/>
        <v/>
      </c>
      <c r="H831" s="108" t="str">
        <f t="shared" si="517"/>
        <v/>
      </c>
      <c r="I831" s="112" t="str">
        <f t="shared" si="518"/>
        <v/>
      </c>
      <c r="J831" s="112"/>
      <c r="K831" s="112"/>
      <c r="L831" s="113"/>
      <c r="M831" s="113"/>
      <c r="N831" s="224" t="str">
        <f t="shared" si="519"/>
        <v/>
      </c>
      <c r="O831" s="225" t="str">
        <f t="shared" si="520"/>
        <v/>
      </c>
      <c r="Q831" s="6">
        <v>829</v>
      </c>
      <c r="R831" s="47" t="str">
        <f t="shared" si="483"/>
        <v>-829</v>
      </c>
      <c r="S831" s="6"/>
      <c r="T831" s="48" t="str">
        <f t="shared" si="484"/>
        <v/>
      </c>
      <c r="U831" s="49" t="str">
        <f t="shared" si="485"/>
        <v/>
      </c>
      <c r="W831" s="51"/>
      <c r="X831" s="75" t="str">
        <f t="shared" si="486"/>
        <v/>
      </c>
      <c r="Y831" s="71" t="str">
        <f t="shared" si="487"/>
        <v/>
      </c>
      <c r="Z831" s="71" t="str">
        <f t="shared" si="488"/>
        <v/>
      </c>
      <c r="AA831" s="71" t="str">
        <f t="shared" si="489"/>
        <v/>
      </c>
      <c r="AB831" s="71" t="str">
        <f t="shared" si="490"/>
        <v/>
      </c>
      <c r="AC831" s="71" t="str">
        <f t="shared" si="491"/>
        <v/>
      </c>
      <c r="AD831" s="71" t="str">
        <f t="shared" si="492"/>
        <v/>
      </c>
      <c r="AE831" s="78" t="str">
        <f t="shared" si="493"/>
        <v/>
      </c>
      <c r="AF831" s="75" t="str">
        <f t="shared" si="494"/>
        <v/>
      </c>
      <c r="AG831" s="71" t="str">
        <f t="shared" si="495"/>
        <v/>
      </c>
      <c r="AH831" s="71" t="str">
        <f t="shared" si="496"/>
        <v/>
      </c>
      <c r="AI831" s="71" t="str">
        <f t="shared" si="497"/>
        <v/>
      </c>
      <c r="AJ831" s="71" t="str">
        <f t="shared" si="498"/>
        <v/>
      </c>
      <c r="AK831" s="71" t="str">
        <f t="shared" si="499"/>
        <v/>
      </c>
      <c r="AL831" s="71" t="str">
        <f t="shared" si="500"/>
        <v/>
      </c>
      <c r="AM831" s="78" t="str">
        <f t="shared" si="501"/>
        <v/>
      </c>
      <c r="AN831" s="75" t="str">
        <f t="shared" si="502"/>
        <v/>
      </c>
      <c r="AO831" s="71" t="str">
        <f t="shared" si="503"/>
        <v/>
      </c>
      <c r="AP831" s="71" t="str">
        <f t="shared" si="504"/>
        <v/>
      </c>
      <c r="AQ831" s="71" t="str">
        <f t="shared" si="505"/>
        <v/>
      </c>
      <c r="AR831" s="71" t="str">
        <f t="shared" si="506"/>
        <v/>
      </c>
      <c r="AS831" s="71" t="str">
        <f t="shared" si="507"/>
        <v/>
      </c>
      <c r="AT831" s="71" t="str">
        <f t="shared" si="508"/>
        <v/>
      </c>
      <c r="AU831" s="76" t="str">
        <f t="shared" si="509"/>
        <v/>
      </c>
      <c r="BF831" s="141">
        <v>41038</v>
      </c>
      <c r="BG831" s="142" t="s">
        <v>12371</v>
      </c>
      <c r="BH831" s="141" t="s">
        <v>478</v>
      </c>
      <c r="BI831" s="141" t="s">
        <v>177</v>
      </c>
      <c r="BJ831" s="141" t="s">
        <v>12372</v>
      </c>
      <c r="BK831" s="141"/>
      <c r="BL831" s="141" t="s">
        <v>12373</v>
      </c>
      <c r="BM831" s="141">
        <v>45.328290000000003</v>
      </c>
      <c r="BN831" s="141">
        <v>-71.558260000000004</v>
      </c>
      <c r="BO831" s="141">
        <v>1986</v>
      </c>
      <c r="BP831" s="143" t="s">
        <v>24699</v>
      </c>
      <c r="BQ831" s="143" t="s">
        <v>17560</v>
      </c>
    </row>
    <row r="832" spans="1:69" ht="38.25" customHeight="1" x14ac:dyDescent="0.25">
      <c r="A832" s="1" t="str">
        <f t="shared" si="510"/>
        <v/>
      </c>
      <c r="B832" s="32" t="str">
        <f t="shared" si="511"/>
        <v/>
      </c>
      <c r="C832" s="25" t="str">
        <f t="shared" si="512"/>
        <v/>
      </c>
      <c r="D832" s="25" t="str">
        <f t="shared" si="513"/>
        <v/>
      </c>
      <c r="E832" s="25" t="str">
        <f t="shared" si="514"/>
        <v/>
      </c>
      <c r="F832" s="25" t="str">
        <f t="shared" si="515"/>
        <v/>
      </c>
      <c r="G832" s="108" t="str">
        <f t="shared" si="516"/>
        <v/>
      </c>
      <c r="H832" s="108" t="str">
        <f t="shared" si="517"/>
        <v/>
      </c>
      <c r="I832" s="112" t="str">
        <f t="shared" si="518"/>
        <v/>
      </c>
      <c r="J832" s="112"/>
      <c r="K832" s="112"/>
      <c r="L832" s="113"/>
      <c r="M832" s="113"/>
      <c r="N832" s="224" t="str">
        <f t="shared" si="519"/>
        <v/>
      </c>
      <c r="O832" s="225" t="str">
        <f t="shared" si="520"/>
        <v/>
      </c>
      <c r="Q832" s="6">
        <v>830</v>
      </c>
      <c r="R832" s="47" t="str">
        <f t="shared" si="483"/>
        <v>-830</v>
      </c>
      <c r="S832" s="6"/>
      <c r="T832" s="48" t="str">
        <f t="shared" si="484"/>
        <v/>
      </c>
      <c r="U832" s="49" t="str">
        <f t="shared" si="485"/>
        <v/>
      </c>
      <c r="W832" s="51"/>
      <c r="X832" s="75" t="str">
        <f t="shared" si="486"/>
        <v/>
      </c>
      <c r="Y832" s="71" t="str">
        <f t="shared" si="487"/>
        <v/>
      </c>
      <c r="Z832" s="71" t="str">
        <f t="shared" si="488"/>
        <v/>
      </c>
      <c r="AA832" s="71" t="str">
        <f t="shared" si="489"/>
        <v/>
      </c>
      <c r="AB832" s="71" t="str">
        <f t="shared" si="490"/>
        <v/>
      </c>
      <c r="AC832" s="71" t="str">
        <f t="shared" si="491"/>
        <v/>
      </c>
      <c r="AD832" s="71" t="str">
        <f t="shared" si="492"/>
        <v/>
      </c>
      <c r="AE832" s="78" t="str">
        <f t="shared" si="493"/>
        <v/>
      </c>
      <c r="AF832" s="75" t="str">
        <f t="shared" si="494"/>
        <v/>
      </c>
      <c r="AG832" s="71" t="str">
        <f t="shared" si="495"/>
        <v/>
      </c>
      <c r="AH832" s="71" t="str">
        <f t="shared" si="496"/>
        <v/>
      </c>
      <c r="AI832" s="71" t="str">
        <f t="shared" si="497"/>
        <v/>
      </c>
      <c r="AJ832" s="71" t="str">
        <f t="shared" si="498"/>
        <v/>
      </c>
      <c r="AK832" s="71" t="str">
        <f t="shared" si="499"/>
        <v/>
      </c>
      <c r="AL832" s="71" t="str">
        <f t="shared" si="500"/>
        <v/>
      </c>
      <c r="AM832" s="78" t="str">
        <f t="shared" si="501"/>
        <v/>
      </c>
      <c r="AN832" s="75" t="str">
        <f t="shared" si="502"/>
        <v/>
      </c>
      <c r="AO832" s="71" t="str">
        <f t="shared" si="503"/>
        <v/>
      </c>
      <c r="AP832" s="71" t="str">
        <f t="shared" si="504"/>
        <v/>
      </c>
      <c r="AQ832" s="71" t="str">
        <f t="shared" si="505"/>
        <v/>
      </c>
      <c r="AR832" s="71" t="str">
        <f t="shared" si="506"/>
        <v/>
      </c>
      <c r="AS832" s="71" t="str">
        <f t="shared" si="507"/>
        <v/>
      </c>
      <c r="AT832" s="71" t="str">
        <f t="shared" si="508"/>
        <v/>
      </c>
      <c r="AU832" s="76" t="str">
        <f t="shared" si="509"/>
        <v/>
      </c>
      <c r="BF832" s="141">
        <v>41038</v>
      </c>
      <c r="BG832" s="142" t="s">
        <v>12374</v>
      </c>
      <c r="BH832" s="141" t="s">
        <v>478</v>
      </c>
      <c r="BI832" s="141" t="s">
        <v>177</v>
      </c>
      <c r="BJ832" s="141" t="s">
        <v>12375</v>
      </c>
      <c r="BK832" s="141"/>
      <c r="BL832" s="141" t="s">
        <v>12376</v>
      </c>
      <c r="BM832" s="141">
        <v>45.331299999999999</v>
      </c>
      <c r="BN832" s="141">
        <v>-71.571740000000005</v>
      </c>
      <c r="BO832" s="141">
        <v>1986</v>
      </c>
      <c r="BP832" s="143" t="s">
        <v>24699</v>
      </c>
      <c r="BQ832" s="143" t="s">
        <v>17560</v>
      </c>
    </row>
    <row r="833" spans="1:69" ht="38.25" customHeight="1" x14ac:dyDescent="0.25">
      <c r="A833" s="1" t="str">
        <f t="shared" si="510"/>
        <v/>
      </c>
      <c r="B833" s="32" t="str">
        <f t="shared" si="511"/>
        <v/>
      </c>
      <c r="C833" s="25" t="str">
        <f t="shared" si="512"/>
        <v/>
      </c>
      <c r="D833" s="25" t="str">
        <f t="shared" si="513"/>
        <v/>
      </c>
      <c r="E833" s="25" t="str">
        <f t="shared" si="514"/>
        <v/>
      </c>
      <c r="F833" s="25" t="str">
        <f t="shared" si="515"/>
        <v/>
      </c>
      <c r="G833" s="108" t="str">
        <f t="shared" si="516"/>
        <v/>
      </c>
      <c r="H833" s="108" t="str">
        <f t="shared" si="517"/>
        <v/>
      </c>
      <c r="I833" s="112" t="str">
        <f t="shared" si="518"/>
        <v/>
      </c>
      <c r="J833" s="112"/>
      <c r="K833" s="112"/>
      <c r="L833" s="113"/>
      <c r="M833" s="113"/>
      <c r="N833" s="224" t="str">
        <f t="shared" si="519"/>
        <v/>
      </c>
      <c r="O833" s="225" t="str">
        <f t="shared" si="520"/>
        <v/>
      </c>
      <c r="Q833" s="6">
        <v>831</v>
      </c>
      <c r="R833" s="47" t="str">
        <f t="shared" si="483"/>
        <v>-831</v>
      </c>
      <c r="S833" s="6"/>
      <c r="T833" s="48" t="str">
        <f t="shared" si="484"/>
        <v/>
      </c>
      <c r="U833" s="49" t="str">
        <f t="shared" si="485"/>
        <v/>
      </c>
      <c r="W833" s="51"/>
      <c r="X833" s="75" t="str">
        <f t="shared" si="486"/>
        <v/>
      </c>
      <c r="Y833" s="71" t="str">
        <f t="shared" si="487"/>
        <v/>
      </c>
      <c r="Z833" s="71" t="str">
        <f t="shared" si="488"/>
        <v/>
      </c>
      <c r="AA833" s="71" t="str">
        <f t="shared" si="489"/>
        <v/>
      </c>
      <c r="AB833" s="71" t="str">
        <f t="shared" si="490"/>
        <v/>
      </c>
      <c r="AC833" s="71" t="str">
        <f t="shared" si="491"/>
        <v/>
      </c>
      <c r="AD833" s="71" t="str">
        <f t="shared" si="492"/>
        <v/>
      </c>
      <c r="AE833" s="78" t="str">
        <f t="shared" si="493"/>
        <v/>
      </c>
      <c r="AF833" s="75" t="str">
        <f t="shared" si="494"/>
        <v/>
      </c>
      <c r="AG833" s="71" t="str">
        <f t="shared" si="495"/>
        <v/>
      </c>
      <c r="AH833" s="71" t="str">
        <f t="shared" si="496"/>
        <v/>
      </c>
      <c r="AI833" s="71" t="str">
        <f t="shared" si="497"/>
        <v/>
      </c>
      <c r="AJ833" s="71" t="str">
        <f t="shared" si="498"/>
        <v/>
      </c>
      <c r="AK833" s="71" t="str">
        <f t="shared" si="499"/>
        <v/>
      </c>
      <c r="AL833" s="71" t="str">
        <f t="shared" si="500"/>
        <v/>
      </c>
      <c r="AM833" s="78" t="str">
        <f t="shared" si="501"/>
        <v/>
      </c>
      <c r="AN833" s="75" t="str">
        <f t="shared" si="502"/>
        <v/>
      </c>
      <c r="AO833" s="71" t="str">
        <f t="shared" si="503"/>
        <v/>
      </c>
      <c r="AP833" s="71" t="str">
        <f t="shared" si="504"/>
        <v/>
      </c>
      <c r="AQ833" s="71" t="str">
        <f t="shared" si="505"/>
        <v/>
      </c>
      <c r="AR833" s="71" t="str">
        <f t="shared" si="506"/>
        <v/>
      </c>
      <c r="AS833" s="71" t="str">
        <f t="shared" si="507"/>
        <v/>
      </c>
      <c r="AT833" s="71" t="str">
        <f t="shared" si="508"/>
        <v/>
      </c>
      <c r="AU833" s="76" t="str">
        <f t="shared" si="509"/>
        <v/>
      </c>
      <c r="BF833" s="141">
        <v>41038</v>
      </c>
      <c r="BG833" s="142" t="s">
        <v>12377</v>
      </c>
      <c r="BH833" s="141" t="s">
        <v>478</v>
      </c>
      <c r="BI833" s="141" t="s">
        <v>176</v>
      </c>
      <c r="BJ833" s="141" t="s">
        <v>12378</v>
      </c>
      <c r="BK833" s="141" t="s">
        <v>3117</v>
      </c>
      <c r="BL833" s="141" t="s">
        <v>12376</v>
      </c>
      <c r="BM833" s="141">
        <v>45.336281999999997</v>
      </c>
      <c r="BN833" s="141">
        <v>-71.573875999999998</v>
      </c>
      <c r="BO833" s="141">
        <v>1986</v>
      </c>
      <c r="BP833" s="143" t="s">
        <v>24699</v>
      </c>
      <c r="BQ833" s="143" t="s">
        <v>17560</v>
      </c>
    </row>
    <row r="834" spans="1:69" ht="38.25" customHeight="1" x14ac:dyDescent="0.25">
      <c r="A834" s="1" t="str">
        <f t="shared" si="510"/>
        <v/>
      </c>
      <c r="B834" s="32" t="str">
        <f t="shared" si="511"/>
        <v/>
      </c>
      <c r="C834" s="25" t="str">
        <f t="shared" si="512"/>
        <v/>
      </c>
      <c r="D834" s="25" t="str">
        <f t="shared" si="513"/>
        <v/>
      </c>
      <c r="E834" s="25" t="str">
        <f t="shared" si="514"/>
        <v/>
      </c>
      <c r="F834" s="25" t="str">
        <f t="shared" si="515"/>
        <v/>
      </c>
      <c r="G834" s="108" t="str">
        <f t="shared" si="516"/>
        <v/>
      </c>
      <c r="H834" s="108" t="str">
        <f t="shared" si="517"/>
        <v/>
      </c>
      <c r="I834" s="112" t="str">
        <f t="shared" si="518"/>
        <v/>
      </c>
      <c r="J834" s="112"/>
      <c r="K834" s="112"/>
      <c r="L834" s="113"/>
      <c r="M834" s="113"/>
      <c r="N834" s="224" t="str">
        <f t="shared" si="519"/>
        <v/>
      </c>
      <c r="O834" s="225" t="str">
        <f t="shared" si="520"/>
        <v/>
      </c>
      <c r="Q834" s="6">
        <v>832</v>
      </c>
      <c r="R834" s="47" t="str">
        <f t="shared" si="483"/>
        <v>-832</v>
      </c>
      <c r="S834" s="6"/>
      <c r="T834" s="48" t="str">
        <f t="shared" si="484"/>
        <v/>
      </c>
      <c r="U834" s="49" t="str">
        <f t="shared" si="485"/>
        <v/>
      </c>
      <c r="W834" s="51"/>
      <c r="X834" s="75" t="str">
        <f t="shared" si="486"/>
        <v/>
      </c>
      <c r="Y834" s="71" t="str">
        <f t="shared" si="487"/>
        <v/>
      </c>
      <c r="Z834" s="71" t="str">
        <f t="shared" si="488"/>
        <v/>
      </c>
      <c r="AA834" s="71" t="str">
        <f t="shared" si="489"/>
        <v/>
      </c>
      <c r="AB834" s="71" t="str">
        <f t="shared" si="490"/>
        <v/>
      </c>
      <c r="AC834" s="71" t="str">
        <f t="shared" si="491"/>
        <v/>
      </c>
      <c r="AD834" s="71" t="str">
        <f t="shared" si="492"/>
        <v/>
      </c>
      <c r="AE834" s="78" t="str">
        <f t="shared" si="493"/>
        <v/>
      </c>
      <c r="AF834" s="75" t="str">
        <f t="shared" si="494"/>
        <v/>
      </c>
      <c r="AG834" s="71" t="str">
        <f t="shared" si="495"/>
        <v/>
      </c>
      <c r="AH834" s="71" t="str">
        <f t="shared" si="496"/>
        <v/>
      </c>
      <c r="AI834" s="71" t="str">
        <f t="shared" si="497"/>
        <v/>
      </c>
      <c r="AJ834" s="71" t="str">
        <f t="shared" si="498"/>
        <v/>
      </c>
      <c r="AK834" s="71" t="str">
        <f t="shared" si="499"/>
        <v/>
      </c>
      <c r="AL834" s="71" t="str">
        <f t="shared" si="500"/>
        <v/>
      </c>
      <c r="AM834" s="78" t="str">
        <f t="shared" si="501"/>
        <v/>
      </c>
      <c r="AN834" s="75" t="str">
        <f t="shared" si="502"/>
        <v/>
      </c>
      <c r="AO834" s="71" t="str">
        <f t="shared" si="503"/>
        <v/>
      </c>
      <c r="AP834" s="71" t="str">
        <f t="shared" si="504"/>
        <v/>
      </c>
      <c r="AQ834" s="71" t="str">
        <f t="shared" si="505"/>
        <v/>
      </c>
      <c r="AR834" s="71" t="str">
        <f t="shared" si="506"/>
        <v/>
      </c>
      <c r="AS834" s="71" t="str">
        <f t="shared" si="507"/>
        <v/>
      </c>
      <c r="AT834" s="71" t="str">
        <f t="shared" si="508"/>
        <v/>
      </c>
      <c r="AU834" s="76" t="str">
        <f t="shared" si="509"/>
        <v/>
      </c>
      <c r="BF834" s="141">
        <v>41038</v>
      </c>
      <c r="BG834" s="142" t="s">
        <v>12379</v>
      </c>
      <c r="BH834" s="141" t="s">
        <v>180</v>
      </c>
      <c r="BI834" s="141" t="s">
        <v>178</v>
      </c>
      <c r="BJ834" s="141" t="s">
        <v>12380</v>
      </c>
      <c r="BK834" s="141" t="s">
        <v>1537</v>
      </c>
      <c r="BL834" s="141" t="s">
        <v>799</v>
      </c>
      <c r="BM834" s="141">
        <v>45.340471999999998</v>
      </c>
      <c r="BN834" s="141">
        <v>-71.570469000000003</v>
      </c>
      <c r="BO834" s="141">
        <v>1990</v>
      </c>
      <c r="BP834" s="143" t="s">
        <v>24699</v>
      </c>
      <c r="BQ834" s="143" t="s">
        <v>17560</v>
      </c>
    </row>
    <row r="835" spans="1:69" ht="38.25" customHeight="1" x14ac:dyDescent="0.25">
      <c r="A835" s="1" t="str">
        <f t="shared" si="510"/>
        <v/>
      </c>
      <c r="B835" s="32" t="str">
        <f t="shared" si="511"/>
        <v/>
      </c>
      <c r="C835" s="25" t="str">
        <f t="shared" si="512"/>
        <v/>
      </c>
      <c r="D835" s="25" t="str">
        <f t="shared" si="513"/>
        <v/>
      </c>
      <c r="E835" s="25" t="str">
        <f t="shared" si="514"/>
        <v/>
      </c>
      <c r="F835" s="25" t="str">
        <f t="shared" si="515"/>
        <v/>
      </c>
      <c r="G835" s="108" t="str">
        <f t="shared" si="516"/>
        <v/>
      </c>
      <c r="H835" s="108" t="str">
        <f t="shared" si="517"/>
        <v/>
      </c>
      <c r="I835" s="112" t="str">
        <f t="shared" si="518"/>
        <v/>
      </c>
      <c r="J835" s="112"/>
      <c r="K835" s="112"/>
      <c r="L835" s="113"/>
      <c r="M835" s="113"/>
      <c r="N835" s="224" t="str">
        <f t="shared" si="519"/>
        <v/>
      </c>
      <c r="O835" s="225" t="str">
        <f t="shared" si="520"/>
        <v/>
      </c>
      <c r="Q835" s="6">
        <v>833</v>
      </c>
      <c r="R835" s="47" t="str">
        <f t="shared" ref="R835:R898" si="521">Code_geo&amp;"-"&amp;Q835</f>
        <v>-833</v>
      </c>
      <c r="S835" s="6"/>
      <c r="T835" s="48" t="str">
        <f t="shared" ref="T835:T898" si="522">IF(AND(B845=$S$3,(OR(C845=$W$10,C845=$W$11,C845=$W$12,C845=$W$13))),1,"")</f>
        <v/>
      </c>
      <c r="U835" s="49" t="str">
        <f t="shared" ref="U835:U898" si="523">IF(AND(B845=$S$4,(OR(C845=$W$5,C845=$W$6,C845=$W$7,C845=$W$8))),1,"")</f>
        <v/>
      </c>
      <c r="W835" s="51"/>
      <c r="X835" s="75" t="str">
        <f t="shared" si="486"/>
        <v/>
      </c>
      <c r="Y835" s="71" t="str">
        <f t="shared" si="487"/>
        <v/>
      </c>
      <c r="Z835" s="71" t="str">
        <f t="shared" si="488"/>
        <v/>
      </c>
      <c r="AA835" s="71" t="str">
        <f t="shared" si="489"/>
        <v/>
      </c>
      <c r="AB835" s="71" t="str">
        <f t="shared" si="490"/>
        <v/>
      </c>
      <c r="AC835" s="71" t="str">
        <f t="shared" si="491"/>
        <v/>
      </c>
      <c r="AD835" s="71" t="str">
        <f t="shared" si="492"/>
        <v/>
      </c>
      <c r="AE835" s="78" t="str">
        <f t="shared" si="493"/>
        <v/>
      </c>
      <c r="AF835" s="75" t="str">
        <f t="shared" si="494"/>
        <v/>
      </c>
      <c r="AG835" s="71" t="str">
        <f t="shared" si="495"/>
        <v/>
      </c>
      <c r="AH835" s="71" t="str">
        <f t="shared" si="496"/>
        <v/>
      </c>
      <c r="AI835" s="71" t="str">
        <f t="shared" si="497"/>
        <v/>
      </c>
      <c r="AJ835" s="71" t="str">
        <f t="shared" si="498"/>
        <v/>
      </c>
      <c r="AK835" s="71" t="str">
        <f t="shared" si="499"/>
        <v/>
      </c>
      <c r="AL835" s="71" t="str">
        <f t="shared" si="500"/>
        <v/>
      </c>
      <c r="AM835" s="78" t="str">
        <f t="shared" si="501"/>
        <v/>
      </c>
      <c r="AN835" s="75" t="str">
        <f t="shared" si="502"/>
        <v/>
      </c>
      <c r="AO835" s="71" t="str">
        <f t="shared" si="503"/>
        <v/>
      </c>
      <c r="AP835" s="71" t="str">
        <f t="shared" si="504"/>
        <v/>
      </c>
      <c r="AQ835" s="71" t="str">
        <f t="shared" si="505"/>
        <v/>
      </c>
      <c r="AR835" s="71" t="str">
        <f t="shared" si="506"/>
        <v/>
      </c>
      <c r="AS835" s="71" t="str">
        <f t="shared" si="507"/>
        <v/>
      </c>
      <c r="AT835" s="71" t="str">
        <f t="shared" si="508"/>
        <v/>
      </c>
      <c r="AU835" s="76" t="str">
        <f t="shared" si="509"/>
        <v/>
      </c>
      <c r="BF835" s="141">
        <v>41038</v>
      </c>
      <c r="BG835" s="142" t="s">
        <v>12381</v>
      </c>
      <c r="BH835" s="141" t="s">
        <v>478</v>
      </c>
      <c r="BI835" s="141" t="s">
        <v>177</v>
      </c>
      <c r="BJ835" s="141" t="s">
        <v>12382</v>
      </c>
      <c r="BK835" s="141" t="s">
        <v>4749</v>
      </c>
      <c r="BL835" s="141" t="s">
        <v>12383</v>
      </c>
      <c r="BM835" s="141">
        <v>45.402587004414102</v>
      </c>
      <c r="BN835" s="141">
        <v>-71.635992718266706</v>
      </c>
      <c r="BO835" s="141">
        <v>1992</v>
      </c>
      <c r="BP835" s="143" t="s">
        <v>24700</v>
      </c>
      <c r="BQ835" s="143" t="s">
        <v>17560</v>
      </c>
    </row>
    <row r="836" spans="1:69" ht="38.25" customHeight="1" x14ac:dyDescent="0.25">
      <c r="A836" s="1" t="str">
        <f t="shared" si="510"/>
        <v/>
      </c>
      <c r="B836" s="32" t="str">
        <f t="shared" si="511"/>
        <v/>
      </c>
      <c r="C836" s="25" t="str">
        <f t="shared" si="512"/>
        <v/>
      </c>
      <c r="D836" s="25" t="str">
        <f t="shared" si="513"/>
        <v/>
      </c>
      <c r="E836" s="25" t="str">
        <f t="shared" si="514"/>
        <v/>
      </c>
      <c r="F836" s="25" t="str">
        <f t="shared" si="515"/>
        <v/>
      </c>
      <c r="G836" s="108" t="str">
        <f t="shared" si="516"/>
        <v/>
      </c>
      <c r="H836" s="108" t="str">
        <f t="shared" si="517"/>
        <v/>
      </c>
      <c r="I836" s="112" t="str">
        <f t="shared" si="518"/>
        <v/>
      </c>
      <c r="J836" s="112"/>
      <c r="K836" s="112"/>
      <c r="L836" s="113"/>
      <c r="M836" s="113"/>
      <c r="N836" s="224" t="str">
        <f t="shared" si="519"/>
        <v/>
      </c>
      <c r="O836" s="225" t="str">
        <f t="shared" si="520"/>
        <v/>
      </c>
      <c r="Q836" s="6">
        <v>834</v>
      </c>
      <c r="R836" s="47" t="str">
        <f t="shared" si="521"/>
        <v>-834</v>
      </c>
      <c r="S836" s="6"/>
      <c r="T836" s="48" t="str">
        <f t="shared" si="522"/>
        <v/>
      </c>
      <c r="U836" s="49" t="str">
        <f t="shared" si="523"/>
        <v/>
      </c>
      <c r="W836" s="51"/>
      <c r="X836" s="75" t="str">
        <f t="shared" ref="X836:X899" si="524">IF($C845=$BE$3,$L845+$M845,"")</f>
        <v/>
      </c>
      <c r="Y836" s="71" t="str">
        <f t="shared" ref="Y836:Y899" si="525">IF($C845=$BE$4,$L845+$M845,"")</f>
        <v/>
      </c>
      <c r="Z836" s="71" t="str">
        <f t="shared" ref="Z836:Z899" si="526">IF($C845=$BE$5,$L845+$M845,"")</f>
        <v/>
      </c>
      <c r="AA836" s="71" t="str">
        <f t="shared" ref="AA836:AA899" si="527">IF($C845=$BE$6,$L845+$M845,"")</f>
        <v/>
      </c>
      <c r="AB836" s="71" t="str">
        <f t="shared" ref="AB836:AB899" si="528">IF($C845=$BE$7,$L845+$M845,"")</f>
        <v/>
      </c>
      <c r="AC836" s="71" t="str">
        <f t="shared" ref="AC836:AC899" si="529">IF($C845=$BE$8,$L845+$M845,"")</f>
        <v/>
      </c>
      <c r="AD836" s="71" t="str">
        <f t="shared" ref="AD836:AD899" si="530">IF($C845=$BE$9,$L845+$M845,"")</f>
        <v/>
      </c>
      <c r="AE836" s="78" t="str">
        <f t="shared" ref="AE836:AE899" si="531">IF($C845=$BE$10,$L845+$M845,"")</f>
        <v/>
      </c>
      <c r="AF836" s="75" t="str">
        <f t="shared" ref="AF836:AF899" si="532">IF($C845=$BE$3,IF($J845&gt;0,$L845/$J845,$L845),"")</f>
        <v/>
      </c>
      <c r="AG836" s="71" t="str">
        <f t="shared" ref="AG836:AG899" si="533">IF($C845=$BE$4,IF($J845&gt;0,$L845/$J845,$L845),"")</f>
        <v/>
      </c>
      <c r="AH836" s="71" t="str">
        <f t="shared" ref="AH836:AH899" si="534">IF($C845=$BE$5,IF($J845&gt;0,$L845/$J845,$L845),"")</f>
        <v/>
      </c>
      <c r="AI836" s="71" t="str">
        <f t="shared" ref="AI836:AI899" si="535">IF($C845=$BE$6,IF($J845&gt;0,$L845/$J845,$L845),"")</f>
        <v/>
      </c>
      <c r="AJ836" s="71" t="str">
        <f t="shared" ref="AJ836:AJ899" si="536">IF($C845=$BE$7,IF($J845&gt;0,$L845/$J845,$L845),"")</f>
        <v/>
      </c>
      <c r="AK836" s="71" t="str">
        <f t="shared" ref="AK836:AK899" si="537">IF($C845=$BE$8,IF($J845&gt;0,$L845/$J845,$L845),"")</f>
        <v/>
      </c>
      <c r="AL836" s="71" t="str">
        <f t="shared" ref="AL836:AL899" si="538">IF($C845=$BE$9,IF($J845&gt;0,$L845/$J845,$L845),"")</f>
        <v/>
      </c>
      <c r="AM836" s="78" t="str">
        <f t="shared" ref="AM836:AM899" si="539">IF($C845=$BE$10,IF($J845&gt;0,$L845/$J845,$L845),"")</f>
        <v/>
      </c>
      <c r="AN836" s="75" t="str">
        <f t="shared" ref="AN836:AN899" si="540">IF($C845=$BE$3,IF($K845&gt;0,$M845/$K845,$M845),"")</f>
        <v/>
      </c>
      <c r="AO836" s="71" t="str">
        <f t="shared" ref="AO836:AO899" si="541">IF($C845=$BE$4,IF($K845&gt;0,$M845/$K845,$M845),"")</f>
        <v/>
      </c>
      <c r="AP836" s="71" t="str">
        <f t="shared" ref="AP836:AP899" si="542">IF($C845=$BE$5,IF($K845&gt;0,$M845/$K845,$M845),"")</f>
        <v/>
      </c>
      <c r="AQ836" s="71" t="str">
        <f t="shared" ref="AQ836:AQ899" si="543">IF($C845=$BE$6,IF($K845&gt;0,$M845/$K845,$M845),"")</f>
        <v/>
      </c>
      <c r="AR836" s="71" t="str">
        <f t="shared" ref="AR836:AR899" si="544">IF($C845=$BE$7,IF($K845&gt;0,$M845/$K845,$M845),"")</f>
        <v/>
      </c>
      <c r="AS836" s="71" t="str">
        <f t="shared" ref="AS836:AS899" si="545">IF($C845=$BE$8,IF($K845&gt;0,$M845/$K845,$M845),"")</f>
        <v/>
      </c>
      <c r="AT836" s="71" t="str">
        <f t="shared" ref="AT836:AT899" si="546">IF($C845=$BE$9,IF($K845&gt;0,$M845/$K845,$M845),"")</f>
        <v/>
      </c>
      <c r="AU836" s="76" t="str">
        <f t="shared" ref="AU836:AU899" si="547">IF($C845=$BE$10,IF($K845&gt;0,$M845/$K845,$M845),"")</f>
        <v/>
      </c>
      <c r="BF836" s="141">
        <v>41038</v>
      </c>
      <c r="BG836" s="142" t="s">
        <v>12384</v>
      </c>
      <c r="BH836" s="141" t="s">
        <v>180</v>
      </c>
      <c r="BI836" s="141" t="s">
        <v>191</v>
      </c>
      <c r="BJ836" s="141" t="s">
        <v>12385</v>
      </c>
      <c r="BK836" s="141" t="s">
        <v>470</v>
      </c>
      <c r="BL836" s="141" t="s">
        <v>12386</v>
      </c>
      <c r="BM836" s="141">
        <v>45.342395000000003</v>
      </c>
      <c r="BN836" s="141">
        <v>-71.577269000000001</v>
      </c>
      <c r="BO836" s="141">
        <v>1995</v>
      </c>
      <c r="BP836" s="143" t="s">
        <v>24699</v>
      </c>
      <c r="BQ836" s="143" t="s">
        <v>17560</v>
      </c>
    </row>
    <row r="837" spans="1:69" ht="38.25" customHeight="1" x14ac:dyDescent="0.25">
      <c r="A837" s="1" t="str">
        <f t="shared" si="510"/>
        <v/>
      </c>
      <c r="B837" s="32" t="str">
        <f t="shared" si="511"/>
        <v/>
      </c>
      <c r="C837" s="25" t="str">
        <f t="shared" si="512"/>
        <v/>
      </c>
      <c r="D837" s="25" t="str">
        <f t="shared" si="513"/>
        <v/>
      </c>
      <c r="E837" s="25" t="str">
        <f t="shared" si="514"/>
        <v/>
      </c>
      <c r="F837" s="25" t="str">
        <f t="shared" si="515"/>
        <v/>
      </c>
      <c r="G837" s="108" t="str">
        <f t="shared" si="516"/>
        <v/>
      </c>
      <c r="H837" s="108" t="str">
        <f t="shared" si="517"/>
        <v/>
      </c>
      <c r="I837" s="112" t="str">
        <f t="shared" si="518"/>
        <v/>
      </c>
      <c r="J837" s="112"/>
      <c r="K837" s="112"/>
      <c r="L837" s="113"/>
      <c r="M837" s="113"/>
      <c r="N837" s="224" t="str">
        <f t="shared" si="519"/>
        <v/>
      </c>
      <c r="O837" s="225" t="str">
        <f t="shared" si="520"/>
        <v/>
      </c>
      <c r="Q837" s="6">
        <v>835</v>
      </c>
      <c r="R837" s="47" t="str">
        <f t="shared" si="521"/>
        <v>-835</v>
      </c>
      <c r="S837" s="6"/>
      <c r="T837" s="48" t="str">
        <f t="shared" si="522"/>
        <v/>
      </c>
      <c r="U837" s="49" t="str">
        <f t="shared" si="523"/>
        <v/>
      </c>
      <c r="W837" s="51"/>
      <c r="X837" s="75" t="str">
        <f t="shared" si="524"/>
        <v/>
      </c>
      <c r="Y837" s="71" t="str">
        <f t="shared" si="525"/>
        <v/>
      </c>
      <c r="Z837" s="71" t="str">
        <f t="shared" si="526"/>
        <v/>
      </c>
      <c r="AA837" s="71" t="str">
        <f t="shared" si="527"/>
        <v/>
      </c>
      <c r="AB837" s="71" t="str">
        <f t="shared" si="528"/>
        <v/>
      </c>
      <c r="AC837" s="71" t="str">
        <f t="shared" si="529"/>
        <v/>
      </c>
      <c r="AD837" s="71" t="str">
        <f t="shared" si="530"/>
        <v/>
      </c>
      <c r="AE837" s="78" t="str">
        <f t="shared" si="531"/>
        <v/>
      </c>
      <c r="AF837" s="75" t="str">
        <f t="shared" si="532"/>
        <v/>
      </c>
      <c r="AG837" s="71" t="str">
        <f t="shared" si="533"/>
        <v/>
      </c>
      <c r="AH837" s="71" t="str">
        <f t="shared" si="534"/>
        <v/>
      </c>
      <c r="AI837" s="71" t="str">
        <f t="shared" si="535"/>
        <v/>
      </c>
      <c r="AJ837" s="71" t="str">
        <f t="shared" si="536"/>
        <v/>
      </c>
      <c r="AK837" s="71" t="str">
        <f t="shared" si="537"/>
        <v/>
      </c>
      <c r="AL837" s="71" t="str">
        <f t="shared" si="538"/>
        <v/>
      </c>
      <c r="AM837" s="78" t="str">
        <f t="shared" si="539"/>
        <v/>
      </c>
      <c r="AN837" s="75" t="str">
        <f t="shared" si="540"/>
        <v/>
      </c>
      <c r="AO837" s="71" t="str">
        <f t="shared" si="541"/>
        <v/>
      </c>
      <c r="AP837" s="71" t="str">
        <f t="shared" si="542"/>
        <v/>
      </c>
      <c r="AQ837" s="71" t="str">
        <f t="shared" si="543"/>
        <v/>
      </c>
      <c r="AR837" s="71" t="str">
        <f t="shared" si="544"/>
        <v/>
      </c>
      <c r="AS837" s="71" t="str">
        <f t="shared" si="545"/>
        <v/>
      </c>
      <c r="AT837" s="71" t="str">
        <f t="shared" si="546"/>
        <v/>
      </c>
      <c r="AU837" s="76" t="str">
        <f t="shared" si="547"/>
        <v/>
      </c>
      <c r="BF837" s="141">
        <v>41038</v>
      </c>
      <c r="BG837" s="142" t="s">
        <v>12387</v>
      </c>
      <c r="BH837" s="141" t="s">
        <v>180</v>
      </c>
      <c r="BI837" s="141" t="s">
        <v>191</v>
      </c>
      <c r="BJ837" s="141" t="s">
        <v>12388</v>
      </c>
      <c r="BK837" s="141" t="s">
        <v>5581</v>
      </c>
      <c r="BL837" s="141" t="s">
        <v>12389</v>
      </c>
      <c r="BM837" s="141">
        <v>45.331294999999997</v>
      </c>
      <c r="BN837" s="141">
        <v>-71.571742999999998</v>
      </c>
      <c r="BO837" s="141">
        <v>1995</v>
      </c>
      <c r="BP837" s="143" t="s">
        <v>24699</v>
      </c>
      <c r="BQ837" s="143" t="s">
        <v>17560</v>
      </c>
    </row>
    <row r="838" spans="1:69" ht="38.25" customHeight="1" x14ac:dyDescent="0.25">
      <c r="A838" s="1" t="str">
        <f t="shared" si="510"/>
        <v/>
      </c>
      <c r="B838" s="32" t="str">
        <f t="shared" si="511"/>
        <v/>
      </c>
      <c r="C838" s="25" t="str">
        <f t="shared" si="512"/>
        <v/>
      </c>
      <c r="D838" s="25" t="str">
        <f t="shared" si="513"/>
        <v/>
      </c>
      <c r="E838" s="25" t="str">
        <f t="shared" si="514"/>
        <v/>
      </c>
      <c r="F838" s="25" t="str">
        <f t="shared" si="515"/>
        <v/>
      </c>
      <c r="G838" s="108" t="str">
        <f t="shared" si="516"/>
        <v/>
      </c>
      <c r="H838" s="108" t="str">
        <f t="shared" si="517"/>
        <v/>
      </c>
      <c r="I838" s="112" t="str">
        <f t="shared" si="518"/>
        <v/>
      </c>
      <c r="J838" s="112"/>
      <c r="K838" s="112"/>
      <c r="L838" s="113"/>
      <c r="M838" s="113"/>
      <c r="N838" s="224" t="str">
        <f t="shared" si="519"/>
        <v/>
      </c>
      <c r="O838" s="225" t="str">
        <f t="shared" si="520"/>
        <v/>
      </c>
      <c r="Q838" s="6">
        <v>836</v>
      </c>
      <c r="R838" s="47" t="str">
        <f t="shared" si="521"/>
        <v>-836</v>
      </c>
      <c r="S838" s="6"/>
      <c r="T838" s="48" t="str">
        <f t="shared" si="522"/>
        <v/>
      </c>
      <c r="U838" s="49" t="str">
        <f t="shared" si="523"/>
        <v/>
      </c>
      <c r="W838" s="51"/>
      <c r="X838" s="75" t="str">
        <f t="shared" si="524"/>
        <v/>
      </c>
      <c r="Y838" s="71" t="str">
        <f t="shared" si="525"/>
        <v/>
      </c>
      <c r="Z838" s="71" t="str">
        <f t="shared" si="526"/>
        <v/>
      </c>
      <c r="AA838" s="71" t="str">
        <f t="shared" si="527"/>
        <v/>
      </c>
      <c r="AB838" s="71" t="str">
        <f t="shared" si="528"/>
        <v/>
      </c>
      <c r="AC838" s="71" t="str">
        <f t="shared" si="529"/>
        <v/>
      </c>
      <c r="AD838" s="71" t="str">
        <f t="shared" si="530"/>
        <v/>
      </c>
      <c r="AE838" s="78" t="str">
        <f t="shared" si="531"/>
        <v/>
      </c>
      <c r="AF838" s="75" t="str">
        <f t="shared" si="532"/>
        <v/>
      </c>
      <c r="AG838" s="71" t="str">
        <f t="shared" si="533"/>
        <v/>
      </c>
      <c r="AH838" s="71" t="str">
        <f t="shared" si="534"/>
        <v/>
      </c>
      <c r="AI838" s="71" t="str">
        <f t="shared" si="535"/>
        <v/>
      </c>
      <c r="AJ838" s="71" t="str">
        <f t="shared" si="536"/>
        <v/>
      </c>
      <c r="AK838" s="71" t="str">
        <f t="shared" si="537"/>
        <v/>
      </c>
      <c r="AL838" s="71" t="str">
        <f t="shared" si="538"/>
        <v/>
      </c>
      <c r="AM838" s="78" t="str">
        <f t="shared" si="539"/>
        <v/>
      </c>
      <c r="AN838" s="75" t="str">
        <f t="shared" si="540"/>
        <v/>
      </c>
      <c r="AO838" s="71" t="str">
        <f t="shared" si="541"/>
        <v/>
      </c>
      <c r="AP838" s="71" t="str">
        <f t="shared" si="542"/>
        <v/>
      </c>
      <c r="AQ838" s="71" t="str">
        <f t="shared" si="543"/>
        <v/>
      </c>
      <c r="AR838" s="71" t="str">
        <f t="shared" si="544"/>
        <v/>
      </c>
      <c r="AS838" s="71" t="str">
        <f t="shared" si="545"/>
        <v/>
      </c>
      <c r="AT838" s="71" t="str">
        <f t="shared" si="546"/>
        <v/>
      </c>
      <c r="AU838" s="76" t="str">
        <f t="shared" si="547"/>
        <v/>
      </c>
      <c r="BF838" s="141">
        <v>41038</v>
      </c>
      <c r="BG838" s="142" t="s">
        <v>12390</v>
      </c>
      <c r="BH838" s="141" t="s">
        <v>478</v>
      </c>
      <c r="BI838" s="141" t="s">
        <v>176</v>
      </c>
      <c r="BJ838" s="141" t="s">
        <v>12391</v>
      </c>
      <c r="BK838" s="141" t="s">
        <v>12392</v>
      </c>
      <c r="BL838" s="141" t="s">
        <v>12393</v>
      </c>
      <c r="BM838" s="141">
        <v>45.424647999999998</v>
      </c>
      <c r="BN838" s="141">
        <v>-71.633064000000005</v>
      </c>
      <c r="BO838" s="141">
        <v>1979</v>
      </c>
      <c r="BP838" s="143" t="s">
        <v>24700</v>
      </c>
      <c r="BQ838" s="143" t="s">
        <v>17560</v>
      </c>
    </row>
    <row r="839" spans="1:69" ht="38.25" customHeight="1" x14ac:dyDescent="0.25">
      <c r="A839" s="1" t="str">
        <f t="shared" si="510"/>
        <v/>
      </c>
      <c r="B839" s="32" t="str">
        <f t="shared" si="511"/>
        <v/>
      </c>
      <c r="C839" s="25" t="str">
        <f t="shared" si="512"/>
        <v/>
      </c>
      <c r="D839" s="25" t="str">
        <f t="shared" si="513"/>
        <v/>
      </c>
      <c r="E839" s="25" t="str">
        <f t="shared" si="514"/>
        <v/>
      </c>
      <c r="F839" s="25" t="str">
        <f t="shared" si="515"/>
        <v/>
      </c>
      <c r="G839" s="108" t="str">
        <f t="shared" si="516"/>
        <v/>
      </c>
      <c r="H839" s="108" t="str">
        <f t="shared" si="517"/>
        <v/>
      </c>
      <c r="I839" s="112" t="str">
        <f t="shared" si="518"/>
        <v/>
      </c>
      <c r="J839" s="112"/>
      <c r="K839" s="112"/>
      <c r="L839" s="113"/>
      <c r="M839" s="113"/>
      <c r="N839" s="224" t="str">
        <f t="shared" si="519"/>
        <v/>
      </c>
      <c r="O839" s="225" t="str">
        <f t="shared" si="520"/>
        <v/>
      </c>
      <c r="Q839" s="6">
        <v>837</v>
      </c>
      <c r="R839" s="47" t="str">
        <f t="shared" si="521"/>
        <v>-837</v>
      </c>
      <c r="S839" s="6"/>
      <c r="T839" s="48" t="str">
        <f t="shared" si="522"/>
        <v/>
      </c>
      <c r="U839" s="49" t="str">
        <f t="shared" si="523"/>
        <v/>
      </c>
      <c r="W839" s="51"/>
      <c r="X839" s="75" t="str">
        <f t="shared" si="524"/>
        <v/>
      </c>
      <c r="Y839" s="71" t="str">
        <f t="shared" si="525"/>
        <v/>
      </c>
      <c r="Z839" s="71" t="str">
        <f t="shared" si="526"/>
        <v/>
      </c>
      <c r="AA839" s="71" t="str">
        <f t="shared" si="527"/>
        <v/>
      </c>
      <c r="AB839" s="71" t="str">
        <f t="shared" si="528"/>
        <v/>
      </c>
      <c r="AC839" s="71" t="str">
        <f t="shared" si="529"/>
        <v/>
      </c>
      <c r="AD839" s="71" t="str">
        <f t="shared" si="530"/>
        <v/>
      </c>
      <c r="AE839" s="78" t="str">
        <f t="shared" si="531"/>
        <v/>
      </c>
      <c r="AF839" s="75" t="str">
        <f t="shared" si="532"/>
        <v/>
      </c>
      <c r="AG839" s="71" t="str">
        <f t="shared" si="533"/>
        <v/>
      </c>
      <c r="AH839" s="71" t="str">
        <f t="shared" si="534"/>
        <v/>
      </c>
      <c r="AI839" s="71" t="str">
        <f t="shared" si="535"/>
        <v/>
      </c>
      <c r="AJ839" s="71" t="str">
        <f t="shared" si="536"/>
        <v/>
      </c>
      <c r="AK839" s="71" t="str">
        <f t="shared" si="537"/>
        <v/>
      </c>
      <c r="AL839" s="71" t="str">
        <f t="shared" si="538"/>
        <v/>
      </c>
      <c r="AM839" s="78" t="str">
        <f t="shared" si="539"/>
        <v/>
      </c>
      <c r="AN839" s="75" t="str">
        <f t="shared" si="540"/>
        <v/>
      </c>
      <c r="AO839" s="71" t="str">
        <f t="shared" si="541"/>
        <v/>
      </c>
      <c r="AP839" s="71" t="str">
        <f t="shared" si="542"/>
        <v/>
      </c>
      <c r="AQ839" s="71" t="str">
        <f t="shared" si="543"/>
        <v/>
      </c>
      <c r="AR839" s="71" t="str">
        <f t="shared" si="544"/>
        <v/>
      </c>
      <c r="AS839" s="71" t="str">
        <f t="shared" si="545"/>
        <v/>
      </c>
      <c r="AT839" s="71" t="str">
        <f t="shared" si="546"/>
        <v/>
      </c>
      <c r="AU839" s="76" t="str">
        <f t="shared" si="547"/>
        <v/>
      </c>
      <c r="BF839" s="141">
        <v>41038</v>
      </c>
      <c r="BG839" s="142" t="s">
        <v>12394</v>
      </c>
      <c r="BH839" s="141" t="s">
        <v>180</v>
      </c>
      <c r="BI839" s="141" t="s">
        <v>178</v>
      </c>
      <c r="BJ839" s="141" t="s">
        <v>12395</v>
      </c>
      <c r="BK839" s="141" t="s">
        <v>1581</v>
      </c>
      <c r="BL839" s="141" t="s">
        <v>4370</v>
      </c>
      <c r="BM839" s="141">
        <v>45.421557823566403</v>
      </c>
      <c r="BN839" s="141">
        <v>-71.639427134856604</v>
      </c>
      <c r="BO839" s="141">
        <v>1984</v>
      </c>
      <c r="BP839" s="143" t="s">
        <v>24700</v>
      </c>
      <c r="BQ839" s="143" t="s">
        <v>17560</v>
      </c>
    </row>
    <row r="840" spans="1:69" ht="38.25" customHeight="1" x14ac:dyDescent="0.25">
      <c r="A840" s="1" t="str">
        <f t="shared" si="510"/>
        <v/>
      </c>
      <c r="B840" s="32" t="str">
        <f t="shared" si="511"/>
        <v/>
      </c>
      <c r="C840" s="25" t="str">
        <f t="shared" si="512"/>
        <v/>
      </c>
      <c r="D840" s="25" t="str">
        <f t="shared" si="513"/>
        <v/>
      </c>
      <c r="E840" s="25" t="str">
        <f t="shared" si="514"/>
        <v/>
      </c>
      <c r="F840" s="25" t="str">
        <f t="shared" si="515"/>
        <v/>
      </c>
      <c r="G840" s="108" t="str">
        <f t="shared" si="516"/>
        <v/>
      </c>
      <c r="H840" s="108" t="str">
        <f t="shared" si="517"/>
        <v/>
      </c>
      <c r="I840" s="112" t="str">
        <f t="shared" si="518"/>
        <v/>
      </c>
      <c r="J840" s="112"/>
      <c r="K840" s="112"/>
      <c r="L840" s="113"/>
      <c r="M840" s="113"/>
      <c r="N840" s="224" t="str">
        <f t="shared" si="519"/>
        <v/>
      </c>
      <c r="O840" s="225" t="str">
        <f t="shared" si="520"/>
        <v/>
      </c>
      <c r="Q840" s="6">
        <v>838</v>
      </c>
      <c r="R840" s="47" t="str">
        <f t="shared" si="521"/>
        <v>-838</v>
      </c>
      <c r="S840" s="6"/>
      <c r="T840" s="48" t="str">
        <f t="shared" si="522"/>
        <v/>
      </c>
      <c r="U840" s="49" t="str">
        <f t="shared" si="523"/>
        <v/>
      </c>
      <c r="W840" s="51"/>
      <c r="X840" s="75" t="str">
        <f t="shared" si="524"/>
        <v/>
      </c>
      <c r="Y840" s="71" t="str">
        <f t="shared" si="525"/>
        <v/>
      </c>
      <c r="Z840" s="71" t="str">
        <f t="shared" si="526"/>
        <v/>
      </c>
      <c r="AA840" s="71" t="str">
        <f t="shared" si="527"/>
        <v/>
      </c>
      <c r="AB840" s="71" t="str">
        <f t="shared" si="528"/>
        <v/>
      </c>
      <c r="AC840" s="71" t="str">
        <f t="shared" si="529"/>
        <v/>
      </c>
      <c r="AD840" s="71" t="str">
        <f t="shared" si="530"/>
        <v/>
      </c>
      <c r="AE840" s="78" t="str">
        <f t="shared" si="531"/>
        <v/>
      </c>
      <c r="AF840" s="75" t="str">
        <f t="shared" si="532"/>
        <v/>
      </c>
      <c r="AG840" s="71" t="str">
        <f t="shared" si="533"/>
        <v/>
      </c>
      <c r="AH840" s="71" t="str">
        <f t="shared" si="534"/>
        <v/>
      </c>
      <c r="AI840" s="71" t="str">
        <f t="shared" si="535"/>
        <v/>
      </c>
      <c r="AJ840" s="71" t="str">
        <f t="shared" si="536"/>
        <v/>
      </c>
      <c r="AK840" s="71" t="str">
        <f t="shared" si="537"/>
        <v/>
      </c>
      <c r="AL840" s="71" t="str">
        <f t="shared" si="538"/>
        <v/>
      </c>
      <c r="AM840" s="78" t="str">
        <f t="shared" si="539"/>
        <v/>
      </c>
      <c r="AN840" s="75" t="str">
        <f t="shared" si="540"/>
        <v/>
      </c>
      <c r="AO840" s="71" t="str">
        <f t="shared" si="541"/>
        <v/>
      </c>
      <c r="AP840" s="71" t="str">
        <f t="shared" si="542"/>
        <v/>
      </c>
      <c r="AQ840" s="71" t="str">
        <f t="shared" si="543"/>
        <v/>
      </c>
      <c r="AR840" s="71" t="str">
        <f t="shared" si="544"/>
        <v/>
      </c>
      <c r="AS840" s="71" t="str">
        <f t="shared" si="545"/>
        <v/>
      </c>
      <c r="AT840" s="71" t="str">
        <f t="shared" si="546"/>
        <v/>
      </c>
      <c r="AU840" s="76" t="str">
        <f t="shared" si="547"/>
        <v/>
      </c>
      <c r="BF840" s="141">
        <v>43027</v>
      </c>
      <c r="BG840" s="142" t="s">
        <v>12307</v>
      </c>
      <c r="BH840" s="141" t="s">
        <v>478</v>
      </c>
      <c r="BI840" s="141" t="s">
        <v>186</v>
      </c>
      <c r="BJ840" s="141"/>
      <c r="BK840" s="141" t="s">
        <v>12308</v>
      </c>
      <c r="BL840" s="141" t="s">
        <v>12309</v>
      </c>
      <c r="BM840" s="141">
        <v>45.382978912444599</v>
      </c>
      <c r="BN840" s="141">
        <v>-71.963354116142</v>
      </c>
      <c r="BO840" s="141">
        <v>1969</v>
      </c>
      <c r="BP840" s="143" t="s">
        <v>24690</v>
      </c>
      <c r="BQ840" s="143" t="s">
        <v>17560</v>
      </c>
    </row>
    <row r="841" spans="1:69" ht="38.25" customHeight="1" x14ac:dyDescent="0.25">
      <c r="A841" s="1" t="str">
        <f t="shared" si="510"/>
        <v/>
      </c>
      <c r="B841" s="32" t="str">
        <f t="shared" si="511"/>
        <v/>
      </c>
      <c r="C841" s="25" t="str">
        <f t="shared" si="512"/>
        <v/>
      </c>
      <c r="D841" s="25" t="str">
        <f t="shared" si="513"/>
        <v/>
      </c>
      <c r="E841" s="25" t="str">
        <f t="shared" si="514"/>
        <v/>
      </c>
      <c r="F841" s="25" t="str">
        <f t="shared" si="515"/>
        <v/>
      </c>
      <c r="G841" s="108" t="str">
        <f t="shared" si="516"/>
        <v/>
      </c>
      <c r="H841" s="108" t="str">
        <f t="shared" si="517"/>
        <v/>
      </c>
      <c r="I841" s="112" t="str">
        <f t="shared" si="518"/>
        <v/>
      </c>
      <c r="J841" s="112"/>
      <c r="K841" s="112"/>
      <c r="L841" s="113"/>
      <c r="M841" s="113"/>
      <c r="N841" s="224" t="str">
        <f t="shared" si="519"/>
        <v/>
      </c>
      <c r="O841" s="225" t="str">
        <f t="shared" si="520"/>
        <v/>
      </c>
      <c r="Q841" s="6">
        <v>839</v>
      </c>
      <c r="R841" s="47" t="str">
        <f t="shared" si="521"/>
        <v>-839</v>
      </c>
      <c r="S841" s="6"/>
      <c r="T841" s="48" t="str">
        <f t="shared" si="522"/>
        <v/>
      </c>
      <c r="U841" s="49" t="str">
        <f t="shared" si="523"/>
        <v/>
      </c>
      <c r="W841" s="51"/>
      <c r="X841" s="75" t="str">
        <f t="shared" si="524"/>
        <v/>
      </c>
      <c r="Y841" s="71" t="str">
        <f t="shared" si="525"/>
        <v/>
      </c>
      <c r="Z841" s="71" t="str">
        <f t="shared" si="526"/>
        <v/>
      </c>
      <c r="AA841" s="71" t="str">
        <f t="shared" si="527"/>
        <v/>
      </c>
      <c r="AB841" s="71" t="str">
        <f t="shared" si="528"/>
        <v/>
      </c>
      <c r="AC841" s="71" t="str">
        <f t="shared" si="529"/>
        <v/>
      </c>
      <c r="AD841" s="71" t="str">
        <f t="shared" si="530"/>
        <v/>
      </c>
      <c r="AE841" s="78" t="str">
        <f t="shared" si="531"/>
        <v/>
      </c>
      <c r="AF841" s="75" t="str">
        <f t="shared" si="532"/>
        <v/>
      </c>
      <c r="AG841" s="71" t="str">
        <f t="shared" si="533"/>
        <v/>
      </c>
      <c r="AH841" s="71" t="str">
        <f t="shared" si="534"/>
        <v/>
      </c>
      <c r="AI841" s="71" t="str">
        <f t="shared" si="535"/>
        <v/>
      </c>
      <c r="AJ841" s="71" t="str">
        <f t="shared" si="536"/>
        <v/>
      </c>
      <c r="AK841" s="71" t="str">
        <f t="shared" si="537"/>
        <v/>
      </c>
      <c r="AL841" s="71" t="str">
        <f t="shared" si="538"/>
        <v/>
      </c>
      <c r="AM841" s="78" t="str">
        <f t="shared" si="539"/>
        <v/>
      </c>
      <c r="AN841" s="75" t="str">
        <f t="shared" si="540"/>
        <v/>
      </c>
      <c r="AO841" s="71" t="str">
        <f t="shared" si="541"/>
        <v/>
      </c>
      <c r="AP841" s="71" t="str">
        <f t="shared" si="542"/>
        <v/>
      </c>
      <c r="AQ841" s="71" t="str">
        <f t="shared" si="543"/>
        <v/>
      </c>
      <c r="AR841" s="71" t="str">
        <f t="shared" si="544"/>
        <v/>
      </c>
      <c r="AS841" s="71" t="str">
        <f t="shared" si="545"/>
        <v/>
      </c>
      <c r="AT841" s="71" t="str">
        <f t="shared" si="546"/>
        <v/>
      </c>
      <c r="AU841" s="76" t="str">
        <f t="shared" si="547"/>
        <v/>
      </c>
      <c r="BF841" s="141">
        <v>42045</v>
      </c>
      <c r="BG841" s="142" t="s">
        <v>12427</v>
      </c>
      <c r="BH841" s="141" t="s">
        <v>180</v>
      </c>
      <c r="BI841" s="141" t="s">
        <v>1269</v>
      </c>
      <c r="BJ841" s="141" t="s">
        <v>12428</v>
      </c>
      <c r="BK841" s="141" t="s">
        <v>12429</v>
      </c>
      <c r="BL841" s="141" t="s">
        <v>2063</v>
      </c>
      <c r="BM841" s="141">
        <v>45.423439999999999</v>
      </c>
      <c r="BN841" s="141">
        <v>-72.342799999999997</v>
      </c>
      <c r="BO841" s="141">
        <v>1990</v>
      </c>
      <c r="BP841" s="143" t="s">
        <v>1269</v>
      </c>
      <c r="BQ841" s="143" t="s">
        <v>26794</v>
      </c>
    </row>
    <row r="842" spans="1:69" ht="38.25" customHeight="1" x14ac:dyDescent="0.25">
      <c r="A842" s="1" t="str">
        <f t="shared" si="510"/>
        <v/>
      </c>
      <c r="B842" s="32" t="str">
        <f t="shared" si="511"/>
        <v/>
      </c>
      <c r="C842" s="25" t="str">
        <f t="shared" si="512"/>
        <v/>
      </c>
      <c r="D842" s="25" t="str">
        <f t="shared" si="513"/>
        <v/>
      </c>
      <c r="E842" s="25" t="str">
        <f t="shared" si="514"/>
        <v/>
      </c>
      <c r="F842" s="25" t="str">
        <f t="shared" si="515"/>
        <v/>
      </c>
      <c r="G842" s="108" t="str">
        <f t="shared" si="516"/>
        <v/>
      </c>
      <c r="H842" s="108" t="str">
        <f t="shared" si="517"/>
        <v/>
      </c>
      <c r="I842" s="112" t="str">
        <f t="shared" si="518"/>
        <v/>
      </c>
      <c r="J842" s="112"/>
      <c r="K842" s="112"/>
      <c r="L842" s="113"/>
      <c r="M842" s="113"/>
      <c r="N842" s="224" t="str">
        <f t="shared" si="519"/>
        <v/>
      </c>
      <c r="O842" s="225" t="str">
        <f t="shared" si="520"/>
        <v/>
      </c>
      <c r="Q842" s="6">
        <v>840</v>
      </c>
      <c r="R842" s="47" t="str">
        <f t="shared" si="521"/>
        <v>-840</v>
      </c>
      <c r="S842" s="6"/>
      <c r="T842" s="48" t="str">
        <f t="shared" si="522"/>
        <v/>
      </c>
      <c r="U842" s="49" t="str">
        <f t="shared" si="523"/>
        <v/>
      </c>
      <c r="W842" s="51"/>
      <c r="X842" s="75" t="str">
        <f t="shared" si="524"/>
        <v/>
      </c>
      <c r="Y842" s="71" t="str">
        <f t="shared" si="525"/>
        <v/>
      </c>
      <c r="Z842" s="71" t="str">
        <f t="shared" si="526"/>
        <v/>
      </c>
      <c r="AA842" s="71" t="str">
        <f t="shared" si="527"/>
        <v/>
      </c>
      <c r="AB842" s="71" t="str">
        <f t="shared" si="528"/>
        <v/>
      </c>
      <c r="AC842" s="71" t="str">
        <f t="shared" si="529"/>
        <v/>
      </c>
      <c r="AD842" s="71" t="str">
        <f t="shared" si="530"/>
        <v/>
      </c>
      <c r="AE842" s="78" t="str">
        <f t="shared" si="531"/>
        <v/>
      </c>
      <c r="AF842" s="75" t="str">
        <f t="shared" si="532"/>
        <v/>
      </c>
      <c r="AG842" s="71" t="str">
        <f t="shared" si="533"/>
        <v/>
      </c>
      <c r="AH842" s="71" t="str">
        <f t="shared" si="534"/>
        <v/>
      </c>
      <c r="AI842" s="71" t="str">
        <f t="shared" si="535"/>
        <v/>
      </c>
      <c r="AJ842" s="71" t="str">
        <f t="shared" si="536"/>
        <v/>
      </c>
      <c r="AK842" s="71" t="str">
        <f t="shared" si="537"/>
        <v/>
      </c>
      <c r="AL842" s="71" t="str">
        <f t="shared" si="538"/>
        <v/>
      </c>
      <c r="AM842" s="78" t="str">
        <f t="shared" si="539"/>
        <v/>
      </c>
      <c r="AN842" s="75" t="str">
        <f t="shared" si="540"/>
        <v/>
      </c>
      <c r="AO842" s="71" t="str">
        <f t="shared" si="541"/>
        <v/>
      </c>
      <c r="AP842" s="71" t="str">
        <f t="shared" si="542"/>
        <v/>
      </c>
      <c r="AQ842" s="71" t="str">
        <f t="shared" si="543"/>
        <v/>
      </c>
      <c r="AR842" s="71" t="str">
        <f t="shared" si="544"/>
        <v/>
      </c>
      <c r="AS842" s="71" t="str">
        <f t="shared" si="545"/>
        <v/>
      </c>
      <c r="AT842" s="71" t="str">
        <f t="shared" si="546"/>
        <v/>
      </c>
      <c r="AU842" s="76" t="str">
        <f t="shared" si="547"/>
        <v/>
      </c>
      <c r="BF842" s="141">
        <v>42045</v>
      </c>
      <c r="BG842" s="142" t="s">
        <v>12430</v>
      </c>
      <c r="BH842" s="141" t="s">
        <v>180</v>
      </c>
      <c r="BI842" s="141" t="s">
        <v>1269</v>
      </c>
      <c r="BJ842" s="141" t="s">
        <v>12431</v>
      </c>
      <c r="BK842" s="141" t="s">
        <v>12426</v>
      </c>
      <c r="BL842" s="141" t="s">
        <v>2063</v>
      </c>
      <c r="BM842" s="141">
        <v>45.426119999999997</v>
      </c>
      <c r="BN842" s="141">
        <v>-72.343519999999998</v>
      </c>
      <c r="BO842" s="141">
        <v>2004</v>
      </c>
      <c r="BP842" s="143" t="s">
        <v>1269</v>
      </c>
      <c r="BQ842" s="143" t="s">
        <v>26794</v>
      </c>
    </row>
    <row r="843" spans="1:69" ht="38.25" customHeight="1" x14ac:dyDescent="0.25">
      <c r="A843" s="1" t="str">
        <f t="shared" si="510"/>
        <v/>
      </c>
      <c r="B843" s="32" t="str">
        <f t="shared" si="511"/>
        <v/>
      </c>
      <c r="C843" s="25" t="str">
        <f t="shared" si="512"/>
        <v/>
      </c>
      <c r="D843" s="25" t="str">
        <f t="shared" si="513"/>
        <v/>
      </c>
      <c r="E843" s="25" t="str">
        <f t="shared" si="514"/>
        <v/>
      </c>
      <c r="F843" s="25" t="str">
        <f t="shared" si="515"/>
        <v/>
      </c>
      <c r="G843" s="108" t="str">
        <f t="shared" si="516"/>
        <v/>
      </c>
      <c r="H843" s="108" t="str">
        <f t="shared" si="517"/>
        <v/>
      </c>
      <c r="I843" s="112" t="str">
        <f t="shared" si="518"/>
        <v/>
      </c>
      <c r="J843" s="112"/>
      <c r="K843" s="112"/>
      <c r="L843" s="113"/>
      <c r="M843" s="113"/>
      <c r="N843" s="224" t="str">
        <f t="shared" si="519"/>
        <v/>
      </c>
      <c r="O843" s="225" t="str">
        <f t="shared" si="520"/>
        <v/>
      </c>
      <c r="Q843" s="6">
        <v>841</v>
      </c>
      <c r="R843" s="47" t="str">
        <f t="shared" si="521"/>
        <v>-841</v>
      </c>
      <c r="S843" s="6"/>
      <c r="T843" s="48" t="str">
        <f t="shared" si="522"/>
        <v/>
      </c>
      <c r="U843" s="49" t="str">
        <f t="shared" si="523"/>
        <v/>
      </c>
      <c r="W843" s="51"/>
      <c r="X843" s="75" t="str">
        <f t="shared" si="524"/>
        <v/>
      </c>
      <c r="Y843" s="71" t="str">
        <f t="shared" si="525"/>
        <v/>
      </c>
      <c r="Z843" s="71" t="str">
        <f t="shared" si="526"/>
        <v/>
      </c>
      <c r="AA843" s="71" t="str">
        <f t="shared" si="527"/>
        <v/>
      </c>
      <c r="AB843" s="71" t="str">
        <f t="shared" si="528"/>
        <v/>
      </c>
      <c r="AC843" s="71" t="str">
        <f t="shared" si="529"/>
        <v/>
      </c>
      <c r="AD843" s="71" t="str">
        <f t="shared" si="530"/>
        <v/>
      </c>
      <c r="AE843" s="78" t="str">
        <f t="shared" si="531"/>
        <v/>
      </c>
      <c r="AF843" s="75" t="str">
        <f t="shared" si="532"/>
        <v/>
      </c>
      <c r="AG843" s="71" t="str">
        <f t="shared" si="533"/>
        <v/>
      </c>
      <c r="AH843" s="71" t="str">
        <f t="shared" si="534"/>
        <v/>
      </c>
      <c r="AI843" s="71" t="str">
        <f t="shared" si="535"/>
        <v/>
      </c>
      <c r="AJ843" s="71" t="str">
        <f t="shared" si="536"/>
        <v/>
      </c>
      <c r="AK843" s="71" t="str">
        <f t="shared" si="537"/>
        <v/>
      </c>
      <c r="AL843" s="71" t="str">
        <f t="shared" si="538"/>
        <v/>
      </c>
      <c r="AM843" s="78" t="str">
        <f t="shared" si="539"/>
        <v/>
      </c>
      <c r="AN843" s="75" t="str">
        <f t="shared" si="540"/>
        <v/>
      </c>
      <c r="AO843" s="71" t="str">
        <f t="shared" si="541"/>
        <v/>
      </c>
      <c r="AP843" s="71" t="str">
        <f t="shared" si="542"/>
        <v/>
      </c>
      <c r="AQ843" s="71" t="str">
        <f t="shared" si="543"/>
        <v/>
      </c>
      <c r="AR843" s="71" t="str">
        <f t="shared" si="544"/>
        <v/>
      </c>
      <c r="AS843" s="71" t="str">
        <f t="shared" si="545"/>
        <v/>
      </c>
      <c r="AT843" s="71" t="str">
        <f t="shared" si="546"/>
        <v/>
      </c>
      <c r="AU843" s="76" t="str">
        <f t="shared" si="547"/>
        <v/>
      </c>
      <c r="BF843" s="141">
        <v>41038</v>
      </c>
      <c r="BG843" s="142" t="s">
        <v>12396</v>
      </c>
      <c r="BH843" s="141" t="s">
        <v>180</v>
      </c>
      <c r="BI843" s="141" t="s">
        <v>191</v>
      </c>
      <c r="BJ843" s="141" t="s">
        <v>12397</v>
      </c>
      <c r="BK843" s="141" t="s">
        <v>12398</v>
      </c>
      <c r="BL843" s="141" t="s">
        <v>12399</v>
      </c>
      <c r="BM843" s="141">
        <v>45.421599999999998</v>
      </c>
      <c r="BN843" s="141">
        <v>-71.631996000000001</v>
      </c>
      <c r="BO843" s="141">
        <v>1984</v>
      </c>
      <c r="BP843" s="143" t="s">
        <v>24700</v>
      </c>
      <c r="BQ843" s="143" t="s">
        <v>17560</v>
      </c>
    </row>
    <row r="844" spans="1:69" ht="38.25" customHeight="1" x14ac:dyDescent="0.25">
      <c r="A844" s="1" t="str">
        <f t="shared" si="510"/>
        <v/>
      </c>
      <c r="B844" s="32" t="str">
        <f t="shared" si="511"/>
        <v/>
      </c>
      <c r="C844" s="25" t="str">
        <f t="shared" si="512"/>
        <v/>
      </c>
      <c r="D844" s="25" t="str">
        <f t="shared" si="513"/>
        <v/>
      </c>
      <c r="E844" s="25" t="str">
        <f t="shared" si="514"/>
        <v/>
      </c>
      <c r="F844" s="25" t="str">
        <f t="shared" si="515"/>
        <v/>
      </c>
      <c r="G844" s="108" t="str">
        <f t="shared" si="516"/>
        <v/>
      </c>
      <c r="H844" s="108" t="str">
        <f t="shared" si="517"/>
        <v/>
      </c>
      <c r="I844" s="112" t="str">
        <f t="shared" si="518"/>
        <v/>
      </c>
      <c r="J844" s="112"/>
      <c r="K844" s="112"/>
      <c r="L844" s="113"/>
      <c r="M844" s="113"/>
      <c r="N844" s="224" t="str">
        <f t="shared" si="519"/>
        <v/>
      </c>
      <c r="O844" s="225" t="str">
        <f t="shared" si="520"/>
        <v/>
      </c>
      <c r="Q844" s="6">
        <v>842</v>
      </c>
      <c r="R844" s="47" t="str">
        <f t="shared" si="521"/>
        <v>-842</v>
      </c>
      <c r="S844" s="6"/>
      <c r="T844" s="48" t="str">
        <f t="shared" si="522"/>
        <v/>
      </c>
      <c r="U844" s="49" t="str">
        <f t="shared" si="523"/>
        <v/>
      </c>
      <c r="W844" s="51"/>
      <c r="X844" s="75" t="str">
        <f t="shared" si="524"/>
        <v/>
      </c>
      <c r="Y844" s="71" t="str">
        <f t="shared" si="525"/>
        <v/>
      </c>
      <c r="Z844" s="71" t="str">
        <f t="shared" si="526"/>
        <v/>
      </c>
      <c r="AA844" s="71" t="str">
        <f t="shared" si="527"/>
        <v/>
      </c>
      <c r="AB844" s="71" t="str">
        <f t="shared" si="528"/>
        <v/>
      </c>
      <c r="AC844" s="71" t="str">
        <f t="shared" si="529"/>
        <v/>
      </c>
      <c r="AD844" s="71" t="str">
        <f t="shared" si="530"/>
        <v/>
      </c>
      <c r="AE844" s="78" t="str">
        <f t="shared" si="531"/>
        <v/>
      </c>
      <c r="AF844" s="75" t="str">
        <f t="shared" si="532"/>
        <v/>
      </c>
      <c r="AG844" s="71" t="str">
        <f t="shared" si="533"/>
        <v/>
      </c>
      <c r="AH844" s="71" t="str">
        <f t="shared" si="534"/>
        <v/>
      </c>
      <c r="AI844" s="71" t="str">
        <f t="shared" si="535"/>
        <v/>
      </c>
      <c r="AJ844" s="71" t="str">
        <f t="shared" si="536"/>
        <v/>
      </c>
      <c r="AK844" s="71" t="str">
        <f t="shared" si="537"/>
        <v/>
      </c>
      <c r="AL844" s="71" t="str">
        <f t="shared" si="538"/>
        <v/>
      </c>
      <c r="AM844" s="78" t="str">
        <f t="shared" si="539"/>
        <v/>
      </c>
      <c r="AN844" s="75" t="str">
        <f t="shared" si="540"/>
        <v/>
      </c>
      <c r="AO844" s="71" t="str">
        <f t="shared" si="541"/>
        <v/>
      </c>
      <c r="AP844" s="71" t="str">
        <f t="shared" si="542"/>
        <v/>
      </c>
      <c r="AQ844" s="71" t="str">
        <f t="shared" si="543"/>
        <v/>
      </c>
      <c r="AR844" s="71" t="str">
        <f t="shared" si="544"/>
        <v/>
      </c>
      <c r="AS844" s="71" t="str">
        <f t="shared" si="545"/>
        <v/>
      </c>
      <c r="AT844" s="71" t="str">
        <f t="shared" si="546"/>
        <v/>
      </c>
      <c r="AU844" s="76" t="str">
        <f t="shared" si="547"/>
        <v/>
      </c>
      <c r="BF844" s="141">
        <v>41060</v>
      </c>
      <c r="BG844" s="142" t="s">
        <v>12439</v>
      </c>
      <c r="BH844" s="141" t="s">
        <v>180</v>
      </c>
      <c r="BI844" s="141" t="s">
        <v>178</v>
      </c>
      <c r="BJ844" s="141" t="s">
        <v>12440</v>
      </c>
      <c r="BK844" s="141" t="s">
        <v>1708</v>
      </c>
      <c r="BL844" s="141" t="s">
        <v>12441</v>
      </c>
      <c r="BM844" s="141">
        <v>45.476349999999996</v>
      </c>
      <c r="BN844" s="141">
        <v>-71.647310000000004</v>
      </c>
      <c r="BO844" s="141">
        <v>1995</v>
      </c>
      <c r="BP844" s="143" t="s">
        <v>24706</v>
      </c>
      <c r="BQ844" s="143" t="s">
        <v>17560</v>
      </c>
    </row>
    <row r="845" spans="1:69" ht="38.25" customHeight="1" x14ac:dyDescent="0.25">
      <c r="A845" s="1" t="str">
        <f t="shared" ref="A845:A908" si="548">IF(B845="","",R835)</f>
        <v/>
      </c>
      <c r="B845" s="32" t="str">
        <f t="shared" ref="B845:B908" si="549">IF(IF(ISERROR(VLOOKUP((Code_geo&amp;"-"&amp;Q835),BD_IP_2014,2,FALSE)),"",(VLOOKUP((Code_geo&amp;"-"&amp;Q835),BD_IP_2014,2,FALSE)))=0,"",IF(ISERROR(VLOOKUP((Code_geo&amp;"-"&amp;Q835),BD_IP_2014,2,FALSE)),"",(VLOOKUP((Code_geo&amp;"-"&amp;Q835),BD_IP_2014,2,FALSE))))</f>
        <v/>
      </c>
      <c r="C845" s="25" t="str">
        <f t="shared" ref="C845:C908" si="550">IF(IF(ISERROR(VLOOKUP((Code_geo&amp;"-"&amp;Q835),BD_IP_2014,3,FALSE)),"",(VLOOKUP((Code_geo&amp;"-"&amp;Q835),BD_IP_2014,3,FALSE)))=0,"",IF(ISERROR(VLOOKUP((Code_geo&amp;"-"&amp;Q835),BD_IP_2014,3,FALSE)),"",(VLOOKUP((Code_geo&amp;"-"&amp;Q835),BD_IP_2014,3,FALSE))))</f>
        <v/>
      </c>
      <c r="D845" s="25" t="str">
        <f t="shared" ref="D845:D908" si="551">IF(IF(ISERROR(VLOOKUP((Code_geo&amp;"-"&amp;Q835),BD_IP_2014,4,FALSE)),"",(VLOOKUP((Code_geo&amp;"-"&amp;Q835),BD_IP_2014,4,FALSE)))=0,"",IF(ISERROR(VLOOKUP((Code_geo&amp;"-"&amp;Q835),BD_IP_2014,4,FALSE)),"",(VLOOKUP((Code_geo&amp;"-"&amp;Q835),BD_IP_2014,4,FALSE))))</f>
        <v/>
      </c>
      <c r="E845" s="25" t="str">
        <f t="shared" ref="E845:E908" si="552">IF(IF(ISERROR(VLOOKUP((Code_geo&amp;"-"&amp;Q835),BD_IP_2014,5,FALSE)),"",(VLOOKUP((Code_geo&amp;"-"&amp;Q835),BD_IP_2014,5,FALSE)))=0,"",IF(ISERROR(VLOOKUP((Code_geo&amp;"-"&amp;Q835),BD_IP_2014,5,FALSE)),"",(VLOOKUP((Code_geo&amp;"-"&amp;Q835),BD_IP_2014,5,FALSE))))</f>
        <v/>
      </c>
      <c r="F845" s="25" t="str">
        <f t="shared" ref="F845:F908" si="553">IF(IF(ISERROR(VLOOKUP((Code_geo&amp;"-"&amp;Q835),BD_IP_2014,6,FALSE)),"",(VLOOKUP((Code_geo&amp;"-"&amp;Q835),BD_IP_2014,6,FALSE)))=0,"",IF(ISERROR(VLOOKUP((Code_geo&amp;"-"&amp;Q835),BD_IP_2014,6,FALSE)),"",(VLOOKUP((Code_geo&amp;"-"&amp;Q835),BD_IP_2014,6,FALSE))))</f>
        <v/>
      </c>
      <c r="G845" s="108" t="str">
        <f t="shared" ref="G845:G908" si="554">IF(ISERROR(VLOOKUP((Code_geo&amp;"-"&amp;Q835),BD_IP_2014,7,FALSE)),"",(VLOOKUP((Code_geo&amp;"-"&amp;Q835),BD_IP_2014,7,FALSE)))</f>
        <v/>
      </c>
      <c r="H845" s="108" t="str">
        <f t="shared" ref="H845:H908" si="555">IF(ISERROR(VLOOKUP((Code_geo&amp;"-"&amp;Q835),BD_IP_2014,8,FALSE)),"",(VLOOKUP((Code_geo&amp;"-"&amp;Q835),BD_IP_2014,8,FALSE)))</f>
        <v/>
      </c>
      <c r="I845" s="112" t="str">
        <f t="shared" ref="I845:I908" si="556">IF(ISERROR(VLOOKUP((Code_geo&amp;"-"&amp;Q835),BD_IP_2014,9,FALSE)),"",(VLOOKUP((Code_geo&amp;"-"&amp;Q835),BD_IP_2014,9,FALSE)))</f>
        <v/>
      </c>
      <c r="J845" s="112"/>
      <c r="K845" s="112"/>
      <c r="L845" s="113"/>
      <c r="M845" s="113"/>
      <c r="N845" s="224" t="str">
        <f t="shared" ref="N845:N908" si="557">IF(IF(ISERROR(VLOOKUP((Code_geo&amp;"-"&amp;Q835),BD_IP_2014,10,FALSE)),"",(VLOOKUP((Code_geo&amp;"-"&amp;Q835),BD_IP_2014,10,FALSE)))=0,"",IF(ISERROR(VLOOKUP((Code_geo&amp;"-"&amp;Q835),BD_IP_2014,10,FALSE)),"",(VLOOKUP((Code_geo&amp;"-"&amp;Q835),BD_IP_2014,10,FALSE))))</f>
        <v/>
      </c>
      <c r="O845" s="225" t="str">
        <f t="shared" si="520"/>
        <v/>
      </c>
      <c r="Q845" s="6">
        <v>843</v>
      </c>
      <c r="R845" s="47" t="str">
        <f t="shared" si="521"/>
        <v>-843</v>
      </c>
      <c r="S845" s="6"/>
      <c r="T845" s="48" t="str">
        <f t="shared" si="522"/>
        <v/>
      </c>
      <c r="U845" s="49" t="str">
        <f t="shared" si="523"/>
        <v/>
      </c>
      <c r="W845" s="51"/>
      <c r="X845" s="75" t="str">
        <f t="shared" si="524"/>
        <v/>
      </c>
      <c r="Y845" s="71" t="str">
        <f t="shared" si="525"/>
        <v/>
      </c>
      <c r="Z845" s="71" t="str">
        <f t="shared" si="526"/>
        <v/>
      </c>
      <c r="AA845" s="71" t="str">
        <f t="shared" si="527"/>
        <v/>
      </c>
      <c r="AB845" s="71" t="str">
        <f t="shared" si="528"/>
        <v/>
      </c>
      <c r="AC845" s="71" t="str">
        <f t="shared" si="529"/>
        <v/>
      </c>
      <c r="AD845" s="71" t="str">
        <f t="shared" si="530"/>
        <v/>
      </c>
      <c r="AE845" s="78" t="str">
        <f t="shared" si="531"/>
        <v/>
      </c>
      <c r="AF845" s="75" t="str">
        <f t="shared" si="532"/>
        <v/>
      </c>
      <c r="AG845" s="71" t="str">
        <f t="shared" si="533"/>
        <v/>
      </c>
      <c r="AH845" s="71" t="str">
        <f t="shared" si="534"/>
        <v/>
      </c>
      <c r="AI845" s="71" t="str">
        <f t="shared" si="535"/>
        <v/>
      </c>
      <c r="AJ845" s="71" t="str">
        <f t="shared" si="536"/>
        <v/>
      </c>
      <c r="AK845" s="71" t="str">
        <f t="shared" si="537"/>
        <v/>
      </c>
      <c r="AL845" s="71" t="str">
        <f t="shared" si="538"/>
        <v/>
      </c>
      <c r="AM845" s="78" t="str">
        <f t="shared" si="539"/>
        <v/>
      </c>
      <c r="AN845" s="75" t="str">
        <f t="shared" si="540"/>
        <v/>
      </c>
      <c r="AO845" s="71" t="str">
        <f t="shared" si="541"/>
        <v/>
      </c>
      <c r="AP845" s="71" t="str">
        <f t="shared" si="542"/>
        <v/>
      </c>
      <c r="AQ845" s="71" t="str">
        <f t="shared" si="543"/>
        <v/>
      </c>
      <c r="AR845" s="71" t="str">
        <f t="shared" si="544"/>
        <v/>
      </c>
      <c r="AS845" s="71" t="str">
        <f t="shared" si="545"/>
        <v/>
      </c>
      <c r="AT845" s="71" t="str">
        <f t="shared" si="546"/>
        <v/>
      </c>
      <c r="AU845" s="76" t="str">
        <f t="shared" si="547"/>
        <v/>
      </c>
      <c r="BF845" s="141">
        <v>41060</v>
      </c>
      <c r="BG845" s="142" t="s">
        <v>12442</v>
      </c>
      <c r="BH845" s="141" t="s">
        <v>478</v>
      </c>
      <c r="BI845" s="141" t="s">
        <v>176</v>
      </c>
      <c r="BJ845" s="141" t="s">
        <v>12443</v>
      </c>
      <c r="BK845" s="141" t="s">
        <v>11440</v>
      </c>
      <c r="BL845" s="141" t="s">
        <v>12444</v>
      </c>
      <c r="BM845" s="141">
        <v>45.501519999999999</v>
      </c>
      <c r="BN845" s="141">
        <v>-71.672020000000003</v>
      </c>
      <c r="BO845" s="141">
        <v>2000</v>
      </c>
      <c r="BP845" s="143" t="s">
        <v>24707</v>
      </c>
      <c r="BQ845" s="143" t="s">
        <v>17560</v>
      </c>
    </row>
    <row r="846" spans="1:69" ht="38.25" customHeight="1" x14ac:dyDescent="0.25">
      <c r="A846" s="1" t="str">
        <f t="shared" si="548"/>
        <v/>
      </c>
      <c r="B846" s="32" t="str">
        <f t="shared" si="549"/>
        <v/>
      </c>
      <c r="C846" s="25" t="str">
        <f t="shared" si="550"/>
        <v/>
      </c>
      <c r="D846" s="25" t="str">
        <f t="shared" si="551"/>
        <v/>
      </c>
      <c r="E846" s="25" t="str">
        <f t="shared" si="552"/>
        <v/>
      </c>
      <c r="F846" s="25" t="str">
        <f t="shared" si="553"/>
        <v/>
      </c>
      <c r="G846" s="108" t="str">
        <f t="shared" si="554"/>
        <v/>
      </c>
      <c r="H846" s="108" t="str">
        <f t="shared" si="555"/>
        <v/>
      </c>
      <c r="I846" s="112" t="str">
        <f t="shared" si="556"/>
        <v/>
      </c>
      <c r="J846" s="112"/>
      <c r="K846" s="112"/>
      <c r="L846" s="113"/>
      <c r="M846" s="113"/>
      <c r="N846" s="224" t="str">
        <f t="shared" si="557"/>
        <v/>
      </c>
      <c r="O846" s="225" t="str">
        <f t="shared" ref="O846:O909" si="558">IF(OR(B846="",C846="",G846="",H846="",I846="",AND(J846="",BW846=FALSE),AND(K846="",BX846=FALSE),AND(L846="",BY846=FALSE),AND(M846="",BZ846=FALSE)),"",(IF(AND(100&gt;=CG846,CG846&gt;80),"A",IF(AND(80&gt;=CG846,CG846&gt;60),"B",IF(AND(60&gt;=CG846,CG846&gt;40),"C",IF(AND(40&gt;=CG846,CG846&gt;20),"D","E"))))))</f>
        <v/>
      </c>
      <c r="Q846" s="6">
        <v>844</v>
      </c>
      <c r="R846" s="47" t="str">
        <f t="shared" si="521"/>
        <v>-844</v>
      </c>
      <c r="S846" s="6"/>
      <c r="T846" s="48" t="str">
        <f t="shared" si="522"/>
        <v/>
      </c>
      <c r="U846" s="49" t="str">
        <f t="shared" si="523"/>
        <v/>
      </c>
      <c r="W846" s="51"/>
      <c r="X846" s="75" t="str">
        <f t="shared" si="524"/>
        <v/>
      </c>
      <c r="Y846" s="71" t="str">
        <f t="shared" si="525"/>
        <v/>
      </c>
      <c r="Z846" s="71" t="str">
        <f t="shared" si="526"/>
        <v/>
      </c>
      <c r="AA846" s="71" t="str">
        <f t="shared" si="527"/>
        <v/>
      </c>
      <c r="AB846" s="71" t="str">
        <f t="shared" si="528"/>
        <v/>
      </c>
      <c r="AC846" s="71" t="str">
        <f t="shared" si="529"/>
        <v/>
      </c>
      <c r="AD846" s="71" t="str">
        <f t="shared" si="530"/>
        <v/>
      </c>
      <c r="AE846" s="78" t="str">
        <f t="shared" si="531"/>
        <v/>
      </c>
      <c r="AF846" s="75" t="str">
        <f t="shared" si="532"/>
        <v/>
      </c>
      <c r="AG846" s="71" t="str">
        <f t="shared" si="533"/>
        <v/>
      </c>
      <c r="AH846" s="71" t="str">
        <f t="shared" si="534"/>
        <v/>
      </c>
      <c r="AI846" s="71" t="str">
        <f t="shared" si="535"/>
        <v/>
      </c>
      <c r="AJ846" s="71" t="str">
        <f t="shared" si="536"/>
        <v/>
      </c>
      <c r="AK846" s="71" t="str">
        <f t="shared" si="537"/>
        <v/>
      </c>
      <c r="AL846" s="71" t="str">
        <f t="shared" si="538"/>
        <v/>
      </c>
      <c r="AM846" s="78" t="str">
        <f t="shared" si="539"/>
        <v/>
      </c>
      <c r="AN846" s="75" t="str">
        <f t="shared" si="540"/>
        <v/>
      </c>
      <c r="AO846" s="71" t="str">
        <f t="shared" si="541"/>
        <v/>
      </c>
      <c r="AP846" s="71" t="str">
        <f t="shared" si="542"/>
        <v/>
      </c>
      <c r="AQ846" s="71" t="str">
        <f t="shared" si="543"/>
        <v/>
      </c>
      <c r="AR846" s="71" t="str">
        <f t="shared" si="544"/>
        <v/>
      </c>
      <c r="AS846" s="71" t="str">
        <f t="shared" si="545"/>
        <v/>
      </c>
      <c r="AT846" s="71" t="str">
        <f t="shared" si="546"/>
        <v/>
      </c>
      <c r="AU846" s="76" t="str">
        <f t="shared" si="547"/>
        <v/>
      </c>
      <c r="BF846" s="141">
        <v>41060</v>
      </c>
      <c r="BG846" s="142" t="s">
        <v>12445</v>
      </c>
      <c r="BH846" s="141" t="s">
        <v>478</v>
      </c>
      <c r="BI846" s="141" t="s">
        <v>176</v>
      </c>
      <c r="BJ846" s="141" t="s">
        <v>12446</v>
      </c>
      <c r="BK846" s="141" t="s">
        <v>11440</v>
      </c>
      <c r="BL846" s="141" t="s">
        <v>12444</v>
      </c>
      <c r="BM846" s="141">
        <v>45.501519999999999</v>
      </c>
      <c r="BN846" s="141">
        <v>-71.672020000000003</v>
      </c>
      <c r="BO846" s="141">
        <v>2010</v>
      </c>
      <c r="BP846" s="143" t="s">
        <v>24708</v>
      </c>
      <c r="BQ846" s="143" t="s">
        <v>17560</v>
      </c>
    </row>
    <row r="847" spans="1:69" ht="38.25" customHeight="1" x14ac:dyDescent="0.25">
      <c r="A847" s="1" t="str">
        <f t="shared" si="548"/>
        <v/>
      </c>
      <c r="B847" s="32" t="str">
        <f t="shared" si="549"/>
        <v/>
      </c>
      <c r="C847" s="25" t="str">
        <f t="shared" si="550"/>
        <v/>
      </c>
      <c r="D847" s="25" t="str">
        <f t="shared" si="551"/>
        <v/>
      </c>
      <c r="E847" s="25" t="str">
        <f t="shared" si="552"/>
        <v/>
      </c>
      <c r="F847" s="25" t="str">
        <f t="shared" si="553"/>
        <v/>
      </c>
      <c r="G847" s="108" t="str">
        <f t="shared" si="554"/>
        <v/>
      </c>
      <c r="H847" s="108" t="str">
        <f t="shared" si="555"/>
        <v/>
      </c>
      <c r="I847" s="112" t="str">
        <f t="shared" si="556"/>
        <v/>
      </c>
      <c r="J847" s="112"/>
      <c r="K847" s="112"/>
      <c r="L847" s="113"/>
      <c r="M847" s="113"/>
      <c r="N847" s="224" t="str">
        <f t="shared" si="557"/>
        <v/>
      </c>
      <c r="O847" s="225" t="str">
        <f t="shared" si="558"/>
        <v/>
      </c>
      <c r="Q847" s="6">
        <v>845</v>
      </c>
      <c r="R847" s="47" t="str">
        <f t="shared" si="521"/>
        <v>-845</v>
      </c>
      <c r="S847" s="6"/>
      <c r="T847" s="48" t="str">
        <f t="shared" si="522"/>
        <v/>
      </c>
      <c r="U847" s="49" t="str">
        <f t="shared" si="523"/>
        <v/>
      </c>
      <c r="W847" s="51"/>
      <c r="X847" s="75" t="str">
        <f t="shared" si="524"/>
        <v/>
      </c>
      <c r="Y847" s="71" t="str">
        <f t="shared" si="525"/>
        <v/>
      </c>
      <c r="Z847" s="71" t="str">
        <f t="shared" si="526"/>
        <v/>
      </c>
      <c r="AA847" s="71" t="str">
        <f t="shared" si="527"/>
        <v/>
      </c>
      <c r="AB847" s="71" t="str">
        <f t="shared" si="528"/>
        <v/>
      </c>
      <c r="AC847" s="71" t="str">
        <f t="shared" si="529"/>
        <v/>
      </c>
      <c r="AD847" s="71" t="str">
        <f t="shared" si="530"/>
        <v/>
      </c>
      <c r="AE847" s="78" t="str">
        <f t="shared" si="531"/>
        <v/>
      </c>
      <c r="AF847" s="75" t="str">
        <f t="shared" si="532"/>
        <v/>
      </c>
      <c r="AG847" s="71" t="str">
        <f t="shared" si="533"/>
        <v/>
      </c>
      <c r="AH847" s="71" t="str">
        <f t="shared" si="534"/>
        <v/>
      </c>
      <c r="AI847" s="71" t="str">
        <f t="shared" si="535"/>
        <v/>
      </c>
      <c r="AJ847" s="71" t="str">
        <f t="shared" si="536"/>
        <v/>
      </c>
      <c r="AK847" s="71" t="str">
        <f t="shared" si="537"/>
        <v/>
      </c>
      <c r="AL847" s="71" t="str">
        <f t="shared" si="538"/>
        <v/>
      </c>
      <c r="AM847" s="78" t="str">
        <f t="shared" si="539"/>
        <v/>
      </c>
      <c r="AN847" s="75" t="str">
        <f t="shared" si="540"/>
        <v/>
      </c>
      <c r="AO847" s="71" t="str">
        <f t="shared" si="541"/>
        <v/>
      </c>
      <c r="AP847" s="71" t="str">
        <f t="shared" si="542"/>
        <v/>
      </c>
      <c r="AQ847" s="71" t="str">
        <f t="shared" si="543"/>
        <v/>
      </c>
      <c r="AR847" s="71" t="str">
        <f t="shared" si="544"/>
        <v/>
      </c>
      <c r="AS847" s="71" t="str">
        <f t="shared" si="545"/>
        <v/>
      </c>
      <c r="AT847" s="71" t="str">
        <f t="shared" si="546"/>
        <v/>
      </c>
      <c r="AU847" s="76" t="str">
        <f t="shared" si="547"/>
        <v/>
      </c>
      <c r="BF847" s="141">
        <v>43027</v>
      </c>
      <c r="BG847" s="142" t="s">
        <v>12310</v>
      </c>
      <c r="BH847" s="141" t="s">
        <v>180</v>
      </c>
      <c r="BI847" s="141" t="s">
        <v>178</v>
      </c>
      <c r="BJ847" s="141" t="s">
        <v>12311</v>
      </c>
      <c r="BK847" s="141" t="s">
        <v>2501</v>
      </c>
      <c r="BL847" s="141" t="s">
        <v>12312</v>
      </c>
      <c r="BM847" s="141">
        <v>45.343283909588102</v>
      </c>
      <c r="BN847" s="141">
        <v>-72.016277510546601</v>
      </c>
      <c r="BO847" s="141">
        <v>1990</v>
      </c>
      <c r="BP847" s="143" t="s">
        <v>24691</v>
      </c>
      <c r="BQ847" s="143" t="s">
        <v>17560</v>
      </c>
    </row>
    <row r="848" spans="1:69" ht="38.25" customHeight="1" x14ac:dyDescent="0.25">
      <c r="A848" s="1" t="str">
        <f t="shared" si="548"/>
        <v/>
      </c>
      <c r="B848" s="32" t="str">
        <f t="shared" si="549"/>
        <v/>
      </c>
      <c r="C848" s="25" t="str">
        <f t="shared" si="550"/>
        <v/>
      </c>
      <c r="D848" s="25" t="str">
        <f t="shared" si="551"/>
        <v/>
      </c>
      <c r="E848" s="25" t="str">
        <f t="shared" si="552"/>
        <v/>
      </c>
      <c r="F848" s="25" t="str">
        <f t="shared" si="553"/>
        <v/>
      </c>
      <c r="G848" s="108" t="str">
        <f t="shared" si="554"/>
        <v/>
      </c>
      <c r="H848" s="108" t="str">
        <f t="shared" si="555"/>
        <v/>
      </c>
      <c r="I848" s="112" t="str">
        <f t="shared" si="556"/>
        <v/>
      </c>
      <c r="J848" s="112"/>
      <c r="K848" s="112"/>
      <c r="L848" s="113"/>
      <c r="M848" s="113"/>
      <c r="N848" s="224" t="str">
        <f t="shared" si="557"/>
        <v/>
      </c>
      <c r="O848" s="225" t="str">
        <f t="shared" si="558"/>
        <v/>
      </c>
      <c r="Q848" s="6">
        <v>846</v>
      </c>
      <c r="R848" s="47" t="str">
        <f t="shared" si="521"/>
        <v>-846</v>
      </c>
      <c r="S848" s="6"/>
      <c r="T848" s="48" t="str">
        <f t="shared" si="522"/>
        <v/>
      </c>
      <c r="U848" s="49" t="str">
        <f t="shared" si="523"/>
        <v/>
      </c>
      <c r="W848" s="51"/>
      <c r="X848" s="75" t="str">
        <f t="shared" si="524"/>
        <v/>
      </c>
      <c r="Y848" s="71" t="str">
        <f t="shared" si="525"/>
        <v/>
      </c>
      <c r="Z848" s="71" t="str">
        <f t="shared" si="526"/>
        <v/>
      </c>
      <c r="AA848" s="71" t="str">
        <f t="shared" si="527"/>
        <v/>
      </c>
      <c r="AB848" s="71" t="str">
        <f t="shared" si="528"/>
        <v/>
      </c>
      <c r="AC848" s="71" t="str">
        <f t="shared" si="529"/>
        <v/>
      </c>
      <c r="AD848" s="71" t="str">
        <f t="shared" si="530"/>
        <v/>
      </c>
      <c r="AE848" s="78" t="str">
        <f t="shared" si="531"/>
        <v/>
      </c>
      <c r="AF848" s="75" t="str">
        <f t="shared" si="532"/>
        <v/>
      </c>
      <c r="AG848" s="71" t="str">
        <f t="shared" si="533"/>
        <v/>
      </c>
      <c r="AH848" s="71" t="str">
        <f t="shared" si="534"/>
        <v/>
      </c>
      <c r="AI848" s="71" t="str">
        <f t="shared" si="535"/>
        <v/>
      </c>
      <c r="AJ848" s="71" t="str">
        <f t="shared" si="536"/>
        <v/>
      </c>
      <c r="AK848" s="71" t="str">
        <f t="shared" si="537"/>
        <v/>
      </c>
      <c r="AL848" s="71" t="str">
        <f t="shared" si="538"/>
        <v/>
      </c>
      <c r="AM848" s="78" t="str">
        <f t="shared" si="539"/>
        <v/>
      </c>
      <c r="AN848" s="75" t="str">
        <f t="shared" si="540"/>
        <v/>
      </c>
      <c r="AO848" s="71" t="str">
        <f t="shared" si="541"/>
        <v/>
      </c>
      <c r="AP848" s="71" t="str">
        <f t="shared" si="542"/>
        <v/>
      </c>
      <c r="AQ848" s="71" t="str">
        <f t="shared" si="543"/>
        <v/>
      </c>
      <c r="AR848" s="71" t="str">
        <f t="shared" si="544"/>
        <v/>
      </c>
      <c r="AS848" s="71" t="str">
        <f t="shared" si="545"/>
        <v/>
      </c>
      <c r="AT848" s="71" t="str">
        <f t="shared" si="546"/>
        <v/>
      </c>
      <c r="AU848" s="76" t="str">
        <f t="shared" si="547"/>
        <v/>
      </c>
      <c r="BF848" s="141">
        <v>43027</v>
      </c>
      <c r="BG848" s="142" t="s">
        <v>12313</v>
      </c>
      <c r="BH848" s="141" t="s">
        <v>478</v>
      </c>
      <c r="BI848" s="141" t="s">
        <v>177</v>
      </c>
      <c r="BJ848" s="141" t="s">
        <v>12314</v>
      </c>
      <c r="BK848" s="141" t="s">
        <v>12315</v>
      </c>
      <c r="BL848" s="141" t="s">
        <v>12264</v>
      </c>
      <c r="BM848" s="141">
        <v>45.367907800555102</v>
      </c>
      <c r="BN848" s="141">
        <v>-71.992429527996606</v>
      </c>
      <c r="BO848" s="141">
        <v>1995</v>
      </c>
      <c r="BP848" s="143" t="s">
        <v>24692</v>
      </c>
      <c r="BQ848" s="143" t="s">
        <v>17560</v>
      </c>
    </row>
    <row r="849" spans="1:69" ht="38.25" customHeight="1" x14ac:dyDescent="0.25">
      <c r="A849" s="1" t="str">
        <f t="shared" si="548"/>
        <v/>
      </c>
      <c r="B849" s="32" t="str">
        <f t="shared" si="549"/>
        <v/>
      </c>
      <c r="C849" s="25" t="str">
        <f t="shared" si="550"/>
        <v/>
      </c>
      <c r="D849" s="25" t="str">
        <f t="shared" si="551"/>
        <v/>
      </c>
      <c r="E849" s="25" t="str">
        <f t="shared" si="552"/>
        <v/>
      </c>
      <c r="F849" s="25" t="str">
        <f t="shared" si="553"/>
        <v/>
      </c>
      <c r="G849" s="108" t="str">
        <f t="shared" si="554"/>
        <v/>
      </c>
      <c r="H849" s="108" t="str">
        <f t="shared" si="555"/>
        <v/>
      </c>
      <c r="I849" s="112" t="str">
        <f t="shared" si="556"/>
        <v/>
      </c>
      <c r="J849" s="112"/>
      <c r="K849" s="112"/>
      <c r="L849" s="113"/>
      <c r="M849" s="113"/>
      <c r="N849" s="224" t="str">
        <f t="shared" si="557"/>
        <v/>
      </c>
      <c r="O849" s="225" t="str">
        <f t="shared" si="558"/>
        <v/>
      </c>
      <c r="Q849" s="6">
        <v>847</v>
      </c>
      <c r="R849" s="47" t="str">
        <f t="shared" si="521"/>
        <v>-847</v>
      </c>
      <c r="S849" s="6"/>
      <c r="T849" s="48" t="str">
        <f t="shared" si="522"/>
        <v/>
      </c>
      <c r="U849" s="49" t="str">
        <f t="shared" si="523"/>
        <v/>
      </c>
      <c r="W849" s="51"/>
      <c r="X849" s="75" t="str">
        <f t="shared" si="524"/>
        <v/>
      </c>
      <c r="Y849" s="71" t="str">
        <f t="shared" si="525"/>
        <v/>
      </c>
      <c r="Z849" s="71" t="str">
        <f t="shared" si="526"/>
        <v/>
      </c>
      <c r="AA849" s="71" t="str">
        <f t="shared" si="527"/>
        <v/>
      </c>
      <c r="AB849" s="71" t="str">
        <f t="shared" si="528"/>
        <v/>
      </c>
      <c r="AC849" s="71" t="str">
        <f t="shared" si="529"/>
        <v/>
      </c>
      <c r="AD849" s="71" t="str">
        <f t="shared" si="530"/>
        <v/>
      </c>
      <c r="AE849" s="78" t="str">
        <f t="shared" si="531"/>
        <v/>
      </c>
      <c r="AF849" s="75" t="str">
        <f t="shared" si="532"/>
        <v/>
      </c>
      <c r="AG849" s="71" t="str">
        <f t="shared" si="533"/>
        <v/>
      </c>
      <c r="AH849" s="71" t="str">
        <f t="shared" si="534"/>
        <v/>
      </c>
      <c r="AI849" s="71" t="str">
        <f t="shared" si="535"/>
        <v/>
      </c>
      <c r="AJ849" s="71" t="str">
        <f t="shared" si="536"/>
        <v/>
      </c>
      <c r="AK849" s="71" t="str">
        <f t="shared" si="537"/>
        <v/>
      </c>
      <c r="AL849" s="71" t="str">
        <f t="shared" si="538"/>
        <v/>
      </c>
      <c r="AM849" s="78" t="str">
        <f t="shared" si="539"/>
        <v/>
      </c>
      <c r="AN849" s="75" t="str">
        <f t="shared" si="540"/>
        <v/>
      </c>
      <c r="AO849" s="71" t="str">
        <f t="shared" si="541"/>
        <v/>
      </c>
      <c r="AP849" s="71" t="str">
        <f t="shared" si="542"/>
        <v/>
      </c>
      <c r="AQ849" s="71" t="str">
        <f t="shared" si="543"/>
        <v/>
      </c>
      <c r="AR849" s="71" t="str">
        <f t="shared" si="544"/>
        <v/>
      </c>
      <c r="AS849" s="71" t="str">
        <f t="shared" si="545"/>
        <v/>
      </c>
      <c r="AT849" s="71" t="str">
        <f t="shared" si="546"/>
        <v/>
      </c>
      <c r="AU849" s="76" t="str">
        <f t="shared" si="547"/>
        <v/>
      </c>
      <c r="BF849" s="141">
        <v>42045</v>
      </c>
      <c r="BG849" s="142" t="s">
        <v>12432</v>
      </c>
      <c r="BH849" s="141" t="s">
        <v>478</v>
      </c>
      <c r="BI849" s="141" t="s">
        <v>176</v>
      </c>
      <c r="BJ849" s="141" t="s">
        <v>11899</v>
      </c>
      <c r="BK849" s="141" t="s">
        <v>11678</v>
      </c>
      <c r="BL849" s="141" t="s">
        <v>11679</v>
      </c>
      <c r="BM849" s="141">
        <v>45.40466</v>
      </c>
      <c r="BN849" s="141">
        <v>-72.242140000000006</v>
      </c>
      <c r="BO849" s="141">
        <v>1971</v>
      </c>
      <c r="BP849" s="143" t="s">
        <v>24638</v>
      </c>
      <c r="BQ849" s="143" t="s">
        <v>26794</v>
      </c>
    </row>
    <row r="850" spans="1:69" ht="38.25" customHeight="1" x14ac:dyDescent="0.25">
      <c r="A850" s="1" t="str">
        <f t="shared" si="548"/>
        <v/>
      </c>
      <c r="B850" s="32" t="str">
        <f t="shared" si="549"/>
        <v/>
      </c>
      <c r="C850" s="25" t="str">
        <f t="shared" si="550"/>
        <v/>
      </c>
      <c r="D850" s="25" t="str">
        <f t="shared" si="551"/>
        <v/>
      </c>
      <c r="E850" s="25" t="str">
        <f t="shared" si="552"/>
        <v/>
      </c>
      <c r="F850" s="25" t="str">
        <f t="shared" si="553"/>
        <v/>
      </c>
      <c r="G850" s="108" t="str">
        <f t="shared" si="554"/>
        <v/>
      </c>
      <c r="H850" s="108" t="str">
        <f t="shared" si="555"/>
        <v/>
      </c>
      <c r="I850" s="112" t="str">
        <f t="shared" si="556"/>
        <v/>
      </c>
      <c r="J850" s="112"/>
      <c r="K850" s="112"/>
      <c r="L850" s="113"/>
      <c r="M850" s="113"/>
      <c r="N850" s="224" t="str">
        <f t="shared" si="557"/>
        <v/>
      </c>
      <c r="O850" s="225" t="str">
        <f t="shared" si="558"/>
        <v/>
      </c>
      <c r="Q850" s="6">
        <v>848</v>
      </c>
      <c r="R850" s="47" t="str">
        <f t="shared" si="521"/>
        <v>-848</v>
      </c>
      <c r="S850" s="6"/>
      <c r="T850" s="48" t="str">
        <f t="shared" si="522"/>
        <v/>
      </c>
      <c r="U850" s="49" t="str">
        <f t="shared" si="523"/>
        <v/>
      </c>
      <c r="W850" s="51"/>
      <c r="X850" s="75" t="str">
        <f t="shared" si="524"/>
        <v/>
      </c>
      <c r="Y850" s="71" t="str">
        <f t="shared" si="525"/>
        <v/>
      </c>
      <c r="Z850" s="71" t="str">
        <f t="shared" si="526"/>
        <v/>
      </c>
      <c r="AA850" s="71" t="str">
        <f t="shared" si="527"/>
        <v/>
      </c>
      <c r="AB850" s="71" t="str">
        <f t="shared" si="528"/>
        <v/>
      </c>
      <c r="AC850" s="71" t="str">
        <f t="shared" si="529"/>
        <v/>
      </c>
      <c r="AD850" s="71" t="str">
        <f t="shared" si="530"/>
        <v/>
      </c>
      <c r="AE850" s="78" t="str">
        <f t="shared" si="531"/>
        <v/>
      </c>
      <c r="AF850" s="75" t="str">
        <f t="shared" si="532"/>
        <v/>
      </c>
      <c r="AG850" s="71" t="str">
        <f t="shared" si="533"/>
        <v/>
      </c>
      <c r="AH850" s="71" t="str">
        <f t="shared" si="534"/>
        <v/>
      </c>
      <c r="AI850" s="71" t="str">
        <f t="shared" si="535"/>
        <v/>
      </c>
      <c r="AJ850" s="71" t="str">
        <f t="shared" si="536"/>
        <v/>
      </c>
      <c r="AK850" s="71" t="str">
        <f t="shared" si="537"/>
        <v/>
      </c>
      <c r="AL850" s="71" t="str">
        <f t="shared" si="538"/>
        <v/>
      </c>
      <c r="AM850" s="78" t="str">
        <f t="shared" si="539"/>
        <v/>
      </c>
      <c r="AN850" s="75" t="str">
        <f t="shared" si="540"/>
        <v/>
      </c>
      <c r="AO850" s="71" t="str">
        <f t="shared" si="541"/>
        <v/>
      </c>
      <c r="AP850" s="71" t="str">
        <f t="shared" si="542"/>
        <v/>
      </c>
      <c r="AQ850" s="71" t="str">
        <f t="shared" si="543"/>
        <v/>
      </c>
      <c r="AR850" s="71" t="str">
        <f t="shared" si="544"/>
        <v/>
      </c>
      <c r="AS850" s="71" t="str">
        <f t="shared" si="545"/>
        <v/>
      </c>
      <c r="AT850" s="71" t="str">
        <f t="shared" si="546"/>
        <v/>
      </c>
      <c r="AU850" s="76" t="str">
        <f t="shared" si="547"/>
        <v/>
      </c>
      <c r="BF850" s="141">
        <v>42045</v>
      </c>
      <c r="BG850" s="142" t="s">
        <v>12479</v>
      </c>
      <c r="BH850" s="141" t="s">
        <v>478</v>
      </c>
      <c r="BI850" s="141" t="s">
        <v>177</v>
      </c>
      <c r="BJ850" s="141" t="s">
        <v>11901</v>
      </c>
      <c r="BK850" s="141" t="s">
        <v>11902</v>
      </c>
      <c r="BL850" s="141" t="s">
        <v>11903</v>
      </c>
      <c r="BM850" s="141">
        <v>45.404297</v>
      </c>
      <c r="BN850" s="141">
        <v>-72.251525999999998</v>
      </c>
      <c r="BO850" s="141">
        <v>1971</v>
      </c>
      <c r="BP850" s="143" t="s">
        <v>24639</v>
      </c>
      <c r="BQ850" s="143" t="s">
        <v>26794</v>
      </c>
    </row>
    <row r="851" spans="1:69" ht="38.25" customHeight="1" x14ac:dyDescent="0.25">
      <c r="A851" s="1" t="str">
        <f t="shared" si="548"/>
        <v/>
      </c>
      <c r="B851" s="32" t="str">
        <f t="shared" si="549"/>
        <v/>
      </c>
      <c r="C851" s="25" t="str">
        <f t="shared" si="550"/>
        <v/>
      </c>
      <c r="D851" s="25" t="str">
        <f t="shared" si="551"/>
        <v/>
      </c>
      <c r="E851" s="25" t="str">
        <f t="shared" si="552"/>
        <v/>
      </c>
      <c r="F851" s="25" t="str">
        <f t="shared" si="553"/>
        <v/>
      </c>
      <c r="G851" s="108" t="str">
        <f t="shared" si="554"/>
        <v/>
      </c>
      <c r="H851" s="108" t="str">
        <f t="shared" si="555"/>
        <v/>
      </c>
      <c r="I851" s="112" t="str">
        <f t="shared" si="556"/>
        <v/>
      </c>
      <c r="J851" s="112"/>
      <c r="K851" s="112"/>
      <c r="L851" s="113"/>
      <c r="M851" s="113"/>
      <c r="N851" s="224" t="str">
        <f t="shared" si="557"/>
        <v/>
      </c>
      <c r="O851" s="225" t="str">
        <f t="shared" si="558"/>
        <v/>
      </c>
      <c r="Q851" s="6">
        <v>849</v>
      </c>
      <c r="R851" s="47" t="str">
        <f t="shared" si="521"/>
        <v>-849</v>
      </c>
      <c r="S851" s="6"/>
      <c r="T851" s="48" t="str">
        <f t="shared" si="522"/>
        <v/>
      </c>
      <c r="U851" s="49" t="str">
        <f t="shared" si="523"/>
        <v/>
      </c>
      <c r="W851" s="51"/>
      <c r="X851" s="75" t="str">
        <f t="shared" si="524"/>
        <v/>
      </c>
      <c r="Y851" s="71" t="str">
        <f t="shared" si="525"/>
        <v/>
      </c>
      <c r="Z851" s="71" t="str">
        <f t="shared" si="526"/>
        <v/>
      </c>
      <c r="AA851" s="71" t="str">
        <f t="shared" si="527"/>
        <v/>
      </c>
      <c r="AB851" s="71" t="str">
        <f t="shared" si="528"/>
        <v/>
      </c>
      <c r="AC851" s="71" t="str">
        <f t="shared" si="529"/>
        <v/>
      </c>
      <c r="AD851" s="71" t="str">
        <f t="shared" si="530"/>
        <v/>
      </c>
      <c r="AE851" s="78" t="str">
        <f t="shared" si="531"/>
        <v/>
      </c>
      <c r="AF851" s="75" t="str">
        <f t="shared" si="532"/>
        <v/>
      </c>
      <c r="AG851" s="71" t="str">
        <f t="shared" si="533"/>
        <v/>
      </c>
      <c r="AH851" s="71" t="str">
        <f t="shared" si="534"/>
        <v/>
      </c>
      <c r="AI851" s="71" t="str">
        <f t="shared" si="535"/>
        <v/>
      </c>
      <c r="AJ851" s="71" t="str">
        <f t="shared" si="536"/>
        <v/>
      </c>
      <c r="AK851" s="71" t="str">
        <f t="shared" si="537"/>
        <v/>
      </c>
      <c r="AL851" s="71" t="str">
        <f t="shared" si="538"/>
        <v/>
      </c>
      <c r="AM851" s="78" t="str">
        <f t="shared" si="539"/>
        <v/>
      </c>
      <c r="AN851" s="75" t="str">
        <f t="shared" si="540"/>
        <v/>
      </c>
      <c r="AO851" s="71" t="str">
        <f t="shared" si="541"/>
        <v/>
      </c>
      <c r="AP851" s="71" t="str">
        <f t="shared" si="542"/>
        <v/>
      </c>
      <c r="AQ851" s="71" t="str">
        <f t="shared" si="543"/>
        <v/>
      </c>
      <c r="AR851" s="71" t="str">
        <f t="shared" si="544"/>
        <v/>
      </c>
      <c r="AS851" s="71" t="str">
        <f t="shared" si="545"/>
        <v/>
      </c>
      <c r="AT851" s="71" t="str">
        <f t="shared" si="546"/>
        <v/>
      </c>
      <c r="AU851" s="76" t="str">
        <f t="shared" si="547"/>
        <v/>
      </c>
      <c r="BF851" s="141">
        <v>30010</v>
      </c>
      <c r="BG851" s="142" t="s">
        <v>12506</v>
      </c>
      <c r="BH851" s="141" t="s">
        <v>478</v>
      </c>
      <c r="BI851" s="141" t="s">
        <v>186</v>
      </c>
      <c r="BJ851" s="141" t="s">
        <v>1562</v>
      </c>
      <c r="BK851" s="141" t="s">
        <v>1537</v>
      </c>
      <c r="BL851" s="141" t="s">
        <v>2063</v>
      </c>
      <c r="BM851" s="141">
        <v>45.395761230364599</v>
      </c>
      <c r="BN851" s="141">
        <v>-71.071046902801001</v>
      </c>
      <c r="BO851" s="141">
        <v>2004</v>
      </c>
      <c r="BP851" s="143"/>
      <c r="BQ851" s="143" t="s">
        <v>17560</v>
      </c>
    </row>
    <row r="852" spans="1:69" ht="38.25" customHeight="1" x14ac:dyDescent="0.25">
      <c r="A852" s="1" t="str">
        <f t="shared" si="548"/>
        <v/>
      </c>
      <c r="B852" s="32" t="str">
        <f t="shared" si="549"/>
        <v/>
      </c>
      <c r="C852" s="25" t="str">
        <f t="shared" si="550"/>
        <v/>
      </c>
      <c r="D852" s="25" t="str">
        <f t="shared" si="551"/>
        <v/>
      </c>
      <c r="E852" s="25" t="str">
        <f t="shared" si="552"/>
        <v/>
      </c>
      <c r="F852" s="25" t="str">
        <f t="shared" si="553"/>
        <v/>
      </c>
      <c r="G852" s="108" t="str">
        <f t="shared" si="554"/>
        <v/>
      </c>
      <c r="H852" s="108" t="str">
        <f t="shared" si="555"/>
        <v/>
      </c>
      <c r="I852" s="112" t="str">
        <f t="shared" si="556"/>
        <v/>
      </c>
      <c r="J852" s="112"/>
      <c r="K852" s="112"/>
      <c r="L852" s="113"/>
      <c r="M852" s="113"/>
      <c r="N852" s="224" t="str">
        <f t="shared" si="557"/>
        <v/>
      </c>
      <c r="O852" s="225" t="str">
        <f t="shared" si="558"/>
        <v/>
      </c>
      <c r="Q852" s="6">
        <v>850</v>
      </c>
      <c r="R852" s="47" t="str">
        <f t="shared" si="521"/>
        <v>-850</v>
      </c>
      <c r="S852" s="6"/>
      <c r="T852" s="48" t="str">
        <f t="shared" si="522"/>
        <v/>
      </c>
      <c r="U852" s="49" t="str">
        <f t="shared" si="523"/>
        <v/>
      </c>
      <c r="W852" s="51"/>
      <c r="X852" s="75" t="str">
        <f t="shared" si="524"/>
        <v/>
      </c>
      <c r="Y852" s="71" t="str">
        <f t="shared" si="525"/>
        <v/>
      </c>
      <c r="Z852" s="71" t="str">
        <f t="shared" si="526"/>
        <v/>
      </c>
      <c r="AA852" s="71" t="str">
        <f t="shared" si="527"/>
        <v/>
      </c>
      <c r="AB852" s="71" t="str">
        <f t="shared" si="528"/>
        <v/>
      </c>
      <c r="AC852" s="71" t="str">
        <f t="shared" si="529"/>
        <v/>
      </c>
      <c r="AD852" s="71" t="str">
        <f t="shared" si="530"/>
        <v/>
      </c>
      <c r="AE852" s="78" t="str">
        <f t="shared" si="531"/>
        <v/>
      </c>
      <c r="AF852" s="75" t="str">
        <f t="shared" si="532"/>
        <v/>
      </c>
      <c r="AG852" s="71" t="str">
        <f t="shared" si="533"/>
        <v/>
      </c>
      <c r="AH852" s="71" t="str">
        <f t="shared" si="534"/>
        <v/>
      </c>
      <c r="AI852" s="71" t="str">
        <f t="shared" si="535"/>
        <v/>
      </c>
      <c r="AJ852" s="71" t="str">
        <f t="shared" si="536"/>
        <v/>
      </c>
      <c r="AK852" s="71" t="str">
        <f t="shared" si="537"/>
        <v/>
      </c>
      <c r="AL852" s="71" t="str">
        <f t="shared" si="538"/>
        <v/>
      </c>
      <c r="AM852" s="78" t="str">
        <f t="shared" si="539"/>
        <v/>
      </c>
      <c r="AN852" s="75" t="str">
        <f t="shared" si="540"/>
        <v/>
      </c>
      <c r="AO852" s="71" t="str">
        <f t="shared" si="541"/>
        <v/>
      </c>
      <c r="AP852" s="71" t="str">
        <f t="shared" si="542"/>
        <v/>
      </c>
      <c r="AQ852" s="71" t="str">
        <f t="shared" si="543"/>
        <v/>
      </c>
      <c r="AR852" s="71" t="str">
        <f t="shared" si="544"/>
        <v/>
      </c>
      <c r="AS852" s="71" t="str">
        <f t="shared" si="545"/>
        <v/>
      </c>
      <c r="AT852" s="71" t="str">
        <f t="shared" si="546"/>
        <v/>
      </c>
      <c r="AU852" s="76" t="str">
        <f t="shared" si="547"/>
        <v/>
      </c>
      <c r="BF852" s="141">
        <v>30030</v>
      </c>
      <c r="BG852" s="142" t="s">
        <v>12570</v>
      </c>
      <c r="BH852" s="141" t="s">
        <v>180</v>
      </c>
      <c r="BI852" s="141" t="s">
        <v>178</v>
      </c>
      <c r="BJ852" s="141" t="s">
        <v>12571</v>
      </c>
      <c r="BK852" s="141" t="s">
        <v>12572</v>
      </c>
      <c r="BL852" s="141" t="s">
        <v>12573</v>
      </c>
      <c r="BM852" s="141">
        <v>45.5808888888889</v>
      </c>
      <c r="BN852" s="141">
        <v>-70.873644444444395</v>
      </c>
      <c r="BO852" s="141">
        <v>1984</v>
      </c>
      <c r="BP852" s="143" t="s">
        <v>24747</v>
      </c>
      <c r="BQ852" s="143" t="s">
        <v>17560</v>
      </c>
    </row>
    <row r="853" spans="1:69" ht="38.25" customHeight="1" x14ac:dyDescent="0.25">
      <c r="A853" s="1" t="str">
        <f t="shared" si="548"/>
        <v/>
      </c>
      <c r="B853" s="32" t="str">
        <f t="shared" si="549"/>
        <v/>
      </c>
      <c r="C853" s="25" t="str">
        <f t="shared" si="550"/>
        <v/>
      </c>
      <c r="D853" s="25" t="str">
        <f t="shared" si="551"/>
        <v/>
      </c>
      <c r="E853" s="25" t="str">
        <f t="shared" si="552"/>
        <v/>
      </c>
      <c r="F853" s="25" t="str">
        <f t="shared" si="553"/>
        <v/>
      </c>
      <c r="G853" s="108" t="str">
        <f t="shared" si="554"/>
        <v/>
      </c>
      <c r="H853" s="108" t="str">
        <f t="shared" si="555"/>
        <v/>
      </c>
      <c r="I853" s="112" t="str">
        <f t="shared" si="556"/>
        <v/>
      </c>
      <c r="J853" s="112"/>
      <c r="K853" s="112"/>
      <c r="L853" s="113"/>
      <c r="M853" s="113"/>
      <c r="N853" s="224" t="str">
        <f t="shared" si="557"/>
        <v/>
      </c>
      <c r="O853" s="225" t="str">
        <f t="shared" si="558"/>
        <v/>
      </c>
      <c r="Q853" s="6">
        <v>851</v>
      </c>
      <c r="R853" s="47" t="str">
        <f t="shared" si="521"/>
        <v>-851</v>
      </c>
      <c r="S853" s="6"/>
      <c r="T853" s="48" t="str">
        <f t="shared" si="522"/>
        <v/>
      </c>
      <c r="U853" s="49" t="str">
        <f t="shared" si="523"/>
        <v/>
      </c>
      <c r="W853" s="51"/>
      <c r="X853" s="75" t="str">
        <f t="shared" si="524"/>
        <v/>
      </c>
      <c r="Y853" s="71" t="str">
        <f t="shared" si="525"/>
        <v/>
      </c>
      <c r="Z853" s="71" t="str">
        <f t="shared" si="526"/>
        <v/>
      </c>
      <c r="AA853" s="71" t="str">
        <f t="shared" si="527"/>
        <v/>
      </c>
      <c r="AB853" s="71" t="str">
        <f t="shared" si="528"/>
        <v/>
      </c>
      <c r="AC853" s="71" t="str">
        <f t="shared" si="529"/>
        <v/>
      </c>
      <c r="AD853" s="71" t="str">
        <f t="shared" si="530"/>
        <v/>
      </c>
      <c r="AE853" s="78" t="str">
        <f t="shared" si="531"/>
        <v/>
      </c>
      <c r="AF853" s="75" t="str">
        <f t="shared" si="532"/>
        <v/>
      </c>
      <c r="AG853" s="71" t="str">
        <f t="shared" si="533"/>
        <v/>
      </c>
      <c r="AH853" s="71" t="str">
        <f t="shared" si="534"/>
        <v/>
      </c>
      <c r="AI853" s="71" t="str">
        <f t="shared" si="535"/>
        <v/>
      </c>
      <c r="AJ853" s="71" t="str">
        <f t="shared" si="536"/>
        <v/>
      </c>
      <c r="AK853" s="71" t="str">
        <f t="shared" si="537"/>
        <v/>
      </c>
      <c r="AL853" s="71" t="str">
        <f t="shared" si="538"/>
        <v/>
      </c>
      <c r="AM853" s="78" t="str">
        <f t="shared" si="539"/>
        <v/>
      </c>
      <c r="AN853" s="75" t="str">
        <f t="shared" si="540"/>
        <v/>
      </c>
      <c r="AO853" s="71" t="str">
        <f t="shared" si="541"/>
        <v/>
      </c>
      <c r="AP853" s="71" t="str">
        <f t="shared" si="542"/>
        <v/>
      </c>
      <c r="AQ853" s="71" t="str">
        <f t="shared" si="543"/>
        <v/>
      </c>
      <c r="AR853" s="71" t="str">
        <f t="shared" si="544"/>
        <v/>
      </c>
      <c r="AS853" s="71" t="str">
        <f t="shared" si="545"/>
        <v/>
      </c>
      <c r="AT853" s="71" t="str">
        <f t="shared" si="546"/>
        <v/>
      </c>
      <c r="AU853" s="76" t="str">
        <f t="shared" si="547"/>
        <v/>
      </c>
      <c r="BF853" s="141">
        <v>30030</v>
      </c>
      <c r="BG853" s="142" t="s">
        <v>12581</v>
      </c>
      <c r="BH853" s="141" t="s">
        <v>478</v>
      </c>
      <c r="BI853" s="141" t="s">
        <v>176</v>
      </c>
      <c r="BJ853" s="141" t="s">
        <v>12582</v>
      </c>
      <c r="BK853" s="141" t="s">
        <v>12583</v>
      </c>
      <c r="BL853" s="141" t="s">
        <v>12584</v>
      </c>
      <c r="BM853" s="141">
        <v>45.597205555555597</v>
      </c>
      <c r="BN853" s="141">
        <v>-70.859738888888899</v>
      </c>
      <c r="BO853" s="141">
        <v>2006</v>
      </c>
      <c r="BP853" s="143" t="s">
        <v>24751</v>
      </c>
      <c r="BQ853" s="143" t="s">
        <v>17560</v>
      </c>
    </row>
    <row r="854" spans="1:69" ht="38.25" customHeight="1" x14ac:dyDescent="0.25">
      <c r="A854" s="1" t="str">
        <f t="shared" si="548"/>
        <v/>
      </c>
      <c r="B854" s="32" t="str">
        <f t="shared" si="549"/>
        <v/>
      </c>
      <c r="C854" s="25" t="str">
        <f t="shared" si="550"/>
        <v/>
      </c>
      <c r="D854" s="25" t="str">
        <f t="shared" si="551"/>
        <v/>
      </c>
      <c r="E854" s="25" t="str">
        <f t="shared" si="552"/>
        <v/>
      </c>
      <c r="F854" s="25" t="str">
        <f t="shared" si="553"/>
        <v/>
      </c>
      <c r="G854" s="108" t="str">
        <f t="shared" si="554"/>
        <v/>
      </c>
      <c r="H854" s="108" t="str">
        <f t="shared" si="555"/>
        <v/>
      </c>
      <c r="I854" s="112" t="str">
        <f t="shared" si="556"/>
        <v/>
      </c>
      <c r="J854" s="112"/>
      <c r="K854" s="112"/>
      <c r="L854" s="113"/>
      <c r="M854" s="113"/>
      <c r="N854" s="224" t="str">
        <f t="shared" si="557"/>
        <v/>
      </c>
      <c r="O854" s="225" t="str">
        <f t="shared" si="558"/>
        <v/>
      </c>
      <c r="Q854" s="6">
        <v>852</v>
      </c>
      <c r="R854" s="47" t="str">
        <f t="shared" si="521"/>
        <v>-852</v>
      </c>
      <c r="S854" s="6"/>
      <c r="T854" s="48" t="str">
        <f t="shared" si="522"/>
        <v/>
      </c>
      <c r="U854" s="49" t="str">
        <f t="shared" si="523"/>
        <v/>
      </c>
      <c r="W854" s="51"/>
      <c r="X854" s="75" t="str">
        <f t="shared" si="524"/>
        <v/>
      </c>
      <c r="Y854" s="71" t="str">
        <f t="shared" si="525"/>
        <v/>
      </c>
      <c r="Z854" s="71" t="str">
        <f t="shared" si="526"/>
        <v/>
      </c>
      <c r="AA854" s="71" t="str">
        <f t="shared" si="527"/>
        <v/>
      </c>
      <c r="AB854" s="71" t="str">
        <f t="shared" si="528"/>
        <v/>
      </c>
      <c r="AC854" s="71" t="str">
        <f t="shared" si="529"/>
        <v/>
      </c>
      <c r="AD854" s="71" t="str">
        <f t="shared" si="530"/>
        <v/>
      </c>
      <c r="AE854" s="78" t="str">
        <f t="shared" si="531"/>
        <v/>
      </c>
      <c r="AF854" s="75" t="str">
        <f t="shared" si="532"/>
        <v/>
      </c>
      <c r="AG854" s="71" t="str">
        <f t="shared" si="533"/>
        <v/>
      </c>
      <c r="AH854" s="71" t="str">
        <f t="shared" si="534"/>
        <v/>
      </c>
      <c r="AI854" s="71" t="str">
        <f t="shared" si="535"/>
        <v/>
      </c>
      <c r="AJ854" s="71" t="str">
        <f t="shared" si="536"/>
        <v/>
      </c>
      <c r="AK854" s="71" t="str">
        <f t="shared" si="537"/>
        <v/>
      </c>
      <c r="AL854" s="71" t="str">
        <f t="shared" si="538"/>
        <v/>
      </c>
      <c r="AM854" s="78" t="str">
        <f t="shared" si="539"/>
        <v/>
      </c>
      <c r="AN854" s="75" t="str">
        <f t="shared" si="540"/>
        <v/>
      </c>
      <c r="AO854" s="71" t="str">
        <f t="shared" si="541"/>
        <v/>
      </c>
      <c r="AP854" s="71" t="str">
        <f t="shared" si="542"/>
        <v/>
      </c>
      <c r="AQ854" s="71" t="str">
        <f t="shared" si="543"/>
        <v/>
      </c>
      <c r="AR854" s="71" t="str">
        <f t="shared" si="544"/>
        <v/>
      </c>
      <c r="AS854" s="71" t="str">
        <f t="shared" si="545"/>
        <v/>
      </c>
      <c r="AT854" s="71" t="str">
        <f t="shared" si="546"/>
        <v/>
      </c>
      <c r="AU854" s="76" t="str">
        <f t="shared" si="547"/>
        <v/>
      </c>
      <c r="BF854" s="141">
        <v>30030</v>
      </c>
      <c r="BG854" s="142" t="s">
        <v>12585</v>
      </c>
      <c r="BH854" s="141" t="s">
        <v>478</v>
      </c>
      <c r="BI854" s="141" t="s">
        <v>1268</v>
      </c>
      <c r="BJ854" s="141" t="s">
        <v>12586</v>
      </c>
      <c r="BK854" s="141" t="s">
        <v>12587</v>
      </c>
      <c r="BL854" s="141" t="s">
        <v>12588</v>
      </c>
      <c r="BM854" s="141">
        <v>45.591583333333297</v>
      </c>
      <c r="BN854" s="141">
        <v>-70.866611111111098</v>
      </c>
      <c r="BO854" s="141">
        <v>2006</v>
      </c>
      <c r="BP854" s="143" t="s">
        <v>24752</v>
      </c>
      <c r="BQ854" s="143" t="s">
        <v>17560</v>
      </c>
    </row>
    <row r="855" spans="1:69" ht="38.25" customHeight="1" x14ac:dyDescent="0.25">
      <c r="A855" s="1" t="str">
        <f t="shared" si="548"/>
        <v/>
      </c>
      <c r="B855" s="32" t="str">
        <f t="shared" si="549"/>
        <v/>
      </c>
      <c r="C855" s="25" t="str">
        <f t="shared" si="550"/>
        <v/>
      </c>
      <c r="D855" s="25" t="str">
        <f t="shared" si="551"/>
        <v/>
      </c>
      <c r="E855" s="25" t="str">
        <f t="shared" si="552"/>
        <v/>
      </c>
      <c r="F855" s="25" t="str">
        <f t="shared" si="553"/>
        <v/>
      </c>
      <c r="G855" s="108" t="str">
        <f t="shared" si="554"/>
        <v/>
      </c>
      <c r="H855" s="108" t="str">
        <f t="shared" si="555"/>
        <v/>
      </c>
      <c r="I855" s="112" t="str">
        <f t="shared" si="556"/>
        <v/>
      </c>
      <c r="J855" s="112"/>
      <c r="K855" s="112"/>
      <c r="L855" s="113"/>
      <c r="M855" s="113"/>
      <c r="N855" s="224" t="str">
        <f t="shared" si="557"/>
        <v/>
      </c>
      <c r="O855" s="225" t="str">
        <f t="shared" si="558"/>
        <v/>
      </c>
      <c r="Q855" s="6">
        <v>853</v>
      </c>
      <c r="R855" s="47" t="str">
        <f t="shared" si="521"/>
        <v>-853</v>
      </c>
      <c r="S855" s="6"/>
      <c r="T855" s="48" t="str">
        <f t="shared" si="522"/>
        <v/>
      </c>
      <c r="U855" s="49" t="str">
        <f t="shared" si="523"/>
        <v/>
      </c>
      <c r="W855" s="51"/>
      <c r="X855" s="75" t="str">
        <f t="shared" si="524"/>
        <v/>
      </c>
      <c r="Y855" s="71" t="str">
        <f t="shared" si="525"/>
        <v/>
      </c>
      <c r="Z855" s="71" t="str">
        <f t="shared" si="526"/>
        <v/>
      </c>
      <c r="AA855" s="71" t="str">
        <f t="shared" si="527"/>
        <v/>
      </c>
      <c r="AB855" s="71" t="str">
        <f t="shared" si="528"/>
        <v/>
      </c>
      <c r="AC855" s="71" t="str">
        <f t="shared" si="529"/>
        <v/>
      </c>
      <c r="AD855" s="71" t="str">
        <f t="shared" si="530"/>
        <v/>
      </c>
      <c r="AE855" s="78" t="str">
        <f t="shared" si="531"/>
        <v/>
      </c>
      <c r="AF855" s="75" t="str">
        <f t="shared" si="532"/>
        <v/>
      </c>
      <c r="AG855" s="71" t="str">
        <f t="shared" si="533"/>
        <v/>
      </c>
      <c r="AH855" s="71" t="str">
        <f t="shared" si="534"/>
        <v/>
      </c>
      <c r="AI855" s="71" t="str">
        <f t="shared" si="535"/>
        <v/>
      </c>
      <c r="AJ855" s="71" t="str">
        <f t="shared" si="536"/>
        <v/>
      </c>
      <c r="AK855" s="71" t="str">
        <f t="shared" si="537"/>
        <v/>
      </c>
      <c r="AL855" s="71" t="str">
        <f t="shared" si="538"/>
        <v/>
      </c>
      <c r="AM855" s="78" t="str">
        <f t="shared" si="539"/>
        <v/>
      </c>
      <c r="AN855" s="75" t="str">
        <f t="shared" si="540"/>
        <v/>
      </c>
      <c r="AO855" s="71" t="str">
        <f t="shared" si="541"/>
        <v/>
      </c>
      <c r="AP855" s="71" t="str">
        <f t="shared" si="542"/>
        <v/>
      </c>
      <c r="AQ855" s="71" t="str">
        <f t="shared" si="543"/>
        <v/>
      </c>
      <c r="AR855" s="71" t="str">
        <f t="shared" si="544"/>
        <v/>
      </c>
      <c r="AS855" s="71" t="str">
        <f t="shared" si="545"/>
        <v/>
      </c>
      <c r="AT855" s="71" t="str">
        <f t="shared" si="546"/>
        <v/>
      </c>
      <c r="AU855" s="76" t="str">
        <f t="shared" si="547"/>
        <v/>
      </c>
      <c r="BF855" s="141">
        <v>30030</v>
      </c>
      <c r="BG855" s="142" t="s">
        <v>12589</v>
      </c>
      <c r="BH855" s="141" t="s">
        <v>478</v>
      </c>
      <c r="BI855" s="141" t="s">
        <v>1268</v>
      </c>
      <c r="BJ855" s="141" t="s">
        <v>12590</v>
      </c>
      <c r="BK855" s="141" t="s">
        <v>12591</v>
      </c>
      <c r="BL855" s="141" t="s">
        <v>12588</v>
      </c>
      <c r="BM855" s="141">
        <v>45.591391666666702</v>
      </c>
      <c r="BN855" s="141">
        <v>-70.866777777777799</v>
      </c>
      <c r="BO855" s="141">
        <v>2006</v>
      </c>
      <c r="BP855" s="143" t="s">
        <v>24753</v>
      </c>
      <c r="BQ855" s="143" t="s">
        <v>17560</v>
      </c>
    </row>
    <row r="856" spans="1:69" ht="38.25" customHeight="1" x14ac:dyDescent="0.25">
      <c r="A856" s="1" t="str">
        <f t="shared" si="548"/>
        <v/>
      </c>
      <c r="B856" s="32" t="str">
        <f t="shared" si="549"/>
        <v/>
      </c>
      <c r="C856" s="25" t="str">
        <f t="shared" si="550"/>
        <v/>
      </c>
      <c r="D856" s="25" t="str">
        <f t="shared" si="551"/>
        <v/>
      </c>
      <c r="E856" s="25" t="str">
        <f t="shared" si="552"/>
        <v/>
      </c>
      <c r="F856" s="25" t="str">
        <f t="shared" si="553"/>
        <v/>
      </c>
      <c r="G856" s="108" t="str">
        <f t="shared" si="554"/>
        <v/>
      </c>
      <c r="H856" s="108" t="str">
        <f t="shared" si="555"/>
        <v/>
      </c>
      <c r="I856" s="112" t="str">
        <f t="shared" si="556"/>
        <v/>
      </c>
      <c r="J856" s="112"/>
      <c r="K856" s="112"/>
      <c r="L856" s="113"/>
      <c r="M856" s="113"/>
      <c r="N856" s="224" t="str">
        <f t="shared" si="557"/>
        <v/>
      </c>
      <c r="O856" s="225" t="str">
        <f t="shared" si="558"/>
        <v/>
      </c>
      <c r="Q856" s="6">
        <v>854</v>
      </c>
      <c r="R856" s="47" t="str">
        <f t="shared" si="521"/>
        <v>-854</v>
      </c>
      <c r="S856" s="6"/>
      <c r="T856" s="48" t="str">
        <f t="shared" si="522"/>
        <v/>
      </c>
      <c r="U856" s="49" t="str">
        <f t="shared" si="523"/>
        <v/>
      </c>
      <c r="W856" s="51"/>
      <c r="X856" s="75" t="str">
        <f t="shared" si="524"/>
        <v/>
      </c>
      <c r="Y856" s="71" t="str">
        <f t="shared" si="525"/>
        <v/>
      </c>
      <c r="Z856" s="71" t="str">
        <f t="shared" si="526"/>
        <v/>
      </c>
      <c r="AA856" s="71" t="str">
        <f t="shared" si="527"/>
        <v/>
      </c>
      <c r="AB856" s="71" t="str">
        <f t="shared" si="528"/>
        <v/>
      </c>
      <c r="AC856" s="71" t="str">
        <f t="shared" si="529"/>
        <v/>
      </c>
      <c r="AD856" s="71" t="str">
        <f t="shared" si="530"/>
        <v/>
      </c>
      <c r="AE856" s="78" t="str">
        <f t="shared" si="531"/>
        <v/>
      </c>
      <c r="AF856" s="75" t="str">
        <f t="shared" si="532"/>
        <v/>
      </c>
      <c r="AG856" s="71" t="str">
        <f t="shared" si="533"/>
        <v/>
      </c>
      <c r="AH856" s="71" t="str">
        <f t="shared" si="534"/>
        <v/>
      </c>
      <c r="AI856" s="71" t="str">
        <f t="shared" si="535"/>
        <v/>
      </c>
      <c r="AJ856" s="71" t="str">
        <f t="shared" si="536"/>
        <v/>
      </c>
      <c r="AK856" s="71" t="str">
        <f t="shared" si="537"/>
        <v/>
      </c>
      <c r="AL856" s="71" t="str">
        <f t="shared" si="538"/>
        <v/>
      </c>
      <c r="AM856" s="78" t="str">
        <f t="shared" si="539"/>
        <v/>
      </c>
      <c r="AN856" s="75" t="str">
        <f t="shared" si="540"/>
        <v/>
      </c>
      <c r="AO856" s="71" t="str">
        <f t="shared" si="541"/>
        <v/>
      </c>
      <c r="AP856" s="71" t="str">
        <f t="shared" si="542"/>
        <v/>
      </c>
      <c r="AQ856" s="71" t="str">
        <f t="shared" si="543"/>
        <v/>
      </c>
      <c r="AR856" s="71" t="str">
        <f t="shared" si="544"/>
        <v/>
      </c>
      <c r="AS856" s="71" t="str">
        <f t="shared" si="545"/>
        <v/>
      </c>
      <c r="AT856" s="71" t="str">
        <f t="shared" si="546"/>
        <v/>
      </c>
      <c r="AU856" s="76" t="str">
        <f t="shared" si="547"/>
        <v/>
      </c>
      <c r="BF856" s="141">
        <v>30030</v>
      </c>
      <c r="BG856" s="142" t="s">
        <v>12615</v>
      </c>
      <c r="BH856" s="141" t="s">
        <v>478</v>
      </c>
      <c r="BI856" s="141" t="s">
        <v>1268</v>
      </c>
      <c r="BJ856" s="141" t="s">
        <v>12616</v>
      </c>
      <c r="BK856" s="141" t="s">
        <v>12617</v>
      </c>
      <c r="BL856" s="141" t="s">
        <v>12588</v>
      </c>
      <c r="BM856" s="141">
        <v>45.5912694444444</v>
      </c>
      <c r="BN856" s="141">
        <v>-70.880852777777804</v>
      </c>
      <c r="BO856" s="141">
        <v>2006</v>
      </c>
      <c r="BP856" s="143" t="s">
        <v>24761</v>
      </c>
      <c r="BQ856" s="143" t="s">
        <v>17560</v>
      </c>
    </row>
    <row r="857" spans="1:69" ht="38.25" customHeight="1" x14ac:dyDescent="0.25">
      <c r="A857" s="1" t="str">
        <f t="shared" si="548"/>
        <v/>
      </c>
      <c r="B857" s="32" t="str">
        <f t="shared" si="549"/>
        <v/>
      </c>
      <c r="C857" s="25" t="str">
        <f t="shared" si="550"/>
        <v/>
      </c>
      <c r="D857" s="25" t="str">
        <f t="shared" si="551"/>
        <v/>
      </c>
      <c r="E857" s="25" t="str">
        <f t="shared" si="552"/>
        <v/>
      </c>
      <c r="F857" s="25" t="str">
        <f t="shared" si="553"/>
        <v/>
      </c>
      <c r="G857" s="108" t="str">
        <f t="shared" si="554"/>
        <v/>
      </c>
      <c r="H857" s="108" t="str">
        <f t="shared" si="555"/>
        <v/>
      </c>
      <c r="I857" s="112" t="str">
        <f t="shared" si="556"/>
        <v/>
      </c>
      <c r="J857" s="112"/>
      <c r="K857" s="112"/>
      <c r="L857" s="113"/>
      <c r="M857" s="113"/>
      <c r="N857" s="224" t="str">
        <f t="shared" si="557"/>
        <v/>
      </c>
      <c r="O857" s="225" t="str">
        <f t="shared" si="558"/>
        <v/>
      </c>
      <c r="Q857" s="6">
        <v>855</v>
      </c>
      <c r="R857" s="47" t="str">
        <f t="shared" si="521"/>
        <v>-855</v>
      </c>
      <c r="S857" s="6"/>
      <c r="T857" s="48" t="str">
        <f t="shared" si="522"/>
        <v/>
      </c>
      <c r="U857" s="49" t="str">
        <f t="shared" si="523"/>
        <v/>
      </c>
      <c r="W857" s="51"/>
      <c r="X857" s="75" t="str">
        <f t="shared" si="524"/>
        <v/>
      </c>
      <c r="Y857" s="71" t="str">
        <f t="shared" si="525"/>
        <v/>
      </c>
      <c r="Z857" s="71" t="str">
        <f t="shared" si="526"/>
        <v/>
      </c>
      <c r="AA857" s="71" t="str">
        <f t="shared" si="527"/>
        <v/>
      </c>
      <c r="AB857" s="71" t="str">
        <f t="shared" si="528"/>
        <v/>
      </c>
      <c r="AC857" s="71" t="str">
        <f t="shared" si="529"/>
        <v/>
      </c>
      <c r="AD857" s="71" t="str">
        <f t="shared" si="530"/>
        <v/>
      </c>
      <c r="AE857" s="78" t="str">
        <f t="shared" si="531"/>
        <v/>
      </c>
      <c r="AF857" s="75" t="str">
        <f t="shared" si="532"/>
        <v/>
      </c>
      <c r="AG857" s="71" t="str">
        <f t="shared" si="533"/>
        <v/>
      </c>
      <c r="AH857" s="71" t="str">
        <f t="shared" si="534"/>
        <v/>
      </c>
      <c r="AI857" s="71" t="str">
        <f t="shared" si="535"/>
        <v/>
      </c>
      <c r="AJ857" s="71" t="str">
        <f t="shared" si="536"/>
        <v/>
      </c>
      <c r="AK857" s="71" t="str">
        <f t="shared" si="537"/>
        <v/>
      </c>
      <c r="AL857" s="71" t="str">
        <f t="shared" si="538"/>
        <v/>
      </c>
      <c r="AM857" s="78" t="str">
        <f t="shared" si="539"/>
        <v/>
      </c>
      <c r="AN857" s="75" t="str">
        <f t="shared" si="540"/>
        <v/>
      </c>
      <c r="AO857" s="71" t="str">
        <f t="shared" si="541"/>
        <v/>
      </c>
      <c r="AP857" s="71" t="str">
        <f t="shared" si="542"/>
        <v/>
      </c>
      <c r="AQ857" s="71" t="str">
        <f t="shared" si="543"/>
        <v/>
      </c>
      <c r="AR857" s="71" t="str">
        <f t="shared" si="544"/>
        <v/>
      </c>
      <c r="AS857" s="71" t="str">
        <f t="shared" si="545"/>
        <v/>
      </c>
      <c r="AT857" s="71" t="str">
        <f t="shared" si="546"/>
        <v/>
      </c>
      <c r="AU857" s="76" t="str">
        <f t="shared" si="547"/>
        <v/>
      </c>
      <c r="BF857" s="141">
        <v>30030</v>
      </c>
      <c r="BG857" s="142" t="s">
        <v>12618</v>
      </c>
      <c r="BH857" s="141" t="s">
        <v>478</v>
      </c>
      <c r="BI857" s="141" t="s">
        <v>177</v>
      </c>
      <c r="BJ857" s="141" t="s">
        <v>12619</v>
      </c>
      <c r="BK857" s="141" t="s">
        <v>12620</v>
      </c>
      <c r="BL857" s="141" t="s">
        <v>12621</v>
      </c>
      <c r="BM857" s="141">
        <v>45.600555555555601</v>
      </c>
      <c r="BN857" s="141">
        <v>-70.887486111111102</v>
      </c>
      <c r="BO857" s="141">
        <v>2005</v>
      </c>
      <c r="BP857" s="143" t="s">
        <v>24762</v>
      </c>
      <c r="BQ857" s="143" t="s">
        <v>17560</v>
      </c>
    </row>
    <row r="858" spans="1:69" ht="38.25" customHeight="1" x14ac:dyDescent="0.25">
      <c r="A858" s="1" t="str">
        <f t="shared" si="548"/>
        <v/>
      </c>
      <c r="B858" s="32" t="str">
        <f t="shared" si="549"/>
        <v/>
      </c>
      <c r="C858" s="25" t="str">
        <f t="shared" si="550"/>
        <v/>
      </c>
      <c r="D858" s="25" t="str">
        <f t="shared" si="551"/>
        <v/>
      </c>
      <c r="E858" s="25" t="str">
        <f t="shared" si="552"/>
        <v/>
      </c>
      <c r="F858" s="25" t="str">
        <f t="shared" si="553"/>
        <v/>
      </c>
      <c r="G858" s="108" t="str">
        <f t="shared" si="554"/>
        <v/>
      </c>
      <c r="H858" s="108" t="str">
        <f t="shared" si="555"/>
        <v/>
      </c>
      <c r="I858" s="112" t="str">
        <f t="shared" si="556"/>
        <v/>
      </c>
      <c r="J858" s="112"/>
      <c r="K858" s="112"/>
      <c r="L858" s="113"/>
      <c r="M858" s="113"/>
      <c r="N858" s="224" t="str">
        <f t="shared" si="557"/>
        <v/>
      </c>
      <c r="O858" s="225" t="str">
        <f t="shared" si="558"/>
        <v/>
      </c>
      <c r="Q858" s="6">
        <v>856</v>
      </c>
      <c r="R858" s="47" t="str">
        <f t="shared" si="521"/>
        <v>-856</v>
      </c>
      <c r="S858" s="6"/>
      <c r="T858" s="48" t="str">
        <f t="shared" si="522"/>
        <v/>
      </c>
      <c r="U858" s="49" t="str">
        <f t="shared" si="523"/>
        <v/>
      </c>
      <c r="W858" s="51"/>
      <c r="X858" s="75" t="str">
        <f t="shared" si="524"/>
        <v/>
      </c>
      <c r="Y858" s="71" t="str">
        <f t="shared" si="525"/>
        <v/>
      </c>
      <c r="Z858" s="71" t="str">
        <f t="shared" si="526"/>
        <v/>
      </c>
      <c r="AA858" s="71" t="str">
        <f t="shared" si="527"/>
        <v/>
      </c>
      <c r="AB858" s="71" t="str">
        <f t="shared" si="528"/>
        <v/>
      </c>
      <c r="AC858" s="71" t="str">
        <f t="shared" si="529"/>
        <v/>
      </c>
      <c r="AD858" s="71" t="str">
        <f t="shared" si="530"/>
        <v/>
      </c>
      <c r="AE858" s="78" t="str">
        <f t="shared" si="531"/>
        <v/>
      </c>
      <c r="AF858" s="75" t="str">
        <f t="shared" si="532"/>
        <v/>
      </c>
      <c r="AG858" s="71" t="str">
        <f t="shared" si="533"/>
        <v/>
      </c>
      <c r="AH858" s="71" t="str">
        <f t="shared" si="534"/>
        <v/>
      </c>
      <c r="AI858" s="71" t="str">
        <f t="shared" si="535"/>
        <v/>
      </c>
      <c r="AJ858" s="71" t="str">
        <f t="shared" si="536"/>
        <v/>
      </c>
      <c r="AK858" s="71" t="str">
        <f t="shared" si="537"/>
        <v/>
      </c>
      <c r="AL858" s="71" t="str">
        <f t="shared" si="538"/>
        <v/>
      </c>
      <c r="AM858" s="78" t="str">
        <f t="shared" si="539"/>
        <v/>
      </c>
      <c r="AN858" s="75" t="str">
        <f t="shared" si="540"/>
        <v/>
      </c>
      <c r="AO858" s="71" t="str">
        <f t="shared" si="541"/>
        <v/>
      </c>
      <c r="AP858" s="71" t="str">
        <f t="shared" si="542"/>
        <v/>
      </c>
      <c r="AQ858" s="71" t="str">
        <f t="shared" si="543"/>
        <v/>
      </c>
      <c r="AR858" s="71" t="str">
        <f t="shared" si="544"/>
        <v/>
      </c>
      <c r="AS858" s="71" t="str">
        <f t="shared" si="545"/>
        <v/>
      </c>
      <c r="AT858" s="71" t="str">
        <f t="shared" si="546"/>
        <v/>
      </c>
      <c r="AU858" s="76" t="str">
        <f t="shared" si="547"/>
        <v/>
      </c>
      <c r="BF858" s="141">
        <v>30030</v>
      </c>
      <c r="BG858" s="142" t="s">
        <v>12622</v>
      </c>
      <c r="BH858" s="141" t="s">
        <v>478</v>
      </c>
      <c r="BI858" s="141" t="s">
        <v>177</v>
      </c>
      <c r="BJ858" s="141" t="s">
        <v>12623</v>
      </c>
      <c r="BK858" s="141" t="s">
        <v>12624</v>
      </c>
      <c r="BL858" s="141" t="s">
        <v>12625</v>
      </c>
      <c r="BM858" s="141">
        <v>45.563677777777798</v>
      </c>
      <c r="BN858" s="141">
        <v>-70.877727777777807</v>
      </c>
      <c r="BO858" s="141">
        <v>1947</v>
      </c>
      <c r="BP858" s="143" t="s">
        <v>24763</v>
      </c>
      <c r="BQ858" s="143" t="s">
        <v>17560</v>
      </c>
    </row>
    <row r="859" spans="1:69" ht="38.25" customHeight="1" x14ac:dyDescent="0.25">
      <c r="A859" s="1" t="str">
        <f t="shared" si="548"/>
        <v/>
      </c>
      <c r="B859" s="32" t="str">
        <f t="shared" si="549"/>
        <v/>
      </c>
      <c r="C859" s="25" t="str">
        <f t="shared" si="550"/>
        <v/>
      </c>
      <c r="D859" s="25" t="str">
        <f t="shared" si="551"/>
        <v/>
      </c>
      <c r="E859" s="25" t="str">
        <f t="shared" si="552"/>
        <v/>
      </c>
      <c r="F859" s="25" t="str">
        <f t="shared" si="553"/>
        <v/>
      </c>
      <c r="G859" s="108" t="str">
        <f t="shared" si="554"/>
        <v/>
      </c>
      <c r="H859" s="108" t="str">
        <f t="shared" si="555"/>
        <v/>
      </c>
      <c r="I859" s="112" t="str">
        <f t="shared" si="556"/>
        <v/>
      </c>
      <c r="J859" s="112"/>
      <c r="K859" s="112"/>
      <c r="L859" s="113"/>
      <c r="M859" s="113"/>
      <c r="N859" s="224" t="str">
        <f t="shared" si="557"/>
        <v/>
      </c>
      <c r="O859" s="225" t="str">
        <f t="shared" si="558"/>
        <v/>
      </c>
      <c r="Q859" s="6">
        <v>857</v>
      </c>
      <c r="R859" s="47" t="str">
        <f t="shared" si="521"/>
        <v>-857</v>
      </c>
      <c r="S859" s="6"/>
      <c r="T859" s="48" t="str">
        <f t="shared" si="522"/>
        <v/>
      </c>
      <c r="U859" s="49" t="str">
        <f t="shared" si="523"/>
        <v/>
      </c>
      <c r="W859" s="51"/>
      <c r="X859" s="75" t="str">
        <f t="shared" si="524"/>
        <v/>
      </c>
      <c r="Y859" s="71" t="str">
        <f t="shared" si="525"/>
        <v/>
      </c>
      <c r="Z859" s="71" t="str">
        <f t="shared" si="526"/>
        <v/>
      </c>
      <c r="AA859" s="71" t="str">
        <f t="shared" si="527"/>
        <v/>
      </c>
      <c r="AB859" s="71" t="str">
        <f t="shared" si="528"/>
        <v/>
      </c>
      <c r="AC859" s="71" t="str">
        <f t="shared" si="529"/>
        <v/>
      </c>
      <c r="AD859" s="71" t="str">
        <f t="shared" si="530"/>
        <v/>
      </c>
      <c r="AE859" s="78" t="str">
        <f t="shared" si="531"/>
        <v/>
      </c>
      <c r="AF859" s="75" t="str">
        <f t="shared" si="532"/>
        <v/>
      </c>
      <c r="AG859" s="71" t="str">
        <f t="shared" si="533"/>
        <v/>
      </c>
      <c r="AH859" s="71" t="str">
        <f t="shared" si="534"/>
        <v/>
      </c>
      <c r="AI859" s="71" t="str">
        <f t="shared" si="535"/>
        <v/>
      </c>
      <c r="AJ859" s="71" t="str">
        <f t="shared" si="536"/>
        <v/>
      </c>
      <c r="AK859" s="71" t="str">
        <f t="shared" si="537"/>
        <v/>
      </c>
      <c r="AL859" s="71" t="str">
        <f t="shared" si="538"/>
        <v/>
      </c>
      <c r="AM859" s="78" t="str">
        <f t="shared" si="539"/>
        <v/>
      </c>
      <c r="AN859" s="75" t="str">
        <f t="shared" si="540"/>
        <v/>
      </c>
      <c r="AO859" s="71" t="str">
        <f t="shared" si="541"/>
        <v/>
      </c>
      <c r="AP859" s="71" t="str">
        <f t="shared" si="542"/>
        <v/>
      </c>
      <c r="AQ859" s="71" t="str">
        <f t="shared" si="543"/>
        <v/>
      </c>
      <c r="AR859" s="71" t="str">
        <f t="shared" si="544"/>
        <v/>
      </c>
      <c r="AS859" s="71" t="str">
        <f t="shared" si="545"/>
        <v/>
      </c>
      <c r="AT859" s="71" t="str">
        <f t="shared" si="546"/>
        <v/>
      </c>
      <c r="AU859" s="76" t="str">
        <f t="shared" si="547"/>
        <v/>
      </c>
      <c r="BF859" s="141">
        <v>30030</v>
      </c>
      <c r="BG859" s="142" t="s">
        <v>12574</v>
      </c>
      <c r="BH859" s="141" t="s">
        <v>478</v>
      </c>
      <c r="BI859" s="141" t="s">
        <v>177</v>
      </c>
      <c r="BJ859" s="141" t="s">
        <v>12575</v>
      </c>
      <c r="BK859" s="141" t="s">
        <v>12576</v>
      </c>
      <c r="BL859" s="141" t="s">
        <v>12577</v>
      </c>
      <c r="BM859" s="141">
        <v>45.587800000000001</v>
      </c>
      <c r="BN859" s="141">
        <v>-70.902113888888906</v>
      </c>
      <c r="BO859" s="141">
        <v>1905</v>
      </c>
      <c r="BP859" s="143" t="s">
        <v>24748</v>
      </c>
      <c r="BQ859" s="143" t="s">
        <v>17560</v>
      </c>
    </row>
    <row r="860" spans="1:69" ht="38.25" customHeight="1" x14ac:dyDescent="0.25">
      <c r="A860" s="1" t="str">
        <f t="shared" si="548"/>
        <v/>
      </c>
      <c r="B860" s="32" t="str">
        <f t="shared" si="549"/>
        <v/>
      </c>
      <c r="C860" s="25" t="str">
        <f t="shared" si="550"/>
        <v/>
      </c>
      <c r="D860" s="25" t="str">
        <f t="shared" si="551"/>
        <v/>
      </c>
      <c r="E860" s="25" t="str">
        <f t="shared" si="552"/>
        <v/>
      </c>
      <c r="F860" s="25" t="str">
        <f t="shared" si="553"/>
        <v/>
      </c>
      <c r="G860" s="108" t="str">
        <f t="shared" si="554"/>
        <v/>
      </c>
      <c r="H860" s="108" t="str">
        <f t="shared" si="555"/>
        <v/>
      </c>
      <c r="I860" s="112" t="str">
        <f t="shared" si="556"/>
        <v/>
      </c>
      <c r="J860" s="112"/>
      <c r="K860" s="112"/>
      <c r="L860" s="113"/>
      <c r="M860" s="113"/>
      <c r="N860" s="224" t="str">
        <f t="shared" si="557"/>
        <v/>
      </c>
      <c r="O860" s="225" t="str">
        <f t="shared" si="558"/>
        <v/>
      </c>
      <c r="Q860" s="6">
        <v>858</v>
      </c>
      <c r="R860" s="47" t="str">
        <f t="shared" si="521"/>
        <v>-858</v>
      </c>
      <c r="S860" s="6"/>
      <c r="T860" s="48" t="str">
        <f t="shared" si="522"/>
        <v/>
      </c>
      <c r="U860" s="49" t="str">
        <f t="shared" si="523"/>
        <v/>
      </c>
      <c r="W860" s="51"/>
      <c r="X860" s="75" t="str">
        <f t="shared" si="524"/>
        <v/>
      </c>
      <c r="Y860" s="71" t="str">
        <f t="shared" si="525"/>
        <v/>
      </c>
      <c r="Z860" s="71" t="str">
        <f t="shared" si="526"/>
        <v/>
      </c>
      <c r="AA860" s="71" t="str">
        <f t="shared" si="527"/>
        <v/>
      </c>
      <c r="AB860" s="71" t="str">
        <f t="shared" si="528"/>
        <v/>
      </c>
      <c r="AC860" s="71" t="str">
        <f t="shared" si="529"/>
        <v/>
      </c>
      <c r="AD860" s="71" t="str">
        <f t="shared" si="530"/>
        <v/>
      </c>
      <c r="AE860" s="78" t="str">
        <f t="shared" si="531"/>
        <v/>
      </c>
      <c r="AF860" s="75" t="str">
        <f t="shared" si="532"/>
        <v/>
      </c>
      <c r="AG860" s="71" t="str">
        <f t="shared" si="533"/>
        <v/>
      </c>
      <c r="AH860" s="71" t="str">
        <f t="shared" si="534"/>
        <v/>
      </c>
      <c r="AI860" s="71" t="str">
        <f t="shared" si="535"/>
        <v/>
      </c>
      <c r="AJ860" s="71" t="str">
        <f t="shared" si="536"/>
        <v/>
      </c>
      <c r="AK860" s="71" t="str">
        <f t="shared" si="537"/>
        <v/>
      </c>
      <c r="AL860" s="71" t="str">
        <f t="shared" si="538"/>
        <v/>
      </c>
      <c r="AM860" s="78" t="str">
        <f t="shared" si="539"/>
        <v/>
      </c>
      <c r="AN860" s="75" t="str">
        <f t="shared" si="540"/>
        <v/>
      </c>
      <c r="AO860" s="71" t="str">
        <f t="shared" si="541"/>
        <v/>
      </c>
      <c r="AP860" s="71" t="str">
        <f t="shared" si="542"/>
        <v/>
      </c>
      <c r="AQ860" s="71" t="str">
        <f t="shared" si="543"/>
        <v/>
      </c>
      <c r="AR860" s="71" t="str">
        <f t="shared" si="544"/>
        <v/>
      </c>
      <c r="AS860" s="71" t="str">
        <f t="shared" si="545"/>
        <v/>
      </c>
      <c r="AT860" s="71" t="str">
        <f t="shared" si="546"/>
        <v/>
      </c>
      <c r="AU860" s="76" t="str">
        <f t="shared" si="547"/>
        <v/>
      </c>
      <c r="BF860" s="141">
        <v>30080</v>
      </c>
      <c r="BG860" s="142" t="s">
        <v>12518</v>
      </c>
      <c r="BH860" s="141" t="s">
        <v>180</v>
      </c>
      <c r="BI860" s="141" t="s">
        <v>178</v>
      </c>
      <c r="BJ860" s="141" t="s">
        <v>12519</v>
      </c>
      <c r="BK860" s="141"/>
      <c r="BL860" s="141" t="s">
        <v>2063</v>
      </c>
      <c r="BM860" s="141">
        <v>45.708253665323703</v>
      </c>
      <c r="BN860" s="141">
        <v>-70.8471029910244</v>
      </c>
      <c r="BO860" s="141">
        <v>1977</v>
      </c>
      <c r="BP860" s="143" t="s">
        <v>24730</v>
      </c>
      <c r="BQ860" s="143" t="s">
        <v>17560</v>
      </c>
    </row>
    <row r="861" spans="1:69" ht="38.25" customHeight="1" x14ac:dyDescent="0.25">
      <c r="A861" s="1" t="str">
        <f t="shared" si="548"/>
        <v/>
      </c>
      <c r="B861" s="32" t="str">
        <f t="shared" si="549"/>
        <v/>
      </c>
      <c r="C861" s="25" t="str">
        <f t="shared" si="550"/>
        <v/>
      </c>
      <c r="D861" s="25" t="str">
        <f t="shared" si="551"/>
        <v/>
      </c>
      <c r="E861" s="25" t="str">
        <f t="shared" si="552"/>
        <v/>
      </c>
      <c r="F861" s="25" t="str">
        <f t="shared" si="553"/>
        <v/>
      </c>
      <c r="G861" s="108" t="str">
        <f t="shared" si="554"/>
        <v/>
      </c>
      <c r="H861" s="108" t="str">
        <f t="shared" si="555"/>
        <v/>
      </c>
      <c r="I861" s="112" t="str">
        <f t="shared" si="556"/>
        <v/>
      </c>
      <c r="J861" s="112"/>
      <c r="K861" s="112"/>
      <c r="L861" s="113"/>
      <c r="M861" s="113"/>
      <c r="N861" s="224" t="str">
        <f t="shared" si="557"/>
        <v/>
      </c>
      <c r="O861" s="225" t="str">
        <f t="shared" si="558"/>
        <v/>
      </c>
      <c r="Q861" s="6">
        <v>859</v>
      </c>
      <c r="R861" s="47" t="str">
        <f t="shared" si="521"/>
        <v>-859</v>
      </c>
      <c r="S861" s="6"/>
      <c r="T861" s="48" t="str">
        <f t="shared" si="522"/>
        <v/>
      </c>
      <c r="U861" s="49" t="str">
        <f t="shared" si="523"/>
        <v/>
      </c>
      <c r="W861" s="51"/>
      <c r="X861" s="75" t="str">
        <f t="shared" si="524"/>
        <v/>
      </c>
      <c r="Y861" s="71" t="str">
        <f t="shared" si="525"/>
        <v/>
      </c>
      <c r="Z861" s="71" t="str">
        <f t="shared" si="526"/>
        <v/>
      </c>
      <c r="AA861" s="71" t="str">
        <f t="shared" si="527"/>
        <v/>
      </c>
      <c r="AB861" s="71" t="str">
        <f t="shared" si="528"/>
        <v/>
      </c>
      <c r="AC861" s="71" t="str">
        <f t="shared" si="529"/>
        <v/>
      </c>
      <c r="AD861" s="71" t="str">
        <f t="shared" si="530"/>
        <v/>
      </c>
      <c r="AE861" s="78" t="str">
        <f t="shared" si="531"/>
        <v/>
      </c>
      <c r="AF861" s="75" t="str">
        <f t="shared" si="532"/>
        <v/>
      </c>
      <c r="AG861" s="71" t="str">
        <f t="shared" si="533"/>
        <v/>
      </c>
      <c r="AH861" s="71" t="str">
        <f t="shared" si="534"/>
        <v/>
      </c>
      <c r="AI861" s="71" t="str">
        <f t="shared" si="535"/>
        <v/>
      </c>
      <c r="AJ861" s="71" t="str">
        <f t="shared" si="536"/>
        <v/>
      </c>
      <c r="AK861" s="71" t="str">
        <f t="shared" si="537"/>
        <v/>
      </c>
      <c r="AL861" s="71" t="str">
        <f t="shared" si="538"/>
        <v/>
      </c>
      <c r="AM861" s="78" t="str">
        <f t="shared" si="539"/>
        <v/>
      </c>
      <c r="AN861" s="75" t="str">
        <f t="shared" si="540"/>
        <v/>
      </c>
      <c r="AO861" s="71" t="str">
        <f t="shared" si="541"/>
        <v/>
      </c>
      <c r="AP861" s="71" t="str">
        <f t="shared" si="542"/>
        <v/>
      </c>
      <c r="AQ861" s="71" t="str">
        <f t="shared" si="543"/>
        <v/>
      </c>
      <c r="AR861" s="71" t="str">
        <f t="shared" si="544"/>
        <v/>
      </c>
      <c r="AS861" s="71" t="str">
        <f t="shared" si="545"/>
        <v/>
      </c>
      <c r="AT861" s="71" t="str">
        <f t="shared" si="546"/>
        <v/>
      </c>
      <c r="AU861" s="76" t="str">
        <f t="shared" si="547"/>
        <v/>
      </c>
      <c r="BF861" s="141">
        <v>30080</v>
      </c>
      <c r="BG861" s="142" t="s">
        <v>12520</v>
      </c>
      <c r="BH861" s="141" t="s">
        <v>478</v>
      </c>
      <c r="BI861" s="141" t="s">
        <v>177</v>
      </c>
      <c r="BJ861" s="141"/>
      <c r="BK861" s="141" t="s">
        <v>1271</v>
      </c>
      <c r="BL861" s="141" t="s">
        <v>2063</v>
      </c>
      <c r="BM861" s="141">
        <v>45.716562100283603</v>
      </c>
      <c r="BN861" s="141">
        <v>-70.863442150365898</v>
      </c>
      <c r="BO861" s="141">
        <v>1977</v>
      </c>
      <c r="BP861" s="143" t="s">
        <v>485</v>
      </c>
      <c r="BQ861" s="143" t="s">
        <v>17560</v>
      </c>
    </row>
    <row r="862" spans="1:69" ht="38.25" customHeight="1" x14ac:dyDescent="0.25">
      <c r="A862" s="1" t="str">
        <f t="shared" si="548"/>
        <v/>
      </c>
      <c r="B862" s="32" t="str">
        <f t="shared" si="549"/>
        <v/>
      </c>
      <c r="C862" s="25" t="str">
        <f t="shared" si="550"/>
        <v/>
      </c>
      <c r="D862" s="25" t="str">
        <f t="shared" si="551"/>
        <v/>
      </c>
      <c r="E862" s="25" t="str">
        <f t="shared" si="552"/>
        <v/>
      </c>
      <c r="F862" s="25" t="str">
        <f t="shared" si="553"/>
        <v/>
      </c>
      <c r="G862" s="108" t="str">
        <f t="shared" si="554"/>
        <v/>
      </c>
      <c r="H862" s="108" t="str">
        <f t="shared" si="555"/>
        <v/>
      </c>
      <c r="I862" s="112" t="str">
        <f t="shared" si="556"/>
        <v/>
      </c>
      <c r="J862" s="112"/>
      <c r="K862" s="112"/>
      <c r="L862" s="113"/>
      <c r="M862" s="113"/>
      <c r="N862" s="224" t="str">
        <f t="shared" si="557"/>
        <v/>
      </c>
      <c r="O862" s="225" t="str">
        <f t="shared" si="558"/>
        <v/>
      </c>
      <c r="Q862" s="6">
        <v>860</v>
      </c>
      <c r="R862" s="47" t="str">
        <f t="shared" si="521"/>
        <v>-860</v>
      </c>
      <c r="S862" s="6"/>
      <c r="T862" s="48" t="str">
        <f t="shared" si="522"/>
        <v/>
      </c>
      <c r="U862" s="49" t="str">
        <f t="shared" si="523"/>
        <v/>
      </c>
      <c r="W862" s="51"/>
      <c r="X862" s="75" t="str">
        <f t="shared" si="524"/>
        <v/>
      </c>
      <c r="Y862" s="71" t="str">
        <f t="shared" si="525"/>
        <v/>
      </c>
      <c r="Z862" s="71" t="str">
        <f t="shared" si="526"/>
        <v/>
      </c>
      <c r="AA862" s="71" t="str">
        <f t="shared" si="527"/>
        <v/>
      </c>
      <c r="AB862" s="71" t="str">
        <f t="shared" si="528"/>
        <v/>
      </c>
      <c r="AC862" s="71" t="str">
        <f t="shared" si="529"/>
        <v/>
      </c>
      <c r="AD862" s="71" t="str">
        <f t="shared" si="530"/>
        <v/>
      </c>
      <c r="AE862" s="78" t="str">
        <f t="shared" si="531"/>
        <v/>
      </c>
      <c r="AF862" s="75" t="str">
        <f t="shared" si="532"/>
        <v/>
      </c>
      <c r="AG862" s="71" t="str">
        <f t="shared" si="533"/>
        <v/>
      </c>
      <c r="AH862" s="71" t="str">
        <f t="shared" si="534"/>
        <v/>
      </c>
      <c r="AI862" s="71" t="str">
        <f t="shared" si="535"/>
        <v/>
      </c>
      <c r="AJ862" s="71" t="str">
        <f t="shared" si="536"/>
        <v/>
      </c>
      <c r="AK862" s="71" t="str">
        <f t="shared" si="537"/>
        <v/>
      </c>
      <c r="AL862" s="71" t="str">
        <f t="shared" si="538"/>
        <v/>
      </c>
      <c r="AM862" s="78" t="str">
        <f t="shared" si="539"/>
        <v/>
      </c>
      <c r="AN862" s="75" t="str">
        <f t="shared" si="540"/>
        <v/>
      </c>
      <c r="AO862" s="71" t="str">
        <f t="shared" si="541"/>
        <v/>
      </c>
      <c r="AP862" s="71" t="str">
        <f t="shared" si="542"/>
        <v/>
      </c>
      <c r="AQ862" s="71" t="str">
        <f t="shared" si="543"/>
        <v/>
      </c>
      <c r="AR862" s="71" t="str">
        <f t="shared" si="544"/>
        <v/>
      </c>
      <c r="AS862" s="71" t="str">
        <f t="shared" si="545"/>
        <v/>
      </c>
      <c r="AT862" s="71" t="str">
        <f t="shared" si="546"/>
        <v/>
      </c>
      <c r="AU862" s="76" t="str">
        <f t="shared" si="547"/>
        <v/>
      </c>
      <c r="BF862" s="141">
        <v>30080</v>
      </c>
      <c r="BG862" s="142" t="s">
        <v>12521</v>
      </c>
      <c r="BH862" s="141" t="s">
        <v>180</v>
      </c>
      <c r="BI862" s="141" t="s">
        <v>191</v>
      </c>
      <c r="BJ862" s="141"/>
      <c r="BK862" s="141" t="s">
        <v>12522</v>
      </c>
      <c r="BL862" s="141" t="s">
        <v>2063</v>
      </c>
      <c r="BM862" s="141">
        <v>45.711804471066799</v>
      </c>
      <c r="BN862" s="141">
        <v>-70.839264367714904</v>
      </c>
      <c r="BO862" s="141">
        <v>1977</v>
      </c>
      <c r="BP862" s="143" t="s">
        <v>483</v>
      </c>
      <c r="BQ862" s="143" t="s">
        <v>17560</v>
      </c>
    </row>
    <row r="863" spans="1:69" ht="38.25" customHeight="1" x14ac:dyDescent="0.25">
      <c r="A863" s="1" t="str">
        <f t="shared" si="548"/>
        <v/>
      </c>
      <c r="B863" s="32" t="str">
        <f t="shared" si="549"/>
        <v/>
      </c>
      <c r="C863" s="25" t="str">
        <f t="shared" si="550"/>
        <v/>
      </c>
      <c r="D863" s="25" t="str">
        <f t="shared" si="551"/>
        <v/>
      </c>
      <c r="E863" s="25" t="str">
        <f t="shared" si="552"/>
        <v/>
      </c>
      <c r="F863" s="25" t="str">
        <f t="shared" si="553"/>
        <v/>
      </c>
      <c r="G863" s="108" t="str">
        <f t="shared" si="554"/>
        <v/>
      </c>
      <c r="H863" s="108" t="str">
        <f t="shared" si="555"/>
        <v/>
      </c>
      <c r="I863" s="112" t="str">
        <f t="shared" si="556"/>
        <v/>
      </c>
      <c r="J863" s="112"/>
      <c r="K863" s="112"/>
      <c r="L863" s="113"/>
      <c r="M863" s="113"/>
      <c r="N863" s="224" t="str">
        <f t="shared" si="557"/>
        <v/>
      </c>
      <c r="O863" s="225" t="str">
        <f t="shared" si="558"/>
        <v/>
      </c>
      <c r="Q863" s="6">
        <v>861</v>
      </c>
      <c r="R863" s="47" t="str">
        <f t="shared" si="521"/>
        <v>-861</v>
      </c>
      <c r="S863" s="6"/>
      <c r="T863" s="48" t="str">
        <f t="shared" si="522"/>
        <v/>
      </c>
      <c r="U863" s="49" t="str">
        <f t="shared" si="523"/>
        <v/>
      </c>
      <c r="W863" s="51"/>
      <c r="X863" s="75" t="str">
        <f t="shared" si="524"/>
        <v/>
      </c>
      <c r="Y863" s="71" t="str">
        <f t="shared" si="525"/>
        <v/>
      </c>
      <c r="Z863" s="71" t="str">
        <f t="shared" si="526"/>
        <v/>
      </c>
      <c r="AA863" s="71" t="str">
        <f t="shared" si="527"/>
        <v/>
      </c>
      <c r="AB863" s="71" t="str">
        <f t="shared" si="528"/>
        <v/>
      </c>
      <c r="AC863" s="71" t="str">
        <f t="shared" si="529"/>
        <v/>
      </c>
      <c r="AD863" s="71" t="str">
        <f t="shared" si="530"/>
        <v/>
      </c>
      <c r="AE863" s="78" t="str">
        <f t="shared" si="531"/>
        <v/>
      </c>
      <c r="AF863" s="75" t="str">
        <f t="shared" si="532"/>
        <v/>
      </c>
      <c r="AG863" s="71" t="str">
        <f t="shared" si="533"/>
        <v/>
      </c>
      <c r="AH863" s="71" t="str">
        <f t="shared" si="534"/>
        <v/>
      </c>
      <c r="AI863" s="71" t="str">
        <f t="shared" si="535"/>
        <v/>
      </c>
      <c r="AJ863" s="71" t="str">
        <f t="shared" si="536"/>
        <v/>
      </c>
      <c r="AK863" s="71" t="str">
        <f t="shared" si="537"/>
        <v/>
      </c>
      <c r="AL863" s="71" t="str">
        <f t="shared" si="538"/>
        <v/>
      </c>
      <c r="AM863" s="78" t="str">
        <f t="shared" si="539"/>
        <v/>
      </c>
      <c r="AN863" s="75" t="str">
        <f t="shared" si="540"/>
        <v/>
      </c>
      <c r="AO863" s="71" t="str">
        <f t="shared" si="541"/>
        <v/>
      </c>
      <c r="AP863" s="71" t="str">
        <f t="shared" si="542"/>
        <v/>
      </c>
      <c r="AQ863" s="71" t="str">
        <f t="shared" si="543"/>
        <v/>
      </c>
      <c r="AR863" s="71" t="str">
        <f t="shared" si="544"/>
        <v/>
      </c>
      <c r="AS863" s="71" t="str">
        <f t="shared" si="545"/>
        <v/>
      </c>
      <c r="AT863" s="71" t="str">
        <f t="shared" si="546"/>
        <v/>
      </c>
      <c r="AU863" s="76" t="str">
        <f t="shared" si="547"/>
        <v/>
      </c>
      <c r="BF863" s="141">
        <v>30030</v>
      </c>
      <c r="BG863" s="142" t="s">
        <v>12578</v>
      </c>
      <c r="BH863" s="141" t="s">
        <v>478</v>
      </c>
      <c r="BI863" s="141" t="s">
        <v>186</v>
      </c>
      <c r="BJ863" s="141" t="s">
        <v>12579</v>
      </c>
      <c r="BK863" s="141" t="s">
        <v>12576</v>
      </c>
      <c r="BL863" s="141" t="s">
        <v>12577</v>
      </c>
      <c r="BM863" s="141">
        <v>45.587625000000003</v>
      </c>
      <c r="BN863" s="141">
        <v>-70.901930555555595</v>
      </c>
      <c r="BO863" s="141">
        <v>2009</v>
      </c>
      <c r="BP863" s="143" t="s">
        <v>24749</v>
      </c>
      <c r="BQ863" s="143" t="s">
        <v>17560</v>
      </c>
    </row>
    <row r="864" spans="1:69" ht="38.25" customHeight="1" x14ac:dyDescent="0.25">
      <c r="A864" s="1" t="str">
        <f t="shared" si="548"/>
        <v/>
      </c>
      <c r="B864" s="32" t="str">
        <f t="shared" si="549"/>
        <v/>
      </c>
      <c r="C864" s="25" t="str">
        <f t="shared" si="550"/>
        <v/>
      </c>
      <c r="D864" s="25" t="str">
        <f t="shared" si="551"/>
        <v/>
      </c>
      <c r="E864" s="25" t="str">
        <f t="shared" si="552"/>
        <v/>
      </c>
      <c r="F864" s="25" t="str">
        <f t="shared" si="553"/>
        <v/>
      </c>
      <c r="G864" s="108" t="str">
        <f t="shared" si="554"/>
        <v/>
      </c>
      <c r="H864" s="108" t="str">
        <f t="shared" si="555"/>
        <v/>
      </c>
      <c r="I864" s="112" t="str">
        <f t="shared" si="556"/>
        <v/>
      </c>
      <c r="J864" s="112"/>
      <c r="K864" s="112"/>
      <c r="L864" s="113"/>
      <c r="M864" s="113"/>
      <c r="N864" s="224" t="str">
        <f t="shared" si="557"/>
        <v/>
      </c>
      <c r="O864" s="225" t="str">
        <f t="shared" si="558"/>
        <v/>
      </c>
      <c r="Q864" s="6">
        <v>862</v>
      </c>
      <c r="R864" s="47" t="str">
        <f t="shared" si="521"/>
        <v>-862</v>
      </c>
      <c r="S864" s="6"/>
      <c r="T864" s="48" t="str">
        <f t="shared" si="522"/>
        <v/>
      </c>
      <c r="U864" s="49" t="str">
        <f t="shared" si="523"/>
        <v/>
      </c>
      <c r="W864" s="51"/>
      <c r="X864" s="75" t="str">
        <f t="shared" si="524"/>
        <v/>
      </c>
      <c r="Y864" s="71" t="str">
        <f t="shared" si="525"/>
        <v/>
      </c>
      <c r="Z864" s="71" t="str">
        <f t="shared" si="526"/>
        <v/>
      </c>
      <c r="AA864" s="71" t="str">
        <f t="shared" si="527"/>
        <v/>
      </c>
      <c r="AB864" s="71" t="str">
        <f t="shared" si="528"/>
        <v/>
      </c>
      <c r="AC864" s="71" t="str">
        <f t="shared" si="529"/>
        <v/>
      </c>
      <c r="AD864" s="71" t="str">
        <f t="shared" si="530"/>
        <v/>
      </c>
      <c r="AE864" s="78" t="str">
        <f t="shared" si="531"/>
        <v/>
      </c>
      <c r="AF864" s="75" t="str">
        <f t="shared" si="532"/>
        <v/>
      </c>
      <c r="AG864" s="71" t="str">
        <f t="shared" si="533"/>
        <v/>
      </c>
      <c r="AH864" s="71" t="str">
        <f t="shared" si="534"/>
        <v/>
      </c>
      <c r="AI864" s="71" t="str">
        <f t="shared" si="535"/>
        <v/>
      </c>
      <c r="AJ864" s="71" t="str">
        <f t="shared" si="536"/>
        <v/>
      </c>
      <c r="AK864" s="71" t="str">
        <f t="shared" si="537"/>
        <v/>
      </c>
      <c r="AL864" s="71" t="str">
        <f t="shared" si="538"/>
        <v/>
      </c>
      <c r="AM864" s="78" t="str">
        <f t="shared" si="539"/>
        <v/>
      </c>
      <c r="AN864" s="75" t="str">
        <f t="shared" si="540"/>
        <v/>
      </c>
      <c r="AO864" s="71" t="str">
        <f t="shared" si="541"/>
        <v/>
      </c>
      <c r="AP864" s="71" t="str">
        <f t="shared" si="542"/>
        <v/>
      </c>
      <c r="AQ864" s="71" t="str">
        <f t="shared" si="543"/>
        <v/>
      </c>
      <c r="AR864" s="71" t="str">
        <f t="shared" si="544"/>
        <v/>
      </c>
      <c r="AS864" s="71" t="str">
        <f t="shared" si="545"/>
        <v/>
      </c>
      <c r="AT864" s="71" t="str">
        <f t="shared" si="546"/>
        <v/>
      </c>
      <c r="AU864" s="76" t="str">
        <f t="shared" si="547"/>
        <v/>
      </c>
      <c r="BF864" s="141">
        <v>30030</v>
      </c>
      <c r="BG864" s="142" t="s">
        <v>12626</v>
      </c>
      <c r="BH864" s="141" t="s">
        <v>478</v>
      </c>
      <c r="BI864" s="141" t="s">
        <v>176</v>
      </c>
      <c r="BJ864" s="141" t="s">
        <v>12627</v>
      </c>
      <c r="BK864" s="141"/>
      <c r="BL864" s="141" t="s">
        <v>12628</v>
      </c>
      <c r="BM864" s="141">
        <v>45.597280555555599</v>
      </c>
      <c r="BN864" s="141">
        <v>-70.859716666666699</v>
      </c>
      <c r="BO864" s="141">
        <v>2006</v>
      </c>
      <c r="BP864" s="143" t="s">
        <v>24764</v>
      </c>
      <c r="BQ864" s="143" t="s">
        <v>17560</v>
      </c>
    </row>
    <row r="865" spans="1:69" ht="38.25" customHeight="1" x14ac:dyDescent="0.25">
      <c r="A865" s="1" t="str">
        <f t="shared" si="548"/>
        <v/>
      </c>
      <c r="B865" s="32" t="str">
        <f t="shared" si="549"/>
        <v/>
      </c>
      <c r="C865" s="25" t="str">
        <f t="shared" si="550"/>
        <v/>
      </c>
      <c r="D865" s="25" t="str">
        <f t="shared" si="551"/>
        <v/>
      </c>
      <c r="E865" s="25" t="str">
        <f t="shared" si="552"/>
        <v/>
      </c>
      <c r="F865" s="25" t="str">
        <f t="shared" si="553"/>
        <v/>
      </c>
      <c r="G865" s="108" t="str">
        <f t="shared" si="554"/>
        <v/>
      </c>
      <c r="H865" s="108" t="str">
        <f t="shared" si="555"/>
        <v/>
      </c>
      <c r="I865" s="112" t="str">
        <f t="shared" si="556"/>
        <v/>
      </c>
      <c r="J865" s="112"/>
      <c r="K865" s="112"/>
      <c r="L865" s="113"/>
      <c r="M865" s="113"/>
      <c r="N865" s="224" t="str">
        <f t="shared" si="557"/>
        <v/>
      </c>
      <c r="O865" s="225" t="str">
        <f t="shared" si="558"/>
        <v/>
      </c>
      <c r="Q865" s="6">
        <v>863</v>
      </c>
      <c r="R865" s="47" t="str">
        <f t="shared" si="521"/>
        <v>-863</v>
      </c>
      <c r="S865" s="6"/>
      <c r="T865" s="48" t="str">
        <f t="shared" si="522"/>
        <v/>
      </c>
      <c r="U865" s="49" t="str">
        <f t="shared" si="523"/>
        <v/>
      </c>
      <c r="W865" s="51"/>
      <c r="X865" s="75" t="str">
        <f t="shared" si="524"/>
        <v/>
      </c>
      <c r="Y865" s="71" t="str">
        <f t="shared" si="525"/>
        <v/>
      </c>
      <c r="Z865" s="71" t="str">
        <f t="shared" si="526"/>
        <v/>
      </c>
      <c r="AA865" s="71" t="str">
        <f t="shared" si="527"/>
        <v/>
      </c>
      <c r="AB865" s="71" t="str">
        <f t="shared" si="528"/>
        <v/>
      </c>
      <c r="AC865" s="71" t="str">
        <f t="shared" si="529"/>
        <v/>
      </c>
      <c r="AD865" s="71" t="str">
        <f t="shared" si="530"/>
        <v/>
      </c>
      <c r="AE865" s="78" t="str">
        <f t="shared" si="531"/>
        <v/>
      </c>
      <c r="AF865" s="75" t="str">
        <f t="shared" si="532"/>
        <v/>
      </c>
      <c r="AG865" s="71" t="str">
        <f t="shared" si="533"/>
        <v/>
      </c>
      <c r="AH865" s="71" t="str">
        <f t="shared" si="534"/>
        <v/>
      </c>
      <c r="AI865" s="71" t="str">
        <f t="shared" si="535"/>
        <v/>
      </c>
      <c r="AJ865" s="71" t="str">
        <f t="shared" si="536"/>
        <v/>
      </c>
      <c r="AK865" s="71" t="str">
        <f t="shared" si="537"/>
        <v/>
      </c>
      <c r="AL865" s="71" t="str">
        <f t="shared" si="538"/>
        <v/>
      </c>
      <c r="AM865" s="78" t="str">
        <f t="shared" si="539"/>
        <v/>
      </c>
      <c r="AN865" s="75" t="str">
        <f t="shared" si="540"/>
        <v/>
      </c>
      <c r="AO865" s="71" t="str">
        <f t="shared" si="541"/>
        <v/>
      </c>
      <c r="AP865" s="71" t="str">
        <f t="shared" si="542"/>
        <v/>
      </c>
      <c r="AQ865" s="71" t="str">
        <f t="shared" si="543"/>
        <v/>
      </c>
      <c r="AR865" s="71" t="str">
        <f t="shared" si="544"/>
        <v/>
      </c>
      <c r="AS865" s="71" t="str">
        <f t="shared" si="545"/>
        <v/>
      </c>
      <c r="AT865" s="71" t="str">
        <f t="shared" si="546"/>
        <v/>
      </c>
      <c r="AU865" s="76" t="str">
        <f t="shared" si="547"/>
        <v/>
      </c>
      <c r="BF865" s="141">
        <v>30030</v>
      </c>
      <c r="BG865" s="142" t="s">
        <v>12629</v>
      </c>
      <c r="BH865" s="141" t="s">
        <v>478</v>
      </c>
      <c r="BI865" s="141" t="s">
        <v>186</v>
      </c>
      <c r="BJ865" s="141" t="s">
        <v>12630</v>
      </c>
      <c r="BK865" s="141" t="s">
        <v>4970</v>
      </c>
      <c r="BL865" s="141" t="s">
        <v>12631</v>
      </c>
      <c r="BM865" s="141">
        <v>45.575761111111099</v>
      </c>
      <c r="BN865" s="141">
        <v>-70.868997222222205</v>
      </c>
      <c r="BO865" s="141">
        <v>1983</v>
      </c>
      <c r="BP865" s="143" t="s">
        <v>24765</v>
      </c>
      <c r="BQ865" s="143" t="s">
        <v>17560</v>
      </c>
    </row>
    <row r="866" spans="1:69" ht="38.25" customHeight="1" x14ac:dyDescent="0.25">
      <c r="A866" s="1" t="str">
        <f t="shared" si="548"/>
        <v/>
      </c>
      <c r="B866" s="32" t="str">
        <f t="shared" si="549"/>
        <v/>
      </c>
      <c r="C866" s="25" t="str">
        <f t="shared" si="550"/>
        <v/>
      </c>
      <c r="D866" s="25" t="str">
        <f t="shared" si="551"/>
        <v/>
      </c>
      <c r="E866" s="25" t="str">
        <f t="shared" si="552"/>
        <v/>
      </c>
      <c r="F866" s="25" t="str">
        <f t="shared" si="553"/>
        <v/>
      </c>
      <c r="G866" s="108" t="str">
        <f t="shared" si="554"/>
        <v/>
      </c>
      <c r="H866" s="108" t="str">
        <f t="shared" si="555"/>
        <v/>
      </c>
      <c r="I866" s="112" t="str">
        <f t="shared" si="556"/>
        <v/>
      </c>
      <c r="J866" s="112"/>
      <c r="K866" s="112"/>
      <c r="L866" s="113"/>
      <c r="M866" s="113"/>
      <c r="N866" s="224" t="str">
        <f t="shared" si="557"/>
        <v/>
      </c>
      <c r="O866" s="225" t="str">
        <f t="shared" si="558"/>
        <v/>
      </c>
      <c r="Q866" s="6">
        <v>864</v>
      </c>
      <c r="R866" s="47" t="str">
        <f t="shared" si="521"/>
        <v>-864</v>
      </c>
      <c r="S866" s="6"/>
      <c r="T866" s="48" t="str">
        <f t="shared" si="522"/>
        <v/>
      </c>
      <c r="U866" s="49" t="str">
        <f t="shared" si="523"/>
        <v/>
      </c>
      <c r="W866" s="51"/>
      <c r="X866" s="75" t="str">
        <f t="shared" si="524"/>
        <v/>
      </c>
      <c r="Y866" s="71" t="str">
        <f t="shared" si="525"/>
        <v/>
      </c>
      <c r="Z866" s="71" t="str">
        <f t="shared" si="526"/>
        <v/>
      </c>
      <c r="AA866" s="71" t="str">
        <f t="shared" si="527"/>
        <v/>
      </c>
      <c r="AB866" s="71" t="str">
        <f t="shared" si="528"/>
        <v/>
      </c>
      <c r="AC866" s="71" t="str">
        <f t="shared" si="529"/>
        <v/>
      </c>
      <c r="AD866" s="71" t="str">
        <f t="shared" si="530"/>
        <v/>
      </c>
      <c r="AE866" s="78" t="str">
        <f t="shared" si="531"/>
        <v/>
      </c>
      <c r="AF866" s="75" t="str">
        <f t="shared" si="532"/>
        <v/>
      </c>
      <c r="AG866" s="71" t="str">
        <f t="shared" si="533"/>
        <v/>
      </c>
      <c r="AH866" s="71" t="str">
        <f t="shared" si="534"/>
        <v/>
      </c>
      <c r="AI866" s="71" t="str">
        <f t="shared" si="535"/>
        <v/>
      </c>
      <c r="AJ866" s="71" t="str">
        <f t="shared" si="536"/>
        <v/>
      </c>
      <c r="AK866" s="71" t="str">
        <f t="shared" si="537"/>
        <v/>
      </c>
      <c r="AL866" s="71" t="str">
        <f t="shared" si="538"/>
        <v/>
      </c>
      <c r="AM866" s="78" t="str">
        <f t="shared" si="539"/>
        <v/>
      </c>
      <c r="AN866" s="75" t="str">
        <f t="shared" si="540"/>
        <v/>
      </c>
      <c r="AO866" s="71" t="str">
        <f t="shared" si="541"/>
        <v/>
      </c>
      <c r="AP866" s="71" t="str">
        <f t="shared" si="542"/>
        <v/>
      </c>
      <c r="AQ866" s="71" t="str">
        <f t="shared" si="543"/>
        <v/>
      </c>
      <c r="AR866" s="71" t="str">
        <f t="shared" si="544"/>
        <v/>
      </c>
      <c r="AS866" s="71" t="str">
        <f t="shared" si="545"/>
        <v/>
      </c>
      <c r="AT866" s="71" t="str">
        <f t="shared" si="546"/>
        <v/>
      </c>
      <c r="AU866" s="76" t="str">
        <f t="shared" si="547"/>
        <v/>
      </c>
      <c r="BF866" s="141">
        <v>30030</v>
      </c>
      <c r="BG866" s="142" t="s">
        <v>12632</v>
      </c>
      <c r="BH866" s="141" t="s">
        <v>180</v>
      </c>
      <c r="BI866" s="141" t="s">
        <v>191</v>
      </c>
      <c r="BJ866" s="141" t="s">
        <v>12633</v>
      </c>
      <c r="BK866" s="141" t="s">
        <v>12634</v>
      </c>
      <c r="BL866" s="141" t="s">
        <v>12633</v>
      </c>
      <c r="BM866" s="141">
        <v>45.576333333333302</v>
      </c>
      <c r="BN866" s="141">
        <v>-70.887766666666707</v>
      </c>
      <c r="BO866" s="141">
        <v>1980</v>
      </c>
      <c r="BP866" s="143" t="s">
        <v>24766</v>
      </c>
      <c r="BQ866" s="143" t="s">
        <v>17560</v>
      </c>
    </row>
    <row r="867" spans="1:69" ht="38.25" customHeight="1" x14ac:dyDescent="0.25">
      <c r="A867" s="1" t="str">
        <f t="shared" si="548"/>
        <v/>
      </c>
      <c r="B867" s="32" t="str">
        <f t="shared" si="549"/>
        <v/>
      </c>
      <c r="C867" s="25" t="str">
        <f t="shared" si="550"/>
        <v/>
      </c>
      <c r="D867" s="25" t="str">
        <f t="shared" si="551"/>
        <v/>
      </c>
      <c r="E867" s="25" t="str">
        <f t="shared" si="552"/>
        <v/>
      </c>
      <c r="F867" s="25" t="str">
        <f t="shared" si="553"/>
        <v/>
      </c>
      <c r="G867" s="108" t="str">
        <f t="shared" si="554"/>
        <v/>
      </c>
      <c r="H867" s="108" t="str">
        <f t="shared" si="555"/>
        <v/>
      </c>
      <c r="I867" s="112" t="str">
        <f t="shared" si="556"/>
        <v/>
      </c>
      <c r="J867" s="112"/>
      <c r="K867" s="112"/>
      <c r="L867" s="113"/>
      <c r="M867" s="113"/>
      <c r="N867" s="224" t="str">
        <f t="shared" si="557"/>
        <v/>
      </c>
      <c r="O867" s="225" t="str">
        <f t="shared" si="558"/>
        <v/>
      </c>
      <c r="Q867" s="6">
        <v>865</v>
      </c>
      <c r="R867" s="47" t="str">
        <f t="shared" si="521"/>
        <v>-865</v>
      </c>
      <c r="S867" s="6"/>
      <c r="T867" s="48" t="str">
        <f t="shared" si="522"/>
        <v/>
      </c>
      <c r="U867" s="49" t="str">
        <f t="shared" si="523"/>
        <v/>
      </c>
      <c r="W867" s="51"/>
      <c r="X867" s="75" t="str">
        <f t="shared" si="524"/>
        <v/>
      </c>
      <c r="Y867" s="71" t="str">
        <f t="shared" si="525"/>
        <v/>
      </c>
      <c r="Z867" s="71" t="str">
        <f t="shared" si="526"/>
        <v/>
      </c>
      <c r="AA867" s="71" t="str">
        <f t="shared" si="527"/>
        <v/>
      </c>
      <c r="AB867" s="71" t="str">
        <f t="shared" si="528"/>
        <v/>
      </c>
      <c r="AC867" s="71" t="str">
        <f t="shared" si="529"/>
        <v/>
      </c>
      <c r="AD867" s="71" t="str">
        <f t="shared" si="530"/>
        <v/>
      </c>
      <c r="AE867" s="78" t="str">
        <f t="shared" si="531"/>
        <v/>
      </c>
      <c r="AF867" s="75" t="str">
        <f t="shared" si="532"/>
        <v/>
      </c>
      <c r="AG867" s="71" t="str">
        <f t="shared" si="533"/>
        <v/>
      </c>
      <c r="AH867" s="71" t="str">
        <f t="shared" si="534"/>
        <v/>
      </c>
      <c r="AI867" s="71" t="str">
        <f t="shared" si="535"/>
        <v/>
      </c>
      <c r="AJ867" s="71" t="str">
        <f t="shared" si="536"/>
        <v/>
      </c>
      <c r="AK867" s="71" t="str">
        <f t="shared" si="537"/>
        <v/>
      </c>
      <c r="AL867" s="71" t="str">
        <f t="shared" si="538"/>
        <v/>
      </c>
      <c r="AM867" s="78" t="str">
        <f t="shared" si="539"/>
        <v/>
      </c>
      <c r="AN867" s="75" t="str">
        <f t="shared" si="540"/>
        <v/>
      </c>
      <c r="AO867" s="71" t="str">
        <f t="shared" si="541"/>
        <v/>
      </c>
      <c r="AP867" s="71" t="str">
        <f t="shared" si="542"/>
        <v/>
      </c>
      <c r="AQ867" s="71" t="str">
        <f t="shared" si="543"/>
        <v/>
      </c>
      <c r="AR867" s="71" t="str">
        <f t="shared" si="544"/>
        <v/>
      </c>
      <c r="AS867" s="71" t="str">
        <f t="shared" si="545"/>
        <v/>
      </c>
      <c r="AT867" s="71" t="str">
        <f t="shared" si="546"/>
        <v/>
      </c>
      <c r="AU867" s="76" t="str">
        <f t="shared" si="547"/>
        <v/>
      </c>
      <c r="BF867" s="141">
        <v>30030</v>
      </c>
      <c r="BG867" s="142" t="s">
        <v>12635</v>
      </c>
      <c r="BH867" s="141" t="s">
        <v>180</v>
      </c>
      <c r="BI867" s="141" t="s">
        <v>191</v>
      </c>
      <c r="BJ867" s="141" t="s">
        <v>12636</v>
      </c>
      <c r="BK867" s="141" t="s">
        <v>12637</v>
      </c>
      <c r="BL867" s="141" t="s">
        <v>12638</v>
      </c>
      <c r="BM867" s="141">
        <v>45.588844444444398</v>
      </c>
      <c r="BN867" s="141">
        <v>-70.926716666666707</v>
      </c>
      <c r="BO867" s="141">
        <v>1985</v>
      </c>
      <c r="BP867" s="143" t="s">
        <v>24767</v>
      </c>
      <c r="BQ867" s="143" t="s">
        <v>17560</v>
      </c>
    </row>
    <row r="868" spans="1:69" ht="38.25" customHeight="1" x14ac:dyDescent="0.25">
      <c r="A868" s="1" t="str">
        <f t="shared" si="548"/>
        <v/>
      </c>
      <c r="B868" s="32" t="str">
        <f t="shared" si="549"/>
        <v/>
      </c>
      <c r="C868" s="25" t="str">
        <f t="shared" si="550"/>
        <v/>
      </c>
      <c r="D868" s="25" t="str">
        <f t="shared" si="551"/>
        <v/>
      </c>
      <c r="E868" s="25" t="str">
        <f t="shared" si="552"/>
        <v/>
      </c>
      <c r="F868" s="25" t="str">
        <f t="shared" si="553"/>
        <v/>
      </c>
      <c r="G868" s="108" t="str">
        <f t="shared" si="554"/>
        <v/>
      </c>
      <c r="H868" s="108" t="str">
        <f t="shared" si="555"/>
        <v/>
      </c>
      <c r="I868" s="112" t="str">
        <f t="shared" si="556"/>
        <v/>
      </c>
      <c r="J868" s="112"/>
      <c r="K868" s="112"/>
      <c r="L868" s="113"/>
      <c r="M868" s="113"/>
      <c r="N868" s="224" t="str">
        <f t="shared" si="557"/>
        <v/>
      </c>
      <c r="O868" s="225" t="str">
        <f t="shared" si="558"/>
        <v/>
      </c>
      <c r="Q868" s="6">
        <v>866</v>
      </c>
      <c r="R868" s="47" t="str">
        <f t="shared" si="521"/>
        <v>-866</v>
      </c>
      <c r="S868" s="6"/>
      <c r="T868" s="48" t="str">
        <f t="shared" si="522"/>
        <v/>
      </c>
      <c r="U868" s="49" t="str">
        <f t="shared" si="523"/>
        <v/>
      </c>
      <c r="W868" s="51"/>
      <c r="X868" s="75" t="str">
        <f t="shared" si="524"/>
        <v/>
      </c>
      <c r="Y868" s="71" t="str">
        <f t="shared" si="525"/>
        <v/>
      </c>
      <c r="Z868" s="71" t="str">
        <f t="shared" si="526"/>
        <v/>
      </c>
      <c r="AA868" s="71" t="str">
        <f t="shared" si="527"/>
        <v/>
      </c>
      <c r="AB868" s="71" t="str">
        <f t="shared" si="528"/>
        <v/>
      </c>
      <c r="AC868" s="71" t="str">
        <f t="shared" si="529"/>
        <v/>
      </c>
      <c r="AD868" s="71" t="str">
        <f t="shared" si="530"/>
        <v/>
      </c>
      <c r="AE868" s="78" t="str">
        <f t="shared" si="531"/>
        <v/>
      </c>
      <c r="AF868" s="75" t="str">
        <f t="shared" si="532"/>
        <v/>
      </c>
      <c r="AG868" s="71" t="str">
        <f t="shared" si="533"/>
        <v/>
      </c>
      <c r="AH868" s="71" t="str">
        <f t="shared" si="534"/>
        <v/>
      </c>
      <c r="AI868" s="71" t="str">
        <f t="shared" si="535"/>
        <v/>
      </c>
      <c r="AJ868" s="71" t="str">
        <f t="shared" si="536"/>
        <v/>
      </c>
      <c r="AK868" s="71" t="str">
        <f t="shared" si="537"/>
        <v/>
      </c>
      <c r="AL868" s="71" t="str">
        <f t="shared" si="538"/>
        <v/>
      </c>
      <c r="AM868" s="78" t="str">
        <f t="shared" si="539"/>
        <v/>
      </c>
      <c r="AN868" s="75" t="str">
        <f t="shared" si="540"/>
        <v/>
      </c>
      <c r="AO868" s="71" t="str">
        <f t="shared" si="541"/>
        <v/>
      </c>
      <c r="AP868" s="71" t="str">
        <f t="shared" si="542"/>
        <v/>
      </c>
      <c r="AQ868" s="71" t="str">
        <f t="shared" si="543"/>
        <v/>
      </c>
      <c r="AR868" s="71" t="str">
        <f t="shared" si="544"/>
        <v/>
      </c>
      <c r="AS868" s="71" t="str">
        <f t="shared" si="545"/>
        <v/>
      </c>
      <c r="AT868" s="71" t="str">
        <f t="shared" si="546"/>
        <v/>
      </c>
      <c r="AU868" s="76" t="str">
        <f t="shared" si="547"/>
        <v/>
      </c>
      <c r="BF868" s="141">
        <v>30030</v>
      </c>
      <c r="BG868" s="142" t="s">
        <v>12639</v>
      </c>
      <c r="BH868" s="141" t="s">
        <v>180</v>
      </c>
      <c r="BI868" s="141" t="s">
        <v>191</v>
      </c>
      <c r="BJ868" s="141" t="s">
        <v>12640</v>
      </c>
      <c r="BK868" s="141" t="s">
        <v>12641</v>
      </c>
      <c r="BL868" s="141" t="s">
        <v>12638</v>
      </c>
      <c r="BM868" s="141">
        <v>45.579052777777797</v>
      </c>
      <c r="BN868" s="141">
        <v>-70.899963888888905</v>
      </c>
      <c r="BO868" s="141">
        <v>1975</v>
      </c>
      <c r="BP868" s="143" t="s">
        <v>24768</v>
      </c>
      <c r="BQ868" s="143" t="s">
        <v>17560</v>
      </c>
    </row>
    <row r="869" spans="1:69" ht="38.25" customHeight="1" x14ac:dyDescent="0.25">
      <c r="A869" s="1" t="str">
        <f t="shared" si="548"/>
        <v/>
      </c>
      <c r="B869" s="32" t="str">
        <f t="shared" si="549"/>
        <v/>
      </c>
      <c r="C869" s="25" t="str">
        <f t="shared" si="550"/>
        <v/>
      </c>
      <c r="D869" s="25" t="str">
        <f t="shared" si="551"/>
        <v/>
      </c>
      <c r="E869" s="25" t="str">
        <f t="shared" si="552"/>
        <v/>
      </c>
      <c r="F869" s="25" t="str">
        <f t="shared" si="553"/>
        <v/>
      </c>
      <c r="G869" s="108" t="str">
        <f t="shared" si="554"/>
        <v/>
      </c>
      <c r="H869" s="108" t="str">
        <f t="shared" si="555"/>
        <v/>
      </c>
      <c r="I869" s="112" t="str">
        <f t="shared" si="556"/>
        <v/>
      </c>
      <c r="J869" s="112"/>
      <c r="K869" s="112"/>
      <c r="L869" s="113"/>
      <c r="M869" s="113"/>
      <c r="N869" s="224" t="str">
        <f t="shared" si="557"/>
        <v/>
      </c>
      <c r="O869" s="225" t="str">
        <f t="shared" si="558"/>
        <v/>
      </c>
      <c r="Q869" s="6">
        <v>867</v>
      </c>
      <c r="R869" s="47" t="str">
        <f t="shared" si="521"/>
        <v>-867</v>
      </c>
      <c r="S869" s="6"/>
      <c r="T869" s="48" t="str">
        <f t="shared" si="522"/>
        <v/>
      </c>
      <c r="U869" s="49" t="str">
        <f t="shared" si="523"/>
        <v/>
      </c>
      <c r="W869" s="51"/>
      <c r="X869" s="75" t="str">
        <f t="shared" si="524"/>
        <v/>
      </c>
      <c r="Y869" s="71" t="str">
        <f t="shared" si="525"/>
        <v/>
      </c>
      <c r="Z869" s="71" t="str">
        <f t="shared" si="526"/>
        <v/>
      </c>
      <c r="AA869" s="71" t="str">
        <f t="shared" si="527"/>
        <v/>
      </c>
      <c r="AB869" s="71" t="str">
        <f t="shared" si="528"/>
        <v/>
      </c>
      <c r="AC869" s="71" t="str">
        <f t="shared" si="529"/>
        <v/>
      </c>
      <c r="AD869" s="71" t="str">
        <f t="shared" si="530"/>
        <v/>
      </c>
      <c r="AE869" s="78" t="str">
        <f t="shared" si="531"/>
        <v/>
      </c>
      <c r="AF869" s="75" t="str">
        <f t="shared" si="532"/>
        <v/>
      </c>
      <c r="AG869" s="71" t="str">
        <f t="shared" si="533"/>
        <v/>
      </c>
      <c r="AH869" s="71" t="str">
        <f t="shared" si="534"/>
        <v/>
      </c>
      <c r="AI869" s="71" t="str">
        <f t="shared" si="535"/>
        <v/>
      </c>
      <c r="AJ869" s="71" t="str">
        <f t="shared" si="536"/>
        <v/>
      </c>
      <c r="AK869" s="71" t="str">
        <f t="shared" si="537"/>
        <v/>
      </c>
      <c r="AL869" s="71" t="str">
        <f t="shared" si="538"/>
        <v/>
      </c>
      <c r="AM869" s="78" t="str">
        <f t="shared" si="539"/>
        <v/>
      </c>
      <c r="AN869" s="75" t="str">
        <f t="shared" si="540"/>
        <v/>
      </c>
      <c r="AO869" s="71" t="str">
        <f t="shared" si="541"/>
        <v/>
      </c>
      <c r="AP869" s="71" t="str">
        <f t="shared" si="542"/>
        <v/>
      </c>
      <c r="AQ869" s="71" t="str">
        <f t="shared" si="543"/>
        <v/>
      </c>
      <c r="AR869" s="71" t="str">
        <f t="shared" si="544"/>
        <v/>
      </c>
      <c r="AS869" s="71" t="str">
        <f t="shared" si="545"/>
        <v/>
      </c>
      <c r="AT869" s="71" t="str">
        <f t="shared" si="546"/>
        <v/>
      </c>
      <c r="AU869" s="76" t="str">
        <f t="shared" si="547"/>
        <v/>
      </c>
      <c r="BF869" s="141">
        <v>30030</v>
      </c>
      <c r="BG869" s="142" t="s">
        <v>12642</v>
      </c>
      <c r="BH869" s="141" t="s">
        <v>180</v>
      </c>
      <c r="BI869" s="141" t="s">
        <v>191</v>
      </c>
      <c r="BJ869" s="141" t="s">
        <v>12643</v>
      </c>
      <c r="BK869" s="141" t="s">
        <v>12644</v>
      </c>
      <c r="BL869" s="141" t="s">
        <v>12643</v>
      </c>
      <c r="BM869" s="141">
        <v>45.567397222222198</v>
      </c>
      <c r="BN869" s="141">
        <v>-70.894988888888903</v>
      </c>
      <c r="BO869" s="141">
        <v>1982</v>
      </c>
      <c r="BP869" s="143" t="s">
        <v>23932</v>
      </c>
      <c r="BQ869" s="143" t="s">
        <v>17560</v>
      </c>
    </row>
    <row r="870" spans="1:69" ht="38.25" customHeight="1" x14ac:dyDescent="0.25">
      <c r="A870" s="1" t="str">
        <f t="shared" si="548"/>
        <v/>
      </c>
      <c r="B870" s="32" t="str">
        <f t="shared" si="549"/>
        <v/>
      </c>
      <c r="C870" s="25" t="str">
        <f t="shared" si="550"/>
        <v/>
      </c>
      <c r="D870" s="25" t="str">
        <f t="shared" si="551"/>
        <v/>
      </c>
      <c r="E870" s="25" t="str">
        <f t="shared" si="552"/>
        <v/>
      </c>
      <c r="F870" s="25" t="str">
        <f t="shared" si="553"/>
        <v/>
      </c>
      <c r="G870" s="108" t="str">
        <f t="shared" si="554"/>
        <v/>
      </c>
      <c r="H870" s="108" t="str">
        <f t="shared" si="555"/>
        <v/>
      </c>
      <c r="I870" s="112" t="str">
        <f t="shared" si="556"/>
        <v/>
      </c>
      <c r="J870" s="112"/>
      <c r="K870" s="112"/>
      <c r="L870" s="113"/>
      <c r="M870" s="113"/>
      <c r="N870" s="224" t="str">
        <f t="shared" si="557"/>
        <v/>
      </c>
      <c r="O870" s="225" t="str">
        <f t="shared" si="558"/>
        <v/>
      </c>
      <c r="Q870" s="6">
        <v>868</v>
      </c>
      <c r="R870" s="47" t="str">
        <f t="shared" si="521"/>
        <v>-868</v>
      </c>
      <c r="S870" s="6"/>
      <c r="T870" s="48" t="str">
        <f t="shared" si="522"/>
        <v/>
      </c>
      <c r="U870" s="49" t="str">
        <f t="shared" si="523"/>
        <v/>
      </c>
      <c r="W870" s="51"/>
      <c r="X870" s="75" t="str">
        <f t="shared" si="524"/>
        <v/>
      </c>
      <c r="Y870" s="71" t="str">
        <f t="shared" si="525"/>
        <v/>
      </c>
      <c r="Z870" s="71" t="str">
        <f t="shared" si="526"/>
        <v/>
      </c>
      <c r="AA870" s="71" t="str">
        <f t="shared" si="527"/>
        <v/>
      </c>
      <c r="AB870" s="71" t="str">
        <f t="shared" si="528"/>
        <v/>
      </c>
      <c r="AC870" s="71" t="str">
        <f t="shared" si="529"/>
        <v/>
      </c>
      <c r="AD870" s="71" t="str">
        <f t="shared" si="530"/>
        <v/>
      </c>
      <c r="AE870" s="78" t="str">
        <f t="shared" si="531"/>
        <v/>
      </c>
      <c r="AF870" s="75" t="str">
        <f t="shared" si="532"/>
        <v/>
      </c>
      <c r="AG870" s="71" t="str">
        <f t="shared" si="533"/>
        <v/>
      </c>
      <c r="AH870" s="71" t="str">
        <f t="shared" si="534"/>
        <v/>
      </c>
      <c r="AI870" s="71" t="str">
        <f t="shared" si="535"/>
        <v/>
      </c>
      <c r="AJ870" s="71" t="str">
        <f t="shared" si="536"/>
        <v/>
      </c>
      <c r="AK870" s="71" t="str">
        <f t="shared" si="537"/>
        <v/>
      </c>
      <c r="AL870" s="71" t="str">
        <f t="shared" si="538"/>
        <v/>
      </c>
      <c r="AM870" s="78" t="str">
        <f t="shared" si="539"/>
        <v/>
      </c>
      <c r="AN870" s="75" t="str">
        <f t="shared" si="540"/>
        <v/>
      </c>
      <c r="AO870" s="71" t="str">
        <f t="shared" si="541"/>
        <v/>
      </c>
      <c r="AP870" s="71" t="str">
        <f t="shared" si="542"/>
        <v/>
      </c>
      <c r="AQ870" s="71" t="str">
        <f t="shared" si="543"/>
        <v/>
      </c>
      <c r="AR870" s="71" t="str">
        <f t="shared" si="544"/>
        <v/>
      </c>
      <c r="AS870" s="71" t="str">
        <f t="shared" si="545"/>
        <v/>
      </c>
      <c r="AT870" s="71" t="str">
        <f t="shared" si="546"/>
        <v/>
      </c>
      <c r="AU870" s="76" t="str">
        <f t="shared" si="547"/>
        <v/>
      </c>
      <c r="BF870" s="141">
        <v>30030</v>
      </c>
      <c r="BG870" s="142" t="s">
        <v>12580</v>
      </c>
      <c r="BH870" s="141" t="s">
        <v>180</v>
      </c>
      <c r="BI870" s="141" t="s">
        <v>190</v>
      </c>
      <c r="BJ870" s="141" t="s">
        <v>12573</v>
      </c>
      <c r="BK870" s="141" t="s">
        <v>12572</v>
      </c>
      <c r="BL870" s="141" t="s">
        <v>12573</v>
      </c>
      <c r="BM870" s="141">
        <v>45.580461111111099</v>
      </c>
      <c r="BN870" s="141">
        <v>-70.873538888888902</v>
      </c>
      <c r="BO870" s="141">
        <v>1997</v>
      </c>
      <c r="BP870" s="143" t="s">
        <v>24750</v>
      </c>
      <c r="BQ870" s="143" t="s">
        <v>17560</v>
      </c>
    </row>
    <row r="871" spans="1:69" ht="38.25" customHeight="1" x14ac:dyDescent="0.25">
      <c r="A871" s="1" t="str">
        <f t="shared" si="548"/>
        <v/>
      </c>
      <c r="B871" s="32" t="str">
        <f t="shared" si="549"/>
        <v/>
      </c>
      <c r="C871" s="25" t="str">
        <f t="shared" si="550"/>
        <v/>
      </c>
      <c r="D871" s="25" t="str">
        <f t="shared" si="551"/>
        <v/>
      </c>
      <c r="E871" s="25" t="str">
        <f t="shared" si="552"/>
        <v/>
      </c>
      <c r="F871" s="25" t="str">
        <f t="shared" si="553"/>
        <v/>
      </c>
      <c r="G871" s="108" t="str">
        <f t="shared" si="554"/>
        <v/>
      </c>
      <c r="H871" s="108" t="str">
        <f t="shared" si="555"/>
        <v/>
      </c>
      <c r="I871" s="112" t="str">
        <f t="shared" si="556"/>
        <v/>
      </c>
      <c r="J871" s="112"/>
      <c r="K871" s="112"/>
      <c r="L871" s="113"/>
      <c r="M871" s="113"/>
      <c r="N871" s="224" t="str">
        <f t="shared" si="557"/>
        <v/>
      </c>
      <c r="O871" s="225" t="str">
        <f t="shared" si="558"/>
        <v/>
      </c>
      <c r="Q871" s="6">
        <v>869</v>
      </c>
      <c r="R871" s="47" t="str">
        <f t="shared" si="521"/>
        <v>-869</v>
      </c>
      <c r="S871" s="6"/>
      <c r="T871" s="48" t="str">
        <f t="shared" si="522"/>
        <v/>
      </c>
      <c r="U871" s="49" t="str">
        <f t="shared" si="523"/>
        <v/>
      </c>
      <c r="W871" s="51"/>
      <c r="X871" s="75" t="str">
        <f t="shared" si="524"/>
        <v/>
      </c>
      <c r="Y871" s="71" t="str">
        <f t="shared" si="525"/>
        <v/>
      </c>
      <c r="Z871" s="71" t="str">
        <f t="shared" si="526"/>
        <v/>
      </c>
      <c r="AA871" s="71" t="str">
        <f t="shared" si="527"/>
        <v/>
      </c>
      <c r="AB871" s="71" t="str">
        <f t="shared" si="528"/>
        <v/>
      </c>
      <c r="AC871" s="71" t="str">
        <f t="shared" si="529"/>
        <v/>
      </c>
      <c r="AD871" s="71" t="str">
        <f t="shared" si="530"/>
        <v/>
      </c>
      <c r="AE871" s="78" t="str">
        <f t="shared" si="531"/>
        <v/>
      </c>
      <c r="AF871" s="75" t="str">
        <f t="shared" si="532"/>
        <v/>
      </c>
      <c r="AG871" s="71" t="str">
        <f t="shared" si="533"/>
        <v/>
      </c>
      <c r="AH871" s="71" t="str">
        <f t="shared" si="534"/>
        <v/>
      </c>
      <c r="AI871" s="71" t="str">
        <f t="shared" si="535"/>
        <v/>
      </c>
      <c r="AJ871" s="71" t="str">
        <f t="shared" si="536"/>
        <v/>
      </c>
      <c r="AK871" s="71" t="str">
        <f t="shared" si="537"/>
        <v/>
      </c>
      <c r="AL871" s="71" t="str">
        <f t="shared" si="538"/>
        <v/>
      </c>
      <c r="AM871" s="78" t="str">
        <f t="shared" si="539"/>
        <v/>
      </c>
      <c r="AN871" s="75" t="str">
        <f t="shared" si="540"/>
        <v/>
      </c>
      <c r="AO871" s="71" t="str">
        <f t="shared" si="541"/>
        <v/>
      </c>
      <c r="AP871" s="71" t="str">
        <f t="shared" si="542"/>
        <v/>
      </c>
      <c r="AQ871" s="71" t="str">
        <f t="shared" si="543"/>
        <v/>
      </c>
      <c r="AR871" s="71" t="str">
        <f t="shared" si="544"/>
        <v/>
      </c>
      <c r="AS871" s="71" t="str">
        <f t="shared" si="545"/>
        <v/>
      </c>
      <c r="AT871" s="71" t="str">
        <f t="shared" si="546"/>
        <v/>
      </c>
      <c r="AU871" s="76" t="str">
        <f t="shared" si="547"/>
        <v/>
      </c>
      <c r="BF871" s="141">
        <v>30080</v>
      </c>
      <c r="BG871" s="142" t="s">
        <v>12523</v>
      </c>
      <c r="BH871" s="141" t="s">
        <v>478</v>
      </c>
      <c r="BI871" s="141" t="s">
        <v>176</v>
      </c>
      <c r="BJ871" s="141"/>
      <c r="BK871" s="141" t="s">
        <v>1271</v>
      </c>
      <c r="BL871" s="141" t="s">
        <v>2063</v>
      </c>
      <c r="BM871" s="141">
        <v>45.716562100283603</v>
      </c>
      <c r="BN871" s="141">
        <v>-70.863442150365898</v>
      </c>
      <c r="BO871" s="141">
        <v>1977</v>
      </c>
      <c r="BP871" s="143" t="s">
        <v>24731</v>
      </c>
      <c r="BQ871" s="143" t="s">
        <v>17560</v>
      </c>
    </row>
    <row r="872" spans="1:69" ht="38.25" customHeight="1" x14ac:dyDescent="0.25">
      <c r="A872" s="1" t="str">
        <f t="shared" si="548"/>
        <v/>
      </c>
      <c r="B872" s="32" t="str">
        <f t="shared" si="549"/>
        <v/>
      </c>
      <c r="C872" s="25" t="str">
        <f t="shared" si="550"/>
        <v/>
      </c>
      <c r="D872" s="25" t="str">
        <f t="shared" si="551"/>
        <v/>
      </c>
      <c r="E872" s="25" t="str">
        <f t="shared" si="552"/>
        <v/>
      </c>
      <c r="F872" s="25" t="str">
        <f t="shared" si="553"/>
        <v/>
      </c>
      <c r="G872" s="108" t="str">
        <f t="shared" si="554"/>
        <v/>
      </c>
      <c r="H872" s="108" t="str">
        <f t="shared" si="555"/>
        <v/>
      </c>
      <c r="I872" s="112" t="str">
        <f t="shared" si="556"/>
        <v/>
      </c>
      <c r="J872" s="112"/>
      <c r="K872" s="112"/>
      <c r="L872" s="113"/>
      <c r="M872" s="113"/>
      <c r="N872" s="224" t="str">
        <f t="shared" si="557"/>
        <v/>
      </c>
      <c r="O872" s="225" t="str">
        <f t="shared" si="558"/>
        <v/>
      </c>
      <c r="Q872" s="6">
        <v>870</v>
      </c>
      <c r="R872" s="47" t="str">
        <f t="shared" si="521"/>
        <v>-870</v>
      </c>
      <c r="S872" s="6"/>
      <c r="T872" s="48" t="str">
        <f t="shared" si="522"/>
        <v/>
      </c>
      <c r="U872" s="49" t="str">
        <f t="shared" si="523"/>
        <v/>
      </c>
      <c r="W872" s="51"/>
      <c r="X872" s="75" t="str">
        <f t="shared" si="524"/>
        <v/>
      </c>
      <c r="Y872" s="71" t="str">
        <f t="shared" si="525"/>
        <v/>
      </c>
      <c r="Z872" s="71" t="str">
        <f t="shared" si="526"/>
        <v/>
      </c>
      <c r="AA872" s="71" t="str">
        <f t="shared" si="527"/>
        <v/>
      </c>
      <c r="AB872" s="71" t="str">
        <f t="shared" si="528"/>
        <v/>
      </c>
      <c r="AC872" s="71" t="str">
        <f t="shared" si="529"/>
        <v/>
      </c>
      <c r="AD872" s="71" t="str">
        <f t="shared" si="530"/>
        <v/>
      </c>
      <c r="AE872" s="78" t="str">
        <f t="shared" si="531"/>
        <v/>
      </c>
      <c r="AF872" s="75" t="str">
        <f t="shared" si="532"/>
        <v/>
      </c>
      <c r="AG872" s="71" t="str">
        <f t="shared" si="533"/>
        <v/>
      </c>
      <c r="AH872" s="71" t="str">
        <f t="shared" si="534"/>
        <v/>
      </c>
      <c r="AI872" s="71" t="str">
        <f t="shared" si="535"/>
        <v/>
      </c>
      <c r="AJ872" s="71" t="str">
        <f t="shared" si="536"/>
        <v/>
      </c>
      <c r="AK872" s="71" t="str">
        <f t="shared" si="537"/>
        <v/>
      </c>
      <c r="AL872" s="71" t="str">
        <f t="shared" si="538"/>
        <v/>
      </c>
      <c r="AM872" s="78" t="str">
        <f t="shared" si="539"/>
        <v/>
      </c>
      <c r="AN872" s="75" t="str">
        <f t="shared" si="540"/>
        <v/>
      </c>
      <c r="AO872" s="71" t="str">
        <f t="shared" si="541"/>
        <v/>
      </c>
      <c r="AP872" s="71" t="str">
        <f t="shared" si="542"/>
        <v/>
      </c>
      <c r="AQ872" s="71" t="str">
        <f t="shared" si="543"/>
        <v/>
      </c>
      <c r="AR872" s="71" t="str">
        <f t="shared" si="544"/>
        <v/>
      </c>
      <c r="AS872" s="71" t="str">
        <f t="shared" si="545"/>
        <v/>
      </c>
      <c r="AT872" s="71" t="str">
        <f t="shared" si="546"/>
        <v/>
      </c>
      <c r="AU872" s="76" t="str">
        <f t="shared" si="547"/>
        <v/>
      </c>
      <c r="BF872" s="141">
        <v>30030</v>
      </c>
      <c r="BG872" s="142" t="s">
        <v>12645</v>
      </c>
      <c r="BH872" s="141" t="s">
        <v>180</v>
      </c>
      <c r="BI872" s="141" t="s">
        <v>1269</v>
      </c>
      <c r="BJ872" s="141" t="s">
        <v>12646</v>
      </c>
      <c r="BK872" s="141" t="s">
        <v>12617</v>
      </c>
      <c r="BL872" s="141" t="s">
        <v>12647</v>
      </c>
      <c r="BM872" s="141">
        <v>45.578044444444402</v>
      </c>
      <c r="BN872" s="141">
        <v>-70.885108333333307</v>
      </c>
      <c r="BO872" s="141">
        <v>2004</v>
      </c>
      <c r="BP872" s="143" t="s">
        <v>24769</v>
      </c>
      <c r="BQ872" s="143" t="s">
        <v>17560</v>
      </c>
    </row>
    <row r="873" spans="1:69" ht="38.25" customHeight="1" x14ac:dyDescent="0.25">
      <c r="A873" s="1" t="str">
        <f t="shared" si="548"/>
        <v/>
      </c>
      <c r="B873" s="32" t="str">
        <f t="shared" si="549"/>
        <v/>
      </c>
      <c r="C873" s="25" t="str">
        <f t="shared" si="550"/>
        <v/>
      </c>
      <c r="D873" s="25" t="str">
        <f t="shared" si="551"/>
        <v/>
      </c>
      <c r="E873" s="25" t="str">
        <f t="shared" si="552"/>
        <v/>
      </c>
      <c r="F873" s="25" t="str">
        <f t="shared" si="553"/>
        <v/>
      </c>
      <c r="G873" s="108" t="str">
        <f t="shared" si="554"/>
        <v/>
      </c>
      <c r="H873" s="108" t="str">
        <f t="shared" si="555"/>
        <v/>
      </c>
      <c r="I873" s="112" t="str">
        <f t="shared" si="556"/>
        <v/>
      </c>
      <c r="J873" s="112"/>
      <c r="K873" s="112"/>
      <c r="L873" s="113"/>
      <c r="M873" s="113"/>
      <c r="N873" s="224" t="str">
        <f t="shared" si="557"/>
        <v/>
      </c>
      <c r="O873" s="225" t="str">
        <f t="shared" si="558"/>
        <v/>
      </c>
      <c r="Q873" s="6">
        <v>871</v>
      </c>
      <c r="R873" s="47" t="str">
        <f t="shared" si="521"/>
        <v>-871</v>
      </c>
      <c r="S873" s="6"/>
      <c r="T873" s="48" t="str">
        <f t="shared" si="522"/>
        <v/>
      </c>
      <c r="U873" s="49" t="str">
        <f t="shared" si="523"/>
        <v/>
      </c>
      <c r="W873" s="51"/>
      <c r="X873" s="75" t="str">
        <f t="shared" si="524"/>
        <v/>
      </c>
      <c r="Y873" s="71" t="str">
        <f t="shared" si="525"/>
        <v/>
      </c>
      <c r="Z873" s="71" t="str">
        <f t="shared" si="526"/>
        <v/>
      </c>
      <c r="AA873" s="71" t="str">
        <f t="shared" si="527"/>
        <v/>
      </c>
      <c r="AB873" s="71" t="str">
        <f t="shared" si="528"/>
        <v/>
      </c>
      <c r="AC873" s="71" t="str">
        <f t="shared" si="529"/>
        <v/>
      </c>
      <c r="AD873" s="71" t="str">
        <f t="shared" si="530"/>
        <v/>
      </c>
      <c r="AE873" s="78" t="str">
        <f t="shared" si="531"/>
        <v/>
      </c>
      <c r="AF873" s="75" t="str">
        <f t="shared" si="532"/>
        <v/>
      </c>
      <c r="AG873" s="71" t="str">
        <f t="shared" si="533"/>
        <v/>
      </c>
      <c r="AH873" s="71" t="str">
        <f t="shared" si="534"/>
        <v/>
      </c>
      <c r="AI873" s="71" t="str">
        <f t="shared" si="535"/>
        <v/>
      </c>
      <c r="AJ873" s="71" t="str">
        <f t="shared" si="536"/>
        <v/>
      </c>
      <c r="AK873" s="71" t="str">
        <f t="shared" si="537"/>
        <v/>
      </c>
      <c r="AL873" s="71" t="str">
        <f t="shared" si="538"/>
        <v/>
      </c>
      <c r="AM873" s="78" t="str">
        <f t="shared" si="539"/>
        <v/>
      </c>
      <c r="AN873" s="75" t="str">
        <f t="shared" si="540"/>
        <v/>
      </c>
      <c r="AO873" s="71" t="str">
        <f t="shared" si="541"/>
        <v/>
      </c>
      <c r="AP873" s="71" t="str">
        <f t="shared" si="542"/>
        <v/>
      </c>
      <c r="AQ873" s="71" t="str">
        <f t="shared" si="543"/>
        <v/>
      </c>
      <c r="AR873" s="71" t="str">
        <f t="shared" si="544"/>
        <v/>
      </c>
      <c r="AS873" s="71" t="str">
        <f t="shared" si="545"/>
        <v/>
      </c>
      <c r="AT873" s="71" t="str">
        <f t="shared" si="546"/>
        <v/>
      </c>
      <c r="AU873" s="76" t="str">
        <f t="shared" si="547"/>
        <v/>
      </c>
      <c r="BF873" s="141">
        <v>30030</v>
      </c>
      <c r="BG873" s="142" t="s">
        <v>12648</v>
      </c>
      <c r="BH873" s="141" t="s">
        <v>180</v>
      </c>
      <c r="BI873" s="141" t="s">
        <v>1269</v>
      </c>
      <c r="BJ873" s="141" t="s">
        <v>12649</v>
      </c>
      <c r="BK873" s="141" t="s">
        <v>12617</v>
      </c>
      <c r="BL873" s="141" t="s">
        <v>12650</v>
      </c>
      <c r="BM873" s="141">
        <v>45.5777583333333</v>
      </c>
      <c r="BN873" s="141">
        <v>-70.876636111111097</v>
      </c>
      <c r="BO873" s="141">
        <v>2004</v>
      </c>
      <c r="BP873" s="143" t="s">
        <v>24769</v>
      </c>
      <c r="BQ873" s="143" t="s">
        <v>17560</v>
      </c>
    </row>
    <row r="874" spans="1:69" ht="38.25" customHeight="1" x14ac:dyDescent="0.25">
      <c r="A874" s="1" t="str">
        <f t="shared" si="548"/>
        <v/>
      </c>
      <c r="B874" s="32" t="str">
        <f t="shared" si="549"/>
        <v/>
      </c>
      <c r="C874" s="25" t="str">
        <f t="shared" si="550"/>
        <v/>
      </c>
      <c r="D874" s="25" t="str">
        <f t="shared" si="551"/>
        <v/>
      </c>
      <c r="E874" s="25" t="str">
        <f t="shared" si="552"/>
        <v/>
      </c>
      <c r="F874" s="25" t="str">
        <f t="shared" si="553"/>
        <v/>
      </c>
      <c r="G874" s="108" t="str">
        <f t="shared" si="554"/>
        <v/>
      </c>
      <c r="H874" s="108" t="str">
        <f t="shared" si="555"/>
        <v/>
      </c>
      <c r="I874" s="112" t="str">
        <f t="shared" si="556"/>
        <v/>
      </c>
      <c r="J874" s="112"/>
      <c r="K874" s="112"/>
      <c r="L874" s="113"/>
      <c r="M874" s="113"/>
      <c r="N874" s="224" t="str">
        <f t="shared" si="557"/>
        <v/>
      </c>
      <c r="O874" s="225" t="str">
        <f t="shared" si="558"/>
        <v/>
      </c>
      <c r="Q874" s="6">
        <v>872</v>
      </c>
      <c r="R874" s="47" t="str">
        <f t="shared" si="521"/>
        <v>-872</v>
      </c>
      <c r="S874" s="6"/>
      <c r="T874" s="48" t="str">
        <f t="shared" si="522"/>
        <v/>
      </c>
      <c r="U874" s="49" t="str">
        <f t="shared" si="523"/>
        <v/>
      </c>
      <c r="W874" s="51"/>
      <c r="X874" s="75" t="str">
        <f t="shared" si="524"/>
        <v/>
      </c>
      <c r="Y874" s="71" t="str">
        <f t="shared" si="525"/>
        <v/>
      </c>
      <c r="Z874" s="71" t="str">
        <f t="shared" si="526"/>
        <v/>
      </c>
      <c r="AA874" s="71" t="str">
        <f t="shared" si="527"/>
        <v/>
      </c>
      <c r="AB874" s="71" t="str">
        <f t="shared" si="528"/>
        <v/>
      </c>
      <c r="AC874" s="71" t="str">
        <f t="shared" si="529"/>
        <v/>
      </c>
      <c r="AD874" s="71" t="str">
        <f t="shared" si="530"/>
        <v/>
      </c>
      <c r="AE874" s="78" t="str">
        <f t="shared" si="531"/>
        <v/>
      </c>
      <c r="AF874" s="75" t="str">
        <f t="shared" si="532"/>
        <v/>
      </c>
      <c r="AG874" s="71" t="str">
        <f t="shared" si="533"/>
        <v/>
      </c>
      <c r="AH874" s="71" t="str">
        <f t="shared" si="534"/>
        <v/>
      </c>
      <c r="AI874" s="71" t="str">
        <f t="shared" si="535"/>
        <v/>
      </c>
      <c r="AJ874" s="71" t="str">
        <f t="shared" si="536"/>
        <v/>
      </c>
      <c r="AK874" s="71" t="str">
        <f t="shared" si="537"/>
        <v/>
      </c>
      <c r="AL874" s="71" t="str">
        <f t="shared" si="538"/>
        <v/>
      </c>
      <c r="AM874" s="78" t="str">
        <f t="shared" si="539"/>
        <v/>
      </c>
      <c r="AN874" s="75" t="str">
        <f t="shared" si="540"/>
        <v/>
      </c>
      <c r="AO874" s="71" t="str">
        <f t="shared" si="541"/>
        <v/>
      </c>
      <c r="AP874" s="71" t="str">
        <f t="shared" si="542"/>
        <v/>
      </c>
      <c r="AQ874" s="71" t="str">
        <f t="shared" si="543"/>
        <v/>
      </c>
      <c r="AR874" s="71" t="str">
        <f t="shared" si="544"/>
        <v/>
      </c>
      <c r="AS874" s="71" t="str">
        <f t="shared" si="545"/>
        <v/>
      </c>
      <c r="AT874" s="71" t="str">
        <f t="shared" si="546"/>
        <v/>
      </c>
      <c r="AU874" s="76" t="str">
        <f t="shared" si="547"/>
        <v/>
      </c>
      <c r="BF874" s="141">
        <v>30030</v>
      </c>
      <c r="BG874" s="142" t="s">
        <v>12651</v>
      </c>
      <c r="BH874" s="141" t="s">
        <v>180</v>
      </c>
      <c r="BI874" s="141" t="s">
        <v>1269</v>
      </c>
      <c r="BJ874" s="141" t="s">
        <v>12652</v>
      </c>
      <c r="BK874" s="141" t="s">
        <v>12617</v>
      </c>
      <c r="BL874" s="141" t="s">
        <v>12653</v>
      </c>
      <c r="BM874" s="141">
        <v>45.574211111111097</v>
      </c>
      <c r="BN874" s="141">
        <v>-70.879397222222195</v>
      </c>
      <c r="BO874" s="141">
        <v>2004</v>
      </c>
      <c r="BP874" s="143" t="s">
        <v>24769</v>
      </c>
      <c r="BQ874" s="143" t="s">
        <v>17560</v>
      </c>
    </row>
    <row r="875" spans="1:69" ht="38.25" customHeight="1" x14ac:dyDescent="0.25">
      <c r="A875" s="1" t="str">
        <f t="shared" si="548"/>
        <v/>
      </c>
      <c r="B875" s="32" t="str">
        <f t="shared" si="549"/>
        <v/>
      </c>
      <c r="C875" s="25" t="str">
        <f t="shared" si="550"/>
        <v/>
      </c>
      <c r="D875" s="25" t="str">
        <f t="shared" si="551"/>
        <v/>
      </c>
      <c r="E875" s="25" t="str">
        <f t="shared" si="552"/>
        <v/>
      </c>
      <c r="F875" s="25" t="str">
        <f t="shared" si="553"/>
        <v/>
      </c>
      <c r="G875" s="108" t="str">
        <f t="shared" si="554"/>
        <v/>
      </c>
      <c r="H875" s="108" t="str">
        <f t="shared" si="555"/>
        <v/>
      </c>
      <c r="I875" s="112" t="str">
        <f t="shared" si="556"/>
        <v/>
      </c>
      <c r="J875" s="112"/>
      <c r="K875" s="112"/>
      <c r="L875" s="113"/>
      <c r="M875" s="113"/>
      <c r="N875" s="224" t="str">
        <f t="shared" si="557"/>
        <v/>
      </c>
      <c r="O875" s="225" t="str">
        <f t="shared" si="558"/>
        <v/>
      </c>
      <c r="Q875" s="6">
        <v>873</v>
      </c>
      <c r="R875" s="47" t="str">
        <f t="shared" si="521"/>
        <v>-873</v>
      </c>
      <c r="S875" s="6"/>
      <c r="T875" s="48" t="str">
        <f t="shared" si="522"/>
        <v/>
      </c>
      <c r="U875" s="49" t="str">
        <f t="shared" si="523"/>
        <v/>
      </c>
      <c r="W875" s="51"/>
      <c r="X875" s="75" t="str">
        <f t="shared" si="524"/>
        <v/>
      </c>
      <c r="Y875" s="71" t="str">
        <f t="shared" si="525"/>
        <v/>
      </c>
      <c r="Z875" s="71" t="str">
        <f t="shared" si="526"/>
        <v/>
      </c>
      <c r="AA875" s="71" t="str">
        <f t="shared" si="527"/>
        <v/>
      </c>
      <c r="AB875" s="71" t="str">
        <f t="shared" si="528"/>
        <v/>
      </c>
      <c r="AC875" s="71" t="str">
        <f t="shared" si="529"/>
        <v/>
      </c>
      <c r="AD875" s="71" t="str">
        <f t="shared" si="530"/>
        <v/>
      </c>
      <c r="AE875" s="78" t="str">
        <f t="shared" si="531"/>
        <v/>
      </c>
      <c r="AF875" s="75" t="str">
        <f t="shared" si="532"/>
        <v/>
      </c>
      <c r="AG875" s="71" t="str">
        <f t="shared" si="533"/>
        <v/>
      </c>
      <c r="AH875" s="71" t="str">
        <f t="shared" si="534"/>
        <v/>
      </c>
      <c r="AI875" s="71" t="str">
        <f t="shared" si="535"/>
        <v/>
      </c>
      <c r="AJ875" s="71" t="str">
        <f t="shared" si="536"/>
        <v/>
      </c>
      <c r="AK875" s="71" t="str">
        <f t="shared" si="537"/>
        <v/>
      </c>
      <c r="AL875" s="71" t="str">
        <f t="shared" si="538"/>
        <v/>
      </c>
      <c r="AM875" s="78" t="str">
        <f t="shared" si="539"/>
        <v/>
      </c>
      <c r="AN875" s="75" t="str">
        <f t="shared" si="540"/>
        <v/>
      </c>
      <c r="AO875" s="71" t="str">
        <f t="shared" si="541"/>
        <v/>
      </c>
      <c r="AP875" s="71" t="str">
        <f t="shared" si="542"/>
        <v/>
      </c>
      <c r="AQ875" s="71" t="str">
        <f t="shared" si="543"/>
        <v/>
      </c>
      <c r="AR875" s="71" t="str">
        <f t="shared" si="544"/>
        <v/>
      </c>
      <c r="AS875" s="71" t="str">
        <f t="shared" si="545"/>
        <v/>
      </c>
      <c r="AT875" s="71" t="str">
        <f t="shared" si="546"/>
        <v/>
      </c>
      <c r="AU875" s="76" t="str">
        <f t="shared" si="547"/>
        <v/>
      </c>
      <c r="BF875" s="141">
        <v>30045</v>
      </c>
      <c r="BG875" s="142" t="s">
        <v>12654</v>
      </c>
      <c r="BH875" s="141" t="s">
        <v>180</v>
      </c>
      <c r="BI875" s="141" t="s">
        <v>178</v>
      </c>
      <c r="BJ875" s="141" t="s">
        <v>12519</v>
      </c>
      <c r="BK875" s="141"/>
      <c r="BL875" s="141" t="s">
        <v>2063</v>
      </c>
      <c r="BM875" s="141">
        <v>45.62968</v>
      </c>
      <c r="BN875" s="141">
        <v>-71.033230000000003</v>
      </c>
      <c r="BO875" s="141">
        <v>1990</v>
      </c>
      <c r="BP875" s="143" t="s">
        <v>484</v>
      </c>
      <c r="BQ875" s="143" t="s">
        <v>17560</v>
      </c>
    </row>
    <row r="876" spans="1:69" ht="38.25" customHeight="1" x14ac:dyDescent="0.25">
      <c r="A876" s="1" t="str">
        <f t="shared" si="548"/>
        <v/>
      </c>
      <c r="B876" s="32" t="str">
        <f t="shared" si="549"/>
        <v/>
      </c>
      <c r="C876" s="25" t="str">
        <f t="shared" si="550"/>
        <v/>
      </c>
      <c r="D876" s="25" t="str">
        <f t="shared" si="551"/>
        <v/>
      </c>
      <c r="E876" s="25" t="str">
        <f t="shared" si="552"/>
        <v/>
      </c>
      <c r="F876" s="25" t="str">
        <f t="shared" si="553"/>
        <v/>
      </c>
      <c r="G876" s="108" t="str">
        <f t="shared" si="554"/>
        <v/>
      </c>
      <c r="H876" s="108" t="str">
        <f t="shared" si="555"/>
        <v/>
      </c>
      <c r="I876" s="112" t="str">
        <f t="shared" si="556"/>
        <v/>
      </c>
      <c r="J876" s="112"/>
      <c r="K876" s="112"/>
      <c r="L876" s="113"/>
      <c r="M876" s="113"/>
      <c r="N876" s="224" t="str">
        <f t="shared" si="557"/>
        <v/>
      </c>
      <c r="O876" s="225" t="str">
        <f t="shared" si="558"/>
        <v/>
      </c>
      <c r="Q876" s="6">
        <v>874</v>
      </c>
      <c r="R876" s="47" t="str">
        <f t="shared" si="521"/>
        <v>-874</v>
      </c>
      <c r="S876" s="6"/>
      <c r="T876" s="48" t="str">
        <f t="shared" si="522"/>
        <v/>
      </c>
      <c r="U876" s="49" t="str">
        <f t="shared" si="523"/>
        <v/>
      </c>
      <c r="W876" s="51"/>
      <c r="X876" s="75" t="str">
        <f t="shared" si="524"/>
        <v/>
      </c>
      <c r="Y876" s="71" t="str">
        <f t="shared" si="525"/>
        <v/>
      </c>
      <c r="Z876" s="71" t="str">
        <f t="shared" si="526"/>
        <v/>
      </c>
      <c r="AA876" s="71" t="str">
        <f t="shared" si="527"/>
        <v/>
      </c>
      <c r="AB876" s="71" t="str">
        <f t="shared" si="528"/>
        <v/>
      </c>
      <c r="AC876" s="71" t="str">
        <f t="shared" si="529"/>
        <v/>
      </c>
      <c r="AD876" s="71" t="str">
        <f t="shared" si="530"/>
        <v/>
      </c>
      <c r="AE876" s="78" t="str">
        <f t="shared" si="531"/>
        <v/>
      </c>
      <c r="AF876" s="75" t="str">
        <f t="shared" si="532"/>
        <v/>
      </c>
      <c r="AG876" s="71" t="str">
        <f t="shared" si="533"/>
        <v/>
      </c>
      <c r="AH876" s="71" t="str">
        <f t="shared" si="534"/>
        <v/>
      </c>
      <c r="AI876" s="71" t="str">
        <f t="shared" si="535"/>
        <v/>
      </c>
      <c r="AJ876" s="71" t="str">
        <f t="shared" si="536"/>
        <v/>
      </c>
      <c r="AK876" s="71" t="str">
        <f t="shared" si="537"/>
        <v/>
      </c>
      <c r="AL876" s="71" t="str">
        <f t="shared" si="538"/>
        <v/>
      </c>
      <c r="AM876" s="78" t="str">
        <f t="shared" si="539"/>
        <v/>
      </c>
      <c r="AN876" s="75" t="str">
        <f t="shared" si="540"/>
        <v/>
      </c>
      <c r="AO876" s="71" t="str">
        <f t="shared" si="541"/>
        <v/>
      </c>
      <c r="AP876" s="71" t="str">
        <f t="shared" si="542"/>
        <v/>
      </c>
      <c r="AQ876" s="71" t="str">
        <f t="shared" si="543"/>
        <v/>
      </c>
      <c r="AR876" s="71" t="str">
        <f t="shared" si="544"/>
        <v/>
      </c>
      <c r="AS876" s="71" t="str">
        <f t="shared" si="545"/>
        <v/>
      </c>
      <c r="AT876" s="71" t="str">
        <f t="shared" si="546"/>
        <v/>
      </c>
      <c r="AU876" s="76" t="str">
        <f t="shared" si="547"/>
        <v/>
      </c>
      <c r="BF876" s="141">
        <v>30045</v>
      </c>
      <c r="BG876" s="142" t="s">
        <v>12655</v>
      </c>
      <c r="BH876" s="141" t="s">
        <v>478</v>
      </c>
      <c r="BI876" s="141" t="s">
        <v>176</v>
      </c>
      <c r="BJ876" s="141" t="s">
        <v>12656</v>
      </c>
      <c r="BK876" s="141" t="s">
        <v>12657</v>
      </c>
      <c r="BL876" s="141" t="s">
        <v>4890</v>
      </c>
      <c r="BM876" s="141">
        <v>45.62426</v>
      </c>
      <c r="BN876" s="141">
        <v>-71.009230000000002</v>
      </c>
      <c r="BO876" s="141">
        <v>2008</v>
      </c>
      <c r="BP876" s="143" t="s">
        <v>482</v>
      </c>
      <c r="BQ876" s="143" t="s">
        <v>17560</v>
      </c>
    </row>
    <row r="877" spans="1:69" ht="38.25" customHeight="1" x14ac:dyDescent="0.25">
      <c r="A877" s="1" t="str">
        <f t="shared" si="548"/>
        <v/>
      </c>
      <c r="B877" s="32" t="str">
        <f t="shared" si="549"/>
        <v/>
      </c>
      <c r="C877" s="25" t="str">
        <f t="shared" si="550"/>
        <v/>
      </c>
      <c r="D877" s="25" t="str">
        <f t="shared" si="551"/>
        <v/>
      </c>
      <c r="E877" s="25" t="str">
        <f t="shared" si="552"/>
        <v/>
      </c>
      <c r="F877" s="25" t="str">
        <f t="shared" si="553"/>
        <v/>
      </c>
      <c r="G877" s="108" t="str">
        <f t="shared" si="554"/>
        <v/>
      </c>
      <c r="H877" s="108" t="str">
        <f t="shared" si="555"/>
        <v/>
      </c>
      <c r="I877" s="112" t="str">
        <f t="shared" si="556"/>
        <v/>
      </c>
      <c r="J877" s="112"/>
      <c r="K877" s="112"/>
      <c r="L877" s="113"/>
      <c r="M877" s="113"/>
      <c r="N877" s="224" t="str">
        <f t="shared" si="557"/>
        <v/>
      </c>
      <c r="O877" s="225" t="str">
        <f t="shared" si="558"/>
        <v/>
      </c>
      <c r="Q877" s="6">
        <v>875</v>
      </c>
      <c r="R877" s="47" t="str">
        <f t="shared" si="521"/>
        <v>-875</v>
      </c>
      <c r="S877" s="6"/>
      <c r="T877" s="48" t="str">
        <f t="shared" si="522"/>
        <v/>
      </c>
      <c r="U877" s="49" t="str">
        <f t="shared" si="523"/>
        <v/>
      </c>
      <c r="W877" s="51"/>
      <c r="X877" s="75" t="str">
        <f t="shared" si="524"/>
        <v/>
      </c>
      <c r="Y877" s="71" t="str">
        <f t="shared" si="525"/>
        <v/>
      </c>
      <c r="Z877" s="71" t="str">
        <f t="shared" si="526"/>
        <v/>
      </c>
      <c r="AA877" s="71" t="str">
        <f t="shared" si="527"/>
        <v/>
      </c>
      <c r="AB877" s="71" t="str">
        <f t="shared" si="528"/>
        <v/>
      </c>
      <c r="AC877" s="71" t="str">
        <f t="shared" si="529"/>
        <v/>
      </c>
      <c r="AD877" s="71" t="str">
        <f t="shared" si="530"/>
        <v/>
      </c>
      <c r="AE877" s="78" t="str">
        <f t="shared" si="531"/>
        <v/>
      </c>
      <c r="AF877" s="75" t="str">
        <f t="shared" si="532"/>
        <v/>
      </c>
      <c r="AG877" s="71" t="str">
        <f t="shared" si="533"/>
        <v/>
      </c>
      <c r="AH877" s="71" t="str">
        <f t="shared" si="534"/>
        <v/>
      </c>
      <c r="AI877" s="71" t="str">
        <f t="shared" si="535"/>
        <v/>
      </c>
      <c r="AJ877" s="71" t="str">
        <f t="shared" si="536"/>
        <v/>
      </c>
      <c r="AK877" s="71" t="str">
        <f t="shared" si="537"/>
        <v/>
      </c>
      <c r="AL877" s="71" t="str">
        <f t="shared" si="538"/>
        <v/>
      </c>
      <c r="AM877" s="78" t="str">
        <f t="shared" si="539"/>
        <v/>
      </c>
      <c r="AN877" s="75" t="str">
        <f t="shared" si="540"/>
        <v/>
      </c>
      <c r="AO877" s="71" t="str">
        <f t="shared" si="541"/>
        <v/>
      </c>
      <c r="AP877" s="71" t="str">
        <f t="shared" si="542"/>
        <v/>
      </c>
      <c r="AQ877" s="71" t="str">
        <f t="shared" si="543"/>
        <v/>
      </c>
      <c r="AR877" s="71" t="str">
        <f t="shared" si="544"/>
        <v/>
      </c>
      <c r="AS877" s="71" t="str">
        <f t="shared" si="545"/>
        <v/>
      </c>
      <c r="AT877" s="71" t="str">
        <f t="shared" si="546"/>
        <v/>
      </c>
      <c r="AU877" s="76" t="str">
        <f t="shared" si="547"/>
        <v/>
      </c>
      <c r="BF877" s="141">
        <v>30045</v>
      </c>
      <c r="BG877" s="142" t="s">
        <v>12658</v>
      </c>
      <c r="BH877" s="141" t="s">
        <v>478</v>
      </c>
      <c r="BI877" s="141" t="s">
        <v>177</v>
      </c>
      <c r="BJ877" s="141" t="s">
        <v>12659</v>
      </c>
      <c r="BK877" s="141" t="s">
        <v>12657</v>
      </c>
      <c r="BL877" s="141" t="s">
        <v>12660</v>
      </c>
      <c r="BM877" s="141">
        <v>45.62426</v>
      </c>
      <c r="BN877" s="141">
        <v>-71.009230000000002</v>
      </c>
      <c r="BO877" s="141">
        <v>1979</v>
      </c>
      <c r="BP877" s="143" t="s">
        <v>24770</v>
      </c>
      <c r="BQ877" s="143" t="s">
        <v>17560</v>
      </c>
    </row>
    <row r="878" spans="1:69" ht="38.25" customHeight="1" x14ac:dyDescent="0.25">
      <c r="A878" s="1" t="str">
        <f t="shared" si="548"/>
        <v/>
      </c>
      <c r="B878" s="32" t="str">
        <f t="shared" si="549"/>
        <v/>
      </c>
      <c r="C878" s="25" t="str">
        <f t="shared" si="550"/>
        <v/>
      </c>
      <c r="D878" s="25" t="str">
        <f t="shared" si="551"/>
        <v/>
      </c>
      <c r="E878" s="25" t="str">
        <f t="shared" si="552"/>
        <v/>
      </c>
      <c r="F878" s="25" t="str">
        <f t="shared" si="553"/>
        <v/>
      </c>
      <c r="G878" s="108" t="str">
        <f t="shared" si="554"/>
        <v/>
      </c>
      <c r="H878" s="108" t="str">
        <f t="shared" si="555"/>
        <v/>
      </c>
      <c r="I878" s="112" t="str">
        <f t="shared" si="556"/>
        <v/>
      </c>
      <c r="J878" s="112"/>
      <c r="K878" s="112"/>
      <c r="L878" s="113"/>
      <c r="M878" s="113"/>
      <c r="N878" s="224" t="str">
        <f t="shared" si="557"/>
        <v/>
      </c>
      <c r="O878" s="225" t="str">
        <f t="shared" si="558"/>
        <v/>
      </c>
      <c r="Q878" s="6">
        <v>876</v>
      </c>
      <c r="R878" s="47" t="str">
        <f t="shared" si="521"/>
        <v>-876</v>
      </c>
      <c r="S878" s="6"/>
      <c r="T878" s="48" t="str">
        <f t="shared" si="522"/>
        <v/>
      </c>
      <c r="U878" s="49" t="str">
        <f t="shared" si="523"/>
        <v/>
      </c>
      <c r="W878" s="51"/>
      <c r="X878" s="75" t="str">
        <f t="shared" si="524"/>
        <v/>
      </c>
      <c r="Y878" s="71" t="str">
        <f t="shared" si="525"/>
        <v/>
      </c>
      <c r="Z878" s="71" t="str">
        <f t="shared" si="526"/>
        <v/>
      </c>
      <c r="AA878" s="71" t="str">
        <f t="shared" si="527"/>
        <v/>
      </c>
      <c r="AB878" s="71" t="str">
        <f t="shared" si="528"/>
        <v/>
      </c>
      <c r="AC878" s="71" t="str">
        <f t="shared" si="529"/>
        <v/>
      </c>
      <c r="AD878" s="71" t="str">
        <f t="shared" si="530"/>
        <v/>
      </c>
      <c r="AE878" s="78" t="str">
        <f t="shared" si="531"/>
        <v/>
      </c>
      <c r="AF878" s="75" t="str">
        <f t="shared" si="532"/>
        <v/>
      </c>
      <c r="AG878" s="71" t="str">
        <f t="shared" si="533"/>
        <v/>
      </c>
      <c r="AH878" s="71" t="str">
        <f t="shared" si="534"/>
        <v/>
      </c>
      <c r="AI878" s="71" t="str">
        <f t="shared" si="535"/>
        <v/>
      </c>
      <c r="AJ878" s="71" t="str">
        <f t="shared" si="536"/>
        <v/>
      </c>
      <c r="AK878" s="71" t="str">
        <f t="shared" si="537"/>
        <v/>
      </c>
      <c r="AL878" s="71" t="str">
        <f t="shared" si="538"/>
        <v/>
      </c>
      <c r="AM878" s="78" t="str">
        <f t="shared" si="539"/>
        <v/>
      </c>
      <c r="AN878" s="75" t="str">
        <f t="shared" si="540"/>
        <v/>
      </c>
      <c r="AO878" s="71" t="str">
        <f t="shared" si="541"/>
        <v/>
      </c>
      <c r="AP878" s="71" t="str">
        <f t="shared" si="542"/>
        <v/>
      </c>
      <c r="AQ878" s="71" t="str">
        <f t="shared" si="543"/>
        <v/>
      </c>
      <c r="AR878" s="71" t="str">
        <f t="shared" si="544"/>
        <v/>
      </c>
      <c r="AS878" s="71" t="str">
        <f t="shared" si="545"/>
        <v/>
      </c>
      <c r="AT878" s="71" t="str">
        <f t="shared" si="546"/>
        <v/>
      </c>
      <c r="AU878" s="76" t="str">
        <f t="shared" si="547"/>
        <v/>
      </c>
      <c r="BF878" s="141">
        <v>30090</v>
      </c>
      <c r="BG878" s="142" t="s">
        <v>12526</v>
      </c>
      <c r="BH878" s="141" t="s">
        <v>478</v>
      </c>
      <c r="BI878" s="141" t="s">
        <v>177</v>
      </c>
      <c r="BJ878" s="141"/>
      <c r="BK878" s="141"/>
      <c r="BL878" s="141" t="s">
        <v>12527</v>
      </c>
      <c r="BM878" s="141">
        <v>45.856098311083102</v>
      </c>
      <c r="BN878" s="141">
        <v>-70.994140370589804</v>
      </c>
      <c r="BO878" s="141">
        <v>1972</v>
      </c>
      <c r="BP878" s="143" t="s">
        <v>485</v>
      </c>
      <c r="BQ878" s="143" t="s">
        <v>17560</v>
      </c>
    </row>
    <row r="879" spans="1:69" ht="38.25" customHeight="1" x14ac:dyDescent="0.25">
      <c r="A879" s="1" t="str">
        <f t="shared" si="548"/>
        <v/>
      </c>
      <c r="B879" s="32" t="str">
        <f t="shared" si="549"/>
        <v/>
      </c>
      <c r="C879" s="25" t="str">
        <f t="shared" si="550"/>
        <v/>
      </c>
      <c r="D879" s="25" t="str">
        <f t="shared" si="551"/>
        <v/>
      </c>
      <c r="E879" s="25" t="str">
        <f t="shared" si="552"/>
        <v/>
      </c>
      <c r="F879" s="25" t="str">
        <f t="shared" si="553"/>
        <v/>
      </c>
      <c r="G879" s="108" t="str">
        <f t="shared" si="554"/>
        <v/>
      </c>
      <c r="H879" s="108" t="str">
        <f t="shared" si="555"/>
        <v/>
      </c>
      <c r="I879" s="112" t="str">
        <f t="shared" si="556"/>
        <v/>
      </c>
      <c r="J879" s="112"/>
      <c r="K879" s="112"/>
      <c r="L879" s="113"/>
      <c r="M879" s="113"/>
      <c r="N879" s="224" t="str">
        <f t="shared" si="557"/>
        <v/>
      </c>
      <c r="O879" s="225" t="str">
        <f t="shared" si="558"/>
        <v/>
      </c>
      <c r="Q879" s="6">
        <v>877</v>
      </c>
      <c r="R879" s="47" t="str">
        <f t="shared" si="521"/>
        <v>-877</v>
      </c>
      <c r="S879" s="6"/>
      <c r="T879" s="48" t="str">
        <f t="shared" si="522"/>
        <v/>
      </c>
      <c r="U879" s="49" t="str">
        <f t="shared" si="523"/>
        <v/>
      </c>
      <c r="W879" s="51"/>
      <c r="X879" s="75" t="str">
        <f t="shared" si="524"/>
        <v/>
      </c>
      <c r="Y879" s="71" t="str">
        <f t="shared" si="525"/>
        <v/>
      </c>
      <c r="Z879" s="71" t="str">
        <f t="shared" si="526"/>
        <v/>
      </c>
      <c r="AA879" s="71" t="str">
        <f t="shared" si="527"/>
        <v/>
      </c>
      <c r="AB879" s="71" t="str">
        <f t="shared" si="528"/>
        <v/>
      </c>
      <c r="AC879" s="71" t="str">
        <f t="shared" si="529"/>
        <v/>
      </c>
      <c r="AD879" s="71" t="str">
        <f t="shared" si="530"/>
        <v/>
      </c>
      <c r="AE879" s="78" t="str">
        <f t="shared" si="531"/>
        <v/>
      </c>
      <c r="AF879" s="75" t="str">
        <f t="shared" si="532"/>
        <v/>
      </c>
      <c r="AG879" s="71" t="str">
        <f t="shared" si="533"/>
        <v/>
      </c>
      <c r="AH879" s="71" t="str">
        <f t="shared" si="534"/>
        <v/>
      </c>
      <c r="AI879" s="71" t="str">
        <f t="shared" si="535"/>
        <v/>
      </c>
      <c r="AJ879" s="71" t="str">
        <f t="shared" si="536"/>
        <v/>
      </c>
      <c r="AK879" s="71" t="str">
        <f t="shared" si="537"/>
        <v/>
      </c>
      <c r="AL879" s="71" t="str">
        <f t="shared" si="538"/>
        <v/>
      </c>
      <c r="AM879" s="78" t="str">
        <f t="shared" si="539"/>
        <v/>
      </c>
      <c r="AN879" s="75" t="str">
        <f t="shared" si="540"/>
        <v/>
      </c>
      <c r="AO879" s="71" t="str">
        <f t="shared" si="541"/>
        <v/>
      </c>
      <c r="AP879" s="71" t="str">
        <f t="shared" si="542"/>
        <v/>
      </c>
      <c r="AQ879" s="71" t="str">
        <f t="shared" si="543"/>
        <v/>
      </c>
      <c r="AR879" s="71" t="str">
        <f t="shared" si="544"/>
        <v/>
      </c>
      <c r="AS879" s="71" t="str">
        <f t="shared" si="545"/>
        <v/>
      </c>
      <c r="AT879" s="71" t="str">
        <f t="shared" si="546"/>
        <v/>
      </c>
      <c r="AU879" s="76" t="str">
        <f t="shared" si="547"/>
        <v/>
      </c>
      <c r="BF879" s="141">
        <v>30090</v>
      </c>
      <c r="BG879" s="142" t="s">
        <v>12528</v>
      </c>
      <c r="BH879" s="141" t="s">
        <v>478</v>
      </c>
      <c r="BI879" s="141" t="s">
        <v>176</v>
      </c>
      <c r="BJ879" s="141" t="s">
        <v>12529</v>
      </c>
      <c r="BK879" s="141"/>
      <c r="BL879" s="141" t="s">
        <v>12527</v>
      </c>
      <c r="BM879" s="141">
        <v>45.851278717881399</v>
      </c>
      <c r="BN879" s="141">
        <v>-70.995462554145107</v>
      </c>
      <c r="BO879" s="141">
        <v>1972</v>
      </c>
      <c r="BP879" s="143" t="s">
        <v>24732</v>
      </c>
      <c r="BQ879" s="143" t="s">
        <v>17560</v>
      </c>
    </row>
    <row r="880" spans="1:69" ht="38.25" customHeight="1" x14ac:dyDescent="0.25">
      <c r="A880" s="1" t="str">
        <f t="shared" si="548"/>
        <v/>
      </c>
      <c r="B880" s="32" t="str">
        <f t="shared" si="549"/>
        <v/>
      </c>
      <c r="C880" s="25" t="str">
        <f t="shared" si="550"/>
        <v/>
      </c>
      <c r="D880" s="25" t="str">
        <f t="shared" si="551"/>
        <v/>
      </c>
      <c r="E880" s="25" t="str">
        <f t="shared" si="552"/>
        <v/>
      </c>
      <c r="F880" s="25" t="str">
        <f t="shared" si="553"/>
        <v/>
      </c>
      <c r="G880" s="108" t="str">
        <f t="shared" si="554"/>
        <v/>
      </c>
      <c r="H880" s="108" t="str">
        <f t="shared" si="555"/>
        <v/>
      </c>
      <c r="I880" s="112" t="str">
        <f t="shared" si="556"/>
        <v/>
      </c>
      <c r="J880" s="112"/>
      <c r="K880" s="112"/>
      <c r="L880" s="113"/>
      <c r="M880" s="113"/>
      <c r="N880" s="224" t="str">
        <f t="shared" si="557"/>
        <v/>
      </c>
      <c r="O880" s="225" t="str">
        <f t="shared" si="558"/>
        <v/>
      </c>
      <c r="Q880" s="6">
        <v>878</v>
      </c>
      <c r="R880" s="47" t="str">
        <f t="shared" si="521"/>
        <v>-878</v>
      </c>
      <c r="S880" s="6"/>
      <c r="T880" s="48" t="str">
        <f t="shared" si="522"/>
        <v/>
      </c>
      <c r="U880" s="49" t="str">
        <f t="shared" si="523"/>
        <v/>
      </c>
      <c r="W880" s="51"/>
      <c r="X880" s="75" t="str">
        <f t="shared" si="524"/>
        <v/>
      </c>
      <c r="Y880" s="71" t="str">
        <f t="shared" si="525"/>
        <v/>
      </c>
      <c r="Z880" s="71" t="str">
        <f t="shared" si="526"/>
        <v/>
      </c>
      <c r="AA880" s="71" t="str">
        <f t="shared" si="527"/>
        <v/>
      </c>
      <c r="AB880" s="71" t="str">
        <f t="shared" si="528"/>
        <v/>
      </c>
      <c r="AC880" s="71" t="str">
        <f t="shared" si="529"/>
        <v/>
      </c>
      <c r="AD880" s="71" t="str">
        <f t="shared" si="530"/>
        <v/>
      </c>
      <c r="AE880" s="78" t="str">
        <f t="shared" si="531"/>
        <v/>
      </c>
      <c r="AF880" s="75" t="str">
        <f t="shared" si="532"/>
        <v/>
      </c>
      <c r="AG880" s="71" t="str">
        <f t="shared" si="533"/>
        <v/>
      </c>
      <c r="AH880" s="71" t="str">
        <f t="shared" si="534"/>
        <v/>
      </c>
      <c r="AI880" s="71" t="str">
        <f t="shared" si="535"/>
        <v/>
      </c>
      <c r="AJ880" s="71" t="str">
        <f t="shared" si="536"/>
        <v/>
      </c>
      <c r="AK880" s="71" t="str">
        <f t="shared" si="537"/>
        <v/>
      </c>
      <c r="AL880" s="71" t="str">
        <f t="shared" si="538"/>
        <v/>
      </c>
      <c r="AM880" s="78" t="str">
        <f t="shared" si="539"/>
        <v/>
      </c>
      <c r="AN880" s="75" t="str">
        <f t="shared" si="540"/>
        <v/>
      </c>
      <c r="AO880" s="71" t="str">
        <f t="shared" si="541"/>
        <v/>
      </c>
      <c r="AP880" s="71" t="str">
        <f t="shared" si="542"/>
        <v/>
      </c>
      <c r="AQ880" s="71" t="str">
        <f t="shared" si="543"/>
        <v/>
      </c>
      <c r="AR880" s="71" t="str">
        <f t="shared" si="544"/>
        <v/>
      </c>
      <c r="AS880" s="71" t="str">
        <f t="shared" si="545"/>
        <v/>
      </c>
      <c r="AT880" s="71" t="str">
        <f t="shared" si="546"/>
        <v/>
      </c>
      <c r="AU880" s="76" t="str">
        <f t="shared" si="547"/>
        <v/>
      </c>
      <c r="BF880" s="141">
        <v>30110</v>
      </c>
      <c r="BG880" s="142" t="s">
        <v>12595</v>
      </c>
      <c r="BH880" s="141" t="s">
        <v>478</v>
      </c>
      <c r="BI880" s="141" t="s">
        <v>1268</v>
      </c>
      <c r="BJ880" s="141" t="s">
        <v>12596</v>
      </c>
      <c r="BK880" s="141"/>
      <c r="BL880" s="141" t="s">
        <v>12597</v>
      </c>
      <c r="BM880" s="141">
        <v>45.786573864398299</v>
      </c>
      <c r="BN880" s="141">
        <v>-71.287151081258301</v>
      </c>
      <c r="BO880" s="141">
        <v>1961</v>
      </c>
      <c r="BP880" s="143" t="s">
        <v>24756</v>
      </c>
      <c r="BQ880" s="143" t="s">
        <v>17560</v>
      </c>
    </row>
    <row r="881" spans="1:69" ht="38.25" customHeight="1" x14ac:dyDescent="0.25">
      <c r="A881" s="1" t="str">
        <f t="shared" si="548"/>
        <v/>
      </c>
      <c r="B881" s="32" t="str">
        <f t="shared" si="549"/>
        <v/>
      </c>
      <c r="C881" s="25" t="str">
        <f t="shared" si="550"/>
        <v/>
      </c>
      <c r="D881" s="25" t="str">
        <f t="shared" si="551"/>
        <v/>
      </c>
      <c r="E881" s="25" t="str">
        <f t="shared" si="552"/>
        <v/>
      </c>
      <c r="F881" s="25" t="str">
        <f t="shared" si="553"/>
        <v/>
      </c>
      <c r="G881" s="108" t="str">
        <f t="shared" si="554"/>
        <v/>
      </c>
      <c r="H881" s="108" t="str">
        <f t="shared" si="555"/>
        <v/>
      </c>
      <c r="I881" s="112" t="str">
        <f t="shared" si="556"/>
        <v/>
      </c>
      <c r="J881" s="112"/>
      <c r="K881" s="112"/>
      <c r="L881" s="113"/>
      <c r="M881" s="113"/>
      <c r="N881" s="224" t="str">
        <f t="shared" si="557"/>
        <v/>
      </c>
      <c r="O881" s="225" t="str">
        <f t="shared" si="558"/>
        <v/>
      </c>
      <c r="Q881" s="6">
        <v>879</v>
      </c>
      <c r="R881" s="47" t="str">
        <f t="shared" si="521"/>
        <v>-879</v>
      </c>
      <c r="S881" s="6"/>
      <c r="T881" s="48" t="str">
        <f t="shared" si="522"/>
        <v/>
      </c>
      <c r="U881" s="49" t="str">
        <f t="shared" si="523"/>
        <v/>
      </c>
      <c r="W881" s="51"/>
      <c r="X881" s="75" t="str">
        <f t="shared" si="524"/>
        <v/>
      </c>
      <c r="Y881" s="71" t="str">
        <f t="shared" si="525"/>
        <v/>
      </c>
      <c r="Z881" s="71" t="str">
        <f t="shared" si="526"/>
        <v/>
      </c>
      <c r="AA881" s="71" t="str">
        <f t="shared" si="527"/>
        <v/>
      </c>
      <c r="AB881" s="71" t="str">
        <f t="shared" si="528"/>
        <v/>
      </c>
      <c r="AC881" s="71" t="str">
        <f t="shared" si="529"/>
        <v/>
      </c>
      <c r="AD881" s="71" t="str">
        <f t="shared" si="530"/>
        <v/>
      </c>
      <c r="AE881" s="78" t="str">
        <f t="shared" si="531"/>
        <v/>
      </c>
      <c r="AF881" s="75" t="str">
        <f t="shared" si="532"/>
        <v/>
      </c>
      <c r="AG881" s="71" t="str">
        <f t="shared" si="533"/>
        <v/>
      </c>
      <c r="AH881" s="71" t="str">
        <f t="shared" si="534"/>
        <v/>
      </c>
      <c r="AI881" s="71" t="str">
        <f t="shared" si="535"/>
        <v/>
      </c>
      <c r="AJ881" s="71" t="str">
        <f t="shared" si="536"/>
        <v/>
      </c>
      <c r="AK881" s="71" t="str">
        <f t="shared" si="537"/>
        <v/>
      </c>
      <c r="AL881" s="71" t="str">
        <f t="shared" si="538"/>
        <v/>
      </c>
      <c r="AM881" s="78" t="str">
        <f t="shared" si="539"/>
        <v/>
      </c>
      <c r="AN881" s="75" t="str">
        <f t="shared" si="540"/>
        <v/>
      </c>
      <c r="AO881" s="71" t="str">
        <f t="shared" si="541"/>
        <v/>
      </c>
      <c r="AP881" s="71" t="str">
        <f t="shared" si="542"/>
        <v/>
      </c>
      <c r="AQ881" s="71" t="str">
        <f t="shared" si="543"/>
        <v/>
      </c>
      <c r="AR881" s="71" t="str">
        <f t="shared" si="544"/>
        <v/>
      </c>
      <c r="AS881" s="71" t="str">
        <f t="shared" si="545"/>
        <v/>
      </c>
      <c r="AT881" s="71" t="str">
        <f t="shared" si="546"/>
        <v/>
      </c>
      <c r="AU881" s="76" t="str">
        <f t="shared" si="547"/>
        <v/>
      </c>
      <c r="BF881" s="141">
        <v>40047</v>
      </c>
      <c r="BG881" s="142" t="s">
        <v>12610</v>
      </c>
      <c r="BH881" s="141" t="s">
        <v>180</v>
      </c>
      <c r="BI881" s="141" t="s">
        <v>178</v>
      </c>
      <c r="BJ881" s="141" t="s">
        <v>12611</v>
      </c>
      <c r="BK881" s="141"/>
      <c r="BL881" s="141" t="s">
        <v>12612</v>
      </c>
      <c r="BM881" s="141">
        <v>45.801339654215496</v>
      </c>
      <c r="BN881" s="141">
        <v>-72.0162547900334</v>
      </c>
      <c r="BO881" s="141">
        <v>1986</v>
      </c>
      <c r="BP881" s="143" t="s">
        <v>24760</v>
      </c>
      <c r="BQ881" s="143" t="s">
        <v>17560</v>
      </c>
    </row>
    <row r="882" spans="1:69" ht="38.25" customHeight="1" x14ac:dyDescent="0.25">
      <c r="A882" s="1" t="str">
        <f t="shared" si="548"/>
        <v/>
      </c>
      <c r="B882" s="32" t="str">
        <f t="shared" si="549"/>
        <v/>
      </c>
      <c r="C882" s="25" t="str">
        <f t="shared" si="550"/>
        <v/>
      </c>
      <c r="D882" s="25" t="str">
        <f t="shared" si="551"/>
        <v/>
      </c>
      <c r="E882" s="25" t="str">
        <f t="shared" si="552"/>
        <v/>
      </c>
      <c r="F882" s="25" t="str">
        <f t="shared" si="553"/>
        <v/>
      </c>
      <c r="G882" s="108" t="str">
        <f t="shared" si="554"/>
        <v/>
      </c>
      <c r="H882" s="108" t="str">
        <f t="shared" si="555"/>
        <v/>
      </c>
      <c r="I882" s="112" t="str">
        <f t="shared" si="556"/>
        <v/>
      </c>
      <c r="J882" s="112"/>
      <c r="K882" s="112"/>
      <c r="L882" s="113"/>
      <c r="M882" s="113"/>
      <c r="N882" s="224" t="str">
        <f t="shared" si="557"/>
        <v/>
      </c>
      <c r="O882" s="225" t="str">
        <f t="shared" si="558"/>
        <v/>
      </c>
      <c r="Q882" s="6">
        <v>880</v>
      </c>
      <c r="R882" s="47" t="str">
        <f t="shared" si="521"/>
        <v>-880</v>
      </c>
      <c r="S882" s="6"/>
      <c r="T882" s="48" t="str">
        <f t="shared" si="522"/>
        <v/>
      </c>
      <c r="U882" s="49" t="str">
        <f t="shared" si="523"/>
        <v/>
      </c>
      <c r="W882" s="51"/>
      <c r="X882" s="75" t="str">
        <f t="shared" si="524"/>
        <v/>
      </c>
      <c r="Y882" s="71" t="str">
        <f t="shared" si="525"/>
        <v/>
      </c>
      <c r="Z882" s="71" t="str">
        <f t="shared" si="526"/>
        <v/>
      </c>
      <c r="AA882" s="71" t="str">
        <f t="shared" si="527"/>
        <v/>
      </c>
      <c r="AB882" s="71" t="str">
        <f t="shared" si="528"/>
        <v/>
      </c>
      <c r="AC882" s="71" t="str">
        <f t="shared" si="529"/>
        <v/>
      </c>
      <c r="AD882" s="71" t="str">
        <f t="shared" si="530"/>
        <v/>
      </c>
      <c r="AE882" s="78" t="str">
        <f t="shared" si="531"/>
        <v/>
      </c>
      <c r="AF882" s="75" t="str">
        <f t="shared" si="532"/>
        <v/>
      </c>
      <c r="AG882" s="71" t="str">
        <f t="shared" si="533"/>
        <v/>
      </c>
      <c r="AH882" s="71" t="str">
        <f t="shared" si="534"/>
        <v/>
      </c>
      <c r="AI882" s="71" t="str">
        <f t="shared" si="535"/>
        <v/>
      </c>
      <c r="AJ882" s="71" t="str">
        <f t="shared" si="536"/>
        <v/>
      </c>
      <c r="AK882" s="71" t="str">
        <f t="shared" si="537"/>
        <v/>
      </c>
      <c r="AL882" s="71" t="str">
        <f t="shared" si="538"/>
        <v/>
      </c>
      <c r="AM882" s="78" t="str">
        <f t="shared" si="539"/>
        <v/>
      </c>
      <c r="AN882" s="75" t="str">
        <f t="shared" si="540"/>
        <v/>
      </c>
      <c r="AO882" s="71" t="str">
        <f t="shared" si="541"/>
        <v/>
      </c>
      <c r="AP882" s="71" t="str">
        <f t="shared" si="542"/>
        <v/>
      </c>
      <c r="AQ882" s="71" t="str">
        <f t="shared" si="543"/>
        <v/>
      </c>
      <c r="AR882" s="71" t="str">
        <f t="shared" si="544"/>
        <v/>
      </c>
      <c r="AS882" s="71" t="str">
        <f t="shared" si="545"/>
        <v/>
      </c>
      <c r="AT882" s="71" t="str">
        <f t="shared" si="546"/>
        <v/>
      </c>
      <c r="AU882" s="76" t="str">
        <f t="shared" si="547"/>
        <v/>
      </c>
      <c r="BF882" s="141">
        <v>40047</v>
      </c>
      <c r="BG882" s="142" t="s">
        <v>12613</v>
      </c>
      <c r="BH882" s="141" t="s">
        <v>478</v>
      </c>
      <c r="BI882" s="141" t="s">
        <v>177</v>
      </c>
      <c r="BJ882" s="141" t="s">
        <v>1807</v>
      </c>
      <c r="BK882" s="141"/>
      <c r="BL882" s="141" t="s">
        <v>12614</v>
      </c>
      <c r="BM882" s="141">
        <v>45.784805225649002</v>
      </c>
      <c r="BN882" s="141">
        <v>-72.004761517250898</v>
      </c>
      <c r="BO882" s="141">
        <v>1986</v>
      </c>
      <c r="BP882" s="143" t="s">
        <v>485</v>
      </c>
      <c r="BQ882" s="143" t="s">
        <v>17560</v>
      </c>
    </row>
    <row r="883" spans="1:69" ht="38.25" customHeight="1" x14ac:dyDescent="0.25">
      <c r="A883" s="1" t="str">
        <f t="shared" si="548"/>
        <v/>
      </c>
      <c r="B883" s="32" t="str">
        <f t="shared" si="549"/>
        <v/>
      </c>
      <c r="C883" s="25" t="str">
        <f t="shared" si="550"/>
        <v/>
      </c>
      <c r="D883" s="25" t="str">
        <f t="shared" si="551"/>
        <v/>
      </c>
      <c r="E883" s="25" t="str">
        <f t="shared" si="552"/>
        <v/>
      </c>
      <c r="F883" s="25" t="str">
        <f t="shared" si="553"/>
        <v/>
      </c>
      <c r="G883" s="108" t="str">
        <f t="shared" si="554"/>
        <v/>
      </c>
      <c r="H883" s="108" t="str">
        <f t="shared" si="555"/>
        <v/>
      </c>
      <c r="I883" s="112" t="str">
        <f t="shared" si="556"/>
        <v/>
      </c>
      <c r="J883" s="112"/>
      <c r="K883" s="112"/>
      <c r="L883" s="113"/>
      <c r="M883" s="113"/>
      <c r="N883" s="224" t="str">
        <f t="shared" si="557"/>
        <v/>
      </c>
      <c r="O883" s="225" t="str">
        <f t="shared" si="558"/>
        <v/>
      </c>
      <c r="Q883" s="6">
        <v>881</v>
      </c>
      <c r="R883" s="47" t="str">
        <f t="shared" si="521"/>
        <v>-881</v>
      </c>
      <c r="S883" s="6"/>
      <c r="T883" s="48" t="str">
        <f t="shared" si="522"/>
        <v/>
      </c>
      <c r="U883" s="49" t="str">
        <f t="shared" si="523"/>
        <v/>
      </c>
      <c r="W883" s="51"/>
      <c r="X883" s="75" t="str">
        <f t="shared" si="524"/>
        <v/>
      </c>
      <c r="Y883" s="71" t="str">
        <f t="shared" si="525"/>
        <v/>
      </c>
      <c r="Z883" s="71" t="str">
        <f t="shared" si="526"/>
        <v/>
      </c>
      <c r="AA883" s="71" t="str">
        <f t="shared" si="527"/>
        <v/>
      </c>
      <c r="AB883" s="71" t="str">
        <f t="shared" si="528"/>
        <v/>
      </c>
      <c r="AC883" s="71" t="str">
        <f t="shared" si="529"/>
        <v/>
      </c>
      <c r="AD883" s="71" t="str">
        <f t="shared" si="530"/>
        <v/>
      </c>
      <c r="AE883" s="78" t="str">
        <f t="shared" si="531"/>
        <v/>
      </c>
      <c r="AF883" s="75" t="str">
        <f t="shared" si="532"/>
        <v/>
      </c>
      <c r="AG883" s="71" t="str">
        <f t="shared" si="533"/>
        <v/>
      </c>
      <c r="AH883" s="71" t="str">
        <f t="shared" si="534"/>
        <v/>
      </c>
      <c r="AI883" s="71" t="str">
        <f t="shared" si="535"/>
        <v/>
      </c>
      <c r="AJ883" s="71" t="str">
        <f t="shared" si="536"/>
        <v/>
      </c>
      <c r="AK883" s="71" t="str">
        <f t="shared" si="537"/>
        <v/>
      </c>
      <c r="AL883" s="71" t="str">
        <f t="shared" si="538"/>
        <v/>
      </c>
      <c r="AM883" s="78" t="str">
        <f t="shared" si="539"/>
        <v/>
      </c>
      <c r="AN883" s="75" t="str">
        <f t="shared" si="540"/>
        <v/>
      </c>
      <c r="AO883" s="71" t="str">
        <f t="shared" si="541"/>
        <v/>
      </c>
      <c r="AP883" s="71" t="str">
        <f t="shared" si="542"/>
        <v/>
      </c>
      <c r="AQ883" s="71" t="str">
        <f t="shared" si="543"/>
        <v/>
      </c>
      <c r="AR883" s="71" t="str">
        <f t="shared" si="544"/>
        <v/>
      </c>
      <c r="AS883" s="71" t="str">
        <f t="shared" si="545"/>
        <v/>
      </c>
      <c r="AT883" s="71" t="str">
        <f t="shared" si="546"/>
        <v/>
      </c>
      <c r="AU883" s="76" t="str">
        <f t="shared" si="547"/>
        <v/>
      </c>
      <c r="BF883" s="141">
        <v>40047</v>
      </c>
      <c r="BG883" s="142" t="s">
        <v>12759</v>
      </c>
      <c r="BH883" s="141" t="s">
        <v>180</v>
      </c>
      <c r="BI883" s="141" t="s">
        <v>191</v>
      </c>
      <c r="BJ883" s="141" t="s">
        <v>12760</v>
      </c>
      <c r="BK883" s="141"/>
      <c r="BL883" s="141" t="s">
        <v>12761</v>
      </c>
      <c r="BM883" s="141">
        <v>45.792284564222101</v>
      </c>
      <c r="BN883" s="141">
        <v>-72.022791834344702</v>
      </c>
      <c r="BO883" s="141">
        <v>1970</v>
      </c>
      <c r="BP883" s="143" t="s">
        <v>191</v>
      </c>
      <c r="BQ883" s="143" t="s">
        <v>17560</v>
      </c>
    </row>
    <row r="884" spans="1:69" ht="38.25" customHeight="1" x14ac:dyDescent="0.25">
      <c r="A884" s="1" t="str">
        <f t="shared" si="548"/>
        <v/>
      </c>
      <c r="B884" s="32" t="str">
        <f t="shared" si="549"/>
        <v/>
      </c>
      <c r="C884" s="25" t="str">
        <f t="shared" si="550"/>
        <v/>
      </c>
      <c r="D884" s="25" t="str">
        <f t="shared" si="551"/>
        <v/>
      </c>
      <c r="E884" s="25" t="str">
        <f t="shared" si="552"/>
        <v/>
      </c>
      <c r="F884" s="25" t="str">
        <f t="shared" si="553"/>
        <v/>
      </c>
      <c r="G884" s="108" t="str">
        <f t="shared" si="554"/>
        <v/>
      </c>
      <c r="H884" s="108" t="str">
        <f t="shared" si="555"/>
        <v/>
      </c>
      <c r="I884" s="112" t="str">
        <f t="shared" si="556"/>
        <v/>
      </c>
      <c r="J884" s="112"/>
      <c r="K884" s="112"/>
      <c r="L884" s="113"/>
      <c r="M884" s="113"/>
      <c r="N884" s="224" t="str">
        <f t="shared" si="557"/>
        <v/>
      </c>
      <c r="O884" s="225" t="str">
        <f t="shared" si="558"/>
        <v/>
      </c>
      <c r="Q884" s="6">
        <v>882</v>
      </c>
      <c r="R884" s="47" t="str">
        <f t="shared" si="521"/>
        <v>-882</v>
      </c>
      <c r="S884" s="6"/>
      <c r="T884" s="48" t="str">
        <f t="shared" si="522"/>
        <v/>
      </c>
      <c r="U884" s="49" t="str">
        <f t="shared" si="523"/>
        <v/>
      </c>
      <c r="W884" s="51"/>
      <c r="X884" s="75" t="str">
        <f t="shared" si="524"/>
        <v/>
      </c>
      <c r="Y884" s="71" t="str">
        <f t="shared" si="525"/>
        <v/>
      </c>
      <c r="Z884" s="71" t="str">
        <f t="shared" si="526"/>
        <v/>
      </c>
      <c r="AA884" s="71" t="str">
        <f t="shared" si="527"/>
        <v/>
      </c>
      <c r="AB884" s="71" t="str">
        <f t="shared" si="528"/>
        <v/>
      </c>
      <c r="AC884" s="71" t="str">
        <f t="shared" si="529"/>
        <v/>
      </c>
      <c r="AD884" s="71" t="str">
        <f t="shared" si="530"/>
        <v/>
      </c>
      <c r="AE884" s="78" t="str">
        <f t="shared" si="531"/>
        <v/>
      </c>
      <c r="AF884" s="75" t="str">
        <f t="shared" si="532"/>
        <v/>
      </c>
      <c r="AG884" s="71" t="str">
        <f t="shared" si="533"/>
        <v/>
      </c>
      <c r="AH884" s="71" t="str">
        <f t="shared" si="534"/>
        <v/>
      </c>
      <c r="AI884" s="71" t="str">
        <f t="shared" si="535"/>
        <v/>
      </c>
      <c r="AJ884" s="71" t="str">
        <f t="shared" si="536"/>
        <v/>
      </c>
      <c r="AK884" s="71" t="str">
        <f t="shared" si="537"/>
        <v/>
      </c>
      <c r="AL884" s="71" t="str">
        <f t="shared" si="538"/>
        <v/>
      </c>
      <c r="AM884" s="78" t="str">
        <f t="shared" si="539"/>
        <v/>
      </c>
      <c r="AN884" s="75" t="str">
        <f t="shared" si="540"/>
        <v/>
      </c>
      <c r="AO884" s="71" t="str">
        <f t="shared" si="541"/>
        <v/>
      </c>
      <c r="AP884" s="71" t="str">
        <f t="shared" si="542"/>
        <v/>
      </c>
      <c r="AQ884" s="71" t="str">
        <f t="shared" si="543"/>
        <v/>
      </c>
      <c r="AR884" s="71" t="str">
        <f t="shared" si="544"/>
        <v/>
      </c>
      <c r="AS884" s="71" t="str">
        <f t="shared" si="545"/>
        <v/>
      </c>
      <c r="AT884" s="71" t="str">
        <f t="shared" si="546"/>
        <v/>
      </c>
      <c r="AU884" s="76" t="str">
        <f t="shared" si="547"/>
        <v/>
      </c>
      <c r="BF884" s="141">
        <v>41098</v>
      </c>
      <c r="BG884" s="142" t="s">
        <v>12897</v>
      </c>
      <c r="BH884" s="141" t="s">
        <v>478</v>
      </c>
      <c r="BI884" s="141" t="s">
        <v>176</v>
      </c>
      <c r="BJ884" s="141" t="s">
        <v>12898</v>
      </c>
      <c r="BK884" s="141" t="s">
        <v>12899</v>
      </c>
      <c r="BL884" s="141" t="s">
        <v>714</v>
      </c>
      <c r="BM884" s="141">
        <v>45.680662082202403</v>
      </c>
      <c r="BN884" s="141">
        <v>-71.454315100811598</v>
      </c>
      <c r="BO884" s="141">
        <v>2009</v>
      </c>
      <c r="BP884" s="143" t="s">
        <v>24820</v>
      </c>
      <c r="BQ884" s="143" t="s">
        <v>26794</v>
      </c>
    </row>
    <row r="885" spans="1:69" ht="38.25" customHeight="1" x14ac:dyDescent="0.25">
      <c r="A885" s="1" t="str">
        <f t="shared" si="548"/>
        <v/>
      </c>
      <c r="B885" s="32" t="str">
        <f t="shared" si="549"/>
        <v/>
      </c>
      <c r="C885" s="25" t="str">
        <f t="shared" si="550"/>
        <v/>
      </c>
      <c r="D885" s="25" t="str">
        <f t="shared" si="551"/>
        <v/>
      </c>
      <c r="E885" s="25" t="str">
        <f t="shared" si="552"/>
        <v/>
      </c>
      <c r="F885" s="25" t="str">
        <f t="shared" si="553"/>
        <v/>
      </c>
      <c r="G885" s="108" t="str">
        <f t="shared" si="554"/>
        <v/>
      </c>
      <c r="H885" s="108" t="str">
        <f t="shared" si="555"/>
        <v/>
      </c>
      <c r="I885" s="112" t="str">
        <f t="shared" si="556"/>
        <v/>
      </c>
      <c r="J885" s="112"/>
      <c r="K885" s="112"/>
      <c r="L885" s="113"/>
      <c r="M885" s="113"/>
      <c r="N885" s="224" t="str">
        <f t="shared" si="557"/>
        <v/>
      </c>
      <c r="O885" s="225" t="str">
        <f t="shared" si="558"/>
        <v/>
      </c>
      <c r="Q885" s="6">
        <v>883</v>
      </c>
      <c r="R885" s="47" t="str">
        <f t="shared" si="521"/>
        <v>-883</v>
      </c>
      <c r="S885" s="6"/>
      <c r="T885" s="48" t="str">
        <f t="shared" si="522"/>
        <v/>
      </c>
      <c r="U885" s="49" t="str">
        <f t="shared" si="523"/>
        <v/>
      </c>
      <c r="W885" s="51"/>
      <c r="X885" s="75" t="str">
        <f t="shared" si="524"/>
        <v/>
      </c>
      <c r="Y885" s="71" t="str">
        <f t="shared" si="525"/>
        <v/>
      </c>
      <c r="Z885" s="71" t="str">
        <f t="shared" si="526"/>
        <v/>
      </c>
      <c r="AA885" s="71" t="str">
        <f t="shared" si="527"/>
        <v/>
      </c>
      <c r="AB885" s="71" t="str">
        <f t="shared" si="528"/>
        <v/>
      </c>
      <c r="AC885" s="71" t="str">
        <f t="shared" si="529"/>
        <v/>
      </c>
      <c r="AD885" s="71" t="str">
        <f t="shared" si="530"/>
        <v/>
      </c>
      <c r="AE885" s="78" t="str">
        <f t="shared" si="531"/>
        <v/>
      </c>
      <c r="AF885" s="75" t="str">
        <f t="shared" si="532"/>
        <v/>
      </c>
      <c r="AG885" s="71" t="str">
        <f t="shared" si="533"/>
        <v/>
      </c>
      <c r="AH885" s="71" t="str">
        <f t="shared" si="534"/>
        <v/>
      </c>
      <c r="AI885" s="71" t="str">
        <f t="shared" si="535"/>
        <v/>
      </c>
      <c r="AJ885" s="71" t="str">
        <f t="shared" si="536"/>
        <v/>
      </c>
      <c r="AK885" s="71" t="str">
        <f t="shared" si="537"/>
        <v/>
      </c>
      <c r="AL885" s="71" t="str">
        <f t="shared" si="538"/>
        <v/>
      </c>
      <c r="AM885" s="78" t="str">
        <f t="shared" si="539"/>
        <v/>
      </c>
      <c r="AN885" s="75" t="str">
        <f t="shared" si="540"/>
        <v/>
      </c>
      <c r="AO885" s="71" t="str">
        <f t="shared" si="541"/>
        <v/>
      </c>
      <c r="AP885" s="71" t="str">
        <f t="shared" si="542"/>
        <v/>
      </c>
      <c r="AQ885" s="71" t="str">
        <f t="shared" si="543"/>
        <v/>
      </c>
      <c r="AR885" s="71" t="str">
        <f t="shared" si="544"/>
        <v/>
      </c>
      <c r="AS885" s="71" t="str">
        <f t="shared" si="545"/>
        <v/>
      </c>
      <c r="AT885" s="71" t="str">
        <f t="shared" si="546"/>
        <v/>
      </c>
      <c r="AU885" s="76" t="str">
        <f t="shared" si="547"/>
        <v/>
      </c>
      <c r="BF885" s="141">
        <v>41098</v>
      </c>
      <c r="BG885" s="142" t="s">
        <v>12900</v>
      </c>
      <c r="BH885" s="141" t="s">
        <v>180</v>
      </c>
      <c r="BI885" s="141" t="s">
        <v>191</v>
      </c>
      <c r="BJ885" s="141"/>
      <c r="BK885" s="141" t="s">
        <v>10389</v>
      </c>
      <c r="BL885" s="141" t="s">
        <v>12901</v>
      </c>
      <c r="BM885" s="141">
        <v>45.759963391194198</v>
      </c>
      <c r="BN885" s="141">
        <v>-71.407832029551301</v>
      </c>
      <c r="BO885" s="141">
        <v>1989</v>
      </c>
      <c r="BP885" s="143" t="s">
        <v>191</v>
      </c>
      <c r="BQ885" s="143" t="s">
        <v>26794</v>
      </c>
    </row>
    <row r="886" spans="1:69" ht="38.25" customHeight="1" x14ac:dyDescent="0.25">
      <c r="A886" s="1" t="str">
        <f t="shared" si="548"/>
        <v/>
      </c>
      <c r="B886" s="32" t="str">
        <f t="shared" si="549"/>
        <v/>
      </c>
      <c r="C886" s="25" t="str">
        <f t="shared" si="550"/>
        <v/>
      </c>
      <c r="D886" s="25" t="str">
        <f t="shared" si="551"/>
        <v/>
      </c>
      <c r="E886" s="25" t="str">
        <f t="shared" si="552"/>
        <v/>
      </c>
      <c r="F886" s="25" t="str">
        <f t="shared" si="553"/>
        <v/>
      </c>
      <c r="G886" s="108" t="str">
        <f t="shared" si="554"/>
        <v/>
      </c>
      <c r="H886" s="108" t="str">
        <f t="shared" si="555"/>
        <v/>
      </c>
      <c r="I886" s="112" t="str">
        <f t="shared" si="556"/>
        <v/>
      </c>
      <c r="J886" s="112"/>
      <c r="K886" s="112"/>
      <c r="L886" s="113"/>
      <c r="M886" s="113"/>
      <c r="N886" s="224" t="str">
        <f t="shared" si="557"/>
        <v/>
      </c>
      <c r="O886" s="225" t="str">
        <f t="shared" si="558"/>
        <v/>
      </c>
      <c r="Q886" s="6">
        <v>884</v>
      </c>
      <c r="R886" s="47" t="str">
        <f t="shared" si="521"/>
        <v>-884</v>
      </c>
      <c r="S886" s="6"/>
      <c r="T886" s="48" t="str">
        <f t="shared" si="522"/>
        <v/>
      </c>
      <c r="U886" s="49" t="str">
        <f t="shared" si="523"/>
        <v/>
      </c>
      <c r="W886" s="51"/>
      <c r="X886" s="75" t="str">
        <f t="shared" si="524"/>
        <v/>
      </c>
      <c r="Y886" s="71" t="str">
        <f t="shared" si="525"/>
        <v/>
      </c>
      <c r="Z886" s="71" t="str">
        <f t="shared" si="526"/>
        <v/>
      </c>
      <c r="AA886" s="71" t="str">
        <f t="shared" si="527"/>
        <v/>
      </c>
      <c r="AB886" s="71" t="str">
        <f t="shared" si="528"/>
        <v/>
      </c>
      <c r="AC886" s="71" t="str">
        <f t="shared" si="529"/>
        <v/>
      </c>
      <c r="AD886" s="71" t="str">
        <f t="shared" si="530"/>
        <v/>
      </c>
      <c r="AE886" s="78" t="str">
        <f t="shared" si="531"/>
        <v/>
      </c>
      <c r="AF886" s="75" t="str">
        <f t="shared" si="532"/>
        <v/>
      </c>
      <c r="AG886" s="71" t="str">
        <f t="shared" si="533"/>
        <v/>
      </c>
      <c r="AH886" s="71" t="str">
        <f t="shared" si="534"/>
        <v/>
      </c>
      <c r="AI886" s="71" t="str">
        <f t="shared" si="535"/>
        <v/>
      </c>
      <c r="AJ886" s="71" t="str">
        <f t="shared" si="536"/>
        <v/>
      </c>
      <c r="AK886" s="71" t="str">
        <f t="shared" si="537"/>
        <v/>
      </c>
      <c r="AL886" s="71" t="str">
        <f t="shared" si="538"/>
        <v/>
      </c>
      <c r="AM886" s="78" t="str">
        <f t="shared" si="539"/>
        <v/>
      </c>
      <c r="AN886" s="75" t="str">
        <f t="shared" si="540"/>
        <v/>
      </c>
      <c r="AO886" s="71" t="str">
        <f t="shared" si="541"/>
        <v/>
      </c>
      <c r="AP886" s="71" t="str">
        <f t="shared" si="542"/>
        <v/>
      </c>
      <c r="AQ886" s="71" t="str">
        <f t="shared" si="543"/>
        <v/>
      </c>
      <c r="AR886" s="71" t="str">
        <f t="shared" si="544"/>
        <v/>
      </c>
      <c r="AS886" s="71" t="str">
        <f t="shared" si="545"/>
        <v/>
      </c>
      <c r="AT886" s="71" t="str">
        <f t="shared" si="546"/>
        <v/>
      </c>
      <c r="AU886" s="76" t="str">
        <f t="shared" si="547"/>
        <v/>
      </c>
      <c r="BF886" s="141">
        <v>41098</v>
      </c>
      <c r="BG886" s="142" t="s">
        <v>12902</v>
      </c>
      <c r="BH886" s="141" t="s">
        <v>478</v>
      </c>
      <c r="BI886" s="141" t="s">
        <v>176</v>
      </c>
      <c r="BJ886" s="141" t="s">
        <v>12903</v>
      </c>
      <c r="BK886" s="141" t="s">
        <v>12904</v>
      </c>
      <c r="BL886" s="141" t="s">
        <v>12905</v>
      </c>
      <c r="BM886" s="141">
        <v>45.6930195323066</v>
      </c>
      <c r="BN886" s="141">
        <v>-71.383469557456195</v>
      </c>
      <c r="BO886" s="141">
        <v>2004</v>
      </c>
      <c r="BP886" s="143" t="s">
        <v>176</v>
      </c>
      <c r="BQ886" s="143" t="s">
        <v>26794</v>
      </c>
    </row>
    <row r="887" spans="1:69" ht="38.25" customHeight="1" x14ac:dyDescent="0.25">
      <c r="A887" s="1" t="str">
        <f t="shared" si="548"/>
        <v/>
      </c>
      <c r="B887" s="32" t="str">
        <f t="shared" si="549"/>
        <v/>
      </c>
      <c r="C887" s="25" t="str">
        <f t="shared" si="550"/>
        <v/>
      </c>
      <c r="D887" s="25" t="str">
        <f t="shared" si="551"/>
        <v/>
      </c>
      <c r="E887" s="25" t="str">
        <f t="shared" si="552"/>
        <v/>
      </c>
      <c r="F887" s="25" t="str">
        <f t="shared" si="553"/>
        <v/>
      </c>
      <c r="G887" s="108" t="str">
        <f t="shared" si="554"/>
        <v/>
      </c>
      <c r="H887" s="108" t="str">
        <f t="shared" si="555"/>
        <v/>
      </c>
      <c r="I887" s="112" t="str">
        <f t="shared" si="556"/>
        <v/>
      </c>
      <c r="J887" s="112"/>
      <c r="K887" s="112"/>
      <c r="L887" s="113"/>
      <c r="M887" s="113"/>
      <c r="N887" s="224" t="str">
        <f t="shared" si="557"/>
        <v/>
      </c>
      <c r="O887" s="225" t="str">
        <f t="shared" si="558"/>
        <v/>
      </c>
      <c r="Q887" s="6">
        <v>885</v>
      </c>
      <c r="R887" s="47" t="str">
        <f t="shared" si="521"/>
        <v>-885</v>
      </c>
      <c r="S887" s="6"/>
      <c r="T887" s="48" t="str">
        <f t="shared" si="522"/>
        <v/>
      </c>
      <c r="U887" s="49" t="str">
        <f t="shared" si="523"/>
        <v/>
      </c>
      <c r="W887" s="51"/>
      <c r="X887" s="75" t="str">
        <f t="shared" si="524"/>
        <v/>
      </c>
      <c r="Y887" s="71" t="str">
        <f t="shared" si="525"/>
        <v/>
      </c>
      <c r="Z887" s="71" t="str">
        <f t="shared" si="526"/>
        <v/>
      </c>
      <c r="AA887" s="71" t="str">
        <f t="shared" si="527"/>
        <v/>
      </c>
      <c r="AB887" s="71" t="str">
        <f t="shared" si="528"/>
        <v/>
      </c>
      <c r="AC887" s="71" t="str">
        <f t="shared" si="529"/>
        <v/>
      </c>
      <c r="AD887" s="71" t="str">
        <f t="shared" si="530"/>
        <v/>
      </c>
      <c r="AE887" s="78" t="str">
        <f t="shared" si="531"/>
        <v/>
      </c>
      <c r="AF887" s="75" t="str">
        <f t="shared" si="532"/>
        <v/>
      </c>
      <c r="AG887" s="71" t="str">
        <f t="shared" si="533"/>
        <v/>
      </c>
      <c r="AH887" s="71" t="str">
        <f t="shared" si="534"/>
        <v/>
      </c>
      <c r="AI887" s="71" t="str">
        <f t="shared" si="535"/>
        <v/>
      </c>
      <c r="AJ887" s="71" t="str">
        <f t="shared" si="536"/>
        <v/>
      </c>
      <c r="AK887" s="71" t="str">
        <f t="shared" si="537"/>
        <v/>
      </c>
      <c r="AL887" s="71" t="str">
        <f t="shared" si="538"/>
        <v/>
      </c>
      <c r="AM887" s="78" t="str">
        <f t="shared" si="539"/>
        <v/>
      </c>
      <c r="AN887" s="75" t="str">
        <f t="shared" si="540"/>
        <v/>
      </c>
      <c r="AO887" s="71" t="str">
        <f t="shared" si="541"/>
        <v/>
      </c>
      <c r="AP887" s="71" t="str">
        <f t="shared" si="542"/>
        <v/>
      </c>
      <c r="AQ887" s="71" t="str">
        <f t="shared" si="543"/>
        <v/>
      </c>
      <c r="AR887" s="71" t="str">
        <f t="shared" si="544"/>
        <v/>
      </c>
      <c r="AS887" s="71" t="str">
        <f t="shared" si="545"/>
        <v/>
      </c>
      <c r="AT887" s="71" t="str">
        <f t="shared" si="546"/>
        <v/>
      </c>
      <c r="AU887" s="76" t="str">
        <f t="shared" si="547"/>
        <v/>
      </c>
      <c r="BF887" s="141">
        <v>41098</v>
      </c>
      <c r="BG887" s="142" t="s">
        <v>12906</v>
      </c>
      <c r="BH887" s="141" t="s">
        <v>478</v>
      </c>
      <c r="BI887" s="141" t="s">
        <v>177</v>
      </c>
      <c r="BJ887" s="141" t="s">
        <v>4001</v>
      </c>
      <c r="BK887" s="141" t="s">
        <v>12907</v>
      </c>
      <c r="BL887" s="141" t="s">
        <v>716</v>
      </c>
      <c r="BM887" s="141">
        <v>45.696471639677803</v>
      </c>
      <c r="BN887" s="141">
        <v>-71.473536793742596</v>
      </c>
      <c r="BO887" s="141">
        <v>2009</v>
      </c>
      <c r="BP887" s="143" t="s">
        <v>4001</v>
      </c>
      <c r="BQ887" s="143" t="s">
        <v>26794</v>
      </c>
    </row>
    <row r="888" spans="1:69" ht="38.25" customHeight="1" x14ac:dyDescent="0.25">
      <c r="A888" s="1" t="str">
        <f t="shared" si="548"/>
        <v/>
      </c>
      <c r="B888" s="32" t="str">
        <f t="shared" si="549"/>
        <v/>
      </c>
      <c r="C888" s="25" t="str">
        <f t="shared" si="550"/>
        <v/>
      </c>
      <c r="D888" s="25" t="str">
        <f t="shared" si="551"/>
        <v/>
      </c>
      <c r="E888" s="25" t="str">
        <f t="shared" si="552"/>
        <v/>
      </c>
      <c r="F888" s="25" t="str">
        <f t="shared" si="553"/>
        <v/>
      </c>
      <c r="G888" s="108" t="str">
        <f t="shared" si="554"/>
        <v/>
      </c>
      <c r="H888" s="108" t="str">
        <f t="shared" si="555"/>
        <v/>
      </c>
      <c r="I888" s="112" t="str">
        <f t="shared" si="556"/>
        <v/>
      </c>
      <c r="J888" s="112"/>
      <c r="K888" s="112"/>
      <c r="L888" s="113"/>
      <c r="M888" s="113"/>
      <c r="N888" s="224" t="str">
        <f t="shared" si="557"/>
        <v/>
      </c>
      <c r="O888" s="225" t="str">
        <f t="shared" si="558"/>
        <v/>
      </c>
      <c r="Q888" s="6">
        <v>886</v>
      </c>
      <c r="R888" s="47" t="str">
        <f t="shared" si="521"/>
        <v>-886</v>
      </c>
      <c r="S888" s="6"/>
      <c r="T888" s="48" t="str">
        <f t="shared" si="522"/>
        <v/>
      </c>
      <c r="U888" s="49" t="str">
        <f t="shared" si="523"/>
        <v/>
      </c>
      <c r="W888" s="51"/>
      <c r="X888" s="75" t="str">
        <f t="shared" si="524"/>
        <v/>
      </c>
      <c r="Y888" s="71" t="str">
        <f t="shared" si="525"/>
        <v/>
      </c>
      <c r="Z888" s="71" t="str">
        <f t="shared" si="526"/>
        <v/>
      </c>
      <c r="AA888" s="71" t="str">
        <f t="shared" si="527"/>
        <v/>
      </c>
      <c r="AB888" s="71" t="str">
        <f t="shared" si="528"/>
        <v/>
      </c>
      <c r="AC888" s="71" t="str">
        <f t="shared" si="529"/>
        <v/>
      </c>
      <c r="AD888" s="71" t="str">
        <f t="shared" si="530"/>
        <v/>
      </c>
      <c r="AE888" s="78" t="str">
        <f t="shared" si="531"/>
        <v/>
      </c>
      <c r="AF888" s="75" t="str">
        <f t="shared" si="532"/>
        <v/>
      </c>
      <c r="AG888" s="71" t="str">
        <f t="shared" si="533"/>
        <v/>
      </c>
      <c r="AH888" s="71" t="str">
        <f t="shared" si="534"/>
        <v/>
      </c>
      <c r="AI888" s="71" t="str">
        <f t="shared" si="535"/>
        <v/>
      </c>
      <c r="AJ888" s="71" t="str">
        <f t="shared" si="536"/>
        <v/>
      </c>
      <c r="AK888" s="71" t="str">
        <f t="shared" si="537"/>
        <v/>
      </c>
      <c r="AL888" s="71" t="str">
        <f t="shared" si="538"/>
        <v/>
      </c>
      <c r="AM888" s="78" t="str">
        <f t="shared" si="539"/>
        <v/>
      </c>
      <c r="AN888" s="75" t="str">
        <f t="shared" si="540"/>
        <v/>
      </c>
      <c r="AO888" s="71" t="str">
        <f t="shared" si="541"/>
        <v/>
      </c>
      <c r="AP888" s="71" t="str">
        <f t="shared" si="542"/>
        <v/>
      </c>
      <c r="AQ888" s="71" t="str">
        <f t="shared" si="543"/>
        <v/>
      </c>
      <c r="AR888" s="71" t="str">
        <f t="shared" si="544"/>
        <v/>
      </c>
      <c r="AS888" s="71" t="str">
        <f t="shared" si="545"/>
        <v/>
      </c>
      <c r="AT888" s="71" t="str">
        <f t="shared" si="546"/>
        <v/>
      </c>
      <c r="AU888" s="76" t="str">
        <f t="shared" si="547"/>
        <v/>
      </c>
      <c r="BF888" s="141">
        <v>41098</v>
      </c>
      <c r="BG888" s="142" t="s">
        <v>12908</v>
      </c>
      <c r="BH888" s="141" t="s">
        <v>478</v>
      </c>
      <c r="BI888" s="141" t="s">
        <v>176</v>
      </c>
      <c r="BJ888" s="141" t="s">
        <v>12909</v>
      </c>
      <c r="BK888" s="141" t="s">
        <v>2342</v>
      </c>
      <c r="BL888" s="141" t="s">
        <v>12910</v>
      </c>
      <c r="BM888" s="141">
        <v>45.693316494617498</v>
      </c>
      <c r="BN888" s="141">
        <v>-71.390420623862497</v>
      </c>
      <c r="BO888" s="141">
        <v>2004</v>
      </c>
      <c r="BP888" s="143" t="s">
        <v>176</v>
      </c>
      <c r="BQ888" s="143" t="s">
        <v>26794</v>
      </c>
    </row>
    <row r="889" spans="1:69" ht="38.25" customHeight="1" x14ac:dyDescent="0.25">
      <c r="A889" s="1" t="str">
        <f t="shared" si="548"/>
        <v/>
      </c>
      <c r="B889" s="32" t="str">
        <f t="shared" si="549"/>
        <v/>
      </c>
      <c r="C889" s="25" t="str">
        <f t="shared" si="550"/>
        <v/>
      </c>
      <c r="D889" s="25" t="str">
        <f t="shared" si="551"/>
        <v/>
      </c>
      <c r="E889" s="25" t="str">
        <f t="shared" si="552"/>
        <v/>
      </c>
      <c r="F889" s="25" t="str">
        <f t="shared" si="553"/>
        <v/>
      </c>
      <c r="G889" s="108" t="str">
        <f t="shared" si="554"/>
        <v/>
      </c>
      <c r="H889" s="108" t="str">
        <f t="shared" si="555"/>
        <v/>
      </c>
      <c r="I889" s="112" t="str">
        <f t="shared" si="556"/>
        <v/>
      </c>
      <c r="J889" s="112"/>
      <c r="K889" s="112"/>
      <c r="L889" s="113"/>
      <c r="M889" s="113"/>
      <c r="N889" s="224" t="str">
        <f t="shared" si="557"/>
        <v/>
      </c>
      <c r="O889" s="225" t="str">
        <f t="shared" si="558"/>
        <v/>
      </c>
      <c r="Q889" s="6">
        <v>887</v>
      </c>
      <c r="R889" s="47" t="str">
        <f t="shared" si="521"/>
        <v>-887</v>
      </c>
      <c r="S889" s="6"/>
      <c r="T889" s="48" t="str">
        <f t="shared" si="522"/>
        <v/>
      </c>
      <c r="U889" s="49" t="str">
        <f t="shared" si="523"/>
        <v/>
      </c>
      <c r="W889" s="51"/>
      <c r="X889" s="75" t="str">
        <f t="shared" si="524"/>
        <v/>
      </c>
      <c r="Y889" s="71" t="str">
        <f t="shared" si="525"/>
        <v/>
      </c>
      <c r="Z889" s="71" t="str">
        <f t="shared" si="526"/>
        <v/>
      </c>
      <c r="AA889" s="71" t="str">
        <f t="shared" si="527"/>
        <v/>
      </c>
      <c r="AB889" s="71" t="str">
        <f t="shared" si="528"/>
        <v/>
      </c>
      <c r="AC889" s="71" t="str">
        <f t="shared" si="529"/>
        <v/>
      </c>
      <c r="AD889" s="71" t="str">
        <f t="shared" si="530"/>
        <v/>
      </c>
      <c r="AE889" s="78" t="str">
        <f t="shared" si="531"/>
        <v/>
      </c>
      <c r="AF889" s="75" t="str">
        <f t="shared" si="532"/>
        <v/>
      </c>
      <c r="AG889" s="71" t="str">
        <f t="shared" si="533"/>
        <v/>
      </c>
      <c r="AH889" s="71" t="str">
        <f t="shared" si="534"/>
        <v/>
      </c>
      <c r="AI889" s="71" t="str">
        <f t="shared" si="535"/>
        <v/>
      </c>
      <c r="AJ889" s="71" t="str">
        <f t="shared" si="536"/>
        <v/>
      </c>
      <c r="AK889" s="71" t="str">
        <f t="shared" si="537"/>
        <v/>
      </c>
      <c r="AL889" s="71" t="str">
        <f t="shared" si="538"/>
        <v/>
      </c>
      <c r="AM889" s="78" t="str">
        <f t="shared" si="539"/>
        <v/>
      </c>
      <c r="AN889" s="75" t="str">
        <f t="shared" si="540"/>
        <v/>
      </c>
      <c r="AO889" s="71" t="str">
        <f t="shared" si="541"/>
        <v/>
      </c>
      <c r="AP889" s="71" t="str">
        <f t="shared" si="542"/>
        <v/>
      </c>
      <c r="AQ889" s="71" t="str">
        <f t="shared" si="543"/>
        <v/>
      </c>
      <c r="AR889" s="71" t="str">
        <f t="shared" si="544"/>
        <v/>
      </c>
      <c r="AS889" s="71" t="str">
        <f t="shared" si="545"/>
        <v/>
      </c>
      <c r="AT889" s="71" t="str">
        <f t="shared" si="546"/>
        <v/>
      </c>
      <c r="AU889" s="76" t="str">
        <f t="shared" si="547"/>
        <v/>
      </c>
      <c r="BF889" s="141">
        <v>42025</v>
      </c>
      <c r="BG889" s="142" t="s">
        <v>12837</v>
      </c>
      <c r="BH889" s="141" t="s">
        <v>478</v>
      </c>
      <c r="BI889" s="141" t="s">
        <v>176</v>
      </c>
      <c r="BJ889" s="141" t="s">
        <v>12838</v>
      </c>
      <c r="BK889" s="141" t="s">
        <v>1931</v>
      </c>
      <c r="BL889" s="141" t="s">
        <v>12839</v>
      </c>
      <c r="BM889" s="141">
        <v>45.454300000000003</v>
      </c>
      <c r="BN889" s="141">
        <v>-72.132419999999996</v>
      </c>
      <c r="BO889" s="141">
        <v>2011</v>
      </c>
      <c r="BP889" s="143" t="s">
        <v>24803</v>
      </c>
      <c r="BQ889" s="143" t="s">
        <v>17560</v>
      </c>
    </row>
    <row r="890" spans="1:69" ht="38.25" customHeight="1" x14ac:dyDescent="0.25">
      <c r="A890" s="1" t="str">
        <f t="shared" si="548"/>
        <v/>
      </c>
      <c r="B890" s="32" t="str">
        <f t="shared" si="549"/>
        <v/>
      </c>
      <c r="C890" s="25" t="str">
        <f t="shared" si="550"/>
        <v/>
      </c>
      <c r="D890" s="25" t="str">
        <f t="shared" si="551"/>
        <v/>
      </c>
      <c r="E890" s="25" t="str">
        <f t="shared" si="552"/>
        <v/>
      </c>
      <c r="F890" s="25" t="str">
        <f t="shared" si="553"/>
        <v/>
      </c>
      <c r="G890" s="108" t="str">
        <f t="shared" si="554"/>
        <v/>
      </c>
      <c r="H890" s="108" t="str">
        <f t="shared" si="555"/>
        <v/>
      </c>
      <c r="I890" s="112" t="str">
        <f t="shared" si="556"/>
        <v/>
      </c>
      <c r="J890" s="112"/>
      <c r="K890" s="112"/>
      <c r="L890" s="113"/>
      <c r="M890" s="113"/>
      <c r="N890" s="224" t="str">
        <f t="shared" si="557"/>
        <v/>
      </c>
      <c r="O890" s="225" t="str">
        <f t="shared" si="558"/>
        <v/>
      </c>
      <c r="Q890" s="6">
        <v>888</v>
      </c>
      <c r="R890" s="47" t="str">
        <f t="shared" si="521"/>
        <v>-888</v>
      </c>
      <c r="S890" s="6"/>
      <c r="T890" s="48" t="str">
        <f t="shared" si="522"/>
        <v/>
      </c>
      <c r="U890" s="49" t="str">
        <f t="shared" si="523"/>
        <v/>
      </c>
      <c r="W890" s="51"/>
      <c r="X890" s="75" t="str">
        <f t="shared" si="524"/>
        <v/>
      </c>
      <c r="Y890" s="71" t="str">
        <f t="shared" si="525"/>
        <v/>
      </c>
      <c r="Z890" s="71" t="str">
        <f t="shared" si="526"/>
        <v/>
      </c>
      <c r="AA890" s="71" t="str">
        <f t="shared" si="527"/>
        <v/>
      </c>
      <c r="AB890" s="71" t="str">
        <f t="shared" si="528"/>
        <v/>
      </c>
      <c r="AC890" s="71" t="str">
        <f t="shared" si="529"/>
        <v/>
      </c>
      <c r="AD890" s="71" t="str">
        <f t="shared" si="530"/>
        <v/>
      </c>
      <c r="AE890" s="78" t="str">
        <f t="shared" si="531"/>
        <v/>
      </c>
      <c r="AF890" s="75" t="str">
        <f t="shared" si="532"/>
        <v/>
      </c>
      <c r="AG890" s="71" t="str">
        <f t="shared" si="533"/>
        <v/>
      </c>
      <c r="AH890" s="71" t="str">
        <f t="shared" si="534"/>
        <v/>
      </c>
      <c r="AI890" s="71" t="str">
        <f t="shared" si="535"/>
        <v/>
      </c>
      <c r="AJ890" s="71" t="str">
        <f t="shared" si="536"/>
        <v/>
      </c>
      <c r="AK890" s="71" t="str">
        <f t="shared" si="537"/>
        <v/>
      </c>
      <c r="AL890" s="71" t="str">
        <f t="shared" si="538"/>
        <v/>
      </c>
      <c r="AM890" s="78" t="str">
        <f t="shared" si="539"/>
        <v/>
      </c>
      <c r="AN890" s="75" t="str">
        <f t="shared" si="540"/>
        <v/>
      </c>
      <c r="AO890" s="71" t="str">
        <f t="shared" si="541"/>
        <v/>
      </c>
      <c r="AP890" s="71" t="str">
        <f t="shared" si="542"/>
        <v/>
      </c>
      <c r="AQ890" s="71" t="str">
        <f t="shared" si="543"/>
        <v/>
      </c>
      <c r="AR890" s="71" t="str">
        <f t="shared" si="544"/>
        <v/>
      </c>
      <c r="AS890" s="71" t="str">
        <f t="shared" si="545"/>
        <v/>
      </c>
      <c r="AT890" s="71" t="str">
        <f t="shared" si="546"/>
        <v/>
      </c>
      <c r="AU890" s="76" t="str">
        <f t="shared" si="547"/>
        <v/>
      </c>
      <c r="BF890" s="141">
        <v>40017</v>
      </c>
      <c r="BG890" s="142" t="s">
        <v>12930</v>
      </c>
      <c r="BH890" s="141" t="s">
        <v>478</v>
      </c>
      <c r="BI890" s="141" t="s">
        <v>176</v>
      </c>
      <c r="BJ890" s="141" t="s">
        <v>1553</v>
      </c>
      <c r="BK890" s="141" t="s">
        <v>12931</v>
      </c>
      <c r="BL890" s="141" t="s">
        <v>12935</v>
      </c>
      <c r="BM890" s="141">
        <v>45.737135472967999</v>
      </c>
      <c r="BN890" s="141">
        <v>-71.807092242899103</v>
      </c>
      <c r="BO890" s="141">
        <v>1981</v>
      </c>
      <c r="BP890" s="143" t="s">
        <v>24823</v>
      </c>
      <c r="BQ890" s="143" t="s">
        <v>17560</v>
      </c>
    </row>
    <row r="891" spans="1:69" ht="38.25" customHeight="1" x14ac:dyDescent="0.25">
      <c r="A891" s="1" t="str">
        <f t="shared" si="548"/>
        <v/>
      </c>
      <c r="B891" s="32" t="str">
        <f t="shared" si="549"/>
        <v/>
      </c>
      <c r="C891" s="25" t="str">
        <f t="shared" si="550"/>
        <v/>
      </c>
      <c r="D891" s="25" t="str">
        <f t="shared" si="551"/>
        <v/>
      </c>
      <c r="E891" s="25" t="str">
        <f t="shared" si="552"/>
        <v/>
      </c>
      <c r="F891" s="25" t="str">
        <f t="shared" si="553"/>
        <v/>
      </c>
      <c r="G891" s="108" t="str">
        <f t="shared" si="554"/>
        <v/>
      </c>
      <c r="H891" s="108" t="str">
        <f t="shared" si="555"/>
        <v/>
      </c>
      <c r="I891" s="112" t="str">
        <f t="shared" si="556"/>
        <v/>
      </c>
      <c r="J891" s="112"/>
      <c r="K891" s="112"/>
      <c r="L891" s="113"/>
      <c r="M891" s="113"/>
      <c r="N891" s="224" t="str">
        <f t="shared" si="557"/>
        <v/>
      </c>
      <c r="O891" s="225" t="str">
        <f t="shared" si="558"/>
        <v/>
      </c>
      <c r="Q891" s="6">
        <v>889</v>
      </c>
      <c r="R891" s="47" t="str">
        <f t="shared" si="521"/>
        <v>-889</v>
      </c>
      <c r="S891" s="6"/>
      <c r="T891" s="48" t="str">
        <f t="shared" si="522"/>
        <v/>
      </c>
      <c r="U891" s="49" t="str">
        <f t="shared" si="523"/>
        <v/>
      </c>
      <c r="W891" s="51"/>
      <c r="X891" s="75" t="str">
        <f t="shared" si="524"/>
        <v/>
      </c>
      <c r="Y891" s="71" t="str">
        <f t="shared" si="525"/>
        <v/>
      </c>
      <c r="Z891" s="71" t="str">
        <f t="shared" si="526"/>
        <v/>
      </c>
      <c r="AA891" s="71" t="str">
        <f t="shared" si="527"/>
        <v/>
      </c>
      <c r="AB891" s="71" t="str">
        <f t="shared" si="528"/>
        <v/>
      </c>
      <c r="AC891" s="71" t="str">
        <f t="shared" si="529"/>
        <v/>
      </c>
      <c r="AD891" s="71" t="str">
        <f t="shared" si="530"/>
        <v/>
      </c>
      <c r="AE891" s="78" t="str">
        <f t="shared" si="531"/>
        <v/>
      </c>
      <c r="AF891" s="75" t="str">
        <f t="shared" si="532"/>
        <v/>
      </c>
      <c r="AG891" s="71" t="str">
        <f t="shared" si="533"/>
        <v/>
      </c>
      <c r="AH891" s="71" t="str">
        <f t="shared" si="534"/>
        <v/>
      </c>
      <c r="AI891" s="71" t="str">
        <f t="shared" si="535"/>
        <v/>
      </c>
      <c r="AJ891" s="71" t="str">
        <f t="shared" si="536"/>
        <v/>
      </c>
      <c r="AK891" s="71" t="str">
        <f t="shared" si="537"/>
        <v/>
      </c>
      <c r="AL891" s="71" t="str">
        <f t="shared" si="538"/>
        <v/>
      </c>
      <c r="AM891" s="78" t="str">
        <f t="shared" si="539"/>
        <v/>
      </c>
      <c r="AN891" s="75" t="str">
        <f t="shared" si="540"/>
        <v/>
      </c>
      <c r="AO891" s="71" t="str">
        <f t="shared" si="541"/>
        <v/>
      </c>
      <c r="AP891" s="71" t="str">
        <f t="shared" si="542"/>
        <v/>
      </c>
      <c r="AQ891" s="71" t="str">
        <f t="shared" si="543"/>
        <v/>
      </c>
      <c r="AR891" s="71" t="str">
        <f t="shared" si="544"/>
        <v/>
      </c>
      <c r="AS891" s="71" t="str">
        <f t="shared" si="545"/>
        <v/>
      </c>
      <c r="AT891" s="71" t="str">
        <f t="shared" si="546"/>
        <v/>
      </c>
      <c r="AU891" s="76" t="str">
        <f t="shared" si="547"/>
        <v/>
      </c>
      <c r="BF891" s="141">
        <v>40017</v>
      </c>
      <c r="BG891" s="142" t="s">
        <v>12933</v>
      </c>
      <c r="BH891" s="141" t="s">
        <v>478</v>
      </c>
      <c r="BI891" s="141" t="s">
        <v>177</v>
      </c>
      <c r="BJ891" s="141" t="s">
        <v>12934</v>
      </c>
      <c r="BK891" s="141" t="s">
        <v>12931</v>
      </c>
      <c r="BL891" s="141" t="s">
        <v>12935</v>
      </c>
      <c r="BM891" s="141">
        <v>45.737135472967999</v>
      </c>
      <c r="BN891" s="141">
        <v>-71.807092242899103</v>
      </c>
      <c r="BO891" s="141">
        <v>1981</v>
      </c>
      <c r="BP891" s="143" t="s">
        <v>24824</v>
      </c>
      <c r="BQ891" s="143" t="s">
        <v>17560</v>
      </c>
    </row>
    <row r="892" spans="1:69" ht="38.25" customHeight="1" x14ac:dyDescent="0.25">
      <c r="A892" s="1" t="str">
        <f t="shared" si="548"/>
        <v/>
      </c>
      <c r="B892" s="32" t="str">
        <f t="shared" si="549"/>
        <v/>
      </c>
      <c r="C892" s="25" t="str">
        <f t="shared" si="550"/>
        <v/>
      </c>
      <c r="D892" s="25" t="str">
        <f t="shared" si="551"/>
        <v/>
      </c>
      <c r="E892" s="25" t="str">
        <f t="shared" si="552"/>
        <v/>
      </c>
      <c r="F892" s="25" t="str">
        <f t="shared" si="553"/>
        <v/>
      </c>
      <c r="G892" s="108" t="str">
        <f t="shared" si="554"/>
        <v/>
      </c>
      <c r="H892" s="108" t="str">
        <f t="shared" si="555"/>
        <v/>
      </c>
      <c r="I892" s="112" t="str">
        <f t="shared" si="556"/>
        <v/>
      </c>
      <c r="J892" s="112"/>
      <c r="K892" s="112"/>
      <c r="L892" s="113"/>
      <c r="M892" s="113"/>
      <c r="N892" s="224" t="str">
        <f t="shared" si="557"/>
        <v/>
      </c>
      <c r="O892" s="225" t="str">
        <f t="shared" si="558"/>
        <v/>
      </c>
      <c r="Q892" s="6">
        <v>890</v>
      </c>
      <c r="R892" s="47" t="str">
        <f t="shared" si="521"/>
        <v>-890</v>
      </c>
      <c r="S892" s="6"/>
      <c r="T892" s="48" t="str">
        <f t="shared" si="522"/>
        <v/>
      </c>
      <c r="U892" s="49" t="str">
        <f t="shared" si="523"/>
        <v/>
      </c>
      <c r="W892" s="51"/>
      <c r="X892" s="75" t="str">
        <f t="shared" si="524"/>
        <v/>
      </c>
      <c r="Y892" s="71" t="str">
        <f t="shared" si="525"/>
        <v/>
      </c>
      <c r="Z892" s="71" t="str">
        <f t="shared" si="526"/>
        <v/>
      </c>
      <c r="AA892" s="71" t="str">
        <f t="shared" si="527"/>
        <v/>
      </c>
      <c r="AB892" s="71" t="str">
        <f t="shared" si="528"/>
        <v/>
      </c>
      <c r="AC892" s="71" t="str">
        <f t="shared" si="529"/>
        <v/>
      </c>
      <c r="AD892" s="71" t="str">
        <f t="shared" si="530"/>
        <v/>
      </c>
      <c r="AE892" s="78" t="str">
        <f t="shared" si="531"/>
        <v/>
      </c>
      <c r="AF892" s="75" t="str">
        <f t="shared" si="532"/>
        <v/>
      </c>
      <c r="AG892" s="71" t="str">
        <f t="shared" si="533"/>
        <v/>
      </c>
      <c r="AH892" s="71" t="str">
        <f t="shared" si="534"/>
        <v/>
      </c>
      <c r="AI892" s="71" t="str">
        <f t="shared" si="535"/>
        <v/>
      </c>
      <c r="AJ892" s="71" t="str">
        <f t="shared" si="536"/>
        <v/>
      </c>
      <c r="AK892" s="71" t="str">
        <f t="shared" si="537"/>
        <v/>
      </c>
      <c r="AL892" s="71" t="str">
        <f t="shared" si="538"/>
        <v/>
      </c>
      <c r="AM892" s="78" t="str">
        <f t="shared" si="539"/>
        <v/>
      </c>
      <c r="AN892" s="75" t="str">
        <f t="shared" si="540"/>
        <v/>
      </c>
      <c r="AO892" s="71" t="str">
        <f t="shared" si="541"/>
        <v/>
      </c>
      <c r="AP892" s="71" t="str">
        <f t="shared" si="542"/>
        <v/>
      </c>
      <c r="AQ892" s="71" t="str">
        <f t="shared" si="543"/>
        <v/>
      </c>
      <c r="AR892" s="71" t="str">
        <f t="shared" si="544"/>
        <v/>
      </c>
      <c r="AS892" s="71" t="str">
        <f t="shared" si="545"/>
        <v/>
      </c>
      <c r="AT892" s="71" t="str">
        <f t="shared" si="546"/>
        <v/>
      </c>
      <c r="AU892" s="76" t="str">
        <f t="shared" si="547"/>
        <v/>
      </c>
      <c r="BF892" s="141">
        <v>40017</v>
      </c>
      <c r="BG892" s="142" t="s">
        <v>12936</v>
      </c>
      <c r="BH892" s="141" t="s">
        <v>478</v>
      </c>
      <c r="BI892" s="141" t="s">
        <v>176</v>
      </c>
      <c r="BJ892" s="141" t="s">
        <v>12937</v>
      </c>
      <c r="BK892" s="141" t="s">
        <v>12938</v>
      </c>
      <c r="BL892" s="141" t="s">
        <v>3397</v>
      </c>
      <c r="BM892" s="141">
        <v>45.729868851586502</v>
      </c>
      <c r="BN892" s="141">
        <v>-71.790901038614706</v>
      </c>
      <c r="BO892" s="141">
        <v>1976</v>
      </c>
      <c r="BP892" s="143" t="s">
        <v>12937</v>
      </c>
      <c r="BQ892" s="143" t="s">
        <v>17560</v>
      </c>
    </row>
    <row r="893" spans="1:69" ht="38.25" customHeight="1" x14ac:dyDescent="0.25">
      <c r="A893" s="1" t="str">
        <f t="shared" si="548"/>
        <v/>
      </c>
      <c r="B893" s="32" t="str">
        <f t="shared" si="549"/>
        <v/>
      </c>
      <c r="C893" s="25" t="str">
        <f t="shared" si="550"/>
        <v/>
      </c>
      <c r="D893" s="25" t="str">
        <f t="shared" si="551"/>
        <v/>
      </c>
      <c r="E893" s="25" t="str">
        <f t="shared" si="552"/>
        <v/>
      </c>
      <c r="F893" s="25" t="str">
        <f t="shared" si="553"/>
        <v/>
      </c>
      <c r="G893" s="108" t="str">
        <f t="shared" si="554"/>
        <v/>
      </c>
      <c r="H893" s="108" t="str">
        <f t="shared" si="555"/>
        <v/>
      </c>
      <c r="I893" s="112" t="str">
        <f t="shared" si="556"/>
        <v/>
      </c>
      <c r="J893" s="112"/>
      <c r="K893" s="112"/>
      <c r="L893" s="113"/>
      <c r="M893" s="113"/>
      <c r="N893" s="224" t="str">
        <f t="shared" si="557"/>
        <v/>
      </c>
      <c r="O893" s="225" t="str">
        <f t="shared" si="558"/>
        <v/>
      </c>
      <c r="Q893" s="6">
        <v>891</v>
      </c>
      <c r="R893" s="47" t="str">
        <f t="shared" si="521"/>
        <v>-891</v>
      </c>
      <c r="S893" s="6"/>
      <c r="T893" s="48" t="str">
        <f t="shared" si="522"/>
        <v/>
      </c>
      <c r="U893" s="49" t="str">
        <f t="shared" si="523"/>
        <v/>
      </c>
      <c r="W893" s="51"/>
      <c r="X893" s="75" t="str">
        <f t="shared" si="524"/>
        <v/>
      </c>
      <c r="Y893" s="71" t="str">
        <f t="shared" si="525"/>
        <v/>
      </c>
      <c r="Z893" s="71" t="str">
        <f t="shared" si="526"/>
        <v/>
      </c>
      <c r="AA893" s="71" t="str">
        <f t="shared" si="527"/>
        <v/>
      </c>
      <c r="AB893" s="71" t="str">
        <f t="shared" si="528"/>
        <v/>
      </c>
      <c r="AC893" s="71" t="str">
        <f t="shared" si="529"/>
        <v/>
      </c>
      <c r="AD893" s="71" t="str">
        <f t="shared" si="530"/>
        <v/>
      </c>
      <c r="AE893" s="78" t="str">
        <f t="shared" si="531"/>
        <v/>
      </c>
      <c r="AF893" s="75" t="str">
        <f t="shared" si="532"/>
        <v/>
      </c>
      <c r="AG893" s="71" t="str">
        <f t="shared" si="533"/>
        <v/>
      </c>
      <c r="AH893" s="71" t="str">
        <f t="shared" si="534"/>
        <v/>
      </c>
      <c r="AI893" s="71" t="str">
        <f t="shared" si="535"/>
        <v/>
      </c>
      <c r="AJ893" s="71" t="str">
        <f t="shared" si="536"/>
        <v/>
      </c>
      <c r="AK893" s="71" t="str">
        <f t="shared" si="537"/>
        <v/>
      </c>
      <c r="AL893" s="71" t="str">
        <f t="shared" si="538"/>
        <v/>
      </c>
      <c r="AM893" s="78" t="str">
        <f t="shared" si="539"/>
        <v/>
      </c>
      <c r="AN893" s="75" t="str">
        <f t="shared" si="540"/>
        <v/>
      </c>
      <c r="AO893" s="71" t="str">
        <f t="shared" si="541"/>
        <v/>
      </c>
      <c r="AP893" s="71" t="str">
        <f t="shared" si="542"/>
        <v/>
      </c>
      <c r="AQ893" s="71" t="str">
        <f t="shared" si="543"/>
        <v/>
      </c>
      <c r="AR893" s="71" t="str">
        <f t="shared" si="544"/>
        <v/>
      </c>
      <c r="AS893" s="71" t="str">
        <f t="shared" si="545"/>
        <v/>
      </c>
      <c r="AT893" s="71" t="str">
        <f t="shared" si="546"/>
        <v/>
      </c>
      <c r="AU893" s="76" t="str">
        <f t="shared" si="547"/>
        <v/>
      </c>
      <c r="BF893" s="141">
        <v>40017</v>
      </c>
      <c r="BG893" s="142" t="s">
        <v>12939</v>
      </c>
      <c r="BH893" s="141" t="s">
        <v>478</v>
      </c>
      <c r="BI893" s="141" t="s">
        <v>176</v>
      </c>
      <c r="BJ893" s="141" t="s">
        <v>12940</v>
      </c>
      <c r="BK893" s="141" t="s">
        <v>12941</v>
      </c>
      <c r="BL893" s="141" t="s">
        <v>3397</v>
      </c>
      <c r="BM893" s="141">
        <v>45.7352357489982</v>
      </c>
      <c r="BN893" s="141">
        <v>-71.804825001620102</v>
      </c>
      <c r="BO893" s="141">
        <v>1984</v>
      </c>
      <c r="BP893" s="143" t="s">
        <v>12940</v>
      </c>
      <c r="BQ893" s="143" t="s">
        <v>17560</v>
      </c>
    </row>
    <row r="894" spans="1:69" ht="38.25" customHeight="1" x14ac:dyDescent="0.25">
      <c r="A894" s="1" t="str">
        <f t="shared" si="548"/>
        <v/>
      </c>
      <c r="B894" s="32" t="str">
        <f t="shared" si="549"/>
        <v/>
      </c>
      <c r="C894" s="25" t="str">
        <f t="shared" si="550"/>
        <v/>
      </c>
      <c r="D894" s="25" t="str">
        <f t="shared" si="551"/>
        <v/>
      </c>
      <c r="E894" s="25" t="str">
        <f t="shared" si="552"/>
        <v/>
      </c>
      <c r="F894" s="25" t="str">
        <f t="shared" si="553"/>
        <v/>
      </c>
      <c r="G894" s="108" t="str">
        <f t="shared" si="554"/>
        <v/>
      </c>
      <c r="H894" s="108" t="str">
        <f t="shared" si="555"/>
        <v/>
      </c>
      <c r="I894" s="112" t="str">
        <f t="shared" si="556"/>
        <v/>
      </c>
      <c r="J894" s="112"/>
      <c r="K894" s="112"/>
      <c r="L894" s="113"/>
      <c r="M894" s="113"/>
      <c r="N894" s="224" t="str">
        <f t="shared" si="557"/>
        <v/>
      </c>
      <c r="O894" s="225" t="str">
        <f t="shared" si="558"/>
        <v/>
      </c>
      <c r="Q894" s="6">
        <v>892</v>
      </c>
      <c r="R894" s="47" t="str">
        <f t="shared" si="521"/>
        <v>-892</v>
      </c>
      <c r="S894" s="6"/>
      <c r="T894" s="48" t="str">
        <f t="shared" si="522"/>
        <v/>
      </c>
      <c r="U894" s="49" t="str">
        <f t="shared" si="523"/>
        <v/>
      </c>
      <c r="W894" s="51"/>
      <c r="X894" s="75" t="str">
        <f t="shared" si="524"/>
        <v/>
      </c>
      <c r="Y894" s="71" t="str">
        <f t="shared" si="525"/>
        <v/>
      </c>
      <c r="Z894" s="71" t="str">
        <f t="shared" si="526"/>
        <v/>
      </c>
      <c r="AA894" s="71" t="str">
        <f t="shared" si="527"/>
        <v/>
      </c>
      <c r="AB894" s="71" t="str">
        <f t="shared" si="528"/>
        <v/>
      </c>
      <c r="AC894" s="71" t="str">
        <f t="shared" si="529"/>
        <v/>
      </c>
      <c r="AD894" s="71" t="str">
        <f t="shared" si="530"/>
        <v/>
      </c>
      <c r="AE894" s="78" t="str">
        <f t="shared" si="531"/>
        <v/>
      </c>
      <c r="AF894" s="75" t="str">
        <f t="shared" si="532"/>
        <v/>
      </c>
      <c r="AG894" s="71" t="str">
        <f t="shared" si="533"/>
        <v/>
      </c>
      <c r="AH894" s="71" t="str">
        <f t="shared" si="534"/>
        <v/>
      </c>
      <c r="AI894" s="71" t="str">
        <f t="shared" si="535"/>
        <v/>
      </c>
      <c r="AJ894" s="71" t="str">
        <f t="shared" si="536"/>
        <v/>
      </c>
      <c r="AK894" s="71" t="str">
        <f t="shared" si="537"/>
        <v/>
      </c>
      <c r="AL894" s="71" t="str">
        <f t="shared" si="538"/>
        <v/>
      </c>
      <c r="AM894" s="78" t="str">
        <f t="shared" si="539"/>
        <v/>
      </c>
      <c r="AN894" s="75" t="str">
        <f t="shared" si="540"/>
        <v/>
      </c>
      <c r="AO894" s="71" t="str">
        <f t="shared" si="541"/>
        <v/>
      </c>
      <c r="AP894" s="71" t="str">
        <f t="shared" si="542"/>
        <v/>
      </c>
      <c r="AQ894" s="71" t="str">
        <f t="shared" si="543"/>
        <v/>
      </c>
      <c r="AR894" s="71" t="str">
        <f t="shared" si="544"/>
        <v/>
      </c>
      <c r="AS894" s="71" t="str">
        <f t="shared" si="545"/>
        <v/>
      </c>
      <c r="AT894" s="71" t="str">
        <f t="shared" si="546"/>
        <v/>
      </c>
      <c r="AU894" s="76" t="str">
        <f t="shared" si="547"/>
        <v/>
      </c>
      <c r="BF894" s="141">
        <v>40017</v>
      </c>
      <c r="BG894" s="142" t="s">
        <v>12942</v>
      </c>
      <c r="BH894" s="141" t="s">
        <v>180</v>
      </c>
      <c r="BI894" s="141" t="s">
        <v>178</v>
      </c>
      <c r="BJ894" s="141" t="s">
        <v>2406</v>
      </c>
      <c r="BK894" s="141" t="s">
        <v>12943</v>
      </c>
      <c r="BL894" s="141" t="s">
        <v>3397</v>
      </c>
      <c r="BM894" s="141">
        <v>45.739401465485898</v>
      </c>
      <c r="BN894" s="141">
        <v>-71.830635886198095</v>
      </c>
      <c r="BO894" s="141">
        <v>1982</v>
      </c>
      <c r="BP894" s="143" t="s">
        <v>24825</v>
      </c>
      <c r="BQ894" s="143" t="s">
        <v>17560</v>
      </c>
    </row>
    <row r="895" spans="1:69" ht="38.25" customHeight="1" x14ac:dyDescent="0.25">
      <c r="A895" s="1" t="str">
        <f t="shared" si="548"/>
        <v/>
      </c>
      <c r="B895" s="32" t="str">
        <f t="shared" si="549"/>
        <v/>
      </c>
      <c r="C895" s="25" t="str">
        <f t="shared" si="550"/>
        <v/>
      </c>
      <c r="D895" s="25" t="str">
        <f t="shared" si="551"/>
        <v/>
      </c>
      <c r="E895" s="25" t="str">
        <f t="shared" si="552"/>
        <v/>
      </c>
      <c r="F895" s="25" t="str">
        <f t="shared" si="553"/>
        <v/>
      </c>
      <c r="G895" s="108" t="str">
        <f t="shared" si="554"/>
        <v/>
      </c>
      <c r="H895" s="108" t="str">
        <f t="shared" si="555"/>
        <v/>
      </c>
      <c r="I895" s="112" t="str">
        <f t="shared" si="556"/>
        <v/>
      </c>
      <c r="J895" s="112"/>
      <c r="K895" s="112"/>
      <c r="L895" s="113"/>
      <c r="M895" s="113"/>
      <c r="N895" s="224" t="str">
        <f t="shared" si="557"/>
        <v/>
      </c>
      <c r="O895" s="225" t="str">
        <f t="shared" si="558"/>
        <v/>
      </c>
      <c r="Q895" s="6">
        <v>893</v>
      </c>
      <c r="R895" s="47" t="str">
        <f t="shared" si="521"/>
        <v>-893</v>
      </c>
      <c r="S895" s="6"/>
      <c r="T895" s="48" t="str">
        <f t="shared" si="522"/>
        <v/>
      </c>
      <c r="U895" s="49" t="str">
        <f t="shared" si="523"/>
        <v/>
      </c>
      <c r="W895" s="51"/>
      <c r="X895" s="75" t="str">
        <f t="shared" si="524"/>
        <v/>
      </c>
      <c r="Y895" s="71" t="str">
        <f t="shared" si="525"/>
        <v/>
      </c>
      <c r="Z895" s="71" t="str">
        <f t="shared" si="526"/>
        <v/>
      </c>
      <c r="AA895" s="71" t="str">
        <f t="shared" si="527"/>
        <v/>
      </c>
      <c r="AB895" s="71" t="str">
        <f t="shared" si="528"/>
        <v/>
      </c>
      <c r="AC895" s="71" t="str">
        <f t="shared" si="529"/>
        <v/>
      </c>
      <c r="AD895" s="71" t="str">
        <f t="shared" si="530"/>
        <v/>
      </c>
      <c r="AE895" s="78" t="str">
        <f t="shared" si="531"/>
        <v/>
      </c>
      <c r="AF895" s="75" t="str">
        <f t="shared" si="532"/>
        <v/>
      </c>
      <c r="AG895" s="71" t="str">
        <f t="shared" si="533"/>
        <v/>
      </c>
      <c r="AH895" s="71" t="str">
        <f t="shared" si="534"/>
        <v/>
      </c>
      <c r="AI895" s="71" t="str">
        <f t="shared" si="535"/>
        <v/>
      </c>
      <c r="AJ895" s="71" t="str">
        <f t="shared" si="536"/>
        <v/>
      </c>
      <c r="AK895" s="71" t="str">
        <f t="shared" si="537"/>
        <v/>
      </c>
      <c r="AL895" s="71" t="str">
        <f t="shared" si="538"/>
        <v/>
      </c>
      <c r="AM895" s="78" t="str">
        <f t="shared" si="539"/>
        <v/>
      </c>
      <c r="AN895" s="75" t="str">
        <f t="shared" si="540"/>
        <v/>
      </c>
      <c r="AO895" s="71" t="str">
        <f t="shared" si="541"/>
        <v/>
      </c>
      <c r="AP895" s="71" t="str">
        <f t="shared" si="542"/>
        <v/>
      </c>
      <c r="AQ895" s="71" t="str">
        <f t="shared" si="543"/>
        <v/>
      </c>
      <c r="AR895" s="71" t="str">
        <f t="shared" si="544"/>
        <v/>
      </c>
      <c r="AS895" s="71" t="str">
        <f t="shared" si="545"/>
        <v/>
      </c>
      <c r="AT895" s="71" t="str">
        <f t="shared" si="546"/>
        <v/>
      </c>
      <c r="AU895" s="76" t="str">
        <f t="shared" si="547"/>
        <v/>
      </c>
      <c r="BF895" s="141">
        <v>40043</v>
      </c>
      <c r="BG895" s="142" t="s">
        <v>12864</v>
      </c>
      <c r="BH895" s="141" t="s">
        <v>478</v>
      </c>
      <c r="BI895" s="141" t="s">
        <v>176</v>
      </c>
      <c r="BJ895" s="141" t="s">
        <v>12865</v>
      </c>
      <c r="BK895" s="141" t="s">
        <v>1581</v>
      </c>
      <c r="BL895" s="141" t="s">
        <v>12866</v>
      </c>
      <c r="BM895" s="141">
        <v>45.7923910326627</v>
      </c>
      <c r="BN895" s="141">
        <v>-71.928113582636698</v>
      </c>
      <c r="BO895" s="141">
        <v>1948</v>
      </c>
      <c r="BP895" s="143" t="s">
        <v>24810</v>
      </c>
      <c r="BQ895" s="143" t="s">
        <v>17560</v>
      </c>
    </row>
    <row r="896" spans="1:69" ht="38.25" customHeight="1" x14ac:dyDescent="0.25">
      <c r="A896" s="1" t="str">
        <f t="shared" si="548"/>
        <v/>
      </c>
      <c r="B896" s="32" t="str">
        <f t="shared" si="549"/>
        <v/>
      </c>
      <c r="C896" s="25" t="str">
        <f t="shared" si="550"/>
        <v/>
      </c>
      <c r="D896" s="25" t="str">
        <f t="shared" si="551"/>
        <v/>
      </c>
      <c r="E896" s="25" t="str">
        <f t="shared" si="552"/>
        <v/>
      </c>
      <c r="F896" s="25" t="str">
        <f t="shared" si="553"/>
        <v/>
      </c>
      <c r="G896" s="108" t="str">
        <f t="shared" si="554"/>
        <v/>
      </c>
      <c r="H896" s="108" t="str">
        <f t="shared" si="555"/>
        <v/>
      </c>
      <c r="I896" s="112" t="str">
        <f t="shared" si="556"/>
        <v/>
      </c>
      <c r="J896" s="112"/>
      <c r="K896" s="112"/>
      <c r="L896" s="113"/>
      <c r="M896" s="113"/>
      <c r="N896" s="224" t="str">
        <f t="shared" si="557"/>
        <v/>
      </c>
      <c r="O896" s="225" t="str">
        <f t="shared" si="558"/>
        <v/>
      </c>
      <c r="Q896" s="6">
        <v>894</v>
      </c>
      <c r="R896" s="47" t="str">
        <f t="shared" si="521"/>
        <v>-894</v>
      </c>
      <c r="S896" s="6"/>
      <c r="T896" s="48" t="str">
        <f t="shared" si="522"/>
        <v/>
      </c>
      <c r="U896" s="49" t="str">
        <f t="shared" si="523"/>
        <v/>
      </c>
      <c r="W896" s="51"/>
      <c r="X896" s="75" t="str">
        <f t="shared" si="524"/>
        <v/>
      </c>
      <c r="Y896" s="71" t="str">
        <f t="shared" si="525"/>
        <v/>
      </c>
      <c r="Z896" s="71" t="str">
        <f t="shared" si="526"/>
        <v/>
      </c>
      <c r="AA896" s="71" t="str">
        <f t="shared" si="527"/>
        <v/>
      </c>
      <c r="AB896" s="71" t="str">
        <f t="shared" si="528"/>
        <v/>
      </c>
      <c r="AC896" s="71" t="str">
        <f t="shared" si="529"/>
        <v/>
      </c>
      <c r="AD896" s="71" t="str">
        <f t="shared" si="530"/>
        <v/>
      </c>
      <c r="AE896" s="78" t="str">
        <f t="shared" si="531"/>
        <v/>
      </c>
      <c r="AF896" s="75" t="str">
        <f t="shared" si="532"/>
        <v/>
      </c>
      <c r="AG896" s="71" t="str">
        <f t="shared" si="533"/>
        <v/>
      </c>
      <c r="AH896" s="71" t="str">
        <f t="shared" si="534"/>
        <v/>
      </c>
      <c r="AI896" s="71" t="str">
        <f t="shared" si="535"/>
        <v/>
      </c>
      <c r="AJ896" s="71" t="str">
        <f t="shared" si="536"/>
        <v/>
      </c>
      <c r="AK896" s="71" t="str">
        <f t="shared" si="537"/>
        <v/>
      </c>
      <c r="AL896" s="71" t="str">
        <f t="shared" si="538"/>
        <v/>
      </c>
      <c r="AM896" s="78" t="str">
        <f t="shared" si="539"/>
        <v/>
      </c>
      <c r="AN896" s="75" t="str">
        <f t="shared" si="540"/>
        <v/>
      </c>
      <c r="AO896" s="71" t="str">
        <f t="shared" si="541"/>
        <v/>
      </c>
      <c r="AP896" s="71" t="str">
        <f t="shared" si="542"/>
        <v/>
      </c>
      <c r="AQ896" s="71" t="str">
        <f t="shared" si="543"/>
        <v/>
      </c>
      <c r="AR896" s="71" t="str">
        <f t="shared" si="544"/>
        <v/>
      </c>
      <c r="AS896" s="71" t="str">
        <f t="shared" si="545"/>
        <v/>
      </c>
      <c r="AT896" s="71" t="str">
        <f t="shared" si="546"/>
        <v/>
      </c>
      <c r="AU896" s="76" t="str">
        <f t="shared" si="547"/>
        <v/>
      </c>
      <c r="BF896" s="141">
        <v>40043</v>
      </c>
      <c r="BG896" s="142" t="s">
        <v>12867</v>
      </c>
      <c r="BH896" s="141" t="s">
        <v>180</v>
      </c>
      <c r="BI896" s="141" t="s">
        <v>178</v>
      </c>
      <c r="BJ896" s="141" t="s">
        <v>12611</v>
      </c>
      <c r="BK896" s="141" t="s">
        <v>1879</v>
      </c>
      <c r="BL896" s="141" t="s">
        <v>12868</v>
      </c>
      <c r="BM896" s="141">
        <v>45.785301307531498</v>
      </c>
      <c r="BN896" s="141">
        <v>-71.943803085613993</v>
      </c>
      <c r="BO896" s="141">
        <v>1988</v>
      </c>
      <c r="BP896" s="143" t="s">
        <v>24811</v>
      </c>
      <c r="BQ896" s="143" t="s">
        <v>17560</v>
      </c>
    </row>
    <row r="897" spans="1:69" ht="38.25" customHeight="1" x14ac:dyDescent="0.25">
      <c r="A897" s="1" t="str">
        <f t="shared" si="548"/>
        <v/>
      </c>
      <c r="B897" s="32" t="str">
        <f t="shared" si="549"/>
        <v/>
      </c>
      <c r="C897" s="25" t="str">
        <f t="shared" si="550"/>
        <v/>
      </c>
      <c r="D897" s="25" t="str">
        <f t="shared" si="551"/>
        <v/>
      </c>
      <c r="E897" s="25" t="str">
        <f t="shared" si="552"/>
        <v/>
      </c>
      <c r="F897" s="25" t="str">
        <f t="shared" si="553"/>
        <v/>
      </c>
      <c r="G897" s="108" t="str">
        <f t="shared" si="554"/>
        <v/>
      </c>
      <c r="H897" s="108" t="str">
        <f t="shared" si="555"/>
        <v/>
      </c>
      <c r="I897" s="112" t="str">
        <f t="shared" si="556"/>
        <v/>
      </c>
      <c r="J897" s="112"/>
      <c r="K897" s="112"/>
      <c r="L897" s="113"/>
      <c r="M897" s="113"/>
      <c r="N897" s="224" t="str">
        <f t="shared" si="557"/>
        <v/>
      </c>
      <c r="O897" s="225" t="str">
        <f t="shared" si="558"/>
        <v/>
      </c>
      <c r="Q897" s="6">
        <v>895</v>
      </c>
      <c r="R897" s="47" t="str">
        <f t="shared" si="521"/>
        <v>-895</v>
      </c>
      <c r="S897" s="6"/>
      <c r="T897" s="48" t="str">
        <f t="shared" si="522"/>
        <v/>
      </c>
      <c r="U897" s="49" t="str">
        <f t="shared" si="523"/>
        <v/>
      </c>
      <c r="W897" s="51"/>
      <c r="X897" s="75" t="str">
        <f t="shared" si="524"/>
        <v/>
      </c>
      <c r="Y897" s="71" t="str">
        <f t="shared" si="525"/>
        <v/>
      </c>
      <c r="Z897" s="71" t="str">
        <f t="shared" si="526"/>
        <v/>
      </c>
      <c r="AA897" s="71" t="str">
        <f t="shared" si="527"/>
        <v/>
      </c>
      <c r="AB897" s="71" t="str">
        <f t="shared" si="528"/>
        <v/>
      </c>
      <c r="AC897" s="71" t="str">
        <f t="shared" si="529"/>
        <v/>
      </c>
      <c r="AD897" s="71" t="str">
        <f t="shared" si="530"/>
        <v/>
      </c>
      <c r="AE897" s="78" t="str">
        <f t="shared" si="531"/>
        <v/>
      </c>
      <c r="AF897" s="75" t="str">
        <f t="shared" si="532"/>
        <v/>
      </c>
      <c r="AG897" s="71" t="str">
        <f t="shared" si="533"/>
        <v/>
      </c>
      <c r="AH897" s="71" t="str">
        <f t="shared" si="534"/>
        <v/>
      </c>
      <c r="AI897" s="71" t="str">
        <f t="shared" si="535"/>
        <v/>
      </c>
      <c r="AJ897" s="71" t="str">
        <f t="shared" si="536"/>
        <v/>
      </c>
      <c r="AK897" s="71" t="str">
        <f t="shared" si="537"/>
        <v/>
      </c>
      <c r="AL897" s="71" t="str">
        <f t="shared" si="538"/>
        <v/>
      </c>
      <c r="AM897" s="78" t="str">
        <f t="shared" si="539"/>
        <v/>
      </c>
      <c r="AN897" s="75" t="str">
        <f t="shared" si="540"/>
        <v/>
      </c>
      <c r="AO897" s="71" t="str">
        <f t="shared" si="541"/>
        <v/>
      </c>
      <c r="AP897" s="71" t="str">
        <f t="shared" si="542"/>
        <v/>
      </c>
      <c r="AQ897" s="71" t="str">
        <f t="shared" si="543"/>
        <v/>
      </c>
      <c r="AR897" s="71" t="str">
        <f t="shared" si="544"/>
        <v/>
      </c>
      <c r="AS897" s="71" t="str">
        <f t="shared" si="545"/>
        <v/>
      </c>
      <c r="AT897" s="71" t="str">
        <f t="shared" si="546"/>
        <v/>
      </c>
      <c r="AU897" s="76" t="str">
        <f t="shared" si="547"/>
        <v/>
      </c>
      <c r="BF897" s="141">
        <v>44060</v>
      </c>
      <c r="BG897" s="142" t="s">
        <v>12971</v>
      </c>
      <c r="BH897" s="141" t="s">
        <v>478</v>
      </c>
      <c r="BI897" s="141" t="s">
        <v>176</v>
      </c>
      <c r="BJ897" s="141" t="s">
        <v>12972</v>
      </c>
      <c r="BK897" s="141" t="s">
        <v>5760</v>
      </c>
      <c r="BL897" s="141" t="s">
        <v>12973</v>
      </c>
      <c r="BM897" s="141">
        <v>45.281399999999998</v>
      </c>
      <c r="BN897" s="141">
        <v>-71.715360000000004</v>
      </c>
      <c r="BO897" s="141">
        <v>1985</v>
      </c>
      <c r="BP897" s="143" t="s">
        <v>24834</v>
      </c>
      <c r="BQ897" s="143" t="s">
        <v>17560</v>
      </c>
    </row>
    <row r="898" spans="1:69" ht="38.25" customHeight="1" x14ac:dyDescent="0.25">
      <c r="A898" s="1" t="str">
        <f t="shared" si="548"/>
        <v/>
      </c>
      <c r="B898" s="32" t="str">
        <f t="shared" si="549"/>
        <v/>
      </c>
      <c r="C898" s="25" t="str">
        <f t="shared" si="550"/>
        <v/>
      </c>
      <c r="D898" s="25" t="str">
        <f t="shared" si="551"/>
        <v/>
      </c>
      <c r="E898" s="25" t="str">
        <f t="shared" si="552"/>
        <v/>
      </c>
      <c r="F898" s="25" t="str">
        <f t="shared" si="553"/>
        <v/>
      </c>
      <c r="G898" s="108" t="str">
        <f t="shared" si="554"/>
        <v/>
      </c>
      <c r="H898" s="108" t="str">
        <f t="shared" si="555"/>
        <v/>
      </c>
      <c r="I898" s="112" t="str">
        <f t="shared" si="556"/>
        <v/>
      </c>
      <c r="J898" s="112"/>
      <c r="K898" s="112"/>
      <c r="L898" s="113"/>
      <c r="M898" s="113"/>
      <c r="N898" s="224" t="str">
        <f t="shared" si="557"/>
        <v/>
      </c>
      <c r="O898" s="225" t="str">
        <f t="shared" si="558"/>
        <v/>
      </c>
      <c r="Q898" s="6">
        <v>896</v>
      </c>
      <c r="R898" s="47" t="str">
        <f t="shared" si="521"/>
        <v>-896</v>
      </c>
      <c r="S898" s="6"/>
      <c r="T898" s="48" t="str">
        <f t="shared" si="522"/>
        <v/>
      </c>
      <c r="U898" s="49" t="str">
        <f t="shared" si="523"/>
        <v/>
      </c>
      <c r="W898" s="51"/>
      <c r="X898" s="75" t="str">
        <f t="shared" si="524"/>
        <v/>
      </c>
      <c r="Y898" s="71" t="str">
        <f t="shared" si="525"/>
        <v/>
      </c>
      <c r="Z898" s="71" t="str">
        <f t="shared" si="526"/>
        <v/>
      </c>
      <c r="AA898" s="71" t="str">
        <f t="shared" si="527"/>
        <v/>
      </c>
      <c r="AB898" s="71" t="str">
        <f t="shared" si="528"/>
        <v/>
      </c>
      <c r="AC898" s="71" t="str">
        <f t="shared" si="529"/>
        <v/>
      </c>
      <c r="AD898" s="71" t="str">
        <f t="shared" si="530"/>
        <v/>
      </c>
      <c r="AE898" s="78" t="str">
        <f t="shared" si="531"/>
        <v/>
      </c>
      <c r="AF898" s="75" t="str">
        <f t="shared" si="532"/>
        <v/>
      </c>
      <c r="AG898" s="71" t="str">
        <f t="shared" si="533"/>
        <v/>
      </c>
      <c r="AH898" s="71" t="str">
        <f t="shared" si="534"/>
        <v/>
      </c>
      <c r="AI898" s="71" t="str">
        <f t="shared" si="535"/>
        <v/>
      </c>
      <c r="AJ898" s="71" t="str">
        <f t="shared" si="536"/>
        <v/>
      </c>
      <c r="AK898" s="71" t="str">
        <f t="shared" si="537"/>
        <v/>
      </c>
      <c r="AL898" s="71" t="str">
        <f t="shared" si="538"/>
        <v/>
      </c>
      <c r="AM898" s="78" t="str">
        <f t="shared" si="539"/>
        <v/>
      </c>
      <c r="AN898" s="75" t="str">
        <f t="shared" si="540"/>
        <v/>
      </c>
      <c r="AO898" s="71" t="str">
        <f t="shared" si="541"/>
        <v/>
      </c>
      <c r="AP898" s="71" t="str">
        <f t="shared" si="542"/>
        <v/>
      </c>
      <c r="AQ898" s="71" t="str">
        <f t="shared" si="543"/>
        <v/>
      </c>
      <c r="AR898" s="71" t="str">
        <f t="shared" si="544"/>
        <v/>
      </c>
      <c r="AS898" s="71" t="str">
        <f t="shared" si="545"/>
        <v/>
      </c>
      <c r="AT898" s="71" t="str">
        <f t="shared" si="546"/>
        <v/>
      </c>
      <c r="AU898" s="76" t="str">
        <f t="shared" si="547"/>
        <v/>
      </c>
      <c r="BF898" s="141">
        <v>30105</v>
      </c>
      <c r="BG898" s="142" t="s">
        <v>12993</v>
      </c>
      <c r="BH898" s="141" t="s">
        <v>180</v>
      </c>
      <c r="BI898" s="141" t="s">
        <v>178</v>
      </c>
      <c r="BJ898" s="141"/>
      <c r="BK898" s="141" t="s">
        <v>10758</v>
      </c>
      <c r="BL898" s="141" t="s">
        <v>12469</v>
      </c>
      <c r="BM898" s="141">
        <v>45.718229999999998</v>
      </c>
      <c r="BN898" s="141">
        <v>-71.158050000000003</v>
      </c>
      <c r="BO898" s="141">
        <v>1988</v>
      </c>
      <c r="BP898" s="143" t="s">
        <v>24844</v>
      </c>
      <c r="BQ898" s="143" t="s">
        <v>17560</v>
      </c>
    </row>
    <row r="899" spans="1:69" ht="38.25" customHeight="1" x14ac:dyDescent="0.25">
      <c r="A899" s="1" t="str">
        <f t="shared" si="548"/>
        <v/>
      </c>
      <c r="B899" s="32" t="str">
        <f t="shared" si="549"/>
        <v/>
      </c>
      <c r="C899" s="25" t="str">
        <f t="shared" si="550"/>
        <v/>
      </c>
      <c r="D899" s="25" t="str">
        <f t="shared" si="551"/>
        <v/>
      </c>
      <c r="E899" s="25" t="str">
        <f t="shared" si="552"/>
        <v/>
      </c>
      <c r="F899" s="25" t="str">
        <f t="shared" si="553"/>
        <v/>
      </c>
      <c r="G899" s="108" t="str">
        <f t="shared" si="554"/>
        <v/>
      </c>
      <c r="H899" s="108" t="str">
        <f t="shared" si="555"/>
        <v/>
      </c>
      <c r="I899" s="112" t="str">
        <f t="shared" si="556"/>
        <v/>
      </c>
      <c r="J899" s="112"/>
      <c r="K899" s="112"/>
      <c r="L899" s="113"/>
      <c r="M899" s="113"/>
      <c r="N899" s="224" t="str">
        <f t="shared" si="557"/>
        <v/>
      </c>
      <c r="O899" s="225" t="str">
        <f t="shared" si="558"/>
        <v/>
      </c>
      <c r="Q899" s="6">
        <v>897</v>
      </c>
      <c r="R899" s="47" t="str">
        <f t="shared" ref="R899:R962" si="559">Code_geo&amp;"-"&amp;Q899</f>
        <v>-897</v>
      </c>
      <c r="S899" s="6"/>
      <c r="T899" s="48" t="str">
        <f t="shared" ref="T899:T962" si="560">IF(AND(B909=$S$3,(OR(C909=$W$10,C909=$W$11,C909=$W$12,C909=$W$13))),1,"")</f>
        <v/>
      </c>
      <c r="U899" s="49" t="str">
        <f t="shared" ref="U899:U962" si="561">IF(AND(B909=$S$4,(OR(C909=$W$5,C909=$W$6,C909=$W$7,C909=$W$8))),1,"")</f>
        <v/>
      </c>
      <c r="W899" s="51"/>
      <c r="X899" s="75" t="str">
        <f t="shared" si="524"/>
        <v/>
      </c>
      <c r="Y899" s="71" t="str">
        <f t="shared" si="525"/>
        <v/>
      </c>
      <c r="Z899" s="71" t="str">
        <f t="shared" si="526"/>
        <v/>
      </c>
      <c r="AA899" s="71" t="str">
        <f t="shared" si="527"/>
        <v/>
      </c>
      <c r="AB899" s="71" t="str">
        <f t="shared" si="528"/>
        <v/>
      </c>
      <c r="AC899" s="71" t="str">
        <f t="shared" si="529"/>
        <v/>
      </c>
      <c r="AD899" s="71" t="str">
        <f t="shared" si="530"/>
        <v/>
      </c>
      <c r="AE899" s="78" t="str">
        <f t="shared" si="531"/>
        <v/>
      </c>
      <c r="AF899" s="75" t="str">
        <f t="shared" si="532"/>
        <v/>
      </c>
      <c r="AG899" s="71" t="str">
        <f t="shared" si="533"/>
        <v/>
      </c>
      <c r="AH899" s="71" t="str">
        <f t="shared" si="534"/>
        <v/>
      </c>
      <c r="AI899" s="71" t="str">
        <f t="shared" si="535"/>
        <v/>
      </c>
      <c r="AJ899" s="71" t="str">
        <f t="shared" si="536"/>
        <v/>
      </c>
      <c r="AK899" s="71" t="str">
        <f t="shared" si="537"/>
        <v/>
      </c>
      <c r="AL899" s="71" t="str">
        <f t="shared" si="538"/>
        <v/>
      </c>
      <c r="AM899" s="78" t="str">
        <f t="shared" si="539"/>
        <v/>
      </c>
      <c r="AN899" s="75" t="str">
        <f t="shared" si="540"/>
        <v/>
      </c>
      <c r="AO899" s="71" t="str">
        <f t="shared" si="541"/>
        <v/>
      </c>
      <c r="AP899" s="71" t="str">
        <f t="shared" si="542"/>
        <v/>
      </c>
      <c r="AQ899" s="71" t="str">
        <f t="shared" si="543"/>
        <v/>
      </c>
      <c r="AR899" s="71" t="str">
        <f t="shared" si="544"/>
        <v/>
      </c>
      <c r="AS899" s="71" t="str">
        <f t="shared" si="545"/>
        <v/>
      </c>
      <c r="AT899" s="71" t="str">
        <f t="shared" si="546"/>
        <v/>
      </c>
      <c r="AU899" s="76" t="str">
        <f t="shared" si="547"/>
        <v/>
      </c>
      <c r="BF899" s="141">
        <v>40017</v>
      </c>
      <c r="BG899" s="142" t="s">
        <v>12944</v>
      </c>
      <c r="BH899" s="141" t="s">
        <v>180</v>
      </c>
      <c r="BI899" s="141" t="s">
        <v>191</v>
      </c>
      <c r="BJ899" s="141" t="s">
        <v>12945</v>
      </c>
      <c r="BK899" s="141" t="s">
        <v>12946</v>
      </c>
      <c r="BL899" s="141" t="s">
        <v>12932</v>
      </c>
      <c r="BM899" s="141">
        <v>45.739983573128299</v>
      </c>
      <c r="BN899" s="141">
        <v>-71.804318594334006</v>
      </c>
      <c r="BO899" s="141">
        <v>1982</v>
      </c>
      <c r="BP899" s="143" t="s">
        <v>24826</v>
      </c>
      <c r="BQ899" s="143" t="s">
        <v>17560</v>
      </c>
    </row>
    <row r="900" spans="1:69" ht="38.25" customHeight="1" x14ac:dyDescent="0.25">
      <c r="A900" s="1" t="str">
        <f t="shared" si="548"/>
        <v/>
      </c>
      <c r="B900" s="32" t="str">
        <f t="shared" si="549"/>
        <v/>
      </c>
      <c r="C900" s="25" t="str">
        <f t="shared" si="550"/>
        <v/>
      </c>
      <c r="D900" s="25" t="str">
        <f t="shared" si="551"/>
        <v/>
      </c>
      <c r="E900" s="25" t="str">
        <f t="shared" si="552"/>
        <v/>
      </c>
      <c r="F900" s="25" t="str">
        <f t="shared" si="553"/>
        <v/>
      </c>
      <c r="G900" s="108" t="str">
        <f t="shared" si="554"/>
        <v/>
      </c>
      <c r="H900" s="108" t="str">
        <f t="shared" si="555"/>
        <v/>
      </c>
      <c r="I900" s="112" t="str">
        <f t="shared" si="556"/>
        <v/>
      </c>
      <c r="J900" s="112"/>
      <c r="K900" s="112"/>
      <c r="L900" s="113"/>
      <c r="M900" s="113"/>
      <c r="N900" s="224" t="str">
        <f t="shared" si="557"/>
        <v/>
      </c>
      <c r="O900" s="225" t="str">
        <f t="shared" si="558"/>
        <v/>
      </c>
      <c r="Q900" s="6">
        <v>898</v>
      </c>
      <c r="R900" s="47" t="str">
        <f t="shared" si="559"/>
        <v>-898</v>
      </c>
      <c r="S900" s="6"/>
      <c r="T900" s="48" t="str">
        <f t="shared" si="560"/>
        <v/>
      </c>
      <c r="U900" s="49" t="str">
        <f t="shared" si="561"/>
        <v/>
      </c>
      <c r="W900" s="51"/>
      <c r="X900" s="75" t="str">
        <f t="shared" ref="X900:X963" si="562">IF($C909=$BE$3,$L909+$M909,"")</f>
        <v/>
      </c>
      <c r="Y900" s="71" t="str">
        <f t="shared" ref="Y900:Y963" si="563">IF($C909=$BE$4,$L909+$M909,"")</f>
        <v/>
      </c>
      <c r="Z900" s="71" t="str">
        <f t="shared" ref="Z900:Z963" si="564">IF($C909=$BE$5,$L909+$M909,"")</f>
        <v/>
      </c>
      <c r="AA900" s="71" t="str">
        <f t="shared" ref="AA900:AA963" si="565">IF($C909=$BE$6,$L909+$M909,"")</f>
        <v/>
      </c>
      <c r="AB900" s="71" t="str">
        <f t="shared" ref="AB900:AB963" si="566">IF($C909=$BE$7,$L909+$M909,"")</f>
        <v/>
      </c>
      <c r="AC900" s="71" t="str">
        <f t="shared" ref="AC900:AC963" si="567">IF($C909=$BE$8,$L909+$M909,"")</f>
        <v/>
      </c>
      <c r="AD900" s="71" t="str">
        <f t="shared" ref="AD900:AD963" si="568">IF($C909=$BE$9,$L909+$M909,"")</f>
        <v/>
      </c>
      <c r="AE900" s="78" t="str">
        <f t="shared" ref="AE900:AE963" si="569">IF($C909=$BE$10,$L909+$M909,"")</f>
        <v/>
      </c>
      <c r="AF900" s="75" t="str">
        <f t="shared" ref="AF900:AF963" si="570">IF($C909=$BE$3,IF($J909&gt;0,$L909/$J909,$L909),"")</f>
        <v/>
      </c>
      <c r="AG900" s="71" t="str">
        <f t="shared" ref="AG900:AG963" si="571">IF($C909=$BE$4,IF($J909&gt;0,$L909/$J909,$L909),"")</f>
        <v/>
      </c>
      <c r="AH900" s="71" t="str">
        <f t="shared" ref="AH900:AH963" si="572">IF($C909=$BE$5,IF($J909&gt;0,$L909/$J909,$L909),"")</f>
        <v/>
      </c>
      <c r="AI900" s="71" t="str">
        <f t="shared" ref="AI900:AI963" si="573">IF($C909=$BE$6,IF($J909&gt;0,$L909/$J909,$L909),"")</f>
        <v/>
      </c>
      <c r="AJ900" s="71" t="str">
        <f t="shared" ref="AJ900:AJ963" si="574">IF($C909=$BE$7,IF($J909&gt;0,$L909/$J909,$L909),"")</f>
        <v/>
      </c>
      <c r="AK900" s="71" t="str">
        <f t="shared" ref="AK900:AK963" si="575">IF($C909=$BE$8,IF($J909&gt;0,$L909/$J909,$L909),"")</f>
        <v/>
      </c>
      <c r="AL900" s="71" t="str">
        <f t="shared" ref="AL900:AL963" si="576">IF($C909=$BE$9,IF($J909&gt;0,$L909/$J909,$L909),"")</f>
        <v/>
      </c>
      <c r="AM900" s="78" t="str">
        <f t="shared" ref="AM900:AM963" si="577">IF($C909=$BE$10,IF($J909&gt;0,$L909/$J909,$L909),"")</f>
        <v/>
      </c>
      <c r="AN900" s="75" t="str">
        <f t="shared" ref="AN900:AN963" si="578">IF($C909=$BE$3,IF($K909&gt;0,$M909/$K909,$M909),"")</f>
        <v/>
      </c>
      <c r="AO900" s="71" t="str">
        <f t="shared" ref="AO900:AO963" si="579">IF($C909=$BE$4,IF($K909&gt;0,$M909/$K909,$M909),"")</f>
        <v/>
      </c>
      <c r="AP900" s="71" t="str">
        <f t="shared" ref="AP900:AP963" si="580">IF($C909=$BE$5,IF($K909&gt;0,$M909/$K909,$M909),"")</f>
        <v/>
      </c>
      <c r="AQ900" s="71" t="str">
        <f t="shared" ref="AQ900:AQ963" si="581">IF($C909=$BE$6,IF($K909&gt;0,$M909/$K909,$M909),"")</f>
        <v/>
      </c>
      <c r="AR900" s="71" t="str">
        <f t="shared" ref="AR900:AR963" si="582">IF($C909=$BE$7,IF($K909&gt;0,$M909/$K909,$M909),"")</f>
        <v/>
      </c>
      <c r="AS900" s="71" t="str">
        <f t="shared" ref="AS900:AS963" si="583">IF($C909=$BE$8,IF($K909&gt;0,$M909/$K909,$M909),"")</f>
        <v/>
      </c>
      <c r="AT900" s="71" t="str">
        <f t="shared" ref="AT900:AT963" si="584">IF($C909=$BE$9,IF($K909&gt;0,$M909/$K909,$M909),"")</f>
        <v/>
      </c>
      <c r="AU900" s="76" t="str">
        <f t="shared" ref="AU900:AU963" si="585">IF($C909=$BE$10,IF($K909&gt;0,$M909/$K909,$M909),"")</f>
        <v/>
      </c>
      <c r="BF900" s="141">
        <v>40017</v>
      </c>
      <c r="BG900" s="142" t="s">
        <v>12947</v>
      </c>
      <c r="BH900" s="141" t="s">
        <v>180</v>
      </c>
      <c r="BI900" s="141" t="s">
        <v>191</v>
      </c>
      <c r="BJ900" s="141" t="s">
        <v>12948</v>
      </c>
      <c r="BK900" s="141" t="s">
        <v>12949</v>
      </c>
      <c r="BL900" s="141" t="s">
        <v>3397</v>
      </c>
      <c r="BM900" s="141">
        <v>45.733526449523097</v>
      </c>
      <c r="BN900" s="141">
        <v>-71.799260083084206</v>
      </c>
      <c r="BO900" s="141">
        <v>1982</v>
      </c>
      <c r="BP900" s="143" t="s">
        <v>24827</v>
      </c>
      <c r="BQ900" s="143" t="s">
        <v>17560</v>
      </c>
    </row>
    <row r="901" spans="1:69" ht="38.25" customHeight="1" x14ac:dyDescent="0.25">
      <c r="A901" s="1" t="str">
        <f t="shared" si="548"/>
        <v/>
      </c>
      <c r="B901" s="32" t="str">
        <f t="shared" si="549"/>
        <v/>
      </c>
      <c r="C901" s="25" t="str">
        <f t="shared" si="550"/>
        <v/>
      </c>
      <c r="D901" s="25" t="str">
        <f t="shared" si="551"/>
        <v/>
      </c>
      <c r="E901" s="25" t="str">
        <f t="shared" si="552"/>
        <v/>
      </c>
      <c r="F901" s="25" t="str">
        <f t="shared" si="553"/>
        <v/>
      </c>
      <c r="G901" s="108" t="str">
        <f t="shared" si="554"/>
        <v/>
      </c>
      <c r="H901" s="108" t="str">
        <f t="shared" si="555"/>
        <v/>
      </c>
      <c r="I901" s="112" t="str">
        <f t="shared" si="556"/>
        <v/>
      </c>
      <c r="J901" s="112"/>
      <c r="K901" s="112"/>
      <c r="L901" s="113"/>
      <c r="M901" s="113"/>
      <c r="N901" s="224" t="str">
        <f t="shared" si="557"/>
        <v/>
      </c>
      <c r="O901" s="225" t="str">
        <f t="shared" si="558"/>
        <v/>
      </c>
      <c r="Q901" s="6">
        <v>899</v>
      </c>
      <c r="R901" s="47" t="str">
        <f t="shared" si="559"/>
        <v>-899</v>
      </c>
      <c r="S901" s="6"/>
      <c r="T901" s="48" t="str">
        <f t="shared" si="560"/>
        <v/>
      </c>
      <c r="U901" s="49" t="str">
        <f t="shared" si="561"/>
        <v/>
      </c>
      <c r="W901" s="51"/>
      <c r="X901" s="75" t="str">
        <f t="shared" si="562"/>
        <v/>
      </c>
      <c r="Y901" s="71" t="str">
        <f t="shared" si="563"/>
        <v/>
      </c>
      <c r="Z901" s="71" t="str">
        <f t="shared" si="564"/>
        <v/>
      </c>
      <c r="AA901" s="71" t="str">
        <f t="shared" si="565"/>
        <v/>
      </c>
      <c r="AB901" s="71" t="str">
        <f t="shared" si="566"/>
        <v/>
      </c>
      <c r="AC901" s="71" t="str">
        <f t="shared" si="567"/>
        <v/>
      </c>
      <c r="AD901" s="71" t="str">
        <f t="shared" si="568"/>
        <v/>
      </c>
      <c r="AE901" s="78" t="str">
        <f t="shared" si="569"/>
        <v/>
      </c>
      <c r="AF901" s="75" t="str">
        <f t="shared" si="570"/>
        <v/>
      </c>
      <c r="AG901" s="71" t="str">
        <f t="shared" si="571"/>
        <v/>
      </c>
      <c r="AH901" s="71" t="str">
        <f t="shared" si="572"/>
        <v/>
      </c>
      <c r="AI901" s="71" t="str">
        <f t="shared" si="573"/>
        <v/>
      </c>
      <c r="AJ901" s="71" t="str">
        <f t="shared" si="574"/>
        <v/>
      </c>
      <c r="AK901" s="71" t="str">
        <f t="shared" si="575"/>
        <v/>
      </c>
      <c r="AL901" s="71" t="str">
        <f t="shared" si="576"/>
        <v/>
      </c>
      <c r="AM901" s="78" t="str">
        <f t="shared" si="577"/>
        <v/>
      </c>
      <c r="AN901" s="75" t="str">
        <f t="shared" si="578"/>
        <v/>
      </c>
      <c r="AO901" s="71" t="str">
        <f t="shared" si="579"/>
        <v/>
      </c>
      <c r="AP901" s="71" t="str">
        <f t="shared" si="580"/>
        <v/>
      </c>
      <c r="AQ901" s="71" t="str">
        <f t="shared" si="581"/>
        <v/>
      </c>
      <c r="AR901" s="71" t="str">
        <f t="shared" si="582"/>
        <v/>
      </c>
      <c r="AS901" s="71" t="str">
        <f t="shared" si="583"/>
        <v/>
      </c>
      <c r="AT901" s="71" t="str">
        <f t="shared" si="584"/>
        <v/>
      </c>
      <c r="AU901" s="76" t="str">
        <f t="shared" si="585"/>
        <v/>
      </c>
      <c r="BF901" s="141">
        <v>40017</v>
      </c>
      <c r="BG901" s="142" t="s">
        <v>12950</v>
      </c>
      <c r="BH901" s="141" t="s">
        <v>180</v>
      </c>
      <c r="BI901" s="141" t="s">
        <v>191</v>
      </c>
      <c r="BJ901" s="141" t="s">
        <v>12951</v>
      </c>
      <c r="BK901" s="141" t="s">
        <v>12952</v>
      </c>
      <c r="BL901" s="141" t="s">
        <v>12876</v>
      </c>
      <c r="BM901" s="141">
        <v>45.740518999999999</v>
      </c>
      <c r="BN901" s="141">
        <v>-71.801794999999998</v>
      </c>
      <c r="BO901" s="141">
        <v>1982</v>
      </c>
      <c r="BP901" s="143" t="s">
        <v>24828</v>
      </c>
      <c r="BQ901" s="143" t="s">
        <v>17560</v>
      </c>
    </row>
    <row r="902" spans="1:69" ht="38.25" customHeight="1" x14ac:dyDescent="0.25">
      <c r="A902" s="1" t="str">
        <f t="shared" si="548"/>
        <v/>
      </c>
      <c r="B902" s="32" t="str">
        <f t="shared" si="549"/>
        <v/>
      </c>
      <c r="C902" s="25" t="str">
        <f t="shared" si="550"/>
        <v/>
      </c>
      <c r="D902" s="25" t="str">
        <f t="shared" si="551"/>
        <v/>
      </c>
      <c r="E902" s="25" t="str">
        <f t="shared" si="552"/>
        <v/>
      </c>
      <c r="F902" s="25" t="str">
        <f t="shared" si="553"/>
        <v/>
      </c>
      <c r="G902" s="108" t="str">
        <f t="shared" si="554"/>
        <v/>
      </c>
      <c r="H902" s="108" t="str">
        <f t="shared" si="555"/>
        <v/>
      </c>
      <c r="I902" s="112" t="str">
        <f t="shared" si="556"/>
        <v/>
      </c>
      <c r="J902" s="112"/>
      <c r="K902" s="112"/>
      <c r="L902" s="113"/>
      <c r="M902" s="113"/>
      <c r="N902" s="224" t="str">
        <f t="shared" si="557"/>
        <v/>
      </c>
      <c r="O902" s="225" t="str">
        <f t="shared" si="558"/>
        <v/>
      </c>
      <c r="Q902" s="6">
        <v>900</v>
      </c>
      <c r="R902" s="47" t="str">
        <f t="shared" si="559"/>
        <v>-900</v>
      </c>
      <c r="S902" s="6"/>
      <c r="T902" s="48" t="str">
        <f t="shared" si="560"/>
        <v/>
      </c>
      <c r="U902" s="49" t="str">
        <f t="shared" si="561"/>
        <v/>
      </c>
      <c r="W902" s="51"/>
      <c r="X902" s="75" t="str">
        <f t="shared" si="562"/>
        <v/>
      </c>
      <c r="Y902" s="71" t="str">
        <f t="shared" si="563"/>
        <v/>
      </c>
      <c r="Z902" s="71" t="str">
        <f t="shared" si="564"/>
        <v/>
      </c>
      <c r="AA902" s="71" t="str">
        <f t="shared" si="565"/>
        <v/>
      </c>
      <c r="AB902" s="71" t="str">
        <f t="shared" si="566"/>
        <v/>
      </c>
      <c r="AC902" s="71" t="str">
        <f t="shared" si="567"/>
        <v/>
      </c>
      <c r="AD902" s="71" t="str">
        <f t="shared" si="568"/>
        <v/>
      </c>
      <c r="AE902" s="78" t="str">
        <f t="shared" si="569"/>
        <v/>
      </c>
      <c r="AF902" s="75" t="str">
        <f t="shared" si="570"/>
        <v/>
      </c>
      <c r="AG902" s="71" t="str">
        <f t="shared" si="571"/>
        <v/>
      </c>
      <c r="AH902" s="71" t="str">
        <f t="shared" si="572"/>
        <v/>
      </c>
      <c r="AI902" s="71" t="str">
        <f t="shared" si="573"/>
        <v/>
      </c>
      <c r="AJ902" s="71" t="str">
        <f t="shared" si="574"/>
        <v/>
      </c>
      <c r="AK902" s="71" t="str">
        <f t="shared" si="575"/>
        <v/>
      </c>
      <c r="AL902" s="71" t="str">
        <f t="shared" si="576"/>
        <v/>
      </c>
      <c r="AM902" s="78" t="str">
        <f t="shared" si="577"/>
        <v/>
      </c>
      <c r="AN902" s="75" t="str">
        <f t="shared" si="578"/>
        <v/>
      </c>
      <c r="AO902" s="71" t="str">
        <f t="shared" si="579"/>
        <v/>
      </c>
      <c r="AP902" s="71" t="str">
        <f t="shared" si="580"/>
        <v/>
      </c>
      <c r="AQ902" s="71" t="str">
        <f t="shared" si="581"/>
        <v/>
      </c>
      <c r="AR902" s="71" t="str">
        <f t="shared" si="582"/>
        <v/>
      </c>
      <c r="AS902" s="71" t="str">
        <f t="shared" si="583"/>
        <v/>
      </c>
      <c r="AT902" s="71" t="str">
        <f t="shared" si="584"/>
        <v/>
      </c>
      <c r="AU902" s="76" t="str">
        <f t="shared" si="585"/>
        <v/>
      </c>
      <c r="BF902" s="141">
        <v>44060</v>
      </c>
      <c r="BG902" s="142" t="s">
        <v>12974</v>
      </c>
      <c r="BH902" s="141" t="s">
        <v>478</v>
      </c>
      <c r="BI902" s="141" t="s">
        <v>1268</v>
      </c>
      <c r="BJ902" s="141" t="s">
        <v>12975</v>
      </c>
      <c r="BK902" s="141" t="s">
        <v>5760</v>
      </c>
      <c r="BL902" s="141" t="s">
        <v>12973</v>
      </c>
      <c r="BM902" s="141">
        <v>45.281399999999998</v>
      </c>
      <c r="BN902" s="141">
        <v>-71.715360000000004</v>
      </c>
      <c r="BO902" s="141">
        <v>2000</v>
      </c>
      <c r="BP902" s="143" t="s">
        <v>24835</v>
      </c>
      <c r="BQ902" s="143" t="s">
        <v>17560</v>
      </c>
    </row>
    <row r="903" spans="1:69" ht="38.25" customHeight="1" x14ac:dyDescent="0.25">
      <c r="A903" s="1" t="str">
        <f t="shared" si="548"/>
        <v/>
      </c>
      <c r="B903" s="32" t="str">
        <f t="shared" si="549"/>
        <v/>
      </c>
      <c r="C903" s="25" t="str">
        <f t="shared" si="550"/>
        <v/>
      </c>
      <c r="D903" s="25" t="str">
        <f t="shared" si="551"/>
        <v/>
      </c>
      <c r="E903" s="25" t="str">
        <f t="shared" si="552"/>
        <v/>
      </c>
      <c r="F903" s="25" t="str">
        <f t="shared" si="553"/>
        <v/>
      </c>
      <c r="G903" s="108" t="str">
        <f t="shared" si="554"/>
        <v/>
      </c>
      <c r="H903" s="108" t="str">
        <f t="shared" si="555"/>
        <v/>
      </c>
      <c r="I903" s="112" t="str">
        <f t="shared" si="556"/>
        <v/>
      </c>
      <c r="J903" s="112"/>
      <c r="K903" s="112"/>
      <c r="L903" s="113"/>
      <c r="M903" s="113"/>
      <c r="N903" s="224" t="str">
        <f t="shared" si="557"/>
        <v/>
      </c>
      <c r="O903" s="225" t="str">
        <f t="shared" si="558"/>
        <v/>
      </c>
      <c r="Q903" s="6">
        <v>901</v>
      </c>
      <c r="R903" s="47" t="str">
        <f t="shared" si="559"/>
        <v>-901</v>
      </c>
      <c r="S903" s="6"/>
      <c r="T903" s="48" t="str">
        <f t="shared" si="560"/>
        <v/>
      </c>
      <c r="U903" s="49" t="str">
        <f t="shared" si="561"/>
        <v/>
      </c>
      <c r="W903" s="51"/>
      <c r="X903" s="75" t="str">
        <f t="shared" si="562"/>
        <v/>
      </c>
      <c r="Y903" s="71" t="str">
        <f t="shared" si="563"/>
        <v/>
      </c>
      <c r="Z903" s="71" t="str">
        <f t="shared" si="564"/>
        <v/>
      </c>
      <c r="AA903" s="71" t="str">
        <f t="shared" si="565"/>
        <v/>
      </c>
      <c r="AB903" s="71" t="str">
        <f t="shared" si="566"/>
        <v/>
      </c>
      <c r="AC903" s="71" t="str">
        <f t="shared" si="567"/>
        <v/>
      </c>
      <c r="AD903" s="71" t="str">
        <f t="shared" si="568"/>
        <v/>
      </c>
      <c r="AE903" s="78" t="str">
        <f t="shared" si="569"/>
        <v/>
      </c>
      <c r="AF903" s="75" t="str">
        <f t="shared" si="570"/>
        <v/>
      </c>
      <c r="AG903" s="71" t="str">
        <f t="shared" si="571"/>
        <v/>
      </c>
      <c r="AH903" s="71" t="str">
        <f t="shared" si="572"/>
        <v/>
      </c>
      <c r="AI903" s="71" t="str">
        <f t="shared" si="573"/>
        <v/>
      </c>
      <c r="AJ903" s="71" t="str">
        <f t="shared" si="574"/>
        <v/>
      </c>
      <c r="AK903" s="71" t="str">
        <f t="shared" si="575"/>
        <v/>
      </c>
      <c r="AL903" s="71" t="str">
        <f t="shared" si="576"/>
        <v/>
      </c>
      <c r="AM903" s="78" t="str">
        <f t="shared" si="577"/>
        <v/>
      </c>
      <c r="AN903" s="75" t="str">
        <f t="shared" si="578"/>
        <v/>
      </c>
      <c r="AO903" s="71" t="str">
        <f t="shared" si="579"/>
        <v/>
      </c>
      <c r="AP903" s="71" t="str">
        <f t="shared" si="580"/>
        <v/>
      </c>
      <c r="AQ903" s="71" t="str">
        <f t="shared" si="581"/>
        <v/>
      </c>
      <c r="AR903" s="71" t="str">
        <f t="shared" si="582"/>
        <v/>
      </c>
      <c r="AS903" s="71" t="str">
        <f t="shared" si="583"/>
        <v/>
      </c>
      <c r="AT903" s="71" t="str">
        <f t="shared" si="584"/>
        <v/>
      </c>
      <c r="AU903" s="76" t="str">
        <f t="shared" si="585"/>
        <v/>
      </c>
      <c r="BF903" s="141">
        <v>44060</v>
      </c>
      <c r="BG903" s="142" t="s">
        <v>12976</v>
      </c>
      <c r="BH903" s="141" t="s">
        <v>180</v>
      </c>
      <c r="BI903" s="141" t="s">
        <v>191</v>
      </c>
      <c r="BJ903" s="141" t="s">
        <v>191</v>
      </c>
      <c r="BK903" s="141" t="s">
        <v>3566</v>
      </c>
      <c r="BL903" s="141" t="s">
        <v>12973</v>
      </c>
      <c r="BM903" s="141">
        <v>45.279440000000001</v>
      </c>
      <c r="BN903" s="141">
        <v>-71.718230000000005</v>
      </c>
      <c r="BO903" s="141">
        <v>1991</v>
      </c>
      <c r="BP903" s="143" t="s">
        <v>24836</v>
      </c>
      <c r="BQ903" s="143" t="s">
        <v>17560</v>
      </c>
    </row>
    <row r="904" spans="1:69" ht="38.25" customHeight="1" x14ac:dyDescent="0.25">
      <c r="A904" s="1" t="str">
        <f t="shared" si="548"/>
        <v/>
      </c>
      <c r="B904" s="32" t="str">
        <f t="shared" si="549"/>
        <v/>
      </c>
      <c r="C904" s="25" t="str">
        <f t="shared" si="550"/>
        <v/>
      </c>
      <c r="D904" s="25" t="str">
        <f t="shared" si="551"/>
        <v/>
      </c>
      <c r="E904" s="25" t="str">
        <f t="shared" si="552"/>
        <v/>
      </c>
      <c r="F904" s="25" t="str">
        <f t="shared" si="553"/>
        <v/>
      </c>
      <c r="G904" s="108" t="str">
        <f t="shared" si="554"/>
        <v/>
      </c>
      <c r="H904" s="108" t="str">
        <f t="shared" si="555"/>
        <v/>
      </c>
      <c r="I904" s="112" t="str">
        <f t="shared" si="556"/>
        <v/>
      </c>
      <c r="J904" s="112"/>
      <c r="K904" s="112"/>
      <c r="L904" s="113"/>
      <c r="M904" s="113"/>
      <c r="N904" s="224" t="str">
        <f t="shared" si="557"/>
        <v/>
      </c>
      <c r="O904" s="225" t="str">
        <f t="shared" si="558"/>
        <v/>
      </c>
      <c r="Q904" s="6">
        <v>902</v>
      </c>
      <c r="R904" s="47" t="str">
        <f t="shared" si="559"/>
        <v>-902</v>
      </c>
      <c r="S904" s="6"/>
      <c r="T904" s="48" t="str">
        <f t="shared" si="560"/>
        <v/>
      </c>
      <c r="U904" s="49" t="str">
        <f t="shared" si="561"/>
        <v/>
      </c>
      <c r="W904" s="51"/>
      <c r="X904" s="75" t="str">
        <f t="shared" si="562"/>
        <v/>
      </c>
      <c r="Y904" s="71" t="str">
        <f t="shared" si="563"/>
        <v/>
      </c>
      <c r="Z904" s="71" t="str">
        <f t="shared" si="564"/>
        <v/>
      </c>
      <c r="AA904" s="71" t="str">
        <f t="shared" si="565"/>
        <v/>
      </c>
      <c r="AB904" s="71" t="str">
        <f t="shared" si="566"/>
        <v/>
      </c>
      <c r="AC904" s="71" t="str">
        <f t="shared" si="567"/>
        <v/>
      </c>
      <c r="AD904" s="71" t="str">
        <f t="shared" si="568"/>
        <v/>
      </c>
      <c r="AE904" s="78" t="str">
        <f t="shared" si="569"/>
        <v/>
      </c>
      <c r="AF904" s="75" t="str">
        <f t="shared" si="570"/>
        <v/>
      </c>
      <c r="AG904" s="71" t="str">
        <f t="shared" si="571"/>
        <v/>
      </c>
      <c r="AH904" s="71" t="str">
        <f t="shared" si="572"/>
        <v/>
      </c>
      <c r="AI904" s="71" t="str">
        <f t="shared" si="573"/>
        <v/>
      </c>
      <c r="AJ904" s="71" t="str">
        <f t="shared" si="574"/>
        <v/>
      </c>
      <c r="AK904" s="71" t="str">
        <f t="shared" si="575"/>
        <v/>
      </c>
      <c r="AL904" s="71" t="str">
        <f t="shared" si="576"/>
        <v/>
      </c>
      <c r="AM904" s="78" t="str">
        <f t="shared" si="577"/>
        <v/>
      </c>
      <c r="AN904" s="75" t="str">
        <f t="shared" si="578"/>
        <v/>
      </c>
      <c r="AO904" s="71" t="str">
        <f t="shared" si="579"/>
        <v/>
      </c>
      <c r="AP904" s="71" t="str">
        <f t="shared" si="580"/>
        <v/>
      </c>
      <c r="AQ904" s="71" t="str">
        <f t="shared" si="581"/>
        <v/>
      </c>
      <c r="AR904" s="71" t="str">
        <f t="shared" si="582"/>
        <v/>
      </c>
      <c r="AS904" s="71" t="str">
        <f t="shared" si="583"/>
        <v/>
      </c>
      <c r="AT904" s="71" t="str">
        <f t="shared" si="584"/>
        <v/>
      </c>
      <c r="AU904" s="76" t="str">
        <f t="shared" si="585"/>
        <v/>
      </c>
      <c r="BF904" s="141">
        <v>44060</v>
      </c>
      <c r="BG904" s="142" t="s">
        <v>12977</v>
      </c>
      <c r="BH904" s="141" t="s">
        <v>180</v>
      </c>
      <c r="BI904" s="141" t="s">
        <v>178</v>
      </c>
      <c r="BJ904" s="141" t="s">
        <v>12978</v>
      </c>
      <c r="BK904" s="141" t="s">
        <v>12979</v>
      </c>
      <c r="BL904" s="141" t="s">
        <v>12973</v>
      </c>
      <c r="BM904" s="141">
        <v>45.279580000000003</v>
      </c>
      <c r="BN904" s="141">
        <v>-71.718180000000004</v>
      </c>
      <c r="BO904" s="141">
        <v>1991</v>
      </c>
      <c r="BP904" s="143" t="s">
        <v>24837</v>
      </c>
      <c r="BQ904" s="143" t="s">
        <v>17560</v>
      </c>
    </row>
    <row r="905" spans="1:69" ht="38.25" customHeight="1" x14ac:dyDescent="0.25">
      <c r="A905" s="1" t="str">
        <f t="shared" si="548"/>
        <v/>
      </c>
      <c r="B905" s="32" t="str">
        <f t="shared" si="549"/>
        <v/>
      </c>
      <c r="C905" s="25" t="str">
        <f t="shared" si="550"/>
        <v/>
      </c>
      <c r="D905" s="25" t="str">
        <f t="shared" si="551"/>
        <v/>
      </c>
      <c r="E905" s="25" t="str">
        <f t="shared" si="552"/>
        <v/>
      </c>
      <c r="F905" s="25" t="str">
        <f t="shared" si="553"/>
        <v/>
      </c>
      <c r="G905" s="108" t="str">
        <f t="shared" si="554"/>
        <v/>
      </c>
      <c r="H905" s="108" t="str">
        <f t="shared" si="555"/>
        <v/>
      </c>
      <c r="I905" s="112" t="str">
        <f t="shared" si="556"/>
        <v/>
      </c>
      <c r="J905" s="112"/>
      <c r="K905" s="112"/>
      <c r="L905" s="113"/>
      <c r="M905" s="113"/>
      <c r="N905" s="224" t="str">
        <f t="shared" si="557"/>
        <v/>
      </c>
      <c r="O905" s="225" t="str">
        <f t="shared" si="558"/>
        <v/>
      </c>
      <c r="Q905" s="6">
        <v>903</v>
      </c>
      <c r="R905" s="47" t="str">
        <f t="shared" si="559"/>
        <v>-903</v>
      </c>
      <c r="S905" s="6"/>
      <c r="T905" s="48" t="str">
        <f t="shared" si="560"/>
        <v/>
      </c>
      <c r="U905" s="49" t="str">
        <f t="shared" si="561"/>
        <v/>
      </c>
      <c r="W905" s="51"/>
      <c r="X905" s="75" t="str">
        <f t="shared" si="562"/>
        <v/>
      </c>
      <c r="Y905" s="71" t="str">
        <f t="shared" si="563"/>
        <v/>
      </c>
      <c r="Z905" s="71" t="str">
        <f t="shared" si="564"/>
        <v/>
      </c>
      <c r="AA905" s="71" t="str">
        <f t="shared" si="565"/>
        <v/>
      </c>
      <c r="AB905" s="71" t="str">
        <f t="shared" si="566"/>
        <v/>
      </c>
      <c r="AC905" s="71" t="str">
        <f t="shared" si="567"/>
        <v/>
      </c>
      <c r="AD905" s="71" t="str">
        <f t="shared" si="568"/>
        <v/>
      </c>
      <c r="AE905" s="78" t="str">
        <f t="shared" si="569"/>
        <v/>
      </c>
      <c r="AF905" s="75" t="str">
        <f t="shared" si="570"/>
        <v/>
      </c>
      <c r="AG905" s="71" t="str">
        <f t="shared" si="571"/>
        <v/>
      </c>
      <c r="AH905" s="71" t="str">
        <f t="shared" si="572"/>
        <v/>
      </c>
      <c r="AI905" s="71" t="str">
        <f t="shared" si="573"/>
        <v/>
      </c>
      <c r="AJ905" s="71" t="str">
        <f t="shared" si="574"/>
        <v/>
      </c>
      <c r="AK905" s="71" t="str">
        <f t="shared" si="575"/>
        <v/>
      </c>
      <c r="AL905" s="71" t="str">
        <f t="shared" si="576"/>
        <v/>
      </c>
      <c r="AM905" s="78" t="str">
        <f t="shared" si="577"/>
        <v/>
      </c>
      <c r="AN905" s="75" t="str">
        <f t="shared" si="578"/>
        <v/>
      </c>
      <c r="AO905" s="71" t="str">
        <f t="shared" si="579"/>
        <v/>
      </c>
      <c r="AP905" s="71" t="str">
        <f t="shared" si="580"/>
        <v/>
      </c>
      <c r="AQ905" s="71" t="str">
        <f t="shared" si="581"/>
        <v/>
      </c>
      <c r="AR905" s="71" t="str">
        <f t="shared" si="582"/>
        <v/>
      </c>
      <c r="AS905" s="71" t="str">
        <f t="shared" si="583"/>
        <v/>
      </c>
      <c r="AT905" s="71" t="str">
        <f t="shared" si="584"/>
        <v/>
      </c>
      <c r="AU905" s="76" t="str">
        <f t="shared" si="585"/>
        <v/>
      </c>
      <c r="BF905" s="141">
        <v>45080</v>
      </c>
      <c r="BG905" s="142" t="s">
        <v>13021</v>
      </c>
      <c r="BH905" s="141" t="s">
        <v>478</v>
      </c>
      <c r="BI905" s="141" t="s">
        <v>176</v>
      </c>
      <c r="BJ905" s="141"/>
      <c r="BK905" s="141" t="s">
        <v>1708</v>
      </c>
      <c r="BL905" s="141" t="s">
        <v>1665</v>
      </c>
      <c r="BM905" s="141">
        <v>45.166823999999998</v>
      </c>
      <c r="BN905" s="141">
        <v>-72.269035000000002</v>
      </c>
      <c r="BO905" s="141">
        <v>2013</v>
      </c>
      <c r="BP905" s="143"/>
      <c r="BQ905" s="143" t="s">
        <v>17560</v>
      </c>
    </row>
    <row r="906" spans="1:69" ht="38.25" customHeight="1" x14ac:dyDescent="0.25">
      <c r="A906" s="1" t="str">
        <f t="shared" si="548"/>
        <v/>
      </c>
      <c r="B906" s="32" t="str">
        <f t="shared" si="549"/>
        <v/>
      </c>
      <c r="C906" s="25" t="str">
        <f t="shared" si="550"/>
        <v/>
      </c>
      <c r="D906" s="25" t="str">
        <f t="shared" si="551"/>
        <v/>
      </c>
      <c r="E906" s="25" t="str">
        <f t="shared" si="552"/>
        <v/>
      </c>
      <c r="F906" s="25" t="str">
        <f t="shared" si="553"/>
        <v/>
      </c>
      <c r="G906" s="108" t="str">
        <f t="shared" si="554"/>
        <v/>
      </c>
      <c r="H906" s="108" t="str">
        <f t="shared" si="555"/>
        <v/>
      </c>
      <c r="I906" s="112" t="str">
        <f t="shared" si="556"/>
        <v/>
      </c>
      <c r="J906" s="112"/>
      <c r="K906" s="112"/>
      <c r="L906" s="113"/>
      <c r="M906" s="113"/>
      <c r="N906" s="224" t="str">
        <f t="shared" si="557"/>
        <v/>
      </c>
      <c r="O906" s="225" t="str">
        <f t="shared" si="558"/>
        <v/>
      </c>
      <c r="Q906" s="6">
        <v>904</v>
      </c>
      <c r="R906" s="47" t="str">
        <f t="shared" si="559"/>
        <v>-904</v>
      </c>
      <c r="S906" s="6"/>
      <c r="T906" s="48" t="str">
        <f t="shared" si="560"/>
        <v/>
      </c>
      <c r="U906" s="49" t="str">
        <f t="shared" si="561"/>
        <v/>
      </c>
      <c r="W906" s="51"/>
      <c r="X906" s="75" t="str">
        <f t="shared" si="562"/>
        <v/>
      </c>
      <c r="Y906" s="71" t="str">
        <f t="shared" si="563"/>
        <v/>
      </c>
      <c r="Z906" s="71" t="str">
        <f t="shared" si="564"/>
        <v/>
      </c>
      <c r="AA906" s="71" t="str">
        <f t="shared" si="565"/>
        <v/>
      </c>
      <c r="AB906" s="71" t="str">
        <f t="shared" si="566"/>
        <v/>
      </c>
      <c r="AC906" s="71" t="str">
        <f t="shared" si="567"/>
        <v/>
      </c>
      <c r="AD906" s="71" t="str">
        <f t="shared" si="568"/>
        <v/>
      </c>
      <c r="AE906" s="78" t="str">
        <f t="shared" si="569"/>
        <v/>
      </c>
      <c r="AF906" s="75" t="str">
        <f t="shared" si="570"/>
        <v/>
      </c>
      <c r="AG906" s="71" t="str">
        <f t="shared" si="571"/>
        <v/>
      </c>
      <c r="AH906" s="71" t="str">
        <f t="shared" si="572"/>
        <v/>
      </c>
      <c r="AI906" s="71" t="str">
        <f t="shared" si="573"/>
        <v/>
      </c>
      <c r="AJ906" s="71" t="str">
        <f t="shared" si="574"/>
        <v/>
      </c>
      <c r="AK906" s="71" t="str">
        <f t="shared" si="575"/>
        <v/>
      </c>
      <c r="AL906" s="71" t="str">
        <f t="shared" si="576"/>
        <v/>
      </c>
      <c r="AM906" s="78" t="str">
        <f t="shared" si="577"/>
        <v/>
      </c>
      <c r="AN906" s="75" t="str">
        <f t="shared" si="578"/>
        <v/>
      </c>
      <c r="AO906" s="71" t="str">
        <f t="shared" si="579"/>
        <v/>
      </c>
      <c r="AP906" s="71" t="str">
        <f t="shared" si="580"/>
        <v/>
      </c>
      <c r="AQ906" s="71" t="str">
        <f t="shared" si="581"/>
        <v/>
      </c>
      <c r="AR906" s="71" t="str">
        <f t="shared" si="582"/>
        <v/>
      </c>
      <c r="AS906" s="71" t="str">
        <f t="shared" si="583"/>
        <v/>
      </c>
      <c r="AT906" s="71" t="str">
        <f t="shared" si="584"/>
        <v/>
      </c>
      <c r="AU906" s="76" t="str">
        <f t="shared" si="585"/>
        <v/>
      </c>
      <c r="BF906" s="141">
        <v>45080</v>
      </c>
      <c r="BG906" s="142" t="s">
        <v>13022</v>
      </c>
      <c r="BH906" s="141" t="s">
        <v>478</v>
      </c>
      <c r="BI906" s="141" t="s">
        <v>177</v>
      </c>
      <c r="BJ906" s="141"/>
      <c r="BK906" s="141" t="s">
        <v>1708</v>
      </c>
      <c r="BL906" s="141" t="s">
        <v>1665</v>
      </c>
      <c r="BM906" s="141">
        <v>45.166823999999998</v>
      </c>
      <c r="BN906" s="141">
        <v>-72.269035000000002</v>
      </c>
      <c r="BO906" s="141">
        <v>2013</v>
      </c>
      <c r="BP906" s="143"/>
      <c r="BQ906" s="143" t="s">
        <v>17560</v>
      </c>
    </row>
    <row r="907" spans="1:69" ht="38.25" customHeight="1" x14ac:dyDescent="0.25">
      <c r="A907" s="1" t="str">
        <f t="shared" si="548"/>
        <v/>
      </c>
      <c r="B907" s="32" t="str">
        <f t="shared" si="549"/>
        <v/>
      </c>
      <c r="C907" s="25" t="str">
        <f t="shared" si="550"/>
        <v/>
      </c>
      <c r="D907" s="25" t="str">
        <f t="shared" si="551"/>
        <v/>
      </c>
      <c r="E907" s="25" t="str">
        <f t="shared" si="552"/>
        <v/>
      </c>
      <c r="F907" s="25" t="str">
        <f t="shared" si="553"/>
        <v/>
      </c>
      <c r="G907" s="108" t="str">
        <f t="shared" si="554"/>
        <v/>
      </c>
      <c r="H907" s="108" t="str">
        <f t="shared" si="555"/>
        <v/>
      </c>
      <c r="I907" s="112" t="str">
        <f t="shared" si="556"/>
        <v/>
      </c>
      <c r="J907" s="112"/>
      <c r="K907" s="112"/>
      <c r="L907" s="113"/>
      <c r="M907" s="113"/>
      <c r="N907" s="224" t="str">
        <f t="shared" si="557"/>
        <v/>
      </c>
      <c r="O907" s="225" t="str">
        <f t="shared" si="558"/>
        <v/>
      </c>
      <c r="Q907" s="6">
        <v>905</v>
      </c>
      <c r="R907" s="47" t="str">
        <f t="shared" si="559"/>
        <v>-905</v>
      </c>
      <c r="S907" s="6"/>
      <c r="T907" s="48" t="str">
        <f t="shared" si="560"/>
        <v/>
      </c>
      <c r="U907" s="49" t="str">
        <f t="shared" si="561"/>
        <v/>
      </c>
      <c r="W907" s="51"/>
      <c r="X907" s="75" t="str">
        <f t="shared" si="562"/>
        <v/>
      </c>
      <c r="Y907" s="71" t="str">
        <f t="shared" si="563"/>
        <v/>
      </c>
      <c r="Z907" s="71" t="str">
        <f t="shared" si="564"/>
        <v/>
      </c>
      <c r="AA907" s="71" t="str">
        <f t="shared" si="565"/>
        <v/>
      </c>
      <c r="AB907" s="71" t="str">
        <f t="shared" si="566"/>
        <v/>
      </c>
      <c r="AC907" s="71" t="str">
        <f t="shared" si="567"/>
        <v/>
      </c>
      <c r="AD907" s="71" t="str">
        <f t="shared" si="568"/>
        <v/>
      </c>
      <c r="AE907" s="78" t="str">
        <f t="shared" si="569"/>
        <v/>
      </c>
      <c r="AF907" s="75" t="str">
        <f t="shared" si="570"/>
        <v/>
      </c>
      <c r="AG907" s="71" t="str">
        <f t="shared" si="571"/>
        <v/>
      </c>
      <c r="AH907" s="71" t="str">
        <f t="shared" si="572"/>
        <v/>
      </c>
      <c r="AI907" s="71" t="str">
        <f t="shared" si="573"/>
        <v/>
      </c>
      <c r="AJ907" s="71" t="str">
        <f t="shared" si="574"/>
        <v/>
      </c>
      <c r="AK907" s="71" t="str">
        <f t="shared" si="575"/>
        <v/>
      </c>
      <c r="AL907" s="71" t="str">
        <f t="shared" si="576"/>
        <v/>
      </c>
      <c r="AM907" s="78" t="str">
        <f t="shared" si="577"/>
        <v/>
      </c>
      <c r="AN907" s="75" t="str">
        <f t="shared" si="578"/>
        <v/>
      </c>
      <c r="AO907" s="71" t="str">
        <f t="shared" si="579"/>
        <v/>
      </c>
      <c r="AP907" s="71" t="str">
        <f t="shared" si="580"/>
        <v/>
      </c>
      <c r="AQ907" s="71" t="str">
        <f t="shared" si="581"/>
        <v/>
      </c>
      <c r="AR907" s="71" t="str">
        <f t="shared" si="582"/>
        <v/>
      </c>
      <c r="AS907" s="71" t="str">
        <f t="shared" si="583"/>
        <v/>
      </c>
      <c r="AT907" s="71" t="str">
        <f t="shared" si="584"/>
        <v/>
      </c>
      <c r="AU907" s="76" t="str">
        <f t="shared" si="585"/>
        <v/>
      </c>
      <c r="BF907" s="141">
        <v>45080</v>
      </c>
      <c r="BG907" s="142" t="s">
        <v>12966</v>
      </c>
      <c r="BH907" s="141" t="s">
        <v>180</v>
      </c>
      <c r="BI907" s="141" t="s">
        <v>178</v>
      </c>
      <c r="BJ907" s="141"/>
      <c r="BK907" s="141" t="s">
        <v>1708</v>
      </c>
      <c r="BL907" s="141" t="s">
        <v>1665</v>
      </c>
      <c r="BM907" s="141">
        <v>45.166823999999998</v>
      </c>
      <c r="BN907" s="141">
        <v>-72.269035000000002</v>
      </c>
      <c r="BO907" s="141">
        <v>2014</v>
      </c>
      <c r="BP907" s="143" t="s">
        <v>27670</v>
      </c>
      <c r="BQ907" s="143" t="s">
        <v>17560</v>
      </c>
    </row>
    <row r="908" spans="1:69" ht="38.25" customHeight="1" x14ac:dyDescent="0.25">
      <c r="A908" s="1" t="str">
        <f t="shared" si="548"/>
        <v/>
      </c>
      <c r="B908" s="32" t="str">
        <f t="shared" si="549"/>
        <v/>
      </c>
      <c r="C908" s="25" t="str">
        <f t="shared" si="550"/>
        <v/>
      </c>
      <c r="D908" s="25" t="str">
        <f t="shared" si="551"/>
        <v/>
      </c>
      <c r="E908" s="25" t="str">
        <f t="shared" si="552"/>
        <v/>
      </c>
      <c r="F908" s="25" t="str">
        <f t="shared" si="553"/>
        <v/>
      </c>
      <c r="G908" s="108" t="str">
        <f t="shared" si="554"/>
        <v/>
      </c>
      <c r="H908" s="108" t="str">
        <f t="shared" si="555"/>
        <v/>
      </c>
      <c r="I908" s="112" t="str">
        <f t="shared" si="556"/>
        <v/>
      </c>
      <c r="J908" s="112"/>
      <c r="K908" s="112"/>
      <c r="L908" s="113"/>
      <c r="M908" s="113"/>
      <c r="N908" s="224" t="str">
        <f t="shared" si="557"/>
        <v/>
      </c>
      <c r="O908" s="225" t="str">
        <f t="shared" si="558"/>
        <v/>
      </c>
      <c r="Q908" s="6">
        <v>906</v>
      </c>
      <c r="R908" s="47" t="str">
        <f t="shared" si="559"/>
        <v>-906</v>
      </c>
      <c r="S908" s="6"/>
      <c r="T908" s="48" t="str">
        <f t="shared" si="560"/>
        <v/>
      </c>
      <c r="U908" s="49" t="str">
        <f t="shared" si="561"/>
        <v/>
      </c>
      <c r="W908" s="51"/>
      <c r="X908" s="75" t="str">
        <f t="shared" si="562"/>
        <v/>
      </c>
      <c r="Y908" s="71" t="str">
        <f t="shared" si="563"/>
        <v/>
      </c>
      <c r="Z908" s="71" t="str">
        <f t="shared" si="564"/>
        <v/>
      </c>
      <c r="AA908" s="71" t="str">
        <f t="shared" si="565"/>
        <v/>
      </c>
      <c r="AB908" s="71" t="str">
        <f t="shared" si="566"/>
        <v/>
      </c>
      <c r="AC908" s="71" t="str">
        <f t="shared" si="567"/>
        <v/>
      </c>
      <c r="AD908" s="71" t="str">
        <f t="shared" si="568"/>
        <v/>
      </c>
      <c r="AE908" s="78" t="str">
        <f t="shared" si="569"/>
        <v/>
      </c>
      <c r="AF908" s="75" t="str">
        <f t="shared" si="570"/>
        <v/>
      </c>
      <c r="AG908" s="71" t="str">
        <f t="shared" si="571"/>
        <v/>
      </c>
      <c r="AH908" s="71" t="str">
        <f t="shared" si="572"/>
        <v/>
      </c>
      <c r="AI908" s="71" t="str">
        <f t="shared" si="573"/>
        <v/>
      </c>
      <c r="AJ908" s="71" t="str">
        <f t="shared" si="574"/>
        <v/>
      </c>
      <c r="AK908" s="71" t="str">
        <f t="shared" si="575"/>
        <v/>
      </c>
      <c r="AL908" s="71" t="str">
        <f t="shared" si="576"/>
        <v/>
      </c>
      <c r="AM908" s="78" t="str">
        <f t="shared" si="577"/>
        <v/>
      </c>
      <c r="AN908" s="75" t="str">
        <f t="shared" si="578"/>
        <v/>
      </c>
      <c r="AO908" s="71" t="str">
        <f t="shared" si="579"/>
        <v/>
      </c>
      <c r="AP908" s="71" t="str">
        <f t="shared" si="580"/>
        <v/>
      </c>
      <c r="AQ908" s="71" t="str">
        <f t="shared" si="581"/>
        <v/>
      </c>
      <c r="AR908" s="71" t="str">
        <f t="shared" si="582"/>
        <v/>
      </c>
      <c r="AS908" s="71" t="str">
        <f t="shared" si="583"/>
        <v/>
      </c>
      <c r="AT908" s="71" t="str">
        <f t="shared" si="584"/>
        <v/>
      </c>
      <c r="AU908" s="76" t="str">
        <f t="shared" si="585"/>
        <v/>
      </c>
      <c r="BF908" s="141">
        <v>45080</v>
      </c>
      <c r="BG908" s="142" t="s">
        <v>12967</v>
      </c>
      <c r="BH908" s="141" t="s">
        <v>180</v>
      </c>
      <c r="BI908" s="141" t="s">
        <v>191</v>
      </c>
      <c r="BJ908" s="141"/>
      <c r="BK908" s="141" t="s">
        <v>1708</v>
      </c>
      <c r="BL908" s="141" t="s">
        <v>1665</v>
      </c>
      <c r="BM908" s="141">
        <v>45.166823999999998</v>
      </c>
      <c r="BN908" s="141">
        <v>-72.269035000000002</v>
      </c>
      <c r="BO908" s="141">
        <v>2014</v>
      </c>
      <c r="BP908" s="143"/>
      <c r="BQ908" s="143" t="s">
        <v>17560</v>
      </c>
    </row>
    <row r="909" spans="1:69" ht="38.25" customHeight="1" x14ac:dyDescent="0.25">
      <c r="A909" s="1" t="str">
        <f t="shared" ref="A909:A972" si="586">IF(B909="","",R899)</f>
        <v/>
      </c>
      <c r="B909" s="32" t="str">
        <f t="shared" ref="B909:B972" si="587">IF(IF(ISERROR(VLOOKUP((Code_geo&amp;"-"&amp;Q899),BD_IP_2014,2,FALSE)),"",(VLOOKUP((Code_geo&amp;"-"&amp;Q899),BD_IP_2014,2,FALSE)))=0,"",IF(ISERROR(VLOOKUP((Code_geo&amp;"-"&amp;Q899),BD_IP_2014,2,FALSE)),"",(VLOOKUP((Code_geo&amp;"-"&amp;Q899),BD_IP_2014,2,FALSE))))</f>
        <v/>
      </c>
      <c r="C909" s="25" t="str">
        <f t="shared" ref="C909:C972" si="588">IF(IF(ISERROR(VLOOKUP((Code_geo&amp;"-"&amp;Q899),BD_IP_2014,3,FALSE)),"",(VLOOKUP((Code_geo&amp;"-"&amp;Q899),BD_IP_2014,3,FALSE)))=0,"",IF(ISERROR(VLOOKUP((Code_geo&amp;"-"&amp;Q899),BD_IP_2014,3,FALSE)),"",(VLOOKUP((Code_geo&amp;"-"&amp;Q899),BD_IP_2014,3,FALSE))))</f>
        <v/>
      </c>
      <c r="D909" s="25" t="str">
        <f t="shared" ref="D909:D972" si="589">IF(IF(ISERROR(VLOOKUP((Code_geo&amp;"-"&amp;Q899),BD_IP_2014,4,FALSE)),"",(VLOOKUP((Code_geo&amp;"-"&amp;Q899),BD_IP_2014,4,FALSE)))=0,"",IF(ISERROR(VLOOKUP((Code_geo&amp;"-"&amp;Q899),BD_IP_2014,4,FALSE)),"",(VLOOKUP((Code_geo&amp;"-"&amp;Q899),BD_IP_2014,4,FALSE))))</f>
        <v/>
      </c>
      <c r="E909" s="25" t="str">
        <f t="shared" ref="E909:E972" si="590">IF(IF(ISERROR(VLOOKUP((Code_geo&amp;"-"&amp;Q899),BD_IP_2014,5,FALSE)),"",(VLOOKUP((Code_geo&amp;"-"&amp;Q899),BD_IP_2014,5,FALSE)))=0,"",IF(ISERROR(VLOOKUP((Code_geo&amp;"-"&amp;Q899),BD_IP_2014,5,FALSE)),"",(VLOOKUP((Code_geo&amp;"-"&amp;Q899),BD_IP_2014,5,FALSE))))</f>
        <v/>
      </c>
      <c r="F909" s="25" t="str">
        <f t="shared" ref="F909:F972" si="591">IF(IF(ISERROR(VLOOKUP((Code_geo&amp;"-"&amp;Q899),BD_IP_2014,6,FALSE)),"",(VLOOKUP((Code_geo&amp;"-"&amp;Q899),BD_IP_2014,6,FALSE)))=0,"",IF(ISERROR(VLOOKUP((Code_geo&amp;"-"&amp;Q899),BD_IP_2014,6,FALSE)),"",(VLOOKUP((Code_geo&amp;"-"&amp;Q899),BD_IP_2014,6,FALSE))))</f>
        <v/>
      </c>
      <c r="G909" s="108" t="str">
        <f t="shared" ref="G909:G972" si="592">IF(ISERROR(VLOOKUP((Code_geo&amp;"-"&amp;Q899),BD_IP_2014,7,FALSE)),"",(VLOOKUP((Code_geo&amp;"-"&amp;Q899),BD_IP_2014,7,FALSE)))</f>
        <v/>
      </c>
      <c r="H909" s="108" t="str">
        <f t="shared" ref="H909:H972" si="593">IF(ISERROR(VLOOKUP((Code_geo&amp;"-"&amp;Q899),BD_IP_2014,8,FALSE)),"",(VLOOKUP((Code_geo&amp;"-"&amp;Q899),BD_IP_2014,8,FALSE)))</f>
        <v/>
      </c>
      <c r="I909" s="112" t="str">
        <f t="shared" ref="I909:I972" si="594">IF(ISERROR(VLOOKUP((Code_geo&amp;"-"&amp;Q899),BD_IP_2014,9,FALSE)),"",(VLOOKUP((Code_geo&amp;"-"&amp;Q899),BD_IP_2014,9,FALSE)))</f>
        <v/>
      </c>
      <c r="J909" s="112"/>
      <c r="K909" s="112"/>
      <c r="L909" s="113"/>
      <c r="M909" s="113"/>
      <c r="N909" s="224" t="str">
        <f t="shared" ref="N909:N972" si="595">IF(IF(ISERROR(VLOOKUP((Code_geo&amp;"-"&amp;Q899),BD_IP_2014,10,FALSE)),"",(VLOOKUP((Code_geo&amp;"-"&amp;Q899),BD_IP_2014,10,FALSE)))=0,"",IF(ISERROR(VLOOKUP((Code_geo&amp;"-"&amp;Q899),BD_IP_2014,10,FALSE)),"",(VLOOKUP((Code_geo&amp;"-"&amp;Q899),BD_IP_2014,10,FALSE))))</f>
        <v/>
      </c>
      <c r="O909" s="225" t="str">
        <f t="shared" si="558"/>
        <v/>
      </c>
      <c r="Q909" s="6">
        <v>907</v>
      </c>
      <c r="R909" s="47" t="str">
        <f t="shared" si="559"/>
        <v>-907</v>
      </c>
      <c r="S909" s="6"/>
      <c r="T909" s="48" t="str">
        <f t="shared" si="560"/>
        <v/>
      </c>
      <c r="U909" s="49" t="str">
        <f t="shared" si="561"/>
        <v/>
      </c>
      <c r="W909" s="51"/>
      <c r="X909" s="75" t="str">
        <f t="shared" si="562"/>
        <v/>
      </c>
      <c r="Y909" s="71" t="str">
        <f t="shared" si="563"/>
        <v/>
      </c>
      <c r="Z909" s="71" t="str">
        <f t="shared" si="564"/>
        <v/>
      </c>
      <c r="AA909" s="71" t="str">
        <f t="shared" si="565"/>
        <v/>
      </c>
      <c r="AB909" s="71" t="str">
        <f t="shared" si="566"/>
        <v/>
      </c>
      <c r="AC909" s="71" t="str">
        <f t="shared" si="567"/>
        <v/>
      </c>
      <c r="AD909" s="71" t="str">
        <f t="shared" si="568"/>
        <v/>
      </c>
      <c r="AE909" s="78" t="str">
        <f t="shared" si="569"/>
        <v/>
      </c>
      <c r="AF909" s="75" t="str">
        <f t="shared" si="570"/>
        <v/>
      </c>
      <c r="AG909" s="71" t="str">
        <f t="shared" si="571"/>
        <v/>
      </c>
      <c r="AH909" s="71" t="str">
        <f t="shared" si="572"/>
        <v/>
      </c>
      <c r="AI909" s="71" t="str">
        <f t="shared" si="573"/>
        <v/>
      </c>
      <c r="AJ909" s="71" t="str">
        <f t="shared" si="574"/>
        <v/>
      </c>
      <c r="AK909" s="71" t="str">
        <f t="shared" si="575"/>
        <v/>
      </c>
      <c r="AL909" s="71" t="str">
        <f t="shared" si="576"/>
        <v/>
      </c>
      <c r="AM909" s="78" t="str">
        <f t="shared" si="577"/>
        <v/>
      </c>
      <c r="AN909" s="75" t="str">
        <f t="shared" si="578"/>
        <v/>
      </c>
      <c r="AO909" s="71" t="str">
        <f t="shared" si="579"/>
        <v/>
      </c>
      <c r="AP909" s="71" t="str">
        <f t="shared" si="580"/>
        <v/>
      </c>
      <c r="AQ909" s="71" t="str">
        <f t="shared" si="581"/>
        <v/>
      </c>
      <c r="AR909" s="71" t="str">
        <f t="shared" si="582"/>
        <v/>
      </c>
      <c r="AS909" s="71" t="str">
        <f t="shared" si="583"/>
        <v/>
      </c>
      <c r="AT909" s="71" t="str">
        <f t="shared" si="584"/>
        <v/>
      </c>
      <c r="AU909" s="76" t="str">
        <f t="shared" si="585"/>
        <v/>
      </c>
      <c r="BF909" s="141">
        <v>30105</v>
      </c>
      <c r="BG909" s="142" t="s">
        <v>12994</v>
      </c>
      <c r="BH909" s="141" t="s">
        <v>478</v>
      </c>
      <c r="BI909" s="141" t="s">
        <v>176</v>
      </c>
      <c r="BJ909" s="141" t="s">
        <v>12995</v>
      </c>
      <c r="BK909" s="141" t="s">
        <v>12996</v>
      </c>
      <c r="BL909" s="141" t="s">
        <v>12469</v>
      </c>
      <c r="BM909" s="141">
        <v>45.709699999999998</v>
      </c>
      <c r="BN909" s="141">
        <v>-71.158600000000007</v>
      </c>
      <c r="BO909" s="141">
        <v>1953</v>
      </c>
      <c r="BP909" s="143" t="s">
        <v>24845</v>
      </c>
      <c r="BQ909" s="143" t="s">
        <v>17560</v>
      </c>
    </row>
    <row r="910" spans="1:69" ht="38.25" customHeight="1" x14ac:dyDescent="0.25">
      <c r="A910" s="1" t="str">
        <f t="shared" si="586"/>
        <v/>
      </c>
      <c r="B910" s="32" t="str">
        <f t="shared" si="587"/>
        <v/>
      </c>
      <c r="C910" s="25" t="str">
        <f t="shared" si="588"/>
        <v/>
      </c>
      <c r="D910" s="25" t="str">
        <f t="shared" si="589"/>
        <v/>
      </c>
      <c r="E910" s="25" t="str">
        <f t="shared" si="590"/>
        <v/>
      </c>
      <c r="F910" s="25" t="str">
        <f t="shared" si="591"/>
        <v/>
      </c>
      <c r="G910" s="108" t="str">
        <f t="shared" si="592"/>
        <v/>
      </c>
      <c r="H910" s="108" t="str">
        <f t="shared" si="593"/>
        <v/>
      </c>
      <c r="I910" s="112" t="str">
        <f t="shared" si="594"/>
        <v/>
      </c>
      <c r="J910" s="112"/>
      <c r="K910" s="112"/>
      <c r="L910" s="113"/>
      <c r="M910" s="113"/>
      <c r="N910" s="224" t="str">
        <f t="shared" si="595"/>
        <v/>
      </c>
      <c r="O910" s="225" t="str">
        <f t="shared" ref="O910:O973" si="596">IF(OR(B910="",C910="",G910="",H910="",I910="",AND(J910="",BW910=FALSE),AND(K910="",BX910=FALSE),AND(L910="",BY910=FALSE),AND(M910="",BZ910=FALSE)),"",(IF(AND(100&gt;=CG910,CG910&gt;80),"A",IF(AND(80&gt;=CG910,CG910&gt;60),"B",IF(AND(60&gt;=CG910,CG910&gt;40),"C",IF(AND(40&gt;=CG910,CG910&gt;20),"D","E"))))))</f>
        <v/>
      </c>
      <c r="Q910" s="6">
        <v>908</v>
      </c>
      <c r="R910" s="47" t="str">
        <f t="shared" si="559"/>
        <v>-908</v>
      </c>
      <c r="S910" s="6"/>
      <c r="T910" s="48" t="str">
        <f t="shared" si="560"/>
        <v/>
      </c>
      <c r="U910" s="49" t="str">
        <f t="shared" si="561"/>
        <v/>
      </c>
      <c r="W910" s="51"/>
      <c r="X910" s="75" t="str">
        <f t="shared" si="562"/>
        <v/>
      </c>
      <c r="Y910" s="71" t="str">
        <f t="shared" si="563"/>
        <v/>
      </c>
      <c r="Z910" s="71" t="str">
        <f t="shared" si="564"/>
        <v/>
      </c>
      <c r="AA910" s="71" t="str">
        <f t="shared" si="565"/>
        <v/>
      </c>
      <c r="AB910" s="71" t="str">
        <f t="shared" si="566"/>
        <v/>
      </c>
      <c r="AC910" s="71" t="str">
        <f t="shared" si="567"/>
        <v/>
      </c>
      <c r="AD910" s="71" t="str">
        <f t="shared" si="568"/>
        <v/>
      </c>
      <c r="AE910" s="78" t="str">
        <f t="shared" si="569"/>
        <v/>
      </c>
      <c r="AF910" s="75" t="str">
        <f t="shared" si="570"/>
        <v/>
      </c>
      <c r="AG910" s="71" t="str">
        <f t="shared" si="571"/>
        <v/>
      </c>
      <c r="AH910" s="71" t="str">
        <f t="shared" si="572"/>
        <v/>
      </c>
      <c r="AI910" s="71" t="str">
        <f t="shared" si="573"/>
        <v/>
      </c>
      <c r="AJ910" s="71" t="str">
        <f t="shared" si="574"/>
        <v/>
      </c>
      <c r="AK910" s="71" t="str">
        <f t="shared" si="575"/>
        <v/>
      </c>
      <c r="AL910" s="71" t="str">
        <f t="shared" si="576"/>
        <v/>
      </c>
      <c r="AM910" s="78" t="str">
        <f t="shared" si="577"/>
        <v/>
      </c>
      <c r="AN910" s="75" t="str">
        <f t="shared" si="578"/>
        <v/>
      </c>
      <c r="AO910" s="71" t="str">
        <f t="shared" si="579"/>
        <v/>
      </c>
      <c r="AP910" s="71" t="str">
        <f t="shared" si="580"/>
        <v/>
      </c>
      <c r="AQ910" s="71" t="str">
        <f t="shared" si="581"/>
        <v/>
      </c>
      <c r="AR910" s="71" t="str">
        <f t="shared" si="582"/>
        <v/>
      </c>
      <c r="AS910" s="71" t="str">
        <f t="shared" si="583"/>
        <v/>
      </c>
      <c r="AT910" s="71" t="str">
        <f t="shared" si="584"/>
        <v/>
      </c>
      <c r="AU910" s="76" t="str">
        <f t="shared" si="585"/>
        <v/>
      </c>
      <c r="BF910" s="141">
        <v>30105</v>
      </c>
      <c r="BG910" s="142" t="s">
        <v>12997</v>
      </c>
      <c r="BH910" s="141" t="s">
        <v>478</v>
      </c>
      <c r="BI910" s="141" t="s">
        <v>176</v>
      </c>
      <c r="BJ910" s="141" t="s">
        <v>12998</v>
      </c>
      <c r="BK910" s="141" t="s">
        <v>12999</v>
      </c>
      <c r="BL910" s="141" t="s">
        <v>12469</v>
      </c>
      <c r="BM910" s="141">
        <v>45.711489999999998</v>
      </c>
      <c r="BN910" s="141">
        <v>-71.156450000000007</v>
      </c>
      <c r="BO910" s="141">
        <v>2003</v>
      </c>
      <c r="BP910" s="143" t="s">
        <v>24846</v>
      </c>
      <c r="BQ910" s="143" t="s">
        <v>17560</v>
      </c>
    </row>
    <row r="911" spans="1:69" ht="38.25" customHeight="1" x14ac:dyDescent="0.25">
      <c r="A911" s="1" t="str">
        <f t="shared" si="586"/>
        <v/>
      </c>
      <c r="B911" s="32" t="str">
        <f t="shared" si="587"/>
        <v/>
      </c>
      <c r="C911" s="25" t="str">
        <f t="shared" si="588"/>
        <v/>
      </c>
      <c r="D911" s="25" t="str">
        <f t="shared" si="589"/>
        <v/>
      </c>
      <c r="E911" s="25" t="str">
        <f t="shared" si="590"/>
        <v/>
      </c>
      <c r="F911" s="25" t="str">
        <f t="shared" si="591"/>
        <v/>
      </c>
      <c r="G911" s="108" t="str">
        <f t="shared" si="592"/>
        <v/>
      </c>
      <c r="H911" s="108" t="str">
        <f t="shared" si="593"/>
        <v/>
      </c>
      <c r="I911" s="112" t="str">
        <f t="shared" si="594"/>
        <v/>
      </c>
      <c r="J911" s="112"/>
      <c r="K911" s="112"/>
      <c r="L911" s="113"/>
      <c r="M911" s="113"/>
      <c r="N911" s="224" t="str">
        <f t="shared" si="595"/>
        <v/>
      </c>
      <c r="O911" s="225" t="str">
        <f t="shared" si="596"/>
        <v/>
      </c>
      <c r="Q911" s="6">
        <v>909</v>
      </c>
      <c r="R911" s="47" t="str">
        <f t="shared" si="559"/>
        <v>-909</v>
      </c>
      <c r="S911" s="6"/>
      <c r="T911" s="48" t="str">
        <f t="shared" si="560"/>
        <v/>
      </c>
      <c r="U911" s="49" t="str">
        <f t="shared" si="561"/>
        <v/>
      </c>
      <c r="W911" s="51"/>
      <c r="X911" s="75" t="str">
        <f t="shared" si="562"/>
        <v/>
      </c>
      <c r="Y911" s="71" t="str">
        <f t="shared" si="563"/>
        <v/>
      </c>
      <c r="Z911" s="71" t="str">
        <f t="shared" si="564"/>
        <v/>
      </c>
      <c r="AA911" s="71" t="str">
        <f t="shared" si="565"/>
        <v/>
      </c>
      <c r="AB911" s="71" t="str">
        <f t="shared" si="566"/>
        <v/>
      </c>
      <c r="AC911" s="71" t="str">
        <f t="shared" si="567"/>
        <v/>
      </c>
      <c r="AD911" s="71" t="str">
        <f t="shared" si="568"/>
        <v/>
      </c>
      <c r="AE911" s="78" t="str">
        <f t="shared" si="569"/>
        <v/>
      </c>
      <c r="AF911" s="75" t="str">
        <f t="shared" si="570"/>
        <v/>
      </c>
      <c r="AG911" s="71" t="str">
        <f t="shared" si="571"/>
        <v/>
      </c>
      <c r="AH911" s="71" t="str">
        <f t="shared" si="572"/>
        <v/>
      </c>
      <c r="AI911" s="71" t="str">
        <f t="shared" si="573"/>
        <v/>
      </c>
      <c r="AJ911" s="71" t="str">
        <f t="shared" si="574"/>
        <v/>
      </c>
      <c r="AK911" s="71" t="str">
        <f t="shared" si="575"/>
        <v/>
      </c>
      <c r="AL911" s="71" t="str">
        <f t="shared" si="576"/>
        <v/>
      </c>
      <c r="AM911" s="78" t="str">
        <f t="shared" si="577"/>
        <v/>
      </c>
      <c r="AN911" s="75" t="str">
        <f t="shared" si="578"/>
        <v/>
      </c>
      <c r="AO911" s="71" t="str">
        <f t="shared" si="579"/>
        <v/>
      </c>
      <c r="AP911" s="71" t="str">
        <f t="shared" si="580"/>
        <v/>
      </c>
      <c r="AQ911" s="71" t="str">
        <f t="shared" si="581"/>
        <v/>
      </c>
      <c r="AR911" s="71" t="str">
        <f t="shared" si="582"/>
        <v/>
      </c>
      <c r="AS911" s="71" t="str">
        <f t="shared" si="583"/>
        <v/>
      </c>
      <c r="AT911" s="71" t="str">
        <f t="shared" si="584"/>
        <v/>
      </c>
      <c r="AU911" s="76" t="str">
        <f t="shared" si="585"/>
        <v/>
      </c>
      <c r="BF911" s="141">
        <v>44023</v>
      </c>
      <c r="BG911" s="142" t="s">
        <v>12984</v>
      </c>
      <c r="BH911" s="141" t="s">
        <v>180</v>
      </c>
      <c r="BI911" s="141" t="s">
        <v>191</v>
      </c>
      <c r="BJ911" s="141" t="s">
        <v>12985</v>
      </c>
      <c r="BK911" s="141" t="s">
        <v>4848</v>
      </c>
      <c r="BL911" s="141" t="s">
        <v>12986</v>
      </c>
      <c r="BM911" s="141">
        <v>45.070549999999997</v>
      </c>
      <c r="BN911" s="141">
        <v>-71.765060000000005</v>
      </c>
      <c r="BO911" s="141">
        <v>2009</v>
      </c>
      <c r="BP911" s="143" t="s">
        <v>24840</v>
      </c>
      <c r="BQ911" s="143" t="s">
        <v>17560</v>
      </c>
    </row>
    <row r="912" spans="1:69" ht="38.25" customHeight="1" x14ac:dyDescent="0.25">
      <c r="A912" s="1" t="str">
        <f t="shared" si="586"/>
        <v/>
      </c>
      <c r="B912" s="32" t="str">
        <f t="shared" si="587"/>
        <v/>
      </c>
      <c r="C912" s="25" t="str">
        <f t="shared" si="588"/>
        <v/>
      </c>
      <c r="D912" s="25" t="str">
        <f t="shared" si="589"/>
        <v/>
      </c>
      <c r="E912" s="25" t="str">
        <f t="shared" si="590"/>
        <v/>
      </c>
      <c r="F912" s="25" t="str">
        <f t="shared" si="591"/>
        <v/>
      </c>
      <c r="G912" s="108" t="str">
        <f t="shared" si="592"/>
        <v/>
      </c>
      <c r="H912" s="108" t="str">
        <f t="shared" si="593"/>
        <v/>
      </c>
      <c r="I912" s="112" t="str">
        <f t="shared" si="594"/>
        <v/>
      </c>
      <c r="J912" s="112"/>
      <c r="K912" s="112"/>
      <c r="L912" s="113"/>
      <c r="M912" s="113"/>
      <c r="N912" s="224" t="str">
        <f t="shared" si="595"/>
        <v/>
      </c>
      <c r="O912" s="225" t="str">
        <f t="shared" si="596"/>
        <v/>
      </c>
      <c r="Q912" s="6">
        <v>910</v>
      </c>
      <c r="R912" s="47" t="str">
        <f t="shared" si="559"/>
        <v>-910</v>
      </c>
      <c r="S912" s="6"/>
      <c r="T912" s="48" t="str">
        <f t="shared" si="560"/>
        <v/>
      </c>
      <c r="U912" s="49" t="str">
        <f t="shared" si="561"/>
        <v/>
      </c>
      <c r="W912" s="51"/>
      <c r="X912" s="75" t="str">
        <f t="shared" si="562"/>
        <v/>
      </c>
      <c r="Y912" s="71" t="str">
        <f t="shared" si="563"/>
        <v/>
      </c>
      <c r="Z912" s="71" t="str">
        <f t="shared" si="564"/>
        <v/>
      </c>
      <c r="AA912" s="71" t="str">
        <f t="shared" si="565"/>
        <v/>
      </c>
      <c r="AB912" s="71" t="str">
        <f t="shared" si="566"/>
        <v/>
      </c>
      <c r="AC912" s="71" t="str">
        <f t="shared" si="567"/>
        <v/>
      </c>
      <c r="AD912" s="71" t="str">
        <f t="shared" si="568"/>
        <v/>
      </c>
      <c r="AE912" s="78" t="str">
        <f t="shared" si="569"/>
        <v/>
      </c>
      <c r="AF912" s="75" t="str">
        <f t="shared" si="570"/>
        <v/>
      </c>
      <c r="AG912" s="71" t="str">
        <f t="shared" si="571"/>
        <v/>
      </c>
      <c r="AH912" s="71" t="str">
        <f t="shared" si="572"/>
        <v/>
      </c>
      <c r="AI912" s="71" t="str">
        <f t="shared" si="573"/>
        <v/>
      </c>
      <c r="AJ912" s="71" t="str">
        <f t="shared" si="574"/>
        <v/>
      </c>
      <c r="AK912" s="71" t="str">
        <f t="shared" si="575"/>
        <v/>
      </c>
      <c r="AL912" s="71" t="str">
        <f t="shared" si="576"/>
        <v/>
      </c>
      <c r="AM912" s="78" t="str">
        <f t="shared" si="577"/>
        <v/>
      </c>
      <c r="AN912" s="75" t="str">
        <f t="shared" si="578"/>
        <v/>
      </c>
      <c r="AO912" s="71" t="str">
        <f t="shared" si="579"/>
        <v/>
      </c>
      <c r="AP912" s="71" t="str">
        <f t="shared" si="580"/>
        <v/>
      </c>
      <c r="AQ912" s="71" t="str">
        <f t="shared" si="581"/>
        <v/>
      </c>
      <c r="AR912" s="71" t="str">
        <f t="shared" si="582"/>
        <v/>
      </c>
      <c r="AS912" s="71" t="str">
        <f t="shared" si="583"/>
        <v/>
      </c>
      <c r="AT912" s="71" t="str">
        <f t="shared" si="584"/>
        <v/>
      </c>
      <c r="AU912" s="76" t="str">
        <f t="shared" si="585"/>
        <v/>
      </c>
      <c r="BF912" s="141">
        <v>44023</v>
      </c>
      <c r="BG912" s="142" t="s">
        <v>12987</v>
      </c>
      <c r="BH912" s="141" t="s">
        <v>478</v>
      </c>
      <c r="BI912" s="141" t="s">
        <v>176</v>
      </c>
      <c r="BJ912" s="141"/>
      <c r="BK912" s="141" t="s">
        <v>4947</v>
      </c>
      <c r="BL912" s="141" t="s">
        <v>12981</v>
      </c>
      <c r="BM912" s="141">
        <v>45.065249999999999</v>
      </c>
      <c r="BN912" s="141">
        <v>-71.759870000000006</v>
      </c>
      <c r="BO912" s="141">
        <v>2013</v>
      </c>
      <c r="BP912" s="143" t="s">
        <v>24841</v>
      </c>
      <c r="BQ912" s="143" t="s">
        <v>17560</v>
      </c>
    </row>
    <row r="913" spans="1:69" ht="38.25" customHeight="1" x14ac:dyDescent="0.25">
      <c r="A913" s="1" t="str">
        <f t="shared" si="586"/>
        <v/>
      </c>
      <c r="B913" s="32" t="str">
        <f t="shared" si="587"/>
        <v/>
      </c>
      <c r="C913" s="25" t="str">
        <f t="shared" si="588"/>
        <v/>
      </c>
      <c r="D913" s="25" t="str">
        <f t="shared" si="589"/>
        <v/>
      </c>
      <c r="E913" s="25" t="str">
        <f t="shared" si="590"/>
        <v/>
      </c>
      <c r="F913" s="25" t="str">
        <f t="shared" si="591"/>
        <v/>
      </c>
      <c r="G913" s="108" t="str">
        <f t="shared" si="592"/>
        <v/>
      </c>
      <c r="H913" s="108" t="str">
        <f t="shared" si="593"/>
        <v/>
      </c>
      <c r="I913" s="112" t="str">
        <f t="shared" si="594"/>
        <v/>
      </c>
      <c r="J913" s="112"/>
      <c r="K913" s="112"/>
      <c r="L913" s="113"/>
      <c r="M913" s="113"/>
      <c r="N913" s="224" t="str">
        <f t="shared" si="595"/>
        <v/>
      </c>
      <c r="O913" s="225" t="str">
        <f t="shared" si="596"/>
        <v/>
      </c>
      <c r="Q913" s="6">
        <v>911</v>
      </c>
      <c r="R913" s="47" t="str">
        <f t="shared" si="559"/>
        <v>-911</v>
      </c>
      <c r="S913" s="6"/>
      <c r="T913" s="48" t="str">
        <f t="shared" si="560"/>
        <v/>
      </c>
      <c r="U913" s="49" t="str">
        <f t="shared" si="561"/>
        <v/>
      </c>
      <c r="W913" s="51"/>
      <c r="X913" s="75" t="str">
        <f t="shared" si="562"/>
        <v/>
      </c>
      <c r="Y913" s="71" t="str">
        <f t="shared" si="563"/>
        <v/>
      </c>
      <c r="Z913" s="71" t="str">
        <f t="shared" si="564"/>
        <v/>
      </c>
      <c r="AA913" s="71" t="str">
        <f t="shared" si="565"/>
        <v/>
      </c>
      <c r="AB913" s="71" t="str">
        <f t="shared" si="566"/>
        <v/>
      </c>
      <c r="AC913" s="71" t="str">
        <f t="shared" si="567"/>
        <v/>
      </c>
      <c r="AD913" s="71" t="str">
        <f t="shared" si="568"/>
        <v/>
      </c>
      <c r="AE913" s="78" t="str">
        <f t="shared" si="569"/>
        <v/>
      </c>
      <c r="AF913" s="75" t="str">
        <f t="shared" si="570"/>
        <v/>
      </c>
      <c r="AG913" s="71" t="str">
        <f t="shared" si="571"/>
        <v/>
      </c>
      <c r="AH913" s="71" t="str">
        <f t="shared" si="572"/>
        <v/>
      </c>
      <c r="AI913" s="71" t="str">
        <f t="shared" si="573"/>
        <v/>
      </c>
      <c r="AJ913" s="71" t="str">
        <f t="shared" si="574"/>
        <v/>
      </c>
      <c r="AK913" s="71" t="str">
        <f t="shared" si="575"/>
        <v/>
      </c>
      <c r="AL913" s="71" t="str">
        <f t="shared" si="576"/>
        <v/>
      </c>
      <c r="AM913" s="78" t="str">
        <f t="shared" si="577"/>
        <v/>
      </c>
      <c r="AN913" s="75" t="str">
        <f t="shared" si="578"/>
        <v/>
      </c>
      <c r="AO913" s="71" t="str">
        <f t="shared" si="579"/>
        <v/>
      </c>
      <c r="AP913" s="71" t="str">
        <f t="shared" si="580"/>
        <v/>
      </c>
      <c r="AQ913" s="71" t="str">
        <f t="shared" si="581"/>
        <v/>
      </c>
      <c r="AR913" s="71" t="str">
        <f t="shared" si="582"/>
        <v/>
      </c>
      <c r="AS913" s="71" t="str">
        <f t="shared" si="583"/>
        <v/>
      </c>
      <c r="AT913" s="71" t="str">
        <f t="shared" si="584"/>
        <v/>
      </c>
      <c r="AU913" s="76" t="str">
        <f t="shared" si="585"/>
        <v/>
      </c>
      <c r="BF913" s="141">
        <v>44037</v>
      </c>
      <c r="BG913" s="142" t="s">
        <v>12825</v>
      </c>
      <c r="BH913" s="141" t="s">
        <v>180</v>
      </c>
      <c r="BI913" s="141" t="s">
        <v>190</v>
      </c>
      <c r="BJ913" s="141" t="s">
        <v>12826</v>
      </c>
      <c r="BK913" s="141"/>
      <c r="BL913" s="141" t="s">
        <v>12827</v>
      </c>
      <c r="BM913" s="141">
        <v>45.13082</v>
      </c>
      <c r="BN913" s="141">
        <v>-71.789100000000005</v>
      </c>
      <c r="BO913" s="141">
        <v>2006</v>
      </c>
      <c r="BP913" s="143" t="s">
        <v>24799</v>
      </c>
      <c r="BQ913" s="143" t="s">
        <v>17560</v>
      </c>
    </row>
    <row r="914" spans="1:69" ht="38.25" customHeight="1" x14ac:dyDescent="0.25">
      <c r="A914" s="1" t="str">
        <f t="shared" si="586"/>
        <v/>
      </c>
      <c r="B914" s="32" t="str">
        <f t="shared" si="587"/>
        <v/>
      </c>
      <c r="C914" s="25" t="str">
        <f t="shared" si="588"/>
        <v/>
      </c>
      <c r="D914" s="25" t="str">
        <f t="shared" si="589"/>
        <v/>
      </c>
      <c r="E914" s="25" t="str">
        <f t="shared" si="590"/>
        <v/>
      </c>
      <c r="F914" s="25" t="str">
        <f t="shared" si="591"/>
        <v/>
      </c>
      <c r="G914" s="108" t="str">
        <f t="shared" si="592"/>
        <v/>
      </c>
      <c r="H914" s="108" t="str">
        <f t="shared" si="593"/>
        <v/>
      </c>
      <c r="I914" s="112" t="str">
        <f t="shared" si="594"/>
        <v/>
      </c>
      <c r="J914" s="112"/>
      <c r="K914" s="112"/>
      <c r="L914" s="113"/>
      <c r="M914" s="113"/>
      <c r="N914" s="224" t="str">
        <f t="shared" si="595"/>
        <v/>
      </c>
      <c r="O914" s="225" t="str">
        <f t="shared" si="596"/>
        <v/>
      </c>
      <c r="Q914" s="6">
        <v>912</v>
      </c>
      <c r="R914" s="47" t="str">
        <f t="shared" si="559"/>
        <v>-912</v>
      </c>
      <c r="S914" s="6"/>
      <c r="T914" s="48" t="str">
        <f t="shared" si="560"/>
        <v/>
      </c>
      <c r="U914" s="49" t="str">
        <f t="shared" si="561"/>
        <v/>
      </c>
      <c r="W914" s="51"/>
      <c r="X914" s="75" t="str">
        <f t="shared" si="562"/>
        <v/>
      </c>
      <c r="Y914" s="71" t="str">
        <f t="shared" si="563"/>
        <v/>
      </c>
      <c r="Z914" s="71" t="str">
        <f t="shared" si="564"/>
        <v/>
      </c>
      <c r="AA914" s="71" t="str">
        <f t="shared" si="565"/>
        <v/>
      </c>
      <c r="AB914" s="71" t="str">
        <f t="shared" si="566"/>
        <v/>
      </c>
      <c r="AC914" s="71" t="str">
        <f t="shared" si="567"/>
        <v/>
      </c>
      <c r="AD914" s="71" t="str">
        <f t="shared" si="568"/>
        <v/>
      </c>
      <c r="AE914" s="78" t="str">
        <f t="shared" si="569"/>
        <v/>
      </c>
      <c r="AF914" s="75" t="str">
        <f t="shared" si="570"/>
        <v/>
      </c>
      <c r="AG914" s="71" t="str">
        <f t="shared" si="571"/>
        <v/>
      </c>
      <c r="AH914" s="71" t="str">
        <f t="shared" si="572"/>
        <v/>
      </c>
      <c r="AI914" s="71" t="str">
        <f t="shared" si="573"/>
        <v/>
      </c>
      <c r="AJ914" s="71" t="str">
        <f t="shared" si="574"/>
        <v/>
      </c>
      <c r="AK914" s="71" t="str">
        <f t="shared" si="575"/>
        <v/>
      </c>
      <c r="AL914" s="71" t="str">
        <f t="shared" si="576"/>
        <v/>
      </c>
      <c r="AM914" s="78" t="str">
        <f t="shared" si="577"/>
        <v/>
      </c>
      <c r="AN914" s="75" t="str">
        <f t="shared" si="578"/>
        <v/>
      </c>
      <c r="AO914" s="71" t="str">
        <f t="shared" si="579"/>
        <v/>
      </c>
      <c r="AP914" s="71" t="str">
        <f t="shared" si="580"/>
        <v/>
      </c>
      <c r="AQ914" s="71" t="str">
        <f t="shared" si="581"/>
        <v/>
      </c>
      <c r="AR914" s="71" t="str">
        <f t="shared" si="582"/>
        <v/>
      </c>
      <c r="AS914" s="71" t="str">
        <f t="shared" si="583"/>
        <v/>
      </c>
      <c r="AT914" s="71" t="str">
        <f t="shared" si="584"/>
        <v/>
      </c>
      <c r="AU914" s="76" t="str">
        <f t="shared" si="585"/>
        <v/>
      </c>
      <c r="BF914" s="141">
        <v>45080</v>
      </c>
      <c r="BG914" s="142" t="s">
        <v>12968</v>
      </c>
      <c r="BH914" s="141" t="s">
        <v>180</v>
      </c>
      <c r="BI914" s="141" t="s">
        <v>190</v>
      </c>
      <c r="BJ914" s="141" t="s">
        <v>12969</v>
      </c>
      <c r="BK914" s="141" t="s">
        <v>1708</v>
      </c>
      <c r="BL914" s="141" t="s">
        <v>1665</v>
      </c>
      <c r="BM914" s="141">
        <v>45.166823999999998</v>
      </c>
      <c r="BN914" s="141">
        <v>-72.269035000000002</v>
      </c>
      <c r="BO914" s="141">
        <v>2014</v>
      </c>
      <c r="BP914" s="143" t="s">
        <v>12969</v>
      </c>
      <c r="BQ914" s="143" t="s">
        <v>17560</v>
      </c>
    </row>
    <row r="915" spans="1:69" ht="38.25" customHeight="1" x14ac:dyDescent="0.25">
      <c r="A915" s="1" t="str">
        <f t="shared" si="586"/>
        <v/>
      </c>
      <c r="B915" s="32" t="str">
        <f t="shared" si="587"/>
        <v/>
      </c>
      <c r="C915" s="25" t="str">
        <f t="shared" si="588"/>
        <v/>
      </c>
      <c r="D915" s="25" t="str">
        <f t="shared" si="589"/>
        <v/>
      </c>
      <c r="E915" s="25" t="str">
        <f t="shared" si="590"/>
        <v/>
      </c>
      <c r="F915" s="25" t="str">
        <f t="shared" si="591"/>
        <v/>
      </c>
      <c r="G915" s="108" t="str">
        <f t="shared" si="592"/>
        <v/>
      </c>
      <c r="H915" s="108" t="str">
        <f t="shared" si="593"/>
        <v/>
      </c>
      <c r="I915" s="112" t="str">
        <f t="shared" si="594"/>
        <v/>
      </c>
      <c r="J915" s="112"/>
      <c r="K915" s="112"/>
      <c r="L915" s="113"/>
      <c r="M915" s="113"/>
      <c r="N915" s="224" t="str">
        <f t="shared" si="595"/>
        <v/>
      </c>
      <c r="O915" s="225" t="str">
        <f t="shared" si="596"/>
        <v/>
      </c>
      <c r="Q915" s="6">
        <v>913</v>
      </c>
      <c r="R915" s="47" t="str">
        <f t="shared" si="559"/>
        <v>-913</v>
      </c>
      <c r="S915" s="6"/>
      <c r="T915" s="48" t="str">
        <f t="shared" si="560"/>
        <v/>
      </c>
      <c r="U915" s="49" t="str">
        <f t="shared" si="561"/>
        <v/>
      </c>
      <c r="W915" s="51"/>
      <c r="X915" s="75" t="str">
        <f t="shared" si="562"/>
        <v/>
      </c>
      <c r="Y915" s="71" t="str">
        <f t="shared" si="563"/>
        <v/>
      </c>
      <c r="Z915" s="71" t="str">
        <f t="shared" si="564"/>
        <v/>
      </c>
      <c r="AA915" s="71" t="str">
        <f t="shared" si="565"/>
        <v/>
      </c>
      <c r="AB915" s="71" t="str">
        <f t="shared" si="566"/>
        <v/>
      </c>
      <c r="AC915" s="71" t="str">
        <f t="shared" si="567"/>
        <v/>
      </c>
      <c r="AD915" s="71" t="str">
        <f t="shared" si="568"/>
        <v/>
      </c>
      <c r="AE915" s="78" t="str">
        <f t="shared" si="569"/>
        <v/>
      </c>
      <c r="AF915" s="75" t="str">
        <f t="shared" si="570"/>
        <v/>
      </c>
      <c r="AG915" s="71" t="str">
        <f t="shared" si="571"/>
        <v/>
      </c>
      <c r="AH915" s="71" t="str">
        <f t="shared" si="572"/>
        <v/>
      </c>
      <c r="AI915" s="71" t="str">
        <f t="shared" si="573"/>
        <v/>
      </c>
      <c r="AJ915" s="71" t="str">
        <f t="shared" si="574"/>
        <v/>
      </c>
      <c r="AK915" s="71" t="str">
        <f t="shared" si="575"/>
        <v/>
      </c>
      <c r="AL915" s="71" t="str">
        <f t="shared" si="576"/>
        <v/>
      </c>
      <c r="AM915" s="78" t="str">
        <f t="shared" si="577"/>
        <v/>
      </c>
      <c r="AN915" s="75" t="str">
        <f t="shared" si="578"/>
        <v/>
      </c>
      <c r="AO915" s="71" t="str">
        <f t="shared" si="579"/>
        <v/>
      </c>
      <c r="AP915" s="71" t="str">
        <f t="shared" si="580"/>
        <v/>
      </c>
      <c r="AQ915" s="71" t="str">
        <f t="shared" si="581"/>
        <v/>
      </c>
      <c r="AR915" s="71" t="str">
        <f t="shared" si="582"/>
        <v/>
      </c>
      <c r="AS915" s="71" t="str">
        <f t="shared" si="583"/>
        <v/>
      </c>
      <c r="AT915" s="71" t="str">
        <f t="shared" si="584"/>
        <v/>
      </c>
      <c r="AU915" s="76" t="str">
        <f t="shared" si="585"/>
        <v/>
      </c>
      <c r="BF915" s="141">
        <v>45093</v>
      </c>
      <c r="BG915" s="142" t="s">
        <v>13007</v>
      </c>
      <c r="BH915" s="141" t="s">
        <v>478</v>
      </c>
      <c r="BI915" s="141" t="s">
        <v>186</v>
      </c>
      <c r="BJ915" s="141"/>
      <c r="BK915" s="141" t="s">
        <v>3117</v>
      </c>
      <c r="BL915" s="141" t="s">
        <v>13008</v>
      </c>
      <c r="BM915" s="141">
        <v>45.296559999999999</v>
      </c>
      <c r="BN915" s="141">
        <v>-72.287710000000004</v>
      </c>
      <c r="BO915" s="141">
        <v>1970</v>
      </c>
      <c r="BP915" s="143" t="s">
        <v>24850</v>
      </c>
      <c r="BQ915" s="143" t="s">
        <v>17560</v>
      </c>
    </row>
    <row r="916" spans="1:69" ht="38.25" customHeight="1" x14ac:dyDescent="0.25">
      <c r="A916" s="1" t="str">
        <f t="shared" si="586"/>
        <v/>
      </c>
      <c r="B916" s="32" t="str">
        <f t="shared" si="587"/>
        <v/>
      </c>
      <c r="C916" s="25" t="str">
        <f t="shared" si="588"/>
        <v/>
      </c>
      <c r="D916" s="25" t="str">
        <f t="shared" si="589"/>
        <v/>
      </c>
      <c r="E916" s="25" t="str">
        <f t="shared" si="590"/>
        <v/>
      </c>
      <c r="F916" s="25" t="str">
        <f t="shared" si="591"/>
        <v/>
      </c>
      <c r="G916" s="108" t="str">
        <f t="shared" si="592"/>
        <v/>
      </c>
      <c r="H916" s="108" t="str">
        <f t="shared" si="593"/>
        <v/>
      </c>
      <c r="I916" s="112" t="str">
        <f t="shared" si="594"/>
        <v/>
      </c>
      <c r="J916" s="112"/>
      <c r="K916" s="112"/>
      <c r="L916" s="113"/>
      <c r="M916" s="113"/>
      <c r="N916" s="224" t="str">
        <f t="shared" si="595"/>
        <v/>
      </c>
      <c r="O916" s="225" t="str">
        <f t="shared" si="596"/>
        <v/>
      </c>
      <c r="Q916" s="6">
        <v>914</v>
      </c>
      <c r="R916" s="47" t="str">
        <f t="shared" si="559"/>
        <v>-914</v>
      </c>
      <c r="S916" s="6"/>
      <c r="T916" s="48" t="str">
        <f t="shared" si="560"/>
        <v/>
      </c>
      <c r="U916" s="49" t="str">
        <f t="shared" si="561"/>
        <v/>
      </c>
      <c r="W916" s="51"/>
      <c r="X916" s="75" t="str">
        <f t="shared" si="562"/>
        <v/>
      </c>
      <c r="Y916" s="71" t="str">
        <f t="shared" si="563"/>
        <v/>
      </c>
      <c r="Z916" s="71" t="str">
        <f t="shared" si="564"/>
        <v/>
      </c>
      <c r="AA916" s="71" t="str">
        <f t="shared" si="565"/>
        <v/>
      </c>
      <c r="AB916" s="71" t="str">
        <f t="shared" si="566"/>
        <v/>
      </c>
      <c r="AC916" s="71" t="str">
        <f t="shared" si="567"/>
        <v/>
      </c>
      <c r="AD916" s="71" t="str">
        <f t="shared" si="568"/>
        <v/>
      </c>
      <c r="AE916" s="78" t="str">
        <f t="shared" si="569"/>
        <v/>
      </c>
      <c r="AF916" s="75" t="str">
        <f t="shared" si="570"/>
        <v/>
      </c>
      <c r="AG916" s="71" t="str">
        <f t="shared" si="571"/>
        <v/>
      </c>
      <c r="AH916" s="71" t="str">
        <f t="shared" si="572"/>
        <v/>
      </c>
      <c r="AI916" s="71" t="str">
        <f t="shared" si="573"/>
        <v/>
      </c>
      <c r="AJ916" s="71" t="str">
        <f t="shared" si="574"/>
        <v/>
      </c>
      <c r="AK916" s="71" t="str">
        <f t="shared" si="575"/>
        <v/>
      </c>
      <c r="AL916" s="71" t="str">
        <f t="shared" si="576"/>
        <v/>
      </c>
      <c r="AM916" s="78" t="str">
        <f t="shared" si="577"/>
        <v/>
      </c>
      <c r="AN916" s="75" t="str">
        <f t="shared" si="578"/>
        <v/>
      </c>
      <c r="AO916" s="71" t="str">
        <f t="shared" si="579"/>
        <v/>
      </c>
      <c r="AP916" s="71" t="str">
        <f t="shared" si="580"/>
        <v/>
      </c>
      <c r="AQ916" s="71" t="str">
        <f t="shared" si="581"/>
        <v/>
      </c>
      <c r="AR916" s="71" t="str">
        <f t="shared" si="582"/>
        <v/>
      </c>
      <c r="AS916" s="71" t="str">
        <f t="shared" si="583"/>
        <v/>
      </c>
      <c r="AT916" s="71" t="str">
        <f t="shared" si="584"/>
        <v/>
      </c>
      <c r="AU916" s="76" t="str">
        <f t="shared" si="585"/>
        <v/>
      </c>
      <c r="BF916" s="141">
        <v>45093</v>
      </c>
      <c r="BG916" s="142" t="s">
        <v>13009</v>
      </c>
      <c r="BH916" s="141" t="s">
        <v>180</v>
      </c>
      <c r="BI916" s="141" t="s">
        <v>178</v>
      </c>
      <c r="BJ916" s="141"/>
      <c r="BK916" s="141" t="s">
        <v>2828</v>
      </c>
      <c r="BL916" s="141" t="s">
        <v>6003</v>
      </c>
      <c r="BM916" s="141">
        <v>45.293900000000001</v>
      </c>
      <c r="BN916" s="141">
        <v>-72.310659999999999</v>
      </c>
      <c r="BO916" s="141">
        <v>1992</v>
      </c>
      <c r="BP916" s="143" t="s">
        <v>484</v>
      </c>
      <c r="BQ916" s="143" t="s">
        <v>17560</v>
      </c>
    </row>
    <row r="917" spans="1:69" ht="38.25" customHeight="1" x14ac:dyDescent="0.25">
      <c r="A917" s="1" t="str">
        <f t="shared" si="586"/>
        <v/>
      </c>
      <c r="B917" s="32" t="str">
        <f t="shared" si="587"/>
        <v/>
      </c>
      <c r="C917" s="25" t="str">
        <f t="shared" si="588"/>
        <v/>
      </c>
      <c r="D917" s="25" t="str">
        <f t="shared" si="589"/>
        <v/>
      </c>
      <c r="E917" s="25" t="str">
        <f t="shared" si="590"/>
        <v/>
      </c>
      <c r="F917" s="25" t="str">
        <f t="shared" si="591"/>
        <v/>
      </c>
      <c r="G917" s="108" t="str">
        <f t="shared" si="592"/>
        <v/>
      </c>
      <c r="H917" s="108" t="str">
        <f t="shared" si="593"/>
        <v/>
      </c>
      <c r="I917" s="112" t="str">
        <f t="shared" si="594"/>
        <v/>
      </c>
      <c r="J917" s="112"/>
      <c r="K917" s="112"/>
      <c r="L917" s="113"/>
      <c r="M917" s="113"/>
      <c r="N917" s="224" t="str">
        <f t="shared" si="595"/>
        <v/>
      </c>
      <c r="O917" s="225" t="str">
        <f t="shared" si="596"/>
        <v/>
      </c>
      <c r="Q917" s="6">
        <v>915</v>
      </c>
      <c r="R917" s="47" t="str">
        <f t="shared" si="559"/>
        <v>-915</v>
      </c>
      <c r="S917" s="6"/>
      <c r="T917" s="48" t="str">
        <f t="shared" si="560"/>
        <v/>
      </c>
      <c r="U917" s="49" t="str">
        <f t="shared" si="561"/>
        <v/>
      </c>
      <c r="W917" s="51"/>
      <c r="X917" s="75" t="str">
        <f t="shared" si="562"/>
        <v/>
      </c>
      <c r="Y917" s="71" t="str">
        <f t="shared" si="563"/>
        <v/>
      </c>
      <c r="Z917" s="71" t="str">
        <f t="shared" si="564"/>
        <v/>
      </c>
      <c r="AA917" s="71" t="str">
        <f t="shared" si="565"/>
        <v/>
      </c>
      <c r="AB917" s="71" t="str">
        <f t="shared" si="566"/>
        <v/>
      </c>
      <c r="AC917" s="71" t="str">
        <f t="shared" si="567"/>
        <v/>
      </c>
      <c r="AD917" s="71" t="str">
        <f t="shared" si="568"/>
        <v/>
      </c>
      <c r="AE917" s="78" t="str">
        <f t="shared" si="569"/>
        <v/>
      </c>
      <c r="AF917" s="75" t="str">
        <f t="shared" si="570"/>
        <v/>
      </c>
      <c r="AG917" s="71" t="str">
        <f t="shared" si="571"/>
        <v/>
      </c>
      <c r="AH917" s="71" t="str">
        <f t="shared" si="572"/>
        <v/>
      </c>
      <c r="AI917" s="71" t="str">
        <f t="shared" si="573"/>
        <v/>
      </c>
      <c r="AJ917" s="71" t="str">
        <f t="shared" si="574"/>
        <v/>
      </c>
      <c r="AK917" s="71" t="str">
        <f t="shared" si="575"/>
        <v/>
      </c>
      <c r="AL917" s="71" t="str">
        <f t="shared" si="576"/>
        <v/>
      </c>
      <c r="AM917" s="78" t="str">
        <f t="shared" si="577"/>
        <v/>
      </c>
      <c r="AN917" s="75" t="str">
        <f t="shared" si="578"/>
        <v/>
      </c>
      <c r="AO917" s="71" t="str">
        <f t="shared" si="579"/>
        <v/>
      </c>
      <c r="AP917" s="71" t="str">
        <f t="shared" si="580"/>
        <v/>
      </c>
      <c r="AQ917" s="71" t="str">
        <f t="shared" si="581"/>
        <v/>
      </c>
      <c r="AR917" s="71" t="str">
        <f t="shared" si="582"/>
        <v/>
      </c>
      <c r="AS917" s="71" t="str">
        <f t="shared" si="583"/>
        <v/>
      </c>
      <c r="AT917" s="71" t="str">
        <f t="shared" si="584"/>
        <v/>
      </c>
      <c r="AU917" s="76" t="str">
        <f t="shared" si="585"/>
        <v/>
      </c>
      <c r="BF917" s="141">
        <v>45093</v>
      </c>
      <c r="BG917" s="142" t="s">
        <v>13010</v>
      </c>
      <c r="BH917" s="141" t="s">
        <v>478</v>
      </c>
      <c r="BI917" s="141" t="s">
        <v>176</v>
      </c>
      <c r="BJ917" s="141" t="s">
        <v>13011</v>
      </c>
      <c r="BK917" s="141" t="s">
        <v>13012</v>
      </c>
      <c r="BL917" s="141" t="s">
        <v>1665</v>
      </c>
      <c r="BM917" s="141">
        <v>45.295729999999999</v>
      </c>
      <c r="BN917" s="141">
        <v>-72.289050000000003</v>
      </c>
      <c r="BO917" s="141">
        <v>2014</v>
      </c>
      <c r="BP917" s="143" t="s">
        <v>24204</v>
      </c>
      <c r="BQ917" s="143" t="s">
        <v>17560</v>
      </c>
    </row>
    <row r="918" spans="1:69" ht="38.25" customHeight="1" x14ac:dyDescent="0.25">
      <c r="A918" s="1" t="str">
        <f t="shared" si="586"/>
        <v/>
      </c>
      <c r="B918" s="32" t="str">
        <f t="shared" si="587"/>
        <v/>
      </c>
      <c r="C918" s="25" t="str">
        <f t="shared" si="588"/>
        <v/>
      </c>
      <c r="D918" s="25" t="str">
        <f t="shared" si="589"/>
        <v/>
      </c>
      <c r="E918" s="25" t="str">
        <f t="shared" si="590"/>
        <v/>
      </c>
      <c r="F918" s="25" t="str">
        <f t="shared" si="591"/>
        <v/>
      </c>
      <c r="G918" s="108" t="str">
        <f t="shared" si="592"/>
        <v/>
      </c>
      <c r="H918" s="108" t="str">
        <f t="shared" si="593"/>
        <v/>
      </c>
      <c r="I918" s="112" t="str">
        <f t="shared" si="594"/>
        <v/>
      </c>
      <c r="J918" s="112"/>
      <c r="K918" s="112"/>
      <c r="L918" s="113"/>
      <c r="M918" s="113"/>
      <c r="N918" s="224" t="str">
        <f t="shared" si="595"/>
        <v/>
      </c>
      <c r="O918" s="225" t="str">
        <f t="shared" si="596"/>
        <v/>
      </c>
      <c r="Q918" s="6">
        <v>916</v>
      </c>
      <c r="R918" s="47" t="str">
        <f t="shared" si="559"/>
        <v>-916</v>
      </c>
      <c r="S918" s="6"/>
      <c r="T918" s="48" t="str">
        <f t="shared" si="560"/>
        <v/>
      </c>
      <c r="U918" s="49" t="str">
        <f t="shared" si="561"/>
        <v/>
      </c>
      <c r="W918" s="51"/>
      <c r="X918" s="75" t="str">
        <f t="shared" si="562"/>
        <v/>
      </c>
      <c r="Y918" s="71" t="str">
        <f t="shared" si="563"/>
        <v/>
      </c>
      <c r="Z918" s="71" t="str">
        <f t="shared" si="564"/>
        <v/>
      </c>
      <c r="AA918" s="71" t="str">
        <f t="shared" si="565"/>
        <v/>
      </c>
      <c r="AB918" s="71" t="str">
        <f t="shared" si="566"/>
        <v/>
      </c>
      <c r="AC918" s="71" t="str">
        <f t="shared" si="567"/>
        <v/>
      </c>
      <c r="AD918" s="71" t="str">
        <f t="shared" si="568"/>
        <v/>
      </c>
      <c r="AE918" s="78" t="str">
        <f t="shared" si="569"/>
        <v/>
      </c>
      <c r="AF918" s="75" t="str">
        <f t="shared" si="570"/>
        <v/>
      </c>
      <c r="AG918" s="71" t="str">
        <f t="shared" si="571"/>
        <v/>
      </c>
      <c r="AH918" s="71" t="str">
        <f t="shared" si="572"/>
        <v/>
      </c>
      <c r="AI918" s="71" t="str">
        <f t="shared" si="573"/>
        <v/>
      </c>
      <c r="AJ918" s="71" t="str">
        <f t="shared" si="574"/>
        <v/>
      </c>
      <c r="AK918" s="71" t="str">
        <f t="shared" si="575"/>
        <v/>
      </c>
      <c r="AL918" s="71" t="str">
        <f t="shared" si="576"/>
        <v/>
      </c>
      <c r="AM918" s="78" t="str">
        <f t="shared" si="577"/>
        <v/>
      </c>
      <c r="AN918" s="75" t="str">
        <f t="shared" si="578"/>
        <v/>
      </c>
      <c r="AO918" s="71" t="str">
        <f t="shared" si="579"/>
        <v/>
      </c>
      <c r="AP918" s="71" t="str">
        <f t="shared" si="580"/>
        <v/>
      </c>
      <c r="AQ918" s="71" t="str">
        <f t="shared" si="581"/>
        <v/>
      </c>
      <c r="AR918" s="71" t="str">
        <f t="shared" si="582"/>
        <v/>
      </c>
      <c r="AS918" s="71" t="str">
        <f t="shared" si="583"/>
        <v/>
      </c>
      <c r="AT918" s="71" t="str">
        <f t="shared" si="584"/>
        <v/>
      </c>
      <c r="AU918" s="76" t="str">
        <f t="shared" si="585"/>
        <v/>
      </c>
      <c r="BF918" s="141">
        <v>45093</v>
      </c>
      <c r="BG918" s="142" t="s">
        <v>13013</v>
      </c>
      <c r="BH918" s="141" t="s">
        <v>180</v>
      </c>
      <c r="BI918" s="141" t="s">
        <v>191</v>
      </c>
      <c r="BJ918" s="141"/>
      <c r="BK918" s="141" t="s">
        <v>2593</v>
      </c>
      <c r="BL918" s="141" t="s">
        <v>1665</v>
      </c>
      <c r="BM918" s="141">
        <v>45.302399999999999</v>
      </c>
      <c r="BN918" s="141">
        <v>-72.321820000000002</v>
      </c>
      <c r="BO918" s="141">
        <v>1992</v>
      </c>
      <c r="BP918" s="143" t="s">
        <v>24851</v>
      </c>
      <c r="BQ918" s="143" t="s">
        <v>17560</v>
      </c>
    </row>
    <row r="919" spans="1:69" ht="38.25" customHeight="1" x14ac:dyDescent="0.25">
      <c r="A919" s="1" t="str">
        <f t="shared" si="586"/>
        <v/>
      </c>
      <c r="B919" s="32" t="str">
        <f t="shared" si="587"/>
        <v/>
      </c>
      <c r="C919" s="25" t="str">
        <f t="shared" si="588"/>
        <v/>
      </c>
      <c r="D919" s="25" t="str">
        <f t="shared" si="589"/>
        <v/>
      </c>
      <c r="E919" s="25" t="str">
        <f t="shared" si="590"/>
        <v/>
      </c>
      <c r="F919" s="25" t="str">
        <f t="shared" si="591"/>
        <v/>
      </c>
      <c r="G919" s="108" t="str">
        <f t="shared" si="592"/>
        <v/>
      </c>
      <c r="H919" s="108" t="str">
        <f t="shared" si="593"/>
        <v/>
      </c>
      <c r="I919" s="112" t="str">
        <f t="shared" si="594"/>
        <v/>
      </c>
      <c r="J919" s="112"/>
      <c r="K919" s="112"/>
      <c r="L919" s="113"/>
      <c r="M919" s="113"/>
      <c r="N919" s="224" t="str">
        <f t="shared" si="595"/>
        <v/>
      </c>
      <c r="O919" s="225" t="str">
        <f t="shared" si="596"/>
        <v/>
      </c>
      <c r="Q919" s="6">
        <v>917</v>
      </c>
      <c r="R919" s="47" t="str">
        <f t="shared" si="559"/>
        <v>-917</v>
      </c>
      <c r="S919" s="6"/>
      <c r="T919" s="48" t="str">
        <f t="shared" si="560"/>
        <v/>
      </c>
      <c r="U919" s="49" t="str">
        <f t="shared" si="561"/>
        <v/>
      </c>
      <c r="W919" s="51"/>
      <c r="X919" s="75" t="str">
        <f t="shared" si="562"/>
        <v/>
      </c>
      <c r="Y919" s="71" t="str">
        <f t="shared" si="563"/>
        <v/>
      </c>
      <c r="Z919" s="71" t="str">
        <f t="shared" si="564"/>
        <v/>
      </c>
      <c r="AA919" s="71" t="str">
        <f t="shared" si="565"/>
        <v/>
      </c>
      <c r="AB919" s="71" t="str">
        <f t="shared" si="566"/>
        <v/>
      </c>
      <c r="AC919" s="71" t="str">
        <f t="shared" si="567"/>
        <v/>
      </c>
      <c r="AD919" s="71" t="str">
        <f t="shared" si="568"/>
        <v/>
      </c>
      <c r="AE919" s="78" t="str">
        <f t="shared" si="569"/>
        <v/>
      </c>
      <c r="AF919" s="75" t="str">
        <f t="shared" si="570"/>
        <v/>
      </c>
      <c r="AG919" s="71" t="str">
        <f t="shared" si="571"/>
        <v/>
      </c>
      <c r="AH919" s="71" t="str">
        <f t="shared" si="572"/>
        <v/>
      </c>
      <c r="AI919" s="71" t="str">
        <f t="shared" si="573"/>
        <v/>
      </c>
      <c r="AJ919" s="71" t="str">
        <f t="shared" si="574"/>
        <v/>
      </c>
      <c r="AK919" s="71" t="str">
        <f t="shared" si="575"/>
        <v/>
      </c>
      <c r="AL919" s="71" t="str">
        <f t="shared" si="576"/>
        <v/>
      </c>
      <c r="AM919" s="78" t="str">
        <f t="shared" si="577"/>
        <v/>
      </c>
      <c r="AN919" s="75" t="str">
        <f t="shared" si="578"/>
        <v/>
      </c>
      <c r="AO919" s="71" t="str">
        <f t="shared" si="579"/>
        <v/>
      </c>
      <c r="AP919" s="71" t="str">
        <f t="shared" si="580"/>
        <v/>
      </c>
      <c r="AQ919" s="71" t="str">
        <f t="shared" si="581"/>
        <v/>
      </c>
      <c r="AR919" s="71" t="str">
        <f t="shared" si="582"/>
        <v/>
      </c>
      <c r="AS919" s="71" t="str">
        <f t="shared" si="583"/>
        <v/>
      </c>
      <c r="AT919" s="71" t="str">
        <f t="shared" si="584"/>
        <v/>
      </c>
      <c r="AU919" s="76" t="str">
        <f t="shared" si="585"/>
        <v/>
      </c>
      <c r="BF919" s="141">
        <v>45093</v>
      </c>
      <c r="BG919" s="142" t="s">
        <v>13014</v>
      </c>
      <c r="BH919" s="141" t="s">
        <v>180</v>
      </c>
      <c r="BI919" s="141" t="s">
        <v>191</v>
      </c>
      <c r="BJ919" s="141"/>
      <c r="BK919" s="141" t="s">
        <v>13015</v>
      </c>
      <c r="BL919" s="141" t="s">
        <v>13016</v>
      </c>
      <c r="BM919" s="141">
        <v>45.303179999999998</v>
      </c>
      <c r="BN919" s="141">
        <v>-72.312160000000006</v>
      </c>
      <c r="BO919" s="141">
        <v>1992</v>
      </c>
      <c r="BP919" s="143" t="s">
        <v>24852</v>
      </c>
      <c r="BQ919" s="143" t="s">
        <v>17560</v>
      </c>
    </row>
    <row r="920" spans="1:69" ht="38.25" customHeight="1" x14ac:dyDescent="0.25">
      <c r="A920" s="1" t="str">
        <f t="shared" si="586"/>
        <v/>
      </c>
      <c r="B920" s="32" t="str">
        <f t="shared" si="587"/>
        <v/>
      </c>
      <c r="C920" s="25" t="str">
        <f t="shared" si="588"/>
        <v/>
      </c>
      <c r="D920" s="25" t="str">
        <f t="shared" si="589"/>
        <v/>
      </c>
      <c r="E920" s="25" t="str">
        <f t="shared" si="590"/>
        <v/>
      </c>
      <c r="F920" s="25" t="str">
        <f t="shared" si="591"/>
        <v/>
      </c>
      <c r="G920" s="108" t="str">
        <f t="shared" si="592"/>
        <v/>
      </c>
      <c r="H920" s="108" t="str">
        <f t="shared" si="593"/>
        <v/>
      </c>
      <c r="I920" s="112" t="str">
        <f t="shared" si="594"/>
        <v/>
      </c>
      <c r="J920" s="112"/>
      <c r="K920" s="112"/>
      <c r="L920" s="113"/>
      <c r="M920" s="113"/>
      <c r="N920" s="224" t="str">
        <f t="shared" si="595"/>
        <v/>
      </c>
      <c r="O920" s="225" t="str">
        <f t="shared" si="596"/>
        <v/>
      </c>
      <c r="Q920" s="6">
        <v>918</v>
      </c>
      <c r="R920" s="47" t="str">
        <f t="shared" si="559"/>
        <v>-918</v>
      </c>
      <c r="S920" s="6"/>
      <c r="T920" s="48" t="str">
        <f t="shared" si="560"/>
        <v/>
      </c>
      <c r="U920" s="49" t="str">
        <f t="shared" si="561"/>
        <v/>
      </c>
      <c r="W920" s="51"/>
      <c r="X920" s="75" t="str">
        <f t="shared" si="562"/>
        <v/>
      </c>
      <c r="Y920" s="71" t="str">
        <f t="shared" si="563"/>
        <v/>
      </c>
      <c r="Z920" s="71" t="str">
        <f t="shared" si="564"/>
        <v/>
      </c>
      <c r="AA920" s="71" t="str">
        <f t="shared" si="565"/>
        <v/>
      </c>
      <c r="AB920" s="71" t="str">
        <f t="shared" si="566"/>
        <v/>
      </c>
      <c r="AC920" s="71" t="str">
        <f t="shared" si="567"/>
        <v/>
      </c>
      <c r="AD920" s="71" t="str">
        <f t="shared" si="568"/>
        <v/>
      </c>
      <c r="AE920" s="78" t="str">
        <f t="shared" si="569"/>
        <v/>
      </c>
      <c r="AF920" s="75" t="str">
        <f t="shared" si="570"/>
        <v/>
      </c>
      <c r="AG920" s="71" t="str">
        <f t="shared" si="571"/>
        <v/>
      </c>
      <c r="AH920" s="71" t="str">
        <f t="shared" si="572"/>
        <v/>
      </c>
      <c r="AI920" s="71" t="str">
        <f t="shared" si="573"/>
        <v/>
      </c>
      <c r="AJ920" s="71" t="str">
        <f t="shared" si="574"/>
        <v/>
      </c>
      <c r="AK920" s="71" t="str">
        <f t="shared" si="575"/>
        <v/>
      </c>
      <c r="AL920" s="71" t="str">
        <f t="shared" si="576"/>
        <v/>
      </c>
      <c r="AM920" s="78" t="str">
        <f t="shared" si="577"/>
        <v/>
      </c>
      <c r="AN920" s="75" t="str">
        <f t="shared" si="578"/>
        <v/>
      </c>
      <c r="AO920" s="71" t="str">
        <f t="shared" si="579"/>
        <v/>
      </c>
      <c r="AP920" s="71" t="str">
        <f t="shared" si="580"/>
        <v/>
      </c>
      <c r="AQ920" s="71" t="str">
        <f t="shared" si="581"/>
        <v/>
      </c>
      <c r="AR920" s="71" t="str">
        <f t="shared" si="582"/>
        <v/>
      </c>
      <c r="AS920" s="71" t="str">
        <f t="shared" si="583"/>
        <v/>
      </c>
      <c r="AT920" s="71" t="str">
        <f t="shared" si="584"/>
        <v/>
      </c>
      <c r="AU920" s="76" t="str">
        <f t="shared" si="585"/>
        <v/>
      </c>
      <c r="BF920" s="141">
        <v>45093</v>
      </c>
      <c r="BG920" s="142" t="s">
        <v>13017</v>
      </c>
      <c r="BH920" s="141" t="s">
        <v>180</v>
      </c>
      <c r="BI920" s="141" t="s">
        <v>191</v>
      </c>
      <c r="BJ920" s="141"/>
      <c r="BK920" s="141" t="s">
        <v>468</v>
      </c>
      <c r="BL920" s="141" t="s">
        <v>13018</v>
      </c>
      <c r="BM920" s="141">
        <v>45.301079999999999</v>
      </c>
      <c r="BN920" s="141">
        <v>-72.319400000000002</v>
      </c>
      <c r="BO920" s="141">
        <v>1992</v>
      </c>
      <c r="BP920" s="143" t="s">
        <v>24853</v>
      </c>
      <c r="BQ920" s="143" t="s">
        <v>17560</v>
      </c>
    </row>
    <row r="921" spans="1:69" ht="38.25" customHeight="1" x14ac:dyDescent="0.25">
      <c r="A921" s="1" t="str">
        <f t="shared" si="586"/>
        <v/>
      </c>
      <c r="B921" s="32" t="str">
        <f t="shared" si="587"/>
        <v/>
      </c>
      <c r="C921" s="25" t="str">
        <f t="shared" si="588"/>
        <v/>
      </c>
      <c r="D921" s="25" t="str">
        <f t="shared" si="589"/>
        <v/>
      </c>
      <c r="E921" s="25" t="str">
        <f t="shared" si="590"/>
        <v/>
      </c>
      <c r="F921" s="25" t="str">
        <f t="shared" si="591"/>
        <v/>
      </c>
      <c r="G921" s="108" t="str">
        <f t="shared" si="592"/>
        <v/>
      </c>
      <c r="H921" s="108" t="str">
        <f t="shared" si="593"/>
        <v/>
      </c>
      <c r="I921" s="112" t="str">
        <f t="shared" si="594"/>
        <v/>
      </c>
      <c r="J921" s="112"/>
      <c r="K921" s="112"/>
      <c r="L921" s="113"/>
      <c r="M921" s="113"/>
      <c r="N921" s="224" t="str">
        <f t="shared" si="595"/>
        <v/>
      </c>
      <c r="O921" s="225" t="str">
        <f t="shared" si="596"/>
        <v/>
      </c>
      <c r="Q921" s="6">
        <v>919</v>
      </c>
      <c r="R921" s="47" t="str">
        <f t="shared" si="559"/>
        <v>-919</v>
      </c>
      <c r="S921" s="6"/>
      <c r="T921" s="48" t="str">
        <f t="shared" si="560"/>
        <v/>
      </c>
      <c r="U921" s="49" t="str">
        <f t="shared" si="561"/>
        <v/>
      </c>
      <c r="W921" s="51"/>
      <c r="X921" s="75" t="str">
        <f t="shared" si="562"/>
        <v/>
      </c>
      <c r="Y921" s="71" t="str">
        <f t="shared" si="563"/>
        <v/>
      </c>
      <c r="Z921" s="71" t="str">
        <f t="shared" si="564"/>
        <v/>
      </c>
      <c r="AA921" s="71" t="str">
        <f t="shared" si="565"/>
        <v/>
      </c>
      <c r="AB921" s="71" t="str">
        <f t="shared" si="566"/>
        <v/>
      </c>
      <c r="AC921" s="71" t="str">
        <f t="shared" si="567"/>
        <v/>
      </c>
      <c r="AD921" s="71" t="str">
        <f t="shared" si="568"/>
        <v/>
      </c>
      <c r="AE921" s="78" t="str">
        <f t="shared" si="569"/>
        <v/>
      </c>
      <c r="AF921" s="75" t="str">
        <f t="shared" si="570"/>
        <v/>
      </c>
      <c r="AG921" s="71" t="str">
        <f t="shared" si="571"/>
        <v/>
      </c>
      <c r="AH921" s="71" t="str">
        <f t="shared" si="572"/>
        <v/>
      </c>
      <c r="AI921" s="71" t="str">
        <f t="shared" si="573"/>
        <v/>
      </c>
      <c r="AJ921" s="71" t="str">
        <f t="shared" si="574"/>
        <v/>
      </c>
      <c r="AK921" s="71" t="str">
        <f t="shared" si="575"/>
        <v/>
      </c>
      <c r="AL921" s="71" t="str">
        <f t="shared" si="576"/>
        <v/>
      </c>
      <c r="AM921" s="78" t="str">
        <f t="shared" si="577"/>
        <v/>
      </c>
      <c r="AN921" s="75" t="str">
        <f t="shared" si="578"/>
        <v/>
      </c>
      <c r="AO921" s="71" t="str">
        <f t="shared" si="579"/>
        <v/>
      </c>
      <c r="AP921" s="71" t="str">
        <f t="shared" si="580"/>
        <v/>
      </c>
      <c r="AQ921" s="71" t="str">
        <f t="shared" si="581"/>
        <v/>
      </c>
      <c r="AR921" s="71" t="str">
        <f t="shared" si="582"/>
        <v/>
      </c>
      <c r="AS921" s="71" t="str">
        <f t="shared" si="583"/>
        <v/>
      </c>
      <c r="AT921" s="71" t="str">
        <f t="shared" si="584"/>
        <v/>
      </c>
      <c r="AU921" s="76" t="str">
        <f t="shared" si="585"/>
        <v/>
      </c>
      <c r="BF921" s="141">
        <v>45093</v>
      </c>
      <c r="BG921" s="142" t="s">
        <v>13019</v>
      </c>
      <c r="BH921" s="141" t="s">
        <v>180</v>
      </c>
      <c r="BI921" s="141" t="s">
        <v>191</v>
      </c>
      <c r="BJ921" s="141"/>
      <c r="BK921" s="141" t="s">
        <v>4235</v>
      </c>
      <c r="BL921" s="141" t="s">
        <v>13020</v>
      </c>
      <c r="BM921" s="141">
        <v>45.303539999999998</v>
      </c>
      <c r="BN921" s="141">
        <v>-72.316680000000005</v>
      </c>
      <c r="BO921" s="141">
        <v>2011</v>
      </c>
      <c r="BP921" s="143" t="s">
        <v>24854</v>
      </c>
      <c r="BQ921" s="143" t="s">
        <v>17560</v>
      </c>
    </row>
    <row r="922" spans="1:69" ht="38.25" customHeight="1" x14ac:dyDescent="0.25">
      <c r="A922" s="1" t="str">
        <f t="shared" si="586"/>
        <v/>
      </c>
      <c r="B922" s="32" t="str">
        <f t="shared" si="587"/>
        <v/>
      </c>
      <c r="C922" s="25" t="str">
        <f t="shared" si="588"/>
        <v/>
      </c>
      <c r="D922" s="25" t="str">
        <f t="shared" si="589"/>
        <v/>
      </c>
      <c r="E922" s="25" t="str">
        <f t="shared" si="590"/>
        <v/>
      </c>
      <c r="F922" s="25" t="str">
        <f t="shared" si="591"/>
        <v/>
      </c>
      <c r="G922" s="108" t="str">
        <f t="shared" si="592"/>
        <v/>
      </c>
      <c r="H922" s="108" t="str">
        <f t="shared" si="593"/>
        <v/>
      </c>
      <c r="I922" s="112" t="str">
        <f t="shared" si="594"/>
        <v/>
      </c>
      <c r="J922" s="112"/>
      <c r="K922" s="112"/>
      <c r="L922" s="113"/>
      <c r="M922" s="113"/>
      <c r="N922" s="224" t="str">
        <f t="shared" si="595"/>
        <v/>
      </c>
      <c r="O922" s="225" t="str">
        <f t="shared" si="596"/>
        <v/>
      </c>
      <c r="Q922" s="6">
        <v>920</v>
      </c>
      <c r="R922" s="47" t="str">
        <f t="shared" si="559"/>
        <v>-920</v>
      </c>
      <c r="S922" s="6"/>
      <c r="T922" s="48" t="str">
        <f t="shared" si="560"/>
        <v/>
      </c>
      <c r="U922" s="49" t="str">
        <f t="shared" si="561"/>
        <v/>
      </c>
      <c r="W922" s="51"/>
      <c r="X922" s="75" t="str">
        <f t="shared" si="562"/>
        <v/>
      </c>
      <c r="Y922" s="71" t="str">
        <f t="shared" si="563"/>
        <v/>
      </c>
      <c r="Z922" s="71" t="str">
        <f t="shared" si="564"/>
        <v/>
      </c>
      <c r="AA922" s="71" t="str">
        <f t="shared" si="565"/>
        <v/>
      </c>
      <c r="AB922" s="71" t="str">
        <f t="shared" si="566"/>
        <v/>
      </c>
      <c r="AC922" s="71" t="str">
        <f t="shared" si="567"/>
        <v/>
      </c>
      <c r="AD922" s="71" t="str">
        <f t="shared" si="568"/>
        <v/>
      </c>
      <c r="AE922" s="78" t="str">
        <f t="shared" si="569"/>
        <v/>
      </c>
      <c r="AF922" s="75" t="str">
        <f t="shared" si="570"/>
        <v/>
      </c>
      <c r="AG922" s="71" t="str">
        <f t="shared" si="571"/>
        <v/>
      </c>
      <c r="AH922" s="71" t="str">
        <f t="shared" si="572"/>
        <v/>
      </c>
      <c r="AI922" s="71" t="str">
        <f t="shared" si="573"/>
        <v/>
      </c>
      <c r="AJ922" s="71" t="str">
        <f t="shared" si="574"/>
        <v/>
      </c>
      <c r="AK922" s="71" t="str">
        <f t="shared" si="575"/>
        <v/>
      </c>
      <c r="AL922" s="71" t="str">
        <f t="shared" si="576"/>
        <v/>
      </c>
      <c r="AM922" s="78" t="str">
        <f t="shared" si="577"/>
        <v/>
      </c>
      <c r="AN922" s="75" t="str">
        <f t="shared" si="578"/>
        <v/>
      </c>
      <c r="AO922" s="71" t="str">
        <f t="shared" si="579"/>
        <v/>
      </c>
      <c r="AP922" s="71" t="str">
        <f t="shared" si="580"/>
        <v/>
      </c>
      <c r="AQ922" s="71" t="str">
        <f t="shared" si="581"/>
        <v/>
      </c>
      <c r="AR922" s="71" t="str">
        <f t="shared" si="582"/>
        <v/>
      </c>
      <c r="AS922" s="71" t="str">
        <f t="shared" si="583"/>
        <v/>
      </c>
      <c r="AT922" s="71" t="str">
        <f t="shared" si="584"/>
        <v/>
      </c>
      <c r="AU922" s="76" t="str">
        <f t="shared" si="585"/>
        <v/>
      </c>
      <c r="BF922" s="141">
        <v>80050</v>
      </c>
      <c r="BG922" s="142" t="s">
        <v>13559</v>
      </c>
      <c r="BH922" s="141" t="s">
        <v>478</v>
      </c>
      <c r="BI922" s="141" t="s">
        <v>176</v>
      </c>
      <c r="BJ922" s="141"/>
      <c r="BK922" s="141" t="s">
        <v>4213</v>
      </c>
      <c r="BL922" s="141" t="s">
        <v>13560</v>
      </c>
      <c r="BM922" s="141">
        <v>45.6095870211944</v>
      </c>
      <c r="BN922" s="141">
        <v>-75.245307217000303</v>
      </c>
      <c r="BO922" s="141">
        <v>1965</v>
      </c>
      <c r="BP922" s="143" t="s">
        <v>24872</v>
      </c>
      <c r="BQ922" s="143" t="s">
        <v>26794</v>
      </c>
    </row>
    <row r="923" spans="1:69" ht="38.25" customHeight="1" x14ac:dyDescent="0.25">
      <c r="A923" s="1" t="str">
        <f t="shared" si="586"/>
        <v/>
      </c>
      <c r="B923" s="32" t="str">
        <f t="shared" si="587"/>
        <v/>
      </c>
      <c r="C923" s="25" t="str">
        <f t="shared" si="588"/>
        <v/>
      </c>
      <c r="D923" s="25" t="str">
        <f t="shared" si="589"/>
        <v/>
      </c>
      <c r="E923" s="25" t="str">
        <f t="shared" si="590"/>
        <v/>
      </c>
      <c r="F923" s="25" t="str">
        <f t="shared" si="591"/>
        <v/>
      </c>
      <c r="G923" s="108" t="str">
        <f t="shared" si="592"/>
        <v/>
      </c>
      <c r="H923" s="108" t="str">
        <f t="shared" si="593"/>
        <v/>
      </c>
      <c r="I923" s="112" t="str">
        <f t="shared" si="594"/>
        <v/>
      </c>
      <c r="J923" s="112"/>
      <c r="K923" s="112"/>
      <c r="L923" s="113"/>
      <c r="M923" s="113"/>
      <c r="N923" s="224" t="str">
        <f t="shared" si="595"/>
        <v/>
      </c>
      <c r="O923" s="225" t="str">
        <f t="shared" si="596"/>
        <v/>
      </c>
      <c r="Q923" s="6">
        <v>921</v>
      </c>
      <c r="R923" s="47" t="str">
        <f t="shared" si="559"/>
        <v>-921</v>
      </c>
      <c r="S923" s="6"/>
      <c r="T923" s="48" t="str">
        <f t="shared" si="560"/>
        <v/>
      </c>
      <c r="U923" s="49" t="str">
        <f t="shared" si="561"/>
        <v/>
      </c>
      <c r="W923" s="51"/>
      <c r="X923" s="75" t="str">
        <f t="shared" si="562"/>
        <v/>
      </c>
      <c r="Y923" s="71" t="str">
        <f t="shared" si="563"/>
        <v/>
      </c>
      <c r="Z923" s="71" t="str">
        <f t="shared" si="564"/>
        <v/>
      </c>
      <c r="AA923" s="71" t="str">
        <f t="shared" si="565"/>
        <v/>
      </c>
      <c r="AB923" s="71" t="str">
        <f t="shared" si="566"/>
        <v/>
      </c>
      <c r="AC923" s="71" t="str">
        <f t="shared" si="567"/>
        <v/>
      </c>
      <c r="AD923" s="71" t="str">
        <f t="shared" si="568"/>
        <v/>
      </c>
      <c r="AE923" s="78" t="str">
        <f t="shared" si="569"/>
        <v/>
      </c>
      <c r="AF923" s="75" t="str">
        <f t="shared" si="570"/>
        <v/>
      </c>
      <c r="AG923" s="71" t="str">
        <f t="shared" si="571"/>
        <v/>
      </c>
      <c r="AH923" s="71" t="str">
        <f t="shared" si="572"/>
        <v/>
      </c>
      <c r="AI923" s="71" t="str">
        <f t="shared" si="573"/>
        <v/>
      </c>
      <c r="AJ923" s="71" t="str">
        <f t="shared" si="574"/>
        <v/>
      </c>
      <c r="AK923" s="71" t="str">
        <f t="shared" si="575"/>
        <v/>
      </c>
      <c r="AL923" s="71" t="str">
        <f t="shared" si="576"/>
        <v/>
      </c>
      <c r="AM923" s="78" t="str">
        <f t="shared" si="577"/>
        <v/>
      </c>
      <c r="AN923" s="75" t="str">
        <f t="shared" si="578"/>
        <v/>
      </c>
      <c r="AO923" s="71" t="str">
        <f t="shared" si="579"/>
        <v/>
      </c>
      <c r="AP923" s="71" t="str">
        <f t="shared" si="580"/>
        <v/>
      </c>
      <c r="AQ923" s="71" t="str">
        <f t="shared" si="581"/>
        <v/>
      </c>
      <c r="AR923" s="71" t="str">
        <f t="shared" si="582"/>
        <v/>
      </c>
      <c r="AS923" s="71" t="str">
        <f t="shared" si="583"/>
        <v/>
      </c>
      <c r="AT923" s="71" t="str">
        <f t="shared" si="584"/>
        <v/>
      </c>
      <c r="AU923" s="76" t="str">
        <f t="shared" si="585"/>
        <v/>
      </c>
      <c r="BF923" s="141">
        <v>80050</v>
      </c>
      <c r="BG923" s="142" t="s">
        <v>13561</v>
      </c>
      <c r="BH923" s="141" t="s">
        <v>478</v>
      </c>
      <c r="BI923" s="141" t="s">
        <v>177</v>
      </c>
      <c r="BJ923" s="141"/>
      <c r="BK923" s="141" t="s">
        <v>4213</v>
      </c>
      <c r="BL923" s="141" t="s">
        <v>13560</v>
      </c>
      <c r="BM923" s="141">
        <v>45.6095870211944</v>
      </c>
      <c r="BN923" s="141">
        <v>-75.245307217000303</v>
      </c>
      <c r="BO923" s="141">
        <v>2012</v>
      </c>
      <c r="BP923" s="143" t="s">
        <v>24873</v>
      </c>
      <c r="BQ923" s="143" t="s">
        <v>26794</v>
      </c>
    </row>
    <row r="924" spans="1:69" ht="38.25" customHeight="1" x14ac:dyDescent="0.25">
      <c r="A924" s="1" t="str">
        <f t="shared" si="586"/>
        <v/>
      </c>
      <c r="B924" s="32" t="str">
        <f t="shared" si="587"/>
        <v/>
      </c>
      <c r="C924" s="25" t="str">
        <f t="shared" si="588"/>
        <v/>
      </c>
      <c r="D924" s="25" t="str">
        <f t="shared" si="589"/>
        <v/>
      </c>
      <c r="E924" s="25" t="str">
        <f t="shared" si="590"/>
        <v/>
      </c>
      <c r="F924" s="25" t="str">
        <f t="shared" si="591"/>
        <v/>
      </c>
      <c r="G924" s="108" t="str">
        <f t="shared" si="592"/>
        <v/>
      </c>
      <c r="H924" s="108" t="str">
        <f t="shared" si="593"/>
        <v/>
      </c>
      <c r="I924" s="112" t="str">
        <f t="shared" si="594"/>
        <v/>
      </c>
      <c r="J924" s="112"/>
      <c r="K924" s="112"/>
      <c r="L924" s="113"/>
      <c r="M924" s="113"/>
      <c r="N924" s="224" t="str">
        <f t="shared" si="595"/>
        <v/>
      </c>
      <c r="O924" s="225" t="str">
        <f t="shared" si="596"/>
        <v/>
      </c>
      <c r="Q924" s="6">
        <v>922</v>
      </c>
      <c r="R924" s="47" t="str">
        <f t="shared" si="559"/>
        <v>-922</v>
      </c>
      <c r="S924" s="6"/>
      <c r="T924" s="48" t="str">
        <f t="shared" si="560"/>
        <v/>
      </c>
      <c r="U924" s="49" t="str">
        <f t="shared" si="561"/>
        <v/>
      </c>
      <c r="W924" s="51"/>
      <c r="X924" s="75" t="str">
        <f t="shared" si="562"/>
        <v/>
      </c>
      <c r="Y924" s="71" t="str">
        <f t="shared" si="563"/>
        <v/>
      </c>
      <c r="Z924" s="71" t="str">
        <f t="shared" si="564"/>
        <v/>
      </c>
      <c r="AA924" s="71" t="str">
        <f t="shared" si="565"/>
        <v/>
      </c>
      <c r="AB924" s="71" t="str">
        <f t="shared" si="566"/>
        <v/>
      </c>
      <c r="AC924" s="71" t="str">
        <f t="shared" si="567"/>
        <v/>
      </c>
      <c r="AD924" s="71" t="str">
        <f t="shared" si="568"/>
        <v/>
      </c>
      <c r="AE924" s="78" t="str">
        <f t="shared" si="569"/>
        <v/>
      </c>
      <c r="AF924" s="75" t="str">
        <f t="shared" si="570"/>
        <v/>
      </c>
      <c r="AG924" s="71" t="str">
        <f t="shared" si="571"/>
        <v/>
      </c>
      <c r="AH924" s="71" t="str">
        <f t="shared" si="572"/>
        <v/>
      </c>
      <c r="AI924" s="71" t="str">
        <f t="shared" si="573"/>
        <v/>
      </c>
      <c r="AJ924" s="71" t="str">
        <f t="shared" si="574"/>
        <v/>
      </c>
      <c r="AK924" s="71" t="str">
        <f t="shared" si="575"/>
        <v/>
      </c>
      <c r="AL924" s="71" t="str">
        <f t="shared" si="576"/>
        <v/>
      </c>
      <c r="AM924" s="78" t="str">
        <f t="shared" si="577"/>
        <v/>
      </c>
      <c r="AN924" s="75" t="str">
        <f t="shared" si="578"/>
        <v/>
      </c>
      <c r="AO924" s="71" t="str">
        <f t="shared" si="579"/>
        <v/>
      </c>
      <c r="AP924" s="71" t="str">
        <f t="shared" si="580"/>
        <v/>
      </c>
      <c r="AQ924" s="71" t="str">
        <f t="shared" si="581"/>
        <v/>
      </c>
      <c r="AR924" s="71" t="str">
        <f t="shared" si="582"/>
        <v/>
      </c>
      <c r="AS924" s="71" t="str">
        <f t="shared" si="583"/>
        <v/>
      </c>
      <c r="AT924" s="71" t="str">
        <f t="shared" si="584"/>
        <v/>
      </c>
      <c r="AU924" s="76" t="str">
        <f t="shared" si="585"/>
        <v/>
      </c>
      <c r="BF924" s="141">
        <v>15025</v>
      </c>
      <c r="BG924" s="142" t="s">
        <v>5619</v>
      </c>
      <c r="BH924" s="141" t="s">
        <v>478</v>
      </c>
      <c r="BI924" s="141" t="s">
        <v>176</v>
      </c>
      <c r="BJ924" s="141" t="s">
        <v>2127</v>
      </c>
      <c r="BK924" s="141"/>
      <c r="BL924" s="141" t="s">
        <v>5620</v>
      </c>
      <c r="BM924" s="141">
        <v>47.658209999999997</v>
      </c>
      <c r="BN924" s="141">
        <v>-70.377690000000001</v>
      </c>
      <c r="BO924" s="141">
        <v>1989</v>
      </c>
      <c r="BP924" s="143" t="s">
        <v>24368</v>
      </c>
      <c r="BQ924" s="143" t="s">
        <v>27848</v>
      </c>
    </row>
    <row r="925" spans="1:69" ht="38.25" customHeight="1" x14ac:dyDescent="0.25">
      <c r="A925" s="1" t="str">
        <f t="shared" si="586"/>
        <v/>
      </c>
      <c r="B925" s="32" t="str">
        <f t="shared" si="587"/>
        <v/>
      </c>
      <c r="C925" s="25" t="str">
        <f t="shared" si="588"/>
        <v/>
      </c>
      <c r="D925" s="25" t="str">
        <f t="shared" si="589"/>
        <v/>
      </c>
      <c r="E925" s="25" t="str">
        <f t="shared" si="590"/>
        <v/>
      </c>
      <c r="F925" s="25" t="str">
        <f t="shared" si="591"/>
        <v/>
      </c>
      <c r="G925" s="108" t="str">
        <f t="shared" si="592"/>
        <v/>
      </c>
      <c r="H925" s="108" t="str">
        <f t="shared" si="593"/>
        <v/>
      </c>
      <c r="I925" s="112" t="str">
        <f t="shared" si="594"/>
        <v/>
      </c>
      <c r="J925" s="112"/>
      <c r="K925" s="112"/>
      <c r="L925" s="113"/>
      <c r="M925" s="113"/>
      <c r="N925" s="224" t="str">
        <f t="shared" si="595"/>
        <v/>
      </c>
      <c r="O925" s="225" t="str">
        <f t="shared" si="596"/>
        <v/>
      </c>
      <c r="Q925" s="6">
        <v>923</v>
      </c>
      <c r="R925" s="47" t="str">
        <f t="shared" si="559"/>
        <v>-923</v>
      </c>
      <c r="S925" s="6"/>
      <c r="T925" s="48" t="str">
        <f t="shared" si="560"/>
        <v/>
      </c>
      <c r="U925" s="49" t="str">
        <f t="shared" si="561"/>
        <v/>
      </c>
      <c r="W925" s="51"/>
      <c r="X925" s="75" t="str">
        <f t="shared" si="562"/>
        <v/>
      </c>
      <c r="Y925" s="71" t="str">
        <f t="shared" si="563"/>
        <v/>
      </c>
      <c r="Z925" s="71" t="str">
        <f t="shared" si="564"/>
        <v/>
      </c>
      <c r="AA925" s="71" t="str">
        <f t="shared" si="565"/>
        <v/>
      </c>
      <c r="AB925" s="71" t="str">
        <f t="shared" si="566"/>
        <v/>
      </c>
      <c r="AC925" s="71" t="str">
        <f t="shared" si="567"/>
        <v/>
      </c>
      <c r="AD925" s="71" t="str">
        <f t="shared" si="568"/>
        <v/>
      </c>
      <c r="AE925" s="78" t="str">
        <f t="shared" si="569"/>
        <v/>
      </c>
      <c r="AF925" s="75" t="str">
        <f t="shared" si="570"/>
        <v/>
      </c>
      <c r="AG925" s="71" t="str">
        <f t="shared" si="571"/>
        <v/>
      </c>
      <c r="AH925" s="71" t="str">
        <f t="shared" si="572"/>
        <v/>
      </c>
      <c r="AI925" s="71" t="str">
        <f t="shared" si="573"/>
        <v/>
      </c>
      <c r="AJ925" s="71" t="str">
        <f t="shared" si="574"/>
        <v/>
      </c>
      <c r="AK925" s="71" t="str">
        <f t="shared" si="575"/>
        <v/>
      </c>
      <c r="AL925" s="71" t="str">
        <f t="shared" si="576"/>
        <v/>
      </c>
      <c r="AM925" s="78" t="str">
        <f t="shared" si="577"/>
        <v/>
      </c>
      <c r="AN925" s="75" t="str">
        <f t="shared" si="578"/>
        <v/>
      </c>
      <c r="AO925" s="71" t="str">
        <f t="shared" si="579"/>
        <v/>
      </c>
      <c r="AP925" s="71" t="str">
        <f t="shared" si="580"/>
        <v/>
      </c>
      <c r="AQ925" s="71" t="str">
        <f t="shared" si="581"/>
        <v/>
      </c>
      <c r="AR925" s="71" t="str">
        <f t="shared" si="582"/>
        <v/>
      </c>
      <c r="AS925" s="71" t="str">
        <f t="shared" si="583"/>
        <v/>
      </c>
      <c r="AT925" s="71" t="str">
        <f t="shared" si="584"/>
        <v/>
      </c>
      <c r="AU925" s="76" t="str">
        <f t="shared" si="585"/>
        <v/>
      </c>
      <c r="BF925" s="141">
        <v>15025</v>
      </c>
      <c r="BG925" s="142" t="s">
        <v>5621</v>
      </c>
      <c r="BH925" s="141" t="s">
        <v>478</v>
      </c>
      <c r="BI925" s="141" t="s">
        <v>1268</v>
      </c>
      <c r="BJ925" s="141" t="s">
        <v>5622</v>
      </c>
      <c r="BK925" s="141" t="s">
        <v>3117</v>
      </c>
      <c r="BL925" s="141" t="s">
        <v>5623</v>
      </c>
      <c r="BM925" s="141">
        <v>47.663124000000003</v>
      </c>
      <c r="BN925" s="141">
        <v>-70.380619999999993</v>
      </c>
      <c r="BO925" s="141">
        <v>1989</v>
      </c>
      <c r="BP925" s="143"/>
      <c r="BQ925" s="143" t="s">
        <v>27848</v>
      </c>
    </row>
    <row r="926" spans="1:69" ht="38.25" customHeight="1" x14ac:dyDescent="0.25">
      <c r="A926" s="1" t="str">
        <f t="shared" si="586"/>
        <v/>
      </c>
      <c r="B926" s="32" t="str">
        <f t="shared" si="587"/>
        <v/>
      </c>
      <c r="C926" s="25" t="str">
        <f t="shared" si="588"/>
        <v/>
      </c>
      <c r="D926" s="25" t="str">
        <f t="shared" si="589"/>
        <v/>
      </c>
      <c r="E926" s="25" t="str">
        <f t="shared" si="590"/>
        <v/>
      </c>
      <c r="F926" s="25" t="str">
        <f t="shared" si="591"/>
        <v/>
      </c>
      <c r="G926" s="108" t="str">
        <f t="shared" si="592"/>
        <v/>
      </c>
      <c r="H926" s="108" t="str">
        <f t="shared" si="593"/>
        <v/>
      </c>
      <c r="I926" s="112" t="str">
        <f t="shared" si="594"/>
        <v/>
      </c>
      <c r="J926" s="112"/>
      <c r="K926" s="112"/>
      <c r="L926" s="113"/>
      <c r="M926" s="113"/>
      <c r="N926" s="224" t="str">
        <f t="shared" si="595"/>
        <v/>
      </c>
      <c r="O926" s="225" t="str">
        <f t="shared" si="596"/>
        <v/>
      </c>
      <c r="Q926" s="6">
        <v>924</v>
      </c>
      <c r="R926" s="47" t="str">
        <f t="shared" si="559"/>
        <v>-924</v>
      </c>
      <c r="S926" s="6"/>
      <c r="T926" s="48" t="str">
        <f t="shared" si="560"/>
        <v/>
      </c>
      <c r="U926" s="49" t="str">
        <f t="shared" si="561"/>
        <v/>
      </c>
      <c r="W926" s="51"/>
      <c r="X926" s="75" t="str">
        <f t="shared" si="562"/>
        <v/>
      </c>
      <c r="Y926" s="71" t="str">
        <f t="shared" si="563"/>
        <v/>
      </c>
      <c r="Z926" s="71" t="str">
        <f t="shared" si="564"/>
        <v/>
      </c>
      <c r="AA926" s="71" t="str">
        <f t="shared" si="565"/>
        <v/>
      </c>
      <c r="AB926" s="71" t="str">
        <f t="shared" si="566"/>
        <v/>
      </c>
      <c r="AC926" s="71" t="str">
        <f t="shared" si="567"/>
        <v/>
      </c>
      <c r="AD926" s="71" t="str">
        <f t="shared" si="568"/>
        <v/>
      </c>
      <c r="AE926" s="78" t="str">
        <f t="shared" si="569"/>
        <v/>
      </c>
      <c r="AF926" s="75" t="str">
        <f t="shared" si="570"/>
        <v/>
      </c>
      <c r="AG926" s="71" t="str">
        <f t="shared" si="571"/>
        <v/>
      </c>
      <c r="AH926" s="71" t="str">
        <f t="shared" si="572"/>
        <v/>
      </c>
      <c r="AI926" s="71" t="str">
        <f t="shared" si="573"/>
        <v/>
      </c>
      <c r="AJ926" s="71" t="str">
        <f t="shared" si="574"/>
        <v/>
      </c>
      <c r="AK926" s="71" t="str">
        <f t="shared" si="575"/>
        <v/>
      </c>
      <c r="AL926" s="71" t="str">
        <f t="shared" si="576"/>
        <v/>
      </c>
      <c r="AM926" s="78" t="str">
        <f t="shared" si="577"/>
        <v/>
      </c>
      <c r="AN926" s="75" t="str">
        <f t="shared" si="578"/>
        <v/>
      </c>
      <c r="AO926" s="71" t="str">
        <f t="shared" si="579"/>
        <v/>
      </c>
      <c r="AP926" s="71" t="str">
        <f t="shared" si="580"/>
        <v/>
      </c>
      <c r="AQ926" s="71" t="str">
        <f t="shared" si="581"/>
        <v/>
      </c>
      <c r="AR926" s="71" t="str">
        <f t="shared" si="582"/>
        <v/>
      </c>
      <c r="AS926" s="71" t="str">
        <f t="shared" si="583"/>
        <v/>
      </c>
      <c r="AT926" s="71" t="str">
        <f t="shared" si="584"/>
        <v/>
      </c>
      <c r="AU926" s="76" t="str">
        <f t="shared" si="585"/>
        <v/>
      </c>
      <c r="BF926" s="141">
        <v>15025</v>
      </c>
      <c r="BG926" s="142" t="s">
        <v>5624</v>
      </c>
      <c r="BH926" s="141" t="s">
        <v>478</v>
      </c>
      <c r="BI926" s="141" t="s">
        <v>186</v>
      </c>
      <c r="BJ926" s="141" t="s">
        <v>5625</v>
      </c>
      <c r="BK926" s="141" t="s">
        <v>461</v>
      </c>
      <c r="BL926" s="141" t="s">
        <v>1665</v>
      </c>
      <c r="BM926" s="141">
        <v>47.666240000000002</v>
      </c>
      <c r="BN926" s="141">
        <v>-70.379919999999998</v>
      </c>
      <c r="BO926" s="141">
        <v>1989</v>
      </c>
      <c r="BP926" s="143"/>
      <c r="BQ926" s="143" t="s">
        <v>27848</v>
      </c>
    </row>
    <row r="927" spans="1:69" ht="38.25" customHeight="1" x14ac:dyDescent="0.25">
      <c r="A927" s="1" t="str">
        <f t="shared" si="586"/>
        <v/>
      </c>
      <c r="B927" s="32" t="str">
        <f t="shared" si="587"/>
        <v/>
      </c>
      <c r="C927" s="25" t="str">
        <f t="shared" si="588"/>
        <v/>
      </c>
      <c r="D927" s="25" t="str">
        <f t="shared" si="589"/>
        <v/>
      </c>
      <c r="E927" s="25" t="str">
        <f t="shared" si="590"/>
        <v/>
      </c>
      <c r="F927" s="25" t="str">
        <f t="shared" si="591"/>
        <v/>
      </c>
      <c r="G927" s="108" t="str">
        <f t="shared" si="592"/>
        <v/>
      </c>
      <c r="H927" s="108" t="str">
        <f t="shared" si="593"/>
        <v/>
      </c>
      <c r="I927" s="112" t="str">
        <f t="shared" si="594"/>
        <v/>
      </c>
      <c r="J927" s="112"/>
      <c r="K927" s="112"/>
      <c r="L927" s="113"/>
      <c r="M927" s="113"/>
      <c r="N927" s="224" t="str">
        <f t="shared" si="595"/>
        <v/>
      </c>
      <c r="O927" s="225" t="str">
        <f t="shared" si="596"/>
        <v/>
      </c>
      <c r="Q927" s="6">
        <v>925</v>
      </c>
      <c r="R927" s="47" t="str">
        <f t="shared" si="559"/>
        <v>-925</v>
      </c>
      <c r="S927" s="6"/>
      <c r="T927" s="48" t="str">
        <f t="shared" si="560"/>
        <v/>
      </c>
      <c r="U927" s="49" t="str">
        <f t="shared" si="561"/>
        <v/>
      </c>
      <c r="W927" s="51"/>
      <c r="X927" s="75" t="str">
        <f t="shared" si="562"/>
        <v/>
      </c>
      <c r="Y927" s="71" t="str">
        <f t="shared" si="563"/>
        <v/>
      </c>
      <c r="Z927" s="71" t="str">
        <f t="shared" si="564"/>
        <v/>
      </c>
      <c r="AA927" s="71" t="str">
        <f t="shared" si="565"/>
        <v/>
      </c>
      <c r="AB927" s="71" t="str">
        <f t="shared" si="566"/>
        <v/>
      </c>
      <c r="AC927" s="71" t="str">
        <f t="shared" si="567"/>
        <v/>
      </c>
      <c r="AD927" s="71" t="str">
        <f t="shared" si="568"/>
        <v/>
      </c>
      <c r="AE927" s="78" t="str">
        <f t="shared" si="569"/>
        <v/>
      </c>
      <c r="AF927" s="75" t="str">
        <f t="shared" si="570"/>
        <v/>
      </c>
      <c r="AG927" s="71" t="str">
        <f t="shared" si="571"/>
        <v/>
      </c>
      <c r="AH927" s="71" t="str">
        <f t="shared" si="572"/>
        <v/>
      </c>
      <c r="AI927" s="71" t="str">
        <f t="shared" si="573"/>
        <v/>
      </c>
      <c r="AJ927" s="71" t="str">
        <f t="shared" si="574"/>
        <v/>
      </c>
      <c r="AK927" s="71" t="str">
        <f t="shared" si="575"/>
        <v/>
      </c>
      <c r="AL927" s="71" t="str">
        <f t="shared" si="576"/>
        <v/>
      </c>
      <c r="AM927" s="78" t="str">
        <f t="shared" si="577"/>
        <v/>
      </c>
      <c r="AN927" s="75" t="str">
        <f t="shared" si="578"/>
        <v/>
      </c>
      <c r="AO927" s="71" t="str">
        <f t="shared" si="579"/>
        <v/>
      </c>
      <c r="AP927" s="71" t="str">
        <f t="shared" si="580"/>
        <v/>
      </c>
      <c r="AQ927" s="71" t="str">
        <f t="shared" si="581"/>
        <v/>
      </c>
      <c r="AR927" s="71" t="str">
        <f t="shared" si="582"/>
        <v/>
      </c>
      <c r="AS927" s="71" t="str">
        <f t="shared" si="583"/>
        <v/>
      </c>
      <c r="AT927" s="71" t="str">
        <f t="shared" si="584"/>
        <v/>
      </c>
      <c r="AU927" s="76" t="str">
        <f t="shared" si="585"/>
        <v/>
      </c>
      <c r="BF927" s="141">
        <v>51090</v>
      </c>
      <c r="BG927" s="142" t="s">
        <v>10598</v>
      </c>
      <c r="BH927" s="141" t="s">
        <v>478</v>
      </c>
      <c r="BI927" s="141" t="s">
        <v>186</v>
      </c>
      <c r="BJ927" s="141"/>
      <c r="BK927" s="141" t="s">
        <v>1602</v>
      </c>
      <c r="BL927" s="141" t="s">
        <v>10599</v>
      </c>
      <c r="BM927" s="141">
        <v>46.432649267507003</v>
      </c>
      <c r="BN927" s="141">
        <v>-72.768349519100596</v>
      </c>
      <c r="BO927" s="141">
        <v>1960</v>
      </c>
      <c r="BP927" s="143" t="s">
        <v>24564</v>
      </c>
      <c r="BQ927" s="143" t="s">
        <v>27848</v>
      </c>
    </row>
    <row r="928" spans="1:69" ht="38.25" customHeight="1" x14ac:dyDescent="0.25">
      <c r="A928" s="1" t="str">
        <f t="shared" si="586"/>
        <v/>
      </c>
      <c r="B928" s="32" t="str">
        <f t="shared" si="587"/>
        <v/>
      </c>
      <c r="C928" s="25" t="str">
        <f t="shared" si="588"/>
        <v/>
      </c>
      <c r="D928" s="25" t="str">
        <f t="shared" si="589"/>
        <v/>
      </c>
      <c r="E928" s="25" t="str">
        <f t="shared" si="590"/>
        <v/>
      </c>
      <c r="F928" s="25" t="str">
        <f t="shared" si="591"/>
        <v/>
      </c>
      <c r="G928" s="108" t="str">
        <f t="shared" si="592"/>
        <v/>
      </c>
      <c r="H928" s="108" t="str">
        <f t="shared" si="593"/>
        <v/>
      </c>
      <c r="I928" s="112" t="str">
        <f t="shared" si="594"/>
        <v/>
      </c>
      <c r="J928" s="112"/>
      <c r="K928" s="112"/>
      <c r="L928" s="113"/>
      <c r="M928" s="113"/>
      <c r="N928" s="224" t="str">
        <f t="shared" si="595"/>
        <v/>
      </c>
      <c r="O928" s="225" t="str">
        <f t="shared" si="596"/>
        <v/>
      </c>
      <c r="Q928" s="6">
        <v>926</v>
      </c>
      <c r="R928" s="47" t="str">
        <f t="shared" si="559"/>
        <v>-926</v>
      </c>
      <c r="S928" s="6"/>
      <c r="T928" s="48" t="str">
        <f t="shared" si="560"/>
        <v/>
      </c>
      <c r="U928" s="49" t="str">
        <f t="shared" si="561"/>
        <v/>
      </c>
      <c r="W928" s="51"/>
      <c r="X928" s="75" t="str">
        <f t="shared" si="562"/>
        <v/>
      </c>
      <c r="Y928" s="71" t="str">
        <f t="shared" si="563"/>
        <v/>
      </c>
      <c r="Z928" s="71" t="str">
        <f t="shared" si="564"/>
        <v/>
      </c>
      <c r="AA928" s="71" t="str">
        <f t="shared" si="565"/>
        <v/>
      </c>
      <c r="AB928" s="71" t="str">
        <f t="shared" si="566"/>
        <v/>
      </c>
      <c r="AC928" s="71" t="str">
        <f t="shared" si="567"/>
        <v/>
      </c>
      <c r="AD928" s="71" t="str">
        <f t="shared" si="568"/>
        <v/>
      </c>
      <c r="AE928" s="78" t="str">
        <f t="shared" si="569"/>
        <v/>
      </c>
      <c r="AF928" s="75" t="str">
        <f t="shared" si="570"/>
        <v/>
      </c>
      <c r="AG928" s="71" t="str">
        <f t="shared" si="571"/>
        <v/>
      </c>
      <c r="AH928" s="71" t="str">
        <f t="shared" si="572"/>
        <v/>
      </c>
      <c r="AI928" s="71" t="str">
        <f t="shared" si="573"/>
        <v/>
      </c>
      <c r="AJ928" s="71" t="str">
        <f t="shared" si="574"/>
        <v/>
      </c>
      <c r="AK928" s="71" t="str">
        <f t="shared" si="575"/>
        <v/>
      </c>
      <c r="AL928" s="71" t="str">
        <f t="shared" si="576"/>
        <v/>
      </c>
      <c r="AM928" s="78" t="str">
        <f t="shared" si="577"/>
        <v/>
      </c>
      <c r="AN928" s="75" t="str">
        <f t="shared" si="578"/>
        <v/>
      </c>
      <c r="AO928" s="71" t="str">
        <f t="shared" si="579"/>
        <v/>
      </c>
      <c r="AP928" s="71" t="str">
        <f t="shared" si="580"/>
        <v/>
      </c>
      <c r="AQ928" s="71" t="str">
        <f t="shared" si="581"/>
        <v/>
      </c>
      <c r="AR928" s="71" t="str">
        <f t="shared" si="582"/>
        <v/>
      </c>
      <c r="AS928" s="71" t="str">
        <f t="shared" si="583"/>
        <v/>
      </c>
      <c r="AT928" s="71" t="str">
        <f t="shared" si="584"/>
        <v/>
      </c>
      <c r="AU928" s="76" t="str">
        <f t="shared" si="585"/>
        <v/>
      </c>
      <c r="BF928" s="141">
        <v>51090</v>
      </c>
      <c r="BG928" s="142" t="s">
        <v>10600</v>
      </c>
      <c r="BH928" s="141" t="s">
        <v>478</v>
      </c>
      <c r="BI928" s="141" t="s">
        <v>186</v>
      </c>
      <c r="BJ928" s="141"/>
      <c r="BK928" s="141" t="s">
        <v>2168</v>
      </c>
      <c r="BL928" s="141" t="s">
        <v>10601</v>
      </c>
      <c r="BM928" s="141">
        <v>46.442324991733202</v>
      </c>
      <c r="BN928" s="141">
        <v>-72.779132848111402</v>
      </c>
      <c r="BO928" s="141">
        <v>1988</v>
      </c>
      <c r="BP928" s="143" t="s">
        <v>24565</v>
      </c>
      <c r="BQ928" s="143" t="s">
        <v>27848</v>
      </c>
    </row>
    <row r="929" spans="1:69" ht="38.25" customHeight="1" x14ac:dyDescent="0.25">
      <c r="A929" s="1" t="str">
        <f t="shared" si="586"/>
        <v/>
      </c>
      <c r="B929" s="32" t="str">
        <f t="shared" si="587"/>
        <v/>
      </c>
      <c r="C929" s="25" t="str">
        <f t="shared" si="588"/>
        <v/>
      </c>
      <c r="D929" s="25" t="str">
        <f t="shared" si="589"/>
        <v/>
      </c>
      <c r="E929" s="25" t="str">
        <f t="shared" si="590"/>
        <v/>
      </c>
      <c r="F929" s="25" t="str">
        <f t="shared" si="591"/>
        <v/>
      </c>
      <c r="G929" s="108" t="str">
        <f t="shared" si="592"/>
        <v/>
      </c>
      <c r="H929" s="108" t="str">
        <f t="shared" si="593"/>
        <v/>
      </c>
      <c r="I929" s="112" t="str">
        <f t="shared" si="594"/>
        <v/>
      </c>
      <c r="J929" s="112"/>
      <c r="K929" s="112"/>
      <c r="L929" s="113"/>
      <c r="M929" s="113"/>
      <c r="N929" s="224" t="str">
        <f t="shared" si="595"/>
        <v/>
      </c>
      <c r="O929" s="225" t="str">
        <f t="shared" si="596"/>
        <v/>
      </c>
      <c r="Q929" s="6">
        <v>927</v>
      </c>
      <c r="R929" s="47" t="str">
        <f t="shared" si="559"/>
        <v>-927</v>
      </c>
      <c r="S929" s="6"/>
      <c r="T929" s="48" t="str">
        <f t="shared" si="560"/>
        <v/>
      </c>
      <c r="U929" s="49" t="str">
        <f t="shared" si="561"/>
        <v/>
      </c>
      <c r="W929" s="51"/>
      <c r="X929" s="75" t="str">
        <f t="shared" si="562"/>
        <v/>
      </c>
      <c r="Y929" s="71" t="str">
        <f t="shared" si="563"/>
        <v/>
      </c>
      <c r="Z929" s="71" t="str">
        <f t="shared" si="564"/>
        <v/>
      </c>
      <c r="AA929" s="71" t="str">
        <f t="shared" si="565"/>
        <v/>
      </c>
      <c r="AB929" s="71" t="str">
        <f t="shared" si="566"/>
        <v/>
      </c>
      <c r="AC929" s="71" t="str">
        <f t="shared" si="567"/>
        <v/>
      </c>
      <c r="AD929" s="71" t="str">
        <f t="shared" si="568"/>
        <v/>
      </c>
      <c r="AE929" s="78" t="str">
        <f t="shared" si="569"/>
        <v/>
      </c>
      <c r="AF929" s="75" t="str">
        <f t="shared" si="570"/>
        <v/>
      </c>
      <c r="AG929" s="71" t="str">
        <f t="shared" si="571"/>
        <v/>
      </c>
      <c r="AH929" s="71" t="str">
        <f t="shared" si="572"/>
        <v/>
      </c>
      <c r="AI929" s="71" t="str">
        <f t="shared" si="573"/>
        <v/>
      </c>
      <c r="AJ929" s="71" t="str">
        <f t="shared" si="574"/>
        <v/>
      </c>
      <c r="AK929" s="71" t="str">
        <f t="shared" si="575"/>
        <v/>
      </c>
      <c r="AL929" s="71" t="str">
        <f t="shared" si="576"/>
        <v/>
      </c>
      <c r="AM929" s="78" t="str">
        <f t="shared" si="577"/>
        <v/>
      </c>
      <c r="AN929" s="75" t="str">
        <f t="shared" si="578"/>
        <v/>
      </c>
      <c r="AO929" s="71" t="str">
        <f t="shared" si="579"/>
        <v/>
      </c>
      <c r="AP929" s="71" t="str">
        <f t="shared" si="580"/>
        <v/>
      </c>
      <c r="AQ929" s="71" t="str">
        <f t="shared" si="581"/>
        <v/>
      </c>
      <c r="AR929" s="71" t="str">
        <f t="shared" si="582"/>
        <v/>
      </c>
      <c r="AS929" s="71" t="str">
        <f t="shared" si="583"/>
        <v/>
      </c>
      <c r="AT929" s="71" t="str">
        <f t="shared" si="584"/>
        <v/>
      </c>
      <c r="AU929" s="76" t="str">
        <f t="shared" si="585"/>
        <v/>
      </c>
      <c r="BF929" s="141">
        <v>80050</v>
      </c>
      <c r="BG929" s="142" t="s">
        <v>13562</v>
      </c>
      <c r="BH929" s="141" t="s">
        <v>180</v>
      </c>
      <c r="BI929" s="141" t="s">
        <v>191</v>
      </c>
      <c r="BJ929" s="141" t="s">
        <v>13563</v>
      </c>
      <c r="BK929" s="141"/>
      <c r="BL929" s="141" t="s">
        <v>13560</v>
      </c>
      <c r="BM929" s="141">
        <v>45.59196</v>
      </c>
      <c r="BN929" s="141">
        <v>-75.242819999999995</v>
      </c>
      <c r="BO929" s="141">
        <v>1996</v>
      </c>
      <c r="BP929" s="143" t="s">
        <v>24874</v>
      </c>
      <c r="BQ929" s="143" t="s">
        <v>26794</v>
      </c>
    </row>
    <row r="930" spans="1:69" ht="38.25" customHeight="1" x14ac:dyDescent="0.25">
      <c r="A930" s="1" t="str">
        <f t="shared" si="586"/>
        <v/>
      </c>
      <c r="B930" s="32" t="str">
        <f t="shared" si="587"/>
        <v/>
      </c>
      <c r="C930" s="25" t="str">
        <f t="shared" si="588"/>
        <v/>
      </c>
      <c r="D930" s="25" t="str">
        <f t="shared" si="589"/>
        <v/>
      </c>
      <c r="E930" s="25" t="str">
        <f t="shared" si="590"/>
        <v/>
      </c>
      <c r="F930" s="25" t="str">
        <f t="shared" si="591"/>
        <v/>
      </c>
      <c r="G930" s="108" t="str">
        <f t="shared" si="592"/>
        <v/>
      </c>
      <c r="H930" s="108" t="str">
        <f t="shared" si="593"/>
        <v/>
      </c>
      <c r="I930" s="112" t="str">
        <f t="shared" si="594"/>
        <v/>
      </c>
      <c r="J930" s="112"/>
      <c r="K930" s="112"/>
      <c r="L930" s="113"/>
      <c r="M930" s="113"/>
      <c r="N930" s="224" t="str">
        <f t="shared" si="595"/>
        <v/>
      </c>
      <c r="O930" s="225" t="str">
        <f t="shared" si="596"/>
        <v/>
      </c>
      <c r="Q930" s="6">
        <v>928</v>
      </c>
      <c r="R930" s="47" t="str">
        <f t="shared" si="559"/>
        <v>-928</v>
      </c>
      <c r="S930" s="6"/>
      <c r="T930" s="48" t="str">
        <f t="shared" si="560"/>
        <v/>
      </c>
      <c r="U930" s="49" t="str">
        <f t="shared" si="561"/>
        <v/>
      </c>
      <c r="W930" s="51"/>
      <c r="X930" s="75" t="str">
        <f t="shared" si="562"/>
        <v/>
      </c>
      <c r="Y930" s="71" t="str">
        <f t="shared" si="563"/>
        <v/>
      </c>
      <c r="Z930" s="71" t="str">
        <f t="shared" si="564"/>
        <v/>
      </c>
      <c r="AA930" s="71" t="str">
        <f t="shared" si="565"/>
        <v/>
      </c>
      <c r="AB930" s="71" t="str">
        <f t="shared" si="566"/>
        <v/>
      </c>
      <c r="AC930" s="71" t="str">
        <f t="shared" si="567"/>
        <v/>
      </c>
      <c r="AD930" s="71" t="str">
        <f t="shared" si="568"/>
        <v/>
      </c>
      <c r="AE930" s="78" t="str">
        <f t="shared" si="569"/>
        <v/>
      </c>
      <c r="AF930" s="75" t="str">
        <f t="shared" si="570"/>
        <v/>
      </c>
      <c r="AG930" s="71" t="str">
        <f t="shared" si="571"/>
        <v/>
      </c>
      <c r="AH930" s="71" t="str">
        <f t="shared" si="572"/>
        <v/>
      </c>
      <c r="AI930" s="71" t="str">
        <f t="shared" si="573"/>
        <v/>
      </c>
      <c r="AJ930" s="71" t="str">
        <f t="shared" si="574"/>
        <v/>
      </c>
      <c r="AK930" s="71" t="str">
        <f t="shared" si="575"/>
        <v/>
      </c>
      <c r="AL930" s="71" t="str">
        <f t="shared" si="576"/>
        <v/>
      </c>
      <c r="AM930" s="78" t="str">
        <f t="shared" si="577"/>
        <v/>
      </c>
      <c r="AN930" s="75" t="str">
        <f t="shared" si="578"/>
        <v/>
      </c>
      <c r="AO930" s="71" t="str">
        <f t="shared" si="579"/>
        <v/>
      </c>
      <c r="AP930" s="71" t="str">
        <f t="shared" si="580"/>
        <v/>
      </c>
      <c r="AQ930" s="71" t="str">
        <f t="shared" si="581"/>
        <v/>
      </c>
      <c r="AR930" s="71" t="str">
        <f t="shared" si="582"/>
        <v/>
      </c>
      <c r="AS930" s="71" t="str">
        <f t="shared" si="583"/>
        <v/>
      </c>
      <c r="AT930" s="71" t="str">
        <f t="shared" si="584"/>
        <v/>
      </c>
      <c r="AU930" s="76" t="str">
        <f t="shared" si="585"/>
        <v/>
      </c>
      <c r="BF930" s="141">
        <v>80050</v>
      </c>
      <c r="BG930" s="142" t="s">
        <v>13564</v>
      </c>
      <c r="BH930" s="141" t="s">
        <v>180</v>
      </c>
      <c r="BI930" s="141" t="s">
        <v>191</v>
      </c>
      <c r="BJ930" s="141" t="s">
        <v>13565</v>
      </c>
      <c r="BK930" s="141"/>
      <c r="BL930" s="141" t="s">
        <v>13560</v>
      </c>
      <c r="BM930" s="141">
        <v>45.593130000000002</v>
      </c>
      <c r="BN930" s="141">
        <v>-75.243679999999998</v>
      </c>
      <c r="BO930" s="141">
        <v>1996</v>
      </c>
      <c r="BP930" s="143" t="s">
        <v>24875</v>
      </c>
      <c r="BQ930" s="143" t="s">
        <v>26794</v>
      </c>
    </row>
    <row r="931" spans="1:69" ht="38.25" customHeight="1" x14ac:dyDescent="0.25">
      <c r="A931" s="1" t="str">
        <f t="shared" si="586"/>
        <v/>
      </c>
      <c r="B931" s="32" t="str">
        <f t="shared" si="587"/>
        <v/>
      </c>
      <c r="C931" s="25" t="str">
        <f t="shared" si="588"/>
        <v/>
      </c>
      <c r="D931" s="25" t="str">
        <f t="shared" si="589"/>
        <v/>
      </c>
      <c r="E931" s="25" t="str">
        <f t="shared" si="590"/>
        <v/>
      </c>
      <c r="F931" s="25" t="str">
        <f t="shared" si="591"/>
        <v/>
      </c>
      <c r="G931" s="108" t="str">
        <f t="shared" si="592"/>
        <v/>
      </c>
      <c r="H931" s="108" t="str">
        <f t="shared" si="593"/>
        <v/>
      </c>
      <c r="I931" s="112" t="str">
        <f t="shared" si="594"/>
        <v/>
      </c>
      <c r="J931" s="112"/>
      <c r="K931" s="112"/>
      <c r="L931" s="113"/>
      <c r="M931" s="113"/>
      <c r="N931" s="224" t="str">
        <f t="shared" si="595"/>
        <v/>
      </c>
      <c r="O931" s="225" t="str">
        <f t="shared" si="596"/>
        <v/>
      </c>
      <c r="Q931" s="6">
        <v>929</v>
      </c>
      <c r="R931" s="47" t="str">
        <f t="shared" si="559"/>
        <v>-929</v>
      </c>
      <c r="S931" s="6"/>
      <c r="T931" s="48" t="str">
        <f t="shared" si="560"/>
        <v/>
      </c>
      <c r="U931" s="49" t="str">
        <f t="shared" si="561"/>
        <v/>
      </c>
      <c r="W931" s="51"/>
      <c r="X931" s="75" t="str">
        <f t="shared" si="562"/>
        <v/>
      </c>
      <c r="Y931" s="71" t="str">
        <f t="shared" si="563"/>
        <v/>
      </c>
      <c r="Z931" s="71" t="str">
        <f t="shared" si="564"/>
        <v/>
      </c>
      <c r="AA931" s="71" t="str">
        <f t="shared" si="565"/>
        <v/>
      </c>
      <c r="AB931" s="71" t="str">
        <f t="shared" si="566"/>
        <v/>
      </c>
      <c r="AC931" s="71" t="str">
        <f t="shared" si="567"/>
        <v/>
      </c>
      <c r="AD931" s="71" t="str">
        <f t="shared" si="568"/>
        <v/>
      </c>
      <c r="AE931" s="78" t="str">
        <f t="shared" si="569"/>
        <v/>
      </c>
      <c r="AF931" s="75" t="str">
        <f t="shared" si="570"/>
        <v/>
      </c>
      <c r="AG931" s="71" t="str">
        <f t="shared" si="571"/>
        <v/>
      </c>
      <c r="AH931" s="71" t="str">
        <f t="shared" si="572"/>
        <v/>
      </c>
      <c r="AI931" s="71" t="str">
        <f t="shared" si="573"/>
        <v/>
      </c>
      <c r="AJ931" s="71" t="str">
        <f t="shared" si="574"/>
        <v/>
      </c>
      <c r="AK931" s="71" t="str">
        <f t="shared" si="575"/>
        <v/>
      </c>
      <c r="AL931" s="71" t="str">
        <f t="shared" si="576"/>
        <v/>
      </c>
      <c r="AM931" s="78" t="str">
        <f t="shared" si="577"/>
        <v/>
      </c>
      <c r="AN931" s="75" t="str">
        <f t="shared" si="578"/>
        <v/>
      </c>
      <c r="AO931" s="71" t="str">
        <f t="shared" si="579"/>
        <v/>
      </c>
      <c r="AP931" s="71" t="str">
        <f t="shared" si="580"/>
        <v/>
      </c>
      <c r="AQ931" s="71" t="str">
        <f t="shared" si="581"/>
        <v/>
      </c>
      <c r="AR931" s="71" t="str">
        <f t="shared" si="582"/>
        <v/>
      </c>
      <c r="AS931" s="71" t="str">
        <f t="shared" si="583"/>
        <v/>
      </c>
      <c r="AT931" s="71" t="str">
        <f t="shared" si="584"/>
        <v/>
      </c>
      <c r="AU931" s="76" t="str">
        <f t="shared" si="585"/>
        <v/>
      </c>
      <c r="BF931" s="141">
        <v>81017</v>
      </c>
      <c r="BG931" s="142" t="s">
        <v>13705</v>
      </c>
      <c r="BH931" s="141" t="s">
        <v>180</v>
      </c>
      <c r="BI931" s="141" t="s">
        <v>190</v>
      </c>
      <c r="BJ931" s="141" t="s">
        <v>13706</v>
      </c>
      <c r="BK931" s="141" t="s">
        <v>468</v>
      </c>
      <c r="BL931" s="141" t="s">
        <v>13707</v>
      </c>
      <c r="BM931" s="141">
        <v>45.438524000000001</v>
      </c>
      <c r="BN931" s="141">
        <v>-75.788403000000002</v>
      </c>
      <c r="BO931" s="141">
        <v>1999</v>
      </c>
      <c r="BP931" s="143" t="s">
        <v>24906</v>
      </c>
      <c r="BQ931" s="143" t="s">
        <v>26794</v>
      </c>
    </row>
    <row r="932" spans="1:69" ht="38.25" customHeight="1" x14ac:dyDescent="0.25">
      <c r="A932" s="1" t="str">
        <f t="shared" si="586"/>
        <v/>
      </c>
      <c r="B932" s="32" t="str">
        <f t="shared" si="587"/>
        <v/>
      </c>
      <c r="C932" s="25" t="str">
        <f t="shared" si="588"/>
        <v/>
      </c>
      <c r="D932" s="25" t="str">
        <f t="shared" si="589"/>
        <v/>
      </c>
      <c r="E932" s="25" t="str">
        <f t="shared" si="590"/>
        <v/>
      </c>
      <c r="F932" s="25" t="str">
        <f t="shared" si="591"/>
        <v/>
      </c>
      <c r="G932" s="108" t="str">
        <f t="shared" si="592"/>
        <v/>
      </c>
      <c r="H932" s="108" t="str">
        <f t="shared" si="593"/>
        <v/>
      </c>
      <c r="I932" s="112" t="str">
        <f t="shared" si="594"/>
        <v/>
      </c>
      <c r="J932" s="112"/>
      <c r="K932" s="112"/>
      <c r="L932" s="113"/>
      <c r="M932" s="113"/>
      <c r="N932" s="224" t="str">
        <f t="shared" si="595"/>
        <v/>
      </c>
      <c r="O932" s="225" t="str">
        <f t="shared" si="596"/>
        <v/>
      </c>
      <c r="Q932" s="6">
        <v>930</v>
      </c>
      <c r="R932" s="47" t="str">
        <f t="shared" si="559"/>
        <v>-930</v>
      </c>
      <c r="S932" s="6"/>
      <c r="T932" s="48" t="str">
        <f t="shared" si="560"/>
        <v/>
      </c>
      <c r="U932" s="49" t="str">
        <f t="shared" si="561"/>
        <v/>
      </c>
      <c r="W932" s="51"/>
      <c r="X932" s="75" t="str">
        <f t="shared" si="562"/>
        <v/>
      </c>
      <c r="Y932" s="71" t="str">
        <f t="shared" si="563"/>
        <v/>
      </c>
      <c r="Z932" s="71" t="str">
        <f t="shared" si="564"/>
        <v/>
      </c>
      <c r="AA932" s="71" t="str">
        <f t="shared" si="565"/>
        <v/>
      </c>
      <c r="AB932" s="71" t="str">
        <f t="shared" si="566"/>
        <v/>
      </c>
      <c r="AC932" s="71" t="str">
        <f t="shared" si="567"/>
        <v/>
      </c>
      <c r="AD932" s="71" t="str">
        <f t="shared" si="568"/>
        <v/>
      </c>
      <c r="AE932" s="78" t="str">
        <f t="shared" si="569"/>
        <v/>
      </c>
      <c r="AF932" s="75" t="str">
        <f t="shared" si="570"/>
        <v/>
      </c>
      <c r="AG932" s="71" t="str">
        <f t="shared" si="571"/>
        <v/>
      </c>
      <c r="AH932" s="71" t="str">
        <f t="shared" si="572"/>
        <v/>
      </c>
      <c r="AI932" s="71" t="str">
        <f t="shared" si="573"/>
        <v/>
      </c>
      <c r="AJ932" s="71" t="str">
        <f t="shared" si="574"/>
        <v/>
      </c>
      <c r="AK932" s="71" t="str">
        <f t="shared" si="575"/>
        <v/>
      </c>
      <c r="AL932" s="71" t="str">
        <f t="shared" si="576"/>
        <v/>
      </c>
      <c r="AM932" s="78" t="str">
        <f t="shared" si="577"/>
        <v/>
      </c>
      <c r="AN932" s="75" t="str">
        <f t="shared" si="578"/>
        <v/>
      </c>
      <c r="AO932" s="71" t="str">
        <f t="shared" si="579"/>
        <v/>
      </c>
      <c r="AP932" s="71" t="str">
        <f t="shared" si="580"/>
        <v/>
      </c>
      <c r="AQ932" s="71" t="str">
        <f t="shared" si="581"/>
        <v/>
      </c>
      <c r="AR932" s="71" t="str">
        <f t="shared" si="582"/>
        <v/>
      </c>
      <c r="AS932" s="71" t="str">
        <f t="shared" si="583"/>
        <v/>
      </c>
      <c r="AT932" s="71" t="str">
        <f t="shared" si="584"/>
        <v/>
      </c>
      <c r="AU932" s="76" t="str">
        <f t="shared" si="585"/>
        <v/>
      </c>
      <c r="BF932" s="141">
        <v>81017</v>
      </c>
      <c r="BG932" s="142" t="s">
        <v>13708</v>
      </c>
      <c r="BH932" s="141" t="s">
        <v>180</v>
      </c>
      <c r="BI932" s="141" t="s">
        <v>190</v>
      </c>
      <c r="BJ932" s="141" t="s">
        <v>13709</v>
      </c>
      <c r="BK932" s="141" t="s">
        <v>13710</v>
      </c>
      <c r="BL932" s="141" t="s">
        <v>13711</v>
      </c>
      <c r="BM932" s="141">
        <v>45.439131000000003</v>
      </c>
      <c r="BN932" s="141">
        <v>-75.792297000000005</v>
      </c>
      <c r="BO932" s="141">
        <v>2005</v>
      </c>
      <c r="BP932" s="143" t="s">
        <v>24907</v>
      </c>
      <c r="BQ932" s="143" t="s">
        <v>26794</v>
      </c>
    </row>
    <row r="933" spans="1:69" ht="38.25" customHeight="1" x14ac:dyDescent="0.25">
      <c r="A933" s="1" t="str">
        <f t="shared" si="586"/>
        <v/>
      </c>
      <c r="B933" s="32" t="str">
        <f t="shared" si="587"/>
        <v/>
      </c>
      <c r="C933" s="25" t="str">
        <f t="shared" si="588"/>
        <v/>
      </c>
      <c r="D933" s="25" t="str">
        <f t="shared" si="589"/>
        <v/>
      </c>
      <c r="E933" s="25" t="str">
        <f t="shared" si="590"/>
        <v/>
      </c>
      <c r="F933" s="25" t="str">
        <f t="shared" si="591"/>
        <v/>
      </c>
      <c r="G933" s="108" t="str">
        <f t="shared" si="592"/>
        <v/>
      </c>
      <c r="H933" s="108" t="str">
        <f t="shared" si="593"/>
        <v/>
      </c>
      <c r="I933" s="112" t="str">
        <f t="shared" si="594"/>
        <v/>
      </c>
      <c r="J933" s="112"/>
      <c r="K933" s="112"/>
      <c r="L933" s="113"/>
      <c r="M933" s="113"/>
      <c r="N933" s="224" t="str">
        <f t="shared" si="595"/>
        <v/>
      </c>
      <c r="O933" s="225" t="str">
        <f t="shared" si="596"/>
        <v/>
      </c>
      <c r="Q933" s="6">
        <v>931</v>
      </c>
      <c r="R933" s="47" t="str">
        <f t="shared" si="559"/>
        <v>-931</v>
      </c>
      <c r="S933" s="6"/>
      <c r="T933" s="48" t="str">
        <f t="shared" si="560"/>
        <v/>
      </c>
      <c r="U933" s="49" t="str">
        <f t="shared" si="561"/>
        <v/>
      </c>
      <c r="W933" s="51"/>
      <c r="X933" s="75" t="str">
        <f t="shared" si="562"/>
        <v/>
      </c>
      <c r="Y933" s="71" t="str">
        <f t="shared" si="563"/>
        <v/>
      </c>
      <c r="Z933" s="71" t="str">
        <f t="shared" si="564"/>
        <v/>
      </c>
      <c r="AA933" s="71" t="str">
        <f t="shared" si="565"/>
        <v/>
      </c>
      <c r="AB933" s="71" t="str">
        <f t="shared" si="566"/>
        <v/>
      </c>
      <c r="AC933" s="71" t="str">
        <f t="shared" si="567"/>
        <v/>
      </c>
      <c r="AD933" s="71" t="str">
        <f t="shared" si="568"/>
        <v/>
      </c>
      <c r="AE933" s="78" t="str">
        <f t="shared" si="569"/>
        <v/>
      </c>
      <c r="AF933" s="75" t="str">
        <f t="shared" si="570"/>
        <v/>
      </c>
      <c r="AG933" s="71" t="str">
        <f t="shared" si="571"/>
        <v/>
      </c>
      <c r="AH933" s="71" t="str">
        <f t="shared" si="572"/>
        <v/>
      </c>
      <c r="AI933" s="71" t="str">
        <f t="shared" si="573"/>
        <v/>
      </c>
      <c r="AJ933" s="71" t="str">
        <f t="shared" si="574"/>
        <v/>
      </c>
      <c r="AK933" s="71" t="str">
        <f t="shared" si="575"/>
        <v/>
      </c>
      <c r="AL933" s="71" t="str">
        <f t="shared" si="576"/>
        <v/>
      </c>
      <c r="AM933" s="78" t="str">
        <f t="shared" si="577"/>
        <v/>
      </c>
      <c r="AN933" s="75" t="str">
        <f t="shared" si="578"/>
        <v/>
      </c>
      <c r="AO933" s="71" t="str">
        <f t="shared" si="579"/>
        <v/>
      </c>
      <c r="AP933" s="71" t="str">
        <f t="shared" si="580"/>
        <v/>
      </c>
      <c r="AQ933" s="71" t="str">
        <f t="shared" si="581"/>
        <v/>
      </c>
      <c r="AR933" s="71" t="str">
        <f t="shared" si="582"/>
        <v/>
      </c>
      <c r="AS933" s="71" t="str">
        <f t="shared" si="583"/>
        <v/>
      </c>
      <c r="AT933" s="71" t="str">
        <f t="shared" si="584"/>
        <v/>
      </c>
      <c r="AU933" s="76" t="str">
        <f t="shared" si="585"/>
        <v/>
      </c>
      <c r="BF933" s="141">
        <v>81017</v>
      </c>
      <c r="BG933" s="142" t="s">
        <v>13712</v>
      </c>
      <c r="BH933" s="141" t="s">
        <v>180</v>
      </c>
      <c r="BI933" s="141" t="s">
        <v>190</v>
      </c>
      <c r="BJ933" s="141" t="s">
        <v>13713</v>
      </c>
      <c r="BK933" s="141" t="s">
        <v>11860</v>
      </c>
      <c r="BL933" s="141" t="s">
        <v>13714</v>
      </c>
      <c r="BM933" s="141">
        <v>45.485771999999997</v>
      </c>
      <c r="BN933" s="141">
        <v>-75.691372999999999</v>
      </c>
      <c r="BO933" s="141">
        <v>2000</v>
      </c>
      <c r="BP933" s="143" t="s">
        <v>24908</v>
      </c>
      <c r="BQ933" s="143" t="s">
        <v>26794</v>
      </c>
    </row>
    <row r="934" spans="1:69" ht="38.25" customHeight="1" x14ac:dyDescent="0.25">
      <c r="A934" s="1" t="str">
        <f t="shared" si="586"/>
        <v/>
      </c>
      <c r="B934" s="32" t="str">
        <f t="shared" si="587"/>
        <v/>
      </c>
      <c r="C934" s="25" t="str">
        <f t="shared" si="588"/>
        <v/>
      </c>
      <c r="D934" s="25" t="str">
        <f t="shared" si="589"/>
        <v/>
      </c>
      <c r="E934" s="25" t="str">
        <f t="shared" si="590"/>
        <v/>
      </c>
      <c r="F934" s="25" t="str">
        <f t="shared" si="591"/>
        <v/>
      </c>
      <c r="G934" s="108" t="str">
        <f t="shared" si="592"/>
        <v/>
      </c>
      <c r="H934" s="108" t="str">
        <f t="shared" si="593"/>
        <v/>
      </c>
      <c r="I934" s="112" t="str">
        <f t="shared" si="594"/>
        <v/>
      </c>
      <c r="J934" s="112"/>
      <c r="K934" s="112"/>
      <c r="L934" s="113"/>
      <c r="M934" s="113"/>
      <c r="N934" s="224" t="str">
        <f t="shared" si="595"/>
        <v/>
      </c>
      <c r="O934" s="225" t="str">
        <f t="shared" si="596"/>
        <v/>
      </c>
      <c r="Q934" s="6">
        <v>932</v>
      </c>
      <c r="R934" s="47" t="str">
        <f t="shared" si="559"/>
        <v>-932</v>
      </c>
      <c r="S934" s="6"/>
      <c r="T934" s="48" t="str">
        <f t="shared" si="560"/>
        <v/>
      </c>
      <c r="U934" s="49" t="str">
        <f t="shared" si="561"/>
        <v/>
      </c>
      <c r="W934" s="51"/>
      <c r="X934" s="75" t="str">
        <f t="shared" si="562"/>
        <v/>
      </c>
      <c r="Y934" s="71" t="str">
        <f t="shared" si="563"/>
        <v/>
      </c>
      <c r="Z934" s="71" t="str">
        <f t="shared" si="564"/>
        <v/>
      </c>
      <c r="AA934" s="71" t="str">
        <f t="shared" si="565"/>
        <v/>
      </c>
      <c r="AB934" s="71" t="str">
        <f t="shared" si="566"/>
        <v/>
      </c>
      <c r="AC934" s="71" t="str">
        <f t="shared" si="567"/>
        <v/>
      </c>
      <c r="AD934" s="71" t="str">
        <f t="shared" si="568"/>
        <v/>
      </c>
      <c r="AE934" s="78" t="str">
        <f t="shared" si="569"/>
        <v/>
      </c>
      <c r="AF934" s="75" t="str">
        <f t="shared" si="570"/>
        <v/>
      </c>
      <c r="AG934" s="71" t="str">
        <f t="shared" si="571"/>
        <v/>
      </c>
      <c r="AH934" s="71" t="str">
        <f t="shared" si="572"/>
        <v/>
      </c>
      <c r="AI934" s="71" t="str">
        <f t="shared" si="573"/>
        <v/>
      </c>
      <c r="AJ934" s="71" t="str">
        <f t="shared" si="574"/>
        <v/>
      </c>
      <c r="AK934" s="71" t="str">
        <f t="shared" si="575"/>
        <v/>
      </c>
      <c r="AL934" s="71" t="str">
        <f t="shared" si="576"/>
        <v/>
      </c>
      <c r="AM934" s="78" t="str">
        <f t="shared" si="577"/>
        <v/>
      </c>
      <c r="AN934" s="75" t="str">
        <f t="shared" si="578"/>
        <v/>
      </c>
      <c r="AO934" s="71" t="str">
        <f t="shared" si="579"/>
        <v/>
      </c>
      <c r="AP934" s="71" t="str">
        <f t="shared" si="580"/>
        <v/>
      </c>
      <c r="AQ934" s="71" t="str">
        <f t="shared" si="581"/>
        <v/>
      </c>
      <c r="AR934" s="71" t="str">
        <f t="shared" si="582"/>
        <v/>
      </c>
      <c r="AS934" s="71" t="str">
        <f t="shared" si="583"/>
        <v/>
      </c>
      <c r="AT934" s="71" t="str">
        <f t="shared" si="584"/>
        <v/>
      </c>
      <c r="AU934" s="76" t="str">
        <f t="shared" si="585"/>
        <v/>
      </c>
      <c r="BF934" s="141">
        <v>81017</v>
      </c>
      <c r="BG934" s="142" t="s">
        <v>13715</v>
      </c>
      <c r="BH934" s="141" t="s">
        <v>180</v>
      </c>
      <c r="BI934" s="141" t="s">
        <v>190</v>
      </c>
      <c r="BJ934" s="141" t="s">
        <v>13716</v>
      </c>
      <c r="BK934" s="141" t="s">
        <v>10354</v>
      </c>
      <c r="BL934" s="141" t="s">
        <v>13717</v>
      </c>
      <c r="BM934" s="141">
        <v>45.401206999999999</v>
      </c>
      <c r="BN934" s="141">
        <v>-75.805036000000001</v>
      </c>
      <c r="BO934" s="141">
        <v>2011</v>
      </c>
      <c r="BP934" s="143" t="s">
        <v>24909</v>
      </c>
      <c r="BQ934" s="143" t="s">
        <v>26794</v>
      </c>
    </row>
    <row r="935" spans="1:69" ht="38.25" customHeight="1" x14ac:dyDescent="0.25">
      <c r="A935" s="1" t="str">
        <f t="shared" si="586"/>
        <v/>
      </c>
      <c r="B935" s="32" t="str">
        <f t="shared" si="587"/>
        <v/>
      </c>
      <c r="C935" s="25" t="str">
        <f t="shared" si="588"/>
        <v/>
      </c>
      <c r="D935" s="25" t="str">
        <f t="shared" si="589"/>
        <v/>
      </c>
      <c r="E935" s="25" t="str">
        <f t="shared" si="590"/>
        <v/>
      </c>
      <c r="F935" s="25" t="str">
        <f t="shared" si="591"/>
        <v/>
      </c>
      <c r="G935" s="108" t="str">
        <f t="shared" si="592"/>
        <v/>
      </c>
      <c r="H935" s="108" t="str">
        <f t="shared" si="593"/>
        <v/>
      </c>
      <c r="I935" s="112" t="str">
        <f t="shared" si="594"/>
        <v/>
      </c>
      <c r="J935" s="112"/>
      <c r="K935" s="112"/>
      <c r="L935" s="113"/>
      <c r="M935" s="113"/>
      <c r="N935" s="224" t="str">
        <f t="shared" si="595"/>
        <v/>
      </c>
      <c r="O935" s="225" t="str">
        <f t="shared" si="596"/>
        <v/>
      </c>
      <c r="Q935" s="6">
        <v>933</v>
      </c>
      <c r="R935" s="47" t="str">
        <f t="shared" si="559"/>
        <v>-933</v>
      </c>
      <c r="S935" s="6"/>
      <c r="T935" s="48" t="str">
        <f t="shared" si="560"/>
        <v/>
      </c>
      <c r="U935" s="49" t="str">
        <f t="shared" si="561"/>
        <v/>
      </c>
      <c r="W935" s="51"/>
      <c r="X935" s="75" t="str">
        <f t="shared" si="562"/>
        <v/>
      </c>
      <c r="Y935" s="71" t="str">
        <f t="shared" si="563"/>
        <v/>
      </c>
      <c r="Z935" s="71" t="str">
        <f t="shared" si="564"/>
        <v/>
      </c>
      <c r="AA935" s="71" t="str">
        <f t="shared" si="565"/>
        <v/>
      </c>
      <c r="AB935" s="71" t="str">
        <f t="shared" si="566"/>
        <v/>
      </c>
      <c r="AC935" s="71" t="str">
        <f t="shared" si="567"/>
        <v/>
      </c>
      <c r="AD935" s="71" t="str">
        <f t="shared" si="568"/>
        <v/>
      </c>
      <c r="AE935" s="78" t="str">
        <f t="shared" si="569"/>
        <v/>
      </c>
      <c r="AF935" s="75" t="str">
        <f t="shared" si="570"/>
        <v/>
      </c>
      <c r="AG935" s="71" t="str">
        <f t="shared" si="571"/>
        <v/>
      </c>
      <c r="AH935" s="71" t="str">
        <f t="shared" si="572"/>
        <v/>
      </c>
      <c r="AI935" s="71" t="str">
        <f t="shared" si="573"/>
        <v/>
      </c>
      <c r="AJ935" s="71" t="str">
        <f t="shared" si="574"/>
        <v/>
      </c>
      <c r="AK935" s="71" t="str">
        <f t="shared" si="575"/>
        <v/>
      </c>
      <c r="AL935" s="71" t="str">
        <f t="shared" si="576"/>
        <v/>
      </c>
      <c r="AM935" s="78" t="str">
        <f t="shared" si="577"/>
        <v/>
      </c>
      <c r="AN935" s="75" t="str">
        <f t="shared" si="578"/>
        <v/>
      </c>
      <c r="AO935" s="71" t="str">
        <f t="shared" si="579"/>
        <v/>
      </c>
      <c r="AP935" s="71" t="str">
        <f t="shared" si="580"/>
        <v/>
      </c>
      <c r="AQ935" s="71" t="str">
        <f t="shared" si="581"/>
        <v/>
      </c>
      <c r="AR935" s="71" t="str">
        <f t="shared" si="582"/>
        <v/>
      </c>
      <c r="AS935" s="71" t="str">
        <f t="shared" si="583"/>
        <v/>
      </c>
      <c r="AT935" s="71" t="str">
        <f t="shared" si="584"/>
        <v/>
      </c>
      <c r="AU935" s="76" t="str">
        <f t="shared" si="585"/>
        <v/>
      </c>
      <c r="BF935" s="141">
        <v>81017</v>
      </c>
      <c r="BG935" s="142" t="s">
        <v>13718</v>
      </c>
      <c r="BH935" s="141" t="s">
        <v>180</v>
      </c>
      <c r="BI935" s="141" t="s">
        <v>190</v>
      </c>
      <c r="BJ935" s="141" t="s">
        <v>13719</v>
      </c>
      <c r="BK935" s="141" t="s">
        <v>12301</v>
      </c>
      <c r="BL935" s="141" t="s">
        <v>13720</v>
      </c>
      <c r="BM935" s="141">
        <v>45.423805000000002</v>
      </c>
      <c r="BN935" s="141">
        <v>-75.801125999999996</v>
      </c>
      <c r="BO935" s="141">
        <v>2008</v>
      </c>
      <c r="BP935" s="143" t="s">
        <v>24910</v>
      </c>
      <c r="BQ935" s="143" t="s">
        <v>26794</v>
      </c>
    </row>
    <row r="936" spans="1:69" ht="38.25" customHeight="1" x14ac:dyDescent="0.25">
      <c r="A936" s="1" t="str">
        <f t="shared" si="586"/>
        <v/>
      </c>
      <c r="B936" s="32" t="str">
        <f t="shared" si="587"/>
        <v/>
      </c>
      <c r="C936" s="25" t="str">
        <f t="shared" si="588"/>
        <v/>
      </c>
      <c r="D936" s="25" t="str">
        <f t="shared" si="589"/>
        <v/>
      </c>
      <c r="E936" s="25" t="str">
        <f t="shared" si="590"/>
        <v/>
      </c>
      <c r="F936" s="25" t="str">
        <f t="shared" si="591"/>
        <v/>
      </c>
      <c r="G936" s="108" t="str">
        <f t="shared" si="592"/>
        <v/>
      </c>
      <c r="H936" s="108" t="str">
        <f t="shared" si="593"/>
        <v/>
      </c>
      <c r="I936" s="112" t="str">
        <f t="shared" si="594"/>
        <v/>
      </c>
      <c r="J936" s="112"/>
      <c r="K936" s="112"/>
      <c r="L936" s="113"/>
      <c r="M936" s="113"/>
      <c r="N936" s="224" t="str">
        <f t="shared" si="595"/>
        <v/>
      </c>
      <c r="O936" s="225" t="str">
        <f t="shared" si="596"/>
        <v/>
      </c>
      <c r="Q936" s="6">
        <v>934</v>
      </c>
      <c r="R936" s="47" t="str">
        <f t="shared" si="559"/>
        <v>-934</v>
      </c>
      <c r="S936" s="6"/>
      <c r="T936" s="48" t="str">
        <f t="shared" si="560"/>
        <v/>
      </c>
      <c r="U936" s="49" t="str">
        <f t="shared" si="561"/>
        <v/>
      </c>
      <c r="W936" s="51"/>
      <c r="X936" s="75" t="str">
        <f t="shared" si="562"/>
        <v/>
      </c>
      <c r="Y936" s="71" t="str">
        <f t="shared" si="563"/>
        <v/>
      </c>
      <c r="Z936" s="71" t="str">
        <f t="shared" si="564"/>
        <v/>
      </c>
      <c r="AA936" s="71" t="str">
        <f t="shared" si="565"/>
        <v/>
      </c>
      <c r="AB936" s="71" t="str">
        <f t="shared" si="566"/>
        <v/>
      </c>
      <c r="AC936" s="71" t="str">
        <f t="shared" si="567"/>
        <v/>
      </c>
      <c r="AD936" s="71" t="str">
        <f t="shared" si="568"/>
        <v/>
      </c>
      <c r="AE936" s="78" t="str">
        <f t="shared" si="569"/>
        <v/>
      </c>
      <c r="AF936" s="75" t="str">
        <f t="shared" si="570"/>
        <v/>
      </c>
      <c r="AG936" s="71" t="str">
        <f t="shared" si="571"/>
        <v/>
      </c>
      <c r="AH936" s="71" t="str">
        <f t="shared" si="572"/>
        <v/>
      </c>
      <c r="AI936" s="71" t="str">
        <f t="shared" si="573"/>
        <v/>
      </c>
      <c r="AJ936" s="71" t="str">
        <f t="shared" si="574"/>
        <v/>
      </c>
      <c r="AK936" s="71" t="str">
        <f t="shared" si="575"/>
        <v/>
      </c>
      <c r="AL936" s="71" t="str">
        <f t="shared" si="576"/>
        <v/>
      </c>
      <c r="AM936" s="78" t="str">
        <f t="shared" si="577"/>
        <v/>
      </c>
      <c r="AN936" s="75" t="str">
        <f t="shared" si="578"/>
        <v/>
      </c>
      <c r="AO936" s="71" t="str">
        <f t="shared" si="579"/>
        <v/>
      </c>
      <c r="AP936" s="71" t="str">
        <f t="shared" si="580"/>
        <v/>
      </c>
      <c r="AQ936" s="71" t="str">
        <f t="shared" si="581"/>
        <v/>
      </c>
      <c r="AR936" s="71" t="str">
        <f t="shared" si="582"/>
        <v/>
      </c>
      <c r="AS936" s="71" t="str">
        <f t="shared" si="583"/>
        <v/>
      </c>
      <c r="AT936" s="71" t="str">
        <f t="shared" si="584"/>
        <v/>
      </c>
      <c r="AU936" s="76" t="str">
        <f t="shared" si="585"/>
        <v/>
      </c>
      <c r="BF936" s="141">
        <v>51090</v>
      </c>
      <c r="BG936" s="142" t="s">
        <v>10602</v>
      </c>
      <c r="BH936" s="141" t="s">
        <v>478</v>
      </c>
      <c r="BI936" s="141" t="s">
        <v>176</v>
      </c>
      <c r="BJ936" s="141" t="s">
        <v>2341</v>
      </c>
      <c r="BK936" s="141" t="s">
        <v>1602</v>
      </c>
      <c r="BL936" s="141" t="s">
        <v>10599</v>
      </c>
      <c r="BM936" s="141">
        <v>46.432650000000002</v>
      </c>
      <c r="BN936" s="141">
        <v>-72.768349999999998</v>
      </c>
      <c r="BO936" s="141">
        <v>1960</v>
      </c>
      <c r="BP936" s="143" t="s">
        <v>24566</v>
      </c>
      <c r="BQ936" s="143" t="s">
        <v>27848</v>
      </c>
    </row>
    <row r="937" spans="1:69" ht="38.25" customHeight="1" x14ac:dyDescent="0.25">
      <c r="A937" s="1" t="str">
        <f t="shared" si="586"/>
        <v/>
      </c>
      <c r="B937" s="32" t="str">
        <f t="shared" si="587"/>
        <v/>
      </c>
      <c r="C937" s="25" t="str">
        <f t="shared" si="588"/>
        <v/>
      </c>
      <c r="D937" s="25" t="str">
        <f t="shared" si="589"/>
        <v/>
      </c>
      <c r="E937" s="25" t="str">
        <f t="shared" si="590"/>
        <v/>
      </c>
      <c r="F937" s="25" t="str">
        <f t="shared" si="591"/>
        <v/>
      </c>
      <c r="G937" s="108" t="str">
        <f t="shared" si="592"/>
        <v/>
      </c>
      <c r="H937" s="108" t="str">
        <f t="shared" si="593"/>
        <v/>
      </c>
      <c r="I937" s="112" t="str">
        <f t="shared" si="594"/>
        <v/>
      </c>
      <c r="J937" s="112"/>
      <c r="K937" s="112"/>
      <c r="L937" s="113"/>
      <c r="M937" s="113"/>
      <c r="N937" s="224" t="str">
        <f t="shared" si="595"/>
        <v/>
      </c>
      <c r="O937" s="225" t="str">
        <f t="shared" si="596"/>
        <v/>
      </c>
      <c r="Q937" s="6">
        <v>935</v>
      </c>
      <c r="R937" s="47" t="str">
        <f t="shared" si="559"/>
        <v>-935</v>
      </c>
      <c r="S937" s="6"/>
      <c r="T937" s="48" t="str">
        <f t="shared" si="560"/>
        <v/>
      </c>
      <c r="U937" s="49" t="str">
        <f t="shared" si="561"/>
        <v/>
      </c>
      <c r="W937" s="51"/>
      <c r="X937" s="75" t="str">
        <f t="shared" si="562"/>
        <v/>
      </c>
      <c r="Y937" s="71" t="str">
        <f t="shared" si="563"/>
        <v/>
      </c>
      <c r="Z937" s="71" t="str">
        <f t="shared" si="564"/>
        <v/>
      </c>
      <c r="AA937" s="71" t="str">
        <f t="shared" si="565"/>
        <v/>
      </c>
      <c r="AB937" s="71" t="str">
        <f t="shared" si="566"/>
        <v/>
      </c>
      <c r="AC937" s="71" t="str">
        <f t="shared" si="567"/>
        <v/>
      </c>
      <c r="AD937" s="71" t="str">
        <f t="shared" si="568"/>
        <v/>
      </c>
      <c r="AE937" s="78" t="str">
        <f t="shared" si="569"/>
        <v/>
      </c>
      <c r="AF937" s="75" t="str">
        <f t="shared" si="570"/>
        <v/>
      </c>
      <c r="AG937" s="71" t="str">
        <f t="shared" si="571"/>
        <v/>
      </c>
      <c r="AH937" s="71" t="str">
        <f t="shared" si="572"/>
        <v/>
      </c>
      <c r="AI937" s="71" t="str">
        <f t="shared" si="573"/>
        <v/>
      </c>
      <c r="AJ937" s="71" t="str">
        <f t="shared" si="574"/>
        <v/>
      </c>
      <c r="AK937" s="71" t="str">
        <f t="shared" si="575"/>
        <v/>
      </c>
      <c r="AL937" s="71" t="str">
        <f t="shared" si="576"/>
        <v/>
      </c>
      <c r="AM937" s="78" t="str">
        <f t="shared" si="577"/>
        <v/>
      </c>
      <c r="AN937" s="75" t="str">
        <f t="shared" si="578"/>
        <v/>
      </c>
      <c r="AO937" s="71" t="str">
        <f t="shared" si="579"/>
        <v/>
      </c>
      <c r="AP937" s="71" t="str">
        <f t="shared" si="580"/>
        <v/>
      </c>
      <c r="AQ937" s="71" t="str">
        <f t="shared" si="581"/>
        <v/>
      </c>
      <c r="AR937" s="71" t="str">
        <f t="shared" si="582"/>
        <v/>
      </c>
      <c r="AS937" s="71" t="str">
        <f t="shared" si="583"/>
        <v/>
      </c>
      <c r="AT937" s="71" t="str">
        <f t="shared" si="584"/>
        <v/>
      </c>
      <c r="AU937" s="76" t="str">
        <f t="shared" si="585"/>
        <v/>
      </c>
      <c r="BF937" s="141">
        <v>51090</v>
      </c>
      <c r="BG937" s="142" t="s">
        <v>10603</v>
      </c>
      <c r="BH937" s="141" t="s">
        <v>478</v>
      </c>
      <c r="BI937" s="141" t="s">
        <v>176</v>
      </c>
      <c r="BJ937" s="141" t="s">
        <v>2345</v>
      </c>
      <c r="BK937" s="141" t="s">
        <v>1602</v>
      </c>
      <c r="BL937" s="141" t="s">
        <v>10599</v>
      </c>
      <c r="BM937" s="141">
        <v>46.432650000000002</v>
      </c>
      <c r="BN937" s="141">
        <v>-72.768349999999998</v>
      </c>
      <c r="BO937" s="141">
        <v>1960</v>
      </c>
      <c r="BP937" s="143" t="s">
        <v>24566</v>
      </c>
      <c r="BQ937" s="143" t="s">
        <v>27848</v>
      </c>
    </row>
    <row r="938" spans="1:69" ht="38.25" customHeight="1" x14ac:dyDescent="0.25">
      <c r="A938" s="1" t="str">
        <f t="shared" si="586"/>
        <v/>
      </c>
      <c r="B938" s="32" t="str">
        <f t="shared" si="587"/>
        <v/>
      </c>
      <c r="C938" s="25" t="str">
        <f t="shared" si="588"/>
        <v/>
      </c>
      <c r="D938" s="25" t="str">
        <f t="shared" si="589"/>
        <v/>
      </c>
      <c r="E938" s="25" t="str">
        <f t="shared" si="590"/>
        <v/>
      </c>
      <c r="F938" s="25" t="str">
        <f t="shared" si="591"/>
        <v/>
      </c>
      <c r="G938" s="108" t="str">
        <f t="shared" si="592"/>
        <v/>
      </c>
      <c r="H938" s="108" t="str">
        <f t="shared" si="593"/>
        <v/>
      </c>
      <c r="I938" s="112" t="str">
        <f t="shared" si="594"/>
        <v/>
      </c>
      <c r="J938" s="112"/>
      <c r="K938" s="112"/>
      <c r="L938" s="113"/>
      <c r="M938" s="113"/>
      <c r="N938" s="224" t="str">
        <f t="shared" si="595"/>
        <v/>
      </c>
      <c r="O938" s="225" t="str">
        <f t="shared" si="596"/>
        <v/>
      </c>
      <c r="Q938" s="6">
        <v>936</v>
      </c>
      <c r="R938" s="47" t="str">
        <f t="shared" si="559"/>
        <v>-936</v>
      </c>
      <c r="S938" s="6"/>
      <c r="T938" s="48" t="str">
        <f t="shared" si="560"/>
        <v/>
      </c>
      <c r="U938" s="49" t="str">
        <f t="shared" si="561"/>
        <v/>
      </c>
      <c r="W938" s="51"/>
      <c r="X938" s="75" t="str">
        <f t="shared" si="562"/>
        <v/>
      </c>
      <c r="Y938" s="71" t="str">
        <f t="shared" si="563"/>
        <v/>
      </c>
      <c r="Z938" s="71" t="str">
        <f t="shared" si="564"/>
        <v/>
      </c>
      <c r="AA938" s="71" t="str">
        <f t="shared" si="565"/>
        <v/>
      </c>
      <c r="AB938" s="71" t="str">
        <f t="shared" si="566"/>
        <v/>
      </c>
      <c r="AC938" s="71" t="str">
        <f t="shared" si="567"/>
        <v/>
      </c>
      <c r="AD938" s="71" t="str">
        <f t="shared" si="568"/>
        <v/>
      </c>
      <c r="AE938" s="78" t="str">
        <f t="shared" si="569"/>
        <v/>
      </c>
      <c r="AF938" s="75" t="str">
        <f t="shared" si="570"/>
        <v/>
      </c>
      <c r="AG938" s="71" t="str">
        <f t="shared" si="571"/>
        <v/>
      </c>
      <c r="AH938" s="71" t="str">
        <f t="shared" si="572"/>
        <v/>
      </c>
      <c r="AI938" s="71" t="str">
        <f t="shared" si="573"/>
        <v/>
      </c>
      <c r="AJ938" s="71" t="str">
        <f t="shared" si="574"/>
        <v/>
      </c>
      <c r="AK938" s="71" t="str">
        <f t="shared" si="575"/>
        <v/>
      </c>
      <c r="AL938" s="71" t="str">
        <f t="shared" si="576"/>
        <v/>
      </c>
      <c r="AM938" s="78" t="str">
        <f t="shared" si="577"/>
        <v/>
      </c>
      <c r="AN938" s="75" t="str">
        <f t="shared" si="578"/>
        <v/>
      </c>
      <c r="AO938" s="71" t="str">
        <f t="shared" si="579"/>
        <v/>
      </c>
      <c r="AP938" s="71" t="str">
        <f t="shared" si="580"/>
        <v/>
      </c>
      <c r="AQ938" s="71" t="str">
        <f t="shared" si="581"/>
        <v/>
      </c>
      <c r="AR938" s="71" t="str">
        <f t="shared" si="582"/>
        <v/>
      </c>
      <c r="AS938" s="71" t="str">
        <f t="shared" si="583"/>
        <v/>
      </c>
      <c r="AT938" s="71" t="str">
        <f t="shared" si="584"/>
        <v/>
      </c>
      <c r="AU938" s="76" t="str">
        <f t="shared" si="585"/>
        <v/>
      </c>
      <c r="BF938" s="141">
        <v>51090</v>
      </c>
      <c r="BG938" s="142" t="s">
        <v>10604</v>
      </c>
      <c r="BH938" s="141" t="s">
        <v>478</v>
      </c>
      <c r="BI938" s="141" t="s">
        <v>176</v>
      </c>
      <c r="BJ938" s="141" t="s">
        <v>10605</v>
      </c>
      <c r="BK938" s="141" t="s">
        <v>1602</v>
      </c>
      <c r="BL938" s="141" t="s">
        <v>10599</v>
      </c>
      <c r="BM938" s="141">
        <v>46.432650000000002</v>
      </c>
      <c r="BN938" s="141">
        <v>-72.768349999999998</v>
      </c>
      <c r="BO938" s="141">
        <v>2007</v>
      </c>
      <c r="BP938" s="143" t="s">
        <v>24566</v>
      </c>
      <c r="BQ938" s="143" t="s">
        <v>27848</v>
      </c>
    </row>
    <row r="939" spans="1:69" ht="38.25" customHeight="1" x14ac:dyDescent="0.25">
      <c r="A939" s="1" t="str">
        <f t="shared" si="586"/>
        <v/>
      </c>
      <c r="B939" s="32" t="str">
        <f t="shared" si="587"/>
        <v/>
      </c>
      <c r="C939" s="25" t="str">
        <f t="shared" si="588"/>
        <v/>
      </c>
      <c r="D939" s="25" t="str">
        <f t="shared" si="589"/>
        <v/>
      </c>
      <c r="E939" s="25" t="str">
        <f t="shared" si="590"/>
        <v/>
      </c>
      <c r="F939" s="25" t="str">
        <f t="shared" si="591"/>
        <v/>
      </c>
      <c r="G939" s="108" t="str">
        <f t="shared" si="592"/>
        <v/>
      </c>
      <c r="H939" s="108" t="str">
        <f t="shared" si="593"/>
        <v/>
      </c>
      <c r="I939" s="112" t="str">
        <f t="shared" si="594"/>
        <v/>
      </c>
      <c r="J939" s="112"/>
      <c r="K939" s="112"/>
      <c r="L939" s="113"/>
      <c r="M939" s="113"/>
      <c r="N939" s="224" t="str">
        <f t="shared" si="595"/>
        <v/>
      </c>
      <c r="O939" s="225" t="str">
        <f t="shared" si="596"/>
        <v/>
      </c>
      <c r="Q939" s="6">
        <v>937</v>
      </c>
      <c r="R939" s="47" t="str">
        <f t="shared" si="559"/>
        <v>-937</v>
      </c>
      <c r="S939" s="6"/>
      <c r="T939" s="48" t="str">
        <f t="shared" si="560"/>
        <v/>
      </c>
      <c r="U939" s="49" t="str">
        <f t="shared" si="561"/>
        <v/>
      </c>
      <c r="W939" s="51"/>
      <c r="X939" s="75" t="str">
        <f t="shared" si="562"/>
        <v/>
      </c>
      <c r="Y939" s="71" t="str">
        <f t="shared" si="563"/>
        <v/>
      </c>
      <c r="Z939" s="71" t="str">
        <f t="shared" si="564"/>
        <v/>
      </c>
      <c r="AA939" s="71" t="str">
        <f t="shared" si="565"/>
        <v/>
      </c>
      <c r="AB939" s="71" t="str">
        <f t="shared" si="566"/>
        <v/>
      </c>
      <c r="AC939" s="71" t="str">
        <f t="shared" si="567"/>
        <v/>
      </c>
      <c r="AD939" s="71" t="str">
        <f t="shared" si="568"/>
        <v/>
      </c>
      <c r="AE939" s="78" t="str">
        <f t="shared" si="569"/>
        <v/>
      </c>
      <c r="AF939" s="75" t="str">
        <f t="shared" si="570"/>
        <v/>
      </c>
      <c r="AG939" s="71" t="str">
        <f t="shared" si="571"/>
        <v/>
      </c>
      <c r="AH939" s="71" t="str">
        <f t="shared" si="572"/>
        <v/>
      </c>
      <c r="AI939" s="71" t="str">
        <f t="shared" si="573"/>
        <v/>
      </c>
      <c r="AJ939" s="71" t="str">
        <f t="shared" si="574"/>
        <v/>
      </c>
      <c r="AK939" s="71" t="str">
        <f t="shared" si="575"/>
        <v/>
      </c>
      <c r="AL939" s="71" t="str">
        <f t="shared" si="576"/>
        <v/>
      </c>
      <c r="AM939" s="78" t="str">
        <f t="shared" si="577"/>
        <v/>
      </c>
      <c r="AN939" s="75" t="str">
        <f t="shared" si="578"/>
        <v/>
      </c>
      <c r="AO939" s="71" t="str">
        <f t="shared" si="579"/>
        <v/>
      </c>
      <c r="AP939" s="71" t="str">
        <f t="shared" si="580"/>
        <v/>
      </c>
      <c r="AQ939" s="71" t="str">
        <f t="shared" si="581"/>
        <v/>
      </c>
      <c r="AR939" s="71" t="str">
        <f t="shared" si="582"/>
        <v/>
      </c>
      <c r="AS939" s="71" t="str">
        <f t="shared" si="583"/>
        <v/>
      </c>
      <c r="AT939" s="71" t="str">
        <f t="shared" si="584"/>
        <v/>
      </c>
      <c r="AU939" s="76" t="str">
        <f t="shared" si="585"/>
        <v/>
      </c>
      <c r="BF939" s="141">
        <v>66058</v>
      </c>
      <c r="BG939" s="142" t="s">
        <v>13548</v>
      </c>
      <c r="BH939" s="141" t="s">
        <v>180</v>
      </c>
      <c r="BI939" s="141" t="s">
        <v>191</v>
      </c>
      <c r="BJ939" s="141" t="s">
        <v>13549</v>
      </c>
      <c r="BK939" s="141" t="s">
        <v>13550</v>
      </c>
      <c r="BL939" s="141" t="s">
        <v>2983</v>
      </c>
      <c r="BM939" s="141">
        <v>45.463760000000001</v>
      </c>
      <c r="BN939" s="141">
        <v>-73.655230000000003</v>
      </c>
      <c r="BO939" s="141">
        <v>1969</v>
      </c>
      <c r="BP939" s="143" t="s">
        <v>24868</v>
      </c>
      <c r="BQ939" s="143" t="s">
        <v>17560</v>
      </c>
    </row>
    <row r="940" spans="1:69" ht="38.25" customHeight="1" x14ac:dyDescent="0.25">
      <c r="A940" s="1" t="str">
        <f t="shared" si="586"/>
        <v/>
      </c>
      <c r="B940" s="32" t="str">
        <f t="shared" si="587"/>
        <v/>
      </c>
      <c r="C940" s="25" t="str">
        <f t="shared" si="588"/>
        <v/>
      </c>
      <c r="D940" s="25" t="str">
        <f t="shared" si="589"/>
        <v/>
      </c>
      <c r="E940" s="25" t="str">
        <f t="shared" si="590"/>
        <v/>
      </c>
      <c r="F940" s="25" t="str">
        <f t="shared" si="591"/>
        <v/>
      </c>
      <c r="G940" s="108" t="str">
        <f t="shared" si="592"/>
        <v/>
      </c>
      <c r="H940" s="108" t="str">
        <f t="shared" si="593"/>
        <v/>
      </c>
      <c r="I940" s="112" t="str">
        <f t="shared" si="594"/>
        <v/>
      </c>
      <c r="J940" s="112"/>
      <c r="K940" s="112"/>
      <c r="L940" s="113"/>
      <c r="M940" s="113"/>
      <c r="N940" s="224" t="str">
        <f t="shared" si="595"/>
        <v/>
      </c>
      <c r="O940" s="225" t="str">
        <f t="shared" si="596"/>
        <v/>
      </c>
      <c r="Q940" s="6">
        <v>938</v>
      </c>
      <c r="R940" s="47" t="str">
        <f t="shared" si="559"/>
        <v>-938</v>
      </c>
      <c r="S940" s="6"/>
      <c r="T940" s="48" t="str">
        <f t="shared" si="560"/>
        <v/>
      </c>
      <c r="U940" s="49" t="str">
        <f t="shared" si="561"/>
        <v/>
      </c>
      <c r="W940" s="51"/>
      <c r="X940" s="75" t="str">
        <f t="shared" si="562"/>
        <v/>
      </c>
      <c r="Y940" s="71" t="str">
        <f t="shared" si="563"/>
        <v/>
      </c>
      <c r="Z940" s="71" t="str">
        <f t="shared" si="564"/>
        <v/>
      </c>
      <c r="AA940" s="71" t="str">
        <f t="shared" si="565"/>
        <v/>
      </c>
      <c r="AB940" s="71" t="str">
        <f t="shared" si="566"/>
        <v/>
      </c>
      <c r="AC940" s="71" t="str">
        <f t="shared" si="567"/>
        <v/>
      </c>
      <c r="AD940" s="71" t="str">
        <f t="shared" si="568"/>
        <v/>
      </c>
      <c r="AE940" s="78" t="str">
        <f t="shared" si="569"/>
        <v/>
      </c>
      <c r="AF940" s="75" t="str">
        <f t="shared" si="570"/>
        <v/>
      </c>
      <c r="AG940" s="71" t="str">
        <f t="shared" si="571"/>
        <v/>
      </c>
      <c r="AH940" s="71" t="str">
        <f t="shared" si="572"/>
        <v/>
      </c>
      <c r="AI940" s="71" t="str">
        <f t="shared" si="573"/>
        <v/>
      </c>
      <c r="AJ940" s="71" t="str">
        <f t="shared" si="574"/>
        <v/>
      </c>
      <c r="AK940" s="71" t="str">
        <f t="shared" si="575"/>
        <v/>
      </c>
      <c r="AL940" s="71" t="str">
        <f t="shared" si="576"/>
        <v/>
      </c>
      <c r="AM940" s="78" t="str">
        <f t="shared" si="577"/>
        <v/>
      </c>
      <c r="AN940" s="75" t="str">
        <f t="shared" si="578"/>
        <v/>
      </c>
      <c r="AO940" s="71" t="str">
        <f t="shared" si="579"/>
        <v/>
      </c>
      <c r="AP940" s="71" t="str">
        <f t="shared" si="580"/>
        <v/>
      </c>
      <c r="AQ940" s="71" t="str">
        <f t="shared" si="581"/>
        <v/>
      </c>
      <c r="AR940" s="71" t="str">
        <f t="shared" si="582"/>
        <v/>
      </c>
      <c r="AS940" s="71" t="str">
        <f t="shared" si="583"/>
        <v/>
      </c>
      <c r="AT940" s="71" t="str">
        <f t="shared" si="584"/>
        <v/>
      </c>
      <c r="AU940" s="76" t="str">
        <f t="shared" si="585"/>
        <v/>
      </c>
      <c r="BF940" s="141">
        <v>80045</v>
      </c>
      <c r="BG940" s="142" t="s">
        <v>13625</v>
      </c>
      <c r="BH940" s="141" t="s">
        <v>180</v>
      </c>
      <c r="BI940" s="141" t="s">
        <v>178</v>
      </c>
      <c r="BJ940" s="141"/>
      <c r="BK940" s="141" t="s">
        <v>2282</v>
      </c>
      <c r="BL940" s="141" t="s">
        <v>13626</v>
      </c>
      <c r="BM940" s="141">
        <v>45.60304</v>
      </c>
      <c r="BN940" s="141">
        <v>-75.120270000000005</v>
      </c>
      <c r="BO940" s="141">
        <v>1991</v>
      </c>
      <c r="BP940" s="143" t="s">
        <v>24885</v>
      </c>
      <c r="BQ940" s="143" t="s">
        <v>17560</v>
      </c>
    </row>
    <row r="941" spans="1:69" ht="38.25" customHeight="1" x14ac:dyDescent="0.25">
      <c r="A941" s="1" t="str">
        <f t="shared" si="586"/>
        <v/>
      </c>
      <c r="B941" s="32" t="str">
        <f t="shared" si="587"/>
        <v/>
      </c>
      <c r="C941" s="25" t="str">
        <f t="shared" si="588"/>
        <v/>
      </c>
      <c r="D941" s="25" t="str">
        <f t="shared" si="589"/>
        <v/>
      </c>
      <c r="E941" s="25" t="str">
        <f t="shared" si="590"/>
        <v/>
      </c>
      <c r="F941" s="25" t="str">
        <f t="shared" si="591"/>
        <v/>
      </c>
      <c r="G941" s="108" t="str">
        <f t="shared" si="592"/>
        <v/>
      </c>
      <c r="H941" s="108" t="str">
        <f t="shared" si="593"/>
        <v/>
      </c>
      <c r="I941" s="112" t="str">
        <f t="shared" si="594"/>
        <v/>
      </c>
      <c r="J941" s="112"/>
      <c r="K941" s="112"/>
      <c r="L941" s="113"/>
      <c r="M941" s="113"/>
      <c r="N941" s="224" t="str">
        <f t="shared" si="595"/>
        <v/>
      </c>
      <c r="O941" s="225" t="str">
        <f t="shared" si="596"/>
        <v/>
      </c>
      <c r="Q941" s="6">
        <v>939</v>
      </c>
      <c r="R941" s="47" t="str">
        <f t="shared" si="559"/>
        <v>-939</v>
      </c>
      <c r="S941" s="6"/>
      <c r="T941" s="48" t="str">
        <f t="shared" si="560"/>
        <v/>
      </c>
      <c r="U941" s="49" t="str">
        <f t="shared" si="561"/>
        <v/>
      </c>
      <c r="W941" s="51"/>
      <c r="X941" s="75" t="str">
        <f t="shared" si="562"/>
        <v/>
      </c>
      <c r="Y941" s="71" t="str">
        <f t="shared" si="563"/>
        <v/>
      </c>
      <c r="Z941" s="71" t="str">
        <f t="shared" si="564"/>
        <v/>
      </c>
      <c r="AA941" s="71" t="str">
        <f t="shared" si="565"/>
        <v/>
      </c>
      <c r="AB941" s="71" t="str">
        <f t="shared" si="566"/>
        <v/>
      </c>
      <c r="AC941" s="71" t="str">
        <f t="shared" si="567"/>
        <v/>
      </c>
      <c r="AD941" s="71" t="str">
        <f t="shared" si="568"/>
        <v/>
      </c>
      <c r="AE941" s="78" t="str">
        <f t="shared" si="569"/>
        <v/>
      </c>
      <c r="AF941" s="75" t="str">
        <f t="shared" si="570"/>
        <v/>
      </c>
      <c r="AG941" s="71" t="str">
        <f t="shared" si="571"/>
        <v/>
      </c>
      <c r="AH941" s="71" t="str">
        <f t="shared" si="572"/>
        <v/>
      </c>
      <c r="AI941" s="71" t="str">
        <f t="shared" si="573"/>
        <v/>
      </c>
      <c r="AJ941" s="71" t="str">
        <f t="shared" si="574"/>
        <v/>
      </c>
      <c r="AK941" s="71" t="str">
        <f t="shared" si="575"/>
        <v/>
      </c>
      <c r="AL941" s="71" t="str">
        <f t="shared" si="576"/>
        <v/>
      </c>
      <c r="AM941" s="78" t="str">
        <f t="shared" si="577"/>
        <v/>
      </c>
      <c r="AN941" s="75" t="str">
        <f t="shared" si="578"/>
        <v/>
      </c>
      <c r="AO941" s="71" t="str">
        <f t="shared" si="579"/>
        <v/>
      </c>
      <c r="AP941" s="71" t="str">
        <f t="shared" si="580"/>
        <v/>
      </c>
      <c r="AQ941" s="71" t="str">
        <f t="shared" si="581"/>
        <v/>
      </c>
      <c r="AR941" s="71" t="str">
        <f t="shared" si="582"/>
        <v/>
      </c>
      <c r="AS941" s="71" t="str">
        <f t="shared" si="583"/>
        <v/>
      </c>
      <c r="AT941" s="71" t="str">
        <f t="shared" si="584"/>
        <v/>
      </c>
      <c r="AU941" s="76" t="str">
        <f t="shared" si="585"/>
        <v/>
      </c>
      <c r="BF941" s="141">
        <v>81017</v>
      </c>
      <c r="BG941" s="142" t="s">
        <v>13721</v>
      </c>
      <c r="BH941" s="141" t="s">
        <v>180</v>
      </c>
      <c r="BI941" s="141" t="s">
        <v>190</v>
      </c>
      <c r="BJ941" s="141" t="s">
        <v>13722</v>
      </c>
      <c r="BK941" s="141" t="s">
        <v>3221</v>
      </c>
      <c r="BL941" s="141" t="s">
        <v>13720</v>
      </c>
      <c r="BM941" s="141">
        <v>45.425297</v>
      </c>
      <c r="BN941" s="141">
        <v>-75.800892000000005</v>
      </c>
      <c r="BO941" s="141">
        <v>2008</v>
      </c>
      <c r="BP941" s="143" t="s">
        <v>24911</v>
      </c>
      <c r="BQ941" s="143" t="s">
        <v>26794</v>
      </c>
    </row>
    <row r="942" spans="1:69" ht="38.25" customHeight="1" x14ac:dyDescent="0.25">
      <c r="A942" s="1" t="str">
        <f t="shared" si="586"/>
        <v/>
      </c>
      <c r="B942" s="32" t="str">
        <f t="shared" si="587"/>
        <v/>
      </c>
      <c r="C942" s="25" t="str">
        <f t="shared" si="588"/>
        <v/>
      </c>
      <c r="D942" s="25" t="str">
        <f t="shared" si="589"/>
        <v/>
      </c>
      <c r="E942" s="25" t="str">
        <f t="shared" si="590"/>
        <v/>
      </c>
      <c r="F942" s="25" t="str">
        <f t="shared" si="591"/>
        <v/>
      </c>
      <c r="G942" s="108" t="str">
        <f t="shared" si="592"/>
        <v/>
      </c>
      <c r="H942" s="108" t="str">
        <f t="shared" si="593"/>
        <v/>
      </c>
      <c r="I942" s="112" t="str">
        <f t="shared" si="594"/>
        <v/>
      </c>
      <c r="J942" s="112"/>
      <c r="K942" s="112"/>
      <c r="L942" s="113"/>
      <c r="M942" s="113"/>
      <c r="N942" s="224" t="str">
        <f t="shared" si="595"/>
        <v/>
      </c>
      <c r="O942" s="225" t="str">
        <f t="shared" si="596"/>
        <v/>
      </c>
      <c r="Q942" s="6">
        <v>940</v>
      </c>
      <c r="R942" s="47" t="str">
        <f t="shared" si="559"/>
        <v>-940</v>
      </c>
      <c r="S942" s="6"/>
      <c r="T942" s="48" t="str">
        <f t="shared" si="560"/>
        <v/>
      </c>
      <c r="U942" s="49" t="str">
        <f t="shared" si="561"/>
        <v/>
      </c>
      <c r="W942" s="51"/>
      <c r="X942" s="75" t="str">
        <f t="shared" si="562"/>
        <v/>
      </c>
      <c r="Y942" s="71" t="str">
        <f t="shared" si="563"/>
        <v/>
      </c>
      <c r="Z942" s="71" t="str">
        <f t="shared" si="564"/>
        <v/>
      </c>
      <c r="AA942" s="71" t="str">
        <f t="shared" si="565"/>
        <v/>
      </c>
      <c r="AB942" s="71" t="str">
        <f t="shared" si="566"/>
        <v/>
      </c>
      <c r="AC942" s="71" t="str">
        <f t="shared" si="567"/>
        <v/>
      </c>
      <c r="AD942" s="71" t="str">
        <f t="shared" si="568"/>
        <v/>
      </c>
      <c r="AE942" s="78" t="str">
        <f t="shared" si="569"/>
        <v/>
      </c>
      <c r="AF942" s="75" t="str">
        <f t="shared" si="570"/>
        <v/>
      </c>
      <c r="AG942" s="71" t="str">
        <f t="shared" si="571"/>
        <v/>
      </c>
      <c r="AH942" s="71" t="str">
        <f t="shared" si="572"/>
        <v/>
      </c>
      <c r="AI942" s="71" t="str">
        <f t="shared" si="573"/>
        <v/>
      </c>
      <c r="AJ942" s="71" t="str">
        <f t="shared" si="574"/>
        <v/>
      </c>
      <c r="AK942" s="71" t="str">
        <f t="shared" si="575"/>
        <v/>
      </c>
      <c r="AL942" s="71" t="str">
        <f t="shared" si="576"/>
        <v/>
      </c>
      <c r="AM942" s="78" t="str">
        <f t="shared" si="577"/>
        <v/>
      </c>
      <c r="AN942" s="75" t="str">
        <f t="shared" si="578"/>
        <v/>
      </c>
      <c r="AO942" s="71" t="str">
        <f t="shared" si="579"/>
        <v/>
      </c>
      <c r="AP942" s="71" t="str">
        <f t="shared" si="580"/>
        <v/>
      </c>
      <c r="AQ942" s="71" t="str">
        <f t="shared" si="581"/>
        <v/>
      </c>
      <c r="AR942" s="71" t="str">
        <f t="shared" si="582"/>
        <v/>
      </c>
      <c r="AS942" s="71" t="str">
        <f t="shared" si="583"/>
        <v/>
      </c>
      <c r="AT942" s="71" t="str">
        <f t="shared" si="584"/>
        <v/>
      </c>
      <c r="AU942" s="76" t="str">
        <f t="shared" si="585"/>
        <v/>
      </c>
      <c r="BF942" s="141">
        <v>81017</v>
      </c>
      <c r="BG942" s="142" t="s">
        <v>13723</v>
      </c>
      <c r="BH942" s="141" t="s">
        <v>180</v>
      </c>
      <c r="BI942" s="141" t="s">
        <v>190</v>
      </c>
      <c r="BJ942" s="141" t="s">
        <v>13724</v>
      </c>
      <c r="BK942" s="141" t="s">
        <v>13641</v>
      </c>
      <c r="BL942" s="141" t="s">
        <v>13717</v>
      </c>
      <c r="BM942" s="141">
        <v>45.397556999999999</v>
      </c>
      <c r="BN942" s="141">
        <v>-75.816666999999995</v>
      </c>
      <c r="BO942" s="141">
        <v>2005</v>
      </c>
      <c r="BP942" s="143" t="s">
        <v>24912</v>
      </c>
      <c r="BQ942" s="143" t="s">
        <v>26794</v>
      </c>
    </row>
    <row r="943" spans="1:69" ht="38.25" customHeight="1" x14ac:dyDescent="0.25">
      <c r="A943" s="1" t="str">
        <f t="shared" si="586"/>
        <v/>
      </c>
      <c r="B943" s="32" t="str">
        <f t="shared" si="587"/>
        <v/>
      </c>
      <c r="C943" s="25" t="str">
        <f t="shared" si="588"/>
        <v/>
      </c>
      <c r="D943" s="25" t="str">
        <f t="shared" si="589"/>
        <v/>
      </c>
      <c r="E943" s="25" t="str">
        <f t="shared" si="590"/>
        <v/>
      </c>
      <c r="F943" s="25" t="str">
        <f t="shared" si="591"/>
        <v/>
      </c>
      <c r="G943" s="108" t="str">
        <f t="shared" si="592"/>
        <v/>
      </c>
      <c r="H943" s="108" t="str">
        <f t="shared" si="593"/>
        <v/>
      </c>
      <c r="I943" s="112" t="str">
        <f t="shared" si="594"/>
        <v/>
      </c>
      <c r="J943" s="112"/>
      <c r="K943" s="112"/>
      <c r="L943" s="113"/>
      <c r="M943" s="113"/>
      <c r="N943" s="224" t="str">
        <f t="shared" si="595"/>
        <v/>
      </c>
      <c r="O943" s="225" t="str">
        <f t="shared" si="596"/>
        <v/>
      </c>
      <c r="Q943" s="6">
        <v>941</v>
      </c>
      <c r="R943" s="47" t="str">
        <f t="shared" si="559"/>
        <v>-941</v>
      </c>
      <c r="S943" s="6"/>
      <c r="T943" s="48" t="str">
        <f t="shared" si="560"/>
        <v/>
      </c>
      <c r="U943" s="49" t="str">
        <f t="shared" si="561"/>
        <v/>
      </c>
      <c r="W943" s="51"/>
      <c r="X943" s="75" t="str">
        <f t="shared" si="562"/>
        <v/>
      </c>
      <c r="Y943" s="71" t="str">
        <f t="shared" si="563"/>
        <v/>
      </c>
      <c r="Z943" s="71" t="str">
        <f t="shared" si="564"/>
        <v/>
      </c>
      <c r="AA943" s="71" t="str">
        <f t="shared" si="565"/>
        <v/>
      </c>
      <c r="AB943" s="71" t="str">
        <f t="shared" si="566"/>
        <v/>
      </c>
      <c r="AC943" s="71" t="str">
        <f t="shared" si="567"/>
        <v/>
      </c>
      <c r="AD943" s="71" t="str">
        <f t="shared" si="568"/>
        <v/>
      </c>
      <c r="AE943" s="78" t="str">
        <f t="shared" si="569"/>
        <v/>
      </c>
      <c r="AF943" s="75" t="str">
        <f t="shared" si="570"/>
        <v/>
      </c>
      <c r="AG943" s="71" t="str">
        <f t="shared" si="571"/>
        <v/>
      </c>
      <c r="AH943" s="71" t="str">
        <f t="shared" si="572"/>
        <v/>
      </c>
      <c r="AI943" s="71" t="str">
        <f t="shared" si="573"/>
        <v/>
      </c>
      <c r="AJ943" s="71" t="str">
        <f t="shared" si="574"/>
        <v/>
      </c>
      <c r="AK943" s="71" t="str">
        <f t="shared" si="575"/>
        <v/>
      </c>
      <c r="AL943" s="71" t="str">
        <f t="shared" si="576"/>
        <v/>
      </c>
      <c r="AM943" s="78" t="str">
        <f t="shared" si="577"/>
        <v/>
      </c>
      <c r="AN943" s="75" t="str">
        <f t="shared" si="578"/>
        <v/>
      </c>
      <c r="AO943" s="71" t="str">
        <f t="shared" si="579"/>
        <v/>
      </c>
      <c r="AP943" s="71" t="str">
        <f t="shared" si="580"/>
        <v/>
      </c>
      <c r="AQ943" s="71" t="str">
        <f t="shared" si="581"/>
        <v/>
      </c>
      <c r="AR943" s="71" t="str">
        <f t="shared" si="582"/>
        <v/>
      </c>
      <c r="AS943" s="71" t="str">
        <f t="shared" si="583"/>
        <v/>
      </c>
      <c r="AT943" s="71" t="str">
        <f t="shared" si="584"/>
        <v/>
      </c>
      <c r="AU943" s="76" t="str">
        <f t="shared" si="585"/>
        <v/>
      </c>
      <c r="BF943" s="141">
        <v>81017</v>
      </c>
      <c r="BG943" s="142" t="s">
        <v>13725</v>
      </c>
      <c r="BH943" s="141" t="s">
        <v>180</v>
      </c>
      <c r="BI943" s="141" t="s">
        <v>190</v>
      </c>
      <c r="BJ943" s="141" t="s">
        <v>13726</v>
      </c>
      <c r="BK943" s="141" t="s">
        <v>13727</v>
      </c>
      <c r="BL943" s="141" t="s">
        <v>13728</v>
      </c>
      <c r="BM943" s="141">
        <v>45.492668999999999</v>
      </c>
      <c r="BN943" s="141">
        <v>-75.693370999999999</v>
      </c>
      <c r="BO943" s="141">
        <v>1993</v>
      </c>
      <c r="BP943" s="143" t="s">
        <v>24913</v>
      </c>
      <c r="BQ943" s="143" t="s">
        <v>26794</v>
      </c>
    </row>
    <row r="944" spans="1:69" ht="38.25" customHeight="1" x14ac:dyDescent="0.25">
      <c r="A944" s="1" t="str">
        <f t="shared" si="586"/>
        <v/>
      </c>
      <c r="B944" s="32" t="str">
        <f t="shared" si="587"/>
        <v/>
      </c>
      <c r="C944" s="25" t="str">
        <f t="shared" si="588"/>
        <v/>
      </c>
      <c r="D944" s="25" t="str">
        <f t="shared" si="589"/>
        <v/>
      </c>
      <c r="E944" s="25" t="str">
        <f t="shared" si="590"/>
        <v/>
      </c>
      <c r="F944" s="25" t="str">
        <f t="shared" si="591"/>
        <v/>
      </c>
      <c r="G944" s="108" t="str">
        <f t="shared" si="592"/>
        <v/>
      </c>
      <c r="H944" s="108" t="str">
        <f t="shared" si="593"/>
        <v/>
      </c>
      <c r="I944" s="112" t="str">
        <f t="shared" si="594"/>
        <v/>
      </c>
      <c r="J944" s="112"/>
      <c r="K944" s="112"/>
      <c r="L944" s="113"/>
      <c r="M944" s="113"/>
      <c r="N944" s="224" t="str">
        <f t="shared" si="595"/>
        <v/>
      </c>
      <c r="O944" s="225" t="str">
        <f t="shared" si="596"/>
        <v/>
      </c>
      <c r="Q944" s="6">
        <v>942</v>
      </c>
      <c r="R944" s="47" t="str">
        <f t="shared" si="559"/>
        <v>-942</v>
      </c>
      <c r="S944" s="6"/>
      <c r="T944" s="48" t="str">
        <f t="shared" si="560"/>
        <v/>
      </c>
      <c r="U944" s="49" t="str">
        <f t="shared" si="561"/>
        <v/>
      </c>
      <c r="W944" s="51"/>
      <c r="X944" s="75" t="str">
        <f t="shared" si="562"/>
        <v/>
      </c>
      <c r="Y944" s="71" t="str">
        <f t="shared" si="563"/>
        <v/>
      </c>
      <c r="Z944" s="71" t="str">
        <f t="shared" si="564"/>
        <v/>
      </c>
      <c r="AA944" s="71" t="str">
        <f t="shared" si="565"/>
        <v/>
      </c>
      <c r="AB944" s="71" t="str">
        <f t="shared" si="566"/>
        <v/>
      </c>
      <c r="AC944" s="71" t="str">
        <f t="shared" si="567"/>
        <v/>
      </c>
      <c r="AD944" s="71" t="str">
        <f t="shared" si="568"/>
        <v/>
      </c>
      <c r="AE944" s="78" t="str">
        <f t="shared" si="569"/>
        <v/>
      </c>
      <c r="AF944" s="75" t="str">
        <f t="shared" si="570"/>
        <v/>
      </c>
      <c r="AG944" s="71" t="str">
        <f t="shared" si="571"/>
        <v/>
      </c>
      <c r="AH944" s="71" t="str">
        <f t="shared" si="572"/>
        <v/>
      </c>
      <c r="AI944" s="71" t="str">
        <f t="shared" si="573"/>
        <v/>
      </c>
      <c r="AJ944" s="71" t="str">
        <f t="shared" si="574"/>
        <v/>
      </c>
      <c r="AK944" s="71" t="str">
        <f t="shared" si="575"/>
        <v/>
      </c>
      <c r="AL944" s="71" t="str">
        <f t="shared" si="576"/>
        <v/>
      </c>
      <c r="AM944" s="78" t="str">
        <f t="shared" si="577"/>
        <v/>
      </c>
      <c r="AN944" s="75" t="str">
        <f t="shared" si="578"/>
        <v/>
      </c>
      <c r="AO944" s="71" t="str">
        <f t="shared" si="579"/>
        <v/>
      </c>
      <c r="AP944" s="71" t="str">
        <f t="shared" si="580"/>
        <v/>
      </c>
      <c r="AQ944" s="71" t="str">
        <f t="shared" si="581"/>
        <v/>
      </c>
      <c r="AR944" s="71" t="str">
        <f t="shared" si="582"/>
        <v/>
      </c>
      <c r="AS944" s="71" t="str">
        <f t="shared" si="583"/>
        <v/>
      </c>
      <c r="AT944" s="71" t="str">
        <f t="shared" si="584"/>
        <v/>
      </c>
      <c r="AU944" s="76" t="str">
        <f t="shared" si="585"/>
        <v/>
      </c>
      <c r="BF944" s="141">
        <v>81017</v>
      </c>
      <c r="BG944" s="142" t="s">
        <v>13729</v>
      </c>
      <c r="BH944" s="141" t="s">
        <v>180</v>
      </c>
      <c r="BI944" s="141" t="s">
        <v>190</v>
      </c>
      <c r="BJ944" s="141" t="s">
        <v>13730</v>
      </c>
      <c r="BK944" s="141" t="s">
        <v>1602</v>
      </c>
      <c r="BL944" s="141" t="s">
        <v>13731</v>
      </c>
      <c r="BM944" s="141">
        <v>45.440629000000001</v>
      </c>
      <c r="BN944" s="141">
        <v>-75.806059000000005</v>
      </c>
      <c r="BO944" s="141">
        <v>2006</v>
      </c>
      <c r="BP944" s="143" t="s">
        <v>24914</v>
      </c>
      <c r="BQ944" s="143" t="s">
        <v>26794</v>
      </c>
    </row>
    <row r="945" spans="1:69" ht="38.25" customHeight="1" x14ac:dyDescent="0.25">
      <c r="A945" s="1" t="str">
        <f t="shared" si="586"/>
        <v/>
      </c>
      <c r="B945" s="32" t="str">
        <f t="shared" si="587"/>
        <v/>
      </c>
      <c r="C945" s="25" t="str">
        <f t="shared" si="588"/>
        <v/>
      </c>
      <c r="D945" s="25" t="str">
        <f t="shared" si="589"/>
        <v/>
      </c>
      <c r="E945" s="25" t="str">
        <f t="shared" si="590"/>
        <v/>
      </c>
      <c r="F945" s="25" t="str">
        <f t="shared" si="591"/>
        <v/>
      </c>
      <c r="G945" s="108" t="str">
        <f t="shared" si="592"/>
        <v/>
      </c>
      <c r="H945" s="108" t="str">
        <f t="shared" si="593"/>
        <v/>
      </c>
      <c r="I945" s="112" t="str">
        <f t="shared" si="594"/>
        <v/>
      </c>
      <c r="J945" s="112"/>
      <c r="K945" s="112"/>
      <c r="L945" s="113"/>
      <c r="M945" s="113"/>
      <c r="N945" s="224" t="str">
        <f t="shared" si="595"/>
        <v/>
      </c>
      <c r="O945" s="225" t="str">
        <f t="shared" si="596"/>
        <v/>
      </c>
      <c r="Q945" s="6">
        <v>943</v>
      </c>
      <c r="R945" s="47" t="str">
        <f t="shared" si="559"/>
        <v>-943</v>
      </c>
      <c r="S945" s="6"/>
      <c r="T945" s="48" t="str">
        <f t="shared" si="560"/>
        <v/>
      </c>
      <c r="U945" s="49" t="str">
        <f t="shared" si="561"/>
        <v/>
      </c>
      <c r="W945" s="51"/>
      <c r="X945" s="75" t="str">
        <f t="shared" si="562"/>
        <v/>
      </c>
      <c r="Y945" s="71" t="str">
        <f t="shared" si="563"/>
        <v/>
      </c>
      <c r="Z945" s="71" t="str">
        <f t="shared" si="564"/>
        <v/>
      </c>
      <c r="AA945" s="71" t="str">
        <f t="shared" si="565"/>
        <v/>
      </c>
      <c r="AB945" s="71" t="str">
        <f t="shared" si="566"/>
        <v/>
      </c>
      <c r="AC945" s="71" t="str">
        <f t="shared" si="567"/>
        <v/>
      </c>
      <c r="AD945" s="71" t="str">
        <f t="shared" si="568"/>
        <v/>
      </c>
      <c r="AE945" s="78" t="str">
        <f t="shared" si="569"/>
        <v/>
      </c>
      <c r="AF945" s="75" t="str">
        <f t="shared" si="570"/>
        <v/>
      </c>
      <c r="AG945" s="71" t="str">
        <f t="shared" si="571"/>
        <v/>
      </c>
      <c r="AH945" s="71" t="str">
        <f t="shared" si="572"/>
        <v/>
      </c>
      <c r="AI945" s="71" t="str">
        <f t="shared" si="573"/>
        <v/>
      </c>
      <c r="AJ945" s="71" t="str">
        <f t="shared" si="574"/>
        <v/>
      </c>
      <c r="AK945" s="71" t="str">
        <f t="shared" si="575"/>
        <v/>
      </c>
      <c r="AL945" s="71" t="str">
        <f t="shared" si="576"/>
        <v/>
      </c>
      <c r="AM945" s="78" t="str">
        <f t="shared" si="577"/>
        <v/>
      </c>
      <c r="AN945" s="75" t="str">
        <f t="shared" si="578"/>
        <v/>
      </c>
      <c r="AO945" s="71" t="str">
        <f t="shared" si="579"/>
        <v/>
      </c>
      <c r="AP945" s="71" t="str">
        <f t="shared" si="580"/>
        <v/>
      </c>
      <c r="AQ945" s="71" t="str">
        <f t="shared" si="581"/>
        <v/>
      </c>
      <c r="AR945" s="71" t="str">
        <f t="shared" si="582"/>
        <v/>
      </c>
      <c r="AS945" s="71" t="str">
        <f t="shared" si="583"/>
        <v/>
      </c>
      <c r="AT945" s="71" t="str">
        <f t="shared" si="584"/>
        <v/>
      </c>
      <c r="AU945" s="76" t="str">
        <f t="shared" si="585"/>
        <v/>
      </c>
      <c r="BF945" s="141">
        <v>81017</v>
      </c>
      <c r="BG945" s="142" t="s">
        <v>13732</v>
      </c>
      <c r="BH945" s="141" t="s">
        <v>180</v>
      </c>
      <c r="BI945" s="141" t="s">
        <v>190</v>
      </c>
      <c r="BJ945" s="141" t="s">
        <v>13733</v>
      </c>
      <c r="BK945" s="141" t="s">
        <v>4646</v>
      </c>
      <c r="BL945" s="141" t="s">
        <v>13711</v>
      </c>
      <c r="BM945" s="141">
        <v>45.439399999999999</v>
      </c>
      <c r="BN945" s="141">
        <v>-75.793944999999994</v>
      </c>
      <c r="BO945" s="141">
        <v>2005</v>
      </c>
      <c r="BP945" s="143" t="s">
        <v>24915</v>
      </c>
      <c r="BQ945" s="143" t="s">
        <v>26794</v>
      </c>
    </row>
    <row r="946" spans="1:69" ht="38.25" customHeight="1" x14ac:dyDescent="0.25">
      <c r="A946" s="1" t="str">
        <f t="shared" si="586"/>
        <v/>
      </c>
      <c r="B946" s="32" t="str">
        <f t="shared" si="587"/>
        <v/>
      </c>
      <c r="C946" s="25" t="str">
        <f t="shared" si="588"/>
        <v/>
      </c>
      <c r="D946" s="25" t="str">
        <f t="shared" si="589"/>
        <v/>
      </c>
      <c r="E946" s="25" t="str">
        <f t="shared" si="590"/>
        <v/>
      </c>
      <c r="F946" s="25" t="str">
        <f t="shared" si="591"/>
        <v/>
      </c>
      <c r="G946" s="108" t="str">
        <f t="shared" si="592"/>
        <v/>
      </c>
      <c r="H946" s="108" t="str">
        <f t="shared" si="593"/>
        <v/>
      </c>
      <c r="I946" s="112" t="str">
        <f t="shared" si="594"/>
        <v/>
      </c>
      <c r="J946" s="112"/>
      <c r="K946" s="112"/>
      <c r="L946" s="113"/>
      <c r="M946" s="113"/>
      <c r="N946" s="224" t="str">
        <f t="shared" si="595"/>
        <v/>
      </c>
      <c r="O946" s="225" t="str">
        <f t="shared" si="596"/>
        <v/>
      </c>
      <c r="Q946" s="6">
        <v>944</v>
      </c>
      <c r="R946" s="47" t="str">
        <f t="shared" si="559"/>
        <v>-944</v>
      </c>
      <c r="S946" s="6"/>
      <c r="T946" s="48" t="str">
        <f t="shared" si="560"/>
        <v/>
      </c>
      <c r="U946" s="49" t="str">
        <f t="shared" si="561"/>
        <v/>
      </c>
      <c r="W946" s="51"/>
      <c r="X946" s="75" t="str">
        <f t="shared" si="562"/>
        <v/>
      </c>
      <c r="Y946" s="71" t="str">
        <f t="shared" si="563"/>
        <v/>
      </c>
      <c r="Z946" s="71" t="str">
        <f t="shared" si="564"/>
        <v/>
      </c>
      <c r="AA946" s="71" t="str">
        <f t="shared" si="565"/>
        <v/>
      </c>
      <c r="AB946" s="71" t="str">
        <f t="shared" si="566"/>
        <v/>
      </c>
      <c r="AC946" s="71" t="str">
        <f t="shared" si="567"/>
        <v/>
      </c>
      <c r="AD946" s="71" t="str">
        <f t="shared" si="568"/>
        <v/>
      </c>
      <c r="AE946" s="78" t="str">
        <f t="shared" si="569"/>
        <v/>
      </c>
      <c r="AF946" s="75" t="str">
        <f t="shared" si="570"/>
        <v/>
      </c>
      <c r="AG946" s="71" t="str">
        <f t="shared" si="571"/>
        <v/>
      </c>
      <c r="AH946" s="71" t="str">
        <f t="shared" si="572"/>
        <v/>
      </c>
      <c r="AI946" s="71" t="str">
        <f t="shared" si="573"/>
        <v/>
      </c>
      <c r="AJ946" s="71" t="str">
        <f t="shared" si="574"/>
        <v/>
      </c>
      <c r="AK946" s="71" t="str">
        <f t="shared" si="575"/>
        <v/>
      </c>
      <c r="AL946" s="71" t="str">
        <f t="shared" si="576"/>
        <v/>
      </c>
      <c r="AM946" s="78" t="str">
        <f t="shared" si="577"/>
        <v/>
      </c>
      <c r="AN946" s="75" t="str">
        <f t="shared" si="578"/>
        <v/>
      </c>
      <c r="AO946" s="71" t="str">
        <f t="shared" si="579"/>
        <v/>
      </c>
      <c r="AP946" s="71" t="str">
        <f t="shared" si="580"/>
        <v/>
      </c>
      <c r="AQ946" s="71" t="str">
        <f t="shared" si="581"/>
        <v/>
      </c>
      <c r="AR946" s="71" t="str">
        <f t="shared" si="582"/>
        <v/>
      </c>
      <c r="AS946" s="71" t="str">
        <f t="shared" si="583"/>
        <v/>
      </c>
      <c r="AT946" s="71" t="str">
        <f t="shared" si="584"/>
        <v/>
      </c>
      <c r="AU946" s="76" t="str">
        <f t="shared" si="585"/>
        <v/>
      </c>
      <c r="BF946" s="141">
        <v>80045</v>
      </c>
      <c r="BG946" s="142" t="s">
        <v>13627</v>
      </c>
      <c r="BH946" s="141" t="s">
        <v>478</v>
      </c>
      <c r="BI946" s="141" t="s">
        <v>176</v>
      </c>
      <c r="BJ946" s="141" t="s">
        <v>13628</v>
      </c>
      <c r="BK946" s="141" t="s">
        <v>3482</v>
      </c>
      <c r="BL946" s="141" t="s">
        <v>13629</v>
      </c>
      <c r="BM946" s="141">
        <v>45.65578</v>
      </c>
      <c r="BN946" s="141">
        <v>-75.079560000000001</v>
      </c>
      <c r="BO946" s="141">
        <v>1987</v>
      </c>
      <c r="BP946" s="143" t="s">
        <v>24886</v>
      </c>
      <c r="BQ946" s="143" t="s">
        <v>17560</v>
      </c>
    </row>
    <row r="947" spans="1:69" ht="38.25" customHeight="1" x14ac:dyDescent="0.25">
      <c r="A947" s="1" t="str">
        <f t="shared" si="586"/>
        <v/>
      </c>
      <c r="B947" s="32" t="str">
        <f t="shared" si="587"/>
        <v/>
      </c>
      <c r="C947" s="25" t="str">
        <f t="shared" si="588"/>
        <v/>
      </c>
      <c r="D947" s="25" t="str">
        <f t="shared" si="589"/>
        <v/>
      </c>
      <c r="E947" s="25" t="str">
        <f t="shared" si="590"/>
        <v/>
      </c>
      <c r="F947" s="25" t="str">
        <f t="shared" si="591"/>
        <v/>
      </c>
      <c r="G947" s="108" t="str">
        <f t="shared" si="592"/>
        <v/>
      </c>
      <c r="H947" s="108" t="str">
        <f t="shared" si="593"/>
        <v/>
      </c>
      <c r="I947" s="112" t="str">
        <f t="shared" si="594"/>
        <v/>
      </c>
      <c r="J947" s="112"/>
      <c r="K947" s="112"/>
      <c r="L947" s="113"/>
      <c r="M947" s="113"/>
      <c r="N947" s="224" t="str">
        <f t="shared" si="595"/>
        <v/>
      </c>
      <c r="O947" s="225" t="str">
        <f t="shared" si="596"/>
        <v/>
      </c>
      <c r="Q947" s="6">
        <v>945</v>
      </c>
      <c r="R947" s="47" t="str">
        <f t="shared" si="559"/>
        <v>-945</v>
      </c>
      <c r="S947" s="6"/>
      <c r="T947" s="48" t="str">
        <f t="shared" si="560"/>
        <v/>
      </c>
      <c r="U947" s="49" t="str">
        <f t="shared" si="561"/>
        <v/>
      </c>
      <c r="W947" s="51"/>
      <c r="X947" s="75" t="str">
        <f t="shared" si="562"/>
        <v/>
      </c>
      <c r="Y947" s="71" t="str">
        <f t="shared" si="563"/>
        <v/>
      </c>
      <c r="Z947" s="71" t="str">
        <f t="shared" si="564"/>
        <v/>
      </c>
      <c r="AA947" s="71" t="str">
        <f t="shared" si="565"/>
        <v/>
      </c>
      <c r="AB947" s="71" t="str">
        <f t="shared" si="566"/>
        <v/>
      </c>
      <c r="AC947" s="71" t="str">
        <f t="shared" si="567"/>
        <v/>
      </c>
      <c r="AD947" s="71" t="str">
        <f t="shared" si="568"/>
        <v/>
      </c>
      <c r="AE947" s="78" t="str">
        <f t="shared" si="569"/>
        <v/>
      </c>
      <c r="AF947" s="75" t="str">
        <f t="shared" si="570"/>
        <v/>
      </c>
      <c r="AG947" s="71" t="str">
        <f t="shared" si="571"/>
        <v/>
      </c>
      <c r="AH947" s="71" t="str">
        <f t="shared" si="572"/>
        <v/>
      </c>
      <c r="AI947" s="71" t="str">
        <f t="shared" si="573"/>
        <v/>
      </c>
      <c r="AJ947" s="71" t="str">
        <f t="shared" si="574"/>
        <v/>
      </c>
      <c r="AK947" s="71" t="str">
        <f t="shared" si="575"/>
        <v/>
      </c>
      <c r="AL947" s="71" t="str">
        <f t="shared" si="576"/>
        <v/>
      </c>
      <c r="AM947" s="78" t="str">
        <f t="shared" si="577"/>
        <v/>
      </c>
      <c r="AN947" s="75" t="str">
        <f t="shared" si="578"/>
        <v/>
      </c>
      <c r="AO947" s="71" t="str">
        <f t="shared" si="579"/>
        <v/>
      </c>
      <c r="AP947" s="71" t="str">
        <f t="shared" si="580"/>
        <v/>
      </c>
      <c r="AQ947" s="71" t="str">
        <f t="shared" si="581"/>
        <v/>
      </c>
      <c r="AR947" s="71" t="str">
        <f t="shared" si="582"/>
        <v/>
      </c>
      <c r="AS947" s="71" t="str">
        <f t="shared" si="583"/>
        <v/>
      </c>
      <c r="AT947" s="71" t="str">
        <f t="shared" si="584"/>
        <v/>
      </c>
      <c r="AU947" s="76" t="str">
        <f t="shared" si="585"/>
        <v/>
      </c>
      <c r="BF947" s="141">
        <v>80045</v>
      </c>
      <c r="BG947" s="142" t="s">
        <v>13630</v>
      </c>
      <c r="BH947" s="141" t="s">
        <v>478</v>
      </c>
      <c r="BI947" s="141" t="s">
        <v>177</v>
      </c>
      <c r="BJ947" s="141" t="s">
        <v>13631</v>
      </c>
      <c r="BK947" s="141"/>
      <c r="BL947" s="141" t="s">
        <v>13629</v>
      </c>
      <c r="BM947" s="141">
        <v>45.649650000000001</v>
      </c>
      <c r="BN947" s="141">
        <v>-75.110290000000006</v>
      </c>
      <c r="BO947" s="141">
        <v>1987</v>
      </c>
      <c r="BP947" s="143" t="s">
        <v>24887</v>
      </c>
      <c r="BQ947" s="143" t="s">
        <v>17560</v>
      </c>
    </row>
    <row r="948" spans="1:69" ht="38.25" customHeight="1" x14ac:dyDescent="0.25">
      <c r="A948" s="1" t="str">
        <f t="shared" si="586"/>
        <v/>
      </c>
      <c r="B948" s="32" t="str">
        <f t="shared" si="587"/>
        <v/>
      </c>
      <c r="C948" s="25" t="str">
        <f t="shared" si="588"/>
        <v/>
      </c>
      <c r="D948" s="25" t="str">
        <f t="shared" si="589"/>
        <v/>
      </c>
      <c r="E948" s="25" t="str">
        <f t="shared" si="590"/>
        <v/>
      </c>
      <c r="F948" s="25" t="str">
        <f t="shared" si="591"/>
        <v/>
      </c>
      <c r="G948" s="108" t="str">
        <f t="shared" si="592"/>
        <v/>
      </c>
      <c r="H948" s="108" t="str">
        <f t="shared" si="593"/>
        <v/>
      </c>
      <c r="I948" s="112" t="str">
        <f t="shared" si="594"/>
        <v/>
      </c>
      <c r="J948" s="112"/>
      <c r="K948" s="112"/>
      <c r="L948" s="113"/>
      <c r="M948" s="113"/>
      <c r="N948" s="224" t="str">
        <f t="shared" si="595"/>
        <v/>
      </c>
      <c r="O948" s="225" t="str">
        <f t="shared" si="596"/>
        <v/>
      </c>
      <c r="Q948" s="6">
        <v>946</v>
      </c>
      <c r="R948" s="47" t="str">
        <f t="shared" si="559"/>
        <v>-946</v>
      </c>
      <c r="S948" s="6"/>
      <c r="T948" s="48" t="str">
        <f t="shared" si="560"/>
        <v/>
      </c>
      <c r="U948" s="49" t="str">
        <f t="shared" si="561"/>
        <v/>
      </c>
      <c r="W948" s="51"/>
      <c r="X948" s="75" t="str">
        <f t="shared" si="562"/>
        <v/>
      </c>
      <c r="Y948" s="71" t="str">
        <f t="shared" si="563"/>
        <v/>
      </c>
      <c r="Z948" s="71" t="str">
        <f t="shared" si="564"/>
        <v/>
      </c>
      <c r="AA948" s="71" t="str">
        <f t="shared" si="565"/>
        <v/>
      </c>
      <c r="AB948" s="71" t="str">
        <f t="shared" si="566"/>
        <v/>
      </c>
      <c r="AC948" s="71" t="str">
        <f t="shared" si="567"/>
        <v/>
      </c>
      <c r="AD948" s="71" t="str">
        <f t="shared" si="568"/>
        <v/>
      </c>
      <c r="AE948" s="78" t="str">
        <f t="shared" si="569"/>
        <v/>
      </c>
      <c r="AF948" s="75" t="str">
        <f t="shared" si="570"/>
        <v/>
      </c>
      <c r="AG948" s="71" t="str">
        <f t="shared" si="571"/>
        <v/>
      </c>
      <c r="AH948" s="71" t="str">
        <f t="shared" si="572"/>
        <v/>
      </c>
      <c r="AI948" s="71" t="str">
        <f t="shared" si="573"/>
        <v/>
      </c>
      <c r="AJ948" s="71" t="str">
        <f t="shared" si="574"/>
        <v/>
      </c>
      <c r="AK948" s="71" t="str">
        <f t="shared" si="575"/>
        <v/>
      </c>
      <c r="AL948" s="71" t="str">
        <f t="shared" si="576"/>
        <v/>
      </c>
      <c r="AM948" s="78" t="str">
        <f t="shared" si="577"/>
        <v/>
      </c>
      <c r="AN948" s="75" t="str">
        <f t="shared" si="578"/>
        <v/>
      </c>
      <c r="AO948" s="71" t="str">
        <f t="shared" si="579"/>
        <v/>
      </c>
      <c r="AP948" s="71" t="str">
        <f t="shared" si="580"/>
        <v/>
      </c>
      <c r="AQ948" s="71" t="str">
        <f t="shared" si="581"/>
        <v/>
      </c>
      <c r="AR948" s="71" t="str">
        <f t="shared" si="582"/>
        <v/>
      </c>
      <c r="AS948" s="71" t="str">
        <f t="shared" si="583"/>
        <v/>
      </c>
      <c r="AT948" s="71" t="str">
        <f t="shared" si="584"/>
        <v/>
      </c>
      <c r="AU948" s="76" t="str">
        <f t="shared" si="585"/>
        <v/>
      </c>
      <c r="BF948" s="141">
        <v>80045</v>
      </c>
      <c r="BG948" s="142" t="s">
        <v>13632</v>
      </c>
      <c r="BH948" s="141" t="s">
        <v>478</v>
      </c>
      <c r="BI948" s="141" t="s">
        <v>177</v>
      </c>
      <c r="BJ948" s="141" t="s">
        <v>13633</v>
      </c>
      <c r="BK948" s="141" t="s">
        <v>13634</v>
      </c>
      <c r="BL948" s="141" t="s">
        <v>13635</v>
      </c>
      <c r="BM948" s="141">
        <v>45.656120000000001</v>
      </c>
      <c r="BN948" s="141">
        <v>-75.080029999999994</v>
      </c>
      <c r="BO948" s="141">
        <v>1987</v>
      </c>
      <c r="BP948" s="143" t="s">
        <v>24888</v>
      </c>
      <c r="BQ948" s="143" t="s">
        <v>17560</v>
      </c>
    </row>
    <row r="949" spans="1:69" ht="38.25" customHeight="1" x14ac:dyDescent="0.25">
      <c r="A949" s="1" t="str">
        <f t="shared" si="586"/>
        <v/>
      </c>
      <c r="B949" s="32" t="str">
        <f t="shared" si="587"/>
        <v/>
      </c>
      <c r="C949" s="25" t="str">
        <f t="shared" si="588"/>
        <v/>
      </c>
      <c r="D949" s="25" t="str">
        <f t="shared" si="589"/>
        <v/>
      </c>
      <c r="E949" s="25" t="str">
        <f t="shared" si="590"/>
        <v/>
      </c>
      <c r="F949" s="25" t="str">
        <f t="shared" si="591"/>
        <v/>
      </c>
      <c r="G949" s="108" t="str">
        <f t="shared" si="592"/>
        <v/>
      </c>
      <c r="H949" s="108" t="str">
        <f t="shared" si="593"/>
        <v/>
      </c>
      <c r="I949" s="112" t="str">
        <f t="shared" si="594"/>
        <v/>
      </c>
      <c r="J949" s="112"/>
      <c r="K949" s="112"/>
      <c r="L949" s="113"/>
      <c r="M949" s="113"/>
      <c r="N949" s="224" t="str">
        <f t="shared" si="595"/>
        <v/>
      </c>
      <c r="O949" s="225" t="str">
        <f t="shared" si="596"/>
        <v/>
      </c>
      <c r="Q949" s="6">
        <v>947</v>
      </c>
      <c r="R949" s="47" t="str">
        <f t="shared" si="559"/>
        <v>-947</v>
      </c>
      <c r="S949" s="6"/>
      <c r="T949" s="48" t="str">
        <f t="shared" si="560"/>
        <v/>
      </c>
      <c r="U949" s="49" t="str">
        <f t="shared" si="561"/>
        <v/>
      </c>
      <c r="W949" s="51"/>
      <c r="X949" s="75" t="str">
        <f t="shared" si="562"/>
        <v/>
      </c>
      <c r="Y949" s="71" t="str">
        <f t="shared" si="563"/>
        <v/>
      </c>
      <c r="Z949" s="71" t="str">
        <f t="shared" si="564"/>
        <v/>
      </c>
      <c r="AA949" s="71" t="str">
        <f t="shared" si="565"/>
        <v/>
      </c>
      <c r="AB949" s="71" t="str">
        <f t="shared" si="566"/>
        <v/>
      </c>
      <c r="AC949" s="71" t="str">
        <f t="shared" si="567"/>
        <v/>
      </c>
      <c r="AD949" s="71" t="str">
        <f t="shared" si="568"/>
        <v/>
      </c>
      <c r="AE949" s="78" t="str">
        <f t="shared" si="569"/>
        <v/>
      </c>
      <c r="AF949" s="75" t="str">
        <f t="shared" si="570"/>
        <v/>
      </c>
      <c r="AG949" s="71" t="str">
        <f t="shared" si="571"/>
        <v/>
      </c>
      <c r="AH949" s="71" t="str">
        <f t="shared" si="572"/>
        <v/>
      </c>
      <c r="AI949" s="71" t="str">
        <f t="shared" si="573"/>
        <v/>
      </c>
      <c r="AJ949" s="71" t="str">
        <f t="shared" si="574"/>
        <v/>
      </c>
      <c r="AK949" s="71" t="str">
        <f t="shared" si="575"/>
        <v/>
      </c>
      <c r="AL949" s="71" t="str">
        <f t="shared" si="576"/>
        <v/>
      </c>
      <c r="AM949" s="78" t="str">
        <f t="shared" si="577"/>
        <v/>
      </c>
      <c r="AN949" s="75" t="str">
        <f t="shared" si="578"/>
        <v/>
      </c>
      <c r="AO949" s="71" t="str">
        <f t="shared" si="579"/>
        <v/>
      </c>
      <c r="AP949" s="71" t="str">
        <f t="shared" si="580"/>
        <v/>
      </c>
      <c r="AQ949" s="71" t="str">
        <f t="shared" si="581"/>
        <v/>
      </c>
      <c r="AR949" s="71" t="str">
        <f t="shared" si="582"/>
        <v/>
      </c>
      <c r="AS949" s="71" t="str">
        <f t="shared" si="583"/>
        <v/>
      </c>
      <c r="AT949" s="71" t="str">
        <f t="shared" si="584"/>
        <v/>
      </c>
      <c r="AU949" s="76" t="str">
        <f t="shared" si="585"/>
        <v/>
      </c>
      <c r="BF949" s="141">
        <v>80045</v>
      </c>
      <c r="BG949" s="142" t="s">
        <v>13555</v>
      </c>
      <c r="BH949" s="141" t="s">
        <v>180</v>
      </c>
      <c r="BI949" s="141" t="s">
        <v>191</v>
      </c>
      <c r="BJ949" s="141" t="s">
        <v>13556</v>
      </c>
      <c r="BK949" s="141"/>
      <c r="BL949" s="141" t="s">
        <v>13557</v>
      </c>
      <c r="BM949" s="141">
        <v>45.601289999999999</v>
      </c>
      <c r="BN949" s="141">
        <v>-75.118129999999994</v>
      </c>
      <c r="BO949" s="141">
        <v>2010</v>
      </c>
      <c r="BP949" s="143" t="s">
        <v>24870</v>
      </c>
      <c r="BQ949" s="143" t="s">
        <v>17560</v>
      </c>
    </row>
    <row r="950" spans="1:69" ht="38.25" customHeight="1" x14ac:dyDescent="0.25">
      <c r="A950" s="1" t="str">
        <f t="shared" si="586"/>
        <v/>
      </c>
      <c r="B950" s="32" t="str">
        <f t="shared" si="587"/>
        <v/>
      </c>
      <c r="C950" s="25" t="str">
        <f t="shared" si="588"/>
        <v/>
      </c>
      <c r="D950" s="25" t="str">
        <f t="shared" si="589"/>
        <v/>
      </c>
      <c r="E950" s="25" t="str">
        <f t="shared" si="590"/>
        <v/>
      </c>
      <c r="F950" s="25" t="str">
        <f t="shared" si="591"/>
        <v/>
      </c>
      <c r="G950" s="108" t="str">
        <f t="shared" si="592"/>
        <v/>
      </c>
      <c r="H950" s="108" t="str">
        <f t="shared" si="593"/>
        <v/>
      </c>
      <c r="I950" s="112" t="str">
        <f t="shared" si="594"/>
        <v/>
      </c>
      <c r="J950" s="112"/>
      <c r="K950" s="112"/>
      <c r="L950" s="113"/>
      <c r="M950" s="113"/>
      <c r="N950" s="224" t="str">
        <f t="shared" si="595"/>
        <v/>
      </c>
      <c r="O950" s="225" t="str">
        <f t="shared" si="596"/>
        <v/>
      </c>
      <c r="Q950" s="6">
        <v>948</v>
      </c>
      <c r="R950" s="47" t="str">
        <f t="shared" si="559"/>
        <v>-948</v>
      </c>
      <c r="S950" s="6"/>
      <c r="T950" s="48" t="str">
        <f t="shared" si="560"/>
        <v/>
      </c>
      <c r="U950" s="49" t="str">
        <f t="shared" si="561"/>
        <v/>
      </c>
      <c r="W950" s="51"/>
      <c r="X950" s="75" t="str">
        <f t="shared" si="562"/>
        <v/>
      </c>
      <c r="Y950" s="71" t="str">
        <f t="shared" si="563"/>
        <v/>
      </c>
      <c r="Z950" s="71" t="str">
        <f t="shared" si="564"/>
        <v/>
      </c>
      <c r="AA950" s="71" t="str">
        <f t="shared" si="565"/>
        <v/>
      </c>
      <c r="AB950" s="71" t="str">
        <f t="shared" si="566"/>
        <v/>
      </c>
      <c r="AC950" s="71" t="str">
        <f t="shared" si="567"/>
        <v/>
      </c>
      <c r="AD950" s="71" t="str">
        <f t="shared" si="568"/>
        <v/>
      </c>
      <c r="AE950" s="78" t="str">
        <f t="shared" si="569"/>
        <v/>
      </c>
      <c r="AF950" s="75" t="str">
        <f t="shared" si="570"/>
        <v/>
      </c>
      <c r="AG950" s="71" t="str">
        <f t="shared" si="571"/>
        <v/>
      </c>
      <c r="AH950" s="71" t="str">
        <f t="shared" si="572"/>
        <v/>
      </c>
      <c r="AI950" s="71" t="str">
        <f t="shared" si="573"/>
        <v/>
      </c>
      <c r="AJ950" s="71" t="str">
        <f t="shared" si="574"/>
        <v/>
      </c>
      <c r="AK950" s="71" t="str">
        <f t="shared" si="575"/>
        <v/>
      </c>
      <c r="AL950" s="71" t="str">
        <f t="shared" si="576"/>
        <v/>
      </c>
      <c r="AM950" s="78" t="str">
        <f t="shared" si="577"/>
        <v/>
      </c>
      <c r="AN950" s="75" t="str">
        <f t="shared" si="578"/>
        <v/>
      </c>
      <c r="AO950" s="71" t="str">
        <f t="shared" si="579"/>
        <v/>
      </c>
      <c r="AP950" s="71" t="str">
        <f t="shared" si="580"/>
        <v/>
      </c>
      <c r="AQ950" s="71" t="str">
        <f t="shared" si="581"/>
        <v/>
      </c>
      <c r="AR950" s="71" t="str">
        <f t="shared" si="582"/>
        <v/>
      </c>
      <c r="AS950" s="71" t="str">
        <f t="shared" si="583"/>
        <v/>
      </c>
      <c r="AT950" s="71" t="str">
        <f t="shared" si="584"/>
        <v/>
      </c>
      <c r="AU950" s="76" t="str">
        <f t="shared" si="585"/>
        <v/>
      </c>
      <c r="BF950" s="141">
        <v>81017</v>
      </c>
      <c r="BG950" s="142" t="s">
        <v>13734</v>
      </c>
      <c r="BH950" s="141" t="s">
        <v>180</v>
      </c>
      <c r="BI950" s="141" t="s">
        <v>190</v>
      </c>
      <c r="BJ950" s="141" t="s">
        <v>13735</v>
      </c>
      <c r="BK950" s="141" t="s">
        <v>12941</v>
      </c>
      <c r="BL950" s="141" t="s">
        <v>13736</v>
      </c>
      <c r="BM950" s="141">
        <v>45.414757000000002</v>
      </c>
      <c r="BN950" s="141">
        <v>-75.846337000000005</v>
      </c>
      <c r="BO950" s="141">
        <v>2010</v>
      </c>
      <c r="BP950" s="143" t="s">
        <v>24916</v>
      </c>
      <c r="BQ950" s="143" t="s">
        <v>26794</v>
      </c>
    </row>
    <row r="951" spans="1:69" ht="38.25" customHeight="1" x14ac:dyDescent="0.25">
      <c r="A951" s="1" t="str">
        <f t="shared" si="586"/>
        <v/>
      </c>
      <c r="B951" s="32" t="str">
        <f t="shared" si="587"/>
        <v/>
      </c>
      <c r="C951" s="25" t="str">
        <f t="shared" si="588"/>
        <v/>
      </c>
      <c r="D951" s="25" t="str">
        <f t="shared" si="589"/>
        <v/>
      </c>
      <c r="E951" s="25" t="str">
        <f t="shared" si="590"/>
        <v/>
      </c>
      <c r="F951" s="25" t="str">
        <f t="shared" si="591"/>
        <v/>
      </c>
      <c r="G951" s="108" t="str">
        <f t="shared" si="592"/>
        <v/>
      </c>
      <c r="H951" s="108" t="str">
        <f t="shared" si="593"/>
        <v/>
      </c>
      <c r="I951" s="112" t="str">
        <f t="shared" si="594"/>
        <v/>
      </c>
      <c r="J951" s="112"/>
      <c r="K951" s="112"/>
      <c r="L951" s="113"/>
      <c r="M951" s="113"/>
      <c r="N951" s="224" t="str">
        <f t="shared" si="595"/>
        <v/>
      </c>
      <c r="O951" s="225" t="str">
        <f t="shared" si="596"/>
        <v/>
      </c>
      <c r="Q951" s="6">
        <v>949</v>
      </c>
      <c r="R951" s="47" t="str">
        <f t="shared" si="559"/>
        <v>-949</v>
      </c>
      <c r="S951" s="6"/>
      <c r="T951" s="48" t="str">
        <f t="shared" si="560"/>
        <v/>
      </c>
      <c r="U951" s="49" t="str">
        <f t="shared" si="561"/>
        <v/>
      </c>
      <c r="W951" s="51"/>
      <c r="X951" s="75" t="str">
        <f t="shared" si="562"/>
        <v/>
      </c>
      <c r="Y951" s="71" t="str">
        <f t="shared" si="563"/>
        <v/>
      </c>
      <c r="Z951" s="71" t="str">
        <f t="shared" si="564"/>
        <v/>
      </c>
      <c r="AA951" s="71" t="str">
        <f t="shared" si="565"/>
        <v/>
      </c>
      <c r="AB951" s="71" t="str">
        <f t="shared" si="566"/>
        <v/>
      </c>
      <c r="AC951" s="71" t="str">
        <f t="shared" si="567"/>
        <v/>
      </c>
      <c r="AD951" s="71" t="str">
        <f t="shared" si="568"/>
        <v/>
      </c>
      <c r="AE951" s="78" t="str">
        <f t="shared" si="569"/>
        <v/>
      </c>
      <c r="AF951" s="75" t="str">
        <f t="shared" si="570"/>
        <v/>
      </c>
      <c r="AG951" s="71" t="str">
        <f t="shared" si="571"/>
        <v/>
      </c>
      <c r="AH951" s="71" t="str">
        <f t="shared" si="572"/>
        <v/>
      </c>
      <c r="AI951" s="71" t="str">
        <f t="shared" si="573"/>
        <v/>
      </c>
      <c r="AJ951" s="71" t="str">
        <f t="shared" si="574"/>
        <v/>
      </c>
      <c r="AK951" s="71" t="str">
        <f t="shared" si="575"/>
        <v/>
      </c>
      <c r="AL951" s="71" t="str">
        <f t="shared" si="576"/>
        <v/>
      </c>
      <c r="AM951" s="78" t="str">
        <f t="shared" si="577"/>
        <v/>
      </c>
      <c r="AN951" s="75" t="str">
        <f t="shared" si="578"/>
        <v/>
      </c>
      <c r="AO951" s="71" t="str">
        <f t="shared" si="579"/>
        <v/>
      </c>
      <c r="AP951" s="71" t="str">
        <f t="shared" si="580"/>
        <v/>
      </c>
      <c r="AQ951" s="71" t="str">
        <f t="shared" si="581"/>
        <v/>
      </c>
      <c r="AR951" s="71" t="str">
        <f t="shared" si="582"/>
        <v/>
      </c>
      <c r="AS951" s="71" t="str">
        <f t="shared" si="583"/>
        <v/>
      </c>
      <c r="AT951" s="71" t="str">
        <f t="shared" si="584"/>
        <v/>
      </c>
      <c r="AU951" s="76" t="str">
        <f t="shared" si="585"/>
        <v/>
      </c>
      <c r="BF951" s="141">
        <v>81017</v>
      </c>
      <c r="BG951" s="142" t="s">
        <v>13737</v>
      </c>
      <c r="BH951" s="141" t="s">
        <v>180</v>
      </c>
      <c r="BI951" s="141" t="s">
        <v>190</v>
      </c>
      <c r="BJ951" s="141" t="s">
        <v>13738</v>
      </c>
      <c r="BK951" s="141" t="s">
        <v>2148</v>
      </c>
      <c r="BL951" s="141" t="s">
        <v>13739</v>
      </c>
      <c r="BM951" s="141">
        <v>45.414054999999998</v>
      </c>
      <c r="BN951" s="141">
        <v>-75.796118000000007</v>
      </c>
      <c r="BO951" s="141">
        <v>1987</v>
      </c>
      <c r="BP951" s="143" t="s">
        <v>24917</v>
      </c>
      <c r="BQ951" s="143" t="s">
        <v>26794</v>
      </c>
    </row>
    <row r="952" spans="1:69" ht="38.25" customHeight="1" x14ac:dyDescent="0.25">
      <c r="A952" s="1" t="str">
        <f t="shared" si="586"/>
        <v/>
      </c>
      <c r="B952" s="32" t="str">
        <f t="shared" si="587"/>
        <v/>
      </c>
      <c r="C952" s="25" t="str">
        <f t="shared" si="588"/>
        <v/>
      </c>
      <c r="D952" s="25" t="str">
        <f t="shared" si="589"/>
        <v/>
      </c>
      <c r="E952" s="25" t="str">
        <f t="shared" si="590"/>
        <v/>
      </c>
      <c r="F952" s="25" t="str">
        <f t="shared" si="591"/>
        <v/>
      </c>
      <c r="G952" s="108" t="str">
        <f t="shared" si="592"/>
        <v/>
      </c>
      <c r="H952" s="108" t="str">
        <f t="shared" si="593"/>
        <v/>
      </c>
      <c r="I952" s="112" t="str">
        <f t="shared" si="594"/>
        <v/>
      </c>
      <c r="J952" s="112"/>
      <c r="K952" s="112"/>
      <c r="L952" s="113"/>
      <c r="M952" s="113"/>
      <c r="N952" s="224" t="str">
        <f t="shared" si="595"/>
        <v/>
      </c>
      <c r="O952" s="225" t="str">
        <f t="shared" si="596"/>
        <v/>
      </c>
      <c r="Q952" s="6">
        <v>950</v>
      </c>
      <c r="R952" s="47" t="str">
        <f t="shared" si="559"/>
        <v>-950</v>
      </c>
      <c r="S952" s="6"/>
      <c r="T952" s="48" t="str">
        <f t="shared" si="560"/>
        <v/>
      </c>
      <c r="U952" s="49" t="str">
        <f t="shared" si="561"/>
        <v/>
      </c>
      <c r="W952" s="51"/>
      <c r="X952" s="75" t="str">
        <f t="shared" si="562"/>
        <v/>
      </c>
      <c r="Y952" s="71" t="str">
        <f t="shared" si="563"/>
        <v/>
      </c>
      <c r="Z952" s="71" t="str">
        <f t="shared" si="564"/>
        <v/>
      </c>
      <c r="AA952" s="71" t="str">
        <f t="shared" si="565"/>
        <v/>
      </c>
      <c r="AB952" s="71" t="str">
        <f t="shared" si="566"/>
        <v/>
      </c>
      <c r="AC952" s="71" t="str">
        <f t="shared" si="567"/>
        <v/>
      </c>
      <c r="AD952" s="71" t="str">
        <f t="shared" si="568"/>
        <v/>
      </c>
      <c r="AE952" s="78" t="str">
        <f t="shared" si="569"/>
        <v/>
      </c>
      <c r="AF952" s="75" t="str">
        <f t="shared" si="570"/>
        <v/>
      </c>
      <c r="AG952" s="71" t="str">
        <f t="shared" si="571"/>
        <v/>
      </c>
      <c r="AH952" s="71" t="str">
        <f t="shared" si="572"/>
        <v/>
      </c>
      <c r="AI952" s="71" t="str">
        <f t="shared" si="573"/>
        <v/>
      </c>
      <c r="AJ952" s="71" t="str">
        <f t="shared" si="574"/>
        <v/>
      </c>
      <c r="AK952" s="71" t="str">
        <f t="shared" si="575"/>
        <v/>
      </c>
      <c r="AL952" s="71" t="str">
        <f t="shared" si="576"/>
        <v/>
      </c>
      <c r="AM952" s="78" t="str">
        <f t="shared" si="577"/>
        <v/>
      </c>
      <c r="AN952" s="75" t="str">
        <f t="shared" si="578"/>
        <v/>
      </c>
      <c r="AO952" s="71" t="str">
        <f t="shared" si="579"/>
        <v/>
      </c>
      <c r="AP952" s="71" t="str">
        <f t="shared" si="580"/>
        <v/>
      </c>
      <c r="AQ952" s="71" t="str">
        <f t="shared" si="581"/>
        <v/>
      </c>
      <c r="AR952" s="71" t="str">
        <f t="shared" si="582"/>
        <v/>
      </c>
      <c r="AS952" s="71" t="str">
        <f t="shared" si="583"/>
        <v/>
      </c>
      <c r="AT952" s="71" t="str">
        <f t="shared" si="584"/>
        <v/>
      </c>
      <c r="AU952" s="76" t="str">
        <f t="shared" si="585"/>
        <v/>
      </c>
      <c r="BF952" s="141">
        <v>81017</v>
      </c>
      <c r="BG952" s="142" t="s">
        <v>13740</v>
      </c>
      <c r="BH952" s="141" t="s">
        <v>180</v>
      </c>
      <c r="BI952" s="141" t="s">
        <v>190</v>
      </c>
      <c r="BJ952" s="141" t="s">
        <v>13741</v>
      </c>
      <c r="BK952" s="141" t="s">
        <v>461</v>
      </c>
      <c r="BL952" s="141" t="s">
        <v>13742</v>
      </c>
      <c r="BM952" s="141">
        <v>45.482233999999998</v>
      </c>
      <c r="BN952" s="141">
        <v>-75.703001999999998</v>
      </c>
      <c r="BO952" s="141">
        <v>1997</v>
      </c>
      <c r="BP952" s="143" t="s">
        <v>24918</v>
      </c>
      <c r="BQ952" s="143" t="s">
        <v>26794</v>
      </c>
    </row>
    <row r="953" spans="1:69" ht="38.25" customHeight="1" x14ac:dyDescent="0.25">
      <c r="A953" s="1" t="str">
        <f t="shared" si="586"/>
        <v/>
      </c>
      <c r="B953" s="32" t="str">
        <f t="shared" si="587"/>
        <v/>
      </c>
      <c r="C953" s="25" t="str">
        <f t="shared" si="588"/>
        <v/>
      </c>
      <c r="D953" s="25" t="str">
        <f t="shared" si="589"/>
        <v/>
      </c>
      <c r="E953" s="25" t="str">
        <f t="shared" si="590"/>
        <v/>
      </c>
      <c r="F953" s="25" t="str">
        <f t="shared" si="591"/>
        <v/>
      </c>
      <c r="G953" s="108" t="str">
        <f t="shared" si="592"/>
        <v/>
      </c>
      <c r="H953" s="108" t="str">
        <f t="shared" si="593"/>
        <v/>
      </c>
      <c r="I953" s="112" t="str">
        <f t="shared" si="594"/>
        <v/>
      </c>
      <c r="J953" s="112"/>
      <c r="K953" s="112"/>
      <c r="L953" s="113"/>
      <c r="M953" s="113"/>
      <c r="N953" s="224" t="str">
        <f t="shared" si="595"/>
        <v/>
      </c>
      <c r="O953" s="225" t="str">
        <f t="shared" si="596"/>
        <v/>
      </c>
      <c r="Q953" s="6">
        <v>951</v>
      </c>
      <c r="R953" s="47" t="str">
        <f t="shared" si="559"/>
        <v>-951</v>
      </c>
      <c r="S953" s="6"/>
      <c r="T953" s="48" t="str">
        <f t="shared" si="560"/>
        <v/>
      </c>
      <c r="U953" s="49" t="str">
        <f t="shared" si="561"/>
        <v/>
      </c>
      <c r="W953" s="51"/>
      <c r="X953" s="75" t="str">
        <f t="shared" si="562"/>
        <v/>
      </c>
      <c r="Y953" s="71" t="str">
        <f t="shared" si="563"/>
        <v/>
      </c>
      <c r="Z953" s="71" t="str">
        <f t="shared" si="564"/>
        <v/>
      </c>
      <c r="AA953" s="71" t="str">
        <f t="shared" si="565"/>
        <v/>
      </c>
      <c r="AB953" s="71" t="str">
        <f t="shared" si="566"/>
        <v/>
      </c>
      <c r="AC953" s="71" t="str">
        <f t="shared" si="567"/>
        <v/>
      </c>
      <c r="AD953" s="71" t="str">
        <f t="shared" si="568"/>
        <v/>
      </c>
      <c r="AE953" s="78" t="str">
        <f t="shared" si="569"/>
        <v/>
      </c>
      <c r="AF953" s="75" t="str">
        <f t="shared" si="570"/>
        <v/>
      </c>
      <c r="AG953" s="71" t="str">
        <f t="shared" si="571"/>
        <v/>
      </c>
      <c r="AH953" s="71" t="str">
        <f t="shared" si="572"/>
        <v/>
      </c>
      <c r="AI953" s="71" t="str">
        <f t="shared" si="573"/>
        <v/>
      </c>
      <c r="AJ953" s="71" t="str">
        <f t="shared" si="574"/>
        <v/>
      </c>
      <c r="AK953" s="71" t="str">
        <f t="shared" si="575"/>
        <v/>
      </c>
      <c r="AL953" s="71" t="str">
        <f t="shared" si="576"/>
        <v/>
      </c>
      <c r="AM953" s="78" t="str">
        <f t="shared" si="577"/>
        <v/>
      </c>
      <c r="AN953" s="75" t="str">
        <f t="shared" si="578"/>
        <v/>
      </c>
      <c r="AO953" s="71" t="str">
        <f t="shared" si="579"/>
        <v/>
      </c>
      <c r="AP953" s="71" t="str">
        <f t="shared" si="580"/>
        <v/>
      </c>
      <c r="AQ953" s="71" t="str">
        <f t="shared" si="581"/>
        <v/>
      </c>
      <c r="AR953" s="71" t="str">
        <f t="shared" si="582"/>
        <v/>
      </c>
      <c r="AS953" s="71" t="str">
        <f t="shared" si="583"/>
        <v/>
      </c>
      <c r="AT953" s="71" t="str">
        <f t="shared" si="584"/>
        <v/>
      </c>
      <c r="AU953" s="76" t="str">
        <f t="shared" si="585"/>
        <v/>
      </c>
      <c r="BF953" s="141">
        <v>81017</v>
      </c>
      <c r="BG953" s="142" t="s">
        <v>13743</v>
      </c>
      <c r="BH953" s="141" t="s">
        <v>180</v>
      </c>
      <c r="BI953" s="141" t="s">
        <v>190</v>
      </c>
      <c r="BJ953" s="141" t="s">
        <v>13744</v>
      </c>
      <c r="BK953" s="141" t="s">
        <v>13745</v>
      </c>
      <c r="BL953" s="141" t="s">
        <v>13746</v>
      </c>
      <c r="BM953" s="141">
        <v>45.490541</v>
      </c>
      <c r="BN953" s="141">
        <v>-75.702444</v>
      </c>
      <c r="BO953" s="141">
        <v>2010</v>
      </c>
      <c r="BP953" s="143" t="s">
        <v>24919</v>
      </c>
      <c r="BQ953" s="143" t="s">
        <v>26794</v>
      </c>
    </row>
    <row r="954" spans="1:69" ht="38.25" customHeight="1" x14ac:dyDescent="0.25">
      <c r="A954" s="1" t="str">
        <f t="shared" si="586"/>
        <v/>
      </c>
      <c r="B954" s="32" t="str">
        <f t="shared" si="587"/>
        <v/>
      </c>
      <c r="C954" s="25" t="str">
        <f t="shared" si="588"/>
        <v/>
      </c>
      <c r="D954" s="25" t="str">
        <f t="shared" si="589"/>
        <v/>
      </c>
      <c r="E954" s="25" t="str">
        <f t="shared" si="590"/>
        <v/>
      </c>
      <c r="F954" s="25" t="str">
        <f t="shared" si="591"/>
        <v/>
      </c>
      <c r="G954" s="108" t="str">
        <f t="shared" si="592"/>
        <v/>
      </c>
      <c r="H954" s="108" t="str">
        <f t="shared" si="593"/>
        <v/>
      </c>
      <c r="I954" s="112" t="str">
        <f t="shared" si="594"/>
        <v/>
      </c>
      <c r="J954" s="112"/>
      <c r="K954" s="112"/>
      <c r="L954" s="113"/>
      <c r="M954" s="113"/>
      <c r="N954" s="224" t="str">
        <f t="shared" si="595"/>
        <v/>
      </c>
      <c r="O954" s="225" t="str">
        <f t="shared" si="596"/>
        <v/>
      </c>
      <c r="Q954" s="6">
        <v>952</v>
      </c>
      <c r="R954" s="47" t="str">
        <f t="shared" si="559"/>
        <v>-952</v>
      </c>
      <c r="S954" s="6"/>
      <c r="T954" s="48" t="str">
        <f t="shared" si="560"/>
        <v/>
      </c>
      <c r="U954" s="49" t="str">
        <f t="shared" si="561"/>
        <v/>
      </c>
      <c r="W954" s="51"/>
      <c r="X954" s="75" t="str">
        <f t="shared" si="562"/>
        <v/>
      </c>
      <c r="Y954" s="71" t="str">
        <f t="shared" si="563"/>
        <v/>
      </c>
      <c r="Z954" s="71" t="str">
        <f t="shared" si="564"/>
        <v/>
      </c>
      <c r="AA954" s="71" t="str">
        <f t="shared" si="565"/>
        <v/>
      </c>
      <c r="AB954" s="71" t="str">
        <f t="shared" si="566"/>
        <v/>
      </c>
      <c r="AC954" s="71" t="str">
        <f t="shared" si="567"/>
        <v/>
      </c>
      <c r="AD954" s="71" t="str">
        <f t="shared" si="568"/>
        <v/>
      </c>
      <c r="AE954" s="78" t="str">
        <f t="shared" si="569"/>
        <v/>
      </c>
      <c r="AF954" s="75" t="str">
        <f t="shared" si="570"/>
        <v/>
      </c>
      <c r="AG954" s="71" t="str">
        <f t="shared" si="571"/>
        <v/>
      </c>
      <c r="AH954" s="71" t="str">
        <f t="shared" si="572"/>
        <v/>
      </c>
      <c r="AI954" s="71" t="str">
        <f t="shared" si="573"/>
        <v/>
      </c>
      <c r="AJ954" s="71" t="str">
        <f t="shared" si="574"/>
        <v/>
      </c>
      <c r="AK954" s="71" t="str">
        <f t="shared" si="575"/>
        <v/>
      </c>
      <c r="AL954" s="71" t="str">
        <f t="shared" si="576"/>
        <v/>
      </c>
      <c r="AM954" s="78" t="str">
        <f t="shared" si="577"/>
        <v/>
      </c>
      <c r="AN954" s="75" t="str">
        <f t="shared" si="578"/>
        <v/>
      </c>
      <c r="AO954" s="71" t="str">
        <f t="shared" si="579"/>
        <v/>
      </c>
      <c r="AP954" s="71" t="str">
        <f t="shared" si="580"/>
        <v/>
      </c>
      <c r="AQ954" s="71" t="str">
        <f t="shared" si="581"/>
        <v/>
      </c>
      <c r="AR954" s="71" t="str">
        <f t="shared" si="582"/>
        <v/>
      </c>
      <c r="AS954" s="71" t="str">
        <f t="shared" si="583"/>
        <v/>
      </c>
      <c r="AT954" s="71" t="str">
        <f t="shared" si="584"/>
        <v/>
      </c>
      <c r="AU954" s="76" t="str">
        <f t="shared" si="585"/>
        <v/>
      </c>
      <c r="BF954" s="141">
        <v>81017</v>
      </c>
      <c r="BG954" s="142" t="s">
        <v>13747</v>
      </c>
      <c r="BH954" s="141" t="s">
        <v>180</v>
      </c>
      <c r="BI954" s="141" t="s">
        <v>190</v>
      </c>
      <c r="BJ954" s="141" t="s">
        <v>13748</v>
      </c>
      <c r="BK954" s="141" t="s">
        <v>13745</v>
      </c>
      <c r="BL954" s="141" t="s">
        <v>13746</v>
      </c>
      <c r="BM954" s="141">
        <v>45.489916000000001</v>
      </c>
      <c r="BN954" s="141">
        <v>-75.701717000000002</v>
      </c>
      <c r="BO954" s="141">
        <v>2010</v>
      </c>
      <c r="BP954" s="143" t="s">
        <v>24920</v>
      </c>
      <c r="BQ954" s="143" t="s">
        <v>26794</v>
      </c>
    </row>
    <row r="955" spans="1:69" ht="38.25" customHeight="1" x14ac:dyDescent="0.25">
      <c r="A955" s="1" t="str">
        <f t="shared" si="586"/>
        <v/>
      </c>
      <c r="B955" s="32" t="str">
        <f t="shared" si="587"/>
        <v/>
      </c>
      <c r="C955" s="25" t="str">
        <f t="shared" si="588"/>
        <v/>
      </c>
      <c r="D955" s="25" t="str">
        <f t="shared" si="589"/>
        <v/>
      </c>
      <c r="E955" s="25" t="str">
        <f t="shared" si="590"/>
        <v/>
      </c>
      <c r="F955" s="25" t="str">
        <f t="shared" si="591"/>
        <v/>
      </c>
      <c r="G955" s="108" t="str">
        <f t="shared" si="592"/>
        <v/>
      </c>
      <c r="H955" s="108" t="str">
        <f t="shared" si="593"/>
        <v/>
      </c>
      <c r="I955" s="112" t="str">
        <f t="shared" si="594"/>
        <v/>
      </c>
      <c r="J955" s="112"/>
      <c r="K955" s="112"/>
      <c r="L955" s="113"/>
      <c r="M955" s="113"/>
      <c r="N955" s="224" t="str">
        <f t="shared" si="595"/>
        <v/>
      </c>
      <c r="O955" s="225" t="str">
        <f t="shared" si="596"/>
        <v/>
      </c>
      <c r="Q955" s="6">
        <v>953</v>
      </c>
      <c r="R955" s="47" t="str">
        <f t="shared" si="559"/>
        <v>-953</v>
      </c>
      <c r="S955" s="6"/>
      <c r="T955" s="48" t="str">
        <f t="shared" si="560"/>
        <v/>
      </c>
      <c r="U955" s="49" t="str">
        <f t="shared" si="561"/>
        <v/>
      </c>
      <c r="W955" s="51"/>
      <c r="X955" s="75" t="str">
        <f t="shared" si="562"/>
        <v/>
      </c>
      <c r="Y955" s="71" t="str">
        <f t="shared" si="563"/>
        <v/>
      </c>
      <c r="Z955" s="71" t="str">
        <f t="shared" si="564"/>
        <v/>
      </c>
      <c r="AA955" s="71" t="str">
        <f t="shared" si="565"/>
        <v/>
      </c>
      <c r="AB955" s="71" t="str">
        <f t="shared" si="566"/>
        <v/>
      </c>
      <c r="AC955" s="71" t="str">
        <f t="shared" si="567"/>
        <v/>
      </c>
      <c r="AD955" s="71" t="str">
        <f t="shared" si="568"/>
        <v/>
      </c>
      <c r="AE955" s="78" t="str">
        <f t="shared" si="569"/>
        <v/>
      </c>
      <c r="AF955" s="75" t="str">
        <f t="shared" si="570"/>
        <v/>
      </c>
      <c r="AG955" s="71" t="str">
        <f t="shared" si="571"/>
        <v/>
      </c>
      <c r="AH955" s="71" t="str">
        <f t="shared" si="572"/>
        <v/>
      </c>
      <c r="AI955" s="71" t="str">
        <f t="shared" si="573"/>
        <v/>
      </c>
      <c r="AJ955" s="71" t="str">
        <f t="shared" si="574"/>
        <v/>
      </c>
      <c r="AK955" s="71" t="str">
        <f t="shared" si="575"/>
        <v/>
      </c>
      <c r="AL955" s="71" t="str">
        <f t="shared" si="576"/>
        <v/>
      </c>
      <c r="AM955" s="78" t="str">
        <f t="shared" si="577"/>
        <v/>
      </c>
      <c r="AN955" s="75" t="str">
        <f t="shared" si="578"/>
        <v/>
      </c>
      <c r="AO955" s="71" t="str">
        <f t="shared" si="579"/>
        <v/>
      </c>
      <c r="AP955" s="71" t="str">
        <f t="shared" si="580"/>
        <v/>
      </c>
      <c r="AQ955" s="71" t="str">
        <f t="shared" si="581"/>
        <v/>
      </c>
      <c r="AR955" s="71" t="str">
        <f t="shared" si="582"/>
        <v/>
      </c>
      <c r="AS955" s="71" t="str">
        <f t="shared" si="583"/>
        <v/>
      </c>
      <c r="AT955" s="71" t="str">
        <f t="shared" si="584"/>
        <v/>
      </c>
      <c r="AU955" s="76" t="str">
        <f t="shared" si="585"/>
        <v/>
      </c>
      <c r="BF955" s="141">
        <v>80045</v>
      </c>
      <c r="BG955" s="142" t="s">
        <v>13558</v>
      </c>
      <c r="BH955" s="141" t="s">
        <v>180</v>
      </c>
      <c r="BI955" s="141" t="s">
        <v>191</v>
      </c>
      <c r="BJ955" s="141" t="s">
        <v>6038</v>
      </c>
      <c r="BK955" s="141"/>
      <c r="BL955" s="141" t="s">
        <v>1616</v>
      </c>
      <c r="BM955" s="141">
        <v>45.607149999999997</v>
      </c>
      <c r="BN955" s="141">
        <v>-75.102400000000003</v>
      </c>
      <c r="BO955" s="141">
        <v>2010</v>
      </c>
      <c r="BP955" s="143" t="s">
        <v>24871</v>
      </c>
      <c r="BQ955" s="143" t="s">
        <v>17560</v>
      </c>
    </row>
    <row r="956" spans="1:69" ht="38.25" customHeight="1" x14ac:dyDescent="0.25">
      <c r="A956" s="1" t="str">
        <f t="shared" si="586"/>
        <v/>
      </c>
      <c r="B956" s="32" t="str">
        <f t="shared" si="587"/>
        <v/>
      </c>
      <c r="C956" s="25" t="str">
        <f t="shared" si="588"/>
        <v/>
      </c>
      <c r="D956" s="25" t="str">
        <f t="shared" si="589"/>
        <v/>
      </c>
      <c r="E956" s="25" t="str">
        <f t="shared" si="590"/>
        <v/>
      </c>
      <c r="F956" s="25" t="str">
        <f t="shared" si="591"/>
        <v/>
      </c>
      <c r="G956" s="108" t="str">
        <f t="shared" si="592"/>
        <v/>
      </c>
      <c r="H956" s="108" t="str">
        <f t="shared" si="593"/>
        <v/>
      </c>
      <c r="I956" s="112" t="str">
        <f t="shared" si="594"/>
        <v/>
      </c>
      <c r="J956" s="112"/>
      <c r="K956" s="112"/>
      <c r="L956" s="113"/>
      <c r="M956" s="113"/>
      <c r="N956" s="224" t="str">
        <f t="shared" si="595"/>
        <v/>
      </c>
      <c r="O956" s="225" t="str">
        <f t="shared" si="596"/>
        <v/>
      </c>
      <c r="Q956" s="6">
        <v>954</v>
      </c>
      <c r="R956" s="47" t="str">
        <f t="shared" si="559"/>
        <v>-954</v>
      </c>
      <c r="S956" s="6"/>
      <c r="T956" s="48" t="str">
        <f t="shared" si="560"/>
        <v/>
      </c>
      <c r="U956" s="49" t="str">
        <f t="shared" si="561"/>
        <v/>
      </c>
      <c r="W956" s="51"/>
      <c r="X956" s="75" t="str">
        <f t="shared" si="562"/>
        <v/>
      </c>
      <c r="Y956" s="71" t="str">
        <f t="shared" si="563"/>
        <v/>
      </c>
      <c r="Z956" s="71" t="str">
        <f t="shared" si="564"/>
        <v/>
      </c>
      <c r="AA956" s="71" t="str">
        <f t="shared" si="565"/>
        <v/>
      </c>
      <c r="AB956" s="71" t="str">
        <f t="shared" si="566"/>
        <v/>
      </c>
      <c r="AC956" s="71" t="str">
        <f t="shared" si="567"/>
        <v/>
      </c>
      <c r="AD956" s="71" t="str">
        <f t="shared" si="568"/>
        <v/>
      </c>
      <c r="AE956" s="78" t="str">
        <f t="shared" si="569"/>
        <v/>
      </c>
      <c r="AF956" s="75" t="str">
        <f t="shared" si="570"/>
        <v/>
      </c>
      <c r="AG956" s="71" t="str">
        <f t="shared" si="571"/>
        <v/>
      </c>
      <c r="AH956" s="71" t="str">
        <f t="shared" si="572"/>
        <v/>
      </c>
      <c r="AI956" s="71" t="str">
        <f t="shared" si="573"/>
        <v/>
      </c>
      <c r="AJ956" s="71" t="str">
        <f t="shared" si="574"/>
        <v/>
      </c>
      <c r="AK956" s="71" t="str">
        <f t="shared" si="575"/>
        <v/>
      </c>
      <c r="AL956" s="71" t="str">
        <f t="shared" si="576"/>
        <v/>
      </c>
      <c r="AM956" s="78" t="str">
        <f t="shared" si="577"/>
        <v/>
      </c>
      <c r="AN956" s="75" t="str">
        <f t="shared" si="578"/>
        <v/>
      </c>
      <c r="AO956" s="71" t="str">
        <f t="shared" si="579"/>
        <v/>
      </c>
      <c r="AP956" s="71" t="str">
        <f t="shared" si="580"/>
        <v/>
      </c>
      <c r="AQ956" s="71" t="str">
        <f t="shared" si="581"/>
        <v/>
      </c>
      <c r="AR956" s="71" t="str">
        <f t="shared" si="582"/>
        <v/>
      </c>
      <c r="AS956" s="71" t="str">
        <f t="shared" si="583"/>
        <v/>
      </c>
      <c r="AT956" s="71" t="str">
        <f t="shared" si="584"/>
        <v/>
      </c>
      <c r="AU956" s="76" t="str">
        <f t="shared" si="585"/>
        <v/>
      </c>
      <c r="BF956" s="141">
        <v>81017</v>
      </c>
      <c r="BG956" s="142" t="s">
        <v>13749</v>
      </c>
      <c r="BH956" s="141" t="s">
        <v>180</v>
      </c>
      <c r="BI956" s="141" t="s">
        <v>190</v>
      </c>
      <c r="BJ956" s="141" t="s">
        <v>13750</v>
      </c>
      <c r="BK956" s="141" t="s">
        <v>5997</v>
      </c>
      <c r="BL956" s="141" t="s">
        <v>13751</v>
      </c>
      <c r="BM956" s="141">
        <v>45.506922000000003</v>
      </c>
      <c r="BN956" s="141">
        <v>-75.663927000000001</v>
      </c>
      <c r="BO956" s="141">
        <v>2008</v>
      </c>
      <c r="BP956" s="143" t="s">
        <v>24921</v>
      </c>
      <c r="BQ956" s="143" t="s">
        <v>26794</v>
      </c>
    </row>
    <row r="957" spans="1:69" ht="38.25" customHeight="1" x14ac:dyDescent="0.25">
      <c r="A957" s="1" t="str">
        <f t="shared" si="586"/>
        <v/>
      </c>
      <c r="B957" s="32" t="str">
        <f t="shared" si="587"/>
        <v/>
      </c>
      <c r="C957" s="25" t="str">
        <f t="shared" si="588"/>
        <v/>
      </c>
      <c r="D957" s="25" t="str">
        <f t="shared" si="589"/>
        <v/>
      </c>
      <c r="E957" s="25" t="str">
        <f t="shared" si="590"/>
        <v/>
      </c>
      <c r="F957" s="25" t="str">
        <f t="shared" si="591"/>
        <v/>
      </c>
      <c r="G957" s="108" t="str">
        <f t="shared" si="592"/>
        <v/>
      </c>
      <c r="H957" s="108" t="str">
        <f t="shared" si="593"/>
        <v/>
      </c>
      <c r="I957" s="112" t="str">
        <f t="shared" si="594"/>
        <v/>
      </c>
      <c r="J957" s="112"/>
      <c r="K957" s="112"/>
      <c r="L957" s="113"/>
      <c r="M957" s="113"/>
      <c r="N957" s="224" t="str">
        <f t="shared" si="595"/>
        <v/>
      </c>
      <c r="O957" s="225" t="str">
        <f t="shared" si="596"/>
        <v/>
      </c>
      <c r="Q957" s="6">
        <v>955</v>
      </c>
      <c r="R957" s="47" t="str">
        <f t="shared" si="559"/>
        <v>-955</v>
      </c>
      <c r="S957" s="6"/>
      <c r="T957" s="48" t="str">
        <f t="shared" si="560"/>
        <v/>
      </c>
      <c r="U957" s="49" t="str">
        <f t="shared" si="561"/>
        <v/>
      </c>
      <c r="W957" s="51"/>
      <c r="X957" s="75" t="str">
        <f t="shared" si="562"/>
        <v/>
      </c>
      <c r="Y957" s="71" t="str">
        <f t="shared" si="563"/>
        <v/>
      </c>
      <c r="Z957" s="71" t="str">
        <f t="shared" si="564"/>
        <v/>
      </c>
      <c r="AA957" s="71" t="str">
        <f t="shared" si="565"/>
        <v/>
      </c>
      <c r="AB957" s="71" t="str">
        <f t="shared" si="566"/>
        <v/>
      </c>
      <c r="AC957" s="71" t="str">
        <f t="shared" si="567"/>
        <v/>
      </c>
      <c r="AD957" s="71" t="str">
        <f t="shared" si="568"/>
        <v/>
      </c>
      <c r="AE957" s="78" t="str">
        <f t="shared" si="569"/>
        <v/>
      </c>
      <c r="AF957" s="75" t="str">
        <f t="shared" si="570"/>
        <v/>
      </c>
      <c r="AG957" s="71" t="str">
        <f t="shared" si="571"/>
        <v/>
      </c>
      <c r="AH957" s="71" t="str">
        <f t="shared" si="572"/>
        <v/>
      </c>
      <c r="AI957" s="71" t="str">
        <f t="shared" si="573"/>
        <v/>
      </c>
      <c r="AJ957" s="71" t="str">
        <f t="shared" si="574"/>
        <v/>
      </c>
      <c r="AK957" s="71" t="str">
        <f t="shared" si="575"/>
        <v/>
      </c>
      <c r="AL957" s="71" t="str">
        <f t="shared" si="576"/>
        <v/>
      </c>
      <c r="AM957" s="78" t="str">
        <f t="shared" si="577"/>
        <v/>
      </c>
      <c r="AN957" s="75" t="str">
        <f t="shared" si="578"/>
        <v/>
      </c>
      <c r="AO957" s="71" t="str">
        <f t="shared" si="579"/>
        <v/>
      </c>
      <c r="AP957" s="71" t="str">
        <f t="shared" si="580"/>
        <v/>
      </c>
      <c r="AQ957" s="71" t="str">
        <f t="shared" si="581"/>
        <v/>
      </c>
      <c r="AR957" s="71" t="str">
        <f t="shared" si="582"/>
        <v/>
      </c>
      <c r="AS957" s="71" t="str">
        <f t="shared" si="583"/>
        <v/>
      </c>
      <c r="AT957" s="71" t="str">
        <f t="shared" si="584"/>
        <v/>
      </c>
      <c r="AU957" s="76" t="str">
        <f t="shared" si="585"/>
        <v/>
      </c>
      <c r="BF957" s="141">
        <v>81017</v>
      </c>
      <c r="BG957" s="142" t="s">
        <v>13752</v>
      </c>
      <c r="BH957" s="141" t="s">
        <v>180</v>
      </c>
      <c r="BI957" s="141" t="s">
        <v>190</v>
      </c>
      <c r="BJ957" s="141" t="s">
        <v>13753</v>
      </c>
      <c r="BK957" s="141" t="s">
        <v>13754</v>
      </c>
      <c r="BL957" s="141" t="s">
        <v>13651</v>
      </c>
      <c r="BM957" s="141">
        <v>45.413995</v>
      </c>
      <c r="BN957" s="141">
        <v>-75.802076</v>
      </c>
      <c r="BO957" s="141">
        <v>1999</v>
      </c>
      <c r="BP957" s="143" t="s">
        <v>24922</v>
      </c>
      <c r="BQ957" s="143" t="s">
        <v>26794</v>
      </c>
    </row>
    <row r="958" spans="1:69" ht="38.25" customHeight="1" x14ac:dyDescent="0.25">
      <c r="A958" s="1" t="str">
        <f t="shared" si="586"/>
        <v/>
      </c>
      <c r="B958" s="32" t="str">
        <f t="shared" si="587"/>
        <v/>
      </c>
      <c r="C958" s="25" t="str">
        <f t="shared" si="588"/>
        <v/>
      </c>
      <c r="D958" s="25" t="str">
        <f t="shared" si="589"/>
        <v/>
      </c>
      <c r="E958" s="25" t="str">
        <f t="shared" si="590"/>
        <v/>
      </c>
      <c r="F958" s="25" t="str">
        <f t="shared" si="591"/>
        <v/>
      </c>
      <c r="G958" s="108" t="str">
        <f t="shared" si="592"/>
        <v/>
      </c>
      <c r="H958" s="108" t="str">
        <f t="shared" si="593"/>
        <v/>
      </c>
      <c r="I958" s="112" t="str">
        <f t="shared" si="594"/>
        <v/>
      </c>
      <c r="J958" s="112"/>
      <c r="K958" s="112"/>
      <c r="L958" s="113"/>
      <c r="M958" s="113"/>
      <c r="N958" s="224" t="str">
        <f t="shared" si="595"/>
        <v/>
      </c>
      <c r="O958" s="225" t="str">
        <f t="shared" si="596"/>
        <v/>
      </c>
      <c r="Q958" s="6">
        <v>956</v>
      </c>
      <c r="R958" s="47" t="str">
        <f t="shared" si="559"/>
        <v>-956</v>
      </c>
      <c r="S958" s="6"/>
      <c r="T958" s="48" t="str">
        <f t="shared" si="560"/>
        <v/>
      </c>
      <c r="U958" s="49" t="str">
        <f t="shared" si="561"/>
        <v/>
      </c>
      <c r="W958" s="51"/>
      <c r="X958" s="75" t="str">
        <f t="shared" si="562"/>
        <v/>
      </c>
      <c r="Y958" s="71" t="str">
        <f t="shared" si="563"/>
        <v/>
      </c>
      <c r="Z958" s="71" t="str">
        <f t="shared" si="564"/>
        <v/>
      </c>
      <c r="AA958" s="71" t="str">
        <f t="shared" si="565"/>
        <v/>
      </c>
      <c r="AB958" s="71" t="str">
        <f t="shared" si="566"/>
        <v/>
      </c>
      <c r="AC958" s="71" t="str">
        <f t="shared" si="567"/>
        <v/>
      </c>
      <c r="AD958" s="71" t="str">
        <f t="shared" si="568"/>
        <v/>
      </c>
      <c r="AE958" s="78" t="str">
        <f t="shared" si="569"/>
        <v/>
      </c>
      <c r="AF958" s="75" t="str">
        <f t="shared" si="570"/>
        <v/>
      </c>
      <c r="AG958" s="71" t="str">
        <f t="shared" si="571"/>
        <v/>
      </c>
      <c r="AH958" s="71" t="str">
        <f t="shared" si="572"/>
        <v/>
      </c>
      <c r="AI958" s="71" t="str">
        <f t="shared" si="573"/>
        <v/>
      </c>
      <c r="AJ958" s="71" t="str">
        <f t="shared" si="574"/>
        <v/>
      </c>
      <c r="AK958" s="71" t="str">
        <f t="shared" si="575"/>
        <v/>
      </c>
      <c r="AL958" s="71" t="str">
        <f t="shared" si="576"/>
        <v/>
      </c>
      <c r="AM958" s="78" t="str">
        <f t="shared" si="577"/>
        <v/>
      </c>
      <c r="AN958" s="75" t="str">
        <f t="shared" si="578"/>
        <v/>
      </c>
      <c r="AO958" s="71" t="str">
        <f t="shared" si="579"/>
        <v/>
      </c>
      <c r="AP958" s="71" t="str">
        <f t="shared" si="580"/>
        <v/>
      </c>
      <c r="AQ958" s="71" t="str">
        <f t="shared" si="581"/>
        <v/>
      </c>
      <c r="AR958" s="71" t="str">
        <f t="shared" si="582"/>
        <v/>
      </c>
      <c r="AS958" s="71" t="str">
        <f t="shared" si="583"/>
        <v/>
      </c>
      <c r="AT958" s="71" t="str">
        <f t="shared" si="584"/>
        <v/>
      </c>
      <c r="AU958" s="76" t="str">
        <f t="shared" si="585"/>
        <v/>
      </c>
      <c r="BF958" s="141">
        <v>81017</v>
      </c>
      <c r="BG958" s="142" t="s">
        <v>13755</v>
      </c>
      <c r="BH958" s="141" t="s">
        <v>180</v>
      </c>
      <c r="BI958" s="141" t="s">
        <v>190</v>
      </c>
      <c r="BJ958" s="141" t="s">
        <v>13756</v>
      </c>
      <c r="BK958" s="141" t="s">
        <v>2722</v>
      </c>
      <c r="BL958" s="141" t="s">
        <v>13757</v>
      </c>
      <c r="BM958" s="141">
        <v>45.429409999999997</v>
      </c>
      <c r="BN958" s="141">
        <v>-75.755032</v>
      </c>
      <c r="BO958" s="141">
        <v>1998</v>
      </c>
      <c r="BP958" s="143" t="s">
        <v>24923</v>
      </c>
      <c r="BQ958" s="143" t="s">
        <v>26794</v>
      </c>
    </row>
    <row r="959" spans="1:69" ht="38.25" customHeight="1" x14ac:dyDescent="0.25">
      <c r="A959" s="1" t="str">
        <f t="shared" si="586"/>
        <v/>
      </c>
      <c r="B959" s="32" t="str">
        <f t="shared" si="587"/>
        <v/>
      </c>
      <c r="C959" s="25" t="str">
        <f t="shared" si="588"/>
        <v/>
      </c>
      <c r="D959" s="25" t="str">
        <f t="shared" si="589"/>
        <v/>
      </c>
      <c r="E959" s="25" t="str">
        <f t="shared" si="590"/>
        <v/>
      </c>
      <c r="F959" s="25" t="str">
        <f t="shared" si="591"/>
        <v/>
      </c>
      <c r="G959" s="108" t="str">
        <f t="shared" si="592"/>
        <v/>
      </c>
      <c r="H959" s="108" t="str">
        <f t="shared" si="593"/>
        <v/>
      </c>
      <c r="I959" s="112" t="str">
        <f t="shared" si="594"/>
        <v/>
      </c>
      <c r="J959" s="112"/>
      <c r="K959" s="112"/>
      <c r="L959" s="113"/>
      <c r="M959" s="113"/>
      <c r="N959" s="224" t="str">
        <f t="shared" si="595"/>
        <v/>
      </c>
      <c r="O959" s="225" t="str">
        <f t="shared" si="596"/>
        <v/>
      </c>
      <c r="Q959" s="6">
        <v>957</v>
      </c>
      <c r="R959" s="47" t="str">
        <f t="shared" si="559"/>
        <v>-957</v>
      </c>
      <c r="S959" s="6"/>
      <c r="T959" s="48" t="str">
        <f t="shared" si="560"/>
        <v/>
      </c>
      <c r="U959" s="49" t="str">
        <f t="shared" si="561"/>
        <v/>
      </c>
      <c r="W959" s="51"/>
      <c r="X959" s="75" t="str">
        <f t="shared" si="562"/>
        <v/>
      </c>
      <c r="Y959" s="71" t="str">
        <f t="shared" si="563"/>
        <v/>
      </c>
      <c r="Z959" s="71" t="str">
        <f t="shared" si="564"/>
        <v/>
      </c>
      <c r="AA959" s="71" t="str">
        <f t="shared" si="565"/>
        <v/>
      </c>
      <c r="AB959" s="71" t="str">
        <f t="shared" si="566"/>
        <v/>
      </c>
      <c r="AC959" s="71" t="str">
        <f t="shared" si="567"/>
        <v/>
      </c>
      <c r="AD959" s="71" t="str">
        <f t="shared" si="568"/>
        <v/>
      </c>
      <c r="AE959" s="78" t="str">
        <f t="shared" si="569"/>
        <v/>
      </c>
      <c r="AF959" s="75" t="str">
        <f t="shared" si="570"/>
        <v/>
      </c>
      <c r="AG959" s="71" t="str">
        <f t="shared" si="571"/>
        <v/>
      </c>
      <c r="AH959" s="71" t="str">
        <f t="shared" si="572"/>
        <v/>
      </c>
      <c r="AI959" s="71" t="str">
        <f t="shared" si="573"/>
        <v/>
      </c>
      <c r="AJ959" s="71" t="str">
        <f t="shared" si="574"/>
        <v/>
      </c>
      <c r="AK959" s="71" t="str">
        <f t="shared" si="575"/>
        <v/>
      </c>
      <c r="AL959" s="71" t="str">
        <f t="shared" si="576"/>
        <v/>
      </c>
      <c r="AM959" s="78" t="str">
        <f t="shared" si="577"/>
        <v/>
      </c>
      <c r="AN959" s="75" t="str">
        <f t="shared" si="578"/>
        <v/>
      </c>
      <c r="AO959" s="71" t="str">
        <f t="shared" si="579"/>
        <v/>
      </c>
      <c r="AP959" s="71" t="str">
        <f t="shared" si="580"/>
        <v/>
      </c>
      <c r="AQ959" s="71" t="str">
        <f t="shared" si="581"/>
        <v/>
      </c>
      <c r="AR959" s="71" t="str">
        <f t="shared" si="582"/>
        <v/>
      </c>
      <c r="AS959" s="71" t="str">
        <f t="shared" si="583"/>
        <v/>
      </c>
      <c r="AT959" s="71" t="str">
        <f t="shared" si="584"/>
        <v/>
      </c>
      <c r="AU959" s="76" t="str">
        <f t="shared" si="585"/>
        <v/>
      </c>
      <c r="BF959" s="141">
        <v>81017</v>
      </c>
      <c r="BG959" s="142" t="s">
        <v>13758</v>
      </c>
      <c r="BH959" s="141" t="s">
        <v>180</v>
      </c>
      <c r="BI959" s="141" t="s">
        <v>190</v>
      </c>
      <c r="BJ959" s="141" t="s">
        <v>13759</v>
      </c>
      <c r="BK959" s="141" t="s">
        <v>4174</v>
      </c>
      <c r="BL959" s="141" t="s">
        <v>13760</v>
      </c>
      <c r="BM959" s="141">
        <v>45.410204</v>
      </c>
      <c r="BN959" s="141">
        <v>-75.855371000000005</v>
      </c>
      <c r="BO959" s="141">
        <v>2004</v>
      </c>
      <c r="BP959" s="143" t="s">
        <v>24924</v>
      </c>
      <c r="BQ959" s="143" t="s">
        <v>26794</v>
      </c>
    </row>
    <row r="960" spans="1:69" ht="38.25" customHeight="1" x14ac:dyDescent="0.25">
      <c r="A960" s="1" t="str">
        <f t="shared" si="586"/>
        <v/>
      </c>
      <c r="B960" s="32" t="str">
        <f t="shared" si="587"/>
        <v/>
      </c>
      <c r="C960" s="25" t="str">
        <f t="shared" si="588"/>
        <v/>
      </c>
      <c r="D960" s="25" t="str">
        <f t="shared" si="589"/>
        <v/>
      </c>
      <c r="E960" s="25" t="str">
        <f t="shared" si="590"/>
        <v/>
      </c>
      <c r="F960" s="25" t="str">
        <f t="shared" si="591"/>
        <v/>
      </c>
      <c r="G960" s="108" t="str">
        <f t="shared" si="592"/>
        <v/>
      </c>
      <c r="H960" s="108" t="str">
        <f t="shared" si="593"/>
        <v/>
      </c>
      <c r="I960" s="112" t="str">
        <f t="shared" si="594"/>
        <v/>
      </c>
      <c r="J960" s="112"/>
      <c r="K960" s="112"/>
      <c r="L960" s="113"/>
      <c r="M960" s="113"/>
      <c r="N960" s="224" t="str">
        <f t="shared" si="595"/>
        <v/>
      </c>
      <c r="O960" s="225" t="str">
        <f t="shared" si="596"/>
        <v/>
      </c>
      <c r="Q960" s="6">
        <v>958</v>
      </c>
      <c r="R960" s="47" t="str">
        <f t="shared" si="559"/>
        <v>-958</v>
      </c>
      <c r="S960" s="6"/>
      <c r="T960" s="48" t="str">
        <f t="shared" si="560"/>
        <v/>
      </c>
      <c r="U960" s="49" t="str">
        <f t="shared" si="561"/>
        <v/>
      </c>
      <c r="W960" s="51"/>
      <c r="X960" s="75" t="str">
        <f t="shared" si="562"/>
        <v/>
      </c>
      <c r="Y960" s="71" t="str">
        <f t="shared" si="563"/>
        <v/>
      </c>
      <c r="Z960" s="71" t="str">
        <f t="shared" si="564"/>
        <v/>
      </c>
      <c r="AA960" s="71" t="str">
        <f t="shared" si="565"/>
        <v/>
      </c>
      <c r="AB960" s="71" t="str">
        <f t="shared" si="566"/>
        <v/>
      </c>
      <c r="AC960" s="71" t="str">
        <f t="shared" si="567"/>
        <v/>
      </c>
      <c r="AD960" s="71" t="str">
        <f t="shared" si="568"/>
        <v/>
      </c>
      <c r="AE960" s="78" t="str">
        <f t="shared" si="569"/>
        <v/>
      </c>
      <c r="AF960" s="75" t="str">
        <f t="shared" si="570"/>
        <v/>
      </c>
      <c r="AG960" s="71" t="str">
        <f t="shared" si="571"/>
        <v/>
      </c>
      <c r="AH960" s="71" t="str">
        <f t="shared" si="572"/>
        <v/>
      </c>
      <c r="AI960" s="71" t="str">
        <f t="shared" si="573"/>
        <v/>
      </c>
      <c r="AJ960" s="71" t="str">
        <f t="shared" si="574"/>
        <v/>
      </c>
      <c r="AK960" s="71" t="str">
        <f t="shared" si="575"/>
        <v/>
      </c>
      <c r="AL960" s="71" t="str">
        <f t="shared" si="576"/>
        <v/>
      </c>
      <c r="AM960" s="78" t="str">
        <f t="shared" si="577"/>
        <v/>
      </c>
      <c r="AN960" s="75" t="str">
        <f t="shared" si="578"/>
        <v/>
      </c>
      <c r="AO960" s="71" t="str">
        <f t="shared" si="579"/>
        <v/>
      </c>
      <c r="AP960" s="71" t="str">
        <f t="shared" si="580"/>
        <v/>
      </c>
      <c r="AQ960" s="71" t="str">
        <f t="shared" si="581"/>
        <v/>
      </c>
      <c r="AR960" s="71" t="str">
        <f t="shared" si="582"/>
        <v/>
      </c>
      <c r="AS960" s="71" t="str">
        <f t="shared" si="583"/>
        <v/>
      </c>
      <c r="AT960" s="71" t="str">
        <f t="shared" si="584"/>
        <v/>
      </c>
      <c r="AU960" s="76" t="str">
        <f t="shared" si="585"/>
        <v/>
      </c>
      <c r="BF960" s="141">
        <v>83005</v>
      </c>
      <c r="BG960" s="142" t="s">
        <v>14153</v>
      </c>
      <c r="BH960" s="141" t="s">
        <v>478</v>
      </c>
      <c r="BI960" s="141" t="s">
        <v>176</v>
      </c>
      <c r="BJ960" s="141" t="s">
        <v>14154</v>
      </c>
      <c r="BK960" s="141" t="s">
        <v>10345</v>
      </c>
      <c r="BL960" s="141" t="s">
        <v>14155</v>
      </c>
      <c r="BM960" s="141">
        <v>45.811377999999998</v>
      </c>
      <c r="BN960" s="141">
        <v>-75.760872000000006</v>
      </c>
      <c r="BO960" s="141">
        <v>2000</v>
      </c>
      <c r="BP960" s="143" t="s">
        <v>25035</v>
      </c>
      <c r="BQ960" s="143" t="s">
        <v>17560</v>
      </c>
    </row>
    <row r="961" spans="1:69" ht="38.25" customHeight="1" x14ac:dyDescent="0.25">
      <c r="A961" s="1" t="str">
        <f t="shared" si="586"/>
        <v/>
      </c>
      <c r="B961" s="32" t="str">
        <f t="shared" si="587"/>
        <v/>
      </c>
      <c r="C961" s="25" t="str">
        <f t="shared" si="588"/>
        <v/>
      </c>
      <c r="D961" s="25" t="str">
        <f t="shared" si="589"/>
        <v/>
      </c>
      <c r="E961" s="25" t="str">
        <f t="shared" si="590"/>
        <v/>
      </c>
      <c r="F961" s="25" t="str">
        <f t="shared" si="591"/>
        <v/>
      </c>
      <c r="G961" s="108" t="str">
        <f t="shared" si="592"/>
        <v/>
      </c>
      <c r="H961" s="108" t="str">
        <f t="shared" si="593"/>
        <v/>
      </c>
      <c r="I961" s="112" t="str">
        <f t="shared" si="594"/>
        <v/>
      </c>
      <c r="J961" s="112"/>
      <c r="K961" s="112"/>
      <c r="L961" s="113"/>
      <c r="M961" s="113"/>
      <c r="N961" s="224" t="str">
        <f t="shared" si="595"/>
        <v/>
      </c>
      <c r="O961" s="225" t="str">
        <f t="shared" si="596"/>
        <v/>
      </c>
      <c r="Q961" s="6">
        <v>959</v>
      </c>
      <c r="R961" s="47" t="str">
        <f t="shared" si="559"/>
        <v>-959</v>
      </c>
      <c r="S961" s="6"/>
      <c r="T961" s="48" t="str">
        <f t="shared" si="560"/>
        <v/>
      </c>
      <c r="U961" s="49" t="str">
        <f t="shared" si="561"/>
        <v/>
      </c>
      <c r="W961" s="51"/>
      <c r="X961" s="75" t="str">
        <f t="shared" si="562"/>
        <v/>
      </c>
      <c r="Y961" s="71" t="str">
        <f t="shared" si="563"/>
        <v/>
      </c>
      <c r="Z961" s="71" t="str">
        <f t="shared" si="564"/>
        <v/>
      </c>
      <c r="AA961" s="71" t="str">
        <f t="shared" si="565"/>
        <v/>
      </c>
      <c r="AB961" s="71" t="str">
        <f t="shared" si="566"/>
        <v/>
      </c>
      <c r="AC961" s="71" t="str">
        <f t="shared" si="567"/>
        <v/>
      </c>
      <c r="AD961" s="71" t="str">
        <f t="shared" si="568"/>
        <v/>
      </c>
      <c r="AE961" s="78" t="str">
        <f t="shared" si="569"/>
        <v/>
      </c>
      <c r="AF961" s="75" t="str">
        <f t="shared" si="570"/>
        <v/>
      </c>
      <c r="AG961" s="71" t="str">
        <f t="shared" si="571"/>
        <v/>
      </c>
      <c r="AH961" s="71" t="str">
        <f t="shared" si="572"/>
        <v/>
      </c>
      <c r="AI961" s="71" t="str">
        <f t="shared" si="573"/>
        <v/>
      </c>
      <c r="AJ961" s="71" t="str">
        <f t="shared" si="574"/>
        <v/>
      </c>
      <c r="AK961" s="71" t="str">
        <f t="shared" si="575"/>
        <v/>
      </c>
      <c r="AL961" s="71" t="str">
        <f t="shared" si="576"/>
        <v/>
      </c>
      <c r="AM961" s="78" t="str">
        <f t="shared" si="577"/>
        <v/>
      </c>
      <c r="AN961" s="75" t="str">
        <f t="shared" si="578"/>
        <v/>
      </c>
      <c r="AO961" s="71" t="str">
        <f t="shared" si="579"/>
        <v/>
      </c>
      <c r="AP961" s="71" t="str">
        <f t="shared" si="580"/>
        <v/>
      </c>
      <c r="AQ961" s="71" t="str">
        <f t="shared" si="581"/>
        <v/>
      </c>
      <c r="AR961" s="71" t="str">
        <f t="shared" si="582"/>
        <v/>
      </c>
      <c r="AS961" s="71" t="str">
        <f t="shared" si="583"/>
        <v/>
      </c>
      <c r="AT961" s="71" t="str">
        <f t="shared" si="584"/>
        <v/>
      </c>
      <c r="AU961" s="76" t="str">
        <f t="shared" si="585"/>
        <v/>
      </c>
      <c r="BF961" s="141">
        <v>83032</v>
      </c>
      <c r="BG961" s="142" t="s">
        <v>13779</v>
      </c>
      <c r="BH961" s="141" t="s">
        <v>478</v>
      </c>
      <c r="BI961" s="141" t="s">
        <v>176</v>
      </c>
      <c r="BJ961" s="141" t="s">
        <v>13780</v>
      </c>
      <c r="BK961" s="141" t="s">
        <v>467</v>
      </c>
      <c r="BL961" s="141" t="s">
        <v>13781</v>
      </c>
      <c r="BM961" s="141">
        <v>46.098190000000002</v>
      </c>
      <c r="BN961" s="141">
        <v>-76.042010000000005</v>
      </c>
      <c r="BO961" s="141">
        <v>2009</v>
      </c>
      <c r="BP961" s="143" t="s">
        <v>24932</v>
      </c>
      <c r="BQ961" s="143" t="s">
        <v>27848</v>
      </c>
    </row>
    <row r="962" spans="1:69" ht="38.25" customHeight="1" x14ac:dyDescent="0.25">
      <c r="A962" s="1" t="str">
        <f t="shared" si="586"/>
        <v/>
      </c>
      <c r="B962" s="32" t="str">
        <f t="shared" si="587"/>
        <v/>
      </c>
      <c r="C962" s="25" t="str">
        <f t="shared" si="588"/>
        <v/>
      </c>
      <c r="D962" s="25" t="str">
        <f t="shared" si="589"/>
        <v/>
      </c>
      <c r="E962" s="25" t="str">
        <f t="shared" si="590"/>
        <v/>
      </c>
      <c r="F962" s="25" t="str">
        <f t="shared" si="591"/>
        <v/>
      </c>
      <c r="G962" s="108" t="str">
        <f t="shared" si="592"/>
        <v/>
      </c>
      <c r="H962" s="108" t="str">
        <f t="shared" si="593"/>
        <v/>
      </c>
      <c r="I962" s="112" t="str">
        <f t="shared" si="594"/>
        <v/>
      </c>
      <c r="J962" s="112"/>
      <c r="K962" s="112"/>
      <c r="L962" s="113"/>
      <c r="M962" s="113"/>
      <c r="N962" s="224" t="str">
        <f t="shared" si="595"/>
        <v/>
      </c>
      <c r="O962" s="225" t="str">
        <f t="shared" si="596"/>
        <v/>
      </c>
      <c r="Q962" s="6">
        <v>960</v>
      </c>
      <c r="R962" s="47" t="str">
        <f t="shared" si="559"/>
        <v>-960</v>
      </c>
      <c r="S962" s="6"/>
      <c r="T962" s="48" t="str">
        <f t="shared" si="560"/>
        <v/>
      </c>
      <c r="U962" s="49" t="str">
        <f t="shared" si="561"/>
        <v/>
      </c>
      <c r="W962" s="51"/>
      <c r="X962" s="75" t="str">
        <f t="shared" si="562"/>
        <v/>
      </c>
      <c r="Y962" s="71" t="str">
        <f t="shared" si="563"/>
        <v/>
      </c>
      <c r="Z962" s="71" t="str">
        <f t="shared" si="564"/>
        <v/>
      </c>
      <c r="AA962" s="71" t="str">
        <f t="shared" si="565"/>
        <v/>
      </c>
      <c r="AB962" s="71" t="str">
        <f t="shared" si="566"/>
        <v/>
      </c>
      <c r="AC962" s="71" t="str">
        <f t="shared" si="567"/>
        <v/>
      </c>
      <c r="AD962" s="71" t="str">
        <f t="shared" si="568"/>
        <v/>
      </c>
      <c r="AE962" s="78" t="str">
        <f t="shared" si="569"/>
        <v/>
      </c>
      <c r="AF962" s="75" t="str">
        <f t="shared" si="570"/>
        <v/>
      </c>
      <c r="AG962" s="71" t="str">
        <f t="shared" si="571"/>
        <v/>
      </c>
      <c r="AH962" s="71" t="str">
        <f t="shared" si="572"/>
        <v/>
      </c>
      <c r="AI962" s="71" t="str">
        <f t="shared" si="573"/>
        <v/>
      </c>
      <c r="AJ962" s="71" t="str">
        <f t="shared" si="574"/>
        <v/>
      </c>
      <c r="AK962" s="71" t="str">
        <f t="shared" si="575"/>
        <v/>
      </c>
      <c r="AL962" s="71" t="str">
        <f t="shared" si="576"/>
        <v/>
      </c>
      <c r="AM962" s="78" t="str">
        <f t="shared" si="577"/>
        <v/>
      </c>
      <c r="AN962" s="75" t="str">
        <f t="shared" si="578"/>
        <v/>
      </c>
      <c r="AO962" s="71" t="str">
        <f t="shared" si="579"/>
        <v/>
      </c>
      <c r="AP962" s="71" t="str">
        <f t="shared" si="580"/>
        <v/>
      </c>
      <c r="AQ962" s="71" t="str">
        <f t="shared" si="581"/>
        <v/>
      </c>
      <c r="AR962" s="71" t="str">
        <f t="shared" si="582"/>
        <v/>
      </c>
      <c r="AS962" s="71" t="str">
        <f t="shared" si="583"/>
        <v/>
      </c>
      <c r="AT962" s="71" t="str">
        <f t="shared" si="584"/>
        <v/>
      </c>
      <c r="AU962" s="76" t="str">
        <f t="shared" si="585"/>
        <v/>
      </c>
      <c r="BF962" s="141">
        <v>83032</v>
      </c>
      <c r="BG962" s="142" t="s">
        <v>13782</v>
      </c>
      <c r="BH962" s="141" t="s">
        <v>478</v>
      </c>
      <c r="BI962" s="141" t="s">
        <v>176</v>
      </c>
      <c r="BJ962" s="141" t="s">
        <v>13783</v>
      </c>
      <c r="BK962" s="141" t="s">
        <v>467</v>
      </c>
      <c r="BL962" s="141" t="s">
        <v>13781</v>
      </c>
      <c r="BM962" s="141">
        <v>46.098190000000002</v>
      </c>
      <c r="BN962" s="141">
        <v>-76.042010000000005</v>
      </c>
      <c r="BO962" s="141">
        <v>1980</v>
      </c>
      <c r="BP962" s="143" t="s">
        <v>24933</v>
      </c>
      <c r="BQ962" s="143" t="s">
        <v>27848</v>
      </c>
    </row>
    <row r="963" spans="1:69" ht="38.25" customHeight="1" x14ac:dyDescent="0.25">
      <c r="A963" s="1" t="str">
        <f t="shared" si="586"/>
        <v/>
      </c>
      <c r="B963" s="32" t="str">
        <f t="shared" si="587"/>
        <v/>
      </c>
      <c r="C963" s="25" t="str">
        <f t="shared" si="588"/>
        <v/>
      </c>
      <c r="D963" s="25" t="str">
        <f t="shared" si="589"/>
        <v/>
      </c>
      <c r="E963" s="25" t="str">
        <f t="shared" si="590"/>
        <v/>
      </c>
      <c r="F963" s="25" t="str">
        <f t="shared" si="591"/>
        <v/>
      </c>
      <c r="G963" s="108" t="str">
        <f t="shared" si="592"/>
        <v/>
      </c>
      <c r="H963" s="108" t="str">
        <f t="shared" si="593"/>
        <v/>
      </c>
      <c r="I963" s="112" t="str">
        <f t="shared" si="594"/>
        <v/>
      </c>
      <c r="J963" s="112"/>
      <c r="K963" s="112"/>
      <c r="L963" s="113"/>
      <c r="M963" s="113"/>
      <c r="N963" s="224" t="str">
        <f t="shared" si="595"/>
        <v/>
      </c>
      <c r="O963" s="225" t="str">
        <f t="shared" si="596"/>
        <v/>
      </c>
      <c r="Q963" s="6">
        <v>961</v>
      </c>
      <c r="R963" s="47" t="str">
        <f t="shared" ref="R963:R1026" si="597">Code_geo&amp;"-"&amp;Q963</f>
        <v>-961</v>
      </c>
      <c r="S963" s="6"/>
      <c r="T963" s="48" t="str">
        <f t="shared" ref="T963:T1026" si="598">IF(AND(B973=$S$3,(OR(C973=$W$10,C973=$W$11,C973=$W$12,C973=$W$13))),1,"")</f>
        <v/>
      </c>
      <c r="U963" s="49" t="str">
        <f t="shared" ref="U963:U1026" si="599">IF(AND(B973=$S$4,(OR(C973=$W$5,C973=$W$6,C973=$W$7,C973=$W$8))),1,"")</f>
        <v/>
      </c>
      <c r="W963" s="51"/>
      <c r="X963" s="75" t="str">
        <f t="shared" si="562"/>
        <v/>
      </c>
      <c r="Y963" s="71" t="str">
        <f t="shared" si="563"/>
        <v/>
      </c>
      <c r="Z963" s="71" t="str">
        <f t="shared" si="564"/>
        <v/>
      </c>
      <c r="AA963" s="71" t="str">
        <f t="shared" si="565"/>
        <v/>
      </c>
      <c r="AB963" s="71" t="str">
        <f t="shared" si="566"/>
        <v/>
      </c>
      <c r="AC963" s="71" t="str">
        <f t="shared" si="567"/>
        <v/>
      </c>
      <c r="AD963" s="71" t="str">
        <f t="shared" si="568"/>
        <v/>
      </c>
      <c r="AE963" s="78" t="str">
        <f t="shared" si="569"/>
        <v/>
      </c>
      <c r="AF963" s="75" t="str">
        <f t="shared" si="570"/>
        <v/>
      </c>
      <c r="AG963" s="71" t="str">
        <f t="shared" si="571"/>
        <v/>
      </c>
      <c r="AH963" s="71" t="str">
        <f t="shared" si="572"/>
        <v/>
      </c>
      <c r="AI963" s="71" t="str">
        <f t="shared" si="573"/>
        <v/>
      </c>
      <c r="AJ963" s="71" t="str">
        <f t="shared" si="574"/>
        <v/>
      </c>
      <c r="AK963" s="71" t="str">
        <f t="shared" si="575"/>
        <v/>
      </c>
      <c r="AL963" s="71" t="str">
        <f t="shared" si="576"/>
        <v/>
      </c>
      <c r="AM963" s="78" t="str">
        <f t="shared" si="577"/>
        <v/>
      </c>
      <c r="AN963" s="75" t="str">
        <f t="shared" si="578"/>
        <v/>
      </c>
      <c r="AO963" s="71" t="str">
        <f t="shared" si="579"/>
        <v/>
      </c>
      <c r="AP963" s="71" t="str">
        <f t="shared" si="580"/>
        <v/>
      </c>
      <c r="AQ963" s="71" t="str">
        <f t="shared" si="581"/>
        <v/>
      </c>
      <c r="AR963" s="71" t="str">
        <f t="shared" si="582"/>
        <v/>
      </c>
      <c r="AS963" s="71" t="str">
        <f t="shared" si="583"/>
        <v/>
      </c>
      <c r="AT963" s="71" t="str">
        <f t="shared" si="584"/>
        <v/>
      </c>
      <c r="AU963" s="76" t="str">
        <f t="shared" si="585"/>
        <v/>
      </c>
      <c r="BF963" s="141">
        <v>83065</v>
      </c>
      <c r="BG963" s="142" t="s">
        <v>13790</v>
      </c>
      <c r="BH963" s="141" t="s">
        <v>478</v>
      </c>
      <c r="BI963" s="141" t="s">
        <v>176</v>
      </c>
      <c r="BJ963" s="141"/>
      <c r="BK963" s="141" t="s">
        <v>1797</v>
      </c>
      <c r="BL963" s="141" t="s">
        <v>13791</v>
      </c>
      <c r="BM963" s="141">
        <v>46.386536999999997</v>
      </c>
      <c r="BN963" s="141">
        <v>-75.964168000000001</v>
      </c>
      <c r="BO963" s="141">
        <v>2008</v>
      </c>
      <c r="BP963" s="143" t="s">
        <v>24935</v>
      </c>
      <c r="BQ963" s="143" t="s">
        <v>17560</v>
      </c>
    </row>
    <row r="964" spans="1:69" ht="38.25" customHeight="1" x14ac:dyDescent="0.25">
      <c r="A964" s="1" t="str">
        <f t="shared" si="586"/>
        <v/>
      </c>
      <c r="B964" s="32" t="str">
        <f t="shared" si="587"/>
        <v/>
      </c>
      <c r="C964" s="25" t="str">
        <f t="shared" si="588"/>
        <v/>
      </c>
      <c r="D964" s="25" t="str">
        <f t="shared" si="589"/>
        <v/>
      </c>
      <c r="E964" s="25" t="str">
        <f t="shared" si="590"/>
        <v/>
      </c>
      <c r="F964" s="25" t="str">
        <f t="shared" si="591"/>
        <v/>
      </c>
      <c r="G964" s="108" t="str">
        <f t="shared" si="592"/>
        <v/>
      </c>
      <c r="H964" s="108" t="str">
        <f t="shared" si="593"/>
        <v/>
      </c>
      <c r="I964" s="112" t="str">
        <f t="shared" si="594"/>
        <v/>
      </c>
      <c r="J964" s="112"/>
      <c r="K964" s="112"/>
      <c r="L964" s="113"/>
      <c r="M964" s="113"/>
      <c r="N964" s="224" t="str">
        <f t="shared" si="595"/>
        <v/>
      </c>
      <c r="O964" s="225" t="str">
        <f t="shared" si="596"/>
        <v/>
      </c>
      <c r="Q964" s="6">
        <v>962</v>
      </c>
      <c r="R964" s="47" t="str">
        <f t="shared" si="597"/>
        <v>-962</v>
      </c>
      <c r="S964" s="6"/>
      <c r="T964" s="48" t="str">
        <f t="shared" si="598"/>
        <v/>
      </c>
      <c r="U964" s="49" t="str">
        <f t="shared" si="599"/>
        <v/>
      </c>
      <c r="W964" s="51"/>
      <c r="X964" s="75" t="str">
        <f t="shared" ref="X964:X1027" si="600">IF($C973=$BE$3,$L973+$M973,"")</f>
        <v/>
      </c>
      <c r="Y964" s="71" t="str">
        <f t="shared" ref="Y964:Y1027" si="601">IF($C973=$BE$4,$L973+$M973,"")</f>
        <v/>
      </c>
      <c r="Z964" s="71" t="str">
        <f t="shared" ref="Z964:Z1027" si="602">IF($C973=$BE$5,$L973+$M973,"")</f>
        <v/>
      </c>
      <c r="AA964" s="71" t="str">
        <f t="shared" ref="AA964:AA1027" si="603">IF($C973=$BE$6,$L973+$M973,"")</f>
        <v/>
      </c>
      <c r="AB964" s="71" t="str">
        <f t="shared" ref="AB964:AB1027" si="604">IF($C973=$BE$7,$L973+$M973,"")</f>
        <v/>
      </c>
      <c r="AC964" s="71" t="str">
        <f t="shared" ref="AC964:AC1027" si="605">IF($C973=$BE$8,$L973+$M973,"")</f>
        <v/>
      </c>
      <c r="AD964" s="71" t="str">
        <f t="shared" ref="AD964:AD1027" si="606">IF($C973=$BE$9,$L973+$M973,"")</f>
        <v/>
      </c>
      <c r="AE964" s="78" t="str">
        <f t="shared" ref="AE964:AE1027" si="607">IF($C973=$BE$10,$L973+$M973,"")</f>
        <v/>
      </c>
      <c r="AF964" s="75" t="str">
        <f t="shared" ref="AF964:AF1027" si="608">IF($C973=$BE$3,IF($J973&gt;0,$L973/$J973,$L973),"")</f>
        <v/>
      </c>
      <c r="AG964" s="71" t="str">
        <f t="shared" ref="AG964:AG1027" si="609">IF($C973=$BE$4,IF($J973&gt;0,$L973/$J973,$L973),"")</f>
        <v/>
      </c>
      <c r="AH964" s="71" t="str">
        <f t="shared" ref="AH964:AH1027" si="610">IF($C973=$BE$5,IF($J973&gt;0,$L973/$J973,$L973),"")</f>
        <v/>
      </c>
      <c r="AI964" s="71" t="str">
        <f t="shared" ref="AI964:AI1027" si="611">IF($C973=$BE$6,IF($J973&gt;0,$L973/$J973,$L973),"")</f>
        <v/>
      </c>
      <c r="AJ964" s="71" t="str">
        <f t="shared" ref="AJ964:AJ1027" si="612">IF($C973=$BE$7,IF($J973&gt;0,$L973/$J973,$L973),"")</f>
        <v/>
      </c>
      <c r="AK964" s="71" t="str">
        <f t="shared" ref="AK964:AK1027" si="613">IF($C973=$BE$8,IF($J973&gt;0,$L973/$J973,$L973),"")</f>
        <v/>
      </c>
      <c r="AL964" s="71" t="str">
        <f t="shared" ref="AL964:AL1027" si="614">IF($C973=$BE$9,IF($J973&gt;0,$L973/$J973,$L973),"")</f>
        <v/>
      </c>
      <c r="AM964" s="78" t="str">
        <f t="shared" ref="AM964:AM1027" si="615">IF($C973=$BE$10,IF($J973&gt;0,$L973/$J973,$L973),"")</f>
        <v/>
      </c>
      <c r="AN964" s="75" t="str">
        <f t="shared" ref="AN964:AN1027" si="616">IF($C973=$BE$3,IF($K973&gt;0,$M973/$K973,$M973),"")</f>
        <v/>
      </c>
      <c r="AO964" s="71" t="str">
        <f t="shared" ref="AO964:AO1027" si="617">IF($C973=$BE$4,IF($K973&gt;0,$M973/$K973,$M973),"")</f>
        <v/>
      </c>
      <c r="AP964" s="71" t="str">
        <f t="shared" ref="AP964:AP1027" si="618">IF($C973=$BE$5,IF($K973&gt;0,$M973/$K973,$M973),"")</f>
        <v/>
      </c>
      <c r="AQ964" s="71" t="str">
        <f t="shared" ref="AQ964:AQ1027" si="619">IF($C973=$BE$6,IF($K973&gt;0,$M973/$K973,$M973),"")</f>
        <v/>
      </c>
      <c r="AR964" s="71" t="str">
        <f t="shared" ref="AR964:AR1027" si="620">IF($C973=$BE$7,IF($K973&gt;0,$M973/$K973,$M973),"")</f>
        <v/>
      </c>
      <c r="AS964" s="71" t="str">
        <f t="shared" ref="AS964:AS1027" si="621">IF($C973=$BE$8,IF($K973&gt;0,$M973/$K973,$M973),"")</f>
        <v/>
      </c>
      <c r="AT964" s="71" t="str">
        <f t="shared" ref="AT964:AT1027" si="622">IF($C973=$BE$9,IF($K973&gt;0,$M973/$K973,$M973),"")</f>
        <v/>
      </c>
      <c r="AU964" s="76" t="str">
        <f t="shared" ref="AU964:AU1027" si="623">IF($C973=$BE$10,IF($K973&gt;0,$M973/$K973,$M973),"")</f>
        <v/>
      </c>
      <c r="BF964" s="141">
        <v>83065</v>
      </c>
      <c r="BG964" s="142" t="s">
        <v>13792</v>
      </c>
      <c r="BH964" s="141" t="s">
        <v>478</v>
      </c>
      <c r="BI964" s="141" t="s">
        <v>177</v>
      </c>
      <c r="BJ964" s="141"/>
      <c r="BK964" s="141" t="s">
        <v>1797</v>
      </c>
      <c r="BL964" s="141" t="s">
        <v>13791</v>
      </c>
      <c r="BM964" s="141">
        <v>46.386536999999997</v>
      </c>
      <c r="BN964" s="141">
        <v>-75.964168000000001</v>
      </c>
      <c r="BO964" s="141">
        <v>2008</v>
      </c>
      <c r="BP964" s="143" t="s">
        <v>24936</v>
      </c>
      <c r="BQ964" s="143" t="s">
        <v>17560</v>
      </c>
    </row>
    <row r="965" spans="1:69" ht="38.25" customHeight="1" x14ac:dyDescent="0.25">
      <c r="A965" s="1" t="str">
        <f t="shared" si="586"/>
        <v/>
      </c>
      <c r="B965" s="32" t="str">
        <f t="shared" si="587"/>
        <v/>
      </c>
      <c r="C965" s="25" t="str">
        <f t="shared" si="588"/>
        <v/>
      </c>
      <c r="D965" s="25" t="str">
        <f t="shared" si="589"/>
        <v/>
      </c>
      <c r="E965" s="25" t="str">
        <f t="shared" si="590"/>
        <v/>
      </c>
      <c r="F965" s="25" t="str">
        <f t="shared" si="591"/>
        <v/>
      </c>
      <c r="G965" s="108" t="str">
        <f t="shared" si="592"/>
        <v/>
      </c>
      <c r="H965" s="108" t="str">
        <f t="shared" si="593"/>
        <v/>
      </c>
      <c r="I965" s="112" t="str">
        <f t="shared" si="594"/>
        <v/>
      </c>
      <c r="J965" s="112"/>
      <c r="K965" s="112"/>
      <c r="L965" s="113"/>
      <c r="M965" s="113"/>
      <c r="N965" s="224" t="str">
        <f t="shared" si="595"/>
        <v/>
      </c>
      <c r="O965" s="225" t="str">
        <f t="shared" si="596"/>
        <v/>
      </c>
      <c r="Q965" s="6">
        <v>963</v>
      </c>
      <c r="R965" s="47" t="str">
        <f t="shared" si="597"/>
        <v>-963</v>
      </c>
      <c r="S965" s="6"/>
      <c r="T965" s="48" t="str">
        <f t="shared" si="598"/>
        <v/>
      </c>
      <c r="U965" s="49" t="str">
        <f t="shared" si="599"/>
        <v/>
      </c>
      <c r="W965" s="51"/>
      <c r="X965" s="75" t="str">
        <f t="shared" si="600"/>
        <v/>
      </c>
      <c r="Y965" s="71" t="str">
        <f t="shared" si="601"/>
        <v/>
      </c>
      <c r="Z965" s="71" t="str">
        <f t="shared" si="602"/>
        <v/>
      </c>
      <c r="AA965" s="71" t="str">
        <f t="shared" si="603"/>
        <v/>
      </c>
      <c r="AB965" s="71" t="str">
        <f t="shared" si="604"/>
        <v/>
      </c>
      <c r="AC965" s="71" t="str">
        <f t="shared" si="605"/>
        <v/>
      </c>
      <c r="AD965" s="71" t="str">
        <f t="shared" si="606"/>
        <v/>
      </c>
      <c r="AE965" s="78" t="str">
        <f t="shared" si="607"/>
        <v/>
      </c>
      <c r="AF965" s="75" t="str">
        <f t="shared" si="608"/>
        <v/>
      </c>
      <c r="AG965" s="71" t="str">
        <f t="shared" si="609"/>
        <v/>
      </c>
      <c r="AH965" s="71" t="str">
        <f t="shared" si="610"/>
        <v/>
      </c>
      <c r="AI965" s="71" t="str">
        <f t="shared" si="611"/>
        <v/>
      </c>
      <c r="AJ965" s="71" t="str">
        <f t="shared" si="612"/>
        <v/>
      </c>
      <c r="AK965" s="71" t="str">
        <f t="shared" si="613"/>
        <v/>
      </c>
      <c r="AL965" s="71" t="str">
        <f t="shared" si="614"/>
        <v/>
      </c>
      <c r="AM965" s="78" t="str">
        <f t="shared" si="615"/>
        <v/>
      </c>
      <c r="AN965" s="75" t="str">
        <f t="shared" si="616"/>
        <v/>
      </c>
      <c r="AO965" s="71" t="str">
        <f t="shared" si="617"/>
        <v/>
      </c>
      <c r="AP965" s="71" t="str">
        <f t="shared" si="618"/>
        <v/>
      </c>
      <c r="AQ965" s="71" t="str">
        <f t="shared" si="619"/>
        <v/>
      </c>
      <c r="AR965" s="71" t="str">
        <f t="shared" si="620"/>
        <v/>
      </c>
      <c r="AS965" s="71" t="str">
        <f t="shared" si="621"/>
        <v/>
      </c>
      <c r="AT965" s="71" t="str">
        <f t="shared" si="622"/>
        <v/>
      </c>
      <c r="AU965" s="76" t="str">
        <f t="shared" si="623"/>
        <v/>
      </c>
      <c r="BF965" s="141">
        <v>83065</v>
      </c>
      <c r="BG965" s="142" t="s">
        <v>13793</v>
      </c>
      <c r="BH965" s="141" t="s">
        <v>180</v>
      </c>
      <c r="BI965" s="141" t="s">
        <v>178</v>
      </c>
      <c r="BJ965" s="141"/>
      <c r="BK965" s="141" t="s">
        <v>2780</v>
      </c>
      <c r="BL965" s="141" t="s">
        <v>13794</v>
      </c>
      <c r="BM965" s="141">
        <v>46.373519000000002</v>
      </c>
      <c r="BN965" s="141">
        <v>-75.960558000000006</v>
      </c>
      <c r="BO965" s="141">
        <v>1993</v>
      </c>
      <c r="BP965" s="143" t="s">
        <v>24937</v>
      </c>
      <c r="BQ965" s="143" t="s">
        <v>17560</v>
      </c>
    </row>
    <row r="966" spans="1:69" ht="38.25" customHeight="1" x14ac:dyDescent="0.25">
      <c r="A966" s="1" t="str">
        <f t="shared" si="586"/>
        <v/>
      </c>
      <c r="B966" s="32" t="str">
        <f t="shared" si="587"/>
        <v/>
      </c>
      <c r="C966" s="25" t="str">
        <f t="shared" si="588"/>
        <v/>
      </c>
      <c r="D966" s="25" t="str">
        <f t="shared" si="589"/>
        <v/>
      </c>
      <c r="E966" s="25" t="str">
        <f t="shared" si="590"/>
        <v/>
      </c>
      <c r="F966" s="25" t="str">
        <f t="shared" si="591"/>
        <v/>
      </c>
      <c r="G966" s="108" t="str">
        <f t="shared" si="592"/>
        <v/>
      </c>
      <c r="H966" s="108" t="str">
        <f t="shared" si="593"/>
        <v/>
      </c>
      <c r="I966" s="112" t="str">
        <f t="shared" si="594"/>
        <v/>
      </c>
      <c r="J966" s="112"/>
      <c r="K966" s="112"/>
      <c r="L966" s="113"/>
      <c r="M966" s="113"/>
      <c r="N966" s="224" t="str">
        <f t="shared" si="595"/>
        <v/>
      </c>
      <c r="O966" s="225" t="str">
        <f t="shared" si="596"/>
        <v/>
      </c>
      <c r="Q966" s="6">
        <v>964</v>
      </c>
      <c r="R966" s="47" t="str">
        <f t="shared" si="597"/>
        <v>-964</v>
      </c>
      <c r="S966" s="6"/>
      <c r="T966" s="48" t="str">
        <f t="shared" si="598"/>
        <v/>
      </c>
      <c r="U966" s="49" t="str">
        <f t="shared" si="599"/>
        <v/>
      </c>
      <c r="W966" s="51"/>
      <c r="X966" s="75" t="str">
        <f t="shared" si="600"/>
        <v/>
      </c>
      <c r="Y966" s="71" t="str">
        <f t="shared" si="601"/>
        <v/>
      </c>
      <c r="Z966" s="71" t="str">
        <f t="shared" si="602"/>
        <v/>
      </c>
      <c r="AA966" s="71" t="str">
        <f t="shared" si="603"/>
        <v/>
      </c>
      <c r="AB966" s="71" t="str">
        <f t="shared" si="604"/>
        <v/>
      </c>
      <c r="AC966" s="71" t="str">
        <f t="shared" si="605"/>
        <v/>
      </c>
      <c r="AD966" s="71" t="str">
        <f t="shared" si="606"/>
        <v/>
      </c>
      <c r="AE966" s="78" t="str">
        <f t="shared" si="607"/>
        <v/>
      </c>
      <c r="AF966" s="75" t="str">
        <f t="shared" si="608"/>
        <v/>
      </c>
      <c r="AG966" s="71" t="str">
        <f t="shared" si="609"/>
        <v/>
      </c>
      <c r="AH966" s="71" t="str">
        <f t="shared" si="610"/>
        <v/>
      </c>
      <c r="AI966" s="71" t="str">
        <f t="shared" si="611"/>
        <v/>
      </c>
      <c r="AJ966" s="71" t="str">
        <f t="shared" si="612"/>
        <v/>
      </c>
      <c r="AK966" s="71" t="str">
        <f t="shared" si="613"/>
        <v/>
      </c>
      <c r="AL966" s="71" t="str">
        <f t="shared" si="614"/>
        <v/>
      </c>
      <c r="AM966" s="78" t="str">
        <f t="shared" si="615"/>
        <v/>
      </c>
      <c r="AN966" s="75" t="str">
        <f t="shared" si="616"/>
        <v/>
      </c>
      <c r="AO966" s="71" t="str">
        <f t="shared" si="617"/>
        <v/>
      </c>
      <c r="AP966" s="71" t="str">
        <f t="shared" si="618"/>
        <v/>
      </c>
      <c r="AQ966" s="71" t="str">
        <f t="shared" si="619"/>
        <v/>
      </c>
      <c r="AR966" s="71" t="str">
        <f t="shared" si="620"/>
        <v/>
      </c>
      <c r="AS966" s="71" t="str">
        <f t="shared" si="621"/>
        <v/>
      </c>
      <c r="AT966" s="71" t="str">
        <f t="shared" si="622"/>
        <v/>
      </c>
      <c r="AU966" s="76" t="str">
        <f t="shared" si="623"/>
        <v/>
      </c>
      <c r="BF966" s="141">
        <v>83065</v>
      </c>
      <c r="BG966" s="142" t="s">
        <v>13795</v>
      </c>
      <c r="BH966" s="141" t="s">
        <v>180</v>
      </c>
      <c r="BI966" s="141" t="s">
        <v>191</v>
      </c>
      <c r="BJ966" s="141" t="s">
        <v>13796</v>
      </c>
      <c r="BK966" s="141"/>
      <c r="BL966" s="141" t="s">
        <v>13797</v>
      </c>
      <c r="BM966" s="141">
        <v>46.379750000000001</v>
      </c>
      <c r="BN966" s="141">
        <v>-75.974599999999995</v>
      </c>
      <c r="BO966" s="141">
        <v>1989</v>
      </c>
      <c r="BP966" s="143" t="s">
        <v>24938</v>
      </c>
      <c r="BQ966" s="143" t="s">
        <v>17560</v>
      </c>
    </row>
    <row r="967" spans="1:69" ht="38.25" customHeight="1" x14ac:dyDescent="0.25">
      <c r="A967" s="1" t="str">
        <f t="shared" si="586"/>
        <v/>
      </c>
      <c r="B967" s="32" t="str">
        <f t="shared" si="587"/>
        <v/>
      </c>
      <c r="C967" s="25" t="str">
        <f t="shared" si="588"/>
        <v/>
      </c>
      <c r="D967" s="25" t="str">
        <f t="shared" si="589"/>
        <v/>
      </c>
      <c r="E967" s="25" t="str">
        <f t="shared" si="590"/>
        <v/>
      </c>
      <c r="F967" s="25" t="str">
        <f t="shared" si="591"/>
        <v/>
      </c>
      <c r="G967" s="108" t="str">
        <f t="shared" si="592"/>
        <v/>
      </c>
      <c r="H967" s="108" t="str">
        <f t="shared" si="593"/>
        <v/>
      </c>
      <c r="I967" s="112" t="str">
        <f t="shared" si="594"/>
        <v/>
      </c>
      <c r="J967" s="112"/>
      <c r="K967" s="112"/>
      <c r="L967" s="113"/>
      <c r="M967" s="113"/>
      <c r="N967" s="224" t="str">
        <f t="shared" si="595"/>
        <v/>
      </c>
      <c r="O967" s="225" t="str">
        <f t="shared" si="596"/>
        <v/>
      </c>
      <c r="Q967" s="6">
        <v>965</v>
      </c>
      <c r="R967" s="47" t="str">
        <f t="shared" si="597"/>
        <v>-965</v>
      </c>
      <c r="S967" s="6"/>
      <c r="T967" s="48" t="str">
        <f t="shared" si="598"/>
        <v/>
      </c>
      <c r="U967" s="49" t="str">
        <f t="shared" si="599"/>
        <v/>
      </c>
      <c r="W967" s="51"/>
      <c r="X967" s="75" t="str">
        <f t="shared" si="600"/>
        <v/>
      </c>
      <c r="Y967" s="71" t="str">
        <f t="shared" si="601"/>
        <v/>
      </c>
      <c r="Z967" s="71" t="str">
        <f t="shared" si="602"/>
        <v/>
      </c>
      <c r="AA967" s="71" t="str">
        <f t="shared" si="603"/>
        <v/>
      </c>
      <c r="AB967" s="71" t="str">
        <f t="shared" si="604"/>
        <v/>
      </c>
      <c r="AC967" s="71" t="str">
        <f t="shared" si="605"/>
        <v/>
      </c>
      <c r="AD967" s="71" t="str">
        <f t="shared" si="606"/>
        <v/>
      </c>
      <c r="AE967" s="78" t="str">
        <f t="shared" si="607"/>
        <v/>
      </c>
      <c r="AF967" s="75" t="str">
        <f t="shared" si="608"/>
        <v/>
      </c>
      <c r="AG967" s="71" t="str">
        <f t="shared" si="609"/>
        <v/>
      </c>
      <c r="AH967" s="71" t="str">
        <f t="shared" si="610"/>
        <v/>
      </c>
      <c r="AI967" s="71" t="str">
        <f t="shared" si="611"/>
        <v/>
      </c>
      <c r="AJ967" s="71" t="str">
        <f t="shared" si="612"/>
        <v/>
      </c>
      <c r="AK967" s="71" t="str">
        <f t="shared" si="613"/>
        <v/>
      </c>
      <c r="AL967" s="71" t="str">
        <f t="shared" si="614"/>
        <v/>
      </c>
      <c r="AM967" s="78" t="str">
        <f t="shared" si="615"/>
        <v/>
      </c>
      <c r="AN967" s="75" t="str">
        <f t="shared" si="616"/>
        <v/>
      </c>
      <c r="AO967" s="71" t="str">
        <f t="shared" si="617"/>
        <v/>
      </c>
      <c r="AP967" s="71" t="str">
        <f t="shared" si="618"/>
        <v/>
      </c>
      <c r="AQ967" s="71" t="str">
        <f t="shared" si="619"/>
        <v/>
      </c>
      <c r="AR967" s="71" t="str">
        <f t="shared" si="620"/>
        <v/>
      </c>
      <c r="AS967" s="71" t="str">
        <f t="shared" si="621"/>
        <v/>
      </c>
      <c r="AT967" s="71" t="str">
        <f t="shared" si="622"/>
        <v/>
      </c>
      <c r="AU967" s="76" t="str">
        <f t="shared" si="623"/>
        <v/>
      </c>
      <c r="BF967" s="141">
        <v>83088</v>
      </c>
      <c r="BG967" s="142" t="s">
        <v>14214</v>
      </c>
      <c r="BH967" s="141" t="s">
        <v>478</v>
      </c>
      <c r="BI967" s="141" t="s">
        <v>176</v>
      </c>
      <c r="BJ967" s="141"/>
      <c r="BK967" s="141" t="s">
        <v>1797</v>
      </c>
      <c r="BL967" s="141" t="s">
        <v>4344</v>
      </c>
      <c r="BM967" s="141">
        <v>46.536740000000002</v>
      </c>
      <c r="BN967" s="141">
        <v>-76.046989999999994</v>
      </c>
      <c r="BO967" s="141">
        <v>1991</v>
      </c>
      <c r="BP967" s="143" t="s">
        <v>25054</v>
      </c>
      <c r="BQ967" s="143" t="s">
        <v>17560</v>
      </c>
    </row>
    <row r="968" spans="1:69" ht="38.25" customHeight="1" x14ac:dyDescent="0.25">
      <c r="A968" s="1" t="str">
        <f t="shared" si="586"/>
        <v/>
      </c>
      <c r="B968" s="32" t="str">
        <f t="shared" si="587"/>
        <v/>
      </c>
      <c r="C968" s="25" t="str">
        <f t="shared" si="588"/>
        <v/>
      </c>
      <c r="D968" s="25" t="str">
        <f t="shared" si="589"/>
        <v/>
      </c>
      <c r="E968" s="25" t="str">
        <f t="shared" si="590"/>
        <v/>
      </c>
      <c r="F968" s="25" t="str">
        <f t="shared" si="591"/>
        <v/>
      </c>
      <c r="G968" s="108" t="str">
        <f t="shared" si="592"/>
        <v/>
      </c>
      <c r="H968" s="108" t="str">
        <f t="shared" si="593"/>
        <v/>
      </c>
      <c r="I968" s="112" t="str">
        <f t="shared" si="594"/>
        <v/>
      </c>
      <c r="J968" s="112"/>
      <c r="K968" s="112"/>
      <c r="L968" s="113"/>
      <c r="M968" s="113"/>
      <c r="N968" s="224" t="str">
        <f t="shared" si="595"/>
        <v/>
      </c>
      <c r="O968" s="225" t="str">
        <f t="shared" si="596"/>
        <v/>
      </c>
      <c r="Q968" s="6">
        <v>966</v>
      </c>
      <c r="R968" s="47" t="str">
        <f t="shared" si="597"/>
        <v>-966</v>
      </c>
      <c r="S968" s="6"/>
      <c r="T968" s="48" t="str">
        <f t="shared" si="598"/>
        <v/>
      </c>
      <c r="U968" s="49" t="str">
        <f t="shared" si="599"/>
        <v/>
      </c>
      <c r="W968" s="51"/>
      <c r="X968" s="75" t="str">
        <f t="shared" si="600"/>
        <v/>
      </c>
      <c r="Y968" s="71" t="str">
        <f t="shared" si="601"/>
        <v/>
      </c>
      <c r="Z968" s="71" t="str">
        <f t="shared" si="602"/>
        <v/>
      </c>
      <c r="AA968" s="71" t="str">
        <f t="shared" si="603"/>
        <v/>
      </c>
      <c r="AB968" s="71" t="str">
        <f t="shared" si="604"/>
        <v/>
      </c>
      <c r="AC968" s="71" t="str">
        <f t="shared" si="605"/>
        <v/>
      </c>
      <c r="AD968" s="71" t="str">
        <f t="shared" si="606"/>
        <v/>
      </c>
      <c r="AE968" s="78" t="str">
        <f t="shared" si="607"/>
        <v/>
      </c>
      <c r="AF968" s="75" t="str">
        <f t="shared" si="608"/>
        <v/>
      </c>
      <c r="AG968" s="71" t="str">
        <f t="shared" si="609"/>
        <v/>
      </c>
      <c r="AH968" s="71" t="str">
        <f t="shared" si="610"/>
        <v/>
      </c>
      <c r="AI968" s="71" t="str">
        <f t="shared" si="611"/>
        <v/>
      </c>
      <c r="AJ968" s="71" t="str">
        <f t="shared" si="612"/>
        <v/>
      </c>
      <c r="AK968" s="71" t="str">
        <f t="shared" si="613"/>
        <v/>
      </c>
      <c r="AL968" s="71" t="str">
        <f t="shared" si="614"/>
        <v/>
      </c>
      <c r="AM968" s="78" t="str">
        <f t="shared" si="615"/>
        <v/>
      </c>
      <c r="AN968" s="75" t="str">
        <f t="shared" si="616"/>
        <v/>
      </c>
      <c r="AO968" s="71" t="str">
        <f t="shared" si="617"/>
        <v/>
      </c>
      <c r="AP968" s="71" t="str">
        <f t="shared" si="618"/>
        <v/>
      </c>
      <c r="AQ968" s="71" t="str">
        <f t="shared" si="619"/>
        <v/>
      </c>
      <c r="AR968" s="71" t="str">
        <f t="shared" si="620"/>
        <v/>
      </c>
      <c r="AS968" s="71" t="str">
        <f t="shared" si="621"/>
        <v/>
      </c>
      <c r="AT968" s="71" t="str">
        <f t="shared" si="622"/>
        <v/>
      </c>
      <c r="AU968" s="76" t="str">
        <f t="shared" si="623"/>
        <v/>
      </c>
      <c r="BF968" s="141">
        <v>83088</v>
      </c>
      <c r="BG968" s="142" t="s">
        <v>14215</v>
      </c>
      <c r="BH968" s="141" t="s">
        <v>478</v>
      </c>
      <c r="BI968" s="141" t="s">
        <v>177</v>
      </c>
      <c r="BJ968" s="141"/>
      <c r="BK968" s="141" t="s">
        <v>1797</v>
      </c>
      <c r="BL968" s="141" t="s">
        <v>4344</v>
      </c>
      <c r="BM968" s="141">
        <v>46.536740000000002</v>
      </c>
      <c r="BN968" s="141">
        <v>-76.046989999999994</v>
      </c>
      <c r="BO968" s="141">
        <v>1991</v>
      </c>
      <c r="BP968" s="143" t="s">
        <v>25055</v>
      </c>
      <c r="BQ968" s="143" t="s">
        <v>17560</v>
      </c>
    </row>
    <row r="969" spans="1:69" ht="38.25" customHeight="1" x14ac:dyDescent="0.25">
      <c r="A969" s="1" t="str">
        <f t="shared" si="586"/>
        <v/>
      </c>
      <c r="B969" s="32" t="str">
        <f t="shared" si="587"/>
        <v/>
      </c>
      <c r="C969" s="25" t="str">
        <f t="shared" si="588"/>
        <v/>
      </c>
      <c r="D969" s="25" t="str">
        <f t="shared" si="589"/>
        <v/>
      </c>
      <c r="E969" s="25" t="str">
        <f t="shared" si="590"/>
        <v/>
      </c>
      <c r="F969" s="25" t="str">
        <f t="shared" si="591"/>
        <v/>
      </c>
      <c r="G969" s="108" t="str">
        <f t="shared" si="592"/>
        <v/>
      </c>
      <c r="H969" s="108" t="str">
        <f t="shared" si="593"/>
        <v/>
      </c>
      <c r="I969" s="112" t="str">
        <f t="shared" si="594"/>
        <v/>
      </c>
      <c r="J969" s="112"/>
      <c r="K969" s="112"/>
      <c r="L969" s="113"/>
      <c r="M969" s="113"/>
      <c r="N969" s="224" t="str">
        <f t="shared" si="595"/>
        <v/>
      </c>
      <c r="O969" s="225" t="str">
        <f t="shared" si="596"/>
        <v/>
      </c>
      <c r="Q969" s="6">
        <v>967</v>
      </c>
      <c r="R969" s="47" t="str">
        <f t="shared" si="597"/>
        <v>-967</v>
      </c>
      <c r="S969" s="6"/>
      <c r="T969" s="48" t="str">
        <f t="shared" si="598"/>
        <v/>
      </c>
      <c r="U969" s="49" t="str">
        <f t="shared" si="599"/>
        <v/>
      </c>
      <c r="W969" s="51"/>
      <c r="X969" s="75" t="str">
        <f t="shared" si="600"/>
        <v/>
      </c>
      <c r="Y969" s="71" t="str">
        <f t="shared" si="601"/>
        <v/>
      </c>
      <c r="Z969" s="71" t="str">
        <f t="shared" si="602"/>
        <v/>
      </c>
      <c r="AA969" s="71" t="str">
        <f t="shared" si="603"/>
        <v/>
      </c>
      <c r="AB969" s="71" t="str">
        <f t="shared" si="604"/>
        <v/>
      </c>
      <c r="AC969" s="71" t="str">
        <f t="shared" si="605"/>
        <v/>
      </c>
      <c r="AD969" s="71" t="str">
        <f t="shared" si="606"/>
        <v/>
      </c>
      <c r="AE969" s="78" t="str">
        <f t="shared" si="607"/>
        <v/>
      </c>
      <c r="AF969" s="75" t="str">
        <f t="shared" si="608"/>
        <v/>
      </c>
      <c r="AG969" s="71" t="str">
        <f t="shared" si="609"/>
        <v/>
      </c>
      <c r="AH969" s="71" t="str">
        <f t="shared" si="610"/>
        <v/>
      </c>
      <c r="AI969" s="71" t="str">
        <f t="shared" si="611"/>
        <v/>
      </c>
      <c r="AJ969" s="71" t="str">
        <f t="shared" si="612"/>
        <v/>
      </c>
      <c r="AK969" s="71" t="str">
        <f t="shared" si="613"/>
        <v/>
      </c>
      <c r="AL969" s="71" t="str">
        <f t="shared" si="614"/>
        <v/>
      </c>
      <c r="AM969" s="78" t="str">
        <f t="shared" si="615"/>
        <v/>
      </c>
      <c r="AN969" s="75" t="str">
        <f t="shared" si="616"/>
        <v/>
      </c>
      <c r="AO969" s="71" t="str">
        <f t="shared" si="617"/>
        <v/>
      </c>
      <c r="AP969" s="71" t="str">
        <f t="shared" si="618"/>
        <v/>
      </c>
      <c r="AQ969" s="71" t="str">
        <f t="shared" si="619"/>
        <v/>
      </c>
      <c r="AR969" s="71" t="str">
        <f t="shared" si="620"/>
        <v/>
      </c>
      <c r="AS969" s="71" t="str">
        <f t="shared" si="621"/>
        <v/>
      </c>
      <c r="AT969" s="71" t="str">
        <f t="shared" si="622"/>
        <v/>
      </c>
      <c r="AU969" s="76" t="str">
        <f t="shared" si="623"/>
        <v/>
      </c>
      <c r="BF969" s="141">
        <v>83088</v>
      </c>
      <c r="BG969" s="142" t="s">
        <v>14216</v>
      </c>
      <c r="BH969" s="141" t="s">
        <v>478</v>
      </c>
      <c r="BI969" s="141" t="s">
        <v>177</v>
      </c>
      <c r="BJ969" s="141"/>
      <c r="BK969" s="141" t="s">
        <v>1797</v>
      </c>
      <c r="BL969" s="141" t="s">
        <v>4344</v>
      </c>
      <c r="BM969" s="141">
        <v>46.536740000000002</v>
      </c>
      <c r="BN969" s="141">
        <v>-76.046989999999994</v>
      </c>
      <c r="BO969" s="141">
        <v>2009</v>
      </c>
      <c r="BP969" s="143" t="s">
        <v>25056</v>
      </c>
      <c r="BQ969" s="143" t="s">
        <v>17560</v>
      </c>
    </row>
    <row r="970" spans="1:69" ht="38.25" customHeight="1" x14ac:dyDescent="0.25">
      <c r="A970" s="1" t="str">
        <f t="shared" si="586"/>
        <v/>
      </c>
      <c r="B970" s="32" t="str">
        <f t="shared" si="587"/>
        <v/>
      </c>
      <c r="C970" s="25" t="str">
        <f t="shared" si="588"/>
        <v/>
      </c>
      <c r="D970" s="25" t="str">
        <f t="shared" si="589"/>
        <v/>
      </c>
      <c r="E970" s="25" t="str">
        <f t="shared" si="590"/>
        <v/>
      </c>
      <c r="F970" s="25" t="str">
        <f t="shared" si="591"/>
        <v/>
      </c>
      <c r="G970" s="108" t="str">
        <f t="shared" si="592"/>
        <v/>
      </c>
      <c r="H970" s="108" t="str">
        <f t="shared" si="593"/>
        <v/>
      </c>
      <c r="I970" s="112" t="str">
        <f t="shared" si="594"/>
        <v/>
      </c>
      <c r="J970" s="112"/>
      <c r="K970" s="112"/>
      <c r="L970" s="113"/>
      <c r="M970" s="113"/>
      <c r="N970" s="224" t="str">
        <f t="shared" si="595"/>
        <v/>
      </c>
      <c r="O970" s="225" t="str">
        <f t="shared" si="596"/>
        <v/>
      </c>
      <c r="Q970" s="6">
        <v>968</v>
      </c>
      <c r="R970" s="47" t="str">
        <f t="shared" si="597"/>
        <v>-968</v>
      </c>
      <c r="S970" s="6"/>
      <c r="T970" s="48" t="str">
        <f t="shared" si="598"/>
        <v/>
      </c>
      <c r="U970" s="49" t="str">
        <f t="shared" si="599"/>
        <v/>
      </c>
      <c r="W970" s="51"/>
      <c r="X970" s="75" t="str">
        <f t="shared" si="600"/>
        <v/>
      </c>
      <c r="Y970" s="71" t="str">
        <f t="shared" si="601"/>
        <v/>
      </c>
      <c r="Z970" s="71" t="str">
        <f t="shared" si="602"/>
        <v/>
      </c>
      <c r="AA970" s="71" t="str">
        <f t="shared" si="603"/>
        <v/>
      </c>
      <c r="AB970" s="71" t="str">
        <f t="shared" si="604"/>
        <v/>
      </c>
      <c r="AC970" s="71" t="str">
        <f t="shared" si="605"/>
        <v/>
      </c>
      <c r="AD970" s="71" t="str">
        <f t="shared" si="606"/>
        <v/>
      </c>
      <c r="AE970" s="78" t="str">
        <f t="shared" si="607"/>
        <v/>
      </c>
      <c r="AF970" s="75" t="str">
        <f t="shared" si="608"/>
        <v/>
      </c>
      <c r="AG970" s="71" t="str">
        <f t="shared" si="609"/>
        <v/>
      </c>
      <c r="AH970" s="71" t="str">
        <f t="shared" si="610"/>
        <v/>
      </c>
      <c r="AI970" s="71" t="str">
        <f t="shared" si="611"/>
        <v/>
      </c>
      <c r="AJ970" s="71" t="str">
        <f t="shared" si="612"/>
        <v/>
      </c>
      <c r="AK970" s="71" t="str">
        <f t="shared" si="613"/>
        <v/>
      </c>
      <c r="AL970" s="71" t="str">
        <f t="shared" si="614"/>
        <v/>
      </c>
      <c r="AM970" s="78" t="str">
        <f t="shared" si="615"/>
        <v/>
      </c>
      <c r="AN970" s="75" t="str">
        <f t="shared" si="616"/>
        <v/>
      </c>
      <c r="AO970" s="71" t="str">
        <f t="shared" si="617"/>
        <v/>
      </c>
      <c r="AP970" s="71" t="str">
        <f t="shared" si="618"/>
        <v/>
      </c>
      <c r="AQ970" s="71" t="str">
        <f t="shared" si="619"/>
        <v/>
      </c>
      <c r="AR970" s="71" t="str">
        <f t="shared" si="620"/>
        <v/>
      </c>
      <c r="AS970" s="71" t="str">
        <f t="shared" si="621"/>
        <v/>
      </c>
      <c r="AT970" s="71" t="str">
        <f t="shared" si="622"/>
        <v/>
      </c>
      <c r="AU970" s="76" t="str">
        <f t="shared" si="623"/>
        <v/>
      </c>
      <c r="BF970" s="141">
        <v>84025</v>
      </c>
      <c r="BG970" s="142" t="s">
        <v>14217</v>
      </c>
      <c r="BH970" s="141" t="s">
        <v>180</v>
      </c>
      <c r="BI970" s="141" t="s">
        <v>178</v>
      </c>
      <c r="BJ970" s="141"/>
      <c r="BK970" s="141" t="s">
        <v>14218</v>
      </c>
      <c r="BL970" s="141" t="s">
        <v>2063</v>
      </c>
      <c r="BM970" s="141">
        <v>45.671979999999998</v>
      </c>
      <c r="BN970" s="141">
        <v>-76.62227</v>
      </c>
      <c r="BO970" s="141">
        <v>2010</v>
      </c>
      <c r="BP970" s="143" t="s">
        <v>25057</v>
      </c>
      <c r="BQ970" s="143" t="s">
        <v>17560</v>
      </c>
    </row>
    <row r="971" spans="1:69" ht="38.25" customHeight="1" x14ac:dyDescent="0.25">
      <c r="A971" s="1" t="str">
        <f t="shared" si="586"/>
        <v/>
      </c>
      <c r="B971" s="32" t="str">
        <f t="shared" si="587"/>
        <v/>
      </c>
      <c r="C971" s="25" t="str">
        <f t="shared" si="588"/>
        <v/>
      </c>
      <c r="D971" s="25" t="str">
        <f t="shared" si="589"/>
        <v/>
      </c>
      <c r="E971" s="25" t="str">
        <f t="shared" si="590"/>
        <v/>
      </c>
      <c r="F971" s="25" t="str">
        <f t="shared" si="591"/>
        <v/>
      </c>
      <c r="G971" s="108" t="str">
        <f t="shared" si="592"/>
        <v/>
      </c>
      <c r="H971" s="108" t="str">
        <f t="shared" si="593"/>
        <v/>
      </c>
      <c r="I971" s="112" t="str">
        <f t="shared" si="594"/>
        <v/>
      </c>
      <c r="J971" s="112"/>
      <c r="K971" s="112"/>
      <c r="L971" s="113"/>
      <c r="M971" s="113"/>
      <c r="N971" s="224" t="str">
        <f t="shared" si="595"/>
        <v/>
      </c>
      <c r="O971" s="225" t="str">
        <f t="shared" si="596"/>
        <v/>
      </c>
      <c r="Q971" s="6">
        <v>969</v>
      </c>
      <c r="R971" s="47" t="str">
        <f t="shared" si="597"/>
        <v>-969</v>
      </c>
      <c r="S971" s="6"/>
      <c r="T971" s="48" t="str">
        <f t="shared" si="598"/>
        <v/>
      </c>
      <c r="U971" s="49" t="str">
        <f t="shared" si="599"/>
        <v/>
      </c>
      <c r="W971" s="51"/>
      <c r="X971" s="75" t="str">
        <f t="shared" si="600"/>
        <v/>
      </c>
      <c r="Y971" s="71" t="str">
        <f t="shared" si="601"/>
        <v/>
      </c>
      <c r="Z971" s="71" t="str">
        <f t="shared" si="602"/>
        <v/>
      </c>
      <c r="AA971" s="71" t="str">
        <f t="shared" si="603"/>
        <v/>
      </c>
      <c r="AB971" s="71" t="str">
        <f t="shared" si="604"/>
        <v/>
      </c>
      <c r="AC971" s="71" t="str">
        <f t="shared" si="605"/>
        <v/>
      </c>
      <c r="AD971" s="71" t="str">
        <f t="shared" si="606"/>
        <v/>
      </c>
      <c r="AE971" s="78" t="str">
        <f t="shared" si="607"/>
        <v/>
      </c>
      <c r="AF971" s="75" t="str">
        <f t="shared" si="608"/>
        <v/>
      </c>
      <c r="AG971" s="71" t="str">
        <f t="shared" si="609"/>
        <v/>
      </c>
      <c r="AH971" s="71" t="str">
        <f t="shared" si="610"/>
        <v/>
      </c>
      <c r="AI971" s="71" t="str">
        <f t="shared" si="611"/>
        <v/>
      </c>
      <c r="AJ971" s="71" t="str">
        <f t="shared" si="612"/>
        <v/>
      </c>
      <c r="AK971" s="71" t="str">
        <f t="shared" si="613"/>
        <v/>
      </c>
      <c r="AL971" s="71" t="str">
        <f t="shared" si="614"/>
        <v/>
      </c>
      <c r="AM971" s="78" t="str">
        <f t="shared" si="615"/>
        <v/>
      </c>
      <c r="AN971" s="75" t="str">
        <f t="shared" si="616"/>
        <v/>
      </c>
      <c r="AO971" s="71" t="str">
        <f t="shared" si="617"/>
        <v/>
      </c>
      <c r="AP971" s="71" t="str">
        <f t="shared" si="618"/>
        <v/>
      </c>
      <c r="AQ971" s="71" t="str">
        <f t="shared" si="619"/>
        <v/>
      </c>
      <c r="AR971" s="71" t="str">
        <f t="shared" si="620"/>
        <v/>
      </c>
      <c r="AS971" s="71" t="str">
        <f t="shared" si="621"/>
        <v/>
      </c>
      <c r="AT971" s="71" t="str">
        <f t="shared" si="622"/>
        <v/>
      </c>
      <c r="AU971" s="76" t="str">
        <f t="shared" si="623"/>
        <v/>
      </c>
      <c r="BF971" s="141">
        <v>84025</v>
      </c>
      <c r="BG971" s="142" t="s">
        <v>14219</v>
      </c>
      <c r="BH971" s="141" t="s">
        <v>478</v>
      </c>
      <c r="BI971" s="141" t="s">
        <v>176</v>
      </c>
      <c r="BJ971" s="141"/>
      <c r="BK971" s="141" t="s">
        <v>14220</v>
      </c>
      <c r="BL971" s="141" t="s">
        <v>13781</v>
      </c>
      <c r="BM971" s="141">
        <v>45.678750000000001</v>
      </c>
      <c r="BN971" s="141">
        <v>-76.624030000000005</v>
      </c>
      <c r="BO971" s="141">
        <v>2012</v>
      </c>
      <c r="BP971" s="143" t="s">
        <v>25058</v>
      </c>
      <c r="BQ971" s="143" t="s">
        <v>17560</v>
      </c>
    </row>
    <row r="972" spans="1:69" ht="38.25" customHeight="1" x14ac:dyDescent="0.25">
      <c r="A972" s="1" t="str">
        <f t="shared" si="586"/>
        <v/>
      </c>
      <c r="B972" s="32" t="str">
        <f t="shared" si="587"/>
        <v/>
      </c>
      <c r="C972" s="25" t="str">
        <f t="shared" si="588"/>
        <v/>
      </c>
      <c r="D972" s="25" t="str">
        <f t="shared" si="589"/>
        <v/>
      </c>
      <c r="E972" s="25" t="str">
        <f t="shared" si="590"/>
        <v/>
      </c>
      <c r="F972" s="25" t="str">
        <f t="shared" si="591"/>
        <v/>
      </c>
      <c r="G972" s="108" t="str">
        <f t="shared" si="592"/>
        <v/>
      </c>
      <c r="H972" s="108" t="str">
        <f t="shared" si="593"/>
        <v/>
      </c>
      <c r="I972" s="112" t="str">
        <f t="shared" si="594"/>
        <v/>
      </c>
      <c r="J972" s="112"/>
      <c r="K972" s="112"/>
      <c r="L972" s="113"/>
      <c r="M972" s="113"/>
      <c r="N972" s="224" t="str">
        <f t="shared" si="595"/>
        <v/>
      </c>
      <c r="O972" s="225" t="str">
        <f t="shared" si="596"/>
        <v/>
      </c>
      <c r="Q972" s="6">
        <v>970</v>
      </c>
      <c r="R972" s="47" t="str">
        <f t="shared" si="597"/>
        <v>-970</v>
      </c>
      <c r="S972" s="6"/>
      <c r="T972" s="48" t="str">
        <f t="shared" si="598"/>
        <v/>
      </c>
      <c r="U972" s="49" t="str">
        <f t="shared" si="599"/>
        <v/>
      </c>
      <c r="W972" s="51"/>
      <c r="X972" s="75" t="str">
        <f t="shared" si="600"/>
        <v/>
      </c>
      <c r="Y972" s="71" t="str">
        <f t="shared" si="601"/>
        <v/>
      </c>
      <c r="Z972" s="71" t="str">
        <f t="shared" si="602"/>
        <v/>
      </c>
      <c r="AA972" s="71" t="str">
        <f t="shared" si="603"/>
        <v/>
      </c>
      <c r="AB972" s="71" t="str">
        <f t="shared" si="604"/>
        <v/>
      </c>
      <c r="AC972" s="71" t="str">
        <f t="shared" si="605"/>
        <v/>
      </c>
      <c r="AD972" s="71" t="str">
        <f t="shared" si="606"/>
        <v/>
      </c>
      <c r="AE972" s="78" t="str">
        <f t="shared" si="607"/>
        <v/>
      </c>
      <c r="AF972" s="75" t="str">
        <f t="shared" si="608"/>
        <v/>
      </c>
      <c r="AG972" s="71" t="str">
        <f t="shared" si="609"/>
        <v/>
      </c>
      <c r="AH972" s="71" t="str">
        <f t="shared" si="610"/>
        <v/>
      </c>
      <c r="AI972" s="71" t="str">
        <f t="shared" si="611"/>
        <v/>
      </c>
      <c r="AJ972" s="71" t="str">
        <f t="shared" si="612"/>
        <v/>
      </c>
      <c r="AK972" s="71" t="str">
        <f t="shared" si="613"/>
        <v/>
      </c>
      <c r="AL972" s="71" t="str">
        <f t="shared" si="614"/>
        <v/>
      </c>
      <c r="AM972" s="78" t="str">
        <f t="shared" si="615"/>
        <v/>
      </c>
      <c r="AN972" s="75" t="str">
        <f t="shared" si="616"/>
        <v/>
      </c>
      <c r="AO972" s="71" t="str">
        <f t="shared" si="617"/>
        <v/>
      </c>
      <c r="AP972" s="71" t="str">
        <f t="shared" si="618"/>
        <v/>
      </c>
      <c r="AQ972" s="71" t="str">
        <f t="shared" si="619"/>
        <v/>
      </c>
      <c r="AR972" s="71" t="str">
        <f t="shared" si="620"/>
        <v/>
      </c>
      <c r="AS972" s="71" t="str">
        <f t="shared" si="621"/>
        <v/>
      </c>
      <c r="AT972" s="71" t="str">
        <f t="shared" si="622"/>
        <v/>
      </c>
      <c r="AU972" s="76" t="str">
        <f t="shared" si="623"/>
        <v/>
      </c>
      <c r="BF972" s="141">
        <v>85025</v>
      </c>
      <c r="BG972" s="142" t="s">
        <v>14186</v>
      </c>
      <c r="BH972" s="141" t="s">
        <v>478</v>
      </c>
      <c r="BI972" s="141" t="s">
        <v>176</v>
      </c>
      <c r="BJ972" s="141"/>
      <c r="BK972" s="141"/>
      <c r="BL972" s="141" t="s">
        <v>14187</v>
      </c>
      <c r="BM972" s="141">
        <v>47.327199999999998</v>
      </c>
      <c r="BN972" s="141">
        <v>-79.436229999999995</v>
      </c>
      <c r="BO972" s="141">
        <v>1970</v>
      </c>
      <c r="BP972" s="143" t="s">
        <v>25045</v>
      </c>
      <c r="BQ972" s="143" t="s">
        <v>27848</v>
      </c>
    </row>
    <row r="973" spans="1:69" ht="38.25" customHeight="1" x14ac:dyDescent="0.25">
      <c r="A973" s="1" t="str">
        <f t="shared" ref="A973:A1036" si="624">IF(B973="","",R963)</f>
        <v/>
      </c>
      <c r="B973" s="32" t="str">
        <f t="shared" ref="B973:B1036" si="625">IF(IF(ISERROR(VLOOKUP((Code_geo&amp;"-"&amp;Q963),BD_IP_2014,2,FALSE)),"",(VLOOKUP((Code_geo&amp;"-"&amp;Q963),BD_IP_2014,2,FALSE)))=0,"",IF(ISERROR(VLOOKUP((Code_geo&amp;"-"&amp;Q963),BD_IP_2014,2,FALSE)),"",(VLOOKUP((Code_geo&amp;"-"&amp;Q963),BD_IP_2014,2,FALSE))))</f>
        <v/>
      </c>
      <c r="C973" s="25" t="str">
        <f t="shared" ref="C973:C1036" si="626">IF(IF(ISERROR(VLOOKUP((Code_geo&amp;"-"&amp;Q963),BD_IP_2014,3,FALSE)),"",(VLOOKUP((Code_geo&amp;"-"&amp;Q963),BD_IP_2014,3,FALSE)))=0,"",IF(ISERROR(VLOOKUP((Code_geo&amp;"-"&amp;Q963),BD_IP_2014,3,FALSE)),"",(VLOOKUP((Code_geo&amp;"-"&amp;Q963),BD_IP_2014,3,FALSE))))</f>
        <v/>
      </c>
      <c r="D973" s="25" t="str">
        <f t="shared" ref="D973:D1036" si="627">IF(IF(ISERROR(VLOOKUP((Code_geo&amp;"-"&amp;Q963),BD_IP_2014,4,FALSE)),"",(VLOOKUP((Code_geo&amp;"-"&amp;Q963),BD_IP_2014,4,FALSE)))=0,"",IF(ISERROR(VLOOKUP((Code_geo&amp;"-"&amp;Q963),BD_IP_2014,4,FALSE)),"",(VLOOKUP((Code_geo&amp;"-"&amp;Q963),BD_IP_2014,4,FALSE))))</f>
        <v/>
      </c>
      <c r="E973" s="25" t="str">
        <f t="shared" ref="E973:E1036" si="628">IF(IF(ISERROR(VLOOKUP((Code_geo&amp;"-"&amp;Q963),BD_IP_2014,5,FALSE)),"",(VLOOKUP((Code_geo&amp;"-"&amp;Q963),BD_IP_2014,5,FALSE)))=0,"",IF(ISERROR(VLOOKUP((Code_geo&amp;"-"&amp;Q963),BD_IP_2014,5,FALSE)),"",(VLOOKUP((Code_geo&amp;"-"&amp;Q963),BD_IP_2014,5,FALSE))))</f>
        <v/>
      </c>
      <c r="F973" s="25" t="str">
        <f t="shared" ref="F973:F1036" si="629">IF(IF(ISERROR(VLOOKUP((Code_geo&amp;"-"&amp;Q963),BD_IP_2014,6,FALSE)),"",(VLOOKUP((Code_geo&amp;"-"&amp;Q963),BD_IP_2014,6,FALSE)))=0,"",IF(ISERROR(VLOOKUP((Code_geo&amp;"-"&amp;Q963),BD_IP_2014,6,FALSE)),"",(VLOOKUP((Code_geo&amp;"-"&amp;Q963),BD_IP_2014,6,FALSE))))</f>
        <v/>
      </c>
      <c r="G973" s="108" t="str">
        <f t="shared" ref="G973:G1036" si="630">IF(ISERROR(VLOOKUP((Code_geo&amp;"-"&amp;Q963),BD_IP_2014,7,FALSE)),"",(VLOOKUP((Code_geo&amp;"-"&amp;Q963),BD_IP_2014,7,FALSE)))</f>
        <v/>
      </c>
      <c r="H973" s="108" t="str">
        <f t="shared" ref="H973:H1036" si="631">IF(ISERROR(VLOOKUP((Code_geo&amp;"-"&amp;Q963),BD_IP_2014,8,FALSE)),"",(VLOOKUP((Code_geo&amp;"-"&amp;Q963),BD_IP_2014,8,FALSE)))</f>
        <v/>
      </c>
      <c r="I973" s="112" t="str">
        <f t="shared" ref="I973:I1036" si="632">IF(ISERROR(VLOOKUP((Code_geo&amp;"-"&amp;Q963),BD_IP_2014,9,FALSE)),"",(VLOOKUP((Code_geo&amp;"-"&amp;Q963),BD_IP_2014,9,FALSE)))</f>
        <v/>
      </c>
      <c r="J973" s="112"/>
      <c r="K973" s="112"/>
      <c r="L973" s="113"/>
      <c r="M973" s="113"/>
      <c r="N973" s="224" t="str">
        <f t="shared" ref="N973:N1036" si="633">IF(IF(ISERROR(VLOOKUP((Code_geo&amp;"-"&amp;Q963),BD_IP_2014,10,FALSE)),"",(VLOOKUP((Code_geo&amp;"-"&amp;Q963),BD_IP_2014,10,FALSE)))=0,"",IF(ISERROR(VLOOKUP((Code_geo&amp;"-"&amp;Q963),BD_IP_2014,10,FALSE)),"",(VLOOKUP((Code_geo&amp;"-"&amp;Q963),BD_IP_2014,10,FALSE))))</f>
        <v/>
      </c>
      <c r="O973" s="225" t="str">
        <f t="shared" si="596"/>
        <v/>
      </c>
      <c r="Q973" s="6">
        <v>971</v>
      </c>
      <c r="R973" s="47" t="str">
        <f t="shared" si="597"/>
        <v>-971</v>
      </c>
      <c r="S973" s="6"/>
      <c r="T973" s="48" t="str">
        <f t="shared" si="598"/>
        <v/>
      </c>
      <c r="U973" s="49" t="str">
        <f t="shared" si="599"/>
        <v/>
      </c>
      <c r="W973" s="51"/>
      <c r="X973" s="75" t="str">
        <f t="shared" si="600"/>
        <v/>
      </c>
      <c r="Y973" s="71" t="str">
        <f t="shared" si="601"/>
        <v/>
      </c>
      <c r="Z973" s="71" t="str">
        <f t="shared" si="602"/>
        <v/>
      </c>
      <c r="AA973" s="71" t="str">
        <f t="shared" si="603"/>
        <v/>
      </c>
      <c r="AB973" s="71" t="str">
        <f t="shared" si="604"/>
        <v/>
      </c>
      <c r="AC973" s="71" t="str">
        <f t="shared" si="605"/>
        <v/>
      </c>
      <c r="AD973" s="71" t="str">
        <f t="shared" si="606"/>
        <v/>
      </c>
      <c r="AE973" s="78" t="str">
        <f t="shared" si="607"/>
        <v/>
      </c>
      <c r="AF973" s="75" t="str">
        <f t="shared" si="608"/>
        <v/>
      </c>
      <c r="AG973" s="71" t="str">
        <f t="shared" si="609"/>
        <v/>
      </c>
      <c r="AH973" s="71" t="str">
        <f t="shared" si="610"/>
        <v/>
      </c>
      <c r="AI973" s="71" t="str">
        <f t="shared" si="611"/>
        <v/>
      </c>
      <c r="AJ973" s="71" t="str">
        <f t="shared" si="612"/>
        <v/>
      </c>
      <c r="AK973" s="71" t="str">
        <f t="shared" si="613"/>
        <v/>
      </c>
      <c r="AL973" s="71" t="str">
        <f t="shared" si="614"/>
        <v/>
      </c>
      <c r="AM973" s="78" t="str">
        <f t="shared" si="615"/>
        <v/>
      </c>
      <c r="AN973" s="75" t="str">
        <f t="shared" si="616"/>
        <v/>
      </c>
      <c r="AO973" s="71" t="str">
        <f t="shared" si="617"/>
        <v/>
      </c>
      <c r="AP973" s="71" t="str">
        <f t="shared" si="618"/>
        <v/>
      </c>
      <c r="AQ973" s="71" t="str">
        <f t="shared" si="619"/>
        <v/>
      </c>
      <c r="AR973" s="71" t="str">
        <f t="shared" si="620"/>
        <v/>
      </c>
      <c r="AS973" s="71" t="str">
        <f t="shared" si="621"/>
        <v/>
      </c>
      <c r="AT973" s="71" t="str">
        <f t="shared" si="622"/>
        <v/>
      </c>
      <c r="AU973" s="76" t="str">
        <f t="shared" si="623"/>
        <v/>
      </c>
      <c r="BF973" s="141">
        <v>85025</v>
      </c>
      <c r="BG973" s="142" t="s">
        <v>14188</v>
      </c>
      <c r="BH973" s="141" t="s">
        <v>478</v>
      </c>
      <c r="BI973" s="141" t="s">
        <v>177</v>
      </c>
      <c r="BJ973" s="141"/>
      <c r="BK973" s="141"/>
      <c r="BL973" s="141" t="s">
        <v>14187</v>
      </c>
      <c r="BM973" s="141">
        <v>47.327199999999998</v>
      </c>
      <c r="BN973" s="141">
        <v>-79.436229999999995</v>
      </c>
      <c r="BO973" s="141">
        <v>1970</v>
      </c>
      <c r="BP973" s="143" t="s">
        <v>27671</v>
      </c>
      <c r="BQ973" s="143" t="s">
        <v>27848</v>
      </c>
    </row>
    <row r="974" spans="1:69" ht="38.25" customHeight="1" x14ac:dyDescent="0.25">
      <c r="A974" s="1" t="str">
        <f t="shared" si="624"/>
        <v/>
      </c>
      <c r="B974" s="32" t="str">
        <f t="shared" si="625"/>
        <v/>
      </c>
      <c r="C974" s="25" t="str">
        <f t="shared" si="626"/>
        <v/>
      </c>
      <c r="D974" s="25" t="str">
        <f t="shared" si="627"/>
        <v/>
      </c>
      <c r="E974" s="25" t="str">
        <f t="shared" si="628"/>
        <v/>
      </c>
      <c r="F974" s="25" t="str">
        <f t="shared" si="629"/>
        <v/>
      </c>
      <c r="G974" s="108" t="str">
        <f t="shared" si="630"/>
        <v/>
      </c>
      <c r="H974" s="108" t="str">
        <f t="shared" si="631"/>
        <v/>
      </c>
      <c r="I974" s="112" t="str">
        <f t="shared" si="632"/>
        <v/>
      </c>
      <c r="J974" s="112"/>
      <c r="K974" s="112"/>
      <c r="L974" s="113"/>
      <c r="M974" s="113"/>
      <c r="N974" s="224" t="str">
        <f t="shared" si="633"/>
        <v/>
      </c>
      <c r="O974" s="225" t="str">
        <f t="shared" ref="O974:O1037" si="634">IF(OR(B974="",C974="",G974="",H974="",I974="",AND(J974="",BW974=FALSE),AND(K974="",BX974=FALSE),AND(L974="",BY974=FALSE),AND(M974="",BZ974=FALSE)),"",(IF(AND(100&gt;=CG974,CG974&gt;80),"A",IF(AND(80&gt;=CG974,CG974&gt;60),"B",IF(AND(60&gt;=CG974,CG974&gt;40),"C",IF(AND(40&gt;=CG974,CG974&gt;20),"D","E"))))))</f>
        <v/>
      </c>
      <c r="Q974" s="6">
        <v>972</v>
      </c>
      <c r="R974" s="47" t="str">
        <f t="shared" si="597"/>
        <v>-972</v>
      </c>
      <c r="S974" s="6"/>
      <c r="T974" s="48" t="str">
        <f t="shared" si="598"/>
        <v/>
      </c>
      <c r="U974" s="49" t="str">
        <f t="shared" si="599"/>
        <v/>
      </c>
      <c r="W974" s="51"/>
      <c r="X974" s="75" t="str">
        <f t="shared" si="600"/>
        <v/>
      </c>
      <c r="Y974" s="71" t="str">
        <f t="shared" si="601"/>
        <v/>
      </c>
      <c r="Z974" s="71" t="str">
        <f t="shared" si="602"/>
        <v/>
      </c>
      <c r="AA974" s="71" t="str">
        <f t="shared" si="603"/>
        <v/>
      </c>
      <c r="AB974" s="71" t="str">
        <f t="shared" si="604"/>
        <v/>
      </c>
      <c r="AC974" s="71" t="str">
        <f t="shared" si="605"/>
        <v/>
      </c>
      <c r="AD974" s="71" t="str">
        <f t="shared" si="606"/>
        <v/>
      </c>
      <c r="AE974" s="78" t="str">
        <f t="shared" si="607"/>
        <v/>
      </c>
      <c r="AF974" s="75" t="str">
        <f t="shared" si="608"/>
        <v/>
      </c>
      <c r="AG974" s="71" t="str">
        <f t="shared" si="609"/>
        <v/>
      </c>
      <c r="AH974" s="71" t="str">
        <f t="shared" si="610"/>
        <v/>
      </c>
      <c r="AI974" s="71" t="str">
        <f t="shared" si="611"/>
        <v/>
      </c>
      <c r="AJ974" s="71" t="str">
        <f t="shared" si="612"/>
        <v/>
      </c>
      <c r="AK974" s="71" t="str">
        <f t="shared" si="613"/>
        <v/>
      </c>
      <c r="AL974" s="71" t="str">
        <f t="shared" si="614"/>
        <v/>
      </c>
      <c r="AM974" s="78" t="str">
        <f t="shared" si="615"/>
        <v/>
      </c>
      <c r="AN974" s="75" t="str">
        <f t="shared" si="616"/>
        <v/>
      </c>
      <c r="AO974" s="71" t="str">
        <f t="shared" si="617"/>
        <v/>
      </c>
      <c r="AP974" s="71" t="str">
        <f t="shared" si="618"/>
        <v/>
      </c>
      <c r="AQ974" s="71" t="str">
        <f t="shared" si="619"/>
        <v/>
      </c>
      <c r="AR974" s="71" t="str">
        <f t="shared" si="620"/>
        <v/>
      </c>
      <c r="AS974" s="71" t="str">
        <f t="shared" si="621"/>
        <v/>
      </c>
      <c r="AT974" s="71" t="str">
        <f t="shared" si="622"/>
        <v/>
      </c>
      <c r="AU974" s="76" t="str">
        <f t="shared" si="623"/>
        <v/>
      </c>
      <c r="BF974" s="141">
        <v>85015</v>
      </c>
      <c r="BG974" s="142" t="s">
        <v>14295</v>
      </c>
      <c r="BH974" s="141" t="s">
        <v>478</v>
      </c>
      <c r="BI974" s="141" t="s">
        <v>177</v>
      </c>
      <c r="BJ974" s="141"/>
      <c r="BK974" s="141" t="s">
        <v>2208</v>
      </c>
      <c r="BL974" s="141" t="s">
        <v>14296</v>
      </c>
      <c r="BM974" s="141">
        <v>47.190159999999999</v>
      </c>
      <c r="BN974" s="141">
        <v>-79.332409999999996</v>
      </c>
      <c r="BO974" s="141">
        <v>2005</v>
      </c>
      <c r="BP974" s="143" t="s">
        <v>25078</v>
      </c>
      <c r="BQ974" s="143" t="s">
        <v>27848</v>
      </c>
    </row>
    <row r="975" spans="1:69" ht="38.25" customHeight="1" x14ac:dyDescent="0.25">
      <c r="A975" s="1" t="str">
        <f t="shared" si="624"/>
        <v/>
      </c>
      <c r="B975" s="32" t="str">
        <f t="shared" si="625"/>
        <v/>
      </c>
      <c r="C975" s="25" t="str">
        <f t="shared" si="626"/>
        <v/>
      </c>
      <c r="D975" s="25" t="str">
        <f t="shared" si="627"/>
        <v/>
      </c>
      <c r="E975" s="25" t="str">
        <f t="shared" si="628"/>
        <v/>
      </c>
      <c r="F975" s="25" t="str">
        <f t="shared" si="629"/>
        <v/>
      </c>
      <c r="G975" s="108" t="str">
        <f t="shared" si="630"/>
        <v/>
      </c>
      <c r="H975" s="108" t="str">
        <f t="shared" si="631"/>
        <v/>
      </c>
      <c r="I975" s="112" t="str">
        <f t="shared" si="632"/>
        <v/>
      </c>
      <c r="J975" s="112"/>
      <c r="K975" s="112"/>
      <c r="L975" s="113"/>
      <c r="M975" s="113"/>
      <c r="N975" s="224" t="str">
        <f t="shared" si="633"/>
        <v/>
      </c>
      <c r="O975" s="225" t="str">
        <f t="shared" si="634"/>
        <v/>
      </c>
      <c r="Q975" s="6">
        <v>973</v>
      </c>
      <c r="R975" s="47" t="str">
        <f t="shared" si="597"/>
        <v>-973</v>
      </c>
      <c r="S975" s="6"/>
      <c r="T975" s="48" t="str">
        <f t="shared" si="598"/>
        <v/>
      </c>
      <c r="U975" s="49" t="str">
        <f t="shared" si="599"/>
        <v/>
      </c>
      <c r="W975" s="51"/>
      <c r="X975" s="75" t="str">
        <f t="shared" si="600"/>
        <v/>
      </c>
      <c r="Y975" s="71" t="str">
        <f t="shared" si="601"/>
        <v/>
      </c>
      <c r="Z975" s="71" t="str">
        <f t="shared" si="602"/>
        <v/>
      </c>
      <c r="AA975" s="71" t="str">
        <f t="shared" si="603"/>
        <v/>
      </c>
      <c r="AB975" s="71" t="str">
        <f t="shared" si="604"/>
        <v/>
      </c>
      <c r="AC975" s="71" t="str">
        <f t="shared" si="605"/>
        <v/>
      </c>
      <c r="AD975" s="71" t="str">
        <f t="shared" si="606"/>
        <v/>
      </c>
      <c r="AE975" s="78" t="str">
        <f t="shared" si="607"/>
        <v/>
      </c>
      <c r="AF975" s="75" t="str">
        <f t="shared" si="608"/>
        <v/>
      </c>
      <c r="AG975" s="71" t="str">
        <f t="shared" si="609"/>
        <v/>
      </c>
      <c r="AH975" s="71" t="str">
        <f t="shared" si="610"/>
        <v/>
      </c>
      <c r="AI975" s="71" t="str">
        <f t="shared" si="611"/>
        <v/>
      </c>
      <c r="AJ975" s="71" t="str">
        <f t="shared" si="612"/>
        <v/>
      </c>
      <c r="AK975" s="71" t="str">
        <f t="shared" si="613"/>
        <v/>
      </c>
      <c r="AL975" s="71" t="str">
        <f t="shared" si="614"/>
        <v/>
      </c>
      <c r="AM975" s="78" t="str">
        <f t="shared" si="615"/>
        <v/>
      </c>
      <c r="AN975" s="75" t="str">
        <f t="shared" si="616"/>
        <v/>
      </c>
      <c r="AO975" s="71" t="str">
        <f t="shared" si="617"/>
        <v/>
      </c>
      <c r="AP975" s="71" t="str">
        <f t="shared" si="618"/>
        <v/>
      </c>
      <c r="AQ975" s="71" t="str">
        <f t="shared" si="619"/>
        <v/>
      </c>
      <c r="AR975" s="71" t="str">
        <f t="shared" si="620"/>
        <v/>
      </c>
      <c r="AS975" s="71" t="str">
        <f t="shared" si="621"/>
        <v/>
      </c>
      <c r="AT975" s="71" t="str">
        <f t="shared" si="622"/>
        <v/>
      </c>
      <c r="AU975" s="76" t="str">
        <f t="shared" si="623"/>
        <v/>
      </c>
      <c r="BF975" s="141">
        <v>85037</v>
      </c>
      <c r="BG975" s="142" t="s">
        <v>14194</v>
      </c>
      <c r="BH975" s="141" t="s">
        <v>180</v>
      </c>
      <c r="BI975" s="141" t="s">
        <v>178</v>
      </c>
      <c r="BJ975" s="141"/>
      <c r="BK975" s="141" t="s">
        <v>14195</v>
      </c>
      <c r="BL975" s="141" t="s">
        <v>14196</v>
      </c>
      <c r="BM975" s="141">
        <v>47.353961200000001</v>
      </c>
      <c r="BN975" s="141">
        <v>-79.360432199999906</v>
      </c>
      <c r="BO975" s="141">
        <v>2001</v>
      </c>
      <c r="BP975" s="143" t="s">
        <v>27672</v>
      </c>
      <c r="BQ975" s="143" t="s">
        <v>27848</v>
      </c>
    </row>
    <row r="976" spans="1:69" ht="38.25" customHeight="1" x14ac:dyDescent="0.25">
      <c r="A976" s="1" t="str">
        <f t="shared" si="624"/>
        <v/>
      </c>
      <c r="B976" s="32" t="str">
        <f t="shared" si="625"/>
        <v/>
      </c>
      <c r="C976" s="25" t="str">
        <f t="shared" si="626"/>
        <v/>
      </c>
      <c r="D976" s="25" t="str">
        <f t="shared" si="627"/>
        <v/>
      </c>
      <c r="E976" s="25" t="str">
        <f t="shared" si="628"/>
        <v/>
      </c>
      <c r="F976" s="25" t="str">
        <f t="shared" si="629"/>
        <v/>
      </c>
      <c r="G976" s="108" t="str">
        <f t="shared" si="630"/>
        <v/>
      </c>
      <c r="H976" s="108" t="str">
        <f t="shared" si="631"/>
        <v/>
      </c>
      <c r="I976" s="112" t="str">
        <f t="shared" si="632"/>
        <v/>
      </c>
      <c r="J976" s="112"/>
      <c r="K976" s="112"/>
      <c r="L976" s="113"/>
      <c r="M976" s="113"/>
      <c r="N976" s="224" t="str">
        <f t="shared" si="633"/>
        <v/>
      </c>
      <c r="O976" s="225" t="str">
        <f t="shared" si="634"/>
        <v/>
      </c>
      <c r="Q976" s="6">
        <v>974</v>
      </c>
      <c r="R976" s="47" t="str">
        <f t="shared" si="597"/>
        <v>-974</v>
      </c>
      <c r="S976" s="6"/>
      <c r="T976" s="48" t="str">
        <f t="shared" si="598"/>
        <v/>
      </c>
      <c r="U976" s="49" t="str">
        <f t="shared" si="599"/>
        <v/>
      </c>
      <c r="W976" s="51"/>
      <c r="X976" s="75" t="str">
        <f t="shared" si="600"/>
        <v/>
      </c>
      <c r="Y976" s="71" t="str">
        <f t="shared" si="601"/>
        <v/>
      </c>
      <c r="Z976" s="71" t="str">
        <f t="shared" si="602"/>
        <v/>
      </c>
      <c r="AA976" s="71" t="str">
        <f t="shared" si="603"/>
        <v/>
      </c>
      <c r="AB976" s="71" t="str">
        <f t="shared" si="604"/>
        <v/>
      </c>
      <c r="AC976" s="71" t="str">
        <f t="shared" si="605"/>
        <v/>
      </c>
      <c r="AD976" s="71" t="str">
        <f t="shared" si="606"/>
        <v/>
      </c>
      <c r="AE976" s="78" t="str">
        <f t="shared" si="607"/>
        <v/>
      </c>
      <c r="AF976" s="75" t="str">
        <f t="shared" si="608"/>
        <v/>
      </c>
      <c r="AG976" s="71" t="str">
        <f t="shared" si="609"/>
        <v/>
      </c>
      <c r="AH976" s="71" t="str">
        <f t="shared" si="610"/>
        <v/>
      </c>
      <c r="AI976" s="71" t="str">
        <f t="shared" si="611"/>
        <v/>
      </c>
      <c r="AJ976" s="71" t="str">
        <f t="shared" si="612"/>
        <v/>
      </c>
      <c r="AK976" s="71" t="str">
        <f t="shared" si="613"/>
        <v/>
      </c>
      <c r="AL976" s="71" t="str">
        <f t="shared" si="614"/>
        <v/>
      </c>
      <c r="AM976" s="78" t="str">
        <f t="shared" si="615"/>
        <v/>
      </c>
      <c r="AN976" s="75" t="str">
        <f t="shared" si="616"/>
        <v/>
      </c>
      <c r="AO976" s="71" t="str">
        <f t="shared" si="617"/>
        <v/>
      </c>
      <c r="AP976" s="71" t="str">
        <f t="shared" si="618"/>
        <v/>
      </c>
      <c r="AQ976" s="71" t="str">
        <f t="shared" si="619"/>
        <v/>
      </c>
      <c r="AR976" s="71" t="str">
        <f t="shared" si="620"/>
        <v/>
      </c>
      <c r="AS976" s="71" t="str">
        <f t="shared" si="621"/>
        <v/>
      </c>
      <c r="AT976" s="71" t="str">
        <f t="shared" si="622"/>
        <v/>
      </c>
      <c r="AU976" s="76" t="str">
        <f t="shared" si="623"/>
        <v/>
      </c>
      <c r="BF976" s="141">
        <v>85025</v>
      </c>
      <c r="BG976" s="142" t="s">
        <v>14189</v>
      </c>
      <c r="BH976" s="141" t="s">
        <v>180</v>
      </c>
      <c r="BI976" s="141" t="s">
        <v>178</v>
      </c>
      <c r="BJ976" s="141"/>
      <c r="BK976" s="141"/>
      <c r="BL976" s="141" t="s">
        <v>778</v>
      </c>
      <c r="BM976" s="141">
        <v>47.311129999999999</v>
      </c>
      <c r="BN976" s="141">
        <v>-79.456999999999994</v>
      </c>
      <c r="BO976" s="141">
        <v>1987</v>
      </c>
      <c r="BP976" s="143" t="s">
        <v>25046</v>
      </c>
      <c r="BQ976" s="143" t="s">
        <v>27848</v>
      </c>
    </row>
    <row r="977" spans="1:69" ht="38.25" customHeight="1" x14ac:dyDescent="0.25">
      <c r="A977" s="1" t="str">
        <f t="shared" si="624"/>
        <v/>
      </c>
      <c r="B977" s="32" t="str">
        <f t="shared" si="625"/>
        <v/>
      </c>
      <c r="C977" s="25" t="str">
        <f t="shared" si="626"/>
        <v/>
      </c>
      <c r="D977" s="25" t="str">
        <f t="shared" si="627"/>
        <v/>
      </c>
      <c r="E977" s="25" t="str">
        <f t="shared" si="628"/>
        <v/>
      </c>
      <c r="F977" s="25" t="str">
        <f t="shared" si="629"/>
        <v/>
      </c>
      <c r="G977" s="108" t="str">
        <f t="shared" si="630"/>
        <v/>
      </c>
      <c r="H977" s="108" t="str">
        <f t="shared" si="631"/>
        <v/>
      </c>
      <c r="I977" s="112" t="str">
        <f t="shared" si="632"/>
        <v/>
      </c>
      <c r="J977" s="112"/>
      <c r="K977" s="112"/>
      <c r="L977" s="113"/>
      <c r="M977" s="113"/>
      <c r="N977" s="224" t="str">
        <f t="shared" si="633"/>
        <v/>
      </c>
      <c r="O977" s="225" t="str">
        <f t="shared" si="634"/>
        <v/>
      </c>
      <c r="Q977" s="6">
        <v>975</v>
      </c>
      <c r="R977" s="47" t="str">
        <f t="shared" si="597"/>
        <v>-975</v>
      </c>
      <c r="S977" s="6"/>
      <c r="T977" s="48" t="str">
        <f t="shared" si="598"/>
        <v/>
      </c>
      <c r="U977" s="49" t="str">
        <f t="shared" si="599"/>
        <v/>
      </c>
      <c r="W977" s="51"/>
      <c r="X977" s="75" t="str">
        <f t="shared" si="600"/>
        <v/>
      </c>
      <c r="Y977" s="71" t="str">
        <f t="shared" si="601"/>
        <v/>
      </c>
      <c r="Z977" s="71" t="str">
        <f t="shared" si="602"/>
        <v/>
      </c>
      <c r="AA977" s="71" t="str">
        <f t="shared" si="603"/>
        <v/>
      </c>
      <c r="AB977" s="71" t="str">
        <f t="shared" si="604"/>
        <v/>
      </c>
      <c r="AC977" s="71" t="str">
        <f t="shared" si="605"/>
        <v/>
      </c>
      <c r="AD977" s="71" t="str">
        <f t="shared" si="606"/>
        <v/>
      </c>
      <c r="AE977" s="78" t="str">
        <f t="shared" si="607"/>
        <v/>
      </c>
      <c r="AF977" s="75" t="str">
        <f t="shared" si="608"/>
        <v/>
      </c>
      <c r="AG977" s="71" t="str">
        <f t="shared" si="609"/>
        <v/>
      </c>
      <c r="AH977" s="71" t="str">
        <f t="shared" si="610"/>
        <v/>
      </c>
      <c r="AI977" s="71" t="str">
        <f t="shared" si="611"/>
        <v/>
      </c>
      <c r="AJ977" s="71" t="str">
        <f t="shared" si="612"/>
        <v/>
      </c>
      <c r="AK977" s="71" t="str">
        <f t="shared" si="613"/>
        <v/>
      </c>
      <c r="AL977" s="71" t="str">
        <f t="shared" si="614"/>
        <v/>
      </c>
      <c r="AM977" s="78" t="str">
        <f t="shared" si="615"/>
        <v/>
      </c>
      <c r="AN977" s="75" t="str">
        <f t="shared" si="616"/>
        <v/>
      </c>
      <c r="AO977" s="71" t="str">
        <f t="shared" si="617"/>
        <v/>
      </c>
      <c r="AP977" s="71" t="str">
        <f t="shared" si="618"/>
        <v/>
      </c>
      <c r="AQ977" s="71" t="str">
        <f t="shared" si="619"/>
        <v/>
      </c>
      <c r="AR977" s="71" t="str">
        <f t="shared" si="620"/>
        <v/>
      </c>
      <c r="AS977" s="71" t="str">
        <f t="shared" si="621"/>
        <v/>
      </c>
      <c r="AT977" s="71" t="str">
        <f t="shared" si="622"/>
        <v/>
      </c>
      <c r="AU977" s="76" t="str">
        <f t="shared" si="623"/>
        <v/>
      </c>
      <c r="BF977" s="141">
        <v>85025</v>
      </c>
      <c r="BG977" s="142" t="s">
        <v>14190</v>
      </c>
      <c r="BH977" s="141" t="s">
        <v>180</v>
      </c>
      <c r="BI977" s="141" t="s">
        <v>191</v>
      </c>
      <c r="BJ977" s="141" t="s">
        <v>14191</v>
      </c>
      <c r="BK977" s="141"/>
      <c r="BL977" s="141" t="s">
        <v>778</v>
      </c>
      <c r="BM977" s="141">
        <v>47.323700000000002</v>
      </c>
      <c r="BN977" s="141">
        <v>-79.447479999999999</v>
      </c>
      <c r="BO977" s="141">
        <v>1987</v>
      </c>
      <c r="BP977" s="143" t="s">
        <v>25047</v>
      </c>
      <c r="BQ977" s="143" t="s">
        <v>27848</v>
      </c>
    </row>
    <row r="978" spans="1:69" ht="38.25" customHeight="1" x14ac:dyDescent="0.25">
      <c r="A978" s="1" t="str">
        <f t="shared" si="624"/>
        <v/>
      </c>
      <c r="B978" s="32" t="str">
        <f t="shared" si="625"/>
        <v/>
      </c>
      <c r="C978" s="25" t="str">
        <f t="shared" si="626"/>
        <v/>
      </c>
      <c r="D978" s="25" t="str">
        <f t="shared" si="627"/>
        <v/>
      </c>
      <c r="E978" s="25" t="str">
        <f t="shared" si="628"/>
        <v/>
      </c>
      <c r="F978" s="25" t="str">
        <f t="shared" si="629"/>
        <v/>
      </c>
      <c r="G978" s="108" t="str">
        <f t="shared" si="630"/>
        <v/>
      </c>
      <c r="H978" s="108" t="str">
        <f t="shared" si="631"/>
        <v/>
      </c>
      <c r="I978" s="112" t="str">
        <f t="shared" si="632"/>
        <v/>
      </c>
      <c r="J978" s="112"/>
      <c r="K978" s="112"/>
      <c r="L978" s="113"/>
      <c r="M978" s="113"/>
      <c r="N978" s="224" t="str">
        <f t="shared" si="633"/>
        <v/>
      </c>
      <c r="O978" s="225" t="str">
        <f t="shared" si="634"/>
        <v/>
      </c>
      <c r="Q978" s="6">
        <v>976</v>
      </c>
      <c r="R978" s="47" t="str">
        <f t="shared" si="597"/>
        <v>-976</v>
      </c>
      <c r="S978" s="6"/>
      <c r="T978" s="48" t="str">
        <f t="shared" si="598"/>
        <v/>
      </c>
      <c r="U978" s="49" t="str">
        <f t="shared" si="599"/>
        <v/>
      </c>
      <c r="W978" s="51"/>
      <c r="X978" s="75" t="str">
        <f t="shared" si="600"/>
        <v/>
      </c>
      <c r="Y978" s="71" t="str">
        <f t="shared" si="601"/>
        <v/>
      </c>
      <c r="Z978" s="71" t="str">
        <f t="shared" si="602"/>
        <v/>
      </c>
      <c r="AA978" s="71" t="str">
        <f t="shared" si="603"/>
        <v/>
      </c>
      <c r="AB978" s="71" t="str">
        <f t="shared" si="604"/>
        <v/>
      </c>
      <c r="AC978" s="71" t="str">
        <f t="shared" si="605"/>
        <v/>
      </c>
      <c r="AD978" s="71" t="str">
        <f t="shared" si="606"/>
        <v/>
      </c>
      <c r="AE978" s="78" t="str">
        <f t="shared" si="607"/>
        <v/>
      </c>
      <c r="AF978" s="75" t="str">
        <f t="shared" si="608"/>
        <v/>
      </c>
      <c r="AG978" s="71" t="str">
        <f t="shared" si="609"/>
        <v/>
      </c>
      <c r="AH978" s="71" t="str">
        <f t="shared" si="610"/>
        <v/>
      </c>
      <c r="AI978" s="71" t="str">
        <f t="shared" si="611"/>
        <v/>
      </c>
      <c r="AJ978" s="71" t="str">
        <f t="shared" si="612"/>
        <v/>
      </c>
      <c r="AK978" s="71" t="str">
        <f t="shared" si="613"/>
        <v/>
      </c>
      <c r="AL978" s="71" t="str">
        <f t="shared" si="614"/>
        <v/>
      </c>
      <c r="AM978" s="78" t="str">
        <f t="shared" si="615"/>
        <v/>
      </c>
      <c r="AN978" s="75" t="str">
        <f t="shared" si="616"/>
        <v/>
      </c>
      <c r="AO978" s="71" t="str">
        <f t="shared" si="617"/>
        <v/>
      </c>
      <c r="AP978" s="71" t="str">
        <f t="shared" si="618"/>
        <v/>
      </c>
      <c r="AQ978" s="71" t="str">
        <f t="shared" si="619"/>
        <v/>
      </c>
      <c r="AR978" s="71" t="str">
        <f t="shared" si="620"/>
        <v/>
      </c>
      <c r="AS978" s="71" t="str">
        <f t="shared" si="621"/>
        <v/>
      </c>
      <c r="AT978" s="71" t="str">
        <f t="shared" si="622"/>
        <v/>
      </c>
      <c r="AU978" s="76" t="str">
        <f t="shared" si="623"/>
        <v/>
      </c>
      <c r="BF978" s="141">
        <v>84025</v>
      </c>
      <c r="BG978" s="142" t="s">
        <v>14221</v>
      </c>
      <c r="BH978" s="141" t="s">
        <v>180</v>
      </c>
      <c r="BI978" s="141" t="s">
        <v>191</v>
      </c>
      <c r="BJ978" s="141" t="s">
        <v>14222</v>
      </c>
      <c r="BK978" s="141"/>
      <c r="BL978" s="141" t="s">
        <v>14036</v>
      </c>
      <c r="BM978" s="141">
        <v>45.679029999999997</v>
      </c>
      <c r="BN978" s="141">
        <v>-76.624229999999997</v>
      </c>
      <c r="BO978" s="141">
        <v>2010</v>
      </c>
      <c r="BP978" s="143" t="s">
        <v>25059</v>
      </c>
      <c r="BQ978" s="143" t="s">
        <v>17560</v>
      </c>
    </row>
    <row r="979" spans="1:69" ht="38.25" customHeight="1" x14ac:dyDescent="0.25">
      <c r="A979" s="1" t="str">
        <f t="shared" si="624"/>
        <v/>
      </c>
      <c r="B979" s="32" t="str">
        <f t="shared" si="625"/>
        <v/>
      </c>
      <c r="C979" s="25" t="str">
        <f t="shared" si="626"/>
        <v/>
      </c>
      <c r="D979" s="25" t="str">
        <f t="shared" si="627"/>
        <v/>
      </c>
      <c r="E979" s="25" t="str">
        <f t="shared" si="628"/>
        <v/>
      </c>
      <c r="F979" s="25" t="str">
        <f t="shared" si="629"/>
        <v/>
      </c>
      <c r="G979" s="108" t="str">
        <f t="shared" si="630"/>
        <v/>
      </c>
      <c r="H979" s="108" t="str">
        <f t="shared" si="631"/>
        <v/>
      </c>
      <c r="I979" s="112" t="str">
        <f t="shared" si="632"/>
        <v/>
      </c>
      <c r="J979" s="112"/>
      <c r="K979" s="112"/>
      <c r="L979" s="113"/>
      <c r="M979" s="113"/>
      <c r="N979" s="224" t="str">
        <f t="shared" si="633"/>
        <v/>
      </c>
      <c r="O979" s="225" t="str">
        <f t="shared" si="634"/>
        <v/>
      </c>
      <c r="Q979" s="6">
        <v>977</v>
      </c>
      <c r="R979" s="47" t="str">
        <f t="shared" si="597"/>
        <v>-977</v>
      </c>
      <c r="S979" s="6"/>
      <c r="T979" s="48" t="str">
        <f t="shared" si="598"/>
        <v/>
      </c>
      <c r="U979" s="49" t="str">
        <f t="shared" si="599"/>
        <v/>
      </c>
      <c r="W979" s="51"/>
      <c r="X979" s="75" t="str">
        <f t="shared" si="600"/>
        <v/>
      </c>
      <c r="Y979" s="71" t="str">
        <f t="shared" si="601"/>
        <v/>
      </c>
      <c r="Z979" s="71" t="str">
        <f t="shared" si="602"/>
        <v/>
      </c>
      <c r="AA979" s="71" t="str">
        <f t="shared" si="603"/>
        <v/>
      </c>
      <c r="AB979" s="71" t="str">
        <f t="shared" si="604"/>
        <v/>
      </c>
      <c r="AC979" s="71" t="str">
        <f t="shared" si="605"/>
        <v/>
      </c>
      <c r="AD979" s="71" t="str">
        <f t="shared" si="606"/>
        <v/>
      </c>
      <c r="AE979" s="78" t="str">
        <f t="shared" si="607"/>
        <v/>
      </c>
      <c r="AF979" s="75" t="str">
        <f t="shared" si="608"/>
        <v/>
      </c>
      <c r="AG979" s="71" t="str">
        <f t="shared" si="609"/>
        <v/>
      </c>
      <c r="AH979" s="71" t="str">
        <f t="shared" si="610"/>
        <v/>
      </c>
      <c r="AI979" s="71" t="str">
        <f t="shared" si="611"/>
        <v/>
      </c>
      <c r="AJ979" s="71" t="str">
        <f t="shared" si="612"/>
        <v/>
      </c>
      <c r="AK979" s="71" t="str">
        <f t="shared" si="613"/>
        <v/>
      </c>
      <c r="AL979" s="71" t="str">
        <f t="shared" si="614"/>
        <v/>
      </c>
      <c r="AM979" s="78" t="str">
        <f t="shared" si="615"/>
        <v/>
      </c>
      <c r="AN979" s="75" t="str">
        <f t="shared" si="616"/>
        <v/>
      </c>
      <c r="AO979" s="71" t="str">
        <f t="shared" si="617"/>
        <v/>
      </c>
      <c r="AP979" s="71" t="str">
        <f t="shared" si="618"/>
        <v/>
      </c>
      <c r="AQ979" s="71" t="str">
        <f t="shared" si="619"/>
        <v/>
      </c>
      <c r="AR979" s="71" t="str">
        <f t="shared" si="620"/>
        <v/>
      </c>
      <c r="AS979" s="71" t="str">
        <f t="shared" si="621"/>
        <v/>
      </c>
      <c r="AT979" s="71" t="str">
        <f t="shared" si="622"/>
        <v/>
      </c>
      <c r="AU979" s="76" t="str">
        <f t="shared" si="623"/>
        <v/>
      </c>
      <c r="BF979" s="141">
        <v>84025</v>
      </c>
      <c r="BG979" s="142" t="s">
        <v>14223</v>
      </c>
      <c r="BH979" s="141" t="s">
        <v>180</v>
      </c>
      <c r="BI979" s="141" t="s">
        <v>191</v>
      </c>
      <c r="BJ979" s="141" t="s">
        <v>14224</v>
      </c>
      <c r="BK979" s="141"/>
      <c r="BL979" s="141" t="s">
        <v>14225</v>
      </c>
      <c r="BM979" s="141">
        <v>45.671990000000001</v>
      </c>
      <c r="BN979" s="141">
        <v>-76.622079999999997</v>
      </c>
      <c r="BO979" s="141">
        <v>2010</v>
      </c>
      <c r="BP979" s="143" t="s">
        <v>25059</v>
      </c>
      <c r="BQ979" s="143" t="s">
        <v>17560</v>
      </c>
    </row>
    <row r="980" spans="1:69" ht="38.25" customHeight="1" x14ac:dyDescent="0.25">
      <c r="A980" s="1" t="str">
        <f t="shared" si="624"/>
        <v/>
      </c>
      <c r="B980" s="32" t="str">
        <f t="shared" si="625"/>
        <v/>
      </c>
      <c r="C980" s="25" t="str">
        <f t="shared" si="626"/>
        <v/>
      </c>
      <c r="D980" s="25" t="str">
        <f t="shared" si="627"/>
        <v/>
      </c>
      <c r="E980" s="25" t="str">
        <f t="shared" si="628"/>
        <v/>
      </c>
      <c r="F980" s="25" t="str">
        <f t="shared" si="629"/>
        <v/>
      </c>
      <c r="G980" s="108" t="str">
        <f t="shared" si="630"/>
        <v/>
      </c>
      <c r="H980" s="108" t="str">
        <f t="shared" si="631"/>
        <v/>
      </c>
      <c r="I980" s="112" t="str">
        <f t="shared" si="632"/>
        <v/>
      </c>
      <c r="J980" s="112"/>
      <c r="K980" s="112"/>
      <c r="L980" s="113"/>
      <c r="M980" s="113"/>
      <c r="N980" s="224" t="str">
        <f t="shared" si="633"/>
        <v/>
      </c>
      <c r="O980" s="225" t="str">
        <f t="shared" si="634"/>
        <v/>
      </c>
      <c r="Q980" s="6">
        <v>978</v>
      </c>
      <c r="R980" s="47" t="str">
        <f t="shared" si="597"/>
        <v>-978</v>
      </c>
      <c r="S980" s="6"/>
      <c r="T980" s="48" t="str">
        <f t="shared" si="598"/>
        <v/>
      </c>
      <c r="U980" s="49" t="str">
        <f t="shared" si="599"/>
        <v/>
      </c>
      <c r="W980" s="51"/>
      <c r="X980" s="75" t="str">
        <f t="shared" si="600"/>
        <v/>
      </c>
      <c r="Y980" s="71" t="str">
        <f t="shared" si="601"/>
        <v/>
      </c>
      <c r="Z980" s="71" t="str">
        <f t="shared" si="602"/>
        <v/>
      </c>
      <c r="AA980" s="71" t="str">
        <f t="shared" si="603"/>
        <v/>
      </c>
      <c r="AB980" s="71" t="str">
        <f t="shared" si="604"/>
        <v/>
      </c>
      <c r="AC980" s="71" t="str">
        <f t="shared" si="605"/>
        <v/>
      </c>
      <c r="AD980" s="71" t="str">
        <f t="shared" si="606"/>
        <v/>
      </c>
      <c r="AE980" s="78" t="str">
        <f t="shared" si="607"/>
        <v/>
      </c>
      <c r="AF980" s="75" t="str">
        <f t="shared" si="608"/>
        <v/>
      </c>
      <c r="AG980" s="71" t="str">
        <f t="shared" si="609"/>
        <v/>
      </c>
      <c r="AH980" s="71" t="str">
        <f t="shared" si="610"/>
        <v/>
      </c>
      <c r="AI980" s="71" t="str">
        <f t="shared" si="611"/>
        <v/>
      </c>
      <c r="AJ980" s="71" t="str">
        <f t="shared" si="612"/>
        <v/>
      </c>
      <c r="AK980" s="71" t="str">
        <f t="shared" si="613"/>
        <v/>
      </c>
      <c r="AL980" s="71" t="str">
        <f t="shared" si="614"/>
        <v/>
      </c>
      <c r="AM980" s="78" t="str">
        <f t="shared" si="615"/>
        <v/>
      </c>
      <c r="AN980" s="75" t="str">
        <f t="shared" si="616"/>
        <v/>
      </c>
      <c r="AO980" s="71" t="str">
        <f t="shared" si="617"/>
        <v/>
      </c>
      <c r="AP980" s="71" t="str">
        <f t="shared" si="618"/>
        <v/>
      </c>
      <c r="AQ980" s="71" t="str">
        <f t="shared" si="619"/>
        <v/>
      </c>
      <c r="AR980" s="71" t="str">
        <f t="shared" si="620"/>
        <v/>
      </c>
      <c r="AS980" s="71" t="str">
        <f t="shared" si="621"/>
        <v/>
      </c>
      <c r="AT980" s="71" t="str">
        <f t="shared" si="622"/>
        <v/>
      </c>
      <c r="AU980" s="76" t="str">
        <f t="shared" si="623"/>
        <v/>
      </c>
      <c r="BF980" s="141">
        <v>84082</v>
      </c>
      <c r="BG980" s="142" t="s">
        <v>14229</v>
      </c>
      <c r="BH980" s="141" t="s">
        <v>478</v>
      </c>
      <c r="BI980" s="141" t="s">
        <v>177</v>
      </c>
      <c r="BJ980" s="141"/>
      <c r="BK980" s="141" t="s">
        <v>4046</v>
      </c>
      <c r="BL980" s="141" t="s">
        <v>14230</v>
      </c>
      <c r="BM980" s="141">
        <v>45.907804857237998</v>
      </c>
      <c r="BN980" s="141">
        <v>-77.071142470642897</v>
      </c>
      <c r="BO980" s="141">
        <v>2008</v>
      </c>
      <c r="BP980" s="143" t="s">
        <v>25060</v>
      </c>
      <c r="BQ980" s="143" t="s">
        <v>17560</v>
      </c>
    </row>
    <row r="981" spans="1:69" ht="38.25" customHeight="1" x14ac:dyDescent="0.25">
      <c r="A981" s="1" t="str">
        <f t="shared" si="624"/>
        <v/>
      </c>
      <c r="B981" s="32" t="str">
        <f t="shared" si="625"/>
        <v/>
      </c>
      <c r="C981" s="25" t="str">
        <f t="shared" si="626"/>
        <v/>
      </c>
      <c r="D981" s="25" t="str">
        <f t="shared" si="627"/>
        <v/>
      </c>
      <c r="E981" s="25" t="str">
        <f t="shared" si="628"/>
        <v/>
      </c>
      <c r="F981" s="25" t="str">
        <f t="shared" si="629"/>
        <v/>
      </c>
      <c r="G981" s="108" t="str">
        <f t="shared" si="630"/>
        <v/>
      </c>
      <c r="H981" s="108" t="str">
        <f t="shared" si="631"/>
        <v/>
      </c>
      <c r="I981" s="112" t="str">
        <f t="shared" si="632"/>
        <v/>
      </c>
      <c r="J981" s="112"/>
      <c r="K981" s="112"/>
      <c r="L981" s="113"/>
      <c r="M981" s="113"/>
      <c r="N981" s="224" t="str">
        <f t="shared" si="633"/>
        <v/>
      </c>
      <c r="O981" s="225" t="str">
        <f t="shared" si="634"/>
        <v/>
      </c>
      <c r="Q981" s="6">
        <v>979</v>
      </c>
      <c r="R981" s="47" t="str">
        <f t="shared" si="597"/>
        <v>-979</v>
      </c>
      <c r="S981" s="6"/>
      <c r="T981" s="48" t="str">
        <f t="shared" si="598"/>
        <v/>
      </c>
      <c r="U981" s="49" t="str">
        <f t="shared" si="599"/>
        <v/>
      </c>
      <c r="W981" s="51"/>
      <c r="X981" s="75" t="str">
        <f t="shared" si="600"/>
        <v/>
      </c>
      <c r="Y981" s="71" t="str">
        <f t="shared" si="601"/>
        <v/>
      </c>
      <c r="Z981" s="71" t="str">
        <f t="shared" si="602"/>
        <v/>
      </c>
      <c r="AA981" s="71" t="str">
        <f t="shared" si="603"/>
        <v/>
      </c>
      <c r="AB981" s="71" t="str">
        <f t="shared" si="604"/>
        <v/>
      </c>
      <c r="AC981" s="71" t="str">
        <f t="shared" si="605"/>
        <v/>
      </c>
      <c r="AD981" s="71" t="str">
        <f t="shared" si="606"/>
        <v/>
      </c>
      <c r="AE981" s="78" t="str">
        <f t="shared" si="607"/>
        <v/>
      </c>
      <c r="AF981" s="75" t="str">
        <f t="shared" si="608"/>
        <v/>
      </c>
      <c r="AG981" s="71" t="str">
        <f t="shared" si="609"/>
        <v/>
      </c>
      <c r="AH981" s="71" t="str">
        <f t="shared" si="610"/>
        <v/>
      </c>
      <c r="AI981" s="71" t="str">
        <f t="shared" si="611"/>
        <v/>
      </c>
      <c r="AJ981" s="71" t="str">
        <f t="shared" si="612"/>
        <v/>
      </c>
      <c r="AK981" s="71" t="str">
        <f t="shared" si="613"/>
        <v/>
      </c>
      <c r="AL981" s="71" t="str">
        <f t="shared" si="614"/>
        <v/>
      </c>
      <c r="AM981" s="78" t="str">
        <f t="shared" si="615"/>
        <v/>
      </c>
      <c r="AN981" s="75" t="str">
        <f t="shared" si="616"/>
        <v/>
      </c>
      <c r="AO981" s="71" t="str">
        <f t="shared" si="617"/>
        <v/>
      </c>
      <c r="AP981" s="71" t="str">
        <f t="shared" si="618"/>
        <v/>
      </c>
      <c r="AQ981" s="71" t="str">
        <f t="shared" si="619"/>
        <v/>
      </c>
      <c r="AR981" s="71" t="str">
        <f t="shared" si="620"/>
        <v/>
      </c>
      <c r="AS981" s="71" t="str">
        <f t="shared" si="621"/>
        <v/>
      </c>
      <c r="AT981" s="71" t="str">
        <f t="shared" si="622"/>
        <v/>
      </c>
      <c r="AU981" s="76" t="str">
        <f t="shared" si="623"/>
        <v/>
      </c>
      <c r="BF981" s="141">
        <v>85010</v>
      </c>
      <c r="BG981" s="142" t="s">
        <v>14289</v>
      </c>
      <c r="BH981" s="141" t="s">
        <v>180</v>
      </c>
      <c r="BI981" s="141" t="s">
        <v>191</v>
      </c>
      <c r="BJ981" s="141" t="s">
        <v>14290</v>
      </c>
      <c r="BK981" s="141"/>
      <c r="BL981" s="141" t="s">
        <v>1616</v>
      </c>
      <c r="BM981" s="141">
        <v>46.752879999999998</v>
      </c>
      <c r="BN981" s="141">
        <v>-79.045860000000005</v>
      </c>
      <c r="BO981" s="141">
        <v>1997</v>
      </c>
      <c r="BP981" s="143" t="s">
        <v>25076</v>
      </c>
      <c r="BQ981" s="143" t="s">
        <v>17560</v>
      </c>
    </row>
    <row r="982" spans="1:69" ht="38.25" customHeight="1" x14ac:dyDescent="0.25">
      <c r="A982" s="1" t="str">
        <f t="shared" si="624"/>
        <v/>
      </c>
      <c r="B982" s="32" t="str">
        <f t="shared" si="625"/>
        <v/>
      </c>
      <c r="C982" s="25" t="str">
        <f t="shared" si="626"/>
        <v/>
      </c>
      <c r="D982" s="25" t="str">
        <f t="shared" si="627"/>
        <v/>
      </c>
      <c r="E982" s="25" t="str">
        <f t="shared" si="628"/>
        <v/>
      </c>
      <c r="F982" s="25" t="str">
        <f t="shared" si="629"/>
        <v/>
      </c>
      <c r="G982" s="108" t="str">
        <f t="shared" si="630"/>
        <v/>
      </c>
      <c r="H982" s="108" t="str">
        <f t="shared" si="631"/>
        <v/>
      </c>
      <c r="I982" s="112" t="str">
        <f t="shared" si="632"/>
        <v/>
      </c>
      <c r="J982" s="112"/>
      <c r="K982" s="112"/>
      <c r="L982" s="113"/>
      <c r="M982" s="113"/>
      <c r="N982" s="224" t="str">
        <f t="shared" si="633"/>
        <v/>
      </c>
      <c r="O982" s="225" t="str">
        <f t="shared" si="634"/>
        <v/>
      </c>
      <c r="Q982" s="6">
        <v>980</v>
      </c>
      <c r="R982" s="47" t="str">
        <f t="shared" si="597"/>
        <v>-980</v>
      </c>
      <c r="S982" s="6"/>
      <c r="T982" s="48" t="str">
        <f t="shared" si="598"/>
        <v/>
      </c>
      <c r="U982" s="49" t="str">
        <f t="shared" si="599"/>
        <v/>
      </c>
      <c r="W982" s="51"/>
      <c r="X982" s="75" t="str">
        <f t="shared" si="600"/>
        <v/>
      </c>
      <c r="Y982" s="71" t="str">
        <f t="shared" si="601"/>
        <v/>
      </c>
      <c r="Z982" s="71" t="str">
        <f t="shared" si="602"/>
        <v/>
      </c>
      <c r="AA982" s="71" t="str">
        <f t="shared" si="603"/>
        <v/>
      </c>
      <c r="AB982" s="71" t="str">
        <f t="shared" si="604"/>
        <v/>
      </c>
      <c r="AC982" s="71" t="str">
        <f t="shared" si="605"/>
        <v/>
      </c>
      <c r="AD982" s="71" t="str">
        <f t="shared" si="606"/>
        <v/>
      </c>
      <c r="AE982" s="78" t="str">
        <f t="shared" si="607"/>
        <v/>
      </c>
      <c r="AF982" s="75" t="str">
        <f t="shared" si="608"/>
        <v/>
      </c>
      <c r="AG982" s="71" t="str">
        <f t="shared" si="609"/>
        <v/>
      </c>
      <c r="AH982" s="71" t="str">
        <f t="shared" si="610"/>
        <v/>
      </c>
      <c r="AI982" s="71" t="str">
        <f t="shared" si="611"/>
        <v/>
      </c>
      <c r="AJ982" s="71" t="str">
        <f t="shared" si="612"/>
        <v/>
      </c>
      <c r="AK982" s="71" t="str">
        <f t="shared" si="613"/>
        <v/>
      </c>
      <c r="AL982" s="71" t="str">
        <f t="shared" si="614"/>
        <v/>
      </c>
      <c r="AM982" s="78" t="str">
        <f t="shared" si="615"/>
        <v/>
      </c>
      <c r="AN982" s="75" t="str">
        <f t="shared" si="616"/>
        <v/>
      </c>
      <c r="AO982" s="71" t="str">
        <f t="shared" si="617"/>
        <v/>
      </c>
      <c r="AP982" s="71" t="str">
        <f t="shared" si="618"/>
        <v/>
      </c>
      <c r="AQ982" s="71" t="str">
        <f t="shared" si="619"/>
        <v/>
      </c>
      <c r="AR982" s="71" t="str">
        <f t="shared" si="620"/>
        <v/>
      </c>
      <c r="AS982" s="71" t="str">
        <f t="shared" si="621"/>
        <v/>
      </c>
      <c r="AT982" s="71" t="str">
        <f t="shared" si="622"/>
        <v/>
      </c>
      <c r="AU982" s="76" t="str">
        <f t="shared" si="623"/>
        <v/>
      </c>
      <c r="BF982" s="141">
        <v>85090</v>
      </c>
      <c r="BG982" s="142" t="s">
        <v>14314</v>
      </c>
      <c r="BH982" s="141" t="s">
        <v>180</v>
      </c>
      <c r="BI982" s="141" t="s">
        <v>178</v>
      </c>
      <c r="BJ982" s="141"/>
      <c r="BK982" s="141"/>
      <c r="BL982" s="141" t="s">
        <v>14315</v>
      </c>
      <c r="BM982" s="141">
        <v>47.586709999999997</v>
      </c>
      <c r="BN982" s="141">
        <v>-79.479159999999993</v>
      </c>
      <c r="BO982" s="141">
        <v>1993</v>
      </c>
      <c r="BP982" s="143" t="s">
        <v>25085</v>
      </c>
      <c r="BQ982" s="143" t="s">
        <v>17560</v>
      </c>
    </row>
    <row r="983" spans="1:69" ht="38.25" customHeight="1" x14ac:dyDescent="0.25">
      <c r="A983" s="1" t="str">
        <f t="shared" si="624"/>
        <v/>
      </c>
      <c r="B983" s="32" t="str">
        <f t="shared" si="625"/>
        <v/>
      </c>
      <c r="C983" s="25" t="str">
        <f t="shared" si="626"/>
        <v/>
      </c>
      <c r="D983" s="25" t="str">
        <f t="shared" si="627"/>
        <v/>
      </c>
      <c r="E983" s="25" t="str">
        <f t="shared" si="628"/>
        <v/>
      </c>
      <c r="F983" s="25" t="str">
        <f t="shared" si="629"/>
        <v/>
      </c>
      <c r="G983" s="108" t="str">
        <f t="shared" si="630"/>
        <v/>
      </c>
      <c r="H983" s="108" t="str">
        <f t="shared" si="631"/>
        <v/>
      </c>
      <c r="I983" s="112" t="str">
        <f t="shared" si="632"/>
        <v/>
      </c>
      <c r="J983" s="112"/>
      <c r="K983" s="112"/>
      <c r="L983" s="113"/>
      <c r="M983" s="113"/>
      <c r="N983" s="224" t="str">
        <f t="shared" si="633"/>
        <v/>
      </c>
      <c r="O983" s="225" t="str">
        <f t="shared" si="634"/>
        <v/>
      </c>
      <c r="Q983" s="6">
        <v>981</v>
      </c>
      <c r="R983" s="47" t="str">
        <f t="shared" si="597"/>
        <v>-981</v>
      </c>
      <c r="S983" s="6"/>
      <c r="T983" s="48" t="str">
        <f t="shared" si="598"/>
        <v/>
      </c>
      <c r="U983" s="49" t="str">
        <f t="shared" si="599"/>
        <v/>
      </c>
      <c r="W983" s="51"/>
      <c r="X983" s="75" t="str">
        <f t="shared" si="600"/>
        <v/>
      </c>
      <c r="Y983" s="71" t="str">
        <f t="shared" si="601"/>
        <v/>
      </c>
      <c r="Z983" s="71" t="str">
        <f t="shared" si="602"/>
        <v/>
      </c>
      <c r="AA983" s="71" t="str">
        <f t="shared" si="603"/>
        <v/>
      </c>
      <c r="AB983" s="71" t="str">
        <f t="shared" si="604"/>
        <v/>
      </c>
      <c r="AC983" s="71" t="str">
        <f t="shared" si="605"/>
        <v/>
      </c>
      <c r="AD983" s="71" t="str">
        <f t="shared" si="606"/>
        <v/>
      </c>
      <c r="AE983" s="78" t="str">
        <f t="shared" si="607"/>
        <v/>
      </c>
      <c r="AF983" s="75" t="str">
        <f t="shared" si="608"/>
        <v/>
      </c>
      <c r="AG983" s="71" t="str">
        <f t="shared" si="609"/>
        <v/>
      </c>
      <c r="AH983" s="71" t="str">
        <f t="shared" si="610"/>
        <v/>
      </c>
      <c r="AI983" s="71" t="str">
        <f t="shared" si="611"/>
        <v/>
      </c>
      <c r="AJ983" s="71" t="str">
        <f t="shared" si="612"/>
        <v/>
      </c>
      <c r="AK983" s="71" t="str">
        <f t="shared" si="613"/>
        <v/>
      </c>
      <c r="AL983" s="71" t="str">
        <f t="shared" si="614"/>
        <v/>
      </c>
      <c r="AM983" s="78" t="str">
        <f t="shared" si="615"/>
        <v/>
      </c>
      <c r="AN983" s="75" t="str">
        <f t="shared" si="616"/>
        <v/>
      </c>
      <c r="AO983" s="71" t="str">
        <f t="shared" si="617"/>
        <v/>
      </c>
      <c r="AP983" s="71" t="str">
        <f t="shared" si="618"/>
        <v/>
      </c>
      <c r="AQ983" s="71" t="str">
        <f t="shared" si="619"/>
        <v/>
      </c>
      <c r="AR983" s="71" t="str">
        <f t="shared" si="620"/>
        <v/>
      </c>
      <c r="AS983" s="71" t="str">
        <f t="shared" si="621"/>
        <v/>
      </c>
      <c r="AT983" s="71" t="str">
        <f t="shared" si="622"/>
        <v/>
      </c>
      <c r="AU983" s="76" t="str">
        <f t="shared" si="623"/>
        <v/>
      </c>
      <c r="BF983" s="141">
        <v>85090</v>
      </c>
      <c r="BG983" s="142" t="s">
        <v>14316</v>
      </c>
      <c r="BH983" s="141" t="s">
        <v>180</v>
      </c>
      <c r="BI983" s="141" t="s">
        <v>191</v>
      </c>
      <c r="BJ983" s="141" t="s">
        <v>3265</v>
      </c>
      <c r="BK983" s="141" t="s">
        <v>1815</v>
      </c>
      <c r="BL983" s="141" t="s">
        <v>2090</v>
      </c>
      <c r="BM983" s="141">
        <v>47.590600000000002</v>
      </c>
      <c r="BN983" s="141">
        <v>-79.485259999999997</v>
      </c>
      <c r="BO983" s="141">
        <v>1984</v>
      </c>
      <c r="BP983" s="143" t="s">
        <v>25086</v>
      </c>
      <c r="BQ983" s="143" t="s">
        <v>17560</v>
      </c>
    </row>
    <row r="984" spans="1:69" ht="38.25" customHeight="1" x14ac:dyDescent="0.25">
      <c r="A984" s="1" t="str">
        <f t="shared" si="624"/>
        <v/>
      </c>
      <c r="B984" s="32" t="str">
        <f t="shared" si="625"/>
        <v/>
      </c>
      <c r="C984" s="25" t="str">
        <f t="shared" si="626"/>
        <v/>
      </c>
      <c r="D984" s="25" t="str">
        <f t="shared" si="627"/>
        <v/>
      </c>
      <c r="E984" s="25" t="str">
        <f t="shared" si="628"/>
        <v/>
      </c>
      <c r="F984" s="25" t="str">
        <f t="shared" si="629"/>
        <v/>
      </c>
      <c r="G984" s="108" t="str">
        <f t="shared" si="630"/>
        <v/>
      </c>
      <c r="H984" s="108" t="str">
        <f t="shared" si="631"/>
        <v/>
      </c>
      <c r="I984" s="112" t="str">
        <f t="shared" si="632"/>
        <v/>
      </c>
      <c r="J984" s="112"/>
      <c r="K984" s="112"/>
      <c r="L984" s="113"/>
      <c r="M984" s="113"/>
      <c r="N984" s="224" t="str">
        <f t="shared" si="633"/>
        <v/>
      </c>
      <c r="O984" s="225" t="str">
        <f t="shared" si="634"/>
        <v/>
      </c>
      <c r="Q984" s="6">
        <v>982</v>
      </c>
      <c r="R984" s="47" t="str">
        <f t="shared" si="597"/>
        <v>-982</v>
      </c>
      <c r="S984" s="6"/>
      <c r="T984" s="48" t="str">
        <f t="shared" si="598"/>
        <v/>
      </c>
      <c r="U984" s="49" t="str">
        <f t="shared" si="599"/>
        <v/>
      </c>
      <c r="W984" s="51"/>
      <c r="X984" s="75" t="str">
        <f t="shared" si="600"/>
        <v/>
      </c>
      <c r="Y984" s="71" t="str">
        <f t="shared" si="601"/>
        <v/>
      </c>
      <c r="Z984" s="71" t="str">
        <f t="shared" si="602"/>
        <v/>
      </c>
      <c r="AA984" s="71" t="str">
        <f t="shared" si="603"/>
        <v/>
      </c>
      <c r="AB984" s="71" t="str">
        <f t="shared" si="604"/>
        <v/>
      </c>
      <c r="AC984" s="71" t="str">
        <f t="shared" si="605"/>
        <v/>
      </c>
      <c r="AD984" s="71" t="str">
        <f t="shared" si="606"/>
        <v/>
      </c>
      <c r="AE984" s="78" t="str">
        <f t="shared" si="607"/>
        <v/>
      </c>
      <c r="AF984" s="75" t="str">
        <f t="shared" si="608"/>
        <v/>
      </c>
      <c r="AG984" s="71" t="str">
        <f t="shared" si="609"/>
        <v/>
      </c>
      <c r="AH984" s="71" t="str">
        <f t="shared" si="610"/>
        <v/>
      </c>
      <c r="AI984" s="71" t="str">
        <f t="shared" si="611"/>
        <v/>
      </c>
      <c r="AJ984" s="71" t="str">
        <f t="shared" si="612"/>
        <v/>
      </c>
      <c r="AK984" s="71" t="str">
        <f t="shared" si="613"/>
        <v/>
      </c>
      <c r="AL984" s="71" t="str">
        <f t="shared" si="614"/>
        <v/>
      </c>
      <c r="AM984" s="78" t="str">
        <f t="shared" si="615"/>
        <v/>
      </c>
      <c r="AN984" s="75" t="str">
        <f t="shared" si="616"/>
        <v/>
      </c>
      <c r="AO984" s="71" t="str">
        <f t="shared" si="617"/>
        <v/>
      </c>
      <c r="AP984" s="71" t="str">
        <f t="shared" si="618"/>
        <v/>
      </c>
      <c r="AQ984" s="71" t="str">
        <f t="shared" si="619"/>
        <v/>
      </c>
      <c r="AR984" s="71" t="str">
        <f t="shared" si="620"/>
        <v/>
      </c>
      <c r="AS984" s="71" t="str">
        <f t="shared" si="621"/>
        <v/>
      </c>
      <c r="AT984" s="71" t="str">
        <f t="shared" si="622"/>
        <v/>
      </c>
      <c r="AU984" s="76" t="str">
        <f t="shared" si="623"/>
        <v/>
      </c>
      <c r="BF984" s="141">
        <v>85090</v>
      </c>
      <c r="BG984" s="142" t="s">
        <v>14317</v>
      </c>
      <c r="BH984" s="141" t="s">
        <v>478</v>
      </c>
      <c r="BI984" s="141" t="s">
        <v>176</v>
      </c>
      <c r="BJ984" s="141" t="s">
        <v>14318</v>
      </c>
      <c r="BK984" s="141" t="s">
        <v>2585</v>
      </c>
      <c r="BL984" s="141" t="s">
        <v>14319</v>
      </c>
      <c r="BM984" s="141">
        <v>47.583030000000001</v>
      </c>
      <c r="BN984" s="141">
        <v>-79.495909999999995</v>
      </c>
      <c r="BO984" s="141">
        <v>1980</v>
      </c>
      <c r="BP984" s="143" t="s">
        <v>25087</v>
      </c>
      <c r="BQ984" s="143" t="s">
        <v>17560</v>
      </c>
    </row>
    <row r="985" spans="1:69" ht="38.25" customHeight="1" x14ac:dyDescent="0.25">
      <c r="A985" s="1" t="str">
        <f t="shared" si="624"/>
        <v/>
      </c>
      <c r="B985" s="32" t="str">
        <f t="shared" si="625"/>
        <v/>
      </c>
      <c r="C985" s="25" t="str">
        <f t="shared" si="626"/>
        <v/>
      </c>
      <c r="D985" s="25" t="str">
        <f t="shared" si="627"/>
        <v/>
      </c>
      <c r="E985" s="25" t="str">
        <f t="shared" si="628"/>
        <v/>
      </c>
      <c r="F985" s="25" t="str">
        <f t="shared" si="629"/>
        <v/>
      </c>
      <c r="G985" s="108" t="str">
        <f t="shared" si="630"/>
        <v/>
      </c>
      <c r="H985" s="108" t="str">
        <f t="shared" si="631"/>
        <v/>
      </c>
      <c r="I985" s="112" t="str">
        <f t="shared" si="632"/>
        <v/>
      </c>
      <c r="J985" s="112"/>
      <c r="K985" s="112"/>
      <c r="L985" s="113"/>
      <c r="M985" s="113"/>
      <c r="N985" s="224" t="str">
        <f t="shared" si="633"/>
        <v/>
      </c>
      <c r="O985" s="225" t="str">
        <f t="shared" si="634"/>
        <v/>
      </c>
      <c r="Q985" s="6">
        <v>983</v>
      </c>
      <c r="R985" s="47" t="str">
        <f t="shared" si="597"/>
        <v>-983</v>
      </c>
      <c r="S985" s="6"/>
      <c r="T985" s="48" t="str">
        <f t="shared" si="598"/>
        <v/>
      </c>
      <c r="U985" s="49" t="str">
        <f t="shared" si="599"/>
        <v/>
      </c>
      <c r="W985" s="51"/>
      <c r="X985" s="75" t="str">
        <f t="shared" si="600"/>
        <v/>
      </c>
      <c r="Y985" s="71" t="str">
        <f t="shared" si="601"/>
        <v/>
      </c>
      <c r="Z985" s="71" t="str">
        <f t="shared" si="602"/>
        <v/>
      </c>
      <c r="AA985" s="71" t="str">
        <f t="shared" si="603"/>
        <v/>
      </c>
      <c r="AB985" s="71" t="str">
        <f t="shared" si="604"/>
        <v/>
      </c>
      <c r="AC985" s="71" t="str">
        <f t="shared" si="605"/>
        <v/>
      </c>
      <c r="AD985" s="71" t="str">
        <f t="shared" si="606"/>
        <v/>
      </c>
      <c r="AE985" s="78" t="str">
        <f t="shared" si="607"/>
        <v/>
      </c>
      <c r="AF985" s="75" t="str">
        <f t="shared" si="608"/>
        <v/>
      </c>
      <c r="AG985" s="71" t="str">
        <f t="shared" si="609"/>
        <v/>
      </c>
      <c r="AH985" s="71" t="str">
        <f t="shared" si="610"/>
        <v/>
      </c>
      <c r="AI985" s="71" t="str">
        <f t="shared" si="611"/>
        <v/>
      </c>
      <c r="AJ985" s="71" t="str">
        <f t="shared" si="612"/>
        <v/>
      </c>
      <c r="AK985" s="71" t="str">
        <f t="shared" si="613"/>
        <v/>
      </c>
      <c r="AL985" s="71" t="str">
        <f t="shared" si="614"/>
        <v/>
      </c>
      <c r="AM985" s="78" t="str">
        <f t="shared" si="615"/>
        <v/>
      </c>
      <c r="AN985" s="75" t="str">
        <f t="shared" si="616"/>
        <v/>
      </c>
      <c r="AO985" s="71" t="str">
        <f t="shared" si="617"/>
        <v/>
      </c>
      <c r="AP985" s="71" t="str">
        <f t="shared" si="618"/>
        <v/>
      </c>
      <c r="AQ985" s="71" t="str">
        <f t="shared" si="619"/>
        <v/>
      </c>
      <c r="AR985" s="71" t="str">
        <f t="shared" si="620"/>
        <v/>
      </c>
      <c r="AS985" s="71" t="str">
        <f t="shared" si="621"/>
        <v/>
      </c>
      <c r="AT985" s="71" t="str">
        <f t="shared" si="622"/>
        <v/>
      </c>
      <c r="AU985" s="76" t="str">
        <f t="shared" si="623"/>
        <v/>
      </c>
      <c r="BF985" s="141">
        <v>85090</v>
      </c>
      <c r="BG985" s="142" t="s">
        <v>14320</v>
      </c>
      <c r="BH985" s="141" t="s">
        <v>180</v>
      </c>
      <c r="BI985" s="141" t="s">
        <v>191</v>
      </c>
      <c r="BJ985" s="141" t="s">
        <v>2070</v>
      </c>
      <c r="BK985" s="141"/>
      <c r="BL985" s="141" t="s">
        <v>14321</v>
      </c>
      <c r="BM985" s="141">
        <v>47.590620000000001</v>
      </c>
      <c r="BN985" s="141">
        <v>-79.490679999999998</v>
      </c>
      <c r="BO985" s="141">
        <v>1984</v>
      </c>
      <c r="BP985" s="143" t="s">
        <v>25088</v>
      </c>
      <c r="BQ985" s="143" t="s">
        <v>17560</v>
      </c>
    </row>
    <row r="986" spans="1:69" ht="38.25" customHeight="1" x14ac:dyDescent="0.25">
      <c r="A986" s="1" t="str">
        <f t="shared" si="624"/>
        <v/>
      </c>
      <c r="B986" s="32" t="str">
        <f t="shared" si="625"/>
        <v/>
      </c>
      <c r="C986" s="25" t="str">
        <f t="shared" si="626"/>
        <v/>
      </c>
      <c r="D986" s="25" t="str">
        <f t="shared" si="627"/>
        <v/>
      </c>
      <c r="E986" s="25" t="str">
        <f t="shared" si="628"/>
        <v/>
      </c>
      <c r="F986" s="25" t="str">
        <f t="shared" si="629"/>
        <v/>
      </c>
      <c r="G986" s="108" t="str">
        <f t="shared" si="630"/>
        <v/>
      </c>
      <c r="H986" s="108" t="str">
        <f t="shared" si="631"/>
        <v/>
      </c>
      <c r="I986" s="112" t="str">
        <f t="shared" si="632"/>
        <v/>
      </c>
      <c r="J986" s="112"/>
      <c r="K986" s="112"/>
      <c r="L986" s="113"/>
      <c r="M986" s="113"/>
      <c r="N986" s="224" t="str">
        <f t="shared" si="633"/>
        <v/>
      </c>
      <c r="O986" s="225" t="str">
        <f t="shared" si="634"/>
        <v/>
      </c>
      <c r="Q986" s="6">
        <v>984</v>
      </c>
      <c r="R986" s="47" t="str">
        <f t="shared" si="597"/>
        <v>-984</v>
      </c>
      <c r="S986" s="6"/>
      <c r="T986" s="48" t="str">
        <f t="shared" si="598"/>
        <v/>
      </c>
      <c r="U986" s="49" t="str">
        <f t="shared" si="599"/>
        <v/>
      </c>
      <c r="W986" s="51"/>
      <c r="X986" s="75" t="str">
        <f t="shared" si="600"/>
        <v/>
      </c>
      <c r="Y986" s="71" t="str">
        <f t="shared" si="601"/>
        <v/>
      </c>
      <c r="Z986" s="71" t="str">
        <f t="shared" si="602"/>
        <v/>
      </c>
      <c r="AA986" s="71" t="str">
        <f t="shared" si="603"/>
        <v/>
      </c>
      <c r="AB986" s="71" t="str">
        <f t="shared" si="604"/>
        <v/>
      </c>
      <c r="AC986" s="71" t="str">
        <f t="shared" si="605"/>
        <v/>
      </c>
      <c r="AD986" s="71" t="str">
        <f t="shared" si="606"/>
        <v/>
      </c>
      <c r="AE986" s="78" t="str">
        <f t="shared" si="607"/>
        <v/>
      </c>
      <c r="AF986" s="75" t="str">
        <f t="shared" si="608"/>
        <v/>
      </c>
      <c r="AG986" s="71" t="str">
        <f t="shared" si="609"/>
        <v/>
      </c>
      <c r="AH986" s="71" t="str">
        <f t="shared" si="610"/>
        <v/>
      </c>
      <c r="AI986" s="71" t="str">
        <f t="shared" si="611"/>
        <v/>
      </c>
      <c r="AJ986" s="71" t="str">
        <f t="shared" si="612"/>
        <v/>
      </c>
      <c r="AK986" s="71" t="str">
        <f t="shared" si="613"/>
        <v/>
      </c>
      <c r="AL986" s="71" t="str">
        <f t="shared" si="614"/>
        <v/>
      </c>
      <c r="AM986" s="78" t="str">
        <f t="shared" si="615"/>
        <v/>
      </c>
      <c r="AN986" s="75" t="str">
        <f t="shared" si="616"/>
        <v/>
      </c>
      <c r="AO986" s="71" t="str">
        <f t="shared" si="617"/>
        <v/>
      </c>
      <c r="AP986" s="71" t="str">
        <f t="shared" si="618"/>
        <v/>
      </c>
      <c r="AQ986" s="71" t="str">
        <f t="shared" si="619"/>
        <v/>
      </c>
      <c r="AR986" s="71" t="str">
        <f t="shared" si="620"/>
        <v/>
      </c>
      <c r="AS986" s="71" t="str">
        <f t="shared" si="621"/>
        <v/>
      </c>
      <c r="AT986" s="71" t="str">
        <f t="shared" si="622"/>
        <v/>
      </c>
      <c r="AU986" s="76" t="str">
        <f t="shared" si="623"/>
        <v/>
      </c>
      <c r="BF986" s="141">
        <v>87005</v>
      </c>
      <c r="BG986" s="142" t="s">
        <v>14517</v>
      </c>
      <c r="BH986" s="141" t="s">
        <v>180</v>
      </c>
      <c r="BI986" s="141" t="s">
        <v>191</v>
      </c>
      <c r="BJ986" s="141" t="s">
        <v>2222</v>
      </c>
      <c r="BK986" s="141" t="s">
        <v>5581</v>
      </c>
      <c r="BL986" s="141" t="s">
        <v>3617</v>
      </c>
      <c r="BM986" s="141">
        <v>48.50038</v>
      </c>
      <c r="BN986" s="141">
        <v>-79.222970000000004</v>
      </c>
      <c r="BO986" s="141">
        <v>1999</v>
      </c>
      <c r="BP986" s="143" t="s">
        <v>25109</v>
      </c>
      <c r="BQ986" s="143" t="s">
        <v>17560</v>
      </c>
    </row>
    <row r="987" spans="1:69" ht="38.25" customHeight="1" x14ac:dyDescent="0.25">
      <c r="A987" s="1" t="str">
        <f t="shared" si="624"/>
        <v/>
      </c>
      <c r="B987" s="32" t="str">
        <f t="shared" si="625"/>
        <v/>
      </c>
      <c r="C987" s="25" t="str">
        <f t="shared" si="626"/>
        <v/>
      </c>
      <c r="D987" s="25" t="str">
        <f t="shared" si="627"/>
        <v/>
      </c>
      <c r="E987" s="25" t="str">
        <f t="shared" si="628"/>
        <v/>
      </c>
      <c r="F987" s="25" t="str">
        <f t="shared" si="629"/>
        <v/>
      </c>
      <c r="G987" s="108" t="str">
        <f t="shared" si="630"/>
        <v/>
      </c>
      <c r="H987" s="108" t="str">
        <f t="shared" si="631"/>
        <v/>
      </c>
      <c r="I987" s="112" t="str">
        <f t="shared" si="632"/>
        <v/>
      </c>
      <c r="J987" s="112"/>
      <c r="K987" s="112"/>
      <c r="L987" s="113"/>
      <c r="M987" s="113"/>
      <c r="N987" s="224" t="str">
        <f t="shared" si="633"/>
        <v/>
      </c>
      <c r="O987" s="225" t="str">
        <f t="shared" si="634"/>
        <v/>
      </c>
      <c r="Q987" s="6">
        <v>985</v>
      </c>
      <c r="R987" s="47" t="str">
        <f t="shared" si="597"/>
        <v>-985</v>
      </c>
      <c r="S987" s="6"/>
      <c r="T987" s="48" t="str">
        <f t="shared" si="598"/>
        <v/>
      </c>
      <c r="U987" s="49" t="str">
        <f t="shared" si="599"/>
        <v/>
      </c>
      <c r="W987" s="51"/>
      <c r="X987" s="75" t="str">
        <f t="shared" si="600"/>
        <v/>
      </c>
      <c r="Y987" s="71" t="str">
        <f t="shared" si="601"/>
        <v/>
      </c>
      <c r="Z987" s="71" t="str">
        <f t="shared" si="602"/>
        <v/>
      </c>
      <c r="AA987" s="71" t="str">
        <f t="shared" si="603"/>
        <v/>
      </c>
      <c r="AB987" s="71" t="str">
        <f t="shared" si="604"/>
        <v/>
      </c>
      <c r="AC987" s="71" t="str">
        <f t="shared" si="605"/>
        <v/>
      </c>
      <c r="AD987" s="71" t="str">
        <f t="shared" si="606"/>
        <v/>
      </c>
      <c r="AE987" s="78" t="str">
        <f t="shared" si="607"/>
        <v/>
      </c>
      <c r="AF987" s="75" t="str">
        <f t="shared" si="608"/>
        <v/>
      </c>
      <c r="AG987" s="71" t="str">
        <f t="shared" si="609"/>
        <v/>
      </c>
      <c r="AH987" s="71" t="str">
        <f t="shared" si="610"/>
        <v/>
      </c>
      <c r="AI987" s="71" t="str">
        <f t="shared" si="611"/>
        <v/>
      </c>
      <c r="AJ987" s="71" t="str">
        <f t="shared" si="612"/>
        <v/>
      </c>
      <c r="AK987" s="71" t="str">
        <f t="shared" si="613"/>
        <v/>
      </c>
      <c r="AL987" s="71" t="str">
        <f t="shared" si="614"/>
        <v/>
      </c>
      <c r="AM987" s="78" t="str">
        <f t="shared" si="615"/>
        <v/>
      </c>
      <c r="AN987" s="75" t="str">
        <f t="shared" si="616"/>
        <v/>
      </c>
      <c r="AO987" s="71" t="str">
        <f t="shared" si="617"/>
        <v/>
      </c>
      <c r="AP987" s="71" t="str">
        <f t="shared" si="618"/>
        <v/>
      </c>
      <c r="AQ987" s="71" t="str">
        <f t="shared" si="619"/>
        <v/>
      </c>
      <c r="AR987" s="71" t="str">
        <f t="shared" si="620"/>
        <v/>
      </c>
      <c r="AS987" s="71" t="str">
        <f t="shared" si="621"/>
        <v/>
      </c>
      <c r="AT987" s="71" t="str">
        <f t="shared" si="622"/>
        <v/>
      </c>
      <c r="AU987" s="76" t="str">
        <f t="shared" si="623"/>
        <v/>
      </c>
      <c r="BF987" s="141">
        <v>85100</v>
      </c>
      <c r="BG987" s="142" t="s">
        <v>14329</v>
      </c>
      <c r="BH987" s="141" t="s">
        <v>478</v>
      </c>
      <c r="BI987" s="141" t="s">
        <v>176</v>
      </c>
      <c r="BJ987" s="141"/>
      <c r="BK987" s="141" t="s">
        <v>5036</v>
      </c>
      <c r="BL987" s="141" t="s">
        <v>14326</v>
      </c>
      <c r="BM987" s="141">
        <v>47.695869999999999</v>
      </c>
      <c r="BN987" s="141">
        <v>-79.422709999999995</v>
      </c>
      <c r="BO987" s="141">
        <v>1970</v>
      </c>
      <c r="BP987" s="143" t="s">
        <v>25091</v>
      </c>
      <c r="BQ987" s="143" t="s">
        <v>17560</v>
      </c>
    </row>
    <row r="988" spans="1:69" ht="38.25" customHeight="1" x14ac:dyDescent="0.25">
      <c r="A988" s="1" t="str">
        <f t="shared" si="624"/>
        <v/>
      </c>
      <c r="B988" s="32" t="str">
        <f t="shared" si="625"/>
        <v/>
      </c>
      <c r="C988" s="25" t="str">
        <f t="shared" si="626"/>
        <v/>
      </c>
      <c r="D988" s="25" t="str">
        <f t="shared" si="627"/>
        <v/>
      </c>
      <c r="E988" s="25" t="str">
        <f t="shared" si="628"/>
        <v/>
      </c>
      <c r="F988" s="25" t="str">
        <f t="shared" si="629"/>
        <v/>
      </c>
      <c r="G988" s="108" t="str">
        <f t="shared" si="630"/>
        <v/>
      </c>
      <c r="H988" s="108" t="str">
        <f t="shared" si="631"/>
        <v/>
      </c>
      <c r="I988" s="112" t="str">
        <f t="shared" si="632"/>
        <v/>
      </c>
      <c r="J988" s="112"/>
      <c r="K988" s="112"/>
      <c r="L988" s="113"/>
      <c r="M988" s="113"/>
      <c r="N988" s="224" t="str">
        <f t="shared" si="633"/>
        <v/>
      </c>
      <c r="O988" s="225" t="str">
        <f t="shared" si="634"/>
        <v/>
      </c>
      <c r="Q988" s="6">
        <v>986</v>
      </c>
      <c r="R988" s="47" t="str">
        <f t="shared" si="597"/>
        <v>-986</v>
      </c>
      <c r="S988" s="6"/>
      <c r="T988" s="48" t="str">
        <f t="shared" si="598"/>
        <v/>
      </c>
      <c r="U988" s="49" t="str">
        <f t="shared" si="599"/>
        <v/>
      </c>
      <c r="W988" s="51"/>
      <c r="X988" s="75" t="str">
        <f t="shared" si="600"/>
        <v/>
      </c>
      <c r="Y988" s="71" t="str">
        <f t="shared" si="601"/>
        <v/>
      </c>
      <c r="Z988" s="71" t="str">
        <f t="shared" si="602"/>
        <v/>
      </c>
      <c r="AA988" s="71" t="str">
        <f t="shared" si="603"/>
        <v/>
      </c>
      <c r="AB988" s="71" t="str">
        <f t="shared" si="604"/>
        <v/>
      </c>
      <c r="AC988" s="71" t="str">
        <f t="shared" si="605"/>
        <v/>
      </c>
      <c r="AD988" s="71" t="str">
        <f t="shared" si="606"/>
        <v/>
      </c>
      <c r="AE988" s="78" t="str">
        <f t="shared" si="607"/>
        <v/>
      </c>
      <c r="AF988" s="75" t="str">
        <f t="shared" si="608"/>
        <v/>
      </c>
      <c r="AG988" s="71" t="str">
        <f t="shared" si="609"/>
        <v/>
      </c>
      <c r="AH988" s="71" t="str">
        <f t="shared" si="610"/>
        <v/>
      </c>
      <c r="AI988" s="71" t="str">
        <f t="shared" si="611"/>
        <v/>
      </c>
      <c r="AJ988" s="71" t="str">
        <f t="shared" si="612"/>
        <v/>
      </c>
      <c r="AK988" s="71" t="str">
        <f t="shared" si="613"/>
        <v/>
      </c>
      <c r="AL988" s="71" t="str">
        <f t="shared" si="614"/>
        <v/>
      </c>
      <c r="AM988" s="78" t="str">
        <f t="shared" si="615"/>
        <v/>
      </c>
      <c r="AN988" s="75" t="str">
        <f t="shared" si="616"/>
        <v/>
      </c>
      <c r="AO988" s="71" t="str">
        <f t="shared" si="617"/>
        <v/>
      </c>
      <c r="AP988" s="71" t="str">
        <f t="shared" si="618"/>
        <v/>
      </c>
      <c r="AQ988" s="71" t="str">
        <f t="shared" si="619"/>
        <v/>
      </c>
      <c r="AR988" s="71" t="str">
        <f t="shared" si="620"/>
        <v/>
      </c>
      <c r="AS988" s="71" t="str">
        <f t="shared" si="621"/>
        <v/>
      </c>
      <c r="AT988" s="71" t="str">
        <f t="shared" si="622"/>
        <v/>
      </c>
      <c r="AU988" s="76" t="str">
        <f t="shared" si="623"/>
        <v/>
      </c>
      <c r="BF988" s="141">
        <v>86042</v>
      </c>
      <c r="BG988" s="142" t="s">
        <v>14330</v>
      </c>
      <c r="BH988" s="141" t="s">
        <v>478</v>
      </c>
      <c r="BI988" s="141" t="s">
        <v>176</v>
      </c>
      <c r="BJ988" s="141" t="s">
        <v>14331</v>
      </c>
      <c r="BK988" s="141"/>
      <c r="BL988" s="141" t="s">
        <v>14332</v>
      </c>
      <c r="BM988" s="141">
        <v>48.108813597069201</v>
      </c>
      <c r="BN988" s="141">
        <v>-79.146861131463695</v>
      </c>
      <c r="BO988" s="141">
        <v>1983</v>
      </c>
      <c r="BP988" s="143" t="s">
        <v>25092</v>
      </c>
      <c r="BQ988" s="143" t="s">
        <v>17560</v>
      </c>
    </row>
    <row r="989" spans="1:69" ht="38.25" customHeight="1" x14ac:dyDescent="0.25">
      <c r="A989" s="1" t="str">
        <f t="shared" si="624"/>
        <v/>
      </c>
      <c r="B989" s="32" t="str">
        <f t="shared" si="625"/>
        <v/>
      </c>
      <c r="C989" s="25" t="str">
        <f t="shared" si="626"/>
        <v/>
      </c>
      <c r="D989" s="25" t="str">
        <f t="shared" si="627"/>
        <v/>
      </c>
      <c r="E989" s="25" t="str">
        <f t="shared" si="628"/>
        <v/>
      </c>
      <c r="F989" s="25" t="str">
        <f t="shared" si="629"/>
        <v/>
      </c>
      <c r="G989" s="108" t="str">
        <f t="shared" si="630"/>
        <v/>
      </c>
      <c r="H989" s="108" t="str">
        <f t="shared" si="631"/>
        <v/>
      </c>
      <c r="I989" s="112" t="str">
        <f t="shared" si="632"/>
        <v/>
      </c>
      <c r="J989" s="112"/>
      <c r="K989" s="112"/>
      <c r="L989" s="113"/>
      <c r="M989" s="113"/>
      <c r="N989" s="224" t="str">
        <f t="shared" si="633"/>
        <v/>
      </c>
      <c r="O989" s="225" t="str">
        <f t="shared" si="634"/>
        <v/>
      </c>
      <c r="Q989" s="6">
        <v>987</v>
      </c>
      <c r="R989" s="47" t="str">
        <f t="shared" si="597"/>
        <v>-987</v>
      </c>
      <c r="S989" s="6"/>
      <c r="T989" s="48" t="str">
        <f t="shared" si="598"/>
        <v/>
      </c>
      <c r="U989" s="49" t="str">
        <f t="shared" si="599"/>
        <v/>
      </c>
      <c r="W989" s="51"/>
      <c r="X989" s="75" t="str">
        <f t="shared" si="600"/>
        <v/>
      </c>
      <c r="Y989" s="71" t="str">
        <f t="shared" si="601"/>
        <v/>
      </c>
      <c r="Z989" s="71" t="str">
        <f t="shared" si="602"/>
        <v/>
      </c>
      <c r="AA989" s="71" t="str">
        <f t="shared" si="603"/>
        <v/>
      </c>
      <c r="AB989" s="71" t="str">
        <f t="shared" si="604"/>
        <v/>
      </c>
      <c r="AC989" s="71" t="str">
        <f t="shared" si="605"/>
        <v/>
      </c>
      <c r="AD989" s="71" t="str">
        <f t="shared" si="606"/>
        <v/>
      </c>
      <c r="AE989" s="78" t="str">
        <f t="shared" si="607"/>
        <v/>
      </c>
      <c r="AF989" s="75" t="str">
        <f t="shared" si="608"/>
        <v/>
      </c>
      <c r="AG989" s="71" t="str">
        <f t="shared" si="609"/>
        <v/>
      </c>
      <c r="AH989" s="71" t="str">
        <f t="shared" si="610"/>
        <v/>
      </c>
      <c r="AI989" s="71" t="str">
        <f t="shared" si="611"/>
        <v/>
      </c>
      <c r="AJ989" s="71" t="str">
        <f t="shared" si="612"/>
        <v/>
      </c>
      <c r="AK989" s="71" t="str">
        <f t="shared" si="613"/>
        <v/>
      </c>
      <c r="AL989" s="71" t="str">
        <f t="shared" si="614"/>
        <v/>
      </c>
      <c r="AM989" s="78" t="str">
        <f t="shared" si="615"/>
        <v/>
      </c>
      <c r="AN989" s="75" t="str">
        <f t="shared" si="616"/>
        <v/>
      </c>
      <c r="AO989" s="71" t="str">
        <f t="shared" si="617"/>
        <v/>
      </c>
      <c r="AP989" s="71" t="str">
        <f t="shared" si="618"/>
        <v/>
      </c>
      <c r="AQ989" s="71" t="str">
        <f t="shared" si="619"/>
        <v/>
      </c>
      <c r="AR989" s="71" t="str">
        <f t="shared" si="620"/>
        <v/>
      </c>
      <c r="AS989" s="71" t="str">
        <f t="shared" si="621"/>
        <v/>
      </c>
      <c r="AT989" s="71" t="str">
        <f t="shared" si="622"/>
        <v/>
      </c>
      <c r="AU989" s="76" t="str">
        <f t="shared" si="623"/>
        <v/>
      </c>
      <c r="BF989" s="141">
        <v>86042</v>
      </c>
      <c r="BG989" s="142" t="s">
        <v>14340</v>
      </c>
      <c r="BH989" s="141" t="s">
        <v>478</v>
      </c>
      <c r="BI989" s="141" t="s">
        <v>177</v>
      </c>
      <c r="BJ989" s="141" t="s">
        <v>14341</v>
      </c>
      <c r="BK989" s="141" t="s">
        <v>4417</v>
      </c>
      <c r="BL989" s="141" t="s">
        <v>14342</v>
      </c>
      <c r="BM989" s="141">
        <v>48.241744300000001</v>
      </c>
      <c r="BN989" s="141">
        <v>-79.127727999999905</v>
      </c>
      <c r="BO989" s="141">
        <v>1985</v>
      </c>
      <c r="BP989" s="143" t="s">
        <v>25095</v>
      </c>
      <c r="BQ989" s="143" t="s">
        <v>17560</v>
      </c>
    </row>
    <row r="990" spans="1:69" ht="38.25" customHeight="1" x14ac:dyDescent="0.25">
      <c r="A990" s="1" t="str">
        <f t="shared" si="624"/>
        <v/>
      </c>
      <c r="B990" s="32" t="str">
        <f t="shared" si="625"/>
        <v/>
      </c>
      <c r="C990" s="25" t="str">
        <f t="shared" si="626"/>
        <v/>
      </c>
      <c r="D990" s="25" t="str">
        <f t="shared" si="627"/>
        <v/>
      </c>
      <c r="E990" s="25" t="str">
        <f t="shared" si="628"/>
        <v/>
      </c>
      <c r="F990" s="25" t="str">
        <f t="shared" si="629"/>
        <v/>
      </c>
      <c r="G990" s="108" t="str">
        <f t="shared" si="630"/>
        <v/>
      </c>
      <c r="H990" s="108" t="str">
        <f t="shared" si="631"/>
        <v/>
      </c>
      <c r="I990" s="112" t="str">
        <f t="shared" si="632"/>
        <v/>
      </c>
      <c r="J990" s="112"/>
      <c r="K990" s="112"/>
      <c r="L990" s="113"/>
      <c r="M990" s="113"/>
      <c r="N990" s="224" t="str">
        <f t="shared" si="633"/>
        <v/>
      </c>
      <c r="O990" s="225" t="str">
        <f t="shared" si="634"/>
        <v/>
      </c>
      <c r="Q990" s="6">
        <v>988</v>
      </c>
      <c r="R990" s="47" t="str">
        <f t="shared" si="597"/>
        <v>-988</v>
      </c>
      <c r="S990" s="6"/>
      <c r="T990" s="48" t="str">
        <f t="shared" si="598"/>
        <v/>
      </c>
      <c r="U990" s="49" t="str">
        <f t="shared" si="599"/>
        <v/>
      </c>
      <c r="W990" s="51"/>
      <c r="X990" s="75" t="str">
        <f t="shared" si="600"/>
        <v/>
      </c>
      <c r="Y990" s="71" t="str">
        <f t="shared" si="601"/>
        <v/>
      </c>
      <c r="Z990" s="71" t="str">
        <f t="shared" si="602"/>
        <v/>
      </c>
      <c r="AA990" s="71" t="str">
        <f t="shared" si="603"/>
        <v/>
      </c>
      <c r="AB990" s="71" t="str">
        <f t="shared" si="604"/>
        <v/>
      </c>
      <c r="AC990" s="71" t="str">
        <f t="shared" si="605"/>
        <v/>
      </c>
      <c r="AD990" s="71" t="str">
        <f t="shared" si="606"/>
        <v/>
      </c>
      <c r="AE990" s="78" t="str">
        <f t="shared" si="607"/>
        <v/>
      </c>
      <c r="AF990" s="75" t="str">
        <f t="shared" si="608"/>
        <v/>
      </c>
      <c r="AG990" s="71" t="str">
        <f t="shared" si="609"/>
        <v/>
      </c>
      <c r="AH990" s="71" t="str">
        <f t="shared" si="610"/>
        <v/>
      </c>
      <c r="AI990" s="71" t="str">
        <f t="shared" si="611"/>
        <v/>
      </c>
      <c r="AJ990" s="71" t="str">
        <f t="shared" si="612"/>
        <v/>
      </c>
      <c r="AK990" s="71" t="str">
        <f t="shared" si="613"/>
        <v/>
      </c>
      <c r="AL990" s="71" t="str">
        <f t="shared" si="614"/>
        <v/>
      </c>
      <c r="AM990" s="78" t="str">
        <f t="shared" si="615"/>
        <v/>
      </c>
      <c r="AN990" s="75" t="str">
        <f t="shared" si="616"/>
        <v/>
      </c>
      <c r="AO990" s="71" t="str">
        <f t="shared" si="617"/>
        <v/>
      </c>
      <c r="AP990" s="71" t="str">
        <f t="shared" si="618"/>
        <v/>
      </c>
      <c r="AQ990" s="71" t="str">
        <f t="shared" si="619"/>
        <v/>
      </c>
      <c r="AR990" s="71" t="str">
        <f t="shared" si="620"/>
        <v/>
      </c>
      <c r="AS990" s="71" t="str">
        <f t="shared" si="621"/>
        <v/>
      </c>
      <c r="AT990" s="71" t="str">
        <f t="shared" si="622"/>
        <v/>
      </c>
      <c r="AU990" s="76" t="str">
        <f t="shared" si="623"/>
        <v/>
      </c>
      <c r="BF990" s="141">
        <v>87025</v>
      </c>
      <c r="BG990" s="142" t="s">
        <v>14305</v>
      </c>
      <c r="BH990" s="141" t="s">
        <v>180</v>
      </c>
      <c r="BI990" s="141" t="s">
        <v>191</v>
      </c>
      <c r="BJ990" s="141" t="s">
        <v>14306</v>
      </c>
      <c r="BK990" s="141" t="s">
        <v>12011</v>
      </c>
      <c r="BL990" s="141" t="s">
        <v>1616</v>
      </c>
      <c r="BM990" s="141">
        <v>48.668930000000003</v>
      </c>
      <c r="BN990" s="141">
        <v>-79.200640000000007</v>
      </c>
      <c r="BO990" s="141">
        <v>1975</v>
      </c>
      <c r="BP990" s="143" t="s">
        <v>25083</v>
      </c>
      <c r="BQ990" s="143" t="s">
        <v>27848</v>
      </c>
    </row>
    <row r="991" spans="1:69" ht="38.25" customHeight="1" x14ac:dyDescent="0.25">
      <c r="A991" s="1" t="str">
        <f t="shared" si="624"/>
        <v/>
      </c>
      <c r="B991" s="32" t="str">
        <f t="shared" si="625"/>
        <v/>
      </c>
      <c r="C991" s="25" t="str">
        <f t="shared" si="626"/>
        <v/>
      </c>
      <c r="D991" s="25" t="str">
        <f t="shared" si="627"/>
        <v/>
      </c>
      <c r="E991" s="25" t="str">
        <f t="shared" si="628"/>
        <v/>
      </c>
      <c r="F991" s="25" t="str">
        <f t="shared" si="629"/>
        <v/>
      </c>
      <c r="G991" s="108" t="str">
        <f t="shared" si="630"/>
        <v/>
      </c>
      <c r="H991" s="108" t="str">
        <f t="shared" si="631"/>
        <v/>
      </c>
      <c r="I991" s="112" t="str">
        <f t="shared" si="632"/>
        <v/>
      </c>
      <c r="J991" s="112"/>
      <c r="K991" s="112"/>
      <c r="L991" s="113"/>
      <c r="M991" s="113"/>
      <c r="N991" s="224" t="str">
        <f t="shared" si="633"/>
        <v/>
      </c>
      <c r="O991" s="225" t="str">
        <f t="shared" si="634"/>
        <v/>
      </c>
      <c r="Q991" s="6">
        <v>989</v>
      </c>
      <c r="R991" s="47" t="str">
        <f t="shared" si="597"/>
        <v>-989</v>
      </c>
      <c r="S991" s="6"/>
      <c r="T991" s="48" t="str">
        <f t="shared" si="598"/>
        <v/>
      </c>
      <c r="U991" s="49" t="str">
        <f t="shared" si="599"/>
        <v/>
      </c>
      <c r="W991" s="51"/>
      <c r="X991" s="75" t="str">
        <f t="shared" si="600"/>
        <v/>
      </c>
      <c r="Y991" s="71" t="str">
        <f t="shared" si="601"/>
        <v/>
      </c>
      <c r="Z991" s="71" t="str">
        <f t="shared" si="602"/>
        <v/>
      </c>
      <c r="AA991" s="71" t="str">
        <f t="shared" si="603"/>
        <v/>
      </c>
      <c r="AB991" s="71" t="str">
        <f t="shared" si="604"/>
        <v/>
      </c>
      <c r="AC991" s="71" t="str">
        <f t="shared" si="605"/>
        <v/>
      </c>
      <c r="AD991" s="71" t="str">
        <f t="shared" si="606"/>
        <v/>
      </c>
      <c r="AE991" s="78" t="str">
        <f t="shared" si="607"/>
        <v/>
      </c>
      <c r="AF991" s="75" t="str">
        <f t="shared" si="608"/>
        <v/>
      </c>
      <c r="AG991" s="71" t="str">
        <f t="shared" si="609"/>
        <v/>
      </c>
      <c r="AH991" s="71" t="str">
        <f t="shared" si="610"/>
        <v/>
      </c>
      <c r="AI991" s="71" t="str">
        <f t="shared" si="611"/>
        <v/>
      </c>
      <c r="AJ991" s="71" t="str">
        <f t="shared" si="612"/>
        <v/>
      </c>
      <c r="AK991" s="71" t="str">
        <f t="shared" si="613"/>
        <v/>
      </c>
      <c r="AL991" s="71" t="str">
        <f t="shared" si="614"/>
        <v/>
      </c>
      <c r="AM991" s="78" t="str">
        <f t="shared" si="615"/>
        <v/>
      </c>
      <c r="AN991" s="75" t="str">
        <f t="shared" si="616"/>
        <v/>
      </c>
      <c r="AO991" s="71" t="str">
        <f t="shared" si="617"/>
        <v/>
      </c>
      <c r="AP991" s="71" t="str">
        <f t="shared" si="618"/>
        <v/>
      </c>
      <c r="AQ991" s="71" t="str">
        <f t="shared" si="619"/>
        <v/>
      </c>
      <c r="AR991" s="71" t="str">
        <f t="shared" si="620"/>
        <v/>
      </c>
      <c r="AS991" s="71" t="str">
        <f t="shared" si="621"/>
        <v/>
      </c>
      <c r="AT991" s="71" t="str">
        <f t="shared" si="622"/>
        <v/>
      </c>
      <c r="AU991" s="76" t="str">
        <f t="shared" si="623"/>
        <v/>
      </c>
      <c r="BF991" s="141">
        <v>87025</v>
      </c>
      <c r="BG991" s="142" t="s">
        <v>14307</v>
      </c>
      <c r="BH991" s="141" t="s">
        <v>180</v>
      </c>
      <c r="BI991" s="141" t="s">
        <v>191</v>
      </c>
      <c r="BJ991" s="141" t="s">
        <v>14308</v>
      </c>
      <c r="BK991" s="141" t="s">
        <v>13950</v>
      </c>
      <c r="BL991" s="141" t="s">
        <v>14309</v>
      </c>
      <c r="BM991" s="141">
        <v>48.666609999999999</v>
      </c>
      <c r="BN991" s="141">
        <v>-79.210040000000006</v>
      </c>
      <c r="BO991" s="141">
        <v>1975</v>
      </c>
      <c r="BP991" s="143" t="s">
        <v>25084</v>
      </c>
      <c r="BQ991" s="143" t="s">
        <v>27848</v>
      </c>
    </row>
    <row r="992" spans="1:69" ht="38.25" customHeight="1" x14ac:dyDescent="0.25">
      <c r="A992" s="1" t="str">
        <f t="shared" si="624"/>
        <v/>
      </c>
      <c r="B992" s="32" t="str">
        <f t="shared" si="625"/>
        <v/>
      </c>
      <c r="C992" s="25" t="str">
        <f t="shared" si="626"/>
        <v/>
      </c>
      <c r="D992" s="25" t="str">
        <f t="shared" si="627"/>
        <v/>
      </c>
      <c r="E992" s="25" t="str">
        <f t="shared" si="628"/>
        <v/>
      </c>
      <c r="F992" s="25" t="str">
        <f t="shared" si="629"/>
        <v/>
      </c>
      <c r="G992" s="108" t="str">
        <f t="shared" si="630"/>
        <v/>
      </c>
      <c r="H992" s="108" t="str">
        <f t="shared" si="631"/>
        <v/>
      </c>
      <c r="I992" s="112" t="str">
        <f t="shared" si="632"/>
        <v/>
      </c>
      <c r="J992" s="112"/>
      <c r="K992" s="112"/>
      <c r="L992" s="113"/>
      <c r="M992" s="113"/>
      <c r="N992" s="224" t="str">
        <f t="shared" si="633"/>
        <v/>
      </c>
      <c r="O992" s="225" t="str">
        <f t="shared" si="634"/>
        <v/>
      </c>
      <c r="Q992" s="6">
        <v>990</v>
      </c>
      <c r="R992" s="47" t="str">
        <f t="shared" si="597"/>
        <v>-990</v>
      </c>
      <c r="S992" s="6"/>
      <c r="T992" s="48" t="str">
        <f t="shared" si="598"/>
        <v/>
      </c>
      <c r="U992" s="49" t="str">
        <f t="shared" si="599"/>
        <v/>
      </c>
      <c r="W992" s="51"/>
      <c r="X992" s="75" t="str">
        <f t="shared" si="600"/>
        <v/>
      </c>
      <c r="Y992" s="71" t="str">
        <f t="shared" si="601"/>
        <v/>
      </c>
      <c r="Z992" s="71" t="str">
        <f t="shared" si="602"/>
        <v/>
      </c>
      <c r="AA992" s="71" t="str">
        <f t="shared" si="603"/>
        <v/>
      </c>
      <c r="AB992" s="71" t="str">
        <f t="shared" si="604"/>
        <v/>
      </c>
      <c r="AC992" s="71" t="str">
        <f t="shared" si="605"/>
        <v/>
      </c>
      <c r="AD992" s="71" t="str">
        <f t="shared" si="606"/>
        <v/>
      </c>
      <c r="AE992" s="78" t="str">
        <f t="shared" si="607"/>
        <v/>
      </c>
      <c r="AF992" s="75" t="str">
        <f t="shared" si="608"/>
        <v/>
      </c>
      <c r="AG992" s="71" t="str">
        <f t="shared" si="609"/>
        <v/>
      </c>
      <c r="AH992" s="71" t="str">
        <f t="shared" si="610"/>
        <v/>
      </c>
      <c r="AI992" s="71" t="str">
        <f t="shared" si="611"/>
        <v/>
      </c>
      <c r="AJ992" s="71" t="str">
        <f t="shared" si="612"/>
        <v/>
      </c>
      <c r="AK992" s="71" t="str">
        <f t="shared" si="613"/>
        <v/>
      </c>
      <c r="AL992" s="71" t="str">
        <f t="shared" si="614"/>
        <v/>
      </c>
      <c r="AM992" s="78" t="str">
        <f t="shared" si="615"/>
        <v/>
      </c>
      <c r="AN992" s="75" t="str">
        <f t="shared" si="616"/>
        <v/>
      </c>
      <c r="AO992" s="71" t="str">
        <f t="shared" si="617"/>
        <v/>
      </c>
      <c r="AP992" s="71" t="str">
        <f t="shared" si="618"/>
        <v/>
      </c>
      <c r="AQ992" s="71" t="str">
        <f t="shared" si="619"/>
        <v/>
      </c>
      <c r="AR992" s="71" t="str">
        <f t="shared" si="620"/>
        <v/>
      </c>
      <c r="AS992" s="71" t="str">
        <f t="shared" si="621"/>
        <v/>
      </c>
      <c r="AT992" s="71" t="str">
        <f t="shared" si="622"/>
        <v/>
      </c>
      <c r="AU992" s="76" t="str">
        <f t="shared" si="623"/>
        <v/>
      </c>
      <c r="BF992" s="141">
        <v>87090</v>
      </c>
      <c r="BG992" s="142" t="s">
        <v>14275</v>
      </c>
      <c r="BH992" s="141" t="s">
        <v>478</v>
      </c>
      <c r="BI992" s="141" t="s">
        <v>176</v>
      </c>
      <c r="BJ992" s="141" t="s">
        <v>14276</v>
      </c>
      <c r="BK992" s="141"/>
      <c r="BL992" s="141" t="s">
        <v>14277</v>
      </c>
      <c r="BM992" s="141">
        <v>48.79533</v>
      </c>
      <c r="BN992" s="141">
        <v>-79.165260000000004</v>
      </c>
      <c r="BO992" s="141">
        <v>1955</v>
      </c>
      <c r="BP992" s="143" t="s">
        <v>25072</v>
      </c>
      <c r="BQ992" s="143" t="s">
        <v>17560</v>
      </c>
    </row>
    <row r="993" spans="1:69" ht="38.25" customHeight="1" x14ac:dyDescent="0.25">
      <c r="A993" s="1" t="str">
        <f t="shared" si="624"/>
        <v/>
      </c>
      <c r="B993" s="32" t="str">
        <f t="shared" si="625"/>
        <v/>
      </c>
      <c r="C993" s="25" t="str">
        <f t="shared" si="626"/>
        <v/>
      </c>
      <c r="D993" s="25" t="str">
        <f t="shared" si="627"/>
        <v/>
      </c>
      <c r="E993" s="25" t="str">
        <f t="shared" si="628"/>
        <v/>
      </c>
      <c r="F993" s="25" t="str">
        <f t="shared" si="629"/>
        <v/>
      </c>
      <c r="G993" s="108" t="str">
        <f t="shared" si="630"/>
        <v/>
      </c>
      <c r="H993" s="108" t="str">
        <f t="shared" si="631"/>
        <v/>
      </c>
      <c r="I993" s="112" t="str">
        <f t="shared" si="632"/>
        <v/>
      </c>
      <c r="J993" s="112"/>
      <c r="K993" s="112"/>
      <c r="L993" s="113"/>
      <c r="M993" s="113"/>
      <c r="N993" s="224" t="str">
        <f t="shared" si="633"/>
        <v/>
      </c>
      <c r="O993" s="225" t="str">
        <f t="shared" si="634"/>
        <v/>
      </c>
      <c r="Q993" s="6">
        <v>991</v>
      </c>
      <c r="R993" s="47" t="str">
        <f t="shared" si="597"/>
        <v>-991</v>
      </c>
      <c r="S993" s="6"/>
      <c r="T993" s="48" t="str">
        <f t="shared" si="598"/>
        <v/>
      </c>
      <c r="U993" s="49" t="str">
        <f t="shared" si="599"/>
        <v/>
      </c>
      <c r="W993" s="51"/>
      <c r="X993" s="75" t="str">
        <f t="shared" si="600"/>
        <v/>
      </c>
      <c r="Y993" s="71" t="str">
        <f t="shared" si="601"/>
        <v/>
      </c>
      <c r="Z993" s="71" t="str">
        <f t="shared" si="602"/>
        <v/>
      </c>
      <c r="AA993" s="71" t="str">
        <f t="shared" si="603"/>
        <v/>
      </c>
      <c r="AB993" s="71" t="str">
        <f t="shared" si="604"/>
        <v/>
      </c>
      <c r="AC993" s="71" t="str">
        <f t="shared" si="605"/>
        <v/>
      </c>
      <c r="AD993" s="71" t="str">
        <f t="shared" si="606"/>
        <v/>
      </c>
      <c r="AE993" s="78" t="str">
        <f t="shared" si="607"/>
        <v/>
      </c>
      <c r="AF993" s="75" t="str">
        <f t="shared" si="608"/>
        <v/>
      </c>
      <c r="AG993" s="71" t="str">
        <f t="shared" si="609"/>
        <v/>
      </c>
      <c r="AH993" s="71" t="str">
        <f t="shared" si="610"/>
        <v/>
      </c>
      <c r="AI993" s="71" t="str">
        <f t="shared" si="611"/>
        <v/>
      </c>
      <c r="AJ993" s="71" t="str">
        <f t="shared" si="612"/>
        <v/>
      </c>
      <c r="AK993" s="71" t="str">
        <f t="shared" si="613"/>
        <v/>
      </c>
      <c r="AL993" s="71" t="str">
        <f t="shared" si="614"/>
        <v/>
      </c>
      <c r="AM993" s="78" t="str">
        <f t="shared" si="615"/>
        <v/>
      </c>
      <c r="AN993" s="75" t="str">
        <f t="shared" si="616"/>
        <v/>
      </c>
      <c r="AO993" s="71" t="str">
        <f t="shared" si="617"/>
        <v/>
      </c>
      <c r="AP993" s="71" t="str">
        <f t="shared" si="618"/>
        <v/>
      </c>
      <c r="AQ993" s="71" t="str">
        <f t="shared" si="619"/>
        <v/>
      </c>
      <c r="AR993" s="71" t="str">
        <f t="shared" si="620"/>
        <v/>
      </c>
      <c r="AS993" s="71" t="str">
        <f t="shared" si="621"/>
        <v/>
      </c>
      <c r="AT993" s="71" t="str">
        <f t="shared" si="622"/>
        <v/>
      </c>
      <c r="AU993" s="76" t="str">
        <f t="shared" si="623"/>
        <v/>
      </c>
      <c r="BF993" s="141">
        <v>86042</v>
      </c>
      <c r="BG993" s="142" t="s">
        <v>14343</v>
      </c>
      <c r="BH993" s="141" t="s">
        <v>478</v>
      </c>
      <c r="BI993" s="141" t="s">
        <v>176</v>
      </c>
      <c r="BJ993" s="141" t="s">
        <v>14344</v>
      </c>
      <c r="BK993" s="141"/>
      <c r="BL993" s="141" t="s">
        <v>14345</v>
      </c>
      <c r="BM993" s="141">
        <v>48.2457809</v>
      </c>
      <c r="BN993" s="141">
        <v>-79.133916699999901</v>
      </c>
      <c r="BO993" s="141">
        <v>1999</v>
      </c>
      <c r="BP993" s="143"/>
      <c r="BQ993" s="143" t="s">
        <v>17560</v>
      </c>
    </row>
    <row r="994" spans="1:69" ht="38.25" customHeight="1" x14ac:dyDescent="0.25">
      <c r="A994" s="1" t="str">
        <f t="shared" si="624"/>
        <v/>
      </c>
      <c r="B994" s="32" t="str">
        <f t="shared" si="625"/>
        <v/>
      </c>
      <c r="C994" s="25" t="str">
        <f t="shared" si="626"/>
        <v/>
      </c>
      <c r="D994" s="25" t="str">
        <f t="shared" si="627"/>
        <v/>
      </c>
      <c r="E994" s="25" t="str">
        <f t="shared" si="628"/>
        <v/>
      </c>
      <c r="F994" s="25" t="str">
        <f t="shared" si="629"/>
        <v/>
      </c>
      <c r="G994" s="108" t="str">
        <f t="shared" si="630"/>
        <v/>
      </c>
      <c r="H994" s="108" t="str">
        <f t="shared" si="631"/>
        <v/>
      </c>
      <c r="I994" s="112" t="str">
        <f t="shared" si="632"/>
        <v/>
      </c>
      <c r="J994" s="112"/>
      <c r="K994" s="112"/>
      <c r="L994" s="113"/>
      <c r="M994" s="113"/>
      <c r="N994" s="224" t="str">
        <f t="shared" si="633"/>
        <v/>
      </c>
      <c r="O994" s="225" t="str">
        <f t="shared" si="634"/>
        <v/>
      </c>
      <c r="Q994" s="6">
        <v>992</v>
      </c>
      <c r="R994" s="47" t="str">
        <f t="shared" si="597"/>
        <v>-992</v>
      </c>
      <c r="S994" s="6"/>
      <c r="T994" s="48" t="str">
        <f t="shared" si="598"/>
        <v/>
      </c>
      <c r="U994" s="49" t="str">
        <f t="shared" si="599"/>
        <v/>
      </c>
      <c r="W994" s="51"/>
      <c r="X994" s="75" t="str">
        <f t="shared" si="600"/>
        <v/>
      </c>
      <c r="Y994" s="71" t="str">
        <f t="shared" si="601"/>
        <v/>
      </c>
      <c r="Z994" s="71" t="str">
        <f t="shared" si="602"/>
        <v/>
      </c>
      <c r="AA994" s="71" t="str">
        <f t="shared" si="603"/>
        <v/>
      </c>
      <c r="AB994" s="71" t="str">
        <f t="shared" si="604"/>
        <v/>
      </c>
      <c r="AC994" s="71" t="str">
        <f t="shared" si="605"/>
        <v/>
      </c>
      <c r="AD994" s="71" t="str">
        <f t="shared" si="606"/>
        <v/>
      </c>
      <c r="AE994" s="78" t="str">
        <f t="shared" si="607"/>
        <v/>
      </c>
      <c r="AF994" s="75" t="str">
        <f t="shared" si="608"/>
        <v/>
      </c>
      <c r="AG994" s="71" t="str">
        <f t="shared" si="609"/>
        <v/>
      </c>
      <c r="AH994" s="71" t="str">
        <f t="shared" si="610"/>
        <v/>
      </c>
      <c r="AI994" s="71" t="str">
        <f t="shared" si="611"/>
        <v/>
      </c>
      <c r="AJ994" s="71" t="str">
        <f t="shared" si="612"/>
        <v/>
      </c>
      <c r="AK994" s="71" t="str">
        <f t="shared" si="613"/>
        <v/>
      </c>
      <c r="AL994" s="71" t="str">
        <f t="shared" si="614"/>
        <v/>
      </c>
      <c r="AM994" s="78" t="str">
        <f t="shared" si="615"/>
        <v/>
      </c>
      <c r="AN994" s="75" t="str">
        <f t="shared" si="616"/>
        <v/>
      </c>
      <c r="AO994" s="71" t="str">
        <f t="shared" si="617"/>
        <v/>
      </c>
      <c r="AP994" s="71" t="str">
        <f t="shared" si="618"/>
        <v/>
      </c>
      <c r="AQ994" s="71" t="str">
        <f t="shared" si="619"/>
        <v/>
      </c>
      <c r="AR994" s="71" t="str">
        <f t="shared" si="620"/>
        <v/>
      </c>
      <c r="AS994" s="71" t="str">
        <f t="shared" si="621"/>
        <v/>
      </c>
      <c r="AT994" s="71" t="str">
        <f t="shared" si="622"/>
        <v/>
      </c>
      <c r="AU994" s="76" t="str">
        <f t="shared" si="623"/>
        <v/>
      </c>
      <c r="BF994" s="141">
        <v>86042</v>
      </c>
      <c r="BG994" s="142" t="s">
        <v>14346</v>
      </c>
      <c r="BH994" s="141" t="s">
        <v>478</v>
      </c>
      <c r="BI994" s="141" t="s">
        <v>176</v>
      </c>
      <c r="BJ994" s="141" t="s">
        <v>14347</v>
      </c>
      <c r="BK994" s="141" t="s">
        <v>14106</v>
      </c>
      <c r="BL994" s="141" t="s">
        <v>14348</v>
      </c>
      <c r="BM994" s="141">
        <v>48.239817127802802</v>
      </c>
      <c r="BN994" s="141">
        <v>-79.098310747878102</v>
      </c>
      <c r="BO994" s="141">
        <v>1988</v>
      </c>
      <c r="BP994" s="143"/>
      <c r="BQ994" s="143" t="s">
        <v>17560</v>
      </c>
    </row>
    <row r="995" spans="1:69" ht="38.25" customHeight="1" x14ac:dyDescent="0.25">
      <c r="A995" s="1" t="str">
        <f t="shared" si="624"/>
        <v/>
      </c>
      <c r="B995" s="32" t="str">
        <f t="shared" si="625"/>
        <v/>
      </c>
      <c r="C995" s="25" t="str">
        <f t="shared" si="626"/>
        <v/>
      </c>
      <c r="D995" s="25" t="str">
        <f t="shared" si="627"/>
        <v/>
      </c>
      <c r="E995" s="25" t="str">
        <f t="shared" si="628"/>
        <v/>
      </c>
      <c r="F995" s="25" t="str">
        <f t="shared" si="629"/>
        <v/>
      </c>
      <c r="G995" s="108" t="str">
        <f t="shared" si="630"/>
        <v/>
      </c>
      <c r="H995" s="108" t="str">
        <f t="shared" si="631"/>
        <v/>
      </c>
      <c r="I995" s="112" t="str">
        <f t="shared" si="632"/>
        <v/>
      </c>
      <c r="J995" s="112"/>
      <c r="K995" s="112"/>
      <c r="L995" s="113"/>
      <c r="M995" s="113"/>
      <c r="N995" s="224" t="str">
        <f t="shared" si="633"/>
        <v/>
      </c>
      <c r="O995" s="225" t="str">
        <f t="shared" si="634"/>
        <v/>
      </c>
      <c r="Q995" s="6">
        <v>993</v>
      </c>
      <c r="R995" s="47" t="str">
        <f t="shared" si="597"/>
        <v>-993</v>
      </c>
      <c r="S995" s="6"/>
      <c r="T995" s="48" t="str">
        <f t="shared" si="598"/>
        <v/>
      </c>
      <c r="U995" s="49" t="str">
        <f t="shared" si="599"/>
        <v/>
      </c>
      <c r="W995" s="51"/>
      <c r="X995" s="75" t="str">
        <f t="shared" si="600"/>
        <v/>
      </c>
      <c r="Y995" s="71" t="str">
        <f t="shared" si="601"/>
        <v/>
      </c>
      <c r="Z995" s="71" t="str">
        <f t="shared" si="602"/>
        <v/>
      </c>
      <c r="AA995" s="71" t="str">
        <f t="shared" si="603"/>
        <v/>
      </c>
      <c r="AB995" s="71" t="str">
        <f t="shared" si="604"/>
        <v/>
      </c>
      <c r="AC995" s="71" t="str">
        <f t="shared" si="605"/>
        <v/>
      </c>
      <c r="AD995" s="71" t="str">
        <f t="shared" si="606"/>
        <v/>
      </c>
      <c r="AE995" s="78" t="str">
        <f t="shared" si="607"/>
        <v/>
      </c>
      <c r="AF995" s="75" t="str">
        <f t="shared" si="608"/>
        <v/>
      </c>
      <c r="AG995" s="71" t="str">
        <f t="shared" si="609"/>
        <v/>
      </c>
      <c r="AH995" s="71" t="str">
        <f t="shared" si="610"/>
        <v/>
      </c>
      <c r="AI995" s="71" t="str">
        <f t="shared" si="611"/>
        <v/>
      </c>
      <c r="AJ995" s="71" t="str">
        <f t="shared" si="612"/>
        <v/>
      </c>
      <c r="AK995" s="71" t="str">
        <f t="shared" si="613"/>
        <v/>
      </c>
      <c r="AL995" s="71" t="str">
        <f t="shared" si="614"/>
        <v/>
      </c>
      <c r="AM995" s="78" t="str">
        <f t="shared" si="615"/>
        <v/>
      </c>
      <c r="AN995" s="75" t="str">
        <f t="shared" si="616"/>
        <v/>
      </c>
      <c r="AO995" s="71" t="str">
        <f t="shared" si="617"/>
        <v/>
      </c>
      <c r="AP995" s="71" t="str">
        <f t="shared" si="618"/>
        <v/>
      </c>
      <c r="AQ995" s="71" t="str">
        <f t="shared" si="619"/>
        <v/>
      </c>
      <c r="AR995" s="71" t="str">
        <f t="shared" si="620"/>
        <v/>
      </c>
      <c r="AS995" s="71" t="str">
        <f t="shared" si="621"/>
        <v/>
      </c>
      <c r="AT995" s="71" t="str">
        <f t="shared" si="622"/>
        <v/>
      </c>
      <c r="AU995" s="76" t="str">
        <f t="shared" si="623"/>
        <v/>
      </c>
      <c r="BF995" s="141">
        <v>86042</v>
      </c>
      <c r="BG995" s="142" t="s">
        <v>14349</v>
      </c>
      <c r="BH995" s="141" t="s">
        <v>478</v>
      </c>
      <c r="BI995" s="141" t="s">
        <v>176</v>
      </c>
      <c r="BJ995" s="141" t="s">
        <v>14350</v>
      </c>
      <c r="BK995" s="141"/>
      <c r="BL995" s="141" t="s">
        <v>14352</v>
      </c>
      <c r="BM995" s="141">
        <v>48.2457809</v>
      </c>
      <c r="BN995" s="141">
        <v>-79.133916699999901</v>
      </c>
      <c r="BO995" s="141">
        <v>1987</v>
      </c>
      <c r="BP995" s="143"/>
      <c r="BQ995" s="143" t="s">
        <v>17560</v>
      </c>
    </row>
    <row r="996" spans="1:69" ht="38.25" customHeight="1" x14ac:dyDescent="0.25">
      <c r="A996" s="1" t="str">
        <f t="shared" si="624"/>
        <v/>
      </c>
      <c r="B996" s="32" t="str">
        <f t="shared" si="625"/>
        <v/>
      </c>
      <c r="C996" s="25" t="str">
        <f t="shared" si="626"/>
        <v/>
      </c>
      <c r="D996" s="25" t="str">
        <f t="shared" si="627"/>
        <v/>
      </c>
      <c r="E996" s="25" t="str">
        <f t="shared" si="628"/>
        <v/>
      </c>
      <c r="F996" s="25" t="str">
        <f t="shared" si="629"/>
        <v/>
      </c>
      <c r="G996" s="108" t="str">
        <f t="shared" si="630"/>
        <v/>
      </c>
      <c r="H996" s="108" t="str">
        <f t="shared" si="631"/>
        <v/>
      </c>
      <c r="I996" s="112" t="str">
        <f t="shared" si="632"/>
        <v/>
      </c>
      <c r="J996" s="112"/>
      <c r="K996" s="112"/>
      <c r="L996" s="113"/>
      <c r="M996" s="113"/>
      <c r="N996" s="224" t="str">
        <f t="shared" si="633"/>
        <v/>
      </c>
      <c r="O996" s="225" t="str">
        <f t="shared" si="634"/>
        <v/>
      </c>
      <c r="Q996" s="6">
        <v>994</v>
      </c>
      <c r="R996" s="47" t="str">
        <f t="shared" si="597"/>
        <v>-994</v>
      </c>
      <c r="S996" s="6"/>
      <c r="T996" s="48" t="str">
        <f t="shared" si="598"/>
        <v/>
      </c>
      <c r="U996" s="49" t="str">
        <f t="shared" si="599"/>
        <v/>
      </c>
      <c r="W996" s="51"/>
      <c r="X996" s="75" t="str">
        <f t="shared" si="600"/>
        <v/>
      </c>
      <c r="Y996" s="71" t="str">
        <f t="shared" si="601"/>
        <v/>
      </c>
      <c r="Z996" s="71" t="str">
        <f t="shared" si="602"/>
        <v/>
      </c>
      <c r="AA996" s="71" t="str">
        <f t="shared" si="603"/>
        <v/>
      </c>
      <c r="AB996" s="71" t="str">
        <f t="shared" si="604"/>
        <v/>
      </c>
      <c r="AC996" s="71" t="str">
        <f t="shared" si="605"/>
        <v/>
      </c>
      <c r="AD996" s="71" t="str">
        <f t="shared" si="606"/>
        <v/>
      </c>
      <c r="AE996" s="78" t="str">
        <f t="shared" si="607"/>
        <v/>
      </c>
      <c r="AF996" s="75" t="str">
        <f t="shared" si="608"/>
        <v/>
      </c>
      <c r="AG996" s="71" t="str">
        <f t="shared" si="609"/>
        <v/>
      </c>
      <c r="AH996" s="71" t="str">
        <f t="shared" si="610"/>
        <v/>
      </c>
      <c r="AI996" s="71" t="str">
        <f t="shared" si="611"/>
        <v/>
      </c>
      <c r="AJ996" s="71" t="str">
        <f t="shared" si="612"/>
        <v/>
      </c>
      <c r="AK996" s="71" t="str">
        <f t="shared" si="613"/>
        <v/>
      </c>
      <c r="AL996" s="71" t="str">
        <f t="shared" si="614"/>
        <v/>
      </c>
      <c r="AM996" s="78" t="str">
        <f t="shared" si="615"/>
        <v/>
      </c>
      <c r="AN996" s="75" t="str">
        <f t="shared" si="616"/>
        <v/>
      </c>
      <c r="AO996" s="71" t="str">
        <f t="shared" si="617"/>
        <v/>
      </c>
      <c r="AP996" s="71" t="str">
        <f t="shared" si="618"/>
        <v/>
      </c>
      <c r="AQ996" s="71" t="str">
        <f t="shared" si="619"/>
        <v/>
      </c>
      <c r="AR996" s="71" t="str">
        <f t="shared" si="620"/>
        <v/>
      </c>
      <c r="AS996" s="71" t="str">
        <f t="shared" si="621"/>
        <v/>
      </c>
      <c r="AT996" s="71" t="str">
        <f t="shared" si="622"/>
        <v/>
      </c>
      <c r="AU996" s="76" t="str">
        <f t="shared" si="623"/>
        <v/>
      </c>
      <c r="BF996" s="141">
        <v>86042</v>
      </c>
      <c r="BG996" s="142" t="s">
        <v>14353</v>
      </c>
      <c r="BH996" s="141" t="s">
        <v>478</v>
      </c>
      <c r="BI996" s="141" t="s">
        <v>176</v>
      </c>
      <c r="BJ996" s="141" t="s">
        <v>14354</v>
      </c>
      <c r="BK996" s="141" t="s">
        <v>6167</v>
      </c>
      <c r="BL996" s="141" t="s">
        <v>14352</v>
      </c>
      <c r="BM996" s="141">
        <v>48.246926999999999</v>
      </c>
      <c r="BN996" s="141">
        <v>-79.141335999999995</v>
      </c>
      <c r="BO996" s="141">
        <v>1987</v>
      </c>
      <c r="BP996" s="143"/>
      <c r="BQ996" s="143" t="s">
        <v>17560</v>
      </c>
    </row>
    <row r="997" spans="1:69" ht="38.25" customHeight="1" x14ac:dyDescent="0.25">
      <c r="A997" s="1" t="str">
        <f t="shared" si="624"/>
        <v/>
      </c>
      <c r="B997" s="32" t="str">
        <f t="shared" si="625"/>
        <v/>
      </c>
      <c r="C997" s="25" t="str">
        <f t="shared" si="626"/>
        <v/>
      </c>
      <c r="D997" s="25" t="str">
        <f t="shared" si="627"/>
        <v/>
      </c>
      <c r="E997" s="25" t="str">
        <f t="shared" si="628"/>
        <v/>
      </c>
      <c r="F997" s="25" t="str">
        <f t="shared" si="629"/>
        <v/>
      </c>
      <c r="G997" s="108" t="str">
        <f t="shared" si="630"/>
        <v/>
      </c>
      <c r="H997" s="108" t="str">
        <f t="shared" si="631"/>
        <v/>
      </c>
      <c r="I997" s="112" t="str">
        <f t="shared" si="632"/>
        <v/>
      </c>
      <c r="J997" s="112"/>
      <c r="K997" s="112"/>
      <c r="L997" s="113"/>
      <c r="M997" s="113"/>
      <c r="N997" s="224" t="str">
        <f t="shared" si="633"/>
        <v/>
      </c>
      <c r="O997" s="225" t="str">
        <f t="shared" si="634"/>
        <v/>
      </c>
      <c r="Q997" s="6">
        <v>995</v>
      </c>
      <c r="R997" s="47" t="str">
        <f t="shared" si="597"/>
        <v>-995</v>
      </c>
      <c r="S997" s="6"/>
      <c r="T997" s="48" t="str">
        <f t="shared" si="598"/>
        <v/>
      </c>
      <c r="U997" s="49" t="str">
        <f t="shared" si="599"/>
        <v/>
      </c>
      <c r="W997" s="51"/>
      <c r="X997" s="75" t="str">
        <f t="shared" si="600"/>
        <v/>
      </c>
      <c r="Y997" s="71" t="str">
        <f t="shared" si="601"/>
        <v/>
      </c>
      <c r="Z997" s="71" t="str">
        <f t="shared" si="602"/>
        <v/>
      </c>
      <c r="AA997" s="71" t="str">
        <f t="shared" si="603"/>
        <v/>
      </c>
      <c r="AB997" s="71" t="str">
        <f t="shared" si="604"/>
        <v/>
      </c>
      <c r="AC997" s="71" t="str">
        <f t="shared" si="605"/>
        <v/>
      </c>
      <c r="AD997" s="71" t="str">
        <f t="shared" si="606"/>
        <v/>
      </c>
      <c r="AE997" s="78" t="str">
        <f t="shared" si="607"/>
        <v/>
      </c>
      <c r="AF997" s="75" t="str">
        <f t="shared" si="608"/>
        <v/>
      </c>
      <c r="AG997" s="71" t="str">
        <f t="shared" si="609"/>
        <v/>
      </c>
      <c r="AH997" s="71" t="str">
        <f t="shared" si="610"/>
        <v/>
      </c>
      <c r="AI997" s="71" t="str">
        <f t="shared" si="611"/>
        <v/>
      </c>
      <c r="AJ997" s="71" t="str">
        <f t="shared" si="612"/>
        <v/>
      </c>
      <c r="AK997" s="71" t="str">
        <f t="shared" si="613"/>
        <v/>
      </c>
      <c r="AL997" s="71" t="str">
        <f t="shared" si="614"/>
        <v/>
      </c>
      <c r="AM997" s="78" t="str">
        <f t="shared" si="615"/>
        <v/>
      </c>
      <c r="AN997" s="75" t="str">
        <f t="shared" si="616"/>
        <v/>
      </c>
      <c r="AO997" s="71" t="str">
        <f t="shared" si="617"/>
        <v/>
      </c>
      <c r="AP997" s="71" t="str">
        <f t="shared" si="618"/>
        <v/>
      </c>
      <c r="AQ997" s="71" t="str">
        <f t="shared" si="619"/>
        <v/>
      </c>
      <c r="AR997" s="71" t="str">
        <f t="shared" si="620"/>
        <v/>
      </c>
      <c r="AS997" s="71" t="str">
        <f t="shared" si="621"/>
        <v/>
      </c>
      <c r="AT997" s="71" t="str">
        <f t="shared" si="622"/>
        <v/>
      </c>
      <c r="AU997" s="76" t="str">
        <f t="shared" si="623"/>
        <v/>
      </c>
      <c r="BF997" s="141">
        <v>86042</v>
      </c>
      <c r="BG997" s="142" t="s">
        <v>14355</v>
      </c>
      <c r="BH997" s="141" t="s">
        <v>478</v>
      </c>
      <c r="BI997" s="141" t="s">
        <v>176</v>
      </c>
      <c r="BJ997" s="141" t="s">
        <v>14356</v>
      </c>
      <c r="BK997" s="141"/>
      <c r="BL997" s="141" t="s">
        <v>14352</v>
      </c>
      <c r="BM997" s="141">
        <v>48.2457809</v>
      </c>
      <c r="BN997" s="141">
        <v>-79.133916699999901</v>
      </c>
      <c r="BO997" s="141">
        <v>1994</v>
      </c>
      <c r="BP997" s="143"/>
      <c r="BQ997" s="143" t="s">
        <v>17560</v>
      </c>
    </row>
    <row r="998" spans="1:69" ht="38.25" customHeight="1" x14ac:dyDescent="0.25">
      <c r="A998" s="1" t="str">
        <f t="shared" si="624"/>
        <v/>
      </c>
      <c r="B998" s="32" t="str">
        <f t="shared" si="625"/>
        <v/>
      </c>
      <c r="C998" s="25" t="str">
        <f t="shared" si="626"/>
        <v/>
      </c>
      <c r="D998" s="25" t="str">
        <f t="shared" si="627"/>
        <v/>
      </c>
      <c r="E998" s="25" t="str">
        <f t="shared" si="628"/>
        <v/>
      </c>
      <c r="F998" s="25" t="str">
        <f t="shared" si="629"/>
        <v/>
      </c>
      <c r="G998" s="108" t="str">
        <f t="shared" si="630"/>
        <v/>
      </c>
      <c r="H998" s="108" t="str">
        <f t="shared" si="631"/>
        <v/>
      </c>
      <c r="I998" s="112" t="str">
        <f t="shared" si="632"/>
        <v/>
      </c>
      <c r="J998" s="112"/>
      <c r="K998" s="112"/>
      <c r="L998" s="113"/>
      <c r="M998" s="113"/>
      <c r="N998" s="224" t="str">
        <f t="shared" si="633"/>
        <v/>
      </c>
      <c r="O998" s="225" t="str">
        <f t="shared" si="634"/>
        <v/>
      </c>
      <c r="Q998" s="6">
        <v>996</v>
      </c>
      <c r="R998" s="47" t="str">
        <f t="shared" si="597"/>
        <v>-996</v>
      </c>
      <c r="S998" s="6"/>
      <c r="T998" s="48" t="str">
        <f t="shared" si="598"/>
        <v/>
      </c>
      <c r="U998" s="49" t="str">
        <f t="shared" si="599"/>
        <v/>
      </c>
      <c r="W998" s="51"/>
      <c r="X998" s="75" t="str">
        <f t="shared" si="600"/>
        <v/>
      </c>
      <c r="Y998" s="71" t="str">
        <f t="shared" si="601"/>
        <v/>
      </c>
      <c r="Z998" s="71" t="str">
        <f t="shared" si="602"/>
        <v/>
      </c>
      <c r="AA998" s="71" t="str">
        <f t="shared" si="603"/>
        <v/>
      </c>
      <c r="AB998" s="71" t="str">
        <f t="shared" si="604"/>
        <v/>
      </c>
      <c r="AC998" s="71" t="str">
        <f t="shared" si="605"/>
        <v/>
      </c>
      <c r="AD998" s="71" t="str">
        <f t="shared" si="606"/>
        <v/>
      </c>
      <c r="AE998" s="78" t="str">
        <f t="shared" si="607"/>
        <v/>
      </c>
      <c r="AF998" s="75" t="str">
        <f t="shared" si="608"/>
        <v/>
      </c>
      <c r="AG998" s="71" t="str">
        <f t="shared" si="609"/>
        <v/>
      </c>
      <c r="AH998" s="71" t="str">
        <f t="shared" si="610"/>
        <v/>
      </c>
      <c r="AI998" s="71" t="str">
        <f t="shared" si="611"/>
        <v/>
      </c>
      <c r="AJ998" s="71" t="str">
        <f t="shared" si="612"/>
        <v/>
      </c>
      <c r="AK998" s="71" t="str">
        <f t="shared" si="613"/>
        <v/>
      </c>
      <c r="AL998" s="71" t="str">
        <f t="shared" si="614"/>
        <v/>
      </c>
      <c r="AM998" s="78" t="str">
        <f t="shared" si="615"/>
        <v/>
      </c>
      <c r="AN998" s="75" t="str">
        <f t="shared" si="616"/>
        <v/>
      </c>
      <c r="AO998" s="71" t="str">
        <f t="shared" si="617"/>
        <v/>
      </c>
      <c r="AP998" s="71" t="str">
        <f t="shared" si="618"/>
        <v/>
      </c>
      <c r="AQ998" s="71" t="str">
        <f t="shared" si="619"/>
        <v/>
      </c>
      <c r="AR998" s="71" t="str">
        <f t="shared" si="620"/>
        <v/>
      </c>
      <c r="AS998" s="71" t="str">
        <f t="shared" si="621"/>
        <v/>
      </c>
      <c r="AT998" s="71" t="str">
        <f t="shared" si="622"/>
        <v/>
      </c>
      <c r="AU998" s="76" t="str">
        <f t="shared" si="623"/>
        <v/>
      </c>
      <c r="BF998" s="141">
        <v>86042</v>
      </c>
      <c r="BG998" s="142" t="s">
        <v>14357</v>
      </c>
      <c r="BH998" s="141" t="s">
        <v>478</v>
      </c>
      <c r="BI998" s="141" t="s">
        <v>177</v>
      </c>
      <c r="BJ998" s="141" t="s">
        <v>14358</v>
      </c>
      <c r="BK998" s="141" t="s">
        <v>3361</v>
      </c>
      <c r="BL998" s="141" t="s">
        <v>14359</v>
      </c>
      <c r="BM998" s="141">
        <v>48.2137802752911</v>
      </c>
      <c r="BN998" s="141">
        <v>-78.826458963191897</v>
      </c>
      <c r="BO998" s="141">
        <v>1976</v>
      </c>
      <c r="BP998" s="143" t="s">
        <v>25096</v>
      </c>
      <c r="BQ998" s="143" t="s">
        <v>17560</v>
      </c>
    </row>
    <row r="999" spans="1:69" ht="38.25" customHeight="1" x14ac:dyDescent="0.25">
      <c r="A999" s="1" t="str">
        <f t="shared" si="624"/>
        <v/>
      </c>
      <c r="B999" s="32" t="str">
        <f t="shared" si="625"/>
        <v/>
      </c>
      <c r="C999" s="25" t="str">
        <f t="shared" si="626"/>
        <v/>
      </c>
      <c r="D999" s="25" t="str">
        <f t="shared" si="627"/>
        <v/>
      </c>
      <c r="E999" s="25" t="str">
        <f t="shared" si="628"/>
        <v/>
      </c>
      <c r="F999" s="25" t="str">
        <f t="shared" si="629"/>
        <v/>
      </c>
      <c r="G999" s="108" t="str">
        <f t="shared" si="630"/>
        <v/>
      </c>
      <c r="H999" s="108" t="str">
        <f t="shared" si="631"/>
        <v/>
      </c>
      <c r="I999" s="112" t="str">
        <f t="shared" si="632"/>
        <v/>
      </c>
      <c r="J999" s="112"/>
      <c r="K999" s="112"/>
      <c r="L999" s="113"/>
      <c r="M999" s="113"/>
      <c r="N999" s="224" t="str">
        <f t="shared" si="633"/>
        <v/>
      </c>
      <c r="O999" s="225" t="str">
        <f t="shared" si="634"/>
        <v/>
      </c>
      <c r="Q999" s="6">
        <v>997</v>
      </c>
      <c r="R999" s="47" t="str">
        <f t="shared" si="597"/>
        <v>-997</v>
      </c>
      <c r="S999" s="6"/>
      <c r="T999" s="48" t="str">
        <f t="shared" si="598"/>
        <v/>
      </c>
      <c r="U999" s="49" t="str">
        <f t="shared" si="599"/>
        <v/>
      </c>
      <c r="W999" s="51"/>
      <c r="X999" s="75" t="str">
        <f t="shared" si="600"/>
        <v/>
      </c>
      <c r="Y999" s="71" t="str">
        <f t="shared" si="601"/>
        <v/>
      </c>
      <c r="Z999" s="71" t="str">
        <f t="shared" si="602"/>
        <v/>
      </c>
      <c r="AA999" s="71" t="str">
        <f t="shared" si="603"/>
        <v/>
      </c>
      <c r="AB999" s="71" t="str">
        <f t="shared" si="604"/>
        <v/>
      </c>
      <c r="AC999" s="71" t="str">
        <f t="shared" si="605"/>
        <v/>
      </c>
      <c r="AD999" s="71" t="str">
        <f t="shared" si="606"/>
        <v/>
      </c>
      <c r="AE999" s="78" t="str">
        <f t="shared" si="607"/>
        <v/>
      </c>
      <c r="AF999" s="75" t="str">
        <f t="shared" si="608"/>
        <v/>
      </c>
      <c r="AG999" s="71" t="str">
        <f t="shared" si="609"/>
        <v/>
      </c>
      <c r="AH999" s="71" t="str">
        <f t="shared" si="610"/>
        <v/>
      </c>
      <c r="AI999" s="71" t="str">
        <f t="shared" si="611"/>
        <v/>
      </c>
      <c r="AJ999" s="71" t="str">
        <f t="shared" si="612"/>
        <v/>
      </c>
      <c r="AK999" s="71" t="str">
        <f t="shared" si="613"/>
        <v/>
      </c>
      <c r="AL999" s="71" t="str">
        <f t="shared" si="614"/>
        <v/>
      </c>
      <c r="AM999" s="78" t="str">
        <f t="shared" si="615"/>
        <v/>
      </c>
      <c r="AN999" s="75" t="str">
        <f t="shared" si="616"/>
        <v/>
      </c>
      <c r="AO999" s="71" t="str">
        <f t="shared" si="617"/>
        <v/>
      </c>
      <c r="AP999" s="71" t="str">
        <f t="shared" si="618"/>
        <v/>
      </c>
      <c r="AQ999" s="71" t="str">
        <f t="shared" si="619"/>
        <v/>
      </c>
      <c r="AR999" s="71" t="str">
        <f t="shared" si="620"/>
        <v/>
      </c>
      <c r="AS999" s="71" t="str">
        <f t="shared" si="621"/>
        <v/>
      </c>
      <c r="AT999" s="71" t="str">
        <f t="shared" si="622"/>
        <v/>
      </c>
      <c r="AU999" s="76" t="str">
        <f t="shared" si="623"/>
        <v/>
      </c>
      <c r="BF999" s="141">
        <v>86042</v>
      </c>
      <c r="BG999" s="142" t="s">
        <v>14360</v>
      </c>
      <c r="BH999" s="141" t="s">
        <v>478</v>
      </c>
      <c r="BI999" s="141" t="s">
        <v>176</v>
      </c>
      <c r="BJ999" s="141" t="s">
        <v>14361</v>
      </c>
      <c r="BK999" s="141" t="s">
        <v>2602</v>
      </c>
      <c r="BL999" s="141" t="s">
        <v>14359</v>
      </c>
      <c r="BM999" s="141">
        <v>48.2137802752911</v>
      </c>
      <c r="BN999" s="141">
        <v>-78.826458963191897</v>
      </c>
      <c r="BO999" s="141">
        <v>1975</v>
      </c>
      <c r="BP999" s="143"/>
      <c r="BQ999" s="143" t="s">
        <v>17560</v>
      </c>
    </row>
    <row r="1000" spans="1:69" ht="38.25" customHeight="1" x14ac:dyDescent="0.25">
      <c r="A1000" s="1" t="str">
        <f t="shared" si="624"/>
        <v/>
      </c>
      <c r="B1000" s="32" t="str">
        <f t="shared" si="625"/>
        <v/>
      </c>
      <c r="C1000" s="25" t="str">
        <f t="shared" si="626"/>
        <v/>
      </c>
      <c r="D1000" s="25" t="str">
        <f t="shared" si="627"/>
        <v/>
      </c>
      <c r="E1000" s="25" t="str">
        <f t="shared" si="628"/>
        <v/>
      </c>
      <c r="F1000" s="25" t="str">
        <f t="shared" si="629"/>
        <v/>
      </c>
      <c r="G1000" s="108" t="str">
        <f t="shared" si="630"/>
        <v/>
      </c>
      <c r="H1000" s="108" t="str">
        <f t="shared" si="631"/>
        <v/>
      </c>
      <c r="I1000" s="112" t="str">
        <f t="shared" si="632"/>
        <v/>
      </c>
      <c r="J1000" s="112"/>
      <c r="K1000" s="112"/>
      <c r="L1000" s="113"/>
      <c r="M1000" s="113"/>
      <c r="N1000" s="224" t="str">
        <f t="shared" si="633"/>
        <v/>
      </c>
      <c r="O1000" s="225" t="str">
        <f t="shared" si="634"/>
        <v/>
      </c>
      <c r="Q1000" s="6">
        <v>998</v>
      </c>
      <c r="R1000" s="47" t="str">
        <f t="shared" si="597"/>
        <v>-998</v>
      </c>
      <c r="S1000" s="6"/>
      <c r="T1000" s="48" t="str">
        <f t="shared" si="598"/>
        <v/>
      </c>
      <c r="U1000" s="49" t="str">
        <f t="shared" si="599"/>
        <v/>
      </c>
      <c r="W1000" s="51"/>
      <c r="X1000" s="75" t="str">
        <f t="shared" si="600"/>
        <v/>
      </c>
      <c r="Y1000" s="71" t="str">
        <f t="shared" si="601"/>
        <v/>
      </c>
      <c r="Z1000" s="71" t="str">
        <f t="shared" si="602"/>
        <v/>
      </c>
      <c r="AA1000" s="71" t="str">
        <f t="shared" si="603"/>
        <v/>
      </c>
      <c r="AB1000" s="71" t="str">
        <f t="shared" si="604"/>
        <v/>
      </c>
      <c r="AC1000" s="71" t="str">
        <f t="shared" si="605"/>
        <v/>
      </c>
      <c r="AD1000" s="71" t="str">
        <f t="shared" si="606"/>
        <v/>
      </c>
      <c r="AE1000" s="78" t="str">
        <f t="shared" si="607"/>
        <v/>
      </c>
      <c r="AF1000" s="75" t="str">
        <f t="shared" si="608"/>
        <v/>
      </c>
      <c r="AG1000" s="71" t="str">
        <f t="shared" si="609"/>
        <v/>
      </c>
      <c r="AH1000" s="71" t="str">
        <f t="shared" si="610"/>
        <v/>
      </c>
      <c r="AI1000" s="71" t="str">
        <f t="shared" si="611"/>
        <v/>
      </c>
      <c r="AJ1000" s="71" t="str">
        <f t="shared" si="612"/>
        <v/>
      </c>
      <c r="AK1000" s="71" t="str">
        <f t="shared" si="613"/>
        <v/>
      </c>
      <c r="AL1000" s="71" t="str">
        <f t="shared" si="614"/>
        <v/>
      </c>
      <c r="AM1000" s="78" t="str">
        <f t="shared" si="615"/>
        <v/>
      </c>
      <c r="AN1000" s="75" t="str">
        <f t="shared" si="616"/>
        <v/>
      </c>
      <c r="AO1000" s="71" t="str">
        <f t="shared" si="617"/>
        <v/>
      </c>
      <c r="AP1000" s="71" t="str">
        <f t="shared" si="618"/>
        <v/>
      </c>
      <c r="AQ1000" s="71" t="str">
        <f t="shared" si="619"/>
        <v/>
      </c>
      <c r="AR1000" s="71" t="str">
        <f t="shared" si="620"/>
        <v/>
      </c>
      <c r="AS1000" s="71" t="str">
        <f t="shared" si="621"/>
        <v/>
      </c>
      <c r="AT1000" s="71" t="str">
        <f t="shared" si="622"/>
        <v/>
      </c>
      <c r="AU1000" s="76" t="str">
        <f t="shared" si="623"/>
        <v/>
      </c>
      <c r="BF1000" s="141">
        <v>86042</v>
      </c>
      <c r="BG1000" s="142" t="s">
        <v>14362</v>
      </c>
      <c r="BH1000" s="141" t="s">
        <v>478</v>
      </c>
      <c r="BI1000" s="141" t="s">
        <v>176</v>
      </c>
      <c r="BJ1000" s="141" t="s">
        <v>14363</v>
      </c>
      <c r="BK1000" s="141"/>
      <c r="BL1000" s="141" t="s">
        <v>14364</v>
      </c>
      <c r="BM1000" s="141">
        <v>48.211905999999999</v>
      </c>
      <c r="BN1000" s="141">
        <v>-78.829259999999906</v>
      </c>
      <c r="BO1000" s="141">
        <v>1992</v>
      </c>
      <c r="BP1000" s="143"/>
      <c r="BQ1000" s="143" t="s">
        <v>17560</v>
      </c>
    </row>
    <row r="1001" spans="1:69" ht="38.25" customHeight="1" x14ac:dyDescent="0.25">
      <c r="A1001" s="1" t="str">
        <f t="shared" si="624"/>
        <v/>
      </c>
      <c r="B1001" s="32" t="str">
        <f t="shared" si="625"/>
        <v/>
      </c>
      <c r="C1001" s="25" t="str">
        <f t="shared" si="626"/>
        <v/>
      </c>
      <c r="D1001" s="25" t="str">
        <f t="shared" si="627"/>
        <v/>
      </c>
      <c r="E1001" s="25" t="str">
        <f t="shared" si="628"/>
        <v/>
      </c>
      <c r="F1001" s="25" t="str">
        <f t="shared" si="629"/>
        <v/>
      </c>
      <c r="G1001" s="108" t="str">
        <f t="shared" si="630"/>
        <v/>
      </c>
      <c r="H1001" s="108" t="str">
        <f t="shared" si="631"/>
        <v/>
      </c>
      <c r="I1001" s="112" t="str">
        <f t="shared" si="632"/>
        <v/>
      </c>
      <c r="J1001" s="112"/>
      <c r="K1001" s="112"/>
      <c r="L1001" s="113"/>
      <c r="M1001" s="113"/>
      <c r="N1001" s="224" t="str">
        <f t="shared" si="633"/>
        <v/>
      </c>
      <c r="O1001" s="225" t="str">
        <f t="shared" si="634"/>
        <v/>
      </c>
      <c r="Q1001" s="6">
        <v>999</v>
      </c>
      <c r="R1001" s="47" t="str">
        <f t="shared" si="597"/>
        <v>-999</v>
      </c>
      <c r="S1001" s="6"/>
      <c r="T1001" s="48" t="str">
        <f t="shared" si="598"/>
        <v/>
      </c>
      <c r="U1001" s="49" t="str">
        <f t="shared" si="599"/>
        <v/>
      </c>
      <c r="W1001" s="51"/>
      <c r="X1001" s="75" t="str">
        <f t="shared" si="600"/>
        <v/>
      </c>
      <c r="Y1001" s="71" t="str">
        <f t="shared" si="601"/>
        <v/>
      </c>
      <c r="Z1001" s="71" t="str">
        <f t="shared" si="602"/>
        <v/>
      </c>
      <c r="AA1001" s="71" t="str">
        <f t="shared" si="603"/>
        <v/>
      </c>
      <c r="AB1001" s="71" t="str">
        <f t="shared" si="604"/>
        <v/>
      </c>
      <c r="AC1001" s="71" t="str">
        <f t="shared" si="605"/>
        <v/>
      </c>
      <c r="AD1001" s="71" t="str">
        <f t="shared" si="606"/>
        <v/>
      </c>
      <c r="AE1001" s="78" t="str">
        <f t="shared" si="607"/>
        <v/>
      </c>
      <c r="AF1001" s="75" t="str">
        <f t="shared" si="608"/>
        <v/>
      </c>
      <c r="AG1001" s="71" t="str">
        <f t="shared" si="609"/>
        <v/>
      </c>
      <c r="AH1001" s="71" t="str">
        <f t="shared" si="610"/>
        <v/>
      </c>
      <c r="AI1001" s="71" t="str">
        <f t="shared" si="611"/>
        <v/>
      </c>
      <c r="AJ1001" s="71" t="str">
        <f t="shared" si="612"/>
        <v/>
      </c>
      <c r="AK1001" s="71" t="str">
        <f t="shared" si="613"/>
        <v/>
      </c>
      <c r="AL1001" s="71" t="str">
        <f t="shared" si="614"/>
        <v/>
      </c>
      <c r="AM1001" s="78" t="str">
        <f t="shared" si="615"/>
        <v/>
      </c>
      <c r="AN1001" s="75" t="str">
        <f t="shared" si="616"/>
        <v/>
      </c>
      <c r="AO1001" s="71" t="str">
        <f t="shared" si="617"/>
        <v/>
      </c>
      <c r="AP1001" s="71" t="str">
        <f t="shared" si="618"/>
        <v/>
      </c>
      <c r="AQ1001" s="71" t="str">
        <f t="shared" si="619"/>
        <v/>
      </c>
      <c r="AR1001" s="71" t="str">
        <f t="shared" si="620"/>
        <v/>
      </c>
      <c r="AS1001" s="71" t="str">
        <f t="shared" si="621"/>
        <v/>
      </c>
      <c r="AT1001" s="71" t="str">
        <f t="shared" si="622"/>
        <v/>
      </c>
      <c r="AU1001" s="76" t="str">
        <f t="shared" si="623"/>
        <v/>
      </c>
      <c r="BF1001" s="141">
        <v>87090</v>
      </c>
      <c r="BG1001" s="142" t="s">
        <v>14278</v>
      </c>
      <c r="BH1001" s="141" t="s">
        <v>478</v>
      </c>
      <c r="BI1001" s="141" t="s">
        <v>176</v>
      </c>
      <c r="BJ1001" s="141" t="s">
        <v>14279</v>
      </c>
      <c r="BK1001" s="141"/>
      <c r="BL1001" s="141" t="s">
        <v>14277</v>
      </c>
      <c r="BM1001" s="141">
        <v>48.79513</v>
      </c>
      <c r="BN1001" s="141">
        <v>-79.164910000000006</v>
      </c>
      <c r="BO1001" s="141">
        <v>1964</v>
      </c>
      <c r="BP1001" s="143" t="s">
        <v>25073</v>
      </c>
      <c r="BQ1001" s="143" t="s">
        <v>17560</v>
      </c>
    </row>
    <row r="1002" spans="1:69" ht="38.25" customHeight="1" x14ac:dyDescent="0.25">
      <c r="A1002" s="1" t="str">
        <f t="shared" si="624"/>
        <v/>
      </c>
      <c r="B1002" s="32" t="str">
        <f t="shared" si="625"/>
        <v/>
      </c>
      <c r="C1002" s="25" t="str">
        <f t="shared" si="626"/>
        <v/>
      </c>
      <c r="D1002" s="25" t="str">
        <f t="shared" si="627"/>
        <v/>
      </c>
      <c r="E1002" s="25" t="str">
        <f t="shared" si="628"/>
        <v/>
      </c>
      <c r="F1002" s="25" t="str">
        <f t="shared" si="629"/>
        <v/>
      </c>
      <c r="G1002" s="108" t="str">
        <f t="shared" si="630"/>
        <v/>
      </c>
      <c r="H1002" s="108" t="str">
        <f t="shared" si="631"/>
        <v/>
      </c>
      <c r="I1002" s="112" t="str">
        <f t="shared" si="632"/>
        <v/>
      </c>
      <c r="J1002" s="112"/>
      <c r="K1002" s="112"/>
      <c r="L1002" s="113"/>
      <c r="M1002" s="113"/>
      <c r="N1002" s="224" t="str">
        <f t="shared" si="633"/>
        <v/>
      </c>
      <c r="O1002" s="225" t="str">
        <f t="shared" si="634"/>
        <v/>
      </c>
      <c r="Q1002" s="6">
        <v>1000</v>
      </c>
      <c r="R1002" s="47" t="str">
        <f t="shared" si="597"/>
        <v>-1000</v>
      </c>
      <c r="S1002" s="6"/>
      <c r="T1002" s="48" t="str">
        <f t="shared" si="598"/>
        <v/>
      </c>
      <c r="U1002" s="49" t="str">
        <f t="shared" si="599"/>
        <v/>
      </c>
      <c r="W1002" s="51"/>
      <c r="X1002" s="75" t="str">
        <f t="shared" si="600"/>
        <v/>
      </c>
      <c r="Y1002" s="71" t="str">
        <f t="shared" si="601"/>
        <v/>
      </c>
      <c r="Z1002" s="71" t="str">
        <f t="shared" si="602"/>
        <v/>
      </c>
      <c r="AA1002" s="71" t="str">
        <f t="shared" si="603"/>
        <v/>
      </c>
      <c r="AB1002" s="71" t="str">
        <f t="shared" si="604"/>
        <v/>
      </c>
      <c r="AC1002" s="71" t="str">
        <f t="shared" si="605"/>
        <v/>
      </c>
      <c r="AD1002" s="71" t="str">
        <f t="shared" si="606"/>
        <v/>
      </c>
      <c r="AE1002" s="78" t="str">
        <f t="shared" si="607"/>
        <v/>
      </c>
      <c r="AF1002" s="75" t="str">
        <f t="shared" si="608"/>
        <v/>
      </c>
      <c r="AG1002" s="71" t="str">
        <f t="shared" si="609"/>
        <v/>
      </c>
      <c r="AH1002" s="71" t="str">
        <f t="shared" si="610"/>
        <v/>
      </c>
      <c r="AI1002" s="71" t="str">
        <f t="shared" si="611"/>
        <v/>
      </c>
      <c r="AJ1002" s="71" t="str">
        <f t="shared" si="612"/>
        <v/>
      </c>
      <c r="AK1002" s="71" t="str">
        <f t="shared" si="613"/>
        <v/>
      </c>
      <c r="AL1002" s="71" t="str">
        <f t="shared" si="614"/>
        <v/>
      </c>
      <c r="AM1002" s="78" t="str">
        <f t="shared" si="615"/>
        <v/>
      </c>
      <c r="AN1002" s="75" t="str">
        <f t="shared" si="616"/>
        <v/>
      </c>
      <c r="AO1002" s="71" t="str">
        <f t="shared" si="617"/>
        <v/>
      </c>
      <c r="AP1002" s="71" t="str">
        <f t="shared" si="618"/>
        <v/>
      </c>
      <c r="AQ1002" s="71" t="str">
        <f t="shared" si="619"/>
        <v/>
      </c>
      <c r="AR1002" s="71" t="str">
        <f t="shared" si="620"/>
        <v/>
      </c>
      <c r="AS1002" s="71" t="str">
        <f t="shared" si="621"/>
        <v/>
      </c>
      <c r="AT1002" s="71" t="str">
        <f t="shared" si="622"/>
        <v/>
      </c>
      <c r="AU1002" s="76" t="str">
        <f t="shared" si="623"/>
        <v/>
      </c>
      <c r="BF1002" s="141">
        <v>87090</v>
      </c>
      <c r="BG1002" s="142" t="s">
        <v>14280</v>
      </c>
      <c r="BH1002" s="141" t="s">
        <v>478</v>
      </c>
      <c r="BI1002" s="141" t="s">
        <v>176</v>
      </c>
      <c r="BJ1002" s="141" t="s">
        <v>14281</v>
      </c>
      <c r="BK1002" s="141"/>
      <c r="BL1002" s="141" t="s">
        <v>14277</v>
      </c>
      <c r="BM1002" s="141">
        <v>48.795540000000003</v>
      </c>
      <c r="BN1002" s="141">
        <v>-79.166420000000002</v>
      </c>
      <c r="BO1002" s="141">
        <v>1980</v>
      </c>
      <c r="BP1002" s="143" t="s">
        <v>25074</v>
      </c>
      <c r="BQ1002" s="143" t="s">
        <v>17560</v>
      </c>
    </row>
    <row r="1003" spans="1:69" ht="38.25" customHeight="1" x14ac:dyDescent="0.25">
      <c r="A1003" s="1" t="str">
        <f t="shared" si="624"/>
        <v/>
      </c>
      <c r="B1003" s="32" t="str">
        <f t="shared" si="625"/>
        <v/>
      </c>
      <c r="C1003" s="25" t="str">
        <f t="shared" si="626"/>
        <v/>
      </c>
      <c r="D1003" s="25" t="str">
        <f t="shared" si="627"/>
        <v/>
      </c>
      <c r="E1003" s="25" t="str">
        <f t="shared" si="628"/>
        <v/>
      </c>
      <c r="F1003" s="25" t="str">
        <f t="shared" si="629"/>
        <v/>
      </c>
      <c r="G1003" s="108" t="str">
        <f t="shared" si="630"/>
        <v/>
      </c>
      <c r="H1003" s="108" t="str">
        <f t="shared" si="631"/>
        <v/>
      </c>
      <c r="I1003" s="112" t="str">
        <f t="shared" si="632"/>
        <v/>
      </c>
      <c r="J1003" s="112"/>
      <c r="K1003" s="112"/>
      <c r="L1003" s="113"/>
      <c r="M1003" s="113"/>
      <c r="N1003" s="224" t="str">
        <f t="shared" si="633"/>
        <v/>
      </c>
      <c r="O1003" s="225" t="str">
        <f t="shared" si="634"/>
        <v/>
      </c>
      <c r="Q1003" s="6">
        <v>1001</v>
      </c>
      <c r="R1003" s="47" t="str">
        <f t="shared" si="597"/>
        <v>-1001</v>
      </c>
      <c r="S1003" s="6"/>
      <c r="T1003" s="48" t="str">
        <f t="shared" si="598"/>
        <v/>
      </c>
      <c r="U1003" s="49" t="str">
        <f t="shared" si="599"/>
        <v/>
      </c>
      <c r="W1003" s="51"/>
      <c r="X1003" s="75" t="str">
        <f t="shared" si="600"/>
        <v/>
      </c>
      <c r="Y1003" s="71" t="str">
        <f t="shared" si="601"/>
        <v/>
      </c>
      <c r="Z1003" s="71" t="str">
        <f t="shared" si="602"/>
        <v/>
      </c>
      <c r="AA1003" s="71" t="str">
        <f t="shared" si="603"/>
        <v/>
      </c>
      <c r="AB1003" s="71" t="str">
        <f t="shared" si="604"/>
        <v/>
      </c>
      <c r="AC1003" s="71" t="str">
        <f t="shared" si="605"/>
        <v/>
      </c>
      <c r="AD1003" s="71" t="str">
        <f t="shared" si="606"/>
        <v/>
      </c>
      <c r="AE1003" s="78" t="str">
        <f t="shared" si="607"/>
        <v/>
      </c>
      <c r="AF1003" s="75" t="str">
        <f t="shared" si="608"/>
        <v/>
      </c>
      <c r="AG1003" s="71" t="str">
        <f t="shared" si="609"/>
        <v/>
      </c>
      <c r="AH1003" s="71" t="str">
        <f t="shared" si="610"/>
        <v/>
      </c>
      <c r="AI1003" s="71" t="str">
        <f t="shared" si="611"/>
        <v/>
      </c>
      <c r="AJ1003" s="71" t="str">
        <f t="shared" si="612"/>
        <v/>
      </c>
      <c r="AK1003" s="71" t="str">
        <f t="shared" si="613"/>
        <v/>
      </c>
      <c r="AL1003" s="71" t="str">
        <f t="shared" si="614"/>
        <v/>
      </c>
      <c r="AM1003" s="78" t="str">
        <f t="shared" si="615"/>
        <v/>
      </c>
      <c r="AN1003" s="75" t="str">
        <f t="shared" si="616"/>
        <v/>
      </c>
      <c r="AO1003" s="71" t="str">
        <f t="shared" si="617"/>
        <v/>
      </c>
      <c r="AP1003" s="71" t="str">
        <f t="shared" si="618"/>
        <v/>
      </c>
      <c r="AQ1003" s="71" t="str">
        <f t="shared" si="619"/>
        <v/>
      </c>
      <c r="AR1003" s="71" t="str">
        <f t="shared" si="620"/>
        <v/>
      </c>
      <c r="AS1003" s="71" t="str">
        <f t="shared" si="621"/>
        <v/>
      </c>
      <c r="AT1003" s="71" t="str">
        <f t="shared" si="622"/>
        <v/>
      </c>
      <c r="AU1003" s="76" t="str">
        <f t="shared" si="623"/>
        <v/>
      </c>
      <c r="BF1003" s="141">
        <v>87090</v>
      </c>
      <c r="BG1003" s="142" t="s">
        <v>14282</v>
      </c>
      <c r="BH1003" s="141" t="s">
        <v>478</v>
      </c>
      <c r="BI1003" s="141" t="s">
        <v>186</v>
      </c>
      <c r="BJ1003" s="141" t="s">
        <v>14283</v>
      </c>
      <c r="BK1003" s="141"/>
      <c r="BL1003" s="141" t="s">
        <v>14277</v>
      </c>
      <c r="BM1003" s="141">
        <v>48.795540000000003</v>
      </c>
      <c r="BN1003" s="141">
        <v>-79.166420000000002</v>
      </c>
      <c r="BO1003" s="141">
        <v>1990</v>
      </c>
      <c r="BP1003" s="143"/>
      <c r="BQ1003" s="143" t="s">
        <v>17560</v>
      </c>
    </row>
    <row r="1004" spans="1:69" ht="38.25" customHeight="1" x14ac:dyDescent="0.25">
      <c r="A1004" s="1" t="str">
        <f t="shared" si="624"/>
        <v/>
      </c>
      <c r="B1004" s="32" t="str">
        <f t="shared" si="625"/>
        <v/>
      </c>
      <c r="C1004" s="25" t="str">
        <f t="shared" si="626"/>
        <v/>
      </c>
      <c r="D1004" s="25" t="str">
        <f t="shared" si="627"/>
        <v/>
      </c>
      <c r="E1004" s="25" t="str">
        <f t="shared" si="628"/>
        <v/>
      </c>
      <c r="F1004" s="25" t="str">
        <f t="shared" si="629"/>
        <v/>
      </c>
      <c r="G1004" s="108" t="str">
        <f t="shared" si="630"/>
        <v/>
      </c>
      <c r="H1004" s="108" t="str">
        <f t="shared" si="631"/>
        <v/>
      </c>
      <c r="I1004" s="112" t="str">
        <f t="shared" si="632"/>
        <v/>
      </c>
      <c r="J1004" s="112"/>
      <c r="K1004" s="112"/>
      <c r="L1004" s="113"/>
      <c r="M1004" s="113"/>
      <c r="N1004" s="224" t="str">
        <f t="shared" si="633"/>
        <v/>
      </c>
      <c r="O1004" s="225" t="str">
        <f t="shared" si="634"/>
        <v/>
      </c>
      <c r="Q1004" s="6">
        <v>1002</v>
      </c>
      <c r="R1004" s="47" t="str">
        <f t="shared" si="597"/>
        <v>-1002</v>
      </c>
      <c r="S1004" s="6"/>
      <c r="T1004" s="48" t="str">
        <f t="shared" si="598"/>
        <v/>
      </c>
      <c r="U1004" s="49" t="str">
        <f t="shared" si="599"/>
        <v/>
      </c>
      <c r="W1004" s="51"/>
      <c r="X1004" s="75" t="str">
        <f t="shared" si="600"/>
        <v/>
      </c>
      <c r="Y1004" s="71" t="str">
        <f t="shared" si="601"/>
        <v/>
      </c>
      <c r="Z1004" s="71" t="str">
        <f t="shared" si="602"/>
        <v/>
      </c>
      <c r="AA1004" s="71" t="str">
        <f t="shared" si="603"/>
        <v/>
      </c>
      <c r="AB1004" s="71" t="str">
        <f t="shared" si="604"/>
        <v/>
      </c>
      <c r="AC1004" s="71" t="str">
        <f t="shared" si="605"/>
        <v/>
      </c>
      <c r="AD1004" s="71" t="str">
        <f t="shared" si="606"/>
        <v/>
      </c>
      <c r="AE1004" s="78" t="str">
        <f t="shared" si="607"/>
        <v/>
      </c>
      <c r="AF1004" s="75" t="str">
        <f t="shared" si="608"/>
        <v/>
      </c>
      <c r="AG1004" s="71" t="str">
        <f t="shared" si="609"/>
        <v/>
      </c>
      <c r="AH1004" s="71" t="str">
        <f t="shared" si="610"/>
        <v/>
      </c>
      <c r="AI1004" s="71" t="str">
        <f t="shared" si="611"/>
        <v/>
      </c>
      <c r="AJ1004" s="71" t="str">
        <f t="shared" si="612"/>
        <v/>
      </c>
      <c r="AK1004" s="71" t="str">
        <f t="shared" si="613"/>
        <v/>
      </c>
      <c r="AL1004" s="71" t="str">
        <f t="shared" si="614"/>
        <v/>
      </c>
      <c r="AM1004" s="78" t="str">
        <f t="shared" si="615"/>
        <v/>
      </c>
      <c r="AN1004" s="75" t="str">
        <f t="shared" si="616"/>
        <v/>
      </c>
      <c r="AO1004" s="71" t="str">
        <f t="shared" si="617"/>
        <v/>
      </c>
      <c r="AP1004" s="71" t="str">
        <f t="shared" si="618"/>
        <v/>
      </c>
      <c r="AQ1004" s="71" t="str">
        <f t="shared" si="619"/>
        <v/>
      </c>
      <c r="AR1004" s="71" t="str">
        <f t="shared" si="620"/>
        <v/>
      </c>
      <c r="AS1004" s="71" t="str">
        <f t="shared" si="621"/>
        <v/>
      </c>
      <c r="AT1004" s="71" t="str">
        <f t="shared" si="622"/>
        <v/>
      </c>
      <c r="AU1004" s="76" t="str">
        <f t="shared" si="623"/>
        <v/>
      </c>
      <c r="BF1004" s="141">
        <v>87095</v>
      </c>
      <c r="BG1004" s="142" t="s">
        <v>14573</v>
      </c>
      <c r="BH1004" s="141" t="s">
        <v>478</v>
      </c>
      <c r="BI1004" s="141" t="s">
        <v>176</v>
      </c>
      <c r="BJ1004" s="141" t="s">
        <v>14574</v>
      </c>
      <c r="BK1004" s="141"/>
      <c r="BL1004" s="141" t="s">
        <v>14575</v>
      </c>
      <c r="BM1004" s="141">
        <v>48.861660000000001</v>
      </c>
      <c r="BN1004" s="141">
        <v>-79.067390000000003</v>
      </c>
      <c r="BO1004" s="141">
        <v>1987</v>
      </c>
      <c r="BP1004" s="143"/>
      <c r="BQ1004" s="143" t="s">
        <v>17560</v>
      </c>
    </row>
    <row r="1005" spans="1:69" ht="38.25" customHeight="1" x14ac:dyDescent="0.25">
      <c r="A1005" s="1" t="str">
        <f t="shared" si="624"/>
        <v/>
      </c>
      <c r="B1005" s="32" t="str">
        <f t="shared" si="625"/>
        <v/>
      </c>
      <c r="C1005" s="25" t="str">
        <f t="shared" si="626"/>
        <v/>
      </c>
      <c r="D1005" s="25" t="str">
        <f t="shared" si="627"/>
        <v/>
      </c>
      <c r="E1005" s="25" t="str">
        <f t="shared" si="628"/>
        <v/>
      </c>
      <c r="F1005" s="25" t="str">
        <f t="shared" si="629"/>
        <v/>
      </c>
      <c r="G1005" s="108" t="str">
        <f t="shared" si="630"/>
        <v/>
      </c>
      <c r="H1005" s="108" t="str">
        <f t="shared" si="631"/>
        <v/>
      </c>
      <c r="I1005" s="112" t="str">
        <f t="shared" si="632"/>
        <v/>
      </c>
      <c r="J1005" s="112"/>
      <c r="K1005" s="112"/>
      <c r="L1005" s="113"/>
      <c r="M1005" s="113"/>
      <c r="N1005" s="224" t="str">
        <f t="shared" si="633"/>
        <v/>
      </c>
      <c r="O1005" s="225" t="str">
        <f t="shared" si="634"/>
        <v/>
      </c>
      <c r="Q1005" s="6">
        <v>1003</v>
      </c>
      <c r="R1005" s="47" t="str">
        <f t="shared" si="597"/>
        <v>-1003</v>
      </c>
      <c r="S1005" s="6"/>
      <c r="T1005" s="48" t="str">
        <f t="shared" si="598"/>
        <v/>
      </c>
      <c r="U1005" s="49" t="str">
        <f t="shared" si="599"/>
        <v/>
      </c>
      <c r="W1005" s="51"/>
      <c r="X1005" s="75" t="str">
        <f t="shared" si="600"/>
        <v/>
      </c>
      <c r="Y1005" s="71" t="str">
        <f t="shared" si="601"/>
        <v/>
      </c>
      <c r="Z1005" s="71" t="str">
        <f t="shared" si="602"/>
        <v/>
      </c>
      <c r="AA1005" s="71" t="str">
        <f t="shared" si="603"/>
        <v/>
      </c>
      <c r="AB1005" s="71" t="str">
        <f t="shared" si="604"/>
        <v/>
      </c>
      <c r="AC1005" s="71" t="str">
        <f t="shared" si="605"/>
        <v/>
      </c>
      <c r="AD1005" s="71" t="str">
        <f t="shared" si="606"/>
        <v/>
      </c>
      <c r="AE1005" s="78" t="str">
        <f t="shared" si="607"/>
        <v/>
      </c>
      <c r="AF1005" s="75" t="str">
        <f t="shared" si="608"/>
        <v/>
      </c>
      <c r="AG1005" s="71" t="str">
        <f t="shared" si="609"/>
        <v/>
      </c>
      <c r="AH1005" s="71" t="str">
        <f t="shared" si="610"/>
        <v/>
      </c>
      <c r="AI1005" s="71" t="str">
        <f t="shared" si="611"/>
        <v/>
      </c>
      <c r="AJ1005" s="71" t="str">
        <f t="shared" si="612"/>
        <v/>
      </c>
      <c r="AK1005" s="71" t="str">
        <f t="shared" si="613"/>
        <v/>
      </c>
      <c r="AL1005" s="71" t="str">
        <f t="shared" si="614"/>
        <v/>
      </c>
      <c r="AM1005" s="78" t="str">
        <f t="shared" si="615"/>
        <v/>
      </c>
      <c r="AN1005" s="75" t="str">
        <f t="shared" si="616"/>
        <v/>
      </c>
      <c r="AO1005" s="71" t="str">
        <f t="shared" si="617"/>
        <v/>
      </c>
      <c r="AP1005" s="71" t="str">
        <f t="shared" si="618"/>
        <v/>
      </c>
      <c r="AQ1005" s="71" t="str">
        <f t="shared" si="619"/>
        <v/>
      </c>
      <c r="AR1005" s="71" t="str">
        <f t="shared" si="620"/>
        <v/>
      </c>
      <c r="AS1005" s="71" t="str">
        <f t="shared" si="621"/>
        <v/>
      </c>
      <c r="AT1005" s="71" t="str">
        <f t="shared" si="622"/>
        <v/>
      </c>
      <c r="AU1005" s="76" t="str">
        <f t="shared" si="623"/>
        <v/>
      </c>
      <c r="BF1005" s="141">
        <v>87025</v>
      </c>
      <c r="BG1005" s="142" t="s">
        <v>14310</v>
      </c>
      <c r="BH1005" s="141" t="s">
        <v>180</v>
      </c>
      <c r="BI1005" s="141" t="s">
        <v>191</v>
      </c>
      <c r="BJ1005" s="141" t="s">
        <v>14311</v>
      </c>
      <c r="BK1005" s="141" t="s">
        <v>16342</v>
      </c>
      <c r="BL1005" s="141" t="s">
        <v>7740</v>
      </c>
      <c r="BM1005" s="141">
        <v>48.664319999999996</v>
      </c>
      <c r="BN1005" s="141">
        <v>-79.199179999999998</v>
      </c>
      <c r="BO1005" s="141">
        <v>1975</v>
      </c>
      <c r="BP1005" s="143" t="s">
        <v>27673</v>
      </c>
      <c r="BQ1005" s="143" t="s">
        <v>27848</v>
      </c>
    </row>
    <row r="1006" spans="1:69" ht="38.25" customHeight="1" x14ac:dyDescent="0.25">
      <c r="A1006" s="1" t="str">
        <f t="shared" si="624"/>
        <v/>
      </c>
      <c r="B1006" s="32" t="str">
        <f t="shared" si="625"/>
        <v/>
      </c>
      <c r="C1006" s="25" t="str">
        <f t="shared" si="626"/>
        <v/>
      </c>
      <c r="D1006" s="25" t="str">
        <f t="shared" si="627"/>
        <v/>
      </c>
      <c r="E1006" s="25" t="str">
        <f t="shared" si="628"/>
        <v/>
      </c>
      <c r="F1006" s="25" t="str">
        <f t="shared" si="629"/>
        <v/>
      </c>
      <c r="G1006" s="108" t="str">
        <f t="shared" si="630"/>
        <v/>
      </c>
      <c r="H1006" s="108" t="str">
        <f t="shared" si="631"/>
        <v/>
      </c>
      <c r="I1006" s="112" t="str">
        <f t="shared" si="632"/>
        <v/>
      </c>
      <c r="J1006" s="112"/>
      <c r="K1006" s="112"/>
      <c r="L1006" s="113"/>
      <c r="M1006" s="113"/>
      <c r="N1006" s="224" t="str">
        <f t="shared" si="633"/>
        <v/>
      </c>
      <c r="O1006" s="225" t="str">
        <f t="shared" si="634"/>
        <v/>
      </c>
      <c r="Q1006" s="6">
        <v>1004</v>
      </c>
      <c r="R1006" s="47" t="str">
        <f t="shared" si="597"/>
        <v>-1004</v>
      </c>
      <c r="S1006" s="6"/>
      <c r="T1006" s="48" t="str">
        <f t="shared" si="598"/>
        <v/>
      </c>
      <c r="U1006" s="49" t="str">
        <f t="shared" si="599"/>
        <v/>
      </c>
      <c r="W1006" s="51"/>
      <c r="X1006" s="75" t="str">
        <f t="shared" si="600"/>
        <v/>
      </c>
      <c r="Y1006" s="71" t="str">
        <f t="shared" si="601"/>
        <v/>
      </c>
      <c r="Z1006" s="71" t="str">
        <f t="shared" si="602"/>
        <v/>
      </c>
      <c r="AA1006" s="71" t="str">
        <f t="shared" si="603"/>
        <v/>
      </c>
      <c r="AB1006" s="71" t="str">
        <f t="shared" si="604"/>
        <v/>
      </c>
      <c r="AC1006" s="71" t="str">
        <f t="shared" si="605"/>
        <v/>
      </c>
      <c r="AD1006" s="71" t="str">
        <f t="shared" si="606"/>
        <v/>
      </c>
      <c r="AE1006" s="78" t="str">
        <f t="shared" si="607"/>
        <v/>
      </c>
      <c r="AF1006" s="75" t="str">
        <f t="shared" si="608"/>
        <v/>
      </c>
      <c r="AG1006" s="71" t="str">
        <f t="shared" si="609"/>
        <v/>
      </c>
      <c r="AH1006" s="71" t="str">
        <f t="shared" si="610"/>
        <v/>
      </c>
      <c r="AI1006" s="71" t="str">
        <f t="shared" si="611"/>
        <v/>
      </c>
      <c r="AJ1006" s="71" t="str">
        <f t="shared" si="612"/>
        <v/>
      </c>
      <c r="AK1006" s="71" t="str">
        <f t="shared" si="613"/>
        <v/>
      </c>
      <c r="AL1006" s="71" t="str">
        <f t="shared" si="614"/>
        <v/>
      </c>
      <c r="AM1006" s="78" t="str">
        <f t="shared" si="615"/>
        <v/>
      </c>
      <c r="AN1006" s="75" t="str">
        <f t="shared" si="616"/>
        <v/>
      </c>
      <c r="AO1006" s="71" t="str">
        <f t="shared" si="617"/>
        <v/>
      </c>
      <c r="AP1006" s="71" t="str">
        <f t="shared" si="618"/>
        <v/>
      </c>
      <c r="AQ1006" s="71" t="str">
        <f t="shared" si="619"/>
        <v/>
      </c>
      <c r="AR1006" s="71" t="str">
        <f t="shared" si="620"/>
        <v/>
      </c>
      <c r="AS1006" s="71" t="str">
        <f t="shared" si="621"/>
        <v/>
      </c>
      <c r="AT1006" s="71" t="str">
        <f t="shared" si="622"/>
        <v/>
      </c>
      <c r="AU1006" s="76" t="str">
        <f t="shared" si="623"/>
        <v/>
      </c>
      <c r="BF1006" s="141">
        <v>88005</v>
      </c>
      <c r="BG1006" s="142" t="s">
        <v>14576</v>
      </c>
      <c r="BH1006" s="141" t="s">
        <v>478</v>
      </c>
      <c r="BI1006" s="141" t="s">
        <v>176</v>
      </c>
      <c r="BJ1006" s="141" t="s">
        <v>14276</v>
      </c>
      <c r="BK1006" s="141" t="s">
        <v>466</v>
      </c>
      <c r="BL1006" s="141" t="s">
        <v>14577</v>
      </c>
      <c r="BM1006" s="141">
        <v>48.58549</v>
      </c>
      <c r="BN1006" s="141">
        <v>-77.505300000000005</v>
      </c>
      <c r="BO1006" s="141">
        <v>1999</v>
      </c>
      <c r="BP1006" s="143" t="s">
        <v>26727</v>
      </c>
      <c r="BQ1006" s="143" t="s">
        <v>27848</v>
      </c>
    </row>
    <row r="1007" spans="1:69" ht="38.25" customHeight="1" x14ac:dyDescent="0.25">
      <c r="A1007" s="1" t="str">
        <f t="shared" si="624"/>
        <v/>
      </c>
      <c r="B1007" s="32" t="str">
        <f t="shared" si="625"/>
        <v/>
      </c>
      <c r="C1007" s="25" t="str">
        <f t="shared" si="626"/>
        <v/>
      </c>
      <c r="D1007" s="25" t="str">
        <f t="shared" si="627"/>
        <v/>
      </c>
      <c r="E1007" s="25" t="str">
        <f t="shared" si="628"/>
        <v/>
      </c>
      <c r="F1007" s="25" t="str">
        <f t="shared" si="629"/>
        <v/>
      </c>
      <c r="G1007" s="108" t="str">
        <f t="shared" si="630"/>
        <v/>
      </c>
      <c r="H1007" s="108" t="str">
        <f t="shared" si="631"/>
        <v/>
      </c>
      <c r="I1007" s="112" t="str">
        <f t="shared" si="632"/>
        <v/>
      </c>
      <c r="J1007" s="112"/>
      <c r="K1007" s="112"/>
      <c r="L1007" s="113"/>
      <c r="M1007" s="113"/>
      <c r="N1007" s="224" t="str">
        <f t="shared" si="633"/>
        <v/>
      </c>
      <c r="O1007" s="225" t="str">
        <f t="shared" si="634"/>
        <v/>
      </c>
      <c r="Q1007" s="6">
        <v>1005</v>
      </c>
      <c r="R1007" s="47" t="str">
        <f t="shared" si="597"/>
        <v>-1005</v>
      </c>
      <c r="S1007" s="6"/>
      <c r="T1007" s="48" t="str">
        <f t="shared" si="598"/>
        <v/>
      </c>
      <c r="U1007" s="49" t="str">
        <f t="shared" si="599"/>
        <v/>
      </c>
      <c r="W1007" s="51"/>
      <c r="X1007" s="75" t="str">
        <f t="shared" si="600"/>
        <v/>
      </c>
      <c r="Y1007" s="71" t="str">
        <f t="shared" si="601"/>
        <v/>
      </c>
      <c r="Z1007" s="71" t="str">
        <f t="shared" si="602"/>
        <v/>
      </c>
      <c r="AA1007" s="71" t="str">
        <f t="shared" si="603"/>
        <v/>
      </c>
      <c r="AB1007" s="71" t="str">
        <f t="shared" si="604"/>
        <v/>
      </c>
      <c r="AC1007" s="71" t="str">
        <f t="shared" si="605"/>
        <v/>
      </c>
      <c r="AD1007" s="71" t="str">
        <f t="shared" si="606"/>
        <v/>
      </c>
      <c r="AE1007" s="78" t="str">
        <f t="shared" si="607"/>
        <v/>
      </c>
      <c r="AF1007" s="75" t="str">
        <f t="shared" si="608"/>
        <v/>
      </c>
      <c r="AG1007" s="71" t="str">
        <f t="shared" si="609"/>
        <v/>
      </c>
      <c r="AH1007" s="71" t="str">
        <f t="shared" si="610"/>
        <v/>
      </c>
      <c r="AI1007" s="71" t="str">
        <f t="shared" si="611"/>
        <v/>
      </c>
      <c r="AJ1007" s="71" t="str">
        <f t="shared" si="612"/>
        <v/>
      </c>
      <c r="AK1007" s="71" t="str">
        <f t="shared" si="613"/>
        <v/>
      </c>
      <c r="AL1007" s="71" t="str">
        <f t="shared" si="614"/>
        <v/>
      </c>
      <c r="AM1007" s="78" t="str">
        <f t="shared" si="615"/>
        <v/>
      </c>
      <c r="AN1007" s="75" t="str">
        <f t="shared" si="616"/>
        <v/>
      </c>
      <c r="AO1007" s="71" t="str">
        <f t="shared" si="617"/>
        <v/>
      </c>
      <c r="AP1007" s="71" t="str">
        <f t="shared" si="618"/>
        <v/>
      </c>
      <c r="AQ1007" s="71" t="str">
        <f t="shared" si="619"/>
        <v/>
      </c>
      <c r="AR1007" s="71" t="str">
        <f t="shared" si="620"/>
        <v/>
      </c>
      <c r="AS1007" s="71" t="str">
        <f t="shared" si="621"/>
        <v/>
      </c>
      <c r="AT1007" s="71" t="str">
        <f t="shared" si="622"/>
        <v/>
      </c>
      <c r="AU1007" s="76" t="str">
        <f t="shared" si="623"/>
        <v/>
      </c>
      <c r="BF1007" s="141">
        <v>88055</v>
      </c>
      <c r="BG1007" s="142" t="s">
        <v>14670</v>
      </c>
      <c r="BH1007" s="141" t="s">
        <v>478</v>
      </c>
      <c r="BI1007" s="141" t="s">
        <v>176</v>
      </c>
      <c r="BJ1007" s="141" t="s">
        <v>14671</v>
      </c>
      <c r="BK1007" s="141" t="s">
        <v>4920</v>
      </c>
      <c r="BL1007" s="141" t="s">
        <v>14672</v>
      </c>
      <c r="BM1007" s="141">
        <v>48.531190377443203</v>
      </c>
      <c r="BN1007" s="141">
        <v>-78.207966216875704</v>
      </c>
      <c r="BO1007" s="141">
        <v>1981</v>
      </c>
      <c r="BP1007" s="143" t="s">
        <v>25128</v>
      </c>
      <c r="BQ1007" s="143" t="s">
        <v>17560</v>
      </c>
    </row>
    <row r="1008" spans="1:69" ht="38.25" customHeight="1" x14ac:dyDescent="0.25">
      <c r="A1008" s="1" t="str">
        <f t="shared" si="624"/>
        <v/>
      </c>
      <c r="B1008" s="32" t="str">
        <f t="shared" si="625"/>
        <v/>
      </c>
      <c r="C1008" s="25" t="str">
        <f t="shared" si="626"/>
        <v/>
      </c>
      <c r="D1008" s="25" t="str">
        <f t="shared" si="627"/>
        <v/>
      </c>
      <c r="E1008" s="25" t="str">
        <f t="shared" si="628"/>
        <v/>
      </c>
      <c r="F1008" s="25" t="str">
        <f t="shared" si="629"/>
        <v/>
      </c>
      <c r="G1008" s="108" t="str">
        <f t="shared" si="630"/>
        <v/>
      </c>
      <c r="H1008" s="108" t="str">
        <f t="shared" si="631"/>
        <v/>
      </c>
      <c r="I1008" s="112" t="str">
        <f t="shared" si="632"/>
        <v/>
      </c>
      <c r="J1008" s="112"/>
      <c r="K1008" s="112"/>
      <c r="L1008" s="113"/>
      <c r="M1008" s="113"/>
      <c r="N1008" s="224" t="str">
        <f t="shared" si="633"/>
        <v/>
      </c>
      <c r="O1008" s="225" t="str">
        <f t="shared" si="634"/>
        <v/>
      </c>
      <c r="Q1008" s="6">
        <v>1006</v>
      </c>
      <c r="R1008" s="47" t="str">
        <f t="shared" si="597"/>
        <v>-1006</v>
      </c>
      <c r="S1008" s="6"/>
      <c r="T1008" s="48" t="str">
        <f t="shared" si="598"/>
        <v/>
      </c>
      <c r="U1008" s="49" t="str">
        <f t="shared" si="599"/>
        <v/>
      </c>
      <c r="W1008" s="51"/>
      <c r="X1008" s="75" t="str">
        <f t="shared" si="600"/>
        <v/>
      </c>
      <c r="Y1008" s="71" t="str">
        <f t="shared" si="601"/>
        <v/>
      </c>
      <c r="Z1008" s="71" t="str">
        <f t="shared" si="602"/>
        <v/>
      </c>
      <c r="AA1008" s="71" t="str">
        <f t="shared" si="603"/>
        <v/>
      </c>
      <c r="AB1008" s="71" t="str">
        <f t="shared" si="604"/>
        <v/>
      </c>
      <c r="AC1008" s="71" t="str">
        <f t="shared" si="605"/>
        <v/>
      </c>
      <c r="AD1008" s="71" t="str">
        <f t="shared" si="606"/>
        <v/>
      </c>
      <c r="AE1008" s="78" t="str">
        <f t="shared" si="607"/>
        <v/>
      </c>
      <c r="AF1008" s="75" t="str">
        <f t="shared" si="608"/>
        <v/>
      </c>
      <c r="AG1008" s="71" t="str">
        <f t="shared" si="609"/>
        <v/>
      </c>
      <c r="AH1008" s="71" t="str">
        <f t="shared" si="610"/>
        <v/>
      </c>
      <c r="AI1008" s="71" t="str">
        <f t="shared" si="611"/>
        <v/>
      </c>
      <c r="AJ1008" s="71" t="str">
        <f t="shared" si="612"/>
        <v/>
      </c>
      <c r="AK1008" s="71" t="str">
        <f t="shared" si="613"/>
        <v/>
      </c>
      <c r="AL1008" s="71" t="str">
        <f t="shared" si="614"/>
        <v/>
      </c>
      <c r="AM1008" s="78" t="str">
        <f t="shared" si="615"/>
        <v/>
      </c>
      <c r="AN1008" s="75" t="str">
        <f t="shared" si="616"/>
        <v/>
      </c>
      <c r="AO1008" s="71" t="str">
        <f t="shared" si="617"/>
        <v/>
      </c>
      <c r="AP1008" s="71" t="str">
        <f t="shared" si="618"/>
        <v/>
      </c>
      <c r="AQ1008" s="71" t="str">
        <f t="shared" si="619"/>
        <v/>
      </c>
      <c r="AR1008" s="71" t="str">
        <f t="shared" si="620"/>
        <v/>
      </c>
      <c r="AS1008" s="71" t="str">
        <f t="shared" si="621"/>
        <v/>
      </c>
      <c r="AT1008" s="71" t="str">
        <f t="shared" si="622"/>
        <v/>
      </c>
      <c r="AU1008" s="76" t="str">
        <f t="shared" si="623"/>
        <v/>
      </c>
      <c r="BF1008" s="141">
        <v>88022</v>
      </c>
      <c r="BG1008" s="142" t="s">
        <v>14580</v>
      </c>
      <c r="BH1008" s="141" t="s">
        <v>180</v>
      </c>
      <c r="BI1008" s="141" t="s">
        <v>178</v>
      </c>
      <c r="BJ1008" s="141" t="s">
        <v>14581</v>
      </c>
      <c r="BK1008" s="141" t="s">
        <v>14582</v>
      </c>
      <c r="BL1008" s="141" t="s">
        <v>14583</v>
      </c>
      <c r="BM1008" s="141">
        <v>48.439909999999998</v>
      </c>
      <c r="BN1008" s="141">
        <v>-77.629019999999997</v>
      </c>
      <c r="BO1008" s="141">
        <v>2001</v>
      </c>
      <c r="BP1008" s="143" t="s">
        <v>484</v>
      </c>
      <c r="BQ1008" s="143" t="s">
        <v>27848</v>
      </c>
    </row>
    <row r="1009" spans="1:69" ht="38.25" customHeight="1" x14ac:dyDescent="0.25">
      <c r="A1009" s="1" t="str">
        <f t="shared" si="624"/>
        <v/>
      </c>
      <c r="B1009" s="32" t="str">
        <f t="shared" si="625"/>
        <v/>
      </c>
      <c r="C1009" s="25" t="str">
        <f t="shared" si="626"/>
        <v/>
      </c>
      <c r="D1009" s="25" t="str">
        <f t="shared" si="627"/>
        <v/>
      </c>
      <c r="E1009" s="25" t="str">
        <f t="shared" si="628"/>
        <v/>
      </c>
      <c r="F1009" s="25" t="str">
        <f t="shared" si="629"/>
        <v/>
      </c>
      <c r="G1009" s="108" t="str">
        <f t="shared" si="630"/>
        <v/>
      </c>
      <c r="H1009" s="108" t="str">
        <f t="shared" si="631"/>
        <v/>
      </c>
      <c r="I1009" s="112" t="str">
        <f t="shared" si="632"/>
        <v/>
      </c>
      <c r="J1009" s="112"/>
      <c r="K1009" s="112"/>
      <c r="L1009" s="113"/>
      <c r="M1009" s="113"/>
      <c r="N1009" s="224" t="str">
        <f t="shared" si="633"/>
        <v/>
      </c>
      <c r="O1009" s="225" t="str">
        <f t="shared" si="634"/>
        <v/>
      </c>
      <c r="Q1009" s="6">
        <v>1007</v>
      </c>
      <c r="R1009" s="47" t="str">
        <f t="shared" si="597"/>
        <v>-1007</v>
      </c>
      <c r="S1009" s="6"/>
      <c r="T1009" s="48" t="str">
        <f t="shared" si="598"/>
        <v/>
      </c>
      <c r="U1009" s="49" t="str">
        <f t="shared" si="599"/>
        <v/>
      </c>
      <c r="W1009" s="51"/>
      <c r="X1009" s="75" t="str">
        <f t="shared" si="600"/>
        <v/>
      </c>
      <c r="Y1009" s="71" t="str">
        <f t="shared" si="601"/>
        <v/>
      </c>
      <c r="Z1009" s="71" t="str">
        <f t="shared" si="602"/>
        <v/>
      </c>
      <c r="AA1009" s="71" t="str">
        <f t="shared" si="603"/>
        <v/>
      </c>
      <c r="AB1009" s="71" t="str">
        <f t="shared" si="604"/>
        <v/>
      </c>
      <c r="AC1009" s="71" t="str">
        <f t="shared" si="605"/>
        <v/>
      </c>
      <c r="AD1009" s="71" t="str">
        <f t="shared" si="606"/>
        <v/>
      </c>
      <c r="AE1009" s="78" t="str">
        <f t="shared" si="607"/>
        <v/>
      </c>
      <c r="AF1009" s="75" t="str">
        <f t="shared" si="608"/>
        <v/>
      </c>
      <c r="AG1009" s="71" t="str">
        <f t="shared" si="609"/>
        <v/>
      </c>
      <c r="AH1009" s="71" t="str">
        <f t="shared" si="610"/>
        <v/>
      </c>
      <c r="AI1009" s="71" t="str">
        <f t="shared" si="611"/>
        <v/>
      </c>
      <c r="AJ1009" s="71" t="str">
        <f t="shared" si="612"/>
        <v/>
      </c>
      <c r="AK1009" s="71" t="str">
        <f t="shared" si="613"/>
        <v/>
      </c>
      <c r="AL1009" s="71" t="str">
        <f t="shared" si="614"/>
        <v/>
      </c>
      <c r="AM1009" s="78" t="str">
        <f t="shared" si="615"/>
        <v/>
      </c>
      <c r="AN1009" s="75" t="str">
        <f t="shared" si="616"/>
        <v/>
      </c>
      <c r="AO1009" s="71" t="str">
        <f t="shared" si="617"/>
        <v/>
      </c>
      <c r="AP1009" s="71" t="str">
        <f t="shared" si="618"/>
        <v/>
      </c>
      <c r="AQ1009" s="71" t="str">
        <f t="shared" si="619"/>
        <v/>
      </c>
      <c r="AR1009" s="71" t="str">
        <f t="shared" si="620"/>
        <v/>
      </c>
      <c r="AS1009" s="71" t="str">
        <f t="shared" si="621"/>
        <v/>
      </c>
      <c r="AT1009" s="71" t="str">
        <f t="shared" si="622"/>
        <v/>
      </c>
      <c r="AU1009" s="76" t="str">
        <f t="shared" si="623"/>
        <v/>
      </c>
      <c r="BF1009" s="141">
        <v>88035</v>
      </c>
      <c r="BG1009" s="142" t="s">
        <v>14543</v>
      </c>
      <c r="BH1009" s="141" t="s">
        <v>478</v>
      </c>
      <c r="BI1009" s="141" t="s">
        <v>176</v>
      </c>
      <c r="BJ1009" s="141" t="s">
        <v>14544</v>
      </c>
      <c r="BK1009" s="141" t="s">
        <v>3207</v>
      </c>
      <c r="BL1009" s="141" t="s">
        <v>14545</v>
      </c>
      <c r="BM1009" s="141">
        <v>48.552590000000002</v>
      </c>
      <c r="BN1009" s="141">
        <v>-77.959440000000001</v>
      </c>
      <c r="BO1009" s="141">
        <v>1996</v>
      </c>
      <c r="BP1009" s="143" t="s">
        <v>480</v>
      </c>
      <c r="BQ1009" s="143" t="s">
        <v>27848</v>
      </c>
    </row>
    <row r="1010" spans="1:69" ht="38.25" customHeight="1" x14ac:dyDescent="0.25">
      <c r="A1010" s="1" t="str">
        <f t="shared" si="624"/>
        <v/>
      </c>
      <c r="B1010" s="32" t="str">
        <f t="shared" si="625"/>
        <v/>
      </c>
      <c r="C1010" s="25" t="str">
        <f t="shared" si="626"/>
        <v/>
      </c>
      <c r="D1010" s="25" t="str">
        <f t="shared" si="627"/>
        <v/>
      </c>
      <c r="E1010" s="25" t="str">
        <f t="shared" si="628"/>
        <v/>
      </c>
      <c r="F1010" s="25" t="str">
        <f t="shared" si="629"/>
        <v/>
      </c>
      <c r="G1010" s="108" t="str">
        <f t="shared" si="630"/>
        <v/>
      </c>
      <c r="H1010" s="108" t="str">
        <f t="shared" si="631"/>
        <v/>
      </c>
      <c r="I1010" s="112" t="str">
        <f t="shared" si="632"/>
        <v/>
      </c>
      <c r="J1010" s="112"/>
      <c r="K1010" s="112"/>
      <c r="L1010" s="113"/>
      <c r="M1010" s="113"/>
      <c r="N1010" s="224" t="str">
        <f t="shared" si="633"/>
        <v/>
      </c>
      <c r="O1010" s="225" t="str">
        <f t="shared" si="634"/>
        <v/>
      </c>
      <c r="Q1010" s="6">
        <v>1008</v>
      </c>
      <c r="R1010" s="47" t="str">
        <f t="shared" si="597"/>
        <v>-1008</v>
      </c>
      <c r="S1010" s="6"/>
      <c r="T1010" s="48" t="str">
        <f t="shared" si="598"/>
        <v/>
      </c>
      <c r="U1010" s="49" t="str">
        <f t="shared" si="599"/>
        <v/>
      </c>
      <c r="W1010" s="51"/>
      <c r="X1010" s="75" t="str">
        <f t="shared" si="600"/>
        <v/>
      </c>
      <c r="Y1010" s="71" t="str">
        <f t="shared" si="601"/>
        <v/>
      </c>
      <c r="Z1010" s="71" t="str">
        <f t="shared" si="602"/>
        <v/>
      </c>
      <c r="AA1010" s="71" t="str">
        <f t="shared" si="603"/>
        <v/>
      </c>
      <c r="AB1010" s="71" t="str">
        <f t="shared" si="604"/>
        <v/>
      </c>
      <c r="AC1010" s="71" t="str">
        <f t="shared" si="605"/>
        <v/>
      </c>
      <c r="AD1010" s="71" t="str">
        <f t="shared" si="606"/>
        <v/>
      </c>
      <c r="AE1010" s="78" t="str">
        <f t="shared" si="607"/>
        <v/>
      </c>
      <c r="AF1010" s="75" t="str">
        <f t="shared" si="608"/>
        <v/>
      </c>
      <c r="AG1010" s="71" t="str">
        <f t="shared" si="609"/>
        <v/>
      </c>
      <c r="AH1010" s="71" t="str">
        <f t="shared" si="610"/>
        <v/>
      </c>
      <c r="AI1010" s="71" t="str">
        <f t="shared" si="611"/>
        <v/>
      </c>
      <c r="AJ1010" s="71" t="str">
        <f t="shared" si="612"/>
        <v/>
      </c>
      <c r="AK1010" s="71" t="str">
        <f t="shared" si="613"/>
        <v/>
      </c>
      <c r="AL1010" s="71" t="str">
        <f t="shared" si="614"/>
        <v/>
      </c>
      <c r="AM1010" s="78" t="str">
        <f t="shared" si="615"/>
        <v/>
      </c>
      <c r="AN1010" s="75" t="str">
        <f t="shared" si="616"/>
        <v/>
      </c>
      <c r="AO1010" s="71" t="str">
        <f t="shared" si="617"/>
        <v/>
      </c>
      <c r="AP1010" s="71" t="str">
        <f t="shared" si="618"/>
        <v/>
      </c>
      <c r="AQ1010" s="71" t="str">
        <f t="shared" si="619"/>
        <v/>
      </c>
      <c r="AR1010" s="71" t="str">
        <f t="shared" si="620"/>
        <v/>
      </c>
      <c r="AS1010" s="71" t="str">
        <f t="shared" si="621"/>
        <v/>
      </c>
      <c r="AT1010" s="71" t="str">
        <f t="shared" si="622"/>
        <v/>
      </c>
      <c r="AU1010" s="76" t="str">
        <f t="shared" si="623"/>
        <v/>
      </c>
      <c r="BF1010" s="141">
        <v>88035</v>
      </c>
      <c r="BG1010" s="142" t="s">
        <v>14546</v>
      </c>
      <c r="BH1010" s="141" t="s">
        <v>478</v>
      </c>
      <c r="BI1010" s="141" t="s">
        <v>177</v>
      </c>
      <c r="BJ1010" s="141"/>
      <c r="BK1010" s="141" t="s">
        <v>3207</v>
      </c>
      <c r="BL1010" s="141" t="s">
        <v>14545</v>
      </c>
      <c r="BM1010" s="141">
        <v>48.552590000000002</v>
      </c>
      <c r="BN1010" s="141">
        <v>-77.959440000000001</v>
      </c>
      <c r="BO1010" s="141">
        <v>1996</v>
      </c>
      <c r="BP1010" s="143" t="s">
        <v>25117</v>
      </c>
      <c r="BQ1010" s="143" t="s">
        <v>27848</v>
      </c>
    </row>
    <row r="1011" spans="1:69" ht="38.25" customHeight="1" x14ac:dyDescent="0.25">
      <c r="A1011" s="1" t="str">
        <f t="shared" si="624"/>
        <v/>
      </c>
      <c r="B1011" s="32" t="str">
        <f t="shared" si="625"/>
        <v/>
      </c>
      <c r="C1011" s="25" t="str">
        <f t="shared" si="626"/>
        <v/>
      </c>
      <c r="D1011" s="25" t="str">
        <f t="shared" si="627"/>
        <v/>
      </c>
      <c r="E1011" s="25" t="str">
        <f t="shared" si="628"/>
        <v/>
      </c>
      <c r="F1011" s="25" t="str">
        <f t="shared" si="629"/>
        <v/>
      </c>
      <c r="G1011" s="108" t="str">
        <f t="shared" si="630"/>
        <v/>
      </c>
      <c r="H1011" s="108" t="str">
        <f t="shared" si="631"/>
        <v/>
      </c>
      <c r="I1011" s="112" t="str">
        <f t="shared" si="632"/>
        <v/>
      </c>
      <c r="J1011" s="112"/>
      <c r="K1011" s="112"/>
      <c r="L1011" s="113"/>
      <c r="M1011" s="113"/>
      <c r="N1011" s="224" t="str">
        <f t="shared" si="633"/>
        <v/>
      </c>
      <c r="O1011" s="225" t="str">
        <f t="shared" si="634"/>
        <v/>
      </c>
      <c r="Q1011" s="6">
        <v>1009</v>
      </c>
      <c r="R1011" s="47" t="str">
        <f t="shared" si="597"/>
        <v>-1009</v>
      </c>
      <c r="S1011" s="6"/>
      <c r="T1011" s="48" t="str">
        <f t="shared" si="598"/>
        <v/>
      </c>
      <c r="U1011" s="49" t="str">
        <f t="shared" si="599"/>
        <v/>
      </c>
      <c r="W1011" s="51"/>
      <c r="X1011" s="75" t="str">
        <f t="shared" si="600"/>
        <v/>
      </c>
      <c r="Y1011" s="71" t="str">
        <f t="shared" si="601"/>
        <v/>
      </c>
      <c r="Z1011" s="71" t="str">
        <f t="shared" si="602"/>
        <v/>
      </c>
      <c r="AA1011" s="71" t="str">
        <f t="shared" si="603"/>
        <v/>
      </c>
      <c r="AB1011" s="71" t="str">
        <f t="shared" si="604"/>
        <v/>
      </c>
      <c r="AC1011" s="71" t="str">
        <f t="shared" si="605"/>
        <v/>
      </c>
      <c r="AD1011" s="71" t="str">
        <f t="shared" si="606"/>
        <v/>
      </c>
      <c r="AE1011" s="78" t="str">
        <f t="shared" si="607"/>
        <v/>
      </c>
      <c r="AF1011" s="75" t="str">
        <f t="shared" si="608"/>
        <v/>
      </c>
      <c r="AG1011" s="71" t="str">
        <f t="shared" si="609"/>
        <v/>
      </c>
      <c r="AH1011" s="71" t="str">
        <f t="shared" si="610"/>
        <v/>
      </c>
      <c r="AI1011" s="71" t="str">
        <f t="shared" si="611"/>
        <v/>
      </c>
      <c r="AJ1011" s="71" t="str">
        <f t="shared" si="612"/>
        <v/>
      </c>
      <c r="AK1011" s="71" t="str">
        <f t="shared" si="613"/>
        <v/>
      </c>
      <c r="AL1011" s="71" t="str">
        <f t="shared" si="614"/>
        <v/>
      </c>
      <c r="AM1011" s="78" t="str">
        <f t="shared" si="615"/>
        <v/>
      </c>
      <c r="AN1011" s="75" t="str">
        <f t="shared" si="616"/>
        <v/>
      </c>
      <c r="AO1011" s="71" t="str">
        <f t="shared" si="617"/>
        <v/>
      </c>
      <c r="AP1011" s="71" t="str">
        <f t="shared" si="618"/>
        <v/>
      </c>
      <c r="AQ1011" s="71" t="str">
        <f t="shared" si="619"/>
        <v/>
      </c>
      <c r="AR1011" s="71" t="str">
        <f t="shared" si="620"/>
        <v/>
      </c>
      <c r="AS1011" s="71" t="str">
        <f t="shared" si="621"/>
        <v/>
      </c>
      <c r="AT1011" s="71" t="str">
        <f t="shared" si="622"/>
        <v/>
      </c>
      <c r="AU1011" s="76" t="str">
        <f t="shared" si="623"/>
        <v/>
      </c>
      <c r="BF1011" s="141">
        <v>88035</v>
      </c>
      <c r="BG1011" s="142" t="s">
        <v>14547</v>
      </c>
      <c r="BH1011" s="141" t="s">
        <v>180</v>
      </c>
      <c r="BI1011" s="141" t="s">
        <v>191</v>
      </c>
      <c r="BJ1011" s="141" t="s">
        <v>2257</v>
      </c>
      <c r="BK1011" s="141"/>
      <c r="BL1011" s="141" t="s">
        <v>14548</v>
      </c>
      <c r="BM1011" s="141">
        <v>48.546140000000001</v>
      </c>
      <c r="BN1011" s="141">
        <v>-77.94838</v>
      </c>
      <c r="BO1011" s="141">
        <v>2014</v>
      </c>
      <c r="BP1011" s="143" t="s">
        <v>25118</v>
      </c>
      <c r="BQ1011" s="143" t="s">
        <v>27848</v>
      </c>
    </row>
    <row r="1012" spans="1:69" ht="38.25" customHeight="1" x14ac:dyDescent="0.25">
      <c r="A1012" s="1" t="str">
        <f t="shared" si="624"/>
        <v/>
      </c>
      <c r="B1012" s="32" t="str">
        <f t="shared" si="625"/>
        <v/>
      </c>
      <c r="C1012" s="25" t="str">
        <f t="shared" si="626"/>
        <v/>
      </c>
      <c r="D1012" s="25" t="str">
        <f t="shared" si="627"/>
        <v/>
      </c>
      <c r="E1012" s="25" t="str">
        <f t="shared" si="628"/>
        <v/>
      </c>
      <c r="F1012" s="25" t="str">
        <f t="shared" si="629"/>
        <v/>
      </c>
      <c r="G1012" s="108" t="str">
        <f t="shared" si="630"/>
        <v/>
      </c>
      <c r="H1012" s="108" t="str">
        <f t="shared" si="631"/>
        <v/>
      </c>
      <c r="I1012" s="112" t="str">
        <f t="shared" si="632"/>
        <v/>
      </c>
      <c r="J1012" s="112"/>
      <c r="K1012" s="112"/>
      <c r="L1012" s="113"/>
      <c r="M1012" s="113"/>
      <c r="N1012" s="224" t="str">
        <f t="shared" si="633"/>
        <v/>
      </c>
      <c r="O1012" s="225" t="str">
        <f t="shared" si="634"/>
        <v/>
      </c>
      <c r="Q1012" s="6">
        <v>1010</v>
      </c>
      <c r="R1012" s="47" t="str">
        <f t="shared" si="597"/>
        <v>-1010</v>
      </c>
      <c r="S1012" s="6"/>
      <c r="T1012" s="48" t="str">
        <f t="shared" si="598"/>
        <v/>
      </c>
      <c r="U1012" s="49" t="str">
        <f t="shared" si="599"/>
        <v/>
      </c>
      <c r="W1012" s="51"/>
      <c r="X1012" s="75" t="str">
        <f t="shared" si="600"/>
        <v/>
      </c>
      <c r="Y1012" s="71" t="str">
        <f t="shared" si="601"/>
        <v/>
      </c>
      <c r="Z1012" s="71" t="str">
        <f t="shared" si="602"/>
        <v/>
      </c>
      <c r="AA1012" s="71" t="str">
        <f t="shared" si="603"/>
        <v/>
      </c>
      <c r="AB1012" s="71" t="str">
        <f t="shared" si="604"/>
        <v/>
      </c>
      <c r="AC1012" s="71" t="str">
        <f t="shared" si="605"/>
        <v/>
      </c>
      <c r="AD1012" s="71" t="str">
        <f t="shared" si="606"/>
        <v/>
      </c>
      <c r="AE1012" s="78" t="str">
        <f t="shared" si="607"/>
        <v/>
      </c>
      <c r="AF1012" s="75" t="str">
        <f t="shared" si="608"/>
        <v/>
      </c>
      <c r="AG1012" s="71" t="str">
        <f t="shared" si="609"/>
        <v/>
      </c>
      <c r="AH1012" s="71" t="str">
        <f t="shared" si="610"/>
        <v/>
      </c>
      <c r="AI1012" s="71" t="str">
        <f t="shared" si="611"/>
        <v/>
      </c>
      <c r="AJ1012" s="71" t="str">
        <f t="shared" si="612"/>
        <v/>
      </c>
      <c r="AK1012" s="71" t="str">
        <f t="shared" si="613"/>
        <v/>
      </c>
      <c r="AL1012" s="71" t="str">
        <f t="shared" si="614"/>
        <v/>
      </c>
      <c r="AM1012" s="78" t="str">
        <f t="shared" si="615"/>
        <v/>
      </c>
      <c r="AN1012" s="75" t="str">
        <f t="shared" si="616"/>
        <v/>
      </c>
      <c r="AO1012" s="71" t="str">
        <f t="shared" si="617"/>
        <v/>
      </c>
      <c r="AP1012" s="71" t="str">
        <f t="shared" si="618"/>
        <v/>
      </c>
      <c r="AQ1012" s="71" t="str">
        <f t="shared" si="619"/>
        <v/>
      </c>
      <c r="AR1012" s="71" t="str">
        <f t="shared" si="620"/>
        <v/>
      </c>
      <c r="AS1012" s="71" t="str">
        <f t="shared" si="621"/>
        <v/>
      </c>
      <c r="AT1012" s="71" t="str">
        <f t="shared" si="622"/>
        <v/>
      </c>
      <c r="AU1012" s="76" t="str">
        <f t="shared" si="623"/>
        <v/>
      </c>
      <c r="BF1012" s="141">
        <v>88022</v>
      </c>
      <c r="BG1012" s="142" t="s">
        <v>14584</v>
      </c>
      <c r="BH1012" s="141" t="s">
        <v>478</v>
      </c>
      <c r="BI1012" s="141" t="s">
        <v>176</v>
      </c>
      <c r="BJ1012" s="141" t="s">
        <v>14585</v>
      </c>
      <c r="BK1012" s="141" t="s">
        <v>10164</v>
      </c>
      <c r="BL1012" s="141" t="s">
        <v>14536</v>
      </c>
      <c r="BM1012" s="141">
        <v>48.427300000000002</v>
      </c>
      <c r="BN1012" s="141">
        <v>-77.649209999999997</v>
      </c>
      <c r="BO1012" s="141">
        <v>1996</v>
      </c>
      <c r="BP1012" s="143" t="s">
        <v>25115</v>
      </c>
      <c r="BQ1012" s="143" t="s">
        <v>27848</v>
      </c>
    </row>
    <row r="1013" spans="1:69" ht="38.25" customHeight="1" x14ac:dyDescent="0.25">
      <c r="A1013" s="1" t="str">
        <f t="shared" si="624"/>
        <v/>
      </c>
      <c r="B1013" s="32" t="str">
        <f t="shared" si="625"/>
        <v/>
      </c>
      <c r="C1013" s="25" t="str">
        <f t="shared" si="626"/>
        <v/>
      </c>
      <c r="D1013" s="25" t="str">
        <f t="shared" si="627"/>
        <v/>
      </c>
      <c r="E1013" s="25" t="str">
        <f t="shared" si="628"/>
        <v/>
      </c>
      <c r="F1013" s="25" t="str">
        <f t="shared" si="629"/>
        <v/>
      </c>
      <c r="G1013" s="108" t="str">
        <f t="shared" si="630"/>
        <v/>
      </c>
      <c r="H1013" s="108" t="str">
        <f t="shared" si="631"/>
        <v/>
      </c>
      <c r="I1013" s="112" t="str">
        <f t="shared" si="632"/>
        <v/>
      </c>
      <c r="J1013" s="112"/>
      <c r="K1013" s="112"/>
      <c r="L1013" s="113"/>
      <c r="M1013" s="113"/>
      <c r="N1013" s="224" t="str">
        <f t="shared" si="633"/>
        <v/>
      </c>
      <c r="O1013" s="225" t="str">
        <f t="shared" si="634"/>
        <v/>
      </c>
      <c r="Q1013" s="6">
        <v>1011</v>
      </c>
      <c r="R1013" s="47" t="str">
        <f t="shared" si="597"/>
        <v>-1011</v>
      </c>
      <c r="S1013" s="6"/>
      <c r="T1013" s="48" t="str">
        <f t="shared" si="598"/>
        <v/>
      </c>
      <c r="U1013" s="49" t="str">
        <f t="shared" si="599"/>
        <v/>
      </c>
      <c r="W1013" s="51"/>
      <c r="X1013" s="75" t="str">
        <f t="shared" si="600"/>
        <v/>
      </c>
      <c r="Y1013" s="71" t="str">
        <f t="shared" si="601"/>
        <v/>
      </c>
      <c r="Z1013" s="71" t="str">
        <f t="shared" si="602"/>
        <v/>
      </c>
      <c r="AA1013" s="71" t="str">
        <f t="shared" si="603"/>
        <v/>
      </c>
      <c r="AB1013" s="71" t="str">
        <f t="shared" si="604"/>
        <v/>
      </c>
      <c r="AC1013" s="71" t="str">
        <f t="shared" si="605"/>
        <v/>
      </c>
      <c r="AD1013" s="71" t="str">
        <f t="shared" si="606"/>
        <v/>
      </c>
      <c r="AE1013" s="78" t="str">
        <f t="shared" si="607"/>
        <v/>
      </c>
      <c r="AF1013" s="75" t="str">
        <f t="shared" si="608"/>
        <v/>
      </c>
      <c r="AG1013" s="71" t="str">
        <f t="shared" si="609"/>
        <v/>
      </c>
      <c r="AH1013" s="71" t="str">
        <f t="shared" si="610"/>
        <v/>
      </c>
      <c r="AI1013" s="71" t="str">
        <f t="shared" si="611"/>
        <v/>
      </c>
      <c r="AJ1013" s="71" t="str">
        <f t="shared" si="612"/>
        <v/>
      </c>
      <c r="AK1013" s="71" t="str">
        <f t="shared" si="613"/>
        <v/>
      </c>
      <c r="AL1013" s="71" t="str">
        <f t="shared" si="614"/>
        <v/>
      </c>
      <c r="AM1013" s="78" t="str">
        <f t="shared" si="615"/>
        <v/>
      </c>
      <c r="AN1013" s="75" t="str">
        <f t="shared" si="616"/>
        <v/>
      </c>
      <c r="AO1013" s="71" t="str">
        <f t="shared" si="617"/>
        <v/>
      </c>
      <c r="AP1013" s="71" t="str">
        <f t="shared" si="618"/>
        <v/>
      </c>
      <c r="AQ1013" s="71" t="str">
        <f t="shared" si="619"/>
        <v/>
      </c>
      <c r="AR1013" s="71" t="str">
        <f t="shared" si="620"/>
        <v/>
      </c>
      <c r="AS1013" s="71" t="str">
        <f t="shared" si="621"/>
        <v/>
      </c>
      <c r="AT1013" s="71" t="str">
        <f t="shared" si="622"/>
        <v/>
      </c>
      <c r="AU1013" s="76" t="str">
        <f t="shared" si="623"/>
        <v/>
      </c>
      <c r="BF1013" s="141">
        <v>88022</v>
      </c>
      <c r="BG1013" s="142" t="s">
        <v>14586</v>
      </c>
      <c r="BH1013" s="141" t="s">
        <v>180</v>
      </c>
      <c r="BI1013" s="141" t="s">
        <v>191</v>
      </c>
      <c r="BJ1013" s="141" t="s">
        <v>10475</v>
      </c>
      <c r="BK1013" s="141" t="s">
        <v>2593</v>
      </c>
      <c r="BL1013" s="141" t="s">
        <v>2027</v>
      </c>
      <c r="BM1013" s="141">
        <v>48.441029999999998</v>
      </c>
      <c r="BN1013" s="141">
        <v>-77.632210000000001</v>
      </c>
      <c r="BO1013" s="141">
        <v>2001</v>
      </c>
      <c r="BP1013" s="143" t="s">
        <v>25122</v>
      </c>
      <c r="BQ1013" s="143" t="s">
        <v>27848</v>
      </c>
    </row>
    <row r="1014" spans="1:69" ht="38.25" customHeight="1" x14ac:dyDescent="0.25">
      <c r="A1014" s="1" t="str">
        <f t="shared" si="624"/>
        <v/>
      </c>
      <c r="B1014" s="32" t="str">
        <f t="shared" si="625"/>
        <v/>
      </c>
      <c r="C1014" s="25" t="str">
        <f t="shared" si="626"/>
        <v/>
      </c>
      <c r="D1014" s="25" t="str">
        <f t="shared" si="627"/>
        <v/>
      </c>
      <c r="E1014" s="25" t="str">
        <f t="shared" si="628"/>
        <v/>
      </c>
      <c r="F1014" s="25" t="str">
        <f t="shared" si="629"/>
        <v/>
      </c>
      <c r="G1014" s="108" t="str">
        <f t="shared" si="630"/>
        <v/>
      </c>
      <c r="H1014" s="108" t="str">
        <f t="shared" si="631"/>
        <v/>
      </c>
      <c r="I1014" s="112" t="str">
        <f t="shared" si="632"/>
        <v/>
      </c>
      <c r="J1014" s="112"/>
      <c r="K1014" s="112"/>
      <c r="L1014" s="113"/>
      <c r="M1014" s="113"/>
      <c r="N1014" s="224" t="str">
        <f t="shared" si="633"/>
        <v/>
      </c>
      <c r="O1014" s="225" t="str">
        <f t="shared" si="634"/>
        <v/>
      </c>
      <c r="Q1014" s="6">
        <v>1012</v>
      </c>
      <c r="R1014" s="47" t="str">
        <f t="shared" si="597"/>
        <v>-1012</v>
      </c>
      <c r="S1014" s="6"/>
      <c r="T1014" s="48" t="str">
        <f t="shared" si="598"/>
        <v/>
      </c>
      <c r="U1014" s="49" t="str">
        <f t="shared" si="599"/>
        <v/>
      </c>
      <c r="W1014" s="51"/>
      <c r="X1014" s="75" t="str">
        <f t="shared" si="600"/>
        <v/>
      </c>
      <c r="Y1014" s="71" t="str">
        <f t="shared" si="601"/>
        <v/>
      </c>
      <c r="Z1014" s="71" t="str">
        <f t="shared" si="602"/>
        <v/>
      </c>
      <c r="AA1014" s="71" t="str">
        <f t="shared" si="603"/>
        <v/>
      </c>
      <c r="AB1014" s="71" t="str">
        <f t="shared" si="604"/>
        <v/>
      </c>
      <c r="AC1014" s="71" t="str">
        <f t="shared" si="605"/>
        <v/>
      </c>
      <c r="AD1014" s="71" t="str">
        <f t="shared" si="606"/>
        <v/>
      </c>
      <c r="AE1014" s="78" t="str">
        <f t="shared" si="607"/>
        <v/>
      </c>
      <c r="AF1014" s="75" t="str">
        <f t="shared" si="608"/>
        <v/>
      </c>
      <c r="AG1014" s="71" t="str">
        <f t="shared" si="609"/>
        <v/>
      </c>
      <c r="AH1014" s="71" t="str">
        <f t="shared" si="610"/>
        <v/>
      </c>
      <c r="AI1014" s="71" t="str">
        <f t="shared" si="611"/>
        <v/>
      </c>
      <c r="AJ1014" s="71" t="str">
        <f t="shared" si="612"/>
        <v/>
      </c>
      <c r="AK1014" s="71" t="str">
        <f t="shared" si="613"/>
        <v/>
      </c>
      <c r="AL1014" s="71" t="str">
        <f t="shared" si="614"/>
        <v/>
      </c>
      <c r="AM1014" s="78" t="str">
        <f t="shared" si="615"/>
        <v/>
      </c>
      <c r="AN1014" s="75" t="str">
        <f t="shared" si="616"/>
        <v/>
      </c>
      <c r="AO1014" s="71" t="str">
        <f t="shared" si="617"/>
        <v/>
      </c>
      <c r="AP1014" s="71" t="str">
        <f t="shared" si="618"/>
        <v/>
      </c>
      <c r="AQ1014" s="71" t="str">
        <f t="shared" si="619"/>
        <v/>
      </c>
      <c r="AR1014" s="71" t="str">
        <f t="shared" si="620"/>
        <v/>
      </c>
      <c r="AS1014" s="71" t="str">
        <f t="shared" si="621"/>
        <v/>
      </c>
      <c r="AT1014" s="71" t="str">
        <f t="shared" si="622"/>
        <v/>
      </c>
      <c r="AU1014" s="76" t="str">
        <f t="shared" si="623"/>
        <v/>
      </c>
      <c r="BF1014" s="141">
        <v>88055</v>
      </c>
      <c r="BG1014" s="142" t="s">
        <v>14673</v>
      </c>
      <c r="BH1014" s="141" t="s">
        <v>478</v>
      </c>
      <c r="BI1014" s="141" t="s">
        <v>176</v>
      </c>
      <c r="BJ1014" s="141" t="s">
        <v>14674</v>
      </c>
      <c r="BK1014" s="141" t="s">
        <v>14675</v>
      </c>
      <c r="BL1014" s="141" t="s">
        <v>14672</v>
      </c>
      <c r="BM1014" s="141">
        <v>48.531190377443203</v>
      </c>
      <c r="BN1014" s="141">
        <v>-78.207966216875704</v>
      </c>
      <c r="BO1014" s="141">
        <v>1950</v>
      </c>
      <c r="BP1014" s="143" t="s">
        <v>25128</v>
      </c>
      <c r="BQ1014" s="143" t="s">
        <v>17560</v>
      </c>
    </row>
    <row r="1015" spans="1:69" ht="38.25" customHeight="1" x14ac:dyDescent="0.25">
      <c r="A1015" s="1" t="str">
        <f t="shared" si="624"/>
        <v/>
      </c>
      <c r="B1015" s="32" t="str">
        <f t="shared" si="625"/>
        <v/>
      </c>
      <c r="C1015" s="25" t="str">
        <f t="shared" si="626"/>
        <v/>
      </c>
      <c r="D1015" s="25" t="str">
        <f t="shared" si="627"/>
        <v/>
      </c>
      <c r="E1015" s="25" t="str">
        <f t="shared" si="628"/>
        <v/>
      </c>
      <c r="F1015" s="25" t="str">
        <f t="shared" si="629"/>
        <v/>
      </c>
      <c r="G1015" s="108" t="str">
        <f t="shared" si="630"/>
        <v/>
      </c>
      <c r="H1015" s="108" t="str">
        <f t="shared" si="631"/>
        <v/>
      </c>
      <c r="I1015" s="112" t="str">
        <f t="shared" si="632"/>
        <v/>
      </c>
      <c r="J1015" s="112"/>
      <c r="K1015" s="112"/>
      <c r="L1015" s="113"/>
      <c r="M1015" s="113"/>
      <c r="N1015" s="224" t="str">
        <f t="shared" si="633"/>
        <v/>
      </c>
      <c r="O1015" s="225" t="str">
        <f t="shared" si="634"/>
        <v/>
      </c>
      <c r="Q1015" s="6">
        <v>1013</v>
      </c>
      <c r="R1015" s="47" t="str">
        <f t="shared" si="597"/>
        <v>-1013</v>
      </c>
      <c r="S1015" s="6"/>
      <c r="T1015" s="48" t="str">
        <f t="shared" si="598"/>
        <v/>
      </c>
      <c r="U1015" s="49" t="str">
        <f t="shared" si="599"/>
        <v/>
      </c>
      <c r="W1015" s="51"/>
      <c r="X1015" s="75" t="str">
        <f t="shared" si="600"/>
        <v/>
      </c>
      <c r="Y1015" s="71" t="str">
        <f t="shared" si="601"/>
        <v/>
      </c>
      <c r="Z1015" s="71" t="str">
        <f t="shared" si="602"/>
        <v/>
      </c>
      <c r="AA1015" s="71" t="str">
        <f t="shared" si="603"/>
        <v/>
      </c>
      <c r="AB1015" s="71" t="str">
        <f t="shared" si="604"/>
        <v/>
      </c>
      <c r="AC1015" s="71" t="str">
        <f t="shared" si="605"/>
        <v/>
      </c>
      <c r="AD1015" s="71" t="str">
        <f t="shared" si="606"/>
        <v/>
      </c>
      <c r="AE1015" s="78" t="str">
        <f t="shared" si="607"/>
        <v/>
      </c>
      <c r="AF1015" s="75" t="str">
        <f t="shared" si="608"/>
        <v/>
      </c>
      <c r="AG1015" s="71" t="str">
        <f t="shared" si="609"/>
        <v/>
      </c>
      <c r="AH1015" s="71" t="str">
        <f t="shared" si="610"/>
        <v/>
      </c>
      <c r="AI1015" s="71" t="str">
        <f t="shared" si="611"/>
        <v/>
      </c>
      <c r="AJ1015" s="71" t="str">
        <f t="shared" si="612"/>
        <v/>
      </c>
      <c r="AK1015" s="71" t="str">
        <f t="shared" si="613"/>
        <v/>
      </c>
      <c r="AL1015" s="71" t="str">
        <f t="shared" si="614"/>
        <v/>
      </c>
      <c r="AM1015" s="78" t="str">
        <f t="shared" si="615"/>
        <v/>
      </c>
      <c r="AN1015" s="75" t="str">
        <f t="shared" si="616"/>
        <v/>
      </c>
      <c r="AO1015" s="71" t="str">
        <f t="shared" si="617"/>
        <v/>
      </c>
      <c r="AP1015" s="71" t="str">
        <f t="shared" si="618"/>
        <v/>
      </c>
      <c r="AQ1015" s="71" t="str">
        <f t="shared" si="619"/>
        <v/>
      </c>
      <c r="AR1015" s="71" t="str">
        <f t="shared" si="620"/>
        <v/>
      </c>
      <c r="AS1015" s="71" t="str">
        <f t="shared" si="621"/>
        <v/>
      </c>
      <c r="AT1015" s="71" t="str">
        <f t="shared" si="622"/>
        <v/>
      </c>
      <c r="AU1015" s="76" t="str">
        <f t="shared" si="623"/>
        <v/>
      </c>
      <c r="BF1015" s="141">
        <v>89008</v>
      </c>
      <c r="BG1015" s="142" t="s">
        <v>14609</v>
      </c>
      <c r="BH1015" s="141" t="s">
        <v>478</v>
      </c>
      <c r="BI1015" s="141" t="s">
        <v>176</v>
      </c>
      <c r="BJ1015" s="141" t="s">
        <v>26545</v>
      </c>
      <c r="BK1015" s="141" t="s">
        <v>12398</v>
      </c>
      <c r="BL1015" s="141" t="s">
        <v>26546</v>
      </c>
      <c r="BM1015" s="141">
        <v>48.130270000000003</v>
      </c>
      <c r="BN1015" s="141">
        <v>-77.775440000000003</v>
      </c>
      <c r="BO1015" s="141">
        <v>1982</v>
      </c>
      <c r="BP1015" s="143"/>
      <c r="BQ1015" s="143" t="s">
        <v>17560</v>
      </c>
    </row>
    <row r="1016" spans="1:69" ht="38.25" customHeight="1" x14ac:dyDescent="0.25">
      <c r="A1016" s="1" t="str">
        <f t="shared" si="624"/>
        <v/>
      </c>
      <c r="B1016" s="32" t="str">
        <f t="shared" si="625"/>
        <v/>
      </c>
      <c r="C1016" s="25" t="str">
        <f t="shared" si="626"/>
        <v/>
      </c>
      <c r="D1016" s="25" t="str">
        <f t="shared" si="627"/>
        <v/>
      </c>
      <c r="E1016" s="25" t="str">
        <f t="shared" si="628"/>
        <v/>
      </c>
      <c r="F1016" s="25" t="str">
        <f t="shared" si="629"/>
        <v/>
      </c>
      <c r="G1016" s="108" t="str">
        <f t="shared" si="630"/>
        <v/>
      </c>
      <c r="H1016" s="108" t="str">
        <f t="shared" si="631"/>
        <v/>
      </c>
      <c r="I1016" s="112" t="str">
        <f t="shared" si="632"/>
        <v/>
      </c>
      <c r="J1016" s="112"/>
      <c r="K1016" s="112"/>
      <c r="L1016" s="113"/>
      <c r="M1016" s="113"/>
      <c r="N1016" s="224" t="str">
        <f t="shared" si="633"/>
        <v/>
      </c>
      <c r="O1016" s="225" t="str">
        <f t="shared" si="634"/>
        <v/>
      </c>
      <c r="Q1016" s="6">
        <v>1014</v>
      </c>
      <c r="R1016" s="47" t="str">
        <f t="shared" si="597"/>
        <v>-1014</v>
      </c>
      <c r="S1016" s="6"/>
      <c r="T1016" s="48" t="str">
        <f t="shared" si="598"/>
        <v/>
      </c>
      <c r="U1016" s="49" t="str">
        <f t="shared" si="599"/>
        <v/>
      </c>
      <c r="W1016" s="51"/>
      <c r="X1016" s="75" t="str">
        <f t="shared" si="600"/>
        <v/>
      </c>
      <c r="Y1016" s="71" t="str">
        <f t="shared" si="601"/>
        <v/>
      </c>
      <c r="Z1016" s="71" t="str">
        <f t="shared" si="602"/>
        <v/>
      </c>
      <c r="AA1016" s="71" t="str">
        <f t="shared" si="603"/>
        <v/>
      </c>
      <c r="AB1016" s="71" t="str">
        <f t="shared" si="604"/>
        <v/>
      </c>
      <c r="AC1016" s="71" t="str">
        <f t="shared" si="605"/>
        <v/>
      </c>
      <c r="AD1016" s="71" t="str">
        <f t="shared" si="606"/>
        <v/>
      </c>
      <c r="AE1016" s="78" t="str">
        <f t="shared" si="607"/>
        <v/>
      </c>
      <c r="AF1016" s="75" t="str">
        <f t="shared" si="608"/>
        <v/>
      </c>
      <c r="AG1016" s="71" t="str">
        <f t="shared" si="609"/>
        <v/>
      </c>
      <c r="AH1016" s="71" t="str">
        <f t="shared" si="610"/>
        <v/>
      </c>
      <c r="AI1016" s="71" t="str">
        <f t="shared" si="611"/>
        <v/>
      </c>
      <c r="AJ1016" s="71" t="str">
        <f t="shared" si="612"/>
        <v/>
      </c>
      <c r="AK1016" s="71" t="str">
        <f t="shared" si="613"/>
        <v/>
      </c>
      <c r="AL1016" s="71" t="str">
        <f t="shared" si="614"/>
        <v/>
      </c>
      <c r="AM1016" s="78" t="str">
        <f t="shared" si="615"/>
        <v/>
      </c>
      <c r="AN1016" s="75" t="str">
        <f t="shared" si="616"/>
        <v/>
      </c>
      <c r="AO1016" s="71" t="str">
        <f t="shared" si="617"/>
        <v/>
      </c>
      <c r="AP1016" s="71" t="str">
        <f t="shared" si="618"/>
        <v/>
      </c>
      <c r="AQ1016" s="71" t="str">
        <f t="shared" si="619"/>
        <v/>
      </c>
      <c r="AR1016" s="71" t="str">
        <f t="shared" si="620"/>
        <v/>
      </c>
      <c r="AS1016" s="71" t="str">
        <f t="shared" si="621"/>
        <v/>
      </c>
      <c r="AT1016" s="71" t="str">
        <f t="shared" si="622"/>
        <v/>
      </c>
      <c r="AU1016" s="76" t="str">
        <f t="shared" si="623"/>
        <v/>
      </c>
      <c r="BF1016" s="141">
        <v>89008</v>
      </c>
      <c r="BG1016" s="142" t="s">
        <v>14610</v>
      </c>
      <c r="BH1016" s="141" t="s">
        <v>478</v>
      </c>
      <c r="BI1016" s="141" t="s">
        <v>176</v>
      </c>
      <c r="BJ1016" s="141" t="s">
        <v>14611</v>
      </c>
      <c r="BK1016" s="141" t="s">
        <v>5506</v>
      </c>
      <c r="BL1016" s="141" t="s">
        <v>26547</v>
      </c>
      <c r="BM1016" s="141">
        <v>48.130740000000003</v>
      </c>
      <c r="BN1016" s="141">
        <v>-77.768529999999998</v>
      </c>
      <c r="BO1016" s="141">
        <v>1974</v>
      </c>
      <c r="BP1016" s="143"/>
      <c r="BQ1016" s="143" t="s">
        <v>17560</v>
      </c>
    </row>
    <row r="1017" spans="1:69" ht="38.25" customHeight="1" x14ac:dyDescent="0.25">
      <c r="A1017" s="1" t="str">
        <f t="shared" si="624"/>
        <v/>
      </c>
      <c r="B1017" s="32" t="str">
        <f t="shared" si="625"/>
        <v/>
      </c>
      <c r="C1017" s="25" t="str">
        <f t="shared" si="626"/>
        <v/>
      </c>
      <c r="D1017" s="25" t="str">
        <f t="shared" si="627"/>
        <v/>
      </c>
      <c r="E1017" s="25" t="str">
        <f t="shared" si="628"/>
        <v/>
      </c>
      <c r="F1017" s="25" t="str">
        <f t="shared" si="629"/>
        <v/>
      </c>
      <c r="G1017" s="108" t="str">
        <f t="shared" si="630"/>
        <v/>
      </c>
      <c r="H1017" s="108" t="str">
        <f t="shared" si="631"/>
        <v/>
      </c>
      <c r="I1017" s="112" t="str">
        <f t="shared" si="632"/>
        <v/>
      </c>
      <c r="J1017" s="112"/>
      <c r="K1017" s="112"/>
      <c r="L1017" s="113"/>
      <c r="M1017" s="113"/>
      <c r="N1017" s="224" t="str">
        <f t="shared" si="633"/>
        <v/>
      </c>
      <c r="O1017" s="225" t="str">
        <f t="shared" si="634"/>
        <v/>
      </c>
      <c r="Q1017" s="6">
        <v>1015</v>
      </c>
      <c r="R1017" s="47" t="str">
        <f t="shared" si="597"/>
        <v>-1015</v>
      </c>
      <c r="S1017" s="6"/>
      <c r="T1017" s="48" t="str">
        <f t="shared" si="598"/>
        <v/>
      </c>
      <c r="U1017" s="49" t="str">
        <f t="shared" si="599"/>
        <v/>
      </c>
      <c r="W1017" s="51"/>
      <c r="X1017" s="75" t="str">
        <f t="shared" si="600"/>
        <v/>
      </c>
      <c r="Y1017" s="71" t="str">
        <f t="shared" si="601"/>
        <v/>
      </c>
      <c r="Z1017" s="71" t="str">
        <f t="shared" si="602"/>
        <v/>
      </c>
      <c r="AA1017" s="71" t="str">
        <f t="shared" si="603"/>
        <v/>
      </c>
      <c r="AB1017" s="71" t="str">
        <f t="shared" si="604"/>
        <v/>
      </c>
      <c r="AC1017" s="71" t="str">
        <f t="shared" si="605"/>
        <v/>
      </c>
      <c r="AD1017" s="71" t="str">
        <f t="shared" si="606"/>
        <v/>
      </c>
      <c r="AE1017" s="78" t="str">
        <f t="shared" si="607"/>
        <v/>
      </c>
      <c r="AF1017" s="75" t="str">
        <f t="shared" si="608"/>
        <v/>
      </c>
      <c r="AG1017" s="71" t="str">
        <f t="shared" si="609"/>
        <v/>
      </c>
      <c r="AH1017" s="71" t="str">
        <f t="shared" si="610"/>
        <v/>
      </c>
      <c r="AI1017" s="71" t="str">
        <f t="shared" si="611"/>
        <v/>
      </c>
      <c r="AJ1017" s="71" t="str">
        <f t="shared" si="612"/>
        <v/>
      </c>
      <c r="AK1017" s="71" t="str">
        <f t="shared" si="613"/>
        <v/>
      </c>
      <c r="AL1017" s="71" t="str">
        <f t="shared" si="614"/>
        <v/>
      </c>
      <c r="AM1017" s="78" t="str">
        <f t="shared" si="615"/>
        <v/>
      </c>
      <c r="AN1017" s="75" t="str">
        <f t="shared" si="616"/>
        <v/>
      </c>
      <c r="AO1017" s="71" t="str">
        <f t="shared" si="617"/>
        <v/>
      </c>
      <c r="AP1017" s="71" t="str">
        <f t="shared" si="618"/>
        <v/>
      </c>
      <c r="AQ1017" s="71" t="str">
        <f t="shared" si="619"/>
        <v/>
      </c>
      <c r="AR1017" s="71" t="str">
        <f t="shared" si="620"/>
        <v/>
      </c>
      <c r="AS1017" s="71" t="str">
        <f t="shared" si="621"/>
        <v/>
      </c>
      <c r="AT1017" s="71" t="str">
        <f t="shared" si="622"/>
        <v/>
      </c>
      <c r="AU1017" s="76" t="str">
        <f t="shared" si="623"/>
        <v/>
      </c>
      <c r="BF1017" s="141">
        <v>89008</v>
      </c>
      <c r="BG1017" s="142" t="s">
        <v>14612</v>
      </c>
      <c r="BH1017" s="141" t="s">
        <v>478</v>
      </c>
      <c r="BI1017" s="141" t="s">
        <v>176</v>
      </c>
      <c r="BJ1017" s="141" t="s">
        <v>14613</v>
      </c>
      <c r="BK1017" s="141" t="s">
        <v>14614</v>
      </c>
      <c r="BL1017" s="141" t="s">
        <v>14615</v>
      </c>
      <c r="BM1017" s="141">
        <v>48.197560000000003</v>
      </c>
      <c r="BN1017" s="141">
        <v>-77.655460000000005</v>
      </c>
      <c r="BO1017" s="141">
        <v>1990</v>
      </c>
      <c r="BP1017" s="143"/>
      <c r="BQ1017" s="143" t="s">
        <v>17560</v>
      </c>
    </row>
    <row r="1018" spans="1:69" ht="38.25" customHeight="1" x14ac:dyDescent="0.25">
      <c r="A1018" s="1" t="str">
        <f t="shared" si="624"/>
        <v/>
      </c>
      <c r="B1018" s="32" t="str">
        <f t="shared" si="625"/>
        <v/>
      </c>
      <c r="C1018" s="25" t="str">
        <f t="shared" si="626"/>
        <v/>
      </c>
      <c r="D1018" s="25" t="str">
        <f t="shared" si="627"/>
        <v/>
      </c>
      <c r="E1018" s="25" t="str">
        <f t="shared" si="628"/>
        <v/>
      </c>
      <c r="F1018" s="25" t="str">
        <f t="shared" si="629"/>
        <v/>
      </c>
      <c r="G1018" s="108" t="str">
        <f t="shared" si="630"/>
        <v/>
      </c>
      <c r="H1018" s="108" t="str">
        <f t="shared" si="631"/>
        <v/>
      </c>
      <c r="I1018" s="112" t="str">
        <f t="shared" si="632"/>
        <v/>
      </c>
      <c r="J1018" s="112"/>
      <c r="K1018" s="112"/>
      <c r="L1018" s="113"/>
      <c r="M1018" s="113"/>
      <c r="N1018" s="224" t="str">
        <f t="shared" si="633"/>
        <v/>
      </c>
      <c r="O1018" s="225" t="str">
        <f t="shared" si="634"/>
        <v/>
      </c>
      <c r="Q1018" s="6">
        <v>1016</v>
      </c>
      <c r="R1018" s="47" t="str">
        <f t="shared" si="597"/>
        <v>-1016</v>
      </c>
      <c r="S1018" s="6"/>
      <c r="T1018" s="48" t="str">
        <f t="shared" si="598"/>
        <v/>
      </c>
      <c r="U1018" s="49" t="str">
        <f t="shared" si="599"/>
        <v/>
      </c>
      <c r="W1018" s="51"/>
      <c r="X1018" s="75" t="str">
        <f t="shared" si="600"/>
        <v/>
      </c>
      <c r="Y1018" s="71" t="str">
        <f t="shared" si="601"/>
        <v/>
      </c>
      <c r="Z1018" s="71" t="str">
        <f t="shared" si="602"/>
        <v/>
      </c>
      <c r="AA1018" s="71" t="str">
        <f t="shared" si="603"/>
        <v/>
      </c>
      <c r="AB1018" s="71" t="str">
        <f t="shared" si="604"/>
        <v/>
      </c>
      <c r="AC1018" s="71" t="str">
        <f t="shared" si="605"/>
        <v/>
      </c>
      <c r="AD1018" s="71" t="str">
        <f t="shared" si="606"/>
        <v/>
      </c>
      <c r="AE1018" s="78" t="str">
        <f t="shared" si="607"/>
        <v/>
      </c>
      <c r="AF1018" s="75" t="str">
        <f t="shared" si="608"/>
        <v/>
      </c>
      <c r="AG1018" s="71" t="str">
        <f t="shared" si="609"/>
        <v/>
      </c>
      <c r="AH1018" s="71" t="str">
        <f t="shared" si="610"/>
        <v/>
      </c>
      <c r="AI1018" s="71" t="str">
        <f t="shared" si="611"/>
        <v/>
      </c>
      <c r="AJ1018" s="71" t="str">
        <f t="shared" si="612"/>
        <v/>
      </c>
      <c r="AK1018" s="71" t="str">
        <f t="shared" si="613"/>
        <v/>
      </c>
      <c r="AL1018" s="71" t="str">
        <f t="shared" si="614"/>
        <v/>
      </c>
      <c r="AM1018" s="78" t="str">
        <f t="shared" si="615"/>
        <v/>
      </c>
      <c r="AN1018" s="75" t="str">
        <f t="shared" si="616"/>
        <v/>
      </c>
      <c r="AO1018" s="71" t="str">
        <f t="shared" si="617"/>
        <v/>
      </c>
      <c r="AP1018" s="71" t="str">
        <f t="shared" si="618"/>
        <v/>
      </c>
      <c r="AQ1018" s="71" t="str">
        <f t="shared" si="619"/>
        <v/>
      </c>
      <c r="AR1018" s="71" t="str">
        <f t="shared" si="620"/>
        <v/>
      </c>
      <c r="AS1018" s="71" t="str">
        <f t="shared" si="621"/>
        <v/>
      </c>
      <c r="AT1018" s="71" t="str">
        <f t="shared" si="622"/>
        <v/>
      </c>
      <c r="AU1018" s="76" t="str">
        <f t="shared" si="623"/>
        <v/>
      </c>
      <c r="BF1018" s="141">
        <v>88055</v>
      </c>
      <c r="BG1018" s="142" t="s">
        <v>14676</v>
      </c>
      <c r="BH1018" s="141" t="s">
        <v>180</v>
      </c>
      <c r="BI1018" s="141" t="s">
        <v>191</v>
      </c>
      <c r="BJ1018" s="141" t="s">
        <v>14677</v>
      </c>
      <c r="BK1018" s="141" t="s">
        <v>4123</v>
      </c>
      <c r="BL1018" s="141" t="s">
        <v>14678</v>
      </c>
      <c r="BM1018" s="141">
        <v>48.575503691723199</v>
      </c>
      <c r="BN1018" s="141">
        <v>-78.120406677742395</v>
      </c>
      <c r="BO1018" s="141">
        <v>1997</v>
      </c>
      <c r="BP1018" s="143" t="s">
        <v>25129</v>
      </c>
      <c r="BQ1018" s="143" t="s">
        <v>17560</v>
      </c>
    </row>
    <row r="1019" spans="1:69" ht="38.25" customHeight="1" x14ac:dyDescent="0.25">
      <c r="A1019" s="1" t="str">
        <f t="shared" si="624"/>
        <v/>
      </c>
      <c r="B1019" s="32" t="str">
        <f t="shared" si="625"/>
        <v/>
      </c>
      <c r="C1019" s="25" t="str">
        <f t="shared" si="626"/>
        <v/>
      </c>
      <c r="D1019" s="25" t="str">
        <f t="shared" si="627"/>
        <v/>
      </c>
      <c r="E1019" s="25" t="str">
        <f t="shared" si="628"/>
        <v/>
      </c>
      <c r="F1019" s="25" t="str">
        <f t="shared" si="629"/>
        <v/>
      </c>
      <c r="G1019" s="108" t="str">
        <f t="shared" si="630"/>
        <v/>
      </c>
      <c r="H1019" s="108" t="str">
        <f t="shared" si="631"/>
        <v/>
      </c>
      <c r="I1019" s="112" t="str">
        <f t="shared" si="632"/>
        <v/>
      </c>
      <c r="J1019" s="112"/>
      <c r="K1019" s="112"/>
      <c r="L1019" s="113"/>
      <c r="M1019" s="113"/>
      <c r="N1019" s="224" t="str">
        <f t="shared" si="633"/>
        <v/>
      </c>
      <c r="O1019" s="225" t="str">
        <f t="shared" si="634"/>
        <v/>
      </c>
      <c r="Q1019" s="6">
        <v>1017</v>
      </c>
      <c r="R1019" s="47" t="str">
        <f t="shared" si="597"/>
        <v>-1017</v>
      </c>
      <c r="S1019" s="6"/>
      <c r="T1019" s="48" t="str">
        <f t="shared" si="598"/>
        <v/>
      </c>
      <c r="U1019" s="49" t="str">
        <f t="shared" si="599"/>
        <v/>
      </c>
      <c r="W1019" s="51"/>
      <c r="X1019" s="75" t="str">
        <f t="shared" si="600"/>
        <v/>
      </c>
      <c r="Y1019" s="71" t="str">
        <f t="shared" si="601"/>
        <v/>
      </c>
      <c r="Z1019" s="71" t="str">
        <f t="shared" si="602"/>
        <v/>
      </c>
      <c r="AA1019" s="71" t="str">
        <f t="shared" si="603"/>
        <v/>
      </c>
      <c r="AB1019" s="71" t="str">
        <f t="shared" si="604"/>
        <v/>
      </c>
      <c r="AC1019" s="71" t="str">
        <f t="shared" si="605"/>
        <v/>
      </c>
      <c r="AD1019" s="71" t="str">
        <f t="shared" si="606"/>
        <v/>
      </c>
      <c r="AE1019" s="78" t="str">
        <f t="shared" si="607"/>
        <v/>
      </c>
      <c r="AF1019" s="75" t="str">
        <f t="shared" si="608"/>
        <v/>
      </c>
      <c r="AG1019" s="71" t="str">
        <f t="shared" si="609"/>
        <v/>
      </c>
      <c r="AH1019" s="71" t="str">
        <f t="shared" si="610"/>
        <v/>
      </c>
      <c r="AI1019" s="71" t="str">
        <f t="shared" si="611"/>
        <v/>
      </c>
      <c r="AJ1019" s="71" t="str">
        <f t="shared" si="612"/>
        <v/>
      </c>
      <c r="AK1019" s="71" t="str">
        <f t="shared" si="613"/>
        <v/>
      </c>
      <c r="AL1019" s="71" t="str">
        <f t="shared" si="614"/>
        <v/>
      </c>
      <c r="AM1019" s="78" t="str">
        <f t="shared" si="615"/>
        <v/>
      </c>
      <c r="AN1019" s="75" t="str">
        <f t="shared" si="616"/>
        <v/>
      </c>
      <c r="AO1019" s="71" t="str">
        <f t="shared" si="617"/>
        <v/>
      </c>
      <c r="AP1019" s="71" t="str">
        <f t="shared" si="618"/>
        <v/>
      </c>
      <c r="AQ1019" s="71" t="str">
        <f t="shared" si="619"/>
        <v/>
      </c>
      <c r="AR1019" s="71" t="str">
        <f t="shared" si="620"/>
        <v/>
      </c>
      <c r="AS1019" s="71" t="str">
        <f t="shared" si="621"/>
        <v/>
      </c>
      <c r="AT1019" s="71" t="str">
        <f t="shared" si="622"/>
        <v/>
      </c>
      <c r="AU1019" s="76" t="str">
        <f t="shared" si="623"/>
        <v/>
      </c>
      <c r="BF1019" s="141">
        <v>88055</v>
      </c>
      <c r="BG1019" s="142" t="s">
        <v>14679</v>
      </c>
      <c r="BH1019" s="141" t="s">
        <v>478</v>
      </c>
      <c r="BI1019" s="141" t="s">
        <v>177</v>
      </c>
      <c r="BJ1019" s="141" t="s">
        <v>1807</v>
      </c>
      <c r="BK1019" s="141" t="s">
        <v>14680</v>
      </c>
      <c r="BL1019" s="141" t="s">
        <v>14681</v>
      </c>
      <c r="BM1019" s="141">
        <v>48.571566880070101</v>
      </c>
      <c r="BN1019" s="141">
        <v>-78.128143827655506</v>
      </c>
      <c r="BO1019" s="141">
        <v>1953</v>
      </c>
      <c r="BP1019" s="143"/>
      <c r="BQ1019" s="143" t="s">
        <v>17560</v>
      </c>
    </row>
    <row r="1020" spans="1:69" ht="38.25" customHeight="1" x14ac:dyDescent="0.25">
      <c r="A1020" s="1" t="str">
        <f t="shared" si="624"/>
        <v/>
      </c>
      <c r="B1020" s="32" t="str">
        <f t="shared" si="625"/>
        <v/>
      </c>
      <c r="C1020" s="25" t="str">
        <f t="shared" si="626"/>
        <v/>
      </c>
      <c r="D1020" s="25" t="str">
        <f t="shared" si="627"/>
        <v/>
      </c>
      <c r="E1020" s="25" t="str">
        <f t="shared" si="628"/>
        <v/>
      </c>
      <c r="F1020" s="25" t="str">
        <f t="shared" si="629"/>
        <v/>
      </c>
      <c r="G1020" s="108" t="str">
        <f t="shared" si="630"/>
        <v/>
      </c>
      <c r="H1020" s="108" t="str">
        <f t="shared" si="631"/>
        <v/>
      </c>
      <c r="I1020" s="112" t="str">
        <f t="shared" si="632"/>
        <v/>
      </c>
      <c r="J1020" s="112"/>
      <c r="K1020" s="112"/>
      <c r="L1020" s="113"/>
      <c r="M1020" s="113"/>
      <c r="N1020" s="224" t="str">
        <f t="shared" si="633"/>
        <v/>
      </c>
      <c r="O1020" s="225" t="str">
        <f t="shared" si="634"/>
        <v/>
      </c>
      <c r="Q1020" s="6">
        <v>1018</v>
      </c>
      <c r="R1020" s="47" t="str">
        <f t="shared" si="597"/>
        <v>-1018</v>
      </c>
      <c r="S1020" s="6"/>
      <c r="T1020" s="48" t="str">
        <f t="shared" si="598"/>
        <v/>
      </c>
      <c r="U1020" s="49" t="str">
        <f t="shared" si="599"/>
        <v/>
      </c>
      <c r="W1020" s="51"/>
      <c r="X1020" s="75" t="str">
        <f t="shared" si="600"/>
        <v/>
      </c>
      <c r="Y1020" s="71" t="str">
        <f t="shared" si="601"/>
        <v/>
      </c>
      <c r="Z1020" s="71" t="str">
        <f t="shared" si="602"/>
        <v/>
      </c>
      <c r="AA1020" s="71" t="str">
        <f t="shared" si="603"/>
        <v/>
      </c>
      <c r="AB1020" s="71" t="str">
        <f t="shared" si="604"/>
        <v/>
      </c>
      <c r="AC1020" s="71" t="str">
        <f t="shared" si="605"/>
        <v/>
      </c>
      <c r="AD1020" s="71" t="str">
        <f t="shared" si="606"/>
        <v/>
      </c>
      <c r="AE1020" s="78" t="str">
        <f t="shared" si="607"/>
        <v/>
      </c>
      <c r="AF1020" s="75" t="str">
        <f t="shared" si="608"/>
        <v/>
      </c>
      <c r="AG1020" s="71" t="str">
        <f t="shared" si="609"/>
        <v/>
      </c>
      <c r="AH1020" s="71" t="str">
        <f t="shared" si="610"/>
        <v/>
      </c>
      <c r="AI1020" s="71" t="str">
        <f t="shared" si="611"/>
        <v/>
      </c>
      <c r="AJ1020" s="71" t="str">
        <f t="shared" si="612"/>
        <v/>
      </c>
      <c r="AK1020" s="71" t="str">
        <f t="shared" si="613"/>
        <v/>
      </c>
      <c r="AL1020" s="71" t="str">
        <f t="shared" si="614"/>
        <v/>
      </c>
      <c r="AM1020" s="78" t="str">
        <f t="shared" si="615"/>
        <v/>
      </c>
      <c r="AN1020" s="75" t="str">
        <f t="shared" si="616"/>
        <v/>
      </c>
      <c r="AO1020" s="71" t="str">
        <f t="shared" si="617"/>
        <v/>
      </c>
      <c r="AP1020" s="71" t="str">
        <f t="shared" si="618"/>
        <v/>
      </c>
      <c r="AQ1020" s="71" t="str">
        <f t="shared" si="619"/>
        <v/>
      </c>
      <c r="AR1020" s="71" t="str">
        <f t="shared" si="620"/>
        <v/>
      </c>
      <c r="AS1020" s="71" t="str">
        <f t="shared" si="621"/>
        <v/>
      </c>
      <c r="AT1020" s="71" t="str">
        <f t="shared" si="622"/>
        <v/>
      </c>
      <c r="AU1020" s="76" t="str">
        <f t="shared" si="623"/>
        <v/>
      </c>
      <c r="BF1020" s="141">
        <v>88055</v>
      </c>
      <c r="BG1020" s="142" t="s">
        <v>14682</v>
      </c>
      <c r="BH1020" s="141" t="s">
        <v>180</v>
      </c>
      <c r="BI1020" s="141" t="s">
        <v>191</v>
      </c>
      <c r="BJ1020" s="141" t="s">
        <v>14683</v>
      </c>
      <c r="BK1020" s="141" t="s">
        <v>10649</v>
      </c>
      <c r="BL1020" s="141" t="s">
        <v>14684</v>
      </c>
      <c r="BM1020" s="141">
        <v>48.562178440256901</v>
      </c>
      <c r="BN1020" s="141">
        <v>-78.114725878807803</v>
      </c>
      <c r="BO1020" s="141">
        <v>1994</v>
      </c>
      <c r="BP1020" s="143" t="s">
        <v>25130</v>
      </c>
      <c r="BQ1020" s="143" t="s">
        <v>17560</v>
      </c>
    </row>
    <row r="1021" spans="1:69" ht="38.25" customHeight="1" x14ac:dyDescent="0.25">
      <c r="A1021" s="1" t="str">
        <f t="shared" si="624"/>
        <v/>
      </c>
      <c r="B1021" s="32" t="str">
        <f t="shared" si="625"/>
        <v/>
      </c>
      <c r="C1021" s="25" t="str">
        <f t="shared" si="626"/>
        <v/>
      </c>
      <c r="D1021" s="25" t="str">
        <f t="shared" si="627"/>
        <v/>
      </c>
      <c r="E1021" s="25" t="str">
        <f t="shared" si="628"/>
        <v/>
      </c>
      <c r="F1021" s="25" t="str">
        <f t="shared" si="629"/>
        <v/>
      </c>
      <c r="G1021" s="108" t="str">
        <f t="shared" si="630"/>
        <v/>
      </c>
      <c r="H1021" s="108" t="str">
        <f t="shared" si="631"/>
        <v/>
      </c>
      <c r="I1021" s="112" t="str">
        <f t="shared" si="632"/>
        <v/>
      </c>
      <c r="J1021" s="112"/>
      <c r="K1021" s="112"/>
      <c r="L1021" s="113"/>
      <c r="M1021" s="113"/>
      <c r="N1021" s="224" t="str">
        <f t="shared" si="633"/>
        <v/>
      </c>
      <c r="O1021" s="225" t="str">
        <f t="shared" si="634"/>
        <v/>
      </c>
      <c r="Q1021" s="6">
        <v>1019</v>
      </c>
      <c r="R1021" s="47" t="str">
        <f t="shared" si="597"/>
        <v>-1019</v>
      </c>
      <c r="S1021" s="6"/>
      <c r="T1021" s="48" t="str">
        <f t="shared" si="598"/>
        <v/>
      </c>
      <c r="U1021" s="49" t="str">
        <f t="shared" si="599"/>
        <v/>
      </c>
      <c r="W1021" s="51"/>
      <c r="X1021" s="75" t="str">
        <f t="shared" si="600"/>
        <v/>
      </c>
      <c r="Y1021" s="71" t="str">
        <f t="shared" si="601"/>
        <v/>
      </c>
      <c r="Z1021" s="71" t="str">
        <f t="shared" si="602"/>
        <v/>
      </c>
      <c r="AA1021" s="71" t="str">
        <f t="shared" si="603"/>
        <v/>
      </c>
      <c r="AB1021" s="71" t="str">
        <f t="shared" si="604"/>
        <v/>
      </c>
      <c r="AC1021" s="71" t="str">
        <f t="shared" si="605"/>
        <v/>
      </c>
      <c r="AD1021" s="71" t="str">
        <f t="shared" si="606"/>
        <v/>
      </c>
      <c r="AE1021" s="78" t="str">
        <f t="shared" si="607"/>
        <v/>
      </c>
      <c r="AF1021" s="75" t="str">
        <f t="shared" si="608"/>
        <v/>
      </c>
      <c r="AG1021" s="71" t="str">
        <f t="shared" si="609"/>
        <v/>
      </c>
      <c r="AH1021" s="71" t="str">
        <f t="shared" si="610"/>
        <v/>
      </c>
      <c r="AI1021" s="71" t="str">
        <f t="shared" si="611"/>
        <v/>
      </c>
      <c r="AJ1021" s="71" t="str">
        <f t="shared" si="612"/>
        <v/>
      </c>
      <c r="AK1021" s="71" t="str">
        <f t="shared" si="613"/>
        <v/>
      </c>
      <c r="AL1021" s="71" t="str">
        <f t="shared" si="614"/>
        <v/>
      </c>
      <c r="AM1021" s="78" t="str">
        <f t="shared" si="615"/>
        <v/>
      </c>
      <c r="AN1021" s="75" t="str">
        <f t="shared" si="616"/>
        <v/>
      </c>
      <c r="AO1021" s="71" t="str">
        <f t="shared" si="617"/>
        <v/>
      </c>
      <c r="AP1021" s="71" t="str">
        <f t="shared" si="618"/>
        <v/>
      </c>
      <c r="AQ1021" s="71" t="str">
        <f t="shared" si="619"/>
        <v/>
      </c>
      <c r="AR1021" s="71" t="str">
        <f t="shared" si="620"/>
        <v/>
      </c>
      <c r="AS1021" s="71" t="str">
        <f t="shared" si="621"/>
        <v/>
      </c>
      <c r="AT1021" s="71" t="str">
        <f t="shared" si="622"/>
        <v/>
      </c>
      <c r="AU1021" s="76" t="str">
        <f t="shared" si="623"/>
        <v/>
      </c>
      <c r="BF1021" s="141">
        <v>88055</v>
      </c>
      <c r="BG1021" s="142" t="s">
        <v>14685</v>
      </c>
      <c r="BH1021" s="141" t="s">
        <v>180</v>
      </c>
      <c r="BI1021" s="141" t="s">
        <v>191</v>
      </c>
      <c r="BJ1021" s="141" t="s">
        <v>14686</v>
      </c>
      <c r="BK1021" s="141" t="s">
        <v>14687</v>
      </c>
      <c r="BL1021" s="141" t="s">
        <v>14688</v>
      </c>
      <c r="BM1021" s="141">
        <v>48.558186313115101</v>
      </c>
      <c r="BN1021" s="141">
        <v>-78.103657057587398</v>
      </c>
      <c r="BO1021" s="141">
        <v>2000</v>
      </c>
      <c r="BP1021" s="143" t="s">
        <v>25131</v>
      </c>
      <c r="BQ1021" s="143" t="s">
        <v>17560</v>
      </c>
    </row>
    <row r="1022" spans="1:69" ht="38.25" customHeight="1" x14ac:dyDescent="0.25">
      <c r="A1022" s="1" t="str">
        <f t="shared" si="624"/>
        <v/>
      </c>
      <c r="B1022" s="32" t="str">
        <f t="shared" si="625"/>
        <v/>
      </c>
      <c r="C1022" s="25" t="str">
        <f t="shared" si="626"/>
        <v/>
      </c>
      <c r="D1022" s="25" t="str">
        <f t="shared" si="627"/>
        <v/>
      </c>
      <c r="E1022" s="25" t="str">
        <f t="shared" si="628"/>
        <v/>
      </c>
      <c r="F1022" s="25" t="str">
        <f t="shared" si="629"/>
        <v/>
      </c>
      <c r="G1022" s="108" t="str">
        <f t="shared" si="630"/>
        <v/>
      </c>
      <c r="H1022" s="108" t="str">
        <f t="shared" si="631"/>
        <v/>
      </c>
      <c r="I1022" s="112" t="str">
        <f t="shared" si="632"/>
        <v/>
      </c>
      <c r="J1022" s="112"/>
      <c r="K1022" s="112"/>
      <c r="L1022" s="113"/>
      <c r="M1022" s="113"/>
      <c r="N1022" s="224" t="str">
        <f t="shared" si="633"/>
        <v/>
      </c>
      <c r="O1022" s="225" t="str">
        <f t="shared" si="634"/>
        <v/>
      </c>
      <c r="Q1022" s="6">
        <v>1020</v>
      </c>
      <c r="R1022" s="47" t="str">
        <f t="shared" si="597"/>
        <v>-1020</v>
      </c>
      <c r="S1022" s="6"/>
      <c r="T1022" s="48" t="str">
        <f t="shared" si="598"/>
        <v/>
      </c>
      <c r="U1022" s="49" t="str">
        <f t="shared" si="599"/>
        <v/>
      </c>
      <c r="W1022" s="51"/>
      <c r="X1022" s="75" t="str">
        <f t="shared" si="600"/>
        <v/>
      </c>
      <c r="Y1022" s="71" t="str">
        <f t="shared" si="601"/>
        <v/>
      </c>
      <c r="Z1022" s="71" t="str">
        <f t="shared" si="602"/>
        <v/>
      </c>
      <c r="AA1022" s="71" t="str">
        <f t="shared" si="603"/>
        <v/>
      </c>
      <c r="AB1022" s="71" t="str">
        <f t="shared" si="604"/>
        <v/>
      </c>
      <c r="AC1022" s="71" t="str">
        <f t="shared" si="605"/>
        <v/>
      </c>
      <c r="AD1022" s="71" t="str">
        <f t="shared" si="606"/>
        <v/>
      </c>
      <c r="AE1022" s="78" t="str">
        <f t="shared" si="607"/>
        <v/>
      </c>
      <c r="AF1022" s="75" t="str">
        <f t="shared" si="608"/>
        <v/>
      </c>
      <c r="AG1022" s="71" t="str">
        <f t="shared" si="609"/>
        <v/>
      </c>
      <c r="AH1022" s="71" t="str">
        <f t="shared" si="610"/>
        <v/>
      </c>
      <c r="AI1022" s="71" t="str">
        <f t="shared" si="611"/>
        <v/>
      </c>
      <c r="AJ1022" s="71" t="str">
        <f t="shared" si="612"/>
        <v/>
      </c>
      <c r="AK1022" s="71" t="str">
        <f t="shared" si="613"/>
        <v/>
      </c>
      <c r="AL1022" s="71" t="str">
        <f t="shared" si="614"/>
        <v/>
      </c>
      <c r="AM1022" s="78" t="str">
        <f t="shared" si="615"/>
        <v/>
      </c>
      <c r="AN1022" s="75" t="str">
        <f t="shared" si="616"/>
        <v/>
      </c>
      <c r="AO1022" s="71" t="str">
        <f t="shared" si="617"/>
        <v/>
      </c>
      <c r="AP1022" s="71" t="str">
        <f t="shared" si="618"/>
        <v/>
      </c>
      <c r="AQ1022" s="71" t="str">
        <f t="shared" si="619"/>
        <v/>
      </c>
      <c r="AR1022" s="71" t="str">
        <f t="shared" si="620"/>
        <v/>
      </c>
      <c r="AS1022" s="71" t="str">
        <f t="shared" si="621"/>
        <v/>
      </c>
      <c r="AT1022" s="71" t="str">
        <f t="shared" si="622"/>
        <v/>
      </c>
      <c r="AU1022" s="76" t="str">
        <f t="shared" si="623"/>
        <v/>
      </c>
      <c r="BF1022" s="141">
        <v>88055</v>
      </c>
      <c r="BG1022" s="142" t="s">
        <v>14689</v>
      </c>
      <c r="BH1022" s="141" t="s">
        <v>180</v>
      </c>
      <c r="BI1022" s="141" t="s">
        <v>191</v>
      </c>
      <c r="BJ1022" s="141" t="s">
        <v>14690</v>
      </c>
      <c r="BK1022" s="141" t="s">
        <v>6120</v>
      </c>
      <c r="BL1022" s="141" t="s">
        <v>14691</v>
      </c>
      <c r="BM1022" s="141">
        <v>48.579868389031297</v>
      </c>
      <c r="BN1022" s="141">
        <v>-78.114635574885</v>
      </c>
      <c r="BO1022" s="141">
        <v>1997</v>
      </c>
      <c r="BP1022" s="143" t="s">
        <v>25132</v>
      </c>
      <c r="BQ1022" s="143" t="s">
        <v>17560</v>
      </c>
    </row>
    <row r="1023" spans="1:69" ht="38.25" customHeight="1" x14ac:dyDescent="0.25">
      <c r="A1023" s="1" t="str">
        <f t="shared" si="624"/>
        <v/>
      </c>
      <c r="B1023" s="32" t="str">
        <f t="shared" si="625"/>
        <v/>
      </c>
      <c r="C1023" s="25" t="str">
        <f t="shared" si="626"/>
        <v/>
      </c>
      <c r="D1023" s="25" t="str">
        <f t="shared" si="627"/>
        <v/>
      </c>
      <c r="E1023" s="25" t="str">
        <f t="shared" si="628"/>
        <v/>
      </c>
      <c r="F1023" s="25" t="str">
        <f t="shared" si="629"/>
        <v/>
      </c>
      <c r="G1023" s="108" t="str">
        <f t="shared" si="630"/>
        <v/>
      </c>
      <c r="H1023" s="108" t="str">
        <f t="shared" si="631"/>
        <v/>
      </c>
      <c r="I1023" s="112" t="str">
        <f t="shared" si="632"/>
        <v/>
      </c>
      <c r="J1023" s="112"/>
      <c r="K1023" s="112"/>
      <c r="L1023" s="113"/>
      <c r="M1023" s="113"/>
      <c r="N1023" s="224" t="str">
        <f t="shared" si="633"/>
        <v/>
      </c>
      <c r="O1023" s="225" t="str">
        <f t="shared" si="634"/>
        <v/>
      </c>
      <c r="Q1023" s="6">
        <v>1021</v>
      </c>
      <c r="R1023" s="47" t="str">
        <f t="shared" si="597"/>
        <v>-1021</v>
      </c>
      <c r="S1023" s="6"/>
      <c r="T1023" s="48" t="str">
        <f t="shared" si="598"/>
        <v/>
      </c>
      <c r="U1023" s="49" t="str">
        <f t="shared" si="599"/>
        <v/>
      </c>
      <c r="W1023" s="51"/>
      <c r="X1023" s="75" t="str">
        <f t="shared" si="600"/>
        <v/>
      </c>
      <c r="Y1023" s="71" t="str">
        <f t="shared" si="601"/>
        <v/>
      </c>
      <c r="Z1023" s="71" t="str">
        <f t="shared" si="602"/>
        <v/>
      </c>
      <c r="AA1023" s="71" t="str">
        <f t="shared" si="603"/>
        <v/>
      </c>
      <c r="AB1023" s="71" t="str">
        <f t="shared" si="604"/>
        <v/>
      </c>
      <c r="AC1023" s="71" t="str">
        <f t="shared" si="605"/>
        <v/>
      </c>
      <c r="AD1023" s="71" t="str">
        <f t="shared" si="606"/>
        <v/>
      </c>
      <c r="AE1023" s="78" t="str">
        <f t="shared" si="607"/>
        <v/>
      </c>
      <c r="AF1023" s="75" t="str">
        <f t="shared" si="608"/>
        <v/>
      </c>
      <c r="AG1023" s="71" t="str">
        <f t="shared" si="609"/>
        <v/>
      </c>
      <c r="AH1023" s="71" t="str">
        <f t="shared" si="610"/>
        <v/>
      </c>
      <c r="AI1023" s="71" t="str">
        <f t="shared" si="611"/>
        <v/>
      </c>
      <c r="AJ1023" s="71" t="str">
        <f t="shared" si="612"/>
        <v/>
      </c>
      <c r="AK1023" s="71" t="str">
        <f t="shared" si="613"/>
        <v/>
      </c>
      <c r="AL1023" s="71" t="str">
        <f t="shared" si="614"/>
        <v/>
      </c>
      <c r="AM1023" s="78" t="str">
        <f t="shared" si="615"/>
        <v/>
      </c>
      <c r="AN1023" s="75" t="str">
        <f t="shared" si="616"/>
        <v/>
      </c>
      <c r="AO1023" s="71" t="str">
        <f t="shared" si="617"/>
        <v/>
      </c>
      <c r="AP1023" s="71" t="str">
        <f t="shared" si="618"/>
        <v/>
      </c>
      <c r="AQ1023" s="71" t="str">
        <f t="shared" si="619"/>
        <v/>
      </c>
      <c r="AR1023" s="71" t="str">
        <f t="shared" si="620"/>
        <v/>
      </c>
      <c r="AS1023" s="71" t="str">
        <f t="shared" si="621"/>
        <v/>
      </c>
      <c r="AT1023" s="71" t="str">
        <f t="shared" si="622"/>
        <v/>
      </c>
      <c r="AU1023" s="76" t="str">
        <f t="shared" si="623"/>
        <v/>
      </c>
      <c r="BF1023" s="141">
        <v>88055</v>
      </c>
      <c r="BG1023" s="142" t="s">
        <v>14692</v>
      </c>
      <c r="BH1023" s="141" t="s">
        <v>180</v>
      </c>
      <c r="BI1023" s="141" t="s">
        <v>191</v>
      </c>
      <c r="BJ1023" s="141" t="s">
        <v>14693</v>
      </c>
      <c r="BK1023" s="141" t="s">
        <v>14694</v>
      </c>
      <c r="BL1023" s="141" t="s">
        <v>14688</v>
      </c>
      <c r="BM1023" s="141">
        <v>48.560374616509201</v>
      </c>
      <c r="BN1023" s="141">
        <v>-78.083272583134303</v>
      </c>
      <c r="BO1023" s="141">
        <v>2009</v>
      </c>
      <c r="BP1023" s="143"/>
      <c r="BQ1023" s="143" t="s">
        <v>17560</v>
      </c>
    </row>
    <row r="1024" spans="1:69" ht="38.25" customHeight="1" x14ac:dyDescent="0.25">
      <c r="A1024" s="1" t="str">
        <f t="shared" si="624"/>
        <v/>
      </c>
      <c r="B1024" s="32" t="str">
        <f t="shared" si="625"/>
        <v/>
      </c>
      <c r="C1024" s="25" t="str">
        <f t="shared" si="626"/>
        <v/>
      </c>
      <c r="D1024" s="25" t="str">
        <f t="shared" si="627"/>
        <v/>
      </c>
      <c r="E1024" s="25" t="str">
        <f t="shared" si="628"/>
        <v/>
      </c>
      <c r="F1024" s="25" t="str">
        <f t="shared" si="629"/>
        <v/>
      </c>
      <c r="G1024" s="108" t="str">
        <f t="shared" si="630"/>
        <v/>
      </c>
      <c r="H1024" s="108" t="str">
        <f t="shared" si="631"/>
        <v/>
      </c>
      <c r="I1024" s="112" t="str">
        <f t="shared" si="632"/>
        <v/>
      </c>
      <c r="J1024" s="112"/>
      <c r="K1024" s="112"/>
      <c r="L1024" s="113"/>
      <c r="M1024" s="113"/>
      <c r="N1024" s="224" t="str">
        <f t="shared" si="633"/>
        <v/>
      </c>
      <c r="O1024" s="225" t="str">
        <f t="shared" si="634"/>
        <v/>
      </c>
      <c r="Q1024" s="6">
        <v>1022</v>
      </c>
      <c r="R1024" s="47" t="str">
        <f t="shared" si="597"/>
        <v>-1022</v>
      </c>
      <c r="S1024" s="6"/>
      <c r="T1024" s="48" t="str">
        <f t="shared" si="598"/>
        <v/>
      </c>
      <c r="U1024" s="49" t="str">
        <f t="shared" si="599"/>
        <v/>
      </c>
      <c r="W1024" s="51"/>
      <c r="X1024" s="75" t="str">
        <f t="shared" si="600"/>
        <v/>
      </c>
      <c r="Y1024" s="71" t="str">
        <f t="shared" si="601"/>
        <v/>
      </c>
      <c r="Z1024" s="71" t="str">
        <f t="shared" si="602"/>
        <v/>
      </c>
      <c r="AA1024" s="71" t="str">
        <f t="shared" si="603"/>
        <v/>
      </c>
      <c r="AB1024" s="71" t="str">
        <f t="shared" si="604"/>
        <v/>
      </c>
      <c r="AC1024" s="71" t="str">
        <f t="shared" si="605"/>
        <v/>
      </c>
      <c r="AD1024" s="71" t="str">
        <f t="shared" si="606"/>
        <v/>
      </c>
      <c r="AE1024" s="78" t="str">
        <f t="shared" si="607"/>
        <v/>
      </c>
      <c r="AF1024" s="75" t="str">
        <f t="shared" si="608"/>
        <v/>
      </c>
      <c r="AG1024" s="71" t="str">
        <f t="shared" si="609"/>
        <v/>
      </c>
      <c r="AH1024" s="71" t="str">
        <f t="shared" si="610"/>
        <v/>
      </c>
      <c r="AI1024" s="71" t="str">
        <f t="shared" si="611"/>
        <v/>
      </c>
      <c r="AJ1024" s="71" t="str">
        <f t="shared" si="612"/>
        <v/>
      </c>
      <c r="AK1024" s="71" t="str">
        <f t="shared" si="613"/>
        <v/>
      </c>
      <c r="AL1024" s="71" t="str">
        <f t="shared" si="614"/>
        <v/>
      </c>
      <c r="AM1024" s="78" t="str">
        <f t="shared" si="615"/>
        <v/>
      </c>
      <c r="AN1024" s="75" t="str">
        <f t="shared" si="616"/>
        <v/>
      </c>
      <c r="AO1024" s="71" t="str">
        <f t="shared" si="617"/>
        <v/>
      </c>
      <c r="AP1024" s="71" t="str">
        <f t="shared" si="618"/>
        <v/>
      </c>
      <c r="AQ1024" s="71" t="str">
        <f t="shared" si="619"/>
        <v/>
      </c>
      <c r="AR1024" s="71" t="str">
        <f t="shared" si="620"/>
        <v/>
      </c>
      <c r="AS1024" s="71" t="str">
        <f t="shared" si="621"/>
        <v/>
      </c>
      <c r="AT1024" s="71" t="str">
        <f t="shared" si="622"/>
        <v/>
      </c>
      <c r="AU1024" s="76" t="str">
        <f t="shared" si="623"/>
        <v/>
      </c>
      <c r="BF1024" s="141">
        <v>88055</v>
      </c>
      <c r="BG1024" s="142" t="s">
        <v>14695</v>
      </c>
      <c r="BH1024" s="141" t="s">
        <v>180</v>
      </c>
      <c r="BI1024" s="141" t="s">
        <v>178</v>
      </c>
      <c r="BJ1024" s="141" t="s">
        <v>1580</v>
      </c>
      <c r="BK1024" s="141" t="s">
        <v>14696</v>
      </c>
      <c r="BL1024" s="141" t="s">
        <v>14697</v>
      </c>
      <c r="BM1024" s="141">
        <v>48.5929619028255</v>
      </c>
      <c r="BN1024" s="141">
        <v>-78.094469055482307</v>
      </c>
      <c r="BO1024" s="141">
        <v>1996</v>
      </c>
      <c r="BP1024" s="143" t="s">
        <v>25133</v>
      </c>
      <c r="BQ1024" s="143" t="s">
        <v>17560</v>
      </c>
    </row>
    <row r="1025" spans="1:69" ht="38.25" customHeight="1" x14ac:dyDescent="0.25">
      <c r="A1025" s="1" t="str">
        <f t="shared" si="624"/>
        <v/>
      </c>
      <c r="B1025" s="32" t="str">
        <f t="shared" si="625"/>
        <v/>
      </c>
      <c r="C1025" s="25" t="str">
        <f t="shared" si="626"/>
        <v/>
      </c>
      <c r="D1025" s="25" t="str">
        <f t="shared" si="627"/>
        <v/>
      </c>
      <c r="E1025" s="25" t="str">
        <f t="shared" si="628"/>
        <v/>
      </c>
      <c r="F1025" s="25" t="str">
        <f t="shared" si="629"/>
        <v/>
      </c>
      <c r="G1025" s="108" t="str">
        <f t="shared" si="630"/>
        <v/>
      </c>
      <c r="H1025" s="108" t="str">
        <f t="shared" si="631"/>
        <v/>
      </c>
      <c r="I1025" s="112" t="str">
        <f t="shared" si="632"/>
        <v/>
      </c>
      <c r="J1025" s="112"/>
      <c r="K1025" s="112"/>
      <c r="L1025" s="113"/>
      <c r="M1025" s="113"/>
      <c r="N1025" s="224" t="str">
        <f t="shared" si="633"/>
        <v/>
      </c>
      <c r="O1025" s="225" t="str">
        <f t="shared" si="634"/>
        <v/>
      </c>
      <c r="Q1025" s="6">
        <v>1023</v>
      </c>
      <c r="R1025" s="47" t="str">
        <f t="shared" si="597"/>
        <v>-1023</v>
      </c>
      <c r="S1025" s="6"/>
      <c r="T1025" s="48" t="str">
        <f t="shared" si="598"/>
        <v/>
      </c>
      <c r="U1025" s="49" t="str">
        <f t="shared" si="599"/>
        <v/>
      </c>
      <c r="W1025" s="51"/>
      <c r="X1025" s="75" t="str">
        <f t="shared" si="600"/>
        <v/>
      </c>
      <c r="Y1025" s="71" t="str">
        <f t="shared" si="601"/>
        <v/>
      </c>
      <c r="Z1025" s="71" t="str">
        <f t="shared" si="602"/>
        <v/>
      </c>
      <c r="AA1025" s="71" t="str">
        <f t="shared" si="603"/>
        <v/>
      </c>
      <c r="AB1025" s="71" t="str">
        <f t="shared" si="604"/>
        <v/>
      </c>
      <c r="AC1025" s="71" t="str">
        <f t="shared" si="605"/>
        <v/>
      </c>
      <c r="AD1025" s="71" t="str">
        <f t="shared" si="606"/>
        <v/>
      </c>
      <c r="AE1025" s="78" t="str">
        <f t="shared" si="607"/>
        <v/>
      </c>
      <c r="AF1025" s="75" t="str">
        <f t="shared" si="608"/>
        <v/>
      </c>
      <c r="AG1025" s="71" t="str">
        <f t="shared" si="609"/>
        <v/>
      </c>
      <c r="AH1025" s="71" t="str">
        <f t="shared" si="610"/>
        <v/>
      </c>
      <c r="AI1025" s="71" t="str">
        <f t="shared" si="611"/>
        <v/>
      </c>
      <c r="AJ1025" s="71" t="str">
        <f t="shared" si="612"/>
        <v/>
      </c>
      <c r="AK1025" s="71" t="str">
        <f t="shared" si="613"/>
        <v/>
      </c>
      <c r="AL1025" s="71" t="str">
        <f t="shared" si="614"/>
        <v/>
      </c>
      <c r="AM1025" s="78" t="str">
        <f t="shared" si="615"/>
        <v/>
      </c>
      <c r="AN1025" s="75" t="str">
        <f t="shared" si="616"/>
        <v/>
      </c>
      <c r="AO1025" s="71" t="str">
        <f t="shared" si="617"/>
        <v/>
      </c>
      <c r="AP1025" s="71" t="str">
        <f t="shared" si="618"/>
        <v/>
      </c>
      <c r="AQ1025" s="71" t="str">
        <f t="shared" si="619"/>
        <v/>
      </c>
      <c r="AR1025" s="71" t="str">
        <f t="shared" si="620"/>
        <v/>
      </c>
      <c r="AS1025" s="71" t="str">
        <f t="shared" si="621"/>
        <v/>
      </c>
      <c r="AT1025" s="71" t="str">
        <f t="shared" si="622"/>
        <v/>
      </c>
      <c r="AU1025" s="76" t="str">
        <f t="shared" si="623"/>
        <v/>
      </c>
      <c r="BF1025" s="141">
        <v>88055</v>
      </c>
      <c r="BG1025" s="142" t="s">
        <v>14698</v>
      </c>
      <c r="BH1025" s="141" t="s">
        <v>478</v>
      </c>
      <c r="BI1025" s="141" t="s">
        <v>186</v>
      </c>
      <c r="BJ1025" s="141" t="s">
        <v>14699</v>
      </c>
      <c r="BK1025" s="141" t="s">
        <v>14680</v>
      </c>
      <c r="BL1025" s="141" t="s">
        <v>14681</v>
      </c>
      <c r="BM1025" s="141">
        <v>48.571570000000001</v>
      </c>
      <c r="BN1025" s="141">
        <v>-78.128140000000002</v>
      </c>
      <c r="BO1025" s="141">
        <v>1953</v>
      </c>
      <c r="BP1025" s="143"/>
      <c r="BQ1025" s="143" t="s">
        <v>17560</v>
      </c>
    </row>
    <row r="1026" spans="1:69" ht="38.25" customHeight="1" x14ac:dyDescent="0.25">
      <c r="A1026" s="1" t="str">
        <f t="shared" si="624"/>
        <v/>
      </c>
      <c r="B1026" s="32" t="str">
        <f t="shared" si="625"/>
        <v/>
      </c>
      <c r="C1026" s="25" t="str">
        <f t="shared" si="626"/>
        <v/>
      </c>
      <c r="D1026" s="25" t="str">
        <f t="shared" si="627"/>
        <v/>
      </c>
      <c r="E1026" s="25" t="str">
        <f t="shared" si="628"/>
        <v/>
      </c>
      <c r="F1026" s="25" t="str">
        <f t="shared" si="629"/>
        <v/>
      </c>
      <c r="G1026" s="108" t="str">
        <f t="shared" si="630"/>
        <v/>
      </c>
      <c r="H1026" s="108" t="str">
        <f t="shared" si="631"/>
        <v/>
      </c>
      <c r="I1026" s="112" t="str">
        <f t="shared" si="632"/>
        <v/>
      </c>
      <c r="J1026" s="112"/>
      <c r="K1026" s="112"/>
      <c r="L1026" s="113"/>
      <c r="M1026" s="113"/>
      <c r="N1026" s="224" t="str">
        <f t="shared" si="633"/>
        <v/>
      </c>
      <c r="O1026" s="225" t="str">
        <f t="shared" si="634"/>
        <v/>
      </c>
      <c r="Q1026" s="6">
        <v>1024</v>
      </c>
      <c r="R1026" s="47" t="str">
        <f t="shared" si="597"/>
        <v>-1024</v>
      </c>
      <c r="S1026" s="6"/>
      <c r="T1026" s="48" t="str">
        <f t="shared" si="598"/>
        <v/>
      </c>
      <c r="U1026" s="49" t="str">
        <f t="shared" si="599"/>
        <v/>
      </c>
      <c r="W1026" s="51"/>
      <c r="X1026" s="75" t="str">
        <f t="shared" si="600"/>
        <v/>
      </c>
      <c r="Y1026" s="71" t="str">
        <f t="shared" si="601"/>
        <v/>
      </c>
      <c r="Z1026" s="71" t="str">
        <f t="shared" si="602"/>
        <v/>
      </c>
      <c r="AA1026" s="71" t="str">
        <f t="shared" si="603"/>
        <v/>
      </c>
      <c r="AB1026" s="71" t="str">
        <f t="shared" si="604"/>
        <v/>
      </c>
      <c r="AC1026" s="71" t="str">
        <f t="shared" si="605"/>
        <v/>
      </c>
      <c r="AD1026" s="71" t="str">
        <f t="shared" si="606"/>
        <v/>
      </c>
      <c r="AE1026" s="78" t="str">
        <f t="shared" si="607"/>
        <v/>
      </c>
      <c r="AF1026" s="75" t="str">
        <f t="shared" si="608"/>
        <v/>
      </c>
      <c r="AG1026" s="71" t="str">
        <f t="shared" si="609"/>
        <v/>
      </c>
      <c r="AH1026" s="71" t="str">
        <f t="shared" si="610"/>
        <v/>
      </c>
      <c r="AI1026" s="71" t="str">
        <f t="shared" si="611"/>
        <v/>
      </c>
      <c r="AJ1026" s="71" t="str">
        <f t="shared" si="612"/>
        <v/>
      </c>
      <c r="AK1026" s="71" t="str">
        <f t="shared" si="613"/>
        <v/>
      </c>
      <c r="AL1026" s="71" t="str">
        <f t="shared" si="614"/>
        <v/>
      </c>
      <c r="AM1026" s="78" t="str">
        <f t="shared" si="615"/>
        <v/>
      </c>
      <c r="AN1026" s="75" t="str">
        <f t="shared" si="616"/>
        <v/>
      </c>
      <c r="AO1026" s="71" t="str">
        <f t="shared" si="617"/>
        <v/>
      </c>
      <c r="AP1026" s="71" t="str">
        <f t="shared" si="618"/>
        <v/>
      </c>
      <c r="AQ1026" s="71" t="str">
        <f t="shared" si="619"/>
        <v/>
      </c>
      <c r="AR1026" s="71" t="str">
        <f t="shared" si="620"/>
        <v/>
      </c>
      <c r="AS1026" s="71" t="str">
        <f t="shared" si="621"/>
        <v/>
      </c>
      <c r="AT1026" s="71" t="str">
        <f t="shared" si="622"/>
        <v/>
      </c>
      <c r="AU1026" s="76" t="str">
        <f t="shared" si="623"/>
        <v/>
      </c>
      <c r="BF1026" s="141">
        <v>88055</v>
      </c>
      <c r="BG1026" s="142" t="s">
        <v>14700</v>
      </c>
      <c r="BH1026" s="141" t="s">
        <v>478</v>
      </c>
      <c r="BI1026" s="141" t="s">
        <v>186</v>
      </c>
      <c r="BJ1026" s="141" t="s">
        <v>14701</v>
      </c>
      <c r="BK1026" s="141" t="s">
        <v>14702</v>
      </c>
      <c r="BL1026" s="141" t="s">
        <v>14703</v>
      </c>
      <c r="BM1026" s="141">
        <v>48.581539999999997</v>
      </c>
      <c r="BN1026" s="141">
        <v>-78.132019999999997</v>
      </c>
      <c r="BO1026" s="141">
        <v>2015</v>
      </c>
      <c r="BP1026" s="143"/>
      <c r="BQ1026" s="143" t="s">
        <v>17560</v>
      </c>
    </row>
    <row r="1027" spans="1:69" ht="38.25" customHeight="1" x14ac:dyDescent="0.25">
      <c r="A1027" s="1" t="str">
        <f t="shared" si="624"/>
        <v/>
      </c>
      <c r="B1027" s="32" t="str">
        <f t="shared" si="625"/>
        <v/>
      </c>
      <c r="C1027" s="25" t="str">
        <f t="shared" si="626"/>
        <v/>
      </c>
      <c r="D1027" s="25" t="str">
        <f t="shared" si="627"/>
        <v/>
      </c>
      <c r="E1027" s="25" t="str">
        <f t="shared" si="628"/>
        <v/>
      </c>
      <c r="F1027" s="25" t="str">
        <f t="shared" si="629"/>
        <v/>
      </c>
      <c r="G1027" s="108" t="str">
        <f t="shared" si="630"/>
        <v/>
      </c>
      <c r="H1027" s="108" t="str">
        <f t="shared" si="631"/>
        <v/>
      </c>
      <c r="I1027" s="112" t="str">
        <f t="shared" si="632"/>
        <v/>
      </c>
      <c r="J1027" s="112"/>
      <c r="K1027" s="112"/>
      <c r="L1027" s="113"/>
      <c r="M1027" s="113"/>
      <c r="N1027" s="224" t="str">
        <f t="shared" si="633"/>
        <v/>
      </c>
      <c r="O1027" s="225" t="str">
        <f t="shared" si="634"/>
        <v/>
      </c>
      <c r="Q1027" s="6">
        <v>1025</v>
      </c>
      <c r="R1027" s="47" t="str">
        <f t="shared" ref="R1027:R1090" si="635">Code_geo&amp;"-"&amp;Q1027</f>
        <v>-1025</v>
      </c>
      <c r="S1027" s="6"/>
      <c r="T1027" s="48" t="str">
        <f t="shared" ref="T1027:T1090" si="636">IF(AND(B1037=$S$3,(OR(C1037=$W$10,C1037=$W$11,C1037=$W$12,C1037=$W$13))),1,"")</f>
        <v/>
      </c>
      <c r="U1027" s="49" t="str">
        <f t="shared" ref="U1027:U1090" si="637">IF(AND(B1037=$S$4,(OR(C1037=$W$5,C1037=$W$6,C1037=$W$7,C1037=$W$8))),1,"")</f>
        <v/>
      </c>
      <c r="W1027" s="51"/>
      <c r="X1027" s="75" t="str">
        <f t="shared" si="600"/>
        <v/>
      </c>
      <c r="Y1027" s="71" t="str">
        <f t="shared" si="601"/>
        <v/>
      </c>
      <c r="Z1027" s="71" t="str">
        <f t="shared" si="602"/>
        <v/>
      </c>
      <c r="AA1027" s="71" t="str">
        <f t="shared" si="603"/>
        <v/>
      </c>
      <c r="AB1027" s="71" t="str">
        <f t="shared" si="604"/>
        <v/>
      </c>
      <c r="AC1027" s="71" t="str">
        <f t="shared" si="605"/>
        <v/>
      </c>
      <c r="AD1027" s="71" t="str">
        <f t="shared" si="606"/>
        <v/>
      </c>
      <c r="AE1027" s="78" t="str">
        <f t="shared" si="607"/>
        <v/>
      </c>
      <c r="AF1027" s="75" t="str">
        <f t="shared" si="608"/>
        <v/>
      </c>
      <c r="AG1027" s="71" t="str">
        <f t="shared" si="609"/>
        <v/>
      </c>
      <c r="AH1027" s="71" t="str">
        <f t="shared" si="610"/>
        <v/>
      </c>
      <c r="AI1027" s="71" t="str">
        <f t="shared" si="611"/>
        <v/>
      </c>
      <c r="AJ1027" s="71" t="str">
        <f t="shared" si="612"/>
        <v/>
      </c>
      <c r="AK1027" s="71" t="str">
        <f t="shared" si="613"/>
        <v/>
      </c>
      <c r="AL1027" s="71" t="str">
        <f t="shared" si="614"/>
        <v/>
      </c>
      <c r="AM1027" s="78" t="str">
        <f t="shared" si="615"/>
        <v/>
      </c>
      <c r="AN1027" s="75" t="str">
        <f t="shared" si="616"/>
        <v/>
      </c>
      <c r="AO1027" s="71" t="str">
        <f t="shared" si="617"/>
        <v/>
      </c>
      <c r="AP1027" s="71" t="str">
        <f t="shared" si="618"/>
        <v/>
      </c>
      <c r="AQ1027" s="71" t="str">
        <f t="shared" si="619"/>
        <v/>
      </c>
      <c r="AR1027" s="71" t="str">
        <f t="shared" si="620"/>
        <v/>
      </c>
      <c r="AS1027" s="71" t="str">
        <f t="shared" si="621"/>
        <v/>
      </c>
      <c r="AT1027" s="71" t="str">
        <f t="shared" si="622"/>
        <v/>
      </c>
      <c r="AU1027" s="76" t="str">
        <f t="shared" si="623"/>
        <v/>
      </c>
      <c r="BF1027" s="141">
        <v>89008</v>
      </c>
      <c r="BG1027" s="142" t="s">
        <v>14616</v>
      </c>
      <c r="BH1027" s="141" t="s">
        <v>478</v>
      </c>
      <c r="BI1027" s="141" t="s">
        <v>176</v>
      </c>
      <c r="BJ1027" s="141" t="s">
        <v>26548</v>
      </c>
      <c r="BK1027" s="141" t="s">
        <v>14617</v>
      </c>
      <c r="BL1027" s="141" t="s">
        <v>14618</v>
      </c>
      <c r="BM1027" s="141">
        <v>48.097459999999998</v>
      </c>
      <c r="BN1027" s="141">
        <v>-77.804640000000006</v>
      </c>
      <c r="BO1027" s="141">
        <v>2010</v>
      </c>
      <c r="BP1027" s="143"/>
      <c r="BQ1027" s="143" t="s">
        <v>17560</v>
      </c>
    </row>
    <row r="1028" spans="1:69" ht="38.25" customHeight="1" x14ac:dyDescent="0.25">
      <c r="A1028" s="1" t="str">
        <f t="shared" si="624"/>
        <v/>
      </c>
      <c r="B1028" s="32" t="str">
        <f t="shared" si="625"/>
        <v/>
      </c>
      <c r="C1028" s="25" t="str">
        <f t="shared" si="626"/>
        <v/>
      </c>
      <c r="D1028" s="25" t="str">
        <f t="shared" si="627"/>
        <v/>
      </c>
      <c r="E1028" s="25" t="str">
        <f t="shared" si="628"/>
        <v/>
      </c>
      <c r="F1028" s="25" t="str">
        <f t="shared" si="629"/>
        <v/>
      </c>
      <c r="G1028" s="108" t="str">
        <f t="shared" si="630"/>
        <v/>
      </c>
      <c r="H1028" s="108" t="str">
        <f t="shared" si="631"/>
        <v/>
      </c>
      <c r="I1028" s="112" t="str">
        <f t="shared" si="632"/>
        <v/>
      </c>
      <c r="J1028" s="112"/>
      <c r="K1028" s="112"/>
      <c r="L1028" s="113"/>
      <c r="M1028" s="113"/>
      <c r="N1028" s="224" t="str">
        <f t="shared" si="633"/>
        <v/>
      </c>
      <c r="O1028" s="225" t="str">
        <f t="shared" si="634"/>
        <v/>
      </c>
      <c r="Q1028" s="6">
        <v>1026</v>
      </c>
      <c r="R1028" s="47" t="str">
        <f t="shared" si="635"/>
        <v>-1026</v>
      </c>
      <c r="S1028" s="6"/>
      <c r="T1028" s="48" t="str">
        <f t="shared" si="636"/>
        <v/>
      </c>
      <c r="U1028" s="49" t="str">
        <f t="shared" si="637"/>
        <v/>
      </c>
      <c r="W1028" s="51"/>
      <c r="X1028" s="75" t="str">
        <f t="shared" ref="X1028:X1091" si="638">IF($C1037=$BE$3,$L1037+$M1037,"")</f>
        <v/>
      </c>
      <c r="Y1028" s="71" t="str">
        <f t="shared" ref="Y1028:Y1091" si="639">IF($C1037=$BE$4,$L1037+$M1037,"")</f>
        <v/>
      </c>
      <c r="Z1028" s="71" t="str">
        <f t="shared" ref="Z1028:Z1091" si="640">IF($C1037=$BE$5,$L1037+$M1037,"")</f>
        <v/>
      </c>
      <c r="AA1028" s="71" t="str">
        <f t="shared" ref="AA1028:AA1091" si="641">IF($C1037=$BE$6,$L1037+$M1037,"")</f>
        <v/>
      </c>
      <c r="AB1028" s="71" t="str">
        <f t="shared" ref="AB1028:AB1091" si="642">IF($C1037=$BE$7,$L1037+$M1037,"")</f>
        <v/>
      </c>
      <c r="AC1028" s="71" t="str">
        <f t="shared" ref="AC1028:AC1091" si="643">IF($C1037=$BE$8,$L1037+$M1037,"")</f>
        <v/>
      </c>
      <c r="AD1028" s="71" t="str">
        <f t="shared" ref="AD1028:AD1091" si="644">IF($C1037=$BE$9,$L1037+$M1037,"")</f>
        <v/>
      </c>
      <c r="AE1028" s="78" t="str">
        <f t="shared" ref="AE1028:AE1091" si="645">IF($C1037=$BE$10,$L1037+$M1037,"")</f>
        <v/>
      </c>
      <c r="AF1028" s="75" t="str">
        <f t="shared" ref="AF1028:AF1091" si="646">IF($C1037=$BE$3,IF($J1037&gt;0,$L1037/$J1037,$L1037),"")</f>
        <v/>
      </c>
      <c r="AG1028" s="71" t="str">
        <f t="shared" ref="AG1028:AG1091" si="647">IF($C1037=$BE$4,IF($J1037&gt;0,$L1037/$J1037,$L1037),"")</f>
        <v/>
      </c>
      <c r="AH1028" s="71" t="str">
        <f t="shared" ref="AH1028:AH1091" si="648">IF($C1037=$BE$5,IF($J1037&gt;0,$L1037/$J1037,$L1037),"")</f>
        <v/>
      </c>
      <c r="AI1028" s="71" t="str">
        <f t="shared" ref="AI1028:AI1091" si="649">IF($C1037=$BE$6,IF($J1037&gt;0,$L1037/$J1037,$L1037),"")</f>
        <v/>
      </c>
      <c r="AJ1028" s="71" t="str">
        <f t="shared" ref="AJ1028:AJ1091" si="650">IF($C1037=$BE$7,IF($J1037&gt;0,$L1037/$J1037,$L1037),"")</f>
        <v/>
      </c>
      <c r="AK1028" s="71" t="str">
        <f t="shared" ref="AK1028:AK1091" si="651">IF($C1037=$BE$8,IF($J1037&gt;0,$L1037/$J1037,$L1037),"")</f>
        <v/>
      </c>
      <c r="AL1028" s="71" t="str">
        <f t="shared" ref="AL1028:AL1091" si="652">IF($C1037=$BE$9,IF($J1037&gt;0,$L1037/$J1037,$L1037),"")</f>
        <v/>
      </c>
      <c r="AM1028" s="78" t="str">
        <f t="shared" ref="AM1028:AM1091" si="653">IF($C1037=$BE$10,IF($J1037&gt;0,$L1037/$J1037,$L1037),"")</f>
        <v/>
      </c>
      <c r="AN1028" s="75" t="str">
        <f t="shared" ref="AN1028:AN1091" si="654">IF($C1037=$BE$3,IF($K1037&gt;0,$M1037/$K1037,$M1037),"")</f>
        <v/>
      </c>
      <c r="AO1028" s="71" t="str">
        <f t="shared" ref="AO1028:AO1091" si="655">IF($C1037=$BE$4,IF($K1037&gt;0,$M1037/$K1037,$M1037),"")</f>
        <v/>
      </c>
      <c r="AP1028" s="71" t="str">
        <f t="shared" ref="AP1028:AP1091" si="656">IF($C1037=$BE$5,IF($K1037&gt;0,$M1037/$K1037,$M1037),"")</f>
        <v/>
      </c>
      <c r="AQ1028" s="71" t="str">
        <f t="shared" ref="AQ1028:AQ1091" si="657">IF($C1037=$BE$6,IF($K1037&gt;0,$M1037/$K1037,$M1037),"")</f>
        <v/>
      </c>
      <c r="AR1028" s="71" t="str">
        <f t="shared" ref="AR1028:AR1091" si="658">IF($C1037=$BE$7,IF($K1037&gt;0,$M1037/$K1037,$M1037),"")</f>
        <v/>
      </c>
      <c r="AS1028" s="71" t="str">
        <f t="shared" ref="AS1028:AS1091" si="659">IF($C1037=$BE$8,IF($K1037&gt;0,$M1037/$K1037,$M1037),"")</f>
        <v/>
      </c>
      <c r="AT1028" s="71" t="str">
        <f t="shared" ref="AT1028:AT1091" si="660">IF($C1037=$BE$9,IF($K1037&gt;0,$M1037/$K1037,$M1037),"")</f>
        <v/>
      </c>
      <c r="AU1028" s="76" t="str">
        <f t="shared" ref="AU1028:AU1091" si="661">IF($C1037=$BE$10,IF($K1037&gt;0,$M1037/$K1037,$M1037),"")</f>
        <v/>
      </c>
      <c r="BF1028" s="141">
        <v>89008</v>
      </c>
      <c r="BG1028" s="142" t="s">
        <v>14619</v>
      </c>
      <c r="BH1028" s="141" t="s">
        <v>478</v>
      </c>
      <c r="BI1028" s="141" t="s">
        <v>176</v>
      </c>
      <c r="BJ1028" s="141" t="s">
        <v>14620</v>
      </c>
      <c r="BK1028" s="141" t="s">
        <v>14621</v>
      </c>
      <c r="BL1028" s="141" t="s">
        <v>14622</v>
      </c>
      <c r="BM1028" s="141">
        <v>48.236359999999998</v>
      </c>
      <c r="BN1028" s="141">
        <v>-77.934929999999994</v>
      </c>
      <c r="BO1028" s="141">
        <v>1995</v>
      </c>
      <c r="BP1028" s="143"/>
      <c r="BQ1028" s="143" t="s">
        <v>17560</v>
      </c>
    </row>
    <row r="1029" spans="1:69" ht="38.25" customHeight="1" x14ac:dyDescent="0.25">
      <c r="A1029" s="1" t="str">
        <f t="shared" si="624"/>
        <v/>
      </c>
      <c r="B1029" s="32" t="str">
        <f t="shared" si="625"/>
        <v/>
      </c>
      <c r="C1029" s="25" t="str">
        <f t="shared" si="626"/>
        <v/>
      </c>
      <c r="D1029" s="25" t="str">
        <f t="shared" si="627"/>
        <v/>
      </c>
      <c r="E1029" s="25" t="str">
        <f t="shared" si="628"/>
        <v/>
      </c>
      <c r="F1029" s="25" t="str">
        <f t="shared" si="629"/>
        <v/>
      </c>
      <c r="G1029" s="108" t="str">
        <f t="shared" si="630"/>
        <v/>
      </c>
      <c r="H1029" s="108" t="str">
        <f t="shared" si="631"/>
        <v/>
      </c>
      <c r="I1029" s="112" t="str">
        <f t="shared" si="632"/>
        <v/>
      </c>
      <c r="J1029" s="112"/>
      <c r="K1029" s="112"/>
      <c r="L1029" s="113"/>
      <c r="M1029" s="113"/>
      <c r="N1029" s="224" t="str">
        <f t="shared" si="633"/>
        <v/>
      </c>
      <c r="O1029" s="225" t="str">
        <f t="shared" si="634"/>
        <v/>
      </c>
      <c r="Q1029" s="6">
        <v>1027</v>
      </c>
      <c r="R1029" s="47" t="str">
        <f t="shared" si="635"/>
        <v>-1027</v>
      </c>
      <c r="S1029" s="6"/>
      <c r="T1029" s="48" t="str">
        <f t="shared" si="636"/>
        <v/>
      </c>
      <c r="U1029" s="49" t="str">
        <f t="shared" si="637"/>
        <v/>
      </c>
      <c r="W1029" s="51"/>
      <c r="X1029" s="75" t="str">
        <f t="shared" si="638"/>
        <v/>
      </c>
      <c r="Y1029" s="71" t="str">
        <f t="shared" si="639"/>
        <v/>
      </c>
      <c r="Z1029" s="71" t="str">
        <f t="shared" si="640"/>
        <v/>
      </c>
      <c r="AA1029" s="71" t="str">
        <f t="shared" si="641"/>
        <v/>
      </c>
      <c r="AB1029" s="71" t="str">
        <f t="shared" si="642"/>
        <v/>
      </c>
      <c r="AC1029" s="71" t="str">
        <f t="shared" si="643"/>
        <v/>
      </c>
      <c r="AD1029" s="71" t="str">
        <f t="shared" si="644"/>
        <v/>
      </c>
      <c r="AE1029" s="78" t="str">
        <f t="shared" si="645"/>
        <v/>
      </c>
      <c r="AF1029" s="75" t="str">
        <f t="shared" si="646"/>
        <v/>
      </c>
      <c r="AG1029" s="71" t="str">
        <f t="shared" si="647"/>
        <v/>
      </c>
      <c r="AH1029" s="71" t="str">
        <f t="shared" si="648"/>
        <v/>
      </c>
      <c r="AI1029" s="71" t="str">
        <f t="shared" si="649"/>
        <v/>
      </c>
      <c r="AJ1029" s="71" t="str">
        <f t="shared" si="650"/>
        <v/>
      </c>
      <c r="AK1029" s="71" t="str">
        <f t="shared" si="651"/>
        <v/>
      </c>
      <c r="AL1029" s="71" t="str">
        <f t="shared" si="652"/>
        <v/>
      </c>
      <c r="AM1029" s="78" t="str">
        <f t="shared" si="653"/>
        <v/>
      </c>
      <c r="AN1029" s="75" t="str">
        <f t="shared" si="654"/>
        <v/>
      </c>
      <c r="AO1029" s="71" t="str">
        <f t="shared" si="655"/>
        <v/>
      </c>
      <c r="AP1029" s="71" t="str">
        <f t="shared" si="656"/>
        <v/>
      </c>
      <c r="AQ1029" s="71" t="str">
        <f t="shared" si="657"/>
        <v/>
      </c>
      <c r="AR1029" s="71" t="str">
        <f t="shared" si="658"/>
        <v/>
      </c>
      <c r="AS1029" s="71" t="str">
        <f t="shared" si="659"/>
        <v/>
      </c>
      <c r="AT1029" s="71" t="str">
        <f t="shared" si="660"/>
        <v/>
      </c>
      <c r="AU1029" s="76" t="str">
        <f t="shared" si="661"/>
        <v/>
      </c>
      <c r="BF1029" s="141">
        <v>89008</v>
      </c>
      <c r="BG1029" s="142" t="s">
        <v>14623</v>
      </c>
      <c r="BH1029" s="141" t="s">
        <v>478</v>
      </c>
      <c r="BI1029" s="141" t="s">
        <v>176</v>
      </c>
      <c r="BJ1029" s="141" t="s">
        <v>14628</v>
      </c>
      <c r="BK1029" s="141" t="s">
        <v>5101</v>
      </c>
      <c r="BL1029" s="141" t="s">
        <v>14629</v>
      </c>
      <c r="BM1029" s="141">
        <v>48.185319999999997</v>
      </c>
      <c r="BN1029" s="141">
        <v>-77.714619999999996</v>
      </c>
      <c r="BO1029" s="141">
        <v>2013</v>
      </c>
      <c r="BP1029" s="143"/>
      <c r="BQ1029" s="143" t="s">
        <v>17560</v>
      </c>
    </row>
    <row r="1030" spans="1:69" ht="38.25" customHeight="1" x14ac:dyDescent="0.25">
      <c r="A1030" s="1" t="str">
        <f t="shared" si="624"/>
        <v/>
      </c>
      <c r="B1030" s="32" t="str">
        <f t="shared" si="625"/>
        <v/>
      </c>
      <c r="C1030" s="25" t="str">
        <f t="shared" si="626"/>
        <v/>
      </c>
      <c r="D1030" s="25" t="str">
        <f t="shared" si="627"/>
        <v/>
      </c>
      <c r="E1030" s="25" t="str">
        <f t="shared" si="628"/>
        <v/>
      </c>
      <c r="F1030" s="25" t="str">
        <f t="shared" si="629"/>
        <v/>
      </c>
      <c r="G1030" s="108" t="str">
        <f t="shared" si="630"/>
        <v/>
      </c>
      <c r="H1030" s="108" t="str">
        <f t="shared" si="631"/>
        <v/>
      </c>
      <c r="I1030" s="112" t="str">
        <f t="shared" si="632"/>
        <v/>
      </c>
      <c r="J1030" s="112"/>
      <c r="K1030" s="112"/>
      <c r="L1030" s="113"/>
      <c r="M1030" s="113"/>
      <c r="N1030" s="224" t="str">
        <f t="shared" si="633"/>
        <v/>
      </c>
      <c r="O1030" s="225" t="str">
        <f t="shared" si="634"/>
        <v/>
      </c>
      <c r="Q1030" s="6">
        <v>1028</v>
      </c>
      <c r="R1030" s="47" t="str">
        <f t="shared" si="635"/>
        <v>-1028</v>
      </c>
      <c r="S1030" s="6"/>
      <c r="T1030" s="48" t="str">
        <f t="shared" si="636"/>
        <v/>
      </c>
      <c r="U1030" s="49" t="str">
        <f t="shared" si="637"/>
        <v/>
      </c>
      <c r="W1030" s="51"/>
      <c r="X1030" s="75" t="str">
        <f t="shared" si="638"/>
        <v/>
      </c>
      <c r="Y1030" s="71" t="str">
        <f t="shared" si="639"/>
        <v/>
      </c>
      <c r="Z1030" s="71" t="str">
        <f t="shared" si="640"/>
        <v/>
      </c>
      <c r="AA1030" s="71" t="str">
        <f t="shared" si="641"/>
        <v/>
      </c>
      <c r="AB1030" s="71" t="str">
        <f t="shared" si="642"/>
        <v/>
      </c>
      <c r="AC1030" s="71" t="str">
        <f t="shared" si="643"/>
        <v/>
      </c>
      <c r="AD1030" s="71" t="str">
        <f t="shared" si="644"/>
        <v/>
      </c>
      <c r="AE1030" s="78" t="str">
        <f t="shared" si="645"/>
        <v/>
      </c>
      <c r="AF1030" s="75" t="str">
        <f t="shared" si="646"/>
        <v/>
      </c>
      <c r="AG1030" s="71" t="str">
        <f t="shared" si="647"/>
        <v/>
      </c>
      <c r="AH1030" s="71" t="str">
        <f t="shared" si="648"/>
        <v/>
      </c>
      <c r="AI1030" s="71" t="str">
        <f t="shared" si="649"/>
        <v/>
      </c>
      <c r="AJ1030" s="71" t="str">
        <f t="shared" si="650"/>
        <v/>
      </c>
      <c r="AK1030" s="71" t="str">
        <f t="shared" si="651"/>
        <v/>
      </c>
      <c r="AL1030" s="71" t="str">
        <f t="shared" si="652"/>
        <v/>
      </c>
      <c r="AM1030" s="78" t="str">
        <f t="shared" si="653"/>
        <v/>
      </c>
      <c r="AN1030" s="75" t="str">
        <f t="shared" si="654"/>
        <v/>
      </c>
      <c r="AO1030" s="71" t="str">
        <f t="shared" si="655"/>
        <v/>
      </c>
      <c r="AP1030" s="71" t="str">
        <f t="shared" si="656"/>
        <v/>
      </c>
      <c r="AQ1030" s="71" t="str">
        <f t="shared" si="657"/>
        <v/>
      </c>
      <c r="AR1030" s="71" t="str">
        <f t="shared" si="658"/>
        <v/>
      </c>
      <c r="AS1030" s="71" t="str">
        <f t="shared" si="659"/>
        <v/>
      </c>
      <c r="AT1030" s="71" t="str">
        <f t="shared" si="660"/>
        <v/>
      </c>
      <c r="AU1030" s="76" t="str">
        <f t="shared" si="661"/>
        <v/>
      </c>
      <c r="BF1030" s="141">
        <v>89008</v>
      </c>
      <c r="BG1030" s="142" t="s">
        <v>14624</v>
      </c>
      <c r="BH1030" s="141" t="s">
        <v>478</v>
      </c>
      <c r="BI1030" s="141" t="s">
        <v>176</v>
      </c>
      <c r="BJ1030" s="141" t="s">
        <v>26549</v>
      </c>
      <c r="BK1030" s="141" t="s">
        <v>2674</v>
      </c>
      <c r="BL1030" s="141" t="s">
        <v>14626</v>
      </c>
      <c r="BM1030" s="141">
        <v>48.111409999999999</v>
      </c>
      <c r="BN1030" s="141">
        <v>-77.797659999999993</v>
      </c>
      <c r="BO1030" s="141">
        <v>2015</v>
      </c>
      <c r="BP1030" s="143"/>
      <c r="BQ1030" s="143" t="s">
        <v>17560</v>
      </c>
    </row>
    <row r="1031" spans="1:69" ht="38.25" customHeight="1" x14ac:dyDescent="0.25">
      <c r="A1031" s="1" t="str">
        <f t="shared" si="624"/>
        <v/>
      </c>
      <c r="B1031" s="32" t="str">
        <f t="shared" si="625"/>
        <v/>
      </c>
      <c r="C1031" s="25" t="str">
        <f t="shared" si="626"/>
        <v/>
      </c>
      <c r="D1031" s="25" t="str">
        <f t="shared" si="627"/>
        <v/>
      </c>
      <c r="E1031" s="25" t="str">
        <f t="shared" si="628"/>
        <v/>
      </c>
      <c r="F1031" s="25" t="str">
        <f t="shared" si="629"/>
        <v/>
      </c>
      <c r="G1031" s="108" t="str">
        <f t="shared" si="630"/>
        <v/>
      </c>
      <c r="H1031" s="108" t="str">
        <f t="shared" si="631"/>
        <v/>
      </c>
      <c r="I1031" s="112" t="str">
        <f t="shared" si="632"/>
        <v/>
      </c>
      <c r="J1031" s="112"/>
      <c r="K1031" s="112"/>
      <c r="L1031" s="113"/>
      <c r="M1031" s="113"/>
      <c r="N1031" s="224" t="str">
        <f t="shared" si="633"/>
        <v/>
      </c>
      <c r="O1031" s="225" t="str">
        <f t="shared" si="634"/>
        <v/>
      </c>
      <c r="Q1031" s="6">
        <v>1029</v>
      </c>
      <c r="R1031" s="47" t="str">
        <f t="shared" si="635"/>
        <v>-1029</v>
      </c>
      <c r="S1031" s="6"/>
      <c r="T1031" s="48" t="str">
        <f t="shared" si="636"/>
        <v/>
      </c>
      <c r="U1031" s="49" t="str">
        <f t="shared" si="637"/>
        <v/>
      </c>
      <c r="W1031" s="51"/>
      <c r="X1031" s="75" t="str">
        <f t="shared" si="638"/>
        <v/>
      </c>
      <c r="Y1031" s="71" t="str">
        <f t="shared" si="639"/>
        <v/>
      </c>
      <c r="Z1031" s="71" t="str">
        <f t="shared" si="640"/>
        <v/>
      </c>
      <c r="AA1031" s="71" t="str">
        <f t="shared" si="641"/>
        <v/>
      </c>
      <c r="AB1031" s="71" t="str">
        <f t="shared" si="642"/>
        <v/>
      </c>
      <c r="AC1031" s="71" t="str">
        <f t="shared" si="643"/>
        <v/>
      </c>
      <c r="AD1031" s="71" t="str">
        <f t="shared" si="644"/>
        <v/>
      </c>
      <c r="AE1031" s="78" t="str">
        <f t="shared" si="645"/>
        <v/>
      </c>
      <c r="AF1031" s="75" t="str">
        <f t="shared" si="646"/>
        <v/>
      </c>
      <c r="AG1031" s="71" t="str">
        <f t="shared" si="647"/>
        <v/>
      </c>
      <c r="AH1031" s="71" t="str">
        <f t="shared" si="648"/>
        <v/>
      </c>
      <c r="AI1031" s="71" t="str">
        <f t="shared" si="649"/>
        <v/>
      </c>
      <c r="AJ1031" s="71" t="str">
        <f t="shared" si="650"/>
        <v/>
      </c>
      <c r="AK1031" s="71" t="str">
        <f t="shared" si="651"/>
        <v/>
      </c>
      <c r="AL1031" s="71" t="str">
        <f t="shared" si="652"/>
        <v/>
      </c>
      <c r="AM1031" s="78" t="str">
        <f t="shared" si="653"/>
        <v/>
      </c>
      <c r="AN1031" s="75" t="str">
        <f t="shared" si="654"/>
        <v/>
      </c>
      <c r="AO1031" s="71" t="str">
        <f t="shared" si="655"/>
        <v/>
      </c>
      <c r="AP1031" s="71" t="str">
        <f t="shared" si="656"/>
        <v/>
      </c>
      <c r="AQ1031" s="71" t="str">
        <f t="shared" si="657"/>
        <v/>
      </c>
      <c r="AR1031" s="71" t="str">
        <f t="shared" si="658"/>
        <v/>
      </c>
      <c r="AS1031" s="71" t="str">
        <f t="shared" si="659"/>
        <v/>
      </c>
      <c r="AT1031" s="71" t="str">
        <f t="shared" si="660"/>
        <v/>
      </c>
      <c r="AU1031" s="76" t="str">
        <f t="shared" si="661"/>
        <v/>
      </c>
      <c r="BF1031" s="141">
        <v>96020</v>
      </c>
      <c r="BG1031" s="142" t="s">
        <v>14824</v>
      </c>
      <c r="BH1031" s="141" t="s">
        <v>180</v>
      </c>
      <c r="BI1031" s="141" t="s">
        <v>178</v>
      </c>
      <c r="BJ1031" s="141" t="s">
        <v>14825</v>
      </c>
      <c r="BK1031" s="141" t="s">
        <v>2099</v>
      </c>
      <c r="BL1031" s="141" t="s">
        <v>14826</v>
      </c>
      <c r="BM1031" s="141">
        <v>49.2018687684496</v>
      </c>
      <c r="BN1031" s="141">
        <v>-68.206590414047199</v>
      </c>
      <c r="BO1031" s="141">
        <v>1993</v>
      </c>
      <c r="BP1031" s="143" t="s">
        <v>484</v>
      </c>
      <c r="BQ1031" s="143" t="s">
        <v>17560</v>
      </c>
    </row>
    <row r="1032" spans="1:69" ht="38.25" customHeight="1" x14ac:dyDescent="0.25">
      <c r="A1032" s="1" t="str">
        <f t="shared" si="624"/>
        <v/>
      </c>
      <c r="B1032" s="32" t="str">
        <f t="shared" si="625"/>
        <v/>
      </c>
      <c r="C1032" s="25" t="str">
        <f t="shared" si="626"/>
        <v/>
      </c>
      <c r="D1032" s="25" t="str">
        <f t="shared" si="627"/>
        <v/>
      </c>
      <c r="E1032" s="25" t="str">
        <f t="shared" si="628"/>
        <v/>
      </c>
      <c r="F1032" s="25" t="str">
        <f t="shared" si="629"/>
        <v/>
      </c>
      <c r="G1032" s="108" t="str">
        <f t="shared" si="630"/>
        <v/>
      </c>
      <c r="H1032" s="108" t="str">
        <f t="shared" si="631"/>
        <v/>
      </c>
      <c r="I1032" s="112" t="str">
        <f t="shared" si="632"/>
        <v/>
      </c>
      <c r="J1032" s="112"/>
      <c r="K1032" s="112"/>
      <c r="L1032" s="113"/>
      <c r="M1032" s="113"/>
      <c r="N1032" s="224" t="str">
        <f t="shared" si="633"/>
        <v/>
      </c>
      <c r="O1032" s="225" t="str">
        <f t="shared" si="634"/>
        <v/>
      </c>
      <c r="Q1032" s="6">
        <v>1030</v>
      </c>
      <c r="R1032" s="47" t="str">
        <f t="shared" si="635"/>
        <v>-1030</v>
      </c>
      <c r="S1032" s="6"/>
      <c r="T1032" s="48" t="str">
        <f t="shared" si="636"/>
        <v/>
      </c>
      <c r="U1032" s="49" t="str">
        <f t="shared" si="637"/>
        <v/>
      </c>
      <c r="W1032" s="51"/>
      <c r="X1032" s="75" t="str">
        <f t="shared" si="638"/>
        <v/>
      </c>
      <c r="Y1032" s="71" t="str">
        <f t="shared" si="639"/>
        <v/>
      </c>
      <c r="Z1032" s="71" t="str">
        <f t="shared" si="640"/>
        <v/>
      </c>
      <c r="AA1032" s="71" t="str">
        <f t="shared" si="641"/>
        <v/>
      </c>
      <c r="AB1032" s="71" t="str">
        <f t="shared" si="642"/>
        <v/>
      </c>
      <c r="AC1032" s="71" t="str">
        <f t="shared" si="643"/>
        <v/>
      </c>
      <c r="AD1032" s="71" t="str">
        <f t="shared" si="644"/>
        <v/>
      </c>
      <c r="AE1032" s="78" t="str">
        <f t="shared" si="645"/>
        <v/>
      </c>
      <c r="AF1032" s="75" t="str">
        <f t="shared" si="646"/>
        <v/>
      </c>
      <c r="AG1032" s="71" t="str">
        <f t="shared" si="647"/>
        <v/>
      </c>
      <c r="AH1032" s="71" t="str">
        <f t="shared" si="648"/>
        <v/>
      </c>
      <c r="AI1032" s="71" t="str">
        <f t="shared" si="649"/>
        <v/>
      </c>
      <c r="AJ1032" s="71" t="str">
        <f t="shared" si="650"/>
        <v/>
      </c>
      <c r="AK1032" s="71" t="str">
        <f t="shared" si="651"/>
        <v/>
      </c>
      <c r="AL1032" s="71" t="str">
        <f t="shared" si="652"/>
        <v/>
      </c>
      <c r="AM1032" s="78" t="str">
        <f t="shared" si="653"/>
        <v/>
      </c>
      <c r="AN1032" s="75" t="str">
        <f t="shared" si="654"/>
        <v/>
      </c>
      <c r="AO1032" s="71" t="str">
        <f t="shared" si="655"/>
        <v/>
      </c>
      <c r="AP1032" s="71" t="str">
        <f t="shared" si="656"/>
        <v/>
      </c>
      <c r="AQ1032" s="71" t="str">
        <f t="shared" si="657"/>
        <v/>
      </c>
      <c r="AR1032" s="71" t="str">
        <f t="shared" si="658"/>
        <v/>
      </c>
      <c r="AS1032" s="71" t="str">
        <f t="shared" si="659"/>
        <v/>
      </c>
      <c r="AT1032" s="71" t="str">
        <f t="shared" si="660"/>
        <v/>
      </c>
      <c r="AU1032" s="76" t="str">
        <f t="shared" si="661"/>
        <v/>
      </c>
      <c r="BF1032" s="141">
        <v>96020</v>
      </c>
      <c r="BG1032" s="142" t="s">
        <v>14827</v>
      </c>
      <c r="BH1032" s="141" t="s">
        <v>478</v>
      </c>
      <c r="BI1032" s="141" t="s">
        <v>176</v>
      </c>
      <c r="BJ1032" s="141" t="s">
        <v>14828</v>
      </c>
      <c r="BK1032" s="141" t="s">
        <v>5510</v>
      </c>
      <c r="BL1032" s="141" t="s">
        <v>14788</v>
      </c>
      <c r="BM1032" s="141">
        <v>49.242875313751902</v>
      </c>
      <c r="BN1032" s="141">
        <v>-68.160359859466496</v>
      </c>
      <c r="BO1032" s="141">
        <v>1989</v>
      </c>
      <c r="BP1032" s="143" t="s">
        <v>25149</v>
      </c>
      <c r="BQ1032" s="143" t="s">
        <v>17560</v>
      </c>
    </row>
    <row r="1033" spans="1:69" ht="38.25" customHeight="1" x14ac:dyDescent="0.25">
      <c r="A1033" s="1" t="str">
        <f t="shared" si="624"/>
        <v/>
      </c>
      <c r="B1033" s="32" t="str">
        <f t="shared" si="625"/>
        <v/>
      </c>
      <c r="C1033" s="25" t="str">
        <f t="shared" si="626"/>
        <v/>
      </c>
      <c r="D1033" s="25" t="str">
        <f t="shared" si="627"/>
        <v/>
      </c>
      <c r="E1033" s="25" t="str">
        <f t="shared" si="628"/>
        <v/>
      </c>
      <c r="F1033" s="25" t="str">
        <f t="shared" si="629"/>
        <v/>
      </c>
      <c r="G1033" s="108" t="str">
        <f t="shared" si="630"/>
        <v/>
      </c>
      <c r="H1033" s="108" t="str">
        <f t="shared" si="631"/>
        <v/>
      </c>
      <c r="I1033" s="112" t="str">
        <f t="shared" si="632"/>
        <v/>
      </c>
      <c r="J1033" s="112"/>
      <c r="K1033" s="112"/>
      <c r="L1033" s="113"/>
      <c r="M1033" s="113"/>
      <c r="N1033" s="224" t="str">
        <f t="shared" si="633"/>
        <v/>
      </c>
      <c r="O1033" s="225" t="str">
        <f t="shared" si="634"/>
        <v/>
      </c>
      <c r="Q1033" s="6">
        <v>1031</v>
      </c>
      <c r="R1033" s="47" t="str">
        <f t="shared" si="635"/>
        <v>-1031</v>
      </c>
      <c r="S1033" s="6"/>
      <c r="T1033" s="48" t="str">
        <f t="shared" si="636"/>
        <v/>
      </c>
      <c r="U1033" s="49" t="str">
        <f t="shared" si="637"/>
        <v/>
      </c>
      <c r="W1033" s="51"/>
      <c r="X1033" s="75" t="str">
        <f t="shared" si="638"/>
        <v/>
      </c>
      <c r="Y1033" s="71" t="str">
        <f t="shared" si="639"/>
        <v/>
      </c>
      <c r="Z1033" s="71" t="str">
        <f t="shared" si="640"/>
        <v/>
      </c>
      <c r="AA1033" s="71" t="str">
        <f t="shared" si="641"/>
        <v/>
      </c>
      <c r="AB1033" s="71" t="str">
        <f t="shared" si="642"/>
        <v/>
      </c>
      <c r="AC1033" s="71" t="str">
        <f t="shared" si="643"/>
        <v/>
      </c>
      <c r="AD1033" s="71" t="str">
        <f t="shared" si="644"/>
        <v/>
      </c>
      <c r="AE1033" s="78" t="str">
        <f t="shared" si="645"/>
        <v/>
      </c>
      <c r="AF1033" s="75" t="str">
        <f t="shared" si="646"/>
        <v/>
      </c>
      <c r="AG1033" s="71" t="str">
        <f t="shared" si="647"/>
        <v/>
      </c>
      <c r="AH1033" s="71" t="str">
        <f t="shared" si="648"/>
        <v/>
      </c>
      <c r="AI1033" s="71" t="str">
        <f t="shared" si="649"/>
        <v/>
      </c>
      <c r="AJ1033" s="71" t="str">
        <f t="shared" si="650"/>
        <v/>
      </c>
      <c r="AK1033" s="71" t="str">
        <f t="shared" si="651"/>
        <v/>
      </c>
      <c r="AL1033" s="71" t="str">
        <f t="shared" si="652"/>
        <v/>
      </c>
      <c r="AM1033" s="78" t="str">
        <f t="shared" si="653"/>
        <v/>
      </c>
      <c r="AN1033" s="75" t="str">
        <f t="shared" si="654"/>
        <v/>
      </c>
      <c r="AO1033" s="71" t="str">
        <f t="shared" si="655"/>
        <v/>
      </c>
      <c r="AP1033" s="71" t="str">
        <f t="shared" si="656"/>
        <v/>
      </c>
      <c r="AQ1033" s="71" t="str">
        <f t="shared" si="657"/>
        <v/>
      </c>
      <c r="AR1033" s="71" t="str">
        <f t="shared" si="658"/>
        <v/>
      </c>
      <c r="AS1033" s="71" t="str">
        <f t="shared" si="659"/>
        <v/>
      </c>
      <c r="AT1033" s="71" t="str">
        <f t="shared" si="660"/>
        <v/>
      </c>
      <c r="AU1033" s="76" t="str">
        <f t="shared" si="661"/>
        <v/>
      </c>
      <c r="BF1033" s="141">
        <v>96020</v>
      </c>
      <c r="BG1033" s="142" t="s">
        <v>14829</v>
      </c>
      <c r="BH1033" s="141" t="s">
        <v>478</v>
      </c>
      <c r="BI1033" s="141" t="s">
        <v>186</v>
      </c>
      <c r="BJ1033" s="141" t="s">
        <v>14830</v>
      </c>
      <c r="BK1033" s="141" t="s">
        <v>3129</v>
      </c>
      <c r="BL1033" s="141" t="s">
        <v>14831</v>
      </c>
      <c r="BM1033" s="141">
        <v>49.239635689604498</v>
      </c>
      <c r="BN1033" s="141">
        <v>-68.157543540000901</v>
      </c>
      <c r="BO1033" s="141">
        <v>2014</v>
      </c>
      <c r="BP1033" s="143" t="s">
        <v>480</v>
      </c>
      <c r="BQ1033" s="143" t="s">
        <v>17560</v>
      </c>
    </row>
    <row r="1034" spans="1:69" ht="38.25" customHeight="1" x14ac:dyDescent="0.25">
      <c r="A1034" s="1" t="str">
        <f t="shared" si="624"/>
        <v/>
      </c>
      <c r="B1034" s="32" t="str">
        <f t="shared" si="625"/>
        <v/>
      </c>
      <c r="C1034" s="25" t="str">
        <f t="shared" si="626"/>
        <v/>
      </c>
      <c r="D1034" s="25" t="str">
        <f t="shared" si="627"/>
        <v/>
      </c>
      <c r="E1034" s="25" t="str">
        <f t="shared" si="628"/>
        <v/>
      </c>
      <c r="F1034" s="25" t="str">
        <f t="shared" si="629"/>
        <v/>
      </c>
      <c r="G1034" s="108" t="str">
        <f t="shared" si="630"/>
        <v/>
      </c>
      <c r="H1034" s="108" t="str">
        <f t="shared" si="631"/>
        <v/>
      </c>
      <c r="I1034" s="112" t="str">
        <f t="shared" si="632"/>
        <v/>
      </c>
      <c r="J1034" s="112"/>
      <c r="K1034" s="112"/>
      <c r="L1034" s="113"/>
      <c r="M1034" s="113"/>
      <c r="N1034" s="224" t="str">
        <f t="shared" si="633"/>
        <v/>
      </c>
      <c r="O1034" s="225" t="str">
        <f t="shared" si="634"/>
        <v/>
      </c>
      <c r="Q1034" s="6">
        <v>1032</v>
      </c>
      <c r="R1034" s="47" t="str">
        <f t="shared" si="635"/>
        <v>-1032</v>
      </c>
      <c r="S1034" s="6"/>
      <c r="T1034" s="48" t="str">
        <f t="shared" si="636"/>
        <v/>
      </c>
      <c r="U1034" s="49" t="str">
        <f t="shared" si="637"/>
        <v/>
      </c>
      <c r="W1034" s="51"/>
      <c r="X1034" s="75" t="str">
        <f t="shared" si="638"/>
        <v/>
      </c>
      <c r="Y1034" s="71" t="str">
        <f t="shared" si="639"/>
        <v/>
      </c>
      <c r="Z1034" s="71" t="str">
        <f t="shared" si="640"/>
        <v/>
      </c>
      <c r="AA1034" s="71" t="str">
        <f t="shared" si="641"/>
        <v/>
      </c>
      <c r="AB1034" s="71" t="str">
        <f t="shared" si="642"/>
        <v/>
      </c>
      <c r="AC1034" s="71" t="str">
        <f t="shared" si="643"/>
        <v/>
      </c>
      <c r="AD1034" s="71" t="str">
        <f t="shared" si="644"/>
        <v/>
      </c>
      <c r="AE1034" s="78" t="str">
        <f t="shared" si="645"/>
        <v/>
      </c>
      <c r="AF1034" s="75" t="str">
        <f t="shared" si="646"/>
        <v/>
      </c>
      <c r="AG1034" s="71" t="str">
        <f t="shared" si="647"/>
        <v/>
      </c>
      <c r="AH1034" s="71" t="str">
        <f t="shared" si="648"/>
        <v/>
      </c>
      <c r="AI1034" s="71" t="str">
        <f t="shared" si="649"/>
        <v/>
      </c>
      <c r="AJ1034" s="71" t="str">
        <f t="shared" si="650"/>
        <v/>
      </c>
      <c r="AK1034" s="71" t="str">
        <f t="shared" si="651"/>
        <v/>
      </c>
      <c r="AL1034" s="71" t="str">
        <f t="shared" si="652"/>
        <v/>
      </c>
      <c r="AM1034" s="78" t="str">
        <f t="shared" si="653"/>
        <v/>
      </c>
      <c r="AN1034" s="75" t="str">
        <f t="shared" si="654"/>
        <v/>
      </c>
      <c r="AO1034" s="71" t="str">
        <f t="shared" si="655"/>
        <v/>
      </c>
      <c r="AP1034" s="71" t="str">
        <f t="shared" si="656"/>
        <v/>
      </c>
      <c r="AQ1034" s="71" t="str">
        <f t="shared" si="657"/>
        <v/>
      </c>
      <c r="AR1034" s="71" t="str">
        <f t="shared" si="658"/>
        <v/>
      </c>
      <c r="AS1034" s="71" t="str">
        <f t="shared" si="659"/>
        <v/>
      </c>
      <c r="AT1034" s="71" t="str">
        <f t="shared" si="660"/>
        <v/>
      </c>
      <c r="AU1034" s="76" t="str">
        <f t="shared" si="661"/>
        <v/>
      </c>
      <c r="BF1034" s="141">
        <v>96020</v>
      </c>
      <c r="BG1034" s="142" t="s">
        <v>14772</v>
      </c>
      <c r="BH1034" s="141" t="s">
        <v>478</v>
      </c>
      <c r="BI1034" s="141" t="s">
        <v>176</v>
      </c>
      <c r="BJ1034" s="141" t="s">
        <v>14773</v>
      </c>
      <c r="BK1034" s="141" t="s">
        <v>14774</v>
      </c>
      <c r="BL1034" s="141" t="s">
        <v>14775</v>
      </c>
      <c r="BM1034" s="141">
        <v>49.191095415849098</v>
      </c>
      <c r="BN1034" s="141">
        <v>-68.328469466206997</v>
      </c>
      <c r="BO1034" s="141">
        <v>1994</v>
      </c>
      <c r="BP1034" s="143" t="s">
        <v>25149</v>
      </c>
      <c r="BQ1034" s="143" t="s">
        <v>17560</v>
      </c>
    </row>
    <row r="1035" spans="1:69" ht="38.25" customHeight="1" x14ac:dyDescent="0.25">
      <c r="A1035" s="1" t="str">
        <f t="shared" si="624"/>
        <v/>
      </c>
      <c r="B1035" s="32" t="str">
        <f t="shared" si="625"/>
        <v/>
      </c>
      <c r="C1035" s="25" t="str">
        <f t="shared" si="626"/>
        <v/>
      </c>
      <c r="D1035" s="25" t="str">
        <f t="shared" si="627"/>
        <v/>
      </c>
      <c r="E1035" s="25" t="str">
        <f t="shared" si="628"/>
        <v/>
      </c>
      <c r="F1035" s="25" t="str">
        <f t="shared" si="629"/>
        <v/>
      </c>
      <c r="G1035" s="108" t="str">
        <f t="shared" si="630"/>
        <v/>
      </c>
      <c r="H1035" s="108" t="str">
        <f t="shared" si="631"/>
        <v/>
      </c>
      <c r="I1035" s="112" t="str">
        <f t="shared" si="632"/>
        <v/>
      </c>
      <c r="J1035" s="112"/>
      <c r="K1035" s="112"/>
      <c r="L1035" s="113"/>
      <c r="M1035" s="113"/>
      <c r="N1035" s="224" t="str">
        <f t="shared" si="633"/>
        <v/>
      </c>
      <c r="O1035" s="225" t="str">
        <f t="shared" si="634"/>
        <v/>
      </c>
      <c r="Q1035" s="6">
        <v>1033</v>
      </c>
      <c r="R1035" s="47" t="str">
        <f t="shared" si="635"/>
        <v>-1033</v>
      </c>
      <c r="S1035" s="6"/>
      <c r="T1035" s="48" t="str">
        <f t="shared" si="636"/>
        <v/>
      </c>
      <c r="U1035" s="49" t="str">
        <f t="shared" si="637"/>
        <v/>
      </c>
      <c r="W1035" s="51"/>
      <c r="X1035" s="75" t="str">
        <f t="shared" si="638"/>
        <v/>
      </c>
      <c r="Y1035" s="71" t="str">
        <f t="shared" si="639"/>
        <v/>
      </c>
      <c r="Z1035" s="71" t="str">
        <f t="shared" si="640"/>
        <v/>
      </c>
      <c r="AA1035" s="71" t="str">
        <f t="shared" si="641"/>
        <v/>
      </c>
      <c r="AB1035" s="71" t="str">
        <f t="shared" si="642"/>
        <v/>
      </c>
      <c r="AC1035" s="71" t="str">
        <f t="shared" si="643"/>
        <v/>
      </c>
      <c r="AD1035" s="71" t="str">
        <f t="shared" si="644"/>
        <v/>
      </c>
      <c r="AE1035" s="78" t="str">
        <f t="shared" si="645"/>
        <v/>
      </c>
      <c r="AF1035" s="75" t="str">
        <f t="shared" si="646"/>
        <v/>
      </c>
      <c r="AG1035" s="71" t="str">
        <f t="shared" si="647"/>
        <v/>
      </c>
      <c r="AH1035" s="71" t="str">
        <f t="shared" si="648"/>
        <v/>
      </c>
      <c r="AI1035" s="71" t="str">
        <f t="shared" si="649"/>
        <v/>
      </c>
      <c r="AJ1035" s="71" t="str">
        <f t="shared" si="650"/>
        <v/>
      </c>
      <c r="AK1035" s="71" t="str">
        <f t="shared" si="651"/>
        <v/>
      </c>
      <c r="AL1035" s="71" t="str">
        <f t="shared" si="652"/>
        <v/>
      </c>
      <c r="AM1035" s="78" t="str">
        <f t="shared" si="653"/>
        <v/>
      </c>
      <c r="AN1035" s="75" t="str">
        <f t="shared" si="654"/>
        <v/>
      </c>
      <c r="AO1035" s="71" t="str">
        <f t="shared" si="655"/>
        <v/>
      </c>
      <c r="AP1035" s="71" t="str">
        <f t="shared" si="656"/>
        <v/>
      </c>
      <c r="AQ1035" s="71" t="str">
        <f t="shared" si="657"/>
        <v/>
      </c>
      <c r="AR1035" s="71" t="str">
        <f t="shared" si="658"/>
        <v/>
      </c>
      <c r="AS1035" s="71" t="str">
        <f t="shared" si="659"/>
        <v/>
      </c>
      <c r="AT1035" s="71" t="str">
        <f t="shared" si="660"/>
        <v/>
      </c>
      <c r="AU1035" s="76" t="str">
        <f t="shared" si="661"/>
        <v/>
      </c>
      <c r="BF1035" s="141">
        <v>96020</v>
      </c>
      <c r="BG1035" s="142" t="s">
        <v>14776</v>
      </c>
      <c r="BH1035" s="141" t="s">
        <v>180</v>
      </c>
      <c r="BI1035" s="141" t="s">
        <v>191</v>
      </c>
      <c r="BJ1035" s="141" t="s">
        <v>14777</v>
      </c>
      <c r="BK1035" s="141" t="s">
        <v>10713</v>
      </c>
      <c r="BL1035" s="141" t="s">
        <v>14778</v>
      </c>
      <c r="BM1035" s="141">
        <v>49.189419999999998</v>
      </c>
      <c r="BN1035" s="141">
        <v>-68.307569999999998</v>
      </c>
      <c r="BO1035" s="141">
        <v>1990</v>
      </c>
      <c r="BP1035" s="143" t="s">
        <v>25150</v>
      </c>
      <c r="BQ1035" s="143" t="s">
        <v>17560</v>
      </c>
    </row>
    <row r="1036" spans="1:69" ht="38.25" customHeight="1" x14ac:dyDescent="0.25">
      <c r="A1036" s="1" t="str">
        <f t="shared" si="624"/>
        <v/>
      </c>
      <c r="B1036" s="32" t="str">
        <f t="shared" si="625"/>
        <v/>
      </c>
      <c r="C1036" s="25" t="str">
        <f t="shared" si="626"/>
        <v/>
      </c>
      <c r="D1036" s="25" t="str">
        <f t="shared" si="627"/>
        <v/>
      </c>
      <c r="E1036" s="25" t="str">
        <f t="shared" si="628"/>
        <v/>
      </c>
      <c r="F1036" s="25" t="str">
        <f t="shared" si="629"/>
        <v/>
      </c>
      <c r="G1036" s="108" t="str">
        <f t="shared" si="630"/>
        <v/>
      </c>
      <c r="H1036" s="108" t="str">
        <f t="shared" si="631"/>
        <v/>
      </c>
      <c r="I1036" s="112" t="str">
        <f t="shared" si="632"/>
        <v/>
      </c>
      <c r="J1036" s="112"/>
      <c r="K1036" s="112"/>
      <c r="L1036" s="113"/>
      <c r="M1036" s="113"/>
      <c r="N1036" s="224" t="str">
        <f t="shared" si="633"/>
        <v/>
      </c>
      <c r="O1036" s="225" t="str">
        <f t="shared" si="634"/>
        <v/>
      </c>
      <c r="Q1036" s="6">
        <v>1034</v>
      </c>
      <c r="R1036" s="47" t="str">
        <f t="shared" si="635"/>
        <v>-1034</v>
      </c>
      <c r="S1036" s="6"/>
      <c r="T1036" s="48" t="str">
        <f t="shared" si="636"/>
        <v/>
      </c>
      <c r="U1036" s="49" t="str">
        <f t="shared" si="637"/>
        <v/>
      </c>
      <c r="W1036" s="51"/>
      <c r="X1036" s="75" t="str">
        <f t="shared" si="638"/>
        <v/>
      </c>
      <c r="Y1036" s="71" t="str">
        <f t="shared" si="639"/>
        <v/>
      </c>
      <c r="Z1036" s="71" t="str">
        <f t="shared" si="640"/>
        <v/>
      </c>
      <c r="AA1036" s="71" t="str">
        <f t="shared" si="641"/>
        <v/>
      </c>
      <c r="AB1036" s="71" t="str">
        <f t="shared" si="642"/>
        <v/>
      </c>
      <c r="AC1036" s="71" t="str">
        <f t="shared" si="643"/>
        <v/>
      </c>
      <c r="AD1036" s="71" t="str">
        <f t="shared" si="644"/>
        <v/>
      </c>
      <c r="AE1036" s="78" t="str">
        <f t="shared" si="645"/>
        <v/>
      </c>
      <c r="AF1036" s="75" t="str">
        <f t="shared" si="646"/>
        <v/>
      </c>
      <c r="AG1036" s="71" t="str">
        <f t="shared" si="647"/>
        <v/>
      </c>
      <c r="AH1036" s="71" t="str">
        <f t="shared" si="648"/>
        <v/>
      </c>
      <c r="AI1036" s="71" t="str">
        <f t="shared" si="649"/>
        <v/>
      </c>
      <c r="AJ1036" s="71" t="str">
        <f t="shared" si="650"/>
        <v/>
      </c>
      <c r="AK1036" s="71" t="str">
        <f t="shared" si="651"/>
        <v/>
      </c>
      <c r="AL1036" s="71" t="str">
        <f t="shared" si="652"/>
        <v/>
      </c>
      <c r="AM1036" s="78" t="str">
        <f t="shared" si="653"/>
        <v/>
      </c>
      <c r="AN1036" s="75" t="str">
        <f t="shared" si="654"/>
        <v/>
      </c>
      <c r="AO1036" s="71" t="str">
        <f t="shared" si="655"/>
        <v/>
      </c>
      <c r="AP1036" s="71" t="str">
        <f t="shared" si="656"/>
        <v/>
      </c>
      <c r="AQ1036" s="71" t="str">
        <f t="shared" si="657"/>
        <v/>
      </c>
      <c r="AR1036" s="71" t="str">
        <f t="shared" si="658"/>
        <v/>
      </c>
      <c r="AS1036" s="71" t="str">
        <f t="shared" si="659"/>
        <v/>
      </c>
      <c r="AT1036" s="71" t="str">
        <f t="shared" si="660"/>
        <v/>
      </c>
      <c r="AU1036" s="76" t="str">
        <f t="shared" si="661"/>
        <v/>
      </c>
      <c r="BF1036" s="141">
        <v>96020</v>
      </c>
      <c r="BG1036" s="142" t="s">
        <v>14779</v>
      </c>
      <c r="BH1036" s="141" t="s">
        <v>180</v>
      </c>
      <c r="BI1036" s="141" t="s">
        <v>191</v>
      </c>
      <c r="BJ1036" s="141" t="s">
        <v>2070</v>
      </c>
      <c r="BK1036" s="141" t="s">
        <v>14780</v>
      </c>
      <c r="BL1036" s="141" t="s">
        <v>14781</v>
      </c>
      <c r="BM1036" s="141">
        <v>49.188449468215403</v>
      </c>
      <c r="BN1036" s="141">
        <v>-68.279476761817904</v>
      </c>
      <c r="BO1036" s="141">
        <v>1990</v>
      </c>
      <c r="BP1036" s="143" t="s">
        <v>25150</v>
      </c>
      <c r="BQ1036" s="143" t="s">
        <v>17560</v>
      </c>
    </row>
    <row r="1037" spans="1:69" ht="38.25" customHeight="1" x14ac:dyDescent="0.25">
      <c r="A1037" s="1" t="str">
        <f t="shared" ref="A1037:A1100" si="662">IF(B1037="","",R1027)</f>
        <v/>
      </c>
      <c r="B1037" s="32" t="str">
        <f t="shared" ref="B1037:B1100" si="663">IF(IF(ISERROR(VLOOKUP((Code_geo&amp;"-"&amp;Q1027),BD_IP_2014,2,FALSE)),"",(VLOOKUP((Code_geo&amp;"-"&amp;Q1027),BD_IP_2014,2,FALSE)))=0,"",IF(ISERROR(VLOOKUP((Code_geo&amp;"-"&amp;Q1027),BD_IP_2014,2,FALSE)),"",(VLOOKUP((Code_geo&amp;"-"&amp;Q1027),BD_IP_2014,2,FALSE))))</f>
        <v/>
      </c>
      <c r="C1037" s="25" t="str">
        <f t="shared" ref="C1037:C1100" si="664">IF(IF(ISERROR(VLOOKUP((Code_geo&amp;"-"&amp;Q1027),BD_IP_2014,3,FALSE)),"",(VLOOKUP((Code_geo&amp;"-"&amp;Q1027),BD_IP_2014,3,FALSE)))=0,"",IF(ISERROR(VLOOKUP((Code_geo&amp;"-"&amp;Q1027),BD_IP_2014,3,FALSE)),"",(VLOOKUP((Code_geo&amp;"-"&amp;Q1027),BD_IP_2014,3,FALSE))))</f>
        <v/>
      </c>
      <c r="D1037" s="25" t="str">
        <f t="shared" ref="D1037:D1100" si="665">IF(IF(ISERROR(VLOOKUP((Code_geo&amp;"-"&amp;Q1027),BD_IP_2014,4,FALSE)),"",(VLOOKUP((Code_geo&amp;"-"&amp;Q1027),BD_IP_2014,4,FALSE)))=0,"",IF(ISERROR(VLOOKUP((Code_geo&amp;"-"&amp;Q1027),BD_IP_2014,4,FALSE)),"",(VLOOKUP((Code_geo&amp;"-"&amp;Q1027),BD_IP_2014,4,FALSE))))</f>
        <v/>
      </c>
      <c r="E1037" s="25" t="str">
        <f t="shared" ref="E1037:E1100" si="666">IF(IF(ISERROR(VLOOKUP((Code_geo&amp;"-"&amp;Q1027),BD_IP_2014,5,FALSE)),"",(VLOOKUP((Code_geo&amp;"-"&amp;Q1027),BD_IP_2014,5,FALSE)))=0,"",IF(ISERROR(VLOOKUP((Code_geo&amp;"-"&amp;Q1027),BD_IP_2014,5,FALSE)),"",(VLOOKUP((Code_geo&amp;"-"&amp;Q1027),BD_IP_2014,5,FALSE))))</f>
        <v/>
      </c>
      <c r="F1037" s="25" t="str">
        <f t="shared" ref="F1037:F1100" si="667">IF(IF(ISERROR(VLOOKUP((Code_geo&amp;"-"&amp;Q1027),BD_IP_2014,6,FALSE)),"",(VLOOKUP((Code_geo&amp;"-"&amp;Q1027),BD_IP_2014,6,FALSE)))=0,"",IF(ISERROR(VLOOKUP((Code_geo&amp;"-"&amp;Q1027),BD_IP_2014,6,FALSE)),"",(VLOOKUP((Code_geo&amp;"-"&amp;Q1027),BD_IP_2014,6,FALSE))))</f>
        <v/>
      </c>
      <c r="G1037" s="108" t="str">
        <f t="shared" ref="G1037:G1100" si="668">IF(ISERROR(VLOOKUP((Code_geo&amp;"-"&amp;Q1027),BD_IP_2014,7,FALSE)),"",(VLOOKUP((Code_geo&amp;"-"&amp;Q1027),BD_IP_2014,7,FALSE)))</f>
        <v/>
      </c>
      <c r="H1037" s="108" t="str">
        <f t="shared" ref="H1037:H1100" si="669">IF(ISERROR(VLOOKUP((Code_geo&amp;"-"&amp;Q1027),BD_IP_2014,8,FALSE)),"",(VLOOKUP((Code_geo&amp;"-"&amp;Q1027),BD_IP_2014,8,FALSE)))</f>
        <v/>
      </c>
      <c r="I1037" s="112" t="str">
        <f t="shared" ref="I1037:I1100" si="670">IF(ISERROR(VLOOKUP((Code_geo&amp;"-"&amp;Q1027),BD_IP_2014,9,FALSE)),"",(VLOOKUP((Code_geo&amp;"-"&amp;Q1027),BD_IP_2014,9,FALSE)))</f>
        <v/>
      </c>
      <c r="J1037" s="112"/>
      <c r="K1037" s="112"/>
      <c r="L1037" s="113"/>
      <c r="M1037" s="113"/>
      <c r="N1037" s="224" t="str">
        <f t="shared" ref="N1037:N1100" si="671">IF(IF(ISERROR(VLOOKUP((Code_geo&amp;"-"&amp;Q1027),BD_IP_2014,10,FALSE)),"",(VLOOKUP((Code_geo&amp;"-"&amp;Q1027),BD_IP_2014,10,FALSE)))=0,"",IF(ISERROR(VLOOKUP((Code_geo&amp;"-"&amp;Q1027),BD_IP_2014,10,FALSE)),"",(VLOOKUP((Code_geo&amp;"-"&amp;Q1027),BD_IP_2014,10,FALSE))))</f>
        <v/>
      </c>
      <c r="O1037" s="225" t="str">
        <f t="shared" si="634"/>
        <v/>
      </c>
      <c r="Q1037" s="6">
        <v>1035</v>
      </c>
      <c r="R1037" s="47" t="str">
        <f t="shared" si="635"/>
        <v>-1035</v>
      </c>
      <c r="S1037" s="6"/>
      <c r="T1037" s="48" t="str">
        <f t="shared" si="636"/>
        <v/>
      </c>
      <c r="U1037" s="49" t="str">
        <f t="shared" si="637"/>
        <v/>
      </c>
      <c r="W1037" s="51"/>
      <c r="X1037" s="75" t="str">
        <f t="shared" si="638"/>
        <v/>
      </c>
      <c r="Y1037" s="71" t="str">
        <f t="shared" si="639"/>
        <v/>
      </c>
      <c r="Z1037" s="71" t="str">
        <f t="shared" si="640"/>
        <v/>
      </c>
      <c r="AA1037" s="71" t="str">
        <f t="shared" si="641"/>
        <v/>
      </c>
      <c r="AB1037" s="71" t="str">
        <f t="shared" si="642"/>
        <v/>
      </c>
      <c r="AC1037" s="71" t="str">
        <f t="shared" si="643"/>
        <v/>
      </c>
      <c r="AD1037" s="71" t="str">
        <f t="shared" si="644"/>
        <v/>
      </c>
      <c r="AE1037" s="78" t="str">
        <f t="shared" si="645"/>
        <v/>
      </c>
      <c r="AF1037" s="75" t="str">
        <f t="shared" si="646"/>
        <v/>
      </c>
      <c r="AG1037" s="71" t="str">
        <f t="shared" si="647"/>
        <v/>
      </c>
      <c r="AH1037" s="71" t="str">
        <f t="shared" si="648"/>
        <v/>
      </c>
      <c r="AI1037" s="71" t="str">
        <f t="shared" si="649"/>
        <v/>
      </c>
      <c r="AJ1037" s="71" t="str">
        <f t="shared" si="650"/>
        <v/>
      </c>
      <c r="AK1037" s="71" t="str">
        <f t="shared" si="651"/>
        <v/>
      </c>
      <c r="AL1037" s="71" t="str">
        <f t="shared" si="652"/>
        <v/>
      </c>
      <c r="AM1037" s="78" t="str">
        <f t="shared" si="653"/>
        <v/>
      </c>
      <c r="AN1037" s="75" t="str">
        <f t="shared" si="654"/>
        <v/>
      </c>
      <c r="AO1037" s="71" t="str">
        <f t="shared" si="655"/>
        <v/>
      </c>
      <c r="AP1037" s="71" t="str">
        <f t="shared" si="656"/>
        <v/>
      </c>
      <c r="AQ1037" s="71" t="str">
        <f t="shared" si="657"/>
        <v/>
      </c>
      <c r="AR1037" s="71" t="str">
        <f t="shared" si="658"/>
        <v/>
      </c>
      <c r="AS1037" s="71" t="str">
        <f t="shared" si="659"/>
        <v/>
      </c>
      <c r="AT1037" s="71" t="str">
        <f t="shared" si="660"/>
        <v/>
      </c>
      <c r="AU1037" s="76" t="str">
        <f t="shared" si="661"/>
        <v/>
      </c>
      <c r="BF1037" s="141">
        <v>96020</v>
      </c>
      <c r="BG1037" s="142" t="s">
        <v>14782</v>
      </c>
      <c r="BH1037" s="141" t="s">
        <v>180</v>
      </c>
      <c r="BI1037" s="141" t="s">
        <v>191</v>
      </c>
      <c r="BJ1037" s="141" t="s">
        <v>2074</v>
      </c>
      <c r="BK1037" s="141" t="s">
        <v>5113</v>
      </c>
      <c r="BL1037" s="141" t="s">
        <v>14783</v>
      </c>
      <c r="BM1037" s="141">
        <v>49.188782540879302</v>
      </c>
      <c r="BN1037" s="141">
        <v>-68.244980871677399</v>
      </c>
      <c r="BO1037" s="141">
        <v>1990</v>
      </c>
      <c r="BP1037" s="143" t="s">
        <v>25150</v>
      </c>
      <c r="BQ1037" s="143" t="s">
        <v>17560</v>
      </c>
    </row>
    <row r="1038" spans="1:69" ht="38.25" customHeight="1" x14ac:dyDescent="0.25">
      <c r="A1038" s="1" t="str">
        <f t="shared" si="662"/>
        <v/>
      </c>
      <c r="B1038" s="32" t="str">
        <f t="shared" si="663"/>
        <v/>
      </c>
      <c r="C1038" s="25" t="str">
        <f t="shared" si="664"/>
        <v/>
      </c>
      <c r="D1038" s="25" t="str">
        <f t="shared" si="665"/>
        <v/>
      </c>
      <c r="E1038" s="25" t="str">
        <f t="shared" si="666"/>
        <v/>
      </c>
      <c r="F1038" s="25" t="str">
        <f t="shared" si="667"/>
        <v/>
      </c>
      <c r="G1038" s="108" t="str">
        <f t="shared" si="668"/>
        <v/>
      </c>
      <c r="H1038" s="108" t="str">
        <f t="shared" si="669"/>
        <v/>
      </c>
      <c r="I1038" s="112" t="str">
        <f t="shared" si="670"/>
        <v/>
      </c>
      <c r="J1038" s="112"/>
      <c r="K1038" s="112"/>
      <c r="L1038" s="113"/>
      <c r="M1038" s="113"/>
      <c r="N1038" s="224" t="str">
        <f t="shared" si="671"/>
        <v/>
      </c>
      <c r="O1038" s="225" t="str">
        <f t="shared" ref="O1038:O1101" si="672">IF(OR(B1038="",C1038="",G1038="",H1038="",I1038="",AND(J1038="",BW1038=FALSE),AND(K1038="",BX1038=FALSE),AND(L1038="",BY1038=FALSE),AND(M1038="",BZ1038=FALSE)),"",(IF(AND(100&gt;=CG1038,CG1038&gt;80),"A",IF(AND(80&gt;=CG1038,CG1038&gt;60),"B",IF(AND(60&gt;=CG1038,CG1038&gt;40),"C",IF(AND(40&gt;=CG1038,CG1038&gt;20),"D","E"))))))</f>
        <v/>
      </c>
      <c r="Q1038" s="6">
        <v>1036</v>
      </c>
      <c r="R1038" s="47" t="str">
        <f t="shared" si="635"/>
        <v>-1036</v>
      </c>
      <c r="S1038" s="6"/>
      <c r="T1038" s="48" t="str">
        <f t="shared" si="636"/>
        <v/>
      </c>
      <c r="U1038" s="49" t="str">
        <f t="shared" si="637"/>
        <v/>
      </c>
      <c r="W1038" s="51"/>
      <c r="X1038" s="75" t="str">
        <f t="shared" si="638"/>
        <v/>
      </c>
      <c r="Y1038" s="71" t="str">
        <f t="shared" si="639"/>
        <v/>
      </c>
      <c r="Z1038" s="71" t="str">
        <f t="shared" si="640"/>
        <v/>
      </c>
      <c r="AA1038" s="71" t="str">
        <f t="shared" si="641"/>
        <v/>
      </c>
      <c r="AB1038" s="71" t="str">
        <f t="shared" si="642"/>
        <v/>
      </c>
      <c r="AC1038" s="71" t="str">
        <f t="shared" si="643"/>
        <v/>
      </c>
      <c r="AD1038" s="71" t="str">
        <f t="shared" si="644"/>
        <v/>
      </c>
      <c r="AE1038" s="78" t="str">
        <f t="shared" si="645"/>
        <v/>
      </c>
      <c r="AF1038" s="75" t="str">
        <f t="shared" si="646"/>
        <v/>
      </c>
      <c r="AG1038" s="71" t="str">
        <f t="shared" si="647"/>
        <v/>
      </c>
      <c r="AH1038" s="71" t="str">
        <f t="shared" si="648"/>
        <v/>
      </c>
      <c r="AI1038" s="71" t="str">
        <f t="shared" si="649"/>
        <v/>
      </c>
      <c r="AJ1038" s="71" t="str">
        <f t="shared" si="650"/>
        <v/>
      </c>
      <c r="AK1038" s="71" t="str">
        <f t="shared" si="651"/>
        <v/>
      </c>
      <c r="AL1038" s="71" t="str">
        <f t="shared" si="652"/>
        <v/>
      </c>
      <c r="AM1038" s="78" t="str">
        <f t="shared" si="653"/>
        <v/>
      </c>
      <c r="AN1038" s="75" t="str">
        <f t="shared" si="654"/>
        <v/>
      </c>
      <c r="AO1038" s="71" t="str">
        <f t="shared" si="655"/>
        <v/>
      </c>
      <c r="AP1038" s="71" t="str">
        <f t="shared" si="656"/>
        <v/>
      </c>
      <c r="AQ1038" s="71" t="str">
        <f t="shared" si="657"/>
        <v/>
      </c>
      <c r="AR1038" s="71" t="str">
        <f t="shared" si="658"/>
        <v/>
      </c>
      <c r="AS1038" s="71" t="str">
        <f t="shared" si="659"/>
        <v/>
      </c>
      <c r="AT1038" s="71" t="str">
        <f t="shared" si="660"/>
        <v/>
      </c>
      <c r="AU1038" s="76" t="str">
        <f t="shared" si="661"/>
        <v/>
      </c>
      <c r="BF1038" s="141">
        <v>96020</v>
      </c>
      <c r="BG1038" s="142" t="s">
        <v>14784</v>
      </c>
      <c r="BH1038" s="141" t="s">
        <v>180</v>
      </c>
      <c r="BI1038" s="141" t="s">
        <v>191</v>
      </c>
      <c r="BJ1038" s="141" t="s">
        <v>3139</v>
      </c>
      <c r="BK1038" s="141" t="s">
        <v>12922</v>
      </c>
      <c r="BL1038" s="141" t="s">
        <v>14785</v>
      </c>
      <c r="BM1038" s="141">
        <v>49.201269394629499</v>
      </c>
      <c r="BN1038" s="141">
        <v>-68.185197114944401</v>
      </c>
      <c r="BO1038" s="141">
        <v>1992</v>
      </c>
      <c r="BP1038" s="143" t="s">
        <v>25150</v>
      </c>
      <c r="BQ1038" s="143" t="s">
        <v>17560</v>
      </c>
    </row>
    <row r="1039" spans="1:69" ht="38.25" customHeight="1" x14ac:dyDescent="0.25">
      <c r="A1039" s="1" t="str">
        <f t="shared" si="662"/>
        <v/>
      </c>
      <c r="B1039" s="32" t="str">
        <f t="shared" si="663"/>
        <v/>
      </c>
      <c r="C1039" s="25" t="str">
        <f t="shared" si="664"/>
        <v/>
      </c>
      <c r="D1039" s="25" t="str">
        <f t="shared" si="665"/>
        <v/>
      </c>
      <c r="E1039" s="25" t="str">
        <f t="shared" si="666"/>
        <v/>
      </c>
      <c r="F1039" s="25" t="str">
        <f t="shared" si="667"/>
        <v/>
      </c>
      <c r="G1039" s="108" t="str">
        <f t="shared" si="668"/>
        <v/>
      </c>
      <c r="H1039" s="108" t="str">
        <f t="shared" si="669"/>
        <v/>
      </c>
      <c r="I1039" s="112" t="str">
        <f t="shared" si="670"/>
        <v/>
      </c>
      <c r="J1039" s="112"/>
      <c r="K1039" s="112"/>
      <c r="L1039" s="113"/>
      <c r="M1039" s="113"/>
      <c r="N1039" s="224" t="str">
        <f t="shared" si="671"/>
        <v/>
      </c>
      <c r="O1039" s="225" t="str">
        <f t="shared" si="672"/>
        <v/>
      </c>
      <c r="Q1039" s="6">
        <v>1037</v>
      </c>
      <c r="R1039" s="47" t="str">
        <f t="shared" si="635"/>
        <v>-1037</v>
      </c>
      <c r="S1039" s="6"/>
      <c r="T1039" s="48" t="str">
        <f t="shared" si="636"/>
        <v/>
      </c>
      <c r="U1039" s="49" t="str">
        <f t="shared" si="637"/>
        <v/>
      </c>
      <c r="W1039" s="51"/>
      <c r="X1039" s="75" t="str">
        <f t="shared" si="638"/>
        <v/>
      </c>
      <c r="Y1039" s="71" t="str">
        <f t="shared" si="639"/>
        <v/>
      </c>
      <c r="Z1039" s="71" t="str">
        <f t="shared" si="640"/>
        <v/>
      </c>
      <c r="AA1039" s="71" t="str">
        <f t="shared" si="641"/>
        <v/>
      </c>
      <c r="AB1039" s="71" t="str">
        <f t="shared" si="642"/>
        <v/>
      </c>
      <c r="AC1039" s="71" t="str">
        <f t="shared" si="643"/>
        <v/>
      </c>
      <c r="AD1039" s="71" t="str">
        <f t="shared" si="644"/>
        <v/>
      </c>
      <c r="AE1039" s="78" t="str">
        <f t="shared" si="645"/>
        <v/>
      </c>
      <c r="AF1039" s="75" t="str">
        <f t="shared" si="646"/>
        <v/>
      </c>
      <c r="AG1039" s="71" t="str">
        <f t="shared" si="647"/>
        <v/>
      </c>
      <c r="AH1039" s="71" t="str">
        <f t="shared" si="648"/>
        <v/>
      </c>
      <c r="AI1039" s="71" t="str">
        <f t="shared" si="649"/>
        <v/>
      </c>
      <c r="AJ1039" s="71" t="str">
        <f t="shared" si="650"/>
        <v/>
      </c>
      <c r="AK1039" s="71" t="str">
        <f t="shared" si="651"/>
        <v/>
      </c>
      <c r="AL1039" s="71" t="str">
        <f t="shared" si="652"/>
        <v/>
      </c>
      <c r="AM1039" s="78" t="str">
        <f t="shared" si="653"/>
        <v/>
      </c>
      <c r="AN1039" s="75" t="str">
        <f t="shared" si="654"/>
        <v/>
      </c>
      <c r="AO1039" s="71" t="str">
        <f t="shared" si="655"/>
        <v/>
      </c>
      <c r="AP1039" s="71" t="str">
        <f t="shared" si="656"/>
        <v/>
      </c>
      <c r="AQ1039" s="71" t="str">
        <f t="shared" si="657"/>
        <v/>
      </c>
      <c r="AR1039" s="71" t="str">
        <f t="shared" si="658"/>
        <v/>
      </c>
      <c r="AS1039" s="71" t="str">
        <f t="shared" si="659"/>
        <v/>
      </c>
      <c r="AT1039" s="71" t="str">
        <f t="shared" si="660"/>
        <v/>
      </c>
      <c r="AU1039" s="76" t="str">
        <f t="shared" si="661"/>
        <v/>
      </c>
      <c r="BF1039" s="141">
        <v>96020</v>
      </c>
      <c r="BG1039" s="142" t="s">
        <v>14786</v>
      </c>
      <c r="BH1039" s="141" t="s">
        <v>478</v>
      </c>
      <c r="BI1039" s="141" t="s">
        <v>176</v>
      </c>
      <c r="BJ1039" s="141" t="s">
        <v>14787</v>
      </c>
      <c r="BK1039" s="141" t="s">
        <v>1577</v>
      </c>
      <c r="BL1039" s="141" t="s">
        <v>14788</v>
      </c>
      <c r="BM1039" s="141">
        <v>49.2347110538782</v>
      </c>
      <c r="BN1039" s="141">
        <v>-68.191806077957096</v>
      </c>
      <c r="BO1039" s="141">
        <v>1966</v>
      </c>
      <c r="BP1039" s="143" t="s">
        <v>25149</v>
      </c>
      <c r="BQ1039" s="143" t="s">
        <v>17560</v>
      </c>
    </row>
    <row r="1040" spans="1:69" ht="38.25" customHeight="1" x14ac:dyDescent="0.25">
      <c r="A1040" s="1" t="str">
        <f t="shared" si="662"/>
        <v/>
      </c>
      <c r="B1040" s="32" t="str">
        <f t="shared" si="663"/>
        <v/>
      </c>
      <c r="C1040" s="25" t="str">
        <f t="shared" si="664"/>
        <v/>
      </c>
      <c r="D1040" s="25" t="str">
        <f t="shared" si="665"/>
        <v/>
      </c>
      <c r="E1040" s="25" t="str">
        <f t="shared" si="666"/>
        <v/>
      </c>
      <c r="F1040" s="25" t="str">
        <f t="shared" si="667"/>
        <v/>
      </c>
      <c r="G1040" s="108" t="str">
        <f t="shared" si="668"/>
        <v/>
      </c>
      <c r="H1040" s="108" t="str">
        <f t="shared" si="669"/>
        <v/>
      </c>
      <c r="I1040" s="112" t="str">
        <f t="shared" si="670"/>
        <v/>
      </c>
      <c r="J1040" s="112"/>
      <c r="K1040" s="112"/>
      <c r="L1040" s="113"/>
      <c r="M1040" s="113"/>
      <c r="N1040" s="224" t="str">
        <f t="shared" si="671"/>
        <v/>
      </c>
      <c r="O1040" s="225" t="str">
        <f t="shared" si="672"/>
        <v/>
      </c>
      <c r="Q1040" s="6">
        <v>1038</v>
      </c>
      <c r="R1040" s="47" t="str">
        <f t="shared" si="635"/>
        <v>-1038</v>
      </c>
      <c r="S1040" s="6"/>
      <c r="T1040" s="48" t="str">
        <f t="shared" si="636"/>
        <v/>
      </c>
      <c r="U1040" s="49" t="str">
        <f t="shared" si="637"/>
        <v/>
      </c>
      <c r="W1040" s="51"/>
      <c r="X1040" s="75" t="str">
        <f t="shared" si="638"/>
        <v/>
      </c>
      <c r="Y1040" s="71" t="str">
        <f t="shared" si="639"/>
        <v/>
      </c>
      <c r="Z1040" s="71" t="str">
        <f t="shared" si="640"/>
        <v/>
      </c>
      <c r="AA1040" s="71" t="str">
        <f t="shared" si="641"/>
        <v/>
      </c>
      <c r="AB1040" s="71" t="str">
        <f t="shared" si="642"/>
        <v/>
      </c>
      <c r="AC1040" s="71" t="str">
        <f t="shared" si="643"/>
        <v/>
      </c>
      <c r="AD1040" s="71" t="str">
        <f t="shared" si="644"/>
        <v/>
      </c>
      <c r="AE1040" s="78" t="str">
        <f t="shared" si="645"/>
        <v/>
      </c>
      <c r="AF1040" s="75" t="str">
        <f t="shared" si="646"/>
        <v/>
      </c>
      <c r="AG1040" s="71" t="str">
        <f t="shared" si="647"/>
        <v/>
      </c>
      <c r="AH1040" s="71" t="str">
        <f t="shared" si="648"/>
        <v/>
      </c>
      <c r="AI1040" s="71" t="str">
        <f t="shared" si="649"/>
        <v/>
      </c>
      <c r="AJ1040" s="71" t="str">
        <f t="shared" si="650"/>
        <v/>
      </c>
      <c r="AK1040" s="71" t="str">
        <f t="shared" si="651"/>
        <v/>
      </c>
      <c r="AL1040" s="71" t="str">
        <f t="shared" si="652"/>
        <v/>
      </c>
      <c r="AM1040" s="78" t="str">
        <f t="shared" si="653"/>
        <v/>
      </c>
      <c r="AN1040" s="75" t="str">
        <f t="shared" si="654"/>
        <v/>
      </c>
      <c r="AO1040" s="71" t="str">
        <f t="shared" si="655"/>
        <v/>
      </c>
      <c r="AP1040" s="71" t="str">
        <f t="shared" si="656"/>
        <v/>
      </c>
      <c r="AQ1040" s="71" t="str">
        <f t="shared" si="657"/>
        <v/>
      </c>
      <c r="AR1040" s="71" t="str">
        <f t="shared" si="658"/>
        <v/>
      </c>
      <c r="AS1040" s="71" t="str">
        <f t="shared" si="659"/>
        <v/>
      </c>
      <c r="AT1040" s="71" t="str">
        <f t="shared" si="660"/>
        <v/>
      </c>
      <c r="AU1040" s="76" t="str">
        <f t="shared" si="661"/>
        <v/>
      </c>
      <c r="BF1040" s="141">
        <v>99015</v>
      </c>
      <c r="BG1040" s="142" t="s">
        <v>14759</v>
      </c>
      <c r="BH1040" s="141" t="s">
        <v>478</v>
      </c>
      <c r="BI1040" s="141" t="s">
        <v>177</v>
      </c>
      <c r="BJ1040" s="141"/>
      <c r="BK1040" s="141"/>
      <c r="BL1040" s="141" t="s">
        <v>14760</v>
      </c>
      <c r="BM1040" s="141">
        <v>49.754899999999999</v>
      </c>
      <c r="BN1040" s="141">
        <v>-77.622069999999994</v>
      </c>
      <c r="BO1040" s="141">
        <v>1963</v>
      </c>
      <c r="BP1040" s="143" t="s">
        <v>25146</v>
      </c>
      <c r="BQ1040" s="143" t="s">
        <v>17560</v>
      </c>
    </row>
    <row r="1041" spans="1:69" ht="38.25" customHeight="1" x14ac:dyDescent="0.25">
      <c r="A1041" s="1" t="str">
        <f t="shared" si="662"/>
        <v/>
      </c>
      <c r="B1041" s="32" t="str">
        <f t="shared" si="663"/>
        <v/>
      </c>
      <c r="C1041" s="25" t="str">
        <f t="shared" si="664"/>
        <v/>
      </c>
      <c r="D1041" s="25" t="str">
        <f t="shared" si="665"/>
        <v/>
      </c>
      <c r="E1041" s="25" t="str">
        <f t="shared" si="666"/>
        <v/>
      </c>
      <c r="F1041" s="25" t="str">
        <f t="shared" si="667"/>
        <v/>
      </c>
      <c r="G1041" s="108" t="str">
        <f t="shared" si="668"/>
        <v/>
      </c>
      <c r="H1041" s="108" t="str">
        <f t="shared" si="669"/>
        <v/>
      </c>
      <c r="I1041" s="112" t="str">
        <f t="shared" si="670"/>
        <v/>
      </c>
      <c r="J1041" s="112"/>
      <c r="K1041" s="112"/>
      <c r="L1041" s="113"/>
      <c r="M1041" s="113"/>
      <c r="N1041" s="224" t="str">
        <f t="shared" si="671"/>
        <v/>
      </c>
      <c r="O1041" s="225" t="str">
        <f t="shared" si="672"/>
        <v/>
      </c>
      <c r="Q1041" s="6">
        <v>1039</v>
      </c>
      <c r="R1041" s="47" t="str">
        <f t="shared" si="635"/>
        <v>-1039</v>
      </c>
      <c r="S1041" s="6"/>
      <c r="T1041" s="48" t="str">
        <f t="shared" si="636"/>
        <v/>
      </c>
      <c r="U1041" s="49" t="str">
        <f t="shared" si="637"/>
        <v/>
      </c>
      <c r="W1041" s="51"/>
      <c r="X1041" s="75" t="str">
        <f t="shared" si="638"/>
        <v/>
      </c>
      <c r="Y1041" s="71" t="str">
        <f t="shared" si="639"/>
        <v/>
      </c>
      <c r="Z1041" s="71" t="str">
        <f t="shared" si="640"/>
        <v/>
      </c>
      <c r="AA1041" s="71" t="str">
        <f t="shared" si="641"/>
        <v/>
      </c>
      <c r="AB1041" s="71" t="str">
        <f t="shared" si="642"/>
        <v/>
      </c>
      <c r="AC1041" s="71" t="str">
        <f t="shared" si="643"/>
        <v/>
      </c>
      <c r="AD1041" s="71" t="str">
        <f t="shared" si="644"/>
        <v/>
      </c>
      <c r="AE1041" s="78" t="str">
        <f t="shared" si="645"/>
        <v/>
      </c>
      <c r="AF1041" s="75" t="str">
        <f t="shared" si="646"/>
        <v/>
      </c>
      <c r="AG1041" s="71" t="str">
        <f t="shared" si="647"/>
        <v/>
      </c>
      <c r="AH1041" s="71" t="str">
        <f t="shared" si="648"/>
        <v/>
      </c>
      <c r="AI1041" s="71" t="str">
        <f t="shared" si="649"/>
        <v/>
      </c>
      <c r="AJ1041" s="71" t="str">
        <f t="shared" si="650"/>
        <v/>
      </c>
      <c r="AK1041" s="71" t="str">
        <f t="shared" si="651"/>
        <v/>
      </c>
      <c r="AL1041" s="71" t="str">
        <f t="shared" si="652"/>
        <v/>
      </c>
      <c r="AM1041" s="78" t="str">
        <f t="shared" si="653"/>
        <v/>
      </c>
      <c r="AN1041" s="75" t="str">
        <f t="shared" si="654"/>
        <v/>
      </c>
      <c r="AO1041" s="71" t="str">
        <f t="shared" si="655"/>
        <v/>
      </c>
      <c r="AP1041" s="71" t="str">
        <f t="shared" si="656"/>
        <v/>
      </c>
      <c r="AQ1041" s="71" t="str">
        <f t="shared" si="657"/>
        <v/>
      </c>
      <c r="AR1041" s="71" t="str">
        <f t="shared" si="658"/>
        <v/>
      </c>
      <c r="AS1041" s="71" t="str">
        <f t="shared" si="659"/>
        <v/>
      </c>
      <c r="AT1041" s="71" t="str">
        <f t="shared" si="660"/>
        <v/>
      </c>
      <c r="AU1041" s="76" t="str">
        <f t="shared" si="661"/>
        <v/>
      </c>
      <c r="BF1041" s="141">
        <v>95010</v>
      </c>
      <c r="BG1041" s="142" t="s">
        <v>14748</v>
      </c>
      <c r="BH1041" s="141" t="s">
        <v>478</v>
      </c>
      <c r="BI1041" s="141" t="s">
        <v>176</v>
      </c>
      <c r="BJ1041" s="141" t="s">
        <v>26561</v>
      </c>
      <c r="BK1041" s="141"/>
      <c r="BL1041" s="141" t="s">
        <v>26562</v>
      </c>
      <c r="BM1041" s="141">
        <v>48.277848468774799</v>
      </c>
      <c r="BN1041" s="141">
        <v>-69.873364961129397</v>
      </c>
      <c r="BO1041" s="141">
        <v>2002</v>
      </c>
      <c r="BP1041" s="143" t="s">
        <v>26728</v>
      </c>
      <c r="BQ1041" s="143" t="s">
        <v>17560</v>
      </c>
    </row>
    <row r="1042" spans="1:69" ht="38.25" customHeight="1" x14ac:dyDescent="0.25">
      <c r="A1042" s="1" t="str">
        <f t="shared" si="662"/>
        <v/>
      </c>
      <c r="B1042" s="32" t="str">
        <f t="shared" si="663"/>
        <v/>
      </c>
      <c r="C1042" s="25" t="str">
        <f t="shared" si="664"/>
        <v/>
      </c>
      <c r="D1042" s="25" t="str">
        <f t="shared" si="665"/>
        <v/>
      </c>
      <c r="E1042" s="25" t="str">
        <f t="shared" si="666"/>
        <v/>
      </c>
      <c r="F1042" s="25" t="str">
        <f t="shared" si="667"/>
        <v/>
      </c>
      <c r="G1042" s="108" t="str">
        <f t="shared" si="668"/>
        <v/>
      </c>
      <c r="H1042" s="108" t="str">
        <f t="shared" si="669"/>
        <v/>
      </c>
      <c r="I1042" s="112" t="str">
        <f t="shared" si="670"/>
        <v/>
      </c>
      <c r="J1042" s="112"/>
      <c r="K1042" s="112"/>
      <c r="L1042" s="113"/>
      <c r="M1042" s="113"/>
      <c r="N1042" s="224" t="str">
        <f t="shared" si="671"/>
        <v/>
      </c>
      <c r="O1042" s="225" t="str">
        <f t="shared" si="672"/>
        <v/>
      </c>
      <c r="Q1042" s="6">
        <v>1040</v>
      </c>
      <c r="R1042" s="47" t="str">
        <f t="shared" si="635"/>
        <v>-1040</v>
      </c>
      <c r="S1042" s="6"/>
      <c r="T1042" s="48" t="str">
        <f t="shared" si="636"/>
        <v/>
      </c>
      <c r="U1042" s="49" t="str">
        <f t="shared" si="637"/>
        <v/>
      </c>
      <c r="W1042" s="51"/>
      <c r="X1042" s="75" t="str">
        <f t="shared" si="638"/>
        <v/>
      </c>
      <c r="Y1042" s="71" t="str">
        <f t="shared" si="639"/>
        <v/>
      </c>
      <c r="Z1042" s="71" t="str">
        <f t="shared" si="640"/>
        <v/>
      </c>
      <c r="AA1042" s="71" t="str">
        <f t="shared" si="641"/>
        <v/>
      </c>
      <c r="AB1042" s="71" t="str">
        <f t="shared" si="642"/>
        <v/>
      </c>
      <c r="AC1042" s="71" t="str">
        <f t="shared" si="643"/>
        <v/>
      </c>
      <c r="AD1042" s="71" t="str">
        <f t="shared" si="644"/>
        <v/>
      </c>
      <c r="AE1042" s="78" t="str">
        <f t="shared" si="645"/>
        <v/>
      </c>
      <c r="AF1042" s="75" t="str">
        <f t="shared" si="646"/>
        <v/>
      </c>
      <c r="AG1042" s="71" t="str">
        <f t="shared" si="647"/>
        <v/>
      </c>
      <c r="AH1042" s="71" t="str">
        <f t="shared" si="648"/>
        <v/>
      </c>
      <c r="AI1042" s="71" t="str">
        <f t="shared" si="649"/>
        <v/>
      </c>
      <c r="AJ1042" s="71" t="str">
        <f t="shared" si="650"/>
        <v/>
      </c>
      <c r="AK1042" s="71" t="str">
        <f t="shared" si="651"/>
        <v/>
      </c>
      <c r="AL1042" s="71" t="str">
        <f t="shared" si="652"/>
        <v/>
      </c>
      <c r="AM1042" s="78" t="str">
        <f t="shared" si="653"/>
        <v/>
      </c>
      <c r="AN1042" s="75" t="str">
        <f t="shared" si="654"/>
        <v/>
      </c>
      <c r="AO1042" s="71" t="str">
        <f t="shared" si="655"/>
        <v/>
      </c>
      <c r="AP1042" s="71" t="str">
        <f t="shared" si="656"/>
        <v/>
      </c>
      <c r="AQ1042" s="71" t="str">
        <f t="shared" si="657"/>
        <v/>
      </c>
      <c r="AR1042" s="71" t="str">
        <f t="shared" si="658"/>
        <v/>
      </c>
      <c r="AS1042" s="71" t="str">
        <f t="shared" si="659"/>
        <v/>
      </c>
      <c r="AT1042" s="71" t="str">
        <f t="shared" si="660"/>
        <v/>
      </c>
      <c r="AU1042" s="76" t="str">
        <f t="shared" si="661"/>
        <v/>
      </c>
      <c r="BF1042" s="141">
        <v>96020</v>
      </c>
      <c r="BG1042" s="142" t="s">
        <v>14789</v>
      </c>
      <c r="BH1042" s="141" t="s">
        <v>180</v>
      </c>
      <c r="BI1042" s="141" t="s">
        <v>191</v>
      </c>
      <c r="BJ1042" s="141" t="s">
        <v>3136</v>
      </c>
      <c r="BK1042" s="141" t="s">
        <v>1654</v>
      </c>
      <c r="BL1042" s="141" t="s">
        <v>14790</v>
      </c>
      <c r="BM1042" s="141">
        <v>49.226300210001099</v>
      </c>
      <c r="BN1042" s="141">
        <v>-68.144727945327702</v>
      </c>
      <c r="BO1042" s="141">
        <v>1992</v>
      </c>
      <c r="BP1042" s="143" t="s">
        <v>25150</v>
      </c>
      <c r="BQ1042" s="143" t="s">
        <v>17560</v>
      </c>
    </row>
    <row r="1043" spans="1:69" ht="38.25" customHeight="1" x14ac:dyDescent="0.25">
      <c r="A1043" s="1" t="str">
        <f t="shared" si="662"/>
        <v/>
      </c>
      <c r="B1043" s="32" t="str">
        <f t="shared" si="663"/>
        <v/>
      </c>
      <c r="C1043" s="25" t="str">
        <f t="shared" si="664"/>
        <v/>
      </c>
      <c r="D1043" s="25" t="str">
        <f t="shared" si="665"/>
        <v/>
      </c>
      <c r="E1043" s="25" t="str">
        <f t="shared" si="666"/>
        <v/>
      </c>
      <c r="F1043" s="25" t="str">
        <f t="shared" si="667"/>
        <v/>
      </c>
      <c r="G1043" s="108" t="str">
        <f t="shared" si="668"/>
        <v/>
      </c>
      <c r="H1043" s="108" t="str">
        <f t="shared" si="669"/>
        <v/>
      </c>
      <c r="I1043" s="112" t="str">
        <f t="shared" si="670"/>
        <v/>
      </c>
      <c r="J1043" s="112"/>
      <c r="K1043" s="112"/>
      <c r="L1043" s="113"/>
      <c r="M1043" s="113"/>
      <c r="N1043" s="224" t="str">
        <f t="shared" si="671"/>
        <v/>
      </c>
      <c r="O1043" s="225" t="str">
        <f t="shared" si="672"/>
        <v/>
      </c>
      <c r="Q1043" s="6">
        <v>1041</v>
      </c>
      <c r="R1043" s="47" t="str">
        <f t="shared" si="635"/>
        <v>-1041</v>
      </c>
      <c r="S1043" s="6"/>
      <c r="T1043" s="48" t="str">
        <f t="shared" si="636"/>
        <v/>
      </c>
      <c r="U1043" s="49" t="str">
        <f t="shared" si="637"/>
        <v/>
      </c>
      <c r="W1043" s="51"/>
      <c r="X1043" s="75" t="str">
        <f t="shared" si="638"/>
        <v/>
      </c>
      <c r="Y1043" s="71" t="str">
        <f t="shared" si="639"/>
        <v/>
      </c>
      <c r="Z1043" s="71" t="str">
        <f t="shared" si="640"/>
        <v/>
      </c>
      <c r="AA1043" s="71" t="str">
        <f t="shared" si="641"/>
        <v/>
      </c>
      <c r="AB1043" s="71" t="str">
        <f t="shared" si="642"/>
        <v/>
      </c>
      <c r="AC1043" s="71" t="str">
        <f t="shared" si="643"/>
        <v/>
      </c>
      <c r="AD1043" s="71" t="str">
        <f t="shared" si="644"/>
        <v/>
      </c>
      <c r="AE1043" s="78" t="str">
        <f t="shared" si="645"/>
        <v/>
      </c>
      <c r="AF1043" s="75" t="str">
        <f t="shared" si="646"/>
        <v/>
      </c>
      <c r="AG1043" s="71" t="str">
        <f t="shared" si="647"/>
        <v/>
      </c>
      <c r="AH1043" s="71" t="str">
        <f t="shared" si="648"/>
        <v/>
      </c>
      <c r="AI1043" s="71" t="str">
        <f t="shared" si="649"/>
        <v/>
      </c>
      <c r="AJ1043" s="71" t="str">
        <f t="shared" si="650"/>
        <v/>
      </c>
      <c r="AK1043" s="71" t="str">
        <f t="shared" si="651"/>
        <v/>
      </c>
      <c r="AL1043" s="71" t="str">
        <f t="shared" si="652"/>
        <v/>
      </c>
      <c r="AM1043" s="78" t="str">
        <f t="shared" si="653"/>
        <v/>
      </c>
      <c r="AN1043" s="75" t="str">
        <f t="shared" si="654"/>
        <v/>
      </c>
      <c r="AO1043" s="71" t="str">
        <f t="shared" si="655"/>
        <v/>
      </c>
      <c r="AP1043" s="71" t="str">
        <f t="shared" si="656"/>
        <v/>
      </c>
      <c r="AQ1043" s="71" t="str">
        <f t="shared" si="657"/>
        <v/>
      </c>
      <c r="AR1043" s="71" t="str">
        <f t="shared" si="658"/>
        <v/>
      </c>
      <c r="AS1043" s="71" t="str">
        <f t="shared" si="659"/>
        <v/>
      </c>
      <c r="AT1043" s="71" t="str">
        <f t="shared" si="660"/>
        <v/>
      </c>
      <c r="AU1043" s="76" t="str">
        <f t="shared" si="661"/>
        <v/>
      </c>
      <c r="BF1043" s="141">
        <v>96020</v>
      </c>
      <c r="BG1043" s="142" t="s">
        <v>14791</v>
      </c>
      <c r="BH1043" s="141" t="s">
        <v>478</v>
      </c>
      <c r="BI1043" s="141" t="s">
        <v>176</v>
      </c>
      <c r="BJ1043" s="141" t="s">
        <v>14792</v>
      </c>
      <c r="BK1043" s="141" t="s">
        <v>2423</v>
      </c>
      <c r="BL1043" s="141" t="s">
        <v>14793</v>
      </c>
      <c r="BM1043" s="141">
        <v>49.2005893944824</v>
      </c>
      <c r="BN1043" s="141">
        <v>-68.337782621383596</v>
      </c>
      <c r="BO1043" s="141">
        <v>1980</v>
      </c>
      <c r="BP1043" s="143" t="s">
        <v>25149</v>
      </c>
      <c r="BQ1043" s="143" t="s">
        <v>17560</v>
      </c>
    </row>
    <row r="1044" spans="1:69" ht="38.25" customHeight="1" x14ac:dyDescent="0.25">
      <c r="A1044" s="1" t="str">
        <f t="shared" si="662"/>
        <v/>
      </c>
      <c r="B1044" s="32" t="str">
        <f t="shared" si="663"/>
        <v/>
      </c>
      <c r="C1044" s="25" t="str">
        <f t="shared" si="664"/>
        <v/>
      </c>
      <c r="D1044" s="25" t="str">
        <f t="shared" si="665"/>
        <v/>
      </c>
      <c r="E1044" s="25" t="str">
        <f t="shared" si="666"/>
        <v/>
      </c>
      <c r="F1044" s="25" t="str">
        <f t="shared" si="667"/>
        <v/>
      </c>
      <c r="G1044" s="108" t="str">
        <f t="shared" si="668"/>
        <v/>
      </c>
      <c r="H1044" s="108" t="str">
        <f t="shared" si="669"/>
        <v/>
      </c>
      <c r="I1044" s="112" t="str">
        <f t="shared" si="670"/>
        <v/>
      </c>
      <c r="J1044" s="112"/>
      <c r="K1044" s="112"/>
      <c r="L1044" s="113"/>
      <c r="M1044" s="113"/>
      <c r="N1044" s="224" t="str">
        <f t="shared" si="671"/>
        <v/>
      </c>
      <c r="O1044" s="225" t="str">
        <f t="shared" si="672"/>
        <v/>
      </c>
      <c r="Q1044" s="6">
        <v>1042</v>
      </c>
      <c r="R1044" s="47" t="str">
        <f t="shared" si="635"/>
        <v>-1042</v>
      </c>
      <c r="S1044" s="6"/>
      <c r="T1044" s="48" t="str">
        <f t="shared" si="636"/>
        <v/>
      </c>
      <c r="U1044" s="49" t="str">
        <f t="shared" si="637"/>
        <v/>
      </c>
      <c r="W1044" s="51"/>
      <c r="X1044" s="75" t="str">
        <f t="shared" si="638"/>
        <v/>
      </c>
      <c r="Y1044" s="71" t="str">
        <f t="shared" si="639"/>
        <v/>
      </c>
      <c r="Z1044" s="71" t="str">
        <f t="shared" si="640"/>
        <v/>
      </c>
      <c r="AA1044" s="71" t="str">
        <f t="shared" si="641"/>
        <v/>
      </c>
      <c r="AB1044" s="71" t="str">
        <f t="shared" si="642"/>
        <v/>
      </c>
      <c r="AC1044" s="71" t="str">
        <f t="shared" si="643"/>
        <v/>
      </c>
      <c r="AD1044" s="71" t="str">
        <f t="shared" si="644"/>
        <v/>
      </c>
      <c r="AE1044" s="78" t="str">
        <f t="shared" si="645"/>
        <v/>
      </c>
      <c r="AF1044" s="75" t="str">
        <f t="shared" si="646"/>
        <v/>
      </c>
      <c r="AG1044" s="71" t="str">
        <f t="shared" si="647"/>
        <v/>
      </c>
      <c r="AH1044" s="71" t="str">
        <f t="shared" si="648"/>
        <v/>
      </c>
      <c r="AI1044" s="71" t="str">
        <f t="shared" si="649"/>
        <v/>
      </c>
      <c r="AJ1044" s="71" t="str">
        <f t="shared" si="650"/>
        <v/>
      </c>
      <c r="AK1044" s="71" t="str">
        <f t="shared" si="651"/>
        <v/>
      </c>
      <c r="AL1044" s="71" t="str">
        <f t="shared" si="652"/>
        <v/>
      </c>
      <c r="AM1044" s="78" t="str">
        <f t="shared" si="653"/>
        <v/>
      </c>
      <c r="AN1044" s="75" t="str">
        <f t="shared" si="654"/>
        <v/>
      </c>
      <c r="AO1044" s="71" t="str">
        <f t="shared" si="655"/>
        <v/>
      </c>
      <c r="AP1044" s="71" t="str">
        <f t="shared" si="656"/>
        <v/>
      </c>
      <c r="AQ1044" s="71" t="str">
        <f t="shared" si="657"/>
        <v/>
      </c>
      <c r="AR1044" s="71" t="str">
        <f t="shared" si="658"/>
        <v/>
      </c>
      <c r="AS1044" s="71" t="str">
        <f t="shared" si="659"/>
        <v/>
      </c>
      <c r="AT1044" s="71" t="str">
        <f t="shared" si="660"/>
        <v/>
      </c>
      <c r="AU1044" s="76" t="str">
        <f t="shared" si="661"/>
        <v/>
      </c>
      <c r="BF1044" s="141">
        <v>96020</v>
      </c>
      <c r="BG1044" s="142" t="s">
        <v>14794</v>
      </c>
      <c r="BH1044" s="141" t="s">
        <v>180</v>
      </c>
      <c r="BI1044" s="141" t="s">
        <v>191</v>
      </c>
      <c r="BJ1044" s="141" t="s">
        <v>14795</v>
      </c>
      <c r="BK1044" s="141" t="s">
        <v>5209</v>
      </c>
      <c r="BL1044" s="141" t="s">
        <v>14796</v>
      </c>
      <c r="BM1044" s="141">
        <v>49.197904354103997</v>
      </c>
      <c r="BN1044" s="141">
        <v>-68.306449055671607</v>
      </c>
      <c r="BO1044" s="141">
        <v>1983</v>
      </c>
      <c r="BP1044" s="143" t="s">
        <v>25150</v>
      </c>
      <c r="BQ1044" s="143" t="s">
        <v>17560</v>
      </c>
    </row>
    <row r="1045" spans="1:69" ht="38.25" customHeight="1" x14ac:dyDescent="0.25">
      <c r="A1045" s="1" t="str">
        <f t="shared" si="662"/>
        <v/>
      </c>
      <c r="B1045" s="32" t="str">
        <f t="shared" si="663"/>
        <v/>
      </c>
      <c r="C1045" s="25" t="str">
        <f t="shared" si="664"/>
        <v/>
      </c>
      <c r="D1045" s="25" t="str">
        <f t="shared" si="665"/>
        <v/>
      </c>
      <c r="E1045" s="25" t="str">
        <f t="shared" si="666"/>
        <v/>
      </c>
      <c r="F1045" s="25" t="str">
        <f t="shared" si="667"/>
        <v/>
      </c>
      <c r="G1045" s="108" t="str">
        <f t="shared" si="668"/>
        <v/>
      </c>
      <c r="H1045" s="108" t="str">
        <f t="shared" si="669"/>
        <v/>
      </c>
      <c r="I1045" s="112" t="str">
        <f t="shared" si="670"/>
        <v/>
      </c>
      <c r="J1045" s="112"/>
      <c r="K1045" s="112"/>
      <c r="L1045" s="113"/>
      <c r="M1045" s="113"/>
      <c r="N1045" s="224" t="str">
        <f t="shared" si="671"/>
        <v/>
      </c>
      <c r="O1045" s="225" t="str">
        <f t="shared" si="672"/>
        <v/>
      </c>
      <c r="Q1045" s="6">
        <v>1043</v>
      </c>
      <c r="R1045" s="47" t="str">
        <f t="shared" si="635"/>
        <v>-1043</v>
      </c>
      <c r="S1045" s="6"/>
      <c r="T1045" s="48" t="str">
        <f t="shared" si="636"/>
        <v/>
      </c>
      <c r="U1045" s="49" t="str">
        <f t="shared" si="637"/>
        <v/>
      </c>
      <c r="W1045" s="51"/>
      <c r="X1045" s="75" t="str">
        <f t="shared" si="638"/>
        <v/>
      </c>
      <c r="Y1045" s="71" t="str">
        <f t="shared" si="639"/>
        <v/>
      </c>
      <c r="Z1045" s="71" t="str">
        <f t="shared" si="640"/>
        <v/>
      </c>
      <c r="AA1045" s="71" t="str">
        <f t="shared" si="641"/>
        <v/>
      </c>
      <c r="AB1045" s="71" t="str">
        <f t="shared" si="642"/>
        <v/>
      </c>
      <c r="AC1045" s="71" t="str">
        <f t="shared" si="643"/>
        <v/>
      </c>
      <c r="AD1045" s="71" t="str">
        <f t="shared" si="644"/>
        <v/>
      </c>
      <c r="AE1045" s="78" t="str">
        <f t="shared" si="645"/>
        <v/>
      </c>
      <c r="AF1045" s="75" t="str">
        <f t="shared" si="646"/>
        <v/>
      </c>
      <c r="AG1045" s="71" t="str">
        <f t="shared" si="647"/>
        <v/>
      </c>
      <c r="AH1045" s="71" t="str">
        <f t="shared" si="648"/>
        <v/>
      </c>
      <c r="AI1045" s="71" t="str">
        <f t="shared" si="649"/>
        <v/>
      </c>
      <c r="AJ1045" s="71" t="str">
        <f t="shared" si="650"/>
        <v/>
      </c>
      <c r="AK1045" s="71" t="str">
        <f t="shared" si="651"/>
        <v/>
      </c>
      <c r="AL1045" s="71" t="str">
        <f t="shared" si="652"/>
        <v/>
      </c>
      <c r="AM1045" s="78" t="str">
        <f t="shared" si="653"/>
        <v/>
      </c>
      <c r="AN1045" s="75" t="str">
        <f t="shared" si="654"/>
        <v/>
      </c>
      <c r="AO1045" s="71" t="str">
        <f t="shared" si="655"/>
        <v/>
      </c>
      <c r="AP1045" s="71" t="str">
        <f t="shared" si="656"/>
        <v/>
      </c>
      <c r="AQ1045" s="71" t="str">
        <f t="shared" si="657"/>
        <v/>
      </c>
      <c r="AR1045" s="71" t="str">
        <f t="shared" si="658"/>
        <v/>
      </c>
      <c r="AS1045" s="71" t="str">
        <f t="shared" si="659"/>
        <v/>
      </c>
      <c r="AT1045" s="71" t="str">
        <f t="shared" si="660"/>
        <v/>
      </c>
      <c r="AU1045" s="76" t="str">
        <f t="shared" si="661"/>
        <v/>
      </c>
      <c r="BF1045" s="141">
        <v>96020</v>
      </c>
      <c r="BG1045" s="142" t="s">
        <v>14797</v>
      </c>
      <c r="BH1045" s="141" t="s">
        <v>180</v>
      </c>
      <c r="BI1045" s="141" t="s">
        <v>178</v>
      </c>
      <c r="BJ1045" s="141" t="s">
        <v>14798</v>
      </c>
      <c r="BK1045" s="141" t="s">
        <v>11042</v>
      </c>
      <c r="BL1045" s="141" t="s">
        <v>14799</v>
      </c>
      <c r="BM1045" s="141">
        <v>49.208205562995303</v>
      </c>
      <c r="BN1045" s="141">
        <v>-68.284299373626695</v>
      </c>
      <c r="BO1045" s="141">
        <v>1991</v>
      </c>
      <c r="BP1045" s="143" t="s">
        <v>484</v>
      </c>
      <c r="BQ1045" s="143" t="s">
        <v>17560</v>
      </c>
    </row>
    <row r="1046" spans="1:69" ht="38.25" customHeight="1" x14ac:dyDescent="0.25">
      <c r="A1046" s="1" t="str">
        <f t="shared" si="662"/>
        <v/>
      </c>
      <c r="B1046" s="32" t="str">
        <f t="shared" si="663"/>
        <v/>
      </c>
      <c r="C1046" s="25" t="str">
        <f t="shared" si="664"/>
        <v/>
      </c>
      <c r="D1046" s="25" t="str">
        <f t="shared" si="665"/>
        <v/>
      </c>
      <c r="E1046" s="25" t="str">
        <f t="shared" si="666"/>
        <v/>
      </c>
      <c r="F1046" s="25" t="str">
        <f t="shared" si="667"/>
        <v/>
      </c>
      <c r="G1046" s="108" t="str">
        <f t="shared" si="668"/>
        <v/>
      </c>
      <c r="H1046" s="108" t="str">
        <f t="shared" si="669"/>
        <v/>
      </c>
      <c r="I1046" s="112" t="str">
        <f t="shared" si="670"/>
        <v/>
      </c>
      <c r="J1046" s="112"/>
      <c r="K1046" s="112"/>
      <c r="L1046" s="113"/>
      <c r="M1046" s="113"/>
      <c r="N1046" s="224" t="str">
        <f t="shared" si="671"/>
        <v/>
      </c>
      <c r="O1046" s="225" t="str">
        <f t="shared" si="672"/>
        <v/>
      </c>
      <c r="Q1046" s="6">
        <v>1044</v>
      </c>
      <c r="R1046" s="47" t="str">
        <f t="shared" si="635"/>
        <v>-1044</v>
      </c>
      <c r="S1046" s="6"/>
      <c r="T1046" s="48" t="str">
        <f t="shared" si="636"/>
        <v/>
      </c>
      <c r="U1046" s="49" t="str">
        <f t="shared" si="637"/>
        <v/>
      </c>
      <c r="W1046" s="51"/>
      <c r="X1046" s="75" t="str">
        <f t="shared" si="638"/>
        <v/>
      </c>
      <c r="Y1046" s="71" t="str">
        <f t="shared" si="639"/>
        <v/>
      </c>
      <c r="Z1046" s="71" t="str">
        <f t="shared" si="640"/>
        <v/>
      </c>
      <c r="AA1046" s="71" t="str">
        <f t="shared" si="641"/>
        <v/>
      </c>
      <c r="AB1046" s="71" t="str">
        <f t="shared" si="642"/>
        <v/>
      </c>
      <c r="AC1046" s="71" t="str">
        <f t="shared" si="643"/>
        <v/>
      </c>
      <c r="AD1046" s="71" t="str">
        <f t="shared" si="644"/>
        <v/>
      </c>
      <c r="AE1046" s="78" t="str">
        <f t="shared" si="645"/>
        <v/>
      </c>
      <c r="AF1046" s="75" t="str">
        <f t="shared" si="646"/>
        <v/>
      </c>
      <c r="AG1046" s="71" t="str">
        <f t="shared" si="647"/>
        <v/>
      </c>
      <c r="AH1046" s="71" t="str">
        <f t="shared" si="648"/>
        <v/>
      </c>
      <c r="AI1046" s="71" t="str">
        <f t="shared" si="649"/>
        <v/>
      </c>
      <c r="AJ1046" s="71" t="str">
        <f t="shared" si="650"/>
        <v/>
      </c>
      <c r="AK1046" s="71" t="str">
        <f t="shared" si="651"/>
        <v/>
      </c>
      <c r="AL1046" s="71" t="str">
        <f t="shared" si="652"/>
        <v/>
      </c>
      <c r="AM1046" s="78" t="str">
        <f t="shared" si="653"/>
        <v/>
      </c>
      <c r="AN1046" s="75" t="str">
        <f t="shared" si="654"/>
        <v/>
      </c>
      <c r="AO1046" s="71" t="str">
        <f t="shared" si="655"/>
        <v/>
      </c>
      <c r="AP1046" s="71" t="str">
        <f t="shared" si="656"/>
        <v/>
      </c>
      <c r="AQ1046" s="71" t="str">
        <f t="shared" si="657"/>
        <v/>
      </c>
      <c r="AR1046" s="71" t="str">
        <f t="shared" si="658"/>
        <v/>
      </c>
      <c r="AS1046" s="71" t="str">
        <f t="shared" si="659"/>
        <v/>
      </c>
      <c r="AT1046" s="71" t="str">
        <f t="shared" si="660"/>
        <v/>
      </c>
      <c r="AU1046" s="76" t="str">
        <f t="shared" si="661"/>
        <v/>
      </c>
      <c r="BF1046" s="141">
        <v>96020</v>
      </c>
      <c r="BG1046" s="142" t="s">
        <v>14800</v>
      </c>
      <c r="BH1046" s="141" t="s">
        <v>180</v>
      </c>
      <c r="BI1046" s="141" t="s">
        <v>191</v>
      </c>
      <c r="BJ1046" s="141" t="s">
        <v>14801</v>
      </c>
      <c r="BK1046" s="141" t="s">
        <v>10269</v>
      </c>
      <c r="BL1046" s="141" t="s">
        <v>14802</v>
      </c>
      <c r="BM1046" s="141">
        <v>49.204999999999998</v>
      </c>
      <c r="BN1046" s="141">
        <v>-68.263999999999996</v>
      </c>
      <c r="BO1046" s="141">
        <v>2008</v>
      </c>
      <c r="BP1046" s="143" t="s">
        <v>25151</v>
      </c>
      <c r="BQ1046" s="143" t="s">
        <v>17560</v>
      </c>
    </row>
    <row r="1047" spans="1:69" ht="38.25" customHeight="1" x14ac:dyDescent="0.25">
      <c r="A1047" s="1" t="str">
        <f t="shared" si="662"/>
        <v/>
      </c>
      <c r="B1047" s="32" t="str">
        <f t="shared" si="663"/>
        <v/>
      </c>
      <c r="C1047" s="25" t="str">
        <f t="shared" si="664"/>
        <v/>
      </c>
      <c r="D1047" s="25" t="str">
        <f t="shared" si="665"/>
        <v/>
      </c>
      <c r="E1047" s="25" t="str">
        <f t="shared" si="666"/>
        <v/>
      </c>
      <c r="F1047" s="25" t="str">
        <f t="shared" si="667"/>
        <v/>
      </c>
      <c r="G1047" s="108" t="str">
        <f t="shared" si="668"/>
        <v/>
      </c>
      <c r="H1047" s="108" t="str">
        <f t="shared" si="669"/>
        <v/>
      </c>
      <c r="I1047" s="112" t="str">
        <f t="shared" si="670"/>
        <v/>
      </c>
      <c r="J1047" s="112"/>
      <c r="K1047" s="112"/>
      <c r="L1047" s="113"/>
      <c r="M1047" s="113"/>
      <c r="N1047" s="224" t="str">
        <f t="shared" si="671"/>
        <v/>
      </c>
      <c r="O1047" s="225" t="str">
        <f t="shared" si="672"/>
        <v/>
      </c>
      <c r="Q1047" s="6">
        <v>1045</v>
      </c>
      <c r="R1047" s="47" t="str">
        <f t="shared" si="635"/>
        <v>-1045</v>
      </c>
      <c r="S1047" s="6"/>
      <c r="T1047" s="48" t="str">
        <f t="shared" si="636"/>
        <v/>
      </c>
      <c r="U1047" s="49" t="str">
        <f t="shared" si="637"/>
        <v/>
      </c>
      <c r="W1047" s="51"/>
      <c r="X1047" s="75" t="str">
        <f t="shared" si="638"/>
        <v/>
      </c>
      <c r="Y1047" s="71" t="str">
        <f t="shared" si="639"/>
        <v/>
      </c>
      <c r="Z1047" s="71" t="str">
        <f t="shared" si="640"/>
        <v/>
      </c>
      <c r="AA1047" s="71" t="str">
        <f t="shared" si="641"/>
        <v/>
      </c>
      <c r="AB1047" s="71" t="str">
        <f t="shared" si="642"/>
        <v/>
      </c>
      <c r="AC1047" s="71" t="str">
        <f t="shared" si="643"/>
        <v/>
      </c>
      <c r="AD1047" s="71" t="str">
        <f t="shared" si="644"/>
        <v/>
      </c>
      <c r="AE1047" s="78" t="str">
        <f t="shared" si="645"/>
        <v/>
      </c>
      <c r="AF1047" s="75" t="str">
        <f t="shared" si="646"/>
        <v/>
      </c>
      <c r="AG1047" s="71" t="str">
        <f t="shared" si="647"/>
        <v/>
      </c>
      <c r="AH1047" s="71" t="str">
        <f t="shared" si="648"/>
        <v/>
      </c>
      <c r="AI1047" s="71" t="str">
        <f t="shared" si="649"/>
        <v/>
      </c>
      <c r="AJ1047" s="71" t="str">
        <f t="shared" si="650"/>
        <v/>
      </c>
      <c r="AK1047" s="71" t="str">
        <f t="shared" si="651"/>
        <v/>
      </c>
      <c r="AL1047" s="71" t="str">
        <f t="shared" si="652"/>
        <v/>
      </c>
      <c r="AM1047" s="78" t="str">
        <f t="shared" si="653"/>
        <v/>
      </c>
      <c r="AN1047" s="75" t="str">
        <f t="shared" si="654"/>
        <v/>
      </c>
      <c r="AO1047" s="71" t="str">
        <f t="shared" si="655"/>
        <v/>
      </c>
      <c r="AP1047" s="71" t="str">
        <f t="shared" si="656"/>
        <v/>
      </c>
      <c r="AQ1047" s="71" t="str">
        <f t="shared" si="657"/>
        <v/>
      </c>
      <c r="AR1047" s="71" t="str">
        <f t="shared" si="658"/>
        <v/>
      </c>
      <c r="AS1047" s="71" t="str">
        <f t="shared" si="659"/>
        <v/>
      </c>
      <c r="AT1047" s="71" t="str">
        <f t="shared" si="660"/>
        <v/>
      </c>
      <c r="AU1047" s="76" t="str">
        <f t="shared" si="661"/>
        <v/>
      </c>
      <c r="BF1047" s="141">
        <v>96020</v>
      </c>
      <c r="BG1047" s="142" t="s">
        <v>14803</v>
      </c>
      <c r="BH1047" s="141" t="s">
        <v>180</v>
      </c>
      <c r="BI1047" s="141" t="s">
        <v>191</v>
      </c>
      <c r="BJ1047" s="141" t="s">
        <v>14804</v>
      </c>
      <c r="BK1047" s="141"/>
      <c r="BL1047" s="141" t="s">
        <v>14805</v>
      </c>
      <c r="BM1047" s="141">
        <v>49.209139999999998</v>
      </c>
      <c r="BN1047" s="141">
        <v>-68.244950000000003</v>
      </c>
      <c r="BO1047" s="141">
        <v>2014</v>
      </c>
      <c r="BP1047" s="143" t="s">
        <v>25151</v>
      </c>
      <c r="BQ1047" s="143" t="s">
        <v>17560</v>
      </c>
    </row>
    <row r="1048" spans="1:69" ht="38.25" customHeight="1" x14ac:dyDescent="0.25">
      <c r="A1048" s="1" t="str">
        <f t="shared" si="662"/>
        <v/>
      </c>
      <c r="B1048" s="32" t="str">
        <f t="shared" si="663"/>
        <v/>
      </c>
      <c r="C1048" s="25" t="str">
        <f t="shared" si="664"/>
        <v/>
      </c>
      <c r="D1048" s="25" t="str">
        <f t="shared" si="665"/>
        <v/>
      </c>
      <c r="E1048" s="25" t="str">
        <f t="shared" si="666"/>
        <v/>
      </c>
      <c r="F1048" s="25" t="str">
        <f t="shared" si="667"/>
        <v/>
      </c>
      <c r="G1048" s="108" t="str">
        <f t="shared" si="668"/>
        <v/>
      </c>
      <c r="H1048" s="108" t="str">
        <f t="shared" si="669"/>
        <v/>
      </c>
      <c r="I1048" s="112" t="str">
        <f t="shared" si="670"/>
        <v/>
      </c>
      <c r="J1048" s="112"/>
      <c r="K1048" s="112"/>
      <c r="L1048" s="113"/>
      <c r="M1048" s="113"/>
      <c r="N1048" s="224" t="str">
        <f t="shared" si="671"/>
        <v/>
      </c>
      <c r="O1048" s="225" t="str">
        <f t="shared" si="672"/>
        <v/>
      </c>
      <c r="Q1048" s="6">
        <v>1046</v>
      </c>
      <c r="R1048" s="47" t="str">
        <f t="shared" si="635"/>
        <v>-1046</v>
      </c>
      <c r="S1048" s="6"/>
      <c r="T1048" s="48" t="str">
        <f t="shared" si="636"/>
        <v/>
      </c>
      <c r="U1048" s="49" t="str">
        <f t="shared" si="637"/>
        <v/>
      </c>
      <c r="W1048" s="51"/>
      <c r="X1048" s="75" t="str">
        <f t="shared" si="638"/>
        <v/>
      </c>
      <c r="Y1048" s="71" t="str">
        <f t="shared" si="639"/>
        <v/>
      </c>
      <c r="Z1048" s="71" t="str">
        <f t="shared" si="640"/>
        <v/>
      </c>
      <c r="AA1048" s="71" t="str">
        <f t="shared" si="641"/>
        <v/>
      </c>
      <c r="AB1048" s="71" t="str">
        <f t="shared" si="642"/>
        <v/>
      </c>
      <c r="AC1048" s="71" t="str">
        <f t="shared" si="643"/>
        <v/>
      </c>
      <c r="AD1048" s="71" t="str">
        <f t="shared" si="644"/>
        <v/>
      </c>
      <c r="AE1048" s="78" t="str">
        <f t="shared" si="645"/>
        <v/>
      </c>
      <c r="AF1048" s="75" t="str">
        <f t="shared" si="646"/>
        <v/>
      </c>
      <c r="AG1048" s="71" t="str">
        <f t="shared" si="647"/>
        <v/>
      </c>
      <c r="AH1048" s="71" t="str">
        <f t="shared" si="648"/>
        <v/>
      </c>
      <c r="AI1048" s="71" t="str">
        <f t="shared" si="649"/>
        <v/>
      </c>
      <c r="AJ1048" s="71" t="str">
        <f t="shared" si="650"/>
        <v/>
      </c>
      <c r="AK1048" s="71" t="str">
        <f t="shared" si="651"/>
        <v/>
      </c>
      <c r="AL1048" s="71" t="str">
        <f t="shared" si="652"/>
        <v/>
      </c>
      <c r="AM1048" s="78" t="str">
        <f t="shared" si="653"/>
        <v/>
      </c>
      <c r="AN1048" s="75" t="str">
        <f t="shared" si="654"/>
        <v/>
      </c>
      <c r="AO1048" s="71" t="str">
        <f t="shared" si="655"/>
        <v/>
      </c>
      <c r="AP1048" s="71" t="str">
        <f t="shared" si="656"/>
        <v/>
      </c>
      <c r="AQ1048" s="71" t="str">
        <f t="shared" si="657"/>
        <v/>
      </c>
      <c r="AR1048" s="71" t="str">
        <f t="shared" si="658"/>
        <v/>
      </c>
      <c r="AS1048" s="71" t="str">
        <f t="shared" si="659"/>
        <v/>
      </c>
      <c r="AT1048" s="71" t="str">
        <f t="shared" si="660"/>
        <v/>
      </c>
      <c r="AU1048" s="76" t="str">
        <f t="shared" si="661"/>
        <v/>
      </c>
      <c r="BF1048" s="141">
        <v>99015</v>
      </c>
      <c r="BG1048" s="142" t="s">
        <v>14761</v>
      </c>
      <c r="BH1048" s="141" t="s">
        <v>478</v>
      </c>
      <c r="BI1048" s="141" t="s">
        <v>176</v>
      </c>
      <c r="BJ1048" s="141"/>
      <c r="BK1048" s="141" t="s">
        <v>2082</v>
      </c>
      <c r="BL1048" s="141" t="s">
        <v>14762</v>
      </c>
      <c r="BM1048" s="141">
        <v>49.751849999999997</v>
      </c>
      <c r="BN1048" s="141">
        <v>-77.622</v>
      </c>
      <c r="BO1048" s="141">
        <v>1963</v>
      </c>
      <c r="BP1048" s="143" t="s">
        <v>25147</v>
      </c>
      <c r="BQ1048" s="143" t="s">
        <v>17560</v>
      </c>
    </row>
    <row r="1049" spans="1:69" ht="38.25" customHeight="1" x14ac:dyDescent="0.25">
      <c r="A1049" s="1" t="str">
        <f t="shared" si="662"/>
        <v/>
      </c>
      <c r="B1049" s="32" t="str">
        <f t="shared" si="663"/>
        <v/>
      </c>
      <c r="C1049" s="25" t="str">
        <f t="shared" si="664"/>
        <v/>
      </c>
      <c r="D1049" s="25" t="str">
        <f t="shared" si="665"/>
        <v/>
      </c>
      <c r="E1049" s="25" t="str">
        <f t="shared" si="666"/>
        <v/>
      </c>
      <c r="F1049" s="25" t="str">
        <f t="shared" si="667"/>
        <v/>
      </c>
      <c r="G1049" s="108" t="str">
        <f t="shared" si="668"/>
        <v/>
      </c>
      <c r="H1049" s="108" t="str">
        <f t="shared" si="669"/>
        <v/>
      </c>
      <c r="I1049" s="112" t="str">
        <f t="shared" si="670"/>
        <v/>
      </c>
      <c r="J1049" s="112"/>
      <c r="K1049" s="112"/>
      <c r="L1049" s="113"/>
      <c r="M1049" s="113"/>
      <c r="N1049" s="224" t="str">
        <f t="shared" si="671"/>
        <v/>
      </c>
      <c r="O1049" s="225" t="str">
        <f t="shared" si="672"/>
        <v/>
      </c>
      <c r="Q1049" s="6">
        <v>1047</v>
      </c>
      <c r="R1049" s="47" t="str">
        <f t="shared" si="635"/>
        <v>-1047</v>
      </c>
      <c r="S1049" s="6"/>
      <c r="T1049" s="48" t="str">
        <f t="shared" si="636"/>
        <v/>
      </c>
      <c r="U1049" s="49" t="str">
        <f t="shared" si="637"/>
        <v/>
      </c>
      <c r="W1049" s="51"/>
      <c r="X1049" s="75" t="str">
        <f t="shared" si="638"/>
        <v/>
      </c>
      <c r="Y1049" s="71" t="str">
        <f t="shared" si="639"/>
        <v/>
      </c>
      <c r="Z1049" s="71" t="str">
        <f t="shared" si="640"/>
        <v/>
      </c>
      <c r="AA1049" s="71" t="str">
        <f t="shared" si="641"/>
        <v/>
      </c>
      <c r="AB1049" s="71" t="str">
        <f t="shared" si="642"/>
        <v/>
      </c>
      <c r="AC1049" s="71" t="str">
        <f t="shared" si="643"/>
        <v/>
      </c>
      <c r="AD1049" s="71" t="str">
        <f t="shared" si="644"/>
        <v/>
      </c>
      <c r="AE1049" s="78" t="str">
        <f t="shared" si="645"/>
        <v/>
      </c>
      <c r="AF1049" s="75" t="str">
        <f t="shared" si="646"/>
        <v/>
      </c>
      <c r="AG1049" s="71" t="str">
        <f t="shared" si="647"/>
        <v/>
      </c>
      <c r="AH1049" s="71" t="str">
        <f t="shared" si="648"/>
        <v/>
      </c>
      <c r="AI1049" s="71" t="str">
        <f t="shared" si="649"/>
        <v/>
      </c>
      <c r="AJ1049" s="71" t="str">
        <f t="shared" si="650"/>
        <v/>
      </c>
      <c r="AK1049" s="71" t="str">
        <f t="shared" si="651"/>
        <v/>
      </c>
      <c r="AL1049" s="71" t="str">
        <f t="shared" si="652"/>
        <v/>
      </c>
      <c r="AM1049" s="78" t="str">
        <f t="shared" si="653"/>
        <v/>
      </c>
      <c r="AN1049" s="75" t="str">
        <f t="shared" si="654"/>
        <v/>
      </c>
      <c r="AO1049" s="71" t="str">
        <f t="shared" si="655"/>
        <v/>
      </c>
      <c r="AP1049" s="71" t="str">
        <f t="shared" si="656"/>
        <v/>
      </c>
      <c r="AQ1049" s="71" t="str">
        <f t="shared" si="657"/>
        <v/>
      </c>
      <c r="AR1049" s="71" t="str">
        <f t="shared" si="658"/>
        <v/>
      </c>
      <c r="AS1049" s="71" t="str">
        <f t="shared" si="659"/>
        <v/>
      </c>
      <c r="AT1049" s="71" t="str">
        <f t="shared" si="660"/>
        <v/>
      </c>
      <c r="AU1049" s="76" t="str">
        <f t="shared" si="661"/>
        <v/>
      </c>
      <c r="BF1049" s="141">
        <v>99015</v>
      </c>
      <c r="BG1049" s="142" t="s">
        <v>14763</v>
      </c>
      <c r="BH1049" s="141" t="s">
        <v>180</v>
      </c>
      <c r="BI1049" s="141" t="s">
        <v>178</v>
      </c>
      <c r="BJ1049" s="141"/>
      <c r="BK1049" s="141" t="s">
        <v>2282</v>
      </c>
      <c r="BL1049" s="141" t="s">
        <v>14764</v>
      </c>
      <c r="BM1049" s="141">
        <v>49.766509999999997</v>
      </c>
      <c r="BN1049" s="141">
        <v>-77.631739999999994</v>
      </c>
      <c r="BO1049" s="141">
        <v>1963</v>
      </c>
      <c r="BP1049" s="143" t="s">
        <v>25148</v>
      </c>
      <c r="BQ1049" s="143" t="s">
        <v>17560</v>
      </c>
    </row>
    <row r="1050" spans="1:69" ht="38.25" customHeight="1" x14ac:dyDescent="0.25">
      <c r="A1050" s="1" t="str">
        <f t="shared" si="662"/>
        <v/>
      </c>
      <c r="B1050" s="32" t="str">
        <f t="shared" si="663"/>
        <v/>
      </c>
      <c r="C1050" s="25" t="str">
        <f t="shared" si="664"/>
        <v/>
      </c>
      <c r="D1050" s="25" t="str">
        <f t="shared" si="665"/>
        <v/>
      </c>
      <c r="E1050" s="25" t="str">
        <f t="shared" si="666"/>
        <v/>
      </c>
      <c r="F1050" s="25" t="str">
        <f t="shared" si="667"/>
        <v/>
      </c>
      <c r="G1050" s="108" t="str">
        <f t="shared" si="668"/>
        <v/>
      </c>
      <c r="H1050" s="108" t="str">
        <f t="shared" si="669"/>
        <v/>
      </c>
      <c r="I1050" s="112" t="str">
        <f t="shared" si="670"/>
        <v/>
      </c>
      <c r="J1050" s="112"/>
      <c r="K1050" s="112"/>
      <c r="L1050" s="113"/>
      <c r="M1050" s="113"/>
      <c r="N1050" s="224" t="str">
        <f t="shared" si="671"/>
        <v/>
      </c>
      <c r="O1050" s="225" t="str">
        <f t="shared" si="672"/>
        <v/>
      </c>
      <c r="Q1050" s="6">
        <v>1048</v>
      </c>
      <c r="R1050" s="47" t="str">
        <f t="shared" si="635"/>
        <v>-1048</v>
      </c>
      <c r="S1050" s="6"/>
      <c r="T1050" s="48" t="str">
        <f t="shared" si="636"/>
        <v/>
      </c>
      <c r="U1050" s="49" t="str">
        <f t="shared" si="637"/>
        <v/>
      </c>
      <c r="W1050" s="51"/>
      <c r="X1050" s="75" t="str">
        <f t="shared" si="638"/>
        <v/>
      </c>
      <c r="Y1050" s="71" t="str">
        <f t="shared" si="639"/>
        <v/>
      </c>
      <c r="Z1050" s="71" t="str">
        <f t="shared" si="640"/>
        <v/>
      </c>
      <c r="AA1050" s="71" t="str">
        <f t="shared" si="641"/>
        <v/>
      </c>
      <c r="AB1050" s="71" t="str">
        <f t="shared" si="642"/>
        <v/>
      </c>
      <c r="AC1050" s="71" t="str">
        <f t="shared" si="643"/>
        <v/>
      </c>
      <c r="AD1050" s="71" t="str">
        <f t="shared" si="644"/>
        <v/>
      </c>
      <c r="AE1050" s="78" t="str">
        <f t="shared" si="645"/>
        <v/>
      </c>
      <c r="AF1050" s="75" t="str">
        <f t="shared" si="646"/>
        <v/>
      </c>
      <c r="AG1050" s="71" t="str">
        <f t="shared" si="647"/>
        <v/>
      </c>
      <c r="AH1050" s="71" t="str">
        <f t="shared" si="648"/>
        <v/>
      </c>
      <c r="AI1050" s="71" t="str">
        <f t="shared" si="649"/>
        <v/>
      </c>
      <c r="AJ1050" s="71" t="str">
        <f t="shared" si="650"/>
        <v/>
      </c>
      <c r="AK1050" s="71" t="str">
        <f t="shared" si="651"/>
        <v/>
      </c>
      <c r="AL1050" s="71" t="str">
        <f t="shared" si="652"/>
        <v/>
      </c>
      <c r="AM1050" s="78" t="str">
        <f t="shared" si="653"/>
        <v/>
      </c>
      <c r="AN1050" s="75" t="str">
        <f t="shared" si="654"/>
        <v/>
      </c>
      <c r="AO1050" s="71" t="str">
        <f t="shared" si="655"/>
        <v/>
      </c>
      <c r="AP1050" s="71" t="str">
        <f t="shared" si="656"/>
        <v/>
      </c>
      <c r="AQ1050" s="71" t="str">
        <f t="shared" si="657"/>
        <v/>
      </c>
      <c r="AR1050" s="71" t="str">
        <f t="shared" si="658"/>
        <v/>
      </c>
      <c r="AS1050" s="71" t="str">
        <f t="shared" si="659"/>
        <v/>
      </c>
      <c r="AT1050" s="71" t="str">
        <f t="shared" si="660"/>
        <v/>
      </c>
      <c r="AU1050" s="76" t="str">
        <f t="shared" si="661"/>
        <v/>
      </c>
      <c r="BF1050" s="141">
        <v>95018</v>
      </c>
      <c r="BG1050" s="142" t="s">
        <v>14807</v>
      </c>
      <c r="BH1050" s="141" t="s">
        <v>478</v>
      </c>
      <c r="BI1050" s="141" t="s">
        <v>176</v>
      </c>
      <c r="BJ1050" s="141" t="s">
        <v>14808</v>
      </c>
      <c r="BK1050" s="141" t="s">
        <v>3361</v>
      </c>
      <c r="BL1050" s="141" t="s">
        <v>2796</v>
      </c>
      <c r="BM1050" s="141">
        <v>48.247208000000001</v>
      </c>
      <c r="BN1050" s="141">
        <v>-69.557820000000007</v>
      </c>
      <c r="BO1050" s="141">
        <v>1976</v>
      </c>
      <c r="BP1050" s="143" t="s">
        <v>25152</v>
      </c>
      <c r="BQ1050" s="143" t="s">
        <v>17560</v>
      </c>
    </row>
    <row r="1051" spans="1:69" ht="38.25" customHeight="1" x14ac:dyDescent="0.25">
      <c r="A1051" s="1" t="str">
        <f t="shared" si="662"/>
        <v/>
      </c>
      <c r="B1051" s="32" t="str">
        <f t="shared" si="663"/>
        <v/>
      </c>
      <c r="C1051" s="25" t="str">
        <f t="shared" si="664"/>
        <v/>
      </c>
      <c r="D1051" s="25" t="str">
        <f t="shared" si="665"/>
        <v/>
      </c>
      <c r="E1051" s="25" t="str">
        <f t="shared" si="666"/>
        <v/>
      </c>
      <c r="F1051" s="25" t="str">
        <f t="shared" si="667"/>
        <v/>
      </c>
      <c r="G1051" s="108" t="str">
        <f t="shared" si="668"/>
        <v/>
      </c>
      <c r="H1051" s="108" t="str">
        <f t="shared" si="669"/>
        <v/>
      </c>
      <c r="I1051" s="112" t="str">
        <f t="shared" si="670"/>
        <v/>
      </c>
      <c r="J1051" s="112"/>
      <c r="K1051" s="112"/>
      <c r="L1051" s="113"/>
      <c r="M1051" s="113"/>
      <c r="N1051" s="224" t="str">
        <f t="shared" si="671"/>
        <v/>
      </c>
      <c r="O1051" s="225" t="str">
        <f t="shared" si="672"/>
        <v/>
      </c>
      <c r="Q1051" s="6">
        <v>1049</v>
      </c>
      <c r="R1051" s="47" t="str">
        <f t="shared" si="635"/>
        <v>-1049</v>
      </c>
      <c r="S1051" s="6"/>
      <c r="T1051" s="48" t="str">
        <f t="shared" si="636"/>
        <v/>
      </c>
      <c r="U1051" s="49" t="str">
        <f t="shared" si="637"/>
        <v/>
      </c>
      <c r="W1051" s="51"/>
      <c r="X1051" s="75" t="str">
        <f t="shared" si="638"/>
        <v/>
      </c>
      <c r="Y1051" s="71" t="str">
        <f t="shared" si="639"/>
        <v/>
      </c>
      <c r="Z1051" s="71" t="str">
        <f t="shared" si="640"/>
        <v/>
      </c>
      <c r="AA1051" s="71" t="str">
        <f t="shared" si="641"/>
        <v/>
      </c>
      <c r="AB1051" s="71" t="str">
        <f t="shared" si="642"/>
        <v/>
      </c>
      <c r="AC1051" s="71" t="str">
        <f t="shared" si="643"/>
        <v/>
      </c>
      <c r="AD1051" s="71" t="str">
        <f t="shared" si="644"/>
        <v/>
      </c>
      <c r="AE1051" s="78" t="str">
        <f t="shared" si="645"/>
        <v/>
      </c>
      <c r="AF1051" s="75" t="str">
        <f t="shared" si="646"/>
        <v/>
      </c>
      <c r="AG1051" s="71" t="str">
        <f t="shared" si="647"/>
        <v/>
      </c>
      <c r="AH1051" s="71" t="str">
        <f t="shared" si="648"/>
        <v/>
      </c>
      <c r="AI1051" s="71" t="str">
        <f t="shared" si="649"/>
        <v/>
      </c>
      <c r="AJ1051" s="71" t="str">
        <f t="shared" si="650"/>
        <v/>
      </c>
      <c r="AK1051" s="71" t="str">
        <f t="shared" si="651"/>
        <v/>
      </c>
      <c r="AL1051" s="71" t="str">
        <f t="shared" si="652"/>
        <v/>
      </c>
      <c r="AM1051" s="78" t="str">
        <f t="shared" si="653"/>
        <v/>
      </c>
      <c r="AN1051" s="75" t="str">
        <f t="shared" si="654"/>
        <v/>
      </c>
      <c r="AO1051" s="71" t="str">
        <f t="shared" si="655"/>
        <v/>
      </c>
      <c r="AP1051" s="71" t="str">
        <f t="shared" si="656"/>
        <v/>
      </c>
      <c r="AQ1051" s="71" t="str">
        <f t="shared" si="657"/>
        <v/>
      </c>
      <c r="AR1051" s="71" t="str">
        <f t="shared" si="658"/>
        <v/>
      </c>
      <c r="AS1051" s="71" t="str">
        <f t="shared" si="659"/>
        <v/>
      </c>
      <c r="AT1051" s="71" t="str">
        <f t="shared" si="660"/>
        <v/>
      </c>
      <c r="AU1051" s="76" t="str">
        <f t="shared" si="661"/>
        <v/>
      </c>
      <c r="BF1051" s="141">
        <v>95018</v>
      </c>
      <c r="BG1051" s="142" t="s">
        <v>14809</v>
      </c>
      <c r="BH1051" s="141" t="s">
        <v>180</v>
      </c>
      <c r="BI1051" s="141" t="s">
        <v>191</v>
      </c>
      <c r="BJ1051" s="141" t="s">
        <v>1727</v>
      </c>
      <c r="BK1051" s="141" t="s">
        <v>3459</v>
      </c>
      <c r="BL1051" s="141" t="s">
        <v>2796</v>
      </c>
      <c r="BM1051" s="141">
        <v>48.248469999999998</v>
      </c>
      <c r="BN1051" s="141">
        <v>-69.538250000000005</v>
      </c>
      <c r="BO1051" s="141">
        <v>1976</v>
      </c>
      <c r="BP1051" s="143" t="s">
        <v>1727</v>
      </c>
      <c r="BQ1051" s="143" t="s">
        <v>17560</v>
      </c>
    </row>
    <row r="1052" spans="1:69" ht="38.25" customHeight="1" x14ac:dyDescent="0.25">
      <c r="A1052" s="1" t="str">
        <f t="shared" si="662"/>
        <v/>
      </c>
      <c r="B1052" s="32" t="str">
        <f t="shared" si="663"/>
        <v/>
      </c>
      <c r="C1052" s="25" t="str">
        <f t="shared" si="664"/>
        <v/>
      </c>
      <c r="D1052" s="25" t="str">
        <f t="shared" si="665"/>
        <v/>
      </c>
      <c r="E1052" s="25" t="str">
        <f t="shared" si="666"/>
        <v/>
      </c>
      <c r="F1052" s="25" t="str">
        <f t="shared" si="667"/>
        <v/>
      </c>
      <c r="G1052" s="108" t="str">
        <f t="shared" si="668"/>
        <v/>
      </c>
      <c r="H1052" s="108" t="str">
        <f t="shared" si="669"/>
        <v/>
      </c>
      <c r="I1052" s="112" t="str">
        <f t="shared" si="670"/>
        <v/>
      </c>
      <c r="J1052" s="112"/>
      <c r="K1052" s="112"/>
      <c r="L1052" s="113"/>
      <c r="M1052" s="113"/>
      <c r="N1052" s="224" t="str">
        <f t="shared" si="671"/>
        <v/>
      </c>
      <c r="O1052" s="225" t="str">
        <f t="shared" si="672"/>
        <v/>
      </c>
      <c r="Q1052" s="6">
        <v>1050</v>
      </c>
      <c r="R1052" s="47" t="str">
        <f t="shared" si="635"/>
        <v>-1050</v>
      </c>
      <c r="S1052" s="6"/>
      <c r="T1052" s="48" t="str">
        <f t="shared" si="636"/>
        <v/>
      </c>
      <c r="U1052" s="49" t="str">
        <f t="shared" si="637"/>
        <v/>
      </c>
      <c r="W1052" s="51"/>
      <c r="X1052" s="75" t="str">
        <f t="shared" si="638"/>
        <v/>
      </c>
      <c r="Y1052" s="71" t="str">
        <f t="shared" si="639"/>
        <v/>
      </c>
      <c r="Z1052" s="71" t="str">
        <f t="shared" si="640"/>
        <v/>
      </c>
      <c r="AA1052" s="71" t="str">
        <f t="shared" si="641"/>
        <v/>
      </c>
      <c r="AB1052" s="71" t="str">
        <f t="shared" si="642"/>
        <v/>
      </c>
      <c r="AC1052" s="71" t="str">
        <f t="shared" si="643"/>
        <v/>
      </c>
      <c r="AD1052" s="71" t="str">
        <f t="shared" si="644"/>
        <v/>
      </c>
      <c r="AE1052" s="78" t="str">
        <f t="shared" si="645"/>
        <v/>
      </c>
      <c r="AF1052" s="75" t="str">
        <f t="shared" si="646"/>
        <v/>
      </c>
      <c r="AG1052" s="71" t="str">
        <f t="shared" si="647"/>
        <v/>
      </c>
      <c r="AH1052" s="71" t="str">
        <f t="shared" si="648"/>
        <v/>
      </c>
      <c r="AI1052" s="71" t="str">
        <f t="shared" si="649"/>
        <v/>
      </c>
      <c r="AJ1052" s="71" t="str">
        <f t="shared" si="650"/>
        <v/>
      </c>
      <c r="AK1052" s="71" t="str">
        <f t="shared" si="651"/>
        <v/>
      </c>
      <c r="AL1052" s="71" t="str">
        <f t="shared" si="652"/>
        <v/>
      </c>
      <c r="AM1052" s="78" t="str">
        <f t="shared" si="653"/>
        <v/>
      </c>
      <c r="AN1052" s="75" t="str">
        <f t="shared" si="654"/>
        <v/>
      </c>
      <c r="AO1052" s="71" t="str">
        <f t="shared" si="655"/>
        <v/>
      </c>
      <c r="AP1052" s="71" t="str">
        <f t="shared" si="656"/>
        <v/>
      </c>
      <c r="AQ1052" s="71" t="str">
        <f t="shared" si="657"/>
        <v/>
      </c>
      <c r="AR1052" s="71" t="str">
        <f t="shared" si="658"/>
        <v/>
      </c>
      <c r="AS1052" s="71" t="str">
        <f t="shared" si="659"/>
        <v/>
      </c>
      <c r="AT1052" s="71" t="str">
        <f t="shared" si="660"/>
        <v/>
      </c>
      <c r="AU1052" s="76" t="str">
        <f t="shared" si="661"/>
        <v/>
      </c>
      <c r="BF1052" s="141">
        <v>95025</v>
      </c>
      <c r="BG1052" s="142" t="s">
        <v>14810</v>
      </c>
      <c r="BH1052" s="141" t="s">
        <v>478</v>
      </c>
      <c r="BI1052" s="141" t="s">
        <v>176</v>
      </c>
      <c r="BJ1052" s="141" t="s">
        <v>14811</v>
      </c>
      <c r="BK1052" s="141" t="s">
        <v>14812</v>
      </c>
      <c r="BL1052" s="141" t="s">
        <v>14813</v>
      </c>
      <c r="BM1052" s="141">
        <v>48.351263210764202</v>
      </c>
      <c r="BN1052" s="141">
        <v>-69.4139084188147</v>
      </c>
      <c r="BO1052" s="141">
        <v>1989</v>
      </c>
      <c r="BP1052" s="143" t="s">
        <v>26731</v>
      </c>
      <c r="BQ1052" s="143" t="s">
        <v>17560</v>
      </c>
    </row>
    <row r="1053" spans="1:69" ht="38.25" customHeight="1" x14ac:dyDescent="0.25">
      <c r="A1053" s="1" t="str">
        <f t="shared" si="662"/>
        <v/>
      </c>
      <c r="B1053" s="32" t="str">
        <f t="shared" si="663"/>
        <v/>
      </c>
      <c r="C1053" s="25" t="str">
        <f t="shared" si="664"/>
        <v/>
      </c>
      <c r="D1053" s="25" t="str">
        <f t="shared" si="665"/>
        <v/>
      </c>
      <c r="E1053" s="25" t="str">
        <f t="shared" si="666"/>
        <v/>
      </c>
      <c r="F1053" s="25" t="str">
        <f t="shared" si="667"/>
        <v/>
      </c>
      <c r="G1053" s="108" t="str">
        <f t="shared" si="668"/>
        <v/>
      </c>
      <c r="H1053" s="108" t="str">
        <f t="shared" si="669"/>
        <v/>
      </c>
      <c r="I1053" s="112" t="str">
        <f t="shared" si="670"/>
        <v/>
      </c>
      <c r="J1053" s="112"/>
      <c r="K1053" s="112"/>
      <c r="L1053" s="113"/>
      <c r="M1053" s="113"/>
      <c r="N1053" s="224" t="str">
        <f t="shared" si="671"/>
        <v/>
      </c>
      <c r="O1053" s="225" t="str">
        <f t="shared" si="672"/>
        <v/>
      </c>
      <c r="Q1053" s="6">
        <v>1051</v>
      </c>
      <c r="R1053" s="47" t="str">
        <f t="shared" si="635"/>
        <v>-1051</v>
      </c>
      <c r="S1053" s="6"/>
      <c r="T1053" s="48" t="str">
        <f t="shared" si="636"/>
        <v/>
      </c>
      <c r="U1053" s="49" t="str">
        <f t="shared" si="637"/>
        <v/>
      </c>
      <c r="W1053" s="51"/>
      <c r="X1053" s="75" t="str">
        <f t="shared" si="638"/>
        <v/>
      </c>
      <c r="Y1053" s="71" t="str">
        <f t="shared" si="639"/>
        <v/>
      </c>
      <c r="Z1053" s="71" t="str">
        <f t="shared" si="640"/>
        <v/>
      </c>
      <c r="AA1053" s="71" t="str">
        <f t="shared" si="641"/>
        <v/>
      </c>
      <c r="AB1053" s="71" t="str">
        <f t="shared" si="642"/>
        <v/>
      </c>
      <c r="AC1053" s="71" t="str">
        <f t="shared" si="643"/>
        <v/>
      </c>
      <c r="AD1053" s="71" t="str">
        <f t="shared" si="644"/>
        <v/>
      </c>
      <c r="AE1053" s="78" t="str">
        <f t="shared" si="645"/>
        <v/>
      </c>
      <c r="AF1053" s="75" t="str">
        <f t="shared" si="646"/>
        <v/>
      </c>
      <c r="AG1053" s="71" t="str">
        <f t="shared" si="647"/>
        <v/>
      </c>
      <c r="AH1053" s="71" t="str">
        <f t="shared" si="648"/>
        <v/>
      </c>
      <c r="AI1053" s="71" t="str">
        <f t="shared" si="649"/>
        <v/>
      </c>
      <c r="AJ1053" s="71" t="str">
        <f t="shared" si="650"/>
        <v/>
      </c>
      <c r="AK1053" s="71" t="str">
        <f t="shared" si="651"/>
        <v/>
      </c>
      <c r="AL1053" s="71" t="str">
        <f t="shared" si="652"/>
        <v/>
      </c>
      <c r="AM1053" s="78" t="str">
        <f t="shared" si="653"/>
        <v/>
      </c>
      <c r="AN1053" s="75" t="str">
        <f t="shared" si="654"/>
        <v/>
      </c>
      <c r="AO1053" s="71" t="str">
        <f t="shared" si="655"/>
        <v/>
      </c>
      <c r="AP1053" s="71" t="str">
        <f t="shared" si="656"/>
        <v/>
      </c>
      <c r="AQ1053" s="71" t="str">
        <f t="shared" si="657"/>
        <v/>
      </c>
      <c r="AR1053" s="71" t="str">
        <f t="shared" si="658"/>
        <v/>
      </c>
      <c r="AS1053" s="71" t="str">
        <f t="shared" si="659"/>
        <v/>
      </c>
      <c r="AT1053" s="71" t="str">
        <f t="shared" si="660"/>
        <v/>
      </c>
      <c r="AU1053" s="76" t="str">
        <f t="shared" si="661"/>
        <v/>
      </c>
      <c r="BF1053" s="141">
        <v>95025</v>
      </c>
      <c r="BG1053" s="142" t="s">
        <v>14814</v>
      </c>
      <c r="BH1053" s="141" t="s">
        <v>180</v>
      </c>
      <c r="BI1053" s="141" t="s">
        <v>191</v>
      </c>
      <c r="BJ1053" s="141" t="s">
        <v>2070</v>
      </c>
      <c r="BK1053" s="141" t="s">
        <v>1931</v>
      </c>
      <c r="BL1053" s="141" t="s">
        <v>14815</v>
      </c>
      <c r="BM1053" s="141">
        <v>48.346300499999998</v>
      </c>
      <c r="BN1053" s="141">
        <v>-69.405146799999997</v>
      </c>
      <c r="BO1053" s="141">
        <v>1999</v>
      </c>
      <c r="BP1053" s="143"/>
      <c r="BQ1053" s="143" t="s">
        <v>17560</v>
      </c>
    </row>
    <row r="1054" spans="1:69" ht="38.25" customHeight="1" x14ac:dyDescent="0.25">
      <c r="A1054" s="1" t="str">
        <f t="shared" si="662"/>
        <v/>
      </c>
      <c r="B1054" s="32" t="str">
        <f t="shared" si="663"/>
        <v/>
      </c>
      <c r="C1054" s="25" t="str">
        <f t="shared" si="664"/>
        <v/>
      </c>
      <c r="D1054" s="25" t="str">
        <f t="shared" si="665"/>
        <v/>
      </c>
      <c r="E1054" s="25" t="str">
        <f t="shared" si="666"/>
        <v/>
      </c>
      <c r="F1054" s="25" t="str">
        <f t="shared" si="667"/>
        <v/>
      </c>
      <c r="G1054" s="108" t="str">
        <f t="shared" si="668"/>
        <v/>
      </c>
      <c r="H1054" s="108" t="str">
        <f t="shared" si="669"/>
        <v/>
      </c>
      <c r="I1054" s="112" t="str">
        <f t="shared" si="670"/>
        <v/>
      </c>
      <c r="J1054" s="112"/>
      <c r="K1054" s="112"/>
      <c r="L1054" s="113"/>
      <c r="M1054" s="113"/>
      <c r="N1054" s="224" t="str">
        <f t="shared" si="671"/>
        <v/>
      </c>
      <c r="O1054" s="225" t="str">
        <f t="shared" si="672"/>
        <v/>
      </c>
      <c r="Q1054" s="6">
        <v>1052</v>
      </c>
      <c r="R1054" s="47" t="str">
        <f t="shared" si="635"/>
        <v>-1052</v>
      </c>
      <c r="S1054" s="6"/>
      <c r="T1054" s="48" t="str">
        <f t="shared" si="636"/>
        <v/>
      </c>
      <c r="U1054" s="49" t="str">
        <f t="shared" si="637"/>
        <v/>
      </c>
      <c r="W1054" s="51"/>
      <c r="X1054" s="75" t="str">
        <f t="shared" si="638"/>
        <v/>
      </c>
      <c r="Y1054" s="71" t="str">
        <f t="shared" si="639"/>
        <v/>
      </c>
      <c r="Z1054" s="71" t="str">
        <f t="shared" si="640"/>
        <v/>
      </c>
      <c r="AA1054" s="71" t="str">
        <f t="shared" si="641"/>
        <v/>
      </c>
      <c r="AB1054" s="71" t="str">
        <f t="shared" si="642"/>
        <v/>
      </c>
      <c r="AC1054" s="71" t="str">
        <f t="shared" si="643"/>
        <v/>
      </c>
      <c r="AD1054" s="71" t="str">
        <f t="shared" si="644"/>
        <v/>
      </c>
      <c r="AE1054" s="78" t="str">
        <f t="shared" si="645"/>
        <v/>
      </c>
      <c r="AF1054" s="75" t="str">
        <f t="shared" si="646"/>
        <v/>
      </c>
      <c r="AG1054" s="71" t="str">
        <f t="shared" si="647"/>
        <v/>
      </c>
      <c r="AH1054" s="71" t="str">
        <f t="shared" si="648"/>
        <v/>
      </c>
      <c r="AI1054" s="71" t="str">
        <f t="shared" si="649"/>
        <v/>
      </c>
      <c r="AJ1054" s="71" t="str">
        <f t="shared" si="650"/>
        <v/>
      </c>
      <c r="AK1054" s="71" t="str">
        <f t="shared" si="651"/>
        <v/>
      </c>
      <c r="AL1054" s="71" t="str">
        <f t="shared" si="652"/>
        <v/>
      </c>
      <c r="AM1054" s="78" t="str">
        <f t="shared" si="653"/>
        <v/>
      </c>
      <c r="AN1054" s="75" t="str">
        <f t="shared" si="654"/>
        <v/>
      </c>
      <c r="AO1054" s="71" t="str">
        <f t="shared" si="655"/>
        <v/>
      </c>
      <c r="AP1054" s="71" t="str">
        <f t="shared" si="656"/>
        <v/>
      </c>
      <c r="AQ1054" s="71" t="str">
        <f t="shared" si="657"/>
        <v/>
      </c>
      <c r="AR1054" s="71" t="str">
        <f t="shared" si="658"/>
        <v/>
      </c>
      <c r="AS1054" s="71" t="str">
        <f t="shared" si="659"/>
        <v/>
      </c>
      <c r="AT1054" s="71" t="str">
        <f t="shared" si="660"/>
        <v/>
      </c>
      <c r="AU1054" s="76" t="str">
        <f t="shared" si="661"/>
        <v/>
      </c>
      <c r="BF1054" s="141">
        <v>98045</v>
      </c>
      <c r="BG1054" s="142" t="s">
        <v>14867</v>
      </c>
      <c r="BH1054" s="141" t="s">
        <v>180</v>
      </c>
      <c r="BI1054" s="141" t="s">
        <v>191</v>
      </c>
      <c r="BJ1054" s="141"/>
      <c r="BK1054" s="141" t="s">
        <v>5885</v>
      </c>
      <c r="BL1054" s="141" t="s">
        <v>13781</v>
      </c>
      <c r="BM1054" s="141">
        <v>50.290802700441901</v>
      </c>
      <c r="BN1054" s="141">
        <v>-64.018481847356398</v>
      </c>
      <c r="BO1054" s="141">
        <v>1995</v>
      </c>
      <c r="BP1054" s="143" t="s">
        <v>483</v>
      </c>
      <c r="BQ1054" s="143" t="s">
        <v>17560</v>
      </c>
    </row>
    <row r="1055" spans="1:69" ht="38.25" customHeight="1" x14ac:dyDescent="0.25">
      <c r="A1055" s="1" t="str">
        <f t="shared" si="662"/>
        <v/>
      </c>
      <c r="B1055" s="32" t="str">
        <f t="shared" si="663"/>
        <v/>
      </c>
      <c r="C1055" s="25" t="str">
        <f t="shared" si="664"/>
        <v/>
      </c>
      <c r="D1055" s="25" t="str">
        <f t="shared" si="665"/>
        <v/>
      </c>
      <c r="E1055" s="25" t="str">
        <f t="shared" si="666"/>
        <v/>
      </c>
      <c r="F1055" s="25" t="str">
        <f t="shared" si="667"/>
        <v/>
      </c>
      <c r="G1055" s="108" t="str">
        <f t="shared" si="668"/>
        <v/>
      </c>
      <c r="H1055" s="108" t="str">
        <f t="shared" si="669"/>
        <v/>
      </c>
      <c r="I1055" s="112" t="str">
        <f t="shared" si="670"/>
        <v/>
      </c>
      <c r="J1055" s="112"/>
      <c r="K1055" s="112"/>
      <c r="L1055" s="113"/>
      <c r="M1055" s="113"/>
      <c r="N1055" s="224" t="str">
        <f t="shared" si="671"/>
        <v/>
      </c>
      <c r="O1055" s="225" t="str">
        <f t="shared" si="672"/>
        <v/>
      </c>
      <c r="Q1055" s="6">
        <v>1053</v>
      </c>
      <c r="R1055" s="47" t="str">
        <f t="shared" si="635"/>
        <v>-1053</v>
      </c>
      <c r="S1055" s="6"/>
      <c r="T1055" s="48" t="str">
        <f t="shared" si="636"/>
        <v/>
      </c>
      <c r="U1055" s="49" t="str">
        <f t="shared" si="637"/>
        <v/>
      </c>
      <c r="W1055" s="51"/>
      <c r="X1055" s="75" t="str">
        <f t="shared" si="638"/>
        <v/>
      </c>
      <c r="Y1055" s="71" t="str">
        <f t="shared" si="639"/>
        <v/>
      </c>
      <c r="Z1055" s="71" t="str">
        <f t="shared" si="640"/>
        <v/>
      </c>
      <c r="AA1055" s="71" t="str">
        <f t="shared" si="641"/>
        <v/>
      </c>
      <c r="AB1055" s="71" t="str">
        <f t="shared" si="642"/>
        <v/>
      </c>
      <c r="AC1055" s="71" t="str">
        <f t="shared" si="643"/>
        <v/>
      </c>
      <c r="AD1055" s="71" t="str">
        <f t="shared" si="644"/>
        <v/>
      </c>
      <c r="AE1055" s="78" t="str">
        <f t="shared" si="645"/>
        <v/>
      </c>
      <c r="AF1055" s="75" t="str">
        <f t="shared" si="646"/>
        <v/>
      </c>
      <c r="AG1055" s="71" t="str">
        <f t="shared" si="647"/>
        <v/>
      </c>
      <c r="AH1055" s="71" t="str">
        <f t="shared" si="648"/>
        <v/>
      </c>
      <c r="AI1055" s="71" t="str">
        <f t="shared" si="649"/>
        <v/>
      </c>
      <c r="AJ1055" s="71" t="str">
        <f t="shared" si="650"/>
        <v/>
      </c>
      <c r="AK1055" s="71" t="str">
        <f t="shared" si="651"/>
        <v/>
      </c>
      <c r="AL1055" s="71" t="str">
        <f t="shared" si="652"/>
        <v/>
      </c>
      <c r="AM1055" s="78" t="str">
        <f t="shared" si="653"/>
        <v/>
      </c>
      <c r="AN1055" s="75" t="str">
        <f t="shared" si="654"/>
        <v/>
      </c>
      <c r="AO1055" s="71" t="str">
        <f t="shared" si="655"/>
        <v/>
      </c>
      <c r="AP1055" s="71" t="str">
        <f t="shared" si="656"/>
        <v/>
      </c>
      <c r="AQ1055" s="71" t="str">
        <f t="shared" si="657"/>
        <v/>
      </c>
      <c r="AR1055" s="71" t="str">
        <f t="shared" si="658"/>
        <v/>
      </c>
      <c r="AS1055" s="71" t="str">
        <f t="shared" si="659"/>
        <v/>
      </c>
      <c r="AT1055" s="71" t="str">
        <f t="shared" si="660"/>
        <v/>
      </c>
      <c r="AU1055" s="76" t="str">
        <f t="shared" si="661"/>
        <v/>
      </c>
      <c r="BF1055" s="141">
        <v>98045</v>
      </c>
      <c r="BG1055" s="142" t="s">
        <v>14868</v>
      </c>
      <c r="BH1055" s="141" t="s">
        <v>180</v>
      </c>
      <c r="BI1055" s="141" t="s">
        <v>191</v>
      </c>
      <c r="BJ1055" s="141"/>
      <c r="BK1055" s="141" t="s">
        <v>14869</v>
      </c>
      <c r="BL1055" s="141" t="s">
        <v>14870</v>
      </c>
      <c r="BM1055" s="141">
        <v>50.272154165699199</v>
      </c>
      <c r="BN1055" s="141">
        <v>-64.133887393108594</v>
      </c>
      <c r="BO1055" s="141">
        <v>1995</v>
      </c>
      <c r="BP1055" s="143" t="s">
        <v>483</v>
      </c>
      <c r="BQ1055" s="143" t="s">
        <v>17560</v>
      </c>
    </row>
    <row r="1056" spans="1:69" ht="38.25" customHeight="1" x14ac:dyDescent="0.25">
      <c r="A1056" s="1" t="str">
        <f t="shared" si="662"/>
        <v/>
      </c>
      <c r="B1056" s="32" t="str">
        <f t="shared" si="663"/>
        <v/>
      </c>
      <c r="C1056" s="25" t="str">
        <f t="shared" si="664"/>
        <v/>
      </c>
      <c r="D1056" s="25" t="str">
        <f t="shared" si="665"/>
        <v/>
      </c>
      <c r="E1056" s="25" t="str">
        <f t="shared" si="666"/>
        <v/>
      </c>
      <c r="F1056" s="25" t="str">
        <f t="shared" si="667"/>
        <v/>
      </c>
      <c r="G1056" s="108" t="str">
        <f t="shared" si="668"/>
        <v/>
      </c>
      <c r="H1056" s="108" t="str">
        <f t="shared" si="669"/>
        <v/>
      </c>
      <c r="I1056" s="112" t="str">
        <f t="shared" si="670"/>
        <v/>
      </c>
      <c r="J1056" s="112"/>
      <c r="K1056" s="112"/>
      <c r="L1056" s="113"/>
      <c r="M1056" s="113"/>
      <c r="N1056" s="224" t="str">
        <f t="shared" si="671"/>
        <v/>
      </c>
      <c r="O1056" s="225" t="str">
        <f t="shared" si="672"/>
        <v/>
      </c>
      <c r="Q1056" s="6">
        <v>1054</v>
      </c>
      <c r="R1056" s="47" t="str">
        <f t="shared" si="635"/>
        <v>-1054</v>
      </c>
      <c r="S1056" s="6"/>
      <c r="T1056" s="48" t="str">
        <f t="shared" si="636"/>
        <v/>
      </c>
      <c r="U1056" s="49" t="str">
        <f t="shared" si="637"/>
        <v/>
      </c>
      <c r="W1056" s="51"/>
      <c r="X1056" s="75" t="str">
        <f t="shared" si="638"/>
        <v/>
      </c>
      <c r="Y1056" s="71" t="str">
        <f t="shared" si="639"/>
        <v/>
      </c>
      <c r="Z1056" s="71" t="str">
        <f t="shared" si="640"/>
        <v/>
      </c>
      <c r="AA1056" s="71" t="str">
        <f t="shared" si="641"/>
        <v/>
      </c>
      <c r="AB1056" s="71" t="str">
        <f t="shared" si="642"/>
        <v/>
      </c>
      <c r="AC1056" s="71" t="str">
        <f t="shared" si="643"/>
        <v/>
      </c>
      <c r="AD1056" s="71" t="str">
        <f t="shared" si="644"/>
        <v/>
      </c>
      <c r="AE1056" s="78" t="str">
        <f t="shared" si="645"/>
        <v/>
      </c>
      <c r="AF1056" s="75" t="str">
        <f t="shared" si="646"/>
        <v/>
      </c>
      <c r="AG1056" s="71" t="str">
        <f t="shared" si="647"/>
        <v/>
      </c>
      <c r="AH1056" s="71" t="str">
        <f t="shared" si="648"/>
        <v/>
      </c>
      <c r="AI1056" s="71" t="str">
        <f t="shared" si="649"/>
        <v/>
      </c>
      <c r="AJ1056" s="71" t="str">
        <f t="shared" si="650"/>
        <v/>
      </c>
      <c r="AK1056" s="71" t="str">
        <f t="shared" si="651"/>
        <v/>
      </c>
      <c r="AL1056" s="71" t="str">
        <f t="shared" si="652"/>
        <v/>
      </c>
      <c r="AM1056" s="78" t="str">
        <f t="shared" si="653"/>
        <v/>
      </c>
      <c r="AN1056" s="75" t="str">
        <f t="shared" si="654"/>
        <v/>
      </c>
      <c r="AO1056" s="71" t="str">
        <f t="shared" si="655"/>
        <v/>
      </c>
      <c r="AP1056" s="71" t="str">
        <f t="shared" si="656"/>
        <v/>
      </c>
      <c r="AQ1056" s="71" t="str">
        <f t="shared" si="657"/>
        <v/>
      </c>
      <c r="AR1056" s="71" t="str">
        <f t="shared" si="658"/>
        <v/>
      </c>
      <c r="AS1056" s="71" t="str">
        <f t="shared" si="659"/>
        <v/>
      </c>
      <c r="AT1056" s="71" t="str">
        <f t="shared" si="660"/>
        <v/>
      </c>
      <c r="AU1056" s="76" t="str">
        <f t="shared" si="661"/>
        <v/>
      </c>
      <c r="BF1056" s="141">
        <v>98045</v>
      </c>
      <c r="BG1056" s="142" t="s">
        <v>14871</v>
      </c>
      <c r="BH1056" s="141" t="s">
        <v>180</v>
      </c>
      <c r="BI1056" s="141" t="s">
        <v>191</v>
      </c>
      <c r="BJ1056" s="141"/>
      <c r="BK1056" s="141" t="s">
        <v>4947</v>
      </c>
      <c r="BL1056" s="141" t="s">
        <v>14870</v>
      </c>
      <c r="BM1056" s="141">
        <v>50.263617392472199</v>
      </c>
      <c r="BN1056" s="141">
        <v>-64.1499841540587</v>
      </c>
      <c r="BO1056" s="141">
        <v>1995</v>
      </c>
      <c r="BP1056" s="143" t="s">
        <v>483</v>
      </c>
      <c r="BQ1056" s="143" t="s">
        <v>17560</v>
      </c>
    </row>
    <row r="1057" spans="1:69" ht="38.25" customHeight="1" x14ac:dyDescent="0.25">
      <c r="A1057" s="1" t="str">
        <f t="shared" si="662"/>
        <v/>
      </c>
      <c r="B1057" s="32" t="str">
        <f t="shared" si="663"/>
        <v/>
      </c>
      <c r="C1057" s="25" t="str">
        <f t="shared" si="664"/>
        <v/>
      </c>
      <c r="D1057" s="25" t="str">
        <f t="shared" si="665"/>
        <v/>
      </c>
      <c r="E1057" s="25" t="str">
        <f t="shared" si="666"/>
        <v/>
      </c>
      <c r="F1057" s="25" t="str">
        <f t="shared" si="667"/>
        <v/>
      </c>
      <c r="G1057" s="108" t="str">
        <f t="shared" si="668"/>
        <v/>
      </c>
      <c r="H1057" s="108" t="str">
        <f t="shared" si="669"/>
        <v/>
      </c>
      <c r="I1057" s="112" t="str">
        <f t="shared" si="670"/>
        <v/>
      </c>
      <c r="J1057" s="112"/>
      <c r="K1057" s="112"/>
      <c r="L1057" s="113"/>
      <c r="M1057" s="113"/>
      <c r="N1057" s="224" t="str">
        <f t="shared" si="671"/>
        <v/>
      </c>
      <c r="O1057" s="225" t="str">
        <f t="shared" si="672"/>
        <v/>
      </c>
      <c r="Q1057" s="6">
        <v>1055</v>
      </c>
      <c r="R1057" s="47" t="str">
        <f t="shared" si="635"/>
        <v>-1055</v>
      </c>
      <c r="S1057" s="6"/>
      <c r="T1057" s="48" t="str">
        <f t="shared" si="636"/>
        <v/>
      </c>
      <c r="U1057" s="49" t="str">
        <f t="shared" si="637"/>
        <v/>
      </c>
      <c r="W1057" s="51"/>
      <c r="X1057" s="75" t="str">
        <f t="shared" si="638"/>
        <v/>
      </c>
      <c r="Y1057" s="71" t="str">
        <f t="shared" si="639"/>
        <v/>
      </c>
      <c r="Z1057" s="71" t="str">
        <f t="shared" si="640"/>
        <v/>
      </c>
      <c r="AA1057" s="71" t="str">
        <f t="shared" si="641"/>
        <v/>
      </c>
      <c r="AB1057" s="71" t="str">
        <f t="shared" si="642"/>
        <v/>
      </c>
      <c r="AC1057" s="71" t="str">
        <f t="shared" si="643"/>
        <v/>
      </c>
      <c r="AD1057" s="71" t="str">
        <f t="shared" si="644"/>
        <v/>
      </c>
      <c r="AE1057" s="78" t="str">
        <f t="shared" si="645"/>
        <v/>
      </c>
      <c r="AF1057" s="75" t="str">
        <f t="shared" si="646"/>
        <v/>
      </c>
      <c r="AG1057" s="71" t="str">
        <f t="shared" si="647"/>
        <v/>
      </c>
      <c r="AH1057" s="71" t="str">
        <f t="shared" si="648"/>
        <v/>
      </c>
      <c r="AI1057" s="71" t="str">
        <f t="shared" si="649"/>
        <v/>
      </c>
      <c r="AJ1057" s="71" t="str">
        <f t="shared" si="650"/>
        <v/>
      </c>
      <c r="AK1057" s="71" t="str">
        <f t="shared" si="651"/>
        <v/>
      </c>
      <c r="AL1057" s="71" t="str">
        <f t="shared" si="652"/>
        <v/>
      </c>
      <c r="AM1057" s="78" t="str">
        <f t="shared" si="653"/>
        <v/>
      </c>
      <c r="AN1057" s="75" t="str">
        <f t="shared" si="654"/>
        <v/>
      </c>
      <c r="AO1057" s="71" t="str">
        <f t="shared" si="655"/>
        <v/>
      </c>
      <c r="AP1057" s="71" t="str">
        <f t="shared" si="656"/>
        <v/>
      </c>
      <c r="AQ1057" s="71" t="str">
        <f t="shared" si="657"/>
        <v/>
      </c>
      <c r="AR1057" s="71" t="str">
        <f t="shared" si="658"/>
        <v/>
      </c>
      <c r="AS1057" s="71" t="str">
        <f t="shared" si="659"/>
        <v/>
      </c>
      <c r="AT1057" s="71" t="str">
        <f t="shared" si="660"/>
        <v/>
      </c>
      <c r="AU1057" s="76" t="str">
        <f t="shared" si="661"/>
        <v/>
      </c>
      <c r="BF1057" s="141">
        <v>99015</v>
      </c>
      <c r="BG1057" s="142" t="s">
        <v>14765</v>
      </c>
      <c r="BH1057" s="141" t="s">
        <v>180</v>
      </c>
      <c r="BI1057" s="141" t="s">
        <v>191</v>
      </c>
      <c r="BJ1057" s="141"/>
      <c r="BK1057" s="141"/>
      <c r="BL1057" s="141" t="s">
        <v>14766</v>
      </c>
      <c r="BM1057" s="141">
        <v>49.754010000000001</v>
      </c>
      <c r="BN1057" s="141">
        <v>-77.622219999999999</v>
      </c>
      <c r="BO1057" s="141">
        <v>1963</v>
      </c>
      <c r="BP1057" s="143" t="s">
        <v>26730</v>
      </c>
      <c r="BQ1057" s="143" t="s">
        <v>17560</v>
      </c>
    </row>
    <row r="1058" spans="1:69" ht="38.25" customHeight="1" x14ac:dyDescent="0.25">
      <c r="A1058" s="1" t="str">
        <f t="shared" si="662"/>
        <v/>
      </c>
      <c r="B1058" s="32" t="str">
        <f t="shared" si="663"/>
        <v/>
      </c>
      <c r="C1058" s="25" t="str">
        <f t="shared" si="664"/>
        <v/>
      </c>
      <c r="D1058" s="25" t="str">
        <f t="shared" si="665"/>
        <v/>
      </c>
      <c r="E1058" s="25" t="str">
        <f t="shared" si="666"/>
        <v/>
      </c>
      <c r="F1058" s="25" t="str">
        <f t="shared" si="667"/>
        <v/>
      </c>
      <c r="G1058" s="108" t="str">
        <f t="shared" si="668"/>
        <v/>
      </c>
      <c r="H1058" s="108" t="str">
        <f t="shared" si="669"/>
        <v/>
      </c>
      <c r="I1058" s="112" t="str">
        <f t="shared" si="670"/>
        <v/>
      </c>
      <c r="J1058" s="112"/>
      <c r="K1058" s="112"/>
      <c r="L1058" s="113"/>
      <c r="M1058" s="113"/>
      <c r="N1058" s="224" t="str">
        <f t="shared" si="671"/>
        <v/>
      </c>
      <c r="O1058" s="225" t="str">
        <f t="shared" si="672"/>
        <v/>
      </c>
      <c r="Q1058" s="6">
        <v>1056</v>
      </c>
      <c r="R1058" s="47" t="str">
        <f t="shared" si="635"/>
        <v>-1056</v>
      </c>
      <c r="S1058" s="6"/>
      <c r="T1058" s="48" t="str">
        <f t="shared" si="636"/>
        <v/>
      </c>
      <c r="U1058" s="49" t="str">
        <f t="shared" si="637"/>
        <v/>
      </c>
      <c r="W1058" s="51"/>
      <c r="X1058" s="75" t="str">
        <f t="shared" si="638"/>
        <v/>
      </c>
      <c r="Y1058" s="71" t="str">
        <f t="shared" si="639"/>
        <v/>
      </c>
      <c r="Z1058" s="71" t="str">
        <f t="shared" si="640"/>
        <v/>
      </c>
      <c r="AA1058" s="71" t="str">
        <f t="shared" si="641"/>
        <v/>
      </c>
      <c r="AB1058" s="71" t="str">
        <f t="shared" si="642"/>
        <v/>
      </c>
      <c r="AC1058" s="71" t="str">
        <f t="shared" si="643"/>
        <v/>
      </c>
      <c r="AD1058" s="71" t="str">
        <f t="shared" si="644"/>
        <v/>
      </c>
      <c r="AE1058" s="78" t="str">
        <f t="shared" si="645"/>
        <v/>
      </c>
      <c r="AF1058" s="75" t="str">
        <f t="shared" si="646"/>
        <v/>
      </c>
      <c r="AG1058" s="71" t="str">
        <f t="shared" si="647"/>
        <v/>
      </c>
      <c r="AH1058" s="71" t="str">
        <f t="shared" si="648"/>
        <v/>
      </c>
      <c r="AI1058" s="71" t="str">
        <f t="shared" si="649"/>
        <v/>
      </c>
      <c r="AJ1058" s="71" t="str">
        <f t="shared" si="650"/>
        <v/>
      </c>
      <c r="AK1058" s="71" t="str">
        <f t="shared" si="651"/>
        <v/>
      </c>
      <c r="AL1058" s="71" t="str">
        <f t="shared" si="652"/>
        <v/>
      </c>
      <c r="AM1058" s="78" t="str">
        <f t="shared" si="653"/>
        <v/>
      </c>
      <c r="AN1058" s="75" t="str">
        <f t="shared" si="654"/>
        <v/>
      </c>
      <c r="AO1058" s="71" t="str">
        <f t="shared" si="655"/>
        <v/>
      </c>
      <c r="AP1058" s="71" t="str">
        <f t="shared" si="656"/>
        <v/>
      </c>
      <c r="AQ1058" s="71" t="str">
        <f t="shared" si="657"/>
        <v/>
      </c>
      <c r="AR1058" s="71" t="str">
        <f t="shared" si="658"/>
        <v/>
      </c>
      <c r="AS1058" s="71" t="str">
        <f t="shared" si="659"/>
        <v/>
      </c>
      <c r="AT1058" s="71" t="str">
        <f t="shared" si="660"/>
        <v/>
      </c>
      <c r="AU1058" s="76" t="str">
        <f t="shared" si="661"/>
        <v/>
      </c>
      <c r="BF1058" s="141">
        <v>99020</v>
      </c>
      <c r="BG1058" s="142" t="s">
        <v>14767</v>
      </c>
      <c r="BH1058" s="141" t="s">
        <v>478</v>
      </c>
      <c r="BI1058" s="141" t="s">
        <v>186</v>
      </c>
      <c r="BJ1058" s="141"/>
      <c r="BK1058" s="141"/>
      <c r="BL1058" s="141" t="s">
        <v>14768</v>
      </c>
      <c r="BM1058" s="141">
        <v>49.710940000000001</v>
      </c>
      <c r="BN1058" s="141">
        <v>-74.822450000000003</v>
      </c>
      <c r="BO1058" s="141">
        <v>1997</v>
      </c>
      <c r="BP1058" s="143" t="s">
        <v>1727</v>
      </c>
      <c r="BQ1058" s="143" t="s">
        <v>17560</v>
      </c>
    </row>
    <row r="1059" spans="1:69" ht="38.25" customHeight="1" x14ac:dyDescent="0.25">
      <c r="A1059" s="1" t="str">
        <f t="shared" si="662"/>
        <v/>
      </c>
      <c r="B1059" s="32" t="str">
        <f t="shared" si="663"/>
        <v/>
      </c>
      <c r="C1059" s="25" t="str">
        <f t="shared" si="664"/>
        <v/>
      </c>
      <c r="D1059" s="25" t="str">
        <f t="shared" si="665"/>
        <v/>
      </c>
      <c r="E1059" s="25" t="str">
        <f t="shared" si="666"/>
        <v/>
      </c>
      <c r="F1059" s="25" t="str">
        <f t="shared" si="667"/>
        <v/>
      </c>
      <c r="G1059" s="108" t="str">
        <f t="shared" si="668"/>
        <v/>
      </c>
      <c r="H1059" s="108" t="str">
        <f t="shared" si="669"/>
        <v/>
      </c>
      <c r="I1059" s="112" t="str">
        <f t="shared" si="670"/>
        <v/>
      </c>
      <c r="J1059" s="112"/>
      <c r="K1059" s="112"/>
      <c r="L1059" s="113"/>
      <c r="M1059" s="113"/>
      <c r="N1059" s="224" t="str">
        <f t="shared" si="671"/>
        <v/>
      </c>
      <c r="O1059" s="225" t="str">
        <f t="shared" si="672"/>
        <v/>
      </c>
      <c r="Q1059" s="6">
        <v>1057</v>
      </c>
      <c r="R1059" s="47" t="str">
        <f t="shared" si="635"/>
        <v>-1057</v>
      </c>
      <c r="S1059" s="6"/>
      <c r="T1059" s="48" t="str">
        <f t="shared" si="636"/>
        <v/>
      </c>
      <c r="U1059" s="49" t="str">
        <f t="shared" si="637"/>
        <v/>
      </c>
      <c r="W1059" s="51"/>
      <c r="X1059" s="75" t="str">
        <f t="shared" si="638"/>
        <v/>
      </c>
      <c r="Y1059" s="71" t="str">
        <f t="shared" si="639"/>
        <v/>
      </c>
      <c r="Z1059" s="71" t="str">
        <f t="shared" si="640"/>
        <v/>
      </c>
      <c r="AA1059" s="71" t="str">
        <f t="shared" si="641"/>
        <v/>
      </c>
      <c r="AB1059" s="71" t="str">
        <f t="shared" si="642"/>
        <v/>
      </c>
      <c r="AC1059" s="71" t="str">
        <f t="shared" si="643"/>
        <v/>
      </c>
      <c r="AD1059" s="71" t="str">
        <f t="shared" si="644"/>
        <v/>
      </c>
      <c r="AE1059" s="78" t="str">
        <f t="shared" si="645"/>
        <v/>
      </c>
      <c r="AF1059" s="75" t="str">
        <f t="shared" si="646"/>
        <v/>
      </c>
      <c r="AG1059" s="71" t="str">
        <f t="shared" si="647"/>
        <v/>
      </c>
      <c r="AH1059" s="71" t="str">
        <f t="shared" si="648"/>
        <v/>
      </c>
      <c r="AI1059" s="71" t="str">
        <f t="shared" si="649"/>
        <v/>
      </c>
      <c r="AJ1059" s="71" t="str">
        <f t="shared" si="650"/>
        <v/>
      </c>
      <c r="AK1059" s="71" t="str">
        <f t="shared" si="651"/>
        <v/>
      </c>
      <c r="AL1059" s="71" t="str">
        <f t="shared" si="652"/>
        <v/>
      </c>
      <c r="AM1059" s="78" t="str">
        <f t="shared" si="653"/>
        <v/>
      </c>
      <c r="AN1059" s="75" t="str">
        <f t="shared" si="654"/>
        <v/>
      </c>
      <c r="AO1059" s="71" t="str">
        <f t="shared" si="655"/>
        <v/>
      </c>
      <c r="AP1059" s="71" t="str">
        <f t="shared" si="656"/>
        <v/>
      </c>
      <c r="AQ1059" s="71" t="str">
        <f t="shared" si="657"/>
        <v/>
      </c>
      <c r="AR1059" s="71" t="str">
        <f t="shared" si="658"/>
        <v/>
      </c>
      <c r="AS1059" s="71" t="str">
        <f t="shared" si="659"/>
        <v/>
      </c>
      <c r="AT1059" s="71" t="str">
        <f t="shared" si="660"/>
        <v/>
      </c>
      <c r="AU1059" s="76" t="str">
        <f t="shared" si="661"/>
        <v/>
      </c>
      <c r="BF1059" s="141">
        <v>99020</v>
      </c>
      <c r="BG1059" s="142" t="s">
        <v>14769</v>
      </c>
      <c r="BH1059" s="141" t="s">
        <v>478</v>
      </c>
      <c r="BI1059" s="141" t="s">
        <v>177</v>
      </c>
      <c r="BJ1059" s="141"/>
      <c r="BK1059" s="141" t="s">
        <v>1622</v>
      </c>
      <c r="BL1059" s="141" t="s">
        <v>14770</v>
      </c>
      <c r="BM1059" s="141">
        <v>49.783650000000002</v>
      </c>
      <c r="BN1059" s="141">
        <v>-74.860500000000002</v>
      </c>
      <c r="BO1059" s="141">
        <v>2010</v>
      </c>
      <c r="BP1059" s="143" t="s">
        <v>4001</v>
      </c>
      <c r="BQ1059" s="143" t="s">
        <v>17560</v>
      </c>
    </row>
    <row r="1060" spans="1:69" ht="38.25" customHeight="1" x14ac:dyDescent="0.25">
      <c r="A1060" s="1" t="str">
        <f t="shared" si="662"/>
        <v/>
      </c>
      <c r="B1060" s="32" t="str">
        <f t="shared" si="663"/>
        <v/>
      </c>
      <c r="C1060" s="25" t="str">
        <f t="shared" si="664"/>
        <v/>
      </c>
      <c r="D1060" s="25" t="str">
        <f t="shared" si="665"/>
        <v/>
      </c>
      <c r="E1060" s="25" t="str">
        <f t="shared" si="666"/>
        <v/>
      </c>
      <c r="F1060" s="25" t="str">
        <f t="shared" si="667"/>
        <v/>
      </c>
      <c r="G1060" s="108" t="str">
        <f t="shared" si="668"/>
        <v/>
      </c>
      <c r="H1060" s="108" t="str">
        <f t="shared" si="669"/>
        <v/>
      </c>
      <c r="I1060" s="112" t="str">
        <f t="shared" si="670"/>
        <v/>
      </c>
      <c r="J1060" s="112"/>
      <c r="K1060" s="112"/>
      <c r="L1060" s="113"/>
      <c r="M1060" s="113"/>
      <c r="N1060" s="224" t="str">
        <f t="shared" si="671"/>
        <v/>
      </c>
      <c r="O1060" s="225" t="str">
        <f t="shared" si="672"/>
        <v/>
      </c>
      <c r="Q1060" s="6">
        <v>1058</v>
      </c>
      <c r="R1060" s="47" t="str">
        <f t="shared" si="635"/>
        <v>-1058</v>
      </c>
      <c r="S1060" s="6"/>
      <c r="T1060" s="48" t="str">
        <f t="shared" si="636"/>
        <v/>
      </c>
      <c r="U1060" s="49" t="str">
        <f t="shared" si="637"/>
        <v/>
      </c>
      <c r="W1060" s="51"/>
      <c r="X1060" s="75" t="str">
        <f t="shared" si="638"/>
        <v/>
      </c>
      <c r="Y1060" s="71" t="str">
        <f t="shared" si="639"/>
        <v/>
      </c>
      <c r="Z1060" s="71" t="str">
        <f t="shared" si="640"/>
        <v/>
      </c>
      <c r="AA1060" s="71" t="str">
        <f t="shared" si="641"/>
        <v/>
      </c>
      <c r="AB1060" s="71" t="str">
        <f t="shared" si="642"/>
        <v/>
      </c>
      <c r="AC1060" s="71" t="str">
        <f t="shared" si="643"/>
        <v/>
      </c>
      <c r="AD1060" s="71" t="str">
        <f t="shared" si="644"/>
        <v/>
      </c>
      <c r="AE1060" s="78" t="str">
        <f t="shared" si="645"/>
        <v/>
      </c>
      <c r="AF1060" s="75" t="str">
        <f t="shared" si="646"/>
        <v/>
      </c>
      <c r="AG1060" s="71" t="str">
        <f t="shared" si="647"/>
        <v/>
      </c>
      <c r="AH1060" s="71" t="str">
        <f t="shared" si="648"/>
        <v/>
      </c>
      <c r="AI1060" s="71" t="str">
        <f t="shared" si="649"/>
        <v/>
      </c>
      <c r="AJ1060" s="71" t="str">
        <f t="shared" si="650"/>
        <v/>
      </c>
      <c r="AK1060" s="71" t="str">
        <f t="shared" si="651"/>
        <v/>
      </c>
      <c r="AL1060" s="71" t="str">
        <f t="shared" si="652"/>
        <v/>
      </c>
      <c r="AM1060" s="78" t="str">
        <f t="shared" si="653"/>
        <v/>
      </c>
      <c r="AN1060" s="75" t="str">
        <f t="shared" si="654"/>
        <v/>
      </c>
      <c r="AO1060" s="71" t="str">
        <f t="shared" si="655"/>
        <v/>
      </c>
      <c r="AP1060" s="71" t="str">
        <f t="shared" si="656"/>
        <v/>
      </c>
      <c r="AQ1060" s="71" t="str">
        <f t="shared" si="657"/>
        <v/>
      </c>
      <c r="AR1060" s="71" t="str">
        <f t="shared" si="658"/>
        <v/>
      </c>
      <c r="AS1060" s="71" t="str">
        <f t="shared" si="659"/>
        <v/>
      </c>
      <c r="AT1060" s="71" t="str">
        <f t="shared" si="660"/>
        <v/>
      </c>
      <c r="AU1060" s="76" t="str">
        <f t="shared" si="661"/>
        <v/>
      </c>
      <c r="BF1060" s="141">
        <v>99020</v>
      </c>
      <c r="BG1060" s="142" t="s">
        <v>14771</v>
      </c>
      <c r="BH1060" s="141" t="s">
        <v>478</v>
      </c>
      <c r="BI1060" s="141" t="s">
        <v>176</v>
      </c>
      <c r="BJ1060" s="141"/>
      <c r="BK1060" s="141" t="s">
        <v>1622</v>
      </c>
      <c r="BL1060" s="141" t="s">
        <v>14770</v>
      </c>
      <c r="BM1060" s="141">
        <v>49.783650000000002</v>
      </c>
      <c r="BN1060" s="141">
        <v>-74.860500000000002</v>
      </c>
      <c r="BO1060" s="141">
        <v>2010</v>
      </c>
      <c r="BP1060" s="143" t="s">
        <v>1727</v>
      </c>
      <c r="BQ1060" s="143" t="s">
        <v>17560</v>
      </c>
    </row>
    <row r="1061" spans="1:69" ht="38.25" customHeight="1" x14ac:dyDescent="0.25">
      <c r="A1061" s="1" t="str">
        <f t="shared" si="662"/>
        <v/>
      </c>
      <c r="B1061" s="32" t="str">
        <f t="shared" si="663"/>
        <v/>
      </c>
      <c r="C1061" s="25" t="str">
        <f t="shared" si="664"/>
        <v/>
      </c>
      <c r="D1061" s="25" t="str">
        <f t="shared" si="665"/>
        <v/>
      </c>
      <c r="E1061" s="25" t="str">
        <f t="shared" si="666"/>
        <v/>
      </c>
      <c r="F1061" s="25" t="str">
        <f t="shared" si="667"/>
        <v/>
      </c>
      <c r="G1061" s="108" t="str">
        <f t="shared" si="668"/>
        <v/>
      </c>
      <c r="H1061" s="108" t="str">
        <f t="shared" si="669"/>
        <v/>
      </c>
      <c r="I1061" s="112" t="str">
        <f t="shared" si="670"/>
        <v/>
      </c>
      <c r="J1061" s="112"/>
      <c r="K1061" s="112"/>
      <c r="L1061" s="113"/>
      <c r="M1061" s="113"/>
      <c r="N1061" s="224" t="str">
        <f t="shared" si="671"/>
        <v/>
      </c>
      <c r="O1061" s="225" t="str">
        <f t="shared" si="672"/>
        <v/>
      </c>
      <c r="Q1061" s="6">
        <v>1059</v>
      </c>
      <c r="R1061" s="47" t="str">
        <f t="shared" si="635"/>
        <v>-1059</v>
      </c>
      <c r="S1061" s="6"/>
      <c r="T1061" s="48" t="str">
        <f t="shared" si="636"/>
        <v/>
      </c>
      <c r="U1061" s="49" t="str">
        <f t="shared" si="637"/>
        <v/>
      </c>
      <c r="W1061" s="51"/>
      <c r="X1061" s="75" t="str">
        <f t="shared" si="638"/>
        <v/>
      </c>
      <c r="Y1061" s="71" t="str">
        <f t="shared" si="639"/>
        <v/>
      </c>
      <c r="Z1061" s="71" t="str">
        <f t="shared" si="640"/>
        <v/>
      </c>
      <c r="AA1061" s="71" t="str">
        <f t="shared" si="641"/>
        <v/>
      </c>
      <c r="AB1061" s="71" t="str">
        <f t="shared" si="642"/>
        <v/>
      </c>
      <c r="AC1061" s="71" t="str">
        <f t="shared" si="643"/>
        <v/>
      </c>
      <c r="AD1061" s="71" t="str">
        <f t="shared" si="644"/>
        <v/>
      </c>
      <c r="AE1061" s="78" t="str">
        <f t="shared" si="645"/>
        <v/>
      </c>
      <c r="AF1061" s="75" t="str">
        <f t="shared" si="646"/>
        <v/>
      </c>
      <c r="AG1061" s="71" t="str">
        <f t="shared" si="647"/>
        <v/>
      </c>
      <c r="AH1061" s="71" t="str">
        <f t="shared" si="648"/>
        <v/>
      </c>
      <c r="AI1061" s="71" t="str">
        <f t="shared" si="649"/>
        <v/>
      </c>
      <c r="AJ1061" s="71" t="str">
        <f t="shared" si="650"/>
        <v/>
      </c>
      <c r="AK1061" s="71" t="str">
        <f t="shared" si="651"/>
        <v/>
      </c>
      <c r="AL1061" s="71" t="str">
        <f t="shared" si="652"/>
        <v/>
      </c>
      <c r="AM1061" s="78" t="str">
        <f t="shared" si="653"/>
        <v/>
      </c>
      <c r="AN1061" s="75" t="str">
        <f t="shared" si="654"/>
        <v/>
      </c>
      <c r="AO1061" s="71" t="str">
        <f t="shared" si="655"/>
        <v/>
      </c>
      <c r="AP1061" s="71" t="str">
        <f t="shared" si="656"/>
        <v/>
      </c>
      <c r="AQ1061" s="71" t="str">
        <f t="shared" si="657"/>
        <v/>
      </c>
      <c r="AR1061" s="71" t="str">
        <f t="shared" si="658"/>
        <v/>
      </c>
      <c r="AS1061" s="71" t="str">
        <f t="shared" si="659"/>
        <v/>
      </c>
      <c r="AT1061" s="71" t="str">
        <f t="shared" si="660"/>
        <v/>
      </c>
      <c r="AU1061" s="76" t="str">
        <f t="shared" si="661"/>
        <v/>
      </c>
      <c r="BF1061" s="141">
        <v>96030</v>
      </c>
      <c r="BG1061" s="142" t="s">
        <v>14838</v>
      </c>
      <c r="BH1061" s="141" t="s">
        <v>478</v>
      </c>
      <c r="BI1061" s="141" t="s">
        <v>176</v>
      </c>
      <c r="BJ1061" s="141" t="s">
        <v>14839</v>
      </c>
      <c r="BK1061" s="141" t="s">
        <v>3259</v>
      </c>
      <c r="BL1061" s="141" t="s">
        <v>5717</v>
      </c>
      <c r="BM1061" s="141">
        <v>49.046318039373702</v>
      </c>
      <c r="BN1061" s="141">
        <v>-68.418842036128297</v>
      </c>
      <c r="BO1061" s="141">
        <v>2009</v>
      </c>
      <c r="BP1061" s="143" t="s">
        <v>25155</v>
      </c>
      <c r="BQ1061" s="143" t="s">
        <v>17560</v>
      </c>
    </row>
    <row r="1062" spans="1:69" ht="38.25" customHeight="1" x14ac:dyDescent="0.25">
      <c r="A1062" s="1" t="str">
        <f t="shared" si="662"/>
        <v/>
      </c>
      <c r="B1062" s="32" t="str">
        <f t="shared" si="663"/>
        <v/>
      </c>
      <c r="C1062" s="25" t="str">
        <f t="shared" si="664"/>
        <v/>
      </c>
      <c r="D1062" s="25" t="str">
        <f t="shared" si="665"/>
        <v/>
      </c>
      <c r="E1062" s="25" t="str">
        <f t="shared" si="666"/>
        <v/>
      </c>
      <c r="F1062" s="25" t="str">
        <f t="shared" si="667"/>
        <v/>
      </c>
      <c r="G1062" s="108" t="str">
        <f t="shared" si="668"/>
        <v/>
      </c>
      <c r="H1062" s="108" t="str">
        <f t="shared" si="669"/>
        <v/>
      </c>
      <c r="I1062" s="112" t="str">
        <f t="shared" si="670"/>
        <v/>
      </c>
      <c r="J1062" s="112"/>
      <c r="K1062" s="112"/>
      <c r="L1062" s="113"/>
      <c r="M1062" s="113"/>
      <c r="N1062" s="224" t="str">
        <f t="shared" si="671"/>
        <v/>
      </c>
      <c r="O1062" s="225" t="str">
        <f t="shared" si="672"/>
        <v/>
      </c>
      <c r="Q1062" s="6">
        <v>1060</v>
      </c>
      <c r="R1062" s="47" t="str">
        <f t="shared" si="635"/>
        <v>-1060</v>
      </c>
      <c r="S1062" s="6"/>
      <c r="T1062" s="48" t="str">
        <f t="shared" si="636"/>
        <v/>
      </c>
      <c r="U1062" s="49" t="str">
        <f t="shared" si="637"/>
        <v/>
      </c>
      <c r="W1062" s="51"/>
      <c r="X1062" s="75" t="str">
        <f t="shared" si="638"/>
        <v/>
      </c>
      <c r="Y1062" s="71" t="str">
        <f t="shared" si="639"/>
        <v/>
      </c>
      <c r="Z1062" s="71" t="str">
        <f t="shared" si="640"/>
        <v/>
      </c>
      <c r="AA1062" s="71" t="str">
        <f t="shared" si="641"/>
        <v/>
      </c>
      <c r="AB1062" s="71" t="str">
        <f t="shared" si="642"/>
        <v/>
      </c>
      <c r="AC1062" s="71" t="str">
        <f t="shared" si="643"/>
        <v/>
      </c>
      <c r="AD1062" s="71" t="str">
        <f t="shared" si="644"/>
        <v/>
      </c>
      <c r="AE1062" s="78" t="str">
        <f t="shared" si="645"/>
        <v/>
      </c>
      <c r="AF1062" s="75" t="str">
        <f t="shared" si="646"/>
        <v/>
      </c>
      <c r="AG1062" s="71" t="str">
        <f t="shared" si="647"/>
        <v/>
      </c>
      <c r="AH1062" s="71" t="str">
        <f t="shared" si="648"/>
        <v/>
      </c>
      <c r="AI1062" s="71" t="str">
        <f t="shared" si="649"/>
        <v/>
      </c>
      <c r="AJ1062" s="71" t="str">
        <f t="shared" si="650"/>
        <v/>
      </c>
      <c r="AK1062" s="71" t="str">
        <f t="shared" si="651"/>
        <v/>
      </c>
      <c r="AL1062" s="71" t="str">
        <f t="shared" si="652"/>
        <v/>
      </c>
      <c r="AM1062" s="78" t="str">
        <f t="shared" si="653"/>
        <v/>
      </c>
      <c r="AN1062" s="75" t="str">
        <f t="shared" si="654"/>
        <v/>
      </c>
      <c r="AO1062" s="71" t="str">
        <f t="shared" si="655"/>
        <v/>
      </c>
      <c r="AP1062" s="71" t="str">
        <f t="shared" si="656"/>
        <v/>
      </c>
      <c r="AQ1062" s="71" t="str">
        <f t="shared" si="657"/>
        <v/>
      </c>
      <c r="AR1062" s="71" t="str">
        <f t="shared" si="658"/>
        <v/>
      </c>
      <c r="AS1062" s="71" t="str">
        <f t="shared" si="659"/>
        <v/>
      </c>
      <c r="AT1062" s="71" t="str">
        <f t="shared" si="660"/>
        <v/>
      </c>
      <c r="AU1062" s="76" t="str">
        <f t="shared" si="661"/>
        <v/>
      </c>
      <c r="BF1062" s="141">
        <v>97007</v>
      </c>
      <c r="BG1062" s="142" t="s">
        <v>14846</v>
      </c>
      <c r="BH1062" s="141" t="s">
        <v>180</v>
      </c>
      <c r="BI1062" s="141" t="s">
        <v>191</v>
      </c>
      <c r="BJ1062" s="141" t="s">
        <v>2074</v>
      </c>
      <c r="BK1062" s="141" t="s">
        <v>12150</v>
      </c>
      <c r="BL1062" s="141" t="s">
        <v>14847</v>
      </c>
      <c r="BM1062" s="141">
        <v>50.22045</v>
      </c>
      <c r="BN1062" s="141">
        <v>-66.381450000000001</v>
      </c>
      <c r="BO1062" s="141">
        <v>1960</v>
      </c>
      <c r="BP1062" s="143" t="s">
        <v>25157</v>
      </c>
      <c r="BQ1062" s="143" t="s">
        <v>17560</v>
      </c>
    </row>
    <row r="1063" spans="1:69" ht="38.25" customHeight="1" x14ac:dyDescent="0.25">
      <c r="A1063" s="1" t="str">
        <f t="shared" si="662"/>
        <v/>
      </c>
      <c r="B1063" s="32" t="str">
        <f t="shared" si="663"/>
        <v/>
      </c>
      <c r="C1063" s="25" t="str">
        <f t="shared" si="664"/>
        <v/>
      </c>
      <c r="D1063" s="25" t="str">
        <f t="shared" si="665"/>
        <v/>
      </c>
      <c r="E1063" s="25" t="str">
        <f t="shared" si="666"/>
        <v/>
      </c>
      <c r="F1063" s="25" t="str">
        <f t="shared" si="667"/>
        <v/>
      </c>
      <c r="G1063" s="108" t="str">
        <f t="shared" si="668"/>
        <v/>
      </c>
      <c r="H1063" s="108" t="str">
        <f t="shared" si="669"/>
        <v/>
      </c>
      <c r="I1063" s="112" t="str">
        <f t="shared" si="670"/>
        <v/>
      </c>
      <c r="J1063" s="112"/>
      <c r="K1063" s="112"/>
      <c r="L1063" s="113"/>
      <c r="M1063" s="113"/>
      <c r="N1063" s="224" t="str">
        <f t="shared" si="671"/>
        <v/>
      </c>
      <c r="O1063" s="225" t="str">
        <f t="shared" si="672"/>
        <v/>
      </c>
      <c r="Q1063" s="6">
        <v>1061</v>
      </c>
      <c r="R1063" s="47" t="str">
        <f t="shared" si="635"/>
        <v>-1061</v>
      </c>
      <c r="S1063" s="6"/>
      <c r="T1063" s="48" t="str">
        <f t="shared" si="636"/>
        <v/>
      </c>
      <c r="U1063" s="49" t="str">
        <f t="shared" si="637"/>
        <v/>
      </c>
      <c r="W1063" s="51"/>
      <c r="X1063" s="75" t="str">
        <f t="shared" si="638"/>
        <v/>
      </c>
      <c r="Y1063" s="71" t="str">
        <f t="shared" si="639"/>
        <v/>
      </c>
      <c r="Z1063" s="71" t="str">
        <f t="shared" si="640"/>
        <v/>
      </c>
      <c r="AA1063" s="71" t="str">
        <f t="shared" si="641"/>
        <v/>
      </c>
      <c r="AB1063" s="71" t="str">
        <f t="shared" si="642"/>
        <v/>
      </c>
      <c r="AC1063" s="71" t="str">
        <f t="shared" si="643"/>
        <v/>
      </c>
      <c r="AD1063" s="71" t="str">
        <f t="shared" si="644"/>
        <v/>
      </c>
      <c r="AE1063" s="78" t="str">
        <f t="shared" si="645"/>
        <v/>
      </c>
      <c r="AF1063" s="75" t="str">
        <f t="shared" si="646"/>
        <v/>
      </c>
      <c r="AG1063" s="71" t="str">
        <f t="shared" si="647"/>
        <v/>
      </c>
      <c r="AH1063" s="71" t="str">
        <f t="shared" si="648"/>
        <v/>
      </c>
      <c r="AI1063" s="71" t="str">
        <f t="shared" si="649"/>
        <v/>
      </c>
      <c r="AJ1063" s="71" t="str">
        <f t="shared" si="650"/>
        <v/>
      </c>
      <c r="AK1063" s="71" t="str">
        <f t="shared" si="651"/>
        <v/>
      </c>
      <c r="AL1063" s="71" t="str">
        <f t="shared" si="652"/>
        <v/>
      </c>
      <c r="AM1063" s="78" t="str">
        <f t="shared" si="653"/>
        <v/>
      </c>
      <c r="AN1063" s="75" t="str">
        <f t="shared" si="654"/>
        <v/>
      </c>
      <c r="AO1063" s="71" t="str">
        <f t="shared" si="655"/>
        <v/>
      </c>
      <c r="AP1063" s="71" t="str">
        <f t="shared" si="656"/>
        <v/>
      </c>
      <c r="AQ1063" s="71" t="str">
        <f t="shared" si="657"/>
        <v/>
      </c>
      <c r="AR1063" s="71" t="str">
        <f t="shared" si="658"/>
        <v/>
      </c>
      <c r="AS1063" s="71" t="str">
        <f t="shared" si="659"/>
        <v/>
      </c>
      <c r="AT1063" s="71" t="str">
        <f t="shared" si="660"/>
        <v/>
      </c>
      <c r="AU1063" s="76" t="str">
        <f t="shared" si="661"/>
        <v/>
      </c>
      <c r="BF1063" s="141">
        <v>97007</v>
      </c>
      <c r="BG1063" s="142" t="s">
        <v>14848</v>
      </c>
      <c r="BH1063" s="141" t="s">
        <v>180</v>
      </c>
      <c r="BI1063" s="141" t="s">
        <v>191</v>
      </c>
      <c r="BJ1063" s="141" t="s">
        <v>3133</v>
      </c>
      <c r="BK1063" s="141" t="s">
        <v>4798</v>
      </c>
      <c r="BL1063" s="141" t="s">
        <v>14849</v>
      </c>
      <c r="BM1063" s="141">
        <v>50.212649999999996</v>
      </c>
      <c r="BN1063" s="141">
        <v>-66.398129999999995</v>
      </c>
      <c r="BO1063" s="141">
        <v>1972</v>
      </c>
      <c r="BP1063" s="143" t="s">
        <v>25158</v>
      </c>
      <c r="BQ1063" s="143" t="s">
        <v>17560</v>
      </c>
    </row>
    <row r="1064" spans="1:69" ht="38.25" customHeight="1" x14ac:dyDescent="0.25">
      <c r="A1064" s="1" t="str">
        <f t="shared" si="662"/>
        <v/>
      </c>
      <c r="B1064" s="32" t="str">
        <f t="shared" si="663"/>
        <v/>
      </c>
      <c r="C1064" s="25" t="str">
        <f t="shared" si="664"/>
        <v/>
      </c>
      <c r="D1064" s="25" t="str">
        <f t="shared" si="665"/>
        <v/>
      </c>
      <c r="E1064" s="25" t="str">
        <f t="shared" si="666"/>
        <v/>
      </c>
      <c r="F1064" s="25" t="str">
        <f t="shared" si="667"/>
        <v/>
      </c>
      <c r="G1064" s="108" t="str">
        <f t="shared" si="668"/>
        <v/>
      </c>
      <c r="H1064" s="108" t="str">
        <f t="shared" si="669"/>
        <v/>
      </c>
      <c r="I1064" s="112" t="str">
        <f t="shared" si="670"/>
        <v/>
      </c>
      <c r="J1064" s="112"/>
      <c r="K1064" s="112"/>
      <c r="L1064" s="113"/>
      <c r="M1064" s="113"/>
      <c r="N1064" s="224" t="str">
        <f t="shared" si="671"/>
        <v/>
      </c>
      <c r="O1064" s="225" t="str">
        <f t="shared" si="672"/>
        <v/>
      </c>
      <c r="Q1064" s="6">
        <v>1062</v>
      </c>
      <c r="R1064" s="47" t="str">
        <f t="shared" si="635"/>
        <v>-1062</v>
      </c>
      <c r="S1064" s="6"/>
      <c r="T1064" s="48" t="str">
        <f t="shared" si="636"/>
        <v/>
      </c>
      <c r="U1064" s="49" t="str">
        <f t="shared" si="637"/>
        <v/>
      </c>
      <c r="W1064" s="51"/>
      <c r="X1064" s="75" t="str">
        <f t="shared" si="638"/>
        <v/>
      </c>
      <c r="Y1064" s="71" t="str">
        <f t="shared" si="639"/>
        <v/>
      </c>
      <c r="Z1064" s="71" t="str">
        <f t="shared" si="640"/>
        <v/>
      </c>
      <c r="AA1064" s="71" t="str">
        <f t="shared" si="641"/>
        <v/>
      </c>
      <c r="AB1064" s="71" t="str">
        <f t="shared" si="642"/>
        <v/>
      </c>
      <c r="AC1064" s="71" t="str">
        <f t="shared" si="643"/>
        <v/>
      </c>
      <c r="AD1064" s="71" t="str">
        <f t="shared" si="644"/>
        <v/>
      </c>
      <c r="AE1064" s="78" t="str">
        <f t="shared" si="645"/>
        <v/>
      </c>
      <c r="AF1064" s="75" t="str">
        <f t="shared" si="646"/>
        <v/>
      </c>
      <c r="AG1064" s="71" t="str">
        <f t="shared" si="647"/>
        <v/>
      </c>
      <c r="AH1064" s="71" t="str">
        <f t="shared" si="648"/>
        <v/>
      </c>
      <c r="AI1064" s="71" t="str">
        <f t="shared" si="649"/>
        <v/>
      </c>
      <c r="AJ1064" s="71" t="str">
        <f t="shared" si="650"/>
        <v/>
      </c>
      <c r="AK1064" s="71" t="str">
        <f t="shared" si="651"/>
        <v/>
      </c>
      <c r="AL1064" s="71" t="str">
        <f t="shared" si="652"/>
        <v/>
      </c>
      <c r="AM1064" s="78" t="str">
        <f t="shared" si="653"/>
        <v/>
      </c>
      <c r="AN1064" s="75" t="str">
        <f t="shared" si="654"/>
        <v/>
      </c>
      <c r="AO1064" s="71" t="str">
        <f t="shared" si="655"/>
        <v/>
      </c>
      <c r="AP1064" s="71" t="str">
        <f t="shared" si="656"/>
        <v/>
      </c>
      <c r="AQ1064" s="71" t="str">
        <f t="shared" si="657"/>
        <v/>
      </c>
      <c r="AR1064" s="71" t="str">
        <f t="shared" si="658"/>
        <v/>
      </c>
      <c r="AS1064" s="71" t="str">
        <f t="shared" si="659"/>
        <v/>
      </c>
      <c r="AT1064" s="71" t="str">
        <f t="shared" si="660"/>
        <v/>
      </c>
      <c r="AU1064" s="76" t="str">
        <f t="shared" si="661"/>
        <v/>
      </c>
      <c r="BF1064" s="141">
        <v>97007</v>
      </c>
      <c r="BG1064" s="142" t="s">
        <v>14850</v>
      </c>
      <c r="BH1064" s="141" t="s">
        <v>180</v>
      </c>
      <c r="BI1064" s="141" t="s">
        <v>191</v>
      </c>
      <c r="BJ1064" s="141" t="s">
        <v>3265</v>
      </c>
      <c r="BK1064" s="141" t="s">
        <v>3190</v>
      </c>
      <c r="BL1064" s="141" t="s">
        <v>14851</v>
      </c>
      <c r="BM1064" s="141">
        <v>50.22936</v>
      </c>
      <c r="BN1064" s="141">
        <v>-66.390270000000001</v>
      </c>
      <c r="BO1064" s="141">
        <v>2011</v>
      </c>
      <c r="BP1064" s="143"/>
      <c r="BQ1064" s="143" t="s">
        <v>17560</v>
      </c>
    </row>
    <row r="1065" spans="1:69" ht="38.25" customHeight="1" x14ac:dyDescent="0.25">
      <c r="A1065" s="1" t="str">
        <f t="shared" si="662"/>
        <v/>
      </c>
      <c r="B1065" s="32" t="str">
        <f t="shared" si="663"/>
        <v/>
      </c>
      <c r="C1065" s="25" t="str">
        <f t="shared" si="664"/>
        <v/>
      </c>
      <c r="D1065" s="25" t="str">
        <f t="shared" si="665"/>
        <v/>
      </c>
      <c r="E1065" s="25" t="str">
        <f t="shared" si="666"/>
        <v/>
      </c>
      <c r="F1065" s="25" t="str">
        <f t="shared" si="667"/>
        <v/>
      </c>
      <c r="G1065" s="108" t="str">
        <f t="shared" si="668"/>
        <v/>
      </c>
      <c r="H1065" s="108" t="str">
        <f t="shared" si="669"/>
        <v/>
      </c>
      <c r="I1065" s="112" t="str">
        <f t="shared" si="670"/>
        <v/>
      </c>
      <c r="J1065" s="112"/>
      <c r="K1065" s="112"/>
      <c r="L1065" s="113"/>
      <c r="M1065" s="113"/>
      <c r="N1065" s="224" t="str">
        <f t="shared" si="671"/>
        <v/>
      </c>
      <c r="O1065" s="225" t="str">
        <f t="shared" si="672"/>
        <v/>
      </c>
      <c r="Q1065" s="6">
        <v>1063</v>
      </c>
      <c r="R1065" s="47" t="str">
        <f t="shared" si="635"/>
        <v>-1063</v>
      </c>
      <c r="S1065" s="6"/>
      <c r="T1065" s="48" t="str">
        <f t="shared" si="636"/>
        <v/>
      </c>
      <c r="U1065" s="49" t="str">
        <f t="shared" si="637"/>
        <v/>
      </c>
      <c r="W1065" s="51"/>
      <c r="X1065" s="75" t="str">
        <f t="shared" si="638"/>
        <v/>
      </c>
      <c r="Y1065" s="71" t="str">
        <f t="shared" si="639"/>
        <v/>
      </c>
      <c r="Z1065" s="71" t="str">
        <f t="shared" si="640"/>
        <v/>
      </c>
      <c r="AA1065" s="71" t="str">
        <f t="shared" si="641"/>
        <v/>
      </c>
      <c r="AB1065" s="71" t="str">
        <f t="shared" si="642"/>
        <v/>
      </c>
      <c r="AC1065" s="71" t="str">
        <f t="shared" si="643"/>
        <v/>
      </c>
      <c r="AD1065" s="71" t="str">
        <f t="shared" si="644"/>
        <v/>
      </c>
      <c r="AE1065" s="78" t="str">
        <f t="shared" si="645"/>
        <v/>
      </c>
      <c r="AF1065" s="75" t="str">
        <f t="shared" si="646"/>
        <v/>
      </c>
      <c r="AG1065" s="71" t="str">
        <f t="shared" si="647"/>
        <v/>
      </c>
      <c r="AH1065" s="71" t="str">
        <f t="shared" si="648"/>
        <v/>
      </c>
      <c r="AI1065" s="71" t="str">
        <f t="shared" si="649"/>
        <v/>
      </c>
      <c r="AJ1065" s="71" t="str">
        <f t="shared" si="650"/>
        <v/>
      </c>
      <c r="AK1065" s="71" t="str">
        <f t="shared" si="651"/>
        <v/>
      </c>
      <c r="AL1065" s="71" t="str">
        <f t="shared" si="652"/>
        <v/>
      </c>
      <c r="AM1065" s="78" t="str">
        <f t="shared" si="653"/>
        <v/>
      </c>
      <c r="AN1065" s="75" t="str">
        <f t="shared" si="654"/>
        <v/>
      </c>
      <c r="AO1065" s="71" t="str">
        <f t="shared" si="655"/>
        <v/>
      </c>
      <c r="AP1065" s="71" t="str">
        <f t="shared" si="656"/>
        <v/>
      </c>
      <c r="AQ1065" s="71" t="str">
        <f t="shared" si="657"/>
        <v/>
      </c>
      <c r="AR1065" s="71" t="str">
        <f t="shared" si="658"/>
        <v/>
      </c>
      <c r="AS1065" s="71" t="str">
        <f t="shared" si="659"/>
        <v/>
      </c>
      <c r="AT1065" s="71" t="str">
        <f t="shared" si="660"/>
        <v/>
      </c>
      <c r="AU1065" s="76" t="str">
        <f t="shared" si="661"/>
        <v/>
      </c>
      <c r="BF1065" s="141">
        <v>97007</v>
      </c>
      <c r="BG1065" s="142" t="s">
        <v>14852</v>
      </c>
      <c r="BH1065" s="141" t="s">
        <v>180</v>
      </c>
      <c r="BI1065" s="141" t="s">
        <v>191</v>
      </c>
      <c r="BJ1065" s="141" t="s">
        <v>3269</v>
      </c>
      <c r="BK1065" s="141" t="s">
        <v>14853</v>
      </c>
      <c r="BL1065" s="141" t="s">
        <v>14854</v>
      </c>
      <c r="BM1065" s="141">
        <v>50.250329999999998</v>
      </c>
      <c r="BN1065" s="141">
        <v>-66.403800000000004</v>
      </c>
      <c r="BO1065" s="141">
        <v>1972</v>
      </c>
      <c r="BP1065" s="143" t="s">
        <v>25159</v>
      </c>
      <c r="BQ1065" s="143" t="s">
        <v>17560</v>
      </c>
    </row>
    <row r="1066" spans="1:69" ht="38.25" customHeight="1" x14ac:dyDescent="0.25">
      <c r="A1066" s="1" t="str">
        <f t="shared" si="662"/>
        <v/>
      </c>
      <c r="B1066" s="32" t="str">
        <f t="shared" si="663"/>
        <v/>
      </c>
      <c r="C1066" s="25" t="str">
        <f t="shared" si="664"/>
        <v/>
      </c>
      <c r="D1066" s="25" t="str">
        <f t="shared" si="665"/>
        <v/>
      </c>
      <c r="E1066" s="25" t="str">
        <f t="shared" si="666"/>
        <v/>
      </c>
      <c r="F1066" s="25" t="str">
        <f t="shared" si="667"/>
        <v/>
      </c>
      <c r="G1066" s="108" t="str">
        <f t="shared" si="668"/>
        <v/>
      </c>
      <c r="H1066" s="108" t="str">
        <f t="shared" si="669"/>
        <v/>
      </c>
      <c r="I1066" s="112" t="str">
        <f t="shared" si="670"/>
        <v/>
      </c>
      <c r="J1066" s="112"/>
      <c r="K1066" s="112"/>
      <c r="L1066" s="113"/>
      <c r="M1066" s="113"/>
      <c r="N1066" s="224" t="str">
        <f t="shared" si="671"/>
        <v/>
      </c>
      <c r="O1066" s="225" t="str">
        <f t="shared" si="672"/>
        <v/>
      </c>
      <c r="Q1066" s="6">
        <v>1064</v>
      </c>
      <c r="R1066" s="47" t="str">
        <f t="shared" si="635"/>
        <v>-1064</v>
      </c>
      <c r="S1066" s="6"/>
      <c r="T1066" s="48" t="str">
        <f t="shared" si="636"/>
        <v/>
      </c>
      <c r="U1066" s="49" t="str">
        <f t="shared" si="637"/>
        <v/>
      </c>
      <c r="W1066" s="51"/>
      <c r="X1066" s="75" t="str">
        <f t="shared" si="638"/>
        <v/>
      </c>
      <c r="Y1066" s="71" t="str">
        <f t="shared" si="639"/>
        <v/>
      </c>
      <c r="Z1066" s="71" t="str">
        <f t="shared" si="640"/>
        <v/>
      </c>
      <c r="AA1066" s="71" t="str">
        <f t="shared" si="641"/>
        <v/>
      </c>
      <c r="AB1066" s="71" t="str">
        <f t="shared" si="642"/>
        <v/>
      </c>
      <c r="AC1066" s="71" t="str">
        <f t="shared" si="643"/>
        <v/>
      </c>
      <c r="AD1066" s="71" t="str">
        <f t="shared" si="644"/>
        <v/>
      </c>
      <c r="AE1066" s="78" t="str">
        <f t="shared" si="645"/>
        <v/>
      </c>
      <c r="AF1066" s="75" t="str">
        <f t="shared" si="646"/>
        <v/>
      </c>
      <c r="AG1066" s="71" t="str">
        <f t="shared" si="647"/>
        <v/>
      </c>
      <c r="AH1066" s="71" t="str">
        <f t="shared" si="648"/>
        <v/>
      </c>
      <c r="AI1066" s="71" t="str">
        <f t="shared" si="649"/>
        <v/>
      </c>
      <c r="AJ1066" s="71" t="str">
        <f t="shared" si="650"/>
        <v/>
      </c>
      <c r="AK1066" s="71" t="str">
        <f t="shared" si="651"/>
        <v/>
      </c>
      <c r="AL1066" s="71" t="str">
        <f t="shared" si="652"/>
        <v/>
      </c>
      <c r="AM1066" s="78" t="str">
        <f t="shared" si="653"/>
        <v/>
      </c>
      <c r="AN1066" s="75" t="str">
        <f t="shared" si="654"/>
        <v/>
      </c>
      <c r="AO1066" s="71" t="str">
        <f t="shared" si="655"/>
        <v/>
      </c>
      <c r="AP1066" s="71" t="str">
        <f t="shared" si="656"/>
        <v/>
      </c>
      <c r="AQ1066" s="71" t="str">
        <f t="shared" si="657"/>
        <v/>
      </c>
      <c r="AR1066" s="71" t="str">
        <f t="shared" si="658"/>
        <v/>
      </c>
      <c r="AS1066" s="71" t="str">
        <f t="shared" si="659"/>
        <v/>
      </c>
      <c r="AT1066" s="71" t="str">
        <f t="shared" si="660"/>
        <v/>
      </c>
      <c r="AU1066" s="76" t="str">
        <f t="shared" si="661"/>
        <v/>
      </c>
      <c r="BF1066" s="141">
        <v>97007</v>
      </c>
      <c r="BG1066" s="142" t="s">
        <v>14855</v>
      </c>
      <c r="BH1066" s="141" t="s">
        <v>180</v>
      </c>
      <c r="BI1066" s="141" t="s">
        <v>191</v>
      </c>
      <c r="BJ1066" s="141" t="s">
        <v>3136</v>
      </c>
      <c r="BK1066" s="141" t="s">
        <v>14856</v>
      </c>
      <c r="BL1066" s="141" t="s">
        <v>14857</v>
      </c>
      <c r="BM1066" s="141">
        <v>50.266820000000003</v>
      </c>
      <c r="BN1066" s="141">
        <v>-66.415549999999996</v>
      </c>
      <c r="BO1066" s="141">
        <v>1977</v>
      </c>
      <c r="BP1066" s="143" t="s">
        <v>25160</v>
      </c>
      <c r="BQ1066" s="143" t="s">
        <v>17560</v>
      </c>
    </row>
    <row r="1067" spans="1:69" ht="38.25" customHeight="1" x14ac:dyDescent="0.25">
      <c r="A1067" s="1" t="str">
        <f t="shared" si="662"/>
        <v/>
      </c>
      <c r="B1067" s="32" t="str">
        <f t="shared" si="663"/>
        <v/>
      </c>
      <c r="C1067" s="25" t="str">
        <f t="shared" si="664"/>
        <v/>
      </c>
      <c r="D1067" s="25" t="str">
        <f t="shared" si="665"/>
        <v/>
      </c>
      <c r="E1067" s="25" t="str">
        <f t="shared" si="666"/>
        <v/>
      </c>
      <c r="F1067" s="25" t="str">
        <f t="shared" si="667"/>
        <v/>
      </c>
      <c r="G1067" s="108" t="str">
        <f t="shared" si="668"/>
        <v/>
      </c>
      <c r="H1067" s="108" t="str">
        <f t="shared" si="669"/>
        <v/>
      </c>
      <c r="I1067" s="112" t="str">
        <f t="shared" si="670"/>
        <v/>
      </c>
      <c r="J1067" s="112"/>
      <c r="K1067" s="112"/>
      <c r="L1067" s="113"/>
      <c r="M1067" s="113"/>
      <c r="N1067" s="224" t="str">
        <f t="shared" si="671"/>
        <v/>
      </c>
      <c r="O1067" s="225" t="str">
        <f t="shared" si="672"/>
        <v/>
      </c>
      <c r="Q1067" s="6">
        <v>1065</v>
      </c>
      <c r="R1067" s="47" t="str">
        <f t="shared" si="635"/>
        <v>-1065</v>
      </c>
      <c r="S1067" s="6"/>
      <c r="T1067" s="48" t="str">
        <f t="shared" si="636"/>
        <v/>
      </c>
      <c r="U1067" s="49" t="str">
        <f t="shared" si="637"/>
        <v/>
      </c>
      <c r="W1067" s="51"/>
      <c r="X1067" s="75" t="str">
        <f t="shared" si="638"/>
        <v/>
      </c>
      <c r="Y1067" s="71" t="str">
        <f t="shared" si="639"/>
        <v/>
      </c>
      <c r="Z1067" s="71" t="str">
        <f t="shared" si="640"/>
        <v/>
      </c>
      <c r="AA1067" s="71" t="str">
        <f t="shared" si="641"/>
        <v/>
      </c>
      <c r="AB1067" s="71" t="str">
        <f t="shared" si="642"/>
        <v/>
      </c>
      <c r="AC1067" s="71" t="str">
        <f t="shared" si="643"/>
        <v/>
      </c>
      <c r="AD1067" s="71" t="str">
        <f t="shared" si="644"/>
        <v/>
      </c>
      <c r="AE1067" s="78" t="str">
        <f t="shared" si="645"/>
        <v/>
      </c>
      <c r="AF1067" s="75" t="str">
        <f t="shared" si="646"/>
        <v/>
      </c>
      <c r="AG1067" s="71" t="str">
        <f t="shared" si="647"/>
        <v/>
      </c>
      <c r="AH1067" s="71" t="str">
        <f t="shared" si="648"/>
        <v/>
      </c>
      <c r="AI1067" s="71" t="str">
        <f t="shared" si="649"/>
        <v/>
      </c>
      <c r="AJ1067" s="71" t="str">
        <f t="shared" si="650"/>
        <v/>
      </c>
      <c r="AK1067" s="71" t="str">
        <f t="shared" si="651"/>
        <v/>
      </c>
      <c r="AL1067" s="71" t="str">
        <f t="shared" si="652"/>
        <v/>
      </c>
      <c r="AM1067" s="78" t="str">
        <f t="shared" si="653"/>
        <v/>
      </c>
      <c r="AN1067" s="75" t="str">
        <f t="shared" si="654"/>
        <v/>
      </c>
      <c r="AO1067" s="71" t="str">
        <f t="shared" si="655"/>
        <v/>
      </c>
      <c r="AP1067" s="71" t="str">
        <f t="shared" si="656"/>
        <v/>
      </c>
      <c r="AQ1067" s="71" t="str">
        <f t="shared" si="657"/>
        <v/>
      </c>
      <c r="AR1067" s="71" t="str">
        <f t="shared" si="658"/>
        <v/>
      </c>
      <c r="AS1067" s="71" t="str">
        <f t="shared" si="659"/>
        <v/>
      </c>
      <c r="AT1067" s="71" t="str">
        <f t="shared" si="660"/>
        <v/>
      </c>
      <c r="AU1067" s="76" t="str">
        <f t="shared" si="661"/>
        <v/>
      </c>
      <c r="BF1067" s="141">
        <v>97007</v>
      </c>
      <c r="BG1067" s="142" t="s">
        <v>14943</v>
      </c>
      <c r="BH1067" s="141" t="s">
        <v>180</v>
      </c>
      <c r="BI1067" s="141" t="s">
        <v>191</v>
      </c>
      <c r="BJ1067" s="141" t="s">
        <v>3139</v>
      </c>
      <c r="BK1067" s="141" t="s">
        <v>3600</v>
      </c>
      <c r="BL1067" s="141" t="s">
        <v>14944</v>
      </c>
      <c r="BM1067" s="141">
        <v>50.229779999999998</v>
      </c>
      <c r="BN1067" s="141">
        <v>-66.352230000000006</v>
      </c>
      <c r="BO1067" s="141">
        <v>2012</v>
      </c>
      <c r="BP1067" s="143"/>
      <c r="BQ1067" s="143" t="s">
        <v>17560</v>
      </c>
    </row>
    <row r="1068" spans="1:69" ht="38.25" customHeight="1" x14ac:dyDescent="0.25">
      <c r="A1068" s="1" t="str">
        <f t="shared" si="662"/>
        <v/>
      </c>
      <c r="B1068" s="32" t="str">
        <f t="shared" si="663"/>
        <v/>
      </c>
      <c r="C1068" s="25" t="str">
        <f t="shared" si="664"/>
        <v/>
      </c>
      <c r="D1068" s="25" t="str">
        <f t="shared" si="665"/>
        <v/>
      </c>
      <c r="E1068" s="25" t="str">
        <f t="shared" si="666"/>
        <v/>
      </c>
      <c r="F1068" s="25" t="str">
        <f t="shared" si="667"/>
        <v/>
      </c>
      <c r="G1068" s="108" t="str">
        <f t="shared" si="668"/>
        <v/>
      </c>
      <c r="H1068" s="108" t="str">
        <f t="shared" si="669"/>
        <v/>
      </c>
      <c r="I1068" s="112" t="str">
        <f t="shared" si="670"/>
        <v/>
      </c>
      <c r="J1068" s="112"/>
      <c r="K1068" s="112"/>
      <c r="L1068" s="113"/>
      <c r="M1068" s="113"/>
      <c r="N1068" s="224" t="str">
        <f t="shared" si="671"/>
        <v/>
      </c>
      <c r="O1068" s="225" t="str">
        <f t="shared" si="672"/>
        <v/>
      </c>
      <c r="Q1068" s="6">
        <v>1066</v>
      </c>
      <c r="R1068" s="47" t="str">
        <f t="shared" si="635"/>
        <v>-1066</v>
      </c>
      <c r="S1068" s="6"/>
      <c r="T1068" s="48" t="str">
        <f t="shared" si="636"/>
        <v/>
      </c>
      <c r="U1068" s="49" t="str">
        <f t="shared" si="637"/>
        <v/>
      </c>
      <c r="W1068" s="51"/>
      <c r="X1068" s="75" t="str">
        <f t="shared" si="638"/>
        <v/>
      </c>
      <c r="Y1068" s="71" t="str">
        <f t="shared" si="639"/>
        <v/>
      </c>
      <c r="Z1068" s="71" t="str">
        <f t="shared" si="640"/>
        <v/>
      </c>
      <c r="AA1068" s="71" t="str">
        <f t="shared" si="641"/>
        <v/>
      </c>
      <c r="AB1068" s="71" t="str">
        <f t="shared" si="642"/>
        <v/>
      </c>
      <c r="AC1068" s="71" t="str">
        <f t="shared" si="643"/>
        <v/>
      </c>
      <c r="AD1068" s="71" t="str">
        <f t="shared" si="644"/>
        <v/>
      </c>
      <c r="AE1068" s="78" t="str">
        <f t="shared" si="645"/>
        <v/>
      </c>
      <c r="AF1068" s="75" t="str">
        <f t="shared" si="646"/>
        <v/>
      </c>
      <c r="AG1068" s="71" t="str">
        <f t="shared" si="647"/>
        <v/>
      </c>
      <c r="AH1068" s="71" t="str">
        <f t="shared" si="648"/>
        <v/>
      </c>
      <c r="AI1068" s="71" t="str">
        <f t="shared" si="649"/>
        <v/>
      </c>
      <c r="AJ1068" s="71" t="str">
        <f t="shared" si="650"/>
        <v/>
      </c>
      <c r="AK1068" s="71" t="str">
        <f t="shared" si="651"/>
        <v/>
      </c>
      <c r="AL1068" s="71" t="str">
        <f t="shared" si="652"/>
        <v/>
      </c>
      <c r="AM1068" s="78" t="str">
        <f t="shared" si="653"/>
        <v/>
      </c>
      <c r="AN1068" s="75" t="str">
        <f t="shared" si="654"/>
        <v/>
      </c>
      <c r="AO1068" s="71" t="str">
        <f t="shared" si="655"/>
        <v/>
      </c>
      <c r="AP1068" s="71" t="str">
        <f t="shared" si="656"/>
        <v/>
      </c>
      <c r="AQ1068" s="71" t="str">
        <f t="shared" si="657"/>
        <v/>
      </c>
      <c r="AR1068" s="71" t="str">
        <f t="shared" si="658"/>
        <v/>
      </c>
      <c r="AS1068" s="71" t="str">
        <f t="shared" si="659"/>
        <v/>
      </c>
      <c r="AT1068" s="71" t="str">
        <f t="shared" si="660"/>
        <v/>
      </c>
      <c r="AU1068" s="76" t="str">
        <f t="shared" si="661"/>
        <v/>
      </c>
      <c r="BF1068" s="141">
        <v>97007</v>
      </c>
      <c r="BG1068" s="142" t="s">
        <v>14945</v>
      </c>
      <c r="BH1068" s="141" t="s">
        <v>180</v>
      </c>
      <c r="BI1068" s="141" t="s">
        <v>191</v>
      </c>
      <c r="BJ1068" s="141" t="s">
        <v>3143</v>
      </c>
      <c r="BK1068" s="141" t="s">
        <v>14946</v>
      </c>
      <c r="BL1068" s="141" t="s">
        <v>14947</v>
      </c>
      <c r="BM1068" s="141">
        <v>50.212679999999999</v>
      </c>
      <c r="BN1068" s="141">
        <v>-66.304559999999995</v>
      </c>
      <c r="BO1068" s="141">
        <v>1997</v>
      </c>
      <c r="BP1068" s="143" t="s">
        <v>25164</v>
      </c>
      <c r="BQ1068" s="143" t="s">
        <v>17560</v>
      </c>
    </row>
    <row r="1069" spans="1:69" ht="38.25" customHeight="1" x14ac:dyDescent="0.25">
      <c r="A1069" s="1" t="str">
        <f t="shared" si="662"/>
        <v/>
      </c>
      <c r="B1069" s="32" t="str">
        <f t="shared" si="663"/>
        <v/>
      </c>
      <c r="C1069" s="25" t="str">
        <f t="shared" si="664"/>
        <v/>
      </c>
      <c r="D1069" s="25" t="str">
        <f t="shared" si="665"/>
        <v/>
      </c>
      <c r="E1069" s="25" t="str">
        <f t="shared" si="666"/>
        <v/>
      </c>
      <c r="F1069" s="25" t="str">
        <f t="shared" si="667"/>
        <v/>
      </c>
      <c r="G1069" s="108" t="str">
        <f t="shared" si="668"/>
        <v/>
      </c>
      <c r="H1069" s="108" t="str">
        <f t="shared" si="669"/>
        <v/>
      </c>
      <c r="I1069" s="112" t="str">
        <f t="shared" si="670"/>
        <v/>
      </c>
      <c r="J1069" s="112"/>
      <c r="K1069" s="112"/>
      <c r="L1069" s="113"/>
      <c r="M1069" s="113"/>
      <c r="N1069" s="224" t="str">
        <f t="shared" si="671"/>
        <v/>
      </c>
      <c r="O1069" s="225" t="str">
        <f t="shared" si="672"/>
        <v/>
      </c>
      <c r="Q1069" s="6">
        <v>1067</v>
      </c>
      <c r="R1069" s="47" t="str">
        <f t="shared" si="635"/>
        <v>-1067</v>
      </c>
      <c r="S1069" s="6"/>
      <c r="T1069" s="48" t="str">
        <f t="shared" si="636"/>
        <v/>
      </c>
      <c r="U1069" s="49" t="str">
        <f t="shared" si="637"/>
        <v/>
      </c>
      <c r="W1069" s="51"/>
      <c r="X1069" s="75" t="str">
        <f t="shared" si="638"/>
        <v/>
      </c>
      <c r="Y1069" s="71" t="str">
        <f t="shared" si="639"/>
        <v/>
      </c>
      <c r="Z1069" s="71" t="str">
        <f t="shared" si="640"/>
        <v/>
      </c>
      <c r="AA1069" s="71" t="str">
        <f t="shared" si="641"/>
        <v/>
      </c>
      <c r="AB1069" s="71" t="str">
        <f t="shared" si="642"/>
        <v/>
      </c>
      <c r="AC1069" s="71" t="str">
        <f t="shared" si="643"/>
        <v/>
      </c>
      <c r="AD1069" s="71" t="str">
        <f t="shared" si="644"/>
        <v/>
      </c>
      <c r="AE1069" s="78" t="str">
        <f t="shared" si="645"/>
        <v/>
      </c>
      <c r="AF1069" s="75" t="str">
        <f t="shared" si="646"/>
        <v/>
      </c>
      <c r="AG1069" s="71" t="str">
        <f t="shared" si="647"/>
        <v/>
      </c>
      <c r="AH1069" s="71" t="str">
        <f t="shared" si="648"/>
        <v/>
      </c>
      <c r="AI1069" s="71" t="str">
        <f t="shared" si="649"/>
        <v/>
      </c>
      <c r="AJ1069" s="71" t="str">
        <f t="shared" si="650"/>
        <v/>
      </c>
      <c r="AK1069" s="71" t="str">
        <f t="shared" si="651"/>
        <v/>
      </c>
      <c r="AL1069" s="71" t="str">
        <f t="shared" si="652"/>
        <v/>
      </c>
      <c r="AM1069" s="78" t="str">
        <f t="shared" si="653"/>
        <v/>
      </c>
      <c r="AN1069" s="75" t="str">
        <f t="shared" si="654"/>
        <v/>
      </c>
      <c r="AO1069" s="71" t="str">
        <f t="shared" si="655"/>
        <v/>
      </c>
      <c r="AP1069" s="71" t="str">
        <f t="shared" si="656"/>
        <v/>
      </c>
      <c r="AQ1069" s="71" t="str">
        <f t="shared" si="657"/>
        <v/>
      </c>
      <c r="AR1069" s="71" t="str">
        <f t="shared" si="658"/>
        <v/>
      </c>
      <c r="AS1069" s="71" t="str">
        <f t="shared" si="659"/>
        <v/>
      </c>
      <c r="AT1069" s="71" t="str">
        <f t="shared" si="660"/>
        <v/>
      </c>
      <c r="AU1069" s="76" t="str">
        <f t="shared" si="661"/>
        <v/>
      </c>
      <c r="BF1069" s="141">
        <v>97007</v>
      </c>
      <c r="BG1069" s="142" t="s">
        <v>14948</v>
      </c>
      <c r="BH1069" s="141" t="s">
        <v>180</v>
      </c>
      <c r="BI1069" s="141" t="s">
        <v>191</v>
      </c>
      <c r="BJ1069" s="141" t="s">
        <v>3272</v>
      </c>
      <c r="BK1069" s="141" t="s">
        <v>14949</v>
      </c>
      <c r="BL1069" s="141" t="s">
        <v>14950</v>
      </c>
      <c r="BM1069" s="141">
        <v>50.20581</v>
      </c>
      <c r="BN1069" s="141">
        <v>-66.309880000000007</v>
      </c>
      <c r="BO1069" s="141">
        <v>1998</v>
      </c>
      <c r="BP1069" s="143"/>
      <c r="BQ1069" s="143" t="s">
        <v>17560</v>
      </c>
    </row>
    <row r="1070" spans="1:69" ht="38.25" customHeight="1" x14ac:dyDescent="0.25">
      <c r="A1070" s="1" t="str">
        <f t="shared" si="662"/>
        <v/>
      </c>
      <c r="B1070" s="32" t="str">
        <f t="shared" si="663"/>
        <v/>
      </c>
      <c r="C1070" s="25" t="str">
        <f t="shared" si="664"/>
        <v/>
      </c>
      <c r="D1070" s="25" t="str">
        <f t="shared" si="665"/>
        <v/>
      </c>
      <c r="E1070" s="25" t="str">
        <f t="shared" si="666"/>
        <v/>
      </c>
      <c r="F1070" s="25" t="str">
        <f t="shared" si="667"/>
        <v/>
      </c>
      <c r="G1070" s="108" t="str">
        <f t="shared" si="668"/>
        <v/>
      </c>
      <c r="H1070" s="108" t="str">
        <f t="shared" si="669"/>
        <v/>
      </c>
      <c r="I1070" s="112" t="str">
        <f t="shared" si="670"/>
        <v/>
      </c>
      <c r="J1070" s="112"/>
      <c r="K1070" s="112"/>
      <c r="L1070" s="113"/>
      <c r="M1070" s="113"/>
      <c r="N1070" s="224" t="str">
        <f t="shared" si="671"/>
        <v/>
      </c>
      <c r="O1070" s="225" t="str">
        <f t="shared" si="672"/>
        <v/>
      </c>
      <c r="Q1070" s="6">
        <v>1068</v>
      </c>
      <c r="R1070" s="47" t="str">
        <f t="shared" si="635"/>
        <v>-1068</v>
      </c>
      <c r="S1070" s="6"/>
      <c r="T1070" s="48" t="str">
        <f t="shared" si="636"/>
        <v/>
      </c>
      <c r="U1070" s="49" t="str">
        <f t="shared" si="637"/>
        <v/>
      </c>
      <c r="W1070" s="51"/>
      <c r="X1070" s="75" t="str">
        <f t="shared" si="638"/>
        <v/>
      </c>
      <c r="Y1070" s="71" t="str">
        <f t="shared" si="639"/>
        <v/>
      </c>
      <c r="Z1070" s="71" t="str">
        <f t="shared" si="640"/>
        <v/>
      </c>
      <c r="AA1070" s="71" t="str">
        <f t="shared" si="641"/>
        <v/>
      </c>
      <c r="AB1070" s="71" t="str">
        <f t="shared" si="642"/>
        <v/>
      </c>
      <c r="AC1070" s="71" t="str">
        <f t="shared" si="643"/>
        <v/>
      </c>
      <c r="AD1070" s="71" t="str">
        <f t="shared" si="644"/>
        <v/>
      </c>
      <c r="AE1070" s="78" t="str">
        <f t="shared" si="645"/>
        <v/>
      </c>
      <c r="AF1070" s="75" t="str">
        <f t="shared" si="646"/>
        <v/>
      </c>
      <c r="AG1070" s="71" t="str">
        <f t="shared" si="647"/>
        <v/>
      </c>
      <c r="AH1070" s="71" t="str">
        <f t="shared" si="648"/>
        <v/>
      </c>
      <c r="AI1070" s="71" t="str">
        <f t="shared" si="649"/>
        <v/>
      </c>
      <c r="AJ1070" s="71" t="str">
        <f t="shared" si="650"/>
        <v/>
      </c>
      <c r="AK1070" s="71" t="str">
        <f t="shared" si="651"/>
        <v/>
      </c>
      <c r="AL1070" s="71" t="str">
        <f t="shared" si="652"/>
        <v/>
      </c>
      <c r="AM1070" s="78" t="str">
        <f t="shared" si="653"/>
        <v/>
      </c>
      <c r="AN1070" s="75" t="str">
        <f t="shared" si="654"/>
        <v/>
      </c>
      <c r="AO1070" s="71" t="str">
        <f t="shared" si="655"/>
        <v/>
      </c>
      <c r="AP1070" s="71" t="str">
        <f t="shared" si="656"/>
        <v/>
      </c>
      <c r="AQ1070" s="71" t="str">
        <f t="shared" si="657"/>
        <v/>
      </c>
      <c r="AR1070" s="71" t="str">
        <f t="shared" si="658"/>
        <v/>
      </c>
      <c r="AS1070" s="71" t="str">
        <f t="shared" si="659"/>
        <v/>
      </c>
      <c r="AT1070" s="71" t="str">
        <f t="shared" si="660"/>
        <v/>
      </c>
      <c r="AU1070" s="76" t="str">
        <f t="shared" si="661"/>
        <v/>
      </c>
      <c r="BF1070" s="141">
        <v>97007</v>
      </c>
      <c r="BG1070" s="142" t="s">
        <v>14951</v>
      </c>
      <c r="BH1070" s="141" t="s">
        <v>180</v>
      </c>
      <c r="BI1070" s="141" t="s">
        <v>191</v>
      </c>
      <c r="BJ1070" s="141" t="s">
        <v>3146</v>
      </c>
      <c r="BK1070" s="141" t="s">
        <v>3278</v>
      </c>
      <c r="BL1070" s="141" t="s">
        <v>14952</v>
      </c>
      <c r="BM1070" s="141">
        <v>50.208820000000003</v>
      </c>
      <c r="BN1070" s="141">
        <v>-66.384720000000002</v>
      </c>
      <c r="BO1070" s="141">
        <v>1998</v>
      </c>
      <c r="BP1070" s="143"/>
      <c r="BQ1070" s="143" t="s">
        <v>17560</v>
      </c>
    </row>
    <row r="1071" spans="1:69" ht="38.25" customHeight="1" x14ac:dyDescent="0.25">
      <c r="A1071" s="1" t="str">
        <f t="shared" si="662"/>
        <v/>
      </c>
      <c r="B1071" s="32" t="str">
        <f t="shared" si="663"/>
        <v/>
      </c>
      <c r="C1071" s="25" t="str">
        <f t="shared" si="664"/>
        <v/>
      </c>
      <c r="D1071" s="25" t="str">
        <f t="shared" si="665"/>
        <v/>
      </c>
      <c r="E1071" s="25" t="str">
        <f t="shared" si="666"/>
        <v/>
      </c>
      <c r="F1071" s="25" t="str">
        <f t="shared" si="667"/>
        <v/>
      </c>
      <c r="G1071" s="108" t="str">
        <f t="shared" si="668"/>
        <v/>
      </c>
      <c r="H1071" s="108" t="str">
        <f t="shared" si="669"/>
        <v/>
      </c>
      <c r="I1071" s="112" t="str">
        <f t="shared" si="670"/>
        <v/>
      </c>
      <c r="J1071" s="112"/>
      <c r="K1071" s="112"/>
      <c r="L1071" s="113"/>
      <c r="M1071" s="113"/>
      <c r="N1071" s="224" t="str">
        <f t="shared" si="671"/>
        <v/>
      </c>
      <c r="O1071" s="225" t="str">
        <f t="shared" si="672"/>
        <v/>
      </c>
      <c r="Q1071" s="6">
        <v>1069</v>
      </c>
      <c r="R1071" s="47" t="str">
        <f t="shared" si="635"/>
        <v>-1069</v>
      </c>
      <c r="S1071" s="6"/>
      <c r="T1071" s="48" t="str">
        <f t="shared" si="636"/>
        <v/>
      </c>
      <c r="U1071" s="49" t="str">
        <f t="shared" si="637"/>
        <v/>
      </c>
      <c r="W1071" s="51"/>
      <c r="X1071" s="75" t="str">
        <f t="shared" si="638"/>
        <v/>
      </c>
      <c r="Y1071" s="71" t="str">
        <f t="shared" si="639"/>
        <v/>
      </c>
      <c r="Z1071" s="71" t="str">
        <f t="shared" si="640"/>
        <v/>
      </c>
      <c r="AA1071" s="71" t="str">
        <f t="shared" si="641"/>
        <v/>
      </c>
      <c r="AB1071" s="71" t="str">
        <f t="shared" si="642"/>
        <v/>
      </c>
      <c r="AC1071" s="71" t="str">
        <f t="shared" si="643"/>
        <v/>
      </c>
      <c r="AD1071" s="71" t="str">
        <f t="shared" si="644"/>
        <v/>
      </c>
      <c r="AE1071" s="78" t="str">
        <f t="shared" si="645"/>
        <v/>
      </c>
      <c r="AF1071" s="75" t="str">
        <f t="shared" si="646"/>
        <v/>
      </c>
      <c r="AG1071" s="71" t="str">
        <f t="shared" si="647"/>
        <v/>
      </c>
      <c r="AH1071" s="71" t="str">
        <f t="shared" si="648"/>
        <v/>
      </c>
      <c r="AI1071" s="71" t="str">
        <f t="shared" si="649"/>
        <v/>
      </c>
      <c r="AJ1071" s="71" t="str">
        <f t="shared" si="650"/>
        <v/>
      </c>
      <c r="AK1071" s="71" t="str">
        <f t="shared" si="651"/>
        <v/>
      </c>
      <c r="AL1071" s="71" t="str">
        <f t="shared" si="652"/>
        <v/>
      </c>
      <c r="AM1071" s="78" t="str">
        <f t="shared" si="653"/>
        <v/>
      </c>
      <c r="AN1071" s="75" t="str">
        <f t="shared" si="654"/>
        <v/>
      </c>
      <c r="AO1071" s="71" t="str">
        <f t="shared" si="655"/>
        <v/>
      </c>
      <c r="AP1071" s="71" t="str">
        <f t="shared" si="656"/>
        <v/>
      </c>
      <c r="AQ1071" s="71" t="str">
        <f t="shared" si="657"/>
        <v/>
      </c>
      <c r="AR1071" s="71" t="str">
        <f t="shared" si="658"/>
        <v/>
      </c>
      <c r="AS1071" s="71" t="str">
        <f t="shared" si="659"/>
        <v/>
      </c>
      <c r="AT1071" s="71" t="str">
        <f t="shared" si="660"/>
        <v/>
      </c>
      <c r="AU1071" s="76" t="str">
        <f t="shared" si="661"/>
        <v/>
      </c>
      <c r="BF1071" s="141">
        <v>98045</v>
      </c>
      <c r="BG1071" s="142" t="s">
        <v>14872</v>
      </c>
      <c r="BH1071" s="141" t="s">
        <v>180</v>
      </c>
      <c r="BI1071" s="141" t="s">
        <v>191</v>
      </c>
      <c r="BJ1071" s="141"/>
      <c r="BK1071" s="141" t="s">
        <v>1654</v>
      </c>
      <c r="BL1071" s="141" t="s">
        <v>14873</v>
      </c>
      <c r="BM1071" s="141">
        <v>50.268489618638803</v>
      </c>
      <c r="BN1071" s="141">
        <v>-64.140312060489606</v>
      </c>
      <c r="BO1071" s="141">
        <v>1995</v>
      </c>
      <c r="BP1071" s="143" t="s">
        <v>483</v>
      </c>
      <c r="BQ1071" s="143" t="s">
        <v>17560</v>
      </c>
    </row>
    <row r="1072" spans="1:69" ht="38.25" customHeight="1" x14ac:dyDescent="0.25">
      <c r="A1072" s="1" t="str">
        <f t="shared" si="662"/>
        <v/>
      </c>
      <c r="B1072" s="32" t="str">
        <f t="shared" si="663"/>
        <v/>
      </c>
      <c r="C1072" s="25" t="str">
        <f t="shared" si="664"/>
        <v/>
      </c>
      <c r="D1072" s="25" t="str">
        <f t="shared" si="665"/>
        <v/>
      </c>
      <c r="E1072" s="25" t="str">
        <f t="shared" si="666"/>
        <v/>
      </c>
      <c r="F1072" s="25" t="str">
        <f t="shared" si="667"/>
        <v/>
      </c>
      <c r="G1072" s="108" t="str">
        <f t="shared" si="668"/>
        <v/>
      </c>
      <c r="H1072" s="108" t="str">
        <f t="shared" si="669"/>
        <v/>
      </c>
      <c r="I1072" s="112" t="str">
        <f t="shared" si="670"/>
        <v/>
      </c>
      <c r="J1072" s="112"/>
      <c r="K1072" s="112"/>
      <c r="L1072" s="113"/>
      <c r="M1072" s="113"/>
      <c r="N1072" s="224" t="str">
        <f t="shared" si="671"/>
        <v/>
      </c>
      <c r="O1072" s="225" t="str">
        <f t="shared" si="672"/>
        <v/>
      </c>
      <c r="Q1072" s="6">
        <v>1070</v>
      </c>
      <c r="R1072" s="47" t="str">
        <f t="shared" si="635"/>
        <v>-1070</v>
      </c>
      <c r="S1072" s="6"/>
      <c r="T1072" s="48" t="str">
        <f t="shared" si="636"/>
        <v/>
      </c>
      <c r="U1072" s="49" t="str">
        <f t="shared" si="637"/>
        <v/>
      </c>
      <c r="W1072" s="51"/>
      <c r="X1072" s="75" t="str">
        <f t="shared" si="638"/>
        <v/>
      </c>
      <c r="Y1072" s="71" t="str">
        <f t="shared" si="639"/>
        <v/>
      </c>
      <c r="Z1072" s="71" t="str">
        <f t="shared" si="640"/>
        <v/>
      </c>
      <c r="AA1072" s="71" t="str">
        <f t="shared" si="641"/>
        <v/>
      </c>
      <c r="AB1072" s="71" t="str">
        <f t="shared" si="642"/>
        <v/>
      </c>
      <c r="AC1072" s="71" t="str">
        <f t="shared" si="643"/>
        <v/>
      </c>
      <c r="AD1072" s="71" t="str">
        <f t="shared" si="644"/>
        <v/>
      </c>
      <c r="AE1072" s="78" t="str">
        <f t="shared" si="645"/>
        <v/>
      </c>
      <c r="AF1072" s="75" t="str">
        <f t="shared" si="646"/>
        <v/>
      </c>
      <c r="AG1072" s="71" t="str">
        <f t="shared" si="647"/>
        <v/>
      </c>
      <c r="AH1072" s="71" t="str">
        <f t="shared" si="648"/>
        <v/>
      </c>
      <c r="AI1072" s="71" t="str">
        <f t="shared" si="649"/>
        <v/>
      </c>
      <c r="AJ1072" s="71" t="str">
        <f t="shared" si="650"/>
        <v/>
      </c>
      <c r="AK1072" s="71" t="str">
        <f t="shared" si="651"/>
        <v/>
      </c>
      <c r="AL1072" s="71" t="str">
        <f t="shared" si="652"/>
        <v/>
      </c>
      <c r="AM1072" s="78" t="str">
        <f t="shared" si="653"/>
        <v/>
      </c>
      <c r="AN1072" s="75" t="str">
        <f t="shared" si="654"/>
        <v/>
      </c>
      <c r="AO1072" s="71" t="str">
        <f t="shared" si="655"/>
        <v/>
      </c>
      <c r="AP1072" s="71" t="str">
        <f t="shared" si="656"/>
        <v/>
      </c>
      <c r="AQ1072" s="71" t="str">
        <f t="shared" si="657"/>
        <v/>
      </c>
      <c r="AR1072" s="71" t="str">
        <f t="shared" si="658"/>
        <v/>
      </c>
      <c r="AS1072" s="71" t="str">
        <f t="shared" si="659"/>
        <v/>
      </c>
      <c r="AT1072" s="71" t="str">
        <f t="shared" si="660"/>
        <v/>
      </c>
      <c r="AU1072" s="76" t="str">
        <f t="shared" si="661"/>
        <v/>
      </c>
      <c r="BF1072" s="141">
        <v>98045</v>
      </c>
      <c r="BG1072" s="142" t="s">
        <v>14874</v>
      </c>
      <c r="BH1072" s="141" t="s">
        <v>180</v>
      </c>
      <c r="BI1072" s="141" t="s">
        <v>178</v>
      </c>
      <c r="BJ1072" s="141"/>
      <c r="BK1072" s="141"/>
      <c r="BL1072" s="141" t="s">
        <v>1223</v>
      </c>
      <c r="BM1072" s="141">
        <v>50.276624973007202</v>
      </c>
      <c r="BN1072" s="141">
        <v>-64.129837187016193</v>
      </c>
      <c r="BO1072" s="141">
        <v>1995</v>
      </c>
      <c r="BP1072" s="143" t="s">
        <v>25161</v>
      </c>
      <c r="BQ1072" s="143" t="s">
        <v>17560</v>
      </c>
    </row>
    <row r="1073" spans="1:69" ht="38.25" customHeight="1" x14ac:dyDescent="0.25">
      <c r="A1073" s="1" t="str">
        <f t="shared" si="662"/>
        <v/>
      </c>
      <c r="B1073" s="32" t="str">
        <f t="shared" si="663"/>
        <v/>
      </c>
      <c r="C1073" s="25" t="str">
        <f t="shared" si="664"/>
        <v/>
      </c>
      <c r="D1073" s="25" t="str">
        <f t="shared" si="665"/>
        <v/>
      </c>
      <c r="E1073" s="25" t="str">
        <f t="shared" si="666"/>
        <v/>
      </c>
      <c r="F1073" s="25" t="str">
        <f t="shared" si="667"/>
        <v/>
      </c>
      <c r="G1073" s="108" t="str">
        <f t="shared" si="668"/>
        <v/>
      </c>
      <c r="H1073" s="108" t="str">
        <f t="shared" si="669"/>
        <v/>
      </c>
      <c r="I1073" s="112" t="str">
        <f t="shared" si="670"/>
        <v/>
      </c>
      <c r="J1073" s="112"/>
      <c r="K1073" s="112"/>
      <c r="L1073" s="113"/>
      <c r="M1073" s="113"/>
      <c r="N1073" s="224" t="str">
        <f t="shared" si="671"/>
        <v/>
      </c>
      <c r="O1073" s="225" t="str">
        <f t="shared" si="672"/>
        <v/>
      </c>
      <c r="Q1073" s="6">
        <v>1071</v>
      </c>
      <c r="R1073" s="47" t="str">
        <f t="shared" si="635"/>
        <v>-1071</v>
      </c>
      <c r="S1073" s="6"/>
      <c r="T1073" s="48" t="str">
        <f t="shared" si="636"/>
        <v/>
      </c>
      <c r="U1073" s="49" t="str">
        <f t="shared" si="637"/>
        <v/>
      </c>
      <c r="W1073" s="51"/>
      <c r="X1073" s="75" t="str">
        <f t="shared" si="638"/>
        <v/>
      </c>
      <c r="Y1073" s="71" t="str">
        <f t="shared" si="639"/>
        <v/>
      </c>
      <c r="Z1073" s="71" t="str">
        <f t="shared" si="640"/>
        <v/>
      </c>
      <c r="AA1073" s="71" t="str">
        <f t="shared" si="641"/>
        <v/>
      </c>
      <c r="AB1073" s="71" t="str">
        <f t="shared" si="642"/>
        <v/>
      </c>
      <c r="AC1073" s="71" t="str">
        <f t="shared" si="643"/>
        <v/>
      </c>
      <c r="AD1073" s="71" t="str">
        <f t="shared" si="644"/>
        <v/>
      </c>
      <c r="AE1073" s="78" t="str">
        <f t="shared" si="645"/>
        <v/>
      </c>
      <c r="AF1073" s="75" t="str">
        <f t="shared" si="646"/>
        <v/>
      </c>
      <c r="AG1073" s="71" t="str">
        <f t="shared" si="647"/>
        <v/>
      </c>
      <c r="AH1073" s="71" t="str">
        <f t="shared" si="648"/>
        <v/>
      </c>
      <c r="AI1073" s="71" t="str">
        <f t="shared" si="649"/>
        <v/>
      </c>
      <c r="AJ1073" s="71" t="str">
        <f t="shared" si="650"/>
        <v/>
      </c>
      <c r="AK1073" s="71" t="str">
        <f t="shared" si="651"/>
        <v/>
      </c>
      <c r="AL1073" s="71" t="str">
        <f t="shared" si="652"/>
        <v/>
      </c>
      <c r="AM1073" s="78" t="str">
        <f t="shared" si="653"/>
        <v/>
      </c>
      <c r="AN1073" s="75" t="str">
        <f t="shared" si="654"/>
        <v/>
      </c>
      <c r="AO1073" s="71" t="str">
        <f t="shared" si="655"/>
        <v/>
      </c>
      <c r="AP1073" s="71" t="str">
        <f t="shared" si="656"/>
        <v/>
      </c>
      <c r="AQ1073" s="71" t="str">
        <f t="shared" si="657"/>
        <v/>
      </c>
      <c r="AR1073" s="71" t="str">
        <f t="shared" si="658"/>
        <v/>
      </c>
      <c r="AS1073" s="71" t="str">
        <f t="shared" si="659"/>
        <v/>
      </c>
      <c r="AT1073" s="71" t="str">
        <f t="shared" si="660"/>
        <v/>
      </c>
      <c r="AU1073" s="76" t="str">
        <f t="shared" si="661"/>
        <v/>
      </c>
      <c r="BF1073" s="141">
        <v>98045</v>
      </c>
      <c r="BG1073" s="142" t="s">
        <v>14875</v>
      </c>
      <c r="BH1073" s="141" t="s">
        <v>478</v>
      </c>
      <c r="BI1073" s="141" t="s">
        <v>176</v>
      </c>
      <c r="BJ1073" s="141"/>
      <c r="BK1073" s="141" t="s">
        <v>14876</v>
      </c>
      <c r="BL1073" s="141" t="s">
        <v>14860</v>
      </c>
      <c r="BM1073" s="141">
        <v>50.284046683571198</v>
      </c>
      <c r="BN1073" s="141">
        <v>-64.148507829454203</v>
      </c>
      <c r="BO1073" s="141">
        <v>1974</v>
      </c>
      <c r="BP1073" s="143" t="s">
        <v>480</v>
      </c>
      <c r="BQ1073" s="143" t="s">
        <v>17560</v>
      </c>
    </row>
    <row r="1074" spans="1:69" ht="38.25" customHeight="1" x14ac:dyDescent="0.25">
      <c r="A1074" s="1" t="str">
        <f t="shared" si="662"/>
        <v/>
      </c>
      <c r="B1074" s="32" t="str">
        <f t="shared" si="663"/>
        <v/>
      </c>
      <c r="C1074" s="25" t="str">
        <f t="shared" si="664"/>
        <v/>
      </c>
      <c r="D1074" s="25" t="str">
        <f t="shared" si="665"/>
        <v/>
      </c>
      <c r="E1074" s="25" t="str">
        <f t="shared" si="666"/>
        <v/>
      </c>
      <c r="F1074" s="25" t="str">
        <f t="shared" si="667"/>
        <v/>
      </c>
      <c r="G1074" s="108" t="str">
        <f t="shared" si="668"/>
        <v/>
      </c>
      <c r="H1074" s="108" t="str">
        <f t="shared" si="669"/>
        <v/>
      </c>
      <c r="I1074" s="112" t="str">
        <f t="shared" si="670"/>
        <v/>
      </c>
      <c r="J1074" s="112"/>
      <c r="K1074" s="112"/>
      <c r="L1074" s="113"/>
      <c r="M1074" s="113"/>
      <c r="N1074" s="224" t="str">
        <f t="shared" si="671"/>
        <v/>
      </c>
      <c r="O1074" s="225" t="str">
        <f t="shared" si="672"/>
        <v/>
      </c>
      <c r="Q1074" s="6">
        <v>1072</v>
      </c>
      <c r="R1074" s="47" t="str">
        <f t="shared" si="635"/>
        <v>-1072</v>
      </c>
      <c r="S1074" s="6"/>
      <c r="T1074" s="48" t="str">
        <f t="shared" si="636"/>
        <v/>
      </c>
      <c r="U1074" s="49" t="str">
        <f t="shared" si="637"/>
        <v/>
      </c>
      <c r="W1074" s="51"/>
      <c r="X1074" s="75" t="str">
        <f t="shared" si="638"/>
        <v/>
      </c>
      <c r="Y1074" s="71" t="str">
        <f t="shared" si="639"/>
        <v/>
      </c>
      <c r="Z1074" s="71" t="str">
        <f t="shared" si="640"/>
        <v/>
      </c>
      <c r="AA1074" s="71" t="str">
        <f t="shared" si="641"/>
        <v/>
      </c>
      <c r="AB1074" s="71" t="str">
        <f t="shared" si="642"/>
        <v/>
      </c>
      <c r="AC1074" s="71" t="str">
        <f t="shared" si="643"/>
        <v/>
      </c>
      <c r="AD1074" s="71" t="str">
        <f t="shared" si="644"/>
        <v/>
      </c>
      <c r="AE1074" s="78" t="str">
        <f t="shared" si="645"/>
        <v/>
      </c>
      <c r="AF1074" s="75" t="str">
        <f t="shared" si="646"/>
        <v/>
      </c>
      <c r="AG1074" s="71" t="str">
        <f t="shared" si="647"/>
        <v/>
      </c>
      <c r="AH1074" s="71" t="str">
        <f t="shared" si="648"/>
        <v/>
      </c>
      <c r="AI1074" s="71" t="str">
        <f t="shared" si="649"/>
        <v/>
      </c>
      <c r="AJ1074" s="71" t="str">
        <f t="shared" si="650"/>
        <v/>
      </c>
      <c r="AK1074" s="71" t="str">
        <f t="shared" si="651"/>
        <v/>
      </c>
      <c r="AL1074" s="71" t="str">
        <f t="shared" si="652"/>
        <v/>
      </c>
      <c r="AM1074" s="78" t="str">
        <f t="shared" si="653"/>
        <v/>
      </c>
      <c r="AN1074" s="75" t="str">
        <f t="shared" si="654"/>
        <v/>
      </c>
      <c r="AO1074" s="71" t="str">
        <f t="shared" si="655"/>
        <v/>
      </c>
      <c r="AP1074" s="71" t="str">
        <f t="shared" si="656"/>
        <v/>
      </c>
      <c r="AQ1074" s="71" t="str">
        <f t="shared" si="657"/>
        <v/>
      </c>
      <c r="AR1074" s="71" t="str">
        <f t="shared" si="658"/>
        <v/>
      </c>
      <c r="AS1074" s="71" t="str">
        <f t="shared" si="659"/>
        <v/>
      </c>
      <c r="AT1074" s="71" t="str">
        <f t="shared" si="660"/>
        <v/>
      </c>
      <c r="AU1074" s="76" t="str">
        <f t="shared" si="661"/>
        <v/>
      </c>
      <c r="BF1074" s="141">
        <v>97007</v>
      </c>
      <c r="BG1074" s="142" t="s">
        <v>14953</v>
      </c>
      <c r="BH1074" s="141" t="s">
        <v>180</v>
      </c>
      <c r="BI1074" s="141" t="s">
        <v>191</v>
      </c>
      <c r="BJ1074" s="141" t="s">
        <v>3245</v>
      </c>
      <c r="BK1074" s="141" t="s">
        <v>1664</v>
      </c>
      <c r="BL1074" s="141" t="s">
        <v>14954</v>
      </c>
      <c r="BM1074" s="141">
        <v>50.204369999999997</v>
      </c>
      <c r="BN1074" s="141">
        <v>-66.349469999999997</v>
      </c>
      <c r="BO1074" s="141">
        <v>1998</v>
      </c>
      <c r="BP1074" s="143"/>
      <c r="BQ1074" s="143" t="s">
        <v>17560</v>
      </c>
    </row>
    <row r="1075" spans="1:69" ht="38.25" customHeight="1" x14ac:dyDescent="0.25">
      <c r="A1075" s="1" t="str">
        <f t="shared" si="662"/>
        <v/>
      </c>
      <c r="B1075" s="32" t="str">
        <f t="shared" si="663"/>
        <v/>
      </c>
      <c r="C1075" s="25" t="str">
        <f t="shared" si="664"/>
        <v/>
      </c>
      <c r="D1075" s="25" t="str">
        <f t="shared" si="665"/>
        <v/>
      </c>
      <c r="E1075" s="25" t="str">
        <f t="shared" si="666"/>
        <v/>
      </c>
      <c r="F1075" s="25" t="str">
        <f t="shared" si="667"/>
        <v/>
      </c>
      <c r="G1075" s="108" t="str">
        <f t="shared" si="668"/>
        <v/>
      </c>
      <c r="H1075" s="108" t="str">
        <f t="shared" si="669"/>
        <v/>
      </c>
      <c r="I1075" s="112" t="str">
        <f t="shared" si="670"/>
        <v/>
      </c>
      <c r="J1075" s="112"/>
      <c r="K1075" s="112"/>
      <c r="L1075" s="113"/>
      <c r="M1075" s="113"/>
      <c r="N1075" s="224" t="str">
        <f t="shared" si="671"/>
        <v/>
      </c>
      <c r="O1075" s="225" t="str">
        <f t="shared" si="672"/>
        <v/>
      </c>
      <c r="Q1075" s="6">
        <v>1073</v>
      </c>
      <c r="R1075" s="47" t="str">
        <f t="shared" si="635"/>
        <v>-1073</v>
      </c>
      <c r="S1075" s="6"/>
      <c r="T1075" s="48" t="str">
        <f t="shared" si="636"/>
        <v/>
      </c>
      <c r="U1075" s="49" t="str">
        <f t="shared" si="637"/>
        <v/>
      </c>
      <c r="W1075" s="51"/>
      <c r="X1075" s="75" t="str">
        <f t="shared" si="638"/>
        <v/>
      </c>
      <c r="Y1075" s="71" t="str">
        <f t="shared" si="639"/>
        <v/>
      </c>
      <c r="Z1075" s="71" t="str">
        <f t="shared" si="640"/>
        <v/>
      </c>
      <c r="AA1075" s="71" t="str">
        <f t="shared" si="641"/>
        <v/>
      </c>
      <c r="AB1075" s="71" t="str">
        <f t="shared" si="642"/>
        <v/>
      </c>
      <c r="AC1075" s="71" t="str">
        <f t="shared" si="643"/>
        <v/>
      </c>
      <c r="AD1075" s="71" t="str">
        <f t="shared" si="644"/>
        <v/>
      </c>
      <c r="AE1075" s="78" t="str">
        <f t="shared" si="645"/>
        <v/>
      </c>
      <c r="AF1075" s="75" t="str">
        <f t="shared" si="646"/>
        <v/>
      </c>
      <c r="AG1075" s="71" t="str">
        <f t="shared" si="647"/>
        <v/>
      </c>
      <c r="AH1075" s="71" t="str">
        <f t="shared" si="648"/>
        <v/>
      </c>
      <c r="AI1075" s="71" t="str">
        <f t="shared" si="649"/>
        <v/>
      </c>
      <c r="AJ1075" s="71" t="str">
        <f t="shared" si="650"/>
        <v/>
      </c>
      <c r="AK1075" s="71" t="str">
        <f t="shared" si="651"/>
        <v/>
      </c>
      <c r="AL1075" s="71" t="str">
        <f t="shared" si="652"/>
        <v/>
      </c>
      <c r="AM1075" s="78" t="str">
        <f t="shared" si="653"/>
        <v/>
      </c>
      <c r="AN1075" s="75" t="str">
        <f t="shared" si="654"/>
        <v/>
      </c>
      <c r="AO1075" s="71" t="str">
        <f t="shared" si="655"/>
        <v/>
      </c>
      <c r="AP1075" s="71" t="str">
        <f t="shared" si="656"/>
        <v/>
      </c>
      <c r="AQ1075" s="71" t="str">
        <f t="shared" si="657"/>
        <v/>
      </c>
      <c r="AR1075" s="71" t="str">
        <f t="shared" si="658"/>
        <v/>
      </c>
      <c r="AS1075" s="71" t="str">
        <f t="shared" si="659"/>
        <v/>
      </c>
      <c r="AT1075" s="71" t="str">
        <f t="shared" si="660"/>
        <v/>
      </c>
      <c r="AU1075" s="76" t="str">
        <f t="shared" si="661"/>
        <v/>
      </c>
      <c r="BF1075" s="141">
        <v>97007</v>
      </c>
      <c r="BG1075" s="142" t="s">
        <v>14955</v>
      </c>
      <c r="BH1075" s="141" t="s">
        <v>180</v>
      </c>
      <c r="BI1075" s="141" t="s">
        <v>191</v>
      </c>
      <c r="BJ1075" s="141" t="s">
        <v>3248</v>
      </c>
      <c r="BK1075" s="141" t="s">
        <v>12857</v>
      </c>
      <c r="BL1075" s="141" t="s">
        <v>14950</v>
      </c>
      <c r="BM1075" s="141">
        <v>50.206090000000003</v>
      </c>
      <c r="BN1075" s="141">
        <v>-66.297110000000004</v>
      </c>
      <c r="BO1075" s="141">
        <v>1998</v>
      </c>
      <c r="BP1075" s="143"/>
      <c r="BQ1075" s="143" t="s">
        <v>17560</v>
      </c>
    </row>
    <row r="1076" spans="1:69" ht="38.25" customHeight="1" x14ac:dyDescent="0.25">
      <c r="A1076" s="1" t="str">
        <f t="shared" si="662"/>
        <v/>
      </c>
      <c r="B1076" s="32" t="str">
        <f t="shared" si="663"/>
        <v/>
      </c>
      <c r="C1076" s="25" t="str">
        <f t="shared" si="664"/>
        <v/>
      </c>
      <c r="D1076" s="25" t="str">
        <f t="shared" si="665"/>
        <v/>
      </c>
      <c r="E1076" s="25" t="str">
        <f t="shared" si="666"/>
        <v/>
      </c>
      <c r="F1076" s="25" t="str">
        <f t="shared" si="667"/>
        <v/>
      </c>
      <c r="G1076" s="108" t="str">
        <f t="shared" si="668"/>
        <v/>
      </c>
      <c r="H1076" s="108" t="str">
        <f t="shared" si="669"/>
        <v/>
      </c>
      <c r="I1076" s="112" t="str">
        <f t="shared" si="670"/>
        <v/>
      </c>
      <c r="J1076" s="112"/>
      <c r="K1076" s="112"/>
      <c r="L1076" s="113"/>
      <c r="M1076" s="113"/>
      <c r="N1076" s="224" t="str">
        <f t="shared" si="671"/>
        <v/>
      </c>
      <c r="O1076" s="225" t="str">
        <f t="shared" si="672"/>
        <v/>
      </c>
      <c r="Q1076" s="6">
        <v>1074</v>
      </c>
      <c r="R1076" s="47" t="str">
        <f t="shared" si="635"/>
        <v>-1074</v>
      </c>
      <c r="S1076" s="6"/>
      <c r="T1076" s="48" t="str">
        <f t="shared" si="636"/>
        <v/>
      </c>
      <c r="U1076" s="49" t="str">
        <f t="shared" si="637"/>
        <v/>
      </c>
      <c r="W1076" s="51"/>
      <c r="X1076" s="75" t="str">
        <f t="shared" si="638"/>
        <v/>
      </c>
      <c r="Y1076" s="71" t="str">
        <f t="shared" si="639"/>
        <v/>
      </c>
      <c r="Z1076" s="71" t="str">
        <f t="shared" si="640"/>
        <v/>
      </c>
      <c r="AA1076" s="71" t="str">
        <f t="shared" si="641"/>
        <v/>
      </c>
      <c r="AB1076" s="71" t="str">
        <f t="shared" si="642"/>
        <v/>
      </c>
      <c r="AC1076" s="71" t="str">
        <f t="shared" si="643"/>
        <v/>
      </c>
      <c r="AD1076" s="71" t="str">
        <f t="shared" si="644"/>
        <v/>
      </c>
      <c r="AE1076" s="78" t="str">
        <f t="shared" si="645"/>
        <v/>
      </c>
      <c r="AF1076" s="75" t="str">
        <f t="shared" si="646"/>
        <v/>
      </c>
      <c r="AG1076" s="71" t="str">
        <f t="shared" si="647"/>
        <v/>
      </c>
      <c r="AH1076" s="71" t="str">
        <f t="shared" si="648"/>
        <v/>
      </c>
      <c r="AI1076" s="71" t="str">
        <f t="shared" si="649"/>
        <v/>
      </c>
      <c r="AJ1076" s="71" t="str">
        <f t="shared" si="650"/>
        <v/>
      </c>
      <c r="AK1076" s="71" t="str">
        <f t="shared" si="651"/>
        <v/>
      </c>
      <c r="AL1076" s="71" t="str">
        <f t="shared" si="652"/>
        <v/>
      </c>
      <c r="AM1076" s="78" t="str">
        <f t="shared" si="653"/>
        <v/>
      </c>
      <c r="AN1076" s="75" t="str">
        <f t="shared" si="654"/>
        <v/>
      </c>
      <c r="AO1076" s="71" t="str">
        <f t="shared" si="655"/>
        <v/>
      </c>
      <c r="AP1076" s="71" t="str">
        <f t="shared" si="656"/>
        <v/>
      </c>
      <c r="AQ1076" s="71" t="str">
        <f t="shared" si="657"/>
        <v/>
      </c>
      <c r="AR1076" s="71" t="str">
        <f t="shared" si="658"/>
        <v/>
      </c>
      <c r="AS1076" s="71" t="str">
        <f t="shared" si="659"/>
        <v/>
      </c>
      <c r="AT1076" s="71" t="str">
        <f t="shared" si="660"/>
        <v/>
      </c>
      <c r="AU1076" s="76" t="str">
        <f t="shared" si="661"/>
        <v/>
      </c>
      <c r="BF1076" s="141">
        <v>97007</v>
      </c>
      <c r="BG1076" s="142" t="s">
        <v>14956</v>
      </c>
      <c r="BH1076" s="141" t="s">
        <v>180</v>
      </c>
      <c r="BI1076" s="141" t="s">
        <v>191</v>
      </c>
      <c r="BJ1076" s="141" t="s">
        <v>3281</v>
      </c>
      <c r="BK1076" s="141" t="s">
        <v>13352</v>
      </c>
      <c r="BL1076" s="141" t="s">
        <v>14957</v>
      </c>
      <c r="BM1076" s="141">
        <v>50.19117</v>
      </c>
      <c r="BN1076" s="141">
        <v>-66.095169999999996</v>
      </c>
      <c r="BO1076" s="141">
        <v>1998</v>
      </c>
      <c r="BP1076" s="143"/>
      <c r="BQ1076" s="143" t="s">
        <v>17560</v>
      </c>
    </row>
    <row r="1077" spans="1:69" ht="38.25" customHeight="1" x14ac:dyDescent="0.25">
      <c r="A1077" s="1" t="str">
        <f t="shared" si="662"/>
        <v/>
      </c>
      <c r="B1077" s="32" t="str">
        <f t="shared" si="663"/>
        <v/>
      </c>
      <c r="C1077" s="25" t="str">
        <f t="shared" si="664"/>
        <v/>
      </c>
      <c r="D1077" s="25" t="str">
        <f t="shared" si="665"/>
        <v/>
      </c>
      <c r="E1077" s="25" t="str">
        <f t="shared" si="666"/>
        <v/>
      </c>
      <c r="F1077" s="25" t="str">
        <f t="shared" si="667"/>
        <v/>
      </c>
      <c r="G1077" s="108" t="str">
        <f t="shared" si="668"/>
        <v/>
      </c>
      <c r="H1077" s="108" t="str">
        <f t="shared" si="669"/>
        <v/>
      </c>
      <c r="I1077" s="112" t="str">
        <f t="shared" si="670"/>
        <v/>
      </c>
      <c r="J1077" s="112"/>
      <c r="K1077" s="112"/>
      <c r="L1077" s="113"/>
      <c r="M1077" s="113"/>
      <c r="N1077" s="224" t="str">
        <f t="shared" si="671"/>
        <v/>
      </c>
      <c r="O1077" s="225" t="str">
        <f t="shared" si="672"/>
        <v/>
      </c>
      <c r="Q1077" s="6">
        <v>1075</v>
      </c>
      <c r="R1077" s="47" t="str">
        <f t="shared" si="635"/>
        <v>-1075</v>
      </c>
      <c r="S1077" s="6"/>
      <c r="T1077" s="48" t="str">
        <f t="shared" si="636"/>
        <v/>
      </c>
      <c r="U1077" s="49" t="str">
        <f t="shared" si="637"/>
        <v/>
      </c>
      <c r="W1077" s="51"/>
      <c r="X1077" s="75" t="str">
        <f t="shared" si="638"/>
        <v/>
      </c>
      <c r="Y1077" s="71" t="str">
        <f t="shared" si="639"/>
        <v/>
      </c>
      <c r="Z1077" s="71" t="str">
        <f t="shared" si="640"/>
        <v/>
      </c>
      <c r="AA1077" s="71" t="str">
        <f t="shared" si="641"/>
        <v/>
      </c>
      <c r="AB1077" s="71" t="str">
        <f t="shared" si="642"/>
        <v/>
      </c>
      <c r="AC1077" s="71" t="str">
        <f t="shared" si="643"/>
        <v/>
      </c>
      <c r="AD1077" s="71" t="str">
        <f t="shared" si="644"/>
        <v/>
      </c>
      <c r="AE1077" s="78" t="str">
        <f t="shared" si="645"/>
        <v/>
      </c>
      <c r="AF1077" s="75" t="str">
        <f t="shared" si="646"/>
        <v/>
      </c>
      <c r="AG1077" s="71" t="str">
        <f t="shared" si="647"/>
        <v/>
      </c>
      <c r="AH1077" s="71" t="str">
        <f t="shared" si="648"/>
        <v/>
      </c>
      <c r="AI1077" s="71" t="str">
        <f t="shared" si="649"/>
        <v/>
      </c>
      <c r="AJ1077" s="71" t="str">
        <f t="shared" si="650"/>
        <v/>
      </c>
      <c r="AK1077" s="71" t="str">
        <f t="shared" si="651"/>
        <v/>
      </c>
      <c r="AL1077" s="71" t="str">
        <f t="shared" si="652"/>
        <v/>
      </c>
      <c r="AM1077" s="78" t="str">
        <f t="shared" si="653"/>
        <v/>
      </c>
      <c r="AN1077" s="75" t="str">
        <f t="shared" si="654"/>
        <v/>
      </c>
      <c r="AO1077" s="71" t="str">
        <f t="shared" si="655"/>
        <v/>
      </c>
      <c r="AP1077" s="71" t="str">
        <f t="shared" si="656"/>
        <v/>
      </c>
      <c r="AQ1077" s="71" t="str">
        <f t="shared" si="657"/>
        <v/>
      </c>
      <c r="AR1077" s="71" t="str">
        <f t="shared" si="658"/>
        <v/>
      </c>
      <c r="AS1077" s="71" t="str">
        <f t="shared" si="659"/>
        <v/>
      </c>
      <c r="AT1077" s="71" t="str">
        <f t="shared" si="660"/>
        <v/>
      </c>
      <c r="AU1077" s="76" t="str">
        <f t="shared" si="661"/>
        <v/>
      </c>
      <c r="BF1077" s="141">
        <v>97007</v>
      </c>
      <c r="BG1077" s="142" t="s">
        <v>14958</v>
      </c>
      <c r="BH1077" s="141" t="s">
        <v>180</v>
      </c>
      <c r="BI1077" s="141" t="s">
        <v>191</v>
      </c>
      <c r="BJ1077" s="141" t="s">
        <v>3277</v>
      </c>
      <c r="BK1077" s="141" t="s">
        <v>14959</v>
      </c>
      <c r="BL1077" s="141" t="s">
        <v>14960</v>
      </c>
      <c r="BM1077" s="141">
        <v>50.193469999999998</v>
      </c>
      <c r="BN1077" s="141">
        <v>-66.097859999999997</v>
      </c>
      <c r="BO1077" s="141">
        <v>1998</v>
      </c>
      <c r="BP1077" s="143"/>
      <c r="BQ1077" s="143" t="s">
        <v>17560</v>
      </c>
    </row>
    <row r="1078" spans="1:69" ht="38.25" customHeight="1" x14ac:dyDescent="0.25">
      <c r="A1078" s="1" t="str">
        <f t="shared" si="662"/>
        <v/>
      </c>
      <c r="B1078" s="32" t="str">
        <f t="shared" si="663"/>
        <v/>
      </c>
      <c r="C1078" s="25" t="str">
        <f t="shared" si="664"/>
        <v/>
      </c>
      <c r="D1078" s="25" t="str">
        <f t="shared" si="665"/>
        <v/>
      </c>
      <c r="E1078" s="25" t="str">
        <f t="shared" si="666"/>
        <v/>
      </c>
      <c r="F1078" s="25" t="str">
        <f t="shared" si="667"/>
        <v/>
      </c>
      <c r="G1078" s="108" t="str">
        <f t="shared" si="668"/>
        <v/>
      </c>
      <c r="H1078" s="108" t="str">
        <f t="shared" si="669"/>
        <v/>
      </c>
      <c r="I1078" s="112" t="str">
        <f t="shared" si="670"/>
        <v/>
      </c>
      <c r="J1078" s="112"/>
      <c r="K1078" s="112"/>
      <c r="L1078" s="113"/>
      <c r="M1078" s="113"/>
      <c r="N1078" s="224" t="str">
        <f t="shared" si="671"/>
        <v/>
      </c>
      <c r="O1078" s="225" t="str">
        <f t="shared" si="672"/>
        <v/>
      </c>
      <c r="Q1078" s="6">
        <v>1076</v>
      </c>
      <c r="R1078" s="47" t="str">
        <f t="shared" si="635"/>
        <v>-1076</v>
      </c>
      <c r="S1078" s="6"/>
      <c r="T1078" s="48" t="str">
        <f t="shared" si="636"/>
        <v/>
      </c>
      <c r="U1078" s="49" t="str">
        <f t="shared" si="637"/>
        <v/>
      </c>
      <c r="W1078" s="51"/>
      <c r="X1078" s="75" t="str">
        <f t="shared" si="638"/>
        <v/>
      </c>
      <c r="Y1078" s="71" t="str">
        <f t="shared" si="639"/>
        <v/>
      </c>
      <c r="Z1078" s="71" t="str">
        <f t="shared" si="640"/>
        <v/>
      </c>
      <c r="AA1078" s="71" t="str">
        <f t="shared" si="641"/>
        <v/>
      </c>
      <c r="AB1078" s="71" t="str">
        <f t="shared" si="642"/>
        <v/>
      </c>
      <c r="AC1078" s="71" t="str">
        <f t="shared" si="643"/>
        <v/>
      </c>
      <c r="AD1078" s="71" t="str">
        <f t="shared" si="644"/>
        <v/>
      </c>
      <c r="AE1078" s="78" t="str">
        <f t="shared" si="645"/>
        <v/>
      </c>
      <c r="AF1078" s="75" t="str">
        <f t="shared" si="646"/>
        <v/>
      </c>
      <c r="AG1078" s="71" t="str">
        <f t="shared" si="647"/>
        <v/>
      </c>
      <c r="AH1078" s="71" t="str">
        <f t="shared" si="648"/>
        <v/>
      </c>
      <c r="AI1078" s="71" t="str">
        <f t="shared" si="649"/>
        <v/>
      </c>
      <c r="AJ1078" s="71" t="str">
        <f t="shared" si="650"/>
        <v/>
      </c>
      <c r="AK1078" s="71" t="str">
        <f t="shared" si="651"/>
        <v/>
      </c>
      <c r="AL1078" s="71" t="str">
        <f t="shared" si="652"/>
        <v/>
      </c>
      <c r="AM1078" s="78" t="str">
        <f t="shared" si="653"/>
        <v/>
      </c>
      <c r="AN1078" s="75" t="str">
        <f t="shared" si="654"/>
        <v/>
      </c>
      <c r="AO1078" s="71" t="str">
        <f t="shared" si="655"/>
        <v/>
      </c>
      <c r="AP1078" s="71" t="str">
        <f t="shared" si="656"/>
        <v/>
      </c>
      <c r="AQ1078" s="71" t="str">
        <f t="shared" si="657"/>
        <v/>
      </c>
      <c r="AR1078" s="71" t="str">
        <f t="shared" si="658"/>
        <v/>
      </c>
      <c r="AS1078" s="71" t="str">
        <f t="shared" si="659"/>
        <v/>
      </c>
      <c r="AT1078" s="71" t="str">
        <f t="shared" si="660"/>
        <v/>
      </c>
      <c r="AU1078" s="76" t="str">
        <f t="shared" si="661"/>
        <v/>
      </c>
      <c r="BF1078" s="141">
        <v>97007</v>
      </c>
      <c r="BG1078" s="142" t="s">
        <v>14961</v>
      </c>
      <c r="BH1078" s="141" t="s">
        <v>180</v>
      </c>
      <c r="BI1078" s="141" t="s">
        <v>191</v>
      </c>
      <c r="BJ1078" s="141" t="s">
        <v>14962</v>
      </c>
      <c r="BK1078" s="141" t="s">
        <v>14963</v>
      </c>
      <c r="BL1078" s="141" t="s">
        <v>14964</v>
      </c>
      <c r="BM1078" s="141">
        <v>50.140050000000002</v>
      </c>
      <c r="BN1078" s="141">
        <v>-66.613230000000001</v>
      </c>
      <c r="BO1078" s="141">
        <v>1996</v>
      </c>
      <c r="BP1078" s="143"/>
      <c r="BQ1078" s="143" t="s">
        <v>17560</v>
      </c>
    </row>
    <row r="1079" spans="1:69" ht="38.25" customHeight="1" x14ac:dyDescent="0.25">
      <c r="A1079" s="1" t="str">
        <f t="shared" si="662"/>
        <v/>
      </c>
      <c r="B1079" s="32" t="str">
        <f t="shared" si="663"/>
        <v/>
      </c>
      <c r="C1079" s="25" t="str">
        <f t="shared" si="664"/>
        <v/>
      </c>
      <c r="D1079" s="25" t="str">
        <f t="shared" si="665"/>
        <v/>
      </c>
      <c r="E1079" s="25" t="str">
        <f t="shared" si="666"/>
        <v/>
      </c>
      <c r="F1079" s="25" t="str">
        <f t="shared" si="667"/>
        <v/>
      </c>
      <c r="G1079" s="108" t="str">
        <f t="shared" si="668"/>
        <v/>
      </c>
      <c r="H1079" s="108" t="str">
        <f t="shared" si="669"/>
        <v/>
      </c>
      <c r="I1079" s="112" t="str">
        <f t="shared" si="670"/>
        <v/>
      </c>
      <c r="J1079" s="112"/>
      <c r="K1079" s="112"/>
      <c r="L1079" s="113"/>
      <c r="M1079" s="113"/>
      <c r="N1079" s="224" t="str">
        <f t="shared" si="671"/>
        <v/>
      </c>
      <c r="O1079" s="225" t="str">
        <f t="shared" si="672"/>
        <v/>
      </c>
      <c r="Q1079" s="6">
        <v>1077</v>
      </c>
      <c r="R1079" s="47" t="str">
        <f t="shared" si="635"/>
        <v>-1077</v>
      </c>
      <c r="S1079" s="6"/>
      <c r="T1079" s="48" t="str">
        <f t="shared" si="636"/>
        <v/>
      </c>
      <c r="U1079" s="49" t="str">
        <f t="shared" si="637"/>
        <v/>
      </c>
      <c r="W1079" s="51"/>
      <c r="X1079" s="75" t="str">
        <f t="shared" si="638"/>
        <v/>
      </c>
      <c r="Y1079" s="71" t="str">
        <f t="shared" si="639"/>
        <v/>
      </c>
      <c r="Z1079" s="71" t="str">
        <f t="shared" si="640"/>
        <v/>
      </c>
      <c r="AA1079" s="71" t="str">
        <f t="shared" si="641"/>
        <v/>
      </c>
      <c r="AB1079" s="71" t="str">
        <f t="shared" si="642"/>
        <v/>
      </c>
      <c r="AC1079" s="71" t="str">
        <f t="shared" si="643"/>
        <v/>
      </c>
      <c r="AD1079" s="71" t="str">
        <f t="shared" si="644"/>
        <v/>
      </c>
      <c r="AE1079" s="78" t="str">
        <f t="shared" si="645"/>
        <v/>
      </c>
      <c r="AF1079" s="75" t="str">
        <f t="shared" si="646"/>
        <v/>
      </c>
      <c r="AG1079" s="71" t="str">
        <f t="shared" si="647"/>
        <v/>
      </c>
      <c r="AH1079" s="71" t="str">
        <f t="shared" si="648"/>
        <v/>
      </c>
      <c r="AI1079" s="71" t="str">
        <f t="shared" si="649"/>
        <v/>
      </c>
      <c r="AJ1079" s="71" t="str">
        <f t="shared" si="650"/>
        <v/>
      </c>
      <c r="AK1079" s="71" t="str">
        <f t="shared" si="651"/>
        <v/>
      </c>
      <c r="AL1079" s="71" t="str">
        <f t="shared" si="652"/>
        <v/>
      </c>
      <c r="AM1079" s="78" t="str">
        <f t="shared" si="653"/>
        <v/>
      </c>
      <c r="AN1079" s="75" t="str">
        <f t="shared" si="654"/>
        <v/>
      </c>
      <c r="AO1079" s="71" t="str">
        <f t="shared" si="655"/>
        <v/>
      </c>
      <c r="AP1079" s="71" t="str">
        <f t="shared" si="656"/>
        <v/>
      </c>
      <c r="AQ1079" s="71" t="str">
        <f t="shared" si="657"/>
        <v/>
      </c>
      <c r="AR1079" s="71" t="str">
        <f t="shared" si="658"/>
        <v/>
      </c>
      <c r="AS1079" s="71" t="str">
        <f t="shared" si="659"/>
        <v/>
      </c>
      <c r="AT1079" s="71" t="str">
        <f t="shared" si="660"/>
        <v/>
      </c>
      <c r="AU1079" s="76" t="str">
        <f t="shared" si="661"/>
        <v/>
      </c>
      <c r="BF1079" s="141">
        <v>97007</v>
      </c>
      <c r="BG1079" s="142" t="s">
        <v>14965</v>
      </c>
      <c r="BH1079" s="141" t="s">
        <v>180</v>
      </c>
      <c r="BI1079" s="141" t="s">
        <v>191</v>
      </c>
      <c r="BJ1079" s="141" t="s">
        <v>3284</v>
      </c>
      <c r="BK1079" s="141" t="s">
        <v>14963</v>
      </c>
      <c r="BL1079" s="141" t="s">
        <v>14966</v>
      </c>
      <c r="BM1079" s="141">
        <v>50.137219999999999</v>
      </c>
      <c r="BN1079" s="141">
        <v>-66.613299999999995</v>
      </c>
      <c r="BO1079" s="141">
        <v>1993</v>
      </c>
      <c r="BP1079" s="143"/>
      <c r="BQ1079" s="143" t="s">
        <v>17560</v>
      </c>
    </row>
    <row r="1080" spans="1:69" ht="38.25" customHeight="1" x14ac:dyDescent="0.25">
      <c r="A1080" s="1" t="str">
        <f t="shared" si="662"/>
        <v/>
      </c>
      <c r="B1080" s="32" t="str">
        <f t="shared" si="663"/>
        <v/>
      </c>
      <c r="C1080" s="25" t="str">
        <f t="shared" si="664"/>
        <v/>
      </c>
      <c r="D1080" s="25" t="str">
        <f t="shared" si="665"/>
        <v/>
      </c>
      <c r="E1080" s="25" t="str">
        <f t="shared" si="666"/>
        <v/>
      </c>
      <c r="F1080" s="25" t="str">
        <f t="shared" si="667"/>
        <v/>
      </c>
      <c r="G1080" s="108" t="str">
        <f t="shared" si="668"/>
        <v/>
      </c>
      <c r="H1080" s="108" t="str">
        <f t="shared" si="669"/>
        <v/>
      </c>
      <c r="I1080" s="112" t="str">
        <f t="shared" si="670"/>
        <v/>
      </c>
      <c r="J1080" s="112"/>
      <c r="K1080" s="112"/>
      <c r="L1080" s="113"/>
      <c r="M1080" s="113"/>
      <c r="N1080" s="224" t="str">
        <f t="shared" si="671"/>
        <v/>
      </c>
      <c r="O1080" s="225" t="str">
        <f t="shared" si="672"/>
        <v/>
      </c>
      <c r="Q1080" s="6">
        <v>1078</v>
      </c>
      <c r="R1080" s="47" t="str">
        <f t="shared" si="635"/>
        <v>-1078</v>
      </c>
      <c r="S1080" s="6"/>
      <c r="T1080" s="48" t="str">
        <f t="shared" si="636"/>
        <v/>
      </c>
      <c r="U1080" s="49" t="str">
        <f t="shared" si="637"/>
        <v/>
      </c>
      <c r="W1080" s="51"/>
      <c r="X1080" s="75" t="str">
        <f t="shared" si="638"/>
        <v/>
      </c>
      <c r="Y1080" s="71" t="str">
        <f t="shared" si="639"/>
        <v/>
      </c>
      <c r="Z1080" s="71" t="str">
        <f t="shared" si="640"/>
        <v/>
      </c>
      <c r="AA1080" s="71" t="str">
        <f t="shared" si="641"/>
        <v/>
      </c>
      <c r="AB1080" s="71" t="str">
        <f t="shared" si="642"/>
        <v/>
      </c>
      <c r="AC1080" s="71" t="str">
        <f t="shared" si="643"/>
        <v/>
      </c>
      <c r="AD1080" s="71" t="str">
        <f t="shared" si="644"/>
        <v/>
      </c>
      <c r="AE1080" s="78" t="str">
        <f t="shared" si="645"/>
        <v/>
      </c>
      <c r="AF1080" s="75" t="str">
        <f t="shared" si="646"/>
        <v/>
      </c>
      <c r="AG1080" s="71" t="str">
        <f t="shared" si="647"/>
        <v/>
      </c>
      <c r="AH1080" s="71" t="str">
        <f t="shared" si="648"/>
        <v/>
      </c>
      <c r="AI1080" s="71" t="str">
        <f t="shared" si="649"/>
        <v/>
      </c>
      <c r="AJ1080" s="71" t="str">
        <f t="shared" si="650"/>
        <v/>
      </c>
      <c r="AK1080" s="71" t="str">
        <f t="shared" si="651"/>
        <v/>
      </c>
      <c r="AL1080" s="71" t="str">
        <f t="shared" si="652"/>
        <v/>
      </c>
      <c r="AM1080" s="78" t="str">
        <f t="shared" si="653"/>
        <v/>
      </c>
      <c r="AN1080" s="75" t="str">
        <f t="shared" si="654"/>
        <v/>
      </c>
      <c r="AO1080" s="71" t="str">
        <f t="shared" si="655"/>
        <v/>
      </c>
      <c r="AP1080" s="71" t="str">
        <f t="shared" si="656"/>
        <v/>
      </c>
      <c r="AQ1080" s="71" t="str">
        <f t="shared" si="657"/>
        <v/>
      </c>
      <c r="AR1080" s="71" t="str">
        <f t="shared" si="658"/>
        <v/>
      </c>
      <c r="AS1080" s="71" t="str">
        <f t="shared" si="659"/>
        <v/>
      </c>
      <c r="AT1080" s="71" t="str">
        <f t="shared" si="660"/>
        <v/>
      </c>
      <c r="AU1080" s="76" t="str">
        <f t="shared" si="661"/>
        <v/>
      </c>
      <c r="BF1080" s="141">
        <v>97007</v>
      </c>
      <c r="BG1080" s="142" t="s">
        <v>14967</v>
      </c>
      <c r="BH1080" s="141" t="s">
        <v>180</v>
      </c>
      <c r="BI1080" s="141" t="s">
        <v>191</v>
      </c>
      <c r="BJ1080" s="141" t="s">
        <v>14968</v>
      </c>
      <c r="BK1080" s="141" t="s">
        <v>14963</v>
      </c>
      <c r="BL1080" s="141" t="s">
        <v>14969</v>
      </c>
      <c r="BM1080" s="141">
        <v>50.137219999999999</v>
      </c>
      <c r="BN1080" s="141">
        <v>-66.620339999999999</v>
      </c>
      <c r="BO1080" s="141">
        <v>1993</v>
      </c>
      <c r="BP1080" s="143"/>
      <c r="BQ1080" s="143" t="s">
        <v>17560</v>
      </c>
    </row>
    <row r="1081" spans="1:69" ht="38.25" customHeight="1" x14ac:dyDescent="0.25">
      <c r="A1081" s="1" t="str">
        <f t="shared" si="662"/>
        <v/>
      </c>
      <c r="B1081" s="32" t="str">
        <f t="shared" si="663"/>
        <v/>
      </c>
      <c r="C1081" s="25" t="str">
        <f t="shared" si="664"/>
        <v/>
      </c>
      <c r="D1081" s="25" t="str">
        <f t="shared" si="665"/>
        <v/>
      </c>
      <c r="E1081" s="25" t="str">
        <f t="shared" si="666"/>
        <v/>
      </c>
      <c r="F1081" s="25" t="str">
        <f t="shared" si="667"/>
        <v/>
      </c>
      <c r="G1081" s="108" t="str">
        <f t="shared" si="668"/>
        <v/>
      </c>
      <c r="H1081" s="108" t="str">
        <f t="shared" si="669"/>
        <v/>
      </c>
      <c r="I1081" s="112" t="str">
        <f t="shared" si="670"/>
        <v/>
      </c>
      <c r="J1081" s="112"/>
      <c r="K1081" s="112"/>
      <c r="L1081" s="113"/>
      <c r="M1081" s="113"/>
      <c r="N1081" s="224" t="str">
        <f t="shared" si="671"/>
        <v/>
      </c>
      <c r="O1081" s="225" t="str">
        <f t="shared" si="672"/>
        <v/>
      </c>
      <c r="Q1081" s="6">
        <v>1079</v>
      </c>
      <c r="R1081" s="47" t="str">
        <f t="shared" si="635"/>
        <v>-1079</v>
      </c>
      <c r="S1081" s="6"/>
      <c r="T1081" s="48" t="str">
        <f t="shared" si="636"/>
        <v/>
      </c>
      <c r="U1081" s="49" t="str">
        <f t="shared" si="637"/>
        <v/>
      </c>
      <c r="W1081" s="51"/>
      <c r="X1081" s="75" t="str">
        <f t="shared" si="638"/>
        <v/>
      </c>
      <c r="Y1081" s="71" t="str">
        <f t="shared" si="639"/>
        <v/>
      </c>
      <c r="Z1081" s="71" t="str">
        <f t="shared" si="640"/>
        <v/>
      </c>
      <c r="AA1081" s="71" t="str">
        <f t="shared" si="641"/>
        <v/>
      </c>
      <c r="AB1081" s="71" t="str">
        <f t="shared" si="642"/>
        <v/>
      </c>
      <c r="AC1081" s="71" t="str">
        <f t="shared" si="643"/>
        <v/>
      </c>
      <c r="AD1081" s="71" t="str">
        <f t="shared" si="644"/>
        <v/>
      </c>
      <c r="AE1081" s="78" t="str">
        <f t="shared" si="645"/>
        <v/>
      </c>
      <c r="AF1081" s="75" t="str">
        <f t="shared" si="646"/>
        <v/>
      </c>
      <c r="AG1081" s="71" t="str">
        <f t="shared" si="647"/>
        <v/>
      </c>
      <c r="AH1081" s="71" t="str">
        <f t="shared" si="648"/>
        <v/>
      </c>
      <c r="AI1081" s="71" t="str">
        <f t="shared" si="649"/>
        <v/>
      </c>
      <c r="AJ1081" s="71" t="str">
        <f t="shared" si="650"/>
        <v/>
      </c>
      <c r="AK1081" s="71" t="str">
        <f t="shared" si="651"/>
        <v/>
      </c>
      <c r="AL1081" s="71" t="str">
        <f t="shared" si="652"/>
        <v/>
      </c>
      <c r="AM1081" s="78" t="str">
        <f t="shared" si="653"/>
        <v/>
      </c>
      <c r="AN1081" s="75" t="str">
        <f t="shared" si="654"/>
        <v/>
      </c>
      <c r="AO1081" s="71" t="str">
        <f t="shared" si="655"/>
        <v/>
      </c>
      <c r="AP1081" s="71" t="str">
        <f t="shared" si="656"/>
        <v/>
      </c>
      <c r="AQ1081" s="71" t="str">
        <f t="shared" si="657"/>
        <v/>
      </c>
      <c r="AR1081" s="71" t="str">
        <f t="shared" si="658"/>
        <v/>
      </c>
      <c r="AS1081" s="71" t="str">
        <f t="shared" si="659"/>
        <v/>
      </c>
      <c r="AT1081" s="71" t="str">
        <f t="shared" si="660"/>
        <v/>
      </c>
      <c r="AU1081" s="76" t="str">
        <f t="shared" si="661"/>
        <v/>
      </c>
      <c r="BF1081" s="141">
        <v>97022</v>
      </c>
      <c r="BG1081" s="142" t="s">
        <v>14881</v>
      </c>
      <c r="BH1081" s="141" t="s">
        <v>478</v>
      </c>
      <c r="BI1081" s="141" t="s">
        <v>176</v>
      </c>
      <c r="BJ1081" s="141" t="s">
        <v>14882</v>
      </c>
      <c r="BK1081" s="141" t="s">
        <v>4174</v>
      </c>
      <c r="BL1081" s="141" t="s">
        <v>14883</v>
      </c>
      <c r="BM1081" s="141">
        <v>50.026984800000001</v>
      </c>
      <c r="BN1081" s="141">
        <v>-66.869679899999994</v>
      </c>
      <c r="BO1081" s="141">
        <v>2001</v>
      </c>
      <c r="BP1081" s="143" t="s">
        <v>25162</v>
      </c>
      <c r="BQ1081" s="143" t="s">
        <v>17560</v>
      </c>
    </row>
    <row r="1082" spans="1:69" ht="38.25" customHeight="1" x14ac:dyDescent="0.25">
      <c r="A1082" s="1" t="str">
        <f t="shared" si="662"/>
        <v/>
      </c>
      <c r="B1082" s="32" t="str">
        <f t="shared" si="663"/>
        <v/>
      </c>
      <c r="C1082" s="25" t="str">
        <f t="shared" si="664"/>
        <v/>
      </c>
      <c r="D1082" s="25" t="str">
        <f t="shared" si="665"/>
        <v/>
      </c>
      <c r="E1082" s="25" t="str">
        <f t="shared" si="666"/>
        <v/>
      </c>
      <c r="F1082" s="25" t="str">
        <f t="shared" si="667"/>
        <v/>
      </c>
      <c r="G1082" s="108" t="str">
        <f t="shared" si="668"/>
        <v/>
      </c>
      <c r="H1082" s="108" t="str">
        <f t="shared" si="669"/>
        <v/>
      </c>
      <c r="I1082" s="112" t="str">
        <f t="shared" si="670"/>
        <v/>
      </c>
      <c r="J1082" s="112"/>
      <c r="K1082" s="112"/>
      <c r="L1082" s="113"/>
      <c r="M1082" s="113"/>
      <c r="N1082" s="224" t="str">
        <f t="shared" si="671"/>
        <v/>
      </c>
      <c r="O1082" s="225" t="str">
        <f t="shared" si="672"/>
        <v/>
      </c>
      <c r="Q1082" s="6">
        <v>1080</v>
      </c>
      <c r="R1082" s="47" t="str">
        <f t="shared" si="635"/>
        <v>-1080</v>
      </c>
      <c r="S1082" s="6"/>
      <c r="T1082" s="48" t="str">
        <f t="shared" si="636"/>
        <v/>
      </c>
      <c r="U1082" s="49" t="str">
        <f t="shared" si="637"/>
        <v/>
      </c>
      <c r="W1082" s="51"/>
      <c r="X1082" s="75" t="str">
        <f t="shared" si="638"/>
        <v/>
      </c>
      <c r="Y1082" s="71" t="str">
        <f t="shared" si="639"/>
        <v/>
      </c>
      <c r="Z1082" s="71" t="str">
        <f t="shared" si="640"/>
        <v/>
      </c>
      <c r="AA1082" s="71" t="str">
        <f t="shared" si="641"/>
        <v/>
      </c>
      <c r="AB1082" s="71" t="str">
        <f t="shared" si="642"/>
        <v/>
      </c>
      <c r="AC1082" s="71" t="str">
        <f t="shared" si="643"/>
        <v/>
      </c>
      <c r="AD1082" s="71" t="str">
        <f t="shared" si="644"/>
        <v/>
      </c>
      <c r="AE1082" s="78" t="str">
        <f t="shared" si="645"/>
        <v/>
      </c>
      <c r="AF1082" s="75" t="str">
        <f t="shared" si="646"/>
        <v/>
      </c>
      <c r="AG1082" s="71" t="str">
        <f t="shared" si="647"/>
        <v/>
      </c>
      <c r="AH1082" s="71" t="str">
        <f t="shared" si="648"/>
        <v/>
      </c>
      <c r="AI1082" s="71" t="str">
        <f t="shared" si="649"/>
        <v/>
      </c>
      <c r="AJ1082" s="71" t="str">
        <f t="shared" si="650"/>
        <v/>
      </c>
      <c r="AK1082" s="71" t="str">
        <f t="shared" si="651"/>
        <v/>
      </c>
      <c r="AL1082" s="71" t="str">
        <f t="shared" si="652"/>
        <v/>
      </c>
      <c r="AM1082" s="78" t="str">
        <f t="shared" si="653"/>
        <v/>
      </c>
      <c r="AN1082" s="75" t="str">
        <f t="shared" si="654"/>
        <v/>
      </c>
      <c r="AO1082" s="71" t="str">
        <f t="shared" si="655"/>
        <v/>
      </c>
      <c r="AP1082" s="71" t="str">
        <f t="shared" si="656"/>
        <v/>
      </c>
      <c r="AQ1082" s="71" t="str">
        <f t="shared" si="657"/>
        <v/>
      </c>
      <c r="AR1082" s="71" t="str">
        <f t="shared" si="658"/>
        <v/>
      </c>
      <c r="AS1082" s="71" t="str">
        <f t="shared" si="659"/>
        <v/>
      </c>
      <c r="AT1082" s="71" t="str">
        <f t="shared" si="660"/>
        <v/>
      </c>
      <c r="AU1082" s="76" t="str">
        <f t="shared" si="661"/>
        <v/>
      </c>
      <c r="BF1082" s="141">
        <v>98040</v>
      </c>
      <c r="BG1082" s="142" t="s">
        <v>15090</v>
      </c>
      <c r="BH1082" s="141" t="s">
        <v>180</v>
      </c>
      <c r="BI1082" s="141" t="s">
        <v>178</v>
      </c>
      <c r="BJ1082" s="141" t="s">
        <v>15091</v>
      </c>
      <c r="BK1082" s="141" t="s">
        <v>15092</v>
      </c>
      <c r="BL1082" s="141" t="s">
        <v>15093</v>
      </c>
      <c r="BM1082" s="141">
        <v>50.237435776181599</v>
      </c>
      <c r="BN1082" s="141">
        <v>-63.603247147576099</v>
      </c>
      <c r="BO1082" s="141">
        <v>2002</v>
      </c>
      <c r="BP1082" s="143" t="s">
        <v>484</v>
      </c>
      <c r="BQ1082" s="143" t="s">
        <v>17560</v>
      </c>
    </row>
    <row r="1083" spans="1:69" ht="38.25" customHeight="1" x14ac:dyDescent="0.25">
      <c r="A1083" s="1" t="str">
        <f t="shared" si="662"/>
        <v/>
      </c>
      <c r="B1083" s="32" t="str">
        <f t="shared" si="663"/>
        <v/>
      </c>
      <c r="C1083" s="25" t="str">
        <f t="shared" si="664"/>
        <v/>
      </c>
      <c r="D1083" s="25" t="str">
        <f t="shared" si="665"/>
        <v/>
      </c>
      <c r="E1083" s="25" t="str">
        <f t="shared" si="666"/>
        <v/>
      </c>
      <c r="F1083" s="25" t="str">
        <f t="shared" si="667"/>
        <v/>
      </c>
      <c r="G1083" s="108" t="str">
        <f t="shared" si="668"/>
        <v/>
      </c>
      <c r="H1083" s="108" t="str">
        <f t="shared" si="669"/>
        <v/>
      </c>
      <c r="I1083" s="112" t="str">
        <f t="shared" si="670"/>
        <v/>
      </c>
      <c r="J1083" s="112"/>
      <c r="K1083" s="112"/>
      <c r="L1083" s="113"/>
      <c r="M1083" s="113"/>
      <c r="N1083" s="224" t="str">
        <f t="shared" si="671"/>
        <v/>
      </c>
      <c r="O1083" s="225" t="str">
        <f t="shared" si="672"/>
        <v/>
      </c>
      <c r="Q1083" s="6">
        <v>1081</v>
      </c>
      <c r="R1083" s="47" t="str">
        <f t="shared" si="635"/>
        <v>-1081</v>
      </c>
      <c r="S1083" s="6"/>
      <c r="T1083" s="48" t="str">
        <f t="shared" si="636"/>
        <v/>
      </c>
      <c r="U1083" s="49" t="str">
        <f t="shared" si="637"/>
        <v/>
      </c>
      <c r="W1083" s="51"/>
      <c r="X1083" s="75" t="str">
        <f t="shared" si="638"/>
        <v/>
      </c>
      <c r="Y1083" s="71" t="str">
        <f t="shared" si="639"/>
        <v/>
      </c>
      <c r="Z1083" s="71" t="str">
        <f t="shared" si="640"/>
        <v/>
      </c>
      <c r="AA1083" s="71" t="str">
        <f t="shared" si="641"/>
        <v/>
      </c>
      <c r="AB1083" s="71" t="str">
        <f t="shared" si="642"/>
        <v/>
      </c>
      <c r="AC1083" s="71" t="str">
        <f t="shared" si="643"/>
        <v/>
      </c>
      <c r="AD1083" s="71" t="str">
        <f t="shared" si="644"/>
        <v/>
      </c>
      <c r="AE1083" s="78" t="str">
        <f t="shared" si="645"/>
        <v/>
      </c>
      <c r="AF1083" s="75" t="str">
        <f t="shared" si="646"/>
        <v/>
      </c>
      <c r="AG1083" s="71" t="str">
        <f t="shared" si="647"/>
        <v/>
      </c>
      <c r="AH1083" s="71" t="str">
        <f t="shared" si="648"/>
        <v/>
      </c>
      <c r="AI1083" s="71" t="str">
        <f t="shared" si="649"/>
        <v/>
      </c>
      <c r="AJ1083" s="71" t="str">
        <f t="shared" si="650"/>
        <v/>
      </c>
      <c r="AK1083" s="71" t="str">
        <f t="shared" si="651"/>
        <v/>
      </c>
      <c r="AL1083" s="71" t="str">
        <f t="shared" si="652"/>
        <v/>
      </c>
      <c r="AM1083" s="78" t="str">
        <f t="shared" si="653"/>
        <v/>
      </c>
      <c r="AN1083" s="75" t="str">
        <f t="shared" si="654"/>
        <v/>
      </c>
      <c r="AO1083" s="71" t="str">
        <f t="shared" si="655"/>
        <v/>
      </c>
      <c r="AP1083" s="71" t="str">
        <f t="shared" si="656"/>
        <v/>
      </c>
      <c r="AQ1083" s="71" t="str">
        <f t="shared" si="657"/>
        <v/>
      </c>
      <c r="AR1083" s="71" t="str">
        <f t="shared" si="658"/>
        <v/>
      </c>
      <c r="AS1083" s="71" t="str">
        <f t="shared" si="659"/>
        <v/>
      </c>
      <c r="AT1083" s="71" t="str">
        <f t="shared" si="660"/>
        <v/>
      </c>
      <c r="AU1083" s="76" t="str">
        <f t="shared" si="661"/>
        <v/>
      </c>
      <c r="BF1083" s="141">
        <v>98040</v>
      </c>
      <c r="BG1083" s="142" t="s">
        <v>15094</v>
      </c>
      <c r="BH1083" s="141" t="s">
        <v>478</v>
      </c>
      <c r="BI1083" s="141" t="s">
        <v>176</v>
      </c>
      <c r="BJ1083" s="141" t="s">
        <v>1588</v>
      </c>
      <c r="BK1083" s="141" t="s">
        <v>15095</v>
      </c>
      <c r="BL1083" s="141" t="s">
        <v>14860</v>
      </c>
      <c r="BM1083" s="141">
        <v>50.269897700765398</v>
      </c>
      <c r="BN1083" s="141">
        <v>-63.609040022813403</v>
      </c>
      <c r="BO1083" s="141">
        <v>1992</v>
      </c>
      <c r="BP1083" s="143"/>
      <c r="BQ1083" s="143" t="s">
        <v>17560</v>
      </c>
    </row>
    <row r="1084" spans="1:69" ht="38.25" customHeight="1" x14ac:dyDescent="0.25">
      <c r="A1084" s="1" t="str">
        <f t="shared" si="662"/>
        <v/>
      </c>
      <c r="B1084" s="32" t="str">
        <f t="shared" si="663"/>
        <v/>
      </c>
      <c r="C1084" s="25" t="str">
        <f t="shared" si="664"/>
        <v/>
      </c>
      <c r="D1084" s="25" t="str">
        <f t="shared" si="665"/>
        <v/>
      </c>
      <c r="E1084" s="25" t="str">
        <f t="shared" si="666"/>
        <v/>
      </c>
      <c r="F1084" s="25" t="str">
        <f t="shared" si="667"/>
        <v/>
      </c>
      <c r="G1084" s="108" t="str">
        <f t="shared" si="668"/>
        <v/>
      </c>
      <c r="H1084" s="108" t="str">
        <f t="shared" si="669"/>
        <v/>
      </c>
      <c r="I1084" s="112" t="str">
        <f t="shared" si="670"/>
        <v/>
      </c>
      <c r="J1084" s="112"/>
      <c r="K1084" s="112"/>
      <c r="L1084" s="113"/>
      <c r="M1084" s="113"/>
      <c r="N1084" s="224" t="str">
        <f t="shared" si="671"/>
        <v/>
      </c>
      <c r="O1084" s="225" t="str">
        <f t="shared" si="672"/>
        <v/>
      </c>
      <c r="Q1084" s="6">
        <v>1082</v>
      </c>
      <c r="R1084" s="47" t="str">
        <f t="shared" si="635"/>
        <v>-1082</v>
      </c>
      <c r="S1084" s="6"/>
      <c r="T1084" s="48" t="str">
        <f t="shared" si="636"/>
        <v/>
      </c>
      <c r="U1084" s="49" t="str">
        <f t="shared" si="637"/>
        <v/>
      </c>
      <c r="W1084" s="51"/>
      <c r="X1084" s="75" t="str">
        <f t="shared" si="638"/>
        <v/>
      </c>
      <c r="Y1084" s="71" t="str">
        <f t="shared" si="639"/>
        <v/>
      </c>
      <c r="Z1084" s="71" t="str">
        <f t="shared" si="640"/>
        <v/>
      </c>
      <c r="AA1084" s="71" t="str">
        <f t="shared" si="641"/>
        <v/>
      </c>
      <c r="AB1084" s="71" t="str">
        <f t="shared" si="642"/>
        <v/>
      </c>
      <c r="AC1084" s="71" t="str">
        <f t="shared" si="643"/>
        <v/>
      </c>
      <c r="AD1084" s="71" t="str">
        <f t="shared" si="644"/>
        <v/>
      </c>
      <c r="AE1084" s="78" t="str">
        <f t="shared" si="645"/>
        <v/>
      </c>
      <c r="AF1084" s="75" t="str">
        <f t="shared" si="646"/>
        <v/>
      </c>
      <c r="AG1084" s="71" t="str">
        <f t="shared" si="647"/>
        <v/>
      </c>
      <c r="AH1084" s="71" t="str">
        <f t="shared" si="648"/>
        <v/>
      </c>
      <c r="AI1084" s="71" t="str">
        <f t="shared" si="649"/>
        <v/>
      </c>
      <c r="AJ1084" s="71" t="str">
        <f t="shared" si="650"/>
        <v/>
      </c>
      <c r="AK1084" s="71" t="str">
        <f t="shared" si="651"/>
        <v/>
      </c>
      <c r="AL1084" s="71" t="str">
        <f t="shared" si="652"/>
        <v/>
      </c>
      <c r="AM1084" s="78" t="str">
        <f t="shared" si="653"/>
        <v/>
      </c>
      <c r="AN1084" s="75" t="str">
        <f t="shared" si="654"/>
        <v/>
      </c>
      <c r="AO1084" s="71" t="str">
        <f t="shared" si="655"/>
        <v/>
      </c>
      <c r="AP1084" s="71" t="str">
        <f t="shared" si="656"/>
        <v/>
      </c>
      <c r="AQ1084" s="71" t="str">
        <f t="shared" si="657"/>
        <v/>
      </c>
      <c r="AR1084" s="71" t="str">
        <f t="shared" si="658"/>
        <v/>
      </c>
      <c r="AS1084" s="71" t="str">
        <f t="shared" si="659"/>
        <v/>
      </c>
      <c r="AT1084" s="71" t="str">
        <f t="shared" si="660"/>
        <v/>
      </c>
      <c r="AU1084" s="76" t="str">
        <f t="shared" si="661"/>
        <v/>
      </c>
      <c r="BF1084" s="141">
        <v>98040</v>
      </c>
      <c r="BG1084" s="142" t="s">
        <v>15096</v>
      </c>
      <c r="BH1084" s="141" t="s">
        <v>478</v>
      </c>
      <c r="BI1084" s="141" t="s">
        <v>176</v>
      </c>
      <c r="BJ1084" s="141" t="s">
        <v>1588</v>
      </c>
      <c r="BK1084" s="141" t="s">
        <v>15097</v>
      </c>
      <c r="BL1084" s="141" t="s">
        <v>14860</v>
      </c>
      <c r="BM1084" s="141">
        <v>50.277910063734801</v>
      </c>
      <c r="BN1084" s="141">
        <v>-63.601033614584097</v>
      </c>
      <c r="BO1084" s="141">
        <v>1995</v>
      </c>
      <c r="BP1084" s="143"/>
      <c r="BQ1084" s="143" t="s">
        <v>17560</v>
      </c>
    </row>
    <row r="1085" spans="1:69" ht="38.25" customHeight="1" x14ac:dyDescent="0.25">
      <c r="A1085" s="1" t="str">
        <f t="shared" si="662"/>
        <v/>
      </c>
      <c r="B1085" s="32" t="str">
        <f t="shared" si="663"/>
        <v/>
      </c>
      <c r="C1085" s="25" t="str">
        <f t="shared" si="664"/>
        <v/>
      </c>
      <c r="D1085" s="25" t="str">
        <f t="shared" si="665"/>
        <v/>
      </c>
      <c r="E1085" s="25" t="str">
        <f t="shared" si="666"/>
        <v/>
      </c>
      <c r="F1085" s="25" t="str">
        <f t="shared" si="667"/>
        <v/>
      </c>
      <c r="G1085" s="108" t="str">
        <f t="shared" si="668"/>
        <v/>
      </c>
      <c r="H1085" s="108" t="str">
        <f t="shared" si="669"/>
        <v/>
      </c>
      <c r="I1085" s="112" t="str">
        <f t="shared" si="670"/>
        <v/>
      </c>
      <c r="J1085" s="112"/>
      <c r="K1085" s="112"/>
      <c r="L1085" s="113"/>
      <c r="M1085" s="113"/>
      <c r="N1085" s="224" t="str">
        <f t="shared" si="671"/>
        <v/>
      </c>
      <c r="O1085" s="225" t="str">
        <f t="shared" si="672"/>
        <v/>
      </c>
      <c r="Q1085" s="6">
        <v>1083</v>
      </c>
      <c r="R1085" s="47" t="str">
        <f t="shared" si="635"/>
        <v>-1083</v>
      </c>
      <c r="S1085" s="6"/>
      <c r="T1085" s="48" t="str">
        <f t="shared" si="636"/>
        <v/>
      </c>
      <c r="U1085" s="49" t="str">
        <f t="shared" si="637"/>
        <v/>
      </c>
      <c r="W1085" s="51"/>
      <c r="X1085" s="75" t="str">
        <f t="shared" si="638"/>
        <v/>
      </c>
      <c r="Y1085" s="71" t="str">
        <f t="shared" si="639"/>
        <v/>
      </c>
      <c r="Z1085" s="71" t="str">
        <f t="shared" si="640"/>
        <v/>
      </c>
      <c r="AA1085" s="71" t="str">
        <f t="shared" si="641"/>
        <v/>
      </c>
      <c r="AB1085" s="71" t="str">
        <f t="shared" si="642"/>
        <v/>
      </c>
      <c r="AC1085" s="71" t="str">
        <f t="shared" si="643"/>
        <v/>
      </c>
      <c r="AD1085" s="71" t="str">
        <f t="shared" si="644"/>
        <v/>
      </c>
      <c r="AE1085" s="78" t="str">
        <f t="shared" si="645"/>
        <v/>
      </c>
      <c r="AF1085" s="75" t="str">
        <f t="shared" si="646"/>
        <v/>
      </c>
      <c r="AG1085" s="71" t="str">
        <f t="shared" si="647"/>
        <v/>
      </c>
      <c r="AH1085" s="71" t="str">
        <f t="shared" si="648"/>
        <v/>
      </c>
      <c r="AI1085" s="71" t="str">
        <f t="shared" si="649"/>
        <v/>
      </c>
      <c r="AJ1085" s="71" t="str">
        <f t="shared" si="650"/>
        <v/>
      </c>
      <c r="AK1085" s="71" t="str">
        <f t="shared" si="651"/>
        <v/>
      </c>
      <c r="AL1085" s="71" t="str">
        <f t="shared" si="652"/>
        <v/>
      </c>
      <c r="AM1085" s="78" t="str">
        <f t="shared" si="653"/>
        <v/>
      </c>
      <c r="AN1085" s="75" t="str">
        <f t="shared" si="654"/>
        <v/>
      </c>
      <c r="AO1085" s="71" t="str">
        <f t="shared" si="655"/>
        <v/>
      </c>
      <c r="AP1085" s="71" t="str">
        <f t="shared" si="656"/>
        <v/>
      </c>
      <c r="AQ1085" s="71" t="str">
        <f t="shared" si="657"/>
        <v/>
      </c>
      <c r="AR1085" s="71" t="str">
        <f t="shared" si="658"/>
        <v/>
      </c>
      <c r="AS1085" s="71" t="str">
        <f t="shared" si="659"/>
        <v/>
      </c>
      <c r="AT1085" s="71" t="str">
        <f t="shared" si="660"/>
        <v/>
      </c>
      <c r="AU1085" s="76" t="str">
        <f t="shared" si="661"/>
        <v/>
      </c>
      <c r="BF1085" s="141">
        <v>97040</v>
      </c>
      <c r="BG1085" s="142" t="s">
        <v>15067</v>
      </c>
      <c r="BH1085" s="141" t="s">
        <v>180</v>
      </c>
      <c r="BI1085" s="141" t="s">
        <v>191</v>
      </c>
      <c r="BJ1085" s="141" t="s">
        <v>3133</v>
      </c>
      <c r="BK1085" s="141" t="s">
        <v>2160</v>
      </c>
      <c r="BL1085" s="141" t="s">
        <v>15068</v>
      </c>
      <c r="BM1085" s="141">
        <v>54.797699999999999</v>
      </c>
      <c r="BN1085" s="141">
        <v>-66.812010000000001</v>
      </c>
      <c r="BO1085" s="141">
        <v>1975</v>
      </c>
      <c r="BP1085" s="143"/>
      <c r="BQ1085" s="143" t="s">
        <v>17560</v>
      </c>
    </row>
    <row r="1086" spans="1:69" ht="38.25" customHeight="1" x14ac:dyDescent="0.25">
      <c r="A1086" s="1" t="str">
        <f t="shared" si="662"/>
        <v/>
      </c>
      <c r="B1086" s="32" t="str">
        <f t="shared" si="663"/>
        <v/>
      </c>
      <c r="C1086" s="25" t="str">
        <f t="shared" si="664"/>
        <v/>
      </c>
      <c r="D1086" s="25" t="str">
        <f t="shared" si="665"/>
        <v/>
      </c>
      <c r="E1086" s="25" t="str">
        <f t="shared" si="666"/>
        <v/>
      </c>
      <c r="F1086" s="25" t="str">
        <f t="shared" si="667"/>
        <v/>
      </c>
      <c r="G1086" s="108" t="str">
        <f t="shared" si="668"/>
        <v/>
      </c>
      <c r="H1086" s="108" t="str">
        <f t="shared" si="669"/>
        <v/>
      </c>
      <c r="I1086" s="112" t="str">
        <f t="shared" si="670"/>
        <v/>
      </c>
      <c r="J1086" s="112"/>
      <c r="K1086" s="112"/>
      <c r="L1086" s="113"/>
      <c r="M1086" s="113"/>
      <c r="N1086" s="224" t="str">
        <f t="shared" si="671"/>
        <v/>
      </c>
      <c r="O1086" s="225" t="str">
        <f t="shared" si="672"/>
        <v/>
      </c>
      <c r="Q1086" s="6">
        <v>1084</v>
      </c>
      <c r="R1086" s="47" t="str">
        <f t="shared" si="635"/>
        <v>-1084</v>
      </c>
      <c r="S1086" s="6"/>
      <c r="T1086" s="48" t="str">
        <f t="shared" si="636"/>
        <v/>
      </c>
      <c r="U1086" s="49" t="str">
        <f t="shared" si="637"/>
        <v/>
      </c>
      <c r="W1086" s="51"/>
      <c r="X1086" s="75" t="str">
        <f t="shared" si="638"/>
        <v/>
      </c>
      <c r="Y1086" s="71" t="str">
        <f t="shared" si="639"/>
        <v/>
      </c>
      <c r="Z1086" s="71" t="str">
        <f t="shared" si="640"/>
        <v/>
      </c>
      <c r="AA1086" s="71" t="str">
        <f t="shared" si="641"/>
        <v/>
      </c>
      <c r="AB1086" s="71" t="str">
        <f t="shared" si="642"/>
        <v/>
      </c>
      <c r="AC1086" s="71" t="str">
        <f t="shared" si="643"/>
        <v/>
      </c>
      <c r="AD1086" s="71" t="str">
        <f t="shared" si="644"/>
        <v/>
      </c>
      <c r="AE1086" s="78" t="str">
        <f t="shared" si="645"/>
        <v/>
      </c>
      <c r="AF1086" s="75" t="str">
        <f t="shared" si="646"/>
        <v/>
      </c>
      <c r="AG1086" s="71" t="str">
        <f t="shared" si="647"/>
        <v/>
      </c>
      <c r="AH1086" s="71" t="str">
        <f t="shared" si="648"/>
        <v/>
      </c>
      <c r="AI1086" s="71" t="str">
        <f t="shared" si="649"/>
        <v/>
      </c>
      <c r="AJ1086" s="71" t="str">
        <f t="shared" si="650"/>
        <v/>
      </c>
      <c r="AK1086" s="71" t="str">
        <f t="shared" si="651"/>
        <v/>
      </c>
      <c r="AL1086" s="71" t="str">
        <f t="shared" si="652"/>
        <v/>
      </c>
      <c r="AM1086" s="78" t="str">
        <f t="shared" si="653"/>
        <v/>
      </c>
      <c r="AN1086" s="75" t="str">
        <f t="shared" si="654"/>
        <v/>
      </c>
      <c r="AO1086" s="71" t="str">
        <f t="shared" si="655"/>
        <v/>
      </c>
      <c r="AP1086" s="71" t="str">
        <f t="shared" si="656"/>
        <v/>
      </c>
      <c r="AQ1086" s="71" t="str">
        <f t="shared" si="657"/>
        <v/>
      </c>
      <c r="AR1086" s="71" t="str">
        <f t="shared" si="658"/>
        <v/>
      </c>
      <c r="AS1086" s="71" t="str">
        <f t="shared" si="659"/>
        <v/>
      </c>
      <c r="AT1086" s="71" t="str">
        <f t="shared" si="660"/>
        <v/>
      </c>
      <c r="AU1086" s="76" t="str">
        <f t="shared" si="661"/>
        <v/>
      </c>
      <c r="BF1086" s="141">
        <v>97040</v>
      </c>
      <c r="BG1086" s="142" t="s">
        <v>15069</v>
      </c>
      <c r="BH1086" s="141" t="s">
        <v>180</v>
      </c>
      <c r="BI1086" s="141" t="s">
        <v>191</v>
      </c>
      <c r="BJ1086" s="141" t="s">
        <v>3269</v>
      </c>
      <c r="BK1086" s="141" t="s">
        <v>10083</v>
      </c>
      <c r="BL1086" s="141" t="s">
        <v>4069</v>
      </c>
      <c r="BM1086" s="141">
        <v>54.805869999999999</v>
      </c>
      <c r="BN1086" s="141">
        <v>-66.827929999999995</v>
      </c>
      <c r="BO1086" s="141">
        <v>1975</v>
      </c>
      <c r="BP1086" s="143" t="s">
        <v>25172</v>
      </c>
      <c r="BQ1086" s="143" t="s">
        <v>17560</v>
      </c>
    </row>
    <row r="1087" spans="1:69" ht="38.25" customHeight="1" x14ac:dyDescent="0.25">
      <c r="A1087" s="1" t="str">
        <f t="shared" si="662"/>
        <v/>
      </c>
      <c r="B1087" s="32" t="str">
        <f t="shared" si="663"/>
        <v/>
      </c>
      <c r="C1087" s="25" t="str">
        <f t="shared" si="664"/>
        <v/>
      </c>
      <c r="D1087" s="25" t="str">
        <f t="shared" si="665"/>
        <v/>
      </c>
      <c r="E1087" s="25" t="str">
        <f t="shared" si="666"/>
        <v/>
      </c>
      <c r="F1087" s="25" t="str">
        <f t="shared" si="667"/>
        <v/>
      </c>
      <c r="G1087" s="108" t="str">
        <f t="shared" si="668"/>
        <v/>
      </c>
      <c r="H1087" s="108" t="str">
        <f t="shared" si="669"/>
        <v/>
      </c>
      <c r="I1087" s="112" t="str">
        <f t="shared" si="670"/>
        <v/>
      </c>
      <c r="J1087" s="112"/>
      <c r="K1087" s="112"/>
      <c r="L1087" s="113"/>
      <c r="M1087" s="113"/>
      <c r="N1087" s="224" t="str">
        <f t="shared" si="671"/>
        <v/>
      </c>
      <c r="O1087" s="225" t="str">
        <f t="shared" si="672"/>
        <v/>
      </c>
      <c r="Q1087" s="6">
        <v>1085</v>
      </c>
      <c r="R1087" s="47" t="str">
        <f t="shared" si="635"/>
        <v>-1085</v>
      </c>
      <c r="S1087" s="6"/>
      <c r="T1087" s="48" t="str">
        <f t="shared" si="636"/>
        <v/>
      </c>
      <c r="U1087" s="49" t="str">
        <f t="shared" si="637"/>
        <v/>
      </c>
      <c r="W1087" s="51"/>
      <c r="X1087" s="75" t="str">
        <f t="shared" si="638"/>
        <v/>
      </c>
      <c r="Y1087" s="71" t="str">
        <f t="shared" si="639"/>
        <v/>
      </c>
      <c r="Z1087" s="71" t="str">
        <f t="shared" si="640"/>
        <v/>
      </c>
      <c r="AA1087" s="71" t="str">
        <f t="shared" si="641"/>
        <v/>
      </c>
      <c r="AB1087" s="71" t="str">
        <f t="shared" si="642"/>
        <v/>
      </c>
      <c r="AC1087" s="71" t="str">
        <f t="shared" si="643"/>
        <v/>
      </c>
      <c r="AD1087" s="71" t="str">
        <f t="shared" si="644"/>
        <v/>
      </c>
      <c r="AE1087" s="78" t="str">
        <f t="shared" si="645"/>
        <v/>
      </c>
      <c r="AF1087" s="75" t="str">
        <f t="shared" si="646"/>
        <v/>
      </c>
      <c r="AG1087" s="71" t="str">
        <f t="shared" si="647"/>
        <v/>
      </c>
      <c r="AH1087" s="71" t="str">
        <f t="shared" si="648"/>
        <v/>
      </c>
      <c r="AI1087" s="71" t="str">
        <f t="shared" si="649"/>
        <v/>
      </c>
      <c r="AJ1087" s="71" t="str">
        <f t="shared" si="650"/>
        <v/>
      </c>
      <c r="AK1087" s="71" t="str">
        <f t="shared" si="651"/>
        <v/>
      </c>
      <c r="AL1087" s="71" t="str">
        <f t="shared" si="652"/>
        <v/>
      </c>
      <c r="AM1087" s="78" t="str">
        <f t="shared" si="653"/>
        <v/>
      </c>
      <c r="AN1087" s="75" t="str">
        <f t="shared" si="654"/>
        <v/>
      </c>
      <c r="AO1087" s="71" t="str">
        <f t="shared" si="655"/>
        <v/>
      </c>
      <c r="AP1087" s="71" t="str">
        <f t="shared" si="656"/>
        <v/>
      </c>
      <c r="AQ1087" s="71" t="str">
        <f t="shared" si="657"/>
        <v/>
      </c>
      <c r="AR1087" s="71" t="str">
        <f t="shared" si="658"/>
        <v/>
      </c>
      <c r="AS1087" s="71" t="str">
        <f t="shared" si="659"/>
        <v/>
      </c>
      <c r="AT1087" s="71" t="str">
        <f t="shared" si="660"/>
        <v/>
      </c>
      <c r="AU1087" s="76" t="str">
        <f t="shared" si="661"/>
        <v/>
      </c>
      <c r="BF1087" s="141">
        <v>97040</v>
      </c>
      <c r="BG1087" s="142" t="s">
        <v>15070</v>
      </c>
      <c r="BH1087" s="141" t="s">
        <v>180</v>
      </c>
      <c r="BI1087" s="141" t="s">
        <v>178</v>
      </c>
      <c r="BJ1087" s="141"/>
      <c r="BK1087" s="141" t="s">
        <v>5461</v>
      </c>
      <c r="BL1087" s="141" t="s">
        <v>4069</v>
      </c>
      <c r="BM1087" s="141">
        <v>54.808639999999997</v>
      </c>
      <c r="BN1087" s="141">
        <v>-66.830160000000006</v>
      </c>
      <c r="BO1087" s="141">
        <v>1976</v>
      </c>
      <c r="BP1087" s="143" t="s">
        <v>25173</v>
      </c>
      <c r="BQ1087" s="143" t="s">
        <v>17560</v>
      </c>
    </row>
    <row r="1088" spans="1:69" ht="38.25" customHeight="1" x14ac:dyDescent="0.25">
      <c r="A1088" s="1" t="str">
        <f t="shared" si="662"/>
        <v/>
      </c>
      <c r="B1088" s="32" t="str">
        <f t="shared" si="663"/>
        <v/>
      </c>
      <c r="C1088" s="25" t="str">
        <f t="shared" si="664"/>
        <v/>
      </c>
      <c r="D1088" s="25" t="str">
        <f t="shared" si="665"/>
        <v/>
      </c>
      <c r="E1088" s="25" t="str">
        <f t="shared" si="666"/>
        <v/>
      </c>
      <c r="F1088" s="25" t="str">
        <f t="shared" si="667"/>
        <v/>
      </c>
      <c r="G1088" s="108" t="str">
        <f t="shared" si="668"/>
        <v/>
      </c>
      <c r="H1088" s="108" t="str">
        <f t="shared" si="669"/>
        <v/>
      </c>
      <c r="I1088" s="112" t="str">
        <f t="shared" si="670"/>
        <v/>
      </c>
      <c r="J1088" s="112"/>
      <c r="K1088" s="112"/>
      <c r="L1088" s="113"/>
      <c r="M1088" s="113"/>
      <c r="N1088" s="224" t="str">
        <f t="shared" si="671"/>
        <v/>
      </c>
      <c r="O1088" s="225" t="str">
        <f t="shared" si="672"/>
        <v/>
      </c>
      <c r="Q1088" s="6">
        <v>1086</v>
      </c>
      <c r="R1088" s="47" t="str">
        <f t="shared" si="635"/>
        <v>-1086</v>
      </c>
      <c r="S1088" s="6"/>
      <c r="T1088" s="48" t="str">
        <f t="shared" si="636"/>
        <v/>
      </c>
      <c r="U1088" s="49" t="str">
        <f t="shared" si="637"/>
        <v/>
      </c>
      <c r="W1088" s="51"/>
      <c r="X1088" s="75" t="str">
        <f t="shared" si="638"/>
        <v/>
      </c>
      <c r="Y1088" s="71" t="str">
        <f t="shared" si="639"/>
        <v/>
      </c>
      <c r="Z1088" s="71" t="str">
        <f t="shared" si="640"/>
        <v/>
      </c>
      <c r="AA1088" s="71" t="str">
        <f t="shared" si="641"/>
        <v/>
      </c>
      <c r="AB1088" s="71" t="str">
        <f t="shared" si="642"/>
        <v/>
      </c>
      <c r="AC1088" s="71" t="str">
        <f t="shared" si="643"/>
        <v/>
      </c>
      <c r="AD1088" s="71" t="str">
        <f t="shared" si="644"/>
        <v/>
      </c>
      <c r="AE1088" s="78" t="str">
        <f t="shared" si="645"/>
        <v/>
      </c>
      <c r="AF1088" s="75" t="str">
        <f t="shared" si="646"/>
        <v/>
      </c>
      <c r="AG1088" s="71" t="str">
        <f t="shared" si="647"/>
        <v/>
      </c>
      <c r="AH1088" s="71" t="str">
        <f t="shared" si="648"/>
        <v/>
      </c>
      <c r="AI1088" s="71" t="str">
        <f t="shared" si="649"/>
        <v/>
      </c>
      <c r="AJ1088" s="71" t="str">
        <f t="shared" si="650"/>
        <v/>
      </c>
      <c r="AK1088" s="71" t="str">
        <f t="shared" si="651"/>
        <v/>
      </c>
      <c r="AL1088" s="71" t="str">
        <f t="shared" si="652"/>
        <v/>
      </c>
      <c r="AM1088" s="78" t="str">
        <f t="shared" si="653"/>
        <v/>
      </c>
      <c r="AN1088" s="75" t="str">
        <f t="shared" si="654"/>
        <v/>
      </c>
      <c r="AO1088" s="71" t="str">
        <f t="shared" si="655"/>
        <v/>
      </c>
      <c r="AP1088" s="71" t="str">
        <f t="shared" si="656"/>
        <v/>
      </c>
      <c r="AQ1088" s="71" t="str">
        <f t="shared" si="657"/>
        <v/>
      </c>
      <c r="AR1088" s="71" t="str">
        <f t="shared" si="658"/>
        <v/>
      </c>
      <c r="AS1088" s="71" t="str">
        <f t="shared" si="659"/>
        <v/>
      </c>
      <c r="AT1088" s="71" t="str">
        <f t="shared" si="660"/>
        <v/>
      </c>
      <c r="AU1088" s="76" t="str">
        <f t="shared" si="661"/>
        <v/>
      </c>
      <c r="BF1088" s="141">
        <v>97040</v>
      </c>
      <c r="BG1088" s="142" t="s">
        <v>15071</v>
      </c>
      <c r="BH1088" s="141" t="s">
        <v>478</v>
      </c>
      <c r="BI1088" s="141" t="s">
        <v>176</v>
      </c>
      <c r="BJ1088" s="141"/>
      <c r="BK1088" s="141" t="s">
        <v>2587</v>
      </c>
      <c r="BL1088" s="141" t="s">
        <v>15072</v>
      </c>
      <c r="BM1088" s="141">
        <v>54.798609999999996</v>
      </c>
      <c r="BN1088" s="141">
        <v>-66.817809999999994</v>
      </c>
      <c r="BO1088" s="141">
        <v>1955</v>
      </c>
      <c r="BP1088" s="143" t="s">
        <v>25174</v>
      </c>
      <c r="BQ1088" s="143" t="s">
        <v>17560</v>
      </c>
    </row>
    <row r="1089" spans="1:69" ht="38.25" customHeight="1" x14ac:dyDescent="0.25">
      <c r="A1089" s="1" t="str">
        <f t="shared" si="662"/>
        <v/>
      </c>
      <c r="B1089" s="32" t="str">
        <f t="shared" si="663"/>
        <v/>
      </c>
      <c r="C1089" s="25" t="str">
        <f t="shared" si="664"/>
        <v/>
      </c>
      <c r="D1089" s="25" t="str">
        <f t="shared" si="665"/>
        <v/>
      </c>
      <c r="E1089" s="25" t="str">
        <f t="shared" si="666"/>
        <v/>
      </c>
      <c r="F1089" s="25" t="str">
        <f t="shared" si="667"/>
        <v/>
      </c>
      <c r="G1089" s="108" t="str">
        <f t="shared" si="668"/>
        <v/>
      </c>
      <c r="H1089" s="108" t="str">
        <f t="shared" si="669"/>
        <v/>
      </c>
      <c r="I1089" s="112" t="str">
        <f t="shared" si="670"/>
        <v/>
      </c>
      <c r="J1089" s="112"/>
      <c r="K1089" s="112"/>
      <c r="L1089" s="113"/>
      <c r="M1089" s="113"/>
      <c r="N1089" s="224" t="str">
        <f t="shared" si="671"/>
        <v/>
      </c>
      <c r="O1089" s="225" t="str">
        <f t="shared" si="672"/>
        <v/>
      </c>
      <c r="Q1089" s="6">
        <v>1087</v>
      </c>
      <c r="R1089" s="47" t="str">
        <f t="shared" si="635"/>
        <v>-1087</v>
      </c>
      <c r="S1089" s="6"/>
      <c r="T1089" s="48" t="str">
        <f t="shared" si="636"/>
        <v/>
      </c>
      <c r="U1089" s="49" t="str">
        <f t="shared" si="637"/>
        <v/>
      </c>
      <c r="W1089" s="51"/>
      <c r="X1089" s="75" t="str">
        <f t="shared" si="638"/>
        <v/>
      </c>
      <c r="Y1089" s="71" t="str">
        <f t="shared" si="639"/>
        <v/>
      </c>
      <c r="Z1089" s="71" t="str">
        <f t="shared" si="640"/>
        <v/>
      </c>
      <c r="AA1089" s="71" t="str">
        <f t="shared" si="641"/>
        <v/>
      </c>
      <c r="AB1089" s="71" t="str">
        <f t="shared" si="642"/>
        <v/>
      </c>
      <c r="AC1089" s="71" t="str">
        <f t="shared" si="643"/>
        <v/>
      </c>
      <c r="AD1089" s="71" t="str">
        <f t="shared" si="644"/>
        <v/>
      </c>
      <c r="AE1089" s="78" t="str">
        <f t="shared" si="645"/>
        <v/>
      </c>
      <c r="AF1089" s="75" t="str">
        <f t="shared" si="646"/>
        <v/>
      </c>
      <c r="AG1089" s="71" t="str">
        <f t="shared" si="647"/>
        <v/>
      </c>
      <c r="AH1089" s="71" t="str">
        <f t="shared" si="648"/>
        <v/>
      </c>
      <c r="AI1089" s="71" t="str">
        <f t="shared" si="649"/>
        <v/>
      </c>
      <c r="AJ1089" s="71" t="str">
        <f t="shared" si="650"/>
        <v/>
      </c>
      <c r="AK1089" s="71" t="str">
        <f t="shared" si="651"/>
        <v/>
      </c>
      <c r="AL1089" s="71" t="str">
        <f t="shared" si="652"/>
        <v/>
      </c>
      <c r="AM1089" s="78" t="str">
        <f t="shared" si="653"/>
        <v/>
      </c>
      <c r="AN1089" s="75" t="str">
        <f t="shared" si="654"/>
        <v/>
      </c>
      <c r="AO1089" s="71" t="str">
        <f t="shared" si="655"/>
        <v/>
      </c>
      <c r="AP1089" s="71" t="str">
        <f t="shared" si="656"/>
        <v/>
      </c>
      <c r="AQ1089" s="71" t="str">
        <f t="shared" si="657"/>
        <v/>
      </c>
      <c r="AR1089" s="71" t="str">
        <f t="shared" si="658"/>
        <v/>
      </c>
      <c r="AS1089" s="71" t="str">
        <f t="shared" si="659"/>
        <v/>
      </c>
      <c r="AT1089" s="71" t="str">
        <f t="shared" si="660"/>
        <v/>
      </c>
      <c r="AU1089" s="76" t="str">
        <f t="shared" si="661"/>
        <v/>
      </c>
      <c r="BF1089" s="141">
        <v>98025</v>
      </c>
      <c r="BG1089" s="142" t="s">
        <v>15086</v>
      </c>
      <c r="BH1089" s="141" t="s">
        <v>478</v>
      </c>
      <c r="BI1089" s="141" t="s">
        <v>176</v>
      </c>
      <c r="BJ1089" s="141"/>
      <c r="BK1089" s="141"/>
      <c r="BL1089" s="141" t="s">
        <v>15087</v>
      </c>
      <c r="BM1089" s="141">
        <v>50.188679878905504</v>
      </c>
      <c r="BN1089" s="141">
        <v>-61.796607201006502</v>
      </c>
      <c r="BO1089" s="141">
        <v>2004</v>
      </c>
      <c r="BP1089" s="143" t="s">
        <v>25178</v>
      </c>
      <c r="BQ1089" s="143" t="s">
        <v>17560</v>
      </c>
    </row>
    <row r="1090" spans="1:69" ht="38.25" customHeight="1" x14ac:dyDescent="0.25">
      <c r="A1090" s="1" t="str">
        <f t="shared" si="662"/>
        <v/>
      </c>
      <c r="B1090" s="32" t="str">
        <f t="shared" si="663"/>
        <v/>
      </c>
      <c r="C1090" s="25" t="str">
        <f t="shared" si="664"/>
        <v/>
      </c>
      <c r="D1090" s="25" t="str">
        <f t="shared" si="665"/>
        <v/>
      </c>
      <c r="E1090" s="25" t="str">
        <f t="shared" si="666"/>
        <v/>
      </c>
      <c r="F1090" s="25" t="str">
        <f t="shared" si="667"/>
        <v/>
      </c>
      <c r="G1090" s="108" t="str">
        <f t="shared" si="668"/>
        <v/>
      </c>
      <c r="H1090" s="108" t="str">
        <f t="shared" si="669"/>
        <v/>
      </c>
      <c r="I1090" s="112" t="str">
        <f t="shared" si="670"/>
        <v/>
      </c>
      <c r="J1090" s="112"/>
      <c r="K1090" s="112"/>
      <c r="L1090" s="113"/>
      <c r="M1090" s="113"/>
      <c r="N1090" s="224" t="str">
        <f t="shared" si="671"/>
        <v/>
      </c>
      <c r="O1090" s="225" t="str">
        <f t="shared" si="672"/>
        <v/>
      </c>
      <c r="Q1090" s="6">
        <v>1088</v>
      </c>
      <c r="R1090" s="47" t="str">
        <f t="shared" si="635"/>
        <v>-1088</v>
      </c>
      <c r="S1090" s="6"/>
      <c r="T1090" s="48" t="str">
        <f t="shared" si="636"/>
        <v/>
      </c>
      <c r="U1090" s="49" t="str">
        <f t="shared" si="637"/>
        <v/>
      </c>
      <c r="W1090" s="51"/>
      <c r="X1090" s="75" t="str">
        <f t="shared" si="638"/>
        <v/>
      </c>
      <c r="Y1090" s="71" t="str">
        <f t="shared" si="639"/>
        <v/>
      </c>
      <c r="Z1090" s="71" t="str">
        <f t="shared" si="640"/>
        <v/>
      </c>
      <c r="AA1090" s="71" t="str">
        <f t="shared" si="641"/>
        <v/>
      </c>
      <c r="AB1090" s="71" t="str">
        <f t="shared" si="642"/>
        <v/>
      </c>
      <c r="AC1090" s="71" t="str">
        <f t="shared" si="643"/>
        <v/>
      </c>
      <c r="AD1090" s="71" t="str">
        <f t="shared" si="644"/>
        <v/>
      </c>
      <c r="AE1090" s="78" t="str">
        <f t="shared" si="645"/>
        <v/>
      </c>
      <c r="AF1090" s="75" t="str">
        <f t="shared" si="646"/>
        <v/>
      </c>
      <c r="AG1090" s="71" t="str">
        <f t="shared" si="647"/>
        <v/>
      </c>
      <c r="AH1090" s="71" t="str">
        <f t="shared" si="648"/>
        <v/>
      </c>
      <c r="AI1090" s="71" t="str">
        <f t="shared" si="649"/>
        <v/>
      </c>
      <c r="AJ1090" s="71" t="str">
        <f t="shared" si="650"/>
        <v/>
      </c>
      <c r="AK1090" s="71" t="str">
        <f t="shared" si="651"/>
        <v/>
      </c>
      <c r="AL1090" s="71" t="str">
        <f t="shared" si="652"/>
        <v/>
      </c>
      <c r="AM1090" s="78" t="str">
        <f t="shared" si="653"/>
        <v/>
      </c>
      <c r="AN1090" s="75" t="str">
        <f t="shared" si="654"/>
        <v/>
      </c>
      <c r="AO1090" s="71" t="str">
        <f t="shared" si="655"/>
        <v/>
      </c>
      <c r="AP1090" s="71" t="str">
        <f t="shared" si="656"/>
        <v/>
      </c>
      <c r="AQ1090" s="71" t="str">
        <f t="shared" si="657"/>
        <v/>
      </c>
      <c r="AR1090" s="71" t="str">
        <f t="shared" si="658"/>
        <v/>
      </c>
      <c r="AS1090" s="71" t="str">
        <f t="shared" si="659"/>
        <v/>
      </c>
      <c r="AT1090" s="71" t="str">
        <f t="shared" si="660"/>
        <v/>
      </c>
      <c r="AU1090" s="76" t="str">
        <f t="shared" si="661"/>
        <v/>
      </c>
      <c r="BF1090" s="141">
        <v>98025</v>
      </c>
      <c r="BG1090" s="142" t="s">
        <v>15088</v>
      </c>
      <c r="BH1090" s="141" t="s">
        <v>478</v>
      </c>
      <c r="BI1090" s="141" t="s">
        <v>176</v>
      </c>
      <c r="BJ1090" s="141" t="s">
        <v>15089</v>
      </c>
      <c r="BK1090" s="141"/>
      <c r="BL1090" s="141" t="s">
        <v>15087</v>
      </c>
      <c r="BM1090" s="141">
        <v>50.186149999999998</v>
      </c>
      <c r="BN1090" s="141">
        <v>-61.807180000000002</v>
      </c>
      <c r="BO1090" s="141">
        <v>2004</v>
      </c>
      <c r="BP1090" s="143" t="s">
        <v>25179</v>
      </c>
      <c r="BQ1090" s="143" t="s">
        <v>17560</v>
      </c>
    </row>
    <row r="1091" spans="1:69" ht="38.25" customHeight="1" x14ac:dyDescent="0.25">
      <c r="A1091" s="1" t="str">
        <f t="shared" si="662"/>
        <v/>
      </c>
      <c r="B1091" s="32" t="str">
        <f t="shared" si="663"/>
        <v/>
      </c>
      <c r="C1091" s="25" t="str">
        <f t="shared" si="664"/>
        <v/>
      </c>
      <c r="D1091" s="25" t="str">
        <f t="shared" si="665"/>
        <v/>
      </c>
      <c r="E1091" s="25" t="str">
        <f t="shared" si="666"/>
        <v/>
      </c>
      <c r="F1091" s="25" t="str">
        <f t="shared" si="667"/>
        <v/>
      </c>
      <c r="G1091" s="108" t="str">
        <f t="shared" si="668"/>
        <v/>
      </c>
      <c r="H1091" s="108" t="str">
        <f t="shared" si="669"/>
        <v/>
      </c>
      <c r="I1091" s="112" t="str">
        <f t="shared" si="670"/>
        <v/>
      </c>
      <c r="J1091" s="112"/>
      <c r="K1091" s="112"/>
      <c r="L1091" s="113"/>
      <c r="M1091" s="113"/>
      <c r="N1091" s="224" t="str">
        <f t="shared" si="671"/>
        <v/>
      </c>
      <c r="O1091" s="225" t="str">
        <f t="shared" si="672"/>
        <v/>
      </c>
      <c r="Q1091" s="6">
        <v>1089</v>
      </c>
      <c r="R1091" s="47" t="str">
        <f t="shared" ref="R1091:R1154" si="673">Code_geo&amp;"-"&amp;Q1091</f>
        <v>-1089</v>
      </c>
      <c r="S1091" s="6"/>
      <c r="T1091" s="48" t="str">
        <f t="shared" ref="T1091:T1154" si="674">IF(AND(B1101=$S$3,(OR(C1101=$W$10,C1101=$W$11,C1101=$W$12,C1101=$W$13))),1,"")</f>
        <v/>
      </c>
      <c r="U1091" s="49" t="str">
        <f t="shared" ref="U1091:U1154" si="675">IF(AND(B1101=$S$4,(OR(C1101=$W$5,C1101=$W$6,C1101=$W$7,C1101=$W$8))),1,"")</f>
        <v/>
      </c>
      <c r="W1091" s="51"/>
      <c r="X1091" s="75" t="str">
        <f t="shared" si="638"/>
        <v/>
      </c>
      <c r="Y1091" s="71" t="str">
        <f t="shared" si="639"/>
        <v/>
      </c>
      <c r="Z1091" s="71" t="str">
        <f t="shared" si="640"/>
        <v/>
      </c>
      <c r="AA1091" s="71" t="str">
        <f t="shared" si="641"/>
        <v/>
      </c>
      <c r="AB1091" s="71" t="str">
        <f t="shared" si="642"/>
        <v/>
      </c>
      <c r="AC1091" s="71" t="str">
        <f t="shared" si="643"/>
        <v/>
      </c>
      <c r="AD1091" s="71" t="str">
        <f t="shared" si="644"/>
        <v/>
      </c>
      <c r="AE1091" s="78" t="str">
        <f t="shared" si="645"/>
        <v/>
      </c>
      <c r="AF1091" s="75" t="str">
        <f t="shared" si="646"/>
        <v/>
      </c>
      <c r="AG1091" s="71" t="str">
        <f t="shared" si="647"/>
        <v/>
      </c>
      <c r="AH1091" s="71" t="str">
        <f t="shared" si="648"/>
        <v/>
      </c>
      <c r="AI1091" s="71" t="str">
        <f t="shared" si="649"/>
        <v/>
      </c>
      <c r="AJ1091" s="71" t="str">
        <f t="shared" si="650"/>
        <v/>
      </c>
      <c r="AK1091" s="71" t="str">
        <f t="shared" si="651"/>
        <v/>
      </c>
      <c r="AL1091" s="71" t="str">
        <f t="shared" si="652"/>
        <v/>
      </c>
      <c r="AM1091" s="78" t="str">
        <f t="shared" si="653"/>
        <v/>
      </c>
      <c r="AN1091" s="75" t="str">
        <f t="shared" si="654"/>
        <v/>
      </c>
      <c r="AO1091" s="71" t="str">
        <f t="shared" si="655"/>
        <v/>
      </c>
      <c r="AP1091" s="71" t="str">
        <f t="shared" si="656"/>
        <v/>
      </c>
      <c r="AQ1091" s="71" t="str">
        <f t="shared" si="657"/>
        <v/>
      </c>
      <c r="AR1091" s="71" t="str">
        <f t="shared" si="658"/>
        <v/>
      </c>
      <c r="AS1091" s="71" t="str">
        <f t="shared" si="659"/>
        <v/>
      </c>
      <c r="AT1091" s="71" t="str">
        <f t="shared" si="660"/>
        <v/>
      </c>
      <c r="AU1091" s="76" t="str">
        <f t="shared" si="661"/>
        <v/>
      </c>
      <c r="BF1091" s="141">
        <v>3005</v>
      </c>
      <c r="BG1091" s="142" t="s">
        <v>15244</v>
      </c>
      <c r="BH1091" s="141" t="s">
        <v>478</v>
      </c>
      <c r="BI1091" s="141" t="s">
        <v>177</v>
      </c>
      <c r="BJ1091" s="141"/>
      <c r="BK1091" s="141"/>
      <c r="BL1091" s="141" t="s">
        <v>1213</v>
      </c>
      <c r="BM1091" s="141">
        <v>48.990424883109</v>
      </c>
      <c r="BN1091" s="141">
        <v>-64.387767575594694</v>
      </c>
      <c r="BO1091" s="141">
        <v>1966</v>
      </c>
      <c r="BP1091" s="143" t="s">
        <v>25207</v>
      </c>
      <c r="BQ1091" s="143" t="s">
        <v>26794</v>
      </c>
    </row>
    <row r="1092" spans="1:69" ht="38.25" customHeight="1" x14ac:dyDescent="0.25">
      <c r="A1092" s="1" t="str">
        <f t="shared" si="662"/>
        <v/>
      </c>
      <c r="B1092" s="32" t="str">
        <f t="shared" si="663"/>
        <v/>
      </c>
      <c r="C1092" s="25" t="str">
        <f t="shared" si="664"/>
        <v/>
      </c>
      <c r="D1092" s="25" t="str">
        <f t="shared" si="665"/>
        <v/>
      </c>
      <c r="E1092" s="25" t="str">
        <f t="shared" si="666"/>
        <v/>
      </c>
      <c r="F1092" s="25" t="str">
        <f t="shared" si="667"/>
        <v/>
      </c>
      <c r="G1092" s="108" t="str">
        <f t="shared" si="668"/>
        <v/>
      </c>
      <c r="H1092" s="108" t="str">
        <f t="shared" si="669"/>
        <v/>
      </c>
      <c r="I1092" s="112" t="str">
        <f t="shared" si="670"/>
        <v/>
      </c>
      <c r="J1092" s="112"/>
      <c r="K1092" s="112"/>
      <c r="L1092" s="113"/>
      <c r="M1092" s="113"/>
      <c r="N1092" s="224" t="str">
        <f t="shared" si="671"/>
        <v/>
      </c>
      <c r="O1092" s="225" t="str">
        <f t="shared" si="672"/>
        <v/>
      </c>
      <c r="Q1092" s="6">
        <v>1090</v>
      </c>
      <c r="R1092" s="47" t="str">
        <f t="shared" si="673"/>
        <v>-1090</v>
      </c>
      <c r="S1092" s="6"/>
      <c r="T1092" s="48" t="str">
        <f t="shared" si="674"/>
        <v/>
      </c>
      <c r="U1092" s="49" t="str">
        <f t="shared" si="675"/>
        <v/>
      </c>
      <c r="W1092" s="51"/>
      <c r="X1092" s="75" t="str">
        <f t="shared" ref="X1092:X1155" si="676">IF($C1101=$BE$3,$L1101+$M1101,"")</f>
        <v/>
      </c>
      <c r="Y1092" s="71" t="str">
        <f t="shared" ref="Y1092:Y1155" si="677">IF($C1101=$BE$4,$L1101+$M1101,"")</f>
        <v/>
      </c>
      <c r="Z1092" s="71" t="str">
        <f t="shared" ref="Z1092:Z1155" si="678">IF($C1101=$BE$5,$L1101+$M1101,"")</f>
        <v/>
      </c>
      <c r="AA1092" s="71" t="str">
        <f t="shared" ref="AA1092:AA1155" si="679">IF($C1101=$BE$6,$L1101+$M1101,"")</f>
        <v/>
      </c>
      <c r="AB1092" s="71" t="str">
        <f t="shared" ref="AB1092:AB1155" si="680">IF($C1101=$BE$7,$L1101+$M1101,"")</f>
        <v/>
      </c>
      <c r="AC1092" s="71" t="str">
        <f t="shared" ref="AC1092:AC1155" si="681">IF($C1101=$BE$8,$L1101+$M1101,"")</f>
        <v/>
      </c>
      <c r="AD1092" s="71" t="str">
        <f t="shared" ref="AD1092:AD1155" si="682">IF($C1101=$BE$9,$L1101+$M1101,"")</f>
        <v/>
      </c>
      <c r="AE1092" s="78" t="str">
        <f t="shared" ref="AE1092:AE1155" si="683">IF($C1101=$BE$10,$L1101+$M1101,"")</f>
        <v/>
      </c>
      <c r="AF1092" s="75" t="str">
        <f t="shared" ref="AF1092:AF1155" si="684">IF($C1101=$BE$3,IF($J1101&gt;0,$L1101/$J1101,$L1101),"")</f>
        <v/>
      </c>
      <c r="AG1092" s="71" t="str">
        <f t="shared" ref="AG1092:AG1155" si="685">IF($C1101=$BE$4,IF($J1101&gt;0,$L1101/$J1101,$L1101),"")</f>
        <v/>
      </c>
      <c r="AH1092" s="71" t="str">
        <f t="shared" ref="AH1092:AH1155" si="686">IF($C1101=$BE$5,IF($J1101&gt;0,$L1101/$J1101,$L1101),"")</f>
        <v/>
      </c>
      <c r="AI1092" s="71" t="str">
        <f t="shared" ref="AI1092:AI1155" si="687">IF($C1101=$BE$6,IF($J1101&gt;0,$L1101/$J1101,$L1101),"")</f>
        <v/>
      </c>
      <c r="AJ1092" s="71" t="str">
        <f t="shared" ref="AJ1092:AJ1155" si="688">IF($C1101=$BE$7,IF($J1101&gt;0,$L1101/$J1101,$L1101),"")</f>
        <v/>
      </c>
      <c r="AK1092" s="71" t="str">
        <f t="shared" ref="AK1092:AK1155" si="689">IF($C1101=$BE$8,IF($J1101&gt;0,$L1101/$J1101,$L1101),"")</f>
        <v/>
      </c>
      <c r="AL1092" s="71" t="str">
        <f t="shared" ref="AL1092:AL1155" si="690">IF($C1101=$BE$9,IF($J1101&gt;0,$L1101/$J1101,$L1101),"")</f>
        <v/>
      </c>
      <c r="AM1092" s="78" t="str">
        <f t="shared" ref="AM1092:AM1155" si="691">IF($C1101=$BE$10,IF($J1101&gt;0,$L1101/$J1101,$L1101),"")</f>
        <v/>
      </c>
      <c r="AN1092" s="75" t="str">
        <f t="shared" ref="AN1092:AN1155" si="692">IF($C1101=$BE$3,IF($K1101&gt;0,$M1101/$K1101,$M1101),"")</f>
        <v/>
      </c>
      <c r="AO1092" s="71" t="str">
        <f t="shared" ref="AO1092:AO1155" si="693">IF($C1101=$BE$4,IF($K1101&gt;0,$M1101/$K1101,$M1101),"")</f>
        <v/>
      </c>
      <c r="AP1092" s="71" t="str">
        <f t="shared" ref="AP1092:AP1155" si="694">IF($C1101=$BE$5,IF($K1101&gt;0,$M1101/$K1101,$M1101),"")</f>
        <v/>
      </c>
      <c r="AQ1092" s="71" t="str">
        <f t="shared" ref="AQ1092:AQ1155" si="695">IF($C1101=$BE$6,IF($K1101&gt;0,$M1101/$K1101,$M1101),"")</f>
        <v/>
      </c>
      <c r="AR1092" s="71" t="str">
        <f t="shared" ref="AR1092:AR1155" si="696">IF($C1101=$BE$7,IF($K1101&gt;0,$M1101/$K1101,$M1101),"")</f>
        <v/>
      </c>
      <c r="AS1092" s="71" t="str">
        <f t="shared" ref="AS1092:AS1155" si="697">IF($C1101=$BE$8,IF($K1101&gt;0,$M1101/$K1101,$M1101),"")</f>
        <v/>
      </c>
      <c r="AT1092" s="71" t="str">
        <f t="shared" ref="AT1092:AT1155" si="698">IF($C1101=$BE$9,IF($K1101&gt;0,$M1101/$K1101,$M1101),"")</f>
        <v/>
      </c>
      <c r="AU1092" s="76" t="str">
        <f t="shared" ref="AU1092:AU1155" si="699">IF($C1101=$BE$10,IF($K1101&gt;0,$M1101/$K1101,$M1101),"")</f>
        <v/>
      </c>
      <c r="BF1092" s="141">
        <v>3005</v>
      </c>
      <c r="BG1092" s="142" t="s">
        <v>15245</v>
      </c>
      <c r="BH1092" s="141" t="s">
        <v>478</v>
      </c>
      <c r="BI1092" s="141" t="s">
        <v>186</v>
      </c>
      <c r="BJ1092" s="141" t="s">
        <v>15246</v>
      </c>
      <c r="BK1092" s="141" t="s">
        <v>3881</v>
      </c>
      <c r="BL1092" s="141" t="s">
        <v>15247</v>
      </c>
      <c r="BM1092" s="141">
        <v>48.820470437654798</v>
      </c>
      <c r="BN1092" s="141">
        <v>-64.445033894927604</v>
      </c>
      <c r="BO1092" s="141">
        <v>1970</v>
      </c>
      <c r="BP1092" s="143" t="s">
        <v>186</v>
      </c>
      <c r="BQ1092" s="143" t="s">
        <v>26794</v>
      </c>
    </row>
    <row r="1093" spans="1:69" ht="38.25" customHeight="1" x14ac:dyDescent="0.25">
      <c r="A1093" s="1" t="str">
        <f t="shared" si="662"/>
        <v/>
      </c>
      <c r="B1093" s="32" t="str">
        <f t="shared" si="663"/>
        <v/>
      </c>
      <c r="C1093" s="25" t="str">
        <f t="shared" si="664"/>
        <v/>
      </c>
      <c r="D1093" s="25" t="str">
        <f t="shared" si="665"/>
        <v/>
      </c>
      <c r="E1093" s="25" t="str">
        <f t="shared" si="666"/>
        <v/>
      </c>
      <c r="F1093" s="25" t="str">
        <f t="shared" si="667"/>
        <v/>
      </c>
      <c r="G1093" s="108" t="str">
        <f t="shared" si="668"/>
        <v/>
      </c>
      <c r="H1093" s="108" t="str">
        <f t="shared" si="669"/>
        <v/>
      </c>
      <c r="I1093" s="112" t="str">
        <f t="shared" si="670"/>
        <v/>
      </c>
      <c r="J1093" s="112"/>
      <c r="K1093" s="112"/>
      <c r="L1093" s="113"/>
      <c r="M1093" s="113"/>
      <c r="N1093" s="224" t="str">
        <f t="shared" si="671"/>
        <v/>
      </c>
      <c r="O1093" s="225" t="str">
        <f t="shared" si="672"/>
        <v/>
      </c>
      <c r="Q1093" s="6">
        <v>1091</v>
      </c>
      <c r="R1093" s="47" t="str">
        <f t="shared" si="673"/>
        <v>-1091</v>
      </c>
      <c r="S1093" s="6"/>
      <c r="T1093" s="48" t="str">
        <f t="shared" si="674"/>
        <v/>
      </c>
      <c r="U1093" s="49" t="str">
        <f t="shared" si="675"/>
        <v/>
      </c>
      <c r="W1093" s="51"/>
      <c r="X1093" s="75" t="str">
        <f t="shared" si="676"/>
        <v/>
      </c>
      <c r="Y1093" s="71" t="str">
        <f t="shared" si="677"/>
        <v/>
      </c>
      <c r="Z1093" s="71" t="str">
        <f t="shared" si="678"/>
        <v/>
      </c>
      <c r="AA1093" s="71" t="str">
        <f t="shared" si="679"/>
        <v/>
      </c>
      <c r="AB1093" s="71" t="str">
        <f t="shared" si="680"/>
        <v/>
      </c>
      <c r="AC1093" s="71" t="str">
        <f t="shared" si="681"/>
        <v/>
      </c>
      <c r="AD1093" s="71" t="str">
        <f t="shared" si="682"/>
        <v/>
      </c>
      <c r="AE1093" s="78" t="str">
        <f t="shared" si="683"/>
        <v/>
      </c>
      <c r="AF1093" s="75" t="str">
        <f t="shared" si="684"/>
        <v/>
      </c>
      <c r="AG1093" s="71" t="str">
        <f t="shared" si="685"/>
        <v/>
      </c>
      <c r="AH1093" s="71" t="str">
        <f t="shared" si="686"/>
        <v/>
      </c>
      <c r="AI1093" s="71" t="str">
        <f t="shared" si="687"/>
        <v/>
      </c>
      <c r="AJ1093" s="71" t="str">
        <f t="shared" si="688"/>
        <v/>
      </c>
      <c r="AK1093" s="71" t="str">
        <f t="shared" si="689"/>
        <v/>
      </c>
      <c r="AL1093" s="71" t="str">
        <f t="shared" si="690"/>
        <v/>
      </c>
      <c r="AM1093" s="78" t="str">
        <f t="shared" si="691"/>
        <v/>
      </c>
      <c r="AN1093" s="75" t="str">
        <f t="shared" si="692"/>
        <v/>
      </c>
      <c r="AO1093" s="71" t="str">
        <f t="shared" si="693"/>
        <v/>
      </c>
      <c r="AP1093" s="71" t="str">
        <f t="shared" si="694"/>
        <v/>
      </c>
      <c r="AQ1093" s="71" t="str">
        <f t="shared" si="695"/>
        <v/>
      </c>
      <c r="AR1093" s="71" t="str">
        <f t="shared" si="696"/>
        <v/>
      </c>
      <c r="AS1093" s="71" t="str">
        <f t="shared" si="697"/>
        <v/>
      </c>
      <c r="AT1093" s="71" t="str">
        <f t="shared" si="698"/>
        <v/>
      </c>
      <c r="AU1093" s="76" t="str">
        <f t="shared" si="699"/>
        <v/>
      </c>
      <c r="BF1093" s="141">
        <v>3005</v>
      </c>
      <c r="BG1093" s="142" t="s">
        <v>15248</v>
      </c>
      <c r="BH1093" s="141" t="s">
        <v>180</v>
      </c>
      <c r="BI1093" s="141" t="s">
        <v>191</v>
      </c>
      <c r="BJ1093" s="141" t="s">
        <v>15249</v>
      </c>
      <c r="BK1093" s="141" t="s">
        <v>15250</v>
      </c>
      <c r="BL1093" s="141" t="s">
        <v>15251</v>
      </c>
      <c r="BM1093" s="141">
        <v>48.994455317151598</v>
      </c>
      <c r="BN1093" s="141">
        <v>-64.389425814618704</v>
      </c>
      <c r="BO1093" s="141">
        <v>1998</v>
      </c>
      <c r="BP1093" s="143" t="s">
        <v>191</v>
      </c>
      <c r="BQ1093" s="143" t="s">
        <v>26794</v>
      </c>
    </row>
    <row r="1094" spans="1:69" ht="38.25" customHeight="1" x14ac:dyDescent="0.25">
      <c r="A1094" s="1" t="str">
        <f t="shared" si="662"/>
        <v/>
      </c>
      <c r="B1094" s="32" t="str">
        <f t="shared" si="663"/>
        <v/>
      </c>
      <c r="C1094" s="25" t="str">
        <f t="shared" si="664"/>
        <v/>
      </c>
      <c r="D1094" s="25" t="str">
        <f t="shared" si="665"/>
        <v/>
      </c>
      <c r="E1094" s="25" t="str">
        <f t="shared" si="666"/>
        <v/>
      </c>
      <c r="F1094" s="25" t="str">
        <f t="shared" si="667"/>
        <v/>
      </c>
      <c r="G1094" s="108" t="str">
        <f t="shared" si="668"/>
        <v/>
      </c>
      <c r="H1094" s="108" t="str">
        <f t="shared" si="669"/>
        <v/>
      </c>
      <c r="I1094" s="112" t="str">
        <f t="shared" si="670"/>
        <v/>
      </c>
      <c r="J1094" s="112"/>
      <c r="K1094" s="112"/>
      <c r="L1094" s="113"/>
      <c r="M1094" s="113"/>
      <c r="N1094" s="224" t="str">
        <f t="shared" si="671"/>
        <v/>
      </c>
      <c r="O1094" s="225" t="str">
        <f t="shared" si="672"/>
        <v/>
      </c>
      <c r="Q1094" s="6">
        <v>1092</v>
      </c>
      <c r="R1094" s="47" t="str">
        <f t="shared" si="673"/>
        <v>-1092</v>
      </c>
      <c r="S1094" s="6"/>
      <c r="T1094" s="48" t="str">
        <f t="shared" si="674"/>
        <v/>
      </c>
      <c r="U1094" s="49" t="str">
        <f t="shared" si="675"/>
        <v/>
      </c>
      <c r="W1094" s="51"/>
      <c r="X1094" s="75" t="str">
        <f t="shared" si="676"/>
        <v/>
      </c>
      <c r="Y1094" s="71" t="str">
        <f t="shared" si="677"/>
        <v/>
      </c>
      <c r="Z1094" s="71" t="str">
        <f t="shared" si="678"/>
        <v/>
      </c>
      <c r="AA1094" s="71" t="str">
        <f t="shared" si="679"/>
        <v/>
      </c>
      <c r="AB1094" s="71" t="str">
        <f t="shared" si="680"/>
        <v/>
      </c>
      <c r="AC1094" s="71" t="str">
        <f t="shared" si="681"/>
        <v/>
      </c>
      <c r="AD1094" s="71" t="str">
        <f t="shared" si="682"/>
        <v/>
      </c>
      <c r="AE1094" s="78" t="str">
        <f t="shared" si="683"/>
        <v/>
      </c>
      <c r="AF1094" s="75" t="str">
        <f t="shared" si="684"/>
        <v/>
      </c>
      <c r="AG1094" s="71" t="str">
        <f t="shared" si="685"/>
        <v/>
      </c>
      <c r="AH1094" s="71" t="str">
        <f t="shared" si="686"/>
        <v/>
      </c>
      <c r="AI1094" s="71" t="str">
        <f t="shared" si="687"/>
        <v/>
      </c>
      <c r="AJ1094" s="71" t="str">
        <f t="shared" si="688"/>
        <v/>
      </c>
      <c r="AK1094" s="71" t="str">
        <f t="shared" si="689"/>
        <v/>
      </c>
      <c r="AL1094" s="71" t="str">
        <f t="shared" si="690"/>
        <v/>
      </c>
      <c r="AM1094" s="78" t="str">
        <f t="shared" si="691"/>
        <v/>
      </c>
      <c r="AN1094" s="75" t="str">
        <f t="shared" si="692"/>
        <v/>
      </c>
      <c r="AO1094" s="71" t="str">
        <f t="shared" si="693"/>
        <v/>
      </c>
      <c r="AP1094" s="71" t="str">
        <f t="shared" si="694"/>
        <v/>
      </c>
      <c r="AQ1094" s="71" t="str">
        <f t="shared" si="695"/>
        <v/>
      </c>
      <c r="AR1094" s="71" t="str">
        <f t="shared" si="696"/>
        <v/>
      </c>
      <c r="AS1094" s="71" t="str">
        <f t="shared" si="697"/>
        <v/>
      </c>
      <c r="AT1094" s="71" t="str">
        <f t="shared" si="698"/>
        <v/>
      </c>
      <c r="AU1094" s="76" t="str">
        <f t="shared" si="699"/>
        <v/>
      </c>
      <c r="BF1094" s="141">
        <v>3005</v>
      </c>
      <c r="BG1094" s="142" t="s">
        <v>15252</v>
      </c>
      <c r="BH1094" s="141" t="s">
        <v>180</v>
      </c>
      <c r="BI1094" s="141" t="s">
        <v>191</v>
      </c>
      <c r="BJ1094" s="141" t="s">
        <v>15253</v>
      </c>
      <c r="BK1094" s="141" t="s">
        <v>15254</v>
      </c>
      <c r="BL1094" s="141" t="s">
        <v>270</v>
      </c>
      <c r="BM1094" s="141">
        <v>48.980795282102797</v>
      </c>
      <c r="BN1094" s="141">
        <v>-64.364371517349397</v>
      </c>
      <c r="BO1094" s="141">
        <v>1970</v>
      </c>
      <c r="BP1094" s="143" t="s">
        <v>191</v>
      </c>
      <c r="BQ1094" s="143" t="s">
        <v>26794</v>
      </c>
    </row>
    <row r="1095" spans="1:69" ht="38.25" customHeight="1" x14ac:dyDescent="0.25">
      <c r="A1095" s="1" t="str">
        <f t="shared" si="662"/>
        <v/>
      </c>
      <c r="B1095" s="32" t="str">
        <f t="shared" si="663"/>
        <v/>
      </c>
      <c r="C1095" s="25" t="str">
        <f t="shared" si="664"/>
        <v/>
      </c>
      <c r="D1095" s="25" t="str">
        <f t="shared" si="665"/>
        <v/>
      </c>
      <c r="E1095" s="25" t="str">
        <f t="shared" si="666"/>
        <v/>
      </c>
      <c r="F1095" s="25" t="str">
        <f t="shared" si="667"/>
        <v/>
      </c>
      <c r="G1095" s="108" t="str">
        <f t="shared" si="668"/>
        <v/>
      </c>
      <c r="H1095" s="108" t="str">
        <f t="shared" si="669"/>
        <v/>
      </c>
      <c r="I1095" s="112" t="str">
        <f t="shared" si="670"/>
        <v/>
      </c>
      <c r="J1095" s="112"/>
      <c r="K1095" s="112"/>
      <c r="L1095" s="113"/>
      <c r="M1095" s="113"/>
      <c r="N1095" s="224" t="str">
        <f t="shared" si="671"/>
        <v/>
      </c>
      <c r="O1095" s="225" t="str">
        <f t="shared" si="672"/>
        <v/>
      </c>
      <c r="Q1095" s="6">
        <v>1093</v>
      </c>
      <c r="R1095" s="47" t="str">
        <f t="shared" si="673"/>
        <v>-1093</v>
      </c>
      <c r="S1095" s="6"/>
      <c r="T1095" s="48" t="str">
        <f t="shared" si="674"/>
        <v/>
      </c>
      <c r="U1095" s="49" t="str">
        <f t="shared" si="675"/>
        <v/>
      </c>
      <c r="W1095" s="51"/>
      <c r="X1095" s="75" t="str">
        <f t="shared" si="676"/>
        <v/>
      </c>
      <c r="Y1095" s="71" t="str">
        <f t="shared" si="677"/>
        <v/>
      </c>
      <c r="Z1095" s="71" t="str">
        <f t="shared" si="678"/>
        <v/>
      </c>
      <c r="AA1095" s="71" t="str">
        <f t="shared" si="679"/>
        <v/>
      </c>
      <c r="AB1095" s="71" t="str">
        <f t="shared" si="680"/>
        <v/>
      </c>
      <c r="AC1095" s="71" t="str">
        <f t="shared" si="681"/>
        <v/>
      </c>
      <c r="AD1095" s="71" t="str">
        <f t="shared" si="682"/>
        <v/>
      </c>
      <c r="AE1095" s="78" t="str">
        <f t="shared" si="683"/>
        <v/>
      </c>
      <c r="AF1095" s="75" t="str">
        <f t="shared" si="684"/>
        <v/>
      </c>
      <c r="AG1095" s="71" t="str">
        <f t="shared" si="685"/>
        <v/>
      </c>
      <c r="AH1095" s="71" t="str">
        <f t="shared" si="686"/>
        <v/>
      </c>
      <c r="AI1095" s="71" t="str">
        <f t="shared" si="687"/>
        <v/>
      </c>
      <c r="AJ1095" s="71" t="str">
        <f t="shared" si="688"/>
        <v/>
      </c>
      <c r="AK1095" s="71" t="str">
        <f t="shared" si="689"/>
        <v/>
      </c>
      <c r="AL1095" s="71" t="str">
        <f t="shared" si="690"/>
        <v/>
      </c>
      <c r="AM1095" s="78" t="str">
        <f t="shared" si="691"/>
        <v/>
      </c>
      <c r="AN1095" s="75" t="str">
        <f t="shared" si="692"/>
        <v/>
      </c>
      <c r="AO1095" s="71" t="str">
        <f t="shared" si="693"/>
        <v/>
      </c>
      <c r="AP1095" s="71" t="str">
        <f t="shared" si="694"/>
        <v/>
      </c>
      <c r="AQ1095" s="71" t="str">
        <f t="shared" si="695"/>
        <v/>
      </c>
      <c r="AR1095" s="71" t="str">
        <f t="shared" si="696"/>
        <v/>
      </c>
      <c r="AS1095" s="71" t="str">
        <f t="shared" si="697"/>
        <v/>
      </c>
      <c r="AT1095" s="71" t="str">
        <f t="shared" si="698"/>
        <v/>
      </c>
      <c r="AU1095" s="76" t="str">
        <f t="shared" si="699"/>
        <v/>
      </c>
      <c r="BF1095" s="141">
        <v>97040</v>
      </c>
      <c r="BG1095" s="142" t="s">
        <v>15073</v>
      </c>
      <c r="BH1095" s="141" t="s">
        <v>478</v>
      </c>
      <c r="BI1095" s="141" t="s">
        <v>177</v>
      </c>
      <c r="BJ1095" s="141"/>
      <c r="BK1095" s="141" t="s">
        <v>2587</v>
      </c>
      <c r="BL1095" s="141" t="s">
        <v>15072</v>
      </c>
      <c r="BM1095" s="141">
        <v>54.798609999999996</v>
      </c>
      <c r="BN1095" s="141">
        <v>-66.817809999999994</v>
      </c>
      <c r="BO1095" s="141">
        <v>1955</v>
      </c>
      <c r="BP1095" s="143" t="s">
        <v>25175</v>
      </c>
      <c r="BQ1095" s="143" t="s">
        <v>17560</v>
      </c>
    </row>
    <row r="1096" spans="1:69" ht="38.25" customHeight="1" x14ac:dyDescent="0.25">
      <c r="A1096" s="1" t="str">
        <f t="shared" si="662"/>
        <v/>
      </c>
      <c r="B1096" s="32" t="str">
        <f t="shared" si="663"/>
        <v/>
      </c>
      <c r="C1096" s="25" t="str">
        <f t="shared" si="664"/>
        <v/>
      </c>
      <c r="D1096" s="25" t="str">
        <f t="shared" si="665"/>
        <v/>
      </c>
      <c r="E1096" s="25" t="str">
        <f t="shared" si="666"/>
        <v/>
      </c>
      <c r="F1096" s="25" t="str">
        <f t="shared" si="667"/>
        <v/>
      </c>
      <c r="G1096" s="108" t="str">
        <f t="shared" si="668"/>
        <v/>
      </c>
      <c r="H1096" s="108" t="str">
        <f t="shared" si="669"/>
        <v/>
      </c>
      <c r="I1096" s="112" t="str">
        <f t="shared" si="670"/>
        <v/>
      </c>
      <c r="J1096" s="112"/>
      <c r="K1096" s="112"/>
      <c r="L1096" s="113"/>
      <c r="M1096" s="113"/>
      <c r="N1096" s="224" t="str">
        <f t="shared" si="671"/>
        <v/>
      </c>
      <c r="O1096" s="225" t="str">
        <f t="shared" si="672"/>
        <v/>
      </c>
      <c r="Q1096" s="6">
        <v>1094</v>
      </c>
      <c r="R1096" s="47" t="str">
        <f t="shared" si="673"/>
        <v>-1094</v>
      </c>
      <c r="S1096" s="6"/>
      <c r="T1096" s="48" t="str">
        <f t="shared" si="674"/>
        <v/>
      </c>
      <c r="U1096" s="49" t="str">
        <f t="shared" si="675"/>
        <v/>
      </c>
      <c r="W1096" s="51"/>
      <c r="X1096" s="75" t="str">
        <f t="shared" si="676"/>
        <v/>
      </c>
      <c r="Y1096" s="71" t="str">
        <f t="shared" si="677"/>
        <v/>
      </c>
      <c r="Z1096" s="71" t="str">
        <f t="shared" si="678"/>
        <v/>
      </c>
      <c r="AA1096" s="71" t="str">
        <f t="shared" si="679"/>
        <v/>
      </c>
      <c r="AB1096" s="71" t="str">
        <f t="shared" si="680"/>
        <v/>
      </c>
      <c r="AC1096" s="71" t="str">
        <f t="shared" si="681"/>
        <v/>
      </c>
      <c r="AD1096" s="71" t="str">
        <f t="shared" si="682"/>
        <v/>
      </c>
      <c r="AE1096" s="78" t="str">
        <f t="shared" si="683"/>
        <v/>
      </c>
      <c r="AF1096" s="75" t="str">
        <f t="shared" si="684"/>
        <v/>
      </c>
      <c r="AG1096" s="71" t="str">
        <f t="shared" si="685"/>
        <v/>
      </c>
      <c r="AH1096" s="71" t="str">
        <f t="shared" si="686"/>
        <v/>
      </c>
      <c r="AI1096" s="71" t="str">
        <f t="shared" si="687"/>
        <v/>
      </c>
      <c r="AJ1096" s="71" t="str">
        <f t="shared" si="688"/>
        <v/>
      </c>
      <c r="AK1096" s="71" t="str">
        <f t="shared" si="689"/>
        <v/>
      </c>
      <c r="AL1096" s="71" t="str">
        <f t="shared" si="690"/>
        <v/>
      </c>
      <c r="AM1096" s="78" t="str">
        <f t="shared" si="691"/>
        <v/>
      </c>
      <c r="AN1096" s="75" t="str">
        <f t="shared" si="692"/>
        <v/>
      </c>
      <c r="AO1096" s="71" t="str">
        <f t="shared" si="693"/>
        <v/>
      </c>
      <c r="AP1096" s="71" t="str">
        <f t="shared" si="694"/>
        <v/>
      </c>
      <c r="AQ1096" s="71" t="str">
        <f t="shared" si="695"/>
        <v/>
      </c>
      <c r="AR1096" s="71" t="str">
        <f t="shared" si="696"/>
        <v/>
      </c>
      <c r="AS1096" s="71" t="str">
        <f t="shared" si="697"/>
        <v/>
      </c>
      <c r="AT1096" s="71" t="str">
        <f t="shared" si="698"/>
        <v/>
      </c>
      <c r="AU1096" s="76" t="str">
        <f t="shared" si="699"/>
        <v/>
      </c>
      <c r="BF1096" s="141">
        <v>98015</v>
      </c>
      <c r="BG1096" s="142" t="s">
        <v>15078</v>
      </c>
      <c r="BH1096" s="141" t="s">
        <v>478</v>
      </c>
      <c r="BI1096" s="141" t="s">
        <v>176</v>
      </c>
      <c r="BJ1096" s="141" t="s">
        <v>15079</v>
      </c>
      <c r="BK1096" s="141"/>
      <c r="BL1096" s="141"/>
      <c r="BM1096" s="141">
        <v>50.191279999999999</v>
      </c>
      <c r="BN1096" s="141">
        <v>-61.274540000000002</v>
      </c>
      <c r="BO1096" s="141">
        <v>1975</v>
      </c>
      <c r="BP1096" s="143" t="s">
        <v>25176</v>
      </c>
      <c r="BQ1096" s="143" t="s">
        <v>17560</v>
      </c>
    </row>
    <row r="1097" spans="1:69" ht="38.25" customHeight="1" x14ac:dyDescent="0.25">
      <c r="A1097" s="1" t="str">
        <f t="shared" si="662"/>
        <v/>
      </c>
      <c r="B1097" s="32" t="str">
        <f t="shared" si="663"/>
        <v/>
      </c>
      <c r="C1097" s="25" t="str">
        <f t="shared" si="664"/>
        <v/>
      </c>
      <c r="D1097" s="25" t="str">
        <f t="shared" si="665"/>
        <v/>
      </c>
      <c r="E1097" s="25" t="str">
        <f t="shared" si="666"/>
        <v/>
      </c>
      <c r="F1097" s="25" t="str">
        <f t="shared" si="667"/>
        <v/>
      </c>
      <c r="G1097" s="108" t="str">
        <f t="shared" si="668"/>
        <v/>
      </c>
      <c r="H1097" s="108" t="str">
        <f t="shared" si="669"/>
        <v/>
      </c>
      <c r="I1097" s="112" t="str">
        <f t="shared" si="670"/>
        <v/>
      </c>
      <c r="J1097" s="112"/>
      <c r="K1097" s="112"/>
      <c r="L1097" s="113"/>
      <c r="M1097" s="113"/>
      <c r="N1097" s="224" t="str">
        <f t="shared" si="671"/>
        <v/>
      </c>
      <c r="O1097" s="225" t="str">
        <f t="shared" si="672"/>
        <v/>
      </c>
      <c r="Q1097" s="6">
        <v>1095</v>
      </c>
      <c r="R1097" s="47" t="str">
        <f t="shared" si="673"/>
        <v>-1095</v>
      </c>
      <c r="S1097" s="6"/>
      <c r="T1097" s="48" t="str">
        <f t="shared" si="674"/>
        <v/>
      </c>
      <c r="U1097" s="49" t="str">
        <f t="shared" si="675"/>
        <v/>
      </c>
      <c r="W1097" s="51"/>
      <c r="X1097" s="75" t="str">
        <f t="shared" si="676"/>
        <v/>
      </c>
      <c r="Y1097" s="71" t="str">
        <f t="shared" si="677"/>
        <v/>
      </c>
      <c r="Z1097" s="71" t="str">
        <f t="shared" si="678"/>
        <v/>
      </c>
      <c r="AA1097" s="71" t="str">
        <f t="shared" si="679"/>
        <v/>
      </c>
      <c r="AB1097" s="71" t="str">
        <f t="shared" si="680"/>
        <v/>
      </c>
      <c r="AC1097" s="71" t="str">
        <f t="shared" si="681"/>
        <v/>
      </c>
      <c r="AD1097" s="71" t="str">
        <f t="shared" si="682"/>
        <v/>
      </c>
      <c r="AE1097" s="78" t="str">
        <f t="shared" si="683"/>
        <v/>
      </c>
      <c r="AF1097" s="75" t="str">
        <f t="shared" si="684"/>
        <v/>
      </c>
      <c r="AG1097" s="71" t="str">
        <f t="shared" si="685"/>
        <v/>
      </c>
      <c r="AH1097" s="71" t="str">
        <f t="shared" si="686"/>
        <v/>
      </c>
      <c r="AI1097" s="71" t="str">
        <f t="shared" si="687"/>
        <v/>
      </c>
      <c r="AJ1097" s="71" t="str">
        <f t="shared" si="688"/>
        <v/>
      </c>
      <c r="AK1097" s="71" t="str">
        <f t="shared" si="689"/>
        <v/>
      </c>
      <c r="AL1097" s="71" t="str">
        <f t="shared" si="690"/>
        <v/>
      </c>
      <c r="AM1097" s="78" t="str">
        <f t="shared" si="691"/>
        <v/>
      </c>
      <c r="AN1097" s="75" t="str">
        <f t="shared" si="692"/>
        <v/>
      </c>
      <c r="AO1097" s="71" t="str">
        <f t="shared" si="693"/>
        <v/>
      </c>
      <c r="AP1097" s="71" t="str">
        <f t="shared" si="694"/>
        <v/>
      </c>
      <c r="AQ1097" s="71" t="str">
        <f t="shared" si="695"/>
        <v/>
      </c>
      <c r="AR1097" s="71" t="str">
        <f t="shared" si="696"/>
        <v/>
      </c>
      <c r="AS1097" s="71" t="str">
        <f t="shared" si="697"/>
        <v/>
      </c>
      <c r="AT1097" s="71" t="str">
        <f t="shared" si="698"/>
        <v/>
      </c>
      <c r="AU1097" s="76" t="str">
        <f t="shared" si="699"/>
        <v/>
      </c>
      <c r="BF1097" s="141">
        <v>98015</v>
      </c>
      <c r="BG1097" s="142" t="s">
        <v>15080</v>
      </c>
      <c r="BH1097" s="141" t="s">
        <v>478</v>
      </c>
      <c r="BI1097" s="141" t="s">
        <v>176</v>
      </c>
      <c r="BJ1097" s="141" t="s">
        <v>15081</v>
      </c>
      <c r="BK1097" s="141"/>
      <c r="BL1097" s="141"/>
      <c r="BM1097" s="141">
        <v>50.502270000000003</v>
      </c>
      <c r="BN1097" s="141">
        <v>-59.480879999999999</v>
      </c>
      <c r="BO1097" s="141">
        <v>2014</v>
      </c>
      <c r="BP1097" s="143" t="s">
        <v>25177</v>
      </c>
      <c r="BQ1097" s="143" t="s">
        <v>17560</v>
      </c>
    </row>
    <row r="1098" spans="1:69" ht="38.25" customHeight="1" x14ac:dyDescent="0.25">
      <c r="A1098" s="1" t="str">
        <f t="shared" si="662"/>
        <v/>
      </c>
      <c r="B1098" s="32" t="str">
        <f t="shared" si="663"/>
        <v/>
      </c>
      <c r="C1098" s="25" t="str">
        <f t="shared" si="664"/>
        <v/>
      </c>
      <c r="D1098" s="25" t="str">
        <f t="shared" si="665"/>
        <v/>
      </c>
      <c r="E1098" s="25" t="str">
        <f t="shared" si="666"/>
        <v/>
      </c>
      <c r="F1098" s="25" t="str">
        <f t="shared" si="667"/>
        <v/>
      </c>
      <c r="G1098" s="108" t="str">
        <f t="shared" si="668"/>
        <v/>
      </c>
      <c r="H1098" s="108" t="str">
        <f t="shared" si="669"/>
        <v/>
      </c>
      <c r="I1098" s="112" t="str">
        <f t="shared" si="670"/>
        <v/>
      </c>
      <c r="J1098" s="112"/>
      <c r="K1098" s="112"/>
      <c r="L1098" s="113"/>
      <c r="M1098" s="113"/>
      <c r="N1098" s="224" t="str">
        <f t="shared" si="671"/>
        <v/>
      </c>
      <c r="O1098" s="225" t="str">
        <f t="shared" si="672"/>
        <v/>
      </c>
      <c r="Q1098" s="6">
        <v>1096</v>
      </c>
      <c r="R1098" s="47" t="str">
        <f t="shared" si="673"/>
        <v>-1096</v>
      </c>
      <c r="S1098" s="6"/>
      <c r="T1098" s="48" t="str">
        <f t="shared" si="674"/>
        <v/>
      </c>
      <c r="U1098" s="49" t="str">
        <f t="shared" si="675"/>
        <v/>
      </c>
      <c r="W1098" s="51"/>
      <c r="X1098" s="75" t="str">
        <f t="shared" si="676"/>
        <v/>
      </c>
      <c r="Y1098" s="71" t="str">
        <f t="shared" si="677"/>
        <v/>
      </c>
      <c r="Z1098" s="71" t="str">
        <f t="shared" si="678"/>
        <v/>
      </c>
      <c r="AA1098" s="71" t="str">
        <f t="shared" si="679"/>
        <v/>
      </c>
      <c r="AB1098" s="71" t="str">
        <f t="shared" si="680"/>
        <v/>
      </c>
      <c r="AC1098" s="71" t="str">
        <f t="shared" si="681"/>
        <v/>
      </c>
      <c r="AD1098" s="71" t="str">
        <f t="shared" si="682"/>
        <v/>
      </c>
      <c r="AE1098" s="78" t="str">
        <f t="shared" si="683"/>
        <v/>
      </c>
      <c r="AF1098" s="75" t="str">
        <f t="shared" si="684"/>
        <v/>
      </c>
      <c r="AG1098" s="71" t="str">
        <f t="shared" si="685"/>
        <v/>
      </c>
      <c r="AH1098" s="71" t="str">
        <f t="shared" si="686"/>
        <v/>
      </c>
      <c r="AI1098" s="71" t="str">
        <f t="shared" si="687"/>
        <v/>
      </c>
      <c r="AJ1098" s="71" t="str">
        <f t="shared" si="688"/>
        <v/>
      </c>
      <c r="AK1098" s="71" t="str">
        <f t="shared" si="689"/>
        <v/>
      </c>
      <c r="AL1098" s="71" t="str">
        <f t="shared" si="690"/>
        <v/>
      </c>
      <c r="AM1098" s="78" t="str">
        <f t="shared" si="691"/>
        <v/>
      </c>
      <c r="AN1098" s="75" t="str">
        <f t="shared" si="692"/>
        <v/>
      </c>
      <c r="AO1098" s="71" t="str">
        <f t="shared" si="693"/>
        <v/>
      </c>
      <c r="AP1098" s="71" t="str">
        <f t="shared" si="694"/>
        <v/>
      </c>
      <c r="AQ1098" s="71" t="str">
        <f t="shared" si="695"/>
        <v/>
      </c>
      <c r="AR1098" s="71" t="str">
        <f t="shared" si="696"/>
        <v/>
      </c>
      <c r="AS1098" s="71" t="str">
        <f t="shared" si="697"/>
        <v/>
      </c>
      <c r="AT1098" s="71" t="str">
        <f t="shared" si="698"/>
        <v/>
      </c>
      <c r="AU1098" s="76" t="str">
        <f t="shared" si="699"/>
        <v/>
      </c>
      <c r="BF1098" s="141">
        <v>98015</v>
      </c>
      <c r="BG1098" s="142" t="s">
        <v>15082</v>
      </c>
      <c r="BH1098" s="141" t="s">
        <v>478</v>
      </c>
      <c r="BI1098" s="141" t="s">
        <v>176</v>
      </c>
      <c r="BJ1098" s="141" t="s">
        <v>15083</v>
      </c>
      <c r="BK1098" s="141"/>
      <c r="BL1098" s="141"/>
      <c r="BM1098" s="141">
        <v>50.474159999999998</v>
      </c>
      <c r="BN1098" s="141">
        <v>-59.614640000000001</v>
      </c>
      <c r="BO1098" s="141">
        <v>1980</v>
      </c>
      <c r="BP1098" s="143" t="s">
        <v>25176</v>
      </c>
      <c r="BQ1098" s="143" t="s">
        <v>17560</v>
      </c>
    </row>
    <row r="1099" spans="1:69" ht="38.25" customHeight="1" x14ac:dyDescent="0.25">
      <c r="A1099" s="1" t="str">
        <f t="shared" si="662"/>
        <v/>
      </c>
      <c r="B1099" s="32" t="str">
        <f t="shared" si="663"/>
        <v/>
      </c>
      <c r="C1099" s="25" t="str">
        <f t="shared" si="664"/>
        <v/>
      </c>
      <c r="D1099" s="25" t="str">
        <f t="shared" si="665"/>
        <v/>
      </c>
      <c r="E1099" s="25" t="str">
        <f t="shared" si="666"/>
        <v/>
      </c>
      <c r="F1099" s="25" t="str">
        <f t="shared" si="667"/>
        <v/>
      </c>
      <c r="G1099" s="108" t="str">
        <f t="shared" si="668"/>
        <v/>
      </c>
      <c r="H1099" s="108" t="str">
        <f t="shared" si="669"/>
        <v/>
      </c>
      <c r="I1099" s="112" t="str">
        <f t="shared" si="670"/>
        <v/>
      </c>
      <c r="J1099" s="112"/>
      <c r="K1099" s="112"/>
      <c r="L1099" s="113"/>
      <c r="M1099" s="113"/>
      <c r="N1099" s="224" t="str">
        <f t="shared" si="671"/>
        <v/>
      </c>
      <c r="O1099" s="225" t="str">
        <f t="shared" si="672"/>
        <v/>
      </c>
      <c r="Q1099" s="6">
        <v>1097</v>
      </c>
      <c r="R1099" s="47" t="str">
        <f t="shared" si="673"/>
        <v>-1097</v>
      </c>
      <c r="S1099" s="6"/>
      <c r="T1099" s="48" t="str">
        <f t="shared" si="674"/>
        <v/>
      </c>
      <c r="U1099" s="49" t="str">
        <f t="shared" si="675"/>
        <v/>
      </c>
      <c r="W1099" s="51"/>
      <c r="X1099" s="75" t="str">
        <f t="shared" si="676"/>
        <v/>
      </c>
      <c r="Y1099" s="71" t="str">
        <f t="shared" si="677"/>
        <v/>
      </c>
      <c r="Z1099" s="71" t="str">
        <f t="shared" si="678"/>
        <v/>
      </c>
      <c r="AA1099" s="71" t="str">
        <f t="shared" si="679"/>
        <v/>
      </c>
      <c r="AB1099" s="71" t="str">
        <f t="shared" si="680"/>
        <v/>
      </c>
      <c r="AC1099" s="71" t="str">
        <f t="shared" si="681"/>
        <v/>
      </c>
      <c r="AD1099" s="71" t="str">
        <f t="shared" si="682"/>
        <v/>
      </c>
      <c r="AE1099" s="78" t="str">
        <f t="shared" si="683"/>
        <v/>
      </c>
      <c r="AF1099" s="75" t="str">
        <f t="shared" si="684"/>
        <v/>
      </c>
      <c r="AG1099" s="71" t="str">
        <f t="shared" si="685"/>
        <v/>
      </c>
      <c r="AH1099" s="71" t="str">
        <f t="shared" si="686"/>
        <v/>
      </c>
      <c r="AI1099" s="71" t="str">
        <f t="shared" si="687"/>
        <v/>
      </c>
      <c r="AJ1099" s="71" t="str">
        <f t="shared" si="688"/>
        <v/>
      </c>
      <c r="AK1099" s="71" t="str">
        <f t="shared" si="689"/>
        <v/>
      </c>
      <c r="AL1099" s="71" t="str">
        <f t="shared" si="690"/>
        <v/>
      </c>
      <c r="AM1099" s="78" t="str">
        <f t="shared" si="691"/>
        <v/>
      </c>
      <c r="AN1099" s="75" t="str">
        <f t="shared" si="692"/>
        <v/>
      </c>
      <c r="AO1099" s="71" t="str">
        <f t="shared" si="693"/>
        <v/>
      </c>
      <c r="AP1099" s="71" t="str">
        <f t="shared" si="694"/>
        <v/>
      </c>
      <c r="AQ1099" s="71" t="str">
        <f t="shared" si="695"/>
        <v/>
      </c>
      <c r="AR1099" s="71" t="str">
        <f t="shared" si="696"/>
        <v/>
      </c>
      <c r="AS1099" s="71" t="str">
        <f t="shared" si="697"/>
        <v/>
      </c>
      <c r="AT1099" s="71" t="str">
        <f t="shared" si="698"/>
        <v/>
      </c>
      <c r="AU1099" s="76" t="str">
        <f t="shared" si="699"/>
        <v/>
      </c>
      <c r="BF1099" s="141">
        <v>98015</v>
      </c>
      <c r="BG1099" s="142" t="s">
        <v>15084</v>
      </c>
      <c r="BH1099" s="141" t="s">
        <v>478</v>
      </c>
      <c r="BI1099" s="141" t="s">
        <v>176</v>
      </c>
      <c r="BJ1099" s="141" t="s">
        <v>15085</v>
      </c>
      <c r="BK1099" s="141"/>
      <c r="BL1099" s="141"/>
      <c r="BM1099" s="141">
        <v>50.703710000000001</v>
      </c>
      <c r="BN1099" s="141">
        <v>-59.327829999999999</v>
      </c>
      <c r="BO1099" s="141">
        <v>1975</v>
      </c>
      <c r="BP1099" s="143" t="s">
        <v>25176</v>
      </c>
      <c r="BQ1099" s="143" t="s">
        <v>17560</v>
      </c>
    </row>
    <row r="1100" spans="1:69" ht="38.25" customHeight="1" x14ac:dyDescent="0.25">
      <c r="A1100" s="1" t="str">
        <f t="shared" si="662"/>
        <v/>
      </c>
      <c r="B1100" s="32" t="str">
        <f t="shared" si="663"/>
        <v/>
      </c>
      <c r="C1100" s="25" t="str">
        <f t="shared" si="664"/>
        <v/>
      </c>
      <c r="D1100" s="25" t="str">
        <f t="shared" si="665"/>
        <v/>
      </c>
      <c r="E1100" s="25" t="str">
        <f t="shared" si="666"/>
        <v/>
      </c>
      <c r="F1100" s="25" t="str">
        <f t="shared" si="667"/>
        <v/>
      </c>
      <c r="G1100" s="108" t="str">
        <f t="shared" si="668"/>
        <v/>
      </c>
      <c r="H1100" s="108" t="str">
        <f t="shared" si="669"/>
        <v/>
      </c>
      <c r="I1100" s="112" t="str">
        <f t="shared" si="670"/>
        <v/>
      </c>
      <c r="J1100" s="112"/>
      <c r="K1100" s="112"/>
      <c r="L1100" s="113"/>
      <c r="M1100" s="113"/>
      <c r="N1100" s="224" t="str">
        <f t="shared" si="671"/>
        <v/>
      </c>
      <c r="O1100" s="225" t="str">
        <f t="shared" si="672"/>
        <v/>
      </c>
      <c r="Q1100" s="6">
        <v>1098</v>
      </c>
      <c r="R1100" s="47" t="str">
        <f t="shared" si="673"/>
        <v>-1098</v>
      </c>
      <c r="S1100" s="6"/>
      <c r="T1100" s="48" t="str">
        <f t="shared" si="674"/>
        <v/>
      </c>
      <c r="U1100" s="49" t="str">
        <f t="shared" si="675"/>
        <v/>
      </c>
      <c r="W1100" s="51"/>
      <c r="X1100" s="75" t="str">
        <f t="shared" si="676"/>
        <v/>
      </c>
      <c r="Y1100" s="71" t="str">
        <f t="shared" si="677"/>
        <v/>
      </c>
      <c r="Z1100" s="71" t="str">
        <f t="shared" si="678"/>
        <v/>
      </c>
      <c r="AA1100" s="71" t="str">
        <f t="shared" si="679"/>
        <v/>
      </c>
      <c r="AB1100" s="71" t="str">
        <f t="shared" si="680"/>
        <v/>
      </c>
      <c r="AC1100" s="71" t="str">
        <f t="shared" si="681"/>
        <v/>
      </c>
      <c r="AD1100" s="71" t="str">
        <f t="shared" si="682"/>
        <v/>
      </c>
      <c r="AE1100" s="78" t="str">
        <f t="shared" si="683"/>
        <v/>
      </c>
      <c r="AF1100" s="75" t="str">
        <f t="shared" si="684"/>
        <v/>
      </c>
      <c r="AG1100" s="71" t="str">
        <f t="shared" si="685"/>
        <v/>
      </c>
      <c r="AH1100" s="71" t="str">
        <f t="shared" si="686"/>
        <v/>
      </c>
      <c r="AI1100" s="71" t="str">
        <f t="shared" si="687"/>
        <v/>
      </c>
      <c r="AJ1100" s="71" t="str">
        <f t="shared" si="688"/>
        <v/>
      </c>
      <c r="AK1100" s="71" t="str">
        <f t="shared" si="689"/>
        <v/>
      </c>
      <c r="AL1100" s="71" t="str">
        <f t="shared" si="690"/>
        <v/>
      </c>
      <c r="AM1100" s="78" t="str">
        <f t="shared" si="691"/>
        <v/>
      </c>
      <c r="AN1100" s="75" t="str">
        <f t="shared" si="692"/>
        <v/>
      </c>
      <c r="AO1100" s="71" t="str">
        <f t="shared" si="693"/>
        <v/>
      </c>
      <c r="AP1100" s="71" t="str">
        <f t="shared" si="694"/>
        <v/>
      </c>
      <c r="AQ1100" s="71" t="str">
        <f t="shared" si="695"/>
        <v/>
      </c>
      <c r="AR1100" s="71" t="str">
        <f t="shared" si="696"/>
        <v/>
      </c>
      <c r="AS1100" s="71" t="str">
        <f t="shared" si="697"/>
        <v/>
      </c>
      <c r="AT1100" s="71" t="str">
        <f t="shared" si="698"/>
        <v/>
      </c>
      <c r="AU1100" s="76" t="str">
        <f t="shared" si="699"/>
        <v/>
      </c>
      <c r="BF1100" s="141">
        <v>98040</v>
      </c>
      <c r="BG1100" s="142" t="s">
        <v>15098</v>
      </c>
      <c r="BH1100" s="141" t="s">
        <v>478</v>
      </c>
      <c r="BI1100" s="141" t="s">
        <v>176</v>
      </c>
      <c r="BJ1100" s="141" t="s">
        <v>1588</v>
      </c>
      <c r="BK1100" s="141" t="s">
        <v>14640</v>
      </c>
      <c r="BL1100" s="141" t="s">
        <v>14860</v>
      </c>
      <c r="BM1100" s="141">
        <v>50.261875868024902</v>
      </c>
      <c r="BN1100" s="141">
        <v>-63.608810990790097</v>
      </c>
      <c r="BO1100" s="141">
        <v>1992</v>
      </c>
      <c r="BP1100" s="143"/>
      <c r="BQ1100" s="143" t="s">
        <v>17560</v>
      </c>
    </row>
    <row r="1101" spans="1:69" ht="38.25" customHeight="1" x14ac:dyDescent="0.25">
      <c r="A1101" s="1" t="str">
        <f t="shared" ref="A1101:A1164" si="700">IF(B1101="","",R1091)</f>
        <v/>
      </c>
      <c r="B1101" s="32" t="str">
        <f t="shared" ref="B1101:B1164" si="701">IF(IF(ISERROR(VLOOKUP((Code_geo&amp;"-"&amp;Q1091),BD_IP_2014,2,FALSE)),"",(VLOOKUP((Code_geo&amp;"-"&amp;Q1091),BD_IP_2014,2,FALSE)))=0,"",IF(ISERROR(VLOOKUP((Code_geo&amp;"-"&amp;Q1091),BD_IP_2014,2,FALSE)),"",(VLOOKUP((Code_geo&amp;"-"&amp;Q1091),BD_IP_2014,2,FALSE))))</f>
        <v/>
      </c>
      <c r="C1101" s="25" t="str">
        <f t="shared" ref="C1101:C1164" si="702">IF(IF(ISERROR(VLOOKUP((Code_geo&amp;"-"&amp;Q1091),BD_IP_2014,3,FALSE)),"",(VLOOKUP((Code_geo&amp;"-"&amp;Q1091),BD_IP_2014,3,FALSE)))=0,"",IF(ISERROR(VLOOKUP((Code_geo&amp;"-"&amp;Q1091),BD_IP_2014,3,FALSE)),"",(VLOOKUP((Code_geo&amp;"-"&amp;Q1091),BD_IP_2014,3,FALSE))))</f>
        <v/>
      </c>
      <c r="D1101" s="25" t="str">
        <f t="shared" ref="D1101:D1164" si="703">IF(IF(ISERROR(VLOOKUP((Code_geo&amp;"-"&amp;Q1091),BD_IP_2014,4,FALSE)),"",(VLOOKUP((Code_geo&amp;"-"&amp;Q1091),BD_IP_2014,4,FALSE)))=0,"",IF(ISERROR(VLOOKUP((Code_geo&amp;"-"&amp;Q1091),BD_IP_2014,4,FALSE)),"",(VLOOKUP((Code_geo&amp;"-"&amp;Q1091),BD_IP_2014,4,FALSE))))</f>
        <v/>
      </c>
      <c r="E1101" s="25" t="str">
        <f t="shared" ref="E1101:E1164" si="704">IF(IF(ISERROR(VLOOKUP((Code_geo&amp;"-"&amp;Q1091),BD_IP_2014,5,FALSE)),"",(VLOOKUP((Code_geo&amp;"-"&amp;Q1091),BD_IP_2014,5,FALSE)))=0,"",IF(ISERROR(VLOOKUP((Code_geo&amp;"-"&amp;Q1091),BD_IP_2014,5,FALSE)),"",(VLOOKUP((Code_geo&amp;"-"&amp;Q1091),BD_IP_2014,5,FALSE))))</f>
        <v/>
      </c>
      <c r="F1101" s="25" t="str">
        <f t="shared" ref="F1101:F1164" si="705">IF(IF(ISERROR(VLOOKUP((Code_geo&amp;"-"&amp;Q1091),BD_IP_2014,6,FALSE)),"",(VLOOKUP((Code_geo&amp;"-"&amp;Q1091),BD_IP_2014,6,FALSE)))=0,"",IF(ISERROR(VLOOKUP((Code_geo&amp;"-"&amp;Q1091),BD_IP_2014,6,FALSE)),"",(VLOOKUP((Code_geo&amp;"-"&amp;Q1091),BD_IP_2014,6,FALSE))))</f>
        <v/>
      </c>
      <c r="G1101" s="108" t="str">
        <f t="shared" ref="G1101:G1164" si="706">IF(ISERROR(VLOOKUP((Code_geo&amp;"-"&amp;Q1091),BD_IP_2014,7,FALSE)),"",(VLOOKUP((Code_geo&amp;"-"&amp;Q1091),BD_IP_2014,7,FALSE)))</f>
        <v/>
      </c>
      <c r="H1101" s="108" t="str">
        <f t="shared" ref="H1101:H1164" si="707">IF(ISERROR(VLOOKUP((Code_geo&amp;"-"&amp;Q1091),BD_IP_2014,8,FALSE)),"",(VLOOKUP((Code_geo&amp;"-"&amp;Q1091),BD_IP_2014,8,FALSE)))</f>
        <v/>
      </c>
      <c r="I1101" s="112" t="str">
        <f t="shared" ref="I1101:I1164" si="708">IF(ISERROR(VLOOKUP((Code_geo&amp;"-"&amp;Q1091),BD_IP_2014,9,FALSE)),"",(VLOOKUP((Code_geo&amp;"-"&amp;Q1091),BD_IP_2014,9,FALSE)))</f>
        <v/>
      </c>
      <c r="J1101" s="112"/>
      <c r="K1101" s="112"/>
      <c r="L1101" s="113"/>
      <c r="M1101" s="113"/>
      <c r="N1101" s="224" t="str">
        <f t="shared" ref="N1101:N1164" si="709">IF(IF(ISERROR(VLOOKUP((Code_geo&amp;"-"&amp;Q1091),BD_IP_2014,10,FALSE)),"",(VLOOKUP((Code_geo&amp;"-"&amp;Q1091),BD_IP_2014,10,FALSE)))=0,"",IF(ISERROR(VLOOKUP((Code_geo&amp;"-"&amp;Q1091),BD_IP_2014,10,FALSE)),"",(VLOOKUP((Code_geo&amp;"-"&amp;Q1091),BD_IP_2014,10,FALSE))))</f>
        <v/>
      </c>
      <c r="O1101" s="225" t="str">
        <f t="shared" si="672"/>
        <v/>
      </c>
      <c r="Q1101" s="6">
        <v>1099</v>
      </c>
      <c r="R1101" s="47" t="str">
        <f t="shared" si="673"/>
        <v>-1099</v>
      </c>
      <c r="S1101" s="6"/>
      <c r="T1101" s="48" t="str">
        <f t="shared" si="674"/>
        <v/>
      </c>
      <c r="U1101" s="49" t="str">
        <f t="shared" si="675"/>
        <v/>
      </c>
      <c r="W1101" s="51"/>
      <c r="X1101" s="75" t="str">
        <f t="shared" si="676"/>
        <v/>
      </c>
      <c r="Y1101" s="71" t="str">
        <f t="shared" si="677"/>
        <v/>
      </c>
      <c r="Z1101" s="71" t="str">
        <f t="shared" si="678"/>
        <v/>
      </c>
      <c r="AA1101" s="71" t="str">
        <f t="shared" si="679"/>
        <v/>
      </c>
      <c r="AB1101" s="71" t="str">
        <f t="shared" si="680"/>
        <v/>
      </c>
      <c r="AC1101" s="71" t="str">
        <f t="shared" si="681"/>
        <v/>
      </c>
      <c r="AD1101" s="71" t="str">
        <f t="shared" si="682"/>
        <v/>
      </c>
      <c r="AE1101" s="78" t="str">
        <f t="shared" si="683"/>
        <v/>
      </c>
      <c r="AF1101" s="75" t="str">
        <f t="shared" si="684"/>
        <v/>
      </c>
      <c r="AG1101" s="71" t="str">
        <f t="shared" si="685"/>
        <v/>
      </c>
      <c r="AH1101" s="71" t="str">
        <f t="shared" si="686"/>
        <v/>
      </c>
      <c r="AI1101" s="71" t="str">
        <f t="shared" si="687"/>
        <v/>
      </c>
      <c r="AJ1101" s="71" t="str">
        <f t="shared" si="688"/>
        <v/>
      </c>
      <c r="AK1101" s="71" t="str">
        <f t="shared" si="689"/>
        <v/>
      </c>
      <c r="AL1101" s="71" t="str">
        <f t="shared" si="690"/>
        <v/>
      </c>
      <c r="AM1101" s="78" t="str">
        <f t="shared" si="691"/>
        <v/>
      </c>
      <c r="AN1101" s="75" t="str">
        <f t="shared" si="692"/>
        <v/>
      </c>
      <c r="AO1101" s="71" t="str">
        <f t="shared" si="693"/>
        <v/>
      </c>
      <c r="AP1101" s="71" t="str">
        <f t="shared" si="694"/>
        <v/>
      </c>
      <c r="AQ1101" s="71" t="str">
        <f t="shared" si="695"/>
        <v/>
      </c>
      <c r="AR1101" s="71" t="str">
        <f t="shared" si="696"/>
        <v/>
      </c>
      <c r="AS1101" s="71" t="str">
        <f t="shared" si="697"/>
        <v/>
      </c>
      <c r="AT1101" s="71" t="str">
        <f t="shared" si="698"/>
        <v/>
      </c>
      <c r="AU1101" s="76" t="str">
        <f t="shared" si="699"/>
        <v/>
      </c>
      <c r="BF1101" s="141">
        <v>3005</v>
      </c>
      <c r="BG1101" s="142" t="s">
        <v>15255</v>
      </c>
      <c r="BH1101" s="141" t="s">
        <v>180</v>
      </c>
      <c r="BI1101" s="141" t="s">
        <v>191</v>
      </c>
      <c r="BJ1101" s="141" t="s">
        <v>15256</v>
      </c>
      <c r="BK1101" s="141" t="s">
        <v>271</v>
      </c>
      <c r="BL1101" s="141" t="s">
        <v>15257</v>
      </c>
      <c r="BM1101" s="141">
        <v>48.824971053351099</v>
      </c>
      <c r="BN1101" s="141">
        <v>-64.504562761122997</v>
      </c>
      <c r="BO1101" s="141">
        <v>1989</v>
      </c>
      <c r="BP1101" s="143" t="s">
        <v>191</v>
      </c>
      <c r="BQ1101" s="143" t="s">
        <v>26794</v>
      </c>
    </row>
    <row r="1102" spans="1:69" ht="38.25" customHeight="1" x14ac:dyDescent="0.25">
      <c r="A1102" s="1" t="str">
        <f t="shared" si="700"/>
        <v/>
      </c>
      <c r="B1102" s="32" t="str">
        <f t="shared" si="701"/>
        <v/>
      </c>
      <c r="C1102" s="25" t="str">
        <f t="shared" si="702"/>
        <v/>
      </c>
      <c r="D1102" s="25" t="str">
        <f t="shared" si="703"/>
        <v/>
      </c>
      <c r="E1102" s="25" t="str">
        <f t="shared" si="704"/>
        <v/>
      </c>
      <c r="F1102" s="25" t="str">
        <f t="shared" si="705"/>
        <v/>
      </c>
      <c r="G1102" s="108" t="str">
        <f t="shared" si="706"/>
        <v/>
      </c>
      <c r="H1102" s="108" t="str">
        <f t="shared" si="707"/>
        <v/>
      </c>
      <c r="I1102" s="112" t="str">
        <f t="shared" si="708"/>
        <v/>
      </c>
      <c r="J1102" s="112"/>
      <c r="K1102" s="112"/>
      <c r="L1102" s="113"/>
      <c r="M1102" s="113"/>
      <c r="N1102" s="224" t="str">
        <f t="shared" si="709"/>
        <v/>
      </c>
      <c r="O1102" s="225" t="str">
        <f t="shared" ref="O1102:O1165" si="710">IF(OR(B1102="",C1102="",G1102="",H1102="",I1102="",AND(J1102="",BW1102=FALSE),AND(K1102="",BX1102=FALSE),AND(L1102="",BY1102=FALSE),AND(M1102="",BZ1102=FALSE)),"",(IF(AND(100&gt;=CG1102,CG1102&gt;80),"A",IF(AND(80&gt;=CG1102,CG1102&gt;60),"B",IF(AND(60&gt;=CG1102,CG1102&gt;40),"C",IF(AND(40&gt;=CG1102,CG1102&gt;20),"D","E"))))))</f>
        <v/>
      </c>
      <c r="Q1102" s="6">
        <v>1100</v>
      </c>
      <c r="R1102" s="47" t="str">
        <f t="shared" si="673"/>
        <v>-1100</v>
      </c>
      <c r="S1102" s="6"/>
      <c r="T1102" s="48" t="str">
        <f t="shared" si="674"/>
        <v/>
      </c>
      <c r="U1102" s="49" t="str">
        <f t="shared" si="675"/>
        <v/>
      </c>
      <c r="W1102" s="51"/>
      <c r="X1102" s="75" t="str">
        <f t="shared" si="676"/>
        <v/>
      </c>
      <c r="Y1102" s="71" t="str">
        <f t="shared" si="677"/>
        <v/>
      </c>
      <c r="Z1102" s="71" t="str">
        <f t="shared" si="678"/>
        <v/>
      </c>
      <c r="AA1102" s="71" t="str">
        <f t="shared" si="679"/>
        <v/>
      </c>
      <c r="AB1102" s="71" t="str">
        <f t="shared" si="680"/>
        <v/>
      </c>
      <c r="AC1102" s="71" t="str">
        <f t="shared" si="681"/>
        <v/>
      </c>
      <c r="AD1102" s="71" t="str">
        <f t="shared" si="682"/>
        <v/>
      </c>
      <c r="AE1102" s="78" t="str">
        <f t="shared" si="683"/>
        <v/>
      </c>
      <c r="AF1102" s="75" t="str">
        <f t="shared" si="684"/>
        <v/>
      </c>
      <c r="AG1102" s="71" t="str">
        <f t="shared" si="685"/>
        <v/>
      </c>
      <c r="AH1102" s="71" t="str">
        <f t="shared" si="686"/>
        <v/>
      </c>
      <c r="AI1102" s="71" t="str">
        <f t="shared" si="687"/>
        <v/>
      </c>
      <c r="AJ1102" s="71" t="str">
        <f t="shared" si="688"/>
        <v/>
      </c>
      <c r="AK1102" s="71" t="str">
        <f t="shared" si="689"/>
        <v/>
      </c>
      <c r="AL1102" s="71" t="str">
        <f t="shared" si="690"/>
        <v/>
      </c>
      <c r="AM1102" s="78" t="str">
        <f t="shared" si="691"/>
        <v/>
      </c>
      <c r="AN1102" s="75" t="str">
        <f t="shared" si="692"/>
        <v/>
      </c>
      <c r="AO1102" s="71" t="str">
        <f t="shared" si="693"/>
        <v/>
      </c>
      <c r="AP1102" s="71" t="str">
        <f t="shared" si="694"/>
        <v/>
      </c>
      <c r="AQ1102" s="71" t="str">
        <f t="shared" si="695"/>
        <v/>
      </c>
      <c r="AR1102" s="71" t="str">
        <f t="shared" si="696"/>
        <v/>
      </c>
      <c r="AS1102" s="71" t="str">
        <f t="shared" si="697"/>
        <v/>
      </c>
      <c r="AT1102" s="71" t="str">
        <f t="shared" si="698"/>
        <v/>
      </c>
      <c r="AU1102" s="76" t="str">
        <f t="shared" si="699"/>
        <v/>
      </c>
      <c r="BF1102" s="141">
        <v>3005</v>
      </c>
      <c r="BG1102" s="142" t="s">
        <v>15258</v>
      </c>
      <c r="BH1102" s="141" t="s">
        <v>180</v>
      </c>
      <c r="BI1102" s="141" t="s">
        <v>178</v>
      </c>
      <c r="BJ1102" s="141" t="s">
        <v>15259</v>
      </c>
      <c r="BK1102" s="141" t="s">
        <v>272</v>
      </c>
      <c r="BL1102" s="141" t="s">
        <v>15134</v>
      </c>
      <c r="BM1102" s="141">
        <v>48.823510534823797</v>
      </c>
      <c r="BN1102" s="141">
        <v>-64.445861384112703</v>
      </c>
      <c r="BO1102" s="141">
        <v>1998</v>
      </c>
      <c r="BP1102" s="143" t="s">
        <v>484</v>
      </c>
      <c r="BQ1102" s="143" t="s">
        <v>26794</v>
      </c>
    </row>
    <row r="1103" spans="1:69" ht="38.25" customHeight="1" x14ac:dyDescent="0.25">
      <c r="A1103" s="1" t="str">
        <f t="shared" si="700"/>
        <v/>
      </c>
      <c r="B1103" s="32" t="str">
        <f t="shared" si="701"/>
        <v/>
      </c>
      <c r="C1103" s="25" t="str">
        <f t="shared" si="702"/>
        <v/>
      </c>
      <c r="D1103" s="25" t="str">
        <f t="shared" si="703"/>
        <v/>
      </c>
      <c r="E1103" s="25" t="str">
        <f t="shared" si="704"/>
        <v/>
      </c>
      <c r="F1103" s="25" t="str">
        <f t="shared" si="705"/>
        <v/>
      </c>
      <c r="G1103" s="108" t="str">
        <f t="shared" si="706"/>
        <v/>
      </c>
      <c r="H1103" s="108" t="str">
        <f t="shared" si="707"/>
        <v/>
      </c>
      <c r="I1103" s="112" t="str">
        <f t="shared" si="708"/>
        <v/>
      </c>
      <c r="J1103" s="112"/>
      <c r="K1103" s="112"/>
      <c r="L1103" s="113"/>
      <c r="M1103" s="113"/>
      <c r="N1103" s="224" t="str">
        <f t="shared" si="709"/>
        <v/>
      </c>
      <c r="O1103" s="225" t="str">
        <f t="shared" si="710"/>
        <v/>
      </c>
      <c r="Q1103" s="6">
        <v>1101</v>
      </c>
      <c r="R1103" s="47" t="str">
        <f t="shared" si="673"/>
        <v>-1101</v>
      </c>
      <c r="S1103" s="6"/>
      <c r="T1103" s="48" t="str">
        <f t="shared" si="674"/>
        <v/>
      </c>
      <c r="U1103" s="49" t="str">
        <f t="shared" si="675"/>
        <v/>
      </c>
      <c r="W1103" s="51"/>
      <c r="X1103" s="75" t="str">
        <f t="shared" si="676"/>
        <v/>
      </c>
      <c r="Y1103" s="71" t="str">
        <f t="shared" si="677"/>
        <v/>
      </c>
      <c r="Z1103" s="71" t="str">
        <f t="shared" si="678"/>
        <v/>
      </c>
      <c r="AA1103" s="71" t="str">
        <f t="shared" si="679"/>
        <v/>
      </c>
      <c r="AB1103" s="71" t="str">
        <f t="shared" si="680"/>
        <v/>
      </c>
      <c r="AC1103" s="71" t="str">
        <f t="shared" si="681"/>
        <v/>
      </c>
      <c r="AD1103" s="71" t="str">
        <f t="shared" si="682"/>
        <v/>
      </c>
      <c r="AE1103" s="78" t="str">
        <f t="shared" si="683"/>
        <v/>
      </c>
      <c r="AF1103" s="75" t="str">
        <f t="shared" si="684"/>
        <v/>
      </c>
      <c r="AG1103" s="71" t="str">
        <f t="shared" si="685"/>
        <v/>
      </c>
      <c r="AH1103" s="71" t="str">
        <f t="shared" si="686"/>
        <v/>
      </c>
      <c r="AI1103" s="71" t="str">
        <f t="shared" si="687"/>
        <v/>
      </c>
      <c r="AJ1103" s="71" t="str">
        <f t="shared" si="688"/>
        <v/>
      </c>
      <c r="AK1103" s="71" t="str">
        <f t="shared" si="689"/>
        <v/>
      </c>
      <c r="AL1103" s="71" t="str">
        <f t="shared" si="690"/>
        <v/>
      </c>
      <c r="AM1103" s="78" t="str">
        <f t="shared" si="691"/>
        <v/>
      </c>
      <c r="AN1103" s="75" t="str">
        <f t="shared" si="692"/>
        <v/>
      </c>
      <c r="AO1103" s="71" t="str">
        <f t="shared" si="693"/>
        <v/>
      </c>
      <c r="AP1103" s="71" t="str">
        <f t="shared" si="694"/>
        <v/>
      </c>
      <c r="AQ1103" s="71" t="str">
        <f t="shared" si="695"/>
        <v/>
      </c>
      <c r="AR1103" s="71" t="str">
        <f t="shared" si="696"/>
        <v/>
      </c>
      <c r="AS1103" s="71" t="str">
        <f t="shared" si="697"/>
        <v/>
      </c>
      <c r="AT1103" s="71" t="str">
        <f t="shared" si="698"/>
        <v/>
      </c>
      <c r="AU1103" s="76" t="str">
        <f t="shared" si="699"/>
        <v/>
      </c>
      <c r="BF1103" s="141">
        <v>3005</v>
      </c>
      <c r="BG1103" s="142" t="s">
        <v>15260</v>
      </c>
      <c r="BH1103" s="141" t="s">
        <v>180</v>
      </c>
      <c r="BI1103" s="141" t="s">
        <v>191</v>
      </c>
      <c r="BJ1103" s="141" t="s">
        <v>15261</v>
      </c>
      <c r="BK1103" s="141" t="s">
        <v>1846</v>
      </c>
      <c r="BL1103" s="141" t="s">
        <v>1213</v>
      </c>
      <c r="BM1103" s="141">
        <v>49.0128151105936</v>
      </c>
      <c r="BN1103" s="141">
        <v>-64.417165329671903</v>
      </c>
      <c r="BO1103" s="141">
        <v>1997</v>
      </c>
      <c r="BP1103" s="143" t="s">
        <v>191</v>
      </c>
      <c r="BQ1103" s="143" t="s">
        <v>26794</v>
      </c>
    </row>
    <row r="1104" spans="1:69" ht="38.25" customHeight="1" x14ac:dyDescent="0.25">
      <c r="A1104" s="1" t="str">
        <f t="shared" si="700"/>
        <v/>
      </c>
      <c r="B1104" s="32" t="str">
        <f t="shared" si="701"/>
        <v/>
      </c>
      <c r="C1104" s="25" t="str">
        <f t="shared" si="702"/>
        <v/>
      </c>
      <c r="D1104" s="25" t="str">
        <f t="shared" si="703"/>
        <v/>
      </c>
      <c r="E1104" s="25" t="str">
        <f t="shared" si="704"/>
        <v/>
      </c>
      <c r="F1104" s="25" t="str">
        <f t="shared" si="705"/>
        <v/>
      </c>
      <c r="G1104" s="108" t="str">
        <f t="shared" si="706"/>
        <v/>
      </c>
      <c r="H1104" s="108" t="str">
        <f t="shared" si="707"/>
        <v/>
      </c>
      <c r="I1104" s="112" t="str">
        <f t="shared" si="708"/>
        <v/>
      </c>
      <c r="J1104" s="112"/>
      <c r="K1104" s="112"/>
      <c r="L1104" s="113"/>
      <c r="M1104" s="113"/>
      <c r="N1104" s="224" t="str">
        <f t="shared" si="709"/>
        <v/>
      </c>
      <c r="O1104" s="225" t="str">
        <f t="shared" si="710"/>
        <v/>
      </c>
      <c r="Q1104" s="6">
        <v>1102</v>
      </c>
      <c r="R1104" s="47" t="str">
        <f t="shared" si="673"/>
        <v>-1102</v>
      </c>
      <c r="S1104" s="6"/>
      <c r="T1104" s="48" t="str">
        <f t="shared" si="674"/>
        <v/>
      </c>
      <c r="U1104" s="49" t="str">
        <f t="shared" si="675"/>
        <v/>
      </c>
      <c r="W1104" s="51"/>
      <c r="X1104" s="75" t="str">
        <f t="shared" si="676"/>
        <v/>
      </c>
      <c r="Y1104" s="71" t="str">
        <f t="shared" si="677"/>
        <v/>
      </c>
      <c r="Z1104" s="71" t="str">
        <f t="shared" si="678"/>
        <v/>
      </c>
      <c r="AA1104" s="71" t="str">
        <f t="shared" si="679"/>
        <v/>
      </c>
      <c r="AB1104" s="71" t="str">
        <f t="shared" si="680"/>
        <v/>
      </c>
      <c r="AC1104" s="71" t="str">
        <f t="shared" si="681"/>
        <v/>
      </c>
      <c r="AD1104" s="71" t="str">
        <f t="shared" si="682"/>
        <v/>
      </c>
      <c r="AE1104" s="78" t="str">
        <f t="shared" si="683"/>
        <v/>
      </c>
      <c r="AF1104" s="75" t="str">
        <f t="shared" si="684"/>
        <v/>
      </c>
      <c r="AG1104" s="71" t="str">
        <f t="shared" si="685"/>
        <v/>
      </c>
      <c r="AH1104" s="71" t="str">
        <f t="shared" si="686"/>
        <v/>
      </c>
      <c r="AI1104" s="71" t="str">
        <f t="shared" si="687"/>
        <v/>
      </c>
      <c r="AJ1104" s="71" t="str">
        <f t="shared" si="688"/>
        <v/>
      </c>
      <c r="AK1104" s="71" t="str">
        <f t="shared" si="689"/>
        <v/>
      </c>
      <c r="AL1104" s="71" t="str">
        <f t="shared" si="690"/>
        <v/>
      </c>
      <c r="AM1104" s="78" t="str">
        <f t="shared" si="691"/>
        <v/>
      </c>
      <c r="AN1104" s="75" t="str">
        <f t="shared" si="692"/>
        <v/>
      </c>
      <c r="AO1104" s="71" t="str">
        <f t="shared" si="693"/>
        <v/>
      </c>
      <c r="AP1104" s="71" t="str">
        <f t="shared" si="694"/>
        <v/>
      </c>
      <c r="AQ1104" s="71" t="str">
        <f t="shared" si="695"/>
        <v/>
      </c>
      <c r="AR1104" s="71" t="str">
        <f t="shared" si="696"/>
        <v/>
      </c>
      <c r="AS1104" s="71" t="str">
        <f t="shared" si="697"/>
        <v/>
      </c>
      <c r="AT1104" s="71" t="str">
        <f t="shared" si="698"/>
        <v/>
      </c>
      <c r="AU1104" s="76" t="str">
        <f t="shared" si="699"/>
        <v/>
      </c>
      <c r="BF1104" s="141">
        <v>3005</v>
      </c>
      <c r="BG1104" s="142" t="s">
        <v>15262</v>
      </c>
      <c r="BH1104" s="141" t="s">
        <v>180</v>
      </c>
      <c r="BI1104" s="141" t="s">
        <v>191</v>
      </c>
      <c r="BJ1104" s="141" t="s">
        <v>15263</v>
      </c>
      <c r="BK1104" s="141" t="s">
        <v>15264</v>
      </c>
      <c r="BL1104" s="141" t="s">
        <v>1213</v>
      </c>
      <c r="BM1104" s="141">
        <v>48.999314893831503</v>
      </c>
      <c r="BN1104" s="141">
        <v>-64.393036977145002</v>
      </c>
      <c r="BO1104" s="141">
        <v>1998</v>
      </c>
      <c r="BP1104" s="143" t="s">
        <v>191</v>
      </c>
      <c r="BQ1104" s="143" t="s">
        <v>26794</v>
      </c>
    </row>
    <row r="1105" spans="1:69" ht="38.25" customHeight="1" x14ac:dyDescent="0.25">
      <c r="A1105" s="1" t="str">
        <f t="shared" si="700"/>
        <v/>
      </c>
      <c r="B1105" s="32" t="str">
        <f t="shared" si="701"/>
        <v/>
      </c>
      <c r="C1105" s="25" t="str">
        <f t="shared" si="702"/>
        <v/>
      </c>
      <c r="D1105" s="25" t="str">
        <f t="shared" si="703"/>
        <v/>
      </c>
      <c r="E1105" s="25" t="str">
        <f t="shared" si="704"/>
        <v/>
      </c>
      <c r="F1105" s="25" t="str">
        <f t="shared" si="705"/>
        <v/>
      </c>
      <c r="G1105" s="108" t="str">
        <f t="shared" si="706"/>
        <v/>
      </c>
      <c r="H1105" s="108" t="str">
        <f t="shared" si="707"/>
        <v/>
      </c>
      <c r="I1105" s="112" t="str">
        <f t="shared" si="708"/>
        <v/>
      </c>
      <c r="J1105" s="112"/>
      <c r="K1105" s="112"/>
      <c r="L1105" s="113"/>
      <c r="M1105" s="113"/>
      <c r="N1105" s="224" t="str">
        <f t="shared" si="709"/>
        <v/>
      </c>
      <c r="O1105" s="225" t="str">
        <f t="shared" si="710"/>
        <v/>
      </c>
      <c r="Q1105" s="6">
        <v>1103</v>
      </c>
      <c r="R1105" s="47" t="str">
        <f t="shared" si="673"/>
        <v>-1103</v>
      </c>
      <c r="S1105" s="6"/>
      <c r="T1105" s="48" t="str">
        <f t="shared" si="674"/>
        <v/>
      </c>
      <c r="U1105" s="49" t="str">
        <f t="shared" si="675"/>
        <v/>
      </c>
      <c r="W1105" s="51"/>
      <c r="X1105" s="75" t="str">
        <f t="shared" si="676"/>
        <v/>
      </c>
      <c r="Y1105" s="71" t="str">
        <f t="shared" si="677"/>
        <v/>
      </c>
      <c r="Z1105" s="71" t="str">
        <f t="shared" si="678"/>
        <v/>
      </c>
      <c r="AA1105" s="71" t="str">
        <f t="shared" si="679"/>
        <v/>
      </c>
      <c r="AB1105" s="71" t="str">
        <f t="shared" si="680"/>
        <v/>
      </c>
      <c r="AC1105" s="71" t="str">
        <f t="shared" si="681"/>
        <v/>
      </c>
      <c r="AD1105" s="71" t="str">
        <f t="shared" si="682"/>
        <v/>
      </c>
      <c r="AE1105" s="78" t="str">
        <f t="shared" si="683"/>
        <v/>
      </c>
      <c r="AF1105" s="75" t="str">
        <f t="shared" si="684"/>
        <v/>
      </c>
      <c r="AG1105" s="71" t="str">
        <f t="shared" si="685"/>
        <v/>
      </c>
      <c r="AH1105" s="71" t="str">
        <f t="shared" si="686"/>
        <v/>
      </c>
      <c r="AI1105" s="71" t="str">
        <f t="shared" si="687"/>
        <v/>
      </c>
      <c r="AJ1105" s="71" t="str">
        <f t="shared" si="688"/>
        <v/>
      </c>
      <c r="AK1105" s="71" t="str">
        <f t="shared" si="689"/>
        <v/>
      </c>
      <c r="AL1105" s="71" t="str">
        <f t="shared" si="690"/>
        <v/>
      </c>
      <c r="AM1105" s="78" t="str">
        <f t="shared" si="691"/>
        <v/>
      </c>
      <c r="AN1105" s="75" t="str">
        <f t="shared" si="692"/>
        <v/>
      </c>
      <c r="AO1105" s="71" t="str">
        <f t="shared" si="693"/>
        <v/>
      </c>
      <c r="AP1105" s="71" t="str">
        <f t="shared" si="694"/>
        <v/>
      </c>
      <c r="AQ1105" s="71" t="str">
        <f t="shared" si="695"/>
        <v/>
      </c>
      <c r="AR1105" s="71" t="str">
        <f t="shared" si="696"/>
        <v/>
      </c>
      <c r="AS1105" s="71" t="str">
        <f t="shared" si="697"/>
        <v/>
      </c>
      <c r="AT1105" s="71" t="str">
        <f t="shared" si="698"/>
        <v/>
      </c>
      <c r="AU1105" s="76" t="str">
        <f t="shared" si="699"/>
        <v/>
      </c>
      <c r="BF1105" s="141">
        <v>3005</v>
      </c>
      <c r="BG1105" s="142" t="s">
        <v>15265</v>
      </c>
      <c r="BH1105" s="141" t="s">
        <v>180</v>
      </c>
      <c r="BI1105" s="141" t="s">
        <v>191</v>
      </c>
      <c r="BJ1105" s="141" t="s">
        <v>15266</v>
      </c>
      <c r="BK1105" s="141" t="s">
        <v>273</v>
      </c>
      <c r="BL1105" s="141" t="s">
        <v>15134</v>
      </c>
      <c r="BM1105" s="141">
        <v>48.824488580651398</v>
      </c>
      <c r="BN1105" s="141">
        <v>-64.441352096464797</v>
      </c>
      <c r="BO1105" s="141">
        <v>1992</v>
      </c>
      <c r="BP1105" s="143" t="s">
        <v>191</v>
      </c>
      <c r="BQ1105" s="143" t="s">
        <v>26794</v>
      </c>
    </row>
    <row r="1106" spans="1:69" ht="38.25" customHeight="1" x14ac:dyDescent="0.25">
      <c r="A1106" s="1" t="str">
        <f t="shared" si="700"/>
        <v/>
      </c>
      <c r="B1106" s="32" t="str">
        <f t="shared" si="701"/>
        <v/>
      </c>
      <c r="C1106" s="25" t="str">
        <f t="shared" si="702"/>
        <v/>
      </c>
      <c r="D1106" s="25" t="str">
        <f t="shared" si="703"/>
        <v/>
      </c>
      <c r="E1106" s="25" t="str">
        <f t="shared" si="704"/>
        <v/>
      </c>
      <c r="F1106" s="25" t="str">
        <f t="shared" si="705"/>
        <v/>
      </c>
      <c r="G1106" s="108" t="str">
        <f t="shared" si="706"/>
        <v/>
      </c>
      <c r="H1106" s="108" t="str">
        <f t="shared" si="707"/>
        <v/>
      </c>
      <c r="I1106" s="112" t="str">
        <f t="shared" si="708"/>
        <v/>
      </c>
      <c r="J1106" s="112"/>
      <c r="K1106" s="112"/>
      <c r="L1106" s="113"/>
      <c r="M1106" s="113"/>
      <c r="N1106" s="224" t="str">
        <f t="shared" si="709"/>
        <v/>
      </c>
      <c r="O1106" s="225" t="str">
        <f t="shared" si="710"/>
        <v/>
      </c>
      <c r="Q1106" s="6">
        <v>1104</v>
      </c>
      <c r="R1106" s="47" t="str">
        <f t="shared" si="673"/>
        <v>-1104</v>
      </c>
      <c r="S1106" s="6"/>
      <c r="T1106" s="48" t="str">
        <f t="shared" si="674"/>
        <v/>
      </c>
      <c r="U1106" s="49" t="str">
        <f t="shared" si="675"/>
        <v/>
      </c>
      <c r="W1106" s="51"/>
      <c r="X1106" s="75" t="str">
        <f t="shared" si="676"/>
        <v/>
      </c>
      <c r="Y1106" s="71" t="str">
        <f t="shared" si="677"/>
        <v/>
      </c>
      <c r="Z1106" s="71" t="str">
        <f t="shared" si="678"/>
        <v/>
      </c>
      <c r="AA1106" s="71" t="str">
        <f t="shared" si="679"/>
        <v/>
      </c>
      <c r="AB1106" s="71" t="str">
        <f t="shared" si="680"/>
        <v/>
      </c>
      <c r="AC1106" s="71" t="str">
        <f t="shared" si="681"/>
        <v/>
      </c>
      <c r="AD1106" s="71" t="str">
        <f t="shared" si="682"/>
        <v/>
      </c>
      <c r="AE1106" s="78" t="str">
        <f t="shared" si="683"/>
        <v/>
      </c>
      <c r="AF1106" s="75" t="str">
        <f t="shared" si="684"/>
        <v/>
      </c>
      <c r="AG1106" s="71" t="str">
        <f t="shared" si="685"/>
        <v/>
      </c>
      <c r="AH1106" s="71" t="str">
        <f t="shared" si="686"/>
        <v/>
      </c>
      <c r="AI1106" s="71" t="str">
        <f t="shared" si="687"/>
        <v/>
      </c>
      <c r="AJ1106" s="71" t="str">
        <f t="shared" si="688"/>
        <v/>
      </c>
      <c r="AK1106" s="71" t="str">
        <f t="shared" si="689"/>
        <v/>
      </c>
      <c r="AL1106" s="71" t="str">
        <f t="shared" si="690"/>
        <v/>
      </c>
      <c r="AM1106" s="78" t="str">
        <f t="shared" si="691"/>
        <v/>
      </c>
      <c r="AN1106" s="75" t="str">
        <f t="shared" si="692"/>
        <v/>
      </c>
      <c r="AO1106" s="71" t="str">
        <f t="shared" si="693"/>
        <v/>
      </c>
      <c r="AP1106" s="71" t="str">
        <f t="shared" si="694"/>
        <v/>
      </c>
      <c r="AQ1106" s="71" t="str">
        <f t="shared" si="695"/>
        <v/>
      </c>
      <c r="AR1106" s="71" t="str">
        <f t="shared" si="696"/>
        <v/>
      </c>
      <c r="AS1106" s="71" t="str">
        <f t="shared" si="697"/>
        <v/>
      </c>
      <c r="AT1106" s="71" t="str">
        <f t="shared" si="698"/>
        <v/>
      </c>
      <c r="AU1106" s="76" t="str">
        <f t="shared" si="699"/>
        <v/>
      </c>
      <c r="BF1106" s="141">
        <v>2028</v>
      </c>
      <c r="BG1106" s="142" t="s">
        <v>15195</v>
      </c>
      <c r="BH1106" s="141" t="s">
        <v>478</v>
      </c>
      <c r="BI1106" s="141" t="s">
        <v>186</v>
      </c>
      <c r="BJ1106" s="141" t="s">
        <v>27177</v>
      </c>
      <c r="BK1106" s="141" t="s">
        <v>1626</v>
      </c>
      <c r="BL1106" s="141" t="s">
        <v>27415</v>
      </c>
      <c r="BM1106" s="141">
        <v>48.364400000000003</v>
      </c>
      <c r="BN1106" s="141">
        <v>-64.640569999999997</v>
      </c>
      <c r="BO1106" s="141">
        <v>1999</v>
      </c>
      <c r="BP1106" s="143" t="s">
        <v>27674</v>
      </c>
      <c r="BQ1106" s="143" t="s">
        <v>17560</v>
      </c>
    </row>
    <row r="1107" spans="1:69" ht="38.25" customHeight="1" x14ac:dyDescent="0.25">
      <c r="A1107" s="1" t="str">
        <f t="shared" si="700"/>
        <v/>
      </c>
      <c r="B1107" s="32" t="str">
        <f t="shared" si="701"/>
        <v/>
      </c>
      <c r="C1107" s="25" t="str">
        <f t="shared" si="702"/>
        <v/>
      </c>
      <c r="D1107" s="25" t="str">
        <f t="shared" si="703"/>
        <v/>
      </c>
      <c r="E1107" s="25" t="str">
        <f t="shared" si="704"/>
        <v/>
      </c>
      <c r="F1107" s="25" t="str">
        <f t="shared" si="705"/>
        <v/>
      </c>
      <c r="G1107" s="108" t="str">
        <f t="shared" si="706"/>
        <v/>
      </c>
      <c r="H1107" s="108" t="str">
        <f t="shared" si="707"/>
        <v/>
      </c>
      <c r="I1107" s="112" t="str">
        <f t="shared" si="708"/>
        <v/>
      </c>
      <c r="J1107" s="112"/>
      <c r="K1107" s="112"/>
      <c r="L1107" s="113"/>
      <c r="M1107" s="113"/>
      <c r="N1107" s="224" t="str">
        <f t="shared" si="709"/>
        <v/>
      </c>
      <c r="O1107" s="225" t="str">
        <f t="shared" si="710"/>
        <v/>
      </c>
      <c r="Q1107" s="6">
        <v>1105</v>
      </c>
      <c r="R1107" s="47" t="str">
        <f t="shared" si="673"/>
        <v>-1105</v>
      </c>
      <c r="S1107" s="6"/>
      <c r="T1107" s="48" t="str">
        <f t="shared" si="674"/>
        <v/>
      </c>
      <c r="U1107" s="49" t="str">
        <f t="shared" si="675"/>
        <v/>
      </c>
      <c r="W1107" s="51"/>
      <c r="X1107" s="75" t="str">
        <f t="shared" si="676"/>
        <v/>
      </c>
      <c r="Y1107" s="71" t="str">
        <f t="shared" si="677"/>
        <v/>
      </c>
      <c r="Z1107" s="71" t="str">
        <f t="shared" si="678"/>
        <v/>
      </c>
      <c r="AA1107" s="71" t="str">
        <f t="shared" si="679"/>
        <v/>
      </c>
      <c r="AB1107" s="71" t="str">
        <f t="shared" si="680"/>
        <v/>
      </c>
      <c r="AC1107" s="71" t="str">
        <f t="shared" si="681"/>
        <v/>
      </c>
      <c r="AD1107" s="71" t="str">
        <f t="shared" si="682"/>
        <v/>
      </c>
      <c r="AE1107" s="78" t="str">
        <f t="shared" si="683"/>
        <v/>
      </c>
      <c r="AF1107" s="75" t="str">
        <f t="shared" si="684"/>
        <v/>
      </c>
      <c r="AG1107" s="71" t="str">
        <f t="shared" si="685"/>
        <v/>
      </c>
      <c r="AH1107" s="71" t="str">
        <f t="shared" si="686"/>
        <v/>
      </c>
      <c r="AI1107" s="71" t="str">
        <f t="shared" si="687"/>
        <v/>
      </c>
      <c r="AJ1107" s="71" t="str">
        <f t="shared" si="688"/>
        <v/>
      </c>
      <c r="AK1107" s="71" t="str">
        <f t="shared" si="689"/>
        <v/>
      </c>
      <c r="AL1107" s="71" t="str">
        <f t="shared" si="690"/>
        <v/>
      </c>
      <c r="AM1107" s="78" t="str">
        <f t="shared" si="691"/>
        <v/>
      </c>
      <c r="AN1107" s="75" t="str">
        <f t="shared" si="692"/>
        <v/>
      </c>
      <c r="AO1107" s="71" t="str">
        <f t="shared" si="693"/>
        <v/>
      </c>
      <c r="AP1107" s="71" t="str">
        <f t="shared" si="694"/>
        <v/>
      </c>
      <c r="AQ1107" s="71" t="str">
        <f t="shared" si="695"/>
        <v/>
      </c>
      <c r="AR1107" s="71" t="str">
        <f t="shared" si="696"/>
        <v/>
      </c>
      <c r="AS1107" s="71" t="str">
        <f t="shared" si="697"/>
        <v/>
      </c>
      <c r="AT1107" s="71" t="str">
        <f t="shared" si="698"/>
        <v/>
      </c>
      <c r="AU1107" s="76" t="str">
        <f t="shared" si="699"/>
        <v/>
      </c>
      <c r="BF1107" s="141">
        <v>2028</v>
      </c>
      <c r="BG1107" s="142" t="s">
        <v>15196</v>
      </c>
      <c r="BH1107" s="141" t="s">
        <v>478</v>
      </c>
      <c r="BI1107" s="141" t="s">
        <v>177</v>
      </c>
      <c r="BJ1107" s="141" t="s">
        <v>15197</v>
      </c>
      <c r="BK1107" s="141"/>
      <c r="BL1107" s="141"/>
      <c r="BM1107" s="141">
        <v>48.205869999999997</v>
      </c>
      <c r="BN1107" s="141">
        <v>-64.689639999999997</v>
      </c>
      <c r="BO1107" s="141">
        <v>1977</v>
      </c>
      <c r="BP1107" s="143" t="s">
        <v>27675</v>
      </c>
      <c r="BQ1107" s="143" t="s">
        <v>17560</v>
      </c>
    </row>
    <row r="1108" spans="1:69" ht="38.25" customHeight="1" x14ac:dyDescent="0.25">
      <c r="A1108" s="1" t="str">
        <f t="shared" si="700"/>
        <v/>
      </c>
      <c r="B1108" s="32" t="str">
        <f t="shared" si="701"/>
        <v/>
      </c>
      <c r="C1108" s="25" t="str">
        <f t="shared" si="702"/>
        <v/>
      </c>
      <c r="D1108" s="25" t="str">
        <f t="shared" si="703"/>
        <v/>
      </c>
      <c r="E1108" s="25" t="str">
        <f t="shared" si="704"/>
        <v/>
      </c>
      <c r="F1108" s="25" t="str">
        <f t="shared" si="705"/>
        <v/>
      </c>
      <c r="G1108" s="108" t="str">
        <f t="shared" si="706"/>
        <v/>
      </c>
      <c r="H1108" s="108" t="str">
        <f t="shared" si="707"/>
        <v/>
      </c>
      <c r="I1108" s="112" t="str">
        <f t="shared" si="708"/>
        <v/>
      </c>
      <c r="J1108" s="112"/>
      <c r="K1108" s="112"/>
      <c r="L1108" s="113"/>
      <c r="M1108" s="113"/>
      <c r="N1108" s="224" t="str">
        <f t="shared" si="709"/>
        <v/>
      </c>
      <c r="O1108" s="225" t="str">
        <f t="shared" si="710"/>
        <v/>
      </c>
      <c r="Q1108" s="6">
        <v>1106</v>
      </c>
      <c r="R1108" s="47" t="str">
        <f t="shared" si="673"/>
        <v>-1106</v>
      </c>
      <c r="S1108" s="6"/>
      <c r="T1108" s="48" t="str">
        <f t="shared" si="674"/>
        <v/>
      </c>
      <c r="U1108" s="49" t="str">
        <f t="shared" si="675"/>
        <v/>
      </c>
      <c r="W1108" s="51"/>
      <c r="X1108" s="75" t="str">
        <f t="shared" si="676"/>
        <v/>
      </c>
      <c r="Y1108" s="71" t="str">
        <f t="shared" si="677"/>
        <v/>
      </c>
      <c r="Z1108" s="71" t="str">
        <f t="shared" si="678"/>
        <v/>
      </c>
      <c r="AA1108" s="71" t="str">
        <f t="shared" si="679"/>
        <v/>
      </c>
      <c r="AB1108" s="71" t="str">
        <f t="shared" si="680"/>
        <v/>
      </c>
      <c r="AC1108" s="71" t="str">
        <f t="shared" si="681"/>
        <v/>
      </c>
      <c r="AD1108" s="71" t="str">
        <f t="shared" si="682"/>
        <v/>
      </c>
      <c r="AE1108" s="78" t="str">
        <f t="shared" si="683"/>
        <v/>
      </c>
      <c r="AF1108" s="75" t="str">
        <f t="shared" si="684"/>
        <v/>
      </c>
      <c r="AG1108" s="71" t="str">
        <f t="shared" si="685"/>
        <v/>
      </c>
      <c r="AH1108" s="71" t="str">
        <f t="shared" si="686"/>
        <v/>
      </c>
      <c r="AI1108" s="71" t="str">
        <f t="shared" si="687"/>
        <v/>
      </c>
      <c r="AJ1108" s="71" t="str">
        <f t="shared" si="688"/>
        <v/>
      </c>
      <c r="AK1108" s="71" t="str">
        <f t="shared" si="689"/>
        <v/>
      </c>
      <c r="AL1108" s="71" t="str">
        <f t="shared" si="690"/>
        <v/>
      </c>
      <c r="AM1108" s="78" t="str">
        <f t="shared" si="691"/>
        <v/>
      </c>
      <c r="AN1108" s="75" t="str">
        <f t="shared" si="692"/>
        <v/>
      </c>
      <c r="AO1108" s="71" t="str">
        <f t="shared" si="693"/>
        <v/>
      </c>
      <c r="AP1108" s="71" t="str">
        <f t="shared" si="694"/>
        <v/>
      </c>
      <c r="AQ1108" s="71" t="str">
        <f t="shared" si="695"/>
        <v/>
      </c>
      <c r="AR1108" s="71" t="str">
        <f t="shared" si="696"/>
        <v/>
      </c>
      <c r="AS1108" s="71" t="str">
        <f t="shared" si="697"/>
        <v/>
      </c>
      <c r="AT1108" s="71" t="str">
        <f t="shared" si="698"/>
        <v/>
      </c>
      <c r="AU1108" s="76" t="str">
        <f t="shared" si="699"/>
        <v/>
      </c>
      <c r="BF1108" s="141">
        <v>98040</v>
      </c>
      <c r="BG1108" s="142" t="s">
        <v>15099</v>
      </c>
      <c r="BH1108" s="141" t="s">
        <v>180</v>
      </c>
      <c r="BI1108" s="141" t="s">
        <v>191</v>
      </c>
      <c r="BJ1108" s="141" t="s">
        <v>1727</v>
      </c>
      <c r="BK1108" s="141" t="s">
        <v>11495</v>
      </c>
      <c r="BL1108" s="141" t="s">
        <v>3321</v>
      </c>
      <c r="BM1108" s="141">
        <v>50.244626419704304</v>
      </c>
      <c r="BN1108" s="141">
        <v>-63.585437502744298</v>
      </c>
      <c r="BO1108" s="141">
        <v>2001</v>
      </c>
      <c r="BP1108" s="143" t="s">
        <v>480</v>
      </c>
      <c r="BQ1108" s="143" t="s">
        <v>17560</v>
      </c>
    </row>
    <row r="1109" spans="1:69" ht="38.25" customHeight="1" x14ac:dyDescent="0.25">
      <c r="A1109" s="1" t="str">
        <f t="shared" si="700"/>
        <v/>
      </c>
      <c r="B1109" s="32" t="str">
        <f t="shared" si="701"/>
        <v/>
      </c>
      <c r="C1109" s="25" t="str">
        <f t="shared" si="702"/>
        <v/>
      </c>
      <c r="D1109" s="25" t="str">
        <f t="shared" si="703"/>
        <v/>
      </c>
      <c r="E1109" s="25" t="str">
        <f t="shared" si="704"/>
        <v/>
      </c>
      <c r="F1109" s="25" t="str">
        <f t="shared" si="705"/>
        <v/>
      </c>
      <c r="G1109" s="108" t="str">
        <f t="shared" si="706"/>
        <v/>
      </c>
      <c r="H1109" s="108" t="str">
        <f t="shared" si="707"/>
        <v/>
      </c>
      <c r="I1109" s="112" t="str">
        <f t="shared" si="708"/>
        <v/>
      </c>
      <c r="J1109" s="112"/>
      <c r="K1109" s="112"/>
      <c r="L1109" s="113"/>
      <c r="M1109" s="113"/>
      <c r="N1109" s="224" t="str">
        <f t="shared" si="709"/>
        <v/>
      </c>
      <c r="O1109" s="225" t="str">
        <f t="shared" si="710"/>
        <v/>
      </c>
      <c r="Q1109" s="6">
        <v>1107</v>
      </c>
      <c r="R1109" s="47" t="str">
        <f t="shared" si="673"/>
        <v>-1107</v>
      </c>
      <c r="S1109" s="6"/>
      <c r="T1109" s="48" t="str">
        <f t="shared" si="674"/>
        <v/>
      </c>
      <c r="U1109" s="49" t="str">
        <f t="shared" si="675"/>
        <v/>
      </c>
      <c r="W1109" s="51"/>
      <c r="X1109" s="75" t="str">
        <f t="shared" si="676"/>
        <v/>
      </c>
      <c r="Y1109" s="71" t="str">
        <f t="shared" si="677"/>
        <v/>
      </c>
      <c r="Z1109" s="71" t="str">
        <f t="shared" si="678"/>
        <v/>
      </c>
      <c r="AA1109" s="71" t="str">
        <f t="shared" si="679"/>
        <v/>
      </c>
      <c r="AB1109" s="71" t="str">
        <f t="shared" si="680"/>
        <v/>
      </c>
      <c r="AC1109" s="71" t="str">
        <f t="shared" si="681"/>
        <v/>
      </c>
      <c r="AD1109" s="71" t="str">
        <f t="shared" si="682"/>
        <v/>
      </c>
      <c r="AE1109" s="78" t="str">
        <f t="shared" si="683"/>
        <v/>
      </c>
      <c r="AF1109" s="75" t="str">
        <f t="shared" si="684"/>
        <v/>
      </c>
      <c r="AG1109" s="71" t="str">
        <f t="shared" si="685"/>
        <v/>
      </c>
      <c r="AH1109" s="71" t="str">
        <f t="shared" si="686"/>
        <v/>
      </c>
      <c r="AI1109" s="71" t="str">
        <f t="shared" si="687"/>
        <v/>
      </c>
      <c r="AJ1109" s="71" t="str">
        <f t="shared" si="688"/>
        <v/>
      </c>
      <c r="AK1109" s="71" t="str">
        <f t="shared" si="689"/>
        <v/>
      </c>
      <c r="AL1109" s="71" t="str">
        <f t="shared" si="690"/>
        <v/>
      </c>
      <c r="AM1109" s="78" t="str">
        <f t="shared" si="691"/>
        <v/>
      </c>
      <c r="AN1109" s="75" t="str">
        <f t="shared" si="692"/>
        <v/>
      </c>
      <c r="AO1109" s="71" t="str">
        <f t="shared" si="693"/>
        <v/>
      </c>
      <c r="AP1109" s="71" t="str">
        <f t="shared" si="694"/>
        <v/>
      </c>
      <c r="AQ1109" s="71" t="str">
        <f t="shared" si="695"/>
        <v/>
      </c>
      <c r="AR1109" s="71" t="str">
        <f t="shared" si="696"/>
        <v/>
      </c>
      <c r="AS1109" s="71" t="str">
        <f t="shared" si="697"/>
        <v/>
      </c>
      <c r="AT1109" s="71" t="str">
        <f t="shared" si="698"/>
        <v/>
      </c>
      <c r="AU1109" s="76" t="str">
        <f t="shared" si="699"/>
        <v/>
      </c>
      <c r="BF1109" s="141">
        <v>98040</v>
      </c>
      <c r="BG1109" s="142" t="s">
        <v>15100</v>
      </c>
      <c r="BH1109" s="141" t="s">
        <v>478</v>
      </c>
      <c r="BI1109" s="141" t="s">
        <v>176</v>
      </c>
      <c r="BJ1109" s="141" t="s">
        <v>4407</v>
      </c>
      <c r="BK1109" s="141" t="s">
        <v>14865</v>
      </c>
      <c r="BL1109" s="141" t="s">
        <v>14866</v>
      </c>
      <c r="BM1109" s="141">
        <v>50.254062069622201</v>
      </c>
      <c r="BN1109" s="141">
        <v>-63.604609453360901</v>
      </c>
      <c r="BO1109" s="141">
        <v>1992</v>
      </c>
      <c r="BP1109" s="143" t="s">
        <v>25180</v>
      </c>
      <c r="BQ1109" s="143" t="s">
        <v>17560</v>
      </c>
    </row>
    <row r="1110" spans="1:69" ht="38.25" customHeight="1" x14ac:dyDescent="0.25">
      <c r="A1110" s="1" t="str">
        <f t="shared" si="700"/>
        <v/>
      </c>
      <c r="B1110" s="32" t="str">
        <f t="shared" si="701"/>
        <v/>
      </c>
      <c r="C1110" s="25" t="str">
        <f t="shared" si="702"/>
        <v/>
      </c>
      <c r="D1110" s="25" t="str">
        <f t="shared" si="703"/>
        <v/>
      </c>
      <c r="E1110" s="25" t="str">
        <f t="shared" si="704"/>
        <v/>
      </c>
      <c r="F1110" s="25" t="str">
        <f t="shared" si="705"/>
        <v/>
      </c>
      <c r="G1110" s="108" t="str">
        <f t="shared" si="706"/>
        <v/>
      </c>
      <c r="H1110" s="108" t="str">
        <f t="shared" si="707"/>
        <v/>
      </c>
      <c r="I1110" s="112" t="str">
        <f t="shared" si="708"/>
        <v/>
      </c>
      <c r="J1110" s="112"/>
      <c r="K1110" s="112"/>
      <c r="L1110" s="113"/>
      <c r="M1110" s="113"/>
      <c r="N1110" s="224" t="str">
        <f t="shared" si="709"/>
        <v/>
      </c>
      <c r="O1110" s="225" t="str">
        <f t="shared" si="710"/>
        <v/>
      </c>
      <c r="Q1110" s="6">
        <v>1108</v>
      </c>
      <c r="R1110" s="47" t="str">
        <f t="shared" si="673"/>
        <v>-1108</v>
      </c>
      <c r="S1110" s="6"/>
      <c r="T1110" s="48" t="str">
        <f t="shared" si="674"/>
        <v/>
      </c>
      <c r="U1110" s="49" t="str">
        <f t="shared" si="675"/>
        <v/>
      </c>
      <c r="W1110" s="51"/>
      <c r="X1110" s="75" t="str">
        <f t="shared" si="676"/>
        <v/>
      </c>
      <c r="Y1110" s="71" t="str">
        <f t="shared" si="677"/>
        <v/>
      </c>
      <c r="Z1110" s="71" t="str">
        <f t="shared" si="678"/>
        <v/>
      </c>
      <c r="AA1110" s="71" t="str">
        <f t="shared" si="679"/>
        <v/>
      </c>
      <c r="AB1110" s="71" t="str">
        <f t="shared" si="680"/>
        <v/>
      </c>
      <c r="AC1110" s="71" t="str">
        <f t="shared" si="681"/>
        <v/>
      </c>
      <c r="AD1110" s="71" t="str">
        <f t="shared" si="682"/>
        <v/>
      </c>
      <c r="AE1110" s="78" t="str">
        <f t="shared" si="683"/>
        <v/>
      </c>
      <c r="AF1110" s="75" t="str">
        <f t="shared" si="684"/>
        <v/>
      </c>
      <c r="AG1110" s="71" t="str">
        <f t="shared" si="685"/>
        <v/>
      </c>
      <c r="AH1110" s="71" t="str">
        <f t="shared" si="686"/>
        <v/>
      </c>
      <c r="AI1110" s="71" t="str">
        <f t="shared" si="687"/>
        <v/>
      </c>
      <c r="AJ1110" s="71" t="str">
        <f t="shared" si="688"/>
        <v/>
      </c>
      <c r="AK1110" s="71" t="str">
        <f t="shared" si="689"/>
        <v/>
      </c>
      <c r="AL1110" s="71" t="str">
        <f t="shared" si="690"/>
        <v/>
      </c>
      <c r="AM1110" s="78" t="str">
        <f t="shared" si="691"/>
        <v/>
      </c>
      <c r="AN1110" s="75" t="str">
        <f t="shared" si="692"/>
        <v/>
      </c>
      <c r="AO1110" s="71" t="str">
        <f t="shared" si="693"/>
        <v/>
      </c>
      <c r="AP1110" s="71" t="str">
        <f t="shared" si="694"/>
        <v/>
      </c>
      <c r="AQ1110" s="71" t="str">
        <f t="shared" si="695"/>
        <v/>
      </c>
      <c r="AR1110" s="71" t="str">
        <f t="shared" si="696"/>
        <v/>
      </c>
      <c r="AS1110" s="71" t="str">
        <f t="shared" si="697"/>
        <v/>
      </c>
      <c r="AT1110" s="71" t="str">
        <f t="shared" si="698"/>
        <v/>
      </c>
      <c r="AU1110" s="76" t="str">
        <f t="shared" si="699"/>
        <v/>
      </c>
      <c r="BF1110" s="141">
        <v>98040</v>
      </c>
      <c r="BG1110" s="142" t="s">
        <v>14858</v>
      </c>
      <c r="BH1110" s="141" t="s">
        <v>478</v>
      </c>
      <c r="BI1110" s="141" t="s">
        <v>176</v>
      </c>
      <c r="BJ1110" s="141" t="s">
        <v>1588</v>
      </c>
      <c r="BK1110" s="141" t="s">
        <v>14859</v>
      </c>
      <c r="BL1110" s="141" t="s">
        <v>14860</v>
      </c>
      <c r="BM1110" s="141">
        <v>50.281100301292597</v>
      </c>
      <c r="BN1110" s="141">
        <v>-63.606656103316098</v>
      </c>
      <c r="BO1110" s="141">
        <v>1992</v>
      </c>
      <c r="BP1110" s="143"/>
      <c r="BQ1110" s="143" t="s">
        <v>17560</v>
      </c>
    </row>
    <row r="1111" spans="1:69" ht="38.25" customHeight="1" x14ac:dyDescent="0.25">
      <c r="A1111" s="1" t="str">
        <f t="shared" si="700"/>
        <v/>
      </c>
      <c r="B1111" s="32" t="str">
        <f t="shared" si="701"/>
        <v/>
      </c>
      <c r="C1111" s="25" t="str">
        <f t="shared" si="702"/>
        <v/>
      </c>
      <c r="D1111" s="25" t="str">
        <f t="shared" si="703"/>
        <v/>
      </c>
      <c r="E1111" s="25" t="str">
        <f t="shared" si="704"/>
        <v/>
      </c>
      <c r="F1111" s="25" t="str">
        <f t="shared" si="705"/>
        <v/>
      </c>
      <c r="G1111" s="108" t="str">
        <f t="shared" si="706"/>
        <v/>
      </c>
      <c r="H1111" s="108" t="str">
        <f t="shared" si="707"/>
        <v/>
      </c>
      <c r="I1111" s="112" t="str">
        <f t="shared" si="708"/>
        <v/>
      </c>
      <c r="J1111" s="112"/>
      <c r="K1111" s="112"/>
      <c r="L1111" s="113"/>
      <c r="M1111" s="113"/>
      <c r="N1111" s="224" t="str">
        <f t="shared" si="709"/>
        <v/>
      </c>
      <c r="O1111" s="225" t="str">
        <f t="shared" si="710"/>
        <v/>
      </c>
      <c r="Q1111" s="6">
        <v>1109</v>
      </c>
      <c r="R1111" s="47" t="str">
        <f t="shared" si="673"/>
        <v>-1109</v>
      </c>
      <c r="S1111" s="6"/>
      <c r="T1111" s="48" t="str">
        <f t="shared" si="674"/>
        <v/>
      </c>
      <c r="U1111" s="49" t="str">
        <f t="shared" si="675"/>
        <v/>
      </c>
      <c r="W1111" s="51"/>
      <c r="X1111" s="75" t="str">
        <f t="shared" si="676"/>
        <v/>
      </c>
      <c r="Y1111" s="71" t="str">
        <f t="shared" si="677"/>
        <v/>
      </c>
      <c r="Z1111" s="71" t="str">
        <f t="shared" si="678"/>
        <v/>
      </c>
      <c r="AA1111" s="71" t="str">
        <f t="shared" si="679"/>
        <v/>
      </c>
      <c r="AB1111" s="71" t="str">
        <f t="shared" si="680"/>
        <v/>
      </c>
      <c r="AC1111" s="71" t="str">
        <f t="shared" si="681"/>
        <v/>
      </c>
      <c r="AD1111" s="71" t="str">
        <f t="shared" si="682"/>
        <v/>
      </c>
      <c r="AE1111" s="78" t="str">
        <f t="shared" si="683"/>
        <v/>
      </c>
      <c r="AF1111" s="75" t="str">
        <f t="shared" si="684"/>
        <v/>
      </c>
      <c r="AG1111" s="71" t="str">
        <f t="shared" si="685"/>
        <v/>
      </c>
      <c r="AH1111" s="71" t="str">
        <f t="shared" si="686"/>
        <v/>
      </c>
      <c r="AI1111" s="71" t="str">
        <f t="shared" si="687"/>
        <v/>
      </c>
      <c r="AJ1111" s="71" t="str">
        <f t="shared" si="688"/>
        <v/>
      </c>
      <c r="AK1111" s="71" t="str">
        <f t="shared" si="689"/>
        <v/>
      </c>
      <c r="AL1111" s="71" t="str">
        <f t="shared" si="690"/>
        <v/>
      </c>
      <c r="AM1111" s="78" t="str">
        <f t="shared" si="691"/>
        <v/>
      </c>
      <c r="AN1111" s="75" t="str">
        <f t="shared" si="692"/>
        <v/>
      </c>
      <c r="AO1111" s="71" t="str">
        <f t="shared" si="693"/>
        <v/>
      </c>
      <c r="AP1111" s="71" t="str">
        <f t="shared" si="694"/>
        <v/>
      </c>
      <c r="AQ1111" s="71" t="str">
        <f t="shared" si="695"/>
        <v/>
      </c>
      <c r="AR1111" s="71" t="str">
        <f t="shared" si="696"/>
        <v/>
      </c>
      <c r="AS1111" s="71" t="str">
        <f t="shared" si="697"/>
        <v/>
      </c>
      <c r="AT1111" s="71" t="str">
        <f t="shared" si="698"/>
        <v/>
      </c>
      <c r="AU1111" s="76" t="str">
        <f t="shared" si="699"/>
        <v/>
      </c>
      <c r="BF1111" s="141">
        <v>98040</v>
      </c>
      <c r="BG1111" s="142" t="s">
        <v>14861</v>
      </c>
      <c r="BH1111" s="141" t="s">
        <v>180</v>
      </c>
      <c r="BI1111" s="141" t="s">
        <v>191</v>
      </c>
      <c r="BJ1111" s="141" t="s">
        <v>1727</v>
      </c>
      <c r="BK1111" s="141" t="s">
        <v>2092</v>
      </c>
      <c r="BL1111" s="141" t="s">
        <v>14862</v>
      </c>
      <c r="BM1111" s="141">
        <v>50.2527069095256</v>
      </c>
      <c r="BN1111" s="141">
        <v>-63.603837429978199</v>
      </c>
      <c r="BO1111" s="141">
        <v>2014</v>
      </c>
      <c r="BP1111" s="143" t="s">
        <v>481</v>
      </c>
      <c r="BQ1111" s="143" t="s">
        <v>17560</v>
      </c>
    </row>
    <row r="1112" spans="1:69" ht="38.25" customHeight="1" x14ac:dyDescent="0.25">
      <c r="A1112" s="1" t="str">
        <f t="shared" si="700"/>
        <v/>
      </c>
      <c r="B1112" s="32" t="str">
        <f t="shared" si="701"/>
        <v/>
      </c>
      <c r="C1112" s="25" t="str">
        <f t="shared" si="702"/>
        <v/>
      </c>
      <c r="D1112" s="25" t="str">
        <f t="shared" si="703"/>
        <v/>
      </c>
      <c r="E1112" s="25" t="str">
        <f t="shared" si="704"/>
        <v/>
      </c>
      <c r="F1112" s="25" t="str">
        <f t="shared" si="705"/>
        <v/>
      </c>
      <c r="G1112" s="108" t="str">
        <f t="shared" si="706"/>
        <v/>
      </c>
      <c r="H1112" s="108" t="str">
        <f t="shared" si="707"/>
        <v/>
      </c>
      <c r="I1112" s="112" t="str">
        <f t="shared" si="708"/>
        <v/>
      </c>
      <c r="J1112" s="112"/>
      <c r="K1112" s="112"/>
      <c r="L1112" s="113"/>
      <c r="M1112" s="113"/>
      <c r="N1112" s="224" t="str">
        <f t="shared" si="709"/>
        <v/>
      </c>
      <c r="O1112" s="225" t="str">
        <f t="shared" si="710"/>
        <v/>
      </c>
      <c r="Q1112" s="6">
        <v>1110</v>
      </c>
      <c r="R1112" s="47" t="str">
        <f t="shared" si="673"/>
        <v>-1110</v>
      </c>
      <c r="S1112" s="6"/>
      <c r="T1112" s="48" t="str">
        <f t="shared" si="674"/>
        <v/>
      </c>
      <c r="U1112" s="49" t="str">
        <f t="shared" si="675"/>
        <v/>
      </c>
      <c r="W1112" s="51"/>
      <c r="X1112" s="75" t="str">
        <f t="shared" si="676"/>
        <v/>
      </c>
      <c r="Y1112" s="71" t="str">
        <f t="shared" si="677"/>
        <v/>
      </c>
      <c r="Z1112" s="71" t="str">
        <f t="shared" si="678"/>
        <v/>
      </c>
      <c r="AA1112" s="71" t="str">
        <f t="shared" si="679"/>
        <v/>
      </c>
      <c r="AB1112" s="71" t="str">
        <f t="shared" si="680"/>
        <v/>
      </c>
      <c r="AC1112" s="71" t="str">
        <f t="shared" si="681"/>
        <v/>
      </c>
      <c r="AD1112" s="71" t="str">
        <f t="shared" si="682"/>
        <v/>
      </c>
      <c r="AE1112" s="78" t="str">
        <f t="shared" si="683"/>
        <v/>
      </c>
      <c r="AF1112" s="75" t="str">
        <f t="shared" si="684"/>
        <v/>
      </c>
      <c r="AG1112" s="71" t="str">
        <f t="shared" si="685"/>
        <v/>
      </c>
      <c r="AH1112" s="71" t="str">
        <f t="shared" si="686"/>
        <v/>
      </c>
      <c r="AI1112" s="71" t="str">
        <f t="shared" si="687"/>
        <v/>
      </c>
      <c r="AJ1112" s="71" t="str">
        <f t="shared" si="688"/>
        <v/>
      </c>
      <c r="AK1112" s="71" t="str">
        <f t="shared" si="689"/>
        <v/>
      </c>
      <c r="AL1112" s="71" t="str">
        <f t="shared" si="690"/>
        <v/>
      </c>
      <c r="AM1112" s="78" t="str">
        <f t="shared" si="691"/>
        <v/>
      </c>
      <c r="AN1112" s="75" t="str">
        <f t="shared" si="692"/>
        <v/>
      </c>
      <c r="AO1112" s="71" t="str">
        <f t="shared" si="693"/>
        <v/>
      </c>
      <c r="AP1112" s="71" t="str">
        <f t="shared" si="694"/>
        <v/>
      </c>
      <c r="AQ1112" s="71" t="str">
        <f t="shared" si="695"/>
        <v/>
      </c>
      <c r="AR1112" s="71" t="str">
        <f t="shared" si="696"/>
        <v/>
      </c>
      <c r="AS1112" s="71" t="str">
        <f t="shared" si="697"/>
        <v/>
      </c>
      <c r="AT1112" s="71" t="str">
        <f t="shared" si="698"/>
        <v/>
      </c>
      <c r="AU1112" s="76" t="str">
        <f t="shared" si="699"/>
        <v/>
      </c>
      <c r="BF1112" s="141">
        <v>3005</v>
      </c>
      <c r="BG1112" s="142" t="s">
        <v>15267</v>
      </c>
      <c r="BH1112" s="141" t="s">
        <v>180</v>
      </c>
      <c r="BI1112" s="141" t="s">
        <v>191</v>
      </c>
      <c r="BJ1112" s="141" t="s">
        <v>15268</v>
      </c>
      <c r="BK1112" s="141" t="s">
        <v>274</v>
      </c>
      <c r="BL1112" s="141" t="s">
        <v>15269</v>
      </c>
      <c r="BM1112" s="141">
        <v>48.992219630213903</v>
      </c>
      <c r="BN1112" s="141">
        <v>-64.375273085529798</v>
      </c>
      <c r="BO1112" s="141">
        <v>2014</v>
      </c>
      <c r="BP1112" s="143" t="s">
        <v>191</v>
      </c>
      <c r="BQ1112" s="143" t="s">
        <v>26794</v>
      </c>
    </row>
    <row r="1113" spans="1:69" ht="38.25" customHeight="1" x14ac:dyDescent="0.25">
      <c r="A1113" s="1" t="str">
        <f t="shared" si="700"/>
        <v/>
      </c>
      <c r="B1113" s="32" t="str">
        <f t="shared" si="701"/>
        <v/>
      </c>
      <c r="C1113" s="25" t="str">
        <f t="shared" si="702"/>
        <v/>
      </c>
      <c r="D1113" s="25" t="str">
        <f t="shared" si="703"/>
        <v/>
      </c>
      <c r="E1113" s="25" t="str">
        <f t="shared" si="704"/>
        <v/>
      </c>
      <c r="F1113" s="25" t="str">
        <f t="shared" si="705"/>
        <v/>
      </c>
      <c r="G1113" s="108" t="str">
        <f t="shared" si="706"/>
        <v/>
      </c>
      <c r="H1113" s="108" t="str">
        <f t="shared" si="707"/>
        <v/>
      </c>
      <c r="I1113" s="112" t="str">
        <f t="shared" si="708"/>
        <v/>
      </c>
      <c r="J1113" s="112"/>
      <c r="K1113" s="112"/>
      <c r="L1113" s="113"/>
      <c r="M1113" s="113"/>
      <c r="N1113" s="224" t="str">
        <f t="shared" si="709"/>
        <v/>
      </c>
      <c r="O1113" s="225" t="str">
        <f t="shared" si="710"/>
        <v/>
      </c>
      <c r="Q1113" s="6">
        <v>1111</v>
      </c>
      <c r="R1113" s="47" t="str">
        <f t="shared" si="673"/>
        <v>-1111</v>
      </c>
      <c r="S1113" s="6"/>
      <c r="T1113" s="48" t="str">
        <f t="shared" si="674"/>
        <v/>
      </c>
      <c r="U1113" s="49" t="str">
        <f t="shared" si="675"/>
        <v/>
      </c>
      <c r="W1113" s="51"/>
      <c r="X1113" s="75" t="str">
        <f t="shared" si="676"/>
        <v/>
      </c>
      <c r="Y1113" s="71" t="str">
        <f t="shared" si="677"/>
        <v/>
      </c>
      <c r="Z1113" s="71" t="str">
        <f t="shared" si="678"/>
        <v/>
      </c>
      <c r="AA1113" s="71" t="str">
        <f t="shared" si="679"/>
        <v/>
      </c>
      <c r="AB1113" s="71" t="str">
        <f t="shared" si="680"/>
        <v/>
      </c>
      <c r="AC1113" s="71" t="str">
        <f t="shared" si="681"/>
        <v/>
      </c>
      <c r="AD1113" s="71" t="str">
        <f t="shared" si="682"/>
        <v/>
      </c>
      <c r="AE1113" s="78" t="str">
        <f t="shared" si="683"/>
        <v/>
      </c>
      <c r="AF1113" s="75" t="str">
        <f t="shared" si="684"/>
        <v/>
      </c>
      <c r="AG1113" s="71" t="str">
        <f t="shared" si="685"/>
        <v/>
      </c>
      <c r="AH1113" s="71" t="str">
        <f t="shared" si="686"/>
        <v/>
      </c>
      <c r="AI1113" s="71" t="str">
        <f t="shared" si="687"/>
        <v/>
      </c>
      <c r="AJ1113" s="71" t="str">
        <f t="shared" si="688"/>
        <v/>
      </c>
      <c r="AK1113" s="71" t="str">
        <f t="shared" si="689"/>
        <v/>
      </c>
      <c r="AL1113" s="71" t="str">
        <f t="shared" si="690"/>
        <v/>
      </c>
      <c r="AM1113" s="78" t="str">
        <f t="shared" si="691"/>
        <v/>
      </c>
      <c r="AN1113" s="75" t="str">
        <f t="shared" si="692"/>
        <v/>
      </c>
      <c r="AO1113" s="71" t="str">
        <f t="shared" si="693"/>
        <v/>
      </c>
      <c r="AP1113" s="71" t="str">
        <f t="shared" si="694"/>
        <v/>
      </c>
      <c r="AQ1113" s="71" t="str">
        <f t="shared" si="695"/>
        <v/>
      </c>
      <c r="AR1113" s="71" t="str">
        <f t="shared" si="696"/>
        <v/>
      </c>
      <c r="AS1113" s="71" t="str">
        <f t="shared" si="697"/>
        <v/>
      </c>
      <c r="AT1113" s="71" t="str">
        <f t="shared" si="698"/>
        <v/>
      </c>
      <c r="AU1113" s="76" t="str">
        <f t="shared" si="699"/>
        <v/>
      </c>
      <c r="BF1113" s="141">
        <v>3005</v>
      </c>
      <c r="BG1113" s="142" t="s">
        <v>15270</v>
      </c>
      <c r="BH1113" s="141" t="s">
        <v>478</v>
      </c>
      <c r="BI1113" s="141" t="s">
        <v>176</v>
      </c>
      <c r="BJ1113" s="141" t="s">
        <v>15271</v>
      </c>
      <c r="BK1113" s="141" t="s">
        <v>1810</v>
      </c>
      <c r="BL1113" s="141" t="s">
        <v>10088</v>
      </c>
      <c r="BM1113" s="141">
        <v>48.7948707208798</v>
      </c>
      <c r="BN1113" s="141">
        <v>-64.494459902811002</v>
      </c>
      <c r="BO1113" s="141">
        <v>1939</v>
      </c>
      <c r="BP1113" s="143" t="s">
        <v>15271</v>
      </c>
      <c r="BQ1113" s="143" t="s">
        <v>26794</v>
      </c>
    </row>
    <row r="1114" spans="1:69" ht="38.25" customHeight="1" x14ac:dyDescent="0.25">
      <c r="A1114" s="1" t="str">
        <f t="shared" si="700"/>
        <v/>
      </c>
      <c r="B1114" s="32" t="str">
        <f t="shared" si="701"/>
        <v/>
      </c>
      <c r="C1114" s="25" t="str">
        <f t="shared" si="702"/>
        <v/>
      </c>
      <c r="D1114" s="25" t="str">
        <f t="shared" si="703"/>
        <v/>
      </c>
      <c r="E1114" s="25" t="str">
        <f t="shared" si="704"/>
        <v/>
      </c>
      <c r="F1114" s="25" t="str">
        <f t="shared" si="705"/>
        <v/>
      </c>
      <c r="G1114" s="108" t="str">
        <f t="shared" si="706"/>
        <v/>
      </c>
      <c r="H1114" s="108" t="str">
        <f t="shared" si="707"/>
        <v/>
      </c>
      <c r="I1114" s="112" t="str">
        <f t="shared" si="708"/>
        <v/>
      </c>
      <c r="J1114" s="112"/>
      <c r="K1114" s="112"/>
      <c r="L1114" s="113"/>
      <c r="M1114" s="113"/>
      <c r="N1114" s="224" t="str">
        <f t="shared" si="709"/>
        <v/>
      </c>
      <c r="O1114" s="225" t="str">
        <f t="shared" si="710"/>
        <v/>
      </c>
      <c r="Q1114" s="6">
        <v>1112</v>
      </c>
      <c r="R1114" s="47" t="str">
        <f t="shared" si="673"/>
        <v>-1112</v>
      </c>
      <c r="S1114" s="6"/>
      <c r="T1114" s="48" t="str">
        <f t="shared" si="674"/>
        <v/>
      </c>
      <c r="U1114" s="49" t="str">
        <f t="shared" si="675"/>
        <v/>
      </c>
      <c r="W1114" s="51"/>
      <c r="X1114" s="75" t="str">
        <f t="shared" si="676"/>
        <v/>
      </c>
      <c r="Y1114" s="71" t="str">
        <f t="shared" si="677"/>
        <v/>
      </c>
      <c r="Z1114" s="71" t="str">
        <f t="shared" si="678"/>
        <v/>
      </c>
      <c r="AA1114" s="71" t="str">
        <f t="shared" si="679"/>
        <v/>
      </c>
      <c r="AB1114" s="71" t="str">
        <f t="shared" si="680"/>
        <v/>
      </c>
      <c r="AC1114" s="71" t="str">
        <f t="shared" si="681"/>
        <v/>
      </c>
      <c r="AD1114" s="71" t="str">
        <f t="shared" si="682"/>
        <v/>
      </c>
      <c r="AE1114" s="78" t="str">
        <f t="shared" si="683"/>
        <v/>
      </c>
      <c r="AF1114" s="75" t="str">
        <f t="shared" si="684"/>
        <v/>
      </c>
      <c r="AG1114" s="71" t="str">
        <f t="shared" si="685"/>
        <v/>
      </c>
      <c r="AH1114" s="71" t="str">
        <f t="shared" si="686"/>
        <v/>
      </c>
      <c r="AI1114" s="71" t="str">
        <f t="shared" si="687"/>
        <v/>
      </c>
      <c r="AJ1114" s="71" t="str">
        <f t="shared" si="688"/>
        <v/>
      </c>
      <c r="AK1114" s="71" t="str">
        <f t="shared" si="689"/>
        <v/>
      </c>
      <c r="AL1114" s="71" t="str">
        <f t="shared" si="690"/>
        <v/>
      </c>
      <c r="AM1114" s="78" t="str">
        <f t="shared" si="691"/>
        <v/>
      </c>
      <c r="AN1114" s="75" t="str">
        <f t="shared" si="692"/>
        <v/>
      </c>
      <c r="AO1114" s="71" t="str">
        <f t="shared" si="693"/>
        <v/>
      </c>
      <c r="AP1114" s="71" t="str">
        <f t="shared" si="694"/>
        <v/>
      </c>
      <c r="AQ1114" s="71" t="str">
        <f t="shared" si="695"/>
        <v/>
      </c>
      <c r="AR1114" s="71" t="str">
        <f t="shared" si="696"/>
        <v/>
      </c>
      <c r="AS1114" s="71" t="str">
        <f t="shared" si="697"/>
        <v/>
      </c>
      <c r="AT1114" s="71" t="str">
        <f t="shared" si="698"/>
        <v/>
      </c>
      <c r="AU1114" s="76" t="str">
        <f t="shared" si="699"/>
        <v/>
      </c>
      <c r="BF1114" s="141">
        <v>3005</v>
      </c>
      <c r="BG1114" s="142" t="s">
        <v>15272</v>
      </c>
      <c r="BH1114" s="141" t="s">
        <v>478</v>
      </c>
      <c r="BI1114" s="141" t="s">
        <v>186</v>
      </c>
      <c r="BJ1114" s="141" t="s">
        <v>15273</v>
      </c>
      <c r="BK1114" s="141" t="s">
        <v>1593</v>
      </c>
      <c r="BL1114" s="141" t="s">
        <v>15274</v>
      </c>
      <c r="BM1114" s="141">
        <v>48.835634570678501</v>
      </c>
      <c r="BN1114" s="141">
        <v>-64.4760097823211</v>
      </c>
      <c r="BO1114" s="141">
        <v>1977</v>
      </c>
      <c r="BP1114" s="143" t="s">
        <v>186</v>
      </c>
      <c r="BQ1114" s="143" t="s">
        <v>26794</v>
      </c>
    </row>
    <row r="1115" spans="1:69" ht="38.25" customHeight="1" x14ac:dyDescent="0.25">
      <c r="A1115" s="1" t="str">
        <f t="shared" si="700"/>
        <v/>
      </c>
      <c r="B1115" s="32" t="str">
        <f t="shared" si="701"/>
        <v/>
      </c>
      <c r="C1115" s="25" t="str">
        <f t="shared" si="702"/>
        <v/>
      </c>
      <c r="D1115" s="25" t="str">
        <f t="shared" si="703"/>
        <v/>
      </c>
      <c r="E1115" s="25" t="str">
        <f t="shared" si="704"/>
        <v/>
      </c>
      <c r="F1115" s="25" t="str">
        <f t="shared" si="705"/>
        <v/>
      </c>
      <c r="G1115" s="108" t="str">
        <f t="shared" si="706"/>
        <v/>
      </c>
      <c r="H1115" s="108" t="str">
        <f t="shared" si="707"/>
        <v/>
      </c>
      <c r="I1115" s="112" t="str">
        <f t="shared" si="708"/>
        <v/>
      </c>
      <c r="J1115" s="112"/>
      <c r="K1115" s="112"/>
      <c r="L1115" s="113"/>
      <c r="M1115" s="113"/>
      <c r="N1115" s="224" t="str">
        <f t="shared" si="709"/>
        <v/>
      </c>
      <c r="O1115" s="225" t="str">
        <f t="shared" si="710"/>
        <v/>
      </c>
      <c r="Q1115" s="6">
        <v>1113</v>
      </c>
      <c r="R1115" s="47" t="str">
        <f t="shared" si="673"/>
        <v>-1113</v>
      </c>
      <c r="S1115" s="6"/>
      <c r="T1115" s="48" t="str">
        <f t="shared" si="674"/>
        <v/>
      </c>
      <c r="U1115" s="49" t="str">
        <f t="shared" si="675"/>
        <v/>
      </c>
      <c r="W1115" s="51"/>
      <c r="X1115" s="75" t="str">
        <f t="shared" si="676"/>
        <v/>
      </c>
      <c r="Y1115" s="71" t="str">
        <f t="shared" si="677"/>
        <v/>
      </c>
      <c r="Z1115" s="71" t="str">
        <f t="shared" si="678"/>
        <v/>
      </c>
      <c r="AA1115" s="71" t="str">
        <f t="shared" si="679"/>
        <v/>
      </c>
      <c r="AB1115" s="71" t="str">
        <f t="shared" si="680"/>
        <v/>
      </c>
      <c r="AC1115" s="71" t="str">
        <f t="shared" si="681"/>
        <v/>
      </c>
      <c r="AD1115" s="71" t="str">
        <f t="shared" si="682"/>
        <v/>
      </c>
      <c r="AE1115" s="78" t="str">
        <f t="shared" si="683"/>
        <v/>
      </c>
      <c r="AF1115" s="75" t="str">
        <f t="shared" si="684"/>
        <v/>
      </c>
      <c r="AG1115" s="71" t="str">
        <f t="shared" si="685"/>
        <v/>
      </c>
      <c r="AH1115" s="71" t="str">
        <f t="shared" si="686"/>
        <v/>
      </c>
      <c r="AI1115" s="71" t="str">
        <f t="shared" si="687"/>
        <v/>
      </c>
      <c r="AJ1115" s="71" t="str">
        <f t="shared" si="688"/>
        <v/>
      </c>
      <c r="AK1115" s="71" t="str">
        <f t="shared" si="689"/>
        <v/>
      </c>
      <c r="AL1115" s="71" t="str">
        <f t="shared" si="690"/>
        <v/>
      </c>
      <c r="AM1115" s="78" t="str">
        <f t="shared" si="691"/>
        <v/>
      </c>
      <c r="AN1115" s="75" t="str">
        <f t="shared" si="692"/>
        <v/>
      </c>
      <c r="AO1115" s="71" t="str">
        <f t="shared" si="693"/>
        <v/>
      </c>
      <c r="AP1115" s="71" t="str">
        <f t="shared" si="694"/>
        <v/>
      </c>
      <c r="AQ1115" s="71" t="str">
        <f t="shared" si="695"/>
        <v/>
      </c>
      <c r="AR1115" s="71" t="str">
        <f t="shared" si="696"/>
        <v/>
      </c>
      <c r="AS1115" s="71" t="str">
        <f t="shared" si="697"/>
        <v/>
      </c>
      <c r="AT1115" s="71" t="str">
        <f t="shared" si="698"/>
        <v/>
      </c>
      <c r="AU1115" s="76" t="str">
        <f t="shared" si="699"/>
        <v/>
      </c>
      <c r="BF1115" s="141">
        <v>3005</v>
      </c>
      <c r="BG1115" s="142" t="s">
        <v>15275</v>
      </c>
      <c r="BH1115" s="141" t="s">
        <v>478</v>
      </c>
      <c r="BI1115" s="141" t="s">
        <v>177</v>
      </c>
      <c r="BJ1115" s="141" t="s">
        <v>15276</v>
      </c>
      <c r="BK1115" s="141" t="s">
        <v>1818</v>
      </c>
      <c r="BL1115" s="141" t="s">
        <v>15277</v>
      </c>
      <c r="BM1115" s="141">
        <v>48.833361652161798</v>
      </c>
      <c r="BN1115" s="141">
        <v>-64.494264945776294</v>
      </c>
      <c r="BO1115" s="141">
        <v>1968</v>
      </c>
      <c r="BP1115" s="143" t="s">
        <v>177</v>
      </c>
      <c r="BQ1115" s="143" t="s">
        <v>26794</v>
      </c>
    </row>
    <row r="1116" spans="1:69" ht="38.25" customHeight="1" x14ac:dyDescent="0.25">
      <c r="A1116" s="1" t="str">
        <f t="shared" si="700"/>
        <v/>
      </c>
      <c r="B1116" s="32" t="str">
        <f t="shared" si="701"/>
        <v/>
      </c>
      <c r="C1116" s="25" t="str">
        <f t="shared" si="702"/>
        <v/>
      </c>
      <c r="D1116" s="25" t="str">
        <f t="shared" si="703"/>
        <v/>
      </c>
      <c r="E1116" s="25" t="str">
        <f t="shared" si="704"/>
        <v/>
      </c>
      <c r="F1116" s="25" t="str">
        <f t="shared" si="705"/>
        <v/>
      </c>
      <c r="G1116" s="108" t="str">
        <f t="shared" si="706"/>
        <v/>
      </c>
      <c r="H1116" s="108" t="str">
        <f t="shared" si="707"/>
        <v/>
      </c>
      <c r="I1116" s="112" t="str">
        <f t="shared" si="708"/>
        <v/>
      </c>
      <c r="J1116" s="112"/>
      <c r="K1116" s="112"/>
      <c r="L1116" s="113"/>
      <c r="M1116" s="113"/>
      <c r="N1116" s="224" t="str">
        <f t="shared" si="709"/>
        <v/>
      </c>
      <c r="O1116" s="225" t="str">
        <f t="shared" si="710"/>
        <v/>
      </c>
      <c r="Q1116" s="6">
        <v>1114</v>
      </c>
      <c r="R1116" s="47" t="str">
        <f t="shared" si="673"/>
        <v>-1114</v>
      </c>
      <c r="S1116" s="6"/>
      <c r="T1116" s="48" t="str">
        <f t="shared" si="674"/>
        <v/>
      </c>
      <c r="U1116" s="49" t="str">
        <f t="shared" si="675"/>
        <v/>
      </c>
      <c r="W1116" s="51"/>
      <c r="X1116" s="75" t="str">
        <f t="shared" si="676"/>
        <v/>
      </c>
      <c r="Y1116" s="71" t="str">
        <f t="shared" si="677"/>
        <v/>
      </c>
      <c r="Z1116" s="71" t="str">
        <f t="shared" si="678"/>
        <v/>
      </c>
      <c r="AA1116" s="71" t="str">
        <f t="shared" si="679"/>
        <v/>
      </c>
      <c r="AB1116" s="71" t="str">
        <f t="shared" si="680"/>
        <v/>
      </c>
      <c r="AC1116" s="71" t="str">
        <f t="shared" si="681"/>
        <v/>
      </c>
      <c r="AD1116" s="71" t="str">
        <f t="shared" si="682"/>
        <v/>
      </c>
      <c r="AE1116" s="78" t="str">
        <f t="shared" si="683"/>
        <v/>
      </c>
      <c r="AF1116" s="75" t="str">
        <f t="shared" si="684"/>
        <v/>
      </c>
      <c r="AG1116" s="71" t="str">
        <f t="shared" si="685"/>
        <v/>
      </c>
      <c r="AH1116" s="71" t="str">
        <f t="shared" si="686"/>
        <v/>
      </c>
      <c r="AI1116" s="71" t="str">
        <f t="shared" si="687"/>
        <v/>
      </c>
      <c r="AJ1116" s="71" t="str">
        <f t="shared" si="688"/>
        <v/>
      </c>
      <c r="AK1116" s="71" t="str">
        <f t="shared" si="689"/>
        <v/>
      </c>
      <c r="AL1116" s="71" t="str">
        <f t="shared" si="690"/>
        <v/>
      </c>
      <c r="AM1116" s="78" t="str">
        <f t="shared" si="691"/>
        <v/>
      </c>
      <c r="AN1116" s="75" t="str">
        <f t="shared" si="692"/>
        <v/>
      </c>
      <c r="AO1116" s="71" t="str">
        <f t="shared" si="693"/>
        <v/>
      </c>
      <c r="AP1116" s="71" t="str">
        <f t="shared" si="694"/>
        <v/>
      </c>
      <c r="AQ1116" s="71" t="str">
        <f t="shared" si="695"/>
        <v/>
      </c>
      <c r="AR1116" s="71" t="str">
        <f t="shared" si="696"/>
        <v/>
      </c>
      <c r="AS1116" s="71" t="str">
        <f t="shared" si="697"/>
        <v/>
      </c>
      <c r="AT1116" s="71" t="str">
        <f t="shared" si="698"/>
        <v/>
      </c>
      <c r="AU1116" s="76" t="str">
        <f t="shared" si="699"/>
        <v/>
      </c>
      <c r="BF1116" s="141">
        <v>3005</v>
      </c>
      <c r="BG1116" s="142" t="s">
        <v>15278</v>
      </c>
      <c r="BH1116" s="141" t="s">
        <v>180</v>
      </c>
      <c r="BI1116" s="141" t="s">
        <v>191</v>
      </c>
      <c r="BJ1116" s="141" t="s">
        <v>15279</v>
      </c>
      <c r="BK1116" s="141" t="s">
        <v>1788</v>
      </c>
      <c r="BL1116" s="141" t="s">
        <v>15280</v>
      </c>
      <c r="BM1116" s="141">
        <v>48.829349591094001</v>
      </c>
      <c r="BN1116" s="141">
        <v>-64.483055026121903</v>
      </c>
      <c r="BO1116" s="141">
        <v>1992</v>
      </c>
      <c r="BP1116" s="143" t="s">
        <v>191</v>
      </c>
      <c r="BQ1116" s="143" t="s">
        <v>26794</v>
      </c>
    </row>
    <row r="1117" spans="1:69" ht="38.25" customHeight="1" x14ac:dyDescent="0.25">
      <c r="A1117" s="1" t="str">
        <f t="shared" si="700"/>
        <v/>
      </c>
      <c r="B1117" s="32" t="str">
        <f t="shared" si="701"/>
        <v/>
      </c>
      <c r="C1117" s="25" t="str">
        <f t="shared" si="702"/>
        <v/>
      </c>
      <c r="D1117" s="25" t="str">
        <f t="shared" si="703"/>
        <v/>
      </c>
      <c r="E1117" s="25" t="str">
        <f t="shared" si="704"/>
        <v/>
      </c>
      <c r="F1117" s="25" t="str">
        <f t="shared" si="705"/>
        <v/>
      </c>
      <c r="G1117" s="108" t="str">
        <f t="shared" si="706"/>
        <v/>
      </c>
      <c r="H1117" s="108" t="str">
        <f t="shared" si="707"/>
        <v/>
      </c>
      <c r="I1117" s="112" t="str">
        <f t="shared" si="708"/>
        <v/>
      </c>
      <c r="J1117" s="112"/>
      <c r="K1117" s="112"/>
      <c r="L1117" s="113"/>
      <c r="M1117" s="113"/>
      <c r="N1117" s="224" t="str">
        <f t="shared" si="709"/>
        <v/>
      </c>
      <c r="O1117" s="225" t="str">
        <f t="shared" si="710"/>
        <v/>
      </c>
      <c r="Q1117" s="6">
        <v>1115</v>
      </c>
      <c r="R1117" s="47" t="str">
        <f t="shared" si="673"/>
        <v>-1115</v>
      </c>
      <c r="S1117" s="6"/>
      <c r="T1117" s="48" t="str">
        <f t="shared" si="674"/>
        <v/>
      </c>
      <c r="U1117" s="49" t="str">
        <f t="shared" si="675"/>
        <v/>
      </c>
      <c r="W1117" s="51"/>
      <c r="X1117" s="75" t="str">
        <f t="shared" si="676"/>
        <v/>
      </c>
      <c r="Y1117" s="71" t="str">
        <f t="shared" si="677"/>
        <v/>
      </c>
      <c r="Z1117" s="71" t="str">
        <f t="shared" si="678"/>
        <v/>
      </c>
      <c r="AA1117" s="71" t="str">
        <f t="shared" si="679"/>
        <v/>
      </c>
      <c r="AB1117" s="71" t="str">
        <f t="shared" si="680"/>
        <v/>
      </c>
      <c r="AC1117" s="71" t="str">
        <f t="shared" si="681"/>
        <v/>
      </c>
      <c r="AD1117" s="71" t="str">
        <f t="shared" si="682"/>
        <v/>
      </c>
      <c r="AE1117" s="78" t="str">
        <f t="shared" si="683"/>
        <v/>
      </c>
      <c r="AF1117" s="75" t="str">
        <f t="shared" si="684"/>
        <v/>
      </c>
      <c r="AG1117" s="71" t="str">
        <f t="shared" si="685"/>
        <v/>
      </c>
      <c r="AH1117" s="71" t="str">
        <f t="shared" si="686"/>
        <v/>
      </c>
      <c r="AI1117" s="71" t="str">
        <f t="shared" si="687"/>
        <v/>
      </c>
      <c r="AJ1117" s="71" t="str">
        <f t="shared" si="688"/>
        <v/>
      </c>
      <c r="AK1117" s="71" t="str">
        <f t="shared" si="689"/>
        <v/>
      </c>
      <c r="AL1117" s="71" t="str">
        <f t="shared" si="690"/>
        <v/>
      </c>
      <c r="AM1117" s="78" t="str">
        <f t="shared" si="691"/>
        <v/>
      </c>
      <c r="AN1117" s="75" t="str">
        <f t="shared" si="692"/>
        <v/>
      </c>
      <c r="AO1117" s="71" t="str">
        <f t="shared" si="693"/>
        <v/>
      </c>
      <c r="AP1117" s="71" t="str">
        <f t="shared" si="694"/>
        <v/>
      </c>
      <c r="AQ1117" s="71" t="str">
        <f t="shared" si="695"/>
        <v/>
      </c>
      <c r="AR1117" s="71" t="str">
        <f t="shared" si="696"/>
        <v/>
      </c>
      <c r="AS1117" s="71" t="str">
        <f t="shared" si="697"/>
        <v/>
      </c>
      <c r="AT1117" s="71" t="str">
        <f t="shared" si="698"/>
        <v/>
      </c>
      <c r="AU1117" s="76" t="str">
        <f t="shared" si="699"/>
        <v/>
      </c>
      <c r="BF1117" s="141">
        <v>3005</v>
      </c>
      <c r="BG1117" s="142" t="s">
        <v>15281</v>
      </c>
      <c r="BH1117" s="141" t="s">
        <v>180</v>
      </c>
      <c r="BI1117" s="141" t="s">
        <v>191</v>
      </c>
      <c r="BJ1117" s="141" t="s">
        <v>15282</v>
      </c>
      <c r="BK1117" s="141" t="s">
        <v>3473</v>
      </c>
      <c r="BL1117" s="141" t="s">
        <v>15283</v>
      </c>
      <c r="BM1117" s="141">
        <v>48.826408030420502</v>
      </c>
      <c r="BN1117" s="141">
        <v>-64.478397783416895</v>
      </c>
      <c r="BO1117" s="141">
        <v>1988</v>
      </c>
      <c r="BP1117" s="143" t="s">
        <v>191</v>
      </c>
      <c r="BQ1117" s="143" t="s">
        <v>26794</v>
      </c>
    </row>
    <row r="1118" spans="1:69" ht="38.25" customHeight="1" x14ac:dyDescent="0.25">
      <c r="A1118" s="1" t="str">
        <f t="shared" si="700"/>
        <v/>
      </c>
      <c r="B1118" s="32" t="str">
        <f t="shared" si="701"/>
        <v/>
      </c>
      <c r="C1118" s="25" t="str">
        <f t="shared" si="702"/>
        <v/>
      </c>
      <c r="D1118" s="25" t="str">
        <f t="shared" si="703"/>
        <v/>
      </c>
      <c r="E1118" s="25" t="str">
        <f t="shared" si="704"/>
        <v/>
      </c>
      <c r="F1118" s="25" t="str">
        <f t="shared" si="705"/>
        <v/>
      </c>
      <c r="G1118" s="108" t="str">
        <f t="shared" si="706"/>
        <v/>
      </c>
      <c r="H1118" s="108" t="str">
        <f t="shared" si="707"/>
        <v/>
      </c>
      <c r="I1118" s="112" t="str">
        <f t="shared" si="708"/>
        <v/>
      </c>
      <c r="J1118" s="112"/>
      <c r="K1118" s="112"/>
      <c r="L1118" s="113"/>
      <c r="M1118" s="113"/>
      <c r="N1118" s="224" t="str">
        <f t="shared" si="709"/>
        <v/>
      </c>
      <c r="O1118" s="225" t="str">
        <f t="shared" si="710"/>
        <v/>
      </c>
      <c r="Q1118" s="6">
        <v>1116</v>
      </c>
      <c r="R1118" s="47" t="str">
        <f t="shared" si="673"/>
        <v>-1116</v>
      </c>
      <c r="S1118" s="6"/>
      <c r="T1118" s="48" t="str">
        <f t="shared" si="674"/>
        <v/>
      </c>
      <c r="U1118" s="49" t="str">
        <f t="shared" si="675"/>
        <v/>
      </c>
      <c r="W1118" s="51"/>
      <c r="X1118" s="75" t="str">
        <f t="shared" si="676"/>
        <v/>
      </c>
      <c r="Y1118" s="71" t="str">
        <f t="shared" si="677"/>
        <v/>
      </c>
      <c r="Z1118" s="71" t="str">
        <f t="shared" si="678"/>
        <v/>
      </c>
      <c r="AA1118" s="71" t="str">
        <f t="shared" si="679"/>
        <v/>
      </c>
      <c r="AB1118" s="71" t="str">
        <f t="shared" si="680"/>
        <v/>
      </c>
      <c r="AC1118" s="71" t="str">
        <f t="shared" si="681"/>
        <v/>
      </c>
      <c r="AD1118" s="71" t="str">
        <f t="shared" si="682"/>
        <v/>
      </c>
      <c r="AE1118" s="78" t="str">
        <f t="shared" si="683"/>
        <v/>
      </c>
      <c r="AF1118" s="75" t="str">
        <f t="shared" si="684"/>
        <v/>
      </c>
      <c r="AG1118" s="71" t="str">
        <f t="shared" si="685"/>
        <v/>
      </c>
      <c r="AH1118" s="71" t="str">
        <f t="shared" si="686"/>
        <v/>
      </c>
      <c r="AI1118" s="71" t="str">
        <f t="shared" si="687"/>
        <v/>
      </c>
      <c r="AJ1118" s="71" t="str">
        <f t="shared" si="688"/>
        <v/>
      </c>
      <c r="AK1118" s="71" t="str">
        <f t="shared" si="689"/>
        <v/>
      </c>
      <c r="AL1118" s="71" t="str">
        <f t="shared" si="690"/>
        <v/>
      </c>
      <c r="AM1118" s="78" t="str">
        <f t="shared" si="691"/>
        <v/>
      </c>
      <c r="AN1118" s="75" t="str">
        <f t="shared" si="692"/>
        <v/>
      </c>
      <c r="AO1118" s="71" t="str">
        <f t="shared" si="693"/>
        <v/>
      </c>
      <c r="AP1118" s="71" t="str">
        <f t="shared" si="694"/>
        <v/>
      </c>
      <c r="AQ1118" s="71" t="str">
        <f t="shared" si="695"/>
        <v/>
      </c>
      <c r="AR1118" s="71" t="str">
        <f t="shared" si="696"/>
        <v/>
      </c>
      <c r="AS1118" s="71" t="str">
        <f t="shared" si="697"/>
        <v/>
      </c>
      <c r="AT1118" s="71" t="str">
        <f t="shared" si="698"/>
        <v/>
      </c>
      <c r="AU1118" s="76" t="str">
        <f t="shared" si="699"/>
        <v/>
      </c>
      <c r="BF1118" s="141">
        <v>3005</v>
      </c>
      <c r="BG1118" s="142" t="s">
        <v>15284</v>
      </c>
      <c r="BH1118" s="141" t="s">
        <v>478</v>
      </c>
      <c r="BI1118" s="141" t="s">
        <v>186</v>
      </c>
      <c r="BJ1118" s="141" t="s">
        <v>15285</v>
      </c>
      <c r="BK1118" s="141" t="s">
        <v>2082</v>
      </c>
      <c r="BL1118" s="141" t="s">
        <v>15176</v>
      </c>
      <c r="BM1118" s="141">
        <v>48.797712530984498</v>
      </c>
      <c r="BN1118" s="141">
        <v>-64.493425015231296</v>
      </c>
      <c r="BO1118" s="141">
        <v>1992</v>
      </c>
      <c r="BP1118" s="143" t="s">
        <v>186</v>
      </c>
      <c r="BQ1118" s="143" t="s">
        <v>26794</v>
      </c>
    </row>
    <row r="1119" spans="1:69" ht="38.25" customHeight="1" x14ac:dyDescent="0.25">
      <c r="A1119" s="1" t="str">
        <f t="shared" si="700"/>
        <v/>
      </c>
      <c r="B1119" s="32" t="str">
        <f t="shared" si="701"/>
        <v/>
      </c>
      <c r="C1119" s="25" t="str">
        <f t="shared" si="702"/>
        <v/>
      </c>
      <c r="D1119" s="25" t="str">
        <f t="shared" si="703"/>
        <v/>
      </c>
      <c r="E1119" s="25" t="str">
        <f t="shared" si="704"/>
        <v/>
      </c>
      <c r="F1119" s="25" t="str">
        <f t="shared" si="705"/>
        <v/>
      </c>
      <c r="G1119" s="108" t="str">
        <f t="shared" si="706"/>
        <v/>
      </c>
      <c r="H1119" s="108" t="str">
        <f t="shared" si="707"/>
        <v/>
      </c>
      <c r="I1119" s="112" t="str">
        <f t="shared" si="708"/>
        <v/>
      </c>
      <c r="J1119" s="112"/>
      <c r="K1119" s="112"/>
      <c r="L1119" s="113"/>
      <c r="M1119" s="113"/>
      <c r="N1119" s="224" t="str">
        <f t="shared" si="709"/>
        <v/>
      </c>
      <c r="O1119" s="225" t="str">
        <f t="shared" si="710"/>
        <v/>
      </c>
      <c r="Q1119" s="6">
        <v>1117</v>
      </c>
      <c r="R1119" s="47" t="str">
        <f t="shared" si="673"/>
        <v>-1117</v>
      </c>
      <c r="S1119" s="6"/>
      <c r="T1119" s="48" t="str">
        <f t="shared" si="674"/>
        <v/>
      </c>
      <c r="U1119" s="49" t="str">
        <f t="shared" si="675"/>
        <v/>
      </c>
      <c r="W1119" s="51"/>
      <c r="X1119" s="75" t="str">
        <f t="shared" si="676"/>
        <v/>
      </c>
      <c r="Y1119" s="71" t="str">
        <f t="shared" si="677"/>
        <v/>
      </c>
      <c r="Z1119" s="71" t="str">
        <f t="shared" si="678"/>
        <v/>
      </c>
      <c r="AA1119" s="71" t="str">
        <f t="shared" si="679"/>
        <v/>
      </c>
      <c r="AB1119" s="71" t="str">
        <f t="shared" si="680"/>
        <v/>
      </c>
      <c r="AC1119" s="71" t="str">
        <f t="shared" si="681"/>
        <v/>
      </c>
      <c r="AD1119" s="71" t="str">
        <f t="shared" si="682"/>
        <v/>
      </c>
      <c r="AE1119" s="78" t="str">
        <f t="shared" si="683"/>
        <v/>
      </c>
      <c r="AF1119" s="75" t="str">
        <f t="shared" si="684"/>
        <v/>
      </c>
      <c r="AG1119" s="71" t="str">
        <f t="shared" si="685"/>
        <v/>
      </c>
      <c r="AH1119" s="71" t="str">
        <f t="shared" si="686"/>
        <v/>
      </c>
      <c r="AI1119" s="71" t="str">
        <f t="shared" si="687"/>
        <v/>
      </c>
      <c r="AJ1119" s="71" t="str">
        <f t="shared" si="688"/>
        <v/>
      </c>
      <c r="AK1119" s="71" t="str">
        <f t="shared" si="689"/>
        <v/>
      </c>
      <c r="AL1119" s="71" t="str">
        <f t="shared" si="690"/>
        <v/>
      </c>
      <c r="AM1119" s="78" t="str">
        <f t="shared" si="691"/>
        <v/>
      </c>
      <c r="AN1119" s="75" t="str">
        <f t="shared" si="692"/>
        <v/>
      </c>
      <c r="AO1119" s="71" t="str">
        <f t="shared" si="693"/>
        <v/>
      </c>
      <c r="AP1119" s="71" t="str">
        <f t="shared" si="694"/>
        <v/>
      </c>
      <c r="AQ1119" s="71" t="str">
        <f t="shared" si="695"/>
        <v/>
      </c>
      <c r="AR1119" s="71" t="str">
        <f t="shared" si="696"/>
        <v/>
      </c>
      <c r="AS1119" s="71" t="str">
        <f t="shared" si="697"/>
        <v/>
      </c>
      <c r="AT1119" s="71" t="str">
        <f t="shared" si="698"/>
        <v/>
      </c>
      <c r="AU1119" s="76" t="str">
        <f t="shared" si="699"/>
        <v/>
      </c>
      <c r="BF1119" s="141">
        <v>3005</v>
      </c>
      <c r="BG1119" s="142" t="s">
        <v>15286</v>
      </c>
      <c r="BH1119" s="141" t="s">
        <v>180</v>
      </c>
      <c r="BI1119" s="141" t="s">
        <v>191</v>
      </c>
      <c r="BJ1119" s="141" t="s">
        <v>15287</v>
      </c>
      <c r="BK1119" s="141" t="s">
        <v>15288</v>
      </c>
      <c r="BL1119" s="141" t="s">
        <v>15289</v>
      </c>
      <c r="BM1119" s="141">
        <v>48.8224864467144</v>
      </c>
      <c r="BN1119" s="141">
        <v>-64.475593852396798</v>
      </c>
      <c r="BO1119" s="141">
        <v>1970</v>
      </c>
      <c r="BP1119" s="143" t="s">
        <v>191</v>
      </c>
      <c r="BQ1119" s="143" t="s">
        <v>26794</v>
      </c>
    </row>
    <row r="1120" spans="1:69" ht="38.25" customHeight="1" x14ac:dyDescent="0.25">
      <c r="A1120" s="1" t="str">
        <f t="shared" si="700"/>
        <v/>
      </c>
      <c r="B1120" s="32" t="str">
        <f t="shared" si="701"/>
        <v/>
      </c>
      <c r="C1120" s="25" t="str">
        <f t="shared" si="702"/>
        <v/>
      </c>
      <c r="D1120" s="25" t="str">
        <f t="shared" si="703"/>
        <v/>
      </c>
      <c r="E1120" s="25" t="str">
        <f t="shared" si="704"/>
        <v/>
      </c>
      <c r="F1120" s="25" t="str">
        <f t="shared" si="705"/>
        <v/>
      </c>
      <c r="G1120" s="108" t="str">
        <f t="shared" si="706"/>
        <v/>
      </c>
      <c r="H1120" s="108" t="str">
        <f t="shared" si="707"/>
        <v/>
      </c>
      <c r="I1120" s="112" t="str">
        <f t="shared" si="708"/>
        <v/>
      </c>
      <c r="J1120" s="112"/>
      <c r="K1120" s="112"/>
      <c r="L1120" s="113"/>
      <c r="M1120" s="113"/>
      <c r="N1120" s="224" t="str">
        <f t="shared" si="709"/>
        <v/>
      </c>
      <c r="O1120" s="225" t="str">
        <f t="shared" si="710"/>
        <v/>
      </c>
      <c r="Q1120" s="6">
        <v>1118</v>
      </c>
      <c r="R1120" s="47" t="str">
        <f t="shared" si="673"/>
        <v>-1118</v>
      </c>
      <c r="S1120" s="6"/>
      <c r="T1120" s="48" t="str">
        <f t="shared" si="674"/>
        <v/>
      </c>
      <c r="U1120" s="49" t="str">
        <f t="shared" si="675"/>
        <v/>
      </c>
      <c r="W1120" s="51"/>
      <c r="X1120" s="75" t="str">
        <f t="shared" si="676"/>
        <v/>
      </c>
      <c r="Y1120" s="71" t="str">
        <f t="shared" si="677"/>
        <v/>
      </c>
      <c r="Z1120" s="71" t="str">
        <f t="shared" si="678"/>
        <v/>
      </c>
      <c r="AA1120" s="71" t="str">
        <f t="shared" si="679"/>
        <v/>
      </c>
      <c r="AB1120" s="71" t="str">
        <f t="shared" si="680"/>
        <v/>
      </c>
      <c r="AC1120" s="71" t="str">
        <f t="shared" si="681"/>
        <v/>
      </c>
      <c r="AD1120" s="71" t="str">
        <f t="shared" si="682"/>
        <v/>
      </c>
      <c r="AE1120" s="78" t="str">
        <f t="shared" si="683"/>
        <v/>
      </c>
      <c r="AF1120" s="75" t="str">
        <f t="shared" si="684"/>
        <v/>
      </c>
      <c r="AG1120" s="71" t="str">
        <f t="shared" si="685"/>
        <v/>
      </c>
      <c r="AH1120" s="71" t="str">
        <f t="shared" si="686"/>
        <v/>
      </c>
      <c r="AI1120" s="71" t="str">
        <f t="shared" si="687"/>
        <v/>
      </c>
      <c r="AJ1120" s="71" t="str">
        <f t="shared" si="688"/>
        <v/>
      </c>
      <c r="AK1120" s="71" t="str">
        <f t="shared" si="689"/>
        <v/>
      </c>
      <c r="AL1120" s="71" t="str">
        <f t="shared" si="690"/>
        <v/>
      </c>
      <c r="AM1120" s="78" t="str">
        <f t="shared" si="691"/>
        <v/>
      </c>
      <c r="AN1120" s="75" t="str">
        <f t="shared" si="692"/>
        <v/>
      </c>
      <c r="AO1120" s="71" t="str">
        <f t="shared" si="693"/>
        <v/>
      </c>
      <c r="AP1120" s="71" t="str">
        <f t="shared" si="694"/>
        <v/>
      </c>
      <c r="AQ1120" s="71" t="str">
        <f t="shared" si="695"/>
        <v/>
      </c>
      <c r="AR1120" s="71" t="str">
        <f t="shared" si="696"/>
        <v/>
      </c>
      <c r="AS1120" s="71" t="str">
        <f t="shared" si="697"/>
        <v/>
      </c>
      <c r="AT1120" s="71" t="str">
        <f t="shared" si="698"/>
        <v/>
      </c>
      <c r="AU1120" s="76" t="str">
        <f t="shared" si="699"/>
        <v/>
      </c>
      <c r="BF1120" s="141">
        <v>3005</v>
      </c>
      <c r="BG1120" s="142" t="s">
        <v>15290</v>
      </c>
      <c r="BH1120" s="141" t="s">
        <v>478</v>
      </c>
      <c r="BI1120" s="141" t="s">
        <v>186</v>
      </c>
      <c r="BJ1120" s="141" t="s">
        <v>15291</v>
      </c>
      <c r="BK1120" s="141" t="s">
        <v>275</v>
      </c>
      <c r="BL1120" s="141" t="s">
        <v>15292</v>
      </c>
      <c r="BM1120" s="141">
        <v>48.829854067425501</v>
      </c>
      <c r="BN1120" s="141">
        <v>-64.4905875411023</v>
      </c>
      <c r="BO1120" s="141">
        <v>1980</v>
      </c>
      <c r="BP1120" s="143" t="s">
        <v>186</v>
      </c>
      <c r="BQ1120" s="143" t="s">
        <v>26794</v>
      </c>
    </row>
    <row r="1121" spans="1:69" ht="38.25" customHeight="1" x14ac:dyDescent="0.25">
      <c r="A1121" s="1" t="str">
        <f t="shared" si="700"/>
        <v/>
      </c>
      <c r="B1121" s="32" t="str">
        <f t="shared" si="701"/>
        <v/>
      </c>
      <c r="C1121" s="25" t="str">
        <f t="shared" si="702"/>
        <v/>
      </c>
      <c r="D1121" s="25" t="str">
        <f t="shared" si="703"/>
        <v/>
      </c>
      <c r="E1121" s="25" t="str">
        <f t="shared" si="704"/>
        <v/>
      </c>
      <c r="F1121" s="25" t="str">
        <f t="shared" si="705"/>
        <v/>
      </c>
      <c r="G1121" s="108" t="str">
        <f t="shared" si="706"/>
        <v/>
      </c>
      <c r="H1121" s="108" t="str">
        <f t="shared" si="707"/>
        <v/>
      </c>
      <c r="I1121" s="112" t="str">
        <f t="shared" si="708"/>
        <v/>
      </c>
      <c r="J1121" s="112"/>
      <c r="K1121" s="112"/>
      <c r="L1121" s="113"/>
      <c r="M1121" s="113"/>
      <c r="N1121" s="224" t="str">
        <f t="shared" si="709"/>
        <v/>
      </c>
      <c r="O1121" s="225" t="str">
        <f t="shared" si="710"/>
        <v/>
      </c>
      <c r="Q1121" s="6">
        <v>1119</v>
      </c>
      <c r="R1121" s="47" t="str">
        <f t="shared" si="673"/>
        <v>-1119</v>
      </c>
      <c r="S1121" s="6"/>
      <c r="T1121" s="48" t="str">
        <f t="shared" si="674"/>
        <v/>
      </c>
      <c r="U1121" s="49" t="str">
        <f t="shared" si="675"/>
        <v/>
      </c>
      <c r="W1121" s="51"/>
      <c r="X1121" s="75" t="str">
        <f t="shared" si="676"/>
        <v/>
      </c>
      <c r="Y1121" s="71" t="str">
        <f t="shared" si="677"/>
        <v/>
      </c>
      <c r="Z1121" s="71" t="str">
        <f t="shared" si="678"/>
        <v/>
      </c>
      <c r="AA1121" s="71" t="str">
        <f t="shared" si="679"/>
        <v/>
      </c>
      <c r="AB1121" s="71" t="str">
        <f t="shared" si="680"/>
        <v/>
      </c>
      <c r="AC1121" s="71" t="str">
        <f t="shared" si="681"/>
        <v/>
      </c>
      <c r="AD1121" s="71" t="str">
        <f t="shared" si="682"/>
        <v/>
      </c>
      <c r="AE1121" s="78" t="str">
        <f t="shared" si="683"/>
        <v/>
      </c>
      <c r="AF1121" s="75" t="str">
        <f t="shared" si="684"/>
        <v/>
      </c>
      <c r="AG1121" s="71" t="str">
        <f t="shared" si="685"/>
        <v/>
      </c>
      <c r="AH1121" s="71" t="str">
        <f t="shared" si="686"/>
        <v/>
      </c>
      <c r="AI1121" s="71" t="str">
        <f t="shared" si="687"/>
        <v/>
      </c>
      <c r="AJ1121" s="71" t="str">
        <f t="shared" si="688"/>
        <v/>
      </c>
      <c r="AK1121" s="71" t="str">
        <f t="shared" si="689"/>
        <v/>
      </c>
      <c r="AL1121" s="71" t="str">
        <f t="shared" si="690"/>
        <v/>
      </c>
      <c r="AM1121" s="78" t="str">
        <f t="shared" si="691"/>
        <v/>
      </c>
      <c r="AN1121" s="75" t="str">
        <f t="shared" si="692"/>
        <v/>
      </c>
      <c r="AO1121" s="71" t="str">
        <f t="shared" si="693"/>
        <v/>
      </c>
      <c r="AP1121" s="71" t="str">
        <f t="shared" si="694"/>
        <v/>
      </c>
      <c r="AQ1121" s="71" t="str">
        <f t="shared" si="695"/>
        <v/>
      </c>
      <c r="AR1121" s="71" t="str">
        <f t="shared" si="696"/>
        <v/>
      </c>
      <c r="AS1121" s="71" t="str">
        <f t="shared" si="697"/>
        <v/>
      </c>
      <c r="AT1121" s="71" t="str">
        <f t="shared" si="698"/>
        <v/>
      </c>
      <c r="AU1121" s="76" t="str">
        <f t="shared" si="699"/>
        <v/>
      </c>
      <c r="BF1121" s="141">
        <v>2028</v>
      </c>
      <c r="BG1121" s="142" t="s">
        <v>15198</v>
      </c>
      <c r="BH1121" s="141" t="s">
        <v>478</v>
      </c>
      <c r="BI1121" s="141" t="s">
        <v>186</v>
      </c>
      <c r="BJ1121" s="141" t="s">
        <v>27178</v>
      </c>
      <c r="BK1121" s="141" t="s">
        <v>4455</v>
      </c>
      <c r="BL1121" s="141" t="s">
        <v>27416</v>
      </c>
      <c r="BM1121" s="141">
        <v>48.349629999999998</v>
      </c>
      <c r="BN1121" s="141">
        <v>-64.715590000000006</v>
      </c>
      <c r="BO1121" s="141">
        <v>1996</v>
      </c>
      <c r="BP1121" s="143" t="s">
        <v>27674</v>
      </c>
      <c r="BQ1121" s="143" t="s">
        <v>17560</v>
      </c>
    </row>
    <row r="1122" spans="1:69" ht="38.25" customHeight="1" x14ac:dyDescent="0.25">
      <c r="A1122" s="1" t="str">
        <f t="shared" si="700"/>
        <v/>
      </c>
      <c r="B1122" s="32" t="str">
        <f t="shared" si="701"/>
        <v/>
      </c>
      <c r="C1122" s="25" t="str">
        <f t="shared" si="702"/>
        <v/>
      </c>
      <c r="D1122" s="25" t="str">
        <f t="shared" si="703"/>
        <v/>
      </c>
      <c r="E1122" s="25" t="str">
        <f t="shared" si="704"/>
        <v/>
      </c>
      <c r="F1122" s="25" t="str">
        <f t="shared" si="705"/>
        <v/>
      </c>
      <c r="G1122" s="108" t="str">
        <f t="shared" si="706"/>
        <v/>
      </c>
      <c r="H1122" s="108" t="str">
        <f t="shared" si="707"/>
        <v/>
      </c>
      <c r="I1122" s="112" t="str">
        <f t="shared" si="708"/>
        <v/>
      </c>
      <c r="J1122" s="112"/>
      <c r="K1122" s="112"/>
      <c r="L1122" s="113"/>
      <c r="M1122" s="113"/>
      <c r="N1122" s="224" t="str">
        <f t="shared" si="709"/>
        <v/>
      </c>
      <c r="O1122" s="225" t="str">
        <f t="shared" si="710"/>
        <v/>
      </c>
      <c r="Q1122" s="6">
        <v>1120</v>
      </c>
      <c r="R1122" s="47" t="str">
        <f t="shared" si="673"/>
        <v>-1120</v>
      </c>
      <c r="S1122" s="6"/>
      <c r="T1122" s="48" t="str">
        <f t="shared" si="674"/>
        <v/>
      </c>
      <c r="U1122" s="49" t="str">
        <f t="shared" si="675"/>
        <v/>
      </c>
      <c r="W1122" s="51"/>
      <c r="X1122" s="75" t="str">
        <f t="shared" si="676"/>
        <v/>
      </c>
      <c r="Y1122" s="71" t="str">
        <f t="shared" si="677"/>
        <v/>
      </c>
      <c r="Z1122" s="71" t="str">
        <f t="shared" si="678"/>
        <v/>
      </c>
      <c r="AA1122" s="71" t="str">
        <f t="shared" si="679"/>
        <v/>
      </c>
      <c r="AB1122" s="71" t="str">
        <f t="shared" si="680"/>
        <v/>
      </c>
      <c r="AC1122" s="71" t="str">
        <f t="shared" si="681"/>
        <v/>
      </c>
      <c r="AD1122" s="71" t="str">
        <f t="shared" si="682"/>
        <v/>
      </c>
      <c r="AE1122" s="78" t="str">
        <f t="shared" si="683"/>
        <v/>
      </c>
      <c r="AF1122" s="75" t="str">
        <f t="shared" si="684"/>
        <v/>
      </c>
      <c r="AG1122" s="71" t="str">
        <f t="shared" si="685"/>
        <v/>
      </c>
      <c r="AH1122" s="71" t="str">
        <f t="shared" si="686"/>
        <v/>
      </c>
      <c r="AI1122" s="71" t="str">
        <f t="shared" si="687"/>
        <v/>
      </c>
      <c r="AJ1122" s="71" t="str">
        <f t="shared" si="688"/>
        <v/>
      </c>
      <c r="AK1122" s="71" t="str">
        <f t="shared" si="689"/>
        <v/>
      </c>
      <c r="AL1122" s="71" t="str">
        <f t="shared" si="690"/>
        <v/>
      </c>
      <c r="AM1122" s="78" t="str">
        <f t="shared" si="691"/>
        <v/>
      </c>
      <c r="AN1122" s="75" t="str">
        <f t="shared" si="692"/>
        <v/>
      </c>
      <c r="AO1122" s="71" t="str">
        <f t="shared" si="693"/>
        <v/>
      </c>
      <c r="AP1122" s="71" t="str">
        <f t="shared" si="694"/>
        <v/>
      </c>
      <c r="AQ1122" s="71" t="str">
        <f t="shared" si="695"/>
        <v/>
      </c>
      <c r="AR1122" s="71" t="str">
        <f t="shared" si="696"/>
        <v/>
      </c>
      <c r="AS1122" s="71" t="str">
        <f t="shared" si="697"/>
        <v/>
      </c>
      <c r="AT1122" s="71" t="str">
        <f t="shared" si="698"/>
        <v/>
      </c>
      <c r="AU1122" s="76" t="str">
        <f t="shared" si="699"/>
        <v/>
      </c>
      <c r="BF1122" s="141">
        <v>2028</v>
      </c>
      <c r="BG1122" s="142" t="s">
        <v>15199</v>
      </c>
      <c r="BH1122" s="141" t="s">
        <v>478</v>
      </c>
      <c r="BI1122" s="141" t="s">
        <v>176</v>
      </c>
      <c r="BJ1122" s="141" t="s">
        <v>27179</v>
      </c>
      <c r="BK1122" s="141" t="s">
        <v>15200</v>
      </c>
      <c r="BL1122" s="141" t="s">
        <v>15201</v>
      </c>
      <c r="BM1122" s="141">
        <v>48.33813</v>
      </c>
      <c r="BN1122" s="141">
        <v>-64.752219999999994</v>
      </c>
      <c r="BO1122" s="141">
        <v>1985</v>
      </c>
      <c r="BP1122" s="143" t="s">
        <v>27674</v>
      </c>
      <c r="BQ1122" s="143" t="s">
        <v>17560</v>
      </c>
    </row>
    <row r="1123" spans="1:69" ht="38.25" customHeight="1" x14ac:dyDescent="0.25">
      <c r="A1123" s="1" t="str">
        <f t="shared" si="700"/>
        <v/>
      </c>
      <c r="B1123" s="32" t="str">
        <f t="shared" si="701"/>
        <v/>
      </c>
      <c r="C1123" s="25" t="str">
        <f t="shared" si="702"/>
        <v/>
      </c>
      <c r="D1123" s="25" t="str">
        <f t="shared" si="703"/>
        <v/>
      </c>
      <c r="E1123" s="25" t="str">
        <f t="shared" si="704"/>
        <v/>
      </c>
      <c r="F1123" s="25" t="str">
        <f t="shared" si="705"/>
        <v/>
      </c>
      <c r="G1123" s="108" t="str">
        <f t="shared" si="706"/>
        <v/>
      </c>
      <c r="H1123" s="108" t="str">
        <f t="shared" si="707"/>
        <v/>
      </c>
      <c r="I1123" s="112" t="str">
        <f t="shared" si="708"/>
        <v/>
      </c>
      <c r="J1123" s="112"/>
      <c r="K1123" s="112"/>
      <c r="L1123" s="113"/>
      <c r="M1123" s="113"/>
      <c r="N1123" s="224" t="str">
        <f t="shared" si="709"/>
        <v/>
      </c>
      <c r="O1123" s="225" t="str">
        <f t="shared" si="710"/>
        <v/>
      </c>
      <c r="Q1123" s="6">
        <v>1121</v>
      </c>
      <c r="R1123" s="47" t="str">
        <f t="shared" si="673"/>
        <v>-1121</v>
      </c>
      <c r="S1123" s="6"/>
      <c r="T1123" s="48" t="str">
        <f t="shared" si="674"/>
        <v/>
      </c>
      <c r="U1123" s="49" t="str">
        <f t="shared" si="675"/>
        <v/>
      </c>
      <c r="W1123" s="51"/>
      <c r="X1123" s="75" t="str">
        <f t="shared" si="676"/>
        <v/>
      </c>
      <c r="Y1123" s="71" t="str">
        <f t="shared" si="677"/>
        <v/>
      </c>
      <c r="Z1123" s="71" t="str">
        <f t="shared" si="678"/>
        <v/>
      </c>
      <c r="AA1123" s="71" t="str">
        <f t="shared" si="679"/>
        <v/>
      </c>
      <c r="AB1123" s="71" t="str">
        <f t="shared" si="680"/>
        <v/>
      </c>
      <c r="AC1123" s="71" t="str">
        <f t="shared" si="681"/>
        <v/>
      </c>
      <c r="AD1123" s="71" t="str">
        <f t="shared" si="682"/>
        <v/>
      </c>
      <c r="AE1123" s="78" t="str">
        <f t="shared" si="683"/>
        <v/>
      </c>
      <c r="AF1123" s="75" t="str">
        <f t="shared" si="684"/>
        <v/>
      </c>
      <c r="AG1123" s="71" t="str">
        <f t="shared" si="685"/>
        <v/>
      </c>
      <c r="AH1123" s="71" t="str">
        <f t="shared" si="686"/>
        <v/>
      </c>
      <c r="AI1123" s="71" t="str">
        <f t="shared" si="687"/>
        <v/>
      </c>
      <c r="AJ1123" s="71" t="str">
        <f t="shared" si="688"/>
        <v/>
      </c>
      <c r="AK1123" s="71" t="str">
        <f t="shared" si="689"/>
        <v/>
      </c>
      <c r="AL1123" s="71" t="str">
        <f t="shared" si="690"/>
        <v/>
      </c>
      <c r="AM1123" s="78" t="str">
        <f t="shared" si="691"/>
        <v/>
      </c>
      <c r="AN1123" s="75" t="str">
        <f t="shared" si="692"/>
        <v/>
      </c>
      <c r="AO1123" s="71" t="str">
        <f t="shared" si="693"/>
        <v/>
      </c>
      <c r="AP1123" s="71" t="str">
        <f t="shared" si="694"/>
        <v/>
      </c>
      <c r="AQ1123" s="71" t="str">
        <f t="shared" si="695"/>
        <v/>
      </c>
      <c r="AR1123" s="71" t="str">
        <f t="shared" si="696"/>
        <v/>
      </c>
      <c r="AS1123" s="71" t="str">
        <f t="shared" si="697"/>
        <v/>
      </c>
      <c r="AT1123" s="71" t="str">
        <f t="shared" si="698"/>
        <v/>
      </c>
      <c r="AU1123" s="76" t="str">
        <f t="shared" si="699"/>
        <v/>
      </c>
      <c r="BF1123" s="141">
        <v>3005</v>
      </c>
      <c r="BG1123" s="142" t="s">
        <v>15293</v>
      </c>
      <c r="BH1123" s="141" t="s">
        <v>180</v>
      </c>
      <c r="BI1123" s="141" t="s">
        <v>191</v>
      </c>
      <c r="BJ1123" s="141" t="s">
        <v>15282</v>
      </c>
      <c r="BK1123" s="141" t="s">
        <v>3473</v>
      </c>
      <c r="BL1123" s="141" t="s">
        <v>276</v>
      </c>
      <c r="BM1123" s="141">
        <v>48.8142242737256</v>
      </c>
      <c r="BN1123" s="141">
        <v>-64.500980447289095</v>
      </c>
      <c r="BO1123" s="141">
        <v>1970</v>
      </c>
      <c r="BP1123" s="143" t="s">
        <v>191</v>
      </c>
      <c r="BQ1123" s="143" t="s">
        <v>26794</v>
      </c>
    </row>
    <row r="1124" spans="1:69" ht="38.25" customHeight="1" x14ac:dyDescent="0.25">
      <c r="A1124" s="1" t="str">
        <f t="shared" si="700"/>
        <v/>
      </c>
      <c r="B1124" s="32" t="str">
        <f t="shared" si="701"/>
        <v/>
      </c>
      <c r="C1124" s="25" t="str">
        <f t="shared" si="702"/>
        <v/>
      </c>
      <c r="D1124" s="25" t="str">
        <f t="shared" si="703"/>
        <v/>
      </c>
      <c r="E1124" s="25" t="str">
        <f t="shared" si="704"/>
        <v/>
      </c>
      <c r="F1124" s="25" t="str">
        <f t="shared" si="705"/>
        <v/>
      </c>
      <c r="G1124" s="108" t="str">
        <f t="shared" si="706"/>
        <v/>
      </c>
      <c r="H1124" s="108" t="str">
        <f t="shared" si="707"/>
        <v/>
      </c>
      <c r="I1124" s="112" t="str">
        <f t="shared" si="708"/>
        <v/>
      </c>
      <c r="J1124" s="112"/>
      <c r="K1124" s="112"/>
      <c r="L1124" s="113"/>
      <c r="M1124" s="113"/>
      <c r="N1124" s="224" t="str">
        <f t="shared" si="709"/>
        <v/>
      </c>
      <c r="O1124" s="225" t="str">
        <f t="shared" si="710"/>
        <v/>
      </c>
      <c r="Q1124" s="6">
        <v>1122</v>
      </c>
      <c r="R1124" s="47" t="str">
        <f t="shared" si="673"/>
        <v>-1122</v>
      </c>
      <c r="S1124" s="6"/>
      <c r="T1124" s="48" t="str">
        <f t="shared" si="674"/>
        <v/>
      </c>
      <c r="U1124" s="49" t="str">
        <f t="shared" si="675"/>
        <v/>
      </c>
      <c r="W1124" s="51"/>
      <c r="X1124" s="75" t="str">
        <f t="shared" si="676"/>
        <v/>
      </c>
      <c r="Y1124" s="71" t="str">
        <f t="shared" si="677"/>
        <v/>
      </c>
      <c r="Z1124" s="71" t="str">
        <f t="shared" si="678"/>
        <v/>
      </c>
      <c r="AA1124" s="71" t="str">
        <f t="shared" si="679"/>
        <v/>
      </c>
      <c r="AB1124" s="71" t="str">
        <f t="shared" si="680"/>
        <v/>
      </c>
      <c r="AC1124" s="71" t="str">
        <f t="shared" si="681"/>
        <v/>
      </c>
      <c r="AD1124" s="71" t="str">
        <f t="shared" si="682"/>
        <v/>
      </c>
      <c r="AE1124" s="78" t="str">
        <f t="shared" si="683"/>
        <v/>
      </c>
      <c r="AF1124" s="75" t="str">
        <f t="shared" si="684"/>
        <v/>
      </c>
      <c r="AG1124" s="71" t="str">
        <f t="shared" si="685"/>
        <v/>
      </c>
      <c r="AH1124" s="71" t="str">
        <f t="shared" si="686"/>
        <v/>
      </c>
      <c r="AI1124" s="71" t="str">
        <f t="shared" si="687"/>
        <v/>
      </c>
      <c r="AJ1124" s="71" t="str">
        <f t="shared" si="688"/>
        <v/>
      </c>
      <c r="AK1124" s="71" t="str">
        <f t="shared" si="689"/>
        <v/>
      </c>
      <c r="AL1124" s="71" t="str">
        <f t="shared" si="690"/>
        <v/>
      </c>
      <c r="AM1124" s="78" t="str">
        <f t="shared" si="691"/>
        <v/>
      </c>
      <c r="AN1124" s="75" t="str">
        <f t="shared" si="692"/>
        <v/>
      </c>
      <c r="AO1124" s="71" t="str">
        <f t="shared" si="693"/>
        <v/>
      </c>
      <c r="AP1124" s="71" t="str">
        <f t="shared" si="694"/>
        <v/>
      </c>
      <c r="AQ1124" s="71" t="str">
        <f t="shared" si="695"/>
        <v/>
      </c>
      <c r="AR1124" s="71" t="str">
        <f t="shared" si="696"/>
        <v/>
      </c>
      <c r="AS1124" s="71" t="str">
        <f t="shared" si="697"/>
        <v/>
      </c>
      <c r="AT1124" s="71" t="str">
        <f t="shared" si="698"/>
        <v/>
      </c>
      <c r="AU1124" s="76" t="str">
        <f t="shared" si="699"/>
        <v/>
      </c>
      <c r="BF1124" s="141">
        <v>3005</v>
      </c>
      <c r="BG1124" s="142" t="s">
        <v>15294</v>
      </c>
      <c r="BH1124" s="141" t="s">
        <v>180</v>
      </c>
      <c r="BI1124" s="141" t="s">
        <v>191</v>
      </c>
      <c r="BJ1124" s="141" t="s">
        <v>15295</v>
      </c>
      <c r="BK1124" s="141" t="s">
        <v>274</v>
      </c>
      <c r="BL1124" s="141" t="s">
        <v>15296</v>
      </c>
      <c r="BM1124" s="141">
        <v>48.995732244682102</v>
      </c>
      <c r="BN1124" s="141">
        <v>-64.399167318488395</v>
      </c>
      <c r="BO1124" s="141">
        <v>1998</v>
      </c>
      <c r="BP1124" s="143" t="s">
        <v>191</v>
      </c>
      <c r="BQ1124" s="143" t="s">
        <v>26794</v>
      </c>
    </row>
    <row r="1125" spans="1:69" ht="38.25" customHeight="1" x14ac:dyDescent="0.25">
      <c r="A1125" s="1" t="str">
        <f t="shared" si="700"/>
        <v/>
      </c>
      <c r="B1125" s="32" t="str">
        <f t="shared" si="701"/>
        <v/>
      </c>
      <c r="C1125" s="25" t="str">
        <f t="shared" si="702"/>
        <v/>
      </c>
      <c r="D1125" s="25" t="str">
        <f t="shared" si="703"/>
        <v/>
      </c>
      <c r="E1125" s="25" t="str">
        <f t="shared" si="704"/>
        <v/>
      </c>
      <c r="F1125" s="25" t="str">
        <f t="shared" si="705"/>
        <v/>
      </c>
      <c r="G1125" s="108" t="str">
        <f t="shared" si="706"/>
        <v/>
      </c>
      <c r="H1125" s="108" t="str">
        <f t="shared" si="707"/>
        <v/>
      </c>
      <c r="I1125" s="112" t="str">
        <f t="shared" si="708"/>
        <v/>
      </c>
      <c r="J1125" s="112"/>
      <c r="K1125" s="112"/>
      <c r="L1125" s="113"/>
      <c r="M1125" s="113"/>
      <c r="N1125" s="224" t="str">
        <f t="shared" si="709"/>
        <v/>
      </c>
      <c r="O1125" s="225" t="str">
        <f t="shared" si="710"/>
        <v/>
      </c>
      <c r="Q1125" s="6">
        <v>1123</v>
      </c>
      <c r="R1125" s="47" t="str">
        <f t="shared" si="673"/>
        <v>-1123</v>
      </c>
      <c r="S1125" s="6"/>
      <c r="T1125" s="48" t="str">
        <f t="shared" si="674"/>
        <v/>
      </c>
      <c r="U1125" s="49" t="str">
        <f t="shared" si="675"/>
        <v/>
      </c>
      <c r="W1125" s="51"/>
      <c r="X1125" s="75" t="str">
        <f t="shared" si="676"/>
        <v/>
      </c>
      <c r="Y1125" s="71" t="str">
        <f t="shared" si="677"/>
        <v/>
      </c>
      <c r="Z1125" s="71" t="str">
        <f t="shared" si="678"/>
        <v/>
      </c>
      <c r="AA1125" s="71" t="str">
        <f t="shared" si="679"/>
        <v/>
      </c>
      <c r="AB1125" s="71" t="str">
        <f t="shared" si="680"/>
        <v/>
      </c>
      <c r="AC1125" s="71" t="str">
        <f t="shared" si="681"/>
        <v/>
      </c>
      <c r="AD1125" s="71" t="str">
        <f t="shared" si="682"/>
        <v/>
      </c>
      <c r="AE1125" s="78" t="str">
        <f t="shared" si="683"/>
        <v/>
      </c>
      <c r="AF1125" s="75" t="str">
        <f t="shared" si="684"/>
        <v/>
      </c>
      <c r="AG1125" s="71" t="str">
        <f t="shared" si="685"/>
        <v/>
      </c>
      <c r="AH1125" s="71" t="str">
        <f t="shared" si="686"/>
        <v/>
      </c>
      <c r="AI1125" s="71" t="str">
        <f t="shared" si="687"/>
        <v/>
      </c>
      <c r="AJ1125" s="71" t="str">
        <f t="shared" si="688"/>
        <v/>
      </c>
      <c r="AK1125" s="71" t="str">
        <f t="shared" si="689"/>
        <v/>
      </c>
      <c r="AL1125" s="71" t="str">
        <f t="shared" si="690"/>
        <v/>
      </c>
      <c r="AM1125" s="78" t="str">
        <f t="shared" si="691"/>
        <v/>
      </c>
      <c r="AN1125" s="75" t="str">
        <f t="shared" si="692"/>
        <v/>
      </c>
      <c r="AO1125" s="71" t="str">
        <f t="shared" si="693"/>
        <v/>
      </c>
      <c r="AP1125" s="71" t="str">
        <f t="shared" si="694"/>
        <v/>
      </c>
      <c r="AQ1125" s="71" t="str">
        <f t="shared" si="695"/>
        <v/>
      </c>
      <c r="AR1125" s="71" t="str">
        <f t="shared" si="696"/>
        <v/>
      </c>
      <c r="AS1125" s="71" t="str">
        <f t="shared" si="697"/>
        <v/>
      </c>
      <c r="AT1125" s="71" t="str">
        <f t="shared" si="698"/>
        <v/>
      </c>
      <c r="AU1125" s="76" t="str">
        <f t="shared" si="699"/>
        <v/>
      </c>
      <c r="BF1125" s="141">
        <v>3005</v>
      </c>
      <c r="BG1125" s="142" t="s">
        <v>15346</v>
      </c>
      <c r="BH1125" s="141" t="s">
        <v>180</v>
      </c>
      <c r="BI1125" s="141" t="s">
        <v>191</v>
      </c>
      <c r="BJ1125" s="141" t="s">
        <v>15347</v>
      </c>
      <c r="BK1125" s="141" t="s">
        <v>277</v>
      </c>
      <c r="BL1125" s="141" t="s">
        <v>15257</v>
      </c>
      <c r="BM1125" s="141">
        <v>48.8252828389179</v>
      </c>
      <c r="BN1125" s="141">
        <v>-64.526613984675393</v>
      </c>
      <c r="BO1125" s="141">
        <v>1975</v>
      </c>
      <c r="BP1125" s="143" t="s">
        <v>483</v>
      </c>
      <c r="BQ1125" s="143" t="s">
        <v>26794</v>
      </c>
    </row>
    <row r="1126" spans="1:69" ht="38.25" customHeight="1" x14ac:dyDescent="0.25">
      <c r="A1126" s="1" t="str">
        <f t="shared" si="700"/>
        <v/>
      </c>
      <c r="B1126" s="32" t="str">
        <f t="shared" si="701"/>
        <v/>
      </c>
      <c r="C1126" s="25" t="str">
        <f t="shared" si="702"/>
        <v/>
      </c>
      <c r="D1126" s="25" t="str">
        <f t="shared" si="703"/>
        <v/>
      </c>
      <c r="E1126" s="25" t="str">
        <f t="shared" si="704"/>
        <v/>
      </c>
      <c r="F1126" s="25" t="str">
        <f t="shared" si="705"/>
        <v/>
      </c>
      <c r="G1126" s="108" t="str">
        <f t="shared" si="706"/>
        <v/>
      </c>
      <c r="H1126" s="108" t="str">
        <f t="shared" si="707"/>
        <v/>
      </c>
      <c r="I1126" s="112" t="str">
        <f t="shared" si="708"/>
        <v/>
      </c>
      <c r="J1126" s="112"/>
      <c r="K1126" s="112"/>
      <c r="L1126" s="113"/>
      <c r="M1126" s="113"/>
      <c r="N1126" s="224" t="str">
        <f t="shared" si="709"/>
        <v/>
      </c>
      <c r="O1126" s="225" t="str">
        <f t="shared" si="710"/>
        <v/>
      </c>
      <c r="Q1126" s="6">
        <v>1124</v>
      </c>
      <c r="R1126" s="47" t="str">
        <f t="shared" si="673"/>
        <v>-1124</v>
      </c>
      <c r="S1126" s="6"/>
      <c r="T1126" s="48" t="str">
        <f t="shared" si="674"/>
        <v/>
      </c>
      <c r="U1126" s="49" t="str">
        <f t="shared" si="675"/>
        <v/>
      </c>
      <c r="W1126" s="51"/>
      <c r="X1126" s="75" t="str">
        <f t="shared" si="676"/>
        <v/>
      </c>
      <c r="Y1126" s="71" t="str">
        <f t="shared" si="677"/>
        <v/>
      </c>
      <c r="Z1126" s="71" t="str">
        <f t="shared" si="678"/>
        <v/>
      </c>
      <c r="AA1126" s="71" t="str">
        <f t="shared" si="679"/>
        <v/>
      </c>
      <c r="AB1126" s="71" t="str">
        <f t="shared" si="680"/>
        <v/>
      </c>
      <c r="AC1126" s="71" t="str">
        <f t="shared" si="681"/>
        <v/>
      </c>
      <c r="AD1126" s="71" t="str">
        <f t="shared" si="682"/>
        <v/>
      </c>
      <c r="AE1126" s="78" t="str">
        <f t="shared" si="683"/>
        <v/>
      </c>
      <c r="AF1126" s="75" t="str">
        <f t="shared" si="684"/>
        <v/>
      </c>
      <c r="AG1126" s="71" t="str">
        <f t="shared" si="685"/>
        <v/>
      </c>
      <c r="AH1126" s="71" t="str">
        <f t="shared" si="686"/>
        <v/>
      </c>
      <c r="AI1126" s="71" t="str">
        <f t="shared" si="687"/>
        <v/>
      </c>
      <c r="AJ1126" s="71" t="str">
        <f t="shared" si="688"/>
        <v/>
      </c>
      <c r="AK1126" s="71" t="str">
        <f t="shared" si="689"/>
        <v/>
      </c>
      <c r="AL1126" s="71" t="str">
        <f t="shared" si="690"/>
        <v/>
      </c>
      <c r="AM1126" s="78" t="str">
        <f t="shared" si="691"/>
        <v/>
      </c>
      <c r="AN1126" s="75" t="str">
        <f t="shared" si="692"/>
        <v/>
      </c>
      <c r="AO1126" s="71" t="str">
        <f t="shared" si="693"/>
        <v/>
      </c>
      <c r="AP1126" s="71" t="str">
        <f t="shared" si="694"/>
        <v/>
      </c>
      <c r="AQ1126" s="71" t="str">
        <f t="shared" si="695"/>
        <v/>
      </c>
      <c r="AR1126" s="71" t="str">
        <f t="shared" si="696"/>
        <v/>
      </c>
      <c r="AS1126" s="71" t="str">
        <f t="shared" si="697"/>
        <v/>
      </c>
      <c r="AT1126" s="71" t="str">
        <f t="shared" si="698"/>
        <v/>
      </c>
      <c r="AU1126" s="76" t="str">
        <f t="shared" si="699"/>
        <v/>
      </c>
      <c r="BF1126" s="141">
        <v>3005</v>
      </c>
      <c r="BG1126" s="142" t="s">
        <v>15348</v>
      </c>
      <c r="BH1126" s="141" t="s">
        <v>478</v>
      </c>
      <c r="BI1126" s="141" t="s">
        <v>177</v>
      </c>
      <c r="BJ1126" s="141" t="s">
        <v>15349</v>
      </c>
      <c r="BK1126" s="141" t="s">
        <v>4174</v>
      </c>
      <c r="BL1126" s="141" t="s">
        <v>15176</v>
      </c>
      <c r="BM1126" s="141">
        <v>48.804817999999997</v>
      </c>
      <c r="BN1126" s="141">
        <v>-64.495908</v>
      </c>
      <c r="BO1126" s="141">
        <v>1960</v>
      </c>
      <c r="BP1126" s="143" t="s">
        <v>177</v>
      </c>
      <c r="BQ1126" s="143" t="s">
        <v>26794</v>
      </c>
    </row>
    <row r="1127" spans="1:69" ht="38.25" customHeight="1" x14ac:dyDescent="0.25">
      <c r="A1127" s="1" t="str">
        <f t="shared" si="700"/>
        <v/>
      </c>
      <c r="B1127" s="32" t="str">
        <f t="shared" si="701"/>
        <v/>
      </c>
      <c r="C1127" s="25" t="str">
        <f t="shared" si="702"/>
        <v/>
      </c>
      <c r="D1127" s="25" t="str">
        <f t="shared" si="703"/>
        <v/>
      </c>
      <c r="E1127" s="25" t="str">
        <f t="shared" si="704"/>
        <v/>
      </c>
      <c r="F1127" s="25" t="str">
        <f t="shared" si="705"/>
        <v/>
      </c>
      <c r="G1127" s="108" t="str">
        <f t="shared" si="706"/>
        <v/>
      </c>
      <c r="H1127" s="108" t="str">
        <f t="shared" si="707"/>
        <v/>
      </c>
      <c r="I1127" s="112" t="str">
        <f t="shared" si="708"/>
        <v/>
      </c>
      <c r="J1127" s="112"/>
      <c r="K1127" s="112"/>
      <c r="L1127" s="113"/>
      <c r="M1127" s="113"/>
      <c r="N1127" s="224" t="str">
        <f t="shared" si="709"/>
        <v/>
      </c>
      <c r="O1127" s="225" t="str">
        <f t="shared" si="710"/>
        <v/>
      </c>
      <c r="Q1127" s="6">
        <v>1125</v>
      </c>
      <c r="R1127" s="47" t="str">
        <f t="shared" si="673"/>
        <v>-1125</v>
      </c>
      <c r="S1127" s="6"/>
      <c r="T1127" s="48" t="str">
        <f t="shared" si="674"/>
        <v/>
      </c>
      <c r="U1127" s="49" t="str">
        <f t="shared" si="675"/>
        <v/>
      </c>
      <c r="W1127" s="51"/>
      <c r="X1127" s="75" t="str">
        <f t="shared" si="676"/>
        <v/>
      </c>
      <c r="Y1127" s="71" t="str">
        <f t="shared" si="677"/>
        <v/>
      </c>
      <c r="Z1127" s="71" t="str">
        <f t="shared" si="678"/>
        <v/>
      </c>
      <c r="AA1127" s="71" t="str">
        <f t="shared" si="679"/>
        <v/>
      </c>
      <c r="AB1127" s="71" t="str">
        <f t="shared" si="680"/>
        <v/>
      </c>
      <c r="AC1127" s="71" t="str">
        <f t="shared" si="681"/>
        <v/>
      </c>
      <c r="AD1127" s="71" t="str">
        <f t="shared" si="682"/>
        <v/>
      </c>
      <c r="AE1127" s="78" t="str">
        <f t="shared" si="683"/>
        <v/>
      </c>
      <c r="AF1127" s="75" t="str">
        <f t="shared" si="684"/>
        <v/>
      </c>
      <c r="AG1127" s="71" t="str">
        <f t="shared" si="685"/>
        <v/>
      </c>
      <c r="AH1127" s="71" t="str">
        <f t="shared" si="686"/>
        <v/>
      </c>
      <c r="AI1127" s="71" t="str">
        <f t="shared" si="687"/>
        <v/>
      </c>
      <c r="AJ1127" s="71" t="str">
        <f t="shared" si="688"/>
        <v/>
      </c>
      <c r="AK1127" s="71" t="str">
        <f t="shared" si="689"/>
        <v/>
      </c>
      <c r="AL1127" s="71" t="str">
        <f t="shared" si="690"/>
        <v/>
      </c>
      <c r="AM1127" s="78" t="str">
        <f t="shared" si="691"/>
        <v/>
      </c>
      <c r="AN1127" s="75" t="str">
        <f t="shared" si="692"/>
        <v/>
      </c>
      <c r="AO1127" s="71" t="str">
        <f t="shared" si="693"/>
        <v/>
      </c>
      <c r="AP1127" s="71" t="str">
        <f t="shared" si="694"/>
        <v/>
      </c>
      <c r="AQ1127" s="71" t="str">
        <f t="shared" si="695"/>
        <v/>
      </c>
      <c r="AR1127" s="71" t="str">
        <f t="shared" si="696"/>
        <v/>
      </c>
      <c r="AS1127" s="71" t="str">
        <f t="shared" si="697"/>
        <v/>
      </c>
      <c r="AT1127" s="71" t="str">
        <f t="shared" si="698"/>
        <v/>
      </c>
      <c r="AU1127" s="76" t="str">
        <f t="shared" si="699"/>
        <v/>
      </c>
      <c r="BF1127" s="141">
        <v>3005</v>
      </c>
      <c r="BG1127" s="142" t="s">
        <v>15350</v>
      </c>
      <c r="BH1127" s="141" t="s">
        <v>180</v>
      </c>
      <c r="BI1127" s="141" t="s">
        <v>191</v>
      </c>
      <c r="BJ1127" s="141" t="s">
        <v>15351</v>
      </c>
      <c r="BK1127" s="141" t="s">
        <v>1825</v>
      </c>
      <c r="BL1127" s="141" t="s">
        <v>15352</v>
      </c>
      <c r="BM1127" s="141">
        <v>48.826878999999998</v>
      </c>
      <c r="BN1127" s="141">
        <v>-64.478463000000005</v>
      </c>
      <c r="BO1127" s="141">
        <v>1998</v>
      </c>
      <c r="BP1127" s="143" t="s">
        <v>191</v>
      </c>
      <c r="BQ1127" s="143" t="s">
        <v>26794</v>
      </c>
    </row>
    <row r="1128" spans="1:69" ht="38.25" customHeight="1" x14ac:dyDescent="0.25">
      <c r="A1128" s="1" t="str">
        <f t="shared" si="700"/>
        <v/>
      </c>
      <c r="B1128" s="32" t="str">
        <f t="shared" si="701"/>
        <v/>
      </c>
      <c r="C1128" s="25" t="str">
        <f t="shared" si="702"/>
        <v/>
      </c>
      <c r="D1128" s="25" t="str">
        <f t="shared" si="703"/>
        <v/>
      </c>
      <c r="E1128" s="25" t="str">
        <f t="shared" si="704"/>
        <v/>
      </c>
      <c r="F1128" s="25" t="str">
        <f t="shared" si="705"/>
        <v/>
      </c>
      <c r="G1128" s="108" t="str">
        <f t="shared" si="706"/>
        <v/>
      </c>
      <c r="H1128" s="108" t="str">
        <f t="shared" si="707"/>
        <v/>
      </c>
      <c r="I1128" s="112" t="str">
        <f t="shared" si="708"/>
        <v/>
      </c>
      <c r="J1128" s="112"/>
      <c r="K1128" s="112"/>
      <c r="L1128" s="113"/>
      <c r="M1128" s="113"/>
      <c r="N1128" s="224" t="str">
        <f t="shared" si="709"/>
        <v/>
      </c>
      <c r="O1128" s="225" t="str">
        <f t="shared" si="710"/>
        <v/>
      </c>
      <c r="Q1128" s="6">
        <v>1126</v>
      </c>
      <c r="R1128" s="47" t="str">
        <f t="shared" si="673"/>
        <v>-1126</v>
      </c>
      <c r="S1128" s="6"/>
      <c r="T1128" s="48" t="str">
        <f t="shared" si="674"/>
        <v/>
      </c>
      <c r="U1128" s="49" t="str">
        <f t="shared" si="675"/>
        <v/>
      </c>
      <c r="W1128" s="51"/>
      <c r="X1128" s="75" t="str">
        <f t="shared" si="676"/>
        <v/>
      </c>
      <c r="Y1128" s="71" t="str">
        <f t="shared" si="677"/>
        <v/>
      </c>
      <c r="Z1128" s="71" t="str">
        <f t="shared" si="678"/>
        <v/>
      </c>
      <c r="AA1128" s="71" t="str">
        <f t="shared" si="679"/>
        <v/>
      </c>
      <c r="AB1128" s="71" t="str">
        <f t="shared" si="680"/>
        <v/>
      </c>
      <c r="AC1128" s="71" t="str">
        <f t="shared" si="681"/>
        <v/>
      </c>
      <c r="AD1128" s="71" t="str">
        <f t="shared" si="682"/>
        <v/>
      </c>
      <c r="AE1128" s="78" t="str">
        <f t="shared" si="683"/>
        <v/>
      </c>
      <c r="AF1128" s="75" t="str">
        <f t="shared" si="684"/>
        <v/>
      </c>
      <c r="AG1128" s="71" t="str">
        <f t="shared" si="685"/>
        <v/>
      </c>
      <c r="AH1128" s="71" t="str">
        <f t="shared" si="686"/>
        <v/>
      </c>
      <c r="AI1128" s="71" t="str">
        <f t="shared" si="687"/>
        <v/>
      </c>
      <c r="AJ1128" s="71" t="str">
        <f t="shared" si="688"/>
        <v/>
      </c>
      <c r="AK1128" s="71" t="str">
        <f t="shared" si="689"/>
        <v/>
      </c>
      <c r="AL1128" s="71" t="str">
        <f t="shared" si="690"/>
        <v/>
      </c>
      <c r="AM1128" s="78" t="str">
        <f t="shared" si="691"/>
        <v/>
      </c>
      <c r="AN1128" s="75" t="str">
        <f t="shared" si="692"/>
        <v/>
      </c>
      <c r="AO1128" s="71" t="str">
        <f t="shared" si="693"/>
        <v/>
      </c>
      <c r="AP1128" s="71" t="str">
        <f t="shared" si="694"/>
        <v/>
      </c>
      <c r="AQ1128" s="71" t="str">
        <f t="shared" si="695"/>
        <v/>
      </c>
      <c r="AR1128" s="71" t="str">
        <f t="shared" si="696"/>
        <v/>
      </c>
      <c r="AS1128" s="71" t="str">
        <f t="shared" si="697"/>
        <v/>
      </c>
      <c r="AT1128" s="71" t="str">
        <f t="shared" si="698"/>
        <v/>
      </c>
      <c r="AU1128" s="76" t="str">
        <f t="shared" si="699"/>
        <v/>
      </c>
      <c r="BF1128" s="141">
        <v>3005</v>
      </c>
      <c r="BG1128" s="142" t="s">
        <v>15512</v>
      </c>
      <c r="BH1128" s="141" t="s">
        <v>180</v>
      </c>
      <c r="BI1128" s="141" t="s">
        <v>191</v>
      </c>
      <c r="BJ1128" s="141" t="s">
        <v>15513</v>
      </c>
      <c r="BK1128" s="141" t="s">
        <v>3200</v>
      </c>
      <c r="BL1128" s="141" t="s">
        <v>15134</v>
      </c>
      <c r="BM1128" s="141">
        <v>48.824399</v>
      </c>
      <c r="BN1128" s="141">
        <v>-64.443233000000006</v>
      </c>
      <c r="BO1128" s="141">
        <v>1965</v>
      </c>
      <c r="BP1128" s="143" t="s">
        <v>191</v>
      </c>
      <c r="BQ1128" s="143" t="s">
        <v>26794</v>
      </c>
    </row>
    <row r="1129" spans="1:69" ht="38.25" customHeight="1" x14ac:dyDescent="0.25">
      <c r="A1129" s="1" t="str">
        <f t="shared" si="700"/>
        <v/>
      </c>
      <c r="B1129" s="32" t="str">
        <f t="shared" si="701"/>
        <v/>
      </c>
      <c r="C1129" s="25" t="str">
        <f t="shared" si="702"/>
        <v/>
      </c>
      <c r="D1129" s="25" t="str">
        <f t="shared" si="703"/>
        <v/>
      </c>
      <c r="E1129" s="25" t="str">
        <f t="shared" si="704"/>
        <v/>
      </c>
      <c r="F1129" s="25" t="str">
        <f t="shared" si="705"/>
        <v/>
      </c>
      <c r="G1129" s="108" t="str">
        <f t="shared" si="706"/>
        <v/>
      </c>
      <c r="H1129" s="108" t="str">
        <f t="shared" si="707"/>
        <v/>
      </c>
      <c r="I1129" s="112" t="str">
        <f t="shared" si="708"/>
        <v/>
      </c>
      <c r="J1129" s="112"/>
      <c r="K1129" s="112"/>
      <c r="L1129" s="113"/>
      <c r="M1129" s="113"/>
      <c r="N1129" s="224" t="str">
        <f t="shared" si="709"/>
        <v/>
      </c>
      <c r="O1129" s="225" t="str">
        <f t="shared" si="710"/>
        <v/>
      </c>
      <c r="Q1129" s="6">
        <v>1127</v>
      </c>
      <c r="R1129" s="47" t="str">
        <f t="shared" si="673"/>
        <v>-1127</v>
      </c>
      <c r="S1129" s="6"/>
      <c r="T1129" s="48" t="str">
        <f t="shared" si="674"/>
        <v/>
      </c>
      <c r="U1129" s="49" t="str">
        <f t="shared" si="675"/>
        <v/>
      </c>
      <c r="W1129" s="51"/>
      <c r="X1129" s="75" t="str">
        <f t="shared" si="676"/>
        <v/>
      </c>
      <c r="Y1129" s="71" t="str">
        <f t="shared" si="677"/>
        <v/>
      </c>
      <c r="Z1129" s="71" t="str">
        <f t="shared" si="678"/>
        <v/>
      </c>
      <c r="AA1129" s="71" t="str">
        <f t="shared" si="679"/>
        <v/>
      </c>
      <c r="AB1129" s="71" t="str">
        <f t="shared" si="680"/>
        <v/>
      </c>
      <c r="AC1129" s="71" t="str">
        <f t="shared" si="681"/>
        <v/>
      </c>
      <c r="AD1129" s="71" t="str">
        <f t="shared" si="682"/>
        <v/>
      </c>
      <c r="AE1129" s="78" t="str">
        <f t="shared" si="683"/>
        <v/>
      </c>
      <c r="AF1129" s="75" t="str">
        <f t="shared" si="684"/>
        <v/>
      </c>
      <c r="AG1129" s="71" t="str">
        <f t="shared" si="685"/>
        <v/>
      </c>
      <c r="AH1129" s="71" t="str">
        <f t="shared" si="686"/>
        <v/>
      </c>
      <c r="AI1129" s="71" t="str">
        <f t="shared" si="687"/>
        <v/>
      </c>
      <c r="AJ1129" s="71" t="str">
        <f t="shared" si="688"/>
        <v/>
      </c>
      <c r="AK1129" s="71" t="str">
        <f t="shared" si="689"/>
        <v/>
      </c>
      <c r="AL1129" s="71" t="str">
        <f t="shared" si="690"/>
        <v/>
      </c>
      <c r="AM1129" s="78" t="str">
        <f t="shared" si="691"/>
        <v/>
      </c>
      <c r="AN1129" s="75" t="str">
        <f t="shared" si="692"/>
        <v/>
      </c>
      <c r="AO1129" s="71" t="str">
        <f t="shared" si="693"/>
        <v/>
      </c>
      <c r="AP1129" s="71" t="str">
        <f t="shared" si="694"/>
        <v/>
      </c>
      <c r="AQ1129" s="71" t="str">
        <f t="shared" si="695"/>
        <v/>
      </c>
      <c r="AR1129" s="71" t="str">
        <f t="shared" si="696"/>
        <v/>
      </c>
      <c r="AS1129" s="71" t="str">
        <f t="shared" si="697"/>
        <v/>
      </c>
      <c r="AT1129" s="71" t="str">
        <f t="shared" si="698"/>
        <v/>
      </c>
      <c r="AU1129" s="76" t="str">
        <f t="shared" si="699"/>
        <v/>
      </c>
      <c r="BF1129" s="141">
        <v>3005</v>
      </c>
      <c r="BG1129" s="142" t="s">
        <v>15514</v>
      </c>
      <c r="BH1129" s="141" t="s">
        <v>478</v>
      </c>
      <c r="BI1129" s="141" t="s">
        <v>186</v>
      </c>
      <c r="BJ1129" s="141" t="s">
        <v>15515</v>
      </c>
      <c r="BK1129" s="141" t="s">
        <v>2168</v>
      </c>
      <c r="BL1129" s="141" t="s">
        <v>15130</v>
      </c>
      <c r="BM1129" s="141">
        <v>49.054389</v>
      </c>
      <c r="BN1129" s="141">
        <v>-64.481024000000005</v>
      </c>
      <c r="BO1129" s="141">
        <v>2014</v>
      </c>
      <c r="BP1129" s="143" t="s">
        <v>15515</v>
      </c>
      <c r="BQ1129" s="143" t="s">
        <v>26794</v>
      </c>
    </row>
    <row r="1130" spans="1:69" ht="38.25" customHeight="1" x14ac:dyDescent="0.25">
      <c r="A1130" s="1" t="str">
        <f t="shared" si="700"/>
        <v/>
      </c>
      <c r="B1130" s="32" t="str">
        <f t="shared" si="701"/>
        <v/>
      </c>
      <c r="C1130" s="25" t="str">
        <f t="shared" si="702"/>
        <v/>
      </c>
      <c r="D1130" s="25" t="str">
        <f t="shared" si="703"/>
        <v/>
      </c>
      <c r="E1130" s="25" t="str">
        <f t="shared" si="704"/>
        <v/>
      </c>
      <c r="F1130" s="25" t="str">
        <f t="shared" si="705"/>
        <v/>
      </c>
      <c r="G1130" s="108" t="str">
        <f t="shared" si="706"/>
        <v/>
      </c>
      <c r="H1130" s="108" t="str">
        <f t="shared" si="707"/>
        <v/>
      </c>
      <c r="I1130" s="112" t="str">
        <f t="shared" si="708"/>
        <v/>
      </c>
      <c r="J1130" s="112"/>
      <c r="K1130" s="112"/>
      <c r="L1130" s="113"/>
      <c r="M1130" s="113"/>
      <c r="N1130" s="224" t="str">
        <f t="shared" si="709"/>
        <v/>
      </c>
      <c r="O1130" s="225" t="str">
        <f t="shared" si="710"/>
        <v/>
      </c>
      <c r="Q1130" s="6">
        <v>1128</v>
      </c>
      <c r="R1130" s="47" t="str">
        <f t="shared" si="673"/>
        <v>-1128</v>
      </c>
      <c r="S1130" s="6"/>
      <c r="T1130" s="48" t="str">
        <f t="shared" si="674"/>
        <v/>
      </c>
      <c r="U1130" s="49" t="str">
        <f t="shared" si="675"/>
        <v/>
      </c>
      <c r="W1130" s="51"/>
      <c r="X1130" s="75" t="str">
        <f t="shared" si="676"/>
        <v/>
      </c>
      <c r="Y1130" s="71" t="str">
        <f t="shared" si="677"/>
        <v/>
      </c>
      <c r="Z1130" s="71" t="str">
        <f t="shared" si="678"/>
        <v/>
      </c>
      <c r="AA1130" s="71" t="str">
        <f t="shared" si="679"/>
        <v/>
      </c>
      <c r="AB1130" s="71" t="str">
        <f t="shared" si="680"/>
        <v/>
      </c>
      <c r="AC1130" s="71" t="str">
        <f t="shared" si="681"/>
        <v/>
      </c>
      <c r="AD1130" s="71" t="str">
        <f t="shared" si="682"/>
        <v/>
      </c>
      <c r="AE1130" s="78" t="str">
        <f t="shared" si="683"/>
        <v/>
      </c>
      <c r="AF1130" s="75" t="str">
        <f t="shared" si="684"/>
        <v/>
      </c>
      <c r="AG1130" s="71" t="str">
        <f t="shared" si="685"/>
        <v/>
      </c>
      <c r="AH1130" s="71" t="str">
        <f t="shared" si="686"/>
        <v/>
      </c>
      <c r="AI1130" s="71" t="str">
        <f t="shared" si="687"/>
        <v/>
      </c>
      <c r="AJ1130" s="71" t="str">
        <f t="shared" si="688"/>
        <v/>
      </c>
      <c r="AK1130" s="71" t="str">
        <f t="shared" si="689"/>
        <v/>
      </c>
      <c r="AL1130" s="71" t="str">
        <f t="shared" si="690"/>
        <v/>
      </c>
      <c r="AM1130" s="78" t="str">
        <f t="shared" si="691"/>
        <v/>
      </c>
      <c r="AN1130" s="75" t="str">
        <f t="shared" si="692"/>
        <v/>
      </c>
      <c r="AO1130" s="71" t="str">
        <f t="shared" si="693"/>
        <v/>
      </c>
      <c r="AP1130" s="71" t="str">
        <f t="shared" si="694"/>
        <v/>
      </c>
      <c r="AQ1130" s="71" t="str">
        <f t="shared" si="695"/>
        <v/>
      </c>
      <c r="AR1130" s="71" t="str">
        <f t="shared" si="696"/>
        <v/>
      </c>
      <c r="AS1130" s="71" t="str">
        <f t="shared" si="697"/>
        <v/>
      </c>
      <c r="AT1130" s="71" t="str">
        <f t="shared" si="698"/>
        <v/>
      </c>
      <c r="AU1130" s="76" t="str">
        <f t="shared" si="699"/>
        <v/>
      </c>
      <c r="BF1130" s="141">
        <v>99060</v>
      </c>
      <c r="BG1130" s="142" t="s">
        <v>15315</v>
      </c>
      <c r="BH1130" s="141" t="s">
        <v>478</v>
      </c>
      <c r="BI1130" s="141" t="s">
        <v>176</v>
      </c>
      <c r="BJ1130" s="141" t="s">
        <v>15316</v>
      </c>
      <c r="BK1130" s="141" t="s">
        <v>3216</v>
      </c>
      <c r="BL1130" s="141" t="s">
        <v>15317</v>
      </c>
      <c r="BM1130" s="141">
        <v>53.79271</v>
      </c>
      <c r="BN1130" s="141">
        <v>-77.613640000000004</v>
      </c>
      <c r="BO1130" s="141">
        <v>2005</v>
      </c>
      <c r="BP1130" s="143" t="s">
        <v>25212</v>
      </c>
      <c r="BQ1130" s="143" t="s">
        <v>17560</v>
      </c>
    </row>
    <row r="1131" spans="1:69" ht="38.25" customHeight="1" x14ac:dyDescent="0.25">
      <c r="A1131" s="1" t="str">
        <f t="shared" si="700"/>
        <v/>
      </c>
      <c r="B1131" s="32" t="str">
        <f t="shared" si="701"/>
        <v/>
      </c>
      <c r="C1131" s="25" t="str">
        <f t="shared" si="702"/>
        <v/>
      </c>
      <c r="D1131" s="25" t="str">
        <f t="shared" si="703"/>
        <v/>
      </c>
      <c r="E1131" s="25" t="str">
        <f t="shared" si="704"/>
        <v/>
      </c>
      <c r="F1131" s="25" t="str">
        <f t="shared" si="705"/>
        <v/>
      </c>
      <c r="G1131" s="108" t="str">
        <f t="shared" si="706"/>
        <v/>
      </c>
      <c r="H1131" s="108" t="str">
        <f t="shared" si="707"/>
        <v/>
      </c>
      <c r="I1131" s="112" t="str">
        <f t="shared" si="708"/>
        <v/>
      </c>
      <c r="J1131" s="112"/>
      <c r="K1131" s="112"/>
      <c r="L1131" s="113"/>
      <c r="M1131" s="113"/>
      <c r="N1131" s="224" t="str">
        <f t="shared" si="709"/>
        <v/>
      </c>
      <c r="O1131" s="225" t="str">
        <f t="shared" si="710"/>
        <v/>
      </c>
      <c r="Q1131" s="6">
        <v>1129</v>
      </c>
      <c r="R1131" s="47" t="str">
        <f t="shared" si="673"/>
        <v>-1129</v>
      </c>
      <c r="S1131" s="6"/>
      <c r="T1131" s="48" t="str">
        <f t="shared" si="674"/>
        <v/>
      </c>
      <c r="U1131" s="49" t="str">
        <f t="shared" si="675"/>
        <v/>
      </c>
      <c r="W1131" s="51"/>
      <c r="X1131" s="75" t="str">
        <f t="shared" si="676"/>
        <v/>
      </c>
      <c r="Y1131" s="71" t="str">
        <f t="shared" si="677"/>
        <v/>
      </c>
      <c r="Z1131" s="71" t="str">
        <f t="shared" si="678"/>
        <v/>
      </c>
      <c r="AA1131" s="71" t="str">
        <f t="shared" si="679"/>
        <v/>
      </c>
      <c r="AB1131" s="71" t="str">
        <f t="shared" si="680"/>
        <v/>
      </c>
      <c r="AC1131" s="71" t="str">
        <f t="shared" si="681"/>
        <v/>
      </c>
      <c r="AD1131" s="71" t="str">
        <f t="shared" si="682"/>
        <v/>
      </c>
      <c r="AE1131" s="78" t="str">
        <f t="shared" si="683"/>
        <v/>
      </c>
      <c r="AF1131" s="75" t="str">
        <f t="shared" si="684"/>
        <v/>
      </c>
      <c r="AG1131" s="71" t="str">
        <f t="shared" si="685"/>
        <v/>
      </c>
      <c r="AH1131" s="71" t="str">
        <f t="shared" si="686"/>
        <v/>
      </c>
      <c r="AI1131" s="71" t="str">
        <f t="shared" si="687"/>
        <v/>
      </c>
      <c r="AJ1131" s="71" t="str">
        <f t="shared" si="688"/>
        <v/>
      </c>
      <c r="AK1131" s="71" t="str">
        <f t="shared" si="689"/>
        <v/>
      </c>
      <c r="AL1131" s="71" t="str">
        <f t="shared" si="690"/>
        <v/>
      </c>
      <c r="AM1131" s="78" t="str">
        <f t="shared" si="691"/>
        <v/>
      </c>
      <c r="AN1131" s="75" t="str">
        <f t="shared" si="692"/>
        <v/>
      </c>
      <c r="AO1131" s="71" t="str">
        <f t="shared" si="693"/>
        <v/>
      </c>
      <c r="AP1131" s="71" t="str">
        <f t="shared" si="694"/>
        <v/>
      </c>
      <c r="AQ1131" s="71" t="str">
        <f t="shared" si="695"/>
        <v/>
      </c>
      <c r="AR1131" s="71" t="str">
        <f t="shared" si="696"/>
        <v/>
      </c>
      <c r="AS1131" s="71" t="str">
        <f t="shared" si="697"/>
        <v/>
      </c>
      <c r="AT1131" s="71" t="str">
        <f t="shared" si="698"/>
        <v/>
      </c>
      <c r="AU1131" s="76" t="str">
        <f t="shared" si="699"/>
        <v/>
      </c>
      <c r="BF1131" s="141">
        <v>99060</v>
      </c>
      <c r="BG1131" s="142" t="s">
        <v>15318</v>
      </c>
      <c r="BH1131" s="141" t="s">
        <v>478</v>
      </c>
      <c r="BI1131" s="141" t="s">
        <v>177</v>
      </c>
      <c r="BJ1131" s="141" t="s">
        <v>15319</v>
      </c>
      <c r="BK1131" s="141" t="s">
        <v>1537</v>
      </c>
      <c r="BL1131" s="141" t="s">
        <v>15317</v>
      </c>
      <c r="BM1131" s="141">
        <v>53.79316</v>
      </c>
      <c r="BN1131" s="141">
        <v>-77.612390000000005</v>
      </c>
      <c r="BO1131" s="141">
        <v>1995</v>
      </c>
      <c r="BP1131" s="143" t="s">
        <v>25213</v>
      </c>
      <c r="BQ1131" s="143" t="s">
        <v>17560</v>
      </c>
    </row>
    <row r="1132" spans="1:69" ht="38.25" customHeight="1" x14ac:dyDescent="0.25">
      <c r="A1132" s="1" t="str">
        <f t="shared" si="700"/>
        <v/>
      </c>
      <c r="B1132" s="32" t="str">
        <f t="shared" si="701"/>
        <v/>
      </c>
      <c r="C1132" s="25" t="str">
        <f t="shared" si="702"/>
        <v/>
      </c>
      <c r="D1132" s="25" t="str">
        <f t="shared" si="703"/>
        <v/>
      </c>
      <c r="E1132" s="25" t="str">
        <f t="shared" si="704"/>
        <v/>
      </c>
      <c r="F1132" s="25" t="str">
        <f t="shared" si="705"/>
        <v/>
      </c>
      <c r="G1132" s="108" t="str">
        <f t="shared" si="706"/>
        <v/>
      </c>
      <c r="H1132" s="108" t="str">
        <f t="shared" si="707"/>
        <v/>
      </c>
      <c r="I1132" s="112" t="str">
        <f t="shared" si="708"/>
        <v/>
      </c>
      <c r="J1132" s="112"/>
      <c r="K1132" s="112"/>
      <c r="L1132" s="113"/>
      <c r="M1132" s="113"/>
      <c r="N1132" s="224" t="str">
        <f t="shared" si="709"/>
        <v/>
      </c>
      <c r="O1132" s="225" t="str">
        <f t="shared" si="710"/>
        <v/>
      </c>
      <c r="Q1132" s="6">
        <v>1130</v>
      </c>
      <c r="R1132" s="47" t="str">
        <f t="shared" si="673"/>
        <v>-1130</v>
      </c>
      <c r="S1132" s="6"/>
      <c r="T1132" s="48" t="str">
        <f t="shared" si="674"/>
        <v/>
      </c>
      <c r="U1132" s="49" t="str">
        <f t="shared" si="675"/>
        <v/>
      </c>
      <c r="W1132" s="51"/>
      <c r="X1132" s="75" t="str">
        <f t="shared" si="676"/>
        <v/>
      </c>
      <c r="Y1132" s="71" t="str">
        <f t="shared" si="677"/>
        <v/>
      </c>
      <c r="Z1132" s="71" t="str">
        <f t="shared" si="678"/>
        <v/>
      </c>
      <c r="AA1132" s="71" t="str">
        <f t="shared" si="679"/>
        <v/>
      </c>
      <c r="AB1132" s="71" t="str">
        <f t="shared" si="680"/>
        <v/>
      </c>
      <c r="AC1132" s="71" t="str">
        <f t="shared" si="681"/>
        <v/>
      </c>
      <c r="AD1132" s="71" t="str">
        <f t="shared" si="682"/>
        <v/>
      </c>
      <c r="AE1132" s="78" t="str">
        <f t="shared" si="683"/>
        <v/>
      </c>
      <c r="AF1132" s="75" t="str">
        <f t="shared" si="684"/>
        <v/>
      </c>
      <c r="AG1132" s="71" t="str">
        <f t="shared" si="685"/>
        <v/>
      </c>
      <c r="AH1132" s="71" t="str">
        <f t="shared" si="686"/>
        <v/>
      </c>
      <c r="AI1132" s="71" t="str">
        <f t="shared" si="687"/>
        <v/>
      </c>
      <c r="AJ1132" s="71" t="str">
        <f t="shared" si="688"/>
        <v/>
      </c>
      <c r="AK1132" s="71" t="str">
        <f t="shared" si="689"/>
        <v/>
      </c>
      <c r="AL1132" s="71" t="str">
        <f t="shared" si="690"/>
        <v/>
      </c>
      <c r="AM1132" s="78" t="str">
        <f t="shared" si="691"/>
        <v/>
      </c>
      <c r="AN1132" s="75" t="str">
        <f t="shared" si="692"/>
        <v/>
      </c>
      <c r="AO1132" s="71" t="str">
        <f t="shared" si="693"/>
        <v/>
      </c>
      <c r="AP1132" s="71" t="str">
        <f t="shared" si="694"/>
        <v/>
      </c>
      <c r="AQ1132" s="71" t="str">
        <f t="shared" si="695"/>
        <v/>
      </c>
      <c r="AR1132" s="71" t="str">
        <f t="shared" si="696"/>
        <v/>
      </c>
      <c r="AS1132" s="71" t="str">
        <f t="shared" si="697"/>
        <v/>
      </c>
      <c r="AT1132" s="71" t="str">
        <f t="shared" si="698"/>
        <v/>
      </c>
      <c r="AU1132" s="76" t="str">
        <f t="shared" si="699"/>
        <v/>
      </c>
      <c r="BF1132" s="141">
        <v>99060</v>
      </c>
      <c r="BG1132" s="142" t="s">
        <v>15202</v>
      </c>
      <c r="BH1132" s="141" t="s">
        <v>180</v>
      </c>
      <c r="BI1132" s="141" t="s">
        <v>178</v>
      </c>
      <c r="BJ1132" s="141" t="s">
        <v>15203</v>
      </c>
      <c r="BK1132" s="141"/>
      <c r="BL1132" s="141" t="s">
        <v>15204</v>
      </c>
      <c r="BM1132" s="141">
        <v>53.795220999999998</v>
      </c>
      <c r="BN1132" s="141">
        <v>-77.599113000000003</v>
      </c>
      <c r="BO1132" s="141">
        <v>1975</v>
      </c>
      <c r="BP1132" s="143" t="s">
        <v>25194</v>
      </c>
      <c r="BQ1132" s="143" t="s">
        <v>17560</v>
      </c>
    </row>
    <row r="1133" spans="1:69" ht="38.25" customHeight="1" x14ac:dyDescent="0.25">
      <c r="A1133" s="1" t="str">
        <f t="shared" si="700"/>
        <v/>
      </c>
      <c r="B1133" s="32" t="str">
        <f t="shared" si="701"/>
        <v/>
      </c>
      <c r="C1133" s="25" t="str">
        <f t="shared" si="702"/>
        <v/>
      </c>
      <c r="D1133" s="25" t="str">
        <f t="shared" si="703"/>
        <v/>
      </c>
      <c r="E1133" s="25" t="str">
        <f t="shared" si="704"/>
        <v/>
      </c>
      <c r="F1133" s="25" t="str">
        <f t="shared" si="705"/>
        <v/>
      </c>
      <c r="G1133" s="108" t="str">
        <f t="shared" si="706"/>
        <v/>
      </c>
      <c r="H1133" s="108" t="str">
        <f t="shared" si="707"/>
        <v/>
      </c>
      <c r="I1133" s="112" t="str">
        <f t="shared" si="708"/>
        <v/>
      </c>
      <c r="J1133" s="112"/>
      <c r="K1133" s="112"/>
      <c r="L1133" s="113"/>
      <c r="M1133" s="113"/>
      <c r="N1133" s="224" t="str">
        <f t="shared" si="709"/>
        <v/>
      </c>
      <c r="O1133" s="225" t="str">
        <f t="shared" si="710"/>
        <v/>
      </c>
      <c r="Q1133" s="6">
        <v>1131</v>
      </c>
      <c r="R1133" s="47" t="str">
        <f t="shared" si="673"/>
        <v>-1131</v>
      </c>
      <c r="S1133" s="6"/>
      <c r="T1133" s="48" t="str">
        <f t="shared" si="674"/>
        <v/>
      </c>
      <c r="U1133" s="49" t="str">
        <f t="shared" si="675"/>
        <v/>
      </c>
      <c r="W1133" s="51"/>
      <c r="X1133" s="75" t="str">
        <f t="shared" si="676"/>
        <v/>
      </c>
      <c r="Y1133" s="71" t="str">
        <f t="shared" si="677"/>
        <v/>
      </c>
      <c r="Z1133" s="71" t="str">
        <f t="shared" si="678"/>
        <v/>
      </c>
      <c r="AA1133" s="71" t="str">
        <f t="shared" si="679"/>
        <v/>
      </c>
      <c r="AB1133" s="71" t="str">
        <f t="shared" si="680"/>
        <v/>
      </c>
      <c r="AC1133" s="71" t="str">
        <f t="shared" si="681"/>
        <v/>
      </c>
      <c r="AD1133" s="71" t="str">
        <f t="shared" si="682"/>
        <v/>
      </c>
      <c r="AE1133" s="78" t="str">
        <f t="shared" si="683"/>
        <v/>
      </c>
      <c r="AF1133" s="75" t="str">
        <f t="shared" si="684"/>
        <v/>
      </c>
      <c r="AG1133" s="71" t="str">
        <f t="shared" si="685"/>
        <v/>
      </c>
      <c r="AH1133" s="71" t="str">
        <f t="shared" si="686"/>
        <v/>
      </c>
      <c r="AI1133" s="71" t="str">
        <f t="shared" si="687"/>
        <v/>
      </c>
      <c r="AJ1133" s="71" t="str">
        <f t="shared" si="688"/>
        <v/>
      </c>
      <c r="AK1133" s="71" t="str">
        <f t="shared" si="689"/>
        <v/>
      </c>
      <c r="AL1133" s="71" t="str">
        <f t="shared" si="690"/>
        <v/>
      </c>
      <c r="AM1133" s="78" t="str">
        <f t="shared" si="691"/>
        <v/>
      </c>
      <c r="AN1133" s="75" t="str">
        <f t="shared" si="692"/>
        <v/>
      </c>
      <c r="AO1133" s="71" t="str">
        <f t="shared" si="693"/>
        <v/>
      </c>
      <c r="AP1133" s="71" t="str">
        <f t="shared" si="694"/>
        <v/>
      </c>
      <c r="AQ1133" s="71" t="str">
        <f t="shared" si="695"/>
        <v/>
      </c>
      <c r="AR1133" s="71" t="str">
        <f t="shared" si="696"/>
        <v/>
      </c>
      <c r="AS1133" s="71" t="str">
        <f t="shared" si="697"/>
        <v/>
      </c>
      <c r="AT1133" s="71" t="str">
        <f t="shared" si="698"/>
        <v/>
      </c>
      <c r="AU1133" s="76" t="str">
        <f t="shared" si="699"/>
        <v/>
      </c>
      <c r="BF1133" s="141">
        <v>3005</v>
      </c>
      <c r="BG1133" s="142" t="s">
        <v>15128</v>
      </c>
      <c r="BH1133" s="141" t="s">
        <v>478</v>
      </c>
      <c r="BI1133" s="141" t="s">
        <v>1268</v>
      </c>
      <c r="BJ1133" s="141" t="s">
        <v>15129</v>
      </c>
      <c r="BK1133" s="141" t="s">
        <v>4255</v>
      </c>
      <c r="BL1133" s="141" t="s">
        <v>15130</v>
      </c>
      <c r="BM1133" s="141">
        <v>49.049295000000001</v>
      </c>
      <c r="BN1133" s="141">
        <v>-64.497274000000004</v>
      </c>
      <c r="BO1133" s="141">
        <v>1995</v>
      </c>
      <c r="BP1133" s="143" t="s">
        <v>15129</v>
      </c>
      <c r="BQ1133" s="143" t="s">
        <v>26794</v>
      </c>
    </row>
    <row r="1134" spans="1:69" ht="38.25" customHeight="1" x14ac:dyDescent="0.25">
      <c r="A1134" s="1" t="str">
        <f t="shared" si="700"/>
        <v/>
      </c>
      <c r="B1134" s="32" t="str">
        <f t="shared" si="701"/>
        <v/>
      </c>
      <c r="C1134" s="25" t="str">
        <f t="shared" si="702"/>
        <v/>
      </c>
      <c r="D1134" s="25" t="str">
        <f t="shared" si="703"/>
        <v/>
      </c>
      <c r="E1134" s="25" t="str">
        <f t="shared" si="704"/>
        <v/>
      </c>
      <c r="F1134" s="25" t="str">
        <f t="shared" si="705"/>
        <v/>
      </c>
      <c r="G1134" s="108" t="str">
        <f t="shared" si="706"/>
        <v/>
      </c>
      <c r="H1134" s="108" t="str">
        <f t="shared" si="707"/>
        <v/>
      </c>
      <c r="I1134" s="112" t="str">
        <f t="shared" si="708"/>
        <v/>
      </c>
      <c r="J1134" s="112"/>
      <c r="K1134" s="112"/>
      <c r="L1134" s="113"/>
      <c r="M1134" s="113"/>
      <c r="N1134" s="224" t="str">
        <f t="shared" si="709"/>
        <v/>
      </c>
      <c r="O1134" s="225" t="str">
        <f t="shared" si="710"/>
        <v/>
      </c>
      <c r="Q1134" s="6">
        <v>1132</v>
      </c>
      <c r="R1134" s="47" t="str">
        <f t="shared" si="673"/>
        <v>-1132</v>
      </c>
      <c r="S1134" s="6"/>
      <c r="T1134" s="48" t="str">
        <f t="shared" si="674"/>
        <v/>
      </c>
      <c r="U1134" s="49" t="str">
        <f t="shared" si="675"/>
        <v/>
      </c>
      <c r="W1134" s="51"/>
      <c r="X1134" s="75" t="str">
        <f t="shared" si="676"/>
        <v/>
      </c>
      <c r="Y1134" s="71" t="str">
        <f t="shared" si="677"/>
        <v/>
      </c>
      <c r="Z1134" s="71" t="str">
        <f t="shared" si="678"/>
        <v/>
      </c>
      <c r="AA1134" s="71" t="str">
        <f t="shared" si="679"/>
        <v/>
      </c>
      <c r="AB1134" s="71" t="str">
        <f t="shared" si="680"/>
        <v/>
      </c>
      <c r="AC1134" s="71" t="str">
        <f t="shared" si="681"/>
        <v/>
      </c>
      <c r="AD1134" s="71" t="str">
        <f t="shared" si="682"/>
        <v/>
      </c>
      <c r="AE1134" s="78" t="str">
        <f t="shared" si="683"/>
        <v/>
      </c>
      <c r="AF1134" s="75" t="str">
        <f t="shared" si="684"/>
        <v/>
      </c>
      <c r="AG1134" s="71" t="str">
        <f t="shared" si="685"/>
        <v/>
      </c>
      <c r="AH1134" s="71" t="str">
        <f t="shared" si="686"/>
        <v/>
      </c>
      <c r="AI1134" s="71" t="str">
        <f t="shared" si="687"/>
        <v/>
      </c>
      <c r="AJ1134" s="71" t="str">
        <f t="shared" si="688"/>
        <v/>
      </c>
      <c r="AK1134" s="71" t="str">
        <f t="shared" si="689"/>
        <v/>
      </c>
      <c r="AL1134" s="71" t="str">
        <f t="shared" si="690"/>
        <v/>
      </c>
      <c r="AM1134" s="78" t="str">
        <f t="shared" si="691"/>
        <v/>
      </c>
      <c r="AN1134" s="75" t="str">
        <f t="shared" si="692"/>
        <v/>
      </c>
      <c r="AO1134" s="71" t="str">
        <f t="shared" si="693"/>
        <v/>
      </c>
      <c r="AP1134" s="71" t="str">
        <f t="shared" si="694"/>
        <v/>
      </c>
      <c r="AQ1134" s="71" t="str">
        <f t="shared" si="695"/>
        <v/>
      </c>
      <c r="AR1134" s="71" t="str">
        <f t="shared" si="696"/>
        <v/>
      </c>
      <c r="AS1134" s="71" t="str">
        <f t="shared" si="697"/>
        <v/>
      </c>
      <c r="AT1134" s="71" t="str">
        <f t="shared" si="698"/>
        <v/>
      </c>
      <c r="AU1134" s="76" t="str">
        <f t="shared" si="699"/>
        <v/>
      </c>
      <c r="BF1134" s="141">
        <v>2028</v>
      </c>
      <c r="BG1134" s="142" t="s">
        <v>15372</v>
      </c>
      <c r="BH1134" s="141" t="s">
        <v>478</v>
      </c>
      <c r="BI1134" s="141" t="s">
        <v>1268</v>
      </c>
      <c r="BJ1134" s="141" t="s">
        <v>27180</v>
      </c>
      <c r="BK1134" s="141" t="s">
        <v>11440</v>
      </c>
      <c r="BL1134" s="141" t="s">
        <v>15373</v>
      </c>
      <c r="BM1134" s="141">
        <v>48.339970000000001</v>
      </c>
      <c r="BN1134" s="141">
        <v>-64.703339999999997</v>
      </c>
      <c r="BO1134" s="141">
        <v>1987</v>
      </c>
      <c r="BP1134" s="143" t="s">
        <v>27674</v>
      </c>
      <c r="BQ1134" s="143" t="s">
        <v>17560</v>
      </c>
    </row>
    <row r="1135" spans="1:69" ht="38.25" customHeight="1" x14ac:dyDescent="0.25">
      <c r="A1135" s="1" t="str">
        <f t="shared" si="700"/>
        <v/>
      </c>
      <c r="B1135" s="32" t="str">
        <f t="shared" si="701"/>
        <v/>
      </c>
      <c r="C1135" s="25" t="str">
        <f t="shared" si="702"/>
        <v/>
      </c>
      <c r="D1135" s="25" t="str">
        <f t="shared" si="703"/>
        <v/>
      </c>
      <c r="E1135" s="25" t="str">
        <f t="shared" si="704"/>
        <v/>
      </c>
      <c r="F1135" s="25" t="str">
        <f t="shared" si="705"/>
        <v/>
      </c>
      <c r="G1135" s="108" t="str">
        <f t="shared" si="706"/>
        <v/>
      </c>
      <c r="H1135" s="108" t="str">
        <f t="shared" si="707"/>
        <v/>
      </c>
      <c r="I1135" s="112" t="str">
        <f t="shared" si="708"/>
        <v/>
      </c>
      <c r="J1135" s="112"/>
      <c r="K1135" s="112"/>
      <c r="L1135" s="113"/>
      <c r="M1135" s="113"/>
      <c r="N1135" s="224" t="str">
        <f t="shared" si="709"/>
        <v/>
      </c>
      <c r="O1135" s="225" t="str">
        <f t="shared" si="710"/>
        <v/>
      </c>
      <c r="Q1135" s="6">
        <v>1133</v>
      </c>
      <c r="R1135" s="47" t="str">
        <f t="shared" si="673"/>
        <v>-1133</v>
      </c>
      <c r="S1135" s="6"/>
      <c r="T1135" s="48" t="str">
        <f t="shared" si="674"/>
        <v/>
      </c>
      <c r="U1135" s="49" t="str">
        <f t="shared" si="675"/>
        <v/>
      </c>
      <c r="W1135" s="51"/>
      <c r="X1135" s="75" t="str">
        <f t="shared" si="676"/>
        <v/>
      </c>
      <c r="Y1135" s="71" t="str">
        <f t="shared" si="677"/>
        <v/>
      </c>
      <c r="Z1135" s="71" t="str">
        <f t="shared" si="678"/>
        <v/>
      </c>
      <c r="AA1135" s="71" t="str">
        <f t="shared" si="679"/>
        <v/>
      </c>
      <c r="AB1135" s="71" t="str">
        <f t="shared" si="680"/>
        <v/>
      </c>
      <c r="AC1135" s="71" t="str">
        <f t="shared" si="681"/>
        <v/>
      </c>
      <c r="AD1135" s="71" t="str">
        <f t="shared" si="682"/>
        <v/>
      </c>
      <c r="AE1135" s="78" t="str">
        <f t="shared" si="683"/>
        <v/>
      </c>
      <c r="AF1135" s="75" t="str">
        <f t="shared" si="684"/>
        <v/>
      </c>
      <c r="AG1135" s="71" t="str">
        <f t="shared" si="685"/>
        <v/>
      </c>
      <c r="AH1135" s="71" t="str">
        <f t="shared" si="686"/>
        <v/>
      </c>
      <c r="AI1135" s="71" t="str">
        <f t="shared" si="687"/>
        <v/>
      </c>
      <c r="AJ1135" s="71" t="str">
        <f t="shared" si="688"/>
        <v/>
      </c>
      <c r="AK1135" s="71" t="str">
        <f t="shared" si="689"/>
        <v/>
      </c>
      <c r="AL1135" s="71" t="str">
        <f t="shared" si="690"/>
        <v/>
      </c>
      <c r="AM1135" s="78" t="str">
        <f t="shared" si="691"/>
        <v/>
      </c>
      <c r="AN1135" s="75" t="str">
        <f t="shared" si="692"/>
        <v/>
      </c>
      <c r="AO1135" s="71" t="str">
        <f t="shared" si="693"/>
        <v/>
      </c>
      <c r="AP1135" s="71" t="str">
        <f t="shared" si="694"/>
        <v/>
      </c>
      <c r="AQ1135" s="71" t="str">
        <f t="shared" si="695"/>
        <v/>
      </c>
      <c r="AR1135" s="71" t="str">
        <f t="shared" si="696"/>
        <v/>
      </c>
      <c r="AS1135" s="71" t="str">
        <f t="shared" si="697"/>
        <v/>
      </c>
      <c r="AT1135" s="71" t="str">
        <f t="shared" si="698"/>
        <v/>
      </c>
      <c r="AU1135" s="76" t="str">
        <f t="shared" si="699"/>
        <v/>
      </c>
      <c r="BF1135" s="141">
        <v>2028</v>
      </c>
      <c r="BG1135" s="142" t="s">
        <v>15374</v>
      </c>
      <c r="BH1135" s="141" t="s">
        <v>478</v>
      </c>
      <c r="BI1135" s="141" t="s">
        <v>1268</v>
      </c>
      <c r="BJ1135" s="141" t="s">
        <v>27180</v>
      </c>
      <c r="BK1135" s="141" t="s">
        <v>15382</v>
      </c>
      <c r="BL1135" s="141" t="s">
        <v>15373</v>
      </c>
      <c r="BM1135" s="141">
        <v>48.304879999999997</v>
      </c>
      <c r="BN1135" s="141">
        <v>-64.713570000000004</v>
      </c>
      <c r="BO1135" s="141">
        <v>1987</v>
      </c>
      <c r="BP1135" s="143" t="s">
        <v>27674</v>
      </c>
      <c r="BQ1135" s="143" t="s">
        <v>17560</v>
      </c>
    </row>
    <row r="1136" spans="1:69" ht="38.25" customHeight="1" x14ac:dyDescent="0.25">
      <c r="A1136" s="1" t="str">
        <f t="shared" si="700"/>
        <v/>
      </c>
      <c r="B1136" s="32" t="str">
        <f t="shared" si="701"/>
        <v/>
      </c>
      <c r="C1136" s="25" t="str">
        <f t="shared" si="702"/>
        <v/>
      </c>
      <c r="D1136" s="25" t="str">
        <f t="shared" si="703"/>
        <v/>
      </c>
      <c r="E1136" s="25" t="str">
        <f t="shared" si="704"/>
        <v/>
      </c>
      <c r="F1136" s="25" t="str">
        <f t="shared" si="705"/>
        <v/>
      </c>
      <c r="G1136" s="108" t="str">
        <f t="shared" si="706"/>
        <v/>
      </c>
      <c r="H1136" s="108" t="str">
        <f t="shared" si="707"/>
        <v/>
      </c>
      <c r="I1136" s="112" t="str">
        <f t="shared" si="708"/>
        <v/>
      </c>
      <c r="J1136" s="112"/>
      <c r="K1136" s="112"/>
      <c r="L1136" s="113"/>
      <c r="M1136" s="113"/>
      <c r="N1136" s="224" t="str">
        <f t="shared" si="709"/>
        <v/>
      </c>
      <c r="O1136" s="225" t="str">
        <f t="shared" si="710"/>
        <v/>
      </c>
      <c r="Q1136" s="6">
        <v>1134</v>
      </c>
      <c r="R1136" s="47" t="str">
        <f t="shared" si="673"/>
        <v>-1134</v>
      </c>
      <c r="S1136" s="6"/>
      <c r="T1136" s="48" t="str">
        <f t="shared" si="674"/>
        <v/>
      </c>
      <c r="U1136" s="49" t="str">
        <f t="shared" si="675"/>
        <v/>
      </c>
      <c r="W1136" s="51"/>
      <c r="X1136" s="75" t="str">
        <f t="shared" si="676"/>
        <v/>
      </c>
      <c r="Y1136" s="71" t="str">
        <f t="shared" si="677"/>
        <v/>
      </c>
      <c r="Z1136" s="71" t="str">
        <f t="shared" si="678"/>
        <v/>
      </c>
      <c r="AA1136" s="71" t="str">
        <f t="shared" si="679"/>
        <v/>
      </c>
      <c r="AB1136" s="71" t="str">
        <f t="shared" si="680"/>
        <v/>
      </c>
      <c r="AC1136" s="71" t="str">
        <f t="shared" si="681"/>
        <v/>
      </c>
      <c r="AD1136" s="71" t="str">
        <f t="shared" si="682"/>
        <v/>
      </c>
      <c r="AE1136" s="78" t="str">
        <f t="shared" si="683"/>
        <v/>
      </c>
      <c r="AF1136" s="75" t="str">
        <f t="shared" si="684"/>
        <v/>
      </c>
      <c r="AG1136" s="71" t="str">
        <f t="shared" si="685"/>
        <v/>
      </c>
      <c r="AH1136" s="71" t="str">
        <f t="shared" si="686"/>
        <v/>
      </c>
      <c r="AI1136" s="71" t="str">
        <f t="shared" si="687"/>
        <v/>
      </c>
      <c r="AJ1136" s="71" t="str">
        <f t="shared" si="688"/>
        <v/>
      </c>
      <c r="AK1136" s="71" t="str">
        <f t="shared" si="689"/>
        <v/>
      </c>
      <c r="AL1136" s="71" t="str">
        <f t="shared" si="690"/>
        <v/>
      </c>
      <c r="AM1136" s="78" t="str">
        <f t="shared" si="691"/>
        <v/>
      </c>
      <c r="AN1136" s="75" t="str">
        <f t="shared" si="692"/>
        <v/>
      </c>
      <c r="AO1136" s="71" t="str">
        <f t="shared" si="693"/>
        <v/>
      </c>
      <c r="AP1136" s="71" t="str">
        <f t="shared" si="694"/>
        <v/>
      </c>
      <c r="AQ1136" s="71" t="str">
        <f t="shared" si="695"/>
        <v/>
      </c>
      <c r="AR1136" s="71" t="str">
        <f t="shared" si="696"/>
        <v/>
      </c>
      <c r="AS1136" s="71" t="str">
        <f t="shared" si="697"/>
        <v/>
      </c>
      <c r="AT1136" s="71" t="str">
        <f t="shared" si="698"/>
        <v/>
      </c>
      <c r="AU1136" s="76" t="str">
        <f t="shared" si="699"/>
        <v/>
      </c>
      <c r="BF1136" s="141">
        <v>2028</v>
      </c>
      <c r="BG1136" s="142" t="s">
        <v>15375</v>
      </c>
      <c r="BH1136" s="141" t="s">
        <v>478</v>
      </c>
      <c r="BI1136" s="141" t="s">
        <v>1268</v>
      </c>
      <c r="BJ1136" s="141" t="s">
        <v>27180</v>
      </c>
      <c r="BK1136" s="141" t="s">
        <v>15376</v>
      </c>
      <c r="BL1136" s="141" t="s">
        <v>15377</v>
      </c>
      <c r="BM1136" s="141">
        <v>48.28819</v>
      </c>
      <c r="BN1136" s="141">
        <v>-64.723950000000002</v>
      </c>
      <c r="BO1136" s="141">
        <v>1985</v>
      </c>
      <c r="BP1136" s="143" t="s">
        <v>27674</v>
      </c>
      <c r="BQ1136" s="143" t="s">
        <v>17560</v>
      </c>
    </row>
    <row r="1137" spans="1:69" ht="38.25" customHeight="1" x14ac:dyDescent="0.25">
      <c r="A1137" s="1" t="str">
        <f t="shared" si="700"/>
        <v/>
      </c>
      <c r="B1137" s="32" t="str">
        <f t="shared" si="701"/>
        <v/>
      </c>
      <c r="C1137" s="25" t="str">
        <f t="shared" si="702"/>
        <v/>
      </c>
      <c r="D1137" s="25" t="str">
        <f t="shared" si="703"/>
        <v/>
      </c>
      <c r="E1137" s="25" t="str">
        <f t="shared" si="704"/>
        <v/>
      </c>
      <c r="F1137" s="25" t="str">
        <f t="shared" si="705"/>
        <v/>
      </c>
      <c r="G1137" s="108" t="str">
        <f t="shared" si="706"/>
        <v/>
      </c>
      <c r="H1137" s="108" t="str">
        <f t="shared" si="707"/>
        <v/>
      </c>
      <c r="I1137" s="112" t="str">
        <f t="shared" si="708"/>
        <v/>
      </c>
      <c r="J1137" s="112"/>
      <c r="K1137" s="112"/>
      <c r="L1137" s="113"/>
      <c r="M1137" s="113"/>
      <c r="N1137" s="224" t="str">
        <f t="shared" si="709"/>
        <v/>
      </c>
      <c r="O1137" s="225" t="str">
        <f t="shared" si="710"/>
        <v/>
      </c>
      <c r="Q1137" s="6">
        <v>1135</v>
      </c>
      <c r="R1137" s="47" t="str">
        <f t="shared" si="673"/>
        <v>-1135</v>
      </c>
      <c r="S1137" s="6"/>
      <c r="T1137" s="48" t="str">
        <f t="shared" si="674"/>
        <v/>
      </c>
      <c r="U1137" s="49" t="str">
        <f t="shared" si="675"/>
        <v/>
      </c>
      <c r="W1137" s="51"/>
      <c r="X1137" s="75" t="str">
        <f t="shared" si="676"/>
        <v/>
      </c>
      <c r="Y1137" s="71" t="str">
        <f t="shared" si="677"/>
        <v/>
      </c>
      <c r="Z1137" s="71" t="str">
        <f t="shared" si="678"/>
        <v/>
      </c>
      <c r="AA1137" s="71" t="str">
        <f t="shared" si="679"/>
        <v/>
      </c>
      <c r="AB1137" s="71" t="str">
        <f t="shared" si="680"/>
        <v/>
      </c>
      <c r="AC1137" s="71" t="str">
        <f t="shared" si="681"/>
        <v/>
      </c>
      <c r="AD1137" s="71" t="str">
        <f t="shared" si="682"/>
        <v/>
      </c>
      <c r="AE1137" s="78" t="str">
        <f t="shared" si="683"/>
        <v/>
      </c>
      <c r="AF1137" s="75" t="str">
        <f t="shared" si="684"/>
        <v/>
      </c>
      <c r="AG1137" s="71" t="str">
        <f t="shared" si="685"/>
        <v/>
      </c>
      <c r="AH1137" s="71" t="str">
        <f t="shared" si="686"/>
        <v/>
      </c>
      <c r="AI1137" s="71" t="str">
        <f t="shared" si="687"/>
        <v/>
      </c>
      <c r="AJ1137" s="71" t="str">
        <f t="shared" si="688"/>
        <v/>
      </c>
      <c r="AK1137" s="71" t="str">
        <f t="shared" si="689"/>
        <v/>
      </c>
      <c r="AL1137" s="71" t="str">
        <f t="shared" si="690"/>
        <v/>
      </c>
      <c r="AM1137" s="78" t="str">
        <f t="shared" si="691"/>
        <v/>
      </c>
      <c r="AN1137" s="75" t="str">
        <f t="shared" si="692"/>
        <v/>
      </c>
      <c r="AO1137" s="71" t="str">
        <f t="shared" si="693"/>
        <v/>
      </c>
      <c r="AP1137" s="71" t="str">
        <f t="shared" si="694"/>
        <v/>
      </c>
      <c r="AQ1137" s="71" t="str">
        <f t="shared" si="695"/>
        <v/>
      </c>
      <c r="AR1137" s="71" t="str">
        <f t="shared" si="696"/>
        <v/>
      </c>
      <c r="AS1137" s="71" t="str">
        <f t="shared" si="697"/>
        <v/>
      </c>
      <c r="AT1137" s="71" t="str">
        <f t="shared" si="698"/>
        <v/>
      </c>
      <c r="AU1137" s="76" t="str">
        <f t="shared" si="699"/>
        <v/>
      </c>
      <c r="BF1137" s="141">
        <v>3020</v>
      </c>
      <c r="BG1137" s="142" t="s">
        <v>15334</v>
      </c>
      <c r="BH1137" s="141" t="s">
        <v>180</v>
      </c>
      <c r="BI1137" s="141" t="s">
        <v>178</v>
      </c>
      <c r="BJ1137" s="141" t="s">
        <v>14164</v>
      </c>
      <c r="BK1137" s="141" t="s">
        <v>13602</v>
      </c>
      <c r="BL1137" s="141" t="s">
        <v>278</v>
      </c>
      <c r="BM1137" s="141">
        <v>49.227400000000003</v>
      </c>
      <c r="BN1137" s="141">
        <v>-65.097809999999996</v>
      </c>
      <c r="BO1137" s="141">
        <v>1999</v>
      </c>
      <c r="BP1137" s="143" t="s">
        <v>25219</v>
      </c>
      <c r="BQ1137" s="143" t="s">
        <v>17560</v>
      </c>
    </row>
    <row r="1138" spans="1:69" ht="38.25" customHeight="1" x14ac:dyDescent="0.25">
      <c r="A1138" s="1" t="str">
        <f t="shared" si="700"/>
        <v/>
      </c>
      <c r="B1138" s="32" t="str">
        <f t="shared" si="701"/>
        <v/>
      </c>
      <c r="C1138" s="25" t="str">
        <f t="shared" si="702"/>
        <v/>
      </c>
      <c r="D1138" s="25" t="str">
        <f t="shared" si="703"/>
        <v/>
      </c>
      <c r="E1138" s="25" t="str">
        <f t="shared" si="704"/>
        <v/>
      </c>
      <c r="F1138" s="25" t="str">
        <f t="shared" si="705"/>
        <v/>
      </c>
      <c r="G1138" s="108" t="str">
        <f t="shared" si="706"/>
        <v/>
      </c>
      <c r="H1138" s="108" t="str">
        <f t="shared" si="707"/>
        <v/>
      </c>
      <c r="I1138" s="112" t="str">
        <f t="shared" si="708"/>
        <v/>
      </c>
      <c r="J1138" s="112"/>
      <c r="K1138" s="112"/>
      <c r="L1138" s="113"/>
      <c r="M1138" s="113"/>
      <c r="N1138" s="224" t="str">
        <f t="shared" si="709"/>
        <v/>
      </c>
      <c r="O1138" s="225" t="str">
        <f t="shared" si="710"/>
        <v/>
      </c>
      <c r="Q1138" s="6">
        <v>1136</v>
      </c>
      <c r="R1138" s="47" t="str">
        <f t="shared" si="673"/>
        <v>-1136</v>
      </c>
      <c r="S1138" s="6"/>
      <c r="T1138" s="48" t="str">
        <f t="shared" si="674"/>
        <v/>
      </c>
      <c r="U1138" s="49" t="str">
        <f t="shared" si="675"/>
        <v/>
      </c>
      <c r="W1138" s="51"/>
      <c r="X1138" s="75" t="str">
        <f t="shared" si="676"/>
        <v/>
      </c>
      <c r="Y1138" s="71" t="str">
        <f t="shared" si="677"/>
        <v/>
      </c>
      <c r="Z1138" s="71" t="str">
        <f t="shared" si="678"/>
        <v/>
      </c>
      <c r="AA1138" s="71" t="str">
        <f t="shared" si="679"/>
        <v/>
      </c>
      <c r="AB1138" s="71" t="str">
        <f t="shared" si="680"/>
        <v/>
      </c>
      <c r="AC1138" s="71" t="str">
        <f t="shared" si="681"/>
        <v/>
      </c>
      <c r="AD1138" s="71" t="str">
        <f t="shared" si="682"/>
        <v/>
      </c>
      <c r="AE1138" s="78" t="str">
        <f t="shared" si="683"/>
        <v/>
      </c>
      <c r="AF1138" s="75" t="str">
        <f t="shared" si="684"/>
        <v/>
      </c>
      <c r="AG1138" s="71" t="str">
        <f t="shared" si="685"/>
        <v/>
      </c>
      <c r="AH1138" s="71" t="str">
        <f t="shared" si="686"/>
        <v/>
      </c>
      <c r="AI1138" s="71" t="str">
        <f t="shared" si="687"/>
        <v/>
      </c>
      <c r="AJ1138" s="71" t="str">
        <f t="shared" si="688"/>
        <v/>
      </c>
      <c r="AK1138" s="71" t="str">
        <f t="shared" si="689"/>
        <v/>
      </c>
      <c r="AL1138" s="71" t="str">
        <f t="shared" si="690"/>
        <v/>
      </c>
      <c r="AM1138" s="78" t="str">
        <f t="shared" si="691"/>
        <v/>
      </c>
      <c r="AN1138" s="75" t="str">
        <f t="shared" si="692"/>
        <v/>
      </c>
      <c r="AO1138" s="71" t="str">
        <f t="shared" si="693"/>
        <v/>
      </c>
      <c r="AP1138" s="71" t="str">
        <f t="shared" si="694"/>
        <v/>
      </c>
      <c r="AQ1138" s="71" t="str">
        <f t="shared" si="695"/>
        <v/>
      </c>
      <c r="AR1138" s="71" t="str">
        <f t="shared" si="696"/>
        <v/>
      </c>
      <c r="AS1138" s="71" t="str">
        <f t="shared" si="697"/>
        <v/>
      </c>
      <c r="AT1138" s="71" t="str">
        <f t="shared" si="698"/>
        <v/>
      </c>
      <c r="AU1138" s="76" t="str">
        <f t="shared" si="699"/>
        <v/>
      </c>
      <c r="BF1138" s="141">
        <v>3020</v>
      </c>
      <c r="BG1138" s="142" t="s">
        <v>15335</v>
      </c>
      <c r="BH1138" s="141" t="s">
        <v>478</v>
      </c>
      <c r="BI1138" s="141" t="s">
        <v>176</v>
      </c>
      <c r="BJ1138" s="141" t="s">
        <v>15336</v>
      </c>
      <c r="BK1138" s="141" t="s">
        <v>1679</v>
      </c>
      <c r="BL1138" s="141" t="s">
        <v>15337</v>
      </c>
      <c r="BM1138" s="141">
        <v>49.180759999999999</v>
      </c>
      <c r="BN1138" s="141">
        <v>-65.183629999999994</v>
      </c>
      <c r="BO1138" s="141">
        <v>1987</v>
      </c>
      <c r="BP1138" s="143"/>
      <c r="BQ1138" s="143" t="s">
        <v>17560</v>
      </c>
    </row>
    <row r="1139" spans="1:69" ht="38.25" customHeight="1" x14ac:dyDescent="0.25">
      <c r="A1139" s="1" t="str">
        <f t="shared" si="700"/>
        <v/>
      </c>
      <c r="B1139" s="32" t="str">
        <f t="shared" si="701"/>
        <v/>
      </c>
      <c r="C1139" s="25" t="str">
        <f t="shared" si="702"/>
        <v/>
      </c>
      <c r="D1139" s="25" t="str">
        <f t="shared" si="703"/>
        <v/>
      </c>
      <c r="E1139" s="25" t="str">
        <f t="shared" si="704"/>
        <v/>
      </c>
      <c r="F1139" s="25" t="str">
        <f t="shared" si="705"/>
        <v/>
      </c>
      <c r="G1139" s="108" t="str">
        <f t="shared" si="706"/>
        <v/>
      </c>
      <c r="H1139" s="108" t="str">
        <f t="shared" si="707"/>
        <v/>
      </c>
      <c r="I1139" s="112" t="str">
        <f t="shared" si="708"/>
        <v/>
      </c>
      <c r="J1139" s="112"/>
      <c r="K1139" s="112"/>
      <c r="L1139" s="113"/>
      <c r="M1139" s="113"/>
      <c r="N1139" s="224" t="str">
        <f t="shared" si="709"/>
        <v/>
      </c>
      <c r="O1139" s="225" t="str">
        <f t="shared" si="710"/>
        <v/>
      </c>
      <c r="Q1139" s="6">
        <v>1137</v>
      </c>
      <c r="R1139" s="47" t="str">
        <f t="shared" si="673"/>
        <v>-1137</v>
      </c>
      <c r="S1139" s="6"/>
      <c r="T1139" s="48" t="str">
        <f t="shared" si="674"/>
        <v/>
      </c>
      <c r="U1139" s="49" t="str">
        <f t="shared" si="675"/>
        <v/>
      </c>
      <c r="W1139" s="51"/>
      <c r="X1139" s="75" t="str">
        <f t="shared" si="676"/>
        <v/>
      </c>
      <c r="Y1139" s="71" t="str">
        <f t="shared" si="677"/>
        <v/>
      </c>
      <c r="Z1139" s="71" t="str">
        <f t="shared" si="678"/>
        <v/>
      </c>
      <c r="AA1139" s="71" t="str">
        <f t="shared" si="679"/>
        <v/>
      </c>
      <c r="AB1139" s="71" t="str">
        <f t="shared" si="680"/>
        <v/>
      </c>
      <c r="AC1139" s="71" t="str">
        <f t="shared" si="681"/>
        <v/>
      </c>
      <c r="AD1139" s="71" t="str">
        <f t="shared" si="682"/>
        <v/>
      </c>
      <c r="AE1139" s="78" t="str">
        <f t="shared" si="683"/>
        <v/>
      </c>
      <c r="AF1139" s="75" t="str">
        <f t="shared" si="684"/>
        <v/>
      </c>
      <c r="AG1139" s="71" t="str">
        <f t="shared" si="685"/>
        <v/>
      </c>
      <c r="AH1139" s="71" t="str">
        <f t="shared" si="686"/>
        <v/>
      </c>
      <c r="AI1139" s="71" t="str">
        <f t="shared" si="687"/>
        <v/>
      </c>
      <c r="AJ1139" s="71" t="str">
        <f t="shared" si="688"/>
        <v/>
      </c>
      <c r="AK1139" s="71" t="str">
        <f t="shared" si="689"/>
        <v/>
      </c>
      <c r="AL1139" s="71" t="str">
        <f t="shared" si="690"/>
        <v/>
      </c>
      <c r="AM1139" s="78" t="str">
        <f t="shared" si="691"/>
        <v/>
      </c>
      <c r="AN1139" s="75" t="str">
        <f t="shared" si="692"/>
        <v/>
      </c>
      <c r="AO1139" s="71" t="str">
        <f t="shared" si="693"/>
        <v/>
      </c>
      <c r="AP1139" s="71" t="str">
        <f t="shared" si="694"/>
        <v/>
      </c>
      <c r="AQ1139" s="71" t="str">
        <f t="shared" si="695"/>
        <v/>
      </c>
      <c r="AR1139" s="71" t="str">
        <f t="shared" si="696"/>
        <v/>
      </c>
      <c r="AS1139" s="71" t="str">
        <f t="shared" si="697"/>
        <v/>
      </c>
      <c r="AT1139" s="71" t="str">
        <f t="shared" si="698"/>
        <v/>
      </c>
      <c r="AU1139" s="76" t="str">
        <f t="shared" si="699"/>
        <v/>
      </c>
      <c r="BF1139" s="141">
        <v>3020</v>
      </c>
      <c r="BG1139" s="142" t="s">
        <v>15338</v>
      </c>
      <c r="BH1139" s="141" t="s">
        <v>478</v>
      </c>
      <c r="BI1139" s="141" t="s">
        <v>1268</v>
      </c>
      <c r="BJ1139" s="141" t="s">
        <v>15339</v>
      </c>
      <c r="BK1139" s="141" t="s">
        <v>3709</v>
      </c>
      <c r="BL1139" s="141" t="s">
        <v>15340</v>
      </c>
      <c r="BM1139" s="141">
        <v>49.224339999999998</v>
      </c>
      <c r="BN1139" s="141">
        <v>-65.137460000000004</v>
      </c>
      <c r="BO1139" s="141">
        <v>1995</v>
      </c>
      <c r="BP1139" s="143"/>
      <c r="BQ1139" s="143" t="s">
        <v>17560</v>
      </c>
    </row>
    <row r="1140" spans="1:69" ht="38.25" customHeight="1" x14ac:dyDescent="0.25">
      <c r="A1140" s="1" t="str">
        <f t="shared" si="700"/>
        <v/>
      </c>
      <c r="B1140" s="32" t="str">
        <f t="shared" si="701"/>
        <v/>
      </c>
      <c r="C1140" s="25" t="str">
        <f t="shared" si="702"/>
        <v/>
      </c>
      <c r="D1140" s="25" t="str">
        <f t="shared" si="703"/>
        <v/>
      </c>
      <c r="E1140" s="25" t="str">
        <f t="shared" si="704"/>
        <v/>
      </c>
      <c r="F1140" s="25" t="str">
        <f t="shared" si="705"/>
        <v/>
      </c>
      <c r="G1140" s="108" t="str">
        <f t="shared" si="706"/>
        <v/>
      </c>
      <c r="H1140" s="108" t="str">
        <f t="shared" si="707"/>
        <v/>
      </c>
      <c r="I1140" s="112" t="str">
        <f t="shared" si="708"/>
        <v/>
      </c>
      <c r="J1140" s="112"/>
      <c r="K1140" s="112"/>
      <c r="L1140" s="113"/>
      <c r="M1140" s="113"/>
      <c r="N1140" s="224" t="str">
        <f t="shared" si="709"/>
        <v/>
      </c>
      <c r="O1140" s="225" t="str">
        <f t="shared" si="710"/>
        <v/>
      </c>
      <c r="Q1140" s="6">
        <v>1138</v>
      </c>
      <c r="R1140" s="47" t="str">
        <f t="shared" si="673"/>
        <v>-1138</v>
      </c>
      <c r="S1140" s="6"/>
      <c r="T1140" s="48" t="str">
        <f t="shared" si="674"/>
        <v/>
      </c>
      <c r="U1140" s="49" t="str">
        <f t="shared" si="675"/>
        <v/>
      </c>
      <c r="W1140" s="51"/>
      <c r="X1140" s="75" t="str">
        <f t="shared" si="676"/>
        <v/>
      </c>
      <c r="Y1140" s="71" t="str">
        <f t="shared" si="677"/>
        <v/>
      </c>
      <c r="Z1140" s="71" t="str">
        <f t="shared" si="678"/>
        <v/>
      </c>
      <c r="AA1140" s="71" t="str">
        <f t="shared" si="679"/>
        <v/>
      </c>
      <c r="AB1140" s="71" t="str">
        <f t="shared" si="680"/>
        <v/>
      </c>
      <c r="AC1140" s="71" t="str">
        <f t="shared" si="681"/>
        <v/>
      </c>
      <c r="AD1140" s="71" t="str">
        <f t="shared" si="682"/>
        <v/>
      </c>
      <c r="AE1140" s="78" t="str">
        <f t="shared" si="683"/>
        <v/>
      </c>
      <c r="AF1140" s="75" t="str">
        <f t="shared" si="684"/>
        <v/>
      </c>
      <c r="AG1140" s="71" t="str">
        <f t="shared" si="685"/>
        <v/>
      </c>
      <c r="AH1140" s="71" t="str">
        <f t="shared" si="686"/>
        <v/>
      </c>
      <c r="AI1140" s="71" t="str">
        <f t="shared" si="687"/>
        <v/>
      </c>
      <c r="AJ1140" s="71" t="str">
        <f t="shared" si="688"/>
        <v/>
      </c>
      <c r="AK1140" s="71" t="str">
        <f t="shared" si="689"/>
        <v/>
      </c>
      <c r="AL1140" s="71" t="str">
        <f t="shared" si="690"/>
        <v/>
      </c>
      <c r="AM1140" s="78" t="str">
        <f t="shared" si="691"/>
        <v/>
      </c>
      <c r="AN1140" s="75" t="str">
        <f t="shared" si="692"/>
        <v/>
      </c>
      <c r="AO1140" s="71" t="str">
        <f t="shared" si="693"/>
        <v/>
      </c>
      <c r="AP1140" s="71" t="str">
        <f t="shared" si="694"/>
        <v/>
      </c>
      <c r="AQ1140" s="71" t="str">
        <f t="shared" si="695"/>
        <v/>
      </c>
      <c r="AR1140" s="71" t="str">
        <f t="shared" si="696"/>
        <v/>
      </c>
      <c r="AS1140" s="71" t="str">
        <f t="shared" si="697"/>
        <v/>
      </c>
      <c r="AT1140" s="71" t="str">
        <f t="shared" si="698"/>
        <v/>
      </c>
      <c r="AU1140" s="76" t="str">
        <f t="shared" si="699"/>
        <v/>
      </c>
      <c r="BF1140" s="141">
        <v>3020</v>
      </c>
      <c r="BG1140" s="142" t="s">
        <v>15341</v>
      </c>
      <c r="BH1140" s="141" t="s">
        <v>180</v>
      </c>
      <c r="BI1140" s="141" t="s">
        <v>191</v>
      </c>
      <c r="BJ1140" s="141" t="s">
        <v>15342</v>
      </c>
      <c r="BK1140" s="141" t="s">
        <v>1818</v>
      </c>
      <c r="BL1140" s="141" t="s">
        <v>15343</v>
      </c>
      <c r="BM1140" s="141">
        <v>49.192160000000001</v>
      </c>
      <c r="BN1140" s="141">
        <v>-65.148880000000005</v>
      </c>
      <c r="BO1140" s="141">
        <v>1999</v>
      </c>
      <c r="BP1140" s="143" t="s">
        <v>25220</v>
      </c>
      <c r="BQ1140" s="143" t="s">
        <v>17560</v>
      </c>
    </row>
    <row r="1141" spans="1:69" ht="38.25" customHeight="1" x14ac:dyDescent="0.25">
      <c r="A1141" s="1" t="str">
        <f t="shared" si="700"/>
        <v/>
      </c>
      <c r="B1141" s="32" t="str">
        <f t="shared" si="701"/>
        <v/>
      </c>
      <c r="C1141" s="25" t="str">
        <f t="shared" si="702"/>
        <v/>
      </c>
      <c r="D1141" s="25" t="str">
        <f t="shared" si="703"/>
        <v/>
      </c>
      <c r="E1141" s="25" t="str">
        <f t="shared" si="704"/>
        <v/>
      </c>
      <c r="F1141" s="25" t="str">
        <f t="shared" si="705"/>
        <v/>
      </c>
      <c r="G1141" s="108" t="str">
        <f t="shared" si="706"/>
        <v/>
      </c>
      <c r="H1141" s="108" t="str">
        <f t="shared" si="707"/>
        <v/>
      </c>
      <c r="I1141" s="112" t="str">
        <f t="shared" si="708"/>
        <v/>
      </c>
      <c r="J1141" s="112"/>
      <c r="K1141" s="112"/>
      <c r="L1141" s="113"/>
      <c r="M1141" s="113"/>
      <c r="N1141" s="224" t="str">
        <f t="shared" si="709"/>
        <v/>
      </c>
      <c r="O1141" s="225" t="str">
        <f t="shared" si="710"/>
        <v/>
      </c>
      <c r="Q1141" s="6">
        <v>1139</v>
      </c>
      <c r="R1141" s="47" t="str">
        <f t="shared" si="673"/>
        <v>-1139</v>
      </c>
      <c r="S1141" s="6"/>
      <c r="T1141" s="48" t="str">
        <f t="shared" si="674"/>
        <v/>
      </c>
      <c r="U1141" s="49" t="str">
        <f t="shared" si="675"/>
        <v/>
      </c>
      <c r="W1141" s="51"/>
      <c r="X1141" s="75" t="str">
        <f t="shared" si="676"/>
        <v/>
      </c>
      <c r="Y1141" s="71" t="str">
        <f t="shared" si="677"/>
        <v/>
      </c>
      <c r="Z1141" s="71" t="str">
        <f t="shared" si="678"/>
        <v/>
      </c>
      <c r="AA1141" s="71" t="str">
        <f t="shared" si="679"/>
        <v/>
      </c>
      <c r="AB1141" s="71" t="str">
        <f t="shared" si="680"/>
        <v/>
      </c>
      <c r="AC1141" s="71" t="str">
        <f t="shared" si="681"/>
        <v/>
      </c>
      <c r="AD1141" s="71" t="str">
        <f t="shared" si="682"/>
        <v/>
      </c>
      <c r="AE1141" s="78" t="str">
        <f t="shared" si="683"/>
        <v/>
      </c>
      <c r="AF1141" s="75" t="str">
        <f t="shared" si="684"/>
        <v/>
      </c>
      <c r="AG1141" s="71" t="str">
        <f t="shared" si="685"/>
        <v/>
      </c>
      <c r="AH1141" s="71" t="str">
        <f t="shared" si="686"/>
        <v/>
      </c>
      <c r="AI1141" s="71" t="str">
        <f t="shared" si="687"/>
        <v/>
      </c>
      <c r="AJ1141" s="71" t="str">
        <f t="shared" si="688"/>
        <v/>
      </c>
      <c r="AK1141" s="71" t="str">
        <f t="shared" si="689"/>
        <v/>
      </c>
      <c r="AL1141" s="71" t="str">
        <f t="shared" si="690"/>
        <v/>
      </c>
      <c r="AM1141" s="78" t="str">
        <f t="shared" si="691"/>
        <v/>
      </c>
      <c r="AN1141" s="75" t="str">
        <f t="shared" si="692"/>
        <v/>
      </c>
      <c r="AO1141" s="71" t="str">
        <f t="shared" si="693"/>
        <v/>
      </c>
      <c r="AP1141" s="71" t="str">
        <f t="shared" si="694"/>
        <v/>
      </c>
      <c r="AQ1141" s="71" t="str">
        <f t="shared" si="695"/>
        <v/>
      </c>
      <c r="AR1141" s="71" t="str">
        <f t="shared" si="696"/>
        <v/>
      </c>
      <c r="AS1141" s="71" t="str">
        <f t="shared" si="697"/>
        <v/>
      </c>
      <c r="AT1141" s="71" t="str">
        <f t="shared" si="698"/>
        <v/>
      </c>
      <c r="AU1141" s="76" t="str">
        <f t="shared" si="699"/>
        <v/>
      </c>
      <c r="BF1141" s="141">
        <v>3020</v>
      </c>
      <c r="BG1141" s="142" t="s">
        <v>15344</v>
      </c>
      <c r="BH1141" s="141" t="s">
        <v>180</v>
      </c>
      <c r="BI1141" s="141" t="s">
        <v>191</v>
      </c>
      <c r="BJ1141" s="141" t="s">
        <v>15345</v>
      </c>
      <c r="BK1141" s="141"/>
      <c r="BL1141" s="141" t="s">
        <v>15343</v>
      </c>
      <c r="BM1141" s="141">
        <v>49.198650000000001</v>
      </c>
      <c r="BN1141" s="141">
        <v>-65.151579999999996</v>
      </c>
      <c r="BO1141" s="141">
        <v>1999</v>
      </c>
      <c r="BP1141" s="143" t="s">
        <v>25221</v>
      </c>
      <c r="BQ1141" s="143" t="s">
        <v>17560</v>
      </c>
    </row>
    <row r="1142" spans="1:69" ht="38.25" customHeight="1" x14ac:dyDescent="0.25">
      <c r="A1142" s="1" t="str">
        <f t="shared" si="700"/>
        <v/>
      </c>
      <c r="B1142" s="32" t="str">
        <f t="shared" si="701"/>
        <v/>
      </c>
      <c r="C1142" s="25" t="str">
        <f t="shared" si="702"/>
        <v/>
      </c>
      <c r="D1142" s="25" t="str">
        <f t="shared" si="703"/>
        <v/>
      </c>
      <c r="E1142" s="25" t="str">
        <f t="shared" si="704"/>
        <v/>
      </c>
      <c r="F1142" s="25" t="str">
        <f t="shared" si="705"/>
        <v/>
      </c>
      <c r="G1142" s="108" t="str">
        <f t="shared" si="706"/>
        <v/>
      </c>
      <c r="H1142" s="108" t="str">
        <f t="shared" si="707"/>
        <v/>
      </c>
      <c r="I1142" s="112" t="str">
        <f t="shared" si="708"/>
        <v/>
      </c>
      <c r="J1142" s="112"/>
      <c r="K1142" s="112"/>
      <c r="L1142" s="113"/>
      <c r="M1142" s="113"/>
      <c r="N1142" s="224" t="str">
        <f t="shared" si="709"/>
        <v/>
      </c>
      <c r="O1142" s="225" t="str">
        <f t="shared" si="710"/>
        <v/>
      </c>
      <c r="Q1142" s="6">
        <v>1140</v>
      </c>
      <c r="R1142" s="47" t="str">
        <f t="shared" si="673"/>
        <v>-1140</v>
      </c>
      <c r="S1142" s="6"/>
      <c r="T1142" s="48" t="str">
        <f t="shared" si="674"/>
        <v/>
      </c>
      <c r="U1142" s="49" t="str">
        <f t="shared" si="675"/>
        <v/>
      </c>
      <c r="W1142" s="51"/>
      <c r="X1142" s="75" t="str">
        <f t="shared" si="676"/>
        <v/>
      </c>
      <c r="Y1142" s="71" t="str">
        <f t="shared" si="677"/>
        <v/>
      </c>
      <c r="Z1142" s="71" t="str">
        <f t="shared" si="678"/>
        <v/>
      </c>
      <c r="AA1142" s="71" t="str">
        <f t="shared" si="679"/>
        <v/>
      </c>
      <c r="AB1142" s="71" t="str">
        <f t="shared" si="680"/>
        <v/>
      </c>
      <c r="AC1142" s="71" t="str">
        <f t="shared" si="681"/>
        <v/>
      </c>
      <c r="AD1142" s="71" t="str">
        <f t="shared" si="682"/>
        <v/>
      </c>
      <c r="AE1142" s="78" t="str">
        <f t="shared" si="683"/>
        <v/>
      </c>
      <c r="AF1142" s="75" t="str">
        <f t="shared" si="684"/>
        <v/>
      </c>
      <c r="AG1142" s="71" t="str">
        <f t="shared" si="685"/>
        <v/>
      </c>
      <c r="AH1142" s="71" t="str">
        <f t="shared" si="686"/>
        <v/>
      </c>
      <c r="AI1142" s="71" t="str">
        <f t="shared" si="687"/>
        <v/>
      </c>
      <c r="AJ1142" s="71" t="str">
        <f t="shared" si="688"/>
        <v/>
      </c>
      <c r="AK1142" s="71" t="str">
        <f t="shared" si="689"/>
        <v/>
      </c>
      <c r="AL1142" s="71" t="str">
        <f t="shared" si="690"/>
        <v/>
      </c>
      <c r="AM1142" s="78" t="str">
        <f t="shared" si="691"/>
        <v/>
      </c>
      <c r="AN1142" s="75" t="str">
        <f t="shared" si="692"/>
        <v/>
      </c>
      <c r="AO1142" s="71" t="str">
        <f t="shared" si="693"/>
        <v/>
      </c>
      <c r="AP1142" s="71" t="str">
        <f t="shared" si="694"/>
        <v/>
      </c>
      <c r="AQ1142" s="71" t="str">
        <f t="shared" si="695"/>
        <v/>
      </c>
      <c r="AR1142" s="71" t="str">
        <f t="shared" si="696"/>
        <v/>
      </c>
      <c r="AS1142" s="71" t="str">
        <f t="shared" si="697"/>
        <v/>
      </c>
      <c r="AT1142" s="71" t="str">
        <f t="shared" si="698"/>
        <v/>
      </c>
      <c r="AU1142" s="76" t="str">
        <f t="shared" si="699"/>
        <v/>
      </c>
      <c r="BF1142" s="141">
        <v>99025</v>
      </c>
      <c r="BG1142" s="142" t="s">
        <v>15105</v>
      </c>
      <c r="BH1142" s="141" t="s">
        <v>478</v>
      </c>
      <c r="BI1142" s="141" t="s">
        <v>176</v>
      </c>
      <c r="BJ1142" s="141" t="s">
        <v>15106</v>
      </c>
      <c r="BK1142" s="141" t="s">
        <v>2674</v>
      </c>
      <c r="BL1142" s="141" t="s">
        <v>15107</v>
      </c>
      <c r="BM1142" s="141">
        <v>49.913699999999999</v>
      </c>
      <c r="BN1142" s="141">
        <v>-74.348303000000001</v>
      </c>
      <c r="BO1142" s="141">
        <v>2011</v>
      </c>
      <c r="BP1142" s="143" t="s">
        <v>1553</v>
      </c>
      <c r="BQ1142" s="143" t="s">
        <v>17560</v>
      </c>
    </row>
    <row r="1143" spans="1:69" ht="38.25" customHeight="1" x14ac:dyDescent="0.25">
      <c r="A1143" s="1" t="str">
        <f t="shared" si="700"/>
        <v/>
      </c>
      <c r="B1143" s="32" t="str">
        <f t="shared" si="701"/>
        <v/>
      </c>
      <c r="C1143" s="25" t="str">
        <f t="shared" si="702"/>
        <v/>
      </c>
      <c r="D1143" s="25" t="str">
        <f t="shared" si="703"/>
        <v/>
      </c>
      <c r="E1143" s="25" t="str">
        <f t="shared" si="704"/>
        <v/>
      </c>
      <c r="F1143" s="25" t="str">
        <f t="shared" si="705"/>
        <v/>
      </c>
      <c r="G1143" s="108" t="str">
        <f t="shared" si="706"/>
        <v/>
      </c>
      <c r="H1143" s="108" t="str">
        <f t="shared" si="707"/>
        <v/>
      </c>
      <c r="I1143" s="112" t="str">
        <f t="shared" si="708"/>
        <v/>
      </c>
      <c r="J1143" s="112"/>
      <c r="K1143" s="112"/>
      <c r="L1143" s="113"/>
      <c r="M1143" s="113"/>
      <c r="N1143" s="224" t="str">
        <f t="shared" si="709"/>
        <v/>
      </c>
      <c r="O1143" s="225" t="str">
        <f t="shared" si="710"/>
        <v/>
      </c>
      <c r="Q1143" s="6">
        <v>1141</v>
      </c>
      <c r="R1143" s="47" t="str">
        <f t="shared" si="673"/>
        <v>-1141</v>
      </c>
      <c r="S1143" s="6"/>
      <c r="T1143" s="48" t="str">
        <f t="shared" si="674"/>
        <v/>
      </c>
      <c r="U1143" s="49" t="str">
        <f t="shared" si="675"/>
        <v/>
      </c>
      <c r="W1143" s="51"/>
      <c r="X1143" s="75" t="str">
        <f t="shared" si="676"/>
        <v/>
      </c>
      <c r="Y1143" s="71" t="str">
        <f t="shared" si="677"/>
        <v/>
      </c>
      <c r="Z1143" s="71" t="str">
        <f t="shared" si="678"/>
        <v/>
      </c>
      <c r="AA1143" s="71" t="str">
        <f t="shared" si="679"/>
        <v/>
      </c>
      <c r="AB1143" s="71" t="str">
        <f t="shared" si="680"/>
        <v/>
      </c>
      <c r="AC1143" s="71" t="str">
        <f t="shared" si="681"/>
        <v/>
      </c>
      <c r="AD1143" s="71" t="str">
        <f t="shared" si="682"/>
        <v/>
      </c>
      <c r="AE1143" s="78" t="str">
        <f t="shared" si="683"/>
        <v/>
      </c>
      <c r="AF1143" s="75" t="str">
        <f t="shared" si="684"/>
        <v/>
      </c>
      <c r="AG1143" s="71" t="str">
        <f t="shared" si="685"/>
        <v/>
      </c>
      <c r="AH1143" s="71" t="str">
        <f t="shared" si="686"/>
        <v/>
      </c>
      <c r="AI1143" s="71" t="str">
        <f t="shared" si="687"/>
        <v/>
      </c>
      <c r="AJ1143" s="71" t="str">
        <f t="shared" si="688"/>
        <v/>
      </c>
      <c r="AK1143" s="71" t="str">
        <f t="shared" si="689"/>
        <v/>
      </c>
      <c r="AL1143" s="71" t="str">
        <f t="shared" si="690"/>
        <v/>
      </c>
      <c r="AM1143" s="78" t="str">
        <f t="shared" si="691"/>
        <v/>
      </c>
      <c r="AN1143" s="75" t="str">
        <f t="shared" si="692"/>
        <v/>
      </c>
      <c r="AO1143" s="71" t="str">
        <f t="shared" si="693"/>
        <v/>
      </c>
      <c r="AP1143" s="71" t="str">
        <f t="shared" si="694"/>
        <v/>
      </c>
      <c r="AQ1143" s="71" t="str">
        <f t="shared" si="695"/>
        <v/>
      </c>
      <c r="AR1143" s="71" t="str">
        <f t="shared" si="696"/>
        <v/>
      </c>
      <c r="AS1143" s="71" t="str">
        <f t="shared" si="697"/>
        <v/>
      </c>
      <c r="AT1143" s="71" t="str">
        <f t="shared" si="698"/>
        <v/>
      </c>
      <c r="AU1143" s="76" t="str">
        <f t="shared" si="699"/>
        <v/>
      </c>
      <c r="BF1143" s="141">
        <v>99025</v>
      </c>
      <c r="BG1143" s="142" t="s">
        <v>15108</v>
      </c>
      <c r="BH1143" s="141" t="s">
        <v>478</v>
      </c>
      <c r="BI1143" s="141" t="s">
        <v>186</v>
      </c>
      <c r="BJ1143" s="141" t="s">
        <v>15109</v>
      </c>
      <c r="BK1143" s="141" t="s">
        <v>2674</v>
      </c>
      <c r="BL1143" s="141" t="s">
        <v>15107</v>
      </c>
      <c r="BM1143" s="141">
        <v>49.913699999999999</v>
      </c>
      <c r="BN1143" s="141">
        <v>-74.348303000000001</v>
      </c>
      <c r="BO1143" s="141">
        <v>1984</v>
      </c>
      <c r="BP1143" s="143" t="s">
        <v>25183</v>
      </c>
      <c r="BQ1143" s="143" t="s">
        <v>17560</v>
      </c>
    </row>
    <row r="1144" spans="1:69" ht="38.25" customHeight="1" x14ac:dyDescent="0.25">
      <c r="A1144" s="1" t="str">
        <f t="shared" si="700"/>
        <v/>
      </c>
      <c r="B1144" s="32" t="str">
        <f t="shared" si="701"/>
        <v/>
      </c>
      <c r="C1144" s="25" t="str">
        <f t="shared" si="702"/>
        <v/>
      </c>
      <c r="D1144" s="25" t="str">
        <f t="shared" si="703"/>
        <v/>
      </c>
      <c r="E1144" s="25" t="str">
        <f t="shared" si="704"/>
        <v/>
      </c>
      <c r="F1144" s="25" t="str">
        <f t="shared" si="705"/>
        <v/>
      </c>
      <c r="G1144" s="108" t="str">
        <f t="shared" si="706"/>
        <v/>
      </c>
      <c r="H1144" s="108" t="str">
        <f t="shared" si="707"/>
        <v/>
      </c>
      <c r="I1144" s="112" t="str">
        <f t="shared" si="708"/>
        <v/>
      </c>
      <c r="J1144" s="112"/>
      <c r="K1144" s="112"/>
      <c r="L1144" s="113"/>
      <c r="M1144" s="113"/>
      <c r="N1144" s="224" t="str">
        <f t="shared" si="709"/>
        <v/>
      </c>
      <c r="O1144" s="225" t="str">
        <f t="shared" si="710"/>
        <v/>
      </c>
      <c r="Q1144" s="6">
        <v>1142</v>
      </c>
      <c r="R1144" s="47" t="str">
        <f t="shared" si="673"/>
        <v>-1142</v>
      </c>
      <c r="S1144" s="6"/>
      <c r="T1144" s="48" t="str">
        <f t="shared" si="674"/>
        <v/>
      </c>
      <c r="U1144" s="49" t="str">
        <f t="shared" si="675"/>
        <v/>
      </c>
      <c r="W1144" s="51"/>
      <c r="X1144" s="75" t="str">
        <f t="shared" si="676"/>
        <v/>
      </c>
      <c r="Y1144" s="71" t="str">
        <f t="shared" si="677"/>
        <v/>
      </c>
      <c r="Z1144" s="71" t="str">
        <f t="shared" si="678"/>
        <v/>
      </c>
      <c r="AA1144" s="71" t="str">
        <f t="shared" si="679"/>
        <v/>
      </c>
      <c r="AB1144" s="71" t="str">
        <f t="shared" si="680"/>
        <v/>
      </c>
      <c r="AC1144" s="71" t="str">
        <f t="shared" si="681"/>
        <v/>
      </c>
      <c r="AD1144" s="71" t="str">
        <f t="shared" si="682"/>
        <v/>
      </c>
      <c r="AE1144" s="78" t="str">
        <f t="shared" si="683"/>
        <v/>
      </c>
      <c r="AF1144" s="75" t="str">
        <f t="shared" si="684"/>
        <v/>
      </c>
      <c r="AG1144" s="71" t="str">
        <f t="shared" si="685"/>
        <v/>
      </c>
      <c r="AH1144" s="71" t="str">
        <f t="shared" si="686"/>
        <v/>
      </c>
      <c r="AI1144" s="71" t="str">
        <f t="shared" si="687"/>
        <v/>
      </c>
      <c r="AJ1144" s="71" t="str">
        <f t="shared" si="688"/>
        <v/>
      </c>
      <c r="AK1144" s="71" t="str">
        <f t="shared" si="689"/>
        <v/>
      </c>
      <c r="AL1144" s="71" t="str">
        <f t="shared" si="690"/>
        <v/>
      </c>
      <c r="AM1144" s="78" t="str">
        <f t="shared" si="691"/>
        <v/>
      </c>
      <c r="AN1144" s="75" t="str">
        <f t="shared" si="692"/>
        <v/>
      </c>
      <c r="AO1144" s="71" t="str">
        <f t="shared" si="693"/>
        <v/>
      </c>
      <c r="AP1144" s="71" t="str">
        <f t="shared" si="694"/>
        <v/>
      </c>
      <c r="AQ1144" s="71" t="str">
        <f t="shared" si="695"/>
        <v/>
      </c>
      <c r="AR1144" s="71" t="str">
        <f t="shared" si="696"/>
        <v/>
      </c>
      <c r="AS1144" s="71" t="str">
        <f t="shared" si="697"/>
        <v/>
      </c>
      <c r="AT1144" s="71" t="str">
        <f t="shared" si="698"/>
        <v/>
      </c>
      <c r="AU1144" s="76" t="str">
        <f t="shared" si="699"/>
        <v/>
      </c>
      <c r="BF1144" s="141">
        <v>3005</v>
      </c>
      <c r="BG1144" s="142" t="s">
        <v>15131</v>
      </c>
      <c r="BH1144" s="141" t="s">
        <v>478</v>
      </c>
      <c r="BI1144" s="141" t="s">
        <v>186</v>
      </c>
      <c r="BJ1144" s="141" t="s">
        <v>15132</v>
      </c>
      <c r="BK1144" s="141" t="s">
        <v>15133</v>
      </c>
      <c r="BL1144" s="141" t="s">
        <v>15134</v>
      </c>
      <c r="BM1144" s="141">
        <v>48.824058999999998</v>
      </c>
      <c r="BN1144" s="141">
        <v>-64.444119000000001</v>
      </c>
      <c r="BO1144" s="141">
        <v>1975</v>
      </c>
      <c r="BP1144" s="143" t="s">
        <v>15132</v>
      </c>
      <c r="BQ1144" s="143" t="s">
        <v>26794</v>
      </c>
    </row>
    <row r="1145" spans="1:69" ht="38.25" customHeight="1" x14ac:dyDescent="0.25">
      <c r="A1145" s="1" t="str">
        <f t="shared" si="700"/>
        <v/>
      </c>
      <c r="B1145" s="32" t="str">
        <f t="shared" si="701"/>
        <v/>
      </c>
      <c r="C1145" s="25" t="str">
        <f t="shared" si="702"/>
        <v/>
      </c>
      <c r="D1145" s="25" t="str">
        <f t="shared" si="703"/>
        <v/>
      </c>
      <c r="E1145" s="25" t="str">
        <f t="shared" si="704"/>
        <v/>
      </c>
      <c r="F1145" s="25" t="str">
        <f t="shared" si="705"/>
        <v/>
      </c>
      <c r="G1145" s="108" t="str">
        <f t="shared" si="706"/>
        <v/>
      </c>
      <c r="H1145" s="108" t="str">
        <f t="shared" si="707"/>
        <v/>
      </c>
      <c r="I1145" s="112" t="str">
        <f t="shared" si="708"/>
        <v/>
      </c>
      <c r="J1145" s="112"/>
      <c r="K1145" s="112"/>
      <c r="L1145" s="113"/>
      <c r="M1145" s="113"/>
      <c r="N1145" s="224" t="str">
        <f t="shared" si="709"/>
        <v/>
      </c>
      <c r="O1145" s="225" t="str">
        <f t="shared" si="710"/>
        <v/>
      </c>
      <c r="Q1145" s="6">
        <v>1143</v>
      </c>
      <c r="R1145" s="47" t="str">
        <f t="shared" si="673"/>
        <v>-1143</v>
      </c>
      <c r="S1145" s="6"/>
      <c r="T1145" s="48" t="str">
        <f t="shared" si="674"/>
        <v/>
      </c>
      <c r="U1145" s="49" t="str">
        <f t="shared" si="675"/>
        <v/>
      </c>
      <c r="W1145" s="51"/>
      <c r="X1145" s="75" t="str">
        <f t="shared" si="676"/>
        <v/>
      </c>
      <c r="Y1145" s="71" t="str">
        <f t="shared" si="677"/>
        <v/>
      </c>
      <c r="Z1145" s="71" t="str">
        <f t="shared" si="678"/>
        <v/>
      </c>
      <c r="AA1145" s="71" t="str">
        <f t="shared" si="679"/>
        <v/>
      </c>
      <c r="AB1145" s="71" t="str">
        <f t="shared" si="680"/>
        <v/>
      </c>
      <c r="AC1145" s="71" t="str">
        <f t="shared" si="681"/>
        <v/>
      </c>
      <c r="AD1145" s="71" t="str">
        <f t="shared" si="682"/>
        <v/>
      </c>
      <c r="AE1145" s="78" t="str">
        <f t="shared" si="683"/>
        <v/>
      </c>
      <c r="AF1145" s="75" t="str">
        <f t="shared" si="684"/>
        <v/>
      </c>
      <c r="AG1145" s="71" t="str">
        <f t="shared" si="685"/>
        <v/>
      </c>
      <c r="AH1145" s="71" t="str">
        <f t="shared" si="686"/>
        <v/>
      </c>
      <c r="AI1145" s="71" t="str">
        <f t="shared" si="687"/>
        <v/>
      </c>
      <c r="AJ1145" s="71" t="str">
        <f t="shared" si="688"/>
        <v/>
      </c>
      <c r="AK1145" s="71" t="str">
        <f t="shared" si="689"/>
        <v/>
      </c>
      <c r="AL1145" s="71" t="str">
        <f t="shared" si="690"/>
        <v/>
      </c>
      <c r="AM1145" s="78" t="str">
        <f t="shared" si="691"/>
        <v/>
      </c>
      <c r="AN1145" s="75" t="str">
        <f t="shared" si="692"/>
        <v/>
      </c>
      <c r="AO1145" s="71" t="str">
        <f t="shared" si="693"/>
        <v/>
      </c>
      <c r="AP1145" s="71" t="str">
        <f t="shared" si="694"/>
        <v/>
      </c>
      <c r="AQ1145" s="71" t="str">
        <f t="shared" si="695"/>
        <v/>
      </c>
      <c r="AR1145" s="71" t="str">
        <f t="shared" si="696"/>
        <v/>
      </c>
      <c r="AS1145" s="71" t="str">
        <f t="shared" si="697"/>
        <v/>
      </c>
      <c r="AT1145" s="71" t="str">
        <f t="shared" si="698"/>
        <v/>
      </c>
      <c r="AU1145" s="76" t="str">
        <f t="shared" si="699"/>
        <v/>
      </c>
      <c r="BF1145" s="141">
        <v>3005</v>
      </c>
      <c r="BG1145" s="142" t="s">
        <v>15135</v>
      </c>
      <c r="BH1145" s="141" t="s">
        <v>180</v>
      </c>
      <c r="BI1145" s="141" t="s">
        <v>191</v>
      </c>
      <c r="BJ1145" s="141" t="s">
        <v>15136</v>
      </c>
      <c r="BK1145" s="141" t="s">
        <v>15137</v>
      </c>
      <c r="BL1145" s="141" t="s">
        <v>270</v>
      </c>
      <c r="BM1145" s="141">
        <v>48.975943999999998</v>
      </c>
      <c r="BN1145" s="141">
        <v>-64.359256999999999</v>
      </c>
      <c r="BO1145" s="141">
        <v>1980</v>
      </c>
      <c r="BP1145" s="143" t="s">
        <v>191</v>
      </c>
      <c r="BQ1145" s="143" t="s">
        <v>26794</v>
      </c>
    </row>
    <row r="1146" spans="1:69" ht="38.25" customHeight="1" x14ac:dyDescent="0.25">
      <c r="A1146" s="1" t="str">
        <f t="shared" si="700"/>
        <v/>
      </c>
      <c r="B1146" s="32" t="str">
        <f t="shared" si="701"/>
        <v/>
      </c>
      <c r="C1146" s="25" t="str">
        <f t="shared" si="702"/>
        <v/>
      </c>
      <c r="D1146" s="25" t="str">
        <f t="shared" si="703"/>
        <v/>
      </c>
      <c r="E1146" s="25" t="str">
        <f t="shared" si="704"/>
        <v/>
      </c>
      <c r="F1146" s="25" t="str">
        <f t="shared" si="705"/>
        <v/>
      </c>
      <c r="G1146" s="108" t="str">
        <f t="shared" si="706"/>
        <v/>
      </c>
      <c r="H1146" s="108" t="str">
        <f t="shared" si="707"/>
        <v/>
      </c>
      <c r="I1146" s="112" t="str">
        <f t="shared" si="708"/>
        <v/>
      </c>
      <c r="J1146" s="112"/>
      <c r="K1146" s="112"/>
      <c r="L1146" s="113"/>
      <c r="M1146" s="113"/>
      <c r="N1146" s="224" t="str">
        <f t="shared" si="709"/>
        <v/>
      </c>
      <c r="O1146" s="225" t="str">
        <f t="shared" si="710"/>
        <v/>
      </c>
      <c r="Q1146" s="6">
        <v>1144</v>
      </c>
      <c r="R1146" s="47" t="str">
        <f t="shared" si="673"/>
        <v>-1144</v>
      </c>
      <c r="S1146" s="6"/>
      <c r="T1146" s="48" t="str">
        <f t="shared" si="674"/>
        <v/>
      </c>
      <c r="U1146" s="49" t="str">
        <f t="shared" si="675"/>
        <v/>
      </c>
      <c r="W1146" s="51"/>
      <c r="X1146" s="75" t="str">
        <f t="shared" si="676"/>
        <v/>
      </c>
      <c r="Y1146" s="71" t="str">
        <f t="shared" si="677"/>
        <v/>
      </c>
      <c r="Z1146" s="71" t="str">
        <f t="shared" si="678"/>
        <v/>
      </c>
      <c r="AA1146" s="71" t="str">
        <f t="shared" si="679"/>
        <v/>
      </c>
      <c r="AB1146" s="71" t="str">
        <f t="shared" si="680"/>
        <v/>
      </c>
      <c r="AC1146" s="71" t="str">
        <f t="shared" si="681"/>
        <v/>
      </c>
      <c r="AD1146" s="71" t="str">
        <f t="shared" si="682"/>
        <v/>
      </c>
      <c r="AE1146" s="78" t="str">
        <f t="shared" si="683"/>
        <v/>
      </c>
      <c r="AF1146" s="75" t="str">
        <f t="shared" si="684"/>
        <v/>
      </c>
      <c r="AG1146" s="71" t="str">
        <f t="shared" si="685"/>
        <v/>
      </c>
      <c r="AH1146" s="71" t="str">
        <f t="shared" si="686"/>
        <v/>
      </c>
      <c r="AI1146" s="71" t="str">
        <f t="shared" si="687"/>
        <v/>
      </c>
      <c r="AJ1146" s="71" t="str">
        <f t="shared" si="688"/>
        <v/>
      </c>
      <c r="AK1146" s="71" t="str">
        <f t="shared" si="689"/>
        <v/>
      </c>
      <c r="AL1146" s="71" t="str">
        <f t="shared" si="690"/>
        <v/>
      </c>
      <c r="AM1146" s="78" t="str">
        <f t="shared" si="691"/>
        <v/>
      </c>
      <c r="AN1146" s="75" t="str">
        <f t="shared" si="692"/>
        <v/>
      </c>
      <c r="AO1146" s="71" t="str">
        <f t="shared" si="693"/>
        <v/>
      </c>
      <c r="AP1146" s="71" t="str">
        <f t="shared" si="694"/>
        <v/>
      </c>
      <c r="AQ1146" s="71" t="str">
        <f t="shared" si="695"/>
        <v/>
      </c>
      <c r="AR1146" s="71" t="str">
        <f t="shared" si="696"/>
        <v/>
      </c>
      <c r="AS1146" s="71" t="str">
        <f t="shared" si="697"/>
        <v/>
      </c>
      <c r="AT1146" s="71" t="str">
        <f t="shared" si="698"/>
        <v/>
      </c>
      <c r="AU1146" s="76" t="str">
        <f t="shared" si="699"/>
        <v/>
      </c>
      <c r="BF1146" s="141">
        <v>2028</v>
      </c>
      <c r="BG1146" s="142" t="s">
        <v>15378</v>
      </c>
      <c r="BH1146" s="141" t="s">
        <v>478</v>
      </c>
      <c r="BI1146" s="141" t="s">
        <v>186</v>
      </c>
      <c r="BJ1146" s="141" t="s">
        <v>27181</v>
      </c>
      <c r="BK1146" s="141" t="s">
        <v>466</v>
      </c>
      <c r="BL1146" s="141" t="s">
        <v>27417</v>
      </c>
      <c r="BM1146" s="141">
        <v>48.245649999999998</v>
      </c>
      <c r="BN1146" s="141">
        <v>-64.758070000000004</v>
      </c>
      <c r="BO1146" s="141">
        <v>1995</v>
      </c>
      <c r="BP1146" s="143" t="s">
        <v>27674</v>
      </c>
      <c r="BQ1146" s="143" t="s">
        <v>17560</v>
      </c>
    </row>
    <row r="1147" spans="1:69" ht="38.25" customHeight="1" x14ac:dyDescent="0.25">
      <c r="A1147" s="1" t="str">
        <f t="shared" si="700"/>
        <v/>
      </c>
      <c r="B1147" s="32" t="str">
        <f t="shared" si="701"/>
        <v/>
      </c>
      <c r="C1147" s="25" t="str">
        <f t="shared" si="702"/>
        <v/>
      </c>
      <c r="D1147" s="25" t="str">
        <f t="shared" si="703"/>
        <v/>
      </c>
      <c r="E1147" s="25" t="str">
        <f t="shared" si="704"/>
        <v/>
      </c>
      <c r="F1147" s="25" t="str">
        <f t="shared" si="705"/>
        <v/>
      </c>
      <c r="G1147" s="108" t="str">
        <f t="shared" si="706"/>
        <v/>
      </c>
      <c r="H1147" s="108" t="str">
        <f t="shared" si="707"/>
        <v/>
      </c>
      <c r="I1147" s="112" t="str">
        <f t="shared" si="708"/>
        <v/>
      </c>
      <c r="J1147" s="112"/>
      <c r="K1147" s="112"/>
      <c r="L1147" s="113"/>
      <c r="M1147" s="113"/>
      <c r="N1147" s="224" t="str">
        <f t="shared" si="709"/>
        <v/>
      </c>
      <c r="O1147" s="225" t="str">
        <f t="shared" si="710"/>
        <v/>
      </c>
      <c r="Q1147" s="6">
        <v>1145</v>
      </c>
      <c r="R1147" s="47" t="str">
        <f t="shared" si="673"/>
        <v>-1145</v>
      </c>
      <c r="S1147" s="6"/>
      <c r="T1147" s="48" t="str">
        <f t="shared" si="674"/>
        <v/>
      </c>
      <c r="U1147" s="49" t="str">
        <f t="shared" si="675"/>
        <v/>
      </c>
      <c r="W1147" s="51"/>
      <c r="X1147" s="75" t="str">
        <f t="shared" si="676"/>
        <v/>
      </c>
      <c r="Y1147" s="71" t="str">
        <f t="shared" si="677"/>
        <v/>
      </c>
      <c r="Z1147" s="71" t="str">
        <f t="shared" si="678"/>
        <v/>
      </c>
      <c r="AA1147" s="71" t="str">
        <f t="shared" si="679"/>
        <v/>
      </c>
      <c r="AB1147" s="71" t="str">
        <f t="shared" si="680"/>
        <v/>
      </c>
      <c r="AC1147" s="71" t="str">
        <f t="shared" si="681"/>
        <v/>
      </c>
      <c r="AD1147" s="71" t="str">
        <f t="shared" si="682"/>
        <v/>
      </c>
      <c r="AE1147" s="78" t="str">
        <f t="shared" si="683"/>
        <v/>
      </c>
      <c r="AF1147" s="75" t="str">
        <f t="shared" si="684"/>
        <v/>
      </c>
      <c r="AG1147" s="71" t="str">
        <f t="shared" si="685"/>
        <v/>
      </c>
      <c r="AH1147" s="71" t="str">
        <f t="shared" si="686"/>
        <v/>
      </c>
      <c r="AI1147" s="71" t="str">
        <f t="shared" si="687"/>
        <v/>
      </c>
      <c r="AJ1147" s="71" t="str">
        <f t="shared" si="688"/>
        <v/>
      </c>
      <c r="AK1147" s="71" t="str">
        <f t="shared" si="689"/>
        <v/>
      </c>
      <c r="AL1147" s="71" t="str">
        <f t="shared" si="690"/>
        <v/>
      </c>
      <c r="AM1147" s="78" t="str">
        <f t="shared" si="691"/>
        <v/>
      </c>
      <c r="AN1147" s="75" t="str">
        <f t="shared" si="692"/>
        <v/>
      </c>
      <c r="AO1147" s="71" t="str">
        <f t="shared" si="693"/>
        <v/>
      </c>
      <c r="AP1147" s="71" t="str">
        <f t="shared" si="694"/>
        <v/>
      </c>
      <c r="AQ1147" s="71" t="str">
        <f t="shared" si="695"/>
        <v/>
      </c>
      <c r="AR1147" s="71" t="str">
        <f t="shared" si="696"/>
        <v/>
      </c>
      <c r="AS1147" s="71" t="str">
        <f t="shared" si="697"/>
        <v/>
      </c>
      <c r="AT1147" s="71" t="str">
        <f t="shared" si="698"/>
        <v/>
      </c>
      <c r="AU1147" s="76" t="str">
        <f t="shared" si="699"/>
        <v/>
      </c>
      <c r="BF1147" s="141">
        <v>2028</v>
      </c>
      <c r="BG1147" s="142" t="s">
        <v>15379</v>
      </c>
      <c r="BH1147" s="141" t="s">
        <v>478</v>
      </c>
      <c r="BI1147" s="141" t="s">
        <v>177</v>
      </c>
      <c r="BJ1147" s="141" t="s">
        <v>27182</v>
      </c>
      <c r="BK1147" s="141" t="s">
        <v>15380</v>
      </c>
      <c r="BL1147" s="141" t="s">
        <v>15148</v>
      </c>
      <c r="BM1147" s="141">
        <v>48.286619999999999</v>
      </c>
      <c r="BN1147" s="141">
        <v>-64.735240000000005</v>
      </c>
      <c r="BO1147" s="141">
        <v>1987</v>
      </c>
      <c r="BP1147" s="143" t="s">
        <v>27674</v>
      </c>
      <c r="BQ1147" s="143" t="s">
        <v>17560</v>
      </c>
    </row>
    <row r="1148" spans="1:69" ht="38.25" customHeight="1" x14ac:dyDescent="0.25">
      <c r="A1148" s="1" t="str">
        <f t="shared" si="700"/>
        <v/>
      </c>
      <c r="B1148" s="32" t="str">
        <f t="shared" si="701"/>
        <v/>
      </c>
      <c r="C1148" s="25" t="str">
        <f t="shared" si="702"/>
        <v/>
      </c>
      <c r="D1148" s="25" t="str">
        <f t="shared" si="703"/>
        <v/>
      </c>
      <c r="E1148" s="25" t="str">
        <f t="shared" si="704"/>
        <v/>
      </c>
      <c r="F1148" s="25" t="str">
        <f t="shared" si="705"/>
        <v/>
      </c>
      <c r="G1148" s="108" t="str">
        <f t="shared" si="706"/>
        <v/>
      </c>
      <c r="H1148" s="108" t="str">
        <f t="shared" si="707"/>
        <v/>
      </c>
      <c r="I1148" s="112" t="str">
        <f t="shared" si="708"/>
        <v/>
      </c>
      <c r="J1148" s="112"/>
      <c r="K1148" s="112"/>
      <c r="L1148" s="113"/>
      <c r="M1148" s="113"/>
      <c r="N1148" s="224" t="str">
        <f t="shared" si="709"/>
        <v/>
      </c>
      <c r="O1148" s="225" t="str">
        <f t="shared" si="710"/>
        <v/>
      </c>
      <c r="Q1148" s="6">
        <v>1146</v>
      </c>
      <c r="R1148" s="47" t="str">
        <f t="shared" si="673"/>
        <v>-1146</v>
      </c>
      <c r="S1148" s="6"/>
      <c r="T1148" s="48" t="str">
        <f t="shared" si="674"/>
        <v/>
      </c>
      <c r="U1148" s="49" t="str">
        <f t="shared" si="675"/>
        <v/>
      </c>
      <c r="W1148" s="51"/>
      <c r="X1148" s="75" t="str">
        <f t="shared" si="676"/>
        <v/>
      </c>
      <c r="Y1148" s="71" t="str">
        <f t="shared" si="677"/>
        <v/>
      </c>
      <c r="Z1148" s="71" t="str">
        <f t="shared" si="678"/>
        <v/>
      </c>
      <c r="AA1148" s="71" t="str">
        <f t="shared" si="679"/>
        <v/>
      </c>
      <c r="AB1148" s="71" t="str">
        <f t="shared" si="680"/>
        <v/>
      </c>
      <c r="AC1148" s="71" t="str">
        <f t="shared" si="681"/>
        <v/>
      </c>
      <c r="AD1148" s="71" t="str">
        <f t="shared" si="682"/>
        <v/>
      </c>
      <c r="AE1148" s="78" t="str">
        <f t="shared" si="683"/>
        <v/>
      </c>
      <c r="AF1148" s="75" t="str">
        <f t="shared" si="684"/>
        <v/>
      </c>
      <c r="AG1148" s="71" t="str">
        <f t="shared" si="685"/>
        <v/>
      </c>
      <c r="AH1148" s="71" t="str">
        <f t="shared" si="686"/>
        <v/>
      </c>
      <c r="AI1148" s="71" t="str">
        <f t="shared" si="687"/>
        <v/>
      </c>
      <c r="AJ1148" s="71" t="str">
        <f t="shared" si="688"/>
        <v/>
      </c>
      <c r="AK1148" s="71" t="str">
        <f t="shared" si="689"/>
        <v/>
      </c>
      <c r="AL1148" s="71" t="str">
        <f t="shared" si="690"/>
        <v/>
      </c>
      <c r="AM1148" s="78" t="str">
        <f t="shared" si="691"/>
        <v/>
      </c>
      <c r="AN1148" s="75" t="str">
        <f t="shared" si="692"/>
        <v/>
      </c>
      <c r="AO1148" s="71" t="str">
        <f t="shared" si="693"/>
        <v/>
      </c>
      <c r="AP1148" s="71" t="str">
        <f t="shared" si="694"/>
        <v/>
      </c>
      <c r="AQ1148" s="71" t="str">
        <f t="shared" si="695"/>
        <v/>
      </c>
      <c r="AR1148" s="71" t="str">
        <f t="shared" si="696"/>
        <v/>
      </c>
      <c r="AS1148" s="71" t="str">
        <f t="shared" si="697"/>
        <v/>
      </c>
      <c r="AT1148" s="71" t="str">
        <f t="shared" si="698"/>
        <v/>
      </c>
      <c r="AU1148" s="76" t="str">
        <f t="shared" si="699"/>
        <v/>
      </c>
      <c r="BF1148" s="141">
        <v>2028</v>
      </c>
      <c r="BG1148" s="142" t="s">
        <v>15381</v>
      </c>
      <c r="BH1148" s="141" t="s">
        <v>478</v>
      </c>
      <c r="BI1148" s="141" t="s">
        <v>177</v>
      </c>
      <c r="BJ1148" s="141" t="s">
        <v>27183</v>
      </c>
      <c r="BK1148" s="141" t="s">
        <v>15382</v>
      </c>
      <c r="BL1148" s="141" t="s">
        <v>15377</v>
      </c>
      <c r="BM1148" s="141">
        <v>48.224049999999998</v>
      </c>
      <c r="BN1148" s="141">
        <v>-64.790499999999994</v>
      </c>
      <c r="BO1148" s="141">
        <v>1975</v>
      </c>
      <c r="BP1148" s="143" t="s">
        <v>27674</v>
      </c>
      <c r="BQ1148" s="143" t="s">
        <v>17560</v>
      </c>
    </row>
    <row r="1149" spans="1:69" ht="38.25" customHeight="1" x14ac:dyDescent="0.25">
      <c r="A1149" s="1" t="str">
        <f t="shared" si="700"/>
        <v/>
      </c>
      <c r="B1149" s="32" t="str">
        <f t="shared" si="701"/>
        <v/>
      </c>
      <c r="C1149" s="25" t="str">
        <f t="shared" si="702"/>
        <v/>
      </c>
      <c r="D1149" s="25" t="str">
        <f t="shared" si="703"/>
        <v/>
      </c>
      <c r="E1149" s="25" t="str">
        <f t="shared" si="704"/>
        <v/>
      </c>
      <c r="F1149" s="25" t="str">
        <f t="shared" si="705"/>
        <v/>
      </c>
      <c r="G1149" s="108" t="str">
        <f t="shared" si="706"/>
        <v/>
      </c>
      <c r="H1149" s="108" t="str">
        <f t="shared" si="707"/>
        <v/>
      </c>
      <c r="I1149" s="112" t="str">
        <f t="shared" si="708"/>
        <v/>
      </c>
      <c r="J1149" s="112"/>
      <c r="K1149" s="112"/>
      <c r="L1149" s="113"/>
      <c r="M1149" s="113"/>
      <c r="N1149" s="224" t="str">
        <f t="shared" si="709"/>
        <v/>
      </c>
      <c r="O1149" s="225" t="str">
        <f t="shared" si="710"/>
        <v/>
      </c>
      <c r="Q1149" s="6">
        <v>1147</v>
      </c>
      <c r="R1149" s="47" t="str">
        <f t="shared" si="673"/>
        <v>-1147</v>
      </c>
      <c r="S1149" s="6"/>
      <c r="T1149" s="48" t="str">
        <f t="shared" si="674"/>
        <v/>
      </c>
      <c r="U1149" s="49" t="str">
        <f t="shared" si="675"/>
        <v/>
      </c>
      <c r="W1149" s="51"/>
      <c r="X1149" s="75" t="str">
        <f t="shared" si="676"/>
        <v/>
      </c>
      <c r="Y1149" s="71" t="str">
        <f t="shared" si="677"/>
        <v/>
      </c>
      <c r="Z1149" s="71" t="str">
        <f t="shared" si="678"/>
        <v/>
      </c>
      <c r="AA1149" s="71" t="str">
        <f t="shared" si="679"/>
        <v/>
      </c>
      <c r="AB1149" s="71" t="str">
        <f t="shared" si="680"/>
        <v/>
      </c>
      <c r="AC1149" s="71" t="str">
        <f t="shared" si="681"/>
        <v/>
      </c>
      <c r="AD1149" s="71" t="str">
        <f t="shared" si="682"/>
        <v/>
      </c>
      <c r="AE1149" s="78" t="str">
        <f t="shared" si="683"/>
        <v/>
      </c>
      <c r="AF1149" s="75" t="str">
        <f t="shared" si="684"/>
        <v/>
      </c>
      <c r="AG1149" s="71" t="str">
        <f t="shared" si="685"/>
        <v/>
      </c>
      <c r="AH1149" s="71" t="str">
        <f t="shared" si="686"/>
        <v/>
      </c>
      <c r="AI1149" s="71" t="str">
        <f t="shared" si="687"/>
        <v/>
      </c>
      <c r="AJ1149" s="71" t="str">
        <f t="shared" si="688"/>
        <v/>
      </c>
      <c r="AK1149" s="71" t="str">
        <f t="shared" si="689"/>
        <v/>
      </c>
      <c r="AL1149" s="71" t="str">
        <f t="shared" si="690"/>
        <v/>
      </c>
      <c r="AM1149" s="78" t="str">
        <f t="shared" si="691"/>
        <v/>
      </c>
      <c r="AN1149" s="75" t="str">
        <f t="shared" si="692"/>
        <v/>
      </c>
      <c r="AO1149" s="71" t="str">
        <f t="shared" si="693"/>
        <v/>
      </c>
      <c r="AP1149" s="71" t="str">
        <f t="shared" si="694"/>
        <v/>
      </c>
      <c r="AQ1149" s="71" t="str">
        <f t="shared" si="695"/>
        <v/>
      </c>
      <c r="AR1149" s="71" t="str">
        <f t="shared" si="696"/>
        <v/>
      </c>
      <c r="AS1149" s="71" t="str">
        <f t="shared" si="697"/>
        <v/>
      </c>
      <c r="AT1149" s="71" t="str">
        <f t="shared" si="698"/>
        <v/>
      </c>
      <c r="AU1149" s="76" t="str">
        <f t="shared" si="699"/>
        <v/>
      </c>
      <c r="BF1149" s="141">
        <v>2047</v>
      </c>
      <c r="BG1149" s="142" t="s">
        <v>15400</v>
      </c>
      <c r="BH1149" s="141" t="s">
        <v>478</v>
      </c>
      <c r="BI1149" s="141" t="s">
        <v>176</v>
      </c>
      <c r="BJ1149" s="141" t="s">
        <v>15401</v>
      </c>
      <c r="BK1149" s="141"/>
      <c r="BL1149" s="141" t="s">
        <v>15402</v>
      </c>
      <c r="BM1149" s="141">
        <v>48.1933905861044</v>
      </c>
      <c r="BN1149" s="141">
        <v>-64.951227111055402</v>
      </c>
      <c r="BO1149" s="141">
        <v>1992</v>
      </c>
      <c r="BP1149" s="143" t="s">
        <v>25229</v>
      </c>
      <c r="BQ1149" s="143" t="s">
        <v>17560</v>
      </c>
    </row>
    <row r="1150" spans="1:69" ht="38.25" customHeight="1" x14ac:dyDescent="0.25">
      <c r="A1150" s="1" t="str">
        <f t="shared" si="700"/>
        <v/>
      </c>
      <c r="B1150" s="32" t="str">
        <f t="shared" si="701"/>
        <v/>
      </c>
      <c r="C1150" s="25" t="str">
        <f t="shared" si="702"/>
        <v/>
      </c>
      <c r="D1150" s="25" t="str">
        <f t="shared" si="703"/>
        <v/>
      </c>
      <c r="E1150" s="25" t="str">
        <f t="shared" si="704"/>
        <v/>
      </c>
      <c r="F1150" s="25" t="str">
        <f t="shared" si="705"/>
        <v/>
      </c>
      <c r="G1150" s="108" t="str">
        <f t="shared" si="706"/>
        <v/>
      </c>
      <c r="H1150" s="108" t="str">
        <f t="shared" si="707"/>
        <v/>
      </c>
      <c r="I1150" s="112" t="str">
        <f t="shared" si="708"/>
        <v/>
      </c>
      <c r="J1150" s="112"/>
      <c r="K1150" s="112"/>
      <c r="L1150" s="113"/>
      <c r="M1150" s="113"/>
      <c r="N1150" s="224" t="str">
        <f t="shared" si="709"/>
        <v/>
      </c>
      <c r="O1150" s="225" t="str">
        <f t="shared" si="710"/>
        <v/>
      </c>
      <c r="Q1150" s="6">
        <v>1148</v>
      </c>
      <c r="R1150" s="47" t="str">
        <f t="shared" si="673"/>
        <v>-1148</v>
      </c>
      <c r="S1150" s="6"/>
      <c r="T1150" s="48" t="str">
        <f t="shared" si="674"/>
        <v/>
      </c>
      <c r="U1150" s="49" t="str">
        <f t="shared" si="675"/>
        <v/>
      </c>
      <c r="W1150" s="51"/>
      <c r="X1150" s="75" t="str">
        <f t="shared" si="676"/>
        <v/>
      </c>
      <c r="Y1150" s="71" t="str">
        <f t="shared" si="677"/>
        <v/>
      </c>
      <c r="Z1150" s="71" t="str">
        <f t="shared" si="678"/>
        <v/>
      </c>
      <c r="AA1150" s="71" t="str">
        <f t="shared" si="679"/>
        <v/>
      </c>
      <c r="AB1150" s="71" t="str">
        <f t="shared" si="680"/>
        <v/>
      </c>
      <c r="AC1150" s="71" t="str">
        <f t="shared" si="681"/>
        <v/>
      </c>
      <c r="AD1150" s="71" t="str">
        <f t="shared" si="682"/>
        <v/>
      </c>
      <c r="AE1150" s="78" t="str">
        <f t="shared" si="683"/>
        <v/>
      </c>
      <c r="AF1150" s="75" t="str">
        <f t="shared" si="684"/>
        <v/>
      </c>
      <c r="AG1150" s="71" t="str">
        <f t="shared" si="685"/>
        <v/>
      </c>
      <c r="AH1150" s="71" t="str">
        <f t="shared" si="686"/>
        <v/>
      </c>
      <c r="AI1150" s="71" t="str">
        <f t="shared" si="687"/>
        <v/>
      </c>
      <c r="AJ1150" s="71" t="str">
        <f t="shared" si="688"/>
        <v/>
      </c>
      <c r="AK1150" s="71" t="str">
        <f t="shared" si="689"/>
        <v/>
      </c>
      <c r="AL1150" s="71" t="str">
        <f t="shared" si="690"/>
        <v/>
      </c>
      <c r="AM1150" s="78" t="str">
        <f t="shared" si="691"/>
        <v/>
      </c>
      <c r="AN1150" s="75" t="str">
        <f t="shared" si="692"/>
        <v/>
      </c>
      <c r="AO1150" s="71" t="str">
        <f t="shared" si="693"/>
        <v/>
      </c>
      <c r="AP1150" s="71" t="str">
        <f t="shared" si="694"/>
        <v/>
      </c>
      <c r="AQ1150" s="71" t="str">
        <f t="shared" si="695"/>
        <v/>
      </c>
      <c r="AR1150" s="71" t="str">
        <f t="shared" si="696"/>
        <v/>
      </c>
      <c r="AS1150" s="71" t="str">
        <f t="shared" si="697"/>
        <v/>
      </c>
      <c r="AT1150" s="71" t="str">
        <f t="shared" si="698"/>
        <v/>
      </c>
      <c r="AU1150" s="76" t="str">
        <f t="shared" si="699"/>
        <v/>
      </c>
      <c r="BF1150" s="141">
        <v>3020</v>
      </c>
      <c r="BG1150" s="142" t="s">
        <v>15391</v>
      </c>
      <c r="BH1150" s="141" t="s">
        <v>180</v>
      </c>
      <c r="BI1150" s="141" t="s">
        <v>191</v>
      </c>
      <c r="BJ1150" s="141" t="s">
        <v>15392</v>
      </c>
      <c r="BK1150" s="141"/>
      <c r="BL1150" s="141" t="s">
        <v>15343</v>
      </c>
      <c r="BM1150" s="141">
        <v>49.207839999999997</v>
      </c>
      <c r="BN1150" s="141">
        <v>-65.143780000000007</v>
      </c>
      <c r="BO1150" s="141">
        <v>1999</v>
      </c>
      <c r="BP1150" s="143" t="s">
        <v>25224</v>
      </c>
      <c r="BQ1150" s="143" t="s">
        <v>17560</v>
      </c>
    </row>
    <row r="1151" spans="1:69" ht="38.25" customHeight="1" x14ac:dyDescent="0.25">
      <c r="A1151" s="1" t="str">
        <f t="shared" si="700"/>
        <v/>
      </c>
      <c r="B1151" s="32" t="str">
        <f t="shared" si="701"/>
        <v/>
      </c>
      <c r="C1151" s="25" t="str">
        <f t="shared" si="702"/>
        <v/>
      </c>
      <c r="D1151" s="25" t="str">
        <f t="shared" si="703"/>
        <v/>
      </c>
      <c r="E1151" s="25" t="str">
        <f t="shared" si="704"/>
        <v/>
      </c>
      <c r="F1151" s="25" t="str">
        <f t="shared" si="705"/>
        <v/>
      </c>
      <c r="G1151" s="108" t="str">
        <f t="shared" si="706"/>
        <v/>
      </c>
      <c r="H1151" s="108" t="str">
        <f t="shared" si="707"/>
        <v/>
      </c>
      <c r="I1151" s="112" t="str">
        <f t="shared" si="708"/>
        <v/>
      </c>
      <c r="J1151" s="112"/>
      <c r="K1151" s="112"/>
      <c r="L1151" s="113"/>
      <c r="M1151" s="113"/>
      <c r="N1151" s="224" t="str">
        <f t="shared" si="709"/>
        <v/>
      </c>
      <c r="O1151" s="225" t="str">
        <f t="shared" si="710"/>
        <v/>
      </c>
      <c r="Q1151" s="6">
        <v>1149</v>
      </c>
      <c r="R1151" s="47" t="str">
        <f t="shared" si="673"/>
        <v>-1149</v>
      </c>
      <c r="S1151" s="6"/>
      <c r="T1151" s="48" t="str">
        <f t="shared" si="674"/>
        <v/>
      </c>
      <c r="U1151" s="49" t="str">
        <f t="shared" si="675"/>
        <v/>
      </c>
      <c r="W1151" s="51"/>
      <c r="X1151" s="75" t="str">
        <f t="shared" si="676"/>
        <v/>
      </c>
      <c r="Y1151" s="71" t="str">
        <f t="shared" si="677"/>
        <v/>
      </c>
      <c r="Z1151" s="71" t="str">
        <f t="shared" si="678"/>
        <v/>
      </c>
      <c r="AA1151" s="71" t="str">
        <f t="shared" si="679"/>
        <v/>
      </c>
      <c r="AB1151" s="71" t="str">
        <f t="shared" si="680"/>
        <v/>
      </c>
      <c r="AC1151" s="71" t="str">
        <f t="shared" si="681"/>
        <v/>
      </c>
      <c r="AD1151" s="71" t="str">
        <f t="shared" si="682"/>
        <v/>
      </c>
      <c r="AE1151" s="78" t="str">
        <f t="shared" si="683"/>
        <v/>
      </c>
      <c r="AF1151" s="75" t="str">
        <f t="shared" si="684"/>
        <v/>
      </c>
      <c r="AG1151" s="71" t="str">
        <f t="shared" si="685"/>
        <v/>
      </c>
      <c r="AH1151" s="71" t="str">
        <f t="shared" si="686"/>
        <v/>
      </c>
      <c r="AI1151" s="71" t="str">
        <f t="shared" si="687"/>
        <v/>
      </c>
      <c r="AJ1151" s="71" t="str">
        <f t="shared" si="688"/>
        <v/>
      </c>
      <c r="AK1151" s="71" t="str">
        <f t="shared" si="689"/>
        <v/>
      </c>
      <c r="AL1151" s="71" t="str">
        <f t="shared" si="690"/>
        <v/>
      </c>
      <c r="AM1151" s="78" t="str">
        <f t="shared" si="691"/>
        <v/>
      </c>
      <c r="AN1151" s="75" t="str">
        <f t="shared" si="692"/>
        <v/>
      </c>
      <c r="AO1151" s="71" t="str">
        <f t="shared" si="693"/>
        <v/>
      </c>
      <c r="AP1151" s="71" t="str">
        <f t="shared" si="694"/>
        <v/>
      </c>
      <c r="AQ1151" s="71" t="str">
        <f t="shared" si="695"/>
        <v/>
      </c>
      <c r="AR1151" s="71" t="str">
        <f t="shared" si="696"/>
        <v/>
      </c>
      <c r="AS1151" s="71" t="str">
        <f t="shared" si="697"/>
        <v/>
      </c>
      <c r="AT1151" s="71" t="str">
        <f t="shared" si="698"/>
        <v/>
      </c>
      <c r="AU1151" s="76" t="str">
        <f t="shared" si="699"/>
        <v/>
      </c>
      <c r="BF1151" s="141">
        <v>3020</v>
      </c>
      <c r="BG1151" s="142" t="s">
        <v>15393</v>
      </c>
      <c r="BH1151" s="141" t="s">
        <v>180</v>
      </c>
      <c r="BI1151" s="141" t="s">
        <v>191</v>
      </c>
      <c r="BJ1151" s="141" t="s">
        <v>2257</v>
      </c>
      <c r="BK1151" s="141"/>
      <c r="BL1151" s="141" t="s">
        <v>3979</v>
      </c>
      <c r="BM1151" s="141">
        <v>49.226979999999998</v>
      </c>
      <c r="BN1151" s="141">
        <v>-65.13664</v>
      </c>
      <c r="BO1151" s="141">
        <v>1999</v>
      </c>
      <c r="BP1151" s="143" t="s">
        <v>25225</v>
      </c>
      <c r="BQ1151" s="143" t="s">
        <v>17560</v>
      </c>
    </row>
    <row r="1152" spans="1:69" ht="38.25" customHeight="1" x14ac:dyDescent="0.25">
      <c r="A1152" s="1" t="str">
        <f t="shared" si="700"/>
        <v/>
      </c>
      <c r="B1152" s="32" t="str">
        <f t="shared" si="701"/>
        <v/>
      </c>
      <c r="C1152" s="25" t="str">
        <f t="shared" si="702"/>
        <v/>
      </c>
      <c r="D1152" s="25" t="str">
        <f t="shared" si="703"/>
        <v/>
      </c>
      <c r="E1152" s="25" t="str">
        <f t="shared" si="704"/>
        <v/>
      </c>
      <c r="F1152" s="25" t="str">
        <f t="shared" si="705"/>
        <v/>
      </c>
      <c r="G1152" s="108" t="str">
        <f t="shared" si="706"/>
        <v/>
      </c>
      <c r="H1152" s="108" t="str">
        <f t="shared" si="707"/>
        <v/>
      </c>
      <c r="I1152" s="112" t="str">
        <f t="shared" si="708"/>
        <v/>
      </c>
      <c r="J1152" s="112"/>
      <c r="K1152" s="112"/>
      <c r="L1152" s="113"/>
      <c r="M1152" s="113"/>
      <c r="N1152" s="224" t="str">
        <f t="shared" si="709"/>
        <v/>
      </c>
      <c r="O1152" s="225" t="str">
        <f t="shared" si="710"/>
        <v/>
      </c>
      <c r="Q1152" s="6">
        <v>1150</v>
      </c>
      <c r="R1152" s="47" t="str">
        <f t="shared" si="673"/>
        <v>-1150</v>
      </c>
      <c r="S1152" s="6"/>
      <c r="T1152" s="48" t="str">
        <f t="shared" si="674"/>
        <v/>
      </c>
      <c r="U1152" s="49" t="str">
        <f t="shared" si="675"/>
        <v/>
      </c>
      <c r="W1152" s="51"/>
      <c r="X1152" s="75" t="str">
        <f t="shared" si="676"/>
        <v/>
      </c>
      <c r="Y1152" s="71" t="str">
        <f t="shared" si="677"/>
        <v/>
      </c>
      <c r="Z1152" s="71" t="str">
        <f t="shared" si="678"/>
        <v/>
      </c>
      <c r="AA1152" s="71" t="str">
        <f t="shared" si="679"/>
        <v/>
      </c>
      <c r="AB1152" s="71" t="str">
        <f t="shared" si="680"/>
        <v/>
      </c>
      <c r="AC1152" s="71" t="str">
        <f t="shared" si="681"/>
        <v/>
      </c>
      <c r="AD1152" s="71" t="str">
        <f t="shared" si="682"/>
        <v/>
      </c>
      <c r="AE1152" s="78" t="str">
        <f t="shared" si="683"/>
        <v/>
      </c>
      <c r="AF1152" s="75" t="str">
        <f t="shared" si="684"/>
        <v/>
      </c>
      <c r="AG1152" s="71" t="str">
        <f t="shared" si="685"/>
        <v/>
      </c>
      <c r="AH1152" s="71" t="str">
        <f t="shared" si="686"/>
        <v/>
      </c>
      <c r="AI1152" s="71" t="str">
        <f t="shared" si="687"/>
        <v/>
      </c>
      <c r="AJ1152" s="71" t="str">
        <f t="shared" si="688"/>
        <v/>
      </c>
      <c r="AK1152" s="71" t="str">
        <f t="shared" si="689"/>
        <v/>
      </c>
      <c r="AL1152" s="71" t="str">
        <f t="shared" si="690"/>
        <v/>
      </c>
      <c r="AM1152" s="78" t="str">
        <f t="shared" si="691"/>
        <v/>
      </c>
      <c r="AN1152" s="75" t="str">
        <f t="shared" si="692"/>
        <v/>
      </c>
      <c r="AO1152" s="71" t="str">
        <f t="shared" si="693"/>
        <v/>
      </c>
      <c r="AP1152" s="71" t="str">
        <f t="shared" si="694"/>
        <v/>
      </c>
      <c r="AQ1152" s="71" t="str">
        <f t="shared" si="695"/>
        <v/>
      </c>
      <c r="AR1152" s="71" t="str">
        <f t="shared" si="696"/>
        <v/>
      </c>
      <c r="AS1152" s="71" t="str">
        <f t="shared" si="697"/>
        <v/>
      </c>
      <c r="AT1152" s="71" t="str">
        <f t="shared" si="698"/>
        <v/>
      </c>
      <c r="AU1152" s="76" t="str">
        <f t="shared" si="699"/>
        <v/>
      </c>
      <c r="BF1152" s="141">
        <v>3020</v>
      </c>
      <c r="BG1152" s="142" t="s">
        <v>15394</v>
      </c>
      <c r="BH1152" s="141" t="s">
        <v>180</v>
      </c>
      <c r="BI1152" s="141" t="s">
        <v>191</v>
      </c>
      <c r="BJ1152" s="141" t="s">
        <v>15395</v>
      </c>
      <c r="BK1152" s="141"/>
      <c r="BL1152" s="141" t="s">
        <v>3979</v>
      </c>
      <c r="BM1152" s="141">
        <v>49.224469999999997</v>
      </c>
      <c r="BN1152" s="141">
        <v>-65.125510000000006</v>
      </c>
      <c r="BO1152" s="141">
        <v>1999</v>
      </c>
      <c r="BP1152" s="143" t="s">
        <v>25226</v>
      </c>
      <c r="BQ1152" s="143" t="s">
        <v>17560</v>
      </c>
    </row>
    <row r="1153" spans="1:69" ht="38.25" customHeight="1" x14ac:dyDescent="0.25">
      <c r="A1153" s="1" t="str">
        <f t="shared" si="700"/>
        <v/>
      </c>
      <c r="B1153" s="32" t="str">
        <f t="shared" si="701"/>
        <v/>
      </c>
      <c r="C1153" s="25" t="str">
        <f t="shared" si="702"/>
        <v/>
      </c>
      <c r="D1153" s="25" t="str">
        <f t="shared" si="703"/>
        <v/>
      </c>
      <c r="E1153" s="25" t="str">
        <f t="shared" si="704"/>
        <v/>
      </c>
      <c r="F1153" s="25" t="str">
        <f t="shared" si="705"/>
        <v/>
      </c>
      <c r="G1153" s="108" t="str">
        <f t="shared" si="706"/>
        <v/>
      </c>
      <c r="H1153" s="108" t="str">
        <f t="shared" si="707"/>
        <v/>
      </c>
      <c r="I1153" s="112" t="str">
        <f t="shared" si="708"/>
        <v/>
      </c>
      <c r="J1153" s="112"/>
      <c r="K1153" s="112"/>
      <c r="L1153" s="113"/>
      <c r="M1153" s="113"/>
      <c r="N1153" s="224" t="str">
        <f t="shared" si="709"/>
        <v/>
      </c>
      <c r="O1153" s="225" t="str">
        <f t="shared" si="710"/>
        <v/>
      </c>
      <c r="Q1153" s="6">
        <v>1151</v>
      </c>
      <c r="R1153" s="47" t="str">
        <f t="shared" si="673"/>
        <v>-1151</v>
      </c>
      <c r="S1153" s="6"/>
      <c r="T1153" s="48" t="str">
        <f t="shared" si="674"/>
        <v/>
      </c>
      <c r="U1153" s="49" t="str">
        <f t="shared" si="675"/>
        <v/>
      </c>
      <c r="W1153" s="51"/>
      <c r="X1153" s="75" t="str">
        <f t="shared" si="676"/>
        <v/>
      </c>
      <c r="Y1153" s="71" t="str">
        <f t="shared" si="677"/>
        <v/>
      </c>
      <c r="Z1153" s="71" t="str">
        <f t="shared" si="678"/>
        <v/>
      </c>
      <c r="AA1153" s="71" t="str">
        <f t="shared" si="679"/>
        <v/>
      </c>
      <c r="AB1153" s="71" t="str">
        <f t="shared" si="680"/>
        <v/>
      </c>
      <c r="AC1153" s="71" t="str">
        <f t="shared" si="681"/>
        <v/>
      </c>
      <c r="AD1153" s="71" t="str">
        <f t="shared" si="682"/>
        <v/>
      </c>
      <c r="AE1153" s="78" t="str">
        <f t="shared" si="683"/>
        <v/>
      </c>
      <c r="AF1153" s="75" t="str">
        <f t="shared" si="684"/>
        <v/>
      </c>
      <c r="AG1153" s="71" t="str">
        <f t="shared" si="685"/>
        <v/>
      </c>
      <c r="AH1153" s="71" t="str">
        <f t="shared" si="686"/>
        <v/>
      </c>
      <c r="AI1153" s="71" t="str">
        <f t="shared" si="687"/>
        <v/>
      </c>
      <c r="AJ1153" s="71" t="str">
        <f t="shared" si="688"/>
        <v/>
      </c>
      <c r="AK1153" s="71" t="str">
        <f t="shared" si="689"/>
        <v/>
      </c>
      <c r="AL1153" s="71" t="str">
        <f t="shared" si="690"/>
        <v/>
      </c>
      <c r="AM1153" s="78" t="str">
        <f t="shared" si="691"/>
        <v/>
      </c>
      <c r="AN1153" s="75" t="str">
        <f t="shared" si="692"/>
        <v/>
      </c>
      <c r="AO1153" s="71" t="str">
        <f t="shared" si="693"/>
        <v/>
      </c>
      <c r="AP1153" s="71" t="str">
        <f t="shared" si="694"/>
        <v/>
      </c>
      <c r="AQ1153" s="71" t="str">
        <f t="shared" si="695"/>
        <v/>
      </c>
      <c r="AR1153" s="71" t="str">
        <f t="shared" si="696"/>
        <v/>
      </c>
      <c r="AS1153" s="71" t="str">
        <f t="shared" si="697"/>
        <v/>
      </c>
      <c r="AT1153" s="71" t="str">
        <f t="shared" si="698"/>
        <v/>
      </c>
      <c r="AU1153" s="76" t="str">
        <f t="shared" si="699"/>
        <v/>
      </c>
      <c r="BF1153" s="141">
        <v>3020</v>
      </c>
      <c r="BG1153" s="142" t="s">
        <v>15396</v>
      </c>
      <c r="BH1153" s="141" t="s">
        <v>180</v>
      </c>
      <c r="BI1153" s="141" t="s">
        <v>191</v>
      </c>
      <c r="BJ1153" s="141" t="s">
        <v>15397</v>
      </c>
      <c r="BK1153" s="141"/>
      <c r="BL1153" s="141" t="s">
        <v>3979</v>
      </c>
      <c r="BM1153" s="141">
        <v>49.227200000000003</v>
      </c>
      <c r="BN1153" s="141">
        <v>-65.116</v>
      </c>
      <c r="BO1153" s="141">
        <v>1999</v>
      </c>
      <c r="BP1153" s="143" t="s">
        <v>25227</v>
      </c>
      <c r="BQ1153" s="143" t="s">
        <v>17560</v>
      </c>
    </row>
    <row r="1154" spans="1:69" ht="38.25" customHeight="1" x14ac:dyDescent="0.25">
      <c r="A1154" s="1" t="str">
        <f t="shared" si="700"/>
        <v/>
      </c>
      <c r="B1154" s="32" t="str">
        <f t="shared" si="701"/>
        <v/>
      </c>
      <c r="C1154" s="25" t="str">
        <f t="shared" si="702"/>
        <v/>
      </c>
      <c r="D1154" s="25" t="str">
        <f t="shared" si="703"/>
        <v/>
      </c>
      <c r="E1154" s="25" t="str">
        <f t="shared" si="704"/>
        <v/>
      </c>
      <c r="F1154" s="25" t="str">
        <f t="shared" si="705"/>
        <v/>
      </c>
      <c r="G1154" s="108" t="str">
        <f t="shared" si="706"/>
        <v/>
      </c>
      <c r="H1154" s="108" t="str">
        <f t="shared" si="707"/>
        <v/>
      </c>
      <c r="I1154" s="112" t="str">
        <f t="shared" si="708"/>
        <v/>
      </c>
      <c r="J1154" s="112"/>
      <c r="K1154" s="112"/>
      <c r="L1154" s="113"/>
      <c r="M1154" s="113"/>
      <c r="N1154" s="224" t="str">
        <f t="shared" si="709"/>
        <v/>
      </c>
      <c r="O1154" s="225" t="str">
        <f t="shared" si="710"/>
        <v/>
      </c>
      <c r="Q1154" s="6">
        <v>1152</v>
      </c>
      <c r="R1154" s="47" t="str">
        <f t="shared" si="673"/>
        <v>-1152</v>
      </c>
      <c r="S1154" s="6"/>
      <c r="T1154" s="48" t="str">
        <f t="shared" si="674"/>
        <v/>
      </c>
      <c r="U1154" s="49" t="str">
        <f t="shared" si="675"/>
        <v/>
      </c>
      <c r="W1154" s="51"/>
      <c r="X1154" s="75" t="str">
        <f t="shared" si="676"/>
        <v/>
      </c>
      <c r="Y1154" s="71" t="str">
        <f t="shared" si="677"/>
        <v/>
      </c>
      <c r="Z1154" s="71" t="str">
        <f t="shared" si="678"/>
        <v/>
      </c>
      <c r="AA1154" s="71" t="str">
        <f t="shared" si="679"/>
        <v/>
      </c>
      <c r="AB1154" s="71" t="str">
        <f t="shared" si="680"/>
        <v/>
      </c>
      <c r="AC1154" s="71" t="str">
        <f t="shared" si="681"/>
        <v/>
      </c>
      <c r="AD1154" s="71" t="str">
        <f t="shared" si="682"/>
        <v/>
      </c>
      <c r="AE1154" s="78" t="str">
        <f t="shared" si="683"/>
        <v/>
      </c>
      <c r="AF1154" s="75" t="str">
        <f t="shared" si="684"/>
        <v/>
      </c>
      <c r="AG1154" s="71" t="str">
        <f t="shared" si="685"/>
        <v/>
      </c>
      <c r="AH1154" s="71" t="str">
        <f t="shared" si="686"/>
        <v/>
      </c>
      <c r="AI1154" s="71" t="str">
        <f t="shared" si="687"/>
        <v/>
      </c>
      <c r="AJ1154" s="71" t="str">
        <f t="shared" si="688"/>
        <v/>
      </c>
      <c r="AK1154" s="71" t="str">
        <f t="shared" si="689"/>
        <v/>
      </c>
      <c r="AL1154" s="71" t="str">
        <f t="shared" si="690"/>
        <v/>
      </c>
      <c r="AM1154" s="78" t="str">
        <f t="shared" si="691"/>
        <v/>
      </c>
      <c r="AN1154" s="75" t="str">
        <f t="shared" si="692"/>
        <v/>
      </c>
      <c r="AO1154" s="71" t="str">
        <f t="shared" si="693"/>
        <v/>
      </c>
      <c r="AP1154" s="71" t="str">
        <f t="shared" si="694"/>
        <v/>
      </c>
      <c r="AQ1154" s="71" t="str">
        <f t="shared" si="695"/>
        <v/>
      </c>
      <c r="AR1154" s="71" t="str">
        <f t="shared" si="696"/>
        <v/>
      </c>
      <c r="AS1154" s="71" t="str">
        <f t="shared" si="697"/>
        <v/>
      </c>
      <c r="AT1154" s="71" t="str">
        <f t="shared" si="698"/>
        <v/>
      </c>
      <c r="AU1154" s="76" t="str">
        <f t="shared" si="699"/>
        <v/>
      </c>
      <c r="BF1154" s="141">
        <v>3020</v>
      </c>
      <c r="BG1154" s="142" t="s">
        <v>15398</v>
      </c>
      <c r="BH1154" s="141" t="s">
        <v>180</v>
      </c>
      <c r="BI1154" s="141" t="s">
        <v>191</v>
      </c>
      <c r="BJ1154" s="141" t="s">
        <v>15399</v>
      </c>
      <c r="BK1154" s="141"/>
      <c r="BL1154" s="141" t="s">
        <v>3979</v>
      </c>
      <c r="BM1154" s="141">
        <v>49.227339999999998</v>
      </c>
      <c r="BN1154" s="141">
        <v>-65.097210000000004</v>
      </c>
      <c r="BO1154" s="141">
        <v>1999</v>
      </c>
      <c r="BP1154" s="143" t="s">
        <v>25228</v>
      </c>
      <c r="BQ1154" s="143" t="s">
        <v>17560</v>
      </c>
    </row>
    <row r="1155" spans="1:69" ht="38.25" customHeight="1" x14ac:dyDescent="0.25">
      <c r="A1155" s="1" t="str">
        <f t="shared" si="700"/>
        <v/>
      </c>
      <c r="B1155" s="32" t="str">
        <f t="shared" si="701"/>
        <v/>
      </c>
      <c r="C1155" s="25" t="str">
        <f t="shared" si="702"/>
        <v/>
      </c>
      <c r="D1155" s="25" t="str">
        <f t="shared" si="703"/>
        <v/>
      </c>
      <c r="E1155" s="25" t="str">
        <f t="shared" si="704"/>
        <v/>
      </c>
      <c r="F1155" s="25" t="str">
        <f t="shared" si="705"/>
        <v/>
      </c>
      <c r="G1155" s="108" t="str">
        <f t="shared" si="706"/>
        <v/>
      </c>
      <c r="H1155" s="108" t="str">
        <f t="shared" si="707"/>
        <v/>
      </c>
      <c r="I1155" s="112" t="str">
        <f t="shared" si="708"/>
        <v/>
      </c>
      <c r="J1155" s="112"/>
      <c r="K1155" s="112"/>
      <c r="L1155" s="113"/>
      <c r="M1155" s="113"/>
      <c r="N1155" s="224" t="str">
        <f t="shared" si="709"/>
        <v/>
      </c>
      <c r="O1155" s="225" t="str">
        <f t="shared" si="710"/>
        <v/>
      </c>
      <c r="Q1155" s="6">
        <v>1153</v>
      </c>
      <c r="R1155" s="47" t="str">
        <f t="shared" ref="R1155:R1218" si="711">Code_geo&amp;"-"&amp;Q1155</f>
        <v>-1153</v>
      </c>
      <c r="S1155" s="6"/>
      <c r="T1155" s="48" t="str">
        <f t="shared" ref="T1155:T1218" si="712">IF(AND(B1165=$S$3,(OR(C1165=$W$10,C1165=$W$11,C1165=$W$12,C1165=$W$13))),1,"")</f>
        <v/>
      </c>
      <c r="U1155" s="49" t="str">
        <f t="shared" ref="U1155:U1218" si="713">IF(AND(B1165=$S$4,(OR(C1165=$W$5,C1165=$W$6,C1165=$W$7,C1165=$W$8))),1,"")</f>
        <v/>
      </c>
      <c r="W1155" s="51"/>
      <c r="X1155" s="75" t="str">
        <f t="shared" si="676"/>
        <v/>
      </c>
      <c r="Y1155" s="71" t="str">
        <f t="shared" si="677"/>
        <v/>
      </c>
      <c r="Z1155" s="71" t="str">
        <f t="shared" si="678"/>
        <v/>
      </c>
      <c r="AA1155" s="71" t="str">
        <f t="shared" si="679"/>
        <v/>
      </c>
      <c r="AB1155" s="71" t="str">
        <f t="shared" si="680"/>
        <v/>
      </c>
      <c r="AC1155" s="71" t="str">
        <f t="shared" si="681"/>
        <v/>
      </c>
      <c r="AD1155" s="71" t="str">
        <f t="shared" si="682"/>
        <v/>
      </c>
      <c r="AE1155" s="78" t="str">
        <f t="shared" si="683"/>
        <v/>
      </c>
      <c r="AF1155" s="75" t="str">
        <f t="shared" si="684"/>
        <v/>
      </c>
      <c r="AG1155" s="71" t="str">
        <f t="shared" si="685"/>
        <v/>
      </c>
      <c r="AH1155" s="71" t="str">
        <f t="shared" si="686"/>
        <v/>
      </c>
      <c r="AI1155" s="71" t="str">
        <f t="shared" si="687"/>
        <v/>
      </c>
      <c r="AJ1155" s="71" t="str">
        <f t="shared" si="688"/>
        <v/>
      </c>
      <c r="AK1155" s="71" t="str">
        <f t="shared" si="689"/>
        <v/>
      </c>
      <c r="AL1155" s="71" t="str">
        <f t="shared" si="690"/>
        <v/>
      </c>
      <c r="AM1155" s="78" t="str">
        <f t="shared" si="691"/>
        <v/>
      </c>
      <c r="AN1155" s="75" t="str">
        <f t="shared" si="692"/>
        <v/>
      </c>
      <c r="AO1155" s="71" t="str">
        <f t="shared" si="693"/>
        <v/>
      </c>
      <c r="AP1155" s="71" t="str">
        <f t="shared" si="694"/>
        <v/>
      </c>
      <c r="AQ1155" s="71" t="str">
        <f t="shared" si="695"/>
        <v/>
      </c>
      <c r="AR1155" s="71" t="str">
        <f t="shared" si="696"/>
        <v/>
      </c>
      <c r="AS1155" s="71" t="str">
        <f t="shared" si="697"/>
        <v/>
      </c>
      <c r="AT1155" s="71" t="str">
        <f t="shared" si="698"/>
        <v/>
      </c>
      <c r="AU1155" s="76" t="str">
        <f t="shared" si="699"/>
        <v/>
      </c>
      <c r="BF1155" s="141">
        <v>2015</v>
      </c>
      <c r="BG1155" s="142" t="s">
        <v>15572</v>
      </c>
      <c r="BH1155" s="141" t="s">
        <v>478</v>
      </c>
      <c r="BI1155" s="141" t="s">
        <v>176</v>
      </c>
      <c r="BJ1155" s="141" t="s">
        <v>4381</v>
      </c>
      <c r="BK1155" s="141" t="s">
        <v>1708</v>
      </c>
      <c r="BL1155" s="141" t="s">
        <v>15573</v>
      </c>
      <c r="BM1155" s="141">
        <v>48.408943000000001</v>
      </c>
      <c r="BN1155" s="141">
        <v>-64.516677000000001</v>
      </c>
      <c r="BO1155" s="141">
        <v>1978</v>
      </c>
      <c r="BP1155" s="143" t="s">
        <v>176</v>
      </c>
      <c r="BQ1155" s="143" t="s">
        <v>26794</v>
      </c>
    </row>
    <row r="1156" spans="1:69" ht="38.25" customHeight="1" x14ac:dyDescent="0.25">
      <c r="A1156" s="1" t="str">
        <f t="shared" si="700"/>
        <v/>
      </c>
      <c r="B1156" s="32" t="str">
        <f t="shared" si="701"/>
        <v/>
      </c>
      <c r="C1156" s="25" t="str">
        <f t="shared" si="702"/>
        <v/>
      </c>
      <c r="D1156" s="25" t="str">
        <f t="shared" si="703"/>
        <v/>
      </c>
      <c r="E1156" s="25" t="str">
        <f t="shared" si="704"/>
        <v/>
      </c>
      <c r="F1156" s="25" t="str">
        <f t="shared" si="705"/>
        <v/>
      </c>
      <c r="G1156" s="108" t="str">
        <f t="shared" si="706"/>
        <v/>
      </c>
      <c r="H1156" s="108" t="str">
        <f t="shared" si="707"/>
        <v/>
      </c>
      <c r="I1156" s="112" t="str">
        <f t="shared" si="708"/>
        <v/>
      </c>
      <c r="J1156" s="112"/>
      <c r="K1156" s="112"/>
      <c r="L1156" s="113"/>
      <c r="M1156" s="113"/>
      <c r="N1156" s="224" t="str">
        <f t="shared" si="709"/>
        <v/>
      </c>
      <c r="O1156" s="225" t="str">
        <f t="shared" si="710"/>
        <v/>
      </c>
      <c r="Q1156" s="6">
        <v>1154</v>
      </c>
      <c r="R1156" s="47" t="str">
        <f t="shared" si="711"/>
        <v>-1154</v>
      </c>
      <c r="S1156" s="6"/>
      <c r="T1156" s="48" t="str">
        <f t="shared" si="712"/>
        <v/>
      </c>
      <c r="U1156" s="49" t="str">
        <f t="shared" si="713"/>
        <v/>
      </c>
      <c r="W1156" s="51"/>
      <c r="X1156" s="75" t="str">
        <f t="shared" ref="X1156:X1219" si="714">IF($C1165=$BE$3,$L1165+$M1165,"")</f>
        <v/>
      </c>
      <c r="Y1156" s="71" t="str">
        <f t="shared" ref="Y1156:Y1219" si="715">IF($C1165=$BE$4,$L1165+$M1165,"")</f>
        <v/>
      </c>
      <c r="Z1156" s="71" t="str">
        <f t="shared" ref="Z1156:Z1219" si="716">IF($C1165=$BE$5,$L1165+$M1165,"")</f>
        <v/>
      </c>
      <c r="AA1156" s="71" t="str">
        <f t="shared" ref="AA1156:AA1219" si="717">IF($C1165=$BE$6,$L1165+$M1165,"")</f>
        <v/>
      </c>
      <c r="AB1156" s="71" t="str">
        <f t="shared" ref="AB1156:AB1219" si="718">IF($C1165=$BE$7,$L1165+$M1165,"")</f>
        <v/>
      </c>
      <c r="AC1156" s="71" t="str">
        <f t="shared" ref="AC1156:AC1219" si="719">IF($C1165=$BE$8,$L1165+$M1165,"")</f>
        <v/>
      </c>
      <c r="AD1156" s="71" t="str">
        <f t="shared" ref="AD1156:AD1219" si="720">IF($C1165=$BE$9,$L1165+$M1165,"")</f>
        <v/>
      </c>
      <c r="AE1156" s="78" t="str">
        <f t="shared" ref="AE1156:AE1219" si="721">IF($C1165=$BE$10,$L1165+$M1165,"")</f>
        <v/>
      </c>
      <c r="AF1156" s="75" t="str">
        <f t="shared" ref="AF1156:AF1219" si="722">IF($C1165=$BE$3,IF($J1165&gt;0,$L1165/$J1165,$L1165),"")</f>
        <v/>
      </c>
      <c r="AG1156" s="71" t="str">
        <f t="shared" ref="AG1156:AG1219" si="723">IF($C1165=$BE$4,IF($J1165&gt;0,$L1165/$J1165,$L1165),"")</f>
        <v/>
      </c>
      <c r="AH1156" s="71" t="str">
        <f t="shared" ref="AH1156:AH1219" si="724">IF($C1165=$BE$5,IF($J1165&gt;0,$L1165/$J1165,$L1165),"")</f>
        <v/>
      </c>
      <c r="AI1156" s="71" t="str">
        <f t="shared" ref="AI1156:AI1219" si="725">IF($C1165=$BE$6,IF($J1165&gt;0,$L1165/$J1165,$L1165),"")</f>
        <v/>
      </c>
      <c r="AJ1156" s="71" t="str">
        <f t="shared" ref="AJ1156:AJ1219" si="726">IF($C1165=$BE$7,IF($J1165&gt;0,$L1165/$J1165,$L1165),"")</f>
        <v/>
      </c>
      <c r="AK1156" s="71" t="str">
        <f t="shared" ref="AK1156:AK1219" si="727">IF($C1165=$BE$8,IF($J1165&gt;0,$L1165/$J1165,$L1165),"")</f>
        <v/>
      </c>
      <c r="AL1156" s="71" t="str">
        <f t="shared" ref="AL1156:AL1219" si="728">IF($C1165=$BE$9,IF($J1165&gt;0,$L1165/$J1165,$L1165),"")</f>
        <v/>
      </c>
      <c r="AM1156" s="78" t="str">
        <f t="shared" ref="AM1156:AM1219" si="729">IF($C1165=$BE$10,IF($J1165&gt;0,$L1165/$J1165,$L1165),"")</f>
        <v/>
      </c>
      <c r="AN1156" s="75" t="str">
        <f t="shared" ref="AN1156:AN1219" si="730">IF($C1165=$BE$3,IF($K1165&gt;0,$M1165/$K1165,$M1165),"")</f>
        <v/>
      </c>
      <c r="AO1156" s="71" t="str">
        <f t="shared" ref="AO1156:AO1219" si="731">IF($C1165=$BE$4,IF($K1165&gt;0,$M1165/$K1165,$M1165),"")</f>
        <v/>
      </c>
      <c r="AP1156" s="71" t="str">
        <f t="shared" ref="AP1156:AP1219" si="732">IF($C1165=$BE$5,IF($K1165&gt;0,$M1165/$K1165,$M1165),"")</f>
        <v/>
      </c>
      <c r="AQ1156" s="71" t="str">
        <f t="shared" ref="AQ1156:AQ1219" si="733">IF($C1165=$BE$6,IF($K1165&gt;0,$M1165/$K1165,$M1165),"")</f>
        <v/>
      </c>
      <c r="AR1156" s="71" t="str">
        <f t="shared" ref="AR1156:AR1219" si="734">IF($C1165=$BE$7,IF($K1165&gt;0,$M1165/$K1165,$M1165),"")</f>
        <v/>
      </c>
      <c r="AS1156" s="71" t="str">
        <f t="shared" ref="AS1156:AS1219" si="735">IF($C1165=$BE$8,IF($K1165&gt;0,$M1165/$K1165,$M1165),"")</f>
        <v/>
      </c>
      <c r="AT1156" s="71" t="str">
        <f t="shared" ref="AT1156:AT1219" si="736">IF($C1165=$BE$9,IF($K1165&gt;0,$M1165/$K1165,$M1165),"")</f>
        <v/>
      </c>
      <c r="AU1156" s="76" t="str">
        <f t="shared" ref="AU1156:AU1219" si="737">IF($C1165=$BE$10,IF($K1165&gt;0,$M1165/$K1165,$M1165),"")</f>
        <v/>
      </c>
      <c r="BF1156" s="141">
        <v>2015</v>
      </c>
      <c r="BG1156" s="142" t="s">
        <v>15574</v>
      </c>
      <c r="BH1156" s="141" t="s">
        <v>478</v>
      </c>
      <c r="BI1156" s="141" t="s">
        <v>176</v>
      </c>
      <c r="BJ1156" s="141" t="s">
        <v>1553</v>
      </c>
      <c r="BK1156" s="141" t="s">
        <v>4376</v>
      </c>
      <c r="BL1156" s="141" t="s">
        <v>15573</v>
      </c>
      <c r="BM1156" s="141">
        <v>48.409731000000001</v>
      </c>
      <c r="BN1156" s="141">
        <v>-64.497186999999997</v>
      </c>
      <c r="BO1156" s="141">
        <v>2014</v>
      </c>
      <c r="BP1156" s="143" t="s">
        <v>176</v>
      </c>
      <c r="BQ1156" s="143" t="s">
        <v>26794</v>
      </c>
    </row>
    <row r="1157" spans="1:69" ht="38.25" customHeight="1" x14ac:dyDescent="0.25">
      <c r="A1157" s="1" t="str">
        <f t="shared" si="700"/>
        <v/>
      </c>
      <c r="B1157" s="32" t="str">
        <f t="shared" si="701"/>
        <v/>
      </c>
      <c r="C1157" s="25" t="str">
        <f t="shared" si="702"/>
        <v/>
      </c>
      <c r="D1157" s="25" t="str">
        <f t="shared" si="703"/>
        <v/>
      </c>
      <c r="E1157" s="25" t="str">
        <f t="shared" si="704"/>
        <v/>
      </c>
      <c r="F1157" s="25" t="str">
        <f t="shared" si="705"/>
        <v/>
      </c>
      <c r="G1157" s="108" t="str">
        <f t="shared" si="706"/>
        <v/>
      </c>
      <c r="H1157" s="108" t="str">
        <f t="shared" si="707"/>
        <v/>
      </c>
      <c r="I1157" s="112" t="str">
        <f t="shared" si="708"/>
        <v/>
      </c>
      <c r="J1157" s="112"/>
      <c r="K1157" s="112"/>
      <c r="L1157" s="113"/>
      <c r="M1157" s="113"/>
      <c r="N1157" s="224" t="str">
        <f t="shared" si="709"/>
        <v/>
      </c>
      <c r="O1157" s="225" t="str">
        <f t="shared" si="710"/>
        <v/>
      </c>
      <c r="Q1157" s="6">
        <v>1155</v>
      </c>
      <c r="R1157" s="47" t="str">
        <f t="shared" si="711"/>
        <v>-1155</v>
      </c>
      <c r="S1157" s="6"/>
      <c r="T1157" s="48" t="str">
        <f t="shared" si="712"/>
        <v/>
      </c>
      <c r="U1157" s="49" t="str">
        <f t="shared" si="713"/>
        <v/>
      </c>
      <c r="W1157" s="51"/>
      <c r="X1157" s="75" t="str">
        <f t="shared" si="714"/>
        <v/>
      </c>
      <c r="Y1157" s="71" t="str">
        <f t="shared" si="715"/>
        <v/>
      </c>
      <c r="Z1157" s="71" t="str">
        <f t="shared" si="716"/>
        <v/>
      </c>
      <c r="AA1157" s="71" t="str">
        <f t="shared" si="717"/>
        <v/>
      </c>
      <c r="AB1157" s="71" t="str">
        <f t="shared" si="718"/>
        <v/>
      </c>
      <c r="AC1157" s="71" t="str">
        <f t="shared" si="719"/>
        <v/>
      </c>
      <c r="AD1157" s="71" t="str">
        <f t="shared" si="720"/>
        <v/>
      </c>
      <c r="AE1157" s="78" t="str">
        <f t="shared" si="721"/>
        <v/>
      </c>
      <c r="AF1157" s="75" t="str">
        <f t="shared" si="722"/>
        <v/>
      </c>
      <c r="AG1157" s="71" t="str">
        <f t="shared" si="723"/>
        <v/>
      </c>
      <c r="AH1157" s="71" t="str">
        <f t="shared" si="724"/>
        <v/>
      </c>
      <c r="AI1157" s="71" t="str">
        <f t="shared" si="725"/>
        <v/>
      </c>
      <c r="AJ1157" s="71" t="str">
        <f t="shared" si="726"/>
        <v/>
      </c>
      <c r="AK1157" s="71" t="str">
        <f t="shared" si="727"/>
        <v/>
      </c>
      <c r="AL1157" s="71" t="str">
        <f t="shared" si="728"/>
        <v/>
      </c>
      <c r="AM1157" s="78" t="str">
        <f t="shared" si="729"/>
        <v/>
      </c>
      <c r="AN1157" s="75" t="str">
        <f t="shared" si="730"/>
        <v/>
      </c>
      <c r="AO1157" s="71" t="str">
        <f t="shared" si="731"/>
        <v/>
      </c>
      <c r="AP1157" s="71" t="str">
        <f t="shared" si="732"/>
        <v/>
      </c>
      <c r="AQ1157" s="71" t="str">
        <f t="shared" si="733"/>
        <v/>
      </c>
      <c r="AR1157" s="71" t="str">
        <f t="shared" si="734"/>
        <v/>
      </c>
      <c r="AS1157" s="71" t="str">
        <f t="shared" si="735"/>
        <v/>
      </c>
      <c r="AT1157" s="71" t="str">
        <f t="shared" si="736"/>
        <v/>
      </c>
      <c r="AU1157" s="76" t="str">
        <f t="shared" si="737"/>
        <v/>
      </c>
      <c r="BF1157" s="141">
        <v>2015</v>
      </c>
      <c r="BG1157" s="142" t="s">
        <v>15575</v>
      </c>
      <c r="BH1157" s="141" t="s">
        <v>478</v>
      </c>
      <c r="BI1157" s="141" t="s">
        <v>186</v>
      </c>
      <c r="BJ1157" s="141" t="s">
        <v>1562</v>
      </c>
      <c r="BK1157" s="141" t="s">
        <v>3717</v>
      </c>
      <c r="BL1157" s="141" t="s">
        <v>15573</v>
      </c>
      <c r="BM1157" s="141">
        <v>48.410922999999997</v>
      </c>
      <c r="BN1157" s="141">
        <v>-64.494646000000003</v>
      </c>
      <c r="BO1157" s="141">
        <v>1976</v>
      </c>
      <c r="BP1157" s="143" t="s">
        <v>25256</v>
      </c>
      <c r="BQ1157" s="143" t="s">
        <v>26794</v>
      </c>
    </row>
    <row r="1158" spans="1:69" ht="38.25" customHeight="1" x14ac:dyDescent="0.25">
      <c r="A1158" s="1" t="str">
        <f t="shared" si="700"/>
        <v/>
      </c>
      <c r="B1158" s="32" t="str">
        <f t="shared" si="701"/>
        <v/>
      </c>
      <c r="C1158" s="25" t="str">
        <f t="shared" si="702"/>
        <v/>
      </c>
      <c r="D1158" s="25" t="str">
        <f t="shared" si="703"/>
        <v/>
      </c>
      <c r="E1158" s="25" t="str">
        <f t="shared" si="704"/>
        <v/>
      </c>
      <c r="F1158" s="25" t="str">
        <f t="shared" si="705"/>
        <v/>
      </c>
      <c r="G1158" s="108" t="str">
        <f t="shared" si="706"/>
        <v/>
      </c>
      <c r="H1158" s="108" t="str">
        <f t="shared" si="707"/>
        <v/>
      </c>
      <c r="I1158" s="112" t="str">
        <f t="shared" si="708"/>
        <v/>
      </c>
      <c r="J1158" s="112"/>
      <c r="K1158" s="112"/>
      <c r="L1158" s="113"/>
      <c r="M1158" s="113"/>
      <c r="N1158" s="224" t="str">
        <f t="shared" si="709"/>
        <v/>
      </c>
      <c r="O1158" s="225" t="str">
        <f t="shared" si="710"/>
        <v/>
      </c>
      <c r="Q1158" s="6">
        <v>1156</v>
      </c>
      <c r="R1158" s="47" t="str">
        <f t="shared" si="711"/>
        <v>-1156</v>
      </c>
      <c r="S1158" s="6"/>
      <c r="T1158" s="48" t="str">
        <f t="shared" si="712"/>
        <v/>
      </c>
      <c r="U1158" s="49" t="str">
        <f t="shared" si="713"/>
        <v/>
      </c>
      <c r="W1158" s="51"/>
      <c r="X1158" s="75" t="str">
        <f t="shared" si="714"/>
        <v/>
      </c>
      <c r="Y1158" s="71" t="str">
        <f t="shared" si="715"/>
        <v/>
      </c>
      <c r="Z1158" s="71" t="str">
        <f t="shared" si="716"/>
        <v/>
      </c>
      <c r="AA1158" s="71" t="str">
        <f t="shared" si="717"/>
        <v/>
      </c>
      <c r="AB1158" s="71" t="str">
        <f t="shared" si="718"/>
        <v/>
      </c>
      <c r="AC1158" s="71" t="str">
        <f t="shared" si="719"/>
        <v/>
      </c>
      <c r="AD1158" s="71" t="str">
        <f t="shared" si="720"/>
        <v/>
      </c>
      <c r="AE1158" s="78" t="str">
        <f t="shared" si="721"/>
        <v/>
      </c>
      <c r="AF1158" s="75" t="str">
        <f t="shared" si="722"/>
        <v/>
      </c>
      <c r="AG1158" s="71" t="str">
        <f t="shared" si="723"/>
        <v/>
      </c>
      <c r="AH1158" s="71" t="str">
        <f t="shared" si="724"/>
        <v/>
      </c>
      <c r="AI1158" s="71" t="str">
        <f t="shared" si="725"/>
        <v/>
      </c>
      <c r="AJ1158" s="71" t="str">
        <f t="shared" si="726"/>
        <v/>
      </c>
      <c r="AK1158" s="71" t="str">
        <f t="shared" si="727"/>
        <v/>
      </c>
      <c r="AL1158" s="71" t="str">
        <f t="shared" si="728"/>
        <v/>
      </c>
      <c r="AM1158" s="78" t="str">
        <f t="shared" si="729"/>
        <v/>
      </c>
      <c r="AN1158" s="75" t="str">
        <f t="shared" si="730"/>
        <v/>
      </c>
      <c r="AO1158" s="71" t="str">
        <f t="shared" si="731"/>
        <v/>
      </c>
      <c r="AP1158" s="71" t="str">
        <f t="shared" si="732"/>
        <v/>
      </c>
      <c r="AQ1158" s="71" t="str">
        <f t="shared" si="733"/>
        <v/>
      </c>
      <c r="AR1158" s="71" t="str">
        <f t="shared" si="734"/>
        <v/>
      </c>
      <c r="AS1158" s="71" t="str">
        <f t="shared" si="735"/>
        <v/>
      </c>
      <c r="AT1158" s="71" t="str">
        <f t="shared" si="736"/>
        <v/>
      </c>
      <c r="AU1158" s="76" t="str">
        <f t="shared" si="737"/>
        <v/>
      </c>
      <c r="BF1158" s="141">
        <v>2047</v>
      </c>
      <c r="BG1158" s="142" t="s">
        <v>15403</v>
      </c>
      <c r="BH1158" s="141" t="s">
        <v>478</v>
      </c>
      <c r="BI1158" s="141" t="s">
        <v>176</v>
      </c>
      <c r="BJ1158" s="141" t="s">
        <v>15404</v>
      </c>
      <c r="BK1158" s="141"/>
      <c r="BL1158" s="141" t="s">
        <v>15405</v>
      </c>
      <c r="BM1158" s="141">
        <v>48.193996339268097</v>
      </c>
      <c r="BN1158" s="141">
        <v>-64.867183100166201</v>
      </c>
      <c r="BO1158" s="141">
        <v>1985</v>
      </c>
      <c r="BP1158" s="143" t="s">
        <v>25230</v>
      </c>
      <c r="BQ1158" s="143" t="s">
        <v>17560</v>
      </c>
    </row>
    <row r="1159" spans="1:69" ht="38.25" customHeight="1" x14ac:dyDescent="0.25">
      <c r="A1159" s="1" t="str">
        <f t="shared" si="700"/>
        <v/>
      </c>
      <c r="B1159" s="32" t="str">
        <f t="shared" si="701"/>
        <v/>
      </c>
      <c r="C1159" s="25" t="str">
        <f t="shared" si="702"/>
        <v/>
      </c>
      <c r="D1159" s="25" t="str">
        <f t="shared" si="703"/>
        <v/>
      </c>
      <c r="E1159" s="25" t="str">
        <f t="shared" si="704"/>
        <v/>
      </c>
      <c r="F1159" s="25" t="str">
        <f t="shared" si="705"/>
        <v/>
      </c>
      <c r="G1159" s="108" t="str">
        <f t="shared" si="706"/>
        <v/>
      </c>
      <c r="H1159" s="108" t="str">
        <f t="shared" si="707"/>
        <v/>
      </c>
      <c r="I1159" s="112" t="str">
        <f t="shared" si="708"/>
        <v/>
      </c>
      <c r="J1159" s="112"/>
      <c r="K1159" s="112"/>
      <c r="L1159" s="113"/>
      <c r="M1159" s="113"/>
      <c r="N1159" s="224" t="str">
        <f t="shared" si="709"/>
        <v/>
      </c>
      <c r="O1159" s="225" t="str">
        <f t="shared" si="710"/>
        <v/>
      </c>
      <c r="Q1159" s="6">
        <v>1157</v>
      </c>
      <c r="R1159" s="47" t="str">
        <f t="shared" si="711"/>
        <v>-1157</v>
      </c>
      <c r="S1159" s="6"/>
      <c r="T1159" s="48" t="str">
        <f t="shared" si="712"/>
        <v/>
      </c>
      <c r="U1159" s="49" t="str">
        <f t="shared" si="713"/>
        <v/>
      </c>
      <c r="W1159" s="51"/>
      <c r="X1159" s="75" t="str">
        <f t="shared" si="714"/>
        <v/>
      </c>
      <c r="Y1159" s="71" t="str">
        <f t="shared" si="715"/>
        <v/>
      </c>
      <c r="Z1159" s="71" t="str">
        <f t="shared" si="716"/>
        <v/>
      </c>
      <c r="AA1159" s="71" t="str">
        <f t="shared" si="717"/>
        <v/>
      </c>
      <c r="AB1159" s="71" t="str">
        <f t="shared" si="718"/>
        <v/>
      </c>
      <c r="AC1159" s="71" t="str">
        <f t="shared" si="719"/>
        <v/>
      </c>
      <c r="AD1159" s="71" t="str">
        <f t="shared" si="720"/>
        <v/>
      </c>
      <c r="AE1159" s="78" t="str">
        <f t="shared" si="721"/>
        <v/>
      </c>
      <c r="AF1159" s="75" t="str">
        <f t="shared" si="722"/>
        <v/>
      </c>
      <c r="AG1159" s="71" t="str">
        <f t="shared" si="723"/>
        <v/>
      </c>
      <c r="AH1159" s="71" t="str">
        <f t="shared" si="724"/>
        <v/>
      </c>
      <c r="AI1159" s="71" t="str">
        <f t="shared" si="725"/>
        <v/>
      </c>
      <c r="AJ1159" s="71" t="str">
        <f t="shared" si="726"/>
        <v/>
      </c>
      <c r="AK1159" s="71" t="str">
        <f t="shared" si="727"/>
        <v/>
      </c>
      <c r="AL1159" s="71" t="str">
        <f t="shared" si="728"/>
        <v/>
      </c>
      <c r="AM1159" s="78" t="str">
        <f t="shared" si="729"/>
        <v/>
      </c>
      <c r="AN1159" s="75" t="str">
        <f t="shared" si="730"/>
        <v/>
      </c>
      <c r="AO1159" s="71" t="str">
        <f t="shared" si="731"/>
        <v/>
      </c>
      <c r="AP1159" s="71" t="str">
        <f t="shared" si="732"/>
        <v/>
      </c>
      <c r="AQ1159" s="71" t="str">
        <f t="shared" si="733"/>
        <v/>
      </c>
      <c r="AR1159" s="71" t="str">
        <f t="shared" si="734"/>
        <v/>
      </c>
      <c r="AS1159" s="71" t="str">
        <f t="shared" si="735"/>
        <v/>
      </c>
      <c r="AT1159" s="71" t="str">
        <f t="shared" si="736"/>
        <v/>
      </c>
      <c r="AU1159" s="76" t="str">
        <f t="shared" si="737"/>
        <v/>
      </c>
      <c r="BF1159" s="141">
        <v>5032</v>
      </c>
      <c r="BG1159" s="142" t="s">
        <v>15368</v>
      </c>
      <c r="BH1159" s="141" t="s">
        <v>478</v>
      </c>
      <c r="BI1159" s="141" t="s">
        <v>176</v>
      </c>
      <c r="BJ1159" s="141"/>
      <c r="BK1159" s="141" t="s">
        <v>2174</v>
      </c>
      <c r="BL1159" s="141" t="s">
        <v>15369</v>
      </c>
      <c r="BM1159" s="141">
        <v>48.073703999999999</v>
      </c>
      <c r="BN1159" s="141">
        <v>-65.248069999999998</v>
      </c>
      <c r="BO1159" s="141">
        <v>2005</v>
      </c>
      <c r="BP1159" s="143" t="s">
        <v>25223</v>
      </c>
      <c r="BQ1159" s="143" t="s">
        <v>17560</v>
      </c>
    </row>
    <row r="1160" spans="1:69" ht="38.25" customHeight="1" x14ac:dyDescent="0.25">
      <c r="A1160" s="1" t="str">
        <f t="shared" si="700"/>
        <v/>
      </c>
      <c r="B1160" s="32" t="str">
        <f t="shared" si="701"/>
        <v/>
      </c>
      <c r="C1160" s="25" t="str">
        <f t="shared" si="702"/>
        <v/>
      </c>
      <c r="D1160" s="25" t="str">
        <f t="shared" si="703"/>
        <v/>
      </c>
      <c r="E1160" s="25" t="str">
        <f t="shared" si="704"/>
        <v/>
      </c>
      <c r="F1160" s="25" t="str">
        <f t="shared" si="705"/>
        <v/>
      </c>
      <c r="G1160" s="108" t="str">
        <f t="shared" si="706"/>
        <v/>
      </c>
      <c r="H1160" s="108" t="str">
        <f t="shared" si="707"/>
        <v/>
      </c>
      <c r="I1160" s="112" t="str">
        <f t="shared" si="708"/>
        <v/>
      </c>
      <c r="J1160" s="112"/>
      <c r="K1160" s="112"/>
      <c r="L1160" s="113"/>
      <c r="M1160" s="113"/>
      <c r="N1160" s="224" t="str">
        <f t="shared" si="709"/>
        <v/>
      </c>
      <c r="O1160" s="225" t="str">
        <f t="shared" si="710"/>
        <v/>
      </c>
      <c r="Q1160" s="6">
        <v>1158</v>
      </c>
      <c r="R1160" s="47" t="str">
        <f t="shared" si="711"/>
        <v>-1158</v>
      </c>
      <c r="S1160" s="6"/>
      <c r="T1160" s="48" t="str">
        <f t="shared" si="712"/>
        <v/>
      </c>
      <c r="U1160" s="49" t="str">
        <f t="shared" si="713"/>
        <v/>
      </c>
      <c r="W1160" s="51"/>
      <c r="X1160" s="75" t="str">
        <f t="shared" si="714"/>
        <v/>
      </c>
      <c r="Y1160" s="71" t="str">
        <f t="shared" si="715"/>
        <v/>
      </c>
      <c r="Z1160" s="71" t="str">
        <f t="shared" si="716"/>
        <v/>
      </c>
      <c r="AA1160" s="71" t="str">
        <f t="shared" si="717"/>
        <v/>
      </c>
      <c r="AB1160" s="71" t="str">
        <f t="shared" si="718"/>
        <v/>
      </c>
      <c r="AC1160" s="71" t="str">
        <f t="shared" si="719"/>
        <v/>
      </c>
      <c r="AD1160" s="71" t="str">
        <f t="shared" si="720"/>
        <v/>
      </c>
      <c r="AE1160" s="78" t="str">
        <f t="shared" si="721"/>
        <v/>
      </c>
      <c r="AF1160" s="75" t="str">
        <f t="shared" si="722"/>
        <v/>
      </c>
      <c r="AG1160" s="71" t="str">
        <f t="shared" si="723"/>
        <v/>
      </c>
      <c r="AH1160" s="71" t="str">
        <f t="shared" si="724"/>
        <v/>
      </c>
      <c r="AI1160" s="71" t="str">
        <f t="shared" si="725"/>
        <v/>
      </c>
      <c r="AJ1160" s="71" t="str">
        <f t="shared" si="726"/>
        <v/>
      </c>
      <c r="AK1160" s="71" t="str">
        <f t="shared" si="727"/>
        <v/>
      </c>
      <c r="AL1160" s="71" t="str">
        <f t="shared" si="728"/>
        <v/>
      </c>
      <c r="AM1160" s="78" t="str">
        <f t="shared" si="729"/>
        <v/>
      </c>
      <c r="AN1160" s="75" t="str">
        <f t="shared" si="730"/>
        <v/>
      </c>
      <c r="AO1160" s="71" t="str">
        <f t="shared" si="731"/>
        <v/>
      </c>
      <c r="AP1160" s="71" t="str">
        <f t="shared" si="732"/>
        <v/>
      </c>
      <c r="AQ1160" s="71" t="str">
        <f t="shared" si="733"/>
        <v/>
      </c>
      <c r="AR1160" s="71" t="str">
        <f t="shared" si="734"/>
        <v/>
      </c>
      <c r="AS1160" s="71" t="str">
        <f t="shared" si="735"/>
        <v/>
      </c>
      <c r="AT1160" s="71" t="str">
        <f t="shared" si="736"/>
        <v/>
      </c>
      <c r="AU1160" s="76" t="str">
        <f t="shared" si="737"/>
        <v/>
      </c>
      <c r="BF1160" s="141">
        <v>5032</v>
      </c>
      <c r="BG1160" s="142" t="s">
        <v>15370</v>
      </c>
      <c r="BH1160" s="141" t="s">
        <v>478</v>
      </c>
      <c r="BI1160" s="141" t="s">
        <v>177</v>
      </c>
      <c r="BJ1160" s="141"/>
      <c r="BK1160" s="141" t="s">
        <v>10171</v>
      </c>
      <c r="BL1160" s="141" t="s">
        <v>14385</v>
      </c>
      <c r="BM1160" s="141">
        <v>48.0587394359599</v>
      </c>
      <c r="BN1160" s="141">
        <v>-65.242422111621195</v>
      </c>
      <c r="BO1160" s="141">
        <v>2005</v>
      </c>
      <c r="BP1160" s="143"/>
      <c r="BQ1160" s="143" t="s">
        <v>17560</v>
      </c>
    </row>
    <row r="1161" spans="1:69" ht="38.25" customHeight="1" x14ac:dyDescent="0.25">
      <c r="A1161" s="1" t="str">
        <f t="shared" si="700"/>
        <v/>
      </c>
      <c r="B1161" s="32" t="str">
        <f t="shared" si="701"/>
        <v/>
      </c>
      <c r="C1161" s="25" t="str">
        <f t="shared" si="702"/>
        <v/>
      </c>
      <c r="D1161" s="25" t="str">
        <f t="shared" si="703"/>
        <v/>
      </c>
      <c r="E1161" s="25" t="str">
        <f t="shared" si="704"/>
        <v/>
      </c>
      <c r="F1161" s="25" t="str">
        <f t="shared" si="705"/>
        <v/>
      </c>
      <c r="G1161" s="108" t="str">
        <f t="shared" si="706"/>
        <v/>
      </c>
      <c r="H1161" s="108" t="str">
        <f t="shared" si="707"/>
        <v/>
      </c>
      <c r="I1161" s="112" t="str">
        <f t="shared" si="708"/>
        <v/>
      </c>
      <c r="J1161" s="112"/>
      <c r="K1161" s="112"/>
      <c r="L1161" s="113"/>
      <c r="M1161" s="113"/>
      <c r="N1161" s="224" t="str">
        <f t="shared" si="709"/>
        <v/>
      </c>
      <c r="O1161" s="225" t="str">
        <f t="shared" si="710"/>
        <v/>
      </c>
      <c r="Q1161" s="6">
        <v>1159</v>
      </c>
      <c r="R1161" s="47" t="str">
        <f t="shared" si="711"/>
        <v>-1159</v>
      </c>
      <c r="S1161" s="6"/>
      <c r="T1161" s="48" t="str">
        <f t="shared" si="712"/>
        <v/>
      </c>
      <c r="U1161" s="49" t="str">
        <f t="shared" si="713"/>
        <v/>
      </c>
      <c r="W1161" s="51"/>
      <c r="X1161" s="75" t="str">
        <f t="shared" si="714"/>
        <v/>
      </c>
      <c r="Y1161" s="71" t="str">
        <f t="shared" si="715"/>
        <v/>
      </c>
      <c r="Z1161" s="71" t="str">
        <f t="shared" si="716"/>
        <v/>
      </c>
      <c r="AA1161" s="71" t="str">
        <f t="shared" si="717"/>
        <v/>
      </c>
      <c r="AB1161" s="71" t="str">
        <f t="shared" si="718"/>
        <v/>
      </c>
      <c r="AC1161" s="71" t="str">
        <f t="shared" si="719"/>
        <v/>
      </c>
      <c r="AD1161" s="71" t="str">
        <f t="shared" si="720"/>
        <v/>
      </c>
      <c r="AE1161" s="78" t="str">
        <f t="shared" si="721"/>
        <v/>
      </c>
      <c r="AF1161" s="75" t="str">
        <f t="shared" si="722"/>
        <v/>
      </c>
      <c r="AG1161" s="71" t="str">
        <f t="shared" si="723"/>
        <v/>
      </c>
      <c r="AH1161" s="71" t="str">
        <f t="shared" si="724"/>
        <v/>
      </c>
      <c r="AI1161" s="71" t="str">
        <f t="shared" si="725"/>
        <v/>
      </c>
      <c r="AJ1161" s="71" t="str">
        <f t="shared" si="726"/>
        <v/>
      </c>
      <c r="AK1161" s="71" t="str">
        <f t="shared" si="727"/>
        <v/>
      </c>
      <c r="AL1161" s="71" t="str">
        <f t="shared" si="728"/>
        <v/>
      </c>
      <c r="AM1161" s="78" t="str">
        <f t="shared" si="729"/>
        <v/>
      </c>
      <c r="AN1161" s="75" t="str">
        <f t="shared" si="730"/>
        <v/>
      </c>
      <c r="AO1161" s="71" t="str">
        <f t="shared" si="731"/>
        <v/>
      </c>
      <c r="AP1161" s="71" t="str">
        <f t="shared" si="732"/>
        <v/>
      </c>
      <c r="AQ1161" s="71" t="str">
        <f t="shared" si="733"/>
        <v/>
      </c>
      <c r="AR1161" s="71" t="str">
        <f t="shared" si="734"/>
        <v/>
      </c>
      <c r="AS1161" s="71" t="str">
        <f t="shared" si="735"/>
        <v/>
      </c>
      <c r="AT1161" s="71" t="str">
        <f t="shared" si="736"/>
        <v/>
      </c>
      <c r="AU1161" s="76" t="str">
        <f t="shared" si="737"/>
        <v/>
      </c>
      <c r="BF1161" s="141">
        <v>5032</v>
      </c>
      <c r="BG1161" s="142" t="s">
        <v>15371</v>
      </c>
      <c r="BH1161" s="141" t="s">
        <v>478</v>
      </c>
      <c r="BI1161" s="141" t="s">
        <v>186</v>
      </c>
      <c r="BJ1161" s="141"/>
      <c r="BK1161" s="141" t="s">
        <v>2174</v>
      </c>
      <c r="BL1161" s="141" t="s">
        <v>15369</v>
      </c>
      <c r="BM1161" s="141">
        <v>48.073709999999998</v>
      </c>
      <c r="BN1161" s="141">
        <v>-65.248069999999998</v>
      </c>
      <c r="BO1161" s="141">
        <v>2005</v>
      </c>
      <c r="BP1161" s="143"/>
      <c r="BQ1161" s="143" t="s">
        <v>17560</v>
      </c>
    </row>
    <row r="1162" spans="1:69" ht="38.25" customHeight="1" x14ac:dyDescent="0.25">
      <c r="A1162" s="1" t="str">
        <f t="shared" si="700"/>
        <v/>
      </c>
      <c r="B1162" s="32" t="str">
        <f t="shared" si="701"/>
        <v/>
      </c>
      <c r="C1162" s="25" t="str">
        <f t="shared" si="702"/>
        <v/>
      </c>
      <c r="D1162" s="25" t="str">
        <f t="shared" si="703"/>
        <v/>
      </c>
      <c r="E1162" s="25" t="str">
        <f t="shared" si="704"/>
        <v/>
      </c>
      <c r="F1162" s="25" t="str">
        <f t="shared" si="705"/>
        <v/>
      </c>
      <c r="G1162" s="108" t="str">
        <f t="shared" si="706"/>
        <v/>
      </c>
      <c r="H1162" s="108" t="str">
        <f t="shared" si="707"/>
        <v/>
      </c>
      <c r="I1162" s="112" t="str">
        <f t="shared" si="708"/>
        <v/>
      </c>
      <c r="J1162" s="112"/>
      <c r="K1162" s="112"/>
      <c r="L1162" s="113"/>
      <c r="M1162" s="113"/>
      <c r="N1162" s="224" t="str">
        <f t="shared" si="709"/>
        <v/>
      </c>
      <c r="O1162" s="225" t="str">
        <f t="shared" si="710"/>
        <v/>
      </c>
      <c r="Q1162" s="6">
        <v>1160</v>
      </c>
      <c r="R1162" s="47" t="str">
        <f t="shared" si="711"/>
        <v>-1160</v>
      </c>
      <c r="S1162" s="6"/>
      <c r="T1162" s="48" t="str">
        <f t="shared" si="712"/>
        <v/>
      </c>
      <c r="U1162" s="49" t="str">
        <f t="shared" si="713"/>
        <v/>
      </c>
      <c r="W1162" s="51"/>
      <c r="X1162" s="75" t="str">
        <f t="shared" si="714"/>
        <v/>
      </c>
      <c r="Y1162" s="71" t="str">
        <f t="shared" si="715"/>
        <v/>
      </c>
      <c r="Z1162" s="71" t="str">
        <f t="shared" si="716"/>
        <v/>
      </c>
      <c r="AA1162" s="71" t="str">
        <f t="shared" si="717"/>
        <v/>
      </c>
      <c r="AB1162" s="71" t="str">
        <f t="shared" si="718"/>
        <v/>
      </c>
      <c r="AC1162" s="71" t="str">
        <f t="shared" si="719"/>
        <v/>
      </c>
      <c r="AD1162" s="71" t="str">
        <f t="shared" si="720"/>
        <v/>
      </c>
      <c r="AE1162" s="78" t="str">
        <f t="shared" si="721"/>
        <v/>
      </c>
      <c r="AF1162" s="75" t="str">
        <f t="shared" si="722"/>
        <v/>
      </c>
      <c r="AG1162" s="71" t="str">
        <f t="shared" si="723"/>
        <v/>
      </c>
      <c r="AH1162" s="71" t="str">
        <f t="shared" si="724"/>
        <v/>
      </c>
      <c r="AI1162" s="71" t="str">
        <f t="shared" si="725"/>
        <v/>
      </c>
      <c r="AJ1162" s="71" t="str">
        <f t="shared" si="726"/>
        <v/>
      </c>
      <c r="AK1162" s="71" t="str">
        <f t="shared" si="727"/>
        <v/>
      </c>
      <c r="AL1162" s="71" t="str">
        <f t="shared" si="728"/>
        <v/>
      </c>
      <c r="AM1162" s="78" t="str">
        <f t="shared" si="729"/>
        <v/>
      </c>
      <c r="AN1162" s="75" t="str">
        <f t="shared" si="730"/>
        <v/>
      </c>
      <c r="AO1162" s="71" t="str">
        <f t="shared" si="731"/>
        <v/>
      </c>
      <c r="AP1162" s="71" t="str">
        <f t="shared" si="732"/>
        <v/>
      </c>
      <c r="AQ1162" s="71" t="str">
        <f t="shared" si="733"/>
        <v/>
      </c>
      <c r="AR1162" s="71" t="str">
        <f t="shared" si="734"/>
        <v/>
      </c>
      <c r="AS1162" s="71" t="str">
        <f t="shared" si="735"/>
        <v/>
      </c>
      <c r="AT1162" s="71" t="str">
        <f t="shared" si="736"/>
        <v/>
      </c>
      <c r="AU1162" s="76" t="str">
        <f t="shared" si="737"/>
        <v/>
      </c>
      <c r="BF1162" s="141">
        <v>5032</v>
      </c>
      <c r="BG1162" s="142" t="s">
        <v>15516</v>
      </c>
      <c r="BH1162" s="141" t="s">
        <v>478</v>
      </c>
      <c r="BI1162" s="141" t="s">
        <v>186</v>
      </c>
      <c r="BJ1162" s="141"/>
      <c r="BK1162" s="141"/>
      <c r="BL1162" s="141" t="s">
        <v>15517</v>
      </c>
      <c r="BM1162" s="141">
        <v>48.021115399211098</v>
      </c>
      <c r="BN1162" s="141">
        <v>-65.254819568328898</v>
      </c>
      <c r="BO1162" s="141">
        <v>2005</v>
      </c>
      <c r="BP1162" s="143"/>
      <c r="BQ1162" s="143" t="s">
        <v>17560</v>
      </c>
    </row>
    <row r="1163" spans="1:69" ht="38.25" customHeight="1" x14ac:dyDescent="0.25">
      <c r="A1163" s="1" t="str">
        <f t="shared" si="700"/>
        <v/>
      </c>
      <c r="B1163" s="32" t="str">
        <f t="shared" si="701"/>
        <v/>
      </c>
      <c r="C1163" s="25" t="str">
        <f t="shared" si="702"/>
        <v/>
      </c>
      <c r="D1163" s="25" t="str">
        <f t="shared" si="703"/>
        <v/>
      </c>
      <c r="E1163" s="25" t="str">
        <f t="shared" si="704"/>
        <v/>
      </c>
      <c r="F1163" s="25" t="str">
        <f t="shared" si="705"/>
        <v/>
      </c>
      <c r="G1163" s="108" t="str">
        <f t="shared" si="706"/>
        <v/>
      </c>
      <c r="H1163" s="108" t="str">
        <f t="shared" si="707"/>
        <v/>
      </c>
      <c r="I1163" s="112" t="str">
        <f t="shared" si="708"/>
        <v/>
      </c>
      <c r="J1163" s="112"/>
      <c r="K1163" s="112"/>
      <c r="L1163" s="113"/>
      <c r="M1163" s="113"/>
      <c r="N1163" s="224" t="str">
        <f t="shared" si="709"/>
        <v/>
      </c>
      <c r="O1163" s="225" t="str">
        <f t="shared" si="710"/>
        <v/>
      </c>
      <c r="Q1163" s="6">
        <v>1161</v>
      </c>
      <c r="R1163" s="47" t="str">
        <f t="shared" si="711"/>
        <v>-1161</v>
      </c>
      <c r="S1163" s="6"/>
      <c r="T1163" s="48" t="str">
        <f t="shared" si="712"/>
        <v/>
      </c>
      <c r="U1163" s="49" t="str">
        <f t="shared" si="713"/>
        <v/>
      </c>
      <c r="W1163" s="51"/>
      <c r="X1163" s="75" t="str">
        <f t="shared" si="714"/>
        <v/>
      </c>
      <c r="Y1163" s="71" t="str">
        <f t="shared" si="715"/>
        <v/>
      </c>
      <c r="Z1163" s="71" t="str">
        <f t="shared" si="716"/>
        <v/>
      </c>
      <c r="AA1163" s="71" t="str">
        <f t="shared" si="717"/>
        <v/>
      </c>
      <c r="AB1163" s="71" t="str">
        <f t="shared" si="718"/>
        <v/>
      </c>
      <c r="AC1163" s="71" t="str">
        <f t="shared" si="719"/>
        <v/>
      </c>
      <c r="AD1163" s="71" t="str">
        <f t="shared" si="720"/>
        <v/>
      </c>
      <c r="AE1163" s="78" t="str">
        <f t="shared" si="721"/>
        <v/>
      </c>
      <c r="AF1163" s="75" t="str">
        <f t="shared" si="722"/>
        <v/>
      </c>
      <c r="AG1163" s="71" t="str">
        <f t="shared" si="723"/>
        <v/>
      </c>
      <c r="AH1163" s="71" t="str">
        <f t="shared" si="724"/>
        <v/>
      </c>
      <c r="AI1163" s="71" t="str">
        <f t="shared" si="725"/>
        <v/>
      </c>
      <c r="AJ1163" s="71" t="str">
        <f t="shared" si="726"/>
        <v/>
      </c>
      <c r="AK1163" s="71" t="str">
        <f t="shared" si="727"/>
        <v/>
      </c>
      <c r="AL1163" s="71" t="str">
        <f t="shared" si="728"/>
        <v/>
      </c>
      <c r="AM1163" s="78" t="str">
        <f t="shared" si="729"/>
        <v/>
      </c>
      <c r="AN1163" s="75" t="str">
        <f t="shared" si="730"/>
        <v/>
      </c>
      <c r="AO1163" s="71" t="str">
        <f t="shared" si="731"/>
        <v/>
      </c>
      <c r="AP1163" s="71" t="str">
        <f t="shared" si="732"/>
        <v/>
      </c>
      <c r="AQ1163" s="71" t="str">
        <f t="shared" si="733"/>
        <v/>
      </c>
      <c r="AR1163" s="71" t="str">
        <f t="shared" si="734"/>
        <v/>
      </c>
      <c r="AS1163" s="71" t="str">
        <f t="shared" si="735"/>
        <v/>
      </c>
      <c r="AT1163" s="71" t="str">
        <f t="shared" si="736"/>
        <v/>
      </c>
      <c r="AU1163" s="76" t="str">
        <f t="shared" si="737"/>
        <v/>
      </c>
      <c r="BF1163" s="141">
        <v>5032</v>
      </c>
      <c r="BG1163" s="142" t="s">
        <v>15518</v>
      </c>
      <c r="BH1163" s="141" t="s">
        <v>180</v>
      </c>
      <c r="BI1163" s="141" t="s">
        <v>178</v>
      </c>
      <c r="BJ1163" s="141"/>
      <c r="BK1163" s="141" t="s">
        <v>3960</v>
      </c>
      <c r="BL1163" s="141" t="s">
        <v>15519</v>
      </c>
      <c r="BM1163" s="141">
        <v>48.027909999999999</v>
      </c>
      <c r="BN1163" s="141">
        <v>-65.271000000000001</v>
      </c>
      <c r="BO1163" s="141">
        <v>1991</v>
      </c>
      <c r="BP1163" s="143" t="s">
        <v>25238</v>
      </c>
      <c r="BQ1163" s="143" t="s">
        <v>17560</v>
      </c>
    </row>
    <row r="1164" spans="1:69" ht="38.25" customHeight="1" x14ac:dyDescent="0.25">
      <c r="A1164" s="1" t="str">
        <f t="shared" si="700"/>
        <v/>
      </c>
      <c r="B1164" s="32" t="str">
        <f t="shared" si="701"/>
        <v/>
      </c>
      <c r="C1164" s="25" t="str">
        <f t="shared" si="702"/>
        <v/>
      </c>
      <c r="D1164" s="25" t="str">
        <f t="shared" si="703"/>
        <v/>
      </c>
      <c r="E1164" s="25" t="str">
        <f t="shared" si="704"/>
        <v/>
      </c>
      <c r="F1164" s="25" t="str">
        <f t="shared" si="705"/>
        <v/>
      </c>
      <c r="G1164" s="108" t="str">
        <f t="shared" si="706"/>
        <v/>
      </c>
      <c r="H1164" s="108" t="str">
        <f t="shared" si="707"/>
        <v/>
      </c>
      <c r="I1164" s="112" t="str">
        <f t="shared" si="708"/>
        <v/>
      </c>
      <c r="J1164" s="112"/>
      <c r="K1164" s="112"/>
      <c r="L1164" s="113"/>
      <c r="M1164" s="113"/>
      <c r="N1164" s="224" t="str">
        <f t="shared" si="709"/>
        <v/>
      </c>
      <c r="O1164" s="225" t="str">
        <f t="shared" si="710"/>
        <v/>
      </c>
      <c r="Q1164" s="6">
        <v>1162</v>
      </c>
      <c r="R1164" s="47" t="str">
        <f t="shared" si="711"/>
        <v>-1162</v>
      </c>
      <c r="S1164" s="6"/>
      <c r="T1164" s="48" t="str">
        <f t="shared" si="712"/>
        <v/>
      </c>
      <c r="U1164" s="49" t="str">
        <f t="shared" si="713"/>
        <v/>
      </c>
      <c r="W1164" s="51"/>
      <c r="X1164" s="75" t="str">
        <f t="shared" si="714"/>
        <v/>
      </c>
      <c r="Y1164" s="71" t="str">
        <f t="shared" si="715"/>
        <v/>
      </c>
      <c r="Z1164" s="71" t="str">
        <f t="shared" si="716"/>
        <v/>
      </c>
      <c r="AA1164" s="71" t="str">
        <f t="shared" si="717"/>
        <v/>
      </c>
      <c r="AB1164" s="71" t="str">
        <f t="shared" si="718"/>
        <v/>
      </c>
      <c r="AC1164" s="71" t="str">
        <f t="shared" si="719"/>
        <v/>
      </c>
      <c r="AD1164" s="71" t="str">
        <f t="shared" si="720"/>
        <v/>
      </c>
      <c r="AE1164" s="78" t="str">
        <f t="shared" si="721"/>
        <v/>
      </c>
      <c r="AF1164" s="75" t="str">
        <f t="shared" si="722"/>
        <v/>
      </c>
      <c r="AG1164" s="71" t="str">
        <f t="shared" si="723"/>
        <v/>
      </c>
      <c r="AH1164" s="71" t="str">
        <f t="shared" si="724"/>
        <v/>
      </c>
      <c r="AI1164" s="71" t="str">
        <f t="shared" si="725"/>
        <v/>
      </c>
      <c r="AJ1164" s="71" t="str">
        <f t="shared" si="726"/>
        <v/>
      </c>
      <c r="AK1164" s="71" t="str">
        <f t="shared" si="727"/>
        <v/>
      </c>
      <c r="AL1164" s="71" t="str">
        <f t="shared" si="728"/>
        <v/>
      </c>
      <c r="AM1164" s="78" t="str">
        <f t="shared" si="729"/>
        <v/>
      </c>
      <c r="AN1164" s="75" t="str">
        <f t="shared" si="730"/>
        <v/>
      </c>
      <c r="AO1164" s="71" t="str">
        <f t="shared" si="731"/>
        <v/>
      </c>
      <c r="AP1164" s="71" t="str">
        <f t="shared" si="732"/>
        <v/>
      </c>
      <c r="AQ1164" s="71" t="str">
        <f t="shared" si="733"/>
        <v/>
      </c>
      <c r="AR1164" s="71" t="str">
        <f t="shared" si="734"/>
        <v/>
      </c>
      <c r="AS1164" s="71" t="str">
        <f t="shared" si="735"/>
        <v/>
      </c>
      <c r="AT1164" s="71" t="str">
        <f t="shared" si="736"/>
        <v/>
      </c>
      <c r="AU1164" s="76" t="str">
        <f t="shared" si="737"/>
        <v/>
      </c>
      <c r="BF1164" s="141">
        <v>6013</v>
      </c>
      <c r="BG1164" s="142" t="s">
        <v>15428</v>
      </c>
      <c r="BH1164" s="141" t="s">
        <v>478</v>
      </c>
      <c r="BI1164" s="141" t="s">
        <v>186</v>
      </c>
      <c r="BJ1164" s="141" t="s">
        <v>15429</v>
      </c>
      <c r="BK1164" s="141" t="s">
        <v>12011</v>
      </c>
      <c r="BL1164" s="141" t="s">
        <v>15430</v>
      </c>
      <c r="BM1164" s="141">
        <v>48.118611376123603</v>
      </c>
      <c r="BN1164" s="141">
        <v>-66.231806215359995</v>
      </c>
      <c r="BO1164" s="141">
        <v>2009</v>
      </c>
      <c r="BP1164" s="143" t="s">
        <v>480</v>
      </c>
      <c r="BQ1164" s="143" t="s">
        <v>17560</v>
      </c>
    </row>
    <row r="1165" spans="1:69" ht="38.25" customHeight="1" x14ac:dyDescent="0.25">
      <c r="A1165" s="1" t="str">
        <f t="shared" ref="A1165:A1228" si="738">IF(B1165="","",R1155)</f>
        <v/>
      </c>
      <c r="B1165" s="32" t="str">
        <f t="shared" ref="B1165:B1228" si="739">IF(IF(ISERROR(VLOOKUP((Code_geo&amp;"-"&amp;Q1155),BD_IP_2014,2,FALSE)),"",(VLOOKUP((Code_geo&amp;"-"&amp;Q1155),BD_IP_2014,2,FALSE)))=0,"",IF(ISERROR(VLOOKUP((Code_geo&amp;"-"&amp;Q1155),BD_IP_2014,2,FALSE)),"",(VLOOKUP((Code_geo&amp;"-"&amp;Q1155),BD_IP_2014,2,FALSE))))</f>
        <v/>
      </c>
      <c r="C1165" s="25" t="str">
        <f t="shared" ref="C1165:C1228" si="740">IF(IF(ISERROR(VLOOKUP((Code_geo&amp;"-"&amp;Q1155),BD_IP_2014,3,FALSE)),"",(VLOOKUP((Code_geo&amp;"-"&amp;Q1155),BD_IP_2014,3,FALSE)))=0,"",IF(ISERROR(VLOOKUP((Code_geo&amp;"-"&amp;Q1155),BD_IP_2014,3,FALSE)),"",(VLOOKUP((Code_geo&amp;"-"&amp;Q1155),BD_IP_2014,3,FALSE))))</f>
        <v/>
      </c>
      <c r="D1165" s="25" t="str">
        <f t="shared" ref="D1165:D1228" si="741">IF(IF(ISERROR(VLOOKUP((Code_geo&amp;"-"&amp;Q1155),BD_IP_2014,4,FALSE)),"",(VLOOKUP((Code_geo&amp;"-"&amp;Q1155),BD_IP_2014,4,FALSE)))=0,"",IF(ISERROR(VLOOKUP((Code_geo&amp;"-"&amp;Q1155),BD_IP_2014,4,FALSE)),"",(VLOOKUP((Code_geo&amp;"-"&amp;Q1155),BD_IP_2014,4,FALSE))))</f>
        <v/>
      </c>
      <c r="E1165" s="25" t="str">
        <f t="shared" ref="E1165:E1228" si="742">IF(IF(ISERROR(VLOOKUP((Code_geo&amp;"-"&amp;Q1155),BD_IP_2014,5,FALSE)),"",(VLOOKUP((Code_geo&amp;"-"&amp;Q1155),BD_IP_2014,5,FALSE)))=0,"",IF(ISERROR(VLOOKUP((Code_geo&amp;"-"&amp;Q1155),BD_IP_2014,5,FALSE)),"",(VLOOKUP((Code_geo&amp;"-"&amp;Q1155),BD_IP_2014,5,FALSE))))</f>
        <v/>
      </c>
      <c r="F1165" s="25" t="str">
        <f t="shared" ref="F1165:F1228" si="743">IF(IF(ISERROR(VLOOKUP((Code_geo&amp;"-"&amp;Q1155),BD_IP_2014,6,FALSE)),"",(VLOOKUP((Code_geo&amp;"-"&amp;Q1155),BD_IP_2014,6,FALSE)))=0,"",IF(ISERROR(VLOOKUP((Code_geo&amp;"-"&amp;Q1155),BD_IP_2014,6,FALSE)),"",(VLOOKUP((Code_geo&amp;"-"&amp;Q1155),BD_IP_2014,6,FALSE))))</f>
        <v/>
      </c>
      <c r="G1165" s="108" t="str">
        <f t="shared" ref="G1165:G1228" si="744">IF(ISERROR(VLOOKUP((Code_geo&amp;"-"&amp;Q1155),BD_IP_2014,7,FALSE)),"",(VLOOKUP((Code_geo&amp;"-"&amp;Q1155),BD_IP_2014,7,FALSE)))</f>
        <v/>
      </c>
      <c r="H1165" s="108" t="str">
        <f t="shared" ref="H1165:H1228" si="745">IF(ISERROR(VLOOKUP((Code_geo&amp;"-"&amp;Q1155),BD_IP_2014,8,FALSE)),"",(VLOOKUP((Code_geo&amp;"-"&amp;Q1155),BD_IP_2014,8,FALSE)))</f>
        <v/>
      </c>
      <c r="I1165" s="112" t="str">
        <f t="shared" ref="I1165:I1228" si="746">IF(ISERROR(VLOOKUP((Code_geo&amp;"-"&amp;Q1155),BD_IP_2014,9,FALSE)),"",(VLOOKUP((Code_geo&amp;"-"&amp;Q1155),BD_IP_2014,9,FALSE)))</f>
        <v/>
      </c>
      <c r="J1165" s="112"/>
      <c r="K1165" s="112"/>
      <c r="L1165" s="113"/>
      <c r="M1165" s="113"/>
      <c r="N1165" s="224" t="str">
        <f t="shared" ref="N1165:N1228" si="747">IF(IF(ISERROR(VLOOKUP((Code_geo&amp;"-"&amp;Q1155),BD_IP_2014,10,FALSE)),"",(VLOOKUP((Code_geo&amp;"-"&amp;Q1155),BD_IP_2014,10,FALSE)))=0,"",IF(ISERROR(VLOOKUP((Code_geo&amp;"-"&amp;Q1155),BD_IP_2014,10,FALSE)),"",(VLOOKUP((Code_geo&amp;"-"&amp;Q1155),BD_IP_2014,10,FALSE))))</f>
        <v/>
      </c>
      <c r="O1165" s="225" t="str">
        <f t="shared" si="710"/>
        <v/>
      </c>
      <c r="Q1165" s="6">
        <v>1163</v>
      </c>
      <c r="R1165" s="47" t="str">
        <f t="shared" si="711"/>
        <v>-1163</v>
      </c>
      <c r="S1165" s="6"/>
      <c r="T1165" s="48" t="str">
        <f t="shared" si="712"/>
        <v/>
      </c>
      <c r="U1165" s="49" t="str">
        <f t="shared" si="713"/>
        <v/>
      </c>
      <c r="W1165" s="51"/>
      <c r="X1165" s="75" t="str">
        <f t="shared" si="714"/>
        <v/>
      </c>
      <c r="Y1165" s="71" t="str">
        <f t="shared" si="715"/>
        <v/>
      </c>
      <c r="Z1165" s="71" t="str">
        <f t="shared" si="716"/>
        <v/>
      </c>
      <c r="AA1165" s="71" t="str">
        <f t="shared" si="717"/>
        <v/>
      </c>
      <c r="AB1165" s="71" t="str">
        <f t="shared" si="718"/>
        <v/>
      </c>
      <c r="AC1165" s="71" t="str">
        <f t="shared" si="719"/>
        <v/>
      </c>
      <c r="AD1165" s="71" t="str">
        <f t="shared" si="720"/>
        <v/>
      </c>
      <c r="AE1165" s="78" t="str">
        <f t="shared" si="721"/>
        <v/>
      </c>
      <c r="AF1165" s="75" t="str">
        <f t="shared" si="722"/>
        <v/>
      </c>
      <c r="AG1165" s="71" t="str">
        <f t="shared" si="723"/>
        <v/>
      </c>
      <c r="AH1165" s="71" t="str">
        <f t="shared" si="724"/>
        <v/>
      </c>
      <c r="AI1165" s="71" t="str">
        <f t="shared" si="725"/>
        <v/>
      </c>
      <c r="AJ1165" s="71" t="str">
        <f t="shared" si="726"/>
        <v/>
      </c>
      <c r="AK1165" s="71" t="str">
        <f t="shared" si="727"/>
        <v/>
      </c>
      <c r="AL1165" s="71" t="str">
        <f t="shared" si="728"/>
        <v/>
      </c>
      <c r="AM1165" s="78" t="str">
        <f t="shared" si="729"/>
        <v/>
      </c>
      <c r="AN1165" s="75" t="str">
        <f t="shared" si="730"/>
        <v/>
      </c>
      <c r="AO1165" s="71" t="str">
        <f t="shared" si="731"/>
        <v/>
      </c>
      <c r="AP1165" s="71" t="str">
        <f t="shared" si="732"/>
        <v/>
      </c>
      <c r="AQ1165" s="71" t="str">
        <f t="shared" si="733"/>
        <v/>
      </c>
      <c r="AR1165" s="71" t="str">
        <f t="shared" si="734"/>
        <v/>
      </c>
      <c r="AS1165" s="71" t="str">
        <f t="shared" si="735"/>
        <v/>
      </c>
      <c r="AT1165" s="71" t="str">
        <f t="shared" si="736"/>
        <v/>
      </c>
      <c r="AU1165" s="76" t="str">
        <f t="shared" si="737"/>
        <v/>
      </c>
      <c r="BF1165" s="141">
        <v>2015</v>
      </c>
      <c r="BG1165" s="142" t="s">
        <v>15576</v>
      </c>
      <c r="BH1165" s="141" t="s">
        <v>478</v>
      </c>
      <c r="BI1165" s="141" t="s">
        <v>177</v>
      </c>
      <c r="BJ1165" s="141" t="s">
        <v>1807</v>
      </c>
      <c r="BK1165" s="141" t="s">
        <v>3717</v>
      </c>
      <c r="BL1165" s="141" t="s">
        <v>15573</v>
      </c>
      <c r="BM1165" s="141">
        <v>48.397939999999998</v>
      </c>
      <c r="BN1165" s="141">
        <v>-64.514084999999994</v>
      </c>
      <c r="BO1165" s="141">
        <v>1970</v>
      </c>
      <c r="BP1165" s="143" t="s">
        <v>1807</v>
      </c>
      <c r="BQ1165" s="143" t="s">
        <v>26794</v>
      </c>
    </row>
    <row r="1166" spans="1:69" ht="38.25" customHeight="1" x14ac:dyDescent="0.25">
      <c r="A1166" s="1" t="str">
        <f t="shared" si="738"/>
        <v/>
      </c>
      <c r="B1166" s="32" t="str">
        <f t="shared" si="739"/>
        <v/>
      </c>
      <c r="C1166" s="25" t="str">
        <f t="shared" si="740"/>
        <v/>
      </c>
      <c r="D1166" s="25" t="str">
        <f t="shared" si="741"/>
        <v/>
      </c>
      <c r="E1166" s="25" t="str">
        <f t="shared" si="742"/>
        <v/>
      </c>
      <c r="F1166" s="25" t="str">
        <f t="shared" si="743"/>
        <v/>
      </c>
      <c r="G1166" s="108" t="str">
        <f t="shared" si="744"/>
        <v/>
      </c>
      <c r="H1166" s="108" t="str">
        <f t="shared" si="745"/>
        <v/>
      </c>
      <c r="I1166" s="112" t="str">
        <f t="shared" si="746"/>
        <v/>
      </c>
      <c r="J1166" s="112"/>
      <c r="K1166" s="112"/>
      <c r="L1166" s="113"/>
      <c r="M1166" s="113"/>
      <c r="N1166" s="224" t="str">
        <f t="shared" si="747"/>
        <v/>
      </c>
      <c r="O1166" s="225" t="str">
        <f t="shared" ref="O1166:O1229" si="748">IF(OR(B1166="",C1166="",G1166="",H1166="",I1166="",AND(J1166="",BW1166=FALSE),AND(K1166="",BX1166=FALSE),AND(L1166="",BY1166=FALSE),AND(M1166="",BZ1166=FALSE)),"",(IF(AND(100&gt;=CG1166,CG1166&gt;80),"A",IF(AND(80&gt;=CG1166,CG1166&gt;60),"B",IF(AND(60&gt;=CG1166,CG1166&gt;40),"C",IF(AND(40&gt;=CG1166,CG1166&gt;20),"D","E"))))))</f>
        <v/>
      </c>
      <c r="Q1166" s="6">
        <v>1164</v>
      </c>
      <c r="R1166" s="47" t="str">
        <f t="shared" si="711"/>
        <v>-1164</v>
      </c>
      <c r="S1166" s="6"/>
      <c r="T1166" s="48" t="str">
        <f t="shared" si="712"/>
        <v/>
      </c>
      <c r="U1166" s="49" t="str">
        <f t="shared" si="713"/>
        <v/>
      </c>
      <c r="W1166" s="51"/>
      <c r="X1166" s="75" t="str">
        <f t="shared" si="714"/>
        <v/>
      </c>
      <c r="Y1166" s="71" t="str">
        <f t="shared" si="715"/>
        <v/>
      </c>
      <c r="Z1166" s="71" t="str">
        <f t="shared" si="716"/>
        <v/>
      </c>
      <c r="AA1166" s="71" t="str">
        <f t="shared" si="717"/>
        <v/>
      </c>
      <c r="AB1166" s="71" t="str">
        <f t="shared" si="718"/>
        <v/>
      </c>
      <c r="AC1166" s="71" t="str">
        <f t="shared" si="719"/>
        <v/>
      </c>
      <c r="AD1166" s="71" t="str">
        <f t="shared" si="720"/>
        <v/>
      </c>
      <c r="AE1166" s="78" t="str">
        <f t="shared" si="721"/>
        <v/>
      </c>
      <c r="AF1166" s="75" t="str">
        <f t="shared" si="722"/>
        <v/>
      </c>
      <c r="AG1166" s="71" t="str">
        <f t="shared" si="723"/>
        <v/>
      </c>
      <c r="AH1166" s="71" t="str">
        <f t="shared" si="724"/>
        <v/>
      </c>
      <c r="AI1166" s="71" t="str">
        <f t="shared" si="725"/>
        <v/>
      </c>
      <c r="AJ1166" s="71" t="str">
        <f t="shared" si="726"/>
        <v/>
      </c>
      <c r="AK1166" s="71" t="str">
        <f t="shared" si="727"/>
        <v/>
      </c>
      <c r="AL1166" s="71" t="str">
        <f t="shared" si="728"/>
        <v/>
      </c>
      <c r="AM1166" s="78" t="str">
        <f t="shared" si="729"/>
        <v/>
      </c>
      <c r="AN1166" s="75" t="str">
        <f t="shared" si="730"/>
        <v/>
      </c>
      <c r="AO1166" s="71" t="str">
        <f t="shared" si="731"/>
        <v/>
      </c>
      <c r="AP1166" s="71" t="str">
        <f t="shared" si="732"/>
        <v/>
      </c>
      <c r="AQ1166" s="71" t="str">
        <f t="shared" si="733"/>
        <v/>
      </c>
      <c r="AR1166" s="71" t="str">
        <f t="shared" si="734"/>
        <v/>
      </c>
      <c r="AS1166" s="71" t="str">
        <f t="shared" si="735"/>
        <v/>
      </c>
      <c r="AT1166" s="71" t="str">
        <f t="shared" si="736"/>
        <v/>
      </c>
      <c r="AU1166" s="76" t="str">
        <f t="shared" si="737"/>
        <v/>
      </c>
      <c r="BF1166" s="141">
        <v>2015</v>
      </c>
      <c r="BG1166" s="142" t="s">
        <v>15577</v>
      </c>
      <c r="BH1166" s="141" t="s">
        <v>478</v>
      </c>
      <c r="BI1166" s="141" t="s">
        <v>186</v>
      </c>
      <c r="BJ1166" s="141" t="s">
        <v>1562</v>
      </c>
      <c r="BK1166" s="141" t="s">
        <v>13841</v>
      </c>
      <c r="BL1166" s="141" t="s">
        <v>14939</v>
      </c>
      <c r="BM1166" s="141">
        <v>48.392125999999998</v>
      </c>
      <c r="BN1166" s="141">
        <v>-64.521852999999993</v>
      </c>
      <c r="BO1166" s="141">
        <v>1996</v>
      </c>
      <c r="BP1166" s="143" t="s">
        <v>1562</v>
      </c>
      <c r="BQ1166" s="143" t="s">
        <v>26794</v>
      </c>
    </row>
    <row r="1167" spans="1:69" ht="38.25" customHeight="1" x14ac:dyDescent="0.25">
      <c r="A1167" s="1" t="str">
        <f t="shared" si="738"/>
        <v/>
      </c>
      <c r="B1167" s="32" t="str">
        <f t="shared" si="739"/>
        <v/>
      </c>
      <c r="C1167" s="25" t="str">
        <f t="shared" si="740"/>
        <v/>
      </c>
      <c r="D1167" s="25" t="str">
        <f t="shared" si="741"/>
        <v/>
      </c>
      <c r="E1167" s="25" t="str">
        <f t="shared" si="742"/>
        <v/>
      </c>
      <c r="F1167" s="25" t="str">
        <f t="shared" si="743"/>
        <v/>
      </c>
      <c r="G1167" s="108" t="str">
        <f t="shared" si="744"/>
        <v/>
      </c>
      <c r="H1167" s="108" t="str">
        <f t="shared" si="745"/>
        <v/>
      </c>
      <c r="I1167" s="112" t="str">
        <f t="shared" si="746"/>
        <v/>
      </c>
      <c r="J1167" s="112"/>
      <c r="K1167" s="112"/>
      <c r="L1167" s="113"/>
      <c r="M1167" s="113"/>
      <c r="N1167" s="224" t="str">
        <f t="shared" si="747"/>
        <v/>
      </c>
      <c r="O1167" s="225" t="str">
        <f t="shared" si="748"/>
        <v/>
      </c>
      <c r="Q1167" s="6">
        <v>1165</v>
      </c>
      <c r="R1167" s="47" t="str">
        <f t="shared" si="711"/>
        <v>-1165</v>
      </c>
      <c r="S1167" s="6"/>
      <c r="T1167" s="48" t="str">
        <f t="shared" si="712"/>
        <v/>
      </c>
      <c r="U1167" s="49" t="str">
        <f t="shared" si="713"/>
        <v/>
      </c>
      <c r="W1167" s="51"/>
      <c r="X1167" s="75" t="str">
        <f t="shared" si="714"/>
        <v/>
      </c>
      <c r="Y1167" s="71" t="str">
        <f t="shared" si="715"/>
        <v/>
      </c>
      <c r="Z1167" s="71" t="str">
        <f t="shared" si="716"/>
        <v/>
      </c>
      <c r="AA1167" s="71" t="str">
        <f t="shared" si="717"/>
        <v/>
      </c>
      <c r="AB1167" s="71" t="str">
        <f t="shared" si="718"/>
        <v/>
      </c>
      <c r="AC1167" s="71" t="str">
        <f t="shared" si="719"/>
        <v/>
      </c>
      <c r="AD1167" s="71" t="str">
        <f t="shared" si="720"/>
        <v/>
      </c>
      <c r="AE1167" s="78" t="str">
        <f t="shared" si="721"/>
        <v/>
      </c>
      <c r="AF1167" s="75" t="str">
        <f t="shared" si="722"/>
        <v/>
      </c>
      <c r="AG1167" s="71" t="str">
        <f t="shared" si="723"/>
        <v/>
      </c>
      <c r="AH1167" s="71" t="str">
        <f t="shared" si="724"/>
        <v/>
      </c>
      <c r="AI1167" s="71" t="str">
        <f t="shared" si="725"/>
        <v/>
      </c>
      <c r="AJ1167" s="71" t="str">
        <f t="shared" si="726"/>
        <v/>
      </c>
      <c r="AK1167" s="71" t="str">
        <f t="shared" si="727"/>
        <v/>
      </c>
      <c r="AL1167" s="71" t="str">
        <f t="shared" si="728"/>
        <v/>
      </c>
      <c r="AM1167" s="78" t="str">
        <f t="shared" si="729"/>
        <v/>
      </c>
      <c r="AN1167" s="75" t="str">
        <f t="shared" si="730"/>
        <v/>
      </c>
      <c r="AO1167" s="71" t="str">
        <f t="shared" si="731"/>
        <v/>
      </c>
      <c r="AP1167" s="71" t="str">
        <f t="shared" si="732"/>
        <v/>
      </c>
      <c r="AQ1167" s="71" t="str">
        <f t="shared" si="733"/>
        <v/>
      </c>
      <c r="AR1167" s="71" t="str">
        <f t="shared" si="734"/>
        <v/>
      </c>
      <c r="AS1167" s="71" t="str">
        <f t="shared" si="735"/>
        <v/>
      </c>
      <c r="AT1167" s="71" t="str">
        <f t="shared" si="736"/>
        <v/>
      </c>
      <c r="AU1167" s="76" t="str">
        <f t="shared" si="737"/>
        <v/>
      </c>
      <c r="BF1167" s="141">
        <v>2015</v>
      </c>
      <c r="BG1167" s="142" t="s">
        <v>15578</v>
      </c>
      <c r="BH1167" s="141" t="s">
        <v>180</v>
      </c>
      <c r="BI1167" s="141" t="s">
        <v>178</v>
      </c>
      <c r="BJ1167" s="141" t="s">
        <v>15579</v>
      </c>
      <c r="BK1167" s="141" t="s">
        <v>15580</v>
      </c>
      <c r="BL1167" s="141" t="s">
        <v>15581</v>
      </c>
      <c r="BM1167" s="141">
        <v>48.378315000000001</v>
      </c>
      <c r="BN1167" s="141">
        <v>-64.562012999999993</v>
      </c>
      <c r="BO1167" s="141">
        <v>1992</v>
      </c>
      <c r="BP1167" s="143" t="s">
        <v>15579</v>
      </c>
      <c r="BQ1167" s="143" t="s">
        <v>26794</v>
      </c>
    </row>
    <row r="1168" spans="1:69" ht="38.25" customHeight="1" x14ac:dyDescent="0.25">
      <c r="A1168" s="1" t="str">
        <f t="shared" si="738"/>
        <v/>
      </c>
      <c r="B1168" s="32" t="str">
        <f t="shared" si="739"/>
        <v/>
      </c>
      <c r="C1168" s="25" t="str">
        <f t="shared" si="740"/>
        <v/>
      </c>
      <c r="D1168" s="25" t="str">
        <f t="shared" si="741"/>
        <v/>
      </c>
      <c r="E1168" s="25" t="str">
        <f t="shared" si="742"/>
        <v/>
      </c>
      <c r="F1168" s="25" t="str">
        <f t="shared" si="743"/>
        <v/>
      </c>
      <c r="G1168" s="108" t="str">
        <f t="shared" si="744"/>
        <v/>
      </c>
      <c r="H1168" s="108" t="str">
        <f t="shared" si="745"/>
        <v/>
      </c>
      <c r="I1168" s="112" t="str">
        <f t="shared" si="746"/>
        <v/>
      </c>
      <c r="J1168" s="112"/>
      <c r="K1168" s="112"/>
      <c r="L1168" s="113"/>
      <c r="M1168" s="113"/>
      <c r="N1168" s="224" t="str">
        <f t="shared" si="747"/>
        <v/>
      </c>
      <c r="O1168" s="225" t="str">
        <f t="shared" si="748"/>
        <v/>
      </c>
      <c r="Q1168" s="6">
        <v>1166</v>
      </c>
      <c r="R1168" s="47" t="str">
        <f t="shared" si="711"/>
        <v>-1166</v>
      </c>
      <c r="S1168" s="6"/>
      <c r="T1168" s="48" t="str">
        <f t="shared" si="712"/>
        <v/>
      </c>
      <c r="U1168" s="49" t="str">
        <f t="shared" si="713"/>
        <v/>
      </c>
      <c r="W1168" s="51"/>
      <c r="X1168" s="75" t="str">
        <f t="shared" si="714"/>
        <v/>
      </c>
      <c r="Y1168" s="71" t="str">
        <f t="shared" si="715"/>
        <v/>
      </c>
      <c r="Z1168" s="71" t="str">
        <f t="shared" si="716"/>
        <v/>
      </c>
      <c r="AA1168" s="71" t="str">
        <f t="shared" si="717"/>
        <v/>
      </c>
      <c r="AB1168" s="71" t="str">
        <f t="shared" si="718"/>
        <v/>
      </c>
      <c r="AC1168" s="71" t="str">
        <f t="shared" si="719"/>
        <v/>
      </c>
      <c r="AD1168" s="71" t="str">
        <f t="shared" si="720"/>
        <v/>
      </c>
      <c r="AE1168" s="78" t="str">
        <f t="shared" si="721"/>
        <v/>
      </c>
      <c r="AF1168" s="75" t="str">
        <f t="shared" si="722"/>
        <v/>
      </c>
      <c r="AG1168" s="71" t="str">
        <f t="shared" si="723"/>
        <v/>
      </c>
      <c r="AH1168" s="71" t="str">
        <f t="shared" si="724"/>
        <v/>
      </c>
      <c r="AI1168" s="71" t="str">
        <f t="shared" si="725"/>
        <v/>
      </c>
      <c r="AJ1168" s="71" t="str">
        <f t="shared" si="726"/>
        <v/>
      </c>
      <c r="AK1168" s="71" t="str">
        <f t="shared" si="727"/>
        <v/>
      </c>
      <c r="AL1168" s="71" t="str">
        <f t="shared" si="728"/>
        <v/>
      </c>
      <c r="AM1168" s="78" t="str">
        <f t="shared" si="729"/>
        <v/>
      </c>
      <c r="AN1168" s="75" t="str">
        <f t="shared" si="730"/>
        <v/>
      </c>
      <c r="AO1168" s="71" t="str">
        <f t="shared" si="731"/>
        <v/>
      </c>
      <c r="AP1168" s="71" t="str">
        <f t="shared" si="732"/>
        <v/>
      </c>
      <c r="AQ1168" s="71" t="str">
        <f t="shared" si="733"/>
        <v/>
      </c>
      <c r="AR1168" s="71" t="str">
        <f t="shared" si="734"/>
        <v/>
      </c>
      <c r="AS1168" s="71" t="str">
        <f t="shared" si="735"/>
        <v/>
      </c>
      <c r="AT1168" s="71" t="str">
        <f t="shared" si="736"/>
        <v/>
      </c>
      <c r="AU1168" s="76" t="str">
        <f t="shared" si="737"/>
        <v/>
      </c>
      <c r="BF1168" s="141">
        <v>2015</v>
      </c>
      <c r="BG1168" s="142" t="s">
        <v>15582</v>
      </c>
      <c r="BH1168" s="141" t="s">
        <v>180</v>
      </c>
      <c r="BI1168" s="141" t="s">
        <v>191</v>
      </c>
      <c r="BJ1168" s="141" t="s">
        <v>15583</v>
      </c>
      <c r="BK1168" s="141" t="s">
        <v>14476</v>
      </c>
      <c r="BL1168" s="141" t="s">
        <v>6613</v>
      </c>
      <c r="BM1168" s="141">
        <v>48.382542000000001</v>
      </c>
      <c r="BN1168" s="141">
        <v>-64.544060000000002</v>
      </c>
      <c r="BO1168" s="141">
        <v>2005</v>
      </c>
      <c r="BP1168" s="143" t="s">
        <v>25257</v>
      </c>
      <c r="BQ1168" s="143" t="s">
        <v>26794</v>
      </c>
    </row>
    <row r="1169" spans="1:69" ht="38.25" customHeight="1" x14ac:dyDescent="0.25">
      <c r="A1169" s="1" t="str">
        <f t="shared" si="738"/>
        <v/>
      </c>
      <c r="B1169" s="32" t="str">
        <f t="shared" si="739"/>
        <v/>
      </c>
      <c r="C1169" s="25" t="str">
        <f t="shared" si="740"/>
        <v/>
      </c>
      <c r="D1169" s="25" t="str">
        <f t="shared" si="741"/>
        <v/>
      </c>
      <c r="E1169" s="25" t="str">
        <f t="shared" si="742"/>
        <v/>
      </c>
      <c r="F1169" s="25" t="str">
        <f t="shared" si="743"/>
        <v/>
      </c>
      <c r="G1169" s="108" t="str">
        <f t="shared" si="744"/>
        <v/>
      </c>
      <c r="H1169" s="108" t="str">
        <f t="shared" si="745"/>
        <v/>
      </c>
      <c r="I1169" s="112" t="str">
        <f t="shared" si="746"/>
        <v/>
      </c>
      <c r="J1169" s="112"/>
      <c r="K1169" s="112"/>
      <c r="L1169" s="113"/>
      <c r="M1169" s="113"/>
      <c r="N1169" s="224" t="str">
        <f t="shared" si="747"/>
        <v/>
      </c>
      <c r="O1169" s="225" t="str">
        <f t="shared" si="748"/>
        <v/>
      </c>
      <c r="Q1169" s="6">
        <v>1167</v>
      </c>
      <c r="R1169" s="47" t="str">
        <f t="shared" si="711"/>
        <v>-1167</v>
      </c>
      <c r="S1169" s="6"/>
      <c r="T1169" s="48" t="str">
        <f t="shared" si="712"/>
        <v/>
      </c>
      <c r="U1169" s="49" t="str">
        <f t="shared" si="713"/>
        <v/>
      </c>
      <c r="W1169" s="51"/>
      <c r="X1169" s="75" t="str">
        <f t="shared" si="714"/>
        <v/>
      </c>
      <c r="Y1169" s="71" t="str">
        <f t="shared" si="715"/>
        <v/>
      </c>
      <c r="Z1169" s="71" t="str">
        <f t="shared" si="716"/>
        <v/>
      </c>
      <c r="AA1169" s="71" t="str">
        <f t="shared" si="717"/>
        <v/>
      </c>
      <c r="AB1169" s="71" t="str">
        <f t="shared" si="718"/>
        <v/>
      </c>
      <c r="AC1169" s="71" t="str">
        <f t="shared" si="719"/>
        <v/>
      </c>
      <c r="AD1169" s="71" t="str">
        <f t="shared" si="720"/>
        <v/>
      </c>
      <c r="AE1169" s="78" t="str">
        <f t="shared" si="721"/>
        <v/>
      </c>
      <c r="AF1169" s="75" t="str">
        <f t="shared" si="722"/>
        <v/>
      </c>
      <c r="AG1169" s="71" t="str">
        <f t="shared" si="723"/>
        <v/>
      </c>
      <c r="AH1169" s="71" t="str">
        <f t="shared" si="724"/>
        <v/>
      </c>
      <c r="AI1169" s="71" t="str">
        <f t="shared" si="725"/>
        <v/>
      </c>
      <c r="AJ1169" s="71" t="str">
        <f t="shared" si="726"/>
        <v/>
      </c>
      <c r="AK1169" s="71" t="str">
        <f t="shared" si="727"/>
        <v/>
      </c>
      <c r="AL1169" s="71" t="str">
        <f t="shared" si="728"/>
        <v/>
      </c>
      <c r="AM1169" s="78" t="str">
        <f t="shared" si="729"/>
        <v/>
      </c>
      <c r="AN1169" s="75" t="str">
        <f t="shared" si="730"/>
        <v/>
      </c>
      <c r="AO1169" s="71" t="str">
        <f t="shared" si="731"/>
        <v/>
      </c>
      <c r="AP1169" s="71" t="str">
        <f t="shared" si="732"/>
        <v/>
      </c>
      <c r="AQ1169" s="71" t="str">
        <f t="shared" si="733"/>
        <v/>
      </c>
      <c r="AR1169" s="71" t="str">
        <f t="shared" si="734"/>
        <v/>
      </c>
      <c r="AS1169" s="71" t="str">
        <f t="shared" si="735"/>
        <v/>
      </c>
      <c r="AT1169" s="71" t="str">
        <f t="shared" si="736"/>
        <v/>
      </c>
      <c r="AU1169" s="76" t="str">
        <f t="shared" si="737"/>
        <v/>
      </c>
      <c r="BF1169" s="141">
        <v>2015</v>
      </c>
      <c r="BG1169" s="142" t="s">
        <v>15584</v>
      </c>
      <c r="BH1169" s="141" t="s">
        <v>180</v>
      </c>
      <c r="BI1169" s="141" t="s">
        <v>191</v>
      </c>
      <c r="BJ1169" s="141" t="s">
        <v>15585</v>
      </c>
      <c r="BK1169" s="141" t="s">
        <v>3893</v>
      </c>
      <c r="BL1169" s="141" t="s">
        <v>6613</v>
      </c>
      <c r="BM1169" s="141">
        <v>48.385769000000003</v>
      </c>
      <c r="BN1169" s="141">
        <v>-64.532950999999997</v>
      </c>
      <c r="BO1169" s="141">
        <v>1992</v>
      </c>
      <c r="BP1169" s="143" t="s">
        <v>25257</v>
      </c>
      <c r="BQ1169" s="143" t="s">
        <v>26794</v>
      </c>
    </row>
    <row r="1170" spans="1:69" ht="38.25" customHeight="1" x14ac:dyDescent="0.25">
      <c r="A1170" s="1" t="str">
        <f t="shared" si="738"/>
        <v/>
      </c>
      <c r="B1170" s="32" t="str">
        <f t="shared" si="739"/>
        <v/>
      </c>
      <c r="C1170" s="25" t="str">
        <f t="shared" si="740"/>
        <v/>
      </c>
      <c r="D1170" s="25" t="str">
        <f t="shared" si="741"/>
        <v/>
      </c>
      <c r="E1170" s="25" t="str">
        <f t="shared" si="742"/>
        <v/>
      </c>
      <c r="F1170" s="25" t="str">
        <f t="shared" si="743"/>
        <v/>
      </c>
      <c r="G1170" s="108" t="str">
        <f t="shared" si="744"/>
        <v/>
      </c>
      <c r="H1170" s="108" t="str">
        <f t="shared" si="745"/>
        <v/>
      </c>
      <c r="I1170" s="112" t="str">
        <f t="shared" si="746"/>
        <v/>
      </c>
      <c r="J1170" s="112"/>
      <c r="K1170" s="112"/>
      <c r="L1170" s="113"/>
      <c r="M1170" s="113"/>
      <c r="N1170" s="224" t="str">
        <f t="shared" si="747"/>
        <v/>
      </c>
      <c r="O1170" s="225" t="str">
        <f t="shared" si="748"/>
        <v/>
      </c>
      <c r="Q1170" s="6">
        <v>1168</v>
      </c>
      <c r="R1170" s="47" t="str">
        <f t="shared" si="711"/>
        <v>-1168</v>
      </c>
      <c r="S1170" s="6"/>
      <c r="T1170" s="48" t="str">
        <f t="shared" si="712"/>
        <v/>
      </c>
      <c r="U1170" s="49" t="str">
        <f t="shared" si="713"/>
        <v/>
      </c>
      <c r="W1170" s="51"/>
      <c r="X1170" s="75" t="str">
        <f t="shared" si="714"/>
        <v/>
      </c>
      <c r="Y1170" s="71" t="str">
        <f t="shared" si="715"/>
        <v/>
      </c>
      <c r="Z1170" s="71" t="str">
        <f t="shared" si="716"/>
        <v/>
      </c>
      <c r="AA1170" s="71" t="str">
        <f t="shared" si="717"/>
        <v/>
      </c>
      <c r="AB1170" s="71" t="str">
        <f t="shared" si="718"/>
        <v/>
      </c>
      <c r="AC1170" s="71" t="str">
        <f t="shared" si="719"/>
        <v/>
      </c>
      <c r="AD1170" s="71" t="str">
        <f t="shared" si="720"/>
        <v/>
      </c>
      <c r="AE1170" s="78" t="str">
        <f t="shared" si="721"/>
        <v/>
      </c>
      <c r="AF1170" s="75" t="str">
        <f t="shared" si="722"/>
        <v/>
      </c>
      <c r="AG1170" s="71" t="str">
        <f t="shared" si="723"/>
        <v/>
      </c>
      <c r="AH1170" s="71" t="str">
        <f t="shared" si="724"/>
        <v/>
      </c>
      <c r="AI1170" s="71" t="str">
        <f t="shared" si="725"/>
        <v/>
      </c>
      <c r="AJ1170" s="71" t="str">
        <f t="shared" si="726"/>
        <v/>
      </c>
      <c r="AK1170" s="71" t="str">
        <f t="shared" si="727"/>
        <v/>
      </c>
      <c r="AL1170" s="71" t="str">
        <f t="shared" si="728"/>
        <v/>
      </c>
      <c r="AM1170" s="78" t="str">
        <f t="shared" si="729"/>
        <v/>
      </c>
      <c r="AN1170" s="75" t="str">
        <f t="shared" si="730"/>
        <v/>
      </c>
      <c r="AO1170" s="71" t="str">
        <f t="shared" si="731"/>
        <v/>
      </c>
      <c r="AP1170" s="71" t="str">
        <f t="shared" si="732"/>
        <v/>
      </c>
      <c r="AQ1170" s="71" t="str">
        <f t="shared" si="733"/>
        <v/>
      </c>
      <c r="AR1170" s="71" t="str">
        <f t="shared" si="734"/>
        <v/>
      </c>
      <c r="AS1170" s="71" t="str">
        <f t="shared" si="735"/>
        <v/>
      </c>
      <c r="AT1170" s="71" t="str">
        <f t="shared" si="736"/>
        <v/>
      </c>
      <c r="AU1170" s="76" t="str">
        <f t="shared" si="737"/>
        <v/>
      </c>
      <c r="BF1170" s="141">
        <v>2015</v>
      </c>
      <c r="BG1170" s="142" t="s">
        <v>15586</v>
      </c>
      <c r="BH1170" s="141" t="s">
        <v>180</v>
      </c>
      <c r="BI1170" s="141" t="s">
        <v>191</v>
      </c>
      <c r="BJ1170" s="141" t="s">
        <v>15587</v>
      </c>
      <c r="BK1170" s="141" t="s">
        <v>5760</v>
      </c>
      <c r="BL1170" s="141" t="s">
        <v>6613</v>
      </c>
      <c r="BM1170" s="141">
        <v>48.393433999999999</v>
      </c>
      <c r="BN1170" s="141">
        <v>-64.512012999999996</v>
      </c>
      <c r="BO1170" s="141">
        <v>1992</v>
      </c>
      <c r="BP1170" s="143" t="s">
        <v>25257</v>
      </c>
      <c r="BQ1170" s="143" t="s">
        <v>26794</v>
      </c>
    </row>
    <row r="1171" spans="1:69" ht="38.25" customHeight="1" x14ac:dyDescent="0.25">
      <c r="A1171" s="1" t="str">
        <f t="shared" si="738"/>
        <v/>
      </c>
      <c r="B1171" s="32" t="str">
        <f t="shared" si="739"/>
        <v/>
      </c>
      <c r="C1171" s="25" t="str">
        <f t="shared" si="740"/>
        <v/>
      </c>
      <c r="D1171" s="25" t="str">
        <f t="shared" si="741"/>
        <v/>
      </c>
      <c r="E1171" s="25" t="str">
        <f t="shared" si="742"/>
        <v/>
      </c>
      <c r="F1171" s="25" t="str">
        <f t="shared" si="743"/>
        <v/>
      </c>
      <c r="G1171" s="108" t="str">
        <f t="shared" si="744"/>
        <v/>
      </c>
      <c r="H1171" s="108" t="str">
        <f t="shared" si="745"/>
        <v/>
      </c>
      <c r="I1171" s="112" t="str">
        <f t="shared" si="746"/>
        <v/>
      </c>
      <c r="J1171" s="112"/>
      <c r="K1171" s="112"/>
      <c r="L1171" s="113"/>
      <c r="M1171" s="113"/>
      <c r="N1171" s="224" t="str">
        <f t="shared" si="747"/>
        <v/>
      </c>
      <c r="O1171" s="225" t="str">
        <f t="shared" si="748"/>
        <v/>
      </c>
      <c r="Q1171" s="6">
        <v>1169</v>
      </c>
      <c r="R1171" s="47" t="str">
        <f t="shared" si="711"/>
        <v>-1169</v>
      </c>
      <c r="S1171" s="6"/>
      <c r="T1171" s="48" t="str">
        <f t="shared" si="712"/>
        <v/>
      </c>
      <c r="U1171" s="49" t="str">
        <f t="shared" si="713"/>
        <v/>
      </c>
      <c r="W1171" s="51"/>
      <c r="X1171" s="75" t="str">
        <f t="shared" si="714"/>
        <v/>
      </c>
      <c r="Y1171" s="71" t="str">
        <f t="shared" si="715"/>
        <v/>
      </c>
      <c r="Z1171" s="71" t="str">
        <f t="shared" si="716"/>
        <v/>
      </c>
      <c r="AA1171" s="71" t="str">
        <f t="shared" si="717"/>
        <v/>
      </c>
      <c r="AB1171" s="71" t="str">
        <f t="shared" si="718"/>
        <v/>
      </c>
      <c r="AC1171" s="71" t="str">
        <f t="shared" si="719"/>
        <v/>
      </c>
      <c r="AD1171" s="71" t="str">
        <f t="shared" si="720"/>
        <v/>
      </c>
      <c r="AE1171" s="78" t="str">
        <f t="shared" si="721"/>
        <v/>
      </c>
      <c r="AF1171" s="75" t="str">
        <f t="shared" si="722"/>
        <v/>
      </c>
      <c r="AG1171" s="71" t="str">
        <f t="shared" si="723"/>
        <v/>
      </c>
      <c r="AH1171" s="71" t="str">
        <f t="shared" si="724"/>
        <v/>
      </c>
      <c r="AI1171" s="71" t="str">
        <f t="shared" si="725"/>
        <v/>
      </c>
      <c r="AJ1171" s="71" t="str">
        <f t="shared" si="726"/>
        <v/>
      </c>
      <c r="AK1171" s="71" t="str">
        <f t="shared" si="727"/>
        <v/>
      </c>
      <c r="AL1171" s="71" t="str">
        <f t="shared" si="728"/>
        <v/>
      </c>
      <c r="AM1171" s="78" t="str">
        <f t="shared" si="729"/>
        <v/>
      </c>
      <c r="AN1171" s="75" t="str">
        <f t="shared" si="730"/>
        <v/>
      </c>
      <c r="AO1171" s="71" t="str">
        <f t="shared" si="731"/>
        <v/>
      </c>
      <c r="AP1171" s="71" t="str">
        <f t="shared" si="732"/>
        <v/>
      </c>
      <c r="AQ1171" s="71" t="str">
        <f t="shared" si="733"/>
        <v/>
      </c>
      <c r="AR1171" s="71" t="str">
        <f t="shared" si="734"/>
        <v/>
      </c>
      <c r="AS1171" s="71" t="str">
        <f t="shared" si="735"/>
        <v/>
      </c>
      <c r="AT1171" s="71" t="str">
        <f t="shared" si="736"/>
        <v/>
      </c>
      <c r="AU1171" s="76" t="str">
        <f t="shared" si="737"/>
        <v/>
      </c>
      <c r="BF1171" s="141">
        <v>5050</v>
      </c>
      <c r="BG1171" s="142" t="s">
        <v>15557</v>
      </c>
      <c r="BH1171" s="141" t="s">
        <v>478</v>
      </c>
      <c r="BI1171" s="141" t="s">
        <v>176</v>
      </c>
      <c r="BJ1171" s="141"/>
      <c r="BK1171" s="141" t="s">
        <v>1931</v>
      </c>
      <c r="BL1171" s="141" t="s">
        <v>3295</v>
      </c>
      <c r="BM1171" s="141">
        <v>48.153489999999998</v>
      </c>
      <c r="BN1171" s="141">
        <v>-65.394670000000005</v>
      </c>
      <c r="BO1171" s="141">
        <v>1998</v>
      </c>
      <c r="BP1171" s="143" t="s">
        <v>25252</v>
      </c>
      <c r="BQ1171" s="143" t="s">
        <v>17560</v>
      </c>
    </row>
    <row r="1172" spans="1:69" ht="38.25" customHeight="1" x14ac:dyDescent="0.25">
      <c r="A1172" s="1" t="str">
        <f t="shared" si="738"/>
        <v/>
      </c>
      <c r="B1172" s="32" t="str">
        <f t="shared" si="739"/>
        <v/>
      </c>
      <c r="C1172" s="25" t="str">
        <f t="shared" si="740"/>
        <v/>
      </c>
      <c r="D1172" s="25" t="str">
        <f t="shared" si="741"/>
        <v/>
      </c>
      <c r="E1172" s="25" t="str">
        <f t="shared" si="742"/>
        <v/>
      </c>
      <c r="F1172" s="25" t="str">
        <f t="shared" si="743"/>
        <v/>
      </c>
      <c r="G1172" s="108" t="str">
        <f t="shared" si="744"/>
        <v/>
      </c>
      <c r="H1172" s="108" t="str">
        <f t="shared" si="745"/>
        <v/>
      </c>
      <c r="I1172" s="112" t="str">
        <f t="shared" si="746"/>
        <v/>
      </c>
      <c r="J1172" s="112"/>
      <c r="K1172" s="112"/>
      <c r="L1172" s="113"/>
      <c r="M1172" s="113"/>
      <c r="N1172" s="224" t="str">
        <f t="shared" si="747"/>
        <v/>
      </c>
      <c r="O1172" s="225" t="str">
        <f t="shared" si="748"/>
        <v/>
      </c>
      <c r="Q1172" s="6">
        <v>1170</v>
      </c>
      <c r="R1172" s="47" t="str">
        <f t="shared" si="711"/>
        <v>-1170</v>
      </c>
      <c r="S1172" s="6"/>
      <c r="T1172" s="48" t="str">
        <f t="shared" si="712"/>
        <v/>
      </c>
      <c r="U1172" s="49" t="str">
        <f t="shared" si="713"/>
        <v/>
      </c>
      <c r="W1172" s="51"/>
      <c r="X1172" s="75" t="str">
        <f t="shared" si="714"/>
        <v/>
      </c>
      <c r="Y1172" s="71" t="str">
        <f t="shared" si="715"/>
        <v/>
      </c>
      <c r="Z1172" s="71" t="str">
        <f t="shared" si="716"/>
        <v/>
      </c>
      <c r="AA1172" s="71" t="str">
        <f t="shared" si="717"/>
        <v/>
      </c>
      <c r="AB1172" s="71" t="str">
        <f t="shared" si="718"/>
        <v/>
      </c>
      <c r="AC1172" s="71" t="str">
        <f t="shared" si="719"/>
        <v/>
      </c>
      <c r="AD1172" s="71" t="str">
        <f t="shared" si="720"/>
        <v/>
      </c>
      <c r="AE1172" s="78" t="str">
        <f t="shared" si="721"/>
        <v/>
      </c>
      <c r="AF1172" s="75" t="str">
        <f t="shared" si="722"/>
        <v/>
      </c>
      <c r="AG1172" s="71" t="str">
        <f t="shared" si="723"/>
        <v/>
      </c>
      <c r="AH1172" s="71" t="str">
        <f t="shared" si="724"/>
        <v/>
      </c>
      <c r="AI1172" s="71" t="str">
        <f t="shared" si="725"/>
        <v/>
      </c>
      <c r="AJ1172" s="71" t="str">
        <f t="shared" si="726"/>
        <v/>
      </c>
      <c r="AK1172" s="71" t="str">
        <f t="shared" si="727"/>
        <v/>
      </c>
      <c r="AL1172" s="71" t="str">
        <f t="shared" si="728"/>
        <v/>
      </c>
      <c r="AM1172" s="78" t="str">
        <f t="shared" si="729"/>
        <v/>
      </c>
      <c r="AN1172" s="75" t="str">
        <f t="shared" si="730"/>
        <v/>
      </c>
      <c r="AO1172" s="71" t="str">
        <f t="shared" si="731"/>
        <v/>
      </c>
      <c r="AP1172" s="71" t="str">
        <f t="shared" si="732"/>
        <v/>
      </c>
      <c r="AQ1172" s="71" t="str">
        <f t="shared" si="733"/>
        <v/>
      </c>
      <c r="AR1172" s="71" t="str">
        <f t="shared" si="734"/>
        <v/>
      </c>
      <c r="AS1172" s="71" t="str">
        <f t="shared" si="735"/>
        <v/>
      </c>
      <c r="AT1172" s="71" t="str">
        <f t="shared" si="736"/>
        <v/>
      </c>
      <c r="AU1172" s="76" t="str">
        <f t="shared" si="737"/>
        <v/>
      </c>
      <c r="BF1172" s="141">
        <v>5050</v>
      </c>
      <c r="BG1172" s="142" t="s">
        <v>15558</v>
      </c>
      <c r="BH1172" s="141" t="s">
        <v>478</v>
      </c>
      <c r="BI1172" s="141" t="s">
        <v>177</v>
      </c>
      <c r="BJ1172" s="141"/>
      <c r="BK1172" s="141" t="s">
        <v>1931</v>
      </c>
      <c r="BL1172" s="141" t="s">
        <v>3295</v>
      </c>
      <c r="BM1172" s="141">
        <v>48.153489999999998</v>
      </c>
      <c r="BN1172" s="141">
        <v>-65.394670000000005</v>
      </c>
      <c r="BO1172" s="141">
        <v>1998</v>
      </c>
      <c r="BP1172" s="143" t="s">
        <v>25253</v>
      </c>
      <c r="BQ1172" s="143" t="s">
        <v>17560</v>
      </c>
    </row>
    <row r="1173" spans="1:69" ht="38.25" customHeight="1" x14ac:dyDescent="0.25">
      <c r="A1173" s="1" t="str">
        <f t="shared" si="738"/>
        <v/>
      </c>
      <c r="B1173" s="32" t="str">
        <f t="shared" si="739"/>
        <v/>
      </c>
      <c r="C1173" s="25" t="str">
        <f t="shared" si="740"/>
        <v/>
      </c>
      <c r="D1173" s="25" t="str">
        <f t="shared" si="741"/>
        <v/>
      </c>
      <c r="E1173" s="25" t="str">
        <f t="shared" si="742"/>
        <v/>
      </c>
      <c r="F1173" s="25" t="str">
        <f t="shared" si="743"/>
        <v/>
      </c>
      <c r="G1173" s="108" t="str">
        <f t="shared" si="744"/>
        <v/>
      </c>
      <c r="H1173" s="108" t="str">
        <f t="shared" si="745"/>
        <v/>
      </c>
      <c r="I1173" s="112" t="str">
        <f t="shared" si="746"/>
        <v/>
      </c>
      <c r="J1173" s="112"/>
      <c r="K1173" s="112"/>
      <c r="L1173" s="113"/>
      <c r="M1173" s="113"/>
      <c r="N1173" s="224" t="str">
        <f t="shared" si="747"/>
        <v/>
      </c>
      <c r="O1173" s="225" t="str">
        <f t="shared" si="748"/>
        <v/>
      </c>
      <c r="Q1173" s="6">
        <v>1171</v>
      </c>
      <c r="R1173" s="47" t="str">
        <f t="shared" si="711"/>
        <v>-1171</v>
      </c>
      <c r="S1173" s="6"/>
      <c r="T1173" s="48" t="str">
        <f t="shared" si="712"/>
        <v/>
      </c>
      <c r="U1173" s="49" t="str">
        <f t="shared" si="713"/>
        <v/>
      </c>
      <c r="W1173" s="51"/>
      <c r="X1173" s="75" t="str">
        <f t="shared" si="714"/>
        <v/>
      </c>
      <c r="Y1173" s="71" t="str">
        <f t="shared" si="715"/>
        <v/>
      </c>
      <c r="Z1173" s="71" t="str">
        <f t="shared" si="716"/>
        <v/>
      </c>
      <c r="AA1173" s="71" t="str">
        <f t="shared" si="717"/>
        <v/>
      </c>
      <c r="AB1173" s="71" t="str">
        <f t="shared" si="718"/>
        <v/>
      </c>
      <c r="AC1173" s="71" t="str">
        <f t="shared" si="719"/>
        <v/>
      </c>
      <c r="AD1173" s="71" t="str">
        <f t="shared" si="720"/>
        <v/>
      </c>
      <c r="AE1173" s="78" t="str">
        <f t="shared" si="721"/>
        <v/>
      </c>
      <c r="AF1173" s="75" t="str">
        <f t="shared" si="722"/>
        <v/>
      </c>
      <c r="AG1173" s="71" t="str">
        <f t="shared" si="723"/>
        <v/>
      </c>
      <c r="AH1173" s="71" t="str">
        <f t="shared" si="724"/>
        <v/>
      </c>
      <c r="AI1173" s="71" t="str">
        <f t="shared" si="725"/>
        <v/>
      </c>
      <c r="AJ1173" s="71" t="str">
        <f t="shared" si="726"/>
        <v/>
      </c>
      <c r="AK1173" s="71" t="str">
        <f t="shared" si="727"/>
        <v/>
      </c>
      <c r="AL1173" s="71" t="str">
        <f t="shared" si="728"/>
        <v/>
      </c>
      <c r="AM1173" s="78" t="str">
        <f t="shared" si="729"/>
        <v/>
      </c>
      <c r="AN1173" s="75" t="str">
        <f t="shared" si="730"/>
        <v/>
      </c>
      <c r="AO1173" s="71" t="str">
        <f t="shared" si="731"/>
        <v/>
      </c>
      <c r="AP1173" s="71" t="str">
        <f t="shared" si="732"/>
        <v/>
      </c>
      <c r="AQ1173" s="71" t="str">
        <f t="shared" si="733"/>
        <v/>
      </c>
      <c r="AR1173" s="71" t="str">
        <f t="shared" si="734"/>
        <v/>
      </c>
      <c r="AS1173" s="71" t="str">
        <f t="shared" si="735"/>
        <v/>
      </c>
      <c r="AT1173" s="71" t="str">
        <f t="shared" si="736"/>
        <v/>
      </c>
      <c r="AU1173" s="76" t="str">
        <f t="shared" si="737"/>
        <v/>
      </c>
      <c r="BF1173" s="141">
        <v>2015</v>
      </c>
      <c r="BG1173" s="142" t="s">
        <v>15588</v>
      </c>
      <c r="BH1173" s="141" t="s">
        <v>180</v>
      </c>
      <c r="BI1173" s="141" t="s">
        <v>191</v>
      </c>
      <c r="BJ1173" s="141" t="s">
        <v>15589</v>
      </c>
      <c r="BK1173" s="141" t="s">
        <v>14106</v>
      </c>
      <c r="BL1173" s="141" t="s">
        <v>6613</v>
      </c>
      <c r="BM1173" s="141">
        <v>48.397306</v>
      </c>
      <c r="BN1173" s="141">
        <v>-64.499483999999995</v>
      </c>
      <c r="BO1173" s="141">
        <v>1992</v>
      </c>
      <c r="BP1173" s="143" t="s">
        <v>191</v>
      </c>
      <c r="BQ1173" s="143" t="s">
        <v>26794</v>
      </c>
    </row>
    <row r="1174" spans="1:69" ht="38.25" customHeight="1" x14ac:dyDescent="0.25">
      <c r="A1174" s="1" t="str">
        <f t="shared" si="738"/>
        <v/>
      </c>
      <c r="B1174" s="32" t="str">
        <f t="shared" si="739"/>
        <v/>
      </c>
      <c r="C1174" s="25" t="str">
        <f t="shared" si="740"/>
        <v/>
      </c>
      <c r="D1174" s="25" t="str">
        <f t="shared" si="741"/>
        <v/>
      </c>
      <c r="E1174" s="25" t="str">
        <f t="shared" si="742"/>
        <v/>
      </c>
      <c r="F1174" s="25" t="str">
        <f t="shared" si="743"/>
        <v/>
      </c>
      <c r="G1174" s="108" t="str">
        <f t="shared" si="744"/>
        <v/>
      </c>
      <c r="H1174" s="108" t="str">
        <f t="shared" si="745"/>
        <v/>
      </c>
      <c r="I1174" s="112" t="str">
        <f t="shared" si="746"/>
        <v/>
      </c>
      <c r="J1174" s="112"/>
      <c r="K1174" s="112"/>
      <c r="L1174" s="113"/>
      <c r="M1174" s="113"/>
      <c r="N1174" s="224" t="str">
        <f t="shared" si="747"/>
        <v/>
      </c>
      <c r="O1174" s="225" t="str">
        <f t="shared" si="748"/>
        <v/>
      </c>
      <c r="Q1174" s="6">
        <v>1172</v>
      </c>
      <c r="R1174" s="47" t="str">
        <f t="shared" si="711"/>
        <v>-1172</v>
      </c>
      <c r="S1174" s="6"/>
      <c r="T1174" s="48" t="str">
        <f t="shared" si="712"/>
        <v/>
      </c>
      <c r="U1174" s="49" t="str">
        <f t="shared" si="713"/>
        <v/>
      </c>
      <c r="W1174" s="51"/>
      <c r="X1174" s="75" t="str">
        <f t="shared" si="714"/>
        <v/>
      </c>
      <c r="Y1174" s="71" t="str">
        <f t="shared" si="715"/>
        <v/>
      </c>
      <c r="Z1174" s="71" t="str">
        <f t="shared" si="716"/>
        <v/>
      </c>
      <c r="AA1174" s="71" t="str">
        <f t="shared" si="717"/>
        <v/>
      </c>
      <c r="AB1174" s="71" t="str">
        <f t="shared" si="718"/>
        <v/>
      </c>
      <c r="AC1174" s="71" t="str">
        <f t="shared" si="719"/>
        <v/>
      </c>
      <c r="AD1174" s="71" t="str">
        <f t="shared" si="720"/>
        <v/>
      </c>
      <c r="AE1174" s="78" t="str">
        <f t="shared" si="721"/>
        <v/>
      </c>
      <c r="AF1174" s="75" t="str">
        <f t="shared" si="722"/>
        <v/>
      </c>
      <c r="AG1174" s="71" t="str">
        <f t="shared" si="723"/>
        <v/>
      </c>
      <c r="AH1174" s="71" t="str">
        <f t="shared" si="724"/>
        <v/>
      </c>
      <c r="AI1174" s="71" t="str">
        <f t="shared" si="725"/>
        <v/>
      </c>
      <c r="AJ1174" s="71" t="str">
        <f t="shared" si="726"/>
        <v/>
      </c>
      <c r="AK1174" s="71" t="str">
        <f t="shared" si="727"/>
        <v/>
      </c>
      <c r="AL1174" s="71" t="str">
        <f t="shared" si="728"/>
        <v/>
      </c>
      <c r="AM1174" s="78" t="str">
        <f t="shared" si="729"/>
        <v/>
      </c>
      <c r="AN1174" s="75" t="str">
        <f t="shared" si="730"/>
        <v/>
      </c>
      <c r="AO1174" s="71" t="str">
        <f t="shared" si="731"/>
        <v/>
      </c>
      <c r="AP1174" s="71" t="str">
        <f t="shared" si="732"/>
        <v/>
      </c>
      <c r="AQ1174" s="71" t="str">
        <f t="shared" si="733"/>
        <v/>
      </c>
      <c r="AR1174" s="71" t="str">
        <f t="shared" si="734"/>
        <v/>
      </c>
      <c r="AS1174" s="71" t="str">
        <f t="shared" si="735"/>
        <v/>
      </c>
      <c r="AT1174" s="71" t="str">
        <f t="shared" si="736"/>
        <v/>
      </c>
      <c r="AU1174" s="76" t="str">
        <f t="shared" si="737"/>
        <v/>
      </c>
      <c r="BF1174" s="141">
        <v>3010</v>
      </c>
      <c r="BG1174" s="142" t="s">
        <v>15599</v>
      </c>
      <c r="BH1174" s="141" t="s">
        <v>478</v>
      </c>
      <c r="BI1174" s="141" t="s">
        <v>176</v>
      </c>
      <c r="BJ1174" s="141" t="s">
        <v>15600</v>
      </c>
      <c r="BK1174" s="141" t="s">
        <v>1708</v>
      </c>
      <c r="BL1174" s="141" t="s">
        <v>15601</v>
      </c>
      <c r="BM1174" s="141">
        <v>49.20373</v>
      </c>
      <c r="BN1174" s="141">
        <v>-64.926220000000001</v>
      </c>
      <c r="BO1174" s="141">
        <v>1978</v>
      </c>
      <c r="BP1174" s="143" t="s">
        <v>25258</v>
      </c>
      <c r="BQ1174" s="143" t="s">
        <v>17560</v>
      </c>
    </row>
    <row r="1175" spans="1:69" ht="38.25" customHeight="1" x14ac:dyDescent="0.25">
      <c r="A1175" s="1" t="str">
        <f t="shared" si="738"/>
        <v/>
      </c>
      <c r="B1175" s="32" t="str">
        <f t="shared" si="739"/>
        <v/>
      </c>
      <c r="C1175" s="25" t="str">
        <f t="shared" si="740"/>
        <v/>
      </c>
      <c r="D1175" s="25" t="str">
        <f t="shared" si="741"/>
        <v/>
      </c>
      <c r="E1175" s="25" t="str">
        <f t="shared" si="742"/>
        <v/>
      </c>
      <c r="F1175" s="25" t="str">
        <f t="shared" si="743"/>
        <v/>
      </c>
      <c r="G1175" s="108" t="str">
        <f t="shared" si="744"/>
        <v/>
      </c>
      <c r="H1175" s="108" t="str">
        <f t="shared" si="745"/>
        <v/>
      </c>
      <c r="I1175" s="112" t="str">
        <f t="shared" si="746"/>
        <v/>
      </c>
      <c r="J1175" s="112"/>
      <c r="K1175" s="112"/>
      <c r="L1175" s="113"/>
      <c r="M1175" s="113"/>
      <c r="N1175" s="224" t="str">
        <f t="shared" si="747"/>
        <v/>
      </c>
      <c r="O1175" s="225" t="str">
        <f t="shared" si="748"/>
        <v/>
      </c>
      <c r="Q1175" s="6">
        <v>1173</v>
      </c>
      <c r="R1175" s="47" t="str">
        <f t="shared" si="711"/>
        <v>-1173</v>
      </c>
      <c r="S1175" s="6"/>
      <c r="T1175" s="48" t="str">
        <f t="shared" si="712"/>
        <v/>
      </c>
      <c r="U1175" s="49" t="str">
        <f t="shared" si="713"/>
        <v/>
      </c>
      <c r="W1175" s="51"/>
      <c r="X1175" s="75" t="str">
        <f t="shared" si="714"/>
        <v/>
      </c>
      <c r="Y1175" s="71" t="str">
        <f t="shared" si="715"/>
        <v/>
      </c>
      <c r="Z1175" s="71" t="str">
        <f t="shared" si="716"/>
        <v/>
      </c>
      <c r="AA1175" s="71" t="str">
        <f t="shared" si="717"/>
        <v/>
      </c>
      <c r="AB1175" s="71" t="str">
        <f t="shared" si="718"/>
        <v/>
      </c>
      <c r="AC1175" s="71" t="str">
        <f t="shared" si="719"/>
        <v/>
      </c>
      <c r="AD1175" s="71" t="str">
        <f t="shared" si="720"/>
        <v/>
      </c>
      <c r="AE1175" s="78" t="str">
        <f t="shared" si="721"/>
        <v/>
      </c>
      <c r="AF1175" s="75" t="str">
        <f t="shared" si="722"/>
        <v/>
      </c>
      <c r="AG1175" s="71" t="str">
        <f t="shared" si="723"/>
        <v/>
      </c>
      <c r="AH1175" s="71" t="str">
        <f t="shared" si="724"/>
        <v/>
      </c>
      <c r="AI1175" s="71" t="str">
        <f t="shared" si="725"/>
        <v/>
      </c>
      <c r="AJ1175" s="71" t="str">
        <f t="shared" si="726"/>
        <v/>
      </c>
      <c r="AK1175" s="71" t="str">
        <f t="shared" si="727"/>
        <v/>
      </c>
      <c r="AL1175" s="71" t="str">
        <f t="shared" si="728"/>
        <v/>
      </c>
      <c r="AM1175" s="78" t="str">
        <f t="shared" si="729"/>
        <v/>
      </c>
      <c r="AN1175" s="75" t="str">
        <f t="shared" si="730"/>
        <v/>
      </c>
      <c r="AO1175" s="71" t="str">
        <f t="shared" si="731"/>
        <v/>
      </c>
      <c r="AP1175" s="71" t="str">
        <f t="shared" si="732"/>
        <v/>
      </c>
      <c r="AQ1175" s="71" t="str">
        <f t="shared" si="733"/>
        <v/>
      </c>
      <c r="AR1175" s="71" t="str">
        <f t="shared" si="734"/>
        <v/>
      </c>
      <c r="AS1175" s="71" t="str">
        <f t="shared" si="735"/>
        <v/>
      </c>
      <c r="AT1175" s="71" t="str">
        <f t="shared" si="736"/>
        <v/>
      </c>
      <c r="AU1175" s="76" t="str">
        <f t="shared" si="737"/>
        <v/>
      </c>
      <c r="BF1175" s="141">
        <v>3010</v>
      </c>
      <c r="BG1175" s="142" t="s">
        <v>15602</v>
      </c>
      <c r="BH1175" s="141" t="s">
        <v>180</v>
      </c>
      <c r="BI1175" s="141" t="s">
        <v>178</v>
      </c>
      <c r="BJ1175" s="141" t="s">
        <v>15603</v>
      </c>
      <c r="BK1175" s="141" t="s">
        <v>10106</v>
      </c>
      <c r="BL1175" s="141" t="s">
        <v>3979</v>
      </c>
      <c r="BM1175" s="141">
        <v>49.18544</v>
      </c>
      <c r="BN1175" s="141">
        <v>-64.85436</v>
      </c>
      <c r="BO1175" s="141">
        <v>2012</v>
      </c>
      <c r="BP1175" s="143" t="s">
        <v>15603</v>
      </c>
      <c r="BQ1175" s="143" t="s">
        <v>17560</v>
      </c>
    </row>
    <row r="1176" spans="1:69" ht="38.25" customHeight="1" x14ac:dyDescent="0.25">
      <c r="A1176" s="1" t="str">
        <f t="shared" si="738"/>
        <v/>
      </c>
      <c r="B1176" s="32" t="str">
        <f t="shared" si="739"/>
        <v/>
      </c>
      <c r="C1176" s="25" t="str">
        <f t="shared" si="740"/>
        <v/>
      </c>
      <c r="D1176" s="25" t="str">
        <f t="shared" si="741"/>
        <v/>
      </c>
      <c r="E1176" s="25" t="str">
        <f t="shared" si="742"/>
        <v/>
      </c>
      <c r="F1176" s="25" t="str">
        <f t="shared" si="743"/>
        <v/>
      </c>
      <c r="G1176" s="108" t="str">
        <f t="shared" si="744"/>
        <v/>
      </c>
      <c r="H1176" s="108" t="str">
        <f t="shared" si="745"/>
        <v/>
      </c>
      <c r="I1176" s="112" t="str">
        <f t="shared" si="746"/>
        <v/>
      </c>
      <c r="J1176" s="112"/>
      <c r="K1176" s="112"/>
      <c r="L1176" s="113"/>
      <c r="M1176" s="113"/>
      <c r="N1176" s="224" t="str">
        <f t="shared" si="747"/>
        <v/>
      </c>
      <c r="O1176" s="225" t="str">
        <f t="shared" si="748"/>
        <v/>
      </c>
      <c r="Q1176" s="6">
        <v>1174</v>
      </c>
      <c r="R1176" s="47" t="str">
        <f t="shared" si="711"/>
        <v>-1174</v>
      </c>
      <c r="S1176" s="6"/>
      <c r="T1176" s="48" t="str">
        <f t="shared" si="712"/>
        <v/>
      </c>
      <c r="U1176" s="49" t="str">
        <f t="shared" si="713"/>
        <v/>
      </c>
      <c r="W1176" s="51"/>
      <c r="X1176" s="75" t="str">
        <f t="shared" si="714"/>
        <v/>
      </c>
      <c r="Y1176" s="71" t="str">
        <f t="shared" si="715"/>
        <v/>
      </c>
      <c r="Z1176" s="71" t="str">
        <f t="shared" si="716"/>
        <v/>
      </c>
      <c r="AA1176" s="71" t="str">
        <f t="shared" si="717"/>
        <v/>
      </c>
      <c r="AB1176" s="71" t="str">
        <f t="shared" si="718"/>
        <v/>
      </c>
      <c r="AC1176" s="71" t="str">
        <f t="shared" si="719"/>
        <v/>
      </c>
      <c r="AD1176" s="71" t="str">
        <f t="shared" si="720"/>
        <v/>
      </c>
      <c r="AE1176" s="78" t="str">
        <f t="shared" si="721"/>
        <v/>
      </c>
      <c r="AF1176" s="75" t="str">
        <f t="shared" si="722"/>
        <v/>
      </c>
      <c r="AG1176" s="71" t="str">
        <f t="shared" si="723"/>
        <v/>
      </c>
      <c r="AH1176" s="71" t="str">
        <f t="shared" si="724"/>
        <v/>
      </c>
      <c r="AI1176" s="71" t="str">
        <f t="shared" si="725"/>
        <v/>
      </c>
      <c r="AJ1176" s="71" t="str">
        <f t="shared" si="726"/>
        <v/>
      </c>
      <c r="AK1176" s="71" t="str">
        <f t="shared" si="727"/>
        <v/>
      </c>
      <c r="AL1176" s="71" t="str">
        <f t="shared" si="728"/>
        <v/>
      </c>
      <c r="AM1176" s="78" t="str">
        <f t="shared" si="729"/>
        <v/>
      </c>
      <c r="AN1176" s="75" t="str">
        <f t="shared" si="730"/>
        <v/>
      </c>
      <c r="AO1176" s="71" t="str">
        <f t="shared" si="731"/>
        <v/>
      </c>
      <c r="AP1176" s="71" t="str">
        <f t="shared" si="732"/>
        <v/>
      </c>
      <c r="AQ1176" s="71" t="str">
        <f t="shared" si="733"/>
        <v/>
      </c>
      <c r="AR1176" s="71" t="str">
        <f t="shared" si="734"/>
        <v/>
      </c>
      <c r="AS1176" s="71" t="str">
        <f t="shared" si="735"/>
        <v/>
      </c>
      <c r="AT1176" s="71" t="str">
        <f t="shared" si="736"/>
        <v/>
      </c>
      <c r="AU1176" s="76" t="str">
        <f t="shared" si="737"/>
        <v/>
      </c>
      <c r="BF1176" s="141">
        <v>3010</v>
      </c>
      <c r="BG1176" s="142" t="s">
        <v>15604</v>
      </c>
      <c r="BH1176" s="141" t="s">
        <v>180</v>
      </c>
      <c r="BI1176" s="141" t="s">
        <v>191</v>
      </c>
      <c r="BJ1176" s="141" t="s">
        <v>15605</v>
      </c>
      <c r="BK1176" s="141" t="s">
        <v>467</v>
      </c>
      <c r="BL1176" s="141" t="s">
        <v>15606</v>
      </c>
      <c r="BM1176" s="141">
        <v>49.188859999999998</v>
      </c>
      <c r="BN1176" s="141">
        <v>-64.864329999999995</v>
      </c>
      <c r="BO1176" s="141">
        <v>2010</v>
      </c>
      <c r="BP1176" s="143" t="s">
        <v>25259</v>
      </c>
      <c r="BQ1176" s="143" t="s">
        <v>17560</v>
      </c>
    </row>
    <row r="1177" spans="1:69" ht="38.25" customHeight="1" x14ac:dyDescent="0.25">
      <c r="A1177" s="1" t="str">
        <f t="shared" si="738"/>
        <v/>
      </c>
      <c r="B1177" s="32" t="str">
        <f t="shared" si="739"/>
        <v/>
      </c>
      <c r="C1177" s="25" t="str">
        <f t="shared" si="740"/>
        <v/>
      </c>
      <c r="D1177" s="25" t="str">
        <f t="shared" si="741"/>
        <v/>
      </c>
      <c r="E1177" s="25" t="str">
        <f t="shared" si="742"/>
        <v/>
      </c>
      <c r="F1177" s="25" t="str">
        <f t="shared" si="743"/>
        <v/>
      </c>
      <c r="G1177" s="108" t="str">
        <f t="shared" si="744"/>
        <v/>
      </c>
      <c r="H1177" s="108" t="str">
        <f t="shared" si="745"/>
        <v/>
      </c>
      <c r="I1177" s="112" t="str">
        <f t="shared" si="746"/>
        <v/>
      </c>
      <c r="J1177" s="112"/>
      <c r="K1177" s="112"/>
      <c r="L1177" s="113"/>
      <c r="M1177" s="113"/>
      <c r="N1177" s="224" t="str">
        <f t="shared" si="747"/>
        <v/>
      </c>
      <c r="O1177" s="225" t="str">
        <f t="shared" si="748"/>
        <v/>
      </c>
      <c r="Q1177" s="6">
        <v>1175</v>
      </c>
      <c r="R1177" s="47" t="str">
        <f t="shared" si="711"/>
        <v>-1175</v>
      </c>
      <c r="S1177" s="6"/>
      <c r="T1177" s="48" t="str">
        <f t="shared" si="712"/>
        <v/>
      </c>
      <c r="U1177" s="49" t="str">
        <f t="shared" si="713"/>
        <v/>
      </c>
      <c r="W1177" s="51"/>
      <c r="X1177" s="75" t="str">
        <f t="shared" si="714"/>
        <v/>
      </c>
      <c r="Y1177" s="71" t="str">
        <f t="shared" si="715"/>
        <v/>
      </c>
      <c r="Z1177" s="71" t="str">
        <f t="shared" si="716"/>
        <v/>
      </c>
      <c r="AA1177" s="71" t="str">
        <f t="shared" si="717"/>
        <v/>
      </c>
      <c r="AB1177" s="71" t="str">
        <f t="shared" si="718"/>
        <v/>
      </c>
      <c r="AC1177" s="71" t="str">
        <f t="shared" si="719"/>
        <v/>
      </c>
      <c r="AD1177" s="71" t="str">
        <f t="shared" si="720"/>
        <v/>
      </c>
      <c r="AE1177" s="78" t="str">
        <f t="shared" si="721"/>
        <v/>
      </c>
      <c r="AF1177" s="75" t="str">
        <f t="shared" si="722"/>
        <v/>
      </c>
      <c r="AG1177" s="71" t="str">
        <f t="shared" si="723"/>
        <v/>
      </c>
      <c r="AH1177" s="71" t="str">
        <f t="shared" si="724"/>
        <v/>
      </c>
      <c r="AI1177" s="71" t="str">
        <f t="shared" si="725"/>
        <v/>
      </c>
      <c r="AJ1177" s="71" t="str">
        <f t="shared" si="726"/>
        <v/>
      </c>
      <c r="AK1177" s="71" t="str">
        <f t="shared" si="727"/>
        <v/>
      </c>
      <c r="AL1177" s="71" t="str">
        <f t="shared" si="728"/>
        <v/>
      </c>
      <c r="AM1177" s="78" t="str">
        <f t="shared" si="729"/>
        <v/>
      </c>
      <c r="AN1177" s="75" t="str">
        <f t="shared" si="730"/>
        <v/>
      </c>
      <c r="AO1177" s="71" t="str">
        <f t="shared" si="731"/>
        <v/>
      </c>
      <c r="AP1177" s="71" t="str">
        <f t="shared" si="732"/>
        <v/>
      </c>
      <c r="AQ1177" s="71" t="str">
        <f t="shared" si="733"/>
        <v/>
      </c>
      <c r="AR1177" s="71" t="str">
        <f t="shared" si="734"/>
        <v/>
      </c>
      <c r="AS1177" s="71" t="str">
        <f t="shared" si="735"/>
        <v/>
      </c>
      <c r="AT1177" s="71" t="str">
        <f t="shared" si="736"/>
        <v/>
      </c>
      <c r="AU1177" s="76" t="str">
        <f t="shared" si="737"/>
        <v/>
      </c>
      <c r="BF1177" s="141">
        <v>5045</v>
      </c>
      <c r="BG1177" s="142" t="s">
        <v>15539</v>
      </c>
      <c r="BH1177" s="141" t="s">
        <v>478</v>
      </c>
      <c r="BI1177" s="141" t="s">
        <v>176</v>
      </c>
      <c r="BJ1177" s="141" t="s">
        <v>15540</v>
      </c>
      <c r="BK1177" s="141" t="s">
        <v>13634</v>
      </c>
      <c r="BL1177" s="141" t="s">
        <v>3953</v>
      </c>
      <c r="BM1177" s="141">
        <v>48.074388566400003</v>
      </c>
      <c r="BN1177" s="141">
        <v>-65.527457546600004</v>
      </c>
      <c r="BO1177" s="141">
        <v>1960</v>
      </c>
      <c r="BP1177" s="143" t="s">
        <v>25248</v>
      </c>
      <c r="BQ1177" s="143" t="s">
        <v>17560</v>
      </c>
    </row>
    <row r="1178" spans="1:69" ht="38.25" customHeight="1" x14ac:dyDescent="0.25">
      <c r="A1178" s="1" t="str">
        <f t="shared" si="738"/>
        <v/>
      </c>
      <c r="B1178" s="32" t="str">
        <f t="shared" si="739"/>
        <v/>
      </c>
      <c r="C1178" s="25" t="str">
        <f t="shared" si="740"/>
        <v/>
      </c>
      <c r="D1178" s="25" t="str">
        <f t="shared" si="741"/>
        <v/>
      </c>
      <c r="E1178" s="25" t="str">
        <f t="shared" si="742"/>
        <v/>
      </c>
      <c r="F1178" s="25" t="str">
        <f t="shared" si="743"/>
        <v/>
      </c>
      <c r="G1178" s="108" t="str">
        <f t="shared" si="744"/>
        <v/>
      </c>
      <c r="H1178" s="108" t="str">
        <f t="shared" si="745"/>
        <v/>
      </c>
      <c r="I1178" s="112" t="str">
        <f t="shared" si="746"/>
        <v/>
      </c>
      <c r="J1178" s="112"/>
      <c r="K1178" s="112"/>
      <c r="L1178" s="113"/>
      <c r="M1178" s="113"/>
      <c r="N1178" s="224" t="str">
        <f t="shared" si="747"/>
        <v/>
      </c>
      <c r="O1178" s="225" t="str">
        <f t="shared" si="748"/>
        <v/>
      </c>
      <c r="Q1178" s="6">
        <v>1176</v>
      </c>
      <c r="R1178" s="47" t="str">
        <f t="shared" si="711"/>
        <v>-1176</v>
      </c>
      <c r="S1178" s="6"/>
      <c r="T1178" s="48" t="str">
        <f t="shared" si="712"/>
        <v/>
      </c>
      <c r="U1178" s="49" t="str">
        <f t="shared" si="713"/>
        <v/>
      </c>
      <c r="W1178" s="51"/>
      <c r="X1178" s="75" t="str">
        <f t="shared" si="714"/>
        <v/>
      </c>
      <c r="Y1178" s="71" t="str">
        <f t="shared" si="715"/>
        <v/>
      </c>
      <c r="Z1178" s="71" t="str">
        <f t="shared" si="716"/>
        <v/>
      </c>
      <c r="AA1178" s="71" t="str">
        <f t="shared" si="717"/>
        <v/>
      </c>
      <c r="AB1178" s="71" t="str">
        <f t="shared" si="718"/>
        <v/>
      </c>
      <c r="AC1178" s="71" t="str">
        <f t="shared" si="719"/>
        <v/>
      </c>
      <c r="AD1178" s="71" t="str">
        <f t="shared" si="720"/>
        <v/>
      </c>
      <c r="AE1178" s="78" t="str">
        <f t="shared" si="721"/>
        <v/>
      </c>
      <c r="AF1178" s="75" t="str">
        <f t="shared" si="722"/>
        <v/>
      </c>
      <c r="AG1178" s="71" t="str">
        <f t="shared" si="723"/>
        <v/>
      </c>
      <c r="AH1178" s="71" t="str">
        <f t="shared" si="724"/>
        <v/>
      </c>
      <c r="AI1178" s="71" t="str">
        <f t="shared" si="725"/>
        <v/>
      </c>
      <c r="AJ1178" s="71" t="str">
        <f t="shared" si="726"/>
        <v/>
      </c>
      <c r="AK1178" s="71" t="str">
        <f t="shared" si="727"/>
        <v/>
      </c>
      <c r="AL1178" s="71" t="str">
        <f t="shared" si="728"/>
        <v/>
      </c>
      <c r="AM1178" s="78" t="str">
        <f t="shared" si="729"/>
        <v/>
      </c>
      <c r="AN1178" s="75" t="str">
        <f t="shared" si="730"/>
        <v/>
      </c>
      <c r="AO1178" s="71" t="str">
        <f t="shared" si="731"/>
        <v/>
      </c>
      <c r="AP1178" s="71" t="str">
        <f t="shared" si="732"/>
        <v/>
      </c>
      <c r="AQ1178" s="71" t="str">
        <f t="shared" si="733"/>
        <v/>
      </c>
      <c r="AR1178" s="71" t="str">
        <f t="shared" si="734"/>
        <v/>
      </c>
      <c r="AS1178" s="71" t="str">
        <f t="shared" si="735"/>
        <v/>
      </c>
      <c r="AT1178" s="71" t="str">
        <f t="shared" si="736"/>
        <v/>
      </c>
      <c r="AU1178" s="76" t="str">
        <f t="shared" si="737"/>
        <v/>
      </c>
      <c r="BF1178" s="141">
        <v>5045</v>
      </c>
      <c r="BG1178" s="142" t="s">
        <v>15541</v>
      </c>
      <c r="BH1178" s="141" t="s">
        <v>478</v>
      </c>
      <c r="BI1178" s="141" t="s">
        <v>177</v>
      </c>
      <c r="BJ1178" s="141"/>
      <c r="BK1178" s="141"/>
      <c r="BL1178" s="141"/>
      <c r="BM1178" s="141">
        <v>48.087412</v>
      </c>
      <c r="BN1178" s="141">
        <v>-65.524750999999995</v>
      </c>
      <c r="BO1178" s="141">
        <v>1960</v>
      </c>
      <c r="BP1178" s="143" t="s">
        <v>25249</v>
      </c>
      <c r="BQ1178" s="143" t="s">
        <v>17560</v>
      </c>
    </row>
    <row r="1179" spans="1:69" ht="38.25" customHeight="1" x14ac:dyDescent="0.25">
      <c r="A1179" s="1" t="str">
        <f t="shared" si="738"/>
        <v/>
      </c>
      <c r="B1179" s="32" t="str">
        <f t="shared" si="739"/>
        <v/>
      </c>
      <c r="C1179" s="25" t="str">
        <f t="shared" si="740"/>
        <v/>
      </c>
      <c r="D1179" s="25" t="str">
        <f t="shared" si="741"/>
        <v/>
      </c>
      <c r="E1179" s="25" t="str">
        <f t="shared" si="742"/>
        <v/>
      </c>
      <c r="F1179" s="25" t="str">
        <f t="shared" si="743"/>
        <v/>
      </c>
      <c r="G1179" s="108" t="str">
        <f t="shared" si="744"/>
        <v/>
      </c>
      <c r="H1179" s="108" t="str">
        <f t="shared" si="745"/>
        <v/>
      </c>
      <c r="I1179" s="112" t="str">
        <f t="shared" si="746"/>
        <v/>
      </c>
      <c r="J1179" s="112"/>
      <c r="K1179" s="112"/>
      <c r="L1179" s="113"/>
      <c r="M1179" s="113"/>
      <c r="N1179" s="224" t="str">
        <f t="shared" si="747"/>
        <v/>
      </c>
      <c r="O1179" s="225" t="str">
        <f t="shared" si="748"/>
        <v/>
      </c>
      <c r="Q1179" s="6">
        <v>1177</v>
      </c>
      <c r="R1179" s="47" t="str">
        <f t="shared" si="711"/>
        <v>-1177</v>
      </c>
      <c r="S1179" s="6"/>
      <c r="T1179" s="48" t="str">
        <f t="shared" si="712"/>
        <v/>
      </c>
      <c r="U1179" s="49" t="str">
        <f t="shared" si="713"/>
        <v/>
      </c>
      <c r="W1179" s="51"/>
      <c r="X1179" s="75" t="str">
        <f t="shared" si="714"/>
        <v/>
      </c>
      <c r="Y1179" s="71" t="str">
        <f t="shared" si="715"/>
        <v/>
      </c>
      <c r="Z1179" s="71" t="str">
        <f t="shared" si="716"/>
        <v/>
      </c>
      <c r="AA1179" s="71" t="str">
        <f t="shared" si="717"/>
        <v/>
      </c>
      <c r="AB1179" s="71" t="str">
        <f t="shared" si="718"/>
        <v/>
      </c>
      <c r="AC1179" s="71" t="str">
        <f t="shared" si="719"/>
        <v/>
      </c>
      <c r="AD1179" s="71" t="str">
        <f t="shared" si="720"/>
        <v/>
      </c>
      <c r="AE1179" s="78" t="str">
        <f t="shared" si="721"/>
        <v/>
      </c>
      <c r="AF1179" s="75" t="str">
        <f t="shared" si="722"/>
        <v/>
      </c>
      <c r="AG1179" s="71" t="str">
        <f t="shared" si="723"/>
        <v/>
      </c>
      <c r="AH1179" s="71" t="str">
        <f t="shared" si="724"/>
        <v/>
      </c>
      <c r="AI1179" s="71" t="str">
        <f t="shared" si="725"/>
        <v/>
      </c>
      <c r="AJ1179" s="71" t="str">
        <f t="shared" si="726"/>
        <v/>
      </c>
      <c r="AK1179" s="71" t="str">
        <f t="shared" si="727"/>
        <v/>
      </c>
      <c r="AL1179" s="71" t="str">
        <f t="shared" si="728"/>
        <v/>
      </c>
      <c r="AM1179" s="78" t="str">
        <f t="shared" si="729"/>
        <v/>
      </c>
      <c r="AN1179" s="75" t="str">
        <f t="shared" si="730"/>
        <v/>
      </c>
      <c r="AO1179" s="71" t="str">
        <f t="shared" si="731"/>
        <v/>
      </c>
      <c r="AP1179" s="71" t="str">
        <f t="shared" si="732"/>
        <v/>
      </c>
      <c r="AQ1179" s="71" t="str">
        <f t="shared" si="733"/>
        <v/>
      </c>
      <c r="AR1179" s="71" t="str">
        <f t="shared" si="734"/>
        <v/>
      </c>
      <c r="AS1179" s="71" t="str">
        <f t="shared" si="735"/>
        <v/>
      </c>
      <c r="AT1179" s="71" t="str">
        <f t="shared" si="736"/>
        <v/>
      </c>
      <c r="AU1179" s="76" t="str">
        <f t="shared" si="737"/>
        <v/>
      </c>
      <c r="BF1179" s="141">
        <v>5045</v>
      </c>
      <c r="BG1179" s="142" t="s">
        <v>15542</v>
      </c>
      <c r="BH1179" s="141" t="s">
        <v>478</v>
      </c>
      <c r="BI1179" s="141" t="s">
        <v>186</v>
      </c>
      <c r="BJ1179" s="141" t="s">
        <v>15543</v>
      </c>
      <c r="BK1179" s="141" t="s">
        <v>6045</v>
      </c>
      <c r="BL1179" s="141" t="s">
        <v>15544</v>
      </c>
      <c r="BM1179" s="141">
        <v>48.051986999999997</v>
      </c>
      <c r="BN1179" s="141">
        <v>-65.504990000000006</v>
      </c>
      <c r="BO1179" s="141">
        <v>1990</v>
      </c>
      <c r="BP1179" s="143" t="s">
        <v>25250</v>
      </c>
      <c r="BQ1179" s="143" t="s">
        <v>17560</v>
      </c>
    </row>
    <row r="1180" spans="1:69" ht="38.25" customHeight="1" x14ac:dyDescent="0.25">
      <c r="A1180" s="1" t="str">
        <f t="shared" si="738"/>
        <v/>
      </c>
      <c r="B1180" s="32" t="str">
        <f t="shared" si="739"/>
        <v/>
      </c>
      <c r="C1180" s="25" t="str">
        <f t="shared" si="740"/>
        <v/>
      </c>
      <c r="D1180" s="25" t="str">
        <f t="shared" si="741"/>
        <v/>
      </c>
      <c r="E1180" s="25" t="str">
        <f t="shared" si="742"/>
        <v/>
      </c>
      <c r="F1180" s="25" t="str">
        <f t="shared" si="743"/>
        <v/>
      </c>
      <c r="G1180" s="108" t="str">
        <f t="shared" si="744"/>
        <v/>
      </c>
      <c r="H1180" s="108" t="str">
        <f t="shared" si="745"/>
        <v/>
      </c>
      <c r="I1180" s="112" t="str">
        <f t="shared" si="746"/>
        <v/>
      </c>
      <c r="J1180" s="112"/>
      <c r="K1180" s="112"/>
      <c r="L1180" s="113"/>
      <c r="M1180" s="113"/>
      <c r="N1180" s="224" t="str">
        <f t="shared" si="747"/>
        <v/>
      </c>
      <c r="O1180" s="225" t="str">
        <f t="shared" si="748"/>
        <v/>
      </c>
      <c r="Q1180" s="6">
        <v>1178</v>
      </c>
      <c r="R1180" s="47" t="str">
        <f t="shared" si="711"/>
        <v>-1178</v>
      </c>
      <c r="S1180" s="6"/>
      <c r="T1180" s="48" t="str">
        <f t="shared" si="712"/>
        <v/>
      </c>
      <c r="U1180" s="49" t="str">
        <f t="shared" si="713"/>
        <v/>
      </c>
      <c r="W1180" s="51"/>
      <c r="X1180" s="75" t="str">
        <f t="shared" si="714"/>
        <v/>
      </c>
      <c r="Y1180" s="71" t="str">
        <f t="shared" si="715"/>
        <v/>
      </c>
      <c r="Z1180" s="71" t="str">
        <f t="shared" si="716"/>
        <v/>
      </c>
      <c r="AA1180" s="71" t="str">
        <f t="shared" si="717"/>
        <v/>
      </c>
      <c r="AB1180" s="71" t="str">
        <f t="shared" si="718"/>
        <v/>
      </c>
      <c r="AC1180" s="71" t="str">
        <f t="shared" si="719"/>
        <v/>
      </c>
      <c r="AD1180" s="71" t="str">
        <f t="shared" si="720"/>
        <v/>
      </c>
      <c r="AE1180" s="78" t="str">
        <f t="shared" si="721"/>
        <v/>
      </c>
      <c r="AF1180" s="75" t="str">
        <f t="shared" si="722"/>
        <v/>
      </c>
      <c r="AG1180" s="71" t="str">
        <f t="shared" si="723"/>
        <v/>
      </c>
      <c r="AH1180" s="71" t="str">
        <f t="shared" si="724"/>
        <v/>
      </c>
      <c r="AI1180" s="71" t="str">
        <f t="shared" si="725"/>
        <v/>
      </c>
      <c r="AJ1180" s="71" t="str">
        <f t="shared" si="726"/>
        <v/>
      </c>
      <c r="AK1180" s="71" t="str">
        <f t="shared" si="727"/>
        <v/>
      </c>
      <c r="AL1180" s="71" t="str">
        <f t="shared" si="728"/>
        <v/>
      </c>
      <c r="AM1180" s="78" t="str">
        <f t="shared" si="729"/>
        <v/>
      </c>
      <c r="AN1180" s="75" t="str">
        <f t="shared" si="730"/>
        <v/>
      </c>
      <c r="AO1180" s="71" t="str">
        <f t="shared" si="731"/>
        <v/>
      </c>
      <c r="AP1180" s="71" t="str">
        <f t="shared" si="732"/>
        <v/>
      </c>
      <c r="AQ1180" s="71" t="str">
        <f t="shared" si="733"/>
        <v/>
      </c>
      <c r="AR1180" s="71" t="str">
        <f t="shared" si="734"/>
        <v/>
      </c>
      <c r="AS1180" s="71" t="str">
        <f t="shared" si="735"/>
        <v/>
      </c>
      <c r="AT1180" s="71" t="str">
        <f t="shared" si="736"/>
        <v/>
      </c>
      <c r="AU1180" s="76" t="str">
        <f t="shared" si="737"/>
        <v/>
      </c>
      <c r="BF1180" s="141">
        <v>5045</v>
      </c>
      <c r="BG1180" s="142" t="s">
        <v>15545</v>
      </c>
      <c r="BH1180" s="141" t="s">
        <v>180</v>
      </c>
      <c r="BI1180" s="141" t="s">
        <v>178</v>
      </c>
      <c r="BJ1180" s="141" t="s">
        <v>15546</v>
      </c>
      <c r="BK1180" s="141" t="s">
        <v>11477</v>
      </c>
      <c r="BL1180" s="141" t="s">
        <v>15547</v>
      </c>
      <c r="BM1180" s="141">
        <v>48.050159999999998</v>
      </c>
      <c r="BN1180" s="141">
        <v>-65.482731999999999</v>
      </c>
      <c r="BO1180" s="141">
        <v>1993</v>
      </c>
      <c r="BP1180" s="143" t="s">
        <v>15546</v>
      </c>
      <c r="BQ1180" s="143" t="s">
        <v>17560</v>
      </c>
    </row>
    <row r="1181" spans="1:69" ht="38.25" customHeight="1" x14ac:dyDescent="0.25">
      <c r="A1181" s="1" t="str">
        <f t="shared" si="738"/>
        <v/>
      </c>
      <c r="B1181" s="32" t="str">
        <f t="shared" si="739"/>
        <v/>
      </c>
      <c r="C1181" s="25" t="str">
        <f t="shared" si="740"/>
        <v/>
      </c>
      <c r="D1181" s="25" t="str">
        <f t="shared" si="741"/>
        <v/>
      </c>
      <c r="E1181" s="25" t="str">
        <f t="shared" si="742"/>
        <v/>
      </c>
      <c r="F1181" s="25" t="str">
        <f t="shared" si="743"/>
        <v/>
      </c>
      <c r="G1181" s="108" t="str">
        <f t="shared" si="744"/>
        <v/>
      </c>
      <c r="H1181" s="108" t="str">
        <f t="shared" si="745"/>
        <v/>
      </c>
      <c r="I1181" s="112" t="str">
        <f t="shared" si="746"/>
        <v/>
      </c>
      <c r="J1181" s="112"/>
      <c r="K1181" s="112"/>
      <c r="L1181" s="113"/>
      <c r="M1181" s="113"/>
      <c r="N1181" s="224" t="str">
        <f t="shared" si="747"/>
        <v/>
      </c>
      <c r="O1181" s="225" t="str">
        <f t="shared" si="748"/>
        <v/>
      </c>
      <c r="Q1181" s="6">
        <v>1179</v>
      </c>
      <c r="R1181" s="47" t="str">
        <f t="shared" si="711"/>
        <v>-1179</v>
      </c>
      <c r="S1181" s="6"/>
      <c r="T1181" s="48" t="str">
        <f t="shared" si="712"/>
        <v/>
      </c>
      <c r="U1181" s="49" t="str">
        <f t="shared" si="713"/>
        <v/>
      </c>
      <c r="W1181" s="51"/>
      <c r="X1181" s="75" t="str">
        <f t="shared" si="714"/>
        <v/>
      </c>
      <c r="Y1181" s="71" t="str">
        <f t="shared" si="715"/>
        <v/>
      </c>
      <c r="Z1181" s="71" t="str">
        <f t="shared" si="716"/>
        <v/>
      </c>
      <c r="AA1181" s="71" t="str">
        <f t="shared" si="717"/>
        <v/>
      </c>
      <c r="AB1181" s="71" t="str">
        <f t="shared" si="718"/>
        <v/>
      </c>
      <c r="AC1181" s="71" t="str">
        <f t="shared" si="719"/>
        <v/>
      </c>
      <c r="AD1181" s="71" t="str">
        <f t="shared" si="720"/>
        <v/>
      </c>
      <c r="AE1181" s="78" t="str">
        <f t="shared" si="721"/>
        <v/>
      </c>
      <c r="AF1181" s="75" t="str">
        <f t="shared" si="722"/>
        <v/>
      </c>
      <c r="AG1181" s="71" t="str">
        <f t="shared" si="723"/>
        <v/>
      </c>
      <c r="AH1181" s="71" t="str">
        <f t="shared" si="724"/>
        <v/>
      </c>
      <c r="AI1181" s="71" t="str">
        <f t="shared" si="725"/>
        <v/>
      </c>
      <c r="AJ1181" s="71" t="str">
        <f t="shared" si="726"/>
        <v/>
      </c>
      <c r="AK1181" s="71" t="str">
        <f t="shared" si="727"/>
        <v/>
      </c>
      <c r="AL1181" s="71" t="str">
        <f t="shared" si="728"/>
        <v/>
      </c>
      <c r="AM1181" s="78" t="str">
        <f t="shared" si="729"/>
        <v/>
      </c>
      <c r="AN1181" s="75" t="str">
        <f t="shared" si="730"/>
        <v/>
      </c>
      <c r="AO1181" s="71" t="str">
        <f t="shared" si="731"/>
        <v/>
      </c>
      <c r="AP1181" s="71" t="str">
        <f t="shared" si="732"/>
        <v/>
      </c>
      <c r="AQ1181" s="71" t="str">
        <f t="shared" si="733"/>
        <v/>
      </c>
      <c r="AR1181" s="71" t="str">
        <f t="shared" si="734"/>
        <v/>
      </c>
      <c r="AS1181" s="71" t="str">
        <f t="shared" si="735"/>
        <v/>
      </c>
      <c r="AT1181" s="71" t="str">
        <f t="shared" si="736"/>
        <v/>
      </c>
      <c r="AU1181" s="76" t="str">
        <f t="shared" si="737"/>
        <v/>
      </c>
      <c r="BF1181" s="141">
        <v>5045</v>
      </c>
      <c r="BG1181" s="142" t="s">
        <v>15548</v>
      </c>
      <c r="BH1181" s="141" t="s">
        <v>180</v>
      </c>
      <c r="BI1181" s="141" t="s">
        <v>191</v>
      </c>
      <c r="BJ1181" s="141" t="s">
        <v>2070</v>
      </c>
      <c r="BK1181" s="141" t="s">
        <v>2547</v>
      </c>
      <c r="BL1181" s="141" t="s">
        <v>15544</v>
      </c>
      <c r="BM1181" s="141">
        <v>48.052585999999998</v>
      </c>
      <c r="BN1181" s="141">
        <v>-65.506279000000006</v>
      </c>
      <c r="BO1181" s="141">
        <v>1980</v>
      </c>
      <c r="BP1181" s="143" t="s">
        <v>191</v>
      </c>
      <c r="BQ1181" s="143" t="s">
        <v>17560</v>
      </c>
    </row>
    <row r="1182" spans="1:69" ht="38.25" customHeight="1" x14ac:dyDescent="0.25">
      <c r="A1182" s="1" t="str">
        <f t="shared" si="738"/>
        <v/>
      </c>
      <c r="B1182" s="32" t="str">
        <f t="shared" si="739"/>
        <v/>
      </c>
      <c r="C1182" s="25" t="str">
        <f t="shared" si="740"/>
        <v/>
      </c>
      <c r="D1182" s="25" t="str">
        <f t="shared" si="741"/>
        <v/>
      </c>
      <c r="E1182" s="25" t="str">
        <f t="shared" si="742"/>
        <v/>
      </c>
      <c r="F1182" s="25" t="str">
        <f t="shared" si="743"/>
        <v/>
      </c>
      <c r="G1182" s="108" t="str">
        <f t="shared" si="744"/>
        <v/>
      </c>
      <c r="H1182" s="108" t="str">
        <f t="shared" si="745"/>
        <v/>
      </c>
      <c r="I1182" s="112" t="str">
        <f t="shared" si="746"/>
        <v/>
      </c>
      <c r="J1182" s="112"/>
      <c r="K1182" s="112"/>
      <c r="L1182" s="113"/>
      <c r="M1182" s="113"/>
      <c r="N1182" s="224" t="str">
        <f t="shared" si="747"/>
        <v/>
      </c>
      <c r="O1182" s="225" t="str">
        <f t="shared" si="748"/>
        <v/>
      </c>
      <c r="Q1182" s="6">
        <v>1180</v>
      </c>
      <c r="R1182" s="47" t="str">
        <f t="shared" si="711"/>
        <v>-1180</v>
      </c>
      <c r="S1182" s="6"/>
      <c r="T1182" s="48" t="str">
        <f t="shared" si="712"/>
        <v/>
      </c>
      <c r="U1182" s="49" t="str">
        <f t="shared" si="713"/>
        <v/>
      </c>
      <c r="W1182" s="51"/>
      <c r="X1182" s="75" t="str">
        <f t="shared" si="714"/>
        <v/>
      </c>
      <c r="Y1182" s="71" t="str">
        <f t="shared" si="715"/>
        <v/>
      </c>
      <c r="Z1182" s="71" t="str">
        <f t="shared" si="716"/>
        <v/>
      </c>
      <c r="AA1182" s="71" t="str">
        <f t="shared" si="717"/>
        <v/>
      </c>
      <c r="AB1182" s="71" t="str">
        <f t="shared" si="718"/>
        <v/>
      </c>
      <c r="AC1182" s="71" t="str">
        <f t="shared" si="719"/>
        <v/>
      </c>
      <c r="AD1182" s="71" t="str">
        <f t="shared" si="720"/>
        <v/>
      </c>
      <c r="AE1182" s="78" t="str">
        <f t="shared" si="721"/>
        <v/>
      </c>
      <c r="AF1182" s="75" t="str">
        <f t="shared" si="722"/>
        <v/>
      </c>
      <c r="AG1182" s="71" t="str">
        <f t="shared" si="723"/>
        <v/>
      </c>
      <c r="AH1182" s="71" t="str">
        <f t="shared" si="724"/>
        <v/>
      </c>
      <c r="AI1182" s="71" t="str">
        <f t="shared" si="725"/>
        <v/>
      </c>
      <c r="AJ1182" s="71" t="str">
        <f t="shared" si="726"/>
        <v/>
      </c>
      <c r="AK1182" s="71" t="str">
        <f t="shared" si="727"/>
        <v/>
      </c>
      <c r="AL1182" s="71" t="str">
        <f t="shared" si="728"/>
        <v/>
      </c>
      <c r="AM1182" s="78" t="str">
        <f t="shared" si="729"/>
        <v/>
      </c>
      <c r="AN1182" s="75" t="str">
        <f t="shared" si="730"/>
        <v/>
      </c>
      <c r="AO1182" s="71" t="str">
        <f t="shared" si="731"/>
        <v/>
      </c>
      <c r="AP1182" s="71" t="str">
        <f t="shared" si="732"/>
        <v/>
      </c>
      <c r="AQ1182" s="71" t="str">
        <f t="shared" si="733"/>
        <v/>
      </c>
      <c r="AR1182" s="71" t="str">
        <f t="shared" si="734"/>
        <v/>
      </c>
      <c r="AS1182" s="71" t="str">
        <f t="shared" si="735"/>
        <v/>
      </c>
      <c r="AT1182" s="71" t="str">
        <f t="shared" si="736"/>
        <v/>
      </c>
      <c r="AU1182" s="76" t="str">
        <f t="shared" si="737"/>
        <v/>
      </c>
      <c r="BF1182" s="141">
        <v>5045</v>
      </c>
      <c r="BG1182" s="142" t="s">
        <v>15549</v>
      </c>
      <c r="BH1182" s="141" t="s">
        <v>180</v>
      </c>
      <c r="BI1182" s="141" t="s">
        <v>191</v>
      </c>
      <c r="BJ1182" s="141" t="s">
        <v>2074</v>
      </c>
      <c r="BK1182" s="141" t="s">
        <v>4222</v>
      </c>
      <c r="BL1182" s="141" t="s">
        <v>15544</v>
      </c>
      <c r="BM1182" s="141">
        <v>48.056767000000001</v>
      </c>
      <c r="BN1182" s="141">
        <v>-65.512352000000007</v>
      </c>
      <c r="BO1182" s="141">
        <v>2013</v>
      </c>
      <c r="BP1182" s="143" t="s">
        <v>191</v>
      </c>
      <c r="BQ1182" s="143" t="s">
        <v>17560</v>
      </c>
    </row>
    <row r="1183" spans="1:69" ht="38.25" customHeight="1" x14ac:dyDescent="0.25">
      <c r="A1183" s="1" t="str">
        <f t="shared" si="738"/>
        <v/>
      </c>
      <c r="B1183" s="32" t="str">
        <f t="shared" si="739"/>
        <v/>
      </c>
      <c r="C1183" s="25" t="str">
        <f t="shared" si="740"/>
        <v/>
      </c>
      <c r="D1183" s="25" t="str">
        <f t="shared" si="741"/>
        <v/>
      </c>
      <c r="E1183" s="25" t="str">
        <f t="shared" si="742"/>
        <v/>
      </c>
      <c r="F1183" s="25" t="str">
        <f t="shared" si="743"/>
        <v/>
      </c>
      <c r="G1183" s="108" t="str">
        <f t="shared" si="744"/>
        <v/>
      </c>
      <c r="H1183" s="108" t="str">
        <f t="shared" si="745"/>
        <v/>
      </c>
      <c r="I1183" s="112" t="str">
        <f t="shared" si="746"/>
        <v/>
      </c>
      <c r="J1183" s="112"/>
      <c r="K1183" s="112"/>
      <c r="L1183" s="113"/>
      <c r="M1183" s="113"/>
      <c r="N1183" s="224" t="str">
        <f t="shared" si="747"/>
        <v/>
      </c>
      <c r="O1183" s="225" t="str">
        <f t="shared" si="748"/>
        <v/>
      </c>
      <c r="Q1183" s="6">
        <v>1181</v>
      </c>
      <c r="R1183" s="47" t="str">
        <f t="shared" si="711"/>
        <v>-1181</v>
      </c>
      <c r="S1183" s="6"/>
      <c r="T1183" s="48" t="str">
        <f t="shared" si="712"/>
        <v/>
      </c>
      <c r="U1183" s="49" t="str">
        <f t="shared" si="713"/>
        <v/>
      </c>
      <c r="W1183" s="51"/>
      <c r="X1183" s="75" t="str">
        <f t="shared" si="714"/>
        <v/>
      </c>
      <c r="Y1183" s="71" t="str">
        <f t="shared" si="715"/>
        <v/>
      </c>
      <c r="Z1183" s="71" t="str">
        <f t="shared" si="716"/>
        <v/>
      </c>
      <c r="AA1183" s="71" t="str">
        <f t="shared" si="717"/>
        <v/>
      </c>
      <c r="AB1183" s="71" t="str">
        <f t="shared" si="718"/>
        <v/>
      </c>
      <c r="AC1183" s="71" t="str">
        <f t="shared" si="719"/>
        <v/>
      </c>
      <c r="AD1183" s="71" t="str">
        <f t="shared" si="720"/>
        <v/>
      </c>
      <c r="AE1183" s="78" t="str">
        <f t="shared" si="721"/>
        <v/>
      </c>
      <c r="AF1183" s="75" t="str">
        <f t="shared" si="722"/>
        <v/>
      </c>
      <c r="AG1183" s="71" t="str">
        <f t="shared" si="723"/>
        <v/>
      </c>
      <c r="AH1183" s="71" t="str">
        <f t="shared" si="724"/>
        <v/>
      </c>
      <c r="AI1183" s="71" t="str">
        <f t="shared" si="725"/>
        <v/>
      </c>
      <c r="AJ1183" s="71" t="str">
        <f t="shared" si="726"/>
        <v/>
      </c>
      <c r="AK1183" s="71" t="str">
        <f t="shared" si="727"/>
        <v/>
      </c>
      <c r="AL1183" s="71" t="str">
        <f t="shared" si="728"/>
        <v/>
      </c>
      <c r="AM1183" s="78" t="str">
        <f t="shared" si="729"/>
        <v/>
      </c>
      <c r="AN1183" s="75" t="str">
        <f t="shared" si="730"/>
        <v/>
      </c>
      <c r="AO1183" s="71" t="str">
        <f t="shared" si="731"/>
        <v/>
      </c>
      <c r="AP1183" s="71" t="str">
        <f t="shared" si="732"/>
        <v/>
      </c>
      <c r="AQ1183" s="71" t="str">
        <f t="shared" si="733"/>
        <v/>
      </c>
      <c r="AR1183" s="71" t="str">
        <f t="shared" si="734"/>
        <v/>
      </c>
      <c r="AS1183" s="71" t="str">
        <f t="shared" si="735"/>
        <v/>
      </c>
      <c r="AT1183" s="71" t="str">
        <f t="shared" si="736"/>
        <v/>
      </c>
      <c r="AU1183" s="76" t="str">
        <f t="shared" si="737"/>
        <v/>
      </c>
      <c r="BF1183" s="141">
        <v>6005</v>
      </c>
      <c r="BG1183" s="142" t="s">
        <v>15660</v>
      </c>
      <c r="BH1183" s="141" t="s">
        <v>478</v>
      </c>
      <c r="BI1183" s="141" t="s">
        <v>176</v>
      </c>
      <c r="BJ1183" s="141"/>
      <c r="BK1183" s="141"/>
      <c r="BL1183" s="141" t="s">
        <v>15661</v>
      </c>
      <c r="BM1183" s="141">
        <v>48.192796164290698</v>
      </c>
      <c r="BN1183" s="141">
        <v>-65.992544330138102</v>
      </c>
      <c r="BO1183" s="141">
        <v>2008</v>
      </c>
      <c r="BP1183" s="143" t="s">
        <v>25277</v>
      </c>
      <c r="BQ1183" s="143" t="s">
        <v>26794</v>
      </c>
    </row>
    <row r="1184" spans="1:69" ht="38.25" customHeight="1" x14ac:dyDescent="0.25">
      <c r="A1184" s="1" t="str">
        <f t="shared" si="738"/>
        <v/>
      </c>
      <c r="B1184" s="32" t="str">
        <f t="shared" si="739"/>
        <v/>
      </c>
      <c r="C1184" s="25" t="str">
        <f t="shared" si="740"/>
        <v/>
      </c>
      <c r="D1184" s="25" t="str">
        <f t="shared" si="741"/>
        <v/>
      </c>
      <c r="E1184" s="25" t="str">
        <f t="shared" si="742"/>
        <v/>
      </c>
      <c r="F1184" s="25" t="str">
        <f t="shared" si="743"/>
        <v/>
      </c>
      <c r="G1184" s="108" t="str">
        <f t="shared" si="744"/>
        <v/>
      </c>
      <c r="H1184" s="108" t="str">
        <f t="shared" si="745"/>
        <v/>
      </c>
      <c r="I1184" s="112" t="str">
        <f t="shared" si="746"/>
        <v/>
      </c>
      <c r="J1184" s="112"/>
      <c r="K1184" s="112"/>
      <c r="L1184" s="113"/>
      <c r="M1184" s="113"/>
      <c r="N1184" s="224" t="str">
        <f t="shared" si="747"/>
        <v/>
      </c>
      <c r="O1184" s="225" t="str">
        <f t="shared" si="748"/>
        <v/>
      </c>
      <c r="Q1184" s="6">
        <v>1182</v>
      </c>
      <c r="R1184" s="47" t="str">
        <f t="shared" si="711"/>
        <v>-1182</v>
      </c>
      <c r="S1184" s="6"/>
      <c r="T1184" s="48" t="str">
        <f t="shared" si="712"/>
        <v/>
      </c>
      <c r="U1184" s="49" t="str">
        <f t="shared" si="713"/>
        <v/>
      </c>
      <c r="W1184" s="51"/>
      <c r="X1184" s="75" t="str">
        <f t="shared" si="714"/>
        <v/>
      </c>
      <c r="Y1184" s="71" t="str">
        <f t="shared" si="715"/>
        <v/>
      </c>
      <c r="Z1184" s="71" t="str">
        <f t="shared" si="716"/>
        <v/>
      </c>
      <c r="AA1184" s="71" t="str">
        <f t="shared" si="717"/>
        <v/>
      </c>
      <c r="AB1184" s="71" t="str">
        <f t="shared" si="718"/>
        <v/>
      </c>
      <c r="AC1184" s="71" t="str">
        <f t="shared" si="719"/>
        <v/>
      </c>
      <c r="AD1184" s="71" t="str">
        <f t="shared" si="720"/>
        <v/>
      </c>
      <c r="AE1184" s="78" t="str">
        <f t="shared" si="721"/>
        <v/>
      </c>
      <c r="AF1184" s="75" t="str">
        <f t="shared" si="722"/>
        <v/>
      </c>
      <c r="AG1184" s="71" t="str">
        <f t="shared" si="723"/>
        <v/>
      </c>
      <c r="AH1184" s="71" t="str">
        <f t="shared" si="724"/>
        <v/>
      </c>
      <c r="AI1184" s="71" t="str">
        <f t="shared" si="725"/>
        <v/>
      </c>
      <c r="AJ1184" s="71" t="str">
        <f t="shared" si="726"/>
        <v/>
      </c>
      <c r="AK1184" s="71" t="str">
        <f t="shared" si="727"/>
        <v/>
      </c>
      <c r="AL1184" s="71" t="str">
        <f t="shared" si="728"/>
        <v/>
      </c>
      <c r="AM1184" s="78" t="str">
        <f t="shared" si="729"/>
        <v/>
      </c>
      <c r="AN1184" s="75" t="str">
        <f t="shared" si="730"/>
        <v/>
      </c>
      <c r="AO1184" s="71" t="str">
        <f t="shared" si="731"/>
        <v/>
      </c>
      <c r="AP1184" s="71" t="str">
        <f t="shared" si="732"/>
        <v/>
      </c>
      <c r="AQ1184" s="71" t="str">
        <f t="shared" si="733"/>
        <v/>
      </c>
      <c r="AR1184" s="71" t="str">
        <f t="shared" si="734"/>
        <v/>
      </c>
      <c r="AS1184" s="71" t="str">
        <f t="shared" si="735"/>
        <v/>
      </c>
      <c r="AT1184" s="71" t="str">
        <f t="shared" si="736"/>
        <v/>
      </c>
      <c r="AU1184" s="76" t="str">
        <f t="shared" si="737"/>
        <v/>
      </c>
      <c r="BF1184" s="141">
        <v>6005</v>
      </c>
      <c r="BG1184" s="142" t="s">
        <v>15662</v>
      </c>
      <c r="BH1184" s="141" t="s">
        <v>180</v>
      </c>
      <c r="BI1184" s="141" t="s">
        <v>191</v>
      </c>
      <c r="BJ1184" s="141"/>
      <c r="BK1184" s="141"/>
      <c r="BL1184" s="141" t="s">
        <v>15663</v>
      </c>
      <c r="BM1184" s="141">
        <v>48.170377238427498</v>
      </c>
      <c r="BN1184" s="141">
        <v>-65.988091988305797</v>
      </c>
      <c r="BO1184" s="141">
        <v>1995</v>
      </c>
      <c r="BP1184" s="143" t="s">
        <v>25278</v>
      </c>
      <c r="BQ1184" s="143" t="s">
        <v>26794</v>
      </c>
    </row>
    <row r="1185" spans="1:69" ht="38.25" customHeight="1" x14ac:dyDescent="0.25">
      <c r="A1185" s="1" t="str">
        <f t="shared" si="738"/>
        <v/>
      </c>
      <c r="B1185" s="32" t="str">
        <f t="shared" si="739"/>
        <v/>
      </c>
      <c r="C1185" s="25" t="str">
        <f t="shared" si="740"/>
        <v/>
      </c>
      <c r="D1185" s="25" t="str">
        <f t="shared" si="741"/>
        <v/>
      </c>
      <c r="E1185" s="25" t="str">
        <f t="shared" si="742"/>
        <v/>
      </c>
      <c r="F1185" s="25" t="str">
        <f t="shared" si="743"/>
        <v/>
      </c>
      <c r="G1185" s="108" t="str">
        <f t="shared" si="744"/>
        <v/>
      </c>
      <c r="H1185" s="108" t="str">
        <f t="shared" si="745"/>
        <v/>
      </c>
      <c r="I1185" s="112" t="str">
        <f t="shared" si="746"/>
        <v/>
      </c>
      <c r="J1185" s="112"/>
      <c r="K1185" s="112"/>
      <c r="L1185" s="113"/>
      <c r="M1185" s="113"/>
      <c r="N1185" s="224" t="str">
        <f t="shared" si="747"/>
        <v/>
      </c>
      <c r="O1185" s="225" t="str">
        <f t="shared" si="748"/>
        <v/>
      </c>
      <c r="Q1185" s="6">
        <v>1183</v>
      </c>
      <c r="R1185" s="47" t="str">
        <f t="shared" si="711"/>
        <v>-1183</v>
      </c>
      <c r="S1185" s="6"/>
      <c r="T1185" s="48" t="str">
        <f t="shared" si="712"/>
        <v/>
      </c>
      <c r="U1185" s="49" t="str">
        <f t="shared" si="713"/>
        <v/>
      </c>
      <c r="W1185" s="51"/>
      <c r="X1185" s="75" t="str">
        <f t="shared" si="714"/>
        <v/>
      </c>
      <c r="Y1185" s="71" t="str">
        <f t="shared" si="715"/>
        <v/>
      </c>
      <c r="Z1185" s="71" t="str">
        <f t="shared" si="716"/>
        <v/>
      </c>
      <c r="AA1185" s="71" t="str">
        <f t="shared" si="717"/>
        <v/>
      </c>
      <c r="AB1185" s="71" t="str">
        <f t="shared" si="718"/>
        <v/>
      </c>
      <c r="AC1185" s="71" t="str">
        <f t="shared" si="719"/>
        <v/>
      </c>
      <c r="AD1185" s="71" t="str">
        <f t="shared" si="720"/>
        <v/>
      </c>
      <c r="AE1185" s="78" t="str">
        <f t="shared" si="721"/>
        <v/>
      </c>
      <c r="AF1185" s="75" t="str">
        <f t="shared" si="722"/>
        <v/>
      </c>
      <c r="AG1185" s="71" t="str">
        <f t="shared" si="723"/>
        <v/>
      </c>
      <c r="AH1185" s="71" t="str">
        <f t="shared" si="724"/>
        <v/>
      </c>
      <c r="AI1185" s="71" t="str">
        <f t="shared" si="725"/>
        <v/>
      </c>
      <c r="AJ1185" s="71" t="str">
        <f t="shared" si="726"/>
        <v/>
      </c>
      <c r="AK1185" s="71" t="str">
        <f t="shared" si="727"/>
        <v/>
      </c>
      <c r="AL1185" s="71" t="str">
        <f t="shared" si="728"/>
        <v/>
      </c>
      <c r="AM1185" s="78" t="str">
        <f t="shared" si="729"/>
        <v/>
      </c>
      <c r="AN1185" s="75" t="str">
        <f t="shared" si="730"/>
        <v/>
      </c>
      <c r="AO1185" s="71" t="str">
        <f t="shared" si="731"/>
        <v/>
      </c>
      <c r="AP1185" s="71" t="str">
        <f t="shared" si="732"/>
        <v/>
      </c>
      <c r="AQ1185" s="71" t="str">
        <f t="shared" si="733"/>
        <v/>
      </c>
      <c r="AR1185" s="71" t="str">
        <f t="shared" si="734"/>
        <v/>
      </c>
      <c r="AS1185" s="71" t="str">
        <f t="shared" si="735"/>
        <v/>
      </c>
      <c r="AT1185" s="71" t="str">
        <f t="shared" si="736"/>
        <v/>
      </c>
      <c r="AU1185" s="76" t="str">
        <f t="shared" si="737"/>
        <v/>
      </c>
      <c r="BF1185" s="141">
        <v>6005</v>
      </c>
      <c r="BG1185" s="142" t="s">
        <v>15664</v>
      </c>
      <c r="BH1185" s="141" t="s">
        <v>180</v>
      </c>
      <c r="BI1185" s="141" t="s">
        <v>191</v>
      </c>
      <c r="BJ1185" s="141"/>
      <c r="BK1185" s="141"/>
      <c r="BL1185" s="141" t="s">
        <v>15665</v>
      </c>
      <c r="BM1185" s="141">
        <v>48.176811872771601</v>
      </c>
      <c r="BN1185" s="141">
        <v>-65.980855950006998</v>
      </c>
      <c r="BO1185" s="141">
        <v>1995</v>
      </c>
      <c r="BP1185" s="143" t="s">
        <v>25278</v>
      </c>
      <c r="BQ1185" s="143" t="s">
        <v>26794</v>
      </c>
    </row>
    <row r="1186" spans="1:69" ht="38.25" customHeight="1" x14ac:dyDescent="0.25">
      <c r="A1186" s="1" t="str">
        <f t="shared" si="738"/>
        <v/>
      </c>
      <c r="B1186" s="32" t="str">
        <f t="shared" si="739"/>
        <v/>
      </c>
      <c r="C1186" s="25" t="str">
        <f t="shared" si="740"/>
        <v/>
      </c>
      <c r="D1186" s="25" t="str">
        <f t="shared" si="741"/>
        <v/>
      </c>
      <c r="E1186" s="25" t="str">
        <f t="shared" si="742"/>
        <v/>
      </c>
      <c r="F1186" s="25" t="str">
        <f t="shared" si="743"/>
        <v/>
      </c>
      <c r="G1186" s="108" t="str">
        <f t="shared" si="744"/>
        <v/>
      </c>
      <c r="H1186" s="108" t="str">
        <f t="shared" si="745"/>
        <v/>
      </c>
      <c r="I1186" s="112" t="str">
        <f t="shared" si="746"/>
        <v/>
      </c>
      <c r="J1186" s="112"/>
      <c r="K1186" s="112"/>
      <c r="L1186" s="113"/>
      <c r="M1186" s="113"/>
      <c r="N1186" s="224" t="str">
        <f t="shared" si="747"/>
        <v/>
      </c>
      <c r="O1186" s="225" t="str">
        <f t="shared" si="748"/>
        <v/>
      </c>
      <c r="Q1186" s="6">
        <v>1184</v>
      </c>
      <c r="R1186" s="47" t="str">
        <f t="shared" si="711"/>
        <v>-1184</v>
      </c>
      <c r="S1186" s="6"/>
      <c r="T1186" s="48" t="str">
        <f t="shared" si="712"/>
        <v/>
      </c>
      <c r="U1186" s="49" t="str">
        <f t="shared" si="713"/>
        <v/>
      </c>
      <c r="W1186" s="51"/>
      <c r="X1186" s="75" t="str">
        <f t="shared" si="714"/>
        <v/>
      </c>
      <c r="Y1186" s="71" t="str">
        <f t="shared" si="715"/>
        <v/>
      </c>
      <c r="Z1186" s="71" t="str">
        <f t="shared" si="716"/>
        <v/>
      </c>
      <c r="AA1186" s="71" t="str">
        <f t="shared" si="717"/>
        <v/>
      </c>
      <c r="AB1186" s="71" t="str">
        <f t="shared" si="718"/>
        <v/>
      </c>
      <c r="AC1186" s="71" t="str">
        <f t="shared" si="719"/>
        <v/>
      </c>
      <c r="AD1186" s="71" t="str">
        <f t="shared" si="720"/>
        <v/>
      </c>
      <c r="AE1186" s="78" t="str">
        <f t="shared" si="721"/>
        <v/>
      </c>
      <c r="AF1186" s="75" t="str">
        <f t="shared" si="722"/>
        <v/>
      </c>
      <c r="AG1186" s="71" t="str">
        <f t="shared" si="723"/>
        <v/>
      </c>
      <c r="AH1186" s="71" t="str">
        <f t="shared" si="724"/>
        <v/>
      </c>
      <c r="AI1186" s="71" t="str">
        <f t="shared" si="725"/>
        <v/>
      </c>
      <c r="AJ1186" s="71" t="str">
        <f t="shared" si="726"/>
        <v/>
      </c>
      <c r="AK1186" s="71" t="str">
        <f t="shared" si="727"/>
        <v/>
      </c>
      <c r="AL1186" s="71" t="str">
        <f t="shared" si="728"/>
        <v/>
      </c>
      <c r="AM1186" s="78" t="str">
        <f t="shared" si="729"/>
        <v/>
      </c>
      <c r="AN1186" s="75" t="str">
        <f t="shared" si="730"/>
        <v/>
      </c>
      <c r="AO1186" s="71" t="str">
        <f t="shared" si="731"/>
        <v/>
      </c>
      <c r="AP1186" s="71" t="str">
        <f t="shared" si="732"/>
        <v/>
      </c>
      <c r="AQ1186" s="71" t="str">
        <f t="shared" si="733"/>
        <v/>
      </c>
      <c r="AR1186" s="71" t="str">
        <f t="shared" si="734"/>
        <v/>
      </c>
      <c r="AS1186" s="71" t="str">
        <f t="shared" si="735"/>
        <v/>
      </c>
      <c r="AT1186" s="71" t="str">
        <f t="shared" si="736"/>
        <v/>
      </c>
      <c r="AU1186" s="76" t="str">
        <f t="shared" si="737"/>
        <v/>
      </c>
      <c r="BF1186" s="141">
        <v>6005</v>
      </c>
      <c r="BG1186" s="142" t="s">
        <v>15666</v>
      </c>
      <c r="BH1186" s="141" t="s">
        <v>478</v>
      </c>
      <c r="BI1186" s="141" t="s">
        <v>177</v>
      </c>
      <c r="BJ1186" s="141"/>
      <c r="BK1186" s="141"/>
      <c r="BL1186" s="141" t="s">
        <v>15667</v>
      </c>
      <c r="BM1186" s="141">
        <v>48.174709629825202</v>
      </c>
      <c r="BN1186" s="141">
        <v>-65.992657805515606</v>
      </c>
      <c r="BO1186" s="141">
        <v>2008</v>
      </c>
      <c r="BP1186" s="143" t="s">
        <v>25279</v>
      </c>
      <c r="BQ1186" s="143" t="s">
        <v>26794</v>
      </c>
    </row>
    <row r="1187" spans="1:69" ht="38.25" customHeight="1" x14ac:dyDescent="0.25">
      <c r="A1187" s="1" t="str">
        <f t="shared" si="738"/>
        <v/>
      </c>
      <c r="B1187" s="32" t="str">
        <f t="shared" si="739"/>
        <v/>
      </c>
      <c r="C1187" s="25" t="str">
        <f t="shared" si="740"/>
        <v/>
      </c>
      <c r="D1187" s="25" t="str">
        <f t="shared" si="741"/>
        <v/>
      </c>
      <c r="E1187" s="25" t="str">
        <f t="shared" si="742"/>
        <v/>
      </c>
      <c r="F1187" s="25" t="str">
        <f t="shared" si="743"/>
        <v/>
      </c>
      <c r="G1187" s="108" t="str">
        <f t="shared" si="744"/>
        <v/>
      </c>
      <c r="H1187" s="108" t="str">
        <f t="shared" si="745"/>
        <v/>
      </c>
      <c r="I1187" s="112" t="str">
        <f t="shared" si="746"/>
        <v/>
      </c>
      <c r="J1187" s="112"/>
      <c r="K1187" s="112"/>
      <c r="L1187" s="113"/>
      <c r="M1187" s="113"/>
      <c r="N1187" s="224" t="str">
        <f t="shared" si="747"/>
        <v/>
      </c>
      <c r="O1187" s="225" t="str">
        <f t="shared" si="748"/>
        <v/>
      </c>
      <c r="Q1187" s="6">
        <v>1185</v>
      </c>
      <c r="R1187" s="47" t="str">
        <f t="shared" si="711"/>
        <v>-1185</v>
      </c>
      <c r="S1187" s="6"/>
      <c r="T1187" s="48" t="str">
        <f t="shared" si="712"/>
        <v/>
      </c>
      <c r="U1187" s="49" t="str">
        <f t="shared" si="713"/>
        <v/>
      </c>
      <c r="W1187" s="51"/>
      <c r="X1187" s="75" t="str">
        <f t="shared" si="714"/>
        <v/>
      </c>
      <c r="Y1187" s="71" t="str">
        <f t="shared" si="715"/>
        <v/>
      </c>
      <c r="Z1187" s="71" t="str">
        <f t="shared" si="716"/>
        <v/>
      </c>
      <c r="AA1187" s="71" t="str">
        <f t="shared" si="717"/>
        <v/>
      </c>
      <c r="AB1187" s="71" t="str">
        <f t="shared" si="718"/>
        <v/>
      </c>
      <c r="AC1187" s="71" t="str">
        <f t="shared" si="719"/>
        <v/>
      </c>
      <c r="AD1187" s="71" t="str">
        <f t="shared" si="720"/>
        <v/>
      </c>
      <c r="AE1187" s="78" t="str">
        <f t="shared" si="721"/>
        <v/>
      </c>
      <c r="AF1187" s="75" t="str">
        <f t="shared" si="722"/>
        <v/>
      </c>
      <c r="AG1187" s="71" t="str">
        <f t="shared" si="723"/>
        <v/>
      </c>
      <c r="AH1187" s="71" t="str">
        <f t="shared" si="724"/>
        <v/>
      </c>
      <c r="AI1187" s="71" t="str">
        <f t="shared" si="725"/>
        <v/>
      </c>
      <c r="AJ1187" s="71" t="str">
        <f t="shared" si="726"/>
        <v/>
      </c>
      <c r="AK1187" s="71" t="str">
        <f t="shared" si="727"/>
        <v/>
      </c>
      <c r="AL1187" s="71" t="str">
        <f t="shared" si="728"/>
        <v/>
      </c>
      <c r="AM1187" s="78" t="str">
        <f t="shared" si="729"/>
        <v/>
      </c>
      <c r="AN1187" s="75" t="str">
        <f t="shared" si="730"/>
        <v/>
      </c>
      <c r="AO1187" s="71" t="str">
        <f t="shared" si="731"/>
        <v/>
      </c>
      <c r="AP1187" s="71" t="str">
        <f t="shared" si="732"/>
        <v/>
      </c>
      <c r="AQ1187" s="71" t="str">
        <f t="shared" si="733"/>
        <v/>
      </c>
      <c r="AR1187" s="71" t="str">
        <f t="shared" si="734"/>
        <v/>
      </c>
      <c r="AS1187" s="71" t="str">
        <f t="shared" si="735"/>
        <v/>
      </c>
      <c r="AT1187" s="71" t="str">
        <f t="shared" si="736"/>
        <v/>
      </c>
      <c r="AU1187" s="76" t="str">
        <f t="shared" si="737"/>
        <v/>
      </c>
      <c r="BF1187" s="141">
        <v>3010</v>
      </c>
      <c r="BG1187" s="142" t="s">
        <v>15607</v>
      </c>
      <c r="BH1187" s="141" t="s">
        <v>180</v>
      </c>
      <c r="BI1187" s="141" t="s">
        <v>191</v>
      </c>
      <c r="BJ1187" s="141" t="s">
        <v>15608</v>
      </c>
      <c r="BK1187" s="141" t="s">
        <v>15609</v>
      </c>
      <c r="BL1187" s="141" t="s">
        <v>3979</v>
      </c>
      <c r="BM1187" s="141">
        <v>49.187019999999997</v>
      </c>
      <c r="BN1187" s="141">
        <v>-64.858180000000004</v>
      </c>
      <c r="BO1187" s="141">
        <v>2011</v>
      </c>
      <c r="BP1187" s="143" t="s">
        <v>25260</v>
      </c>
      <c r="BQ1187" s="143" t="s">
        <v>17560</v>
      </c>
    </row>
    <row r="1188" spans="1:69" ht="38.25" customHeight="1" x14ac:dyDescent="0.25">
      <c r="A1188" s="1" t="str">
        <f t="shared" si="738"/>
        <v/>
      </c>
      <c r="B1188" s="32" t="str">
        <f t="shared" si="739"/>
        <v/>
      </c>
      <c r="C1188" s="25" t="str">
        <f t="shared" si="740"/>
        <v/>
      </c>
      <c r="D1188" s="25" t="str">
        <f t="shared" si="741"/>
        <v/>
      </c>
      <c r="E1188" s="25" t="str">
        <f t="shared" si="742"/>
        <v/>
      </c>
      <c r="F1188" s="25" t="str">
        <f t="shared" si="743"/>
        <v/>
      </c>
      <c r="G1188" s="108" t="str">
        <f t="shared" si="744"/>
        <v/>
      </c>
      <c r="H1188" s="108" t="str">
        <f t="shared" si="745"/>
        <v/>
      </c>
      <c r="I1188" s="112" t="str">
        <f t="shared" si="746"/>
        <v/>
      </c>
      <c r="J1188" s="112"/>
      <c r="K1188" s="112"/>
      <c r="L1188" s="113"/>
      <c r="M1188" s="113"/>
      <c r="N1188" s="224" t="str">
        <f t="shared" si="747"/>
        <v/>
      </c>
      <c r="O1188" s="225" t="str">
        <f t="shared" si="748"/>
        <v/>
      </c>
      <c r="Q1188" s="6">
        <v>1186</v>
      </c>
      <c r="R1188" s="47" t="str">
        <f t="shared" si="711"/>
        <v>-1186</v>
      </c>
      <c r="S1188" s="6"/>
      <c r="T1188" s="48" t="str">
        <f t="shared" si="712"/>
        <v/>
      </c>
      <c r="U1188" s="49" t="str">
        <f t="shared" si="713"/>
        <v/>
      </c>
      <c r="W1188" s="51"/>
      <c r="X1188" s="75" t="str">
        <f t="shared" si="714"/>
        <v/>
      </c>
      <c r="Y1188" s="71" t="str">
        <f t="shared" si="715"/>
        <v/>
      </c>
      <c r="Z1188" s="71" t="str">
        <f t="shared" si="716"/>
        <v/>
      </c>
      <c r="AA1188" s="71" t="str">
        <f t="shared" si="717"/>
        <v/>
      </c>
      <c r="AB1188" s="71" t="str">
        <f t="shared" si="718"/>
        <v/>
      </c>
      <c r="AC1188" s="71" t="str">
        <f t="shared" si="719"/>
        <v/>
      </c>
      <c r="AD1188" s="71" t="str">
        <f t="shared" si="720"/>
        <v/>
      </c>
      <c r="AE1188" s="78" t="str">
        <f t="shared" si="721"/>
        <v/>
      </c>
      <c r="AF1188" s="75" t="str">
        <f t="shared" si="722"/>
        <v/>
      </c>
      <c r="AG1188" s="71" t="str">
        <f t="shared" si="723"/>
        <v/>
      </c>
      <c r="AH1188" s="71" t="str">
        <f t="shared" si="724"/>
        <v/>
      </c>
      <c r="AI1188" s="71" t="str">
        <f t="shared" si="725"/>
        <v/>
      </c>
      <c r="AJ1188" s="71" t="str">
        <f t="shared" si="726"/>
        <v/>
      </c>
      <c r="AK1188" s="71" t="str">
        <f t="shared" si="727"/>
        <v/>
      </c>
      <c r="AL1188" s="71" t="str">
        <f t="shared" si="728"/>
        <v/>
      </c>
      <c r="AM1188" s="78" t="str">
        <f t="shared" si="729"/>
        <v/>
      </c>
      <c r="AN1188" s="75" t="str">
        <f t="shared" si="730"/>
        <v/>
      </c>
      <c r="AO1188" s="71" t="str">
        <f t="shared" si="731"/>
        <v/>
      </c>
      <c r="AP1188" s="71" t="str">
        <f t="shared" si="732"/>
        <v/>
      </c>
      <c r="AQ1188" s="71" t="str">
        <f t="shared" si="733"/>
        <v/>
      </c>
      <c r="AR1188" s="71" t="str">
        <f t="shared" si="734"/>
        <v/>
      </c>
      <c r="AS1188" s="71" t="str">
        <f t="shared" si="735"/>
        <v/>
      </c>
      <c r="AT1188" s="71" t="str">
        <f t="shared" si="736"/>
        <v/>
      </c>
      <c r="AU1188" s="76" t="str">
        <f t="shared" si="737"/>
        <v/>
      </c>
      <c r="BF1188" s="141">
        <v>5040</v>
      </c>
      <c r="BG1188" s="142" t="s">
        <v>15625</v>
      </c>
      <c r="BH1188" s="141" t="s">
        <v>180</v>
      </c>
      <c r="BI1188" s="141" t="s">
        <v>178</v>
      </c>
      <c r="BJ1188" s="141"/>
      <c r="BK1188" s="141" t="s">
        <v>3960</v>
      </c>
      <c r="BL1188" s="141" t="s">
        <v>15519</v>
      </c>
      <c r="BM1188" s="141">
        <v>48.027909999999999</v>
      </c>
      <c r="BN1188" s="141">
        <v>-65.271000000000001</v>
      </c>
      <c r="BO1188" s="141">
        <v>1991</v>
      </c>
      <c r="BP1188" s="143" t="s">
        <v>25266</v>
      </c>
      <c r="BQ1188" s="143" t="s">
        <v>17560</v>
      </c>
    </row>
    <row r="1189" spans="1:69" ht="38.25" customHeight="1" x14ac:dyDescent="0.25">
      <c r="A1189" s="1" t="str">
        <f t="shared" si="738"/>
        <v/>
      </c>
      <c r="B1189" s="32" t="str">
        <f t="shared" si="739"/>
        <v/>
      </c>
      <c r="C1189" s="25" t="str">
        <f t="shared" si="740"/>
        <v/>
      </c>
      <c r="D1189" s="25" t="str">
        <f t="shared" si="741"/>
        <v/>
      </c>
      <c r="E1189" s="25" t="str">
        <f t="shared" si="742"/>
        <v/>
      </c>
      <c r="F1189" s="25" t="str">
        <f t="shared" si="743"/>
        <v/>
      </c>
      <c r="G1189" s="108" t="str">
        <f t="shared" si="744"/>
        <v/>
      </c>
      <c r="H1189" s="108" t="str">
        <f t="shared" si="745"/>
        <v/>
      </c>
      <c r="I1189" s="112" t="str">
        <f t="shared" si="746"/>
        <v/>
      </c>
      <c r="J1189" s="112"/>
      <c r="K1189" s="112"/>
      <c r="L1189" s="113"/>
      <c r="M1189" s="113"/>
      <c r="N1189" s="224" t="str">
        <f t="shared" si="747"/>
        <v/>
      </c>
      <c r="O1189" s="225" t="str">
        <f t="shared" si="748"/>
        <v/>
      </c>
      <c r="Q1189" s="6">
        <v>1187</v>
      </c>
      <c r="R1189" s="47" t="str">
        <f t="shared" si="711"/>
        <v>-1187</v>
      </c>
      <c r="S1189" s="6"/>
      <c r="T1189" s="48" t="str">
        <f t="shared" si="712"/>
        <v/>
      </c>
      <c r="U1189" s="49" t="str">
        <f t="shared" si="713"/>
        <v/>
      </c>
      <c r="W1189" s="51"/>
      <c r="X1189" s="75" t="str">
        <f t="shared" si="714"/>
        <v/>
      </c>
      <c r="Y1189" s="71" t="str">
        <f t="shared" si="715"/>
        <v/>
      </c>
      <c r="Z1189" s="71" t="str">
        <f t="shared" si="716"/>
        <v/>
      </c>
      <c r="AA1189" s="71" t="str">
        <f t="shared" si="717"/>
        <v/>
      </c>
      <c r="AB1189" s="71" t="str">
        <f t="shared" si="718"/>
        <v/>
      </c>
      <c r="AC1189" s="71" t="str">
        <f t="shared" si="719"/>
        <v/>
      </c>
      <c r="AD1189" s="71" t="str">
        <f t="shared" si="720"/>
        <v/>
      </c>
      <c r="AE1189" s="78" t="str">
        <f t="shared" si="721"/>
        <v/>
      </c>
      <c r="AF1189" s="75" t="str">
        <f t="shared" si="722"/>
        <v/>
      </c>
      <c r="AG1189" s="71" t="str">
        <f t="shared" si="723"/>
        <v/>
      </c>
      <c r="AH1189" s="71" t="str">
        <f t="shared" si="724"/>
        <v/>
      </c>
      <c r="AI1189" s="71" t="str">
        <f t="shared" si="725"/>
        <v/>
      </c>
      <c r="AJ1189" s="71" t="str">
        <f t="shared" si="726"/>
        <v/>
      </c>
      <c r="AK1189" s="71" t="str">
        <f t="shared" si="727"/>
        <v/>
      </c>
      <c r="AL1189" s="71" t="str">
        <f t="shared" si="728"/>
        <v/>
      </c>
      <c r="AM1189" s="78" t="str">
        <f t="shared" si="729"/>
        <v/>
      </c>
      <c r="AN1189" s="75" t="str">
        <f t="shared" si="730"/>
        <v/>
      </c>
      <c r="AO1189" s="71" t="str">
        <f t="shared" si="731"/>
        <v/>
      </c>
      <c r="AP1189" s="71" t="str">
        <f t="shared" si="732"/>
        <v/>
      </c>
      <c r="AQ1189" s="71" t="str">
        <f t="shared" si="733"/>
        <v/>
      </c>
      <c r="AR1189" s="71" t="str">
        <f t="shared" si="734"/>
        <v/>
      </c>
      <c r="AS1189" s="71" t="str">
        <f t="shared" si="735"/>
        <v/>
      </c>
      <c r="AT1189" s="71" t="str">
        <f t="shared" si="736"/>
        <v/>
      </c>
      <c r="AU1189" s="76" t="str">
        <f t="shared" si="737"/>
        <v/>
      </c>
      <c r="BF1189" s="141">
        <v>5040</v>
      </c>
      <c r="BG1189" s="142" t="s">
        <v>15626</v>
      </c>
      <c r="BH1189" s="141" t="s">
        <v>478</v>
      </c>
      <c r="BI1189" s="141" t="s">
        <v>177</v>
      </c>
      <c r="BJ1189" s="141"/>
      <c r="BK1189" s="141" t="s">
        <v>2674</v>
      </c>
      <c r="BL1189" s="141" t="s">
        <v>15627</v>
      </c>
      <c r="BM1189" s="141">
        <v>48.03051</v>
      </c>
      <c r="BN1189" s="141">
        <v>-65.309129999999996</v>
      </c>
      <c r="BO1189" s="141">
        <v>1958</v>
      </c>
      <c r="BP1189" s="143" t="s">
        <v>25267</v>
      </c>
      <c r="BQ1189" s="143" t="s">
        <v>17560</v>
      </c>
    </row>
    <row r="1190" spans="1:69" ht="38.25" customHeight="1" x14ac:dyDescent="0.25">
      <c r="A1190" s="1" t="str">
        <f t="shared" si="738"/>
        <v/>
      </c>
      <c r="B1190" s="32" t="str">
        <f t="shared" si="739"/>
        <v/>
      </c>
      <c r="C1190" s="25" t="str">
        <f t="shared" si="740"/>
        <v/>
      </c>
      <c r="D1190" s="25" t="str">
        <f t="shared" si="741"/>
        <v/>
      </c>
      <c r="E1190" s="25" t="str">
        <f t="shared" si="742"/>
        <v/>
      </c>
      <c r="F1190" s="25" t="str">
        <f t="shared" si="743"/>
        <v/>
      </c>
      <c r="G1190" s="108" t="str">
        <f t="shared" si="744"/>
        <v/>
      </c>
      <c r="H1190" s="108" t="str">
        <f t="shared" si="745"/>
        <v/>
      </c>
      <c r="I1190" s="112" t="str">
        <f t="shared" si="746"/>
        <v/>
      </c>
      <c r="J1190" s="112"/>
      <c r="K1190" s="112"/>
      <c r="L1190" s="113"/>
      <c r="M1190" s="113"/>
      <c r="N1190" s="224" t="str">
        <f t="shared" si="747"/>
        <v/>
      </c>
      <c r="O1190" s="225" t="str">
        <f t="shared" si="748"/>
        <v/>
      </c>
      <c r="Q1190" s="6">
        <v>1188</v>
      </c>
      <c r="R1190" s="47" t="str">
        <f t="shared" si="711"/>
        <v>-1188</v>
      </c>
      <c r="S1190" s="6"/>
      <c r="T1190" s="48" t="str">
        <f t="shared" si="712"/>
        <v/>
      </c>
      <c r="U1190" s="49" t="str">
        <f t="shared" si="713"/>
        <v/>
      </c>
      <c r="W1190" s="51"/>
      <c r="X1190" s="75" t="str">
        <f t="shared" si="714"/>
        <v/>
      </c>
      <c r="Y1190" s="71" t="str">
        <f t="shared" si="715"/>
        <v/>
      </c>
      <c r="Z1190" s="71" t="str">
        <f t="shared" si="716"/>
        <v/>
      </c>
      <c r="AA1190" s="71" t="str">
        <f t="shared" si="717"/>
        <v/>
      </c>
      <c r="AB1190" s="71" t="str">
        <f t="shared" si="718"/>
        <v/>
      </c>
      <c r="AC1190" s="71" t="str">
        <f t="shared" si="719"/>
        <v/>
      </c>
      <c r="AD1190" s="71" t="str">
        <f t="shared" si="720"/>
        <v/>
      </c>
      <c r="AE1190" s="78" t="str">
        <f t="shared" si="721"/>
        <v/>
      </c>
      <c r="AF1190" s="75" t="str">
        <f t="shared" si="722"/>
        <v/>
      </c>
      <c r="AG1190" s="71" t="str">
        <f t="shared" si="723"/>
        <v/>
      </c>
      <c r="AH1190" s="71" t="str">
        <f t="shared" si="724"/>
        <v/>
      </c>
      <c r="AI1190" s="71" t="str">
        <f t="shared" si="725"/>
        <v/>
      </c>
      <c r="AJ1190" s="71" t="str">
        <f t="shared" si="726"/>
        <v/>
      </c>
      <c r="AK1190" s="71" t="str">
        <f t="shared" si="727"/>
        <v/>
      </c>
      <c r="AL1190" s="71" t="str">
        <f t="shared" si="728"/>
        <v/>
      </c>
      <c r="AM1190" s="78" t="str">
        <f t="shared" si="729"/>
        <v/>
      </c>
      <c r="AN1190" s="75" t="str">
        <f t="shared" si="730"/>
        <v/>
      </c>
      <c r="AO1190" s="71" t="str">
        <f t="shared" si="731"/>
        <v/>
      </c>
      <c r="AP1190" s="71" t="str">
        <f t="shared" si="732"/>
        <v/>
      </c>
      <c r="AQ1190" s="71" t="str">
        <f t="shared" si="733"/>
        <v/>
      </c>
      <c r="AR1190" s="71" t="str">
        <f t="shared" si="734"/>
        <v/>
      </c>
      <c r="AS1190" s="71" t="str">
        <f t="shared" si="735"/>
        <v/>
      </c>
      <c r="AT1190" s="71" t="str">
        <f t="shared" si="736"/>
        <v/>
      </c>
      <c r="AU1190" s="76" t="str">
        <f t="shared" si="737"/>
        <v/>
      </c>
      <c r="BF1190" s="141">
        <v>5040</v>
      </c>
      <c r="BG1190" s="142" t="s">
        <v>15628</v>
      </c>
      <c r="BH1190" s="141" t="s">
        <v>180</v>
      </c>
      <c r="BI1190" s="141" t="s">
        <v>191</v>
      </c>
      <c r="BJ1190" s="141" t="s">
        <v>15629</v>
      </c>
      <c r="BK1190" s="141" t="s">
        <v>2828</v>
      </c>
      <c r="BL1190" s="141" t="s">
        <v>15538</v>
      </c>
      <c r="BM1190" s="141">
        <v>48.017319999999998</v>
      </c>
      <c r="BN1190" s="141">
        <v>-65.303790000000006</v>
      </c>
      <c r="BO1190" s="141">
        <v>1990</v>
      </c>
      <c r="BP1190" s="143" t="s">
        <v>25247</v>
      </c>
      <c r="BQ1190" s="143" t="s">
        <v>17560</v>
      </c>
    </row>
    <row r="1191" spans="1:69" ht="38.25" customHeight="1" x14ac:dyDescent="0.25">
      <c r="A1191" s="1" t="str">
        <f t="shared" si="738"/>
        <v/>
      </c>
      <c r="B1191" s="32" t="str">
        <f t="shared" si="739"/>
        <v/>
      </c>
      <c r="C1191" s="25" t="str">
        <f t="shared" si="740"/>
        <v/>
      </c>
      <c r="D1191" s="25" t="str">
        <f t="shared" si="741"/>
        <v/>
      </c>
      <c r="E1191" s="25" t="str">
        <f t="shared" si="742"/>
        <v/>
      </c>
      <c r="F1191" s="25" t="str">
        <f t="shared" si="743"/>
        <v/>
      </c>
      <c r="G1191" s="108" t="str">
        <f t="shared" si="744"/>
        <v/>
      </c>
      <c r="H1191" s="108" t="str">
        <f t="shared" si="745"/>
        <v/>
      </c>
      <c r="I1191" s="112" t="str">
        <f t="shared" si="746"/>
        <v/>
      </c>
      <c r="J1191" s="112"/>
      <c r="K1191" s="112"/>
      <c r="L1191" s="113"/>
      <c r="M1191" s="113"/>
      <c r="N1191" s="224" t="str">
        <f t="shared" si="747"/>
        <v/>
      </c>
      <c r="O1191" s="225" t="str">
        <f t="shared" si="748"/>
        <v/>
      </c>
      <c r="Q1191" s="6">
        <v>1189</v>
      </c>
      <c r="R1191" s="47" t="str">
        <f t="shared" si="711"/>
        <v>-1189</v>
      </c>
      <c r="S1191" s="6"/>
      <c r="T1191" s="48" t="str">
        <f t="shared" si="712"/>
        <v/>
      </c>
      <c r="U1191" s="49" t="str">
        <f t="shared" si="713"/>
        <v/>
      </c>
      <c r="W1191" s="51"/>
      <c r="X1191" s="75" t="str">
        <f t="shared" si="714"/>
        <v/>
      </c>
      <c r="Y1191" s="71" t="str">
        <f t="shared" si="715"/>
        <v/>
      </c>
      <c r="Z1191" s="71" t="str">
        <f t="shared" si="716"/>
        <v/>
      </c>
      <c r="AA1191" s="71" t="str">
        <f t="shared" si="717"/>
        <v/>
      </c>
      <c r="AB1191" s="71" t="str">
        <f t="shared" si="718"/>
        <v/>
      </c>
      <c r="AC1191" s="71" t="str">
        <f t="shared" si="719"/>
        <v/>
      </c>
      <c r="AD1191" s="71" t="str">
        <f t="shared" si="720"/>
        <v/>
      </c>
      <c r="AE1191" s="78" t="str">
        <f t="shared" si="721"/>
        <v/>
      </c>
      <c r="AF1191" s="75" t="str">
        <f t="shared" si="722"/>
        <v/>
      </c>
      <c r="AG1191" s="71" t="str">
        <f t="shared" si="723"/>
        <v/>
      </c>
      <c r="AH1191" s="71" t="str">
        <f t="shared" si="724"/>
        <v/>
      </c>
      <c r="AI1191" s="71" t="str">
        <f t="shared" si="725"/>
        <v/>
      </c>
      <c r="AJ1191" s="71" t="str">
        <f t="shared" si="726"/>
        <v/>
      </c>
      <c r="AK1191" s="71" t="str">
        <f t="shared" si="727"/>
        <v/>
      </c>
      <c r="AL1191" s="71" t="str">
        <f t="shared" si="728"/>
        <v/>
      </c>
      <c r="AM1191" s="78" t="str">
        <f t="shared" si="729"/>
        <v/>
      </c>
      <c r="AN1191" s="75" t="str">
        <f t="shared" si="730"/>
        <v/>
      </c>
      <c r="AO1191" s="71" t="str">
        <f t="shared" si="731"/>
        <v/>
      </c>
      <c r="AP1191" s="71" t="str">
        <f t="shared" si="732"/>
        <v/>
      </c>
      <c r="AQ1191" s="71" t="str">
        <f t="shared" si="733"/>
        <v/>
      </c>
      <c r="AR1191" s="71" t="str">
        <f t="shared" si="734"/>
        <v/>
      </c>
      <c r="AS1191" s="71" t="str">
        <f t="shared" si="735"/>
        <v/>
      </c>
      <c r="AT1191" s="71" t="str">
        <f t="shared" si="736"/>
        <v/>
      </c>
      <c r="AU1191" s="76" t="str">
        <f t="shared" si="737"/>
        <v/>
      </c>
      <c r="BF1191" s="141">
        <v>5040</v>
      </c>
      <c r="BG1191" s="142" t="s">
        <v>15630</v>
      </c>
      <c r="BH1191" s="141" t="s">
        <v>180</v>
      </c>
      <c r="BI1191" s="141" t="s">
        <v>191</v>
      </c>
      <c r="BJ1191" s="141" t="s">
        <v>15631</v>
      </c>
      <c r="BK1191" s="141" t="s">
        <v>1658</v>
      </c>
      <c r="BL1191" s="141" t="s">
        <v>15632</v>
      </c>
      <c r="BM1191" s="141">
        <v>48.005609999999997</v>
      </c>
      <c r="BN1191" s="141">
        <v>-65.341290000000001</v>
      </c>
      <c r="BO1191" s="141">
        <v>1990</v>
      </c>
      <c r="BP1191" s="143" t="s">
        <v>25268</v>
      </c>
      <c r="BQ1191" s="143" t="s">
        <v>17560</v>
      </c>
    </row>
    <row r="1192" spans="1:69" ht="38.25" customHeight="1" x14ac:dyDescent="0.25">
      <c r="A1192" s="1" t="str">
        <f t="shared" si="738"/>
        <v/>
      </c>
      <c r="B1192" s="32" t="str">
        <f t="shared" si="739"/>
        <v/>
      </c>
      <c r="C1192" s="25" t="str">
        <f t="shared" si="740"/>
        <v/>
      </c>
      <c r="D1192" s="25" t="str">
        <f t="shared" si="741"/>
        <v/>
      </c>
      <c r="E1192" s="25" t="str">
        <f t="shared" si="742"/>
        <v/>
      </c>
      <c r="F1192" s="25" t="str">
        <f t="shared" si="743"/>
        <v/>
      </c>
      <c r="G1192" s="108" t="str">
        <f t="shared" si="744"/>
        <v/>
      </c>
      <c r="H1192" s="108" t="str">
        <f t="shared" si="745"/>
        <v/>
      </c>
      <c r="I1192" s="112" t="str">
        <f t="shared" si="746"/>
        <v/>
      </c>
      <c r="J1192" s="112"/>
      <c r="K1192" s="112"/>
      <c r="L1192" s="113"/>
      <c r="M1192" s="113"/>
      <c r="N1192" s="224" t="str">
        <f t="shared" si="747"/>
        <v/>
      </c>
      <c r="O1192" s="225" t="str">
        <f t="shared" si="748"/>
        <v/>
      </c>
      <c r="Q1192" s="6">
        <v>1190</v>
      </c>
      <c r="R1192" s="47" t="str">
        <f t="shared" si="711"/>
        <v>-1190</v>
      </c>
      <c r="S1192" s="6"/>
      <c r="T1192" s="48" t="str">
        <f t="shared" si="712"/>
        <v/>
      </c>
      <c r="U1192" s="49" t="str">
        <f t="shared" si="713"/>
        <v/>
      </c>
      <c r="W1192" s="51"/>
      <c r="X1192" s="75" t="str">
        <f t="shared" si="714"/>
        <v/>
      </c>
      <c r="Y1192" s="71" t="str">
        <f t="shared" si="715"/>
        <v/>
      </c>
      <c r="Z1192" s="71" t="str">
        <f t="shared" si="716"/>
        <v/>
      </c>
      <c r="AA1192" s="71" t="str">
        <f t="shared" si="717"/>
        <v/>
      </c>
      <c r="AB1192" s="71" t="str">
        <f t="shared" si="718"/>
        <v/>
      </c>
      <c r="AC1192" s="71" t="str">
        <f t="shared" si="719"/>
        <v/>
      </c>
      <c r="AD1192" s="71" t="str">
        <f t="shared" si="720"/>
        <v/>
      </c>
      <c r="AE1192" s="78" t="str">
        <f t="shared" si="721"/>
        <v/>
      </c>
      <c r="AF1192" s="75" t="str">
        <f t="shared" si="722"/>
        <v/>
      </c>
      <c r="AG1192" s="71" t="str">
        <f t="shared" si="723"/>
        <v/>
      </c>
      <c r="AH1192" s="71" t="str">
        <f t="shared" si="724"/>
        <v/>
      </c>
      <c r="AI1192" s="71" t="str">
        <f t="shared" si="725"/>
        <v/>
      </c>
      <c r="AJ1192" s="71" t="str">
        <f t="shared" si="726"/>
        <v/>
      </c>
      <c r="AK1192" s="71" t="str">
        <f t="shared" si="727"/>
        <v/>
      </c>
      <c r="AL1192" s="71" t="str">
        <f t="shared" si="728"/>
        <v/>
      </c>
      <c r="AM1192" s="78" t="str">
        <f t="shared" si="729"/>
        <v/>
      </c>
      <c r="AN1192" s="75" t="str">
        <f t="shared" si="730"/>
        <v/>
      </c>
      <c r="AO1192" s="71" t="str">
        <f t="shared" si="731"/>
        <v/>
      </c>
      <c r="AP1192" s="71" t="str">
        <f t="shared" si="732"/>
        <v/>
      </c>
      <c r="AQ1192" s="71" t="str">
        <f t="shared" si="733"/>
        <v/>
      </c>
      <c r="AR1192" s="71" t="str">
        <f t="shared" si="734"/>
        <v/>
      </c>
      <c r="AS1192" s="71" t="str">
        <f t="shared" si="735"/>
        <v/>
      </c>
      <c r="AT1192" s="71" t="str">
        <f t="shared" si="736"/>
        <v/>
      </c>
      <c r="AU1192" s="76" t="str">
        <f t="shared" si="737"/>
        <v/>
      </c>
      <c r="BF1192" s="141">
        <v>6005</v>
      </c>
      <c r="BG1192" s="142" t="s">
        <v>15668</v>
      </c>
      <c r="BH1192" s="141" t="s">
        <v>180</v>
      </c>
      <c r="BI1192" s="141" t="s">
        <v>178</v>
      </c>
      <c r="BJ1192" s="141"/>
      <c r="BK1192" s="141"/>
      <c r="BL1192" s="141" t="s">
        <v>15669</v>
      </c>
      <c r="BM1192" s="141">
        <v>48.193420000000003</v>
      </c>
      <c r="BN1192" s="141">
        <v>-65.995059999999995</v>
      </c>
      <c r="BO1192" s="141">
        <v>1994</v>
      </c>
      <c r="BP1192" s="143" t="s">
        <v>25280</v>
      </c>
      <c r="BQ1192" s="143" t="s">
        <v>26794</v>
      </c>
    </row>
    <row r="1193" spans="1:69" ht="38.25" customHeight="1" x14ac:dyDescent="0.25">
      <c r="A1193" s="1" t="str">
        <f t="shared" si="738"/>
        <v/>
      </c>
      <c r="B1193" s="32" t="str">
        <f t="shared" si="739"/>
        <v/>
      </c>
      <c r="C1193" s="25" t="str">
        <f t="shared" si="740"/>
        <v/>
      </c>
      <c r="D1193" s="25" t="str">
        <f t="shared" si="741"/>
        <v/>
      </c>
      <c r="E1193" s="25" t="str">
        <f t="shared" si="742"/>
        <v/>
      </c>
      <c r="F1193" s="25" t="str">
        <f t="shared" si="743"/>
        <v/>
      </c>
      <c r="G1193" s="108" t="str">
        <f t="shared" si="744"/>
        <v/>
      </c>
      <c r="H1193" s="108" t="str">
        <f t="shared" si="745"/>
        <v/>
      </c>
      <c r="I1193" s="112" t="str">
        <f t="shared" si="746"/>
        <v/>
      </c>
      <c r="J1193" s="112"/>
      <c r="K1193" s="112"/>
      <c r="L1193" s="113"/>
      <c r="M1193" s="113"/>
      <c r="N1193" s="224" t="str">
        <f t="shared" si="747"/>
        <v/>
      </c>
      <c r="O1193" s="225" t="str">
        <f t="shared" si="748"/>
        <v/>
      </c>
      <c r="Q1193" s="6">
        <v>1191</v>
      </c>
      <c r="R1193" s="47" t="str">
        <f t="shared" si="711"/>
        <v>-1191</v>
      </c>
      <c r="S1193" s="6"/>
      <c r="T1193" s="48" t="str">
        <f t="shared" si="712"/>
        <v/>
      </c>
      <c r="U1193" s="49" t="str">
        <f t="shared" si="713"/>
        <v/>
      </c>
      <c r="W1193" s="51"/>
      <c r="X1193" s="75" t="str">
        <f t="shared" si="714"/>
        <v/>
      </c>
      <c r="Y1193" s="71" t="str">
        <f t="shared" si="715"/>
        <v/>
      </c>
      <c r="Z1193" s="71" t="str">
        <f t="shared" si="716"/>
        <v/>
      </c>
      <c r="AA1193" s="71" t="str">
        <f t="shared" si="717"/>
        <v/>
      </c>
      <c r="AB1193" s="71" t="str">
        <f t="shared" si="718"/>
        <v/>
      </c>
      <c r="AC1193" s="71" t="str">
        <f t="shared" si="719"/>
        <v/>
      </c>
      <c r="AD1193" s="71" t="str">
        <f t="shared" si="720"/>
        <v/>
      </c>
      <c r="AE1193" s="78" t="str">
        <f t="shared" si="721"/>
        <v/>
      </c>
      <c r="AF1193" s="75" t="str">
        <f t="shared" si="722"/>
        <v/>
      </c>
      <c r="AG1193" s="71" t="str">
        <f t="shared" si="723"/>
        <v/>
      </c>
      <c r="AH1193" s="71" t="str">
        <f t="shared" si="724"/>
        <v/>
      </c>
      <c r="AI1193" s="71" t="str">
        <f t="shared" si="725"/>
        <v/>
      </c>
      <c r="AJ1193" s="71" t="str">
        <f t="shared" si="726"/>
        <v/>
      </c>
      <c r="AK1193" s="71" t="str">
        <f t="shared" si="727"/>
        <v/>
      </c>
      <c r="AL1193" s="71" t="str">
        <f t="shared" si="728"/>
        <v/>
      </c>
      <c r="AM1193" s="78" t="str">
        <f t="shared" si="729"/>
        <v/>
      </c>
      <c r="AN1193" s="75" t="str">
        <f t="shared" si="730"/>
        <v/>
      </c>
      <c r="AO1193" s="71" t="str">
        <f t="shared" si="731"/>
        <v/>
      </c>
      <c r="AP1193" s="71" t="str">
        <f t="shared" si="732"/>
        <v/>
      </c>
      <c r="AQ1193" s="71" t="str">
        <f t="shared" si="733"/>
        <v/>
      </c>
      <c r="AR1193" s="71" t="str">
        <f t="shared" si="734"/>
        <v/>
      </c>
      <c r="AS1193" s="71" t="str">
        <f t="shared" si="735"/>
        <v/>
      </c>
      <c r="AT1193" s="71" t="str">
        <f t="shared" si="736"/>
        <v/>
      </c>
      <c r="AU1193" s="76" t="str">
        <f t="shared" si="737"/>
        <v/>
      </c>
      <c r="BF1193" s="141">
        <v>4025</v>
      </c>
      <c r="BG1193" s="142" t="s">
        <v>2954</v>
      </c>
      <c r="BH1193" s="141" t="s">
        <v>478</v>
      </c>
      <c r="BI1193" s="141" t="s">
        <v>176</v>
      </c>
      <c r="BJ1193" s="141"/>
      <c r="BK1193" s="141"/>
      <c r="BL1193" s="141" t="s">
        <v>2955</v>
      </c>
      <c r="BM1193" s="141">
        <v>49.208669999999998</v>
      </c>
      <c r="BN1193" s="141">
        <v>-66.063720000000004</v>
      </c>
      <c r="BO1193" s="141">
        <v>1975</v>
      </c>
      <c r="BP1193" s="143" t="s">
        <v>24067</v>
      </c>
      <c r="BQ1193" s="143" t="s">
        <v>26794</v>
      </c>
    </row>
    <row r="1194" spans="1:69" ht="38.25" customHeight="1" x14ac:dyDescent="0.25">
      <c r="A1194" s="1" t="str">
        <f t="shared" si="738"/>
        <v/>
      </c>
      <c r="B1194" s="32" t="str">
        <f t="shared" si="739"/>
        <v/>
      </c>
      <c r="C1194" s="25" t="str">
        <f t="shared" si="740"/>
        <v/>
      </c>
      <c r="D1194" s="25" t="str">
        <f t="shared" si="741"/>
        <v/>
      </c>
      <c r="E1194" s="25" t="str">
        <f t="shared" si="742"/>
        <v/>
      </c>
      <c r="F1194" s="25" t="str">
        <f t="shared" si="743"/>
        <v/>
      </c>
      <c r="G1194" s="108" t="str">
        <f t="shared" si="744"/>
        <v/>
      </c>
      <c r="H1194" s="108" t="str">
        <f t="shared" si="745"/>
        <v/>
      </c>
      <c r="I1194" s="112" t="str">
        <f t="shared" si="746"/>
        <v/>
      </c>
      <c r="J1194" s="112"/>
      <c r="K1194" s="112"/>
      <c r="L1194" s="113"/>
      <c r="M1194" s="113"/>
      <c r="N1194" s="224" t="str">
        <f t="shared" si="747"/>
        <v/>
      </c>
      <c r="O1194" s="225" t="str">
        <f t="shared" si="748"/>
        <v/>
      </c>
      <c r="Q1194" s="6">
        <v>1192</v>
      </c>
      <c r="R1194" s="47" t="str">
        <f t="shared" si="711"/>
        <v>-1192</v>
      </c>
      <c r="S1194" s="6"/>
      <c r="T1194" s="48" t="str">
        <f t="shared" si="712"/>
        <v/>
      </c>
      <c r="U1194" s="49" t="str">
        <f t="shared" si="713"/>
        <v/>
      </c>
      <c r="W1194" s="51"/>
      <c r="X1194" s="75" t="str">
        <f t="shared" si="714"/>
        <v/>
      </c>
      <c r="Y1194" s="71" t="str">
        <f t="shared" si="715"/>
        <v/>
      </c>
      <c r="Z1194" s="71" t="str">
        <f t="shared" si="716"/>
        <v/>
      </c>
      <c r="AA1194" s="71" t="str">
        <f t="shared" si="717"/>
        <v/>
      </c>
      <c r="AB1194" s="71" t="str">
        <f t="shared" si="718"/>
        <v/>
      </c>
      <c r="AC1194" s="71" t="str">
        <f t="shared" si="719"/>
        <v/>
      </c>
      <c r="AD1194" s="71" t="str">
        <f t="shared" si="720"/>
        <v/>
      </c>
      <c r="AE1194" s="78" t="str">
        <f t="shared" si="721"/>
        <v/>
      </c>
      <c r="AF1194" s="75" t="str">
        <f t="shared" si="722"/>
        <v/>
      </c>
      <c r="AG1194" s="71" t="str">
        <f t="shared" si="723"/>
        <v/>
      </c>
      <c r="AH1194" s="71" t="str">
        <f t="shared" si="724"/>
        <v/>
      </c>
      <c r="AI1194" s="71" t="str">
        <f t="shared" si="725"/>
        <v/>
      </c>
      <c r="AJ1194" s="71" t="str">
        <f t="shared" si="726"/>
        <v/>
      </c>
      <c r="AK1194" s="71" t="str">
        <f t="shared" si="727"/>
        <v/>
      </c>
      <c r="AL1194" s="71" t="str">
        <f t="shared" si="728"/>
        <v/>
      </c>
      <c r="AM1194" s="78" t="str">
        <f t="shared" si="729"/>
        <v/>
      </c>
      <c r="AN1194" s="75" t="str">
        <f t="shared" si="730"/>
        <v/>
      </c>
      <c r="AO1194" s="71" t="str">
        <f t="shared" si="731"/>
        <v/>
      </c>
      <c r="AP1194" s="71" t="str">
        <f t="shared" si="732"/>
        <v/>
      </c>
      <c r="AQ1194" s="71" t="str">
        <f t="shared" si="733"/>
        <v/>
      </c>
      <c r="AR1194" s="71" t="str">
        <f t="shared" si="734"/>
        <v/>
      </c>
      <c r="AS1194" s="71" t="str">
        <f t="shared" si="735"/>
        <v/>
      </c>
      <c r="AT1194" s="71" t="str">
        <f t="shared" si="736"/>
        <v/>
      </c>
      <c r="AU1194" s="76" t="str">
        <f t="shared" si="737"/>
        <v/>
      </c>
      <c r="BF1194" s="141">
        <v>4025</v>
      </c>
      <c r="BG1194" s="142" t="s">
        <v>15894</v>
      </c>
      <c r="BH1194" s="141" t="s">
        <v>180</v>
      </c>
      <c r="BI1194" s="141" t="s">
        <v>178</v>
      </c>
      <c r="BJ1194" s="141"/>
      <c r="BK1194" s="141"/>
      <c r="BL1194" s="141" t="s">
        <v>2955</v>
      </c>
      <c r="BM1194" s="141">
        <v>49.210470000000001</v>
      </c>
      <c r="BN1194" s="141">
        <v>-66.063299999999998</v>
      </c>
      <c r="BO1194" s="141">
        <v>1987</v>
      </c>
      <c r="BP1194" s="143" t="s">
        <v>25350</v>
      </c>
      <c r="BQ1194" s="143" t="s">
        <v>26794</v>
      </c>
    </row>
    <row r="1195" spans="1:69" ht="38.25" customHeight="1" x14ac:dyDescent="0.25">
      <c r="A1195" s="1" t="str">
        <f t="shared" si="738"/>
        <v/>
      </c>
      <c r="B1195" s="32" t="str">
        <f t="shared" si="739"/>
        <v/>
      </c>
      <c r="C1195" s="25" t="str">
        <f t="shared" si="740"/>
        <v/>
      </c>
      <c r="D1195" s="25" t="str">
        <f t="shared" si="741"/>
        <v/>
      </c>
      <c r="E1195" s="25" t="str">
        <f t="shared" si="742"/>
        <v/>
      </c>
      <c r="F1195" s="25" t="str">
        <f t="shared" si="743"/>
        <v/>
      </c>
      <c r="G1195" s="108" t="str">
        <f t="shared" si="744"/>
        <v/>
      </c>
      <c r="H1195" s="108" t="str">
        <f t="shared" si="745"/>
        <v/>
      </c>
      <c r="I1195" s="112" t="str">
        <f t="shared" si="746"/>
        <v/>
      </c>
      <c r="J1195" s="112"/>
      <c r="K1195" s="112"/>
      <c r="L1195" s="113"/>
      <c r="M1195" s="113"/>
      <c r="N1195" s="224" t="str">
        <f t="shared" si="747"/>
        <v/>
      </c>
      <c r="O1195" s="225" t="str">
        <f t="shared" si="748"/>
        <v/>
      </c>
      <c r="Q1195" s="6">
        <v>1193</v>
      </c>
      <c r="R1195" s="47" t="str">
        <f t="shared" si="711"/>
        <v>-1193</v>
      </c>
      <c r="S1195" s="6"/>
      <c r="T1195" s="48" t="str">
        <f t="shared" si="712"/>
        <v/>
      </c>
      <c r="U1195" s="49" t="str">
        <f t="shared" si="713"/>
        <v/>
      </c>
      <c r="W1195" s="51"/>
      <c r="X1195" s="75" t="str">
        <f t="shared" si="714"/>
        <v/>
      </c>
      <c r="Y1195" s="71" t="str">
        <f t="shared" si="715"/>
        <v/>
      </c>
      <c r="Z1195" s="71" t="str">
        <f t="shared" si="716"/>
        <v/>
      </c>
      <c r="AA1195" s="71" t="str">
        <f t="shared" si="717"/>
        <v/>
      </c>
      <c r="AB1195" s="71" t="str">
        <f t="shared" si="718"/>
        <v/>
      </c>
      <c r="AC1195" s="71" t="str">
        <f t="shared" si="719"/>
        <v/>
      </c>
      <c r="AD1195" s="71" t="str">
        <f t="shared" si="720"/>
        <v/>
      </c>
      <c r="AE1195" s="78" t="str">
        <f t="shared" si="721"/>
        <v/>
      </c>
      <c r="AF1195" s="75" t="str">
        <f t="shared" si="722"/>
        <v/>
      </c>
      <c r="AG1195" s="71" t="str">
        <f t="shared" si="723"/>
        <v/>
      </c>
      <c r="AH1195" s="71" t="str">
        <f t="shared" si="724"/>
        <v/>
      </c>
      <c r="AI1195" s="71" t="str">
        <f t="shared" si="725"/>
        <v/>
      </c>
      <c r="AJ1195" s="71" t="str">
        <f t="shared" si="726"/>
        <v/>
      </c>
      <c r="AK1195" s="71" t="str">
        <f t="shared" si="727"/>
        <v/>
      </c>
      <c r="AL1195" s="71" t="str">
        <f t="shared" si="728"/>
        <v/>
      </c>
      <c r="AM1195" s="78" t="str">
        <f t="shared" si="729"/>
        <v/>
      </c>
      <c r="AN1195" s="75" t="str">
        <f t="shared" si="730"/>
        <v/>
      </c>
      <c r="AO1195" s="71" t="str">
        <f t="shared" si="731"/>
        <v/>
      </c>
      <c r="AP1195" s="71" t="str">
        <f t="shared" si="732"/>
        <v/>
      </c>
      <c r="AQ1195" s="71" t="str">
        <f t="shared" si="733"/>
        <v/>
      </c>
      <c r="AR1195" s="71" t="str">
        <f t="shared" si="734"/>
        <v/>
      </c>
      <c r="AS1195" s="71" t="str">
        <f t="shared" si="735"/>
        <v/>
      </c>
      <c r="AT1195" s="71" t="str">
        <f t="shared" si="736"/>
        <v/>
      </c>
      <c r="AU1195" s="76" t="str">
        <f t="shared" si="737"/>
        <v/>
      </c>
      <c r="BF1195" s="141">
        <v>4010</v>
      </c>
      <c r="BG1195" s="142" t="s">
        <v>15896</v>
      </c>
      <c r="BH1195" s="141" t="s">
        <v>478</v>
      </c>
      <c r="BI1195" s="141" t="s">
        <v>176</v>
      </c>
      <c r="BJ1195" s="141" t="s">
        <v>15897</v>
      </c>
      <c r="BK1195" s="141" t="s">
        <v>3278</v>
      </c>
      <c r="BL1195" s="141" t="s">
        <v>15898</v>
      </c>
      <c r="BM1195" s="141">
        <v>49.238340000000001</v>
      </c>
      <c r="BN1195" s="141">
        <v>-65.539000000000001</v>
      </c>
      <c r="BO1195" s="141">
        <v>1996</v>
      </c>
      <c r="BP1195" s="143" t="s">
        <v>25352</v>
      </c>
      <c r="BQ1195" s="143" t="s">
        <v>17560</v>
      </c>
    </row>
    <row r="1196" spans="1:69" ht="38.25" customHeight="1" x14ac:dyDescent="0.25">
      <c r="A1196" s="1" t="str">
        <f t="shared" si="738"/>
        <v/>
      </c>
      <c r="B1196" s="32" t="str">
        <f t="shared" si="739"/>
        <v/>
      </c>
      <c r="C1196" s="25" t="str">
        <f t="shared" si="740"/>
        <v/>
      </c>
      <c r="D1196" s="25" t="str">
        <f t="shared" si="741"/>
        <v/>
      </c>
      <c r="E1196" s="25" t="str">
        <f t="shared" si="742"/>
        <v/>
      </c>
      <c r="F1196" s="25" t="str">
        <f t="shared" si="743"/>
        <v/>
      </c>
      <c r="G1196" s="108" t="str">
        <f t="shared" si="744"/>
        <v/>
      </c>
      <c r="H1196" s="108" t="str">
        <f t="shared" si="745"/>
        <v/>
      </c>
      <c r="I1196" s="112" t="str">
        <f t="shared" si="746"/>
        <v/>
      </c>
      <c r="J1196" s="112"/>
      <c r="K1196" s="112"/>
      <c r="L1196" s="113"/>
      <c r="M1196" s="113"/>
      <c r="N1196" s="224" t="str">
        <f t="shared" si="747"/>
        <v/>
      </c>
      <c r="O1196" s="225" t="str">
        <f t="shared" si="748"/>
        <v/>
      </c>
      <c r="Q1196" s="6">
        <v>1194</v>
      </c>
      <c r="R1196" s="47" t="str">
        <f t="shared" si="711"/>
        <v>-1194</v>
      </c>
      <c r="S1196" s="6"/>
      <c r="T1196" s="48" t="str">
        <f t="shared" si="712"/>
        <v/>
      </c>
      <c r="U1196" s="49" t="str">
        <f t="shared" si="713"/>
        <v/>
      </c>
      <c r="W1196" s="51"/>
      <c r="X1196" s="75" t="str">
        <f t="shared" si="714"/>
        <v/>
      </c>
      <c r="Y1196" s="71" t="str">
        <f t="shared" si="715"/>
        <v/>
      </c>
      <c r="Z1196" s="71" t="str">
        <f t="shared" si="716"/>
        <v/>
      </c>
      <c r="AA1196" s="71" t="str">
        <f t="shared" si="717"/>
        <v/>
      </c>
      <c r="AB1196" s="71" t="str">
        <f t="shared" si="718"/>
        <v/>
      </c>
      <c r="AC1196" s="71" t="str">
        <f t="shared" si="719"/>
        <v/>
      </c>
      <c r="AD1196" s="71" t="str">
        <f t="shared" si="720"/>
        <v/>
      </c>
      <c r="AE1196" s="78" t="str">
        <f t="shared" si="721"/>
        <v/>
      </c>
      <c r="AF1196" s="75" t="str">
        <f t="shared" si="722"/>
        <v/>
      </c>
      <c r="AG1196" s="71" t="str">
        <f t="shared" si="723"/>
        <v/>
      </c>
      <c r="AH1196" s="71" t="str">
        <f t="shared" si="724"/>
        <v/>
      </c>
      <c r="AI1196" s="71" t="str">
        <f t="shared" si="725"/>
        <v/>
      </c>
      <c r="AJ1196" s="71" t="str">
        <f t="shared" si="726"/>
        <v/>
      </c>
      <c r="AK1196" s="71" t="str">
        <f t="shared" si="727"/>
        <v/>
      </c>
      <c r="AL1196" s="71" t="str">
        <f t="shared" si="728"/>
        <v/>
      </c>
      <c r="AM1196" s="78" t="str">
        <f t="shared" si="729"/>
        <v/>
      </c>
      <c r="AN1196" s="75" t="str">
        <f t="shared" si="730"/>
        <v/>
      </c>
      <c r="AO1196" s="71" t="str">
        <f t="shared" si="731"/>
        <v/>
      </c>
      <c r="AP1196" s="71" t="str">
        <f t="shared" si="732"/>
        <v/>
      </c>
      <c r="AQ1196" s="71" t="str">
        <f t="shared" si="733"/>
        <v/>
      </c>
      <c r="AR1196" s="71" t="str">
        <f t="shared" si="734"/>
        <v/>
      </c>
      <c r="AS1196" s="71" t="str">
        <f t="shared" si="735"/>
        <v/>
      </c>
      <c r="AT1196" s="71" t="str">
        <f t="shared" si="736"/>
        <v/>
      </c>
      <c r="AU1196" s="76" t="str">
        <f t="shared" si="737"/>
        <v/>
      </c>
      <c r="BF1196" s="141">
        <v>4010</v>
      </c>
      <c r="BG1196" s="142" t="s">
        <v>15899</v>
      </c>
      <c r="BH1196" s="141" t="s">
        <v>478</v>
      </c>
      <c r="BI1196" s="141" t="s">
        <v>177</v>
      </c>
      <c r="BJ1196" s="141" t="s">
        <v>15900</v>
      </c>
      <c r="BK1196" s="141" t="s">
        <v>2828</v>
      </c>
      <c r="BL1196" s="141" t="s">
        <v>3053</v>
      </c>
      <c r="BM1196" s="141">
        <v>49.227069999999998</v>
      </c>
      <c r="BN1196" s="141">
        <v>-65.729910000000004</v>
      </c>
      <c r="BO1196" s="141">
        <v>1996</v>
      </c>
      <c r="BP1196" s="143" t="s">
        <v>25353</v>
      </c>
      <c r="BQ1196" s="143" t="s">
        <v>17560</v>
      </c>
    </row>
    <row r="1197" spans="1:69" ht="38.25" customHeight="1" x14ac:dyDescent="0.25">
      <c r="A1197" s="1" t="str">
        <f t="shared" si="738"/>
        <v/>
      </c>
      <c r="B1197" s="32" t="str">
        <f t="shared" si="739"/>
        <v/>
      </c>
      <c r="C1197" s="25" t="str">
        <f t="shared" si="740"/>
        <v/>
      </c>
      <c r="D1197" s="25" t="str">
        <f t="shared" si="741"/>
        <v/>
      </c>
      <c r="E1197" s="25" t="str">
        <f t="shared" si="742"/>
        <v/>
      </c>
      <c r="F1197" s="25" t="str">
        <f t="shared" si="743"/>
        <v/>
      </c>
      <c r="G1197" s="108" t="str">
        <f t="shared" si="744"/>
        <v/>
      </c>
      <c r="H1197" s="108" t="str">
        <f t="shared" si="745"/>
        <v/>
      </c>
      <c r="I1197" s="112" t="str">
        <f t="shared" si="746"/>
        <v/>
      </c>
      <c r="J1197" s="112"/>
      <c r="K1197" s="112"/>
      <c r="L1197" s="113"/>
      <c r="M1197" s="113"/>
      <c r="N1197" s="224" t="str">
        <f t="shared" si="747"/>
        <v/>
      </c>
      <c r="O1197" s="225" t="str">
        <f t="shared" si="748"/>
        <v/>
      </c>
      <c r="Q1197" s="6">
        <v>1195</v>
      </c>
      <c r="R1197" s="47" t="str">
        <f t="shared" si="711"/>
        <v>-1195</v>
      </c>
      <c r="S1197" s="6"/>
      <c r="T1197" s="48" t="str">
        <f t="shared" si="712"/>
        <v/>
      </c>
      <c r="U1197" s="49" t="str">
        <f t="shared" si="713"/>
        <v/>
      </c>
      <c r="W1197" s="51"/>
      <c r="X1197" s="75" t="str">
        <f t="shared" si="714"/>
        <v/>
      </c>
      <c r="Y1197" s="71" t="str">
        <f t="shared" si="715"/>
        <v/>
      </c>
      <c r="Z1197" s="71" t="str">
        <f t="shared" si="716"/>
        <v/>
      </c>
      <c r="AA1197" s="71" t="str">
        <f t="shared" si="717"/>
        <v/>
      </c>
      <c r="AB1197" s="71" t="str">
        <f t="shared" si="718"/>
        <v/>
      </c>
      <c r="AC1197" s="71" t="str">
        <f t="shared" si="719"/>
        <v/>
      </c>
      <c r="AD1197" s="71" t="str">
        <f t="shared" si="720"/>
        <v/>
      </c>
      <c r="AE1197" s="78" t="str">
        <f t="shared" si="721"/>
        <v/>
      </c>
      <c r="AF1197" s="75" t="str">
        <f t="shared" si="722"/>
        <v/>
      </c>
      <c r="AG1197" s="71" t="str">
        <f t="shared" si="723"/>
        <v/>
      </c>
      <c r="AH1197" s="71" t="str">
        <f t="shared" si="724"/>
        <v/>
      </c>
      <c r="AI1197" s="71" t="str">
        <f t="shared" si="725"/>
        <v/>
      </c>
      <c r="AJ1197" s="71" t="str">
        <f t="shared" si="726"/>
        <v/>
      </c>
      <c r="AK1197" s="71" t="str">
        <f t="shared" si="727"/>
        <v/>
      </c>
      <c r="AL1197" s="71" t="str">
        <f t="shared" si="728"/>
        <v/>
      </c>
      <c r="AM1197" s="78" t="str">
        <f t="shared" si="729"/>
        <v/>
      </c>
      <c r="AN1197" s="75" t="str">
        <f t="shared" si="730"/>
        <v/>
      </c>
      <c r="AO1197" s="71" t="str">
        <f t="shared" si="731"/>
        <v/>
      </c>
      <c r="AP1197" s="71" t="str">
        <f t="shared" si="732"/>
        <v/>
      </c>
      <c r="AQ1197" s="71" t="str">
        <f t="shared" si="733"/>
        <v/>
      </c>
      <c r="AR1197" s="71" t="str">
        <f t="shared" si="734"/>
        <v/>
      </c>
      <c r="AS1197" s="71" t="str">
        <f t="shared" si="735"/>
        <v/>
      </c>
      <c r="AT1197" s="71" t="str">
        <f t="shared" si="736"/>
        <v/>
      </c>
      <c r="AU1197" s="76" t="str">
        <f t="shared" si="737"/>
        <v/>
      </c>
      <c r="BF1197" s="141">
        <v>4010</v>
      </c>
      <c r="BG1197" s="142" t="s">
        <v>15901</v>
      </c>
      <c r="BH1197" s="141" t="s">
        <v>478</v>
      </c>
      <c r="BI1197" s="141" t="s">
        <v>176</v>
      </c>
      <c r="BJ1197" s="141" t="s">
        <v>15902</v>
      </c>
      <c r="BK1197" s="141" t="s">
        <v>4351</v>
      </c>
      <c r="BL1197" s="141" t="s">
        <v>3053</v>
      </c>
      <c r="BM1197" s="141">
        <v>49.210709999999999</v>
      </c>
      <c r="BN1197" s="141">
        <v>-65.726349999999996</v>
      </c>
      <c r="BO1197" s="141">
        <v>1988</v>
      </c>
      <c r="BP1197" s="143" t="s">
        <v>25354</v>
      </c>
      <c r="BQ1197" s="143" t="s">
        <v>17560</v>
      </c>
    </row>
    <row r="1198" spans="1:69" ht="38.25" customHeight="1" x14ac:dyDescent="0.25">
      <c r="A1198" s="1" t="str">
        <f t="shared" si="738"/>
        <v/>
      </c>
      <c r="B1198" s="32" t="str">
        <f t="shared" si="739"/>
        <v/>
      </c>
      <c r="C1198" s="25" t="str">
        <f t="shared" si="740"/>
        <v/>
      </c>
      <c r="D1198" s="25" t="str">
        <f t="shared" si="741"/>
        <v/>
      </c>
      <c r="E1198" s="25" t="str">
        <f t="shared" si="742"/>
        <v/>
      </c>
      <c r="F1198" s="25" t="str">
        <f t="shared" si="743"/>
        <v/>
      </c>
      <c r="G1198" s="108" t="str">
        <f t="shared" si="744"/>
        <v/>
      </c>
      <c r="H1198" s="108" t="str">
        <f t="shared" si="745"/>
        <v/>
      </c>
      <c r="I1198" s="112" t="str">
        <f t="shared" si="746"/>
        <v/>
      </c>
      <c r="J1198" s="112"/>
      <c r="K1198" s="112"/>
      <c r="L1198" s="113"/>
      <c r="M1198" s="113"/>
      <c r="N1198" s="224" t="str">
        <f t="shared" si="747"/>
        <v/>
      </c>
      <c r="O1198" s="225" t="str">
        <f t="shared" si="748"/>
        <v/>
      </c>
      <c r="Q1198" s="6">
        <v>1196</v>
      </c>
      <c r="R1198" s="47" t="str">
        <f t="shared" si="711"/>
        <v>-1196</v>
      </c>
      <c r="S1198" s="6"/>
      <c r="T1198" s="48" t="str">
        <f t="shared" si="712"/>
        <v/>
      </c>
      <c r="U1198" s="49" t="str">
        <f t="shared" si="713"/>
        <v/>
      </c>
      <c r="W1198" s="51"/>
      <c r="X1198" s="75" t="str">
        <f t="shared" si="714"/>
        <v/>
      </c>
      <c r="Y1198" s="71" t="str">
        <f t="shared" si="715"/>
        <v/>
      </c>
      <c r="Z1198" s="71" t="str">
        <f t="shared" si="716"/>
        <v/>
      </c>
      <c r="AA1198" s="71" t="str">
        <f t="shared" si="717"/>
        <v/>
      </c>
      <c r="AB1198" s="71" t="str">
        <f t="shared" si="718"/>
        <v/>
      </c>
      <c r="AC1198" s="71" t="str">
        <f t="shared" si="719"/>
        <v/>
      </c>
      <c r="AD1198" s="71" t="str">
        <f t="shared" si="720"/>
        <v/>
      </c>
      <c r="AE1198" s="78" t="str">
        <f t="shared" si="721"/>
        <v/>
      </c>
      <c r="AF1198" s="75" t="str">
        <f t="shared" si="722"/>
        <v/>
      </c>
      <c r="AG1198" s="71" t="str">
        <f t="shared" si="723"/>
        <v/>
      </c>
      <c r="AH1198" s="71" t="str">
        <f t="shared" si="724"/>
        <v/>
      </c>
      <c r="AI1198" s="71" t="str">
        <f t="shared" si="725"/>
        <v/>
      </c>
      <c r="AJ1198" s="71" t="str">
        <f t="shared" si="726"/>
        <v/>
      </c>
      <c r="AK1198" s="71" t="str">
        <f t="shared" si="727"/>
        <v/>
      </c>
      <c r="AL1198" s="71" t="str">
        <f t="shared" si="728"/>
        <v/>
      </c>
      <c r="AM1198" s="78" t="str">
        <f t="shared" si="729"/>
        <v/>
      </c>
      <c r="AN1198" s="75" t="str">
        <f t="shared" si="730"/>
        <v/>
      </c>
      <c r="AO1198" s="71" t="str">
        <f t="shared" si="731"/>
        <v/>
      </c>
      <c r="AP1198" s="71" t="str">
        <f t="shared" si="732"/>
        <v/>
      </c>
      <c r="AQ1198" s="71" t="str">
        <f t="shared" si="733"/>
        <v/>
      </c>
      <c r="AR1198" s="71" t="str">
        <f t="shared" si="734"/>
        <v/>
      </c>
      <c r="AS1198" s="71" t="str">
        <f t="shared" si="735"/>
        <v/>
      </c>
      <c r="AT1198" s="71" t="str">
        <f t="shared" si="736"/>
        <v/>
      </c>
      <c r="AU1198" s="76" t="str">
        <f t="shared" si="737"/>
        <v/>
      </c>
      <c r="BF1198" s="141">
        <v>6050</v>
      </c>
      <c r="BG1198" s="142" t="s">
        <v>15839</v>
      </c>
      <c r="BH1198" s="141" t="s">
        <v>478</v>
      </c>
      <c r="BI1198" s="141" t="s">
        <v>177</v>
      </c>
      <c r="BJ1198" s="141"/>
      <c r="BK1198" s="141" t="s">
        <v>11608</v>
      </c>
      <c r="BL1198" s="141" t="s">
        <v>796</v>
      </c>
      <c r="BM1198" s="141">
        <v>47.972650000000002</v>
      </c>
      <c r="BN1198" s="141">
        <v>-67.05256</v>
      </c>
      <c r="BO1198" s="141">
        <v>2012</v>
      </c>
      <c r="BP1198" s="143" t="s">
        <v>25328</v>
      </c>
      <c r="BQ1198" s="143" t="s">
        <v>17560</v>
      </c>
    </row>
    <row r="1199" spans="1:69" ht="38.25" customHeight="1" x14ac:dyDescent="0.25">
      <c r="A1199" s="1" t="str">
        <f t="shared" si="738"/>
        <v/>
      </c>
      <c r="B1199" s="32" t="str">
        <f t="shared" si="739"/>
        <v/>
      </c>
      <c r="C1199" s="25" t="str">
        <f t="shared" si="740"/>
        <v/>
      </c>
      <c r="D1199" s="25" t="str">
        <f t="shared" si="741"/>
        <v/>
      </c>
      <c r="E1199" s="25" t="str">
        <f t="shared" si="742"/>
        <v/>
      </c>
      <c r="F1199" s="25" t="str">
        <f t="shared" si="743"/>
        <v/>
      </c>
      <c r="G1199" s="108" t="str">
        <f t="shared" si="744"/>
        <v/>
      </c>
      <c r="H1199" s="108" t="str">
        <f t="shared" si="745"/>
        <v/>
      </c>
      <c r="I1199" s="112" t="str">
        <f t="shared" si="746"/>
        <v/>
      </c>
      <c r="J1199" s="112"/>
      <c r="K1199" s="112"/>
      <c r="L1199" s="113"/>
      <c r="M1199" s="113"/>
      <c r="N1199" s="224" t="str">
        <f t="shared" si="747"/>
        <v/>
      </c>
      <c r="O1199" s="225" t="str">
        <f t="shared" si="748"/>
        <v/>
      </c>
      <c r="Q1199" s="6">
        <v>1197</v>
      </c>
      <c r="R1199" s="47" t="str">
        <f t="shared" si="711"/>
        <v>-1197</v>
      </c>
      <c r="S1199" s="6"/>
      <c r="T1199" s="48" t="str">
        <f t="shared" si="712"/>
        <v/>
      </c>
      <c r="U1199" s="49" t="str">
        <f t="shared" si="713"/>
        <v/>
      </c>
      <c r="W1199" s="51"/>
      <c r="X1199" s="75" t="str">
        <f t="shared" si="714"/>
        <v/>
      </c>
      <c r="Y1199" s="71" t="str">
        <f t="shared" si="715"/>
        <v/>
      </c>
      <c r="Z1199" s="71" t="str">
        <f t="shared" si="716"/>
        <v/>
      </c>
      <c r="AA1199" s="71" t="str">
        <f t="shared" si="717"/>
        <v/>
      </c>
      <c r="AB1199" s="71" t="str">
        <f t="shared" si="718"/>
        <v/>
      </c>
      <c r="AC1199" s="71" t="str">
        <f t="shared" si="719"/>
        <v/>
      </c>
      <c r="AD1199" s="71" t="str">
        <f t="shared" si="720"/>
        <v/>
      </c>
      <c r="AE1199" s="78" t="str">
        <f t="shared" si="721"/>
        <v/>
      </c>
      <c r="AF1199" s="75" t="str">
        <f t="shared" si="722"/>
        <v/>
      </c>
      <c r="AG1199" s="71" t="str">
        <f t="shared" si="723"/>
        <v/>
      </c>
      <c r="AH1199" s="71" t="str">
        <f t="shared" si="724"/>
        <v/>
      </c>
      <c r="AI1199" s="71" t="str">
        <f t="shared" si="725"/>
        <v/>
      </c>
      <c r="AJ1199" s="71" t="str">
        <f t="shared" si="726"/>
        <v/>
      </c>
      <c r="AK1199" s="71" t="str">
        <f t="shared" si="727"/>
        <v/>
      </c>
      <c r="AL1199" s="71" t="str">
        <f t="shared" si="728"/>
        <v/>
      </c>
      <c r="AM1199" s="78" t="str">
        <f t="shared" si="729"/>
        <v/>
      </c>
      <c r="AN1199" s="75" t="str">
        <f t="shared" si="730"/>
        <v/>
      </c>
      <c r="AO1199" s="71" t="str">
        <f t="shared" si="731"/>
        <v/>
      </c>
      <c r="AP1199" s="71" t="str">
        <f t="shared" si="732"/>
        <v/>
      </c>
      <c r="AQ1199" s="71" t="str">
        <f t="shared" si="733"/>
        <v/>
      </c>
      <c r="AR1199" s="71" t="str">
        <f t="shared" si="734"/>
        <v/>
      </c>
      <c r="AS1199" s="71" t="str">
        <f t="shared" si="735"/>
        <v/>
      </c>
      <c r="AT1199" s="71" t="str">
        <f t="shared" si="736"/>
        <v/>
      </c>
      <c r="AU1199" s="76" t="str">
        <f t="shared" si="737"/>
        <v/>
      </c>
      <c r="BF1199" s="141">
        <v>29073</v>
      </c>
      <c r="BG1199" s="142" t="s">
        <v>16052</v>
      </c>
      <c r="BH1199" s="141" t="s">
        <v>478</v>
      </c>
      <c r="BI1199" s="141" t="s">
        <v>176</v>
      </c>
      <c r="BJ1199" s="141" t="s">
        <v>16053</v>
      </c>
      <c r="BK1199" s="141" t="s">
        <v>16054</v>
      </c>
      <c r="BL1199" s="141" t="s">
        <v>15968</v>
      </c>
      <c r="BM1199" s="141">
        <v>46.10707</v>
      </c>
      <c r="BN1199" s="141">
        <v>-70.658799999999999</v>
      </c>
      <c r="BO1199" s="141">
        <v>2007</v>
      </c>
      <c r="BP1199" s="143" t="s">
        <v>27676</v>
      </c>
      <c r="BQ1199" s="143" t="s">
        <v>17560</v>
      </c>
    </row>
    <row r="1200" spans="1:69" ht="38.25" customHeight="1" x14ac:dyDescent="0.25">
      <c r="A1200" s="1" t="str">
        <f t="shared" si="738"/>
        <v/>
      </c>
      <c r="B1200" s="32" t="str">
        <f t="shared" si="739"/>
        <v/>
      </c>
      <c r="C1200" s="25" t="str">
        <f t="shared" si="740"/>
        <v/>
      </c>
      <c r="D1200" s="25" t="str">
        <f t="shared" si="741"/>
        <v/>
      </c>
      <c r="E1200" s="25" t="str">
        <f t="shared" si="742"/>
        <v/>
      </c>
      <c r="F1200" s="25" t="str">
        <f t="shared" si="743"/>
        <v/>
      </c>
      <c r="G1200" s="108" t="str">
        <f t="shared" si="744"/>
        <v/>
      </c>
      <c r="H1200" s="108" t="str">
        <f t="shared" si="745"/>
        <v/>
      </c>
      <c r="I1200" s="112" t="str">
        <f t="shared" si="746"/>
        <v/>
      </c>
      <c r="J1200" s="112"/>
      <c r="K1200" s="112"/>
      <c r="L1200" s="113"/>
      <c r="M1200" s="113"/>
      <c r="N1200" s="224" t="str">
        <f t="shared" si="747"/>
        <v/>
      </c>
      <c r="O1200" s="225" t="str">
        <f t="shared" si="748"/>
        <v/>
      </c>
      <c r="Q1200" s="6">
        <v>1198</v>
      </c>
      <c r="R1200" s="47" t="str">
        <f t="shared" si="711"/>
        <v>-1198</v>
      </c>
      <c r="S1200" s="6"/>
      <c r="T1200" s="48" t="str">
        <f t="shared" si="712"/>
        <v/>
      </c>
      <c r="U1200" s="49" t="str">
        <f t="shared" si="713"/>
        <v/>
      </c>
      <c r="W1200" s="51"/>
      <c r="X1200" s="75" t="str">
        <f t="shared" si="714"/>
        <v/>
      </c>
      <c r="Y1200" s="71" t="str">
        <f t="shared" si="715"/>
        <v/>
      </c>
      <c r="Z1200" s="71" t="str">
        <f t="shared" si="716"/>
        <v/>
      </c>
      <c r="AA1200" s="71" t="str">
        <f t="shared" si="717"/>
        <v/>
      </c>
      <c r="AB1200" s="71" t="str">
        <f t="shared" si="718"/>
        <v/>
      </c>
      <c r="AC1200" s="71" t="str">
        <f t="shared" si="719"/>
        <v/>
      </c>
      <c r="AD1200" s="71" t="str">
        <f t="shared" si="720"/>
        <v/>
      </c>
      <c r="AE1200" s="78" t="str">
        <f t="shared" si="721"/>
        <v/>
      </c>
      <c r="AF1200" s="75" t="str">
        <f t="shared" si="722"/>
        <v/>
      </c>
      <c r="AG1200" s="71" t="str">
        <f t="shared" si="723"/>
        <v/>
      </c>
      <c r="AH1200" s="71" t="str">
        <f t="shared" si="724"/>
        <v/>
      </c>
      <c r="AI1200" s="71" t="str">
        <f t="shared" si="725"/>
        <v/>
      </c>
      <c r="AJ1200" s="71" t="str">
        <f t="shared" si="726"/>
        <v/>
      </c>
      <c r="AK1200" s="71" t="str">
        <f t="shared" si="727"/>
        <v/>
      </c>
      <c r="AL1200" s="71" t="str">
        <f t="shared" si="728"/>
        <v/>
      </c>
      <c r="AM1200" s="78" t="str">
        <f t="shared" si="729"/>
        <v/>
      </c>
      <c r="AN1200" s="75" t="str">
        <f t="shared" si="730"/>
        <v/>
      </c>
      <c r="AO1200" s="71" t="str">
        <f t="shared" si="731"/>
        <v/>
      </c>
      <c r="AP1200" s="71" t="str">
        <f t="shared" si="732"/>
        <v/>
      </c>
      <c r="AQ1200" s="71" t="str">
        <f t="shared" si="733"/>
        <v/>
      </c>
      <c r="AR1200" s="71" t="str">
        <f t="shared" si="734"/>
        <v/>
      </c>
      <c r="AS1200" s="71" t="str">
        <f t="shared" si="735"/>
        <v/>
      </c>
      <c r="AT1200" s="71" t="str">
        <f t="shared" si="736"/>
        <v/>
      </c>
      <c r="AU1200" s="76" t="str">
        <f t="shared" si="737"/>
        <v/>
      </c>
      <c r="BF1200" s="141">
        <v>29073</v>
      </c>
      <c r="BG1200" s="142" t="s">
        <v>16055</v>
      </c>
      <c r="BH1200" s="141" t="s">
        <v>478</v>
      </c>
      <c r="BI1200" s="141" t="s">
        <v>176</v>
      </c>
      <c r="BJ1200" s="141" t="s">
        <v>16056</v>
      </c>
      <c r="BK1200" s="141"/>
      <c r="BL1200" s="141" t="s">
        <v>16057</v>
      </c>
      <c r="BM1200" s="141">
        <v>46.09686</v>
      </c>
      <c r="BN1200" s="141">
        <v>-70.652640000000005</v>
      </c>
      <c r="BO1200" s="141">
        <v>2013</v>
      </c>
      <c r="BP1200" s="143" t="s">
        <v>27677</v>
      </c>
      <c r="BQ1200" s="143" t="s">
        <v>17560</v>
      </c>
    </row>
    <row r="1201" spans="1:69" ht="38.25" customHeight="1" x14ac:dyDescent="0.25">
      <c r="A1201" s="1" t="str">
        <f t="shared" si="738"/>
        <v/>
      </c>
      <c r="B1201" s="32" t="str">
        <f t="shared" si="739"/>
        <v/>
      </c>
      <c r="C1201" s="25" t="str">
        <f t="shared" si="740"/>
        <v/>
      </c>
      <c r="D1201" s="25" t="str">
        <f t="shared" si="741"/>
        <v/>
      </c>
      <c r="E1201" s="25" t="str">
        <f t="shared" si="742"/>
        <v/>
      </c>
      <c r="F1201" s="25" t="str">
        <f t="shared" si="743"/>
        <v/>
      </c>
      <c r="G1201" s="108" t="str">
        <f t="shared" si="744"/>
        <v/>
      </c>
      <c r="H1201" s="108" t="str">
        <f t="shared" si="745"/>
        <v/>
      </c>
      <c r="I1201" s="112" t="str">
        <f t="shared" si="746"/>
        <v/>
      </c>
      <c r="J1201" s="112"/>
      <c r="K1201" s="112"/>
      <c r="L1201" s="113"/>
      <c r="M1201" s="113"/>
      <c r="N1201" s="224" t="str">
        <f t="shared" si="747"/>
        <v/>
      </c>
      <c r="O1201" s="225" t="str">
        <f t="shared" si="748"/>
        <v/>
      </c>
      <c r="Q1201" s="6">
        <v>1199</v>
      </c>
      <c r="R1201" s="47" t="str">
        <f t="shared" si="711"/>
        <v>-1199</v>
      </c>
      <c r="S1201" s="6"/>
      <c r="T1201" s="48" t="str">
        <f t="shared" si="712"/>
        <v/>
      </c>
      <c r="U1201" s="49" t="str">
        <f t="shared" si="713"/>
        <v/>
      </c>
      <c r="W1201" s="51"/>
      <c r="X1201" s="75" t="str">
        <f t="shared" si="714"/>
        <v/>
      </c>
      <c r="Y1201" s="71" t="str">
        <f t="shared" si="715"/>
        <v/>
      </c>
      <c r="Z1201" s="71" t="str">
        <f t="shared" si="716"/>
        <v/>
      </c>
      <c r="AA1201" s="71" t="str">
        <f t="shared" si="717"/>
        <v/>
      </c>
      <c r="AB1201" s="71" t="str">
        <f t="shared" si="718"/>
        <v/>
      </c>
      <c r="AC1201" s="71" t="str">
        <f t="shared" si="719"/>
        <v/>
      </c>
      <c r="AD1201" s="71" t="str">
        <f t="shared" si="720"/>
        <v/>
      </c>
      <c r="AE1201" s="78" t="str">
        <f t="shared" si="721"/>
        <v/>
      </c>
      <c r="AF1201" s="75" t="str">
        <f t="shared" si="722"/>
        <v/>
      </c>
      <c r="AG1201" s="71" t="str">
        <f t="shared" si="723"/>
        <v/>
      </c>
      <c r="AH1201" s="71" t="str">
        <f t="shared" si="724"/>
        <v/>
      </c>
      <c r="AI1201" s="71" t="str">
        <f t="shared" si="725"/>
        <v/>
      </c>
      <c r="AJ1201" s="71" t="str">
        <f t="shared" si="726"/>
        <v/>
      </c>
      <c r="AK1201" s="71" t="str">
        <f t="shared" si="727"/>
        <v/>
      </c>
      <c r="AL1201" s="71" t="str">
        <f t="shared" si="728"/>
        <v/>
      </c>
      <c r="AM1201" s="78" t="str">
        <f t="shared" si="729"/>
        <v/>
      </c>
      <c r="AN1201" s="75" t="str">
        <f t="shared" si="730"/>
        <v/>
      </c>
      <c r="AO1201" s="71" t="str">
        <f t="shared" si="731"/>
        <v/>
      </c>
      <c r="AP1201" s="71" t="str">
        <f t="shared" si="732"/>
        <v/>
      </c>
      <c r="AQ1201" s="71" t="str">
        <f t="shared" si="733"/>
        <v/>
      </c>
      <c r="AR1201" s="71" t="str">
        <f t="shared" si="734"/>
        <v/>
      </c>
      <c r="AS1201" s="71" t="str">
        <f t="shared" si="735"/>
        <v/>
      </c>
      <c r="AT1201" s="71" t="str">
        <f t="shared" si="736"/>
        <v/>
      </c>
      <c r="AU1201" s="76" t="str">
        <f t="shared" si="737"/>
        <v/>
      </c>
      <c r="BF1201" s="141">
        <v>29073</v>
      </c>
      <c r="BG1201" s="142" t="s">
        <v>16058</v>
      </c>
      <c r="BH1201" s="141" t="s">
        <v>478</v>
      </c>
      <c r="BI1201" s="141" t="s">
        <v>176</v>
      </c>
      <c r="BJ1201" s="141" t="s">
        <v>16059</v>
      </c>
      <c r="BK1201" s="141"/>
      <c r="BL1201" s="141" t="s">
        <v>16060</v>
      </c>
      <c r="BM1201" s="141">
        <v>46.094340000000003</v>
      </c>
      <c r="BN1201" s="141">
        <v>-70.812790000000007</v>
      </c>
      <c r="BO1201" s="141">
        <v>1948</v>
      </c>
      <c r="BP1201" s="143"/>
      <c r="BQ1201" s="143" t="s">
        <v>17560</v>
      </c>
    </row>
    <row r="1202" spans="1:69" ht="38.25" customHeight="1" x14ac:dyDescent="0.25">
      <c r="A1202" s="1" t="str">
        <f t="shared" si="738"/>
        <v/>
      </c>
      <c r="B1202" s="32" t="str">
        <f t="shared" si="739"/>
        <v/>
      </c>
      <c r="C1202" s="25" t="str">
        <f t="shared" si="740"/>
        <v/>
      </c>
      <c r="D1202" s="25" t="str">
        <f t="shared" si="741"/>
        <v/>
      </c>
      <c r="E1202" s="25" t="str">
        <f t="shared" si="742"/>
        <v/>
      </c>
      <c r="F1202" s="25" t="str">
        <f t="shared" si="743"/>
        <v/>
      </c>
      <c r="G1202" s="108" t="str">
        <f t="shared" si="744"/>
        <v/>
      </c>
      <c r="H1202" s="108" t="str">
        <f t="shared" si="745"/>
        <v/>
      </c>
      <c r="I1202" s="112" t="str">
        <f t="shared" si="746"/>
        <v/>
      </c>
      <c r="J1202" s="112"/>
      <c r="K1202" s="112"/>
      <c r="L1202" s="113"/>
      <c r="M1202" s="113"/>
      <c r="N1202" s="224" t="str">
        <f t="shared" si="747"/>
        <v/>
      </c>
      <c r="O1202" s="225" t="str">
        <f t="shared" si="748"/>
        <v/>
      </c>
      <c r="Q1202" s="6">
        <v>1200</v>
      </c>
      <c r="R1202" s="47" t="str">
        <f t="shared" si="711"/>
        <v>-1200</v>
      </c>
      <c r="S1202" s="6"/>
      <c r="T1202" s="48" t="str">
        <f t="shared" si="712"/>
        <v/>
      </c>
      <c r="U1202" s="49" t="str">
        <f t="shared" si="713"/>
        <v/>
      </c>
      <c r="W1202" s="51"/>
      <c r="X1202" s="75" t="str">
        <f t="shared" si="714"/>
        <v/>
      </c>
      <c r="Y1202" s="71" t="str">
        <f t="shared" si="715"/>
        <v/>
      </c>
      <c r="Z1202" s="71" t="str">
        <f t="shared" si="716"/>
        <v/>
      </c>
      <c r="AA1202" s="71" t="str">
        <f t="shared" si="717"/>
        <v/>
      </c>
      <c r="AB1202" s="71" t="str">
        <f t="shared" si="718"/>
        <v/>
      </c>
      <c r="AC1202" s="71" t="str">
        <f t="shared" si="719"/>
        <v/>
      </c>
      <c r="AD1202" s="71" t="str">
        <f t="shared" si="720"/>
        <v/>
      </c>
      <c r="AE1202" s="78" t="str">
        <f t="shared" si="721"/>
        <v/>
      </c>
      <c r="AF1202" s="75" t="str">
        <f t="shared" si="722"/>
        <v/>
      </c>
      <c r="AG1202" s="71" t="str">
        <f t="shared" si="723"/>
        <v/>
      </c>
      <c r="AH1202" s="71" t="str">
        <f t="shared" si="724"/>
        <v/>
      </c>
      <c r="AI1202" s="71" t="str">
        <f t="shared" si="725"/>
        <v/>
      </c>
      <c r="AJ1202" s="71" t="str">
        <f t="shared" si="726"/>
        <v/>
      </c>
      <c r="AK1202" s="71" t="str">
        <f t="shared" si="727"/>
        <v/>
      </c>
      <c r="AL1202" s="71" t="str">
        <f t="shared" si="728"/>
        <v/>
      </c>
      <c r="AM1202" s="78" t="str">
        <f t="shared" si="729"/>
        <v/>
      </c>
      <c r="AN1202" s="75" t="str">
        <f t="shared" si="730"/>
        <v/>
      </c>
      <c r="AO1202" s="71" t="str">
        <f t="shared" si="731"/>
        <v/>
      </c>
      <c r="AP1202" s="71" t="str">
        <f t="shared" si="732"/>
        <v/>
      </c>
      <c r="AQ1202" s="71" t="str">
        <f t="shared" si="733"/>
        <v/>
      </c>
      <c r="AR1202" s="71" t="str">
        <f t="shared" si="734"/>
        <v/>
      </c>
      <c r="AS1202" s="71" t="str">
        <f t="shared" si="735"/>
        <v/>
      </c>
      <c r="AT1202" s="71" t="str">
        <f t="shared" si="736"/>
        <v/>
      </c>
      <c r="AU1202" s="76" t="str">
        <f t="shared" si="737"/>
        <v/>
      </c>
      <c r="BF1202" s="141">
        <v>29073</v>
      </c>
      <c r="BG1202" s="142" t="s">
        <v>16061</v>
      </c>
      <c r="BH1202" s="141" t="s">
        <v>478</v>
      </c>
      <c r="BI1202" s="141" t="s">
        <v>177</v>
      </c>
      <c r="BJ1202" s="141" t="s">
        <v>1567</v>
      </c>
      <c r="BK1202" s="141" t="s">
        <v>15989</v>
      </c>
      <c r="BL1202" s="141" t="s">
        <v>16062</v>
      </c>
      <c r="BM1202" s="141">
        <v>46.122630000000001</v>
      </c>
      <c r="BN1202" s="141">
        <v>-70.651399999999995</v>
      </c>
      <c r="BO1202" s="141">
        <v>2008</v>
      </c>
      <c r="BP1202" s="143" t="s">
        <v>27678</v>
      </c>
      <c r="BQ1202" s="143" t="s">
        <v>17560</v>
      </c>
    </row>
    <row r="1203" spans="1:69" ht="38.25" customHeight="1" x14ac:dyDescent="0.25">
      <c r="A1203" s="1" t="str">
        <f t="shared" si="738"/>
        <v/>
      </c>
      <c r="B1203" s="32" t="str">
        <f t="shared" si="739"/>
        <v/>
      </c>
      <c r="C1203" s="25" t="str">
        <f t="shared" si="740"/>
        <v/>
      </c>
      <c r="D1203" s="25" t="str">
        <f t="shared" si="741"/>
        <v/>
      </c>
      <c r="E1203" s="25" t="str">
        <f t="shared" si="742"/>
        <v/>
      </c>
      <c r="F1203" s="25" t="str">
        <f t="shared" si="743"/>
        <v/>
      </c>
      <c r="G1203" s="108" t="str">
        <f t="shared" si="744"/>
        <v/>
      </c>
      <c r="H1203" s="108" t="str">
        <f t="shared" si="745"/>
        <v/>
      </c>
      <c r="I1203" s="112" t="str">
        <f t="shared" si="746"/>
        <v/>
      </c>
      <c r="J1203" s="112"/>
      <c r="K1203" s="112"/>
      <c r="L1203" s="113"/>
      <c r="M1203" s="113"/>
      <c r="N1203" s="224" t="str">
        <f t="shared" si="747"/>
        <v/>
      </c>
      <c r="O1203" s="225" t="str">
        <f t="shared" si="748"/>
        <v/>
      </c>
      <c r="Q1203" s="6">
        <v>1201</v>
      </c>
      <c r="R1203" s="47" t="str">
        <f t="shared" si="711"/>
        <v>-1201</v>
      </c>
      <c r="S1203" s="6"/>
      <c r="T1203" s="48" t="str">
        <f t="shared" si="712"/>
        <v/>
      </c>
      <c r="U1203" s="49" t="str">
        <f t="shared" si="713"/>
        <v/>
      </c>
      <c r="W1203" s="51"/>
      <c r="X1203" s="75" t="str">
        <f t="shared" si="714"/>
        <v/>
      </c>
      <c r="Y1203" s="71" t="str">
        <f t="shared" si="715"/>
        <v/>
      </c>
      <c r="Z1203" s="71" t="str">
        <f t="shared" si="716"/>
        <v/>
      </c>
      <c r="AA1203" s="71" t="str">
        <f t="shared" si="717"/>
        <v/>
      </c>
      <c r="AB1203" s="71" t="str">
        <f t="shared" si="718"/>
        <v/>
      </c>
      <c r="AC1203" s="71" t="str">
        <f t="shared" si="719"/>
        <v/>
      </c>
      <c r="AD1203" s="71" t="str">
        <f t="shared" si="720"/>
        <v/>
      </c>
      <c r="AE1203" s="78" t="str">
        <f t="shared" si="721"/>
        <v/>
      </c>
      <c r="AF1203" s="75" t="str">
        <f t="shared" si="722"/>
        <v/>
      </c>
      <c r="AG1203" s="71" t="str">
        <f t="shared" si="723"/>
        <v/>
      </c>
      <c r="AH1203" s="71" t="str">
        <f t="shared" si="724"/>
        <v/>
      </c>
      <c r="AI1203" s="71" t="str">
        <f t="shared" si="725"/>
        <v/>
      </c>
      <c r="AJ1203" s="71" t="str">
        <f t="shared" si="726"/>
        <v/>
      </c>
      <c r="AK1203" s="71" t="str">
        <f t="shared" si="727"/>
        <v/>
      </c>
      <c r="AL1203" s="71" t="str">
        <f t="shared" si="728"/>
        <v/>
      </c>
      <c r="AM1203" s="78" t="str">
        <f t="shared" si="729"/>
        <v/>
      </c>
      <c r="AN1203" s="75" t="str">
        <f t="shared" si="730"/>
        <v/>
      </c>
      <c r="AO1203" s="71" t="str">
        <f t="shared" si="731"/>
        <v/>
      </c>
      <c r="AP1203" s="71" t="str">
        <f t="shared" si="732"/>
        <v/>
      </c>
      <c r="AQ1203" s="71" t="str">
        <f t="shared" si="733"/>
        <v/>
      </c>
      <c r="AR1203" s="71" t="str">
        <f t="shared" si="734"/>
        <v/>
      </c>
      <c r="AS1203" s="71" t="str">
        <f t="shared" si="735"/>
        <v/>
      </c>
      <c r="AT1203" s="71" t="str">
        <f t="shared" si="736"/>
        <v/>
      </c>
      <c r="AU1203" s="76" t="str">
        <f t="shared" si="737"/>
        <v/>
      </c>
      <c r="BF1203" s="141">
        <v>29073</v>
      </c>
      <c r="BG1203" s="142" t="s">
        <v>16063</v>
      </c>
      <c r="BH1203" s="141" t="s">
        <v>478</v>
      </c>
      <c r="BI1203" s="141" t="s">
        <v>177</v>
      </c>
      <c r="BJ1203" s="141" t="s">
        <v>1569</v>
      </c>
      <c r="BK1203" s="141" t="s">
        <v>2233</v>
      </c>
      <c r="BL1203" s="141" t="s">
        <v>16064</v>
      </c>
      <c r="BM1203" s="141">
        <v>46.117510000000003</v>
      </c>
      <c r="BN1203" s="141">
        <v>-70.659229999999994</v>
      </c>
      <c r="BO1203" s="141">
        <v>2008</v>
      </c>
      <c r="BP1203" s="143" t="s">
        <v>27679</v>
      </c>
      <c r="BQ1203" s="143" t="s">
        <v>17560</v>
      </c>
    </row>
    <row r="1204" spans="1:69" ht="38.25" customHeight="1" x14ac:dyDescent="0.25">
      <c r="A1204" s="1" t="str">
        <f t="shared" si="738"/>
        <v/>
      </c>
      <c r="B1204" s="32" t="str">
        <f t="shared" si="739"/>
        <v/>
      </c>
      <c r="C1204" s="25" t="str">
        <f t="shared" si="740"/>
        <v/>
      </c>
      <c r="D1204" s="25" t="str">
        <f t="shared" si="741"/>
        <v/>
      </c>
      <c r="E1204" s="25" t="str">
        <f t="shared" si="742"/>
        <v/>
      </c>
      <c r="F1204" s="25" t="str">
        <f t="shared" si="743"/>
        <v/>
      </c>
      <c r="G1204" s="108" t="str">
        <f t="shared" si="744"/>
        <v/>
      </c>
      <c r="H1204" s="108" t="str">
        <f t="shared" si="745"/>
        <v/>
      </c>
      <c r="I1204" s="112" t="str">
        <f t="shared" si="746"/>
        <v/>
      </c>
      <c r="J1204" s="112"/>
      <c r="K1204" s="112"/>
      <c r="L1204" s="113"/>
      <c r="M1204" s="113"/>
      <c r="N1204" s="224" t="str">
        <f t="shared" si="747"/>
        <v/>
      </c>
      <c r="O1204" s="225" t="str">
        <f t="shared" si="748"/>
        <v/>
      </c>
      <c r="Q1204" s="6">
        <v>1202</v>
      </c>
      <c r="R1204" s="47" t="str">
        <f t="shared" si="711"/>
        <v>-1202</v>
      </c>
      <c r="S1204" s="6"/>
      <c r="T1204" s="48" t="str">
        <f t="shared" si="712"/>
        <v/>
      </c>
      <c r="U1204" s="49" t="str">
        <f t="shared" si="713"/>
        <v/>
      </c>
      <c r="W1204" s="51"/>
      <c r="X1204" s="75" t="str">
        <f t="shared" si="714"/>
        <v/>
      </c>
      <c r="Y1204" s="71" t="str">
        <f t="shared" si="715"/>
        <v/>
      </c>
      <c r="Z1204" s="71" t="str">
        <f t="shared" si="716"/>
        <v/>
      </c>
      <c r="AA1204" s="71" t="str">
        <f t="shared" si="717"/>
        <v/>
      </c>
      <c r="AB1204" s="71" t="str">
        <f t="shared" si="718"/>
        <v/>
      </c>
      <c r="AC1204" s="71" t="str">
        <f t="shared" si="719"/>
        <v/>
      </c>
      <c r="AD1204" s="71" t="str">
        <f t="shared" si="720"/>
        <v/>
      </c>
      <c r="AE1204" s="78" t="str">
        <f t="shared" si="721"/>
        <v/>
      </c>
      <c r="AF1204" s="75" t="str">
        <f t="shared" si="722"/>
        <v/>
      </c>
      <c r="AG1204" s="71" t="str">
        <f t="shared" si="723"/>
        <v/>
      </c>
      <c r="AH1204" s="71" t="str">
        <f t="shared" si="724"/>
        <v/>
      </c>
      <c r="AI1204" s="71" t="str">
        <f t="shared" si="725"/>
        <v/>
      </c>
      <c r="AJ1204" s="71" t="str">
        <f t="shared" si="726"/>
        <v/>
      </c>
      <c r="AK1204" s="71" t="str">
        <f t="shared" si="727"/>
        <v/>
      </c>
      <c r="AL1204" s="71" t="str">
        <f t="shared" si="728"/>
        <v/>
      </c>
      <c r="AM1204" s="78" t="str">
        <f t="shared" si="729"/>
        <v/>
      </c>
      <c r="AN1204" s="75" t="str">
        <f t="shared" si="730"/>
        <v/>
      </c>
      <c r="AO1204" s="71" t="str">
        <f t="shared" si="731"/>
        <v/>
      </c>
      <c r="AP1204" s="71" t="str">
        <f t="shared" si="732"/>
        <v/>
      </c>
      <c r="AQ1204" s="71" t="str">
        <f t="shared" si="733"/>
        <v/>
      </c>
      <c r="AR1204" s="71" t="str">
        <f t="shared" si="734"/>
        <v/>
      </c>
      <c r="AS1204" s="71" t="str">
        <f t="shared" si="735"/>
        <v/>
      </c>
      <c r="AT1204" s="71" t="str">
        <f t="shared" si="736"/>
        <v/>
      </c>
      <c r="AU1204" s="76" t="str">
        <f t="shared" si="737"/>
        <v/>
      </c>
      <c r="BF1204" s="141">
        <v>29073</v>
      </c>
      <c r="BG1204" s="142" t="s">
        <v>16065</v>
      </c>
      <c r="BH1204" s="141" t="s">
        <v>478</v>
      </c>
      <c r="BI1204" s="141" t="s">
        <v>177</v>
      </c>
      <c r="BJ1204" s="141" t="s">
        <v>1571</v>
      </c>
      <c r="BK1204" s="141" t="s">
        <v>16066</v>
      </c>
      <c r="BL1204" s="141" t="s">
        <v>16067</v>
      </c>
      <c r="BM1204" s="141">
        <v>46.148420000000002</v>
      </c>
      <c r="BN1204" s="141">
        <v>-70.681209999999993</v>
      </c>
      <c r="BO1204" s="141">
        <v>2003</v>
      </c>
      <c r="BP1204" s="143" t="s">
        <v>27680</v>
      </c>
      <c r="BQ1204" s="143" t="s">
        <v>17560</v>
      </c>
    </row>
    <row r="1205" spans="1:69" ht="38.25" customHeight="1" x14ac:dyDescent="0.25">
      <c r="A1205" s="1" t="str">
        <f t="shared" si="738"/>
        <v/>
      </c>
      <c r="B1205" s="32" t="str">
        <f t="shared" si="739"/>
        <v/>
      </c>
      <c r="C1205" s="25" t="str">
        <f t="shared" si="740"/>
        <v/>
      </c>
      <c r="D1205" s="25" t="str">
        <f t="shared" si="741"/>
        <v/>
      </c>
      <c r="E1205" s="25" t="str">
        <f t="shared" si="742"/>
        <v/>
      </c>
      <c r="F1205" s="25" t="str">
        <f t="shared" si="743"/>
        <v/>
      </c>
      <c r="G1205" s="108" t="str">
        <f t="shared" si="744"/>
        <v/>
      </c>
      <c r="H1205" s="108" t="str">
        <f t="shared" si="745"/>
        <v/>
      </c>
      <c r="I1205" s="112" t="str">
        <f t="shared" si="746"/>
        <v/>
      </c>
      <c r="J1205" s="112"/>
      <c r="K1205" s="112"/>
      <c r="L1205" s="113"/>
      <c r="M1205" s="113"/>
      <c r="N1205" s="224" t="str">
        <f t="shared" si="747"/>
        <v/>
      </c>
      <c r="O1205" s="225" t="str">
        <f t="shared" si="748"/>
        <v/>
      </c>
      <c r="Q1205" s="6">
        <v>1203</v>
      </c>
      <c r="R1205" s="47" t="str">
        <f t="shared" si="711"/>
        <v>-1203</v>
      </c>
      <c r="S1205" s="6"/>
      <c r="T1205" s="48" t="str">
        <f t="shared" si="712"/>
        <v/>
      </c>
      <c r="U1205" s="49" t="str">
        <f t="shared" si="713"/>
        <v/>
      </c>
      <c r="W1205" s="51"/>
      <c r="X1205" s="75" t="str">
        <f t="shared" si="714"/>
        <v/>
      </c>
      <c r="Y1205" s="71" t="str">
        <f t="shared" si="715"/>
        <v/>
      </c>
      <c r="Z1205" s="71" t="str">
        <f t="shared" si="716"/>
        <v/>
      </c>
      <c r="AA1205" s="71" t="str">
        <f t="shared" si="717"/>
        <v/>
      </c>
      <c r="AB1205" s="71" t="str">
        <f t="shared" si="718"/>
        <v/>
      </c>
      <c r="AC1205" s="71" t="str">
        <f t="shared" si="719"/>
        <v/>
      </c>
      <c r="AD1205" s="71" t="str">
        <f t="shared" si="720"/>
        <v/>
      </c>
      <c r="AE1205" s="78" t="str">
        <f t="shared" si="721"/>
        <v/>
      </c>
      <c r="AF1205" s="75" t="str">
        <f t="shared" si="722"/>
        <v/>
      </c>
      <c r="AG1205" s="71" t="str">
        <f t="shared" si="723"/>
        <v/>
      </c>
      <c r="AH1205" s="71" t="str">
        <f t="shared" si="724"/>
        <v/>
      </c>
      <c r="AI1205" s="71" t="str">
        <f t="shared" si="725"/>
        <v/>
      </c>
      <c r="AJ1205" s="71" t="str">
        <f t="shared" si="726"/>
        <v/>
      </c>
      <c r="AK1205" s="71" t="str">
        <f t="shared" si="727"/>
        <v/>
      </c>
      <c r="AL1205" s="71" t="str">
        <f t="shared" si="728"/>
        <v/>
      </c>
      <c r="AM1205" s="78" t="str">
        <f t="shared" si="729"/>
        <v/>
      </c>
      <c r="AN1205" s="75" t="str">
        <f t="shared" si="730"/>
        <v/>
      </c>
      <c r="AO1205" s="71" t="str">
        <f t="shared" si="731"/>
        <v/>
      </c>
      <c r="AP1205" s="71" t="str">
        <f t="shared" si="732"/>
        <v/>
      </c>
      <c r="AQ1205" s="71" t="str">
        <f t="shared" si="733"/>
        <v/>
      </c>
      <c r="AR1205" s="71" t="str">
        <f t="shared" si="734"/>
        <v/>
      </c>
      <c r="AS1205" s="71" t="str">
        <f t="shared" si="735"/>
        <v/>
      </c>
      <c r="AT1205" s="71" t="str">
        <f t="shared" si="736"/>
        <v/>
      </c>
      <c r="AU1205" s="76" t="str">
        <f t="shared" si="737"/>
        <v/>
      </c>
      <c r="BF1205" s="141">
        <v>29073</v>
      </c>
      <c r="BG1205" s="142" t="s">
        <v>15954</v>
      </c>
      <c r="BH1205" s="141" t="s">
        <v>478</v>
      </c>
      <c r="BI1205" s="141" t="s">
        <v>177</v>
      </c>
      <c r="BJ1205" s="141" t="s">
        <v>1909</v>
      </c>
      <c r="BK1205" s="141" t="s">
        <v>5073</v>
      </c>
      <c r="BL1205" s="141" t="s">
        <v>15955</v>
      </c>
      <c r="BM1205" s="141">
        <v>46.105879999999999</v>
      </c>
      <c r="BN1205" s="141">
        <v>-70.687920000000005</v>
      </c>
      <c r="BO1205" s="141">
        <v>2003</v>
      </c>
      <c r="BP1205" s="143" t="s">
        <v>25367</v>
      </c>
      <c r="BQ1205" s="143" t="s">
        <v>17560</v>
      </c>
    </row>
    <row r="1206" spans="1:69" ht="38.25" customHeight="1" x14ac:dyDescent="0.25">
      <c r="A1206" s="1" t="str">
        <f t="shared" si="738"/>
        <v/>
      </c>
      <c r="B1206" s="32" t="str">
        <f t="shared" si="739"/>
        <v/>
      </c>
      <c r="C1206" s="25" t="str">
        <f t="shared" si="740"/>
        <v/>
      </c>
      <c r="D1206" s="25" t="str">
        <f t="shared" si="741"/>
        <v/>
      </c>
      <c r="E1206" s="25" t="str">
        <f t="shared" si="742"/>
        <v/>
      </c>
      <c r="F1206" s="25" t="str">
        <f t="shared" si="743"/>
        <v/>
      </c>
      <c r="G1206" s="108" t="str">
        <f t="shared" si="744"/>
        <v/>
      </c>
      <c r="H1206" s="108" t="str">
        <f t="shared" si="745"/>
        <v/>
      </c>
      <c r="I1206" s="112" t="str">
        <f t="shared" si="746"/>
        <v/>
      </c>
      <c r="J1206" s="112"/>
      <c r="K1206" s="112"/>
      <c r="L1206" s="113"/>
      <c r="M1206" s="113"/>
      <c r="N1206" s="224" t="str">
        <f t="shared" si="747"/>
        <v/>
      </c>
      <c r="O1206" s="225" t="str">
        <f t="shared" si="748"/>
        <v/>
      </c>
      <c r="Q1206" s="6">
        <v>1204</v>
      </c>
      <c r="R1206" s="47" t="str">
        <f t="shared" si="711"/>
        <v>-1204</v>
      </c>
      <c r="S1206" s="6"/>
      <c r="T1206" s="48" t="str">
        <f t="shared" si="712"/>
        <v/>
      </c>
      <c r="U1206" s="49" t="str">
        <f t="shared" si="713"/>
        <v/>
      </c>
      <c r="W1206" s="51"/>
      <c r="X1206" s="75" t="str">
        <f t="shared" si="714"/>
        <v/>
      </c>
      <c r="Y1206" s="71" t="str">
        <f t="shared" si="715"/>
        <v/>
      </c>
      <c r="Z1206" s="71" t="str">
        <f t="shared" si="716"/>
        <v/>
      </c>
      <c r="AA1206" s="71" t="str">
        <f t="shared" si="717"/>
        <v/>
      </c>
      <c r="AB1206" s="71" t="str">
        <f t="shared" si="718"/>
        <v/>
      </c>
      <c r="AC1206" s="71" t="str">
        <f t="shared" si="719"/>
        <v/>
      </c>
      <c r="AD1206" s="71" t="str">
        <f t="shared" si="720"/>
        <v/>
      </c>
      <c r="AE1206" s="78" t="str">
        <f t="shared" si="721"/>
        <v/>
      </c>
      <c r="AF1206" s="75" t="str">
        <f t="shared" si="722"/>
        <v/>
      </c>
      <c r="AG1206" s="71" t="str">
        <f t="shared" si="723"/>
        <v/>
      </c>
      <c r="AH1206" s="71" t="str">
        <f t="shared" si="724"/>
        <v/>
      </c>
      <c r="AI1206" s="71" t="str">
        <f t="shared" si="725"/>
        <v/>
      </c>
      <c r="AJ1206" s="71" t="str">
        <f t="shared" si="726"/>
        <v/>
      </c>
      <c r="AK1206" s="71" t="str">
        <f t="shared" si="727"/>
        <v/>
      </c>
      <c r="AL1206" s="71" t="str">
        <f t="shared" si="728"/>
        <v/>
      </c>
      <c r="AM1206" s="78" t="str">
        <f t="shared" si="729"/>
        <v/>
      </c>
      <c r="AN1206" s="75" t="str">
        <f t="shared" si="730"/>
        <v/>
      </c>
      <c r="AO1206" s="71" t="str">
        <f t="shared" si="731"/>
        <v/>
      </c>
      <c r="AP1206" s="71" t="str">
        <f t="shared" si="732"/>
        <v/>
      </c>
      <c r="AQ1206" s="71" t="str">
        <f t="shared" si="733"/>
        <v/>
      </c>
      <c r="AR1206" s="71" t="str">
        <f t="shared" si="734"/>
        <v/>
      </c>
      <c r="AS1206" s="71" t="str">
        <f t="shared" si="735"/>
        <v/>
      </c>
      <c r="AT1206" s="71" t="str">
        <f t="shared" si="736"/>
        <v/>
      </c>
      <c r="AU1206" s="76" t="str">
        <f t="shared" si="737"/>
        <v/>
      </c>
      <c r="BF1206" s="141">
        <v>29073</v>
      </c>
      <c r="BG1206" s="142" t="s">
        <v>15956</v>
      </c>
      <c r="BH1206" s="141" t="s">
        <v>478</v>
      </c>
      <c r="BI1206" s="141" t="s">
        <v>177</v>
      </c>
      <c r="BJ1206" s="141" t="s">
        <v>15957</v>
      </c>
      <c r="BK1206" s="141" t="s">
        <v>15958</v>
      </c>
      <c r="BL1206" s="141" t="s">
        <v>15959</v>
      </c>
      <c r="BM1206" s="141">
        <v>46.093350000000001</v>
      </c>
      <c r="BN1206" s="141">
        <v>-70.683660000000003</v>
      </c>
      <c r="BO1206" s="141">
        <v>2003</v>
      </c>
      <c r="BP1206" s="143"/>
      <c r="BQ1206" s="143" t="s">
        <v>17560</v>
      </c>
    </row>
    <row r="1207" spans="1:69" ht="38.25" customHeight="1" x14ac:dyDescent="0.25">
      <c r="A1207" s="1" t="str">
        <f t="shared" si="738"/>
        <v/>
      </c>
      <c r="B1207" s="32" t="str">
        <f t="shared" si="739"/>
        <v/>
      </c>
      <c r="C1207" s="25" t="str">
        <f t="shared" si="740"/>
        <v/>
      </c>
      <c r="D1207" s="25" t="str">
        <f t="shared" si="741"/>
        <v/>
      </c>
      <c r="E1207" s="25" t="str">
        <f t="shared" si="742"/>
        <v/>
      </c>
      <c r="F1207" s="25" t="str">
        <f t="shared" si="743"/>
        <v/>
      </c>
      <c r="G1207" s="108" t="str">
        <f t="shared" si="744"/>
        <v/>
      </c>
      <c r="H1207" s="108" t="str">
        <f t="shared" si="745"/>
        <v/>
      </c>
      <c r="I1207" s="112" t="str">
        <f t="shared" si="746"/>
        <v/>
      </c>
      <c r="J1207" s="112"/>
      <c r="K1207" s="112"/>
      <c r="L1207" s="113"/>
      <c r="M1207" s="113"/>
      <c r="N1207" s="224" t="str">
        <f t="shared" si="747"/>
        <v/>
      </c>
      <c r="O1207" s="225" t="str">
        <f t="shared" si="748"/>
        <v/>
      </c>
      <c r="Q1207" s="6">
        <v>1205</v>
      </c>
      <c r="R1207" s="47" t="str">
        <f t="shared" si="711"/>
        <v>-1205</v>
      </c>
      <c r="S1207" s="6"/>
      <c r="T1207" s="48" t="str">
        <f t="shared" si="712"/>
        <v/>
      </c>
      <c r="U1207" s="49" t="str">
        <f t="shared" si="713"/>
        <v/>
      </c>
      <c r="W1207" s="51"/>
      <c r="X1207" s="75" t="str">
        <f t="shared" si="714"/>
        <v/>
      </c>
      <c r="Y1207" s="71" t="str">
        <f t="shared" si="715"/>
        <v/>
      </c>
      <c r="Z1207" s="71" t="str">
        <f t="shared" si="716"/>
        <v/>
      </c>
      <c r="AA1207" s="71" t="str">
        <f t="shared" si="717"/>
        <v/>
      </c>
      <c r="AB1207" s="71" t="str">
        <f t="shared" si="718"/>
        <v/>
      </c>
      <c r="AC1207" s="71" t="str">
        <f t="shared" si="719"/>
        <v/>
      </c>
      <c r="AD1207" s="71" t="str">
        <f t="shared" si="720"/>
        <v/>
      </c>
      <c r="AE1207" s="78" t="str">
        <f t="shared" si="721"/>
        <v/>
      </c>
      <c r="AF1207" s="75" t="str">
        <f t="shared" si="722"/>
        <v/>
      </c>
      <c r="AG1207" s="71" t="str">
        <f t="shared" si="723"/>
        <v/>
      </c>
      <c r="AH1207" s="71" t="str">
        <f t="shared" si="724"/>
        <v/>
      </c>
      <c r="AI1207" s="71" t="str">
        <f t="shared" si="725"/>
        <v/>
      </c>
      <c r="AJ1207" s="71" t="str">
        <f t="shared" si="726"/>
        <v/>
      </c>
      <c r="AK1207" s="71" t="str">
        <f t="shared" si="727"/>
        <v/>
      </c>
      <c r="AL1207" s="71" t="str">
        <f t="shared" si="728"/>
        <v/>
      </c>
      <c r="AM1207" s="78" t="str">
        <f t="shared" si="729"/>
        <v/>
      </c>
      <c r="AN1207" s="75" t="str">
        <f t="shared" si="730"/>
        <v/>
      </c>
      <c r="AO1207" s="71" t="str">
        <f t="shared" si="731"/>
        <v/>
      </c>
      <c r="AP1207" s="71" t="str">
        <f t="shared" si="732"/>
        <v/>
      </c>
      <c r="AQ1207" s="71" t="str">
        <f t="shared" si="733"/>
        <v/>
      </c>
      <c r="AR1207" s="71" t="str">
        <f t="shared" si="734"/>
        <v/>
      </c>
      <c r="AS1207" s="71" t="str">
        <f t="shared" si="735"/>
        <v/>
      </c>
      <c r="AT1207" s="71" t="str">
        <f t="shared" si="736"/>
        <v/>
      </c>
      <c r="AU1207" s="76" t="str">
        <f t="shared" si="737"/>
        <v/>
      </c>
      <c r="BF1207" s="141">
        <v>29073</v>
      </c>
      <c r="BG1207" s="142" t="s">
        <v>15960</v>
      </c>
      <c r="BH1207" s="141" t="s">
        <v>478</v>
      </c>
      <c r="BI1207" s="141" t="s">
        <v>177</v>
      </c>
      <c r="BJ1207" s="141" t="s">
        <v>15961</v>
      </c>
      <c r="BK1207" s="141" t="s">
        <v>1664</v>
      </c>
      <c r="BL1207" s="141" t="s">
        <v>15962</v>
      </c>
      <c r="BM1207" s="141">
        <v>46.050879999999999</v>
      </c>
      <c r="BN1207" s="141">
        <v>-70.703770000000006</v>
      </c>
      <c r="BO1207" s="141">
        <v>2003</v>
      </c>
      <c r="BP1207" s="143" t="s">
        <v>10534</v>
      </c>
      <c r="BQ1207" s="143" t="s">
        <v>17560</v>
      </c>
    </row>
    <row r="1208" spans="1:69" ht="38.25" customHeight="1" x14ac:dyDescent="0.25">
      <c r="A1208" s="1" t="str">
        <f t="shared" si="738"/>
        <v/>
      </c>
      <c r="B1208" s="32" t="str">
        <f t="shared" si="739"/>
        <v/>
      </c>
      <c r="C1208" s="25" t="str">
        <f t="shared" si="740"/>
        <v/>
      </c>
      <c r="D1208" s="25" t="str">
        <f t="shared" si="741"/>
        <v/>
      </c>
      <c r="E1208" s="25" t="str">
        <f t="shared" si="742"/>
        <v/>
      </c>
      <c r="F1208" s="25" t="str">
        <f t="shared" si="743"/>
        <v/>
      </c>
      <c r="G1208" s="108" t="str">
        <f t="shared" si="744"/>
        <v/>
      </c>
      <c r="H1208" s="108" t="str">
        <f t="shared" si="745"/>
        <v/>
      </c>
      <c r="I1208" s="112" t="str">
        <f t="shared" si="746"/>
        <v/>
      </c>
      <c r="J1208" s="112"/>
      <c r="K1208" s="112"/>
      <c r="L1208" s="113"/>
      <c r="M1208" s="113"/>
      <c r="N1208" s="224" t="str">
        <f t="shared" si="747"/>
        <v/>
      </c>
      <c r="O1208" s="225" t="str">
        <f t="shared" si="748"/>
        <v/>
      </c>
      <c r="Q1208" s="6">
        <v>1206</v>
      </c>
      <c r="R1208" s="47" t="str">
        <f t="shared" si="711"/>
        <v>-1206</v>
      </c>
      <c r="S1208" s="6"/>
      <c r="T1208" s="48" t="str">
        <f t="shared" si="712"/>
        <v/>
      </c>
      <c r="U1208" s="49" t="str">
        <f t="shared" si="713"/>
        <v/>
      </c>
      <c r="W1208" s="51"/>
      <c r="X1208" s="75" t="str">
        <f t="shared" si="714"/>
        <v/>
      </c>
      <c r="Y1208" s="71" t="str">
        <f t="shared" si="715"/>
        <v/>
      </c>
      <c r="Z1208" s="71" t="str">
        <f t="shared" si="716"/>
        <v/>
      </c>
      <c r="AA1208" s="71" t="str">
        <f t="shared" si="717"/>
        <v/>
      </c>
      <c r="AB1208" s="71" t="str">
        <f t="shared" si="718"/>
        <v/>
      </c>
      <c r="AC1208" s="71" t="str">
        <f t="shared" si="719"/>
        <v/>
      </c>
      <c r="AD1208" s="71" t="str">
        <f t="shared" si="720"/>
        <v/>
      </c>
      <c r="AE1208" s="78" t="str">
        <f t="shared" si="721"/>
        <v/>
      </c>
      <c r="AF1208" s="75" t="str">
        <f t="shared" si="722"/>
        <v/>
      </c>
      <c r="AG1208" s="71" t="str">
        <f t="shared" si="723"/>
        <v/>
      </c>
      <c r="AH1208" s="71" t="str">
        <f t="shared" si="724"/>
        <v/>
      </c>
      <c r="AI1208" s="71" t="str">
        <f t="shared" si="725"/>
        <v/>
      </c>
      <c r="AJ1208" s="71" t="str">
        <f t="shared" si="726"/>
        <v/>
      </c>
      <c r="AK1208" s="71" t="str">
        <f t="shared" si="727"/>
        <v/>
      </c>
      <c r="AL1208" s="71" t="str">
        <f t="shared" si="728"/>
        <v/>
      </c>
      <c r="AM1208" s="78" t="str">
        <f t="shared" si="729"/>
        <v/>
      </c>
      <c r="AN1208" s="75" t="str">
        <f t="shared" si="730"/>
        <v/>
      </c>
      <c r="AO1208" s="71" t="str">
        <f t="shared" si="731"/>
        <v/>
      </c>
      <c r="AP1208" s="71" t="str">
        <f t="shared" si="732"/>
        <v/>
      </c>
      <c r="AQ1208" s="71" t="str">
        <f t="shared" si="733"/>
        <v/>
      </c>
      <c r="AR1208" s="71" t="str">
        <f t="shared" si="734"/>
        <v/>
      </c>
      <c r="AS1208" s="71" t="str">
        <f t="shared" si="735"/>
        <v/>
      </c>
      <c r="AT1208" s="71" t="str">
        <f t="shared" si="736"/>
        <v/>
      </c>
      <c r="AU1208" s="76" t="str">
        <f t="shared" si="737"/>
        <v/>
      </c>
      <c r="BF1208" s="141">
        <v>29073</v>
      </c>
      <c r="BG1208" s="142" t="s">
        <v>15963</v>
      </c>
      <c r="BH1208" s="141" t="s">
        <v>478</v>
      </c>
      <c r="BI1208" s="141" t="s">
        <v>177</v>
      </c>
      <c r="BJ1208" s="141" t="s">
        <v>15964</v>
      </c>
      <c r="BK1208" s="141" t="s">
        <v>5729</v>
      </c>
      <c r="BL1208" s="141" t="s">
        <v>15965</v>
      </c>
      <c r="BM1208" s="141">
        <v>46.11835</v>
      </c>
      <c r="BN1208" s="141">
        <v>-70.707139999999995</v>
      </c>
      <c r="BO1208" s="141">
        <v>1997</v>
      </c>
      <c r="BP1208" s="143"/>
      <c r="BQ1208" s="143" t="s">
        <v>17560</v>
      </c>
    </row>
    <row r="1209" spans="1:69" ht="38.25" customHeight="1" x14ac:dyDescent="0.25">
      <c r="A1209" s="1" t="str">
        <f t="shared" si="738"/>
        <v/>
      </c>
      <c r="B1209" s="32" t="str">
        <f t="shared" si="739"/>
        <v/>
      </c>
      <c r="C1209" s="25" t="str">
        <f t="shared" si="740"/>
        <v/>
      </c>
      <c r="D1209" s="25" t="str">
        <f t="shared" si="741"/>
        <v/>
      </c>
      <c r="E1209" s="25" t="str">
        <f t="shared" si="742"/>
        <v/>
      </c>
      <c r="F1209" s="25" t="str">
        <f t="shared" si="743"/>
        <v/>
      </c>
      <c r="G1209" s="108" t="str">
        <f t="shared" si="744"/>
        <v/>
      </c>
      <c r="H1209" s="108" t="str">
        <f t="shared" si="745"/>
        <v/>
      </c>
      <c r="I1209" s="112" t="str">
        <f t="shared" si="746"/>
        <v/>
      </c>
      <c r="J1209" s="112"/>
      <c r="K1209" s="112"/>
      <c r="L1209" s="113"/>
      <c r="M1209" s="113"/>
      <c r="N1209" s="224" t="str">
        <f t="shared" si="747"/>
        <v/>
      </c>
      <c r="O1209" s="225" t="str">
        <f t="shared" si="748"/>
        <v/>
      </c>
      <c r="Q1209" s="6">
        <v>1207</v>
      </c>
      <c r="R1209" s="47" t="str">
        <f t="shared" si="711"/>
        <v>-1207</v>
      </c>
      <c r="S1209" s="6"/>
      <c r="T1209" s="48" t="str">
        <f t="shared" si="712"/>
        <v/>
      </c>
      <c r="U1209" s="49" t="str">
        <f t="shared" si="713"/>
        <v/>
      </c>
      <c r="W1209" s="51"/>
      <c r="X1209" s="75" t="str">
        <f t="shared" si="714"/>
        <v/>
      </c>
      <c r="Y1209" s="71" t="str">
        <f t="shared" si="715"/>
        <v/>
      </c>
      <c r="Z1209" s="71" t="str">
        <f t="shared" si="716"/>
        <v/>
      </c>
      <c r="AA1209" s="71" t="str">
        <f t="shared" si="717"/>
        <v/>
      </c>
      <c r="AB1209" s="71" t="str">
        <f t="shared" si="718"/>
        <v/>
      </c>
      <c r="AC1209" s="71" t="str">
        <f t="shared" si="719"/>
        <v/>
      </c>
      <c r="AD1209" s="71" t="str">
        <f t="shared" si="720"/>
        <v/>
      </c>
      <c r="AE1209" s="78" t="str">
        <f t="shared" si="721"/>
        <v/>
      </c>
      <c r="AF1209" s="75" t="str">
        <f t="shared" si="722"/>
        <v/>
      </c>
      <c r="AG1209" s="71" t="str">
        <f t="shared" si="723"/>
        <v/>
      </c>
      <c r="AH1209" s="71" t="str">
        <f t="shared" si="724"/>
        <v/>
      </c>
      <c r="AI1209" s="71" t="str">
        <f t="shared" si="725"/>
        <v/>
      </c>
      <c r="AJ1209" s="71" t="str">
        <f t="shared" si="726"/>
        <v/>
      </c>
      <c r="AK1209" s="71" t="str">
        <f t="shared" si="727"/>
        <v/>
      </c>
      <c r="AL1209" s="71" t="str">
        <f t="shared" si="728"/>
        <v/>
      </c>
      <c r="AM1209" s="78" t="str">
        <f t="shared" si="729"/>
        <v/>
      </c>
      <c r="AN1209" s="75" t="str">
        <f t="shared" si="730"/>
        <v/>
      </c>
      <c r="AO1209" s="71" t="str">
        <f t="shared" si="731"/>
        <v/>
      </c>
      <c r="AP1209" s="71" t="str">
        <f t="shared" si="732"/>
        <v/>
      </c>
      <c r="AQ1209" s="71" t="str">
        <f t="shared" si="733"/>
        <v/>
      </c>
      <c r="AR1209" s="71" t="str">
        <f t="shared" si="734"/>
        <v/>
      </c>
      <c r="AS1209" s="71" t="str">
        <f t="shared" si="735"/>
        <v/>
      </c>
      <c r="AT1209" s="71" t="str">
        <f t="shared" si="736"/>
        <v/>
      </c>
      <c r="AU1209" s="76" t="str">
        <f t="shared" si="737"/>
        <v/>
      </c>
      <c r="BF1209" s="141">
        <v>33052</v>
      </c>
      <c r="BG1209" s="142" t="s">
        <v>15944</v>
      </c>
      <c r="BH1209" s="141" t="s">
        <v>478</v>
      </c>
      <c r="BI1209" s="141" t="s">
        <v>176</v>
      </c>
      <c r="BJ1209" s="141" t="s">
        <v>15945</v>
      </c>
      <c r="BK1209" s="141" t="s">
        <v>803</v>
      </c>
      <c r="BL1209" s="141" t="s">
        <v>15946</v>
      </c>
      <c r="BM1209" s="141">
        <v>46.505840388770999</v>
      </c>
      <c r="BN1209" s="141">
        <v>-71.5868774553159</v>
      </c>
      <c r="BO1209" s="141">
        <v>1983</v>
      </c>
      <c r="BP1209" s="143" t="s">
        <v>25363</v>
      </c>
      <c r="BQ1209" s="143" t="s">
        <v>17560</v>
      </c>
    </row>
    <row r="1210" spans="1:69" ht="38.25" customHeight="1" x14ac:dyDescent="0.25">
      <c r="A1210" s="1" t="str">
        <f t="shared" si="738"/>
        <v/>
      </c>
      <c r="B1210" s="32" t="str">
        <f t="shared" si="739"/>
        <v/>
      </c>
      <c r="C1210" s="25" t="str">
        <f t="shared" si="740"/>
        <v/>
      </c>
      <c r="D1210" s="25" t="str">
        <f t="shared" si="741"/>
        <v/>
      </c>
      <c r="E1210" s="25" t="str">
        <f t="shared" si="742"/>
        <v/>
      </c>
      <c r="F1210" s="25" t="str">
        <f t="shared" si="743"/>
        <v/>
      </c>
      <c r="G1210" s="108" t="str">
        <f t="shared" si="744"/>
        <v/>
      </c>
      <c r="H1210" s="108" t="str">
        <f t="shared" si="745"/>
        <v/>
      </c>
      <c r="I1210" s="112" t="str">
        <f t="shared" si="746"/>
        <v/>
      </c>
      <c r="J1210" s="112"/>
      <c r="K1210" s="112"/>
      <c r="L1210" s="113"/>
      <c r="M1210" s="113"/>
      <c r="N1210" s="224" t="str">
        <f t="shared" si="747"/>
        <v/>
      </c>
      <c r="O1210" s="225" t="str">
        <f t="shared" si="748"/>
        <v/>
      </c>
      <c r="Q1210" s="6">
        <v>1208</v>
      </c>
      <c r="R1210" s="47" t="str">
        <f t="shared" si="711"/>
        <v>-1208</v>
      </c>
      <c r="S1210" s="6"/>
      <c r="T1210" s="48" t="str">
        <f t="shared" si="712"/>
        <v/>
      </c>
      <c r="U1210" s="49" t="str">
        <f t="shared" si="713"/>
        <v/>
      </c>
      <c r="W1210" s="51"/>
      <c r="X1210" s="75" t="str">
        <f t="shared" si="714"/>
        <v/>
      </c>
      <c r="Y1210" s="71" t="str">
        <f t="shared" si="715"/>
        <v/>
      </c>
      <c r="Z1210" s="71" t="str">
        <f t="shared" si="716"/>
        <v/>
      </c>
      <c r="AA1210" s="71" t="str">
        <f t="shared" si="717"/>
        <v/>
      </c>
      <c r="AB1210" s="71" t="str">
        <f t="shared" si="718"/>
        <v/>
      </c>
      <c r="AC1210" s="71" t="str">
        <f t="shared" si="719"/>
        <v/>
      </c>
      <c r="AD1210" s="71" t="str">
        <f t="shared" si="720"/>
        <v/>
      </c>
      <c r="AE1210" s="78" t="str">
        <f t="shared" si="721"/>
        <v/>
      </c>
      <c r="AF1210" s="75" t="str">
        <f t="shared" si="722"/>
        <v/>
      </c>
      <c r="AG1210" s="71" t="str">
        <f t="shared" si="723"/>
        <v/>
      </c>
      <c r="AH1210" s="71" t="str">
        <f t="shared" si="724"/>
        <v/>
      </c>
      <c r="AI1210" s="71" t="str">
        <f t="shared" si="725"/>
        <v/>
      </c>
      <c r="AJ1210" s="71" t="str">
        <f t="shared" si="726"/>
        <v/>
      </c>
      <c r="AK1210" s="71" t="str">
        <f t="shared" si="727"/>
        <v/>
      </c>
      <c r="AL1210" s="71" t="str">
        <f t="shared" si="728"/>
        <v/>
      </c>
      <c r="AM1210" s="78" t="str">
        <f t="shared" si="729"/>
        <v/>
      </c>
      <c r="AN1210" s="75" t="str">
        <f t="shared" si="730"/>
        <v/>
      </c>
      <c r="AO1210" s="71" t="str">
        <f t="shared" si="731"/>
        <v/>
      </c>
      <c r="AP1210" s="71" t="str">
        <f t="shared" si="732"/>
        <v/>
      </c>
      <c r="AQ1210" s="71" t="str">
        <f t="shared" si="733"/>
        <v/>
      </c>
      <c r="AR1210" s="71" t="str">
        <f t="shared" si="734"/>
        <v/>
      </c>
      <c r="AS1210" s="71" t="str">
        <f t="shared" si="735"/>
        <v/>
      </c>
      <c r="AT1210" s="71" t="str">
        <f t="shared" si="736"/>
        <v/>
      </c>
      <c r="AU1210" s="76" t="str">
        <f t="shared" si="737"/>
        <v/>
      </c>
      <c r="BF1210" s="141">
        <v>29045</v>
      </c>
      <c r="BG1210" s="142" t="s">
        <v>16258</v>
      </c>
      <c r="BH1210" s="141" t="s">
        <v>478</v>
      </c>
      <c r="BI1210" s="141" t="s">
        <v>176</v>
      </c>
      <c r="BJ1210" s="141" t="s">
        <v>16259</v>
      </c>
      <c r="BK1210" s="141"/>
      <c r="BL1210" s="141" t="s">
        <v>16260</v>
      </c>
      <c r="BM1210" s="141">
        <v>45.961232184531902</v>
      </c>
      <c r="BN1210" s="141">
        <v>-70.677565042062099</v>
      </c>
      <c r="BO1210" s="141">
        <v>2009</v>
      </c>
      <c r="BP1210" s="143" t="s">
        <v>25377</v>
      </c>
      <c r="BQ1210" s="143" t="s">
        <v>17560</v>
      </c>
    </row>
    <row r="1211" spans="1:69" ht="38.25" customHeight="1" x14ac:dyDescent="0.25">
      <c r="A1211" s="1" t="str">
        <f t="shared" si="738"/>
        <v/>
      </c>
      <c r="B1211" s="32" t="str">
        <f t="shared" si="739"/>
        <v/>
      </c>
      <c r="C1211" s="25" t="str">
        <f t="shared" si="740"/>
        <v/>
      </c>
      <c r="D1211" s="25" t="str">
        <f t="shared" si="741"/>
        <v/>
      </c>
      <c r="E1211" s="25" t="str">
        <f t="shared" si="742"/>
        <v/>
      </c>
      <c r="F1211" s="25" t="str">
        <f t="shared" si="743"/>
        <v/>
      </c>
      <c r="G1211" s="108" t="str">
        <f t="shared" si="744"/>
        <v/>
      </c>
      <c r="H1211" s="108" t="str">
        <f t="shared" si="745"/>
        <v/>
      </c>
      <c r="I1211" s="112" t="str">
        <f t="shared" si="746"/>
        <v/>
      </c>
      <c r="J1211" s="112"/>
      <c r="K1211" s="112"/>
      <c r="L1211" s="113"/>
      <c r="M1211" s="113"/>
      <c r="N1211" s="224" t="str">
        <f t="shared" si="747"/>
        <v/>
      </c>
      <c r="O1211" s="225" t="str">
        <f t="shared" si="748"/>
        <v/>
      </c>
      <c r="Q1211" s="6">
        <v>1209</v>
      </c>
      <c r="R1211" s="47" t="str">
        <f t="shared" si="711"/>
        <v>-1209</v>
      </c>
      <c r="S1211" s="6"/>
      <c r="T1211" s="48" t="str">
        <f t="shared" si="712"/>
        <v/>
      </c>
      <c r="U1211" s="49" t="str">
        <f t="shared" si="713"/>
        <v/>
      </c>
      <c r="W1211" s="51"/>
      <c r="X1211" s="75" t="str">
        <f t="shared" si="714"/>
        <v/>
      </c>
      <c r="Y1211" s="71" t="str">
        <f t="shared" si="715"/>
        <v/>
      </c>
      <c r="Z1211" s="71" t="str">
        <f t="shared" si="716"/>
        <v/>
      </c>
      <c r="AA1211" s="71" t="str">
        <f t="shared" si="717"/>
        <v/>
      </c>
      <c r="AB1211" s="71" t="str">
        <f t="shared" si="718"/>
        <v/>
      </c>
      <c r="AC1211" s="71" t="str">
        <f t="shared" si="719"/>
        <v/>
      </c>
      <c r="AD1211" s="71" t="str">
        <f t="shared" si="720"/>
        <v/>
      </c>
      <c r="AE1211" s="78" t="str">
        <f t="shared" si="721"/>
        <v/>
      </c>
      <c r="AF1211" s="75" t="str">
        <f t="shared" si="722"/>
        <v/>
      </c>
      <c r="AG1211" s="71" t="str">
        <f t="shared" si="723"/>
        <v/>
      </c>
      <c r="AH1211" s="71" t="str">
        <f t="shared" si="724"/>
        <v/>
      </c>
      <c r="AI1211" s="71" t="str">
        <f t="shared" si="725"/>
        <v/>
      </c>
      <c r="AJ1211" s="71" t="str">
        <f t="shared" si="726"/>
        <v/>
      </c>
      <c r="AK1211" s="71" t="str">
        <f t="shared" si="727"/>
        <v/>
      </c>
      <c r="AL1211" s="71" t="str">
        <f t="shared" si="728"/>
        <v/>
      </c>
      <c r="AM1211" s="78" t="str">
        <f t="shared" si="729"/>
        <v/>
      </c>
      <c r="AN1211" s="75" t="str">
        <f t="shared" si="730"/>
        <v/>
      </c>
      <c r="AO1211" s="71" t="str">
        <f t="shared" si="731"/>
        <v/>
      </c>
      <c r="AP1211" s="71" t="str">
        <f t="shared" si="732"/>
        <v/>
      </c>
      <c r="AQ1211" s="71" t="str">
        <f t="shared" si="733"/>
        <v/>
      </c>
      <c r="AR1211" s="71" t="str">
        <f t="shared" si="734"/>
        <v/>
      </c>
      <c r="AS1211" s="71" t="str">
        <f t="shared" si="735"/>
        <v/>
      </c>
      <c r="AT1211" s="71" t="str">
        <f t="shared" si="736"/>
        <v/>
      </c>
      <c r="AU1211" s="76" t="str">
        <f t="shared" si="737"/>
        <v/>
      </c>
      <c r="BF1211" s="141">
        <v>29045</v>
      </c>
      <c r="BG1211" s="142" t="s">
        <v>16261</v>
      </c>
      <c r="BH1211" s="141" t="s">
        <v>478</v>
      </c>
      <c r="BI1211" s="141" t="s">
        <v>176</v>
      </c>
      <c r="BJ1211" s="141" t="s">
        <v>16262</v>
      </c>
      <c r="BK1211" s="141" t="s">
        <v>3230</v>
      </c>
      <c r="BL1211" s="141" t="s">
        <v>16263</v>
      </c>
      <c r="BM1211" s="141">
        <v>45.960958601802602</v>
      </c>
      <c r="BN1211" s="141">
        <v>-70.685524436751095</v>
      </c>
      <c r="BO1211" s="141">
        <v>1975</v>
      </c>
      <c r="BP1211" s="143" t="s">
        <v>25377</v>
      </c>
      <c r="BQ1211" s="143" t="s">
        <v>17560</v>
      </c>
    </row>
    <row r="1212" spans="1:69" ht="38.25" customHeight="1" x14ac:dyDescent="0.25">
      <c r="A1212" s="1" t="str">
        <f t="shared" si="738"/>
        <v/>
      </c>
      <c r="B1212" s="32" t="str">
        <f t="shared" si="739"/>
        <v/>
      </c>
      <c r="C1212" s="25" t="str">
        <f t="shared" si="740"/>
        <v/>
      </c>
      <c r="D1212" s="25" t="str">
        <f t="shared" si="741"/>
        <v/>
      </c>
      <c r="E1212" s="25" t="str">
        <f t="shared" si="742"/>
        <v/>
      </c>
      <c r="F1212" s="25" t="str">
        <f t="shared" si="743"/>
        <v/>
      </c>
      <c r="G1212" s="108" t="str">
        <f t="shared" si="744"/>
        <v/>
      </c>
      <c r="H1212" s="108" t="str">
        <f t="shared" si="745"/>
        <v/>
      </c>
      <c r="I1212" s="112" t="str">
        <f t="shared" si="746"/>
        <v/>
      </c>
      <c r="J1212" s="112"/>
      <c r="K1212" s="112"/>
      <c r="L1212" s="113"/>
      <c r="M1212" s="113"/>
      <c r="N1212" s="224" t="str">
        <f t="shared" si="747"/>
        <v/>
      </c>
      <c r="O1212" s="225" t="str">
        <f t="shared" si="748"/>
        <v/>
      </c>
      <c r="Q1212" s="6">
        <v>1210</v>
      </c>
      <c r="R1212" s="47" t="str">
        <f t="shared" si="711"/>
        <v>-1210</v>
      </c>
      <c r="S1212" s="6"/>
      <c r="T1212" s="48" t="str">
        <f t="shared" si="712"/>
        <v/>
      </c>
      <c r="U1212" s="49" t="str">
        <f t="shared" si="713"/>
        <v/>
      </c>
      <c r="W1212" s="51"/>
      <c r="X1212" s="75" t="str">
        <f t="shared" si="714"/>
        <v/>
      </c>
      <c r="Y1212" s="71" t="str">
        <f t="shared" si="715"/>
        <v/>
      </c>
      <c r="Z1212" s="71" t="str">
        <f t="shared" si="716"/>
        <v/>
      </c>
      <c r="AA1212" s="71" t="str">
        <f t="shared" si="717"/>
        <v/>
      </c>
      <c r="AB1212" s="71" t="str">
        <f t="shared" si="718"/>
        <v/>
      </c>
      <c r="AC1212" s="71" t="str">
        <f t="shared" si="719"/>
        <v/>
      </c>
      <c r="AD1212" s="71" t="str">
        <f t="shared" si="720"/>
        <v/>
      </c>
      <c r="AE1212" s="78" t="str">
        <f t="shared" si="721"/>
        <v/>
      </c>
      <c r="AF1212" s="75" t="str">
        <f t="shared" si="722"/>
        <v/>
      </c>
      <c r="AG1212" s="71" t="str">
        <f t="shared" si="723"/>
        <v/>
      </c>
      <c r="AH1212" s="71" t="str">
        <f t="shared" si="724"/>
        <v/>
      </c>
      <c r="AI1212" s="71" t="str">
        <f t="shared" si="725"/>
        <v/>
      </c>
      <c r="AJ1212" s="71" t="str">
        <f t="shared" si="726"/>
        <v/>
      </c>
      <c r="AK1212" s="71" t="str">
        <f t="shared" si="727"/>
        <v/>
      </c>
      <c r="AL1212" s="71" t="str">
        <f t="shared" si="728"/>
        <v/>
      </c>
      <c r="AM1212" s="78" t="str">
        <f t="shared" si="729"/>
        <v/>
      </c>
      <c r="AN1212" s="75" t="str">
        <f t="shared" si="730"/>
        <v/>
      </c>
      <c r="AO1212" s="71" t="str">
        <f t="shared" si="731"/>
        <v/>
      </c>
      <c r="AP1212" s="71" t="str">
        <f t="shared" si="732"/>
        <v/>
      </c>
      <c r="AQ1212" s="71" t="str">
        <f t="shared" si="733"/>
        <v/>
      </c>
      <c r="AR1212" s="71" t="str">
        <f t="shared" si="734"/>
        <v/>
      </c>
      <c r="AS1212" s="71" t="str">
        <f t="shared" si="735"/>
        <v/>
      </c>
      <c r="AT1212" s="71" t="str">
        <f t="shared" si="736"/>
        <v/>
      </c>
      <c r="AU1212" s="76" t="str">
        <f t="shared" si="737"/>
        <v/>
      </c>
      <c r="BF1212" s="141">
        <v>29057</v>
      </c>
      <c r="BG1212" s="142" t="s">
        <v>2101</v>
      </c>
      <c r="BH1212" s="141" t="s">
        <v>478</v>
      </c>
      <c r="BI1212" s="141" t="s">
        <v>176</v>
      </c>
      <c r="BJ1212" s="141" t="s">
        <v>2102</v>
      </c>
      <c r="BK1212" s="141" t="s">
        <v>2103</v>
      </c>
      <c r="BL1212" s="141" t="s">
        <v>2104</v>
      </c>
      <c r="BM1212" s="141">
        <v>46.061979999999998</v>
      </c>
      <c r="BN1212" s="141">
        <v>-70.550489999999996</v>
      </c>
      <c r="BO1212" s="141">
        <v>2005</v>
      </c>
      <c r="BP1212" s="143" t="s">
        <v>12146</v>
      </c>
      <c r="BQ1212" s="143" t="s">
        <v>17560</v>
      </c>
    </row>
    <row r="1213" spans="1:69" ht="38.25" customHeight="1" x14ac:dyDescent="0.25">
      <c r="A1213" s="1" t="str">
        <f t="shared" si="738"/>
        <v/>
      </c>
      <c r="B1213" s="32" t="str">
        <f t="shared" si="739"/>
        <v/>
      </c>
      <c r="C1213" s="25" t="str">
        <f t="shared" si="740"/>
        <v/>
      </c>
      <c r="D1213" s="25" t="str">
        <f t="shared" si="741"/>
        <v/>
      </c>
      <c r="E1213" s="25" t="str">
        <f t="shared" si="742"/>
        <v/>
      </c>
      <c r="F1213" s="25" t="str">
        <f t="shared" si="743"/>
        <v/>
      </c>
      <c r="G1213" s="108" t="str">
        <f t="shared" si="744"/>
        <v/>
      </c>
      <c r="H1213" s="108" t="str">
        <f t="shared" si="745"/>
        <v/>
      </c>
      <c r="I1213" s="112" t="str">
        <f t="shared" si="746"/>
        <v/>
      </c>
      <c r="J1213" s="112"/>
      <c r="K1213" s="112"/>
      <c r="L1213" s="113"/>
      <c r="M1213" s="113"/>
      <c r="N1213" s="224" t="str">
        <f t="shared" si="747"/>
        <v/>
      </c>
      <c r="O1213" s="225" t="str">
        <f t="shared" si="748"/>
        <v/>
      </c>
      <c r="Q1213" s="6">
        <v>1211</v>
      </c>
      <c r="R1213" s="47" t="str">
        <f t="shared" si="711"/>
        <v>-1211</v>
      </c>
      <c r="S1213" s="6"/>
      <c r="T1213" s="48" t="str">
        <f t="shared" si="712"/>
        <v/>
      </c>
      <c r="U1213" s="49" t="str">
        <f t="shared" si="713"/>
        <v/>
      </c>
      <c r="W1213" s="51"/>
      <c r="X1213" s="75" t="str">
        <f t="shared" si="714"/>
        <v/>
      </c>
      <c r="Y1213" s="71" t="str">
        <f t="shared" si="715"/>
        <v/>
      </c>
      <c r="Z1213" s="71" t="str">
        <f t="shared" si="716"/>
        <v/>
      </c>
      <c r="AA1213" s="71" t="str">
        <f t="shared" si="717"/>
        <v/>
      </c>
      <c r="AB1213" s="71" t="str">
        <f t="shared" si="718"/>
        <v/>
      </c>
      <c r="AC1213" s="71" t="str">
        <f t="shared" si="719"/>
        <v/>
      </c>
      <c r="AD1213" s="71" t="str">
        <f t="shared" si="720"/>
        <v/>
      </c>
      <c r="AE1213" s="78" t="str">
        <f t="shared" si="721"/>
        <v/>
      </c>
      <c r="AF1213" s="75" t="str">
        <f t="shared" si="722"/>
        <v/>
      </c>
      <c r="AG1213" s="71" t="str">
        <f t="shared" si="723"/>
        <v/>
      </c>
      <c r="AH1213" s="71" t="str">
        <f t="shared" si="724"/>
        <v/>
      </c>
      <c r="AI1213" s="71" t="str">
        <f t="shared" si="725"/>
        <v/>
      </c>
      <c r="AJ1213" s="71" t="str">
        <f t="shared" si="726"/>
        <v/>
      </c>
      <c r="AK1213" s="71" t="str">
        <f t="shared" si="727"/>
        <v/>
      </c>
      <c r="AL1213" s="71" t="str">
        <f t="shared" si="728"/>
        <v/>
      </c>
      <c r="AM1213" s="78" t="str">
        <f t="shared" si="729"/>
        <v/>
      </c>
      <c r="AN1213" s="75" t="str">
        <f t="shared" si="730"/>
        <v/>
      </c>
      <c r="AO1213" s="71" t="str">
        <f t="shared" si="731"/>
        <v/>
      </c>
      <c r="AP1213" s="71" t="str">
        <f t="shared" si="732"/>
        <v/>
      </c>
      <c r="AQ1213" s="71" t="str">
        <f t="shared" si="733"/>
        <v/>
      </c>
      <c r="AR1213" s="71" t="str">
        <f t="shared" si="734"/>
        <v/>
      </c>
      <c r="AS1213" s="71" t="str">
        <f t="shared" si="735"/>
        <v/>
      </c>
      <c r="AT1213" s="71" t="str">
        <f t="shared" si="736"/>
        <v/>
      </c>
      <c r="AU1213" s="76" t="str">
        <f t="shared" si="737"/>
        <v/>
      </c>
      <c r="BF1213" s="141">
        <v>29073</v>
      </c>
      <c r="BG1213" s="142" t="s">
        <v>15966</v>
      </c>
      <c r="BH1213" s="141" t="s">
        <v>478</v>
      </c>
      <c r="BI1213" s="141" t="s">
        <v>1268</v>
      </c>
      <c r="BJ1213" s="141" t="s">
        <v>10227</v>
      </c>
      <c r="BK1213" s="141" t="s">
        <v>15967</v>
      </c>
      <c r="BL1213" s="141" t="s">
        <v>15968</v>
      </c>
      <c r="BM1213" s="141">
        <v>46.11392</v>
      </c>
      <c r="BN1213" s="141">
        <v>-70.664209999999997</v>
      </c>
      <c r="BO1213" s="141">
        <v>1965</v>
      </c>
      <c r="BP1213" s="143" t="s">
        <v>3495</v>
      </c>
      <c r="BQ1213" s="143" t="s">
        <v>17560</v>
      </c>
    </row>
    <row r="1214" spans="1:69" ht="38.25" customHeight="1" x14ac:dyDescent="0.25">
      <c r="A1214" s="1" t="str">
        <f t="shared" si="738"/>
        <v/>
      </c>
      <c r="B1214" s="32" t="str">
        <f t="shared" si="739"/>
        <v/>
      </c>
      <c r="C1214" s="25" t="str">
        <f t="shared" si="740"/>
        <v/>
      </c>
      <c r="D1214" s="25" t="str">
        <f t="shared" si="741"/>
        <v/>
      </c>
      <c r="E1214" s="25" t="str">
        <f t="shared" si="742"/>
        <v/>
      </c>
      <c r="F1214" s="25" t="str">
        <f t="shared" si="743"/>
        <v/>
      </c>
      <c r="G1214" s="108" t="str">
        <f t="shared" si="744"/>
        <v/>
      </c>
      <c r="H1214" s="108" t="str">
        <f t="shared" si="745"/>
        <v/>
      </c>
      <c r="I1214" s="112" t="str">
        <f t="shared" si="746"/>
        <v/>
      </c>
      <c r="J1214" s="112"/>
      <c r="K1214" s="112"/>
      <c r="L1214" s="113"/>
      <c r="M1214" s="113"/>
      <c r="N1214" s="224" t="str">
        <f t="shared" si="747"/>
        <v/>
      </c>
      <c r="O1214" s="225" t="str">
        <f t="shared" si="748"/>
        <v/>
      </c>
      <c r="Q1214" s="6">
        <v>1212</v>
      </c>
      <c r="R1214" s="47" t="str">
        <f t="shared" si="711"/>
        <v>-1212</v>
      </c>
      <c r="S1214" s="6"/>
      <c r="T1214" s="48" t="str">
        <f t="shared" si="712"/>
        <v/>
      </c>
      <c r="U1214" s="49" t="str">
        <f t="shared" si="713"/>
        <v/>
      </c>
      <c r="W1214" s="51"/>
      <c r="X1214" s="75" t="str">
        <f t="shared" si="714"/>
        <v/>
      </c>
      <c r="Y1214" s="71" t="str">
        <f t="shared" si="715"/>
        <v/>
      </c>
      <c r="Z1214" s="71" t="str">
        <f t="shared" si="716"/>
        <v/>
      </c>
      <c r="AA1214" s="71" t="str">
        <f t="shared" si="717"/>
        <v/>
      </c>
      <c r="AB1214" s="71" t="str">
        <f t="shared" si="718"/>
        <v/>
      </c>
      <c r="AC1214" s="71" t="str">
        <f t="shared" si="719"/>
        <v/>
      </c>
      <c r="AD1214" s="71" t="str">
        <f t="shared" si="720"/>
        <v/>
      </c>
      <c r="AE1214" s="78" t="str">
        <f t="shared" si="721"/>
        <v/>
      </c>
      <c r="AF1214" s="75" t="str">
        <f t="shared" si="722"/>
        <v/>
      </c>
      <c r="AG1214" s="71" t="str">
        <f t="shared" si="723"/>
        <v/>
      </c>
      <c r="AH1214" s="71" t="str">
        <f t="shared" si="724"/>
        <v/>
      </c>
      <c r="AI1214" s="71" t="str">
        <f t="shared" si="725"/>
        <v/>
      </c>
      <c r="AJ1214" s="71" t="str">
        <f t="shared" si="726"/>
        <v/>
      </c>
      <c r="AK1214" s="71" t="str">
        <f t="shared" si="727"/>
        <v/>
      </c>
      <c r="AL1214" s="71" t="str">
        <f t="shared" si="728"/>
        <v/>
      </c>
      <c r="AM1214" s="78" t="str">
        <f t="shared" si="729"/>
        <v/>
      </c>
      <c r="AN1214" s="75" t="str">
        <f t="shared" si="730"/>
        <v/>
      </c>
      <c r="AO1214" s="71" t="str">
        <f t="shared" si="731"/>
        <v/>
      </c>
      <c r="AP1214" s="71" t="str">
        <f t="shared" si="732"/>
        <v/>
      </c>
      <c r="AQ1214" s="71" t="str">
        <f t="shared" si="733"/>
        <v/>
      </c>
      <c r="AR1214" s="71" t="str">
        <f t="shared" si="734"/>
        <v/>
      </c>
      <c r="AS1214" s="71" t="str">
        <f t="shared" si="735"/>
        <v/>
      </c>
      <c r="AT1214" s="71" t="str">
        <f t="shared" si="736"/>
        <v/>
      </c>
      <c r="AU1214" s="76" t="str">
        <f t="shared" si="737"/>
        <v/>
      </c>
      <c r="BF1214" s="141">
        <v>29073</v>
      </c>
      <c r="BG1214" s="142" t="s">
        <v>15969</v>
      </c>
      <c r="BH1214" s="141" t="s">
        <v>478</v>
      </c>
      <c r="BI1214" s="141" t="s">
        <v>186</v>
      </c>
      <c r="BJ1214" s="141" t="s">
        <v>15970</v>
      </c>
      <c r="BK1214" s="141" t="s">
        <v>1988</v>
      </c>
      <c r="BL1214" s="141" t="s">
        <v>15971</v>
      </c>
      <c r="BM1214" s="141">
        <v>46.133389999999999</v>
      </c>
      <c r="BN1214" s="141">
        <v>-70.672889999999995</v>
      </c>
      <c r="BO1214" s="141">
        <v>1970</v>
      </c>
      <c r="BP1214" s="143" t="s">
        <v>25368</v>
      </c>
      <c r="BQ1214" s="143" t="s">
        <v>17560</v>
      </c>
    </row>
    <row r="1215" spans="1:69" ht="38.25" customHeight="1" x14ac:dyDescent="0.25">
      <c r="A1215" s="1" t="str">
        <f t="shared" si="738"/>
        <v/>
      </c>
      <c r="B1215" s="32" t="str">
        <f t="shared" si="739"/>
        <v/>
      </c>
      <c r="C1215" s="25" t="str">
        <f t="shared" si="740"/>
        <v/>
      </c>
      <c r="D1215" s="25" t="str">
        <f t="shared" si="741"/>
        <v/>
      </c>
      <c r="E1215" s="25" t="str">
        <f t="shared" si="742"/>
        <v/>
      </c>
      <c r="F1215" s="25" t="str">
        <f t="shared" si="743"/>
        <v/>
      </c>
      <c r="G1215" s="108" t="str">
        <f t="shared" si="744"/>
        <v/>
      </c>
      <c r="H1215" s="108" t="str">
        <f t="shared" si="745"/>
        <v/>
      </c>
      <c r="I1215" s="112" t="str">
        <f t="shared" si="746"/>
        <v/>
      </c>
      <c r="J1215" s="112"/>
      <c r="K1215" s="112"/>
      <c r="L1215" s="113"/>
      <c r="M1215" s="113"/>
      <c r="N1215" s="224" t="str">
        <f t="shared" si="747"/>
        <v/>
      </c>
      <c r="O1215" s="225" t="str">
        <f t="shared" si="748"/>
        <v/>
      </c>
      <c r="Q1215" s="6">
        <v>1213</v>
      </c>
      <c r="R1215" s="47" t="str">
        <f t="shared" si="711"/>
        <v>-1213</v>
      </c>
      <c r="S1215" s="6"/>
      <c r="T1215" s="48" t="str">
        <f t="shared" si="712"/>
        <v/>
      </c>
      <c r="U1215" s="49" t="str">
        <f t="shared" si="713"/>
        <v/>
      </c>
      <c r="W1215" s="51"/>
      <c r="X1215" s="75" t="str">
        <f t="shared" si="714"/>
        <v/>
      </c>
      <c r="Y1215" s="71" t="str">
        <f t="shared" si="715"/>
        <v/>
      </c>
      <c r="Z1215" s="71" t="str">
        <f t="shared" si="716"/>
        <v/>
      </c>
      <c r="AA1215" s="71" t="str">
        <f t="shared" si="717"/>
        <v/>
      </c>
      <c r="AB1215" s="71" t="str">
        <f t="shared" si="718"/>
        <v/>
      </c>
      <c r="AC1215" s="71" t="str">
        <f t="shared" si="719"/>
        <v/>
      </c>
      <c r="AD1215" s="71" t="str">
        <f t="shared" si="720"/>
        <v/>
      </c>
      <c r="AE1215" s="78" t="str">
        <f t="shared" si="721"/>
        <v/>
      </c>
      <c r="AF1215" s="75" t="str">
        <f t="shared" si="722"/>
        <v/>
      </c>
      <c r="AG1215" s="71" t="str">
        <f t="shared" si="723"/>
        <v/>
      </c>
      <c r="AH1215" s="71" t="str">
        <f t="shared" si="724"/>
        <v/>
      </c>
      <c r="AI1215" s="71" t="str">
        <f t="shared" si="725"/>
        <v/>
      </c>
      <c r="AJ1215" s="71" t="str">
        <f t="shared" si="726"/>
        <v/>
      </c>
      <c r="AK1215" s="71" t="str">
        <f t="shared" si="727"/>
        <v/>
      </c>
      <c r="AL1215" s="71" t="str">
        <f t="shared" si="728"/>
        <v/>
      </c>
      <c r="AM1215" s="78" t="str">
        <f t="shared" si="729"/>
        <v/>
      </c>
      <c r="AN1215" s="75" t="str">
        <f t="shared" si="730"/>
        <v/>
      </c>
      <c r="AO1215" s="71" t="str">
        <f t="shared" si="731"/>
        <v/>
      </c>
      <c r="AP1215" s="71" t="str">
        <f t="shared" si="732"/>
        <v/>
      </c>
      <c r="AQ1215" s="71" t="str">
        <f t="shared" si="733"/>
        <v/>
      </c>
      <c r="AR1215" s="71" t="str">
        <f t="shared" si="734"/>
        <v/>
      </c>
      <c r="AS1215" s="71" t="str">
        <f t="shared" si="735"/>
        <v/>
      </c>
      <c r="AT1215" s="71" t="str">
        <f t="shared" si="736"/>
        <v/>
      </c>
      <c r="AU1215" s="76" t="str">
        <f t="shared" si="737"/>
        <v/>
      </c>
      <c r="BF1215" s="141">
        <v>33052</v>
      </c>
      <c r="BG1215" s="142" t="s">
        <v>15947</v>
      </c>
      <c r="BH1215" s="141" t="s">
        <v>478</v>
      </c>
      <c r="BI1215" s="141" t="s">
        <v>176</v>
      </c>
      <c r="BJ1215" s="141" t="s">
        <v>15948</v>
      </c>
      <c r="BK1215" s="141" t="s">
        <v>3068</v>
      </c>
      <c r="BL1215" s="141" t="s">
        <v>15869</v>
      </c>
      <c r="BM1215" s="141">
        <v>46.491120000000002</v>
      </c>
      <c r="BN1215" s="141">
        <v>-71.562849999999997</v>
      </c>
      <c r="BO1215" s="141">
        <v>1983</v>
      </c>
      <c r="BP1215" s="143" t="s">
        <v>25364</v>
      </c>
      <c r="BQ1215" s="143" t="s">
        <v>17560</v>
      </c>
    </row>
    <row r="1216" spans="1:69" ht="38.25" customHeight="1" x14ac:dyDescent="0.25">
      <c r="A1216" s="1" t="str">
        <f t="shared" si="738"/>
        <v/>
      </c>
      <c r="B1216" s="32" t="str">
        <f t="shared" si="739"/>
        <v/>
      </c>
      <c r="C1216" s="25" t="str">
        <f t="shared" si="740"/>
        <v/>
      </c>
      <c r="D1216" s="25" t="str">
        <f t="shared" si="741"/>
        <v/>
      </c>
      <c r="E1216" s="25" t="str">
        <f t="shared" si="742"/>
        <v/>
      </c>
      <c r="F1216" s="25" t="str">
        <f t="shared" si="743"/>
        <v/>
      </c>
      <c r="G1216" s="108" t="str">
        <f t="shared" si="744"/>
        <v/>
      </c>
      <c r="H1216" s="108" t="str">
        <f t="shared" si="745"/>
        <v/>
      </c>
      <c r="I1216" s="112" t="str">
        <f t="shared" si="746"/>
        <v/>
      </c>
      <c r="J1216" s="112"/>
      <c r="K1216" s="112"/>
      <c r="L1216" s="113"/>
      <c r="M1216" s="113"/>
      <c r="N1216" s="224" t="str">
        <f t="shared" si="747"/>
        <v/>
      </c>
      <c r="O1216" s="225" t="str">
        <f t="shared" si="748"/>
        <v/>
      </c>
      <c r="Q1216" s="6">
        <v>1214</v>
      </c>
      <c r="R1216" s="47" t="str">
        <f t="shared" si="711"/>
        <v>-1214</v>
      </c>
      <c r="S1216" s="6"/>
      <c r="T1216" s="48" t="str">
        <f t="shared" si="712"/>
        <v/>
      </c>
      <c r="U1216" s="49" t="str">
        <f t="shared" si="713"/>
        <v/>
      </c>
      <c r="W1216" s="51"/>
      <c r="X1216" s="75" t="str">
        <f t="shared" si="714"/>
        <v/>
      </c>
      <c r="Y1216" s="71" t="str">
        <f t="shared" si="715"/>
        <v/>
      </c>
      <c r="Z1216" s="71" t="str">
        <f t="shared" si="716"/>
        <v/>
      </c>
      <c r="AA1216" s="71" t="str">
        <f t="shared" si="717"/>
        <v/>
      </c>
      <c r="AB1216" s="71" t="str">
        <f t="shared" si="718"/>
        <v/>
      </c>
      <c r="AC1216" s="71" t="str">
        <f t="shared" si="719"/>
        <v/>
      </c>
      <c r="AD1216" s="71" t="str">
        <f t="shared" si="720"/>
        <v/>
      </c>
      <c r="AE1216" s="78" t="str">
        <f t="shared" si="721"/>
        <v/>
      </c>
      <c r="AF1216" s="75" t="str">
        <f t="shared" si="722"/>
        <v/>
      </c>
      <c r="AG1216" s="71" t="str">
        <f t="shared" si="723"/>
        <v/>
      </c>
      <c r="AH1216" s="71" t="str">
        <f t="shared" si="724"/>
        <v/>
      </c>
      <c r="AI1216" s="71" t="str">
        <f t="shared" si="725"/>
        <v/>
      </c>
      <c r="AJ1216" s="71" t="str">
        <f t="shared" si="726"/>
        <v/>
      </c>
      <c r="AK1216" s="71" t="str">
        <f t="shared" si="727"/>
        <v/>
      </c>
      <c r="AL1216" s="71" t="str">
        <f t="shared" si="728"/>
        <v/>
      </c>
      <c r="AM1216" s="78" t="str">
        <f t="shared" si="729"/>
        <v/>
      </c>
      <c r="AN1216" s="75" t="str">
        <f t="shared" si="730"/>
        <v/>
      </c>
      <c r="AO1216" s="71" t="str">
        <f t="shared" si="731"/>
        <v/>
      </c>
      <c r="AP1216" s="71" t="str">
        <f t="shared" si="732"/>
        <v/>
      </c>
      <c r="AQ1216" s="71" t="str">
        <f t="shared" si="733"/>
        <v/>
      </c>
      <c r="AR1216" s="71" t="str">
        <f t="shared" si="734"/>
        <v/>
      </c>
      <c r="AS1216" s="71" t="str">
        <f t="shared" si="735"/>
        <v/>
      </c>
      <c r="AT1216" s="71" t="str">
        <f t="shared" si="736"/>
        <v/>
      </c>
      <c r="AU1216" s="76" t="str">
        <f t="shared" si="737"/>
        <v/>
      </c>
      <c r="BF1216" s="141">
        <v>33090</v>
      </c>
      <c r="BG1216" s="142" t="s">
        <v>15999</v>
      </c>
      <c r="BH1216" s="141" t="s">
        <v>478</v>
      </c>
      <c r="BI1216" s="141" t="s">
        <v>176</v>
      </c>
      <c r="BJ1216" s="141" t="s">
        <v>16000</v>
      </c>
      <c r="BK1216" s="141" t="s">
        <v>3361</v>
      </c>
      <c r="BL1216" s="141" t="s">
        <v>16001</v>
      </c>
      <c r="BM1216" s="141">
        <v>46.621263717805199</v>
      </c>
      <c r="BN1216" s="141">
        <v>-71.497690237116103</v>
      </c>
      <c r="BO1216" s="141">
        <v>1987</v>
      </c>
      <c r="BP1216" s="143" t="s">
        <v>25372</v>
      </c>
      <c r="BQ1216" s="143" t="s">
        <v>17560</v>
      </c>
    </row>
    <row r="1217" spans="1:69" ht="38.25" customHeight="1" x14ac:dyDescent="0.25">
      <c r="A1217" s="1" t="str">
        <f t="shared" si="738"/>
        <v/>
      </c>
      <c r="B1217" s="32" t="str">
        <f t="shared" si="739"/>
        <v/>
      </c>
      <c r="C1217" s="25" t="str">
        <f t="shared" si="740"/>
        <v/>
      </c>
      <c r="D1217" s="25" t="str">
        <f t="shared" si="741"/>
        <v/>
      </c>
      <c r="E1217" s="25" t="str">
        <f t="shared" si="742"/>
        <v/>
      </c>
      <c r="F1217" s="25" t="str">
        <f t="shared" si="743"/>
        <v/>
      </c>
      <c r="G1217" s="108" t="str">
        <f t="shared" si="744"/>
        <v/>
      </c>
      <c r="H1217" s="108" t="str">
        <f t="shared" si="745"/>
        <v/>
      </c>
      <c r="I1217" s="112" t="str">
        <f t="shared" si="746"/>
        <v/>
      </c>
      <c r="J1217" s="112"/>
      <c r="K1217" s="112"/>
      <c r="L1217" s="113"/>
      <c r="M1217" s="113"/>
      <c r="N1217" s="224" t="str">
        <f t="shared" si="747"/>
        <v/>
      </c>
      <c r="O1217" s="225" t="str">
        <f t="shared" si="748"/>
        <v/>
      </c>
      <c r="Q1217" s="6">
        <v>1215</v>
      </c>
      <c r="R1217" s="47" t="str">
        <f t="shared" si="711"/>
        <v>-1215</v>
      </c>
      <c r="S1217" s="6"/>
      <c r="T1217" s="48" t="str">
        <f t="shared" si="712"/>
        <v/>
      </c>
      <c r="U1217" s="49" t="str">
        <f t="shared" si="713"/>
        <v/>
      </c>
      <c r="W1217" s="51"/>
      <c r="X1217" s="75" t="str">
        <f t="shared" si="714"/>
        <v/>
      </c>
      <c r="Y1217" s="71" t="str">
        <f t="shared" si="715"/>
        <v/>
      </c>
      <c r="Z1217" s="71" t="str">
        <f t="shared" si="716"/>
        <v/>
      </c>
      <c r="AA1217" s="71" t="str">
        <f t="shared" si="717"/>
        <v/>
      </c>
      <c r="AB1217" s="71" t="str">
        <f t="shared" si="718"/>
        <v/>
      </c>
      <c r="AC1217" s="71" t="str">
        <f t="shared" si="719"/>
        <v/>
      </c>
      <c r="AD1217" s="71" t="str">
        <f t="shared" si="720"/>
        <v/>
      </c>
      <c r="AE1217" s="78" t="str">
        <f t="shared" si="721"/>
        <v/>
      </c>
      <c r="AF1217" s="75" t="str">
        <f t="shared" si="722"/>
        <v/>
      </c>
      <c r="AG1217" s="71" t="str">
        <f t="shared" si="723"/>
        <v/>
      </c>
      <c r="AH1217" s="71" t="str">
        <f t="shared" si="724"/>
        <v/>
      </c>
      <c r="AI1217" s="71" t="str">
        <f t="shared" si="725"/>
        <v/>
      </c>
      <c r="AJ1217" s="71" t="str">
        <f t="shared" si="726"/>
        <v/>
      </c>
      <c r="AK1217" s="71" t="str">
        <f t="shared" si="727"/>
        <v/>
      </c>
      <c r="AL1217" s="71" t="str">
        <f t="shared" si="728"/>
        <v/>
      </c>
      <c r="AM1217" s="78" t="str">
        <f t="shared" si="729"/>
        <v/>
      </c>
      <c r="AN1217" s="75" t="str">
        <f t="shared" si="730"/>
        <v/>
      </c>
      <c r="AO1217" s="71" t="str">
        <f t="shared" si="731"/>
        <v/>
      </c>
      <c r="AP1217" s="71" t="str">
        <f t="shared" si="732"/>
        <v/>
      </c>
      <c r="AQ1217" s="71" t="str">
        <f t="shared" si="733"/>
        <v/>
      </c>
      <c r="AR1217" s="71" t="str">
        <f t="shared" si="734"/>
        <v/>
      </c>
      <c r="AS1217" s="71" t="str">
        <f t="shared" si="735"/>
        <v/>
      </c>
      <c r="AT1217" s="71" t="str">
        <f t="shared" si="736"/>
        <v/>
      </c>
      <c r="AU1217" s="76" t="str">
        <f t="shared" si="737"/>
        <v/>
      </c>
      <c r="BF1217" s="141">
        <v>33090</v>
      </c>
      <c r="BG1217" s="142" t="s">
        <v>16002</v>
      </c>
      <c r="BH1217" s="141" t="s">
        <v>180</v>
      </c>
      <c r="BI1217" s="141" t="s">
        <v>178</v>
      </c>
      <c r="BJ1217" s="141" t="s">
        <v>1580</v>
      </c>
      <c r="BK1217" s="141" t="s">
        <v>16003</v>
      </c>
      <c r="BL1217" s="141" t="s">
        <v>16004</v>
      </c>
      <c r="BM1217" s="141">
        <v>46.625419004825901</v>
      </c>
      <c r="BN1217" s="141">
        <v>-71.506045754992002</v>
      </c>
      <c r="BO1217" s="141">
        <v>1960</v>
      </c>
      <c r="BP1217" s="143" t="s">
        <v>25373</v>
      </c>
      <c r="BQ1217" s="143" t="s">
        <v>17560</v>
      </c>
    </row>
    <row r="1218" spans="1:69" ht="38.25" customHeight="1" x14ac:dyDescent="0.25">
      <c r="A1218" s="1" t="str">
        <f t="shared" si="738"/>
        <v/>
      </c>
      <c r="B1218" s="32" t="str">
        <f t="shared" si="739"/>
        <v/>
      </c>
      <c r="C1218" s="25" t="str">
        <f t="shared" si="740"/>
        <v/>
      </c>
      <c r="D1218" s="25" t="str">
        <f t="shared" si="741"/>
        <v/>
      </c>
      <c r="E1218" s="25" t="str">
        <f t="shared" si="742"/>
        <v/>
      </c>
      <c r="F1218" s="25" t="str">
        <f t="shared" si="743"/>
        <v/>
      </c>
      <c r="G1218" s="108" t="str">
        <f t="shared" si="744"/>
        <v/>
      </c>
      <c r="H1218" s="108" t="str">
        <f t="shared" si="745"/>
        <v/>
      </c>
      <c r="I1218" s="112" t="str">
        <f t="shared" si="746"/>
        <v/>
      </c>
      <c r="J1218" s="112"/>
      <c r="K1218" s="112"/>
      <c r="L1218" s="113"/>
      <c r="M1218" s="113"/>
      <c r="N1218" s="224" t="str">
        <f t="shared" si="747"/>
        <v/>
      </c>
      <c r="O1218" s="225" t="str">
        <f t="shared" si="748"/>
        <v/>
      </c>
      <c r="Q1218" s="6">
        <v>1216</v>
      </c>
      <c r="R1218" s="47" t="str">
        <f t="shared" si="711"/>
        <v>-1216</v>
      </c>
      <c r="S1218" s="6"/>
      <c r="T1218" s="48" t="str">
        <f t="shared" si="712"/>
        <v/>
      </c>
      <c r="U1218" s="49" t="str">
        <f t="shared" si="713"/>
        <v/>
      </c>
      <c r="W1218" s="51"/>
      <c r="X1218" s="75" t="str">
        <f t="shared" si="714"/>
        <v/>
      </c>
      <c r="Y1218" s="71" t="str">
        <f t="shared" si="715"/>
        <v/>
      </c>
      <c r="Z1218" s="71" t="str">
        <f t="shared" si="716"/>
        <v/>
      </c>
      <c r="AA1218" s="71" t="str">
        <f t="shared" si="717"/>
        <v/>
      </c>
      <c r="AB1218" s="71" t="str">
        <f t="shared" si="718"/>
        <v/>
      </c>
      <c r="AC1218" s="71" t="str">
        <f t="shared" si="719"/>
        <v/>
      </c>
      <c r="AD1218" s="71" t="str">
        <f t="shared" si="720"/>
        <v/>
      </c>
      <c r="AE1218" s="78" t="str">
        <f t="shared" si="721"/>
        <v/>
      </c>
      <c r="AF1218" s="75" t="str">
        <f t="shared" si="722"/>
        <v/>
      </c>
      <c r="AG1218" s="71" t="str">
        <f t="shared" si="723"/>
        <v/>
      </c>
      <c r="AH1218" s="71" t="str">
        <f t="shared" si="724"/>
        <v/>
      </c>
      <c r="AI1218" s="71" t="str">
        <f t="shared" si="725"/>
        <v/>
      </c>
      <c r="AJ1218" s="71" t="str">
        <f t="shared" si="726"/>
        <v/>
      </c>
      <c r="AK1218" s="71" t="str">
        <f t="shared" si="727"/>
        <v/>
      </c>
      <c r="AL1218" s="71" t="str">
        <f t="shared" si="728"/>
        <v/>
      </c>
      <c r="AM1218" s="78" t="str">
        <f t="shared" si="729"/>
        <v/>
      </c>
      <c r="AN1218" s="75" t="str">
        <f t="shared" si="730"/>
        <v/>
      </c>
      <c r="AO1218" s="71" t="str">
        <f t="shared" si="731"/>
        <v/>
      </c>
      <c r="AP1218" s="71" t="str">
        <f t="shared" si="732"/>
        <v/>
      </c>
      <c r="AQ1218" s="71" t="str">
        <f t="shared" si="733"/>
        <v/>
      </c>
      <c r="AR1218" s="71" t="str">
        <f t="shared" si="734"/>
        <v/>
      </c>
      <c r="AS1218" s="71" t="str">
        <f t="shared" si="735"/>
        <v/>
      </c>
      <c r="AT1218" s="71" t="str">
        <f t="shared" si="736"/>
        <v/>
      </c>
      <c r="AU1218" s="76" t="str">
        <f t="shared" si="737"/>
        <v/>
      </c>
      <c r="BF1218" s="141">
        <v>33090</v>
      </c>
      <c r="BG1218" s="142" t="s">
        <v>16005</v>
      </c>
      <c r="BH1218" s="141" t="s">
        <v>478</v>
      </c>
      <c r="BI1218" s="141" t="s">
        <v>176</v>
      </c>
      <c r="BJ1218" s="141" t="s">
        <v>16006</v>
      </c>
      <c r="BK1218" s="141" t="s">
        <v>2062</v>
      </c>
      <c r="BL1218" s="141" t="s">
        <v>16007</v>
      </c>
      <c r="BM1218" s="141">
        <v>46.612265862692396</v>
      </c>
      <c r="BN1218" s="141">
        <v>-71.500906340214996</v>
      </c>
      <c r="BO1218" s="141">
        <v>1994</v>
      </c>
      <c r="BP1218" s="143" t="s">
        <v>25374</v>
      </c>
      <c r="BQ1218" s="143" t="s">
        <v>17560</v>
      </c>
    </row>
    <row r="1219" spans="1:69" ht="38.25" customHeight="1" x14ac:dyDescent="0.25">
      <c r="A1219" s="1" t="str">
        <f t="shared" si="738"/>
        <v/>
      </c>
      <c r="B1219" s="32" t="str">
        <f t="shared" si="739"/>
        <v/>
      </c>
      <c r="C1219" s="25" t="str">
        <f t="shared" si="740"/>
        <v/>
      </c>
      <c r="D1219" s="25" t="str">
        <f t="shared" si="741"/>
        <v/>
      </c>
      <c r="E1219" s="25" t="str">
        <f t="shared" si="742"/>
        <v/>
      </c>
      <c r="F1219" s="25" t="str">
        <f t="shared" si="743"/>
        <v/>
      </c>
      <c r="G1219" s="108" t="str">
        <f t="shared" si="744"/>
        <v/>
      </c>
      <c r="H1219" s="108" t="str">
        <f t="shared" si="745"/>
        <v/>
      </c>
      <c r="I1219" s="112" t="str">
        <f t="shared" si="746"/>
        <v/>
      </c>
      <c r="J1219" s="112"/>
      <c r="K1219" s="112"/>
      <c r="L1219" s="113"/>
      <c r="M1219" s="113"/>
      <c r="N1219" s="224" t="str">
        <f t="shared" si="747"/>
        <v/>
      </c>
      <c r="O1219" s="225" t="str">
        <f t="shared" si="748"/>
        <v/>
      </c>
      <c r="Q1219" s="6">
        <v>1217</v>
      </c>
      <c r="R1219" s="47" t="str">
        <f t="shared" ref="R1219:R1282" si="749">Code_geo&amp;"-"&amp;Q1219</f>
        <v>-1217</v>
      </c>
      <c r="S1219" s="6"/>
      <c r="T1219" s="48" t="str">
        <f t="shared" ref="T1219:T1282" si="750">IF(AND(B1229=$S$3,(OR(C1229=$W$10,C1229=$W$11,C1229=$W$12,C1229=$W$13))),1,"")</f>
        <v/>
      </c>
      <c r="U1219" s="49" t="str">
        <f t="shared" ref="U1219:U1282" si="751">IF(AND(B1229=$S$4,(OR(C1229=$W$5,C1229=$W$6,C1229=$W$7,C1229=$W$8))),1,"")</f>
        <v/>
      </c>
      <c r="W1219" s="51"/>
      <c r="X1219" s="75" t="str">
        <f t="shared" si="714"/>
        <v/>
      </c>
      <c r="Y1219" s="71" t="str">
        <f t="shared" si="715"/>
        <v/>
      </c>
      <c r="Z1219" s="71" t="str">
        <f t="shared" si="716"/>
        <v/>
      </c>
      <c r="AA1219" s="71" t="str">
        <f t="shared" si="717"/>
        <v/>
      </c>
      <c r="AB1219" s="71" t="str">
        <f t="shared" si="718"/>
        <v/>
      </c>
      <c r="AC1219" s="71" t="str">
        <f t="shared" si="719"/>
        <v/>
      </c>
      <c r="AD1219" s="71" t="str">
        <f t="shared" si="720"/>
        <v/>
      </c>
      <c r="AE1219" s="78" t="str">
        <f t="shared" si="721"/>
        <v/>
      </c>
      <c r="AF1219" s="75" t="str">
        <f t="shared" si="722"/>
        <v/>
      </c>
      <c r="AG1219" s="71" t="str">
        <f t="shared" si="723"/>
        <v/>
      </c>
      <c r="AH1219" s="71" t="str">
        <f t="shared" si="724"/>
        <v/>
      </c>
      <c r="AI1219" s="71" t="str">
        <f t="shared" si="725"/>
        <v/>
      </c>
      <c r="AJ1219" s="71" t="str">
        <f t="shared" si="726"/>
        <v/>
      </c>
      <c r="AK1219" s="71" t="str">
        <f t="shared" si="727"/>
        <v/>
      </c>
      <c r="AL1219" s="71" t="str">
        <f t="shared" si="728"/>
        <v/>
      </c>
      <c r="AM1219" s="78" t="str">
        <f t="shared" si="729"/>
        <v/>
      </c>
      <c r="AN1219" s="75" t="str">
        <f t="shared" si="730"/>
        <v/>
      </c>
      <c r="AO1219" s="71" t="str">
        <f t="shared" si="731"/>
        <v/>
      </c>
      <c r="AP1219" s="71" t="str">
        <f t="shared" si="732"/>
        <v/>
      </c>
      <c r="AQ1219" s="71" t="str">
        <f t="shared" si="733"/>
        <v/>
      </c>
      <c r="AR1219" s="71" t="str">
        <f t="shared" si="734"/>
        <v/>
      </c>
      <c r="AS1219" s="71" t="str">
        <f t="shared" si="735"/>
        <v/>
      </c>
      <c r="AT1219" s="71" t="str">
        <f t="shared" si="736"/>
        <v/>
      </c>
      <c r="AU1219" s="76" t="str">
        <f t="shared" si="737"/>
        <v/>
      </c>
      <c r="BF1219" s="141">
        <v>29057</v>
      </c>
      <c r="BG1219" s="142" t="s">
        <v>2105</v>
      </c>
      <c r="BH1219" s="141" t="s">
        <v>478</v>
      </c>
      <c r="BI1219" s="141" t="s">
        <v>176</v>
      </c>
      <c r="BJ1219" s="141" t="s">
        <v>2106</v>
      </c>
      <c r="BK1219" s="141"/>
      <c r="BL1219" s="141" t="s">
        <v>2107</v>
      </c>
      <c r="BM1219" s="141">
        <v>46.0619794264164</v>
      </c>
      <c r="BN1219" s="141">
        <v>-70.550485315054303</v>
      </c>
      <c r="BO1219" s="141">
        <v>2010</v>
      </c>
      <c r="BP1219" s="143" t="s">
        <v>23935</v>
      </c>
      <c r="BQ1219" s="143" t="s">
        <v>17560</v>
      </c>
    </row>
    <row r="1220" spans="1:69" ht="38.25" customHeight="1" x14ac:dyDescent="0.25">
      <c r="A1220" s="1" t="str">
        <f t="shared" si="738"/>
        <v/>
      </c>
      <c r="B1220" s="32" t="str">
        <f t="shared" si="739"/>
        <v/>
      </c>
      <c r="C1220" s="25" t="str">
        <f t="shared" si="740"/>
        <v/>
      </c>
      <c r="D1220" s="25" t="str">
        <f t="shared" si="741"/>
        <v/>
      </c>
      <c r="E1220" s="25" t="str">
        <f t="shared" si="742"/>
        <v/>
      </c>
      <c r="F1220" s="25" t="str">
        <f t="shared" si="743"/>
        <v/>
      </c>
      <c r="G1220" s="108" t="str">
        <f t="shared" si="744"/>
        <v/>
      </c>
      <c r="H1220" s="108" t="str">
        <f t="shared" si="745"/>
        <v/>
      </c>
      <c r="I1220" s="112" t="str">
        <f t="shared" si="746"/>
        <v/>
      </c>
      <c r="J1220" s="112"/>
      <c r="K1220" s="112"/>
      <c r="L1220" s="113"/>
      <c r="M1220" s="113"/>
      <c r="N1220" s="224" t="str">
        <f t="shared" si="747"/>
        <v/>
      </c>
      <c r="O1220" s="225" t="str">
        <f t="shared" si="748"/>
        <v/>
      </c>
      <c r="Q1220" s="6">
        <v>1218</v>
      </c>
      <c r="R1220" s="47" t="str">
        <f t="shared" si="749"/>
        <v>-1218</v>
      </c>
      <c r="S1220" s="6"/>
      <c r="T1220" s="48" t="str">
        <f t="shared" si="750"/>
        <v/>
      </c>
      <c r="U1220" s="49" t="str">
        <f t="shared" si="751"/>
        <v/>
      </c>
      <c r="W1220" s="51"/>
      <c r="X1220" s="75" t="str">
        <f t="shared" ref="X1220:X1283" si="752">IF($C1229=$BE$3,$L1229+$M1229,"")</f>
        <v/>
      </c>
      <c r="Y1220" s="71" t="str">
        <f t="shared" ref="Y1220:Y1283" si="753">IF($C1229=$BE$4,$L1229+$M1229,"")</f>
        <v/>
      </c>
      <c r="Z1220" s="71" t="str">
        <f t="shared" ref="Z1220:Z1283" si="754">IF($C1229=$BE$5,$L1229+$M1229,"")</f>
        <v/>
      </c>
      <c r="AA1220" s="71" t="str">
        <f t="shared" ref="AA1220:AA1283" si="755">IF($C1229=$BE$6,$L1229+$M1229,"")</f>
        <v/>
      </c>
      <c r="AB1220" s="71" t="str">
        <f t="shared" ref="AB1220:AB1283" si="756">IF($C1229=$BE$7,$L1229+$M1229,"")</f>
        <v/>
      </c>
      <c r="AC1220" s="71" t="str">
        <f t="shared" ref="AC1220:AC1283" si="757">IF($C1229=$BE$8,$L1229+$M1229,"")</f>
        <v/>
      </c>
      <c r="AD1220" s="71" t="str">
        <f t="shared" ref="AD1220:AD1283" si="758">IF($C1229=$BE$9,$L1229+$M1229,"")</f>
        <v/>
      </c>
      <c r="AE1220" s="78" t="str">
        <f t="shared" ref="AE1220:AE1283" si="759">IF($C1229=$BE$10,$L1229+$M1229,"")</f>
        <v/>
      </c>
      <c r="AF1220" s="75" t="str">
        <f t="shared" ref="AF1220:AF1283" si="760">IF($C1229=$BE$3,IF($J1229&gt;0,$L1229/$J1229,$L1229),"")</f>
        <v/>
      </c>
      <c r="AG1220" s="71" t="str">
        <f t="shared" ref="AG1220:AG1283" si="761">IF($C1229=$BE$4,IF($J1229&gt;0,$L1229/$J1229,$L1229),"")</f>
        <v/>
      </c>
      <c r="AH1220" s="71" t="str">
        <f t="shared" ref="AH1220:AH1283" si="762">IF($C1229=$BE$5,IF($J1229&gt;0,$L1229/$J1229,$L1229),"")</f>
        <v/>
      </c>
      <c r="AI1220" s="71" t="str">
        <f t="shared" ref="AI1220:AI1283" si="763">IF($C1229=$BE$6,IF($J1229&gt;0,$L1229/$J1229,$L1229),"")</f>
        <v/>
      </c>
      <c r="AJ1220" s="71" t="str">
        <f t="shared" ref="AJ1220:AJ1283" si="764">IF($C1229=$BE$7,IF($J1229&gt;0,$L1229/$J1229,$L1229),"")</f>
        <v/>
      </c>
      <c r="AK1220" s="71" t="str">
        <f t="shared" ref="AK1220:AK1283" si="765">IF($C1229=$BE$8,IF($J1229&gt;0,$L1229/$J1229,$L1229),"")</f>
        <v/>
      </c>
      <c r="AL1220" s="71" t="str">
        <f t="shared" ref="AL1220:AL1283" si="766">IF($C1229=$BE$9,IF($J1229&gt;0,$L1229/$J1229,$L1229),"")</f>
        <v/>
      </c>
      <c r="AM1220" s="78" t="str">
        <f t="shared" ref="AM1220:AM1283" si="767">IF($C1229=$BE$10,IF($J1229&gt;0,$L1229/$J1229,$L1229),"")</f>
        <v/>
      </c>
      <c r="AN1220" s="75" t="str">
        <f t="shared" ref="AN1220:AN1283" si="768">IF($C1229=$BE$3,IF($K1229&gt;0,$M1229/$K1229,$M1229),"")</f>
        <v/>
      </c>
      <c r="AO1220" s="71" t="str">
        <f t="shared" ref="AO1220:AO1283" si="769">IF($C1229=$BE$4,IF($K1229&gt;0,$M1229/$K1229,$M1229),"")</f>
        <v/>
      </c>
      <c r="AP1220" s="71" t="str">
        <f t="shared" ref="AP1220:AP1283" si="770">IF($C1229=$BE$5,IF($K1229&gt;0,$M1229/$K1229,$M1229),"")</f>
        <v/>
      </c>
      <c r="AQ1220" s="71" t="str">
        <f t="shared" ref="AQ1220:AQ1283" si="771">IF($C1229=$BE$6,IF($K1229&gt;0,$M1229/$K1229,$M1229),"")</f>
        <v/>
      </c>
      <c r="AR1220" s="71" t="str">
        <f t="shared" ref="AR1220:AR1283" si="772">IF($C1229=$BE$7,IF($K1229&gt;0,$M1229/$K1229,$M1229),"")</f>
        <v/>
      </c>
      <c r="AS1220" s="71" t="str">
        <f t="shared" ref="AS1220:AS1283" si="773">IF($C1229=$BE$8,IF($K1229&gt;0,$M1229/$K1229,$M1229),"")</f>
        <v/>
      </c>
      <c r="AT1220" s="71" t="str">
        <f t="shared" ref="AT1220:AT1283" si="774">IF($C1229=$BE$9,IF($K1229&gt;0,$M1229/$K1229,$M1229),"")</f>
        <v/>
      </c>
      <c r="AU1220" s="76" t="str">
        <f t="shared" ref="AU1220:AU1283" si="775">IF($C1229=$BE$10,IF($K1229&gt;0,$M1229/$K1229,$M1229),"")</f>
        <v/>
      </c>
      <c r="BF1220" s="141">
        <v>29057</v>
      </c>
      <c r="BG1220" s="142" t="s">
        <v>2108</v>
      </c>
      <c r="BH1220" s="141" t="s">
        <v>478</v>
      </c>
      <c r="BI1220" s="141" t="s">
        <v>176</v>
      </c>
      <c r="BJ1220" s="141" t="s">
        <v>1553</v>
      </c>
      <c r="BK1220" s="141" t="s">
        <v>1695</v>
      </c>
      <c r="BL1220" s="141" t="s">
        <v>1696</v>
      </c>
      <c r="BM1220" s="141">
        <v>46.069389999999999</v>
      </c>
      <c r="BN1220" s="141">
        <v>-70.517709999999994</v>
      </c>
      <c r="BO1220" s="141">
        <v>2005</v>
      </c>
      <c r="BP1220" s="143"/>
      <c r="BQ1220" s="143" t="s">
        <v>17560</v>
      </c>
    </row>
    <row r="1221" spans="1:69" ht="38.25" customHeight="1" x14ac:dyDescent="0.25">
      <c r="A1221" s="1" t="str">
        <f t="shared" si="738"/>
        <v/>
      </c>
      <c r="B1221" s="32" t="str">
        <f t="shared" si="739"/>
        <v/>
      </c>
      <c r="C1221" s="25" t="str">
        <f t="shared" si="740"/>
        <v/>
      </c>
      <c r="D1221" s="25" t="str">
        <f t="shared" si="741"/>
        <v/>
      </c>
      <c r="E1221" s="25" t="str">
        <f t="shared" si="742"/>
        <v/>
      </c>
      <c r="F1221" s="25" t="str">
        <f t="shared" si="743"/>
        <v/>
      </c>
      <c r="G1221" s="108" t="str">
        <f t="shared" si="744"/>
        <v/>
      </c>
      <c r="H1221" s="108" t="str">
        <f t="shared" si="745"/>
        <v/>
      </c>
      <c r="I1221" s="112" t="str">
        <f t="shared" si="746"/>
        <v/>
      </c>
      <c r="J1221" s="112"/>
      <c r="K1221" s="112"/>
      <c r="L1221" s="113"/>
      <c r="M1221" s="113"/>
      <c r="N1221" s="224" t="str">
        <f t="shared" si="747"/>
        <v/>
      </c>
      <c r="O1221" s="225" t="str">
        <f t="shared" si="748"/>
        <v/>
      </c>
      <c r="Q1221" s="6">
        <v>1219</v>
      </c>
      <c r="R1221" s="47" t="str">
        <f t="shared" si="749"/>
        <v>-1219</v>
      </c>
      <c r="S1221" s="6"/>
      <c r="T1221" s="48" t="str">
        <f t="shared" si="750"/>
        <v/>
      </c>
      <c r="U1221" s="49" t="str">
        <f t="shared" si="751"/>
        <v/>
      </c>
      <c r="W1221" s="51"/>
      <c r="X1221" s="75" t="str">
        <f t="shared" si="752"/>
        <v/>
      </c>
      <c r="Y1221" s="71" t="str">
        <f t="shared" si="753"/>
        <v/>
      </c>
      <c r="Z1221" s="71" t="str">
        <f t="shared" si="754"/>
        <v/>
      </c>
      <c r="AA1221" s="71" t="str">
        <f t="shared" si="755"/>
        <v/>
      </c>
      <c r="AB1221" s="71" t="str">
        <f t="shared" si="756"/>
        <v/>
      </c>
      <c r="AC1221" s="71" t="str">
        <f t="shared" si="757"/>
        <v/>
      </c>
      <c r="AD1221" s="71" t="str">
        <f t="shared" si="758"/>
        <v/>
      </c>
      <c r="AE1221" s="78" t="str">
        <f t="shared" si="759"/>
        <v/>
      </c>
      <c r="AF1221" s="75" t="str">
        <f t="shared" si="760"/>
        <v/>
      </c>
      <c r="AG1221" s="71" t="str">
        <f t="shared" si="761"/>
        <v/>
      </c>
      <c r="AH1221" s="71" t="str">
        <f t="shared" si="762"/>
        <v/>
      </c>
      <c r="AI1221" s="71" t="str">
        <f t="shared" si="763"/>
        <v/>
      </c>
      <c r="AJ1221" s="71" t="str">
        <f t="shared" si="764"/>
        <v/>
      </c>
      <c r="AK1221" s="71" t="str">
        <f t="shared" si="765"/>
        <v/>
      </c>
      <c r="AL1221" s="71" t="str">
        <f t="shared" si="766"/>
        <v/>
      </c>
      <c r="AM1221" s="78" t="str">
        <f t="shared" si="767"/>
        <v/>
      </c>
      <c r="AN1221" s="75" t="str">
        <f t="shared" si="768"/>
        <v/>
      </c>
      <c r="AO1221" s="71" t="str">
        <f t="shared" si="769"/>
        <v/>
      </c>
      <c r="AP1221" s="71" t="str">
        <f t="shared" si="770"/>
        <v/>
      </c>
      <c r="AQ1221" s="71" t="str">
        <f t="shared" si="771"/>
        <v/>
      </c>
      <c r="AR1221" s="71" t="str">
        <f t="shared" si="772"/>
        <v/>
      </c>
      <c r="AS1221" s="71" t="str">
        <f t="shared" si="773"/>
        <v/>
      </c>
      <c r="AT1221" s="71" t="str">
        <f t="shared" si="774"/>
        <v/>
      </c>
      <c r="AU1221" s="76" t="str">
        <f t="shared" si="775"/>
        <v/>
      </c>
      <c r="BF1221" s="141">
        <v>29073</v>
      </c>
      <c r="BG1221" s="142" t="s">
        <v>15972</v>
      </c>
      <c r="BH1221" s="141" t="s">
        <v>478</v>
      </c>
      <c r="BI1221" s="141" t="s">
        <v>186</v>
      </c>
      <c r="BJ1221" s="141" t="s">
        <v>15973</v>
      </c>
      <c r="BK1221" s="141" t="s">
        <v>2202</v>
      </c>
      <c r="BL1221" s="141" t="s">
        <v>15974</v>
      </c>
      <c r="BM1221" s="141">
        <v>46.136119999999998</v>
      </c>
      <c r="BN1221" s="141">
        <v>-70.692570000000003</v>
      </c>
      <c r="BO1221" s="141">
        <v>1975</v>
      </c>
      <c r="BP1221" s="143" t="s">
        <v>25368</v>
      </c>
      <c r="BQ1221" s="143" t="s">
        <v>17560</v>
      </c>
    </row>
    <row r="1222" spans="1:69" ht="38.25" customHeight="1" x14ac:dyDescent="0.25">
      <c r="A1222" s="1" t="str">
        <f t="shared" si="738"/>
        <v/>
      </c>
      <c r="B1222" s="32" t="str">
        <f t="shared" si="739"/>
        <v/>
      </c>
      <c r="C1222" s="25" t="str">
        <f t="shared" si="740"/>
        <v/>
      </c>
      <c r="D1222" s="25" t="str">
        <f t="shared" si="741"/>
        <v/>
      </c>
      <c r="E1222" s="25" t="str">
        <f t="shared" si="742"/>
        <v/>
      </c>
      <c r="F1222" s="25" t="str">
        <f t="shared" si="743"/>
        <v/>
      </c>
      <c r="G1222" s="108" t="str">
        <f t="shared" si="744"/>
        <v/>
      </c>
      <c r="H1222" s="108" t="str">
        <f t="shared" si="745"/>
        <v/>
      </c>
      <c r="I1222" s="112" t="str">
        <f t="shared" si="746"/>
        <v/>
      </c>
      <c r="J1222" s="112"/>
      <c r="K1222" s="112"/>
      <c r="L1222" s="113"/>
      <c r="M1222" s="113"/>
      <c r="N1222" s="224" t="str">
        <f t="shared" si="747"/>
        <v/>
      </c>
      <c r="O1222" s="225" t="str">
        <f t="shared" si="748"/>
        <v/>
      </c>
      <c r="Q1222" s="6">
        <v>1220</v>
      </c>
      <c r="R1222" s="47" t="str">
        <f t="shared" si="749"/>
        <v>-1220</v>
      </c>
      <c r="S1222" s="6"/>
      <c r="T1222" s="48" t="str">
        <f t="shared" si="750"/>
        <v/>
      </c>
      <c r="U1222" s="49" t="str">
        <f t="shared" si="751"/>
        <v/>
      </c>
      <c r="W1222" s="51"/>
      <c r="X1222" s="75" t="str">
        <f t="shared" si="752"/>
        <v/>
      </c>
      <c r="Y1222" s="71" t="str">
        <f t="shared" si="753"/>
        <v/>
      </c>
      <c r="Z1222" s="71" t="str">
        <f t="shared" si="754"/>
        <v/>
      </c>
      <c r="AA1222" s="71" t="str">
        <f t="shared" si="755"/>
        <v/>
      </c>
      <c r="AB1222" s="71" t="str">
        <f t="shared" si="756"/>
        <v/>
      </c>
      <c r="AC1222" s="71" t="str">
        <f t="shared" si="757"/>
        <v/>
      </c>
      <c r="AD1222" s="71" t="str">
        <f t="shared" si="758"/>
        <v/>
      </c>
      <c r="AE1222" s="78" t="str">
        <f t="shared" si="759"/>
        <v/>
      </c>
      <c r="AF1222" s="75" t="str">
        <f t="shared" si="760"/>
        <v/>
      </c>
      <c r="AG1222" s="71" t="str">
        <f t="shared" si="761"/>
        <v/>
      </c>
      <c r="AH1222" s="71" t="str">
        <f t="shared" si="762"/>
        <v/>
      </c>
      <c r="AI1222" s="71" t="str">
        <f t="shared" si="763"/>
        <v/>
      </c>
      <c r="AJ1222" s="71" t="str">
        <f t="shared" si="764"/>
        <v/>
      </c>
      <c r="AK1222" s="71" t="str">
        <f t="shared" si="765"/>
        <v/>
      </c>
      <c r="AL1222" s="71" t="str">
        <f t="shared" si="766"/>
        <v/>
      </c>
      <c r="AM1222" s="78" t="str">
        <f t="shared" si="767"/>
        <v/>
      </c>
      <c r="AN1222" s="75" t="str">
        <f t="shared" si="768"/>
        <v/>
      </c>
      <c r="AO1222" s="71" t="str">
        <f t="shared" si="769"/>
        <v/>
      </c>
      <c r="AP1222" s="71" t="str">
        <f t="shared" si="770"/>
        <v/>
      </c>
      <c r="AQ1222" s="71" t="str">
        <f t="shared" si="771"/>
        <v/>
      </c>
      <c r="AR1222" s="71" t="str">
        <f t="shared" si="772"/>
        <v/>
      </c>
      <c r="AS1222" s="71" t="str">
        <f t="shared" si="773"/>
        <v/>
      </c>
      <c r="AT1222" s="71" t="str">
        <f t="shared" si="774"/>
        <v/>
      </c>
      <c r="AU1222" s="76" t="str">
        <f t="shared" si="775"/>
        <v/>
      </c>
      <c r="BF1222" s="141">
        <v>29073</v>
      </c>
      <c r="BG1222" s="142" t="s">
        <v>15975</v>
      </c>
      <c r="BH1222" s="141" t="s">
        <v>478</v>
      </c>
      <c r="BI1222" s="141" t="s">
        <v>186</v>
      </c>
      <c r="BJ1222" s="141" t="s">
        <v>15976</v>
      </c>
      <c r="BK1222" s="141" t="s">
        <v>15977</v>
      </c>
      <c r="BL1222" s="141" t="s">
        <v>15978</v>
      </c>
      <c r="BM1222" s="141">
        <v>46.097670000000001</v>
      </c>
      <c r="BN1222" s="141">
        <v>-70.631360000000001</v>
      </c>
      <c r="BO1222" s="141">
        <v>1970</v>
      </c>
      <c r="BP1222" s="143" t="s">
        <v>25368</v>
      </c>
      <c r="BQ1222" s="143" t="s">
        <v>17560</v>
      </c>
    </row>
    <row r="1223" spans="1:69" ht="38.25" customHeight="1" x14ac:dyDescent="0.25">
      <c r="A1223" s="1" t="str">
        <f t="shared" si="738"/>
        <v/>
      </c>
      <c r="B1223" s="32" t="str">
        <f t="shared" si="739"/>
        <v/>
      </c>
      <c r="C1223" s="25" t="str">
        <f t="shared" si="740"/>
        <v/>
      </c>
      <c r="D1223" s="25" t="str">
        <f t="shared" si="741"/>
        <v/>
      </c>
      <c r="E1223" s="25" t="str">
        <f t="shared" si="742"/>
        <v/>
      </c>
      <c r="F1223" s="25" t="str">
        <f t="shared" si="743"/>
        <v/>
      </c>
      <c r="G1223" s="108" t="str">
        <f t="shared" si="744"/>
        <v/>
      </c>
      <c r="H1223" s="108" t="str">
        <f t="shared" si="745"/>
        <v/>
      </c>
      <c r="I1223" s="112" t="str">
        <f t="shared" si="746"/>
        <v/>
      </c>
      <c r="J1223" s="112"/>
      <c r="K1223" s="112"/>
      <c r="L1223" s="113"/>
      <c r="M1223" s="113"/>
      <c r="N1223" s="224" t="str">
        <f t="shared" si="747"/>
        <v/>
      </c>
      <c r="O1223" s="225" t="str">
        <f t="shared" si="748"/>
        <v/>
      </c>
      <c r="Q1223" s="6">
        <v>1221</v>
      </c>
      <c r="R1223" s="47" t="str">
        <f t="shared" si="749"/>
        <v>-1221</v>
      </c>
      <c r="S1223" s="6"/>
      <c r="T1223" s="48" t="str">
        <f t="shared" si="750"/>
        <v/>
      </c>
      <c r="U1223" s="49" t="str">
        <f t="shared" si="751"/>
        <v/>
      </c>
      <c r="W1223" s="51"/>
      <c r="X1223" s="75" t="str">
        <f t="shared" si="752"/>
        <v/>
      </c>
      <c r="Y1223" s="71" t="str">
        <f t="shared" si="753"/>
        <v/>
      </c>
      <c r="Z1223" s="71" t="str">
        <f t="shared" si="754"/>
        <v/>
      </c>
      <c r="AA1223" s="71" t="str">
        <f t="shared" si="755"/>
        <v/>
      </c>
      <c r="AB1223" s="71" t="str">
        <f t="shared" si="756"/>
        <v/>
      </c>
      <c r="AC1223" s="71" t="str">
        <f t="shared" si="757"/>
        <v/>
      </c>
      <c r="AD1223" s="71" t="str">
        <f t="shared" si="758"/>
        <v/>
      </c>
      <c r="AE1223" s="78" t="str">
        <f t="shared" si="759"/>
        <v/>
      </c>
      <c r="AF1223" s="75" t="str">
        <f t="shared" si="760"/>
        <v/>
      </c>
      <c r="AG1223" s="71" t="str">
        <f t="shared" si="761"/>
        <v/>
      </c>
      <c r="AH1223" s="71" t="str">
        <f t="shared" si="762"/>
        <v/>
      </c>
      <c r="AI1223" s="71" t="str">
        <f t="shared" si="763"/>
        <v/>
      </c>
      <c r="AJ1223" s="71" t="str">
        <f t="shared" si="764"/>
        <v/>
      </c>
      <c r="AK1223" s="71" t="str">
        <f t="shared" si="765"/>
        <v/>
      </c>
      <c r="AL1223" s="71" t="str">
        <f t="shared" si="766"/>
        <v/>
      </c>
      <c r="AM1223" s="78" t="str">
        <f t="shared" si="767"/>
        <v/>
      </c>
      <c r="AN1223" s="75" t="str">
        <f t="shared" si="768"/>
        <v/>
      </c>
      <c r="AO1223" s="71" t="str">
        <f t="shared" si="769"/>
        <v/>
      </c>
      <c r="AP1223" s="71" t="str">
        <f t="shared" si="770"/>
        <v/>
      </c>
      <c r="AQ1223" s="71" t="str">
        <f t="shared" si="771"/>
        <v/>
      </c>
      <c r="AR1223" s="71" t="str">
        <f t="shared" si="772"/>
        <v/>
      </c>
      <c r="AS1223" s="71" t="str">
        <f t="shared" si="773"/>
        <v/>
      </c>
      <c r="AT1223" s="71" t="str">
        <f t="shared" si="774"/>
        <v/>
      </c>
      <c r="AU1223" s="76" t="str">
        <f t="shared" si="775"/>
        <v/>
      </c>
      <c r="BF1223" s="141">
        <v>29073</v>
      </c>
      <c r="BG1223" s="142" t="s">
        <v>15979</v>
      </c>
      <c r="BH1223" s="141" t="s">
        <v>478</v>
      </c>
      <c r="BI1223" s="141" t="s">
        <v>186</v>
      </c>
      <c r="BJ1223" s="141" t="s">
        <v>15980</v>
      </c>
      <c r="BK1223" s="141" t="s">
        <v>10248</v>
      </c>
      <c r="BL1223" s="141" t="s">
        <v>15981</v>
      </c>
      <c r="BM1223" s="141">
        <v>46.099609999999998</v>
      </c>
      <c r="BN1223" s="141">
        <v>-70.652810000000002</v>
      </c>
      <c r="BO1223" s="141">
        <v>2008</v>
      </c>
      <c r="BP1223" s="143" t="s">
        <v>25368</v>
      </c>
      <c r="BQ1223" s="143" t="s">
        <v>17560</v>
      </c>
    </row>
    <row r="1224" spans="1:69" ht="38.25" customHeight="1" x14ac:dyDescent="0.25">
      <c r="A1224" s="1" t="str">
        <f t="shared" si="738"/>
        <v/>
      </c>
      <c r="B1224" s="32" t="str">
        <f t="shared" si="739"/>
        <v/>
      </c>
      <c r="C1224" s="25" t="str">
        <f t="shared" si="740"/>
        <v/>
      </c>
      <c r="D1224" s="25" t="str">
        <f t="shared" si="741"/>
        <v/>
      </c>
      <c r="E1224" s="25" t="str">
        <f t="shared" si="742"/>
        <v/>
      </c>
      <c r="F1224" s="25" t="str">
        <f t="shared" si="743"/>
        <v/>
      </c>
      <c r="G1224" s="108" t="str">
        <f t="shared" si="744"/>
        <v/>
      </c>
      <c r="H1224" s="108" t="str">
        <f t="shared" si="745"/>
        <v/>
      </c>
      <c r="I1224" s="112" t="str">
        <f t="shared" si="746"/>
        <v/>
      </c>
      <c r="J1224" s="112"/>
      <c r="K1224" s="112"/>
      <c r="L1224" s="113"/>
      <c r="M1224" s="113"/>
      <c r="N1224" s="224" t="str">
        <f t="shared" si="747"/>
        <v/>
      </c>
      <c r="O1224" s="225" t="str">
        <f t="shared" si="748"/>
        <v/>
      </c>
      <c r="Q1224" s="6">
        <v>1222</v>
      </c>
      <c r="R1224" s="47" t="str">
        <f t="shared" si="749"/>
        <v>-1222</v>
      </c>
      <c r="S1224" s="6"/>
      <c r="T1224" s="48" t="str">
        <f t="shared" si="750"/>
        <v/>
      </c>
      <c r="U1224" s="49" t="str">
        <f t="shared" si="751"/>
        <v/>
      </c>
      <c r="W1224" s="51"/>
      <c r="X1224" s="75" t="str">
        <f t="shared" si="752"/>
        <v/>
      </c>
      <c r="Y1224" s="71" t="str">
        <f t="shared" si="753"/>
        <v/>
      </c>
      <c r="Z1224" s="71" t="str">
        <f t="shared" si="754"/>
        <v/>
      </c>
      <c r="AA1224" s="71" t="str">
        <f t="shared" si="755"/>
        <v/>
      </c>
      <c r="AB1224" s="71" t="str">
        <f t="shared" si="756"/>
        <v/>
      </c>
      <c r="AC1224" s="71" t="str">
        <f t="shared" si="757"/>
        <v/>
      </c>
      <c r="AD1224" s="71" t="str">
        <f t="shared" si="758"/>
        <v/>
      </c>
      <c r="AE1224" s="78" t="str">
        <f t="shared" si="759"/>
        <v/>
      </c>
      <c r="AF1224" s="75" t="str">
        <f t="shared" si="760"/>
        <v/>
      </c>
      <c r="AG1224" s="71" t="str">
        <f t="shared" si="761"/>
        <v/>
      </c>
      <c r="AH1224" s="71" t="str">
        <f t="shared" si="762"/>
        <v/>
      </c>
      <c r="AI1224" s="71" t="str">
        <f t="shared" si="763"/>
        <v/>
      </c>
      <c r="AJ1224" s="71" t="str">
        <f t="shared" si="764"/>
        <v/>
      </c>
      <c r="AK1224" s="71" t="str">
        <f t="shared" si="765"/>
        <v/>
      </c>
      <c r="AL1224" s="71" t="str">
        <f t="shared" si="766"/>
        <v/>
      </c>
      <c r="AM1224" s="78" t="str">
        <f t="shared" si="767"/>
        <v/>
      </c>
      <c r="AN1224" s="75" t="str">
        <f t="shared" si="768"/>
        <v/>
      </c>
      <c r="AO1224" s="71" t="str">
        <f t="shared" si="769"/>
        <v/>
      </c>
      <c r="AP1224" s="71" t="str">
        <f t="shared" si="770"/>
        <v/>
      </c>
      <c r="AQ1224" s="71" t="str">
        <f t="shared" si="771"/>
        <v/>
      </c>
      <c r="AR1224" s="71" t="str">
        <f t="shared" si="772"/>
        <v/>
      </c>
      <c r="AS1224" s="71" t="str">
        <f t="shared" si="773"/>
        <v/>
      </c>
      <c r="AT1224" s="71" t="str">
        <f t="shared" si="774"/>
        <v/>
      </c>
      <c r="AU1224" s="76" t="str">
        <f t="shared" si="775"/>
        <v/>
      </c>
      <c r="BF1224" s="141">
        <v>33090</v>
      </c>
      <c r="BG1224" s="142" t="s">
        <v>16008</v>
      </c>
      <c r="BH1224" s="141" t="s">
        <v>478</v>
      </c>
      <c r="BI1224" s="141" t="s">
        <v>176</v>
      </c>
      <c r="BJ1224" s="141" t="s">
        <v>16009</v>
      </c>
      <c r="BK1224" s="141" t="s">
        <v>10549</v>
      </c>
      <c r="BL1224" s="141" t="s">
        <v>16010</v>
      </c>
      <c r="BM1224" s="141">
        <v>46.603552921659102</v>
      </c>
      <c r="BN1224" s="141">
        <v>-71.479676130790494</v>
      </c>
      <c r="BO1224" s="141">
        <v>2009</v>
      </c>
      <c r="BP1224" s="143" t="s">
        <v>20996</v>
      </c>
      <c r="BQ1224" s="143" t="s">
        <v>17560</v>
      </c>
    </row>
    <row r="1225" spans="1:69" ht="38.25" customHeight="1" x14ac:dyDescent="0.25">
      <c r="A1225" s="1" t="str">
        <f t="shared" si="738"/>
        <v/>
      </c>
      <c r="B1225" s="32" t="str">
        <f t="shared" si="739"/>
        <v/>
      </c>
      <c r="C1225" s="25" t="str">
        <f t="shared" si="740"/>
        <v/>
      </c>
      <c r="D1225" s="25" t="str">
        <f t="shared" si="741"/>
        <v/>
      </c>
      <c r="E1225" s="25" t="str">
        <f t="shared" si="742"/>
        <v/>
      </c>
      <c r="F1225" s="25" t="str">
        <f t="shared" si="743"/>
        <v/>
      </c>
      <c r="G1225" s="108" t="str">
        <f t="shared" si="744"/>
        <v/>
      </c>
      <c r="H1225" s="108" t="str">
        <f t="shared" si="745"/>
        <v/>
      </c>
      <c r="I1225" s="112" t="str">
        <f t="shared" si="746"/>
        <v/>
      </c>
      <c r="J1225" s="112"/>
      <c r="K1225" s="112"/>
      <c r="L1225" s="113"/>
      <c r="M1225" s="113"/>
      <c r="N1225" s="224" t="str">
        <f t="shared" si="747"/>
        <v/>
      </c>
      <c r="O1225" s="225" t="str">
        <f t="shared" si="748"/>
        <v/>
      </c>
      <c r="Q1225" s="6">
        <v>1223</v>
      </c>
      <c r="R1225" s="47" t="str">
        <f t="shared" si="749"/>
        <v>-1223</v>
      </c>
      <c r="S1225" s="6"/>
      <c r="T1225" s="48" t="str">
        <f t="shared" si="750"/>
        <v/>
      </c>
      <c r="U1225" s="49" t="str">
        <f t="shared" si="751"/>
        <v/>
      </c>
      <c r="W1225" s="51"/>
      <c r="X1225" s="75" t="str">
        <f t="shared" si="752"/>
        <v/>
      </c>
      <c r="Y1225" s="71" t="str">
        <f t="shared" si="753"/>
        <v/>
      </c>
      <c r="Z1225" s="71" t="str">
        <f t="shared" si="754"/>
        <v/>
      </c>
      <c r="AA1225" s="71" t="str">
        <f t="shared" si="755"/>
        <v/>
      </c>
      <c r="AB1225" s="71" t="str">
        <f t="shared" si="756"/>
        <v/>
      </c>
      <c r="AC1225" s="71" t="str">
        <f t="shared" si="757"/>
        <v/>
      </c>
      <c r="AD1225" s="71" t="str">
        <f t="shared" si="758"/>
        <v/>
      </c>
      <c r="AE1225" s="78" t="str">
        <f t="shared" si="759"/>
        <v/>
      </c>
      <c r="AF1225" s="75" t="str">
        <f t="shared" si="760"/>
        <v/>
      </c>
      <c r="AG1225" s="71" t="str">
        <f t="shared" si="761"/>
        <v/>
      </c>
      <c r="AH1225" s="71" t="str">
        <f t="shared" si="762"/>
        <v/>
      </c>
      <c r="AI1225" s="71" t="str">
        <f t="shared" si="763"/>
        <v/>
      </c>
      <c r="AJ1225" s="71" t="str">
        <f t="shared" si="764"/>
        <v/>
      </c>
      <c r="AK1225" s="71" t="str">
        <f t="shared" si="765"/>
        <v/>
      </c>
      <c r="AL1225" s="71" t="str">
        <f t="shared" si="766"/>
        <v/>
      </c>
      <c r="AM1225" s="78" t="str">
        <f t="shared" si="767"/>
        <v/>
      </c>
      <c r="AN1225" s="75" t="str">
        <f t="shared" si="768"/>
        <v/>
      </c>
      <c r="AO1225" s="71" t="str">
        <f t="shared" si="769"/>
        <v/>
      </c>
      <c r="AP1225" s="71" t="str">
        <f t="shared" si="770"/>
        <v/>
      </c>
      <c r="AQ1225" s="71" t="str">
        <f t="shared" si="771"/>
        <v/>
      </c>
      <c r="AR1225" s="71" t="str">
        <f t="shared" si="772"/>
        <v/>
      </c>
      <c r="AS1225" s="71" t="str">
        <f t="shared" si="773"/>
        <v/>
      </c>
      <c r="AT1225" s="71" t="str">
        <f t="shared" si="774"/>
        <v/>
      </c>
      <c r="AU1225" s="76" t="str">
        <f t="shared" si="775"/>
        <v/>
      </c>
      <c r="BF1225" s="141">
        <v>33090</v>
      </c>
      <c r="BG1225" s="142" t="s">
        <v>16011</v>
      </c>
      <c r="BH1225" s="141" t="s">
        <v>478</v>
      </c>
      <c r="BI1225" s="141" t="s">
        <v>176</v>
      </c>
      <c r="BJ1225" s="141" t="s">
        <v>16012</v>
      </c>
      <c r="BK1225" s="141" t="s">
        <v>1593</v>
      </c>
      <c r="BL1225" s="141" t="s">
        <v>16013</v>
      </c>
      <c r="BM1225" s="141">
        <v>46.615655150446202</v>
      </c>
      <c r="BN1225" s="141">
        <v>-71.501190757102506</v>
      </c>
      <c r="BO1225" s="141">
        <v>1984</v>
      </c>
      <c r="BP1225" s="143" t="s">
        <v>20996</v>
      </c>
      <c r="BQ1225" s="143" t="s">
        <v>17560</v>
      </c>
    </row>
    <row r="1226" spans="1:69" ht="38.25" customHeight="1" x14ac:dyDescent="0.25">
      <c r="A1226" s="1" t="str">
        <f t="shared" si="738"/>
        <v/>
      </c>
      <c r="B1226" s="32" t="str">
        <f t="shared" si="739"/>
        <v/>
      </c>
      <c r="C1226" s="25" t="str">
        <f t="shared" si="740"/>
        <v/>
      </c>
      <c r="D1226" s="25" t="str">
        <f t="shared" si="741"/>
        <v/>
      </c>
      <c r="E1226" s="25" t="str">
        <f t="shared" si="742"/>
        <v/>
      </c>
      <c r="F1226" s="25" t="str">
        <f t="shared" si="743"/>
        <v/>
      </c>
      <c r="G1226" s="108" t="str">
        <f t="shared" si="744"/>
        <v/>
      </c>
      <c r="H1226" s="108" t="str">
        <f t="shared" si="745"/>
        <v/>
      </c>
      <c r="I1226" s="112" t="str">
        <f t="shared" si="746"/>
        <v/>
      </c>
      <c r="J1226" s="112"/>
      <c r="K1226" s="112"/>
      <c r="L1226" s="113"/>
      <c r="M1226" s="113"/>
      <c r="N1226" s="224" t="str">
        <f t="shared" si="747"/>
        <v/>
      </c>
      <c r="O1226" s="225" t="str">
        <f t="shared" si="748"/>
        <v/>
      </c>
      <c r="Q1226" s="6">
        <v>1224</v>
      </c>
      <c r="R1226" s="47" t="str">
        <f t="shared" si="749"/>
        <v>-1224</v>
      </c>
      <c r="S1226" s="6"/>
      <c r="T1226" s="48" t="str">
        <f t="shared" si="750"/>
        <v/>
      </c>
      <c r="U1226" s="49" t="str">
        <f t="shared" si="751"/>
        <v/>
      </c>
      <c r="W1226" s="51"/>
      <c r="X1226" s="75" t="str">
        <f t="shared" si="752"/>
        <v/>
      </c>
      <c r="Y1226" s="71" t="str">
        <f t="shared" si="753"/>
        <v/>
      </c>
      <c r="Z1226" s="71" t="str">
        <f t="shared" si="754"/>
        <v/>
      </c>
      <c r="AA1226" s="71" t="str">
        <f t="shared" si="755"/>
        <v/>
      </c>
      <c r="AB1226" s="71" t="str">
        <f t="shared" si="756"/>
        <v/>
      </c>
      <c r="AC1226" s="71" t="str">
        <f t="shared" si="757"/>
        <v/>
      </c>
      <c r="AD1226" s="71" t="str">
        <f t="shared" si="758"/>
        <v/>
      </c>
      <c r="AE1226" s="78" t="str">
        <f t="shared" si="759"/>
        <v/>
      </c>
      <c r="AF1226" s="75" t="str">
        <f t="shared" si="760"/>
        <v/>
      </c>
      <c r="AG1226" s="71" t="str">
        <f t="shared" si="761"/>
        <v/>
      </c>
      <c r="AH1226" s="71" t="str">
        <f t="shared" si="762"/>
        <v/>
      </c>
      <c r="AI1226" s="71" t="str">
        <f t="shared" si="763"/>
        <v/>
      </c>
      <c r="AJ1226" s="71" t="str">
        <f t="shared" si="764"/>
        <v/>
      </c>
      <c r="AK1226" s="71" t="str">
        <f t="shared" si="765"/>
        <v/>
      </c>
      <c r="AL1226" s="71" t="str">
        <f t="shared" si="766"/>
        <v/>
      </c>
      <c r="AM1226" s="78" t="str">
        <f t="shared" si="767"/>
        <v/>
      </c>
      <c r="AN1226" s="75" t="str">
        <f t="shared" si="768"/>
        <v/>
      </c>
      <c r="AO1226" s="71" t="str">
        <f t="shared" si="769"/>
        <v/>
      </c>
      <c r="AP1226" s="71" t="str">
        <f t="shared" si="770"/>
        <v/>
      </c>
      <c r="AQ1226" s="71" t="str">
        <f t="shared" si="771"/>
        <v/>
      </c>
      <c r="AR1226" s="71" t="str">
        <f t="shared" si="772"/>
        <v/>
      </c>
      <c r="AS1226" s="71" t="str">
        <f t="shared" si="773"/>
        <v/>
      </c>
      <c r="AT1226" s="71" t="str">
        <f t="shared" si="774"/>
        <v/>
      </c>
      <c r="AU1226" s="76" t="str">
        <f t="shared" si="775"/>
        <v/>
      </c>
      <c r="BF1226" s="141">
        <v>33090</v>
      </c>
      <c r="BG1226" s="142" t="s">
        <v>16014</v>
      </c>
      <c r="BH1226" s="141" t="s">
        <v>478</v>
      </c>
      <c r="BI1226" s="141" t="s">
        <v>176</v>
      </c>
      <c r="BJ1226" s="141" t="s">
        <v>16015</v>
      </c>
      <c r="BK1226" s="141" t="s">
        <v>2148</v>
      </c>
      <c r="BL1226" s="141" t="s">
        <v>16016</v>
      </c>
      <c r="BM1226" s="141">
        <v>46.621063418848301</v>
      </c>
      <c r="BN1226" s="141">
        <v>-71.503105454642096</v>
      </c>
      <c r="BO1226" s="141">
        <v>1988</v>
      </c>
      <c r="BP1226" s="143" t="s">
        <v>20996</v>
      </c>
      <c r="BQ1226" s="143" t="s">
        <v>17560</v>
      </c>
    </row>
    <row r="1227" spans="1:69" ht="38.25" customHeight="1" x14ac:dyDescent="0.25">
      <c r="A1227" s="1" t="str">
        <f t="shared" si="738"/>
        <v/>
      </c>
      <c r="B1227" s="32" t="str">
        <f t="shared" si="739"/>
        <v/>
      </c>
      <c r="C1227" s="25" t="str">
        <f t="shared" si="740"/>
        <v/>
      </c>
      <c r="D1227" s="25" t="str">
        <f t="shared" si="741"/>
        <v/>
      </c>
      <c r="E1227" s="25" t="str">
        <f t="shared" si="742"/>
        <v/>
      </c>
      <c r="F1227" s="25" t="str">
        <f t="shared" si="743"/>
        <v/>
      </c>
      <c r="G1227" s="108" t="str">
        <f t="shared" si="744"/>
        <v/>
      </c>
      <c r="H1227" s="108" t="str">
        <f t="shared" si="745"/>
        <v/>
      </c>
      <c r="I1227" s="112" t="str">
        <f t="shared" si="746"/>
        <v/>
      </c>
      <c r="J1227" s="112"/>
      <c r="K1227" s="112"/>
      <c r="L1227" s="113"/>
      <c r="M1227" s="113"/>
      <c r="N1227" s="224" t="str">
        <f t="shared" si="747"/>
        <v/>
      </c>
      <c r="O1227" s="225" t="str">
        <f t="shared" si="748"/>
        <v/>
      </c>
      <c r="Q1227" s="6">
        <v>1225</v>
      </c>
      <c r="R1227" s="47" t="str">
        <f t="shared" si="749"/>
        <v>-1225</v>
      </c>
      <c r="S1227" s="6"/>
      <c r="T1227" s="48" t="str">
        <f t="shared" si="750"/>
        <v/>
      </c>
      <c r="U1227" s="49" t="str">
        <f t="shared" si="751"/>
        <v/>
      </c>
      <c r="W1227" s="51"/>
      <c r="X1227" s="75" t="str">
        <f t="shared" si="752"/>
        <v/>
      </c>
      <c r="Y1227" s="71" t="str">
        <f t="shared" si="753"/>
        <v/>
      </c>
      <c r="Z1227" s="71" t="str">
        <f t="shared" si="754"/>
        <v/>
      </c>
      <c r="AA1227" s="71" t="str">
        <f t="shared" si="755"/>
        <v/>
      </c>
      <c r="AB1227" s="71" t="str">
        <f t="shared" si="756"/>
        <v/>
      </c>
      <c r="AC1227" s="71" t="str">
        <f t="shared" si="757"/>
        <v/>
      </c>
      <c r="AD1227" s="71" t="str">
        <f t="shared" si="758"/>
        <v/>
      </c>
      <c r="AE1227" s="78" t="str">
        <f t="shared" si="759"/>
        <v/>
      </c>
      <c r="AF1227" s="75" t="str">
        <f t="shared" si="760"/>
        <v/>
      </c>
      <c r="AG1227" s="71" t="str">
        <f t="shared" si="761"/>
        <v/>
      </c>
      <c r="AH1227" s="71" t="str">
        <f t="shared" si="762"/>
        <v/>
      </c>
      <c r="AI1227" s="71" t="str">
        <f t="shared" si="763"/>
        <v/>
      </c>
      <c r="AJ1227" s="71" t="str">
        <f t="shared" si="764"/>
        <v/>
      </c>
      <c r="AK1227" s="71" t="str">
        <f t="shared" si="765"/>
        <v/>
      </c>
      <c r="AL1227" s="71" t="str">
        <f t="shared" si="766"/>
        <v/>
      </c>
      <c r="AM1227" s="78" t="str">
        <f t="shared" si="767"/>
        <v/>
      </c>
      <c r="AN1227" s="75" t="str">
        <f t="shared" si="768"/>
        <v/>
      </c>
      <c r="AO1227" s="71" t="str">
        <f t="shared" si="769"/>
        <v/>
      </c>
      <c r="AP1227" s="71" t="str">
        <f t="shared" si="770"/>
        <v/>
      </c>
      <c r="AQ1227" s="71" t="str">
        <f t="shared" si="771"/>
        <v/>
      </c>
      <c r="AR1227" s="71" t="str">
        <f t="shared" si="772"/>
        <v/>
      </c>
      <c r="AS1227" s="71" t="str">
        <f t="shared" si="773"/>
        <v/>
      </c>
      <c r="AT1227" s="71" t="str">
        <f t="shared" si="774"/>
        <v/>
      </c>
      <c r="AU1227" s="76" t="str">
        <f t="shared" si="775"/>
        <v/>
      </c>
      <c r="BF1227" s="141">
        <v>33095</v>
      </c>
      <c r="BG1227" s="142" t="s">
        <v>16102</v>
      </c>
      <c r="BH1227" s="141" t="s">
        <v>478</v>
      </c>
      <c r="BI1227" s="141" t="s">
        <v>176</v>
      </c>
      <c r="BJ1227" s="141" t="s">
        <v>16103</v>
      </c>
      <c r="BK1227" s="141" t="s">
        <v>16104</v>
      </c>
      <c r="BL1227" s="141" t="s">
        <v>16105</v>
      </c>
      <c r="BM1227" s="141">
        <v>46.648935000000002</v>
      </c>
      <c r="BN1227" s="141">
        <v>-71.568932000000004</v>
      </c>
      <c r="BO1227" s="141">
        <v>2010</v>
      </c>
      <c r="BP1227" s="143" t="s">
        <v>1588</v>
      </c>
      <c r="BQ1227" s="143" t="s">
        <v>17560</v>
      </c>
    </row>
    <row r="1228" spans="1:69" ht="38.25" customHeight="1" x14ac:dyDescent="0.25">
      <c r="A1228" s="1" t="str">
        <f t="shared" si="738"/>
        <v/>
      </c>
      <c r="B1228" s="32" t="str">
        <f t="shared" si="739"/>
        <v/>
      </c>
      <c r="C1228" s="25" t="str">
        <f t="shared" si="740"/>
        <v/>
      </c>
      <c r="D1228" s="25" t="str">
        <f t="shared" si="741"/>
        <v/>
      </c>
      <c r="E1228" s="25" t="str">
        <f t="shared" si="742"/>
        <v/>
      </c>
      <c r="F1228" s="25" t="str">
        <f t="shared" si="743"/>
        <v/>
      </c>
      <c r="G1228" s="108" t="str">
        <f t="shared" si="744"/>
        <v/>
      </c>
      <c r="H1228" s="108" t="str">
        <f t="shared" si="745"/>
        <v/>
      </c>
      <c r="I1228" s="112" t="str">
        <f t="shared" si="746"/>
        <v/>
      </c>
      <c r="J1228" s="112"/>
      <c r="K1228" s="112"/>
      <c r="L1228" s="113"/>
      <c r="M1228" s="113"/>
      <c r="N1228" s="224" t="str">
        <f t="shared" si="747"/>
        <v/>
      </c>
      <c r="O1228" s="225" t="str">
        <f t="shared" si="748"/>
        <v/>
      </c>
      <c r="Q1228" s="6">
        <v>1226</v>
      </c>
      <c r="R1228" s="47" t="str">
        <f t="shared" si="749"/>
        <v>-1226</v>
      </c>
      <c r="S1228" s="6"/>
      <c r="T1228" s="48" t="str">
        <f t="shared" si="750"/>
        <v/>
      </c>
      <c r="U1228" s="49" t="str">
        <f t="shared" si="751"/>
        <v/>
      </c>
      <c r="W1228" s="51"/>
      <c r="X1228" s="75" t="str">
        <f t="shared" si="752"/>
        <v/>
      </c>
      <c r="Y1228" s="71" t="str">
        <f t="shared" si="753"/>
        <v/>
      </c>
      <c r="Z1228" s="71" t="str">
        <f t="shared" si="754"/>
        <v/>
      </c>
      <c r="AA1228" s="71" t="str">
        <f t="shared" si="755"/>
        <v/>
      </c>
      <c r="AB1228" s="71" t="str">
        <f t="shared" si="756"/>
        <v/>
      </c>
      <c r="AC1228" s="71" t="str">
        <f t="shared" si="757"/>
        <v/>
      </c>
      <c r="AD1228" s="71" t="str">
        <f t="shared" si="758"/>
        <v/>
      </c>
      <c r="AE1228" s="78" t="str">
        <f t="shared" si="759"/>
        <v/>
      </c>
      <c r="AF1228" s="75" t="str">
        <f t="shared" si="760"/>
        <v/>
      </c>
      <c r="AG1228" s="71" t="str">
        <f t="shared" si="761"/>
        <v/>
      </c>
      <c r="AH1228" s="71" t="str">
        <f t="shared" si="762"/>
        <v/>
      </c>
      <c r="AI1228" s="71" t="str">
        <f t="shared" si="763"/>
        <v/>
      </c>
      <c r="AJ1228" s="71" t="str">
        <f t="shared" si="764"/>
        <v/>
      </c>
      <c r="AK1228" s="71" t="str">
        <f t="shared" si="765"/>
        <v/>
      </c>
      <c r="AL1228" s="71" t="str">
        <f t="shared" si="766"/>
        <v/>
      </c>
      <c r="AM1228" s="78" t="str">
        <f t="shared" si="767"/>
        <v/>
      </c>
      <c r="AN1228" s="75" t="str">
        <f t="shared" si="768"/>
        <v/>
      </c>
      <c r="AO1228" s="71" t="str">
        <f t="shared" si="769"/>
        <v/>
      </c>
      <c r="AP1228" s="71" t="str">
        <f t="shared" si="770"/>
        <v/>
      </c>
      <c r="AQ1228" s="71" t="str">
        <f t="shared" si="771"/>
        <v/>
      </c>
      <c r="AR1228" s="71" t="str">
        <f t="shared" si="772"/>
        <v/>
      </c>
      <c r="AS1228" s="71" t="str">
        <f t="shared" si="773"/>
        <v/>
      </c>
      <c r="AT1228" s="71" t="str">
        <f t="shared" si="774"/>
        <v/>
      </c>
      <c r="AU1228" s="76" t="str">
        <f t="shared" si="775"/>
        <v/>
      </c>
      <c r="BF1228" s="141">
        <v>33095</v>
      </c>
      <c r="BG1228" s="142" t="s">
        <v>16106</v>
      </c>
      <c r="BH1228" s="141" t="s">
        <v>478</v>
      </c>
      <c r="BI1228" s="141" t="s">
        <v>176</v>
      </c>
      <c r="BJ1228" s="141" t="s">
        <v>15126</v>
      </c>
      <c r="BK1228" s="141" t="s">
        <v>16107</v>
      </c>
      <c r="BL1228" s="141" t="s">
        <v>16108</v>
      </c>
      <c r="BM1228" s="141">
        <v>46.648935000000002</v>
      </c>
      <c r="BN1228" s="141">
        <v>-71.568932000000004</v>
      </c>
      <c r="BO1228" s="141">
        <v>1989</v>
      </c>
      <c r="BP1228" s="143" t="s">
        <v>1588</v>
      </c>
      <c r="BQ1228" s="143" t="s">
        <v>17560</v>
      </c>
    </row>
    <row r="1229" spans="1:69" ht="38.25" customHeight="1" x14ac:dyDescent="0.25">
      <c r="A1229" s="1" t="str">
        <f t="shared" ref="A1229:A1292" si="776">IF(B1229="","",R1219)</f>
        <v/>
      </c>
      <c r="B1229" s="32" t="str">
        <f t="shared" ref="B1229:B1292" si="777">IF(IF(ISERROR(VLOOKUP((Code_geo&amp;"-"&amp;Q1219),BD_IP_2014,2,FALSE)),"",(VLOOKUP((Code_geo&amp;"-"&amp;Q1219),BD_IP_2014,2,FALSE)))=0,"",IF(ISERROR(VLOOKUP((Code_geo&amp;"-"&amp;Q1219),BD_IP_2014,2,FALSE)),"",(VLOOKUP((Code_geo&amp;"-"&amp;Q1219),BD_IP_2014,2,FALSE))))</f>
        <v/>
      </c>
      <c r="C1229" s="25" t="str">
        <f t="shared" ref="C1229:C1292" si="778">IF(IF(ISERROR(VLOOKUP((Code_geo&amp;"-"&amp;Q1219),BD_IP_2014,3,FALSE)),"",(VLOOKUP((Code_geo&amp;"-"&amp;Q1219),BD_IP_2014,3,FALSE)))=0,"",IF(ISERROR(VLOOKUP((Code_geo&amp;"-"&amp;Q1219),BD_IP_2014,3,FALSE)),"",(VLOOKUP((Code_geo&amp;"-"&amp;Q1219),BD_IP_2014,3,FALSE))))</f>
        <v/>
      </c>
      <c r="D1229" s="25" t="str">
        <f t="shared" ref="D1229:D1292" si="779">IF(IF(ISERROR(VLOOKUP((Code_geo&amp;"-"&amp;Q1219),BD_IP_2014,4,FALSE)),"",(VLOOKUP((Code_geo&amp;"-"&amp;Q1219),BD_IP_2014,4,FALSE)))=0,"",IF(ISERROR(VLOOKUP((Code_geo&amp;"-"&amp;Q1219),BD_IP_2014,4,FALSE)),"",(VLOOKUP((Code_geo&amp;"-"&amp;Q1219),BD_IP_2014,4,FALSE))))</f>
        <v/>
      </c>
      <c r="E1229" s="25" t="str">
        <f t="shared" ref="E1229:E1292" si="780">IF(IF(ISERROR(VLOOKUP((Code_geo&amp;"-"&amp;Q1219),BD_IP_2014,5,FALSE)),"",(VLOOKUP((Code_geo&amp;"-"&amp;Q1219),BD_IP_2014,5,FALSE)))=0,"",IF(ISERROR(VLOOKUP((Code_geo&amp;"-"&amp;Q1219),BD_IP_2014,5,FALSE)),"",(VLOOKUP((Code_geo&amp;"-"&amp;Q1219),BD_IP_2014,5,FALSE))))</f>
        <v/>
      </c>
      <c r="F1229" s="25" t="str">
        <f t="shared" ref="F1229:F1292" si="781">IF(IF(ISERROR(VLOOKUP((Code_geo&amp;"-"&amp;Q1219),BD_IP_2014,6,FALSE)),"",(VLOOKUP((Code_geo&amp;"-"&amp;Q1219),BD_IP_2014,6,FALSE)))=0,"",IF(ISERROR(VLOOKUP((Code_geo&amp;"-"&amp;Q1219),BD_IP_2014,6,FALSE)),"",(VLOOKUP((Code_geo&amp;"-"&amp;Q1219),BD_IP_2014,6,FALSE))))</f>
        <v/>
      </c>
      <c r="G1229" s="108" t="str">
        <f t="shared" ref="G1229:G1292" si="782">IF(ISERROR(VLOOKUP((Code_geo&amp;"-"&amp;Q1219),BD_IP_2014,7,FALSE)),"",(VLOOKUP((Code_geo&amp;"-"&amp;Q1219),BD_IP_2014,7,FALSE)))</f>
        <v/>
      </c>
      <c r="H1229" s="108" t="str">
        <f t="shared" ref="H1229:H1292" si="783">IF(ISERROR(VLOOKUP((Code_geo&amp;"-"&amp;Q1219),BD_IP_2014,8,FALSE)),"",(VLOOKUP((Code_geo&amp;"-"&amp;Q1219),BD_IP_2014,8,FALSE)))</f>
        <v/>
      </c>
      <c r="I1229" s="112" t="str">
        <f t="shared" ref="I1229:I1292" si="784">IF(ISERROR(VLOOKUP((Code_geo&amp;"-"&amp;Q1219),BD_IP_2014,9,FALSE)),"",(VLOOKUP((Code_geo&amp;"-"&amp;Q1219),BD_IP_2014,9,FALSE)))</f>
        <v/>
      </c>
      <c r="J1229" s="112"/>
      <c r="K1229" s="112"/>
      <c r="L1229" s="113"/>
      <c r="M1229" s="113"/>
      <c r="N1229" s="224" t="str">
        <f t="shared" ref="N1229:N1292" si="785">IF(IF(ISERROR(VLOOKUP((Code_geo&amp;"-"&amp;Q1219),BD_IP_2014,10,FALSE)),"",(VLOOKUP((Code_geo&amp;"-"&amp;Q1219),BD_IP_2014,10,FALSE)))=0,"",IF(ISERROR(VLOOKUP((Code_geo&amp;"-"&amp;Q1219),BD_IP_2014,10,FALSE)),"",(VLOOKUP((Code_geo&amp;"-"&amp;Q1219),BD_IP_2014,10,FALSE))))</f>
        <v/>
      </c>
      <c r="O1229" s="225" t="str">
        <f t="shared" si="748"/>
        <v/>
      </c>
      <c r="Q1229" s="6">
        <v>1227</v>
      </c>
      <c r="R1229" s="47" t="str">
        <f t="shared" si="749"/>
        <v>-1227</v>
      </c>
      <c r="S1229" s="6"/>
      <c r="T1229" s="48" t="str">
        <f t="shared" si="750"/>
        <v/>
      </c>
      <c r="U1229" s="49" t="str">
        <f t="shared" si="751"/>
        <v/>
      </c>
      <c r="W1229" s="51"/>
      <c r="X1229" s="75" t="str">
        <f t="shared" si="752"/>
        <v/>
      </c>
      <c r="Y1229" s="71" t="str">
        <f t="shared" si="753"/>
        <v/>
      </c>
      <c r="Z1229" s="71" t="str">
        <f t="shared" si="754"/>
        <v/>
      </c>
      <c r="AA1229" s="71" t="str">
        <f t="shared" si="755"/>
        <v/>
      </c>
      <c r="AB1229" s="71" t="str">
        <f t="shared" si="756"/>
        <v/>
      </c>
      <c r="AC1229" s="71" t="str">
        <f t="shared" si="757"/>
        <v/>
      </c>
      <c r="AD1229" s="71" t="str">
        <f t="shared" si="758"/>
        <v/>
      </c>
      <c r="AE1229" s="78" t="str">
        <f t="shared" si="759"/>
        <v/>
      </c>
      <c r="AF1229" s="75" t="str">
        <f t="shared" si="760"/>
        <v/>
      </c>
      <c r="AG1229" s="71" t="str">
        <f t="shared" si="761"/>
        <v/>
      </c>
      <c r="AH1229" s="71" t="str">
        <f t="shared" si="762"/>
        <v/>
      </c>
      <c r="AI1229" s="71" t="str">
        <f t="shared" si="763"/>
        <v/>
      </c>
      <c r="AJ1229" s="71" t="str">
        <f t="shared" si="764"/>
        <v/>
      </c>
      <c r="AK1229" s="71" t="str">
        <f t="shared" si="765"/>
        <v/>
      </c>
      <c r="AL1229" s="71" t="str">
        <f t="shared" si="766"/>
        <v/>
      </c>
      <c r="AM1229" s="78" t="str">
        <f t="shared" si="767"/>
        <v/>
      </c>
      <c r="AN1229" s="75" t="str">
        <f t="shared" si="768"/>
        <v/>
      </c>
      <c r="AO1229" s="71" t="str">
        <f t="shared" si="769"/>
        <v/>
      </c>
      <c r="AP1229" s="71" t="str">
        <f t="shared" si="770"/>
        <v/>
      </c>
      <c r="AQ1229" s="71" t="str">
        <f t="shared" si="771"/>
        <v/>
      </c>
      <c r="AR1229" s="71" t="str">
        <f t="shared" si="772"/>
        <v/>
      </c>
      <c r="AS1229" s="71" t="str">
        <f t="shared" si="773"/>
        <v/>
      </c>
      <c r="AT1229" s="71" t="str">
        <f t="shared" si="774"/>
        <v/>
      </c>
      <c r="AU1229" s="76" t="str">
        <f t="shared" si="775"/>
        <v/>
      </c>
      <c r="BF1229" s="141">
        <v>33095</v>
      </c>
      <c r="BG1229" s="142" t="s">
        <v>16109</v>
      </c>
      <c r="BH1229" s="141" t="s">
        <v>478</v>
      </c>
      <c r="BI1229" s="141" t="s">
        <v>177</v>
      </c>
      <c r="BJ1229" s="141" t="s">
        <v>16110</v>
      </c>
      <c r="BK1229" s="141" t="s">
        <v>16111</v>
      </c>
      <c r="BL1229" s="141" t="s">
        <v>16112</v>
      </c>
      <c r="BM1229" s="141">
        <v>46.658023999999997</v>
      </c>
      <c r="BN1229" s="141">
        <v>-71.599721000000002</v>
      </c>
      <c r="BO1229" s="141">
        <v>1965</v>
      </c>
      <c r="BP1229" s="143" t="s">
        <v>485</v>
      </c>
      <c r="BQ1229" s="143" t="s">
        <v>17560</v>
      </c>
    </row>
    <row r="1230" spans="1:69" ht="38.25" customHeight="1" x14ac:dyDescent="0.25">
      <c r="A1230" s="1" t="str">
        <f t="shared" si="776"/>
        <v/>
      </c>
      <c r="B1230" s="32" t="str">
        <f t="shared" si="777"/>
        <v/>
      </c>
      <c r="C1230" s="25" t="str">
        <f t="shared" si="778"/>
        <v/>
      </c>
      <c r="D1230" s="25" t="str">
        <f t="shared" si="779"/>
        <v/>
      </c>
      <c r="E1230" s="25" t="str">
        <f t="shared" si="780"/>
        <v/>
      </c>
      <c r="F1230" s="25" t="str">
        <f t="shared" si="781"/>
        <v/>
      </c>
      <c r="G1230" s="108" t="str">
        <f t="shared" si="782"/>
        <v/>
      </c>
      <c r="H1230" s="108" t="str">
        <f t="shared" si="783"/>
        <v/>
      </c>
      <c r="I1230" s="112" t="str">
        <f t="shared" si="784"/>
        <v/>
      </c>
      <c r="J1230" s="112"/>
      <c r="K1230" s="112"/>
      <c r="L1230" s="113"/>
      <c r="M1230" s="113"/>
      <c r="N1230" s="224" t="str">
        <f t="shared" si="785"/>
        <v/>
      </c>
      <c r="O1230" s="225" t="str">
        <f t="shared" ref="O1230:O1293" si="786">IF(OR(B1230="",C1230="",G1230="",H1230="",I1230="",AND(J1230="",BW1230=FALSE),AND(K1230="",BX1230=FALSE),AND(L1230="",BY1230=FALSE),AND(M1230="",BZ1230=FALSE)),"",(IF(AND(100&gt;=CG1230,CG1230&gt;80),"A",IF(AND(80&gt;=CG1230,CG1230&gt;60),"B",IF(AND(60&gt;=CG1230,CG1230&gt;40),"C",IF(AND(40&gt;=CG1230,CG1230&gt;20),"D","E"))))))</f>
        <v/>
      </c>
      <c r="Q1230" s="6">
        <v>1228</v>
      </c>
      <c r="R1230" s="47" t="str">
        <f t="shared" si="749"/>
        <v>-1228</v>
      </c>
      <c r="S1230" s="6"/>
      <c r="T1230" s="48" t="str">
        <f t="shared" si="750"/>
        <v/>
      </c>
      <c r="U1230" s="49" t="str">
        <f t="shared" si="751"/>
        <v/>
      </c>
      <c r="W1230" s="51"/>
      <c r="X1230" s="75" t="str">
        <f t="shared" si="752"/>
        <v/>
      </c>
      <c r="Y1230" s="71" t="str">
        <f t="shared" si="753"/>
        <v/>
      </c>
      <c r="Z1230" s="71" t="str">
        <f t="shared" si="754"/>
        <v/>
      </c>
      <c r="AA1230" s="71" t="str">
        <f t="shared" si="755"/>
        <v/>
      </c>
      <c r="AB1230" s="71" t="str">
        <f t="shared" si="756"/>
        <v/>
      </c>
      <c r="AC1230" s="71" t="str">
        <f t="shared" si="757"/>
        <v/>
      </c>
      <c r="AD1230" s="71" t="str">
        <f t="shared" si="758"/>
        <v/>
      </c>
      <c r="AE1230" s="78" t="str">
        <f t="shared" si="759"/>
        <v/>
      </c>
      <c r="AF1230" s="75" t="str">
        <f t="shared" si="760"/>
        <v/>
      </c>
      <c r="AG1230" s="71" t="str">
        <f t="shared" si="761"/>
        <v/>
      </c>
      <c r="AH1230" s="71" t="str">
        <f t="shared" si="762"/>
        <v/>
      </c>
      <c r="AI1230" s="71" t="str">
        <f t="shared" si="763"/>
        <v/>
      </c>
      <c r="AJ1230" s="71" t="str">
        <f t="shared" si="764"/>
        <v/>
      </c>
      <c r="AK1230" s="71" t="str">
        <f t="shared" si="765"/>
        <v/>
      </c>
      <c r="AL1230" s="71" t="str">
        <f t="shared" si="766"/>
        <v/>
      </c>
      <c r="AM1230" s="78" t="str">
        <f t="shared" si="767"/>
        <v/>
      </c>
      <c r="AN1230" s="75" t="str">
        <f t="shared" si="768"/>
        <v/>
      </c>
      <c r="AO1230" s="71" t="str">
        <f t="shared" si="769"/>
        <v/>
      </c>
      <c r="AP1230" s="71" t="str">
        <f t="shared" si="770"/>
        <v/>
      </c>
      <c r="AQ1230" s="71" t="str">
        <f t="shared" si="771"/>
        <v/>
      </c>
      <c r="AR1230" s="71" t="str">
        <f t="shared" si="772"/>
        <v/>
      </c>
      <c r="AS1230" s="71" t="str">
        <f t="shared" si="773"/>
        <v/>
      </c>
      <c r="AT1230" s="71" t="str">
        <f t="shared" si="774"/>
        <v/>
      </c>
      <c r="AU1230" s="76" t="str">
        <f t="shared" si="775"/>
        <v/>
      </c>
      <c r="BF1230" s="141">
        <v>33095</v>
      </c>
      <c r="BG1230" s="142" t="s">
        <v>16113</v>
      </c>
      <c r="BH1230" s="141" t="s">
        <v>180</v>
      </c>
      <c r="BI1230" s="141" t="s">
        <v>191</v>
      </c>
      <c r="BJ1230" s="141" t="s">
        <v>16114</v>
      </c>
      <c r="BK1230" s="141" t="s">
        <v>16115</v>
      </c>
      <c r="BL1230" s="141" t="s">
        <v>16116</v>
      </c>
      <c r="BM1230" s="141">
        <v>46.651201999999998</v>
      </c>
      <c r="BN1230" s="141">
        <v>-71.613364000000004</v>
      </c>
      <c r="BO1230" s="141">
        <v>1964</v>
      </c>
      <c r="BP1230" s="143"/>
      <c r="BQ1230" s="143" t="s">
        <v>17560</v>
      </c>
    </row>
    <row r="1231" spans="1:69" ht="38.25" customHeight="1" x14ac:dyDescent="0.25">
      <c r="A1231" s="1" t="str">
        <f t="shared" si="776"/>
        <v/>
      </c>
      <c r="B1231" s="32" t="str">
        <f t="shared" si="777"/>
        <v/>
      </c>
      <c r="C1231" s="25" t="str">
        <f t="shared" si="778"/>
        <v/>
      </c>
      <c r="D1231" s="25" t="str">
        <f t="shared" si="779"/>
        <v/>
      </c>
      <c r="E1231" s="25" t="str">
        <f t="shared" si="780"/>
        <v/>
      </c>
      <c r="F1231" s="25" t="str">
        <f t="shared" si="781"/>
        <v/>
      </c>
      <c r="G1231" s="108" t="str">
        <f t="shared" si="782"/>
        <v/>
      </c>
      <c r="H1231" s="108" t="str">
        <f t="shared" si="783"/>
        <v/>
      </c>
      <c r="I1231" s="112" t="str">
        <f t="shared" si="784"/>
        <v/>
      </c>
      <c r="J1231" s="112"/>
      <c r="K1231" s="112"/>
      <c r="L1231" s="113"/>
      <c r="M1231" s="113"/>
      <c r="N1231" s="224" t="str">
        <f t="shared" si="785"/>
        <v/>
      </c>
      <c r="O1231" s="225" t="str">
        <f t="shared" si="786"/>
        <v/>
      </c>
      <c r="Q1231" s="6">
        <v>1229</v>
      </c>
      <c r="R1231" s="47" t="str">
        <f t="shared" si="749"/>
        <v>-1229</v>
      </c>
      <c r="S1231" s="6"/>
      <c r="T1231" s="48" t="str">
        <f t="shared" si="750"/>
        <v/>
      </c>
      <c r="U1231" s="49" t="str">
        <f t="shared" si="751"/>
        <v/>
      </c>
      <c r="W1231" s="51"/>
      <c r="X1231" s="75" t="str">
        <f t="shared" si="752"/>
        <v/>
      </c>
      <c r="Y1231" s="71" t="str">
        <f t="shared" si="753"/>
        <v/>
      </c>
      <c r="Z1231" s="71" t="str">
        <f t="shared" si="754"/>
        <v/>
      </c>
      <c r="AA1231" s="71" t="str">
        <f t="shared" si="755"/>
        <v/>
      </c>
      <c r="AB1231" s="71" t="str">
        <f t="shared" si="756"/>
        <v/>
      </c>
      <c r="AC1231" s="71" t="str">
        <f t="shared" si="757"/>
        <v/>
      </c>
      <c r="AD1231" s="71" t="str">
        <f t="shared" si="758"/>
        <v/>
      </c>
      <c r="AE1231" s="78" t="str">
        <f t="shared" si="759"/>
        <v/>
      </c>
      <c r="AF1231" s="75" t="str">
        <f t="shared" si="760"/>
        <v/>
      </c>
      <c r="AG1231" s="71" t="str">
        <f t="shared" si="761"/>
        <v/>
      </c>
      <c r="AH1231" s="71" t="str">
        <f t="shared" si="762"/>
        <v/>
      </c>
      <c r="AI1231" s="71" t="str">
        <f t="shared" si="763"/>
        <v/>
      </c>
      <c r="AJ1231" s="71" t="str">
        <f t="shared" si="764"/>
        <v/>
      </c>
      <c r="AK1231" s="71" t="str">
        <f t="shared" si="765"/>
        <v/>
      </c>
      <c r="AL1231" s="71" t="str">
        <f t="shared" si="766"/>
        <v/>
      </c>
      <c r="AM1231" s="78" t="str">
        <f t="shared" si="767"/>
        <v/>
      </c>
      <c r="AN1231" s="75" t="str">
        <f t="shared" si="768"/>
        <v/>
      </c>
      <c r="AO1231" s="71" t="str">
        <f t="shared" si="769"/>
        <v/>
      </c>
      <c r="AP1231" s="71" t="str">
        <f t="shared" si="770"/>
        <v/>
      </c>
      <c r="AQ1231" s="71" t="str">
        <f t="shared" si="771"/>
        <v/>
      </c>
      <c r="AR1231" s="71" t="str">
        <f t="shared" si="772"/>
        <v/>
      </c>
      <c r="AS1231" s="71" t="str">
        <f t="shared" si="773"/>
        <v/>
      </c>
      <c r="AT1231" s="71" t="str">
        <f t="shared" si="774"/>
        <v/>
      </c>
      <c r="AU1231" s="76" t="str">
        <f t="shared" si="775"/>
        <v/>
      </c>
      <c r="BF1231" s="141">
        <v>28060</v>
      </c>
      <c r="BG1231" s="142" t="s">
        <v>16205</v>
      </c>
      <c r="BH1231" s="141" t="s">
        <v>478</v>
      </c>
      <c r="BI1231" s="141" t="s">
        <v>176</v>
      </c>
      <c r="BJ1231" s="141"/>
      <c r="BK1231" s="141" t="s">
        <v>490</v>
      </c>
      <c r="BL1231" s="141" t="s">
        <v>2063</v>
      </c>
      <c r="BM1231" s="141">
        <v>46.513626425365999</v>
      </c>
      <c r="BN1231" s="141">
        <v>-70.488779974006704</v>
      </c>
      <c r="BO1231" s="141">
        <v>1992</v>
      </c>
      <c r="BP1231" s="143" t="s">
        <v>482</v>
      </c>
      <c r="BQ1231" s="143" t="s">
        <v>17560</v>
      </c>
    </row>
    <row r="1232" spans="1:69" ht="38.25" customHeight="1" x14ac:dyDescent="0.25">
      <c r="A1232" s="1" t="str">
        <f t="shared" si="776"/>
        <v/>
      </c>
      <c r="B1232" s="32" t="str">
        <f t="shared" si="777"/>
        <v/>
      </c>
      <c r="C1232" s="25" t="str">
        <f t="shared" si="778"/>
        <v/>
      </c>
      <c r="D1232" s="25" t="str">
        <f t="shared" si="779"/>
        <v/>
      </c>
      <c r="E1232" s="25" t="str">
        <f t="shared" si="780"/>
        <v/>
      </c>
      <c r="F1232" s="25" t="str">
        <f t="shared" si="781"/>
        <v/>
      </c>
      <c r="G1232" s="108" t="str">
        <f t="shared" si="782"/>
        <v/>
      </c>
      <c r="H1232" s="108" t="str">
        <f t="shared" si="783"/>
        <v/>
      </c>
      <c r="I1232" s="112" t="str">
        <f t="shared" si="784"/>
        <v/>
      </c>
      <c r="J1232" s="112"/>
      <c r="K1232" s="112"/>
      <c r="L1232" s="113"/>
      <c r="M1232" s="113"/>
      <c r="N1232" s="224" t="str">
        <f t="shared" si="785"/>
        <v/>
      </c>
      <c r="O1232" s="225" t="str">
        <f t="shared" si="786"/>
        <v/>
      </c>
      <c r="Q1232" s="6">
        <v>1230</v>
      </c>
      <c r="R1232" s="47" t="str">
        <f t="shared" si="749"/>
        <v>-1230</v>
      </c>
      <c r="S1232" s="6"/>
      <c r="T1232" s="48" t="str">
        <f t="shared" si="750"/>
        <v/>
      </c>
      <c r="U1232" s="49" t="str">
        <f t="shared" si="751"/>
        <v/>
      </c>
      <c r="W1232" s="51"/>
      <c r="X1232" s="75" t="str">
        <f t="shared" si="752"/>
        <v/>
      </c>
      <c r="Y1232" s="71" t="str">
        <f t="shared" si="753"/>
        <v/>
      </c>
      <c r="Z1232" s="71" t="str">
        <f t="shared" si="754"/>
        <v/>
      </c>
      <c r="AA1232" s="71" t="str">
        <f t="shared" si="755"/>
        <v/>
      </c>
      <c r="AB1232" s="71" t="str">
        <f t="shared" si="756"/>
        <v/>
      </c>
      <c r="AC1232" s="71" t="str">
        <f t="shared" si="757"/>
        <v/>
      </c>
      <c r="AD1232" s="71" t="str">
        <f t="shared" si="758"/>
        <v/>
      </c>
      <c r="AE1232" s="78" t="str">
        <f t="shared" si="759"/>
        <v/>
      </c>
      <c r="AF1232" s="75" t="str">
        <f t="shared" si="760"/>
        <v/>
      </c>
      <c r="AG1232" s="71" t="str">
        <f t="shared" si="761"/>
        <v/>
      </c>
      <c r="AH1232" s="71" t="str">
        <f t="shared" si="762"/>
        <v/>
      </c>
      <c r="AI1232" s="71" t="str">
        <f t="shared" si="763"/>
        <v/>
      </c>
      <c r="AJ1232" s="71" t="str">
        <f t="shared" si="764"/>
        <v/>
      </c>
      <c r="AK1232" s="71" t="str">
        <f t="shared" si="765"/>
        <v/>
      </c>
      <c r="AL1232" s="71" t="str">
        <f t="shared" si="766"/>
        <v/>
      </c>
      <c r="AM1232" s="78" t="str">
        <f t="shared" si="767"/>
        <v/>
      </c>
      <c r="AN1232" s="75" t="str">
        <f t="shared" si="768"/>
        <v/>
      </c>
      <c r="AO1232" s="71" t="str">
        <f t="shared" si="769"/>
        <v/>
      </c>
      <c r="AP1232" s="71" t="str">
        <f t="shared" si="770"/>
        <v/>
      </c>
      <c r="AQ1232" s="71" t="str">
        <f t="shared" si="771"/>
        <v/>
      </c>
      <c r="AR1232" s="71" t="str">
        <f t="shared" si="772"/>
        <v/>
      </c>
      <c r="AS1232" s="71" t="str">
        <f t="shared" si="773"/>
        <v/>
      </c>
      <c r="AT1232" s="71" t="str">
        <f t="shared" si="774"/>
        <v/>
      </c>
      <c r="AU1232" s="76" t="str">
        <f t="shared" si="775"/>
        <v/>
      </c>
      <c r="BF1232" s="141">
        <v>28060</v>
      </c>
      <c r="BG1232" s="142" t="s">
        <v>16206</v>
      </c>
      <c r="BH1232" s="141" t="s">
        <v>478</v>
      </c>
      <c r="BI1232" s="141" t="s">
        <v>186</v>
      </c>
      <c r="BJ1232" s="141" t="s">
        <v>16207</v>
      </c>
      <c r="BK1232" s="141"/>
      <c r="BL1232" s="141" t="s">
        <v>4855</v>
      </c>
      <c r="BM1232" s="141">
        <v>46.515839784919002</v>
      </c>
      <c r="BN1232" s="141">
        <v>-70.490890796403903</v>
      </c>
      <c r="BO1232" s="141">
        <v>1992</v>
      </c>
      <c r="BP1232" s="143"/>
      <c r="BQ1232" s="143" t="s">
        <v>17560</v>
      </c>
    </row>
    <row r="1233" spans="1:69" ht="38.25" customHeight="1" x14ac:dyDescent="0.25">
      <c r="A1233" s="1" t="str">
        <f t="shared" si="776"/>
        <v/>
      </c>
      <c r="B1233" s="32" t="str">
        <f t="shared" si="777"/>
        <v/>
      </c>
      <c r="C1233" s="25" t="str">
        <f t="shared" si="778"/>
        <v/>
      </c>
      <c r="D1233" s="25" t="str">
        <f t="shared" si="779"/>
        <v/>
      </c>
      <c r="E1233" s="25" t="str">
        <f t="shared" si="780"/>
        <v/>
      </c>
      <c r="F1233" s="25" t="str">
        <f t="shared" si="781"/>
        <v/>
      </c>
      <c r="G1233" s="108" t="str">
        <f t="shared" si="782"/>
        <v/>
      </c>
      <c r="H1233" s="108" t="str">
        <f t="shared" si="783"/>
        <v/>
      </c>
      <c r="I1233" s="112" t="str">
        <f t="shared" si="784"/>
        <v/>
      </c>
      <c r="J1233" s="112"/>
      <c r="K1233" s="112"/>
      <c r="L1233" s="113"/>
      <c r="M1233" s="113"/>
      <c r="N1233" s="224" t="str">
        <f t="shared" si="785"/>
        <v/>
      </c>
      <c r="O1233" s="225" t="str">
        <f t="shared" si="786"/>
        <v/>
      </c>
      <c r="Q1233" s="6">
        <v>1231</v>
      </c>
      <c r="R1233" s="47" t="str">
        <f t="shared" si="749"/>
        <v>-1231</v>
      </c>
      <c r="S1233" s="6"/>
      <c r="T1233" s="48" t="str">
        <f t="shared" si="750"/>
        <v/>
      </c>
      <c r="U1233" s="49" t="str">
        <f t="shared" si="751"/>
        <v/>
      </c>
      <c r="W1233" s="51"/>
      <c r="X1233" s="75" t="str">
        <f t="shared" si="752"/>
        <v/>
      </c>
      <c r="Y1233" s="71" t="str">
        <f t="shared" si="753"/>
        <v/>
      </c>
      <c r="Z1233" s="71" t="str">
        <f t="shared" si="754"/>
        <v/>
      </c>
      <c r="AA1233" s="71" t="str">
        <f t="shared" si="755"/>
        <v/>
      </c>
      <c r="AB1233" s="71" t="str">
        <f t="shared" si="756"/>
        <v/>
      </c>
      <c r="AC1233" s="71" t="str">
        <f t="shared" si="757"/>
        <v/>
      </c>
      <c r="AD1233" s="71" t="str">
        <f t="shared" si="758"/>
        <v/>
      </c>
      <c r="AE1233" s="78" t="str">
        <f t="shared" si="759"/>
        <v/>
      </c>
      <c r="AF1233" s="75" t="str">
        <f t="shared" si="760"/>
        <v/>
      </c>
      <c r="AG1233" s="71" t="str">
        <f t="shared" si="761"/>
        <v/>
      </c>
      <c r="AH1233" s="71" t="str">
        <f t="shared" si="762"/>
        <v/>
      </c>
      <c r="AI1233" s="71" t="str">
        <f t="shared" si="763"/>
        <v/>
      </c>
      <c r="AJ1233" s="71" t="str">
        <f t="shared" si="764"/>
        <v/>
      </c>
      <c r="AK1233" s="71" t="str">
        <f t="shared" si="765"/>
        <v/>
      </c>
      <c r="AL1233" s="71" t="str">
        <f t="shared" si="766"/>
        <v/>
      </c>
      <c r="AM1233" s="78" t="str">
        <f t="shared" si="767"/>
        <v/>
      </c>
      <c r="AN1233" s="75" t="str">
        <f t="shared" si="768"/>
        <v/>
      </c>
      <c r="AO1233" s="71" t="str">
        <f t="shared" si="769"/>
        <v/>
      </c>
      <c r="AP1233" s="71" t="str">
        <f t="shared" si="770"/>
        <v/>
      </c>
      <c r="AQ1233" s="71" t="str">
        <f t="shared" si="771"/>
        <v/>
      </c>
      <c r="AR1233" s="71" t="str">
        <f t="shared" si="772"/>
        <v/>
      </c>
      <c r="AS1233" s="71" t="str">
        <f t="shared" si="773"/>
        <v/>
      </c>
      <c r="AT1233" s="71" t="str">
        <f t="shared" si="774"/>
        <v/>
      </c>
      <c r="AU1233" s="76" t="str">
        <f t="shared" si="775"/>
        <v/>
      </c>
      <c r="BF1233" s="141">
        <v>33090</v>
      </c>
      <c r="BG1233" s="142" t="s">
        <v>16068</v>
      </c>
      <c r="BH1233" s="141" t="s">
        <v>478</v>
      </c>
      <c r="BI1233" s="141" t="s">
        <v>176</v>
      </c>
      <c r="BJ1233" s="141" t="s">
        <v>16069</v>
      </c>
      <c r="BK1233" s="141" t="s">
        <v>12098</v>
      </c>
      <c r="BL1233" s="141" t="s">
        <v>16070</v>
      </c>
      <c r="BM1233" s="141">
        <v>46.601675</v>
      </c>
      <c r="BN1233" s="141">
        <v>-71.494663000000003</v>
      </c>
      <c r="BO1233" s="141">
        <v>2013</v>
      </c>
      <c r="BP1233" s="143" t="s">
        <v>20996</v>
      </c>
      <c r="BQ1233" s="143" t="s">
        <v>17560</v>
      </c>
    </row>
    <row r="1234" spans="1:69" ht="38.25" customHeight="1" x14ac:dyDescent="0.25">
      <c r="A1234" s="1" t="str">
        <f t="shared" si="776"/>
        <v/>
      </c>
      <c r="B1234" s="32" t="str">
        <f t="shared" si="777"/>
        <v/>
      </c>
      <c r="C1234" s="25" t="str">
        <f t="shared" si="778"/>
        <v/>
      </c>
      <c r="D1234" s="25" t="str">
        <f t="shared" si="779"/>
        <v/>
      </c>
      <c r="E1234" s="25" t="str">
        <f t="shared" si="780"/>
        <v/>
      </c>
      <c r="F1234" s="25" t="str">
        <f t="shared" si="781"/>
        <v/>
      </c>
      <c r="G1234" s="108" t="str">
        <f t="shared" si="782"/>
        <v/>
      </c>
      <c r="H1234" s="108" t="str">
        <f t="shared" si="783"/>
        <v/>
      </c>
      <c r="I1234" s="112" t="str">
        <f t="shared" si="784"/>
        <v/>
      </c>
      <c r="J1234" s="112"/>
      <c r="K1234" s="112"/>
      <c r="L1234" s="113"/>
      <c r="M1234" s="113"/>
      <c r="N1234" s="224" t="str">
        <f t="shared" si="785"/>
        <v/>
      </c>
      <c r="O1234" s="225" t="str">
        <f t="shared" si="786"/>
        <v/>
      </c>
      <c r="Q1234" s="6">
        <v>1232</v>
      </c>
      <c r="R1234" s="47" t="str">
        <f t="shared" si="749"/>
        <v>-1232</v>
      </c>
      <c r="S1234" s="6"/>
      <c r="T1234" s="48" t="str">
        <f t="shared" si="750"/>
        <v/>
      </c>
      <c r="U1234" s="49" t="str">
        <f t="shared" si="751"/>
        <v/>
      </c>
      <c r="W1234" s="51"/>
      <c r="X1234" s="75" t="str">
        <f t="shared" si="752"/>
        <v/>
      </c>
      <c r="Y1234" s="71" t="str">
        <f t="shared" si="753"/>
        <v/>
      </c>
      <c r="Z1234" s="71" t="str">
        <f t="shared" si="754"/>
        <v/>
      </c>
      <c r="AA1234" s="71" t="str">
        <f t="shared" si="755"/>
        <v/>
      </c>
      <c r="AB1234" s="71" t="str">
        <f t="shared" si="756"/>
        <v/>
      </c>
      <c r="AC1234" s="71" t="str">
        <f t="shared" si="757"/>
        <v/>
      </c>
      <c r="AD1234" s="71" t="str">
        <f t="shared" si="758"/>
        <v/>
      </c>
      <c r="AE1234" s="78" t="str">
        <f t="shared" si="759"/>
        <v/>
      </c>
      <c r="AF1234" s="75" t="str">
        <f t="shared" si="760"/>
        <v/>
      </c>
      <c r="AG1234" s="71" t="str">
        <f t="shared" si="761"/>
        <v/>
      </c>
      <c r="AH1234" s="71" t="str">
        <f t="shared" si="762"/>
        <v/>
      </c>
      <c r="AI1234" s="71" t="str">
        <f t="shared" si="763"/>
        <v/>
      </c>
      <c r="AJ1234" s="71" t="str">
        <f t="shared" si="764"/>
        <v/>
      </c>
      <c r="AK1234" s="71" t="str">
        <f t="shared" si="765"/>
        <v/>
      </c>
      <c r="AL1234" s="71" t="str">
        <f t="shared" si="766"/>
        <v/>
      </c>
      <c r="AM1234" s="78" t="str">
        <f t="shared" si="767"/>
        <v/>
      </c>
      <c r="AN1234" s="75" t="str">
        <f t="shared" si="768"/>
        <v/>
      </c>
      <c r="AO1234" s="71" t="str">
        <f t="shared" si="769"/>
        <v/>
      </c>
      <c r="AP1234" s="71" t="str">
        <f t="shared" si="770"/>
        <v/>
      </c>
      <c r="AQ1234" s="71" t="str">
        <f t="shared" si="771"/>
        <v/>
      </c>
      <c r="AR1234" s="71" t="str">
        <f t="shared" si="772"/>
        <v/>
      </c>
      <c r="AS1234" s="71" t="str">
        <f t="shared" si="773"/>
        <v/>
      </c>
      <c r="AT1234" s="71" t="str">
        <f t="shared" si="774"/>
        <v/>
      </c>
      <c r="AU1234" s="76" t="str">
        <f t="shared" si="775"/>
        <v/>
      </c>
      <c r="BF1234" s="141">
        <v>33090</v>
      </c>
      <c r="BG1234" s="142" t="s">
        <v>16071</v>
      </c>
      <c r="BH1234" s="141" t="s">
        <v>180</v>
      </c>
      <c r="BI1234" s="141" t="s">
        <v>191</v>
      </c>
      <c r="BJ1234" s="141" t="s">
        <v>16072</v>
      </c>
      <c r="BK1234" s="141" t="s">
        <v>1581</v>
      </c>
      <c r="BL1234" s="141" t="s">
        <v>16073</v>
      </c>
      <c r="BM1234" s="141">
        <v>46.623939999999997</v>
      </c>
      <c r="BN1234" s="141">
        <v>-71.495531</v>
      </c>
      <c r="BO1234" s="141">
        <v>1990</v>
      </c>
      <c r="BP1234" s="143"/>
      <c r="BQ1234" s="143" t="s">
        <v>17560</v>
      </c>
    </row>
    <row r="1235" spans="1:69" ht="38.25" customHeight="1" x14ac:dyDescent="0.25">
      <c r="A1235" s="1" t="str">
        <f t="shared" si="776"/>
        <v/>
      </c>
      <c r="B1235" s="32" t="str">
        <f t="shared" si="777"/>
        <v/>
      </c>
      <c r="C1235" s="25" t="str">
        <f t="shared" si="778"/>
        <v/>
      </c>
      <c r="D1235" s="25" t="str">
        <f t="shared" si="779"/>
        <v/>
      </c>
      <c r="E1235" s="25" t="str">
        <f t="shared" si="780"/>
        <v/>
      </c>
      <c r="F1235" s="25" t="str">
        <f t="shared" si="781"/>
        <v/>
      </c>
      <c r="G1235" s="108" t="str">
        <f t="shared" si="782"/>
        <v/>
      </c>
      <c r="H1235" s="108" t="str">
        <f t="shared" si="783"/>
        <v/>
      </c>
      <c r="I1235" s="112" t="str">
        <f t="shared" si="784"/>
        <v/>
      </c>
      <c r="J1235" s="112"/>
      <c r="K1235" s="112"/>
      <c r="L1235" s="113"/>
      <c r="M1235" s="113"/>
      <c r="N1235" s="224" t="str">
        <f t="shared" si="785"/>
        <v/>
      </c>
      <c r="O1235" s="225" t="str">
        <f t="shared" si="786"/>
        <v/>
      </c>
      <c r="Q1235" s="6">
        <v>1233</v>
      </c>
      <c r="R1235" s="47" t="str">
        <f t="shared" si="749"/>
        <v>-1233</v>
      </c>
      <c r="S1235" s="6"/>
      <c r="T1235" s="48" t="str">
        <f t="shared" si="750"/>
        <v/>
      </c>
      <c r="U1235" s="49" t="str">
        <f t="shared" si="751"/>
        <v/>
      </c>
      <c r="W1235" s="51"/>
      <c r="X1235" s="75" t="str">
        <f t="shared" si="752"/>
        <v/>
      </c>
      <c r="Y1235" s="71" t="str">
        <f t="shared" si="753"/>
        <v/>
      </c>
      <c r="Z1235" s="71" t="str">
        <f t="shared" si="754"/>
        <v/>
      </c>
      <c r="AA1235" s="71" t="str">
        <f t="shared" si="755"/>
        <v/>
      </c>
      <c r="AB1235" s="71" t="str">
        <f t="shared" si="756"/>
        <v/>
      </c>
      <c r="AC1235" s="71" t="str">
        <f t="shared" si="757"/>
        <v/>
      </c>
      <c r="AD1235" s="71" t="str">
        <f t="shared" si="758"/>
        <v/>
      </c>
      <c r="AE1235" s="78" t="str">
        <f t="shared" si="759"/>
        <v/>
      </c>
      <c r="AF1235" s="75" t="str">
        <f t="shared" si="760"/>
        <v/>
      </c>
      <c r="AG1235" s="71" t="str">
        <f t="shared" si="761"/>
        <v/>
      </c>
      <c r="AH1235" s="71" t="str">
        <f t="shared" si="762"/>
        <v/>
      </c>
      <c r="AI1235" s="71" t="str">
        <f t="shared" si="763"/>
        <v/>
      </c>
      <c r="AJ1235" s="71" t="str">
        <f t="shared" si="764"/>
        <v/>
      </c>
      <c r="AK1235" s="71" t="str">
        <f t="shared" si="765"/>
        <v/>
      </c>
      <c r="AL1235" s="71" t="str">
        <f t="shared" si="766"/>
        <v/>
      </c>
      <c r="AM1235" s="78" t="str">
        <f t="shared" si="767"/>
        <v/>
      </c>
      <c r="AN1235" s="75" t="str">
        <f t="shared" si="768"/>
        <v/>
      </c>
      <c r="AO1235" s="71" t="str">
        <f t="shared" si="769"/>
        <v/>
      </c>
      <c r="AP1235" s="71" t="str">
        <f t="shared" si="770"/>
        <v/>
      </c>
      <c r="AQ1235" s="71" t="str">
        <f t="shared" si="771"/>
        <v/>
      </c>
      <c r="AR1235" s="71" t="str">
        <f t="shared" si="772"/>
        <v/>
      </c>
      <c r="AS1235" s="71" t="str">
        <f t="shared" si="773"/>
        <v/>
      </c>
      <c r="AT1235" s="71" t="str">
        <f t="shared" si="774"/>
        <v/>
      </c>
      <c r="AU1235" s="76" t="str">
        <f t="shared" si="775"/>
        <v/>
      </c>
      <c r="BF1235" s="141">
        <v>33090</v>
      </c>
      <c r="BG1235" s="142" t="s">
        <v>16074</v>
      </c>
      <c r="BH1235" s="141" t="s">
        <v>180</v>
      </c>
      <c r="BI1235" s="141" t="s">
        <v>191</v>
      </c>
      <c r="BJ1235" s="141" t="s">
        <v>16075</v>
      </c>
      <c r="BK1235" s="141" t="s">
        <v>16076</v>
      </c>
      <c r="BL1235" s="141" t="s">
        <v>16077</v>
      </c>
      <c r="BM1235" s="141">
        <v>46.624535000000002</v>
      </c>
      <c r="BN1235" s="141">
        <v>-71.498149999999995</v>
      </c>
      <c r="BO1235" s="141">
        <v>1999</v>
      </c>
      <c r="BP1235" s="143"/>
      <c r="BQ1235" s="143" t="s">
        <v>17560</v>
      </c>
    </row>
    <row r="1236" spans="1:69" ht="38.25" customHeight="1" x14ac:dyDescent="0.25">
      <c r="A1236" s="1" t="str">
        <f t="shared" si="776"/>
        <v/>
      </c>
      <c r="B1236" s="32" t="str">
        <f t="shared" si="777"/>
        <v/>
      </c>
      <c r="C1236" s="25" t="str">
        <f t="shared" si="778"/>
        <v/>
      </c>
      <c r="D1236" s="25" t="str">
        <f t="shared" si="779"/>
        <v/>
      </c>
      <c r="E1236" s="25" t="str">
        <f t="shared" si="780"/>
        <v/>
      </c>
      <c r="F1236" s="25" t="str">
        <f t="shared" si="781"/>
        <v/>
      </c>
      <c r="G1236" s="108" t="str">
        <f t="shared" si="782"/>
        <v/>
      </c>
      <c r="H1236" s="108" t="str">
        <f t="shared" si="783"/>
        <v/>
      </c>
      <c r="I1236" s="112" t="str">
        <f t="shared" si="784"/>
        <v/>
      </c>
      <c r="J1236" s="112"/>
      <c r="K1236" s="112"/>
      <c r="L1236" s="113"/>
      <c r="M1236" s="113"/>
      <c r="N1236" s="224" t="str">
        <f t="shared" si="785"/>
        <v/>
      </c>
      <c r="O1236" s="225" t="str">
        <f t="shared" si="786"/>
        <v/>
      </c>
      <c r="Q1236" s="6">
        <v>1234</v>
      </c>
      <c r="R1236" s="47" t="str">
        <f t="shared" si="749"/>
        <v>-1234</v>
      </c>
      <c r="S1236" s="6"/>
      <c r="T1236" s="48" t="str">
        <f t="shared" si="750"/>
        <v/>
      </c>
      <c r="U1236" s="49" t="str">
        <f t="shared" si="751"/>
        <v/>
      </c>
      <c r="W1236" s="51"/>
      <c r="X1236" s="75" t="str">
        <f t="shared" si="752"/>
        <v/>
      </c>
      <c r="Y1236" s="71" t="str">
        <f t="shared" si="753"/>
        <v/>
      </c>
      <c r="Z1236" s="71" t="str">
        <f t="shared" si="754"/>
        <v/>
      </c>
      <c r="AA1236" s="71" t="str">
        <f t="shared" si="755"/>
        <v/>
      </c>
      <c r="AB1236" s="71" t="str">
        <f t="shared" si="756"/>
        <v/>
      </c>
      <c r="AC1236" s="71" t="str">
        <f t="shared" si="757"/>
        <v/>
      </c>
      <c r="AD1236" s="71" t="str">
        <f t="shared" si="758"/>
        <v/>
      </c>
      <c r="AE1236" s="78" t="str">
        <f t="shared" si="759"/>
        <v/>
      </c>
      <c r="AF1236" s="75" t="str">
        <f t="shared" si="760"/>
        <v/>
      </c>
      <c r="AG1236" s="71" t="str">
        <f t="shared" si="761"/>
        <v/>
      </c>
      <c r="AH1236" s="71" t="str">
        <f t="shared" si="762"/>
        <v/>
      </c>
      <c r="AI1236" s="71" t="str">
        <f t="shared" si="763"/>
        <v/>
      </c>
      <c r="AJ1236" s="71" t="str">
        <f t="shared" si="764"/>
        <v/>
      </c>
      <c r="AK1236" s="71" t="str">
        <f t="shared" si="765"/>
        <v/>
      </c>
      <c r="AL1236" s="71" t="str">
        <f t="shared" si="766"/>
        <v/>
      </c>
      <c r="AM1236" s="78" t="str">
        <f t="shared" si="767"/>
        <v/>
      </c>
      <c r="AN1236" s="75" t="str">
        <f t="shared" si="768"/>
        <v/>
      </c>
      <c r="AO1236" s="71" t="str">
        <f t="shared" si="769"/>
        <v/>
      </c>
      <c r="AP1236" s="71" t="str">
        <f t="shared" si="770"/>
        <v/>
      </c>
      <c r="AQ1236" s="71" t="str">
        <f t="shared" si="771"/>
        <v/>
      </c>
      <c r="AR1236" s="71" t="str">
        <f t="shared" si="772"/>
        <v/>
      </c>
      <c r="AS1236" s="71" t="str">
        <f t="shared" si="773"/>
        <v/>
      </c>
      <c r="AT1236" s="71" t="str">
        <f t="shared" si="774"/>
        <v/>
      </c>
      <c r="AU1236" s="76" t="str">
        <f t="shared" si="775"/>
        <v/>
      </c>
      <c r="BF1236" s="141">
        <v>33090</v>
      </c>
      <c r="BG1236" s="142" t="s">
        <v>16078</v>
      </c>
      <c r="BH1236" s="141" t="s">
        <v>180</v>
      </c>
      <c r="BI1236" s="141" t="s">
        <v>190</v>
      </c>
      <c r="BJ1236" s="141" t="s">
        <v>16079</v>
      </c>
      <c r="BK1236" s="141"/>
      <c r="BL1236" s="141" t="s">
        <v>16080</v>
      </c>
      <c r="BM1236" s="141">
        <v>46.610303999999999</v>
      </c>
      <c r="BN1236" s="141">
        <v>-71.511740000000003</v>
      </c>
      <c r="BO1236" s="141">
        <v>2010</v>
      </c>
      <c r="BP1236" s="143"/>
      <c r="BQ1236" s="143" t="s">
        <v>17560</v>
      </c>
    </row>
    <row r="1237" spans="1:69" ht="38.25" customHeight="1" x14ac:dyDescent="0.25">
      <c r="A1237" s="1" t="str">
        <f t="shared" si="776"/>
        <v/>
      </c>
      <c r="B1237" s="32" t="str">
        <f t="shared" si="777"/>
        <v/>
      </c>
      <c r="C1237" s="25" t="str">
        <f t="shared" si="778"/>
        <v/>
      </c>
      <c r="D1237" s="25" t="str">
        <f t="shared" si="779"/>
        <v/>
      </c>
      <c r="E1237" s="25" t="str">
        <f t="shared" si="780"/>
        <v/>
      </c>
      <c r="F1237" s="25" t="str">
        <f t="shared" si="781"/>
        <v/>
      </c>
      <c r="G1237" s="108" t="str">
        <f t="shared" si="782"/>
        <v/>
      </c>
      <c r="H1237" s="108" t="str">
        <f t="shared" si="783"/>
        <v/>
      </c>
      <c r="I1237" s="112" t="str">
        <f t="shared" si="784"/>
        <v/>
      </c>
      <c r="J1237" s="112"/>
      <c r="K1237" s="112"/>
      <c r="L1237" s="113"/>
      <c r="M1237" s="113"/>
      <c r="N1237" s="224" t="str">
        <f t="shared" si="785"/>
        <v/>
      </c>
      <c r="O1237" s="225" t="str">
        <f t="shared" si="786"/>
        <v/>
      </c>
      <c r="Q1237" s="6">
        <v>1235</v>
      </c>
      <c r="R1237" s="47" t="str">
        <f t="shared" si="749"/>
        <v>-1235</v>
      </c>
      <c r="S1237" s="6"/>
      <c r="T1237" s="48" t="str">
        <f t="shared" si="750"/>
        <v/>
      </c>
      <c r="U1237" s="49" t="str">
        <f t="shared" si="751"/>
        <v/>
      </c>
      <c r="W1237" s="51"/>
      <c r="X1237" s="75" t="str">
        <f t="shared" si="752"/>
        <v/>
      </c>
      <c r="Y1237" s="71" t="str">
        <f t="shared" si="753"/>
        <v/>
      </c>
      <c r="Z1237" s="71" t="str">
        <f t="shared" si="754"/>
        <v/>
      </c>
      <c r="AA1237" s="71" t="str">
        <f t="shared" si="755"/>
        <v/>
      </c>
      <c r="AB1237" s="71" t="str">
        <f t="shared" si="756"/>
        <v/>
      </c>
      <c r="AC1237" s="71" t="str">
        <f t="shared" si="757"/>
        <v/>
      </c>
      <c r="AD1237" s="71" t="str">
        <f t="shared" si="758"/>
        <v/>
      </c>
      <c r="AE1237" s="78" t="str">
        <f t="shared" si="759"/>
        <v/>
      </c>
      <c r="AF1237" s="75" t="str">
        <f t="shared" si="760"/>
        <v/>
      </c>
      <c r="AG1237" s="71" t="str">
        <f t="shared" si="761"/>
        <v/>
      </c>
      <c r="AH1237" s="71" t="str">
        <f t="shared" si="762"/>
        <v/>
      </c>
      <c r="AI1237" s="71" t="str">
        <f t="shared" si="763"/>
        <v/>
      </c>
      <c r="AJ1237" s="71" t="str">
        <f t="shared" si="764"/>
        <v/>
      </c>
      <c r="AK1237" s="71" t="str">
        <f t="shared" si="765"/>
        <v/>
      </c>
      <c r="AL1237" s="71" t="str">
        <f t="shared" si="766"/>
        <v/>
      </c>
      <c r="AM1237" s="78" t="str">
        <f t="shared" si="767"/>
        <v/>
      </c>
      <c r="AN1237" s="75" t="str">
        <f t="shared" si="768"/>
        <v/>
      </c>
      <c r="AO1237" s="71" t="str">
        <f t="shared" si="769"/>
        <v/>
      </c>
      <c r="AP1237" s="71" t="str">
        <f t="shared" si="770"/>
        <v/>
      </c>
      <c r="AQ1237" s="71" t="str">
        <f t="shared" si="771"/>
        <v/>
      </c>
      <c r="AR1237" s="71" t="str">
        <f t="shared" si="772"/>
        <v/>
      </c>
      <c r="AS1237" s="71" t="str">
        <f t="shared" si="773"/>
        <v/>
      </c>
      <c r="AT1237" s="71" t="str">
        <f t="shared" si="774"/>
        <v/>
      </c>
      <c r="AU1237" s="76" t="str">
        <f t="shared" si="775"/>
        <v/>
      </c>
      <c r="BF1237" s="141">
        <v>33090</v>
      </c>
      <c r="BG1237" s="142" t="s">
        <v>16081</v>
      </c>
      <c r="BH1237" s="141" t="s">
        <v>180</v>
      </c>
      <c r="BI1237" s="141" t="s">
        <v>190</v>
      </c>
      <c r="BJ1237" s="141" t="s">
        <v>16082</v>
      </c>
      <c r="BK1237" s="141"/>
      <c r="BL1237" s="141" t="s">
        <v>16083</v>
      </c>
      <c r="BM1237" s="141">
        <v>46.621239000000003</v>
      </c>
      <c r="BN1237" s="141">
        <v>-71.499227000000005</v>
      </c>
      <c r="BO1237" s="141">
        <v>2012</v>
      </c>
      <c r="BP1237" s="143"/>
      <c r="BQ1237" s="143" t="s">
        <v>17560</v>
      </c>
    </row>
    <row r="1238" spans="1:69" ht="38.25" customHeight="1" x14ac:dyDescent="0.25">
      <c r="A1238" s="1" t="str">
        <f t="shared" si="776"/>
        <v/>
      </c>
      <c r="B1238" s="32" t="str">
        <f t="shared" si="777"/>
        <v/>
      </c>
      <c r="C1238" s="25" t="str">
        <f t="shared" si="778"/>
        <v/>
      </c>
      <c r="D1238" s="25" t="str">
        <f t="shared" si="779"/>
        <v/>
      </c>
      <c r="E1238" s="25" t="str">
        <f t="shared" si="780"/>
        <v/>
      </c>
      <c r="F1238" s="25" t="str">
        <f t="shared" si="781"/>
        <v/>
      </c>
      <c r="G1238" s="108" t="str">
        <f t="shared" si="782"/>
        <v/>
      </c>
      <c r="H1238" s="108" t="str">
        <f t="shared" si="783"/>
        <v/>
      </c>
      <c r="I1238" s="112" t="str">
        <f t="shared" si="784"/>
        <v/>
      </c>
      <c r="J1238" s="112"/>
      <c r="K1238" s="112"/>
      <c r="L1238" s="113"/>
      <c r="M1238" s="113"/>
      <c r="N1238" s="224" t="str">
        <f t="shared" si="785"/>
        <v/>
      </c>
      <c r="O1238" s="225" t="str">
        <f t="shared" si="786"/>
        <v/>
      </c>
      <c r="Q1238" s="6">
        <v>1236</v>
      </c>
      <c r="R1238" s="47" t="str">
        <f t="shared" si="749"/>
        <v>-1236</v>
      </c>
      <c r="S1238" s="6"/>
      <c r="T1238" s="48" t="str">
        <f t="shared" si="750"/>
        <v/>
      </c>
      <c r="U1238" s="49" t="str">
        <f t="shared" si="751"/>
        <v/>
      </c>
      <c r="W1238" s="51"/>
      <c r="X1238" s="75" t="str">
        <f t="shared" si="752"/>
        <v/>
      </c>
      <c r="Y1238" s="71" t="str">
        <f t="shared" si="753"/>
        <v/>
      </c>
      <c r="Z1238" s="71" t="str">
        <f t="shared" si="754"/>
        <v/>
      </c>
      <c r="AA1238" s="71" t="str">
        <f t="shared" si="755"/>
        <v/>
      </c>
      <c r="AB1238" s="71" t="str">
        <f t="shared" si="756"/>
        <v/>
      </c>
      <c r="AC1238" s="71" t="str">
        <f t="shared" si="757"/>
        <v/>
      </c>
      <c r="AD1238" s="71" t="str">
        <f t="shared" si="758"/>
        <v/>
      </c>
      <c r="AE1238" s="78" t="str">
        <f t="shared" si="759"/>
        <v/>
      </c>
      <c r="AF1238" s="75" t="str">
        <f t="shared" si="760"/>
        <v/>
      </c>
      <c r="AG1238" s="71" t="str">
        <f t="shared" si="761"/>
        <v/>
      </c>
      <c r="AH1238" s="71" t="str">
        <f t="shared" si="762"/>
        <v/>
      </c>
      <c r="AI1238" s="71" t="str">
        <f t="shared" si="763"/>
        <v/>
      </c>
      <c r="AJ1238" s="71" t="str">
        <f t="shared" si="764"/>
        <v/>
      </c>
      <c r="AK1238" s="71" t="str">
        <f t="shared" si="765"/>
        <v/>
      </c>
      <c r="AL1238" s="71" t="str">
        <f t="shared" si="766"/>
        <v/>
      </c>
      <c r="AM1238" s="78" t="str">
        <f t="shared" si="767"/>
        <v/>
      </c>
      <c r="AN1238" s="75" t="str">
        <f t="shared" si="768"/>
        <v/>
      </c>
      <c r="AO1238" s="71" t="str">
        <f t="shared" si="769"/>
        <v/>
      </c>
      <c r="AP1238" s="71" t="str">
        <f t="shared" si="770"/>
        <v/>
      </c>
      <c r="AQ1238" s="71" t="str">
        <f t="shared" si="771"/>
        <v/>
      </c>
      <c r="AR1238" s="71" t="str">
        <f t="shared" si="772"/>
        <v/>
      </c>
      <c r="AS1238" s="71" t="str">
        <f t="shared" si="773"/>
        <v/>
      </c>
      <c r="AT1238" s="71" t="str">
        <f t="shared" si="774"/>
        <v/>
      </c>
      <c r="AU1238" s="76" t="str">
        <f t="shared" si="775"/>
        <v/>
      </c>
      <c r="BF1238" s="141">
        <v>33090</v>
      </c>
      <c r="BG1238" s="142" t="s">
        <v>16084</v>
      </c>
      <c r="BH1238" s="141" t="s">
        <v>180</v>
      </c>
      <c r="BI1238" s="141" t="s">
        <v>190</v>
      </c>
      <c r="BJ1238" s="141" t="s">
        <v>16085</v>
      </c>
      <c r="BK1238" s="141"/>
      <c r="BL1238" s="141" t="s">
        <v>16086</v>
      </c>
      <c r="BM1238" s="141">
        <v>46.616388999999998</v>
      </c>
      <c r="BN1238" s="141">
        <v>-71.502679999999998</v>
      </c>
      <c r="BO1238" s="141">
        <v>2013</v>
      </c>
      <c r="BP1238" s="143"/>
      <c r="BQ1238" s="143" t="s">
        <v>17560</v>
      </c>
    </row>
    <row r="1239" spans="1:69" ht="38.25" customHeight="1" x14ac:dyDescent="0.25">
      <c r="A1239" s="1" t="str">
        <f t="shared" si="776"/>
        <v/>
      </c>
      <c r="B1239" s="32" t="str">
        <f t="shared" si="777"/>
        <v/>
      </c>
      <c r="C1239" s="25" t="str">
        <f t="shared" si="778"/>
        <v/>
      </c>
      <c r="D1239" s="25" t="str">
        <f t="shared" si="779"/>
        <v/>
      </c>
      <c r="E1239" s="25" t="str">
        <f t="shared" si="780"/>
        <v/>
      </c>
      <c r="F1239" s="25" t="str">
        <f t="shared" si="781"/>
        <v/>
      </c>
      <c r="G1239" s="108" t="str">
        <f t="shared" si="782"/>
        <v/>
      </c>
      <c r="H1239" s="108" t="str">
        <f t="shared" si="783"/>
        <v/>
      </c>
      <c r="I1239" s="112" t="str">
        <f t="shared" si="784"/>
        <v/>
      </c>
      <c r="J1239" s="112"/>
      <c r="K1239" s="112"/>
      <c r="L1239" s="113"/>
      <c r="M1239" s="113"/>
      <c r="N1239" s="224" t="str">
        <f t="shared" si="785"/>
        <v/>
      </c>
      <c r="O1239" s="225" t="str">
        <f t="shared" si="786"/>
        <v/>
      </c>
      <c r="Q1239" s="6">
        <v>1237</v>
      </c>
      <c r="R1239" s="47" t="str">
        <f t="shared" si="749"/>
        <v>-1237</v>
      </c>
      <c r="S1239" s="6"/>
      <c r="T1239" s="48" t="str">
        <f t="shared" si="750"/>
        <v/>
      </c>
      <c r="U1239" s="49" t="str">
        <f t="shared" si="751"/>
        <v/>
      </c>
      <c r="W1239" s="51"/>
      <c r="X1239" s="75" t="str">
        <f t="shared" si="752"/>
        <v/>
      </c>
      <c r="Y1239" s="71" t="str">
        <f t="shared" si="753"/>
        <v/>
      </c>
      <c r="Z1239" s="71" t="str">
        <f t="shared" si="754"/>
        <v/>
      </c>
      <c r="AA1239" s="71" t="str">
        <f t="shared" si="755"/>
        <v/>
      </c>
      <c r="AB1239" s="71" t="str">
        <f t="shared" si="756"/>
        <v/>
      </c>
      <c r="AC1239" s="71" t="str">
        <f t="shared" si="757"/>
        <v/>
      </c>
      <c r="AD1239" s="71" t="str">
        <f t="shared" si="758"/>
        <v/>
      </c>
      <c r="AE1239" s="78" t="str">
        <f t="shared" si="759"/>
        <v/>
      </c>
      <c r="AF1239" s="75" t="str">
        <f t="shared" si="760"/>
        <v/>
      </c>
      <c r="AG1239" s="71" t="str">
        <f t="shared" si="761"/>
        <v/>
      </c>
      <c r="AH1239" s="71" t="str">
        <f t="shared" si="762"/>
        <v/>
      </c>
      <c r="AI1239" s="71" t="str">
        <f t="shared" si="763"/>
        <v/>
      </c>
      <c r="AJ1239" s="71" t="str">
        <f t="shared" si="764"/>
        <v/>
      </c>
      <c r="AK1239" s="71" t="str">
        <f t="shared" si="765"/>
        <v/>
      </c>
      <c r="AL1239" s="71" t="str">
        <f t="shared" si="766"/>
        <v/>
      </c>
      <c r="AM1239" s="78" t="str">
        <f t="shared" si="767"/>
        <v/>
      </c>
      <c r="AN1239" s="75" t="str">
        <f t="shared" si="768"/>
        <v/>
      </c>
      <c r="AO1239" s="71" t="str">
        <f t="shared" si="769"/>
        <v/>
      </c>
      <c r="AP1239" s="71" t="str">
        <f t="shared" si="770"/>
        <v/>
      </c>
      <c r="AQ1239" s="71" t="str">
        <f t="shared" si="771"/>
        <v/>
      </c>
      <c r="AR1239" s="71" t="str">
        <f t="shared" si="772"/>
        <v/>
      </c>
      <c r="AS1239" s="71" t="str">
        <f t="shared" si="773"/>
        <v/>
      </c>
      <c r="AT1239" s="71" t="str">
        <f t="shared" si="774"/>
        <v/>
      </c>
      <c r="AU1239" s="76" t="str">
        <f t="shared" si="775"/>
        <v/>
      </c>
      <c r="BF1239" s="141">
        <v>33095</v>
      </c>
      <c r="BG1239" s="142" t="s">
        <v>16117</v>
      </c>
      <c r="BH1239" s="141" t="s">
        <v>180</v>
      </c>
      <c r="BI1239" s="141" t="s">
        <v>191</v>
      </c>
      <c r="BJ1239" s="141" t="s">
        <v>16118</v>
      </c>
      <c r="BK1239" s="141"/>
      <c r="BL1239" s="141" t="s">
        <v>16116</v>
      </c>
      <c r="BM1239" s="141">
        <v>46.647531000000001</v>
      </c>
      <c r="BN1239" s="141">
        <v>-71.618908000000005</v>
      </c>
      <c r="BO1239" s="141">
        <v>2015</v>
      </c>
      <c r="BP1239" s="143"/>
      <c r="BQ1239" s="143" t="s">
        <v>17560</v>
      </c>
    </row>
    <row r="1240" spans="1:69" ht="38.25" customHeight="1" x14ac:dyDescent="0.25">
      <c r="A1240" s="1" t="str">
        <f t="shared" si="776"/>
        <v/>
      </c>
      <c r="B1240" s="32" t="str">
        <f t="shared" si="777"/>
        <v/>
      </c>
      <c r="C1240" s="25" t="str">
        <f t="shared" si="778"/>
        <v/>
      </c>
      <c r="D1240" s="25" t="str">
        <f t="shared" si="779"/>
        <v/>
      </c>
      <c r="E1240" s="25" t="str">
        <f t="shared" si="780"/>
        <v/>
      </c>
      <c r="F1240" s="25" t="str">
        <f t="shared" si="781"/>
        <v/>
      </c>
      <c r="G1240" s="108" t="str">
        <f t="shared" si="782"/>
        <v/>
      </c>
      <c r="H1240" s="108" t="str">
        <f t="shared" si="783"/>
        <v/>
      </c>
      <c r="I1240" s="112" t="str">
        <f t="shared" si="784"/>
        <v/>
      </c>
      <c r="J1240" s="112"/>
      <c r="K1240" s="112"/>
      <c r="L1240" s="113"/>
      <c r="M1240" s="113"/>
      <c r="N1240" s="224" t="str">
        <f t="shared" si="785"/>
        <v/>
      </c>
      <c r="O1240" s="225" t="str">
        <f t="shared" si="786"/>
        <v/>
      </c>
      <c r="Q1240" s="6">
        <v>1238</v>
      </c>
      <c r="R1240" s="47" t="str">
        <f t="shared" si="749"/>
        <v>-1238</v>
      </c>
      <c r="S1240" s="6"/>
      <c r="T1240" s="48" t="str">
        <f t="shared" si="750"/>
        <v/>
      </c>
      <c r="U1240" s="49" t="str">
        <f t="shared" si="751"/>
        <v/>
      </c>
      <c r="W1240" s="51"/>
      <c r="X1240" s="75" t="str">
        <f t="shared" si="752"/>
        <v/>
      </c>
      <c r="Y1240" s="71" t="str">
        <f t="shared" si="753"/>
        <v/>
      </c>
      <c r="Z1240" s="71" t="str">
        <f t="shared" si="754"/>
        <v/>
      </c>
      <c r="AA1240" s="71" t="str">
        <f t="shared" si="755"/>
        <v/>
      </c>
      <c r="AB1240" s="71" t="str">
        <f t="shared" si="756"/>
        <v/>
      </c>
      <c r="AC1240" s="71" t="str">
        <f t="shared" si="757"/>
        <v/>
      </c>
      <c r="AD1240" s="71" t="str">
        <f t="shared" si="758"/>
        <v/>
      </c>
      <c r="AE1240" s="78" t="str">
        <f t="shared" si="759"/>
        <v/>
      </c>
      <c r="AF1240" s="75" t="str">
        <f t="shared" si="760"/>
        <v/>
      </c>
      <c r="AG1240" s="71" t="str">
        <f t="shared" si="761"/>
        <v/>
      </c>
      <c r="AH1240" s="71" t="str">
        <f t="shared" si="762"/>
        <v/>
      </c>
      <c r="AI1240" s="71" t="str">
        <f t="shared" si="763"/>
        <v/>
      </c>
      <c r="AJ1240" s="71" t="str">
        <f t="shared" si="764"/>
        <v/>
      </c>
      <c r="AK1240" s="71" t="str">
        <f t="shared" si="765"/>
        <v/>
      </c>
      <c r="AL1240" s="71" t="str">
        <f t="shared" si="766"/>
        <v/>
      </c>
      <c r="AM1240" s="78" t="str">
        <f t="shared" si="767"/>
        <v/>
      </c>
      <c r="AN1240" s="75" t="str">
        <f t="shared" si="768"/>
        <v/>
      </c>
      <c r="AO1240" s="71" t="str">
        <f t="shared" si="769"/>
        <v/>
      </c>
      <c r="AP1240" s="71" t="str">
        <f t="shared" si="770"/>
        <v/>
      </c>
      <c r="AQ1240" s="71" t="str">
        <f t="shared" si="771"/>
        <v/>
      </c>
      <c r="AR1240" s="71" t="str">
        <f t="shared" si="772"/>
        <v/>
      </c>
      <c r="AS1240" s="71" t="str">
        <f t="shared" si="773"/>
        <v/>
      </c>
      <c r="AT1240" s="71" t="str">
        <f t="shared" si="774"/>
        <v/>
      </c>
      <c r="AU1240" s="76" t="str">
        <f t="shared" si="775"/>
        <v/>
      </c>
      <c r="BF1240" s="141">
        <v>33095</v>
      </c>
      <c r="BG1240" s="142" t="s">
        <v>16119</v>
      </c>
      <c r="BH1240" s="141" t="s">
        <v>180</v>
      </c>
      <c r="BI1240" s="141" t="s">
        <v>191</v>
      </c>
      <c r="BJ1240" s="141" t="s">
        <v>16120</v>
      </c>
      <c r="BK1240" s="141"/>
      <c r="BL1240" s="141" t="s">
        <v>16121</v>
      </c>
      <c r="BM1240" s="141">
        <v>46.665768999999997</v>
      </c>
      <c r="BN1240" s="141">
        <v>-71.576935000000006</v>
      </c>
      <c r="BO1240" s="141">
        <v>1964</v>
      </c>
      <c r="BP1240" s="143"/>
      <c r="BQ1240" s="143" t="s">
        <v>17560</v>
      </c>
    </row>
    <row r="1241" spans="1:69" ht="38.25" customHeight="1" x14ac:dyDescent="0.25">
      <c r="A1241" s="1" t="str">
        <f t="shared" si="776"/>
        <v/>
      </c>
      <c r="B1241" s="32" t="str">
        <f t="shared" si="777"/>
        <v/>
      </c>
      <c r="C1241" s="25" t="str">
        <f t="shared" si="778"/>
        <v/>
      </c>
      <c r="D1241" s="25" t="str">
        <f t="shared" si="779"/>
        <v/>
      </c>
      <c r="E1241" s="25" t="str">
        <f t="shared" si="780"/>
        <v/>
      </c>
      <c r="F1241" s="25" t="str">
        <f t="shared" si="781"/>
        <v/>
      </c>
      <c r="G1241" s="108" t="str">
        <f t="shared" si="782"/>
        <v/>
      </c>
      <c r="H1241" s="108" t="str">
        <f t="shared" si="783"/>
        <v/>
      </c>
      <c r="I1241" s="112" t="str">
        <f t="shared" si="784"/>
        <v/>
      </c>
      <c r="J1241" s="112"/>
      <c r="K1241" s="112"/>
      <c r="L1241" s="113"/>
      <c r="M1241" s="113"/>
      <c r="N1241" s="224" t="str">
        <f t="shared" si="785"/>
        <v/>
      </c>
      <c r="O1241" s="225" t="str">
        <f t="shared" si="786"/>
        <v/>
      </c>
      <c r="Q1241" s="6">
        <v>1239</v>
      </c>
      <c r="R1241" s="47" t="str">
        <f t="shared" si="749"/>
        <v>-1239</v>
      </c>
      <c r="S1241" s="6"/>
      <c r="T1241" s="48" t="str">
        <f t="shared" si="750"/>
        <v/>
      </c>
      <c r="U1241" s="49" t="str">
        <f t="shared" si="751"/>
        <v/>
      </c>
      <c r="W1241" s="51"/>
      <c r="X1241" s="75" t="str">
        <f t="shared" si="752"/>
        <v/>
      </c>
      <c r="Y1241" s="71" t="str">
        <f t="shared" si="753"/>
        <v/>
      </c>
      <c r="Z1241" s="71" t="str">
        <f t="shared" si="754"/>
        <v/>
      </c>
      <c r="AA1241" s="71" t="str">
        <f t="shared" si="755"/>
        <v/>
      </c>
      <c r="AB1241" s="71" t="str">
        <f t="shared" si="756"/>
        <v/>
      </c>
      <c r="AC1241" s="71" t="str">
        <f t="shared" si="757"/>
        <v/>
      </c>
      <c r="AD1241" s="71" t="str">
        <f t="shared" si="758"/>
        <v/>
      </c>
      <c r="AE1241" s="78" t="str">
        <f t="shared" si="759"/>
        <v/>
      </c>
      <c r="AF1241" s="75" t="str">
        <f t="shared" si="760"/>
        <v/>
      </c>
      <c r="AG1241" s="71" t="str">
        <f t="shared" si="761"/>
        <v/>
      </c>
      <c r="AH1241" s="71" t="str">
        <f t="shared" si="762"/>
        <v/>
      </c>
      <c r="AI1241" s="71" t="str">
        <f t="shared" si="763"/>
        <v/>
      </c>
      <c r="AJ1241" s="71" t="str">
        <f t="shared" si="764"/>
        <v/>
      </c>
      <c r="AK1241" s="71" t="str">
        <f t="shared" si="765"/>
        <v/>
      </c>
      <c r="AL1241" s="71" t="str">
        <f t="shared" si="766"/>
        <v/>
      </c>
      <c r="AM1241" s="78" t="str">
        <f t="shared" si="767"/>
        <v/>
      </c>
      <c r="AN1241" s="75" t="str">
        <f t="shared" si="768"/>
        <v/>
      </c>
      <c r="AO1241" s="71" t="str">
        <f t="shared" si="769"/>
        <v/>
      </c>
      <c r="AP1241" s="71" t="str">
        <f t="shared" si="770"/>
        <v/>
      </c>
      <c r="AQ1241" s="71" t="str">
        <f t="shared" si="771"/>
        <v/>
      </c>
      <c r="AR1241" s="71" t="str">
        <f t="shared" si="772"/>
        <v/>
      </c>
      <c r="AS1241" s="71" t="str">
        <f t="shared" si="773"/>
        <v/>
      </c>
      <c r="AT1241" s="71" t="str">
        <f t="shared" si="774"/>
        <v/>
      </c>
      <c r="AU1241" s="76" t="str">
        <f t="shared" si="775"/>
        <v/>
      </c>
      <c r="BF1241" s="141">
        <v>33095</v>
      </c>
      <c r="BG1241" s="142" t="s">
        <v>16122</v>
      </c>
      <c r="BH1241" s="141" t="s">
        <v>180</v>
      </c>
      <c r="BI1241" s="141" t="s">
        <v>178</v>
      </c>
      <c r="BJ1241" s="141" t="s">
        <v>14164</v>
      </c>
      <c r="BK1241" s="141"/>
      <c r="BL1241" s="141" t="s">
        <v>16123</v>
      </c>
      <c r="BM1241" s="141">
        <v>46.666122999999999</v>
      </c>
      <c r="BN1241" s="141">
        <v>-71.577246000000002</v>
      </c>
      <c r="BO1241" s="141">
        <v>2000</v>
      </c>
      <c r="BP1241" s="143"/>
      <c r="BQ1241" s="143" t="s">
        <v>17560</v>
      </c>
    </row>
    <row r="1242" spans="1:69" ht="38.25" customHeight="1" x14ac:dyDescent="0.25">
      <c r="A1242" s="1" t="str">
        <f t="shared" si="776"/>
        <v/>
      </c>
      <c r="B1242" s="32" t="str">
        <f t="shared" si="777"/>
        <v/>
      </c>
      <c r="C1242" s="25" t="str">
        <f t="shared" si="778"/>
        <v/>
      </c>
      <c r="D1242" s="25" t="str">
        <f t="shared" si="779"/>
        <v/>
      </c>
      <c r="E1242" s="25" t="str">
        <f t="shared" si="780"/>
        <v/>
      </c>
      <c r="F1242" s="25" t="str">
        <f t="shared" si="781"/>
        <v/>
      </c>
      <c r="G1242" s="108" t="str">
        <f t="shared" si="782"/>
        <v/>
      </c>
      <c r="H1242" s="108" t="str">
        <f t="shared" si="783"/>
        <v/>
      </c>
      <c r="I1242" s="112" t="str">
        <f t="shared" si="784"/>
        <v/>
      </c>
      <c r="J1242" s="112"/>
      <c r="K1242" s="112"/>
      <c r="L1242" s="113"/>
      <c r="M1242" s="113"/>
      <c r="N1242" s="224" t="str">
        <f t="shared" si="785"/>
        <v/>
      </c>
      <c r="O1242" s="225" t="str">
        <f t="shared" si="786"/>
        <v/>
      </c>
      <c r="Q1242" s="6">
        <v>1240</v>
      </c>
      <c r="R1242" s="47" t="str">
        <f t="shared" si="749"/>
        <v>-1240</v>
      </c>
      <c r="S1242" s="6"/>
      <c r="T1242" s="48" t="str">
        <f t="shared" si="750"/>
        <v/>
      </c>
      <c r="U1242" s="49" t="str">
        <f t="shared" si="751"/>
        <v/>
      </c>
      <c r="W1242" s="51"/>
      <c r="X1242" s="75" t="str">
        <f t="shared" si="752"/>
        <v/>
      </c>
      <c r="Y1242" s="71" t="str">
        <f t="shared" si="753"/>
        <v/>
      </c>
      <c r="Z1242" s="71" t="str">
        <f t="shared" si="754"/>
        <v/>
      </c>
      <c r="AA1242" s="71" t="str">
        <f t="shared" si="755"/>
        <v/>
      </c>
      <c r="AB1242" s="71" t="str">
        <f t="shared" si="756"/>
        <v/>
      </c>
      <c r="AC1242" s="71" t="str">
        <f t="shared" si="757"/>
        <v/>
      </c>
      <c r="AD1242" s="71" t="str">
        <f t="shared" si="758"/>
        <v/>
      </c>
      <c r="AE1242" s="78" t="str">
        <f t="shared" si="759"/>
        <v/>
      </c>
      <c r="AF1242" s="75" t="str">
        <f t="shared" si="760"/>
        <v/>
      </c>
      <c r="AG1242" s="71" t="str">
        <f t="shared" si="761"/>
        <v/>
      </c>
      <c r="AH1242" s="71" t="str">
        <f t="shared" si="762"/>
        <v/>
      </c>
      <c r="AI1242" s="71" t="str">
        <f t="shared" si="763"/>
        <v/>
      </c>
      <c r="AJ1242" s="71" t="str">
        <f t="shared" si="764"/>
        <v/>
      </c>
      <c r="AK1242" s="71" t="str">
        <f t="shared" si="765"/>
        <v/>
      </c>
      <c r="AL1242" s="71" t="str">
        <f t="shared" si="766"/>
        <v/>
      </c>
      <c r="AM1242" s="78" t="str">
        <f t="shared" si="767"/>
        <v/>
      </c>
      <c r="AN1242" s="75" t="str">
        <f t="shared" si="768"/>
        <v/>
      </c>
      <c r="AO1242" s="71" t="str">
        <f t="shared" si="769"/>
        <v/>
      </c>
      <c r="AP1242" s="71" t="str">
        <f t="shared" si="770"/>
        <v/>
      </c>
      <c r="AQ1242" s="71" t="str">
        <f t="shared" si="771"/>
        <v/>
      </c>
      <c r="AR1242" s="71" t="str">
        <f t="shared" si="772"/>
        <v/>
      </c>
      <c r="AS1242" s="71" t="str">
        <f t="shared" si="773"/>
        <v/>
      </c>
      <c r="AT1242" s="71" t="str">
        <f t="shared" si="774"/>
        <v/>
      </c>
      <c r="AU1242" s="76" t="str">
        <f t="shared" si="775"/>
        <v/>
      </c>
      <c r="BF1242" s="141">
        <v>19068</v>
      </c>
      <c r="BG1242" s="142" t="s">
        <v>16268</v>
      </c>
      <c r="BH1242" s="141" t="s">
        <v>478</v>
      </c>
      <c r="BI1242" s="141" t="s">
        <v>176</v>
      </c>
      <c r="BJ1242" s="141" t="s">
        <v>1553</v>
      </c>
      <c r="BK1242" s="141" t="s">
        <v>6167</v>
      </c>
      <c r="BL1242" s="141" t="s">
        <v>16269</v>
      </c>
      <c r="BM1242" s="141">
        <v>46.6730211740974</v>
      </c>
      <c r="BN1242" s="141">
        <v>-71.092668367556797</v>
      </c>
      <c r="BO1242" s="141">
        <v>1997</v>
      </c>
      <c r="BP1242" s="143"/>
      <c r="BQ1242" s="143" t="s">
        <v>27848</v>
      </c>
    </row>
    <row r="1243" spans="1:69" ht="38.25" customHeight="1" x14ac:dyDescent="0.25">
      <c r="A1243" s="1" t="str">
        <f t="shared" si="776"/>
        <v/>
      </c>
      <c r="B1243" s="32" t="str">
        <f t="shared" si="777"/>
        <v/>
      </c>
      <c r="C1243" s="25" t="str">
        <f t="shared" si="778"/>
        <v/>
      </c>
      <c r="D1243" s="25" t="str">
        <f t="shared" si="779"/>
        <v/>
      </c>
      <c r="E1243" s="25" t="str">
        <f t="shared" si="780"/>
        <v/>
      </c>
      <c r="F1243" s="25" t="str">
        <f t="shared" si="781"/>
        <v/>
      </c>
      <c r="G1243" s="108" t="str">
        <f t="shared" si="782"/>
        <v/>
      </c>
      <c r="H1243" s="108" t="str">
        <f t="shared" si="783"/>
        <v/>
      </c>
      <c r="I1243" s="112" t="str">
        <f t="shared" si="784"/>
        <v/>
      </c>
      <c r="J1243" s="112"/>
      <c r="K1243" s="112"/>
      <c r="L1243" s="113"/>
      <c r="M1243" s="113"/>
      <c r="N1243" s="224" t="str">
        <f t="shared" si="785"/>
        <v/>
      </c>
      <c r="O1243" s="225" t="str">
        <f t="shared" si="786"/>
        <v/>
      </c>
      <c r="Q1243" s="6">
        <v>1241</v>
      </c>
      <c r="R1243" s="47" t="str">
        <f t="shared" si="749"/>
        <v>-1241</v>
      </c>
      <c r="S1243" s="6"/>
      <c r="T1243" s="48" t="str">
        <f t="shared" si="750"/>
        <v/>
      </c>
      <c r="U1243" s="49" t="str">
        <f t="shared" si="751"/>
        <v/>
      </c>
      <c r="W1243" s="51"/>
      <c r="X1243" s="75" t="str">
        <f t="shared" si="752"/>
        <v/>
      </c>
      <c r="Y1243" s="71" t="str">
        <f t="shared" si="753"/>
        <v/>
      </c>
      <c r="Z1243" s="71" t="str">
        <f t="shared" si="754"/>
        <v/>
      </c>
      <c r="AA1243" s="71" t="str">
        <f t="shared" si="755"/>
        <v/>
      </c>
      <c r="AB1243" s="71" t="str">
        <f t="shared" si="756"/>
        <v/>
      </c>
      <c r="AC1243" s="71" t="str">
        <f t="shared" si="757"/>
        <v/>
      </c>
      <c r="AD1243" s="71" t="str">
        <f t="shared" si="758"/>
        <v/>
      </c>
      <c r="AE1243" s="78" t="str">
        <f t="shared" si="759"/>
        <v/>
      </c>
      <c r="AF1243" s="75" t="str">
        <f t="shared" si="760"/>
        <v/>
      </c>
      <c r="AG1243" s="71" t="str">
        <f t="shared" si="761"/>
        <v/>
      </c>
      <c r="AH1243" s="71" t="str">
        <f t="shared" si="762"/>
        <v/>
      </c>
      <c r="AI1243" s="71" t="str">
        <f t="shared" si="763"/>
        <v/>
      </c>
      <c r="AJ1243" s="71" t="str">
        <f t="shared" si="764"/>
        <v/>
      </c>
      <c r="AK1243" s="71" t="str">
        <f t="shared" si="765"/>
        <v/>
      </c>
      <c r="AL1243" s="71" t="str">
        <f t="shared" si="766"/>
        <v/>
      </c>
      <c r="AM1243" s="78" t="str">
        <f t="shared" si="767"/>
        <v/>
      </c>
      <c r="AN1243" s="75" t="str">
        <f t="shared" si="768"/>
        <v/>
      </c>
      <c r="AO1243" s="71" t="str">
        <f t="shared" si="769"/>
        <v/>
      </c>
      <c r="AP1243" s="71" t="str">
        <f t="shared" si="770"/>
        <v/>
      </c>
      <c r="AQ1243" s="71" t="str">
        <f t="shared" si="771"/>
        <v/>
      </c>
      <c r="AR1243" s="71" t="str">
        <f t="shared" si="772"/>
        <v/>
      </c>
      <c r="AS1243" s="71" t="str">
        <f t="shared" si="773"/>
        <v/>
      </c>
      <c r="AT1243" s="71" t="str">
        <f t="shared" si="774"/>
        <v/>
      </c>
      <c r="AU1243" s="76" t="str">
        <f t="shared" si="775"/>
        <v/>
      </c>
      <c r="BF1243" s="141">
        <v>19068</v>
      </c>
      <c r="BG1243" s="142" t="s">
        <v>16270</v>
      </c>
      <c r="BH1243" s="141" t="s">
        <v>180</v>
      </c>
      <c r="BI1243" s="141" t="s">
        <v>191</v>
      </c>
      <c r="BJ1243" s="141" t="s">
        <v>5632</v>
      </c>
      <c r="BK1243" s="141" t="s">
        <v>6167</v>
      </c>
      <c r="BL1243" s="141" t="s">
        <v>16269</v>
      </c>
      <c r="BM1243" s="141">
        <v>46.675632830606503</v>
      </c>
      <c r="BN1243" s="141">
        <v>-71.088140336930806</v>
      </c>
      <c r="BO1243" s="141">
        <v>1996</v>
      </c>
      <c r="BP1243" s="143"/>
      <c r="BQ1243" s="143" t="s">
        <v>27848</v>
      </c>
    </row>
    <row r="1244" spans="1:69" ht="38.25" customHeight="1" x14ac:dyDescent="0.25">
      <c r="A1244" s="1" t="str">
        <f t="shared" si="776"/>
        <v/>
      </c>
      <c r="B1244" s="32" t="str">
        <f t="shared" si="777"/>
        <v/>
      </c>
      <c r="C1244" s="25" t="str">
        <f t="shared" si="778"/>
        <v/>
      </c>
      <c r="D1244" s="25" t="str">
        <f t="shared" si="779"/>
        <v/>
      </c>
      <c r="E1244" s="25" t="str">
        <f t="shared" si="780"/>
        <v/>
      </c>
      <c r="F1244" s="25" t="str">
        <f t="shared" si="781"/>
        <v/>
      </c>
      <c r="G1244" s="108" t="str">
        <f t="shared" si="782"/>
        <v/>
      </c>
      <c r="H1244" s="108" t="str">
        <f t="shared" si="783"/>
        <v/>
      </c>
      <c r="I1244" s="112" t="str">
        <f t="shared" si="784"/>
        <v/>
      </c>
      <c r="J1244" s="112"/>
      <c r="K1244" s="112"/>
      <c r="L1244" s="113"/>
      <c r="M1244" s="113"/>
      <c r="N1244" s="224" t="str">
        <f t="shared" si="785"/>
        <v/>
      </c>
      <c r="O1244" s="225" t="str">
        <f t="shared" si="786"/>
        <v/>
      </c>
      <c r="Q1244" s="6">
        <v>1242</v>
      </c>
      <c r="R1244" s="47" t="str">
        <f t="shared" si="749"/>
        <v>-1242</v>
      </c>
      <c r="S1244" s="6"/>
      <c r="T1244" s="48" t="str">
        <f t="shared" si="750"/>
        <v/>
      </c>
      <c r="U1244" s="49" t="str">
        <f t="shared" si="751"/>
        <v/>
      </c>
      <c r="W1244" s="51"/>
      <c r="X1244" s="75" t="str">
        <f t="shared" si="752"/>
        <v/>
      </c>
      <c r="Y1244" s="71" t="str">
        <f t="shared" si="753"/>
        <v/>
      </c>
      <c r="Z1244" s="71" t="str">
        <f t="shared" si="754"/>
        <v/>
      </c>
      <c r="AA1244" s="71" t="str">
        <f t="shared" si="755"/>
        <v/>
      </c>
      <c r="AB1244" s="71" t="str">
        <f t="shared" si="756"/>
        <v/>
      </c>
      <c r="AC1244" s="71" t="str">
        <f t="shared" si="757"/>
        <v/>
      </c>
      <c r="AD1244" s="71" t="str">
        <f t="shared" si="758"/>
        <v/>
      </c>
      <c r="AE1244" s="78" t="str">
        <f t="shared" si="759"/>
        <v/>
      </c>
      <c r="AF1244" s="75" t="str">
        <f t="shared" si="760"/>
        <v/>
      </c>
      <c r="AG1244" s="71" t="str">
        <f t="shared" si="761"/>
        <v/>
      </c>
      <c r="AH1244" s="71" t="str">
        <f t="shared" si="762"/>
        <v/>
      </c>
      <c r="AI1244" s="71" t="str">
        <f t="shared" si="763"/>
        <v/>
      </c>
      <c r="AJ1244" s="71" t="str">
        <f t="shared" si="764"/>
        <v/>
      </c>
      <c r="AK1244" s="71" t="str">
        <f t="shared" si="765"/>
        <v/>
      </c>
      <c r="AL1244" s="71" t="str">
        <f t="shared" si="766"/>
        <v/>
      </c>
      <c r="AM1244" s="78" t="str">
        <f t="shared" si="767"/>
        <v/>
      </c>
      <c r="AN1244" s="75" t="str">
        <f t="shared" si="768"/>
        <v/>
      </c>
      <c r="AO1244" s="71" t="str">
        <f t="shared" si="769"/>
        <v/>
      </c>
      <c r="AP1244" s="71" t="str">
        <f t="shared" si="770"/>
        <v/>
      </c>
      <c r="AQ1244" s="71" t="str">
        <f t="shared" si="771"/>
        <v/>
      </c>
      <c r="AR1244" s="71" t="str">
        <f t="shared" si="772"/>
        <v/>
      </c>
      <c r="AS1244" s="71" t="str">
        <f t="shared" si="773"/>
        <v/>
      </c>
      <c r="AT1244" s="71" t="str">
        <f t="shared" si="774"/>
        <v/>
      </c>
      <c r="AU1244" s="76" t="str">
        <f t="shared" si="775"/>
        <v/>
      </c>
      <c r="BF1244" s="141">
        <v>28060</v>
      </c>
      <c r="BG1244" s="142" t="s">
        <v>16208</v>
      </c>
      <c r="BH1244" s="141" t="s">
        <v>180</v>
      </c>
      <c r="BI1244" s="141" t="s">
        <v>178</v>
      </c>
      <c r="BJ1244" s="141"/>
      <c r="BK1244" s="141"/>
      <c r="BL1244" s="141" t="s">
        <v>16209</v>
      </c>
      <c r="BM1244" s="141">
        <v>46.499015999999997</v>
      </c>
      <c r="BN1244" s="141">
        <v>-70.480932999999993</v>
      </c>
      <c r="BO1244" s="141">
        <v>1991</v>
      </c>
      <c r="BP1244" s="143" t="s">
        <v>12519</v>
      </c>
      <c r="BQ1244" s="143" t="s">
        <v>17560</v>
      </c>
    </row>
    <row r="1245" spans="1:69" ht="38.25" customHeight="1" x14ac:dyDescent="0.25">
      <c r="A1245" s="1" t="str">
        <f t="shared" si="776"/>
        <v/>
      </c>
      <c r="B1245" s="32" t="str">
        <f t="shared" si="777"/>
        <v/>
      </c>
      <c r="C1245" s="25" t="str">
        <f t="shared" si="778"/>
        <v/>
      </c>
      <c r="D1245" s="25" t="str">
        <f t="shared" si="779"/>
        <v/>
      </c>
      <c r="E1245" s="25" t="str">
        <f t="shared" si="780"/>
        <v/>
      </c>
      <c r="F1245" s="25" t="str">
        <f t="shared" si="781"/>
        <v/>
      </c>
      <c r="G1245" s="108" t="str">
        <f t="shared" si="782"/>
        <v/>
      </c>
      <c r="H1245" s="108" t="str">
        <f t="shared" si="783"/>
        <v/>
      </c>
      <c r="I1245" s="112" t="str">
        <f t="shared" si="784"/>
        <v/>
      </c>
      <c r="J1245" s="112"/>
      <c r="K1245" s="112"/>
      <c r="L1245" s="113"/>
      <c r="M1245" s="113"/>
      <c r="N1245" s="224" t="str">
        <f t="shared" si="785"/>
        <v/>
      </c>
      <c r="O1245" s="225" t="str">
        <f t="shared" si="786"/>
        <v/>
      </c>
      <c r="Q1245" s="6">
        <v>1243</v>
      </c>
      <c r="R1245" s="47" t="str">
        <f t="shared" si="749"/>
        <v>-1243</v>
      </c>
      <c r="S1245" s="6"/>
      <c r="T1245" s="48" t="str">
        <f t="shared" si="750"/>
        <v/>
      </c>
      <c r="U1245" s="49" t="str">
        <f t="shared" si="751"/>
        <v/>
      </c>
      <c r="W1245" s="51"/>
      <c r="X1245" s="75" t="str">
        <f t="shared" si="752"/>
        <v/>
      </c>
      <c r="Y1245" s="71" t="str">
        <f t="shared" si="753"/>
        <v/>
      </c>
      <c r="Z1245" s="71" t="str">
        <f t="shared" si="754"/>
        <v/>
      </c>
      <c r="AA1245" s="71" t="str">
        <f t="shared" si="755"/>
        <v/>
      </c>
      <c r="AB1245" s="71" t="str">
        <f t="shared" si="756"/>
        <v/>
      </c>
      <c r="AC1245" s="71" t="str">
        <f t="shared" si="757"/>
        <v/>
      </c>
      <c r="AD1245" s="71" t="str">
        <f t="shared" si="758"/>
        <v/>
      </c>
      <c r="AE1245" s="78" t="str">
        <f t="shared" si="759"/>
        <v/>
      </c>
      <c r="AF1245" s="75" t="str">
        <f t="shared" si="760"/>
        <v/>
      </c>
      <c r="AG1245" s="71" t="str">
        <f t="shared" si="761"/>
        <v/>
      </c>
      <c r="AH1245" s="71" t="str">
        <f t="shared" si="762"/>
        <v/>
      </c>
      <c r="AI1245" s="71" t="str">
        <f t="shared" si="763"/>
        <v/>
      </c>
      <c r="AJ1245" s="71" t="str">
        <f t="shared" si="764"/>
        <v/>
      </c>
      <c r="AK1245" s="71" t="str">
        <f t="shared" si="765"/>
        <v/>
      </c>
      <c r="AL1245" s="71" t="str">
        <f t="shared" si="766"/>
        <v/>
      </c>
      <c r="AM1245" s="78" t="str">
        <f t="shared" si="767"/>
        <v/>
      </c>
      <c r="AN1245" s="75" t="str">
        <f t="shared" si="768"/>
        <v/>
      </c>
      <c r="AO1245" s="71" t="str">
        <f t="shared" si="769"/>
        <v/>
      </c>
      <c r="AP1245" s="71" t="str">
        <f t="shared" si="770"/>
        <v/>
      </c>
      <c r="AQ1245" s="71" t="str">
        <f t="shared" si="771"/>
        <v/>
      </c>
      <c r="AR1245" s="71" t="str">
        <f t="shared" si="772"/>
        <v/>
      </c>
      <c r="AS1245" s="71" t="str">
        <f t="shared" si="773"/>
        <v/>
      </c>
      <c r="AT1245" s="71" t="str">
        <f t="shared" si="774"/>
        <v/>
      </c>
      <c r="AU1245" s="76" t="str">
        <f t="shared" si="775"/>
        <v/>
      </c>
      <c r="BF1245" s="141">
        <v>28060</v>
      </c>
      <c r="BG1245" s="142" t="s">
        <v>16210</v>
      </c>
      <c r="BH1245" s="141" t="s">
        <v>478</v>
      </c>
      <c r="BI1245" s="141" t="s">
        <v>177</v>
      </c>
      <c r="BJ1245" s="141" t="s">
        <v>1807</v>
      </c>
      <c r="BK1245" s="141"/>
      <c r="BL1245" s="141" t="s">
        <v>4855</v>
      </c>
      <c r="BM1245" s="141">
        <v>46.516082900191698</v>
      </c>
      <c r="BN1245" s="141">
        <v>-70.494956820135997</v>
      </c>
      <c r="BO1245" s="141">
        <v>1992</v>
      </c>
      <c r="BP1245" s="143"/>
      <c r="BQ1245" s="143" t="s">
        <v>17560</v>
      </c>
    </row>
    <row r="1246" spans="1:69" ht="38.25" customHeight="1" x14ac:dyDescent="0.25">
      <c r="A1246" s="1" t="str">
        <f t="shared" si="776"/>
        <v/>
      </c>
      <c r="B1246" s="32" t="str">
        <f t="shared" si="777"/>
        <v/>
      </c>
      <c r="C1246" s="25" t="str">
        <f t="shared" si="778"/>
        <v/>
      </c>
      <c r="D1246" s="25" t="str">
        <f t="shared" si="779"/>
        <v/>
      </c>
      <c r="E1246" s="25" t="str">
        <f t="shared" si="780"/>
        <v/>
      </c>
      <c r="F1246" s="25" t="str">
        <f t="shared" si="781"/>
        <v/>
      </c>
      <c r="G1246" s="108" t="str">
        <f t="shared" si="782"/>
        <v/>
      </c>
      <c r="H1246" s="108" t="str">
        <f t="shared" si="783"/>
        <v/>
      </c>
      <c r="I1246" s="112" t="str">
        <f t="shared" si="784"/>
        <v/>
      </c>
      <c r="J1246" s="112"/>
      <c r="K1246" s="112"/>
      <c r="L1246" s="113"/>
      <c r="M1246" s="113"/>
      <c r="N1246" s="224" t="str">
        <f t="shared" si="785"/>
        <v/>
      </c>
      <c r="O1246" s="225" t="str">
        <f t="shared" si="786"/>
        <v/>
      </c>
      <c r="Q1246" s="6">
        <v>1244</v>
      </c>
      <c r="R1246" s="47" t="str">
        <f t="shared" si="749"/>
        <v>-1244</v>
      </c>
      <c r="S1246" s="6"/>
      <c r="T1246" s="48" t="str">
        <f t="shared" si="750"/>
        <v/>
      </c>
      <c r="U1246" s="49" t="str">
        <f t="shared" si="751"/>
        <v/>
      </c>
      <c r="W1246" s="51"/>
      <c r="X1246" s="75" t="str">
        <f t="shared" si="752"/>
        <v/>
      </c>
      <c r="Y1246" s="71" t="str">
        <f t="shared" si="753"/>
        <v/>
      </c>
      <c r="Z1246" s="71" t="str">
        <f t="shared" si="754"/>
        <v/>
      </c>
      <c r="AA1246" s="71" t="str">
        <f t="shared" si="755"/>
        <v/>
      </c>
      <c r="AB1246" s="71" t="str">
        <f t="shared" si="756"/>
        <v/>
      </c>
      <c r="AC1246" s="71" t="str">
        <f t="shared" si="757"/>
        <v/>
      </c>
      <c r="AD1246" s="71" t="str">
        <f t="shared" si="758"/>
        <v/>
      </c>
      <c r="AE1246" s="78" t="str">
        <f t="shared" si="759"/>
        <v/>
      </c>
      <c r="AF1246" s="75" t="str">
        <f t="shared" si="760"/>
        <v/>
      </c>
      <c r="AG1246" s="71" t="str">
        <f t="shared" si="761"/>
        <v/>
      </c>
      <c r="AH1246" s="71" t="str">
        <f t="shared" si="762"/>
        <v/>
      </c>
      <c r="AI1246" s="71" t="str">
        <f t="shared" si="763"/>
        <v/>
      </c>
      <c r="AJ1246" s="71" t="str">
        <f t="shared" si="764"/>
        <v/>
      </c>
      <c r="AK1246" s="71" t="str">
        <f t="shared" si="765"/>
        <v/>
      </c>
      <c r="AL1246" s="71" t="str">
        <f t="shared" si="766"/>
        <v/>
      </c>
      <c r="AM1246" s="78" t="str">
        <f t="shared" si="767"/>
        <v/>
      </c>
      <c r="AN1246" s="75" t="str">
        <f t="shared" si="768"/>
        <v/>
      </c>
      <c r="AO1246" s="71" t="str">
        <f t="shared" si="769"/>
        <v/>
      </c>
      <c r="AP1246" s="71" t="str">
        <f t="shared" si="770"/>
        <v/>
      </c>
      <c r="AQ1246" s="71" t="str">
        <f t="shared" si="771"/>
        <v/>
      </c>
      <c r="AR1246" s="71" t="str">
        <f t="shared" si="772"/>
        <v/>
      </c>
      <c r="AS1246" s="71" t="str">
        <f t="shared" si="773"/>
        <v/>
      </c>
      <c r="AT1246" s="71" t="str">
        <f t="shared" si="774"/>
        <v/>
      </c>
      <c r="AU1246" s="76" t="str">
        <f t="shared" si="775"/>
        <v/>
      </c>
      <c r="BF1246" s="141">
        <v>28075</v>
      </c>
      <c r="BG1246" s="142" t="s">
        <v>16211</v>
      </c>
      <c r="BH1246" s="141" t="s">
        <v>478</v>
      </c>
      <c r="BI1246" s="141" t="s">
        <v>176</v>
      </c>
      <c r="BJ1246" s="141" t="s">
        <v>16212</v>
      </c>
      <c r="BK1246" s="141" t="s">
        <v>16213</v>
      </c>
      <c r="BL1246" s="141" t="s">
        <v>16214</v>
      </c>
      <c r="BM1246" s="141">
        <v>46.578725166399998</v>
      </c>
      <c r="BN1246" s="141">
        <v>-70.278756482299997</v>
      </c>
      <c r="BO1246" s="141">
        <v>2002</v>
      </c>
      <c r="BP1246" s="143" t="s">
        <v>25385</v>
      </c>
      <c r="BQ1246" s="143" t="s">
        <v>17560</v>
      </c>
    </row>
    <row r="1247" spans="1:69" ht="38.25" customHeight="1" x14ac:dyDescent="0.25">
      <c r="A1247" s="1" t="str">
        <f t="shared" si="776"/>
        <v/>
      </c>
      <c r="B1247" s="32" t="str">
        <f t="shared" si="777"/>
        <v/>
      </c>
      <c r="C1247" s="25" t="str">
        <f t="shared" si="778"/>
        <v/>
      </c>
      <c r="D1247" s="25" t="str">
        <f t="shared" si="779"/>
        <v/>
      </c>
      <c r="E1247" s="25" t="str">
        <f t="shared" si="780"/>
        <v/>
      </c>
      <c r="F1247" s="25" t="str">
        <f t="shared" si="781"/>
        <v/>
      </c>
      <c r="G1247" s="108" t="str">
        <f t="shared" si="782"/>
        <v/>
      </c>
      <c r="H1247" s="108" t="str">
        <f t="shared" si="783"/>
        <v/>
      </c>
      <c r="I1247" s="112" t="str">
        <f t="shared" si="784"/>
        <v/>
      </c>
      <c r="J1247" s="112"/>
      <c r="K1247" s="112"/>
      <c r="L1247" s="113"/>
      <c r="M1247" s="113"/>
      <c r="N1247" s="224" t="str">
        <f t="shared" si="785"/>
        <v/>
      </c>
      <c r="O1247" s="225" t="str">
        <f t="shared" si="786"/>
        <v/>
      </c>
      <c r="Q1247" s="6">
        <v>1245</v>
      </c>
      <c r="R1247" s="47" t="str">
        <f t="shared" si="749"/>
        <v>-1245</v>
      </c>
      <c r="S1247" s="6"/>
      <c r="T1247" s="48" t="str">
        <f t="shared" si="750"/>
        <v/>
      </c>
      <c r="U1247" s="49" t="str">
        <f t="shared" si="751"/>
        <v/>
      </c>
      <c r="W1247" s="51"/>
      <c r="X1247" s="75" t="str">
        <f t="shared" si="752"/>
        <v/>
      </c>
      <c r="Y1247" s="71" t="str">
        <f t="shared" si="753"/>
        <v/>
      </c>
      <c r="Z1247" s="71" t="str">
        <f t="shared" si="754"/>
        <v/>
      </c>
      <c r="AA1247" s="71" t="str">
        <f t="shared" si="755"/>
        <v/>
      </c>
      <c r="AB1247" s="71" t="str">
        <f t="shared" si="756"/>
        <v/>
      </c>
      <c r="AC1247" s="71" t="str">
        <f t="shared" si="757"/>
        <v/>
      </c>
      <c r="AD1247" s="71" t="str">
        <f t="shared" si="758"/>
        <v/>
      </c>
      <c r="AE1247" s="78" t="str">
        <f t="shared" si="759"/>
        <v/>
      </c>
      <c r="AF1247" s="75" t="str">
        <f t="shared" si="760"/>
        <v/>
      </c>
      <c r="AG1247" s="71" t="str">
        <f t="shared" si="761"/>
        <v/>
      </c>
      <c r="AH1247" s="71" t="str">
        <f t="shared" si="762"/>
        <v/>
      </c>
      <c r="AI1247" s="71" t="str">
        <f t="shared" si="763"/>
        <v/>
      </c>
      <c r="AJ1247" s="71" t="str">
        <f t="shared" si="764"/>
        <v/>
      </c>
      <c r="AK1247" s="71" t="str">
        <f t="shared" si="765"/>
        <v/>
      </c>
      <c r="AL1247" s="71" t="str">
        <f t="shared" si="766"/>
        <v/>
      </c>
      <c r="AM1247" s="78" t="str">
        <f t="shared" si="767"/>
        <v/>
      </c>
      <c r="AN1247" s="75" t="str">
        <f t="shared" si="768"/>
        <v/>
      </c>
      <c r="AO1247" s="71" t="str">
        <f t="shared" si="769"/>
        <v/>
      </c>
      <c r="AP1247" s="71" t="str">
        <f t="shared" si="770"/>
        <v/>
      </c>
      <c r="AQ1247" s="71" t="str">
        <f t="shared" si="771"/>
        <v/>
      </c>
      <c r="AR1247" s="71" t="str">
        <f t="shared" si="772"/>
        <v/>
      </c>
      <c r="AS1247" s="71" t="str">
        <f t="shared" si="773"/>
        <v/>
      </c>
      <c r="AT1247" s="71" t="str">
        <f t="shared" si="774"/>
        <v/>
      </c>
      <c r="AU1247" s="76" t="str">
        <f t="shared" si="775"/>
        <v/>
      </c>
      <c r="BF1247" s="141">
        <v>28075</v>
      </c>
      <c r="BG1247" s="142" t="s">
        <v>16215</v>
      </c>
      <c r="BH1247" s="141" t="s">
        <v>478</v>
      </c>
      <c r="BI1247" s="141" t="s">
        <v>1268</v>
      </c>
      <c r="BJ1247" s="141"/>
      <c r="BK1247" s="141"/>
      <c r="BL1247" s="141" t="s">
        <v>2063</v>
      </c>
      <c r="BM1247" s="141">
        <v>46.580241871664803</v>
      </c>
      <c r="BN1247" s="141">
        <v>-70.278622823398507</v>
      </c>
      <c r="BO1247" s="141">
        <v>1960</v>
      </c>
      <c r="BP1247" s="143" t="s">
        <v>25386</v>
      </c>
      <c r="BQ1247" s="143" t="s">
        <v>17560</v>
      </c>
    </row>
    <row r="1248" spans="1:69" ht="38.25" customHeight="1" x14ac:dyDescent="0.25">
      <c r="A1248" s="1" t="str">
        <f t="shared" si="776"/>
        <v/>
      </c>
      <c r="B1248" s="32" t="str">
        <f t="shared" si="777"/>
        <v/>
      </c>
      <c r="C1248" s="25" t="str">
        <f t="shared" si="778"/>
        <v/>
      </c>
      <c r="D1248" s="25" t="str">
        <f t="shared" si="779"/>
        <v/>
      </c>
      <c r="E1248" s="25" t="str">
        <f t="shared" si="780"/>
        <v/>
      </c>
      <c r="F1248" s="25" t="str">
        <f t="shared" si="781"/>
        <v/>
      </c>
      <c r="G1248" s="108" t="str">
        <f t="shared" si="782"/>
        <v/>
      </c>
      <c r="H1248" s="108" t="str">
        <f t="shared" si="783"/>
        <v/>
      </c>
      <c r="I1248" s="112" t="str">
        <f t="shared" si="784"/>
        <v/>
      </c>
      <c r="J1248" s="112"/>
      <c r="K1248" s="112"/>
      <c r="L1248" s="113"/>
      <c r="M1248" s="113"/>
      <c r="N1248" s="224" t="str">
        <f t="shared" si="785"/>
        <v/>
      </c>
      <c r="O1248" s="225" t="str">
        <f t="shared" si="786"/>
        <v/>
      </c>
      <c r="Q1248" s="6">
        <v>1246</v>
      </c>
      <c r="R1248" s="47" t="str">
        <f t="shared" si="749"/>
        <v>-1246</v>
      </c>
      <c r="S1248" s="6"/>
      <c r="T1248" s="48" t="str">
        <f t="shared" si="750"/>
        <v/>
      </c>
      <c r="U1248" s="49" t="str">
        <f t="shared" si="751"/>
        <v/>
      </c>
      <c r="W1248" s="51"/>
      <c r="X1248" s="75" t="str">
        <f t="shared" si="752"/>
        <v/>
      </c>
      <c r="Y1248" s="71" t="str">
        <f t="shared" si="753"/>
        <v/>
      </c>
      <c r="Z1248" s="71" t="str">
        <f t="shared" si="754"/>
        <v/>
      </c>
      <c r="AA1248" s="71" t="str">
        <f t="shared" si="755"/>
        <v/>
      </c>
      <c r="AB1248" s="71" t="str">
        <f t="shared" si="756"/>
        <v/>
      </c>
      <c r="AC1248" s="71" t="str">
        <f t="shared" si="757"/>
        <v/>
      </c>
      <c r="AD1248" s="71" t="str">
        <f t="shared" si="758"/>
        <v/>
      </c>
      <c r="AE1248" s="78" t="str">
        <f t="shared" si="759"/>
        <v/>
      </c>
      <c r="AF1248" s="75" t="str">
        <f t="shared" si="760"/>
        <v/>
      </c>
      <c r="AG1248" s="71" t="str">
        <f t="shared" si="761"/>
        <v/>
      </c>
      <c r="AH1248" s="71" t="str">
        <f t="shared" si="762"/>
        <v/>
      </c>
      <c r="AI1248" s="71" t="str">
        <f t="shared" si="763"/>
        <v/>
      </c>
      <c r="AJ1248" s="71" t="str">
        <f t="shared" si="764"/>
        <v/>
      </c>
      <c r="AK1248" s="71" t="str">
        <f t="shared" si="765"/>
        <v/>
      </c>
      <c r="AL1248" s="71" t="str">
        <f t="shared" si="766"/>
        <v/>
      </c>
      <c r="AM1248" s="78" t="str">
        <f t="shared" si="767"/>
        <v/>
      </c>
      <c r="AN1248" s="75" t="str">
        <f t="shared" si="768"/>
        <v/>
      </c>
      <c r="AO1248" s="71" t="str">
        <f t="shared" si="769"/>
        <v/>
      </c>
      <c r="AP1248" s="71" t="str">
        <f t="shared" si="770"/>
        <v/>
      </c>
      <c r="AQ1248" s="71" t="str">
        <f t="shared" si="771"/>
        <v/>
      </c>
      <c r="AR1248" s="71" t="str">
        <f t="shared" si="772"/>
        <v/>
      </c>
      <c r="AS1248" s="71" t="str">
        <f t="shared" si="773"/>
        <v/>
      </c>
      <c r="AT1248" s="71" t="str">
        <f t="shared" si="774"/>
        <v/>
      </c>
      <c r="AU1248" s="76" t="str">
        <f t="shared" si="775"/>
        <v/>
      </c>
      <c r="BF1248" s="141">
        <v>28075</v>
      </c>
      <c r="BG1248" s="142" t="s">
        <v>16216</v>
      </c>
      <c r="BH1248" s="141" t="s">
        <v>180</v>
      </c>
      <c r="BI1248" s="141" t="s">
        <v>191</v>
      </c>
      <c r="BJ1248" s="141"/>
      <c r="BK1248" s="141" t="s">
        <v>3190</v>
      </c>
      <c r="BL1248" s="141" t="s">
        <v>2063</v>
      </c>
      <c r="BM1248" s="141">
        <v>46.578078138800201</v>
      </c>
      <c r="BN1248" s="141">
        <v>-70.276283084604003</v>
      </c>
      <c r="BO1248" s="141">
        <v>1969</v>
      </c>
      <c r="BP1248" s="143" t="s">
        <v>1727</v>
      </c>
      <c r="BQ1248" s="143" t="s">
        <v>17560</v>
      </c>
    </row>
    <row r="1249" spans="1:69" ht="38.25" customHeight="1" x14ac:dyDescent="0.25">
      <c r="A1249" s="1" t="str">
        <f t="shared" si="776"/>
        <v/>
      </c>
      <c r="B1249" s="32" t="str">
        <f t="shared" si="777"/>
        <v/>
      </c>
      <c r="C1249" s="25" t="str">
        <f t="shared" si="778"/>
        <v/>
      </c>
      <c r="D1249" s="25" t="str">
        <f t="shared" si="779"/>
        <v/>
      </c>
      <c r="E1249" s="25" t="str">
        <f t="shared" si="780"/>
        <v/>
      </c>
      <c r="F1249" s="25" t="str">
        <f t="shared" si="781"/>
        <v/>
      </c>
      <c r="G1249" s="108" t="str">
        <f t="shared" si="782"/>
        <v/>
      </c>
      <c r="H1249" s="108" t="str">
        <f t="shared" si="783"/>
        <v/>
      </c>
      <c r="I1249" s="112" t="str">
        <f t="shared" si="784"/>
        <v/>
      </c>
      <c r="J1249" s="112"/>
      <c r="K1249" s="112"/>
      <c r="L1249" s="113"/>
      <c r="M1249" s="113"/>
      <c r="N1249" s="224" t="str">
        <f t="shared" si="785"/>
        <v/>
      </c>
      <c r="O1249" s="225" t="str">
        <f t="shared" si="786"/>
        <v/>
      </c>
      <c r="Q1249" s="6">
        <v>1247</v>
      </c>
      <c r="R1249" s="47" t="str">
        <f t="shared" si="749"/>
        <v>-1247</v>
      </c>
      <c r="S1249" s="6"/>
      <c r="T1249" s="48" t="str">
        <f t="shared" si="750"/>
        <v/>
      </c>
      <c r="U1249" s="49" t="str">
        <f t="shared" si="751"/>
        <v/>
      </c>
      <c r="W1249" s="51"/>
      <c r="X1249" s="75" t="str">
        <f t="shared" si="752"/>
        <v/>
      </c>
      <c r="Y1249" s="71" t="str">
        <f t="shared" si="753"/>
        <v/>
      </c>
      <c r="Z1249" s="71" t="str">
        <f t="shared" si="754"/>
        <v/>
      </c>
      <c r="AA1249" s="71" t="str">
        <f t="shared" si="755"/>
        <v/>
      </c>
      <c r="AB1249" s="71" t="str">
        <f t="shared" si="756"/>
        <v/>
      </c>
      <c r="AC1249" s="71" t="str">
        <f t="shared" si="757"/>
        <v/>
      </c>
      <c r="AD1249" s="71" t="str">
        <f t="shared" si="758"/>
        <v/>
      </c>
      <c r="AE1249" s="78" t="str">
        <f t="shared" si="759"/>
        <v/>
      </c>
      <c r="AF1249" s="75" t="str">
        <f t="shared" si="760"/>
        <v/>
      </c>
      <c r="AG1249" s="71" t="str">
        <f t="shared" si="761"/>
        <v/>
      </c>
      <c r="AH1249" s="71" t="str">
        <f t="shared" si="762"/>
        <v/>
      </c>
      <c r="AI1249" s="71" t="str">
        <f t="shared" si="763"/>
        <v/>
      </c>
      <c r="AJ1249" s="71" t="str">
        <f t="shared" si="764"/>
        <v/>
      </c>
      <c r="AK1249" s="71" t="str">
        <f t="shared" si="765"/>
        <v/>
      </c>
      <c r="AL1249" s="71" t="str">
        <f t="shared" si="766"/>
        <v/>
      </c>
      <c r="AM1249" s="78" t="str">
        <f t="shared" si="767"/>
        <v/>
      </c>
      <c r="AN1249" s="75" t="str">
        <f t="shared" si="768"/>
        <v/>
      </c>
      <c r="AO1249" s="71" t="str">
        <f t="shared" si="769"/>
        <v/>
      </c>
      <c r="AP1249" s="71" t="str">
        <f t="shared" si="770"/>
        <v/>
      </c>
      <c r="AQ1249" s="71" t="str">
        <f t="shared" si="771"/>
        <v/>
      </c>
      <c r="AR1249" s="71" t="str">
        <f t="shared" si="772"/>
        <v/>
      </c>
      <c r="AS1249" s="71" t="str">
        <f t="shared" si="773"/>
        <v/>
      </c>
      <c r="AT1249" s="71" t="str">
        <f t="shared" si="774"/>
        <v/>
      </c>
      <c r="AU1249" s="76" t="str">
        <f t="shared" si="775"/>
        <v/>
      </c>
      <c r="BF1249" s="141">
        <v>28075</v>
      </c>
      <c r="BG1249" s="142" t="s">
        <v>16217</v>
      </c>
      <c r="BH1249" s="141" t="s">
        <v>180</v>
      </c>
      <c r="BI1249" s="141" t="s">
        <v>178</v>
      </c>
      <c r="BJ1249" s="141"/>
      <c r="BK1249" s="141" t="s">
        <v>1931</v>
      </c>
      <c r="BL1249" s="141" t="s">
        <v>16218</v>
      </c>
      <c r="BM1249" s="141">
        <v>46.577496886790399</v>
      </c>
      <c r="BN1249" s="141">
        <v>-70.297092149370499</v>
      </c>
      <c r="BO1249" s="141">
        <v>1976</v>
      </c>
      <c r="BP1249" s="143" t="s">
        <v>25387</v>
      </c>
      <c r="BQ1249" s="143" t="s">
        <v>17560</v>
      </c>
    </row>
    <row r="1250" spans="1:69" ht="38.25" customHeight="1" x14ac:dyDescent="0.25">
      <c r="A1250" s="1" t="str">
        <f t="shared" si="776"/>
        <v/>
      </c>
      <c r="B1250" s="32" t="str">
        <f t="shared" si="777"/>
        <v/>
      </c>
      <c r="C1250" s="25" t="str">
        <f t="shared" si="778"/>
        <v/>
      </c>
      <c r="D1250" s="25" t="str">
        <f t="shared" si="779"/>
        <v/>
      </c>
      <c r="E1250" s="25" t="str">
        <f t="shared" si="780"/>
        <v/>
      </c>
      <c r="F1250" s="25" t="str">
        <f t="shared" si="781"/>
        <v/>
      </c>
      <c r="G1250" s="108" t="str">
        <f t="shared" si="782"/>
        <v/>
      </c>
      <c r="H1250" s="108" t="str">
        <f t="shared" si="783"/>
        <v/>
      </c>
      <c r="I1250" s="112" t="str">
        <f t="shared" si="784"/>
        <v/>
      </c>
      <c r="J1250" s="112"/>
      <c r="K1250" s="112"/>
      <c r="L1250" s="113"/>
      <c r="M1250" s="113"/>
      <c r="N1250" s="224" t="str">
        <f t="shared" si="785"/>
        <v/>
      </c>
      <c r="O1250" s="225" t="str">
        <f t="shared" si="786"/>
        <v/>
      </c>
      <c r="Q1250" s="6">
        <v>1248</v>
      </c>
      <c r="R1250" s="47" t="str">
        <f t="shared" si="749"/>
        <v>-1248</v>
      </c>
      <c r="S1250" s="6"/>
      <c r="T1250" s="48" t="str">
        <f t="shared" si="750"/>
        <v/>
      </c>
      <c r="U1250" s="49" t="str">
        <f t="shared" si="751"/>
        <v/>
      </c>
      <c r="W1250" s="51"/>
      <c r="X1250" s="75" t="str">
        <f t="shared" si="752"/>
        <v/>
      </c>
      <c r="Y1250" s="71" t="str">
        <f t="shared" si="753"/>
        <v/>
      </c>
      <c r="Z1250" s="71" t="str">
        <f t="shared" si="754"/>
        <v/>
      </c>
      <c r="AA1250" s="71" t="str">
        <f t="shared" si="755"/>
        <v/>
      </c>
      <c r="AB1250" s="71" t="str">
        <f t="shared" si="756"/>
        <v/>
      </c>
      <c r="AC1250" s="71" t="str">
        <f t="shared" si="757"/>
        <v/>
      </c>
      <c r="AD1250" s="71" t="str">
        <f t="shared" si="758"/>
        <v/>
      </c>
      <c r="AE1250" s="78" t="str">
        <f t="shared" si="759"/>
        <v/>
      </c>
      <c r="AF1250" s="75" t="str">
        <f t="shared" si="760"/>
        <v/>
      </c>
      <c r="AG1250" s="71" t="str">
        <f t="shared" si="761"/>
        <v/>
      </c>
      <c r="AH1250" s="71" t="str">
        <f t="shared" si="762"/>
        <v/>
      </c>
      <c r="AI1250" s="71" t="str">
        <f t="shared" si="763"/>
        <v/>
      </c>
      <c r="AJ1250" s="71" t="str">
        <f t="shared" si="764"/>
        <v/>
      </c>
      <c r="AK1250" s="71" t="str">
        <f t="shared" si="765"/>
        <v/>
      </c>
      <c r="AL1250" s="71" t="str">
        <f t="shared" si="766"/>
        <v/>
      </c>
      <c r="AM1250" s="78" t="str">
        <f t="shared" si="767"/>
        <v/>
      </c>
      <c r="AN1250" s="75" t="str">
        <f t="shared" si="768"/>
        <v/>
      </c>
      <c r="AO1250" s="71" t="str">
        <f t="shared" si="769"/>
        <v/>
      </c>
      <c r="AP1250" s="71" t="str">
        <f t="shared" si="770"/>
        <v/>
      </c>
      <c r="AQ1250" s="71" t="str">
        <f t="shared" si="771"/>
        <v/>
      </c>
      <c r="AR1250" s="71" t="str">
        <f t="shared" si="772"/>
        <v/>
      </c>
      <c r="AS1250" s="71" t="str">
        <f t="shared" si="773"/>
        <v/>
      </c>
      <c r="AT1250" s="71" t="str">
        <f t="shared" si="774"/>
        <v/>
      </c>
      <c r="AU1250" s="76" t="str">
        <f t="shared" si="775"/>
        <v/>
      </c>
      <c r="BF1250" s="141">
        <v>28075</v>
      </c>
      <c r="BG1250" s="142" t="s">
        <v>16219</v>
      </c>
      <c r="BH1250" s="141" t="s">
        <v>478</v>
      </c>
      <c r="BI1250" s="141" t="s">
        <v>1268</v>
      </c>
      <c r="BJ1250" s="141"/>
      <c r="BK1250" s="141"/>
      <c r="BL1250" s="141" t="s">
        <v>11364</v>
      </c>
      <c r="BM1250" s="141">
        <v>46.577472720951903</v>
      </c>
      <c r="BN1250" s="141">
        <v>-70.289136824717602</v>
      </c>
      <c r="BO1250" s="141">
        <v>1957</v>
      </c>
      <c r="BP1250" s="143" t="s">
        <v>25386</v>
      </c>
      <c r="BQ1250" s="143" t="s">
        <v>17560</v>
      </c>
    </row>
    <row r="1251" spans="1:69" ht="38.25" customHeight="1" x14ac:dyDescent="0.25">
      <c r="A1251" s="1" t="str">
        <f t="shared" si="776"/>
        <v/>
      </c>
      <c r="B1251" s="32" t="str">
        <f t="shared" si="777"/>
        <v/>
      </c>
      <c r="C1251" s="25" t="str">
        <f t="shared" si="778"/>
        <v/>
      </c>
      <c r="D1251" s="25" t="str">
        <f t="shared" si="779"/>
        <v/>
      </c>
      <c r="E1251" s="25" t="str">
        <f t="shared" si="780"/>
        <v/>
      </c>
      <c r="F1251" s="25" t="str">
        <f t="shared" si="781"/>
        <v/>
      </c>
      <c r="G1251" s="108" t="str">
        <f t="shared" si="782"/>
        <v/>
      </c>
      <c r="H1251" s="108" t="str">
        <f t="shared" si="783"/>
        <v/>
      </c>
      <c r="I1251" s="112" t="str">
        <f t="shared" si="784"/>
        <v/>
      </c>
      <c r="J1251" s="112"/>
      <c r="K1251" s="112"/>
      <c r="L1251" s="113"/>
      <c r="M1251" s="113"/>
      <c r="N1251" s="224" t="str">
        <f t="shared" si="785"/>
        <v/>
      </c>
      <c r="O1251" s="225" t="str">
        <f t="shared" si="786"/>
        <v/>
      </c>
      <c r="Q1251" s="6">
        <v>1249</v>
      </c>
      <c r="R1251" s="47" t="str">
        <f t="shared" si="749"/>
        <v>-1249</v>
      </c>
      <c r="S1251" s="6"/>
      <c r="T1251" s="48" t="str">
        <f t="shared" si="750"/>
        <v/>
      </c>
      <c r="U1251" s="49" t="str">
        <f t="shared" si="751"/>
        <v/>
      </c>
      <c r="W1251" s="51"/>
      <c r="X1251" s="75" t="str">
        <f t="shared" si="752"/>
        <v/>
      </c>
      <c r="Y1251" s="71" t="str">
        <f t="shared" si="753"/>
        <v/>
      </c>
      <c r="Z1251" s="71" t="str">
        <f t="shared" si="754"/>
        <v/>
      </c>
      <c r="AA1251" s="71" t="str">
        <f t="shared" si="755"/>
        <v/>
      </c>
      <c r="AB1251" s="71" t="str">
        <f t="shared" si="756"/>
        <v/>
      </c>
      <c r="AC1251" s="71" t="str">
        <f t="shared" si="757"/>
        <v/>
      </c>
      <c r="AD1251" s="71" t="str">
        <f t="shared" si="758"/>
        <v/>
      </c>
      <c r="AE1251" s="78" t="str">
        <f t="shared" si="759"/>
        <v/>
      </c>
      <c r="AF1251" s="75" t="str">
        <f t="shared" si="760"/>
        <v/>
      </c>
      <c r="AG1251" s="71" t="str">
        <f t="shared" si="761"/>
        <v/>
      </c>
      <c r="AH1251" s="71" t="str">
        <f t="shared" si="762"/>
        <v/>
      </c>
      <c r="AI1251" s="71" t="str">
        <f t="shared" si="763"/>
        <v/>
      </c>
      <c r="AJ1251" s="71" t="str">
        <f t="shared" si="764"/>
        <v/>
      </c>
      <c r="AK1251" s="71" t="str">
        <f t="shared" si="765"/>
        <v/>
      </c>
      <c r="AL1251" s="71" t="str">
        <f t="shared" si="766"/>
        <v/>
      </c>
      <c r="AM1251" s="78" t="str">
        <f t="shared" si="767"/>
        <v/>
      </c>
      <c r="AN1251" s="75" t="str">
        <f t="shared" si="768"/>
        <v/>
      </c>
      <c r="AO1251" s="71" t="str">
        <f t="shared" si="769"/>
        <v/>
      </c>
      <c r="AP1251" s="71" t="str">
        <f t="shared" si="770"/>
        <v/>
      </c>
      <c r="AQ1251" s="71" t="str">
        <f t="shared" si="771"/>
        <v/>
      </c>
      <c r="AR1251" s="71" t="str">
        <f t="shared" si="772"/>
        <v/>
      </c>
      <c r="AS1251" s="71" t="str">
        <f t="shared" si="773"/>
        <v/>
      </c>
      <c r="AT1251" s="71" t="str">
        <f t="shared" si="774"/>
        <v/>
      </c>
      <c r="AU1251" s="76" t="str">
        <f t="shared" si="775"/>
        <v/>
      </c>
      <c r="BF1251" s="141">
        <v>29005</v>
      </c>
      <c r="BG1251" s="142" t="s">
        <v>15849</v>
      </c>
      <c r="BH1251" s="141" t="s">
        <v>180</v>
      </c>
      <c r="BI1251" s="141" t="s">
        <v>191</v>
      </c>
      <c r="BJ1251" s="141" t="s">
        <v>2086</v>
      </c>
      <c r="BK1251" s="141" t="s">
        <v>3056</v>
      </c>
      <c r="BL1251" s="141" t="s">
        <v>4736</v>
      </c>
      <c r="BM1251" s="141">
        <v>45.938870000000001</v>
      </c>
      <c r="BN1251" s="141">
        <v>-70.479299999999995</v>
      </c>
      <c r="BO1251" s="141">
        <v>1998</v>
      </c>
      <c r="BP1251" s="143"/>
      <c r="BQ1251" s="143" t="s">
        <v>17560</v>
      </c>
    </row>
    <row r="1252" spans="1:69" ht="38.25" customHeight="1" x14ac:dyDescent="0.25">
      <c r="A1252" s="1" t="str">
        <f t="shared" si="776"/>
        <v/>
      </c>
      <c r="B1252" s="32" t="str">
        <f t="shared" si="777"/>
        <v/>
      </c>
      <c r="C1252" s="25" t="str">
        <f t="shared" si="778"/>
        <v/>
      </c>
      <c r="D1252" s="25" t="str">
        <f t="shared" si="779"/>
        <v/>
      </c>
      <c r="E1252" s="25" t="str">
        <f t="shared" si="780"/>
        <v/>
      </c>
      <c r="F1252" s="25" t="str">
        <f t="shared" si="781"/>
        <v/>
      </c>
      <c r="G1252" s="108" t="str">
        <f t="shared" si="782"/>
        <v/>
      </c>
      <c r="H1252" s="108" t="str">
        <f t="shared" si="783"/>
        <v/>
      </c>
      <c r="I1252" s="112" t="str">
        <f t="shared" si="784"/>
        <v/>
      </c>
      <c r="J1252" s="112"/>
      <c r="K1252" s="112"/>
      <c r="L1252" s="113"/>
      <c r="M1252" s="113"/>
      <c r="N1252" s="224" t="str">
        <f t="shared" si="785"/>
        <v/>
      </c>
      <c r="O1252" s="225" t="str">
        <f t="shared" si="786"/>
        <v/>
      </c>
      <c r="Q1252" s="6">
        <v>1250</v>
      </c>
      <c r="R1252" s="47" t="str">
        <f t="shared" si="749"/>
        <v>-1250</v>
      </c>
      <c r="S1252" s="6"/>
      <c r="T1252" s="48" t="str">
        <f t="shared" si="750"/>
        <v/>
      </c>
      <c r="U1252" s="49" t="str">
        <f t="shared" si="751"/>
        <v/>
      </c>
      <c r="W1252" s="51"/>
      <c r="X1252" s="75" t="str">
        <f t="shared" si="752"/>
        <v/>
      </c>
      <c r="Y1252" s="71" t="str">
        <f t="shared" si="753"/>
        <v/>
      </c>
      <c r="Z1252" s="71" t="str">
        <f t="shared" si="754"/>
        <v/>
      </c>
      <c r="AA1252" s="71" t="str">
        <f t="shared" si="755"/>
        <v/>
      </c>
      <c r="AB1252" s="71" t="str">
        <f t="shared" si="756"/>
        <v/>
      </c>
      <c r="AC1252" s="71" t="str">
        <f t="shared" si="757"/>
        <v/>
      </c>
      <c r="AD1252" s="71" t="str">
        <f t="shared" si="758"/>
        <v/>
      </c>
      <c r="AE1252" s="78" t="str">
        <f t="shared" si="759"/>
        <v/>
      </c>
      <c r="AF1252" s="75" t="str">
        <f t="shared" si="760"/>
        <v/>
      </c>
      <c r="AG1252" s="71" t="str">
        <f t="shared" si="761"/>
        <v/>
      </c>
      <c r="AH1252" s="71" t="str">
        <f t="shared" si="762"/>
        <v/>
      </c>
      <c r="AI1252" s="71" t="str">
        <f t="shared" si="763"/>
        <v/>
      </c>
      <c r="AJ1252" s="71" t="str">
        <f t="shared" si="764"/>
        <v/>
      </c>
      <c r="AK1252" s="71" t="str">
        <f t="shared" si="765"/>
        <v/>
      </c>
      <c r="AL1252" s="71" t="str">
        <f t="shared" si="766"/>
        <v/>
      </c>
      <c r="AM1252" s="78" t="str">
        <f t="shared" si="767"/>
        <v/>
      </c>
      <c r="AN1252" s="75" t="str">
        <f t="shared" si="768"/>
        <v/>
      </c>
      <c r="AO1252" s="71" t="str">
        <f t="shared" si="769"/>
        <v/>
      </c>
      <c r="AP1252" s="71" t="str">
        <f t="shared" si="770"/>
        <v/>
      </c>
      <c r="AQ1252" s="71" t="str">
        <f t="shared" si="771"/>
        <v/>
      </c>
      <c r="AR1252" s="71" t="str">
        <f t="shared" si="772"/>
        <v/>
      </c>
      <c r="AS1252" s="71" t="str">
        <f t="shared" si="773"/>
        <v/>
      </c>
      <c r="AT1252" s="71" t="str">
        <f t="shared" si="774"/>
        <v/>
      </c>
      <c r="AU1252" s="76" t="str">
        <f t="shared" si="775"/>
        <v/>
      </c>
      <c r="BF1252" s="141">
        <v>29013</v>
      </c>
      <c r="BG1252" s="142" t="s">
        <v>16245</v>
      </c>
      <c r="BH1252" s="141" t="s">
        <v>478</v>
      </c>
      <c r="BI1252" s="141" t="s">
        <v>176</v>
      </c>
      <c r="BJ1252" s="141"/>
      <c r="BK1252" s="141" t="s">
        <v>12301</v>
      </c>
      <c r="BL1252" s="141" t="s">
        <v>16246</v>
      </c>
      <c r="BM1252" s="141">
        <v>45.863300000000002</v>
      </c>
      <c r="BN1252" s="141">
        <v>-70.638059999999996</v>
      </c>
      <c r="BO1252" s="141">
        <v>2005</v>
      </c>
      <c r="BP1252" s="143" t="s">
        <v>482</v>
      </c>
      <c r="BQ1252" s="143" t="s">
        <v>17560</v>
      </c>
    </row>
    <row r="1253" spans="1:69" ht="38.25" customHeight="1" x14ac:dyDescent="0.25">
      <c r="A1253" s="1" t="str">
        <f t="shared" si="776"/>
        <v/>
      </c>
      <c r="B1253" s="32" t="str">
        <f t="shared" si="777"/>
        <v/>
      </c>
      <c r="C1253" s="25" t="str">
        <f t="shared" si="778"/>
        <v/>
      </c>
      <c r="D1253" s="25" t="str">
        <f t="shared" si="779"/>
        <v/>
      </c>
      <c r="E1253" s="25" t="str">
        <f t="shared" si="780"/>
        <v/>
      </c>
      <c r="F1253" s="25" t="str">
        <f t="shared" si="781"/>
        <v/>
      </c>
      <c r="G1253" s="108" t="str">
        <f t="shared" si="782"/>
        <v/>
      </c>
      <c r="H1253" s="108" t="str">
        <f t="shared" si="783"/>
        <v/>
      </c>
      <c r="I1253" s="112" t="str">
        <f t="shared" si="784"/>
        <v/>
      </c>
      <c r="J1253" s="112"/>
      <c r="K1253" s="112"/>
      <c r="L1253" s="113"/>
      <c r="M1253" s="113"/>
      <c r="N1253" s="224" t="str">
        <f t="shared" si="785"/>
        <v/>
      </c>
      <c r="O1253" s="225" t="str">
        <f t="shared" si="786"/>
        <v/>
      </c>
      <c r="Q1253" s="6">
        <v>1251</v>
      </c>
      <c r="R1253" s="47" t="str">
        <f t="shared" si="749"/>
        <v>-1251</v>
      </c>
      <c r="S1253" s="6"/>
      <c r="T1253" s="48" t="str">
        <f t="shared" si="750"/>
        <v/>
      </c>
      <c r="U1253" s="49" t="str">
        <f t="shared" si="751"/>
        <v/>
      </c>
      <c r="W1253" s="51"/>
      <c r="X1253" s="75" t="str">
        <f t="shared" si="752"/>
        <v/>
      </c>
      <c r="Y1253" s="71" t="str">
        <f t="shared" si="753"/>
        <v/>
      </c>
      <c r="Z1253" s="71" t="str">
        <f t="shared" si="754"/>
        <v/>
      </c>
      <c r="AA1253" s="71" t="str">
        <f t="shared" si="755"/>
        <v/>
      </c>
      <c r="AB1253" s="71" t="str">
        <f t="shared" si="756"/>
        <v/>
      </c>
      <c r="AC1253" s="71" t="str">
        <f t="shared" si="757"/>
        <v/>
      </c>
      <c r="AD1253" s="71" t="str">
        <f t="shared" si="758"/>
        <v/>
      </c>
      <c r="AE1253" s="78" t="str">
        <f t="shared" si="759"/>
        <v/>
      </c>
      <c r="AF1253" s="75" t="str">
        <f t="shared" si="760"/>
        <v/>
      </c>
      <c r="AG1253" s="71" t="str">
        <f t="shared" si="761"/>
        <v/>
      </c>
      <c r="AH1253" s="71" t="str">
        <f t="shared" si="762"/>
        <v/>
      </c>
      <c r="AI1253" s="71" t="str">
        <f t="shared" si="763"/>
        <v/>
      </c>
      <c r="AJ1253" s="71" t="str">
        <f t="shared" si="764"/>
        <v/>
      </c>
      <c r="AK1253" s="71" t="str">
        <f t="shared" si="765"/>
        <v/>
      </c>
      <c r="AL1253" s="71" t="str">
        <f t="shared" si="766"/>
        <v/>
      </c>
      <c r="AM1253" s="78" t="str">
        <f t="shared" si="767"/>
        <v/>
      </c>
      <c r="AN1253" s="75" t="str">
        <f t="shared" si="768"/>
        <v/>
      </c>
      <c r="AO1253" s="71" t="str">
        <f t="shared" si="769"/>
        <v/>
      </c>
      <c r="AP1253" s="71" t="str">
        <f t="shared" si="770"/>
        <v/>
      </c>
      <c r="AQ1253" s="71" t="str">
        <f t="shared" si="771"/>
        <v/>
      </c>
      <c r="AR1253" s="71" t="str">
        <f t="shared" si="772"/>
        <v/>
      </c>
      <c r="AS1253" s="71" t="str">
        <f t="shared" si="773"/>
        <v/>
      </c>
      <c r="AT1253" s="71" t="str">
        <f t="shared" si="774"/>
        <v/>
      </c>
      <c r="AU1253" s="76" t="str">
        <f t="shared" si="775"/>
        <v/>
      </c>
      <c r="BF1253" s="141">
        <v>29013</v>
      </c>
      <c r="BG1253" s="142" t="s">
        <v>16247</v>
      </c>
      <c r="BH1253" s="141" t="s">
        <v>478</v>
      </c>
      <c r="BI1253" s="141" t="s">
        <v>177</v>
      </c>
      <c r="BJ1253" s="141"/>
      <c r="BK1253" s="141"/>
      <c r="BL1253" s="141" t="s">
        <v>16248</v>
      </c>
      <c r="BM1253" s="141">
        <v>45.85089</v>
      </c>
      <c r="BN1253" s="141">
        <v>-70.636409999999998</v>
      </c>
      <c r="BO1253" s="141">
        <v>2005</v>
      </c>
      <c r="BP1253" s="143" t="s">
        <v>485</v>
      </c>
      <c r="BQ1253" s="143" t="s">
        <v>17560</v>
      </c>
    </row>
    <row r="1254" spans="1:69" ht="38.25" customHeight="1" x14ac:dyDescent="0.25">
      <c r="A1254" s="1" t="str">
        <f t="shared" si="776"/>
        <v/>
      </c>
      <c r="B1254" s="32" t="str">
        <f t="shared" si="777"/>
        <v/>
      </c>
      <c r="C1254" s="25" t="str">
        <f t="shared" si="778"/>
        <v/>
      </c>
      <c r="D1254" s="25" t="str">
        <f t="shared" si="779"/>
        <v/>
      </c>
      <c r="E1254" s="25" t="str">
        <f t="shared" si="780"/>
        <v/>
      </c>
      <c r="F1254" s="25" t="str">
        <f t="shared" si="781"/>
        <v/>
      </c>
      <c r="G1254" s="108" t="str">
        <f t="shared" si="782"/>
        <v/>
      </c>
      <c r="H1254" s="108" t="str">
        <f t="shared" si="783"/>
        <v/>
      </c>
      <c r="I1254" s="112" t="str">
        <f t="shared" si="784"/>
        <v/>
      </c>
      <c r="J1254" s="112"/>
      <c r="K1254" s="112"/>
      <c r="L1254" s="113"/>
      <c r="M1254" s="113"/>
      <c r="N1254" s="224" t="str">
        <f t="shared" si="785"/>
        <v/>
      </c>
      <c r="O1254" s="225" t="str">
        <f t="shared" si="786"/>
        <v/>
      </c>
      <c r="Q1254" s="6">
        <v>1252</v>
      </c>
      <c r="R1254" s="47" t="str">
        <f t="shared" si="749"/>
        <v>-1252</v>
      </c>
      <c r="S1254" s="6"/>
      <c r="T1254" s="48" t="str">
        <f t="shared" si="750"/>
        <v/>
      </c>
      <c r="U1254" s="49" t="str">
        <f t="shared" si="751"/>
        <v/>
      </c>
      <c r="W1254" s="51"/>
      <c r="X1254" s="75" t="str">
        <f t="shared" si="752"/>
        <v/>
      </c>
      <c r="Y1254" s="71" t="str">
        <f t="shared" si="753"/>
        <v/>
      </c>
      <c r="Z1254" s="71" t="str">
        <f t="shared" si="754"/>
        <v/>
      </c>
      <c r="AA1254" s="71" t="str">
        <f t="shared" si="755"/>
        <v/>
      </c>
      <c r="AB1254" s="71" t="str">
        <f t="shared" si="756"/>
        <v/>
      </c>
      <c r="AC1254" s="71" t="str">
        <f t="shared" si="757"/>
        <v/>
      </c>
      <c r="AD1254" s="71" t="str">
        <f t="shared" si="758"/>
        <v/>
      </c>
      <c r="AE1254" s="78" t="str">
        <f t="shared" si="759"/>
        <v/>
      </c>
      <c r="AF1254" s="75" t="str">
        <f t="shared" si="760"/>
        <v/>
      </c>
      <c r="AG1254" s="71" t="str">
        <f t="shared" si="761"/>
        <v/>
      </c>
      <c r="AH1254" s="71" t="str">
        <f t="shared" si="762"/>
        <v/>
      </c>
      <c r="AI1254" s="71" t="str">
        <f t="shared" si="763"/>
        <v/>
      </c>
      <c r="AJ1254" s="71" t="str">
        <f t="shared" si="764"/>
        <v/>
      </c>
      <c r="AK1254" s="71" t="str">
        <f t="shared" si="765"/>
        <v/>
      </c>
      <c r="AL1254" s="71" t="str">
        <f t="shared" si="766"/>
        <v/>
      </c>
      <c r="AM1254" s="78" t="str">
        <f t="shared" si="767"/>
        <v/>
      </c>
      <c r="AN1254" s="75" t="str">
        <f t="shared" si="768"/>
        <v/>
      </c>
      <c r="AO1254" s="71" t="str">
        <f t="shared" si="769"/>
        <v/>
      </c>
      <c r="AP1254" s="71" t="str">
        <f t="shared" si="770"/>
        <v/>
      </c>
      <c r="AQ1254" s="71" t="str">
        <f t="shared" si="771"/>
        <v/>
      </c>
      <c r="AR1254" s="71" t="str">
        <f t="shared" si="772"/>
        <v/>
      </c>
      <c r="AS1254" s="71" t="str">
        <f t="shared" si="773"/>
        <v/>
      </c>
      <c r="AT1254" s="71" t="str">
        <f t="shared" si="774"/>
        <v/>
      </c>
      <c r="AU1254" s="76" t="str">
        <f t="shared" si="775"/>
        <v/>
      </c>
      <c r="BF1254" s="141">
        <v>29013</v>
      </c>
      <c r="BG1254" s="142" t="s">
        <v>16249</v>
      </c>
      <c r="BH1254" s="141" t="s">
        <v>478</v>
      </c>
      <c r="BI1254" s="141" t="s">
        <v>176</v>
      </c>
      <c r="BJ1254" s="141"/>
      <c r="BK1254" s="141" t="s">
        <v>3952</v>
      </c>
      <c r="BL1254" s="141" t="s">
        <v>16250</v>
      </c>
      <c r="BM1254" s="141">
        <v>45.851390000000002</v>
      </c>
      <c r="BN1254" s="141">
        <v>-70.644049999999993</v>
      </c>
      <c r="BO1254" s="141">
        <v>2005</v>
      </c>
      <c r="BP1254" s="143" t="s">
        <v>482</v>
      </c>
      <c r="BQ1254" s="143" t="s">
        <v>17560</v>
      </c>
    </row>
    <row r="1255" spans="1:69" ht="38.25" customHeight="1" x14ac:dyDescent="0.25">
      <c r="A1255" s="1" t="str">
        <f t="shared" si="776"/>
        <v/>
      </c>
      <c r="B1255" s="32" t="str">
        <f t="shared" si="777"/>
        <v/>
      </c>
      <c r="C1255" s="25" t="str">
        <f t="shared" si="778"/>
        <v/>
      </c>
      <c r="D1255" s="25" t="str">
        <f t="shared" si="779"/>
        <v/>
      </c>
      <c r="E1255" s="25" t="str">
        <f t="shared" si="780"/>
        <v/>
      </c>
      <c r="F1255" s="25" t="str">
        <f t="shared" si="781"/>
        <v/>
      </c>
      <c r="G1255" s="108" t="str">
        <f t="shared" si="782"/>
        <v/>
      </c>
      <c r="H1255" s="108" t="str">
        <f t="shared" si="783"/>
        <v/>
      </c>
      <c r="I1255" s="112" t="str">
        <f t="shared" si="784"/>
        <v/>
      </c>
      <c r="J1255" s="112"/>
      <c r="K1255" s="112"/>
      <c r="L1255" s="113"/>
      <c r="M1255" s="113"/>
      <c r="N1255" s="224" t="str">
        <f t="shared" si="785"/>
        <v/>
      </c>
      <c r="O1255" s="225" t="str">
        <f t="shared" si="786"/>
        <v/>
      </c>
      <c r="Q1255" s="6">
        <v>1253</v>
      </c>
      <c r="R1255" s="47" t="str">
        <f t="shared" si="749"/>
        <v>-1253</v>
      </c>
      <c r="S1255" s="6"/>
      <c r="T1255" s="48" t="str">
        <f t="shared" si="750"/>
        <v/>
      </c>
      <c r="U1255" s="49" t="str">
        <f t="shared" si="751"/>
        <v/>
      </c>
      <c r="W1255" s="51"/>
      <c r="X1255" s="75" t="str">
        <f t="shared" si="752"/>
        <v/>
      </c>
      <c r="Y1255" s="71" t="str">
        <f t="shared" si="753"/>
        <v/>
      </c>
      <c r="Z1255" s="71" t="str">
        <f t="shared" si="754"/>
        <v/>
      </c>
      <c r="AA1255" s="71" t="str">
        <f t="shared" si="755"/>
        <v/>
      </c>
      <c r="AB1255" s="71" t="str">
        <f t="shared" si="756"/>
        <v/>
      </c>
      <c r="AC1255" s="71" t="str">
        <f t="shared" si="757"/>
        <v/>
      </c>
      <c r="AD1255" s="71" t="str">
        <f t="shared" si="758"/>
        <v/>
      </c>
      <c r="AE1255" s="78" t="str">
        <f t="shared" si="759"/>
        <v/>
      </c>
      <c r="AF1255" s="75" t="str">
        <f t="shared" si="760"/>
        <v/>
      </c>
      <c r="AG1255" s="71" t="str">
        <f t="shared" si="761"/>
        <v/>
      </c>
      <c r="AH1255" s="71" t="str">
        <f t="shared" si="762"/>
        <v/>
      </c>
      <c r="AI1255" s="71" t="str">
        <f t="shared" si="763"/>
        <v/>
      </c>
      <c r="AJ1255" s="71" t="str">
        <f t="shared" si="764"/>
        <v/>
      </c>
      <c r="AK1255" s="71" t="str">
        <f t="shared" si="765"/>
        <v/>
      </c>
      <c r="AL1255" s="71" t="str">
        <f t="shared" si="766"/>
        <v/>
      </c>
      <c r="AM1255" s="78" t="str">
        <f t="shared" si="767"/>
        <v/>
      </c>
      <c r="AN1255" s="75" t="str">
        <f t="shared" si="768"/>
        <v/>
      </c>
      <c r="AO1255" s="71" t="str">
        <f t="shared" si="769"/>
        <v/>
      </c>
      <c r="AP1255" s="71" t="str">
        <f t="shared" si="770"/>
        <v/>
      </c>
      <c r="AQ1255" s="71" t="str">
        <f t="shared" si="771"/>
        <v/>
      </c>
      <c r="AR1255" s="71" t="str">
        <f t="shared" si="772"/>
        <v/>
      </c>
      <c r="AS1255" s="71" t="str">
        <f t="shared" si="773"/>
        <v/>
      </c>
      <c r="AT1255" s="71" t="str">
        <f t="shared" si="774"/>
        <v/>
      </c>
      <c r="AU1255" s="76" t="str">
        <f t="shared" si="775"/>
        <v/>
      </c>
      <c r="BF1255" s="141">
        <v>33102</v>
      </c>
      <c r="BG1255" s="142" t="s">
        <v>16125</v>
      </c>
      <c r="BH1255" s="141" t="s">
        <v>180</v>
      </c>
      <c r="BI1255" s="141" t="s">
        <v>178</v>
      </c>
      <c r="BJ1255" s="141"/>
      <c r="BK1255" s="141" t="s">
        <v>16126</v>
      </c>
      <c r="BL1255" s="141" t="s">
        <v>4118</v>
      </c>
      <c r="BM1255" s="141">
        <v>46.625810000000001</v>
      </c>
      <c r="BN1255" s="141">
        <v>-71.745040000000003</v>
      </c>
      <c r="BO1255" s="141">
        <v>2003</v>
      </c>
      <c r="BP1255" s="143" t="s">
        <v>484</v>
      </c>
      <c r="BQ1255" s="143" t="s">
        <v>17560</v>
      </c>
    </row>
    <row r="1256" spans="1:69" ht="38.25" customHeight="1" x14ac:dyDescent="0.25">
      <c r="A1256" s="1" t="str">
        <f t="shared" si="776"/>
        <v/>
      </c>
      <c r="B1256" s="32" t="str">
        <f t="shared" si="777"/>
        <v/>
      </c>
      <c r="C1256" s="25" t="str">
        <f t="shared" si="778"/>
        <v/>
      </c>
      <c r="D1256" s="25" t="str">
        <f t="shared" si="779"/>
        <v/>
      </c>
      <c r="E1256" s="25" t="str">
        <f t="shared" si="780"/>
        <v/>
      </c>
      <c r="F1256" s="25" t="str">
        <f t="shared" si="781"/>
        <v/>
      </c>
      <c r="G1256" s="108" t="str">
        <f t="shared" si="782"/>
        <v/>
      </c>
      <c r="H1256" s="108" t="str">
        <f t="shared" si="783"/>
        <v/>
      </c>
      <c r="I1256" s="112" t="str">
        <f t="shared" si="784"/>
        <v/>
      </c>
      <c r="J1256" s="112"/>
      <c r="K1256" s="112"/>
      <c r="L1256" s="113"/>
      <c r="M1256" s="113"/>
      <c r="N1256" s="224" t="str">
        <f t="shared" si="785"/>
        <v/>
      </c>
      <c r="O1256" s="225" t="str">
        <f t="shared" si="786"/>
        <v/>
      </c>
      <c r="Q1256" s="6">
        <v>1254</v>
      </c>
      <c r="R1256" s="47" t="str">
        <f t="shared" si="749"/>
        <v>-1254</v>
      </c>
      <c r="S1256" s="6"/>
      <c r="T1256" s="48" t="str">
        <f t="shared" si="750"/>
        <v/>
      </c>
      <c r="U1256" s="49" t="str">
        <f t="shared" si="751"/>
        <v/>
      </c>
      <c r="W1256" s="51"/>
      <c r="X1256" s="75" t="str">
        <f t="shared" si="752"/>
        <v/>
      </c>
      <c r="Y1256" s="71" t="str">
        <f t="shared" si="753"/>
        <v/>
      </c>
      <c r="Z1256" s="71" t="str">
        <f t="shared" si="754"/>
        <v/>
      </c>
      <c r="AA1256" s="71" t="str">
        <f t="shared" si="755"/>
        <v/>
      </c>
      <c r="AB1256" s="71" t="str">
        <f t="shared" si="756"/>
        <v/>
      </c>
      <c r="AC1256" s="71" t="str">
        <f t="shared" si="757"/>
        <v/>
      </c>
      <c r="AD1256" s="71" t="str">
        <f t="shared" si="758"/>
        <v/>
      </c>
      <c r="AE1256" s="78" t="str">
        <f t="shared" si="759"/>
        <v/>
      </c>
      <c r="AF1256" s="75" t="str">
        <f t="shared" si="760"/>
        <v/>
      </c>
      <c r="AG1256" s="71" t="str">
        <f t="shared" si="761"/>
        <v/>
      </c>
      <c r="AH1256" s="71" t="str">
        <f t="shared" si="762"/>
        <v/>
      </c>
      <c r="AI1256" s="71" t="str">
        <f t="shared" si="763"/>
        <v/>
      </c>
      <c r="AJ1256" s="71" t="str">
        <f t="shared" si="764"/>
        <v/>
      </c>
      <c r="AK1256" s="71" t="str">
        <f t="shared" si="765"/>
        <v/>
      </c>
      <c r="AL1256" s="71" t="str">
        <f t="shared" si="766"/>
        <v/>
      </c>
      <c r="AM1256" s="78" t="str">
        <f t="shared" si="767"/>
        <v/>
      </c>
      <c r="AN1256" s="75" t="str">
        <f t="shared" si="768"/>
        <v/>
      </c>
      <c r="AO1256" s="71" t="str">
        <f t="shared" si="769"/>
        <v/>
      </c>
      <c r="AP1256" s="71" t="str">
        <f t="shared" si="770"/>
        <v/>
      </c>
      <c r="AQ1256" s="71" t="str">
        <f t="shared" si="771"/>
        <v/>
      </c>
      <c r="AR1256" s="71" t="str">
        <f t="shared" si="772"/>
        <v/>
      </c>
      <c r="AS1256" s="71" t="str">
        <f t="shared" si="773"/>
        <v/>
      </c>
      <c r="AT1256" s="71" t="str">
        <f t="shared" si="774"/>
        <v/>
      </c>
      <c r="AU1256" s="76" t="str">
        <f t="shared" si="775"/>
        <v/>
      </c>
      <c r="BF1256" s="141">
        <v>33102</v>
      </c>
      <c r="BG1256" s="142" t="s">
        <v>16127</v>
      </c>
      <c r="BH1256" s="141" t="s">
        <v>180</v>
      </c>
      <c r="BI1256" s="141" t="s">
        <v>191</v>
      </c>
      <c r="BJ1256" s="141" t="s">
        <v>16128</v>
      </c>
      <c r="BK1256" s="141" t="s">
        <v>16129</v>
      </c>
      <c r="BL1256" s="141" t="s">
        <v>16130</v>
      </c>
      <c r="BM1256" s="141">
        <v>46.624310000000001</v>
      </c>
      <c r="BN1256" s="141">
        <v>-71.734116</v>
      </c>
      <c r="BO1256" s="141">
        <v>1998</v>
      </c>
      <c r="BP1256" s="143" t="s">
        <v>25378</v>
      </c>
      <c r="BQ1256" s="143" t="s">
        <v>17560</v>
      </c>
    </row>
    <row r="1257" spans="1:69" ht="38.25" customHeight="1" x14ac:dyDescent="0.25">
      <c r="A1257" s="1" t="str">
        <f t="shared" si="776"/>
        <v/>
      </c>
      <c r="B1257" s="32" t="str">
        <f t="shared" si="777"/>
        <v/>
      </c>
      <c r="C1257" s="25" t="str">
        <f t="shared" si="778"/>
        <v/>
      </c>
      <c r="D1257" s="25" t="str">
        <f t="shared" si="779"/>
        <v/>
      </c>
      <c r="E1257" s="25" t="str">
        <f t="shared" si="780"/>
        <v/>
      </c>
      <c r="F1257" s="25" t="str">
        <f t="shared" si="781"/>
        <v/>
      </c>
      <c r="G1257" s="108" t="str">
        <f t="shared" si="782"/>
        <v/>
      </c>
      <c r="H1257" s="108" t="str">
        <f t="shared" si="783"/>
        <v/>
      </c>
      <c r="I1257" s="112" t="str">
        <f t="shared" si="784"/>
        <v/>
      </c>
      <c r="J1257" s="112"/>
      <c r="K1257" s="112"/>
      <c r="L1257" s="113"/>
      <c r="M1257" s="113"/>
      <c r="N1257" s="224" t="str">
        <f t="shared" si="785"/>
        <v/>
      </c>
      <c r="O1257" s="225" t="str">
        <f t="shared" si="786"/>
        <v/>
      </c>
      <c r="Q1257" s="6">
        <v>1255</v>
      </c>
      <c r="R1257" s="47" t="str">
        <f t="shared" si="749"/>
        <v>-1255</v>
      </c>
      <c r="S1257" s="6"/>
      <c r="T1257" s="48" t="str">
        <f t="shared" si="750"/>
        <v/>
      </c>
      <c r="U1257" s="49" t="str">
        <f t="shared" si="751"/>
        <v/>
      </c>
      <c r="W1257" s="51"/>
      <c r="X1257" s="75" t="str">
        <f t="shared" si="752"/>
        <v/>
      </c>
      <c r="Y1257" s="71" t="str">
        <f t="shared" si="753"/>
        <v/>
      </c>
      <c r="Z1257" s="71" t="str">
        <f t="shared" si="754"/>
        <v/>
      </c>
      <c r="AA1257" s="71" t="str">
        <f t="shared" si="755"/>
        <v/>
      </c>
      <c r="AB1257" s="71" t="str">
        <f t="shared" si="756"/>
        <v/>
      </c>
      <c r="AC1257" s="71" t="str">
        <f t="shared" si="757"/>
        <v/>
      </c>
      <c r="AD1257" s="71" t="str">
        <f t="shared" si="758"/>
        <v/>
      </c>
      <c r="AE1257" s="78" t="str">
        <f t="shared" si="759"/>
        <v/>
      </c>
      <c r="AF1257" s="75" t="str">
        <f t="shared" si="760"/>
        <v/>
      </c>
      <c r="AG1257" s="71" t="str">
        <f t="shared" si="761"/>
        <v/>
      </c>
      <c r="AH1257" s="71" t="str">
        <f t="shared" si="762"/>
        <v/>
      </c>
      <c r="AI1257" s="71" t="str">
        <f t="shared" si="763"/>
        <v/>
      </c>
      <c r="AJ1257" s="71" t="str">
        <f t="shared" si="764"/>
        <v/>
      </c>
      <c r="AK1257" s="71" t="str">
        <f t="shared" si="765"/>
        <v/>
      </c>
      <c r="AL1257" s="71" t="str">
        <f t="shared" si="766"/>
        <v/>
      </c>
      <c r="AM1257" s="78" t="str">
        <f t="shared" si="767"/>
        <v/>
      </c>
      <c r="AN1257" s="75" t="str">
        <f t="shared" si="768"/>
        <v/>
      </c>
      <c r="AO1257" s="71" t="str">
        <f t="shared" si="769"/>
        <v/>
      </c>
      <c r="AP1257" s="71" t="str">
        <f t="shared" si="770"/>
        <v/>
      </c>
      <c r="AQ1257" s="71" t="str">
        <f t="shared" si="771"/>
        <v/>
      </c>
      <c r="AR1257" s="71" t="str">
        <f t="shared" si="772"/>
        <v/>
      </c>
      <c r="AS1257" s="71" t="str">
        <f t="shared" si="773"/>
        <v/>
      </c>
      <c r="AT1257" s="71" t="str">
        <f t="shared" si="774"/>
        <v/>
      </c>
      <c r="AU1257" s="76" t="str">
        <f t="shared" si="775"/>
        <v/>
      </c>
      <c r="BF1257" s="141">
        <v>17010</v>
      </c>
      <c r="BG1257" s="142" t="s">
        <v>16430</v>
      </c>
      <c r="BH1257" s="141" t="s">
        <v>478</v>
      </c>
      <c r="BI1257" s="141" t="s">
        <v>176</v>
      </c>
      <c r="BJ1257" s="141" t="s">
        <v>16431</v>
      </c>
      <c r="BK1257" s="141" t="s">
        <v>3503</v>
      </c>
      <c r="BL1257" s="141" t="s">
        <v>16432</v>
      </c>
      <c r="BM1257" s="141">
        <v>46.973300000000002</v>
      </c>
      <c r="BN1257" s="141">
        <v>-69.785160000000005</v>
      </c>
      <c r="BO1257" s="141">
        <v>1982</v>
      </c>
      <c r="BP1257" s="143" t="s">
        <v>25404</v>
      </c>
      <c r="BQ1257" s="143" t="s">
        <v>17560</v>
      </c>
    </row>
    <row r="1258" spans="1:69" ht="38.25" customHeight="1" x14ac:dyDescent="0.25">
      <c r="A1258" s="1" t="str">
        <f t="shared" si="776"/>
        <v/>
      </c>
      <c r="B1258" s="32" t="str">
        <f t="shared" si="777"/>
        <v/>
      </c>
      <c r="C1258" s="25" t="str">
        <f t="shared" si="778"/>
        <v/>
      </c>
      <c r="D1258" s="25" t="str">
        <f t="shared" si="779"/>
        <v/>
      </c>
      <c r="E1258" s="25" t="str">
        <f t="shared" si="780"/>
        <v/>
      </c>
      <c r="F1258" s="25" t="str">
        <f t="shared" si="781"/>
        <v/>
      </c>
      <c r="G1258" s="108" t="str">
        <f t="shared" si="782"/>
        <v/>
      </c>
      <c r="H1258" s="108" t="str">
        <f t="shared" si="783"/>
        <v/>
      </c>
      <c r="I1258" s="112" t="str">
        <f t="shared" si="784"/>
        <v/>
      </c>
      <c r="J1258" s="112"/>
      <c r="K1258" s="112"/>
      <c r="L1258" s="113"/>
      <c r="M1258" s="113"/>
      <c r="N1258" s="224" t="str">
        <f t="shared" si="785"/>
        <v/>
      </c>
      <c r="O1258" s="225" t="str">
        <f t="shared" si="786"/>
        <v/>
      </c>
      <c r="Q1258" s="6">
        <v>1256</v>
      </c>
      <c r="R1258" s="47" t="str">
        <f t="shared" si="749"/>
        <v>-1256</v>
      </c>
      <c r="S1258" s="6"/>
      <c r="T1258" s="48" t="str">
        <f t="shared" si="750"/>
        <v/>
      </c>
      <c r="U1258" s="49" t="str">
        <f t="shared" si="751"/>
        <v/>
      </c>
      <c r="W1258" s="51"/>
      <c r="X1258" s="75" t="str">
        <f t="shared" si="752"/>
        <v/>
      </c>
      <c r="Y1258" s="71" t="str">
        <f t="shared" si="753"/>
        <v/>
      </c>
      <c r="Z1258" s="71" t="str">
        <f t="shared" si="754"/>
        <v/>
      </c>
      <c r="AA1258" s="71" t="str">
        <f t="shared" si="755"/>
        <v/>
      </c>
      <c r="AB1258" s="71" t="str">
        <f t="shared" si="756"/>
        <v/>
      </c>
      <c r="AC1258" s="71" t="str">
        <f t="shared" si="757"/>
        <v/>
      </c>
      <c r="AD1258" s="71" t="str">
        <f t="shared" si="758"/>
        <v/>
      </c>
      <c r="AE1258" s="78" t="str">
        <f t="shared" si="759"/>
        <v/>
      </c>
      <c r="AF1258" s="75" t="str">
        <f t="shared" si="760"/>
        <v/>
      </c>
      <c r="AG1258" s="71" t="str">
        <f t="shared" si="761"/>
        <v/>
      </c>
      <c r="AH1258" s="71" t="str">
        <f t="shared" si="762"/>
        <v/>
      </c>
      <c r="AI1258" s="71" t="str">
        <f t="shared" si="763"/>
        <v/>
      </c>
      <c r="AJ1258" s="71" t="str">
        <f t="shared" si="764"/>
        <v/>
      </c>
      <c r="AK1258" s="71" t="str">
        <f t="shared" si="765"/>
        <v/>
      </c>
      <c r="AL1258" s="71" t="str">
        <f t="shared" si="766"/>
        <v/>
      </c>
      <c r="AM1258" s="78" t="str">
        <f t="shared" si="767"/>
        <v/>
      </c>
      <c r="AN1258" s="75" t="str">
        <f t="shared" si="768"/>
        <v/>
      </c>
      <c r="AO1258" s="71" t="str">
        <f t="shared" si="769"/>
        <v/>
      </c>
      <c r="AP1258" s="71" t="str">
        <f t="shared" si="770"/>
        <v/>
      </c>
      <c r="AQ1258" s="71" t="str">
        <f t="shared" si="771"/>
        <v/>
      </c>
      <c r="AR1258" s="71" t="str">
        <f t="shared" si="772"/>
        <v/>
      </c>
      <c r="AS1258" s="71" t="str">
        <f t="shared" si="773"/>
        <v/>
      </c>
      <c r="AT1258" s="71" t="str">
        <f t="shared" si="774"/>
        <v/>
      </c>
      <c r="AU1258" s="76" t="str">
        <f t="shared" si="775"/>
        <v/>
      </c>
      <c r="BF1258" s="141">
        <v>17010</v>
      </c>
      <c r="BG1258" s="142" t="s">
        <v>16433</v>
      </c>
      <c r="BH1258" s="141" t="s">
        <v>478</v>
      </c>
      <c r="BI1258" s="141" t="s">
        <v>176</v>
      </c>
      <c r="BJ1258" s="141" t="s">
        <v>16434</v>
      </c>
      <c r="BK1258" s="141"/>
      <c r="BL1258" s="141" t="s">
        <v>16435</v>
      </c>
      <c r="BM1258" s="141">
        <v>46.9502883728738</v>
      </c>
      <c r="BN1258" s="141">
        <v>-69.764465159724594</v>
      </c>
      <c r="BO1258" s="141">
        <v>1964</v>
      </c>
      <c r="BP1258" s="143" t="s">
        <v>25405</v>
      </c>
      <c r="BQ1258" s="143" t="s">
        <v>17560</v>
      </c>
    </row>
    <row r="1259" spans="1:69" ht="38.25" customHeight="1" x14ac:dyDescent="0.25">
      <c r="A1259" s="1" t="str">
        <f t="shared" si="776"/>
        <v/>
      </c>
      <c r="B1259" s="32" t="str">
        <f t="shared" si="777"/>
        <v/>
      </c>
      <c r="C1259" s="25" t="str">
        <f t="shared" si="778"/>
        <v/>
      </c>
      <c r="D1259" s="25" t="str">
        <f t="shared" si="779"/>
        <v/>
      </c>
      <c r="E1259" s="25" t="str">
        <f t="shared" si="780"/>
        <v/>
      </c>
      <c r="F1259" s="25" t="str">
        <f t="shared" si="781"/>
        <v/>
      </c>
      <c r="G1259" s="108" t="str">
        <f t="shared" si="782"/>
        <v/>
      </c>
      <c r="H1259" s="108" t="str">
        <f t="shared" si="783"/>
        <v/>
      </c>
      <c r="I1259" s="112" t="str">
        <f t="shared" si="784"/>
        <v/>
      </c>
      <c r="J1259" s="112"/>
      <c r="K1259" s="112"/>
      <c r="L1259" s="113"/>
      <c r="M1259" s="113"/>
      <c r="N1259" s="224" t="str">
        <f t="shared" si="785"/>
        <v/>
      </c>
      <c r="O1259" s="225" t="str">
        <f t="shared" si="786"/>
        <v/>
      </c>
      <c r="Q1259" s="6">
        <v>1257</v>
      </c>
      <c r="R1259" s="47" t="str">
        <f t="shared" si="749"/>
        <v>-1257</v>
      </c>
      <c r="S1259" s="6"/>
      <c r="T1259" s="48" t="str">
        <f t="shared" si="750"/>
        <v/>
      </c>
      <c r="U1259" s="49" t="str">
        <f t="shared" si="751"/>
        <v/>
      </c>
      <c r="W1259" s="51"/>
      <c r="X1259" s="75" t="str">
        <f t="shared" si="752"/>
        <v/>
      </c>
      <c r="Y1259" s="71" t="str">
        <f t="shared" si="753"/>
        <v/>
      </c>
      <c r="Z1259" s="71" t="str">
        <f t="shared" si="754"/>
        <v/>
      </c>
      <c r="AA1259" s="71" t="str">
        <f t="shared" si="755"/>
        <v/>
      </c>
      <c r="AB1259" s="71" t="str">
        <f t="shared" si="756"/>
        <v/>
      </c>
      <c r="AC1259" s="71" t="str">
        <f t="shared" si="757"/>
        <v/>
      </c>
      <c r="AD1259" s="71" t="str">
        <f t="shared" si="758"/>
        <v/>
      </c>
      <c r="AE1259" s="78" t="str">
        <f t="shared" si="759"/>
        <v/>
      </c>
      <c r="AF1259" s="75" t="str">
        <f t="shared" si="760"/>
        <v/>
      </c>
      <c r="AG1259" s="71" t="str">
        <f t="shared" si="761"/>
        <v/>
      </c>
      <c r="AH1259" s="71" t="str">
        <f t="shared" si="762"/>
        <v/>
      </c>
      <c r="AI1259" s="71" t="str">
        <f t="shared" si="763"/>
        <v/>
      </c>
      <c r="AJ1259" s="71" t="str">
        <f t="shared" si="764"/>
        <v/>
      </c>
      <c r="AK1259" s="71" t="str">
        <f t="shared" si="765"/>
        <v/>
      </c>
      <c r="AL1259" s="71" t="str">
        <f t="shared" si="766"/>
        <v/>
      </c>
      <c r="AM1259" s="78" t="str">
        <f t="shared" si="767"/>
        <v/>
      </c>
      <c r="AN1259" s="75" t="str">
        <f t="shared" si="768"/>
        <v/>
      </c>
      <c r="AO1259" s="71" t="str">
        <f t="shared" si="769"/>
        <v/>
      </c>
      <c r="AP1259" s="71" t="str">
        <f t="shared" si="770"/>
        <v/>
      </c>
      <c r="AQ1259" s="71" t="str">
        <f t="shared" si="771"/>
        <v/>
      </c>
      <c r="AR1259" s="71" t="str">
        <f t="shared" si="772"/>
        <v/>
      </c>
      <c r="AS1259" s="71" t="str">
        <f t="shared" si="773"/>
        <v/>
      </c>
      <c r="AT1259" s="71" t="str">
        <f t="shared" si="774"/>
        <v/>
      </c>
      <c r="AU1259" s="76" t="str">
        <f t="shared" si="775"/>
        <v/>
      </c>
      <c r="BF1259" s="141">
        <v>17010</v>
      </c>
      <c r="BG1259" s="142" t="s">
        <v>16436</v>
      </c>
      <c r="BH1259" s="141" t="s">
        <v>478</v>
      </c>
      <c r="BI1259" s="141" t="s">
        <v>177</v>
      </c>
      <c r="BJ1259" s="141" t="s">
        <v>16437</v>
      </c>
      <c r="BK1259" s="141"/>
      <c r="BL1259" s="141" t="s">
        <v>16438</v>
      </c>
      <c r="BM1259" s="141">
        <v>46.956892734654801</v>
      </c>
      <c r="BN1259" s="141">
        <v>-69.781652493746407</v>
      </c>
      <c r="BO1259" s="141">
        <v>1963</v>
      </c>
      <c r="BP1259" s="143" t="s">
        <v>25406</v>
      </c>
      <c r="BQ1259" s="143" t="s">
        <v>17560</v>
      </c>
    </row>
    <row r="1260" spans="1:69" ht="38.25" customHeight="1" x14ac:dyDescent="0.25">
      <c r="A1260" s="1" t="str">
        <f t="shared" si="776"/>
        <v/>
      </c>
      <c r="B1260" s="32" t="str">
        <f t="shared" si="777"/>
        <v/>
      </c>
      <c r="C1260" s="25" t="str">
        <f t="shared" si="778"/>
        <v/>
      </c>
      <c r="D1260" s="25" t="str">
        <f t="shared" si="779"/>
        <v/>
      </c>
      <c r="E1260" s="25" t="str">
        <f t="shared" si="780"/>
        <v/>
      </c>
      <c r="F1260" s="25" t="str">
        <f t="shared" si="781"/>
        <v/>
      </c>
      <c r="G1260" s="108" t="str">
        <f t="shared" si="782"/>
        <v/>
      </c>
      <c r="H1260" s="108" t="str">
        <f t="shared" si="783"/>
        <v/>
      </c>
      <c r="I1260" s="112" t="str">
        <f t="shared" si="784"/>
        <v/>
      </c>
      <c r="J1260" s="112"/>
      <c r="K1260" s="112"/>
      <c r="L1260" s="113"/>
      <c r="M1260" s="113"/>
      <c r="N1260" s="224" t="str">
        <f t="shared" si="785"/>
        <v/>
      </c>
      <c r="O1260" s="225" t="str">
        <f t="shared" si="786"/>
        <v/>
      </c>
      <c r="Q1260" s="6">
        <v>1258</v>
      </c>
      <c r="R1260" s="47" t="str">
        <f t="shared" si="749"/>
        <v>-1258</v>
      </c>
      <c r="S1260" s="6"/>
      <c r="T1260" s="48" t="str">
        <f t="shared" si="750"/>
        <v/>
      </c>
      <c r="U1260" s="49" t="str">
        <f t="shared" si="751"/>
        <v/>
      </c>
      <c r="W1260" s="51"/>
      <c r="X1260" s="75" t="str">
        <f t="shared" si="752"/>
        <v/>
      </c>
      <c r="Y1260" s="71" t="str">
        <f t="shared" si="753"/>
        <v/>
      </c>
      <c r="Z1260" s="71" t="str">
        <f t="shared" si="754"/>
        <v/>
      </c>
      <c r="AA1260" s="71" t="str">
        <f t="shared" si="755"/>
        <v/>
      </c>
      <c r="AB1260" s="71" t="str">
        <f t="shared" si="756"/>
        <v/>
      </c>
      <c r="AC1260" s="71" t="str">
        <f t="shared" si="757"/>
        <v/>
      </c>
      <c r="AD1260" s="71" t="str">
        <f t="shared" si="758"/>
        <v/>
      </c>
      <c r="AE1260" s="78" t="str">
        <f t="shared" si="759"/>
        <v/>
      </c>
      <c r="AF1260" s="75" t="str">
        <f t="shared" si="760"/>
        <v/>
      </c>
      <c r="AG1260" s="71" t="str">
        <f t="shared" si="761"/>
        <v/>
      </c>
      <c r="AH1260" s="71" t="str">
        <f t="shared" si="762"/>
        <v/>
      </c>
      <c r="AI1260" s="71" t="str">
        <f t="shared" si="763"/>
        <v/>
      </c>
      <c r="AJ1260" s="71" t="str">
        <f t="shared" si="764"/>
        <v/>
      </c>
      <c r="AK1260" s="71" t="str">
        <f t="shared" si="765"/>
        <v/>
      </c>
      <c r="AL1260" s="71" t="str">
        <f t="shared" si="766"/>
        <v/>
      </c>
      <c r="AM1260" s="78" t="str">
        <f t="shared" si="767"/>
        <v/>
      </c>
      <c r="AN1260" s="75" t="str">
        <f t="shared" si="768"/>
        <v/>
      </c>
      <c r="AO1260" s="71" t="str">
        <f t="shared" si="769"/>
        <v/>
      </c>
      <c r="AP1260" s="71" t="str">
        <f t="shared" si="770"/>
        <v/>
      </c>
      <c r="AQ1260" s="71" t="str">
        <f t="shared" si="771"/>
        <v/>
      </c>
      <c r="AR1260" s="71" t="str">
        <f t="shared" si="772"/>
        <v/>
      </c>
      <c r="AS1260" s="71" t="str">
        <f t="shared" si="773"/>
        <v/>
      </c>
      <c r="AT1260" s="71" t="str">
        <f t="shared" si="774"/>
        <v/>
      </c>
      <c r="AU1260" s="76" t="str">
        <f t="shared" si="775"/>
        <v/>
      </c>
      <c r="BF1260" s="141">
        <v>19082</v>
      </c>
      <c r="BG1260" s="142" t="s">
        <v>16392</v>
      </c>
      <c r="BH1260" s="141" t="s">
        <v>478</v>
      </c>
      <c r="BI1260" s="141" t="s">
        <v>176</v>
      </c>
      <c r="BJ1260" s="141"/>
      <c r="BK1260" s="141"/>
      <c r="BL1260" s="141" t="s">
        <v>16393</v>
      </c>
      <c r="BM1260" s="141">
        <v>46.803007000000001</v>
      </c>
      <c r="BN1260" s="141">
        <v>-70.739324999999994</v>
      </c>
      <c r="BO1260" s="141">
        <v>1997</v>
      </c>
      <c r="BP1260" s="143" t="s">
        <v>25402</v>
      </c>
      <c r="BQ1260" s="143" t="s">
        <v>17560</v>
      </c>
    </row>
    <row r="1261" spans="1:69" ht="38.25" customHeight="1" x14ac:dyDescent="0.25">
      <c r="A1261" s="1" t="str">
        <f t="shared" si="776"/>
        <v/>
      </c>
      <c r="B1261" s="32" t="str">
        <f t="shared" si="777"/>
        <v/>
      </c>
      <c r="C1261" s="25" t="str">
        <f t="shared" si="778"/>
        <v/>
      </c>
      <c r="D1261" s="25" t="str">
        <f t="shared" si="779"/>
        <v/>
      </c>
      <c r="E1261" s="25" t="str">
        <f t="shared" si="780"/>
        <v/>
      </c>
      <c r="F1261" s="25" t="str">
        <f t="shared" si="781"/>
        <v/>
      </c>
      <c r="G1261" s="108" t="str">
        <f t="shared" si="782"/>
        <v/>
      </c>
      <c r="H1261" s="108" t="str">
        <f t="shared" si="783"/>
        <v/>
      </c>
      <c r="I1261" s="112" t="str">
        <f t="shared" si="784"/>
        <v/>
      </c>
      <c r="J1261" s="112"/>
      <c r="K1261" s="112"/>
      <c r="L1261" s="113"/>
      <c r="M1261" s="113"/>
      <c r="N1261" s="224" t="str">
        <f t="shared" si="785"/>
        <v/>
      </c>
      <c r="O1261" s="225" t="str">
        <f t="shared" si="786"/>
        <v/>
      </c>
      <c r="Q1261" s="6">
        <v>1259</v>
      </c>
      <c r="R1261" s="47" t="str">
        <f t="shared" si="749"/>
        <v>-1259</v>
      </c>
      <c r="S1261" s="6"/>
      <c r="T1261" s="48" t="str">
        <f t="shared" si="750"/>
        <v/>
      </c>
      <c r="U1261" s="49" t="str">
        <f t="shared" si="751"/>
        <v/>
      </c>
      <c r="W1261" s="51"/>
      <c r="X1261" s="75" t="str">
        <f t="shared" si="752"/>
        <v/>
      </c>
      <c r="Y1261" s="71" t="str">
        <f t="shared" si="753"/>
        <v/>
      </c>
      <c r="Z1261" s="71" t="str">
        <f t="shared" si="754"/>
        <v/>
      </c>
      <c r="AA1261" s="71" t="str">
        <f t="shared" si="755"/>
        <v/>
      </c>
      <c r="AB1261" s="71" t="str">
        <f t="shared" si="756"/>
        <v/>
      </c>
      <c r="AC1261" s="71" t="str">
        <f t="shared" si="757"/>
        <v/>
      </c>
      <c r="AD1261" s="71" t="str">
        <f t="shared" si="758"/>
        <v/>
      </c>
      <c r="AE1261" s="78" t="str">
        <f t="shared" si="759"/>
        <v/>
      </c>
      <c r="AF1261" s="75" t="str">
        <f t="shared" si="760"/>
        <v/>
      </c>
      <c r="AG1261" s="71" t="str">
        <f t="shared" si="761"/>
        <v/>
      </c>
      <c r="AH1261" s="71" t="str">
        <f t="shared" si="762"/>
        <v/>
      </c>
      <c r="AI1261" s="71" t="str">
        <f t="shared" si="763"/>
        <v/>
      </c>
      <c r="AJ1261" s="71" t="str">
        <f t="shared" si="764"/>
        <v/>
      </c>
      <c r="AK1261" s="71" t="str">
        <f t="shared" si="765"/>
        <v/>
      </c>
      <c r="AL1261" s="71" t="str">
        <f t="shared" si="766"/>
        <v/>
      </c>
      <c r="AM1261" s="78" t="str">
        <f t="shared" si="767"/>
        <v/>
      </c>
      <c r="AN1261" s="75" t="str">
        <f t="shared" si="768"/>
        <v/>
      </c>
      <c r="AO1261" s="71" t="str">
        <f t="shared" si="769"/>
        <v/>
      </c>
      <c r="AP1261" s="71" t="str">
        <f t="shared" si="770"/>
        <v/>
      </c>
      <c r="AQ1261" s="71" t="str">
        <f t="shared" si="771"/>
        <v/>
      </c>
      <c r="AR1261" s="71" t="str">
        <f t="shared" si="772"/>
        <v/>
      </c>
      <c r="AS1261" s="71" t="str">
        <f t="shared" si="773"/>
        <v/>
      </c>
      <c r="AT1261" s="71" t="str">
        <f t="shared" si="774"/>
        <v/>
      </c>
      <c r="AU1261" s="76" t="str">
        <f t="shared" si="775"/>
        <v/>
      </c>
      <c r="BF1261" s="141">
        <v>29073</v>
      </c>
      <c r="BG1261" s="142" t="s">
        <v>15982</v>
      </c>
      <c r="BH1261" s="141" t="s">
        <v>478</v>
      </c>
      <c r="BI1261" s="141" t="s">
        <v>186</v>
      </c>
      <c r="BJ1261" s="141" t="s">
        <v>15983</v>
      </c>
      <c r="BK1261" s="141" t="s">
        <v>11689</v>
      </c>
      <c r="BL1261" s="141" t="s">
        <v>15978</v>
      </c>
      <c r="BM1261" s="141">
        <v>46.110149999999997</v>
      </c>
      <c r="BN1261" s="141">
        <v>-70.681479999999993</v>
      </c>
      <c r="BO1261" s="141">
        <v>1996</v>
      </c>
      <c r="BP1261" s="143" t="s">
        <v>25368</v>
      </c>
      <c r="BQ1261" s="143" t="s">
        <v>17560</v>
      </c>
    </row>
    <row r="1262" spans="1:69" ht="38.25" customHeight="1" x14ac:dyDescent="0.25">
      <c r="A1262" s="1" t="str">
        <f t="shared" si="776"/>
        <v/>
      </c>
      <c r="B1262" s="32" t="str">
        <f t="shared" si="777"/>
        <v/>
      </c>
      <c r="C1262" s="25" t="str">
        <f t="shared" si="778"/>
        <v/>
      </c>
      <c r="D1262" s="25" t="str">
        <f t="shared" si="779"/>
        <v/>
      </c>
      <c r="E1262" s="25" t="str">
        <f t="shared" si="780"/>
        <v/>
      </c>
      <c r="F1262" s="25" t="str">
        <f t="shared" si="781"/>
        <v/>
      </c>
      <c r="G1262" s="108" t="str">
        <f t="shared" si="782"/>
        <v/>
      </c>
      <c r="H1262" s="108" t="str">
        <f t="shared" si="783"/>
        <v/>
      </c>
      <c r="I1262" s="112" t="str">
        <f t="shared" si="784"/>
        <v/>
      </c>
      <c r="J1262" s="112"/>
      <c r="K1262" s="112"/>
      <c r="L1262" s="113"/>
      <c r="M1262" s="113"/>
      <c r="N1262" s="224" t="str">
        <f t="shared" si="785"/>
        <v/>
      </c>
      <c r="O1262" s="225" t="str">
        <f t="shared" si="786"/>
        <v/>
      </c>
      <c r="Q1262" s="6">
        <v>1260</v>
      </c>
      <c r="R1262" s="47" t="str">
        <f t="shared" si="749"/>
        <v>-1260</v>
      </c>
      <c r="S1262" s="6"/>
      <c r="T1262" s="48" t="str">
        <f t="shared" si="750"/>
        <v/>
      </c>
      <c r="U1262" s="49" t="str">
        <f t="shared" si="751"/>
        <v/>
      </c>
      <c r="W1262" s="51"/>
      <c r="X1262" s="75" t="str">
        <f t="shared" si="752"/>
        <v/>
      </c>
      <c r="Y1262" s="71" t="str">
        <f t="shared" si="753"/>
        <v/>
      </c>
      <c r="Z1262" s="71" t="str">
        <f t="shared" si="754"/>
        <v/>
      </c>
      <c r="AA1262" s="71" t="str">
        <f t="shared" si="755"/>
        <v/>
      </c>
      <c r="AB1262" s="71" t="str">
        <f t="shared" si="756"/>
        <v/>
      </c>
      <c r="AC1262" s="71" t="str">
        <f t="shared" si="757"/>
        <v/>
      </c>
      <c r="AD1262" s="71" t="str">
        <f t="shared" si="758"/>
        <v/>
      </c>
      <c r="AE1262" s="78" t="str">
        <f t="shared" si="759"/>
        <v/>
      </c>
      <c r="AF1262" s="75" t="str">
        <f t="shared" si="760"/>
        <v/>
      </c>
      <c r="AG1262" s="71" t="str">
        <f t="shared" si="761"/>
        <v/>
      </c>
      <c r="AH1262" s="71" t="str">
        <f t="shared" si="762"/>
        <v/>
      </c>
      <c r="AI1262" s="71" t="str">
        <f t="shared" si="763"/>
        <v/>
      </c>
      <c r="AJ1262" s="71" t="str">
        <f t="shared" si="764"/>
        <v/>
      </c>
      <c r="AK1262" s="71" t="str">
        <f t="shared" si="765"/>
        <v/>
      </c>
      <c r="AL1262" s="71" t="str">
        <f t="shared" si="766"/>
        <v/>
      </c>
      <c r="AM1262" s="78" t="str">
        <f t="shared" si="767"/>
        <v/>
      </c>
      <c r="AN1262" s="75" t="str">
        <f t="shared" si="768"/>
        <v/>
      </c>
      <c r="AO1262" s="71" t="str">
        <f t="shared" si="769"/>
        <v/>
      </c>
      <c r="AP1262" s="71" t="str">
        <f t="shared" si="770"/>
        <v/>
      </c>
      <c r="AQ1262" s="71" t="str">
        <f t="shared" si="771"/>
        <v/>
      </c>
      <c r="AR1262" s="71" t="str">
        <f t="shared" si="772"/>
        <v/>
      </c>
      <c r="AS1262" s="71" t="str">
        <f t="shared" si="773"/>
        <v/>
      </c>
      <c r="AT1262" s="71" t="str">
        <f t="shared" si="774"/>
        <v/>
      </c>
      <c r="AU1262" s="76" t="str">
        <f t="shared" si="775"/>
        <v/>
      </c>
      <c r="BF1262" s="141">
        <v>29073</v>
      </c>
      <c r="BG1262" s="142" t="s">
        <v>15984</v>
      </c>
      <c r="BH1262" s="141" t="s">
        <v>478</v>
      </c>
      <c r="BI1262" s="141" t="s">
        <v>186</v>
      </c>
      <c r="BJ1262" s="141" t="s">
        <v>15985</v>
      </c>
      <c r="BK1262" s="141" t="s">
        <v>15986</v>
      </c>
      <c r="BL1262" s="141" t="s">
        <v>15978</v>
      </c>
      <c r="BM1262" s="141">
        <v>46.106619999999999</v>
      </c>
      <c r="BN1262" s="141">
        <v>-70.67662</v>
      </c>
      <c r="BO1262" s="141">
        <v>1996</v>
      </c>
      <c r="BP1262" s="143" t="s">
        <v>25368</v>
      </c>
      <c r="BQ1262" s="143" t="s">
        <v>17560</v>
      </c>
    </row>
    <row r="1263" spans="1:69" ht="38.25" customHeight="1" x14ac:dyDescent="0.25">
      <c r="A1263" s="1" t="str">
        <f t="shared" si="776"/>
        <v/>
      </c>
      <c r="B1263" s="32" t="str">
        <f t="shared" si="777"/>
        <v/>
      </c>
      <c r="C1263" s="25" t="str">
        <f t="shared" si="778"/>
        <v/>
      </c>
      <c r="D1263" s="25" t="str">
        <f t="shared" si="779"/>
        <v/>
      </c>
      <c r="E1263" s="25" t="str">
        <f t="shared" si="780"/>
        <v/>
      </c>
      <c r="F1263" s="25" t="str">
        <f t="shared" si="781"/>
        <v/>
      </c>
      <c r="G1263" s="108" t="str">
        <f t="shared" si="782"/>
        <v/>
      </c>
      <c r="H1263" s="108" t="str">
        <f t="shared" si="783"/>
        <v/>
      </c>
      <c r="I1263" s="112" t="str">
        <f t="shared" si="784"/>
        <v/>
      </c>
      <c r="J1263" s="112"/>
      <c r="K1263" s="112"/>
      <c r="L1263" s="113"/>
      <c r="M1263" s="113"/>
      <c r="N1263" s="224" t="str">
        <f t="shared" si="785"/>
        <v/>
      </c>
      <c r="O1263" s="225" t="str">
        <f t="shared" si="786"/>
        <v/>
      </c>
      <c r="Q1263" s="6">
        <v>1261</v>
      </c>
      <c r="R1263" s="47" t="str">
        <f t="shared" si="749"/>
        <v>-1261</v>
      </c>
      <c r="S1263" s="6"/>
      <c r="T1263" s="48" t="str">
        <f t="shared" si="750"/>
        <v/>
      </c>
      <c r="U1263" s="49" t="str">
        <f t="shared" si="751"/>
        <v/>
      </c>
      <c r="W1263" s="51"/>
      <c r="X1263" s="75" t="str">
        <f t="shared" si="752"/>
        <v/>
      </c>
      <c r="Y1263" s="71" t="str">
        <f t="shared" si="753"/>
        <v/>
      </c>
      <c r="Z1263" s="71" t="str">
        <f t="shared" si="754"/>
        <v/>
      </c>
      <c r="AA1263" s="71" t="str">
        <f t="shared" si="755"/>
        <v/>
      </c>
      <c r="AB1263" s="71" t="str">
        <f t="shared" si="756"/>
        <v/>
      </c>
      <c r="AC1263" s="71" t="str">
        <f t="shared" si="757"/>
        <v/>
      </c>
      <c r="AD1263" s="71" t="str">
        <f t="shared" si="758"/>
        <v/>
      </c>
      <c r="AE1263" s="78" t="str">
        <f t="shared" si="759"/>
        <v/>
      </c>
      <c r="AF1263" s="75" t="str">
        <f t="shared" si="760"/>
        <v/>
      </c>
      <c r="AG1263" s="71" t="str">
        <f t="shared" si="761"/>
        <v/>
      </c>
      <c r="AH1263" s="71" t="str">
        <f t="shared" si="762"/>
        <v/>
      </c>
      <c r="AI1263" s="71" t="str">
        <f t="shared" si="763"/>
        <v/>
      </c>
      <c r="AJ1263" s="71" t="str">
        <f t="shared" si="764"/>
        <v/>
      </c>
      <c r="AK1263" s="71" t="str">
        <f t="shared" si="765"/>
        <v/>
      </c>
      <c r="AL1263" s="71" t="str">
        <f t="shared" si="766"/>
        <v/>
      </c>
      <c r="AM1263" s="78" t="str">
        <f t="shared" si="767"/>
        <v/>
      </c>
      <c r="AN1263" s="75" t="str">
        <f t="shared" si="768"/>
        <v/>
      </c>
      <c r="AO1263" s="71" t="str">
        <f t="shared" si="769"/>
        <v/>
      </c>
      <c r="AP1263" s="71" t="str">
        <f t="shared" si="770"/>
        <v/>
      </c>
      <c r="AQ1263" s="71" t="str">
        <f t="shared" si="771"/>
        <v/>
      </c>
      <c r="AR1263" s="71" t="str">
        <f t="shared" si="772"/>
        <v/>
      </c>
      <c r="AS1263" s="71" t="str">
        <f t="shared" si="773"/>
        <v/>
      </c>
      <c r="AT1263" s="71" t="str">
        <f t="shared" si="774"/>
        <v/>
      </c>
      <c r="AU1263" s="76" t="str">
        <f t="shared" si="775"/>
        <v/>
      </c>
      <c r="BF1263" s="141">
        <v>29073</v>
      </c>
      <c r="BG1263" s="142" t="s">
        <v>15987</v>
      </c>
      <c r="BH1263" s="141" t="s">
        <v>478</v>
      </c>
      <c r="BI1263" s="141" t="s">
        <v>186</v>
      </c>
      <c r="BJ1263" s="141" t="s">
        <v>15988</v>
      </c>
      <c r="BK1263" s="141" t="s">
        <v>15989</v>
      </c>
      <c r="BL1263" s="141" t="s">
        <v>15990</v>
      </c>
      <c r="BM1263" s="141">
        <v>46.122630000000001</v>
      </c>
      <c r="BN1263" s="141">
        <v>-70.651399999999995</v>
      </c>
      <c r="BO1263" s="141">
        <v>2000</v>
      </c>
      <c r="BP1263" s="143" t="s">
        <v>25369</v>
      </c>
      <c r="BQ1263" s="143" t="s">
        <v>17560</v>
      </c>
    </row>
    <row r="1264" spans="1:69" ht="38.25" customHeight="1" x14ac:dyDescent="0.25">
      <c r="A1264" s="1" t="str">
        <f t="shared" si="776"/>
        <v/>
      </c>
      <c r="B1264" s="32" t="str">
        <f t="shared" si="777"/>
        <v/>
      </c>
      <c r="C1264" s="25" t="str">
        <f t="shared" si="778"/>
        <v/>
      </c>
      <c r="D1264" s="25" t="str">
        <f t="shared" si="779"/>
        <v/>
      </c>
      <c r="E1264" s="25" t="str">
        <f t="shared" si="780"/>
        <v/>
      </c>
      <c r="F1264" s="25" t="str">
        <f t="shared" si="781"/>
        <v/>
      </c>
      <c r="G1264" s="108" t="str">
        <f t="shared" si="782"/>
        <v/>
      </c>
      <c r="H1264" s="108" t="str">
        <f t="shared" si="783"/>
        <v/>
      </c>
      <c r="I1264" s="112" t="str">
        <f t="shared" si="784"/>
        <v/>
      </c>
      <c r="J1264" s="112"/>
      <c r="K1264" s="112"/>
      <c r="L1264" s="113"/>
      <c r="M1264" s="113"/>
      <c r="N1264" s="224" t="str">
        <f t="shared" si="785"/>
        <v/>
      </c>
      <c r="O1264" s="225" t="str">
        <f t="shared" si="786"/>
        <v/>
      </c>
      <c r="Q1264" s="6">
        <v>1262</v>
      </c>
      <c r="R1264" s="47" t="str">
        <f t="shared" si="749"/>
        <v>-1262</v>
      </c>
      <c r="S1264" s="6"/>
      <c r="T1264" s="48" t="str">
        <f t="shared" si="750"/>
        <v/>
      </c>
      <c r="U1264" s="49" t="str">
        <f t="shared" si="751"/>
        <v/>
      </c>
      <c r="W1264" s="51"/>
      <c r="X1264" s="75" t="str">
        <f t="shared" si="752"/>
        <v/>
      </c>
      <c r="Y1264" s="71" t="str">
        <f t="shared" si="753"/>
        <v/>
      </c>
      <c r="Z1264" s="71" t="str">
        <f t="shared" si="754"/>
        <v/>
      </c>
      <c r="AA1264" s="71" t="str">
        <f t="shared" si="755"/>
        <v/>
      </c>
      <c r="AB1264" s="71" t="str">
        <f t="shared" si="756"/>
        <v/>
      </c>
      <c r="AC1264" s="71" t="str">
        <f t="shared" si="757"/>
        <v/>
      </c>
      <c r="AD1264" s="71" t="str">
        <f t="shared" si="758"/>
        <v/>
      </c>
      <c r="AE1264" s="78" t="str">
        <f t="shared" si="759"/>
        <v/>
      </c>
      <c r="AF1264" s="75" t="str">
        <f t="shared" si="760"/>
        <v/>
      </c>
      <c r="AG1264" s="71" t="str">
        <f t="shared" si="761"/>
        <v/>
      </c>
      <c r="AH1264" s="71" t="str">
        <f t="shared" si="762"/>
        <v/>
      </c>
      <c r="AI1264" s="71" t="str">
        <f t="shared" si="763"/>
        <v/>
      </c>
      <c r="AJ1264" s="71" t="str">
        <f t="shared" si="764"/>
        <v/>
      </c>
      <c r="AK1264" s="71" t="str">
        <f t="shared" si="765"/>
        <v/>
      </c>
      <c r="AL1264" s="71" t="str">
        <f t="shared" si="766"/>
        <v/>
      </c>
      <c r="AM1264" s="78" t="str">
        <f t="shared" si="767"/>
        <v/>
      </c>
      <c r="AN1264" s="75" t="str">
        <f t="shared" si="768"/>
        <v/>
      </c>
      <c r="AO1264" s="71" t="str">
        <f t="shared" si="769"/>
        <v/>
      </c>
      <c r="AP1264" s="71" t="str">
        <f t="shared" si="770"/>
        <v/>
      </c>
      <c r="AQ1264" s="71" t="str">
        <f t="shared" si="771"/>
        <v/>
      </c>
      <c r="AR1264" s="71" t="str">
        <f t="shared" si="772"/>
        <v/>
      </c>
      <c r="AS1264" s="71" t="str">
        <f t="shared" si="773"/>
        <v/>
      </c>
      <c r="AT1264" s="71" t="str">
        <f t="shared" si="774"/>
        <v/>
      </c>
      <c r="AU1264" s="76" t="str">
        <f t="shared" si="775"/>
        <v/>
      </c>
      <c r="BF1264" s="141">
        <v>31045</v>
      </c>
      <c r="BG1264" s="142" t="s">
        <v>16233</v>
      </c>
      <c r="BH1264" s="141" t="s">
        <v>478</v>
      </c>
      <c r="BI1264" s="141" t="s">
        <v>186</v>
      </c>
      <c r="BJ1264" s="141" t="s">
        <v>16234</v>
      </c>
      <c r="BK1264" s="141"/>
      <c r="BL1264" s="141" t="s">
        <v>16235</v>
      </c>
      <c r="BM1264" s="141">
        <v>45.965510405138602</v>
      </c>
      <c r="BN1264" s="141">
        <v>-71.369350440851704</v>
      </c>
      <c r="BO1264" s="141">
        <v>1984</v>
      </c>
      <c r="BP1264" s="143" t="s">
        <v>480</v>
      </c>
      <c r="BQ1264" s="143" t="s">
        <v>17560</v>
      </c>
    </row>
    <row r="1265" spans="1:69" ht="38.25" customHeight="1" x14ac:dyDescent="0.25">
      <c r="A1265" s="1" t="str">
        <f t="shared" si="776"/>
        <v/>
      </c>
      <c r="B1265" s="32" t="str">
        <f t="shared" si="777"/>
        <v/>
      </c>
      <c r="C1265" s="25" t="str">
        <f t="shared" si="778"/>
        <v/>
      </c>
      <c r="D1265" s="25" t="str">
        <f t="shared" si="779"/>
        <v/>
      </c>
      <c r="E1265" s="25" t="str">
        <f t="shared" si="780"/>
        <v/>
      </c>
      <c r="F1265" s="25" t="str">
        <f t="shared" si="781"/>
        <v/>
      </c>
      <c r="G1265" s="108" t="str">
        <f t="shared" si="782"/>
        <v/>
      </c>
      <c r="H1265" s="108" t="str">
        <f t="shared" si="783"/>
        <v/>
      </c>
      <c r="I1265" s="112" t="str">
        <f t="shared" si="784"/>
        <v/>
      </c>
      <c r="J1265" s="112"/>
      <c r="K1265" s="112"/>
      <c r="L1265" s="113"/>
      <c r="M1265" s="113"/>
      <c r="N1265" s="224" t="str">
        <f t="shared" si="785"/>
        <v/>
      </c>
      <c r="O1265" s="225" t="str">
        <f t="shared" si="786"/>
        <v/>
      </c>
      <c r="Q1265" s="6">
        <v>1263</v>
      </c>
      <c r="R1265" s="47" t="str">
        <f t="shared" si="749"/>
        <v>-1263</v>
      </c>
      <c r="S1265" s="6"/>
      <c r="T1265" s="48" t="str">
        <f t="shared" si="750"/>
        <v/>
      </c>
      <c r="U1265" s="49" t="str">
        <f t="shared" si="751"/>
        <v/>
      </c>
      <c r="W1265" s="51"/>
      <c r="X1265" s="75" t="str">
        <f t="shared" si="752"/>
        <v/>
      </c>
      <c r="Y1265" s="71" t="str">
        <f t="shared" si="753"/>
        <v/>
      </c>
      <c r="Z1265" s="71" t="str">
        <f t="shared" si="754"/>
        <v/>
      </c>
      <c r="AA1265" s="71" t="str">
        <f t="shared" si="755"/>
        <v/>
      </c>
      <c r="AB1265" s="71" t="str">
        <f t="shared" si="756"/>
        <v/>
      </c>
      <c r="AC1265" s="71" t="str">
        <f t="shared" si="757"/>
        <v/>
      </c>
      <c r="AD1265" s="71" t="str">
        <f t="shared" si="758"/>
        <v/>
      </c>
      <c r="AE1265" s="78" t="str">
        <f t="shared" si="759"/>
        <v/>
      </c>
      <c r="AF1265" s="75" t="str">
        <f t="shared" si="760"/>
        <v/>
      </c>
      <c r="AG1265" s="71" t="str">
        <f t="shared" si="761"/>
        <v/>
      </c>
      <c r="AH1265" s="71" t="str">
        <f t="shared" si="762"/>
        <v/>
      </c>
      <c r="AI1265" s="71" t="str">
        <f t="shared" si="763"/>
        <v/>
      </c>
      <c r="AJ1265" s="71" t="str">
        <f t="shared" si="764"/>
        <v/>
      </c>
      <c r="AK1265" s="71" t="str">
        <f t="shared" si="765"/>
        <v/>
      </c>
      <c r="AL1265" s="71" t="str">
        <f t="shared" si="766"/>
        <v/>
      </c>
      <c r="AM1265" s="78" t="str">
        <f t="shared" si="767"/>
        <v/>
      </c>
      <c r="AN1265" s="75" t="str">
        <f t="shared" si="768"/>
        <v/>
      </c>
      <c r="AO1265" s="71" t="str">
        <f t="shared" si="769"/>
        <v/>
      </c>
      <c r="AP1265" s="71" t="str">
        <f t="shared" si="770"/>
        <v/>
      </c>
      <c r="AQ1265" s="71" t="str">
        <f t="shared" si="771"/>
        <v/>
      </c>
      <c r="AR1265" s="71" t="str">
        <f t="shared" si="772"/>
        <v/>
      </c>
      <c r="AS1265" s="71" t="str">
        <f t="shared" si="773"/>
        <v/>
      </c>
      <c r="AT1265" s="71" t="str">
        <f t="shared" si="774"/>
        <v/>
      </c>
      <c r="AU1265" s="76" t="str">
        <f t="shared" si="775"/>
        <v/>
      </c>
      <c r="BF1265" s="141">
        <v>31045</v>
      </c>
      <c r="BG1265" s="142" t="s">
        <v>16236</v>
      </c>
      <c r="BH1265" s="141" t="s">
        <v>478</v>
      </c>
      <c r="BI1265" s="141" t="s">
        <v>177</v>
      </c>
      <c r="BJ1265" s="141"/>
      <c r="BK1265" s="141"/>
      <c r="BL1265" s="141" t="s">
        <v>16237</v>
      </c>
      <c r="BM1265" s="141">
        <v>46.0097783477677</v>
      </c>
      <c r="BN1265" s="141">
        <v>-71.417757933800004</v>
      </c>
      <c r="BO1265" s="141">
        <v>1995</v>
      </c>
      <c r="BP1265" s="143" t="s">
        <v>25390</v>
      </c>
      <c r="BQ1265" s="143" t="s">
        <v>17560</v>
      </c>
    </row>
    <row r="1266" spans="1:69" ht="38.25" customHeight="1" x14ac:dyDescent="0.25">
      <c r="A1266" s="1" t="str">
        <f t="shared" si="776"/>
        <v/>
      </c>
      <c r="B1266" s="32" t="str">
        <f t="shared" si="777"/>
        <v/>
      </c>
      <c r="C1266" s="25" t="str">
        <f t="shared" si="778"/>
        <v/>
      </c>
      <c r="D1266" s="25" t="str">
        <f t="shared" si="779"/>
        <v/>
      </c>
      <c r="E1266" s="25" t="str">
        <f t="shared" si="780"/>
        <v/>
      </c>
      <c r="F1266" s="25" t="str">
        <f t="shared" si="781"/>
        <v/>
      </c>
      <c r="G1266" s="108" t="str">
        <f t="shared" si="782"/>
        <v/>
      </c>
      <c r="H1266" s="108" t="str">
        <f t="shared" si="783"/>
        <v/>
      </c>
      <c r="I1266" s="112" t="str">
        <f t="shared" si="784"/>
        <v/>
      </c>
      <c r="J1266" s="112"/>
      <c r="K1266" s="112"/>
      <c r="L1266" s="113"/>
      <c r="M1266" s="113"/>
      <c r="N1266" s="224" t="str">
        <f t="shared" si="785"/>
        <v/>
      </c>
      <c r="O1266" s="225" t="str">
        <f t="shared" si="786"/>
        <v/>
      </c>
      <c r="Q1266" s="6">
        <v>1264</v>
      </c>
      <c r="R1266" s="47" t="str">
        <f t="shared" si="749"/>
        <v>-1264</v>
      </c>
      <c r="S1266" s="6"/>
      <c r="T1266" s="48" t="str">
        <f t="shared" si="750"/>
        <v/>
      </c>
      <c r="U1266" s="49" t="str">
        <f t="shared" si="751"/>
        <v/>
      </c>
      <c r="W1266" s="51"/>
      <c r="X1266" s="75" t="str">
        <f t="shared" si="752"/>
        <v/>
      </c>
      <c r="Y1266" s="71" t="str">
        <f t="shared" si="753"/>
        <v/>
      </c>
      <c r="Z1266" s="71" t="str">
        <f t="shared" si="754"/>
        <v/>
      </c>
      <c r="AA1266" s="71" t="str">
        <f t="shared" si="755"/>
        <v/>
      </c>
      <c r="AB1266" s="71" t="str">
        <f t="shared" si="756"/>
        <v/>
      </c>
      <c r="AC1266" s="71" t="str">
        <f t="shared" si="757"/>
        <v/>
      </c>
      <c r="AD1266" s="71" t="str">
        <f t="shared" si="758"/>
        <v/>
      </c>
      <c r="AE1266" s="78" t="str">
        <f t="shared" si="759"/>
        <v/>
      </c>
      <c r="AF1266" s="75" t="str">
        <f t="shared" si="760"/>
        <v/>
      </c>
      <c r="AG1266" s="71" t="str">
        <f t="shared" si="761"/>
        <v/>
      </c>
      <c r="AH1266" s="71" t="str">
        <f t="shared" si="762"/>
        <v/>
      </c>
      <c r="AI1266" s="71" t="str">
        <f t="shared" si="763"/>
        <v/>
      </c>
      <c r="AJ1266" s="71" t="str">
        <f t="shared" si="764"/>
        <v/>
      </c>
      <c r="AK1266" s="71" t="str">
        <f t="shared" si="765"/>
        <v/>
      </c>
      <c r="AL1266" s="71" t="str">
        <f t="shared" si="766"/>
        <v/>
      </c>
      <c r="AM1266" s="78" t="str">
        <f t="shared" si="767"/>
        <v/>
      </c>
      <c r="AN1266" s="75" t="str">
        <f t="shared" si="768"/>
        <v/>
      </c>
      <c r="AO1266" s="71" t="str">
        <f t="shared" si="769"/>
        <v/>
      </c>
      <c r="AP1266" s="71" t="str">
        <f t="shared" si="770"/>
        <v/>
      </c>
      <c r="AQ1266" s="71" t="str">
        <f t="shared" si="771"/>
        <v/>
      </c>
      <c r="AR1266" s="71" t="str">
        <f t="shared" si="772"/>
        <v/>
      </c>
      <c r="AS1266" s="71" t="str">
        <f t="shared" si="773"/>
        <v/>
      </c>
      <c r="AT1266" s="71" t="str">
        <f t="shared" si="774"/>
        <v/>
      </c>
      <c r="AU1266" s="76" t="str">
        <f t="shared" si="775"/>
        <v/>
      </c>
      <c r="BF1266" s="141">
        <v>31045</v>
      </c>
      <c r="BG1266" s="142" t="s">
        <v>16238</v>
      </c>
      <c r="BH1266" s="141" t="s">
        <v>478</v>
      </c>
      <c r="BI1266" s="141" t="s">
        <v>176</v>
      </c>
      <c r="BJ1266" s="141" t="s">
        <v>1727</v>
      </c>
      <c r="BK1266" s="141" t="s">
        <v>2282</v>
      </c>
      <c r="BL1266" s="141" t="s">
        <v>16239</v>
      </c>
      <c r="BM1266" s="141">
        <v>45.971834015376899</v>
      </c>
      <c r="BN1266" s="141">
        <v>-71.3650635020431</v>
      </c>
      <c r="BO1266" s="141">
        <v>2006</v>
      </c>
      <c r="BP1266" s="143" t="s">
        <v>25391</v>
      </c>
      <c r="BQ1266" s="143" t="s">
        <v>17560</v>
      </c>
    </row>
    <row r="1267" spans="1:69" ht="38.25" customHeight="1" x14ac:dyDescent="0.25">
      <c r="A1267" s="1" t="str">
        <f t="shared" si="776"/>
        <v/>
      </c>
      <c r="B1267" s="32" t="str">
        <f t="shared" si="777"/>
        <v/>
      </c>
      <c r="C1267" s="25" t="str">
        <f t="shared" si="778"/>
        <v/>
      </c>
      <c r="D1267" s="25" t="str">
        <f t="shared" si="779"/>
        <v/>
      </c>
      <c r="E1267" s="25" t="str">
        <f t="shared" si="780"/>
        <v/>
      </c>
      <c r="F1267" s="25" t="str">
        <f t="shared" si="781"/>
        <v/>
      </c>
      <c r="G1267" s="108" t="str">
        <f t="shared" si="782"/>
        <v/>
      </c>
      <c r="H1267" s="108" t="str">
        <f t="shared" si="783"/>
        <v/>
      </c>
      <c r="I1267" s="112" t="str">
        <f t="shared" si="784"/>
        <v/>
      </c>
      <c r="J1267" s="112"/>
      <c r="K1267" s="112"/>
      <c r="L1267" s="113"/>
      <c r="M1267" s="113"/>
      <c r="N1267" s="224" t="str">
        <f t="shared" si="785"/>
        <v/>
      </c>
      <c r="O1267" s="225" t="str">
        <f t="shared" si="786"/>
        <v/>
      </c>
      <c r="Q1267" s="6">
        <v>1265</v>
      </c>
      <c r="R1267" s="47" t="str">
        <f t="shared" si="749"/>
        <v>-1265</v>
      </c>
      <c r="S1267" s="6"/>
      <c r="T1267" s="48" t="str">
        <f t="shared" si="750"/>
        <v/>
      </c>
      <c r="U1267" s="49" t="str">
        <f t="shared" si="751"/>
        <v/>
      </c>
      <c r="W1267" s="51"/>
      <c r="X1267" s="75" t="str">
        <f t="shared" si="752"/>
        <v/>
      </c>
      <c r="Y1267" s="71" t="str">
        <f t="shared" si="753"/>
        <v/>
      </c>
      <c r="Z1267" s="71" t="str">
        <f t="shared" si="754"/>
        <v/>
      </c>
      <c r="AA1267" s="71" t="str">
        <f t="shared" si="755"/>
        <v/>
      </c>
      <c r="AB1267" s="71" t="str">
        <f t="shared" si="756"/>
        <v/>
      </c>
      <c r="AC1267" s="71" t="str">
        <f t="shared" si="757"/>
        <v/>
      </c>
      <c r="AD1267" s="71" t="str">
        <f t="shared" si="758"/>
        <v/>
      </c>
      <c r="AE1267" s="78" t="str">
        <f t="shared" si="759"/>
        <v/>
      </c>
      <c r="AF1267" s="75" t="str">
        <f t="shared" si="760"/>
        <v/>
      </c>
      <c r="AG1267" s="71" t="str">
        <f t="shared" si="761"/>
        <v/>
      </c>
      <c r="AH1267" s="71" t="str">
        <f t="shared" si="762"/>
        <v/>
      </c>
      <c r="AI1267" s="71" t="str">
        <f t="shared" si="763"/>
        <v/>
      </c>
      <c r="AJ1267" s="71" t="str">
        <f t="shared" si="764"/>
        <v/>
      </c>
      <c r="AK1267" s="71" t="str">
        <f t="shared" si="765"/>
        <v/>
      </c>
      <c r="AL1267" s="71" t="str">
        <f t="shared" si="766"/>
        <v/>
      </c>
      <c r="AM1267" s="78" t="str">
        <f t="shared" si="767"/>
        <v/>
      </c>
      <c r="AN1267" s="75" t="str">
        <f t="shared" si="768"/>
        <v/>
      </c>
      <c r="AO1267" s="71" t="str">
        <f t="shared" si="769"/>
        <v/>
      </c>
      <c r="AP1267" s="71" t="str">
        <f t="shared" si="770"/>
        <v/>
      </c>
      <c r="AQ1267" s="71" t="str">
        <f t="shared" si="771"/>
        <v/>
      </c>
      <c r="AR1267" s="71" t="str">
        <f t="shared" si="772"/>
        <v/>
      </c>
      <c r="AS1267" s="71" t="str">
        <f t="shared" si="773"/>
        <v/>
      </c>
      <c r="AT1267" s="71" t="str">
        <f t="shared" si="774"/>
        <v/>
      </c>
      <c r="AU1267" s="76" t="str">
        <f t="shared" si="775"/>
        <v/>
      </c>
      <c r="BF1267" s="141">
        <v>31045</v>
      </c>
      <c r="BG1267" s="142" t="s">
        <v>16240</v>
      </c>
      <c r="BH1267" s="141" t="s">
        <v>180</v>
      </c>
      <c r="BI1267" s="141" t="s">
        <v>178</v>
      </c>
      <c r="BJ1267" s="141"/>
      <c r="BK1267" s="141" t="s">
        <v>1597</v>
      </c>
      <c r="BL1267" s="141" t="s">
        <v>16241</v>
      </c>
      <c r="BM1267" s="141">
        <v>45.9538165212088</v>
      </c>
      <c r="BN1267" s="141">
        <v>-71.368164453187106</v>
      </c>
      <c r="BO1267" s="141">
        <v>1980</v>
      </c>
      <c r="BP1267" s="143" t="s">
        <v>484</v>
      </c>
      <c r="BQ1267" s="143" t="s">
        <v>17560</v>
      </c>
    </row>
    <row r="1268" spans="1:69" ht="38.25" customHeight="1" x14ac:dyDescent="0.25">
      <c r="A1268" s="1" t="str">
        <f t="shared" si="776"/>
        <v/>
      </c>
      <c r="B1268" s="32" t="str">
        <f t="shared" si="777"/>
        <v/>
      </c>
      <c r="C1268" s="25" t="str">
        <f t="shared" si="778"/>
        <v/>
      </c>
      <c r="D1268" s="25" t="str">
        <f t="shared" si="779"/>
        <v/>
      </c>
      <c r="E1268" s="25" t="str">
        <f t="shared" si="780"/>
        <v/>
      </c>
      <c r="F1268" s="25" t="str">
        <f t="shared" si="781"/>
        <v/>
      </c>
      <c r="G1268" s="108" t="str">
        <f t="shared" si="782"/>
        <v/>
      </c>
      <c r="H1268" s="108" t="str">
        <f t="shared" si="783"/>
        <v/>
      </c>
      <c r="I1268" s="112" t="str">
        <f t="shared" si="784"/>
        <v/>
      </c>
      <c r="J1268" s="112"/>
      <c r="K1268" s="112"/>
      <c r="L1268" s="113"/>
      <c r="M1268" s="113"/>
      <c r="N1268" s="224" t="str">
        <f t="shared" si="785"/>
        <v/>
      </c>
      <c r="O1268" s="225" t="str">
        <f t="shared" si="786"/>
        <v/>
      </c>
      <c r="Q1268" s="6">
        <v>1266</v>
      </c>
      <c r="R1268" s="47" t="str">
        <f t="shared" si="749"/>
        <v>-1266</v>
      </c>
      <c r="S1268" s="6"/>
      <c r="T1268" s="48" t="str">
        <f t="shared" si="750"/>
        <v/>
      </c>
      <c r="U1268" s="49" t="str">
        <f t="shared" si="751"/>
        <v/>
      </c>
      <c r="W1268" s="51"/>
      <c r="X1268" s="75" t="str">
        <f t="shared" si="752"/>
        <v/>
      </c>
      <c r="Y1268" s="71" t="str">
        <f t="shared" si="753"/>
        <v/>
      </c>
      <c r="Z1268" s="71" t="str">
        <f t="shared" si="754"/>
        <v/>
      </c>
      <c r="AA1268" s="71" t="str">
        <f t="shared" si="755"/>
        <v/>
      </c>
      <c r="AB1268" s="71" t="str">
        <f t="shared" si="756"/>
        <v/>
      </c>
      <c r="AC1268" s="71" t="str">
        <f t="shared" si="757"/>
        <v/>
      </c>
      <c r="AD1268" s="71" t="str">
        <f t="shared" si="758"/>
        <v/>
      </c>
      <c r="AE1268" s="78" t="str">
        <f t="shared" si="759"/>
        <v/>
      </c>
      <c r="AF1268" s="75" t="str">
        <f t="shared" si="760"/>
        <v/>
      </c>
      <c r="AG1268" s="71" t="str">
        <f t="shared" si="761"/>
        <v/>
      </c>
      <c r="AH1268" s="71" t="str">
        <f t="shared" si="762"/>
        <v/>
      </c>
      <c r="AI1268" s="71" t="str">
        <f t="shared" si="763"/>
        <v/>
      </c>
      <c r="AJ1268" s="71" t="str">
        <f t="shared" si="764"/>
        <v/>
      </c>
      <c r="AK1268" s="71" t="str">
        <f t="shared" si="765"/>
        <v/>
      </c>
      <c r="AL1268" s="71" t="str">
        <f t="shared" si="766"/>
        <v/>
      </c>
      <c r="AM1268" s="78" t="str">
        <f t="shared" si="767"/>
        <v/>
      </c>
      <c r="AN1268" s="75" t="str">
        <f t="shared" si="768"/>
        <v/>
      </c>
      <c r="AO1268" s="71" t="str">
        <f t="shared" si="769"/>
        <v/>
      </c>
      <c r="AP1268" s="71" t="str">
        <f t="shared" si="770"/>
        <v/>
      </c>
      <c r="AQ1268" s="71" t="str">
        <f t="shared" si="771"/>
        <v/>
      </c>
      <c r="AR1268" s="71" t="str">
        <f t="shared" si="772"/>
        <v/>
      </c>
      <c r="AS1268" s="71" t="str">
        <f t="shared" si="773"/>
        <v/>
      </c>
      <c r="AT1268" s="71" t="str">
        <f t="shared" si="774"/>
        <v/>
      </c>
      <c r="AU1268" s="76" t="str">
        <f t="shared" si="775"/>
        <v/>
      </c>
      <c r="BF1268" s="141">
        <v>19082</v>
      </c>
      <c r="BG1268" s="142" t="s">
        <v>16318</v>
      </c>
      <c r="BH1268" s="141" t="s">
        <v>180</v>
      </c>
      <c r="BI1268" s="141" t="s">
        <v>178</v>
      </c>
      <c r="BJ1268" s="141" t="s">
        <v>1686</v>
      </c>
      <c r="BK1268" s="141" t="s">
        <v>1708</v>
      </c>
      <c r="BL1268" s="141" t="s">
        <v>16319</v>
      </c>
      <c r="BM1268" s="141">
        <v>46.796371719098801</v>
      </c>
      <c r="BN1268" s="141">
        <v>-70.770668860486495</v>
      </c>
      <c r="BO1268" s="141">
        <v>2006</v>
      </c>
      <c r="BP1268" s="143" t="s">
        <v>484</v>
      </c>
      <c r="BQ1268" s="143" t="s">
        <v>17560</v>
      </c>
    </row>
    <row r="1269" spans="1:69" ht="38.25" customHeight="1" x14ac:dyDescent="0.25">
      <c r="A1269" s="1" t="str">
        <f t="shared" si="776"/>
        <v/>
      </c>
      <c r="B1269" s="32" t="str">
        <f t="shared" si="777"/>
        <v/>
      </c>
      <c r="C1269" s="25" t="str">
        <f t="shared" si="778"/>
        <v/>
      </c>
      <c r="D1269" s="25" t="str">
        <f t="shared" si="779"/>
        <v/>
      </c>
      <c r="E1269" s="25" t="str">
        <f t="shared" si="780"/>
        <v/>
      </c>
      <c r="F1269" s="25" t="str">
        <f t="shared" si="781"/>
        <v/>
      </c>
      <c r="G1269" s="108" t="str">
        <f t="shared" si="782"/>
        <v/>
      </c>
      <c r="H1269" s="108" t="str">
        <f t="shared" si="783"/>
        <v/>
      </c>
      <c r="I1269" s="112" t="str">
        <f t="shared" si="784"/>
        <v/>
      </c>
      <c r="J1269" s="112"/>
      <c r="K1269" s="112"/>
      <c r="L1269" s="113"/>
      <c r="M1269" s="113"/>
      <c r="N1269" s="224" t="str">
        <f t="shared" si="785"/>
        <v/>
      </c>
      <c r="O1269" s="225" t="str">
        <f t="shared" si="786"/>
        <v/>
      </c>
      <c r="Q1269" s="6">
        <v>1267</v>
      </c>
      <c r="R1269" s="47" t="str">
        <f t="shared" si="749"/>
        <v>-1267</v>
      </c>
      <c r="S1269" s="6"/>
      <c r="T1269" s="48" t="str">
        <f t="shared" si="750"/>
        <v/>
      </c>
      <c r="U1269" s="49" t="str">
        <f t="shared" si="751"/>
        <v/>
      </c>
      <c r="W1269" s="51"/>
      <c r="X1269" s="75" t="str">
        <f t="shared" si="752"/>
        <v/>
      </c>
      <c r="Y1269" s="71" t="str">
        <f t="shared" si="753"/>
        <v/>
      </c>
      <c r="Z1269" s="71" t="str">
        <f t="shared" si="754"/>
        <v/>
      </c>
      <c r="AA1269" s="71" t="str">
        <f t="shared" si="755"/>
        <v/>
      </c>
      <c r="AB1269" s="71" t="str">
        <f t="shared" si="756"/>
        <v/>
      </c>
      <c r="AC1269" s="71" t="str">
        <f t="shared" si="757"/>
        <v/>
      </c>
      <c r="AD1269" s="71" t="str">
        <f t="shared" si="758"/>
        <v/>
      </c>
      <c r="AE1269" s="78" t="str">
        <f t="shared" si="759"/>
        <v/>
      </c>
      <c r="AF1269" s="75" t="str">
        <f t="shared" si="760"/>
        <v/>
      </c>
      <c r="AG1269" s="71" t="str">
        <f t="shared" si="761"/>
        <v/>
      </c>
      <c r="AH1269" s="71" t="str">
        <f t="shared" si="762"/>
        <v/>
      </c>
      <c r="AI1269" s="71" t="str">
        <f t="shared" si="763"/>
        <v/>
      </c>
      <c r="AJ1269" s="71" t="str">
        <f t="shared" si="764"/>
        <v/>
      </c>
      <c r="AK1269" s="71" t="str">
        <f t="shared" si="765"/>
        <v/>
      </c>
      <c r="AL1269" s="71" t="str">
        <f t="shared" si="766"/>
        <v/>
      </c>
      <c r="AM1269" s="78" t="str">
        <f t="shared" si="767"/>
        <v/>
      </c>
      <c r="AN1269" s="75" t="str">
        <f t="shared" si="768"/>
        <v/>
      </c>
      <c r="AO1269" s="71" t="str">
        <f t="shared" si="769"/>
        <v/>
      </c>
      <c r="AP1269" s="71" t="str">
        <f t="shared" si="770"/>
        <v/>
      </c>
      <c r="AQ1269" s="71" t="str">
        <f t="shared" si="771"/>
        <v/>
      </c>
      <c r="AR1269" s="71" t="str">
        <f t="shared" si="772"/>
        <v/>
      </c>
      <c r="AS1269" s="71" t="str">
        <f t="shared" si="773"/>
        <v/>
      </c>
      <c r="AT1269" s="71" t="str">
        <f t="shared" si="774"/>
        <v/>
      </c>
      <c r="AU1269" s="76" t="str">
        <f t="shared" si="775"/>
        <v/>
      </c>
      <c r="BF1269" s="141">
        <v>19110</v>
      </c>
      <c r="BG1269" s="142" t="s">
        <v>16359</v>
      </c>
      <c r="BH1269" s="141" t="s">
        <v>180</v>
      </c>
      <c r="BI1269" s="141" t="s">
        <v>178</v>
      </c>
      <c r="BJ1269" s="141"/>
      <c r="BK1269" s="141" t="s">
        <v>16360</v>
      </c>
      <c r="BL1269" s="141" t="s">
        <v>3690</v>
      </c>
      <c r="BM1269" s="141">
        <v>46.87415</v>
      </c>
      <c r="BN1269" s="141">
        <v>-70.907989999999998</v>
      </c>
      <c r="BO1269" s="141">
        <v>1998</v>
      </c>
      <c r="BP1269" s="143" t="s">
        <v>14164</v>
      </c>
      <c r="BQ1269" s="143" t="s">
        <v>17560</v>
      </c>
    </row>
    <row r="1270" spans="1:69" ht="38.25" customHeight="1" x14ac:dyDescent="0.25">
      <c r="A1270" s="1" t="str">
        <f t="shared" si="776"/>
        <v/>
      </c>
      <c r="B1270" s="32" t="str">
        <f t="shared" si="777"/>
        <v/>
      </c>
      <c r="C1270" s="25" t="str">
        <f t="shared" si="778"/>
        <v/>
      </c>
      <c r="D1270" s="25" t="str">
        <f t="shared" si="779"/>
        <v/>
      </c>
      <c r="E1270" s="25" t="str">
        <f t="shared" si="780"/>
        <v/>
      </c>
      <c r="F1270" s="25" t="str">
        <f t="shared" si="781"/>
        <v/>
      </c>
      <c r="G1270" s="108" t="str">
        <f t="shared" si="782"/>
        <v/>
      </c>
      <c r="H1270" s="108" t="str">
        <f t="shared" si="783"/>
        <v/>
      </c>
      <c r="I1270" s="112" t="str">
        <f t="shared" si="784"/>
        <v/>
      </c>
      <c r="J1270" s="112"/>
      <c r="K1270" s="112"/>
      <c r="L1270" s="113"/>
      <c r="M1270" s="113"/>
      <c r="N1270" s="224" t="str">
        <f t="shared" si="785"/>
        <v/>
      </c>
      <c r="O1270" s="225" t="str">
        <f t="shared" si="786"/>
        <v/>
      </c>
      <c r="Q1270" s="6">
        <v>1268</v>
      </c>
      <c r="R1270" s="47" t="str">
        <f t="shared" si="749"/>
        <v>-1268</v>
      </c>
      <c r="S1270" s="6"/>
      <c r="T1270" s="48" t="str">
        <f t="shared" si="750"/>
        <v/>
      </c>
      <c r="U1270" s="49" t="str">
        <f t="shared" si="751"/>
        <v/>
      </c>
      <c r="W1270" s="51"/>
      <c r="X1270" s="75" t="str">
        <f t="shared" si="752"/>
        <v/>
      </c>
      <c r="Y1270" s="71" t="str">
        <f t="shared" si="753"/>
        <v/>
      </c>
      <c r="Z1270" s="71" t="str">
        <f t="shared" si="754"/>
        <v/>
      </c>
      <c r="AA1270" s="71" t="str">
        <f t="shared" si="755"/>
        <v/>
      </c>
      <c r="AB1270" s="71" t="str">
        <f t="shared" si="756"/>
        <v/>
      </c>
      <c r="AC1270" s="71" t="str">
        <f t="shared" si="757"/>
        <v/>
      </c>
      <c r="AD1270" s="71" t="str">
        <f t="shared" si="758"/>
        <v/>
      </c>
      <c r="AE1270" s="78" t="str">
        <f t="shared" si="759"/>
        <v/>
      </c>
      <c r="AF1270" s="75" t="str">
        <f t="shared" si="760"/>
        <v/>
      </c>
      <c r="AG1270" s="71" t="str">
        <f t="shared" si="761"/>
        <v/>
      </c>
      <c r="AH1270" s="71" t="str">
        <f t="shared" si="762"/>
        <v/>
      </c>
      <c r="AI1270" s="71" t="str">
        <f t="shared" si="763"/>
        <v/>
      </c>
      <c r="AJ1270" s="71" t="str">
        <f t="shared" si="764"/>
        <v/>
      </c>
      <c r="AK1270" s="71" t="str">
        <f t="shared" si="765"/>
        <v/>
      </c>
      <c r="AL1270" s="71" t="str">
        <f t="shared" si="766"/>
        <v/>
      </c>
      <c r="AM1270" s="78" t="str">
        <f t="shared" si="767"/>
        <v/>
      </c>
      <c r="AN1270" s="75" t="str">
        <f t="shared" si="768"/>
        <v/>
      </c>
      <c r="AO1270" s="71" t="str">
        <f t="shared" si="769"/>
        <v/>
      </c>
      <c r="AP1270" s="71" t="str">
        <f t="shared" si="770"/>
        <v/>
      </c>
      <c r="AQ1270" s="71" t="str">
        <f t="shared" si="771"/>
        <v/>
      </c>
      <c r="AR1270" s="71" t="str">
        <f t="shared" si="772"/>
        <v/>
      </c>
      <c r="AS1270" s="71" t="str">
        <f t="shared" si="773"/>
        <v/>
      </c>
      <c r="AT1270" s="71" t="str">
        <f t="shared" si="774"/>
        <v/>
      </c>
      <c r="AU1270" s="76" t="str">
        <f t="shared" si="775"/>
        <v/>
      </c>
      <c r="BF1270" s="141">
        <v>19110</v>
      </c>
      <c r="BG1270" s="142" t="s">
        <v>16361</v>
      </c>
      <c r="BH1270" s="141" t="s">
        <v>180</v>
      </c>
      <c r="BI1270" s="141" t="s">
        <v>191</v>
      </c>
      <c r="BJ1270" s="141" t="s">
        <v>1539</v>
      </c>
      <c r="BK1270" s="141" t="s">
        <v>4255</v>
      </c>
      <c r="BL1270" s="141" t="s">
        <v>16362</v>
      </c>
      <c r="BM1270" s="141">
        <v>46.876019999999997</v>
      </c>
      <c r="BN1270" s="141">
        <v>-70.913240000000002</v>
      </c>
      <c r="BO1270" s="141">
        <v>1998</v>
      </c>
      <c r="BP1270" s="143"/>
      <c r="BQ1270" s="143" t="s">
        <v>17560</v>
      </c>
    </row>
    <row r="1271" spans="1:69" ht="38.25" customHeight="1" x14ac:dyDescent="0.25">
      <c r="A1271" s="1" t="str">
        <f t="shared" si="776"/>
        <v/>
      </c>
      <c r="B1271" s="32" t="str">
        <f t="shared" si="777"/>
        <v/>
      </c>
      <c r="C1271" s="25" t="str">
        <f t="shared" si="778"/>
        <v/>
      </c>
      <c r="D1271" s="25" t="str">
        <f t="shared" si="779"/>
        <v/>
      </c>
      <c r="E1271" s="25" t="str">
        <f t="shared" si="780"/>
        <v/>
      </c>
      <c r="F1271" s="25" t="str">
        <f t="shared" si="781"/>
        <v/>
      </c>
      <c r="G1271" s="108" t="str">
        <f t="shared" si="782"/>
        <v/>
      </c>
      <c r="H1271" s="108" t="str">
        <f t="shared" si="783"/>
        <v/>
      </c>
      <c r="I1271" s="112" t="str">
        <f t="shared" si="784"/>
        <v/>
      </c>
      <c r="J1271" s="112"/>
      <c r="K1271" s="112"/>
      <c r="L1271" s="113"/>
      <c r="M1271" s="113"/>
      <c r="N1271" s="224" t="str">
        <f t="shared" si="785"/>
        <v/>
      </c>
      <c r="O1271" s="225" t="str">
        <f t="shared" si="786"/>
        <v/>
      </c>
      <c r="Q1271" s="6">
        <v>1269</v>
      </c>
      <c r="R1271" s="47" t="str">
        <f t="shared" si="749"/>
        <v>-1269</v>
      </c>
      <c r="S1271" s="6"/>
      <c r="T1271" s="48" t="str">
        <f t="shared" si="750"/>
        <v/>
      </c>
      <c r="U1271" s="49" t="str">
        <f t="shared" si="751"/>
        <v/>
      </c>
      <c r="W1271" s="51"/>
      <c r="X1271" s="75" t="str">
        <f t="shared" si="752"/>
        <v/>
      </c>
      <c r="Y1271" s="71" t="str">
        <f t="shared" si="753"/>
        <v/>
      </c>
      <c r="Z1271" s="71" t="str">
        <f t="shared" si="754"/>
        <v/>
      </c>
      <c r="AA1271" s="71" t="str">
        <f t="shared" si="755"/>
        <v/>
      </c>
      <c r="AB1271" s="71" t="str">
        <f t="shared" si="756"/>
        <v/>
      </c>
      <c r="AC1271" s="71" t="str">
        <f t="shared" si="757"/>
        <v/>
      </c>
      <c r="AD1271" s="71" t="str">
        <f t="shared" si="758"/>
        <v/>
      </c>
      <c r="AE1271" s="78" t="str">
        <f t="shared" si="759"/>
        <v/>
      </c>
      <c r="AF1271" s="75" t="str">
        <f t="shared" si="760"/>
        <v/>
      </c>
      <c r="AG1271" s="71" t="str">
        <f t="shared" si="761"/>
        <v/>
      </c>
      <c r="AH1271" s="71" t="str">
        <f t="shared" si="762"/>
        <v/>
      </c>
      <c r="AI1271" s="71" t="str">
        <f t="shared" si="763"/>
        <v/>
      </c>
      <c r="AJ1271" s="71" t="str">
        <f t="shared" si="764"/>
        <v/>
      </c>
      <c r="AK1271" s="71" t="str">
        <f t="shared" si="765"/>
        <v/>
      </c>
      <c r="AL1271" s="71" t="str">
        <f t="shared" si="766"/>
        <v/>
      </c>
      <c r="AM1271" s="78" t="str">
        <f t="shared" si="767"/>
        <v/>
      </c>
      <c r="AN1271" s="75" t="str">
        <f t="shared" si="768"/>
        <v/>
      </c>
      <c r="AO1271" s="71" t="str">
        <f t="shared" si="769"/>
        <v/>
      </c>
      <c r="AP1271" s="71" t="str">
        <f t="shared" si="770"/>
        <v/>
      </c>
      <c r="AQ1271" s="71" t="str">
        <f t="shared" si="771"/>
        <v/>
      </c>
      <c r="AR1271" s="71" t="str">
        <f t="shared" si="772"/>
        <v/>
      </c>
      <c r="AS1271" s="71" t="str">
        <f t="shared" si="773"/>
        <v/>
      </c>
      <c r="AT1271" s="71" t="str">
        <f t="shared" si="774"/>
        <v/>
      </c>
      <c r="AU1271" s="76" t="str">
        <f t="shared" si="775"/>
        <v/>
      </c>
      <c r="BF1271" s="141">
        <v>25213</v>
      </c>
      <c r="BG1271" s="142" t="s">
        <v>16755</v>
      </c>
      <c r="BH1271" s="141" t="s">
        <v>180</v>
      </c>
      <c r="BI1271" s="141" t="s">
        <v>178</v>
      </c>
      <c r="BJ1271" s="141" t="s">
        <v>16753</v>
      </c>
      <c r="BK1271" s="141"/>
      <c r="BL1271" s="141" t="s">
        <v>16754</v>
      </c>
      <c r="BM1271" s="141">
        <v>46.777465999999997</v>
      </c>
      <c r="BN1271" s="141">
        <v>-71.199600000000004</v>
      </c>
      <c r="BO1271" s="141">
        <v>2005</v>
      </c>
      <c r="BP1271" s="143" t="s">
        <v>25410</v>
      </c>
      <c r="BQ1271" s="143" t="s">
        <v>17560</v>
      </c>
    </row>
    <row r="1272" spans="1:69" ht="38.25" customHeight="1" x14ac:dyDescent="0.25">
      <c r="A1272" s="1" t="str">
        <f t="shared" si="776"/>
        <v/>
      </c>
      <c r="B1272" s="32" t="str">
        <f t="shared" si="777"/>
        <v/>
      </c>
      <c r="C1272" s="25" t="str">
        <f t="shared" si="778"/>
        <v/>
      </c>
      <c r="D1272" s="25" t="str">
        <f t="shared" si="779"/>
        <v/>
      </c>
      <c r="E1272" s="25" t="str">
        <f t="shared" si="780"/>
        <v/>
      </c>
      <c r="F1272" s="25" t="str">
        <f t="shared" si="781"/>
        <v/>
      </c>
      <c r="G1272" s="108" t="str">
        <f t="shared" si="782"/>
        <v/>
      </c>
      <c r="H1272" s="108" t="str">
        <f t="shared" si="783"/>
        <v/>
      </c>
      <c r="I1272" s="112" t="str">
        <f t="shared" si="784"/>
        <v/>
      </c>
      <c r="J1272" s="112"/>
      <c r="K1272" s="112"/>
      <c r="L1272" s="113"/>
      <c r="M1272" s="113"/>
      <c r="N1272" s="224" t="str">
        <f t="shared" si="785"/>
        <v/>
      </c>
      <c r="O1272" s="225" t="str">
        <f t="shared" si="786"/>
        <v/>
      </c>
      <c r="Q1272" s="6">
        <v>1270</v>
      </c>
      <c r="R1272" s="47" t="str">
        <f t="shared" si="749"/>
        <v>-1270</v>
      </c>
      <c r="S1272" s="6"/>
      <c r="T1272" s="48" t="str">
        <f t="shared" si="750"/>
        <v/>
      </c>
      <c r="U1272" s="49" t="str">
        <f t="shared" si="751"/>
        <v/>
      </c>
      <c r="W1272" s="51"/>
      <c r="X1272" s="75" t="str">
        <f t="shared" si="752"/>
        <v/>
      </c>
      <c r="Y1272" s="71" t="str">
        <f t="shared" si="753"/>
        <v/>
      </c>
      <c r="Z1272" s="71" t="str">
        <f t="shared" si="754"/>
        <v/>
      </c>
      <c r="AA1272" s="71" t="str">
        <f t="shared" si="755"/>
        <v/>
      </c>
      <c r="AB1272" s="71" t="str">
        <f t="shared" si="756"/>
        <v/>
      </c>
      <c r="AC1272" s="71" t="str">
        <f t="shared" si="757"/>
        <v/>
      </c>
      <c r="AD1272" s="71" t="str">
        <f t="shared" si="758"/>
        <v/>
      </c>
      <c r="AE1272" s="78" t="str">
        <f t="shared" si="759"/>
        <v/>
      </c>
      <c r="AF1272" s="75" t="str">
        <f t="shared" si="760"/>
        <v/>
      </c>
      <c r="AG1272" s="71" t="str">
        <f t="shared" si="761"/>
        <v/>
      </c>
      <c r="AH1272" s="71" t="str">
        <f t="shared" si="762"/>
        <v/>
      </c>
      <c r="AI1272" s="71" t="str">
        <f t="shared" si="763"/>
        <v/>
      </c>
      <c r="AJ1272" s="71" t="str">
        <f t="shared" si="764"/>
        <v/>
      </c>
      <c r="AK1272" s="71" t="str">
        <f t="shared" si="765"/>
        <v/>
      </c>
      <c r="AL1272" s="71" t="str">
        <f t="shared" si="766"/>
        <v/>
      </c>
      <c r="AM1272" s="78" t="str">
        <f t="shared" si="767"/>
        <v/>
      </c>
      <c r="AN1272" s="75" t="str">
        <f t="shared" si="768"/>
        <v/>
      </c>
      <c r="AO1272" s="71" t="str">
        <f t="shared" si="769"/>
        <v/>
      </c>
      <c r="AP1272" s="71" t="str">
        <f t="shared" si="770"/>
        <v/>
      </c>
      <c r="AQ1272" s="71" t="str">
        <f t="shared" si="771"/>
        <v/>
      </c>
      <c r="AR1272" s="71" t="str">
        <f t="shared" si="772"/>
        <v/>
      </c>
      <c r="AS1272" s="71" t="str">
        <f t="shared" si="773"/>
        <v/>
      </c>
      <c r="AT1272" s="71" t="str">
        <f t="shared" si="774"/>
        <v/>
      </c>
      <c r="AU1272" s="76" t="str">
        <f t="shared" si="775"/>
        <v/>
      </c>
      <c r="BF1272" s="141">
        <v>29073</v>
      </c>
      <c r="BG1272" s="142" t="s">
        <v>15991</v>
      </c>
      <c r="BH1272" s="141" t="s">
        <v>478</v>
      </c>
      <c r="BI1272" s="141" t="s">
        <v>186</v>
      </c>
      <c r="BJ1272" s="141" t="s">
        <v>15992</v>
      </c>
      <c r="BK1272" s="141" t="s">
        <v>15993</v>
      </c>
      <c r="BL1272" s="141" t="s">
        <v>15994</v>
      </c>
      <c r="BM1272" s="141">
        <v>46.144500000000001</v>
      </c>
      <c r="BN1272" s="141">
        <v>-70.676079999999999</v>
      </c>
      <c r="BO1272" s="141">
        <v>2000</v>
      </c>
      <c r="BP1272" s="143" t="s">
        <v>25369</v>
      </c>
      <c r="BQ1272" s="143" t="s">
        <v>17560</v>
      </c>
    </row>
    <row r="1273" spans="1:69" ht="38.25" customHeight="1" x14ac:dyDescent="0.25">
      <c r="A1273" s="1" t="str">
        <f t="shared" si="776"/>
        <v/>
      </c>
      <c r="B1273" s="32" t="str">
        <f t="shared" si="777"/>
        <v/>
      </c>
      <c r="C1273" s="25" t="str">
        <f t="shared" si="778"/>
        <v/>
      </c>
      <c r="D1273" s="25" t="str">
        <f t="shared" si="779"/>
        <v/>
      </c>
      <c r="E1273" s="25" t="str">
        <f t="shared" si="780"/>
        <v/>
      </c>
      <c r="F1273" s="25" t="str">
        <f t="shared" si="781"/>
        <v/>
      </c>
      <c r="G1273" s="108" t="str">
        <f t="shared" si="782"/>
        <v/>
      </c>
      <c r="H1273" s="108" t="str">
        <f t="shared" si="783"/>
        <v/>
      </c>
      <c r="I1273" s="112" t="str">
        <f t="shared" si="784"/>
        <v/>
      </c>
      <c r="J1273" s="112"/>
      <c r="K1273" s="112"/>
      <c r="L1273" s="113"/>
      <c r="M1273" s="113"/>
      <c r="N1273" s="224" t="str">
        <f t="shared" si="785"/>
        <v/>
      </c>
      <c r="O1273" s="225" t="str">
        <f t="shared" si="786"/>
        <v/>
      </c>
      <c r="Q1273" s="6">
        <v>1271</v>
      </c>
      <c r="R1273" s="47" t="str">
        <f t="shared" si="749"/>
        <v>-1271</v>
      </c>
      <c r="S1273" s="6"/>
      <c r="T1273" s="48" t="str">
        <f t="shared" si="750"/>
        <v/>
      </c>
      <c r="U1273" s="49" t="str">
        <f t="shared" si="751"/>
        <v/>
      </c>
      <c r="W1273" s="51"/>
      <c r="X1273" s="75" t="str">
        <f t="shared" si="752"/>
        <v/>
      </c>
      <c r="Y1273" s="71" t="str">
        <f t="shared" si="753"/>
        <v/>
      </c>
      <c r="Z1273" s="71" t="str">
        <f t="shared" si="754"/>
        <v/>
      </c>
      <c r="AA1273" s="71" t="str">
        <f t="shared" si="755"/>
        <v/>
      </c>
      <c r="AB1273" s="71" t="str">
        <f t="shared" si="756"/>
        <v/>
      </c>
      <c r="AC1273" s="71" t="str">
        <f t="shared" si="757"/>
        <v/>
      </c>
      <c r="AD1273" s="71" t="str">
        <f t="shared" si="758"/>
        <v/>
      </c>
      <c r="AE1273" s="78" t="str">
        <f t="shared" si="759"/>
        <v/>
      </c>
      <c r="AF1273" s="75" t="str">
        <f t="shared" si="760"/>
        <v/>
      </c>
      <c r="AG1273" s="71" t="str">
        <f t="shared" si="761"/>
        <v/>
      </c>
      <c r="AH1273" s="71" t="str">
        <f t="shared" si="762"/>
        <v/>
      </c>
      <c r="AI1273" s="71" t="str">
        <f t="shared" si="763"/>
        <v/>
      </c>
      <c r="AJ1273" s="71" t="str">
        <f t="shared" si="764"/>
        <v/>
      </c>
      <c r="AK1273" s="71" t="str">
        <f t="shared" si="765"/>
        <v/>
      </c>
      <c r="AL1273" s="71" t="str">
        <f t="shared" si="766"/>
        <v/>
      </c>
      <c r="AM1273" s="78" t="str">
        <f t="shared" si="767"/>
        <v/>
      </c>
      <c r="AN1273" s="75" t="str">
        <f t="shared" si="768"/>
        <v/>
      </c>
      <c r="AO1273" s="71" t="str">
        <f t="shared" si="769"/>
        <v/>
      </c>
      <c r="AP1273" s="71" t="str">
        <f t="shared" si="770"/>
        <v/>
      </c>
      <c r="AQ1273" s="71" t="str">
        <f t="shared" si="771"/>
        <v/>
      </c>
      <c r="AR1273" s="71" t="str">
        <f t="shared" si="772"/>
        <v/>
      </c>
      <c r="AS1273" s="71" t="str">
        <f t="shared" si="773"/>
        <v/>
      </c>
      <c r="AT1273" s="71" t="str">
        <f t="shared" si="774"/>
        <v/>
      </c>
      <c r="AU1273" s="76" t="str">
        <f t="shared" si="775"/>
        <v/>
      </c>
      <c r="BF1273" s="141">
        <v>17010</v>
      </c>
      <c r="BG1273" s="142" t="s">
        <v>16439</v>
      </c>
      <c r="BH1273" s="141" t="s">
        <v>478</v>
      </c>
      <c r="BI1273" s="141" t="s">
        <v>176</v>
      </c>
      <c r="BJ1273" s="141" t="s">
        <v>16440</v>
      </c>
      <c r="BK1273" s="141"/>
      <c r="BL1273" s="141" t="s">
        <v>2889</v>
      </c>
      <c r="BM1273" s="141">
        <v>46.962769999999999</v>
      </c>
      <c r="BN1273" s="141">
        <v>-69.787800000000004</v>
      </c>
      <c r="BO1273" s="141">
        <v>1976</v>
      </c>
      <c r="BP1273" s="143" t="s">
        <v>25404</v>
      </c>
      <c r="BQ1273" s="143" t="s">
        <v>17560</v>
      </c>
    </row>
    <row r="1274" spans="1:69" ht="38.25" customHeight="1" x14ac:dyDescent="0.25">
      <c r="A1274" s="1" t="str">
        <f t="shared" si="776"/>
        <v/>
      </c>
      <c r="B1274" s="32" t="str">
        <f t="shared" si="777"/>
        <v/>
      </c>
      <c r="C1274" s="25" t="str">
        <f t="shared" si="778"/>
        <v/>
      </c>
      <c r="D1274" s="25" t="str">
        <f t="shared" si="779"/>
        <v/>
      </c>
      <c r="E1274" s="25" t="str">
        <f t="shared" si="780"/>
        <v/>
      </c>
      <c r="F1274" s="25" t="str">
        <f t="shared" si="781"/>
        <v/>
      </c>
      <c r="G1274" s="108" t="str">
        <f t="shared" si="782"/>
        <v/>
      </c>
      <c r="H1274" s="108" t="str">
        <f t="shared" si="783"/>
        <v/>
      </c>
      <c r="I1274" s="112" t="str">
        <f t="shared" si="784"/>
        <v/>
      </c>
      <c r="J1274" s="112"/>
      <c r="K1274" s="112"/>
      <c r="L1274" s="113"/>
      <c r="M1274" s="113"/>
      <c r="N1274" s="224" t="str">
        <f t="shared" si="785"/>
        <v/>
      </c>
      <c r="O1274" s="225" t="str">
        <f t="shared" si="786"/>
        <v/>
      </c>
      <c r="Q1274" s="6">
        <v>1272</v>
      </c>
      <c r="R1274" s="47" t="str">
        <f t="shared" si="749"/>
        <v>-1272</v>
      </c>
      <c r="S1274" s="6"/>
      <c r="T1274" s="48" t="str">
        <f t="shared" si="750"/>
        <v/>
      </c>
      <c r="U1274" s="49" t="str">
        <f t="shared" si="751"/>
        <v/>
      </c>
      <c r="W1274" s="51"/>
      <c r="X1274" s="75" t="str">
        <f t="shared" si="752"/>
        <v/>
      </c>
      <c r="Y1274" s="71" t="str">
        <f t="shared" si="753"/>
        <v/>
      </c>
      <c r="Z1274" s="71" t="str">
        <f t="shared" si="754"/>
        <v/>
      </c>
      <c r="AA1274" s="71" t="str">
        <f t="shared" si="755"/>
        <v/>
      </c>
      <c r="AB1274" s="71" t="str">
        <f t="shared" si="756"/>
        <v/>
      </c>
      <c r="AC1274" s="71" t="str">
        <f t="shared" si="757"/>
        <v/>
      </c>
      <c r="AD1274" s="71" t="str">
        <f t="shared" si="758"/>
        <v/>
      </c>
      <c r="AE1274" s="78" t="str">
        <f t="shared" si="759"/>
        <v/>
      </c>
      <c r="AF1274" s="75" t="str">
        <f t="shared" si="760"/>
        <v/>
      </c>
      <c r="AG1274" s="71" t="str">
        <f t="shared" si="761"/>
        <v/>
      </c>
      <c r="AH1274" s="71" t="str">
        <f t="shared" si="762"/>
        <v/>
      </c>
      <c r="AI1274" s="71" t="str">
        <f t="shared" si="763"/>
        <v/>
      </c>
      <c r="AJ1274" s="71" t="str">
        <f t="shared" si="764"/>
        <v/>
      </c>
      <c r="AK1274" s="71" t="str">
        <f t="shared" si="765"/>
        <v/>
      </c>
      <c r="AL1274" s="71" t="str">
        <f t="shared" si="766"/>
        <v/>
      </c>
      <c r="AM1274" s="78" t="str">
        <f t="shared" si="767"/>
        <v/>
      </c>
      <c r="AN1274" s="75" t="str">
        <f t="shared" si="768"/>
        <v/>
      </c>
      <c r="AO1274" s="71" t="str">
        <f t="shared" si="769"/>
        <v/>
      </c>
      <c r="AP1274" s="71" t="str">
        <f t="shared" si="770"/>
        <v/>
      </c>
      <c r="AQ1274" s="71" t="str">
        <f t="shared" si="771"/>
        <v/>
      </c>
      <c r="AR1274" s="71" t="str">
        <f t="shared" si="772"/>
        <v/>
      </c>
      <c r="AS1274" s="71" t="str">
        <f t="shared" si="773"/>
        <v/>
      </c>
      <c r="AT1274" s="71" t="str">
        <f t="shared" si="774"/>
        <v/>
      </c>
      <c r="AU1274" s="76" t="str">
        <f t="shared" si="775"/>
        <v/>
      </c>
      <c r="BF1274" s="141">
        <v>17010</v>
      </c>
      <c r="BG1274" s="142" t="s">
        <v>16441</v>
      </c>
      <c r="BH1274" s="141" t="s">
        <v>478</v>
      </c>
      <c r="BI1274" s="141" t="s">
        <v>186</v>
      </c>
      <c r="BJ1274" s="141" t="s">
        <v>1562</v>
      </c>
      <c r="BK1274" s="141" t="s">
        <v>3503</v>
      </c>
      <c r="BL1274" s="141" t="s">
        <v>16432</v>
      </c>
      <c r="BM1274" s="141">
        <v>46.973624999999998</v>
      </c>
      <c r="BN1274" s="141">
        <v>-69.786199999999994</v>
      </c>
      <c r="BO1274" s="141">
        <v>1982</v>
      </c>
      <c r="BP1274" s="143" t="s">
        <v>480</v>
      </c>
      <c r="BQ1274" s="143" t="s">
        <v>17560</v>
      </c>
    </row>
    <row r="1275" spans="1:69" ht="38.25" customHeight="1" x14ac:dyDescent="0.25">
      <c r="A1275" s="1" t="str">
        <f t="shared" si="776"/>
        <v/>
      </c>
      <c r="B1275" s="32" t="str">
        <f t="shared" si="777"/>
        <v/>
      </c>
      <c r="C1275" s="25" t="str">
        <f t="shared" si="778"/>
        <v/>
      </c>
      <c r="D1275" s="25" t="str">
        <f t="shared" si="779"/>
        <v/>
      </c>
      <c r="E1275" s="25" t="str">
        <f t="shared" si="780"/>
        <v/>
      </c>
      <c r="F1275" s="25" t="str">
        <f t="shared" si="781"/>
        <v/>
      </c>
      <c r="G1275" s="108" t="str">
        <f t="shared" si="782"/>
        <v/>
      </c>
      <c r="H1275" s="108" t="str">
        <f t="shared" si="783"/>
        <v/>
      </c>
      <c r="I1275" s="112" t="str">
        <f t="shared" si="784"/>
        <v/>
      </c>
      <c r="J1275" s="112"/>
      <c r="K1275" s="112"/>
      <c r="L1275" s="113"/>
      <c r="M1275" s="113"/>
      <c r="N1275" s="224" t="str">
        <f t="shared" si="785"/>
        <v/>
      </c>
      <c r="O1275" s="225" t="str">
        <f t="shared" si="786"/>
        <v/>
      </c>
      <c r="Q1275" s="6">
        <v>1273</v>
      </c>
      <c r="R1275" s="47" t="str">
        <f t="shared" si="749"/>
        <v>-1273</v>
      </c>
      <c r="S1275" s="6"/>
      <c r="T1275" s="48" t="str">
        <f t="shared" si="750"/>
        <v/>
      </c>
      <c r="U1275" s="49" t="str">
        <f t="shared" si="751"/>
        <v/>
      </c>
      <c r="W1275" s="51"/>
      <c r="X1275" s="75" t="str">
        <f t="shared" si="752"/>
        <v/>
      </c>
      <c r="Y1275" s="71" t="str">
        <f t="shared" si="753"/>
        <v/>
      </c>
      <c r="Z1275" s="71" t="str">
        <f t="shared" si="754"/>
        <v/>
      </c>
      <c r="AA1275" s="71" t="str">
        <f t="shared" si="755"/>
        <v/>
      </c>
      <c r="AB1275" s="71" t="str">
        <f t="shared" si="756"/>
        <v/>
      </c>
      <c r="AC1275" s="71" t="str">
        <f t="shared" si="757"/>
        <v/>
      </c>
      <c r="AD1275" s="71" t="str">
        <f t="shared" si="758"/>
        <v/>
      </c>
      <c r="AE1275" s="78" t="str">
        <f t="shared" si="759"/>
        <v/>
      </c>
      <c r="AF1275" s="75" t="str">
        <f t="shared" si="760"/>
        <v/>
      </c>
      <c r="AG1275" s="71" t="str">
        <f t="shared" si="761"/>
        <v/>
      </c>
      <c r="AH1275" s="71" t="str">
        <f t="shared" si="762"/>
        <v/>
      </c>
      <c r="AI1275" s="71" t="str">
        <f t="shared" si="763"/>
        <v/>
      </c>
      <c r="AJ1275" s="71" t="str">
        <f t="shared" si="764"/>
        <v/>
      </c>
      <c r="AK1275" s="71" t="str">
        <f t="shared" si="765"/>
        <v/>
      </c>
      <c r="AL1275" s="71" t="str">
        <f t="shared" si="766"/>
        <v/>
      </c>
      <c r="AM1275" s="78" t="str">
        <f t="shared" si="767"/>
        <v/>
      </c>
      <c r="AN1275" s="75" t="str">
        <f t="shared" si="768"/>
        <v/>
      </c>
      <c r="AO1275" s="71" t="str">
        <f t="shared" si="769"/>
        <v/>
      </c>
      <c r="AP1275" s="71" t="str">
        <f t="shared" si="770"/>
        <v/>
      </c>
      <c r="AQ1275" s="71" t="str">
        <f t="shared" si="771"/>
        <v/>
      </c>
      <c r="AR1275" s="71" t="str">
        <f t="shared" si="772"/>
        <v/>
      </c>
      <c r="AS1275" s="71" t="str">
        <f t="shared" si="773"/>
        <v/>
      </c>
      <c r="AT1275" s="71" t="str">
        <f t="shared" si="774"/>
        <v/>
      </c>
      <c r="AU1275" s="76" t="str">
        <f t="shared" si="775"/>
        <v/>
      </c>
      <c r="BF1275" s="141">
        <v>17010</v>
      </c>
      <c r="BG1275" s="142" t="s">
        <v>16442</v>
      </c>
      <c r="BH1275" s="141" t="s">
        <v>478</v>
      </c>
      <c r="BI1275" s="141" t="s">
        <v>176</v>
      </c>
      <c r="BJ1275" s="141" t="s">
        <v>16443</v>
      </c>
      <c r="BK1275" s="141"/>
      <c r="BL1275" s="141" t="s">
        <v>684</v>
      </c>
      <c r="BM1275" s="141">
        <v>46.962769999999999</v>
      </c>
      <c r="BN1275" s="141">
        <v>-69.787819999999996</v>
      </c>
      <c r="BO1275" s="141">
        <v>1970</v>
      </c>
      <c r="BP1275" s="143" t="s">
        <v>25407</v>
      </c>
      <c r="BQ1275" s="143" t="s">
        <v>17560</v>
      </c>
    </row>
    <row r="1276" spans="1:69" ht="38.25" customHeight="1" x14ac:dyDescent="0.25">
      <c r="A1276" s="1" t="str">
        <f t="shared" si="776"/>
        <v/>
      </c>
      <c r="B1276" s="32" t="str">
        <f t="shared" si="777"/>
        <v/>
      </c>
      <c r="C1276" s="25" t="str">
        <f t="shared" si="778"/>
        <v/>
      </c>
      <c r="D1276" s="25" t="str">
        <f t="shared" si="779"/>
        <v/>
      </c>
      <c r="E1276" s="25" t="str">
        <f t="shared" si="780"/>
        <v/>
      </c>
      <c r="F1276" s="25" t="str">
        <f t="shared" si="781"/>
        <v/>
      </c>
      <c r="G1276" s="108" t="str">
        <f t="shared" si="782"/>
        <v/>
      </c>
      <c r="H1276" s="108" t="str">
        <f t="shared" si="783"/>
        <v/>
      </c>
      <c r="I1276" s="112" t="str">
        <f t="shared" si="784"/>
        <v/>
      </c>
      <c r="J1276" s="112"/>
      <c r="K1276" s="112"/>
      <c r="L1276" s="113"/>
      <c r="M1276" s="113"/>
      <c r="N1276" s="224" t="str">
        <f t="shared" si="785"/>
        <v/>
      </c>
      <c r="O1276" s="225" t="str">
        <f t="shared" si="786"/>
        <v/>
      </c>
      <c r="Q1276" s="6">
        <v>1274</v>
      </c>
      <c r="R1276" s="47" t="str">
        <f t="shared" si="749"/>
        <v>-1274</v>
      </c>
      <c r="S1276" s="6"/>
      <c r="T1276" s="48" t="str">
        <f t="shared" si="750"/>
        <v/>
      </c>
      <c r="U1276" s="49" t="str">
        <f t="shared" si="751"/>
        <v/>
      </c>
      <c r="W1276" s="51"/>
      <c r="X1276" s="75" t="str">
        <f t="shared" si="752"/>
        <v/>
      </c>
      <c r="Y1276" s="71" t="str">
        <f t="shared" si="753"/>
        <v/>
      </c>
      <c r="Z1276" s="71" t="str">
        <f t="shared" si="754"/>
        <v/>
      </c>
      <c r="AA1276" s="71" t="str">
        <f t="shared" si="755"/>
        <v/>
      </c>
      <c r="AB1276" s="71" t="str">
        <f t="shared" si="756"/>
        <v/>
      </c>
      <c r="AC1276" s="71" t="str">
        <f t="shared" si="757"/>
        <v/>
      </c>
      <c r="AD1276" s="71" t="str">
        <f t="shared" si="758"/>
        <v/>
      </c>
      <c r="AE1276" s="78" t="str">
        <f t="shared" si="759"/>
        <v/>
      </c>
      <c r="AF1276" s="75" t="str">
        <f t="shared" si="760"/>
        <v/>
      </c>
      <c r="AG1276" s="71" t="str">
        <f t="shared" si="761"/>
        <v/>
      </c>
      <c r="AH1276" s="71" t="str">
        <f t="shared" si="762"/>
        <v/>
      </c>
      <c r="AI1276" s="71" t="str">
        <f t="shared" si="763"/>
        <v/>
      </c>
      <c r="AJ1276" s="71" t="str">
        <f t="shared" si="764"/>
        <v/>
      </c>
      <c r="AK1276" s="71" t="str">
        <f t="shared" si="765"/>
        <v/>
      </c>
      <c r="AL1276" s="71" t="str">
        <f t="shared" si="766"/>
        <v/>
      </c>
      <c r="AM1276" s="78" t="str">
        <f t="shared" si="767"/>
        <v/>
      </c>
      <c r="AN1276" s="75" t="str">
        <f t="shared" si="768"/>
        <v/>
      </c>
      <c r="AO1276" s="71" t="str">
        <f t="shared" si="769"/>
        <v/>
      </c>
      <c r="AP1276" s="71" t="str">
        <f t="shared" si="770"/>
        <v/>
      </c>
      <c r="AQ1276" s="71" t="str">
        <f t="shared" si="771"/>
        <v/>
      </c>
      <c r="AR1276" s="71" t="str">
        <f t="shared" si="772"/>
        <v/>
      </c>
      <c r="AS1276" s="71" t="str">
        <f t="shared" si="773"/>
        <v/>
      </c>
      <c r="AT1276" s="71" t="str">
        <f t="shared" si="774"/>
        <v/>
      </c>
      <c r="AU1276" s="76" t="str">
        <f t="shared" si="775"/>
        <v/>
      </c>
      <c r="BF1276" s="141">
        <v>25213</v>
      </c>
      <c r="BG1276" s="142" t="s">
        <v>1990</v>
      </c>
      <c r="BH1276" s="141" t="s">
        <v>478</v>
      </c>
      <c r="BI1276" s="141" t="s">
        <v>176</v>
      </c>
      <c r="BJ1276" s="141" t="s">
        <v>1991</v>
      </c>
      <c r="BK1276" s="141" t="s">
        <v>1992</v>
      </c>
      <c r="BL1276" s="141" t="s">
        <v>1993</v>
      </c>
      <c r="BM1276" s="141">
        <v>46.812998</v>
      </c>
      <c r="BN1276" s="141">
        <v>-71.053918999999993</v>
      </c>
      <c r="BO1276" s="141">
        <v>2006</v>
      </c>
      <c r="BP1276" s="143"/>
      <c r="BQ1276" s="143" t="s">
        <v>17560</v>
      </c>
    </row>
    <row r="1277" spans="1:69" ht="38.25" customHeight="1" x14ac:dyDescent="0.25">
      <c r="A1277" s="1" t="str">
        <f t="shared" si="776"/>
        <v/>
      </c>
      <c r="B1277" s="32" t="str">
        <f t="shared" si="777"/>
        <v/>
      </c>
      <c r="C1277" s="25" t="str">
        <f t="shared" si="778"/>
        <v/>
      </c>
      <c r="D1277" s="25" t="str">
        <f t="shared" si="779"/>
        <v/>
      </c>
      <c r="E1277" s="25" t="str">
        <f t="shared" si="780"/>
        <v/>
      </c>
      <c r="F1277" s="25" t="str">
        <f t="shared" si="781"/>
        <v/>
      </c>
      <c r="G1277" s="108" t="str">
        <f t="shared" si="782"/>
        <v/>
      </c>
      <c r="H1277" s="108" t="str">
        <f t="shared" si="783"/>
        <v/>
      </c>
      <c r="I1277" s="112" t="str">
        <f t="shared" si="784"/>
        <v/>
      </c>
      <c r="J1277" s="112"/>
      <c r="K1277" s="112"/>
      <c r="L1277" s="113"/>
      <c r="M1277" s="113"/>
      <c r="N1277" s="224" t="str">
        <f t="shared" si="785"/>
        <v/>
      </c>
      <c r="O1277" s="225" t="str">
        <f t="shared" si="786"/>
        <v/>
      </c>
      <c r="Q1277" s="6">
        <v>1275</v>
      </c>
      <c r="R1277" s="47" t="str">
        <f t="shared" si="749"/>
        <v>-1275</v>
      </c>
      <c r="S1277" s="6"/>
      <c r="T1277" s="48" t="str">
        <f t="shared" si="750"/>
        <v/>
      </c>
      <c r="U1277" s="49" t="str">
        <f t="shared" si="751"/>
        <v/>
      </c>
      <c r="W1277" s="51"/>
      <c r="X1277" s="75" t="str">
        <f t="shared" si="752"/>
        <v/>
      </c>
      <c r="Y1277" s="71" t="str">
        <f t="shared" si="753"/>
        <v/>
      </c>
      <c r="Z1277" s="71" t="str">
        <f t="shared" si="754"/>
        <v/>
      </c>
      <c r="AA1277" s="71" t="str">
        <f t="shared" si="755"/>
        <v/>
      </c>
      <c r="AB1277" s="71" t="str">
        <f t="shared" si="756"/>
        <v/>
      </c>
      <c r="AC1277" s="71" t="str">
        <f t="shared" si="757"/>
        <v/>
      </c>
      <c r="AD1277" s="71" t="str">
        <f t="shared" si="758"/>
        <v/>
      </c>
      <c r="AE1277" s="78" t="str">
        <f t="shared" si="759"/>
        <v/>
      </c>
      <c r="AF1277" s="75" t="str">
        <f t="shared" si="760"/>
        <v/>
      </c>
      <c r="AG1277" s="71" t="str">
        <f t="shared" si="761"/>
        <v/>
      </c>
      <c r="AH1277" s="71" t="str">
        <f t="shared" si="762"/>
        <v/>
      </c>
      <c r="AI1277" s="71" t="str">
        <f t="shared" si="763"/>
        <v/>
      </c>
      <c r="AJ1277" s="71" t="str">
        <f t="shared" si="764"/>
        <v/>
      </c>
      <c r="AK1277" s="71" t="str">
        <f t="shared" si="765"/>
        <v/>
      </c>
      <c r="AL1277" s="71" t="str">
        <f t="shared" si="766"/>
        <v/>
      </c>
      <c r="AM1277" s="78" t="str">
        <f t="shared" si="767"/>
        <v/>
      </c>
      <c r="AN1277" s="75" t="str">
        <f t="shared" si="768"/>
        <v/>
      </c>
      <c r="AO1277" s="71" t="str">
        <f t="shared" si="769"/>
        <v/>
      </c>
      <c r="AP1277" s="71" t="str">
        <f t="shared" si="770"/>
        <v/>
      </c>
      <c r="AQ1277" s="71" t="str">
        <f t="shared" si="771"/>
        <v/>
      </c>
      <c r="AR1277" s="71" t="str">
        <f t="shared" si="772"/>
        <v/>
      </c>
      <c r="AS1277" s="71" t="str">
        <f t="shared" si="773"/>
        <v/>
      </c>
      <c r="AT1277" s="71" t="str">
        <f t="shared" si="774"/>
        <v/>
      </c>
      <c r="AU1277" s="76" t="str">
        <f t="shared" si="775"/>
        <v/>
      </c>
      <c r="BF1277" s="141">
        <v>25213</v>
      </c>
      <c r="BG1277" s="142" t="s">
        <v>16382</v>
      </c>
      <c r="BH1277" s="141" t="s">
        <v>478</v>
      </c>
      <c r="BI1277" s="141" t="s">
        <v>176</v>
      </c>
      <c r="BJ1277" s="141" t="s">
        <v>16383</v>
      </c>
      <c r="BK1277" s="141"/>
      <c r="BL1277" s="141" t="s">
        <v>16384</v>
      </c>
      <c r="BM1277" s="141">
        <v>46.755040000000001</v>
      </c>
      <c r="BN1277" s="141">
        <v>-71.242581999999999</v>
      </c>
      <c r="BO1277" s="141">
        <v>1998</v>
      </c>
      <c r="BP1277" s="143"/>
      <c r="BQ1277" s="143" t="s">
        <v>17560</v>
      </c>
    </row>
    <row r="1278" spans="1:69" ht="38.25" customHeight="1" x14ac:dyDescent="0.25">
      <c r="A1278" s="1" t="str">
        <f t="shared" si="776"/>
        <v/>
      </c>
      <c r="B1278" s="32" t="str">
        <f t="shared" si="777"/>
        <v/>
      </c>
      <c r="C1278" s="25" t="str">
        <f t="shared" si="778"/>
        <v/>
      </c>
      <c r="D1278" s="25" t="str">
        <f t="shared" si="779"/>
        <v/>
      </c>
      <c r="E1278" s="25" t="str">
        <f t="shared" si="780"/>
        <v/>
      </c>
      <c r="F1278" s="25" t="str">
        <f t="shared" si="781"/>
        <v/>
      </c>
      <c r="G1278" s="108" t="str">
        <f t="shared" si="782"/>
        <v/>
      </c>
      <c r="H1278" s="108" t="str">
        <f t="shared" si="783"/>
        <v/>
      </c>
      <c r="I1278" s="112" t="str">
        <f t="shared" si="784"/>
        <v/>
      </c>
      <c r="J1278" s="112"/>
      <c r="K1278" s="112"/>
      <c r="L1278" s="113"/>
      <c r="M1278" s="113"/>
      <c r="N1278" s="224" t="str">
        <f t="shared" si="785"/>
        <v/>
      </c>
      <c r="O1278" s="225" t="str">
        <f t="shared" si="786"/>
        <v/>
      </c>
      <c r="Q1278" s="6">
        <v>1276</v>
      </c>
      <c r="R1278" s="47" t="str">
        <f t="shared" si="749"/>
        <v>-1276</v>
      </c>
      <c r="S1278" s="6"/>
      <c r="T1278" s="48" t="str">
        <f t="shared" si="750"/>
        <v/>
      </c>
      <c r="U1278" s="49" t="str">
        <f t="shared" si="751"/>
        <v/>
      </c>
      <c r="W1278" s="51"/>
      <c r="X1278" s="75" t="str">
        <f t="shared" si="752"/>
        <v/>
      </c>
      <c r="Y1278" s="71" t="str">
        <f t="shared" si="753"/>
        <v/>
      </c>
      <c r="Z1278" s="71" t="str">
        <f t="shared" si="754"/>
        <v/>
      </c>
      <c r="AA1278" s="71" t="str">
        <f t="shared" si="755"/>
        <v/>
      </c>
      <c r="AB1278" s="71" t="str">
        <f t="shared" si="756"/>
        <v/>
      </c>
      <c r="AC1278" s="71" t="str">
        <f t="shared" si="757"/>
        <v/>
      </c>
      <c r="AD1278" s="71" t="str">
        <f t="shared" si="758"/>
        <v/>
      </c>
      <c r="AE1278" s="78" t="str">
        <f t="shared" si="759"/>
        <v/>
      </c>
      <c r="AF1278" s="75" t="str">
        <f t="shared" si="760"/>
        <v/>
      </c>
      <c r="AG1278" s="71" t="str">
        <f t="shared" si="761"/>
        <v/>
      </c>
      <c r="AH1278" s="71" t="str">
        <f t="shared" si="762"/>
        <v/>
      </c>
      <c r="AI1278" s="71" t="str">
        <f t="shared" si="763"/>
        <v/>
      </c>
      <c r="AJ1278" s="71" t="str">
        <f t="shared" si="764"/>
        <v/>
      </c>
      <c r="AK1278" s="71" t="str">
        <f t="shared" si="765"/>
        <v/>
      </c>
      <c r="AL1278" s="71" t="str">
        <f t="shared" si="766"/>
        <v/>
      </c>
      <c r="AM1278" s="78" t="str">
        <f t="shared" si="767"/>
        <v/>
      </c>
      <c r="AN1278" s="75" t="str">
        <f t="shared" si="768"/>
        <v/>
      </c>
      <c r="AO1278" s="71" t="str">
        <f t="shared" si="769"/>
        <v/>
      </c>
      <c r="AP1278" s="71" t="str">
        <f t="shared" si="770"/>
        <v/>
      </c>
      <c r="AQ1278" s="71" t="str">
        <f t="shared" si="771"/>
        <v/>
      </c>
      <c r="AR1278" s="71" t="str">
        <f t="shared" si="772"/>
        <v/>
      </c>
      <c r="AS1278" s="71" t="str">
        <f t="shared" si="773"/>
        <v/>
      </c>
      <c r="AT1278" s="71" t="str">
        <f t="shared" si="774"/>
        <v/>
      </c>
      <c r="AU1278" s="76" t="str">
        <f t="shared" si="775"/>
        <v/>
      </c>
      <c r="BF1278" s="141">
        <v>25213</v>
      </c>
      <c r="BG1278" s="142" t="s">
        <v>16385</v>
      </c>
      <c r="BH1278" s="141" t="s">
        <v>478</v>
      </c>
      <c r="BI1278" s="141" t="s">
        <v>176</v>
      </c>
      <c r="BJ1278" s="141" t="s">
        <v>16386</v>
      </c>
      <c r="BK1278" s="141" t="s">
        <v>4516</v>
      </c>
      <c r="BL1278" s="141" t="s">
        <v>16387</v>
      </c>
      <c r="BM1278" s="141">
        <v>46.740746000000001</v>
      </c>
      <c r="BN1278" s="141">
        <v>-71.282830000000004</v>
      </c>
      <c r="BO1278" s="141">
        <v>1969</v>
      </c>
      <c r="BP1278" s="143" t="s">
        <v>25401</v>
      </c>
      <c r="BQ1278" s="143" t="s">
        <v>17560</v>
      </c>
    </row>
    <row r="1279" spans="1:69" ht="38.25" customHeight="1" x14ac:dyDescent="0.25">
      <c r="A1279" s="1" t="str">
        <f t="shared" si="776"/>
        <v/>
      </c>
      <c r="B1279" s="32" t="str">
        <f t="shared" si="777"/>
        <v/>
      </c>
      <c r="C1279" s="25" t="str">
        <f t="shared" si="778"/>
        <v/>
      </c>
      <c r="D1279" s="25" t="str">
        <f t="shared" si="779"/>
        <v/>
      </c>
      <c r="E1279" s="25" t="str">
        <f t="shared" si="780"/>
        <v/>
      </c>
      <c r="F1279" s="25" t="str">
        <f t="shared" si="781"/>
        <v/>
      </c>
      <c r="G1279" s="108" t="str">
        <f t="shared" si="782"/>
        <v/>
      </c>
      <c r="H1279" s="108" t="str">
        <f t="shared" si="783"/>
        <v/>
      </c>
      <c r="I1279" s="112" t="str">
        <f t="shared" si="784"/>
        <v/>
      </c>
      <c r="J1279" s="112"/>
      <c r="K1279" s="112"/>
      <c r="L1279" s="113"/>
      <c r="M1279" s="113"/>
      <c r="N1279" s="224" t="str">
        <f t="shared" si="785"/>
        <v/>
      </c>
      <c r="O1279" s="225" t="str">
        <f t="shared" si="786"/>
        <v/>
      </c>
      <c r="Q1279" s="6">
        <v>1277</v>
      </c>
      <c r="R1279" s="47" t="str">
        <f t="shared" si="749"/>
        <v>-1277</v>
      </c>
      <c r="S1279" s="6"/>
      <c r="T1279" s="48" t="str">
        <f t="shared" si="750"/>
        <v/>
      </c>
      <c r="U1279" s="49" t="str">
        <f t="shared" si="751"/>
        <v/>
      </c>
      <c r="W1279" s="51"/>
      <c r="X1279" s="75" t="str">
        <f t="shared" si="752"/>
        <v/>
      </c>
      <c r="Y1279" s="71" t="str">
        <f t="shared" si="753"/>
        <v/>
      </c>
      <c r="Z1279" s="71" t="str">
        <f t="shared" si="754"/>
        <v/>
      </c>
      <c r="AA1279" s="71" t="str">
        <f t="shared" si="755"/>
        <v/>
      </c>
      <c r="AB1279" s="71" t="str">
        <f t="shared" si="756"/>
        <v/>
      </c>
      <c r="AC1279" s="71" t="str">
        <f t="shared" si="757"/>
        <v/>
      </c>
      <c r="AD1279" s="71" t="str">
        <f t="shared" si="758"/>
        <v/>
      </c>
      <c r="AE1279" s="78" t="str">
        <f t="shared" si="759"/>
        <v/>
      </c>
      <c r="AF1279" s="75" t="str">
        <f t="shared" si="760"/>
        <v/>
      </c>
      <c r="AG1279" s="71" t="str">
        <f t="shared" si="761"/>
        <v/>
      </c>
      <c r="AH1279" s="71" t="str">
        <f t="shared" si="762"/>
        <v/>
      </c>
      <c r="AI1279" s="71" t="str">
        <f t="shared" si="763"/>
        <v/>
      </c>
      <c r="AJ1279" s="71" t="str">
        <f t="shared" si="764"/>
        <v/>
      </c>
      <c r="AK1279" s="71" t="str">
        <f t="shared" si="765"/>
        <v/>
      </c>
      <c r="AL1279" s="71" t="str">
        <f t="shared" si="766"/>
        <v/>
      </c>
      <c r="AM1279" s="78" t="str">
        <f t="shared" si="767"/>
        <v/>
      </c>
      <c r="AN1279" s="75" t="str">
        <f t="shared" si="768"/>
        <v/>
      </c>
      <c r="AO1279" s="71" t="str">
        <f t="shared" si="769"/>
        <v/>
      </c>
      <c r="AP1279" s="71" t="str">
        <f t="shared" si="770"/>
        <v/>
      </c>
      <c r="AQ1279" s="71" t="str">
        <f t="shared" si="771"/>
        <v/>
      </c>
      <c r="AR1279" s="71" t="str">
        <f t="shared" si="772"/>
        <v/>
      </c>
      <c r="AS1279" s="71" t="str">
        <f t="shared" si="773"/>
        <v/>
      </c>
      <c r="AT1279" s="71" t="str">
        <f t="shared" si="774"/>
        <v/>
      </c>
      <c r="AU1279" s="76" t="str">
        <f t="shared" si="775"/>
        <v/>
      </c>
      <c r="BF1279" s="141">
        <v>26030</v>
      </c>
      <c r="BG1279" s="142" t="s">
        <v>16840</v>
      </c>
      <c r="BH1279" s="141" t="s">
        <v>180</v>
      </c>
      <c r="BI1279" s="141" t="s">
        <v>191</v>
      </c>
      <c r="BJ1279" s="141" t="s">
        <v>16841</v>
      </c>
      <c r="BK1279" s="141" t="s">
        <v>2164</v>
      </c>
      <c r="BL1279" s="141" t="s">
        <v>16842</v>
      </c>
      <c r="BM1279" s="141">
        <v>46.449159999999999</v>
      </c>
      <c r="BN1279" s="141">
        <v>-71.030770000000004</v>
      </c>
      <c r="BO1279" s="141">
        <v>1994</v>
      </c>
      <c r="BP1279" s="143" t="s">
        <v>23911</v>
      </c>
      <c r="BQ1279" s="143" t="s">
        <v>17560</v>
      </c>
    </row>
    <row r="1280" spans="1:69" ht="38.25" customHeight="1" x14ac:dyDescent="0.25">
      <c r="A1280" s="1" t="str">
        <f t="shared" si="776"/>
        <v/>
      </c>
      <c r="B1280" s="32" t="str">
        <f t="shared" si="777"/>
        <v/>
      </c>
      <c r="C1280" s="25" t="str">
        <f t="shared" si="778"/>
        <v/>
      </c>
      <c r="D1280" s="25" t="str">
        <f t="shared" si="779"/>
        <v/>
      </c>
      <c r="E1280" s="25" t="str">
        <f t="shared" si="780"/>
        <v/>
      </c>
      <c r="F1280" s="25" t="str">
        <f t="shared" si="781"/>
        <v/>
      </c>
      <c r="G1280" s="108" t="str">
        <f t="shared" si="782"/>
        <v/>
      </c>
      <c r="H1280" s="108" t="str">
        <f t="shared" si="783"/>
        <v/>
      </c>
      <c r="I1280" s="112" t="str">
        <f t="shared" si="784"/>
        <v/>
      </c>
      <c r="J1280" s="112"/>
      <c r="K1280" s="112"/>
      <c r="L1280" s="113"/>
      <c r="M1280" s="113"/>
      <c r="N1280" s="224" t="str">
        <f t="shared" si="785"/>
        <v/>
      </c>
      <c r="O1280" s="225" t="str">
        <f t="shared" si="786"/>
        <v/>
      </c>
      <c r="Q1280" s="6">
        <v>1278</v>
      </c>
      <c r="R1280" s="47" t="str">
        <f t="shared" si="749"/>
        <v>-1278</v>
      </c>
      <c r="S1280" s="6"/>
      <c r="T1280" s="48" t="str">
        <f t="shared" si="750"/>
        <v/>
      </c>
      <c r="U1280" s="49" t="str">
        <f t="shared" si="751"/>
        <v/>
      </c>
      <c r="W1280" s="51"/>
      <c r="X1280" s="75" t="str">
        <f t="shared" si="752"/>
        <v/>
      </c>
      <c r="Y1280" s="71" t="str">
        <f t="shared" si="753"/>
        <v/>
      </c>
      <c r="Z1280" s="71" t="str">
        <f t="shared" si="754"/>
        <v/>
      </c>
      <c r="AA1280" s="71" t="str">
        <f t="shared" si="755"/>
        <v/>
      </c>
      <c r="AB1280" s="71" t="str">
        <f t="shared" si="756"/>
        <v/>
      </c>
      <c r="AC1280" s="71" t="str">
        <f t="shared" si="757"/>
        <v/>
      </c>
      <c r="AD1280" s="71" t="str">
        <f t="shared" si="758"/>
        <v/>
      </c>
      <c r="AE1280" s="78" t="str">
        <f t="shared" si="759"/>
        <v/>
      </c>
      <c r="AF1280" s="75" t="str">
        <f t="shared" si="760"/>
        <v/>
      </c>
      <c r="AG1280" s="71" t="str">
        <f t="shared" si="761"/>
        <v/>
      </c>
      <c r="AH1280" s="71" t="str">
        <f t="shared" si="762"/>
        <v/>
      </c>
      <c r="AI1280" s="71" t="str">
        <f t="shared" si="763"/>
        <v/>
      </c>
      <c r="AJ1280" s="71" t="str">
        <f t="shared" si="764"/>
        <v/>
      </c>
      <c r="AK1280" s="71" t="str">
        <f t="shared" si="765"/>
        <v/>
      </c>
      <c r="AL1280" s="71" t="str">
        <f t="shared" si="766"/>
        <v/>
      </c>
      <c r="AM1280" s="78" t="str">
        <f t="shared" si="767"/>
        <v/>
      </c>
      <c r="AN1280" s="75" t="str">
        <f t="shared" si="768"/>
        <v/>
      </c>
      <c r="AO1280" s="71" t="str">
        <f t="shared" si="769"/>
        <v/>
      </c>
      <c r="AP1280" s="71" t="str">
        <f t="shared" si="770"/>
        <v/>
      </c>
      <c r="AQ1280" s="71" t="str">
        <f t="shared" si="771"/>
        <v/>
      </c>
      <c r="AR1280" s="71" t="str">
        <f t="shared" si="772"/>
        <v/>
      </c>
      <c r="AS1280" s="71" t="str">
        <f t="shared" si="773"/>
        <v/>
      </c>
      <c r="AT1280" s="71" t="str">
        <f t="shared" si="774"/>
        <v/>
      </c>
      <c r="AU1280" s="76" t="str">
        <f t="shared" si="775"/>
        <v/>
      </c>
      <c r="BF1280" s="141">
        <v>26030</v>
      </c>
      <c r="BG1280" s="142" t="s">
        <v>16843</v>
      </c>
      <c r="BH1280" s="141" t="s">
        <v>180</v>
      </c>
      <c r="BI1280" s="141" t="s">
        <v>178</v>
      </c>
      <c r="BJ1280" s="141" t="s">
        <v>16844</v>
      </c>
      <c r="BK1280" s="141" t="s">
        <v>5073</v>
      </c>
      <c r="BL1280" s="141" t="s">
        <v>776</v>
      </c>
      <c r="BM1280" s="141">
        <v>46.475471595803</v>
      </c>
      <c r="BN1280" s="141">
        <v>-71.042897100373295</v>
      </c>
      <c r="BO1280" s="141">
        <v>1985</v>
      </c>
      <c r="BP1280" s="143" t="s">
        <v>484</v>
      </c>
      <c r="BQ1280" s="143" t="s">
        <v>17560</v>
      </c>
    </row>
    <row r="1281" spans="1:69" ht="38.25" customHeight="1" x14ac:dyDescent="0.25">
      <c r="A1281" s="1" t="str">
        <f t="shared" si="776"/>
        <v/>
      </c>
      <c r="B1281" s="32" t="str">
        <f t="shared" si="777"/>
        <v/>
      </c>
      <c r="C1281" s="25" t="str">
        <f t="shared" si="778"/>
        <v/>
      </c>
      <c r="D1281" s="25" t="str">
        <f t="shared" si="779"/>
        <v/>
      </c>
      <c r="E1281" s="25" t="str">
        <f t="shared" si="780"/>
        <v/>
      </c>
      <c r="F1281" s="25" t="str">
        <f t="shared" si="781"/>
        <v/>
      </c>
      <c r="G1281" s="108" t="str">
        <f t="shared" si="782"/>
        <v/>
      </c>
      <c r="H1281" s="108" t="str">
        <f t="shared" si="783"/>
        <v/>
      </c>
      <c r="I1281" s="112" t="str">
        <f t="shared" si="784"/>
        <v/>
      </c>
      <c r="J1281" s="112"/>
      <c r="K1281" s="112"/>
      <c r="L1281" s="113"/>
      <c r="M1281" s="113"/>
      <c r="N1281" s="224" t="str">
        <f t="shared" si="785"/>
        <v/>
      </c>
      <c r="O1281" s="225" t="str">
        <f t="shared" si="786"/>
        <v/>
      </c>
      <c r="Q1281" s="6">
        <v>1279</v>
      </c>
      <c r="R1281" s="47" t="str">
        <f t="shared" si="749"/>
        <v>-1279</v>
      </c>
      <c r="S1281" s="6"/>
      <c r="T1281" s="48" t="str">
        <f t="shared" si="750"/>
        <v/>
      </c>
      <c r="U1281" s="49" t="str">
        <f t="shared" si="751"/>
        <v/>
      </c>
      <c r="W1281" s="51"/>
      <c r="X1281" s="75" t="str">
        <f t="shared" si="752"/>
        <v/>
      </c>
      <c r="Y1281" s="71" t="str">
        <f t="shared" si="753"/>
        <v/>
      </c>
      <c r="Z1281" s="71" t="str">
        <f t="shared" si="754"/>
        <v/>
      </c>
      <c r="AA1281" s="71" t="str">
        <f t="shared" si="755"/>
        <v/>
      </c>
      <c r="AB1281" s="71" t="str">
        <f t="shared" si="756"/>
        <v/>
      </c>
      <c r="AC1281" s="71" t="str">
        <f t="shared" si="757"/>
        <v/>
      </c>
      <c r="AD1281" s="71" t="str">
        <f t="shared" si="758"/>
        <v/>
      </c>
      <c r="AE1281" s="78" t="str">
        <f t="shared" si="759"/>
        <v/>
      </c>
      <c r="AF1281" s="75" t="str">
        <f t="shared" si="760"/>
        <v/>
      </c>
      <c r="AG1281" s="71" t="str">
        <f t="shared" si="761"/>
        <v/>
      </c>
      <c r="AH1281" s="71" t="str">
        <f t="shared" si="762"/>
        <v/>
      </c>
      <c r="AI1281" s="71" t="str">
        <f t="shared" si="763"/>
        <v/>
      </c>
      <c r="AJ1281" s="71" t="str">
        <f t="shared" si="764"/>
        <v/>
      </c>
      <c r="AK1281" s="71" t="str">
        <f t="shared" si="765"/>
        <v/>
      </c>
      <c r="AL1281" s="71" t="str">
        <f t="shared" si="766"/>
        <v/>
      </c>
      <c r="AM1281" s="78" t="str">
        <f t="shared" si="767"/>
        <v/>
      </c>
      <c r="AN1281" s="75" t="str">
        <f t="shared" si="768"/>
        <v/>
      </c>
      <c r="AO1281" s="71" t="str">
        <f t="shared" si="769"/>
        <v/>
      </c>
      <c r="AP1281" s="71" t="str">
        <f t="shared" si="770"/>
        <v/>
      </c>
      <c r="AQ1281" s="71" t="str">
        <f t="shared" si="771"/>
        <v/>
      </c>
      <c r="AR1281" s="71" t="str">
        <f t="shared" si="772"/>
        <v/>
      </c>
      <c r="AS1281" s="71" t="str">
        <f t="shared" si="773"/>
        <v/>
      </c>
      <c r="AT1281" s="71" t="str">
        <f t="shared" si="774"/>
        <v/>
      </c>
      <c r="AU1281" s="76" t="str">
        <f t="shared" si="775"/>
        <v/>
      </c>
      <c r="BF1281" s="141">
        <v>26030</v>
      </c>
      <c r="BG1281" s="142" t="s">
        <v>16845</v>
      </c>
      <c r="BH1281" s="141" t="s">
        <v>180</v>
      </c>
      <c r="BI1281" s="141" t="s">
        <v>191</v>
      </c>
      <c r="BJ1281" s="141" t="s">
        <v>16846</v>
      </c>
      <c r="BK1281" s="141" t="s">
        <v>3699</v>
      </c>
      <c r="BL1281" s="141" t="s">
        <v>777</v>
      </c>
      <c r="BM1281" s="141">
        <v>46.447551773531998</v>
      </c>
      <c r="BN1281" s="141">
        <v>-71.040072090729495</v>
      </c>
      <c r="BO1281" s="141">
        <v>1985</v>
      </c>
      <c r="BP1281" s="143" t="s">
        <v>23911</v>
      </c>
      <c r="BQ1281" s="143" t="s">
        <v>17560</v>
      </c>
    </row>
    <row r="1282" spans="1:69" ht="38.25" customHeight="1" x14ac:dyDescent="0.25">
      <c r="A1282" s="1" t="str">
        <f t="shared" si="776"/>
        <v/>
      </c>
      <c r="B1282" s="32" t="str">
        <f t="shared" si="777"/>
        <v/>
      </c>
      <c r="C1282" s="25" t="str">
        <f t="shared" si="778"/>
        <v/>
      </c>
      <c r="D1282" s="25" t="str">
        <f t="shared" si="779"/>
        <v/>
      </c>
      <c r="E1282" s="25" t="str">
        <f t="shared" si="780"/>
        <v/>
      </c>
      <c r="F1282" s="25" t="str">
        <f t="shared" si="781"/>
        <v/>
      </c>
      <c r="G1282" s="108" t="str">
        <f t="shared" si="782"/>
        <v/>
      </c>
      <c r="H1282" s="108" t="str">
        <f t="shared" si="783"/>
        <v/>
      </c>
      <c r="I1282" s="112" t="str">
        <f t="shared" si="784"/>
        <v/>
      </c>
      <c r="J1282" s="112"/>
      <c r="K1282" s="112"/>
      <c r="L1282" s="113"/>
      <c r="M1282" s="113"/>
      <c r="N1282" s="224" t="str">
        <f t="shared" si="785"/>
        <v/>
      </c>
      <c r="O1282" s="225" t="str">
        <f t="shared" si="786"/>
        <v/>
      </c>
      <c r="Q1282" s="6">
        <v>1280</v>
      </c>
      <c r="R1282" s="47" t="str">
        <f t="shared" si="749"/>
        <v>-1280</v>
      </c>
      <c r="S1282" s="6"/>
      <c r="T1282" s="48" t="str">
        <f t="shared" si="750"/>
        <v/>
      </c>
      <c r="U1282" s="49" t="str">
        <f t="shared" si="751"/>
        <v/>
      </c>
      <c r="W1282" s="51"/>
      <c r="X1282" s="75" t="str">
        <f t="shared" si="752"/>
        <v/>
      </c>
      <c r="Y1282" s="71" t="str">
        <f t="shared" si="753"/>
        <v/>
      </c>
      <c r="Z1282" s="71" t="str">
        <f t="shared" si="754"/>
        <v/>
      </c>
      <c r="AA1282" s="71" t="str">
        <f t="shared" si="755"/>
        <v/>
      </c>
      <c r="AB1282" s="71" t="str">
        <f t="shared" si="756"/>
        <v/>
      </c>
      <c r="AC1282" s="71" t="str">
        <f t="shared" si="757"/>
        <v/>
      </c>
      <c r="AD1282" s="71" t="str">
        <f t="shared" si="758"/>
        <v/>
      </c>
      <c r="AE1282" s="78" t="str">
        <f t="shared" si="759"/>
        <v/>
      </c>
      <c r="AF1282" s="75" t="str">
        <f t="shared" si="760"/>
        <v/>
      </c>
      <c r="AG1282" s="71" t="str">
        <f t="shared" si="761"/>
        <v/>
      </c>
      <c r="AH1282" s="71" t="str">
        <f t="shared" si="762"/>
        <v/>
      </c>
      <c r="AI1282" s="71" t="str">
        <f t="shared" si="763"/>
        <v/>
      </c>
      <c r="AJ1282" s="71" t="str">
        <f t="shared" si="764"/>
        <v/>
      </c>
      <c r="AK1282" s="71" t="str">
        <f t="shared" si="765"/>
        <v/>
      </c>
      <c r="AL1282" s="71" t="str">
        <f t="shared" si="766"/>
        <v/>
      </c>
      <c r="AM1282" s="78" t="str">
        <f t="shared" si="767"/>
        <v/>
      </c>
      <c r="AN1282" s="75" t="str">
        <f t="shared" si="768"/>
        <v/>
      </c>
      <c r="AO1282" s="71" t="str">
        <f t="shared" si="769"/>
        <v/>
      </c>
      <c r="AP1282" s="71" t="str">
        <f t="shared" si="770"/>
        <v/>
      </c>
      <c r="AQ1282" s="71" t="str">
        <f t="shared" si="771"/>
        <v/>
      </c>
      <c r="AR1282" s="71" t="str">
        <f t="shared" si="772"/>
        <v/>
      </c>
      <c r="AS1282" s="71" t="str">
        <f t="shared" si="773"/>
        <v/>
      </c>
      <c r="AT1282" s="71" t="str">
        <f t="shared" si="774"/>
        <v/>
      </c>
      <c r="AU1282" s="76" t="str">
        <f t="shared" si="775"/>
        <v/>
      </c>
      <c r="BF1282" s="141">
        <v>26030</v>
      </c>
      <c r="BG1282" s="142" t="s">
        <v>16444</v>
      </c>
      <c r="BH1282" s="141" t="s">
        <v>180</v>
      </c>
      <c r="BI1282" s="141" t="s">
        <v>191</v>
      </c>
      <c r="BJ1282" s="141" t="s">
        <v>16445</v>
      </c>
      <c r="BK1282" s="141" t="s">
        <v>1732</v>
      </c>
      <c r="BL1282" s="141" t="s">
        <v>16446</v>
      </c>
      <c r="BM1282" s="141">
        <v>46.435597000000001</v>
      </c>
      <c r="BN1282" s="141">
        <v>-71.023805999999993</v>
      </c>
      <c r="BO1282" s="141">
        <v>1985</v>
      </c>
      <c r="BP1282" s="143" t="s">
        <v>23911</v>
      </c>
      <c r="BQ1282" s="143" t="s">
        <v>17560</v>
      </c>
    </row>
    <row r="1283" spans="1:69" ht="38.25" customHeight="1" x14ac:dyDescent="0.25">
      <c r="A1283" s="1" t="str">
        <f t="shared" si="776"/>
        <v/>
      </c>
      <c r="B1283" s="32" t="str">
        <f t="shared" si="777"/>
        <v/>
      </c>
      <c r="C1283" s="25" t="str">
        <f t="shared" si="778"/>
        <v/>
      </c>
      <c r="D1283" s="25" t="str">
        <f t="shared" si="779"/>
        <v/>
      </c>
      <c r="E1283" s="25" t="str">
        <f t="shared" si="780"/>
        <v/>
      </c>
      <c r="F1283" s="25" t="str">
        <f t="shared" si="781"/>
        <v/>
      </c>
      <c r="G1283" s="108" t="str">
        <f t="shared" si="782"/>
        <v/>
      </c>
      <c r="H1283" s="108" t="str">
        <f t="shared" si="783"/>
        <v/>
      </c>
      <c r="I1283" s="112" t="str">
        <f t="shared" si="784"/>
        <v/>
      </c>
      <c r="J1283" s="112"/>
      <c r="K1283" s="112"/>
      <c r="L1283" s="113"/>
      <c r="M1283" s="113"/>
      <c r="N1283" s="224" t="str">
        <f t="shared" si="785"/>
        <v/>
      </c>
      <c r="O1283" s="225" t="str">
        <f t="shared" si="786"/>
        <v/>
      </c>
      <c r="Q1283" s="6">
        <v>1281</v>
      </c>
      <c r="R1283" s="47" t="str">
        <f t="shared" ref="R1283:R1346" si="787">Code_geo&amp;"-"&amp;Q1283</f>
        <v>-1281</v>
      </c>
      <c r="S1283" s="6"/>
      <c r="T1283" s="48" t="str">
        <f t="shared" ref="T1283:T1346" si="788">IF(AND(B1293=$S$3,(OR(C1293=$W$10,C1293=$W$11,C1293=$W$12,C1293=$W$13))),1,"")</f>
        <v/>
      </c>
      <c r="U1283" s="49" t="str">
        <f t="shared" ref="U1283:U1346" si="789">IF(AND(B1293=$S$4,(OR(C1293=$W$5,C1293=$W$6,C1293=$W$7,C1293=$W$8))),1,"")</f>
        <v/>
      </c>
      <c r="W1283" s="51"/>
      <c r="X1283" s="75" t="str">
        <f t="shared" si="752"/>
        <v/>
      </c>
      <c r="Y1283" s="71" t="str">
        <f t="shared" si="753"/>
        <v/>
      </c>
      <c r="Z1283" s="71" t="str">
        <f t="shared" si="754"/>
        <v/>
      </c>
      <c r="AA1283" s="71" t="str">
        <f t="shared" si="755"/>
        <v/>
      </c>
      <c r="AB1283" s="71" t="str">
        <f t="shared" si="756"/>
        <v/>
      </c>
      <c r="AC1283" s="71" t="str">
        <f t="shared" si="757"/>
        <v/>
      </c>
      <c r="AD1283" s="71" t="str">
        <f t="shared" si="758"/>
        <v/>
      </c>
      <c r="AE1283" s="78" t="str">
        <f t="shared" si="759"/>
        <v/>
      </c>
      <c r="AF1283" s="75" t="str">
        <f t="shared" si="760"/>
        <v/>
      </c>
      <c r="AG1283" s="71" t="str">
        <f t="shared" si="761"/>
        <v/>
      </c>
      <c r="AH1283" s="71" t="str">
        <f t="shared" si="762"/>
        <v/>
      </c>
      <c r="AI1283" s="71" t="str">
        <f t="shared" si="763"/>
        <v/>
      </c>
      <c r="AJ1283" s="71" t="str">
        <f t="shared" si="764"/>
        <v/>
      </c>
      <c r="AK1283" s="71" t="str">
        <f t="shared" si="765"/>
        <v/>
      </c>
      <c r="AL1283" s="71" t="str">
        <f t="shared" si="766"/>
        <v/>
      </c>
      <c r="AM1283" s="78" t="str">
        <f t="shared" si="767"/>
        <v/>
      </c>
      <c r="AN1283" s="75" t="str">
        <f t="shared" si="768"/>
        <v/>
      </c>
      <c r="AO1283" s="71" t="str">
        <f t="shared" si="769"/>
        <v/>
      </c>
      <c r="AP1283" s="71" t="str">
        <f t="shared" si="770"/>
        <v/>
      </c>
      <c r="AQ1283" s="71" t="str">
        <f t="shared" si="771"/>
        <v/>
      </c>
      <c r="AR1283" s="71" t="str">
        <f t="shared" si="772"/>
        <v/>
      </c>
      <c r="AS1283" s="71" t="str">
        <f t="shared" si="773"/>
        <v/>
      </c>
      <c r="AT1283" s="71" t="str">
        <f t="shared" si="774"/>
        <v/>
      </c>
      <c r="AU1283" s="76" t="str">
        <f t="shared" si="775"/>
        <v/>
      </c>
      <c r="BF1283" s="141">
        <v>27055</v>
      </c>
      <c r="BG1283" s="142" t="s">
        <v>16418</v>
      </c>
      <c r="BH1283" s="141" t="s">
        <v>478</v>
      </c>
      <c r="BI1283" s="141" t="s">
        <v>176</v>
      </c>
      <c r="BJ1283" s="141"/>
      <c r="BK1283" s="141" t="s">
        <v>16419</v>
      </c>
      <c r="BL1283" s="141" t="s">
        <v>16420</v>
      </c>
      <c r="BM1283" s="141">
        <v>46.218600000000002</v>
      </c>
      <c r="BN1283" s="141">
        <v>-70.942310000000006</v>
      </c>
      <c r="BO1283" s="141">
        <v>2011</v>
      </c>
      <c r="BP1283" s="143" t="s">
        <v>482</v>
      </c>
      <c r="BQ1283" s="143" t="s">
        <v>17560</v>
      </c>
    </row>
    <row r="1284" spans="1:69" ht="38.25" customHeight="1" x14ac:dyDescent="0.25">
      <c r="A1284" s="1" t="str">
        <f t="shared" si="776"/>
        <v/>
      </c>
      <c r="B1284" s="32" t="str">
        <f t="shared" si="777"/>
        <v/>
      </c>
      <c r="C1284" s="25" t="str">
        <f t="shared" si="778"/>
        <v/>
      </c>
      <c r="D1284" s="25" t="str">
        <f t="shared" si="779"/>
        <v/>
      </c>
      <c r="E1284" s="25" t="str">
        <f t="shared" si="780"/>
        <v/>
      </c>
      <c r="F1284" s="25" t="str">
        <f t="shared" si="781"/>
        <v/>
      </c>
      <c r="G1284" s="108" t="str">
        <f t="shared" si="782"/>
        <v/>
      </c>
      <c r="H1284" s="108" t="str">
        <f t="shared" si="783"/>
        <v/>
      </c>
      <c r="I1284" s="112" t="str">
        <f t="shared" si="784"/>
        <v/>
      </c>
      <c r="J1284" s="112"/>
      <c r="K1284" s="112"/>
      <c r="L1284" s="113"/>
      <c r="M1284" s="113"/>
      <c r="N1284" s="224" t="str">
        <f t="shared" si="785"/>
        <v/>
      </c>
      <c r="O1284" s="225" t="str">
        <f t="shared" si="786"/>
        <v/>
      </c>
      <c r="Q1284" s="6">
        <v>1282</v>
      </c>
      <c r="R1284" s="47" t="str">
        <f t="shared" si="787"/>
        <v>-1282</v>
      </c>
      <c r="S1284" s="6"/>
      <c r="T1284" s="48" t="str">
        <f t="shared" si="788"/>
        <v/>
      </c>
      <c r="U1284" s="49" t="str">
        <f t="shared" si="789"/>
        <v/>
      </c>
      <c r="W1284" s="51"/>
      <c r="X1284" s="75" t="str">
        <f t="shared" ref="X1284:X1347" si="790">IF($C1293=$BE$3,$L1293+$M1293,"")</f>
        <v/>
      </c>
      <c r="Y1284" s="71" t="str">
        <f t="shared" ref="Y1284:Y1347" si="791">IF($C1293=$BE$4,$L1293+$M1293,"")</f>
        <v/>
      </c>
      <c r="Z1284" s="71" t="str">
        <f t="shared" ref="Z1284:Z1347" si="792">IF($C1293=$BE$5,$L1293+$M1293,"")</f>
        <v/>
      </c>
      <c r="AA1284" s="71" t="str">
        <f t="shared" ref="AA1284:AA1347" si="793">IF($C1293=$BE$6,$L1293+$M1293,"")</f>
        <v/>
      </c>
      <c r="AB1284" s="71" t="str">
        <f t="shared" ref="AB1284:AB1347" si="794">IF($C1293=$BE$7,$L1293+$M1293,"")</f>
        <v/>
      </c>
      <c r="AC1284" s="71" t="str">
        <f t="shared" ref="AC1284:AC1347" si="795">IF($C1293=$BE$8,$L1293+$M1293,"")</f>
        <v/>
      </c>
      <c r="AD1284" s="71" t="str">
        <f t="shared" ref="AD1284:AD1347" si="796">IF($C1293=$BE$9,$L1293+$M1293,"")</f>
        <v/>
      </c>
      <c r="AE1284" s="78" t="str">
        <f t="shared" ref="AE1284:AE1347" si="797">IF($C1293=$BE$10,$L1293+$M1293,"")</f>
        <v/>
      </c>
      <c r="AF1284" s="75" t="str">
        <f t="shared" ref="AF1284:AF1347" si="798">IF($C1293=$BE$3,IF($J1293&gt;0,$L1293/$J1293,$L1293),"")</f>
        <v/>
      </c>
      <c r="AG1284" s="71" t="str">
        <f t="shared" ref="AG1284:AG1347" si="799">IF($C1293=$BE$4,IF($J1293&gt;0,$L1293/$J1293,$L1293),"")</f>
        <v/>
      </c>
      <c r="AH1284" s="71" t="str">
        <f t="shared" ref="AH1284:AH1347" si="800">IF($C1293=$BE$5,IF($J1293&gt;0,$L1293/$J1293,$L1293),"")</f>
        <v/>
      </c>
      <c r="AI1284" s="71" t="str">
        <f t="shared" ref="AI1284:AI1347" si="801">IF($C1293=$BE$6,IF($J1293&gt;0,$L1293/$J1293,$L1293),"")</f>
        <v/>
      </c>
      <c r="AJ1284" s="71" t="str">
        <f t="shared" ref="AJ1284:AJ1347" si="802">IF($C1293=$BE$7,IF($J1293&gt;0,$L1293/$J1293,$L1293),"")</f>
        <v/>
      </c>
      <c r="AK1284" s="71" t="str">
        <f t="shared" ref="AK1284:AK1347" si="803">IF($C1293=$BE$8,IF($J1293&gt;0,$L1293/$J1293,$L1293),"")</f>
        <v/>
      </c>
      <c r="AL1284" s="71" t="str">
        <f t="shared" ref="AL1284:AL1347" si="804">IF($C1293=$BE$9,IF($J1293&gt;0,$L1293/$J1293,$L1293),"")</f>
        <v/>
      </c>
      <c r="AM1284" s="78" t="str">
        <f t="shared" ref="AM1284:AM1347" si="805">IF($C1293=$BE$10,IF($J1293&gt;0,$L1293/$J1293,$L1293),"")</f>
        <v/>
      </c>
      <c r="AN1284" s="75" t="str">
        <f t="shared" ref="AN1284:AN1347" si="806">IF($C1293=$BE$3,IF($K1293&gt;0,$M1293/$K1293,$M1293),"")</f>
        <v/>
      </c>
      <c r="AO1284" s="71" t="str">
        <f t="shared" ref="AO1284:AO1347" si="807">IF($C1293=$BE$4,IF($K1293&gt;0,$M1293/$K1293,$M1293),"")</f>
        <v/>
      </c>
      <c r="AP1284" s="71" t="str">
        <f t="shared" ref="AP1284:AP1347" si="808">IF($C1293=$BE$5,IF($K1293&gt;0,$M1293/$K1293,$M1293),"")</f>
        <v/>
      </c>
      <c r="AQ1284" s="71" t="str">
        <f t="shared" ref="AQ1284:AQ1347" si="809">IF($C1293=$BE$6,IF($K1293&gt;0,$M1293/$K1293,$M1293),"")</f>
        <v/>
      </c>
      <c r="AR1284" s="71" t="str">
        <f t="shared" ref="AR1284:AR1347" si="810">IF($C1293=$BE$7,IF($K1293&gt;0,$M1293/$K1293,$M1293),"")</f>
        <v/>
      </c>
      <c r="AS1284" s="71" t="str">
        <f t="shared" ref="AS1284:AS1347" si="811">IF($C1293=$BE$8,IF($K1293&gt;0,$M1293/$K1293,$M1293),"")</f>
        <v/>
      </c>
      <c r="AT1284" s="71" t="str">
        <f t="shared" ref="AT1284:AT1347" si="812">IF($C1293=$BE$9,IF($K1293&gt;0,$M1293/$K1293,$M1293),"")</f>
        <v/>
      </c>
      <c r="AU1284" s="76" t="str">
        <f t="shared" ref="AU1284:AU1347" si="813">IF($C1293=$BE$10,IF($K1293&gt;0,$M1293/$K1293,$M1293),"")</f>
        <v/>
      </c>
      <c r="BF1284" s="141">
        <v>25213</v>
      </c>
      <c r="BG1284" s="142" t="s">
        <v>1994</v>
      </c>
      <c r="BH1284" s="141" t="s">
        <v>478</v>
      </c>
      <c r="BI1284" s="141" t="s">
        <v>177</v>
      </c>
      <c r="BJ1284" s="141" t="s">
        <v>1995</v>
      </c>
      <c r="BK1284" s="141"/>
      <c r="BL1284" s="141" t="s">
        <v>1997</v>
      </c>
      <c r="BM1284" s="141">
        <v>46.819522999999997</v>
      </c>
      <c r="BN1284" s="141">
        <v>-71.164029999999997</v>
      </c>
      <c r="BO1284" s="141">
        <v>1963</v>
      </c>
      <c r="BP1284" s="143" t="s">
        <v>23924</v>
      </c>
      <c r="BQ1284" s="143" t="s">
        <v>17560</v>
      </c>
    </row>
    <row r="1285" spans="1:69" ht="38.25" customHeight="1" x14ac:dyDescent="0.25">
      <c r="A1285" s="1" t="str">
        <f t="shared" si="776"/>
        <v/>
      </c>
      <c r="B1285" s="32" t="str">
        <f t="shared" si="777"/>
        <v/>
      </c>
      <c r="C1285" s="25" t="str">
        <f t="shared" si="778"/>
        <v/>
      </c>
      <c r="D1285" s="25" t="str">
        <f t="shared" si="779"/>
        <v/>
      </c>
      <c r="E1285" s="25" t="str">
        <f t="shared" si="780"/>
        <v/>
      </c>
      <c r="F1285" s="25" t="str">
        <f t="shared" si="781"/>
        <v/>
      </c>
      <c r="G1285" s="108" t="str">
        <f t="shared" si="782"/>
        <v/>
      </c>
      <c r="H1285" s="108" t="str">
        <f t="shared" si="783"/>
        <v/>
      </c>
      <c r="I1285" s="112" t="str">
        <f t="shared" si="784"/>
        <v/>
      </c>
      <c r="J1285" s="112"/>
      <c r="K1285" s="112"/>
      <c r="L1285" s="113"/>
      <c r="M1285" s="113"/>
      <c r="N1285" s="224" t="str">
        <f t="shared" si="785"/>
        <v/>
      </c>
      <c r="O1285" s="225" t="str">
        <f t="shared" si="786"/>
        <v/>
      </c>
      <c r="Q1285" s="6">
        <v>1283</v>
      </c>
      <c r="R1285" s="47" t="str">
        <f t="shared" si="787"/>
        <v>-1283</v>
      </c>
      <c r="S1285" s="6"/>
      <c r="T1285" s="48" t="str">
        <f t="shared" si="788"/>
        <v/>
      </c>
      <c r="U1285" s="49" t="str">
        <f t="shared" si="789"/>
        <v/>
      </c>
      <c r="W1285" s="51"/>
      <c r="X1285" s="75" t="str">
        <f t="shared" si="790"/>
        <v/>
      </c>
      <c r="Y1285" s="71" t="str">
        <f t="shared" si="791"/>
        <v/>
      </c>
      <c r="Z1285" s="71" t="str">
        <f t="shared" si="792"/>
        <v/>
      </c>
      <c r="AA1285" s="71" t="str">
        <f t="shared" si="793"/>
        <v/>
      </c>
      <c r="AB1285" s="71" t="str">
        <f t="shared" si="794"/>
        <v/>
      </c>
      <c r="AC1285" s="71" t="str">
        <f t="shared" si="795"/>
        <v/>
      </c>
      <c r="AD1285" s="71" t="str">
        <f t="shared" si="796"/>
        <v/>
      </c>
      <c r="AE1285" s="78" t="str">
        <f t="shared" si="797"/>
        <v/>
      </c>
      <c r="AF1285" s="75" t="str">
        <f t="shared" si="798"/>
        <v/>
      </c>
      <c r="AG1285" s="71" t="str">
        <f t="shared" si="799"/>
        <v/>
      </c>
      <c r="AH1285" s="71" t="str">
        <f t="shared" si="800"/>
        <v/>
      </c>
      <c r="AI1285" s="71" t="str">
        <f t="shared" si="801"/>
        <v/>
      </c>
      <c r="AJ1285" s="71" t="str">
        <f t="shared" si="802"/>
        <v/>
      </c>
      <c r="AK1285" s="71" t="str">
        <f t="shared" si="803"/>
        <v/>
      </c>
      <c r="AL1285" s="71" t="str">
        <f t="shared" si="804"/>
        <v/>
      </c>
      <c r="AM1285" s="78" t="str">
        <f t="shared" si="805"/>
        <v/>
      </c>
      <c r="AN1285" s="75" t="str">
        <f t="shared" si="806"/>
        <v/>
      </c>
      <c r="AO1285" s="71" t="str">
        <f t="shared" si="807"/>
        <v/>
      </c>
      <c r="AP1285" s="71" t="str">
        <f t="shared" si="808"/>
        <v/>
      </c>
      <c r="AQ1285" s="71" t="str">
        <f t="shared" si="809"/>
        <v/>
      </c>
      <c r="AR1285" s="71" t="str">
        <f t="shared" si="810"/>
        <v/>
      </c>
      <c r="AS1285" s="71" t="str">
        <f t="shared" si="811"/>
        <v/>
      </c>
      <c r="AT1285" s="71" t="str">
        <f t="shared" si="812"/>
        <v/>
      </c>
      <c r="AU1285" s="76" t="str">
        <f t="shared" si="813"/>
        <v/>
      </c>
      <c r="BF1285" s="141">
        <v>26015</v>
      </c>
      <c r="BG1285" s="142" t="s">
        <v>16824</v>
      </c>
      <c r="BH1285" s="141" t="s">
        <v>180</v>
      </c>
      <c r="BI1285" s="141" t="s">
        <v>191</v>
      </c>
      <c r="BJ1285" s="141" t="s">
        <v>16825</v>
      </c>
      <c r="BK1285" s="141"/>
      <c r="BL1285" s="141" t="s">
        <v>16826</v>
      </c>
      <c r="BM1285" s="141">
        <v>46.376222138712599</v>
      </c>
      <c r="BN1285" s="141">
        <v>-70.937209019841106</v>
      </c>
      <c r="BO1285" s="141">
        <v>1987</v>
      </c>
      <c r="BP1285" s="143" t="s">
        <v>25413</v>
      </c>
      <c r="BQ1285" s="143" t="s">
        <v>17560</v>
      </c>
    </row>
    <row r="1286" spans="1:69" ht="38.25" customHeight="1" x14ac:dyDescent="0.25">
      <c r="A1286" s="1" t="str">
        <f t="shared" si="776"/>
        <v/>
      </c>
      <c r="B1286" s="32" t="str">
        <f t="shared" si="777"/>
        <v/>
      </c>
      <c r="C1286" s="25" t="str">
        <f t="shared" si="778"/>
        <v/>
      </c>
      <c r="D1286" s="25" t="str">
        <f t="shared" si="779"/>
        <v/>
      </c>
      <c r="E1286" s="25" t="str">
        <f t="shared" si="780"/>
        <v/>
      </c>
      <c r="F1286" s="25" t="str">
        <f t="shared" si="781"/>
        <v/>
      </c>
      <c r="G1286" s="108" t="str">
        <f t="shared" si="782"/>
        <v/>
      </c>
      <c r="H1286" s="108" t="str">
        <f t="shared" si="783"/>
        <v/>
      </c>
      <c r="I1286" s="112" t="str">
        <f t="shared" si="784"/>
        <v/>
      </c>
      <c r="J1286" s="112"/>
      <c r="K1286" s="112"/>
      <c r="L1286" s="113"/>
      <c r="M1286" s="113"/>
      <c r="N1286" s="224" t="str">
        <f t="shared" si="785"/>
        <v/>
      </c>
      <c r="O1286" s="225" t="str">
        <f t="shared" si="786"/>
        <v/>
      </c>
      <c r="Q1286" s="6">
        <v>1284</v>
      </c>
      <c r="R1286" s="47" t="str">
        <f t="shared" si="787"/>
        <v>-1284</v>
      </c>
      <c r="S1286" s="6"/>
      <c r="T1286" s="48" t="str">
        <f t="shared" si="788"/>
        <v/>
      </c>
      <c r="U1286" s="49" t="str">
        <f t="shared" si="789"/>
        <v/>
      </c>
      <c r="W1286" s="51"/>
      <c r="X1286" s="75" t="str">
        <f t="shared" si="790"/>
        <v/>
      </c>
      <c r="Y1286" s="71" t="str">
        <f t="shared" si="791"/>
        <v/>
      </c>
      <c r="Z1286" s="71" t="str">
        <f t="shared" si="792"/>
        <v/>
      </c>
      <c r="AA1286" s="71" t="str">
        <f t="shared" si="793"/>
        <v/>
      </c>
      <c r="AB1286" s="71" t="str">
        <f t="shared" si="794"/>
        <v/>
      </c>
      <c r="AC1286" s="71" t="str">
        <f t="shared" si="795"/>
        <v/>
      </c>
      <c r="AD1286" s="71" t="str">
        <f t="shared" si="796"/>
        <v/>
      </c>
      <c r="AE1286" s="78" t="str">
        <f t="shared" si="797"/>
        <v/>
      </c>
      <c r="AF1286" s="75" t="str">
        <f t="shared" si="798"/>
        <v/>
      </c>
      <c r="AG1286" s="71" t="str">
        <f t="shared" si="799"/>
        <v/>
      </c>
      <c r="AH1286" s="71" t="str">
        <f t="shared" si="800"/>
        <v/>
      </c>
      <c r="AI1286" s="71" t="str">
        <f t="shared" si="801"/>
        <v/>
      </c>
      <c r="AJ1286" s="71" t="str">
        <f t="shared" si="802"/>
        <v/>
      </c>
      <c r="AK1286" s="71" t="str">
        <f t="shared" si="803"/>
        <v/>
      </c>
      <c r="AL1286" s="71" t="str">
        <f t="shared" si="804"/>
        <v/>
      </c>
      <c r="AM1286" s="78" t="str">
        <f t="shared" si="805"/>
        <v/>
      </c>
      <c r="AN1286" s="75" t="str">
        <f t="shared" si="806"/>
        <v/>
      </c>
      <c r="AO1286" s="71" t="str">
        <f t="shared" si="807"/>
        <v/>
      </c>
      <c r="AP1286" s="71" t="str">
        <f t="shared" si="808"/>
        <v/>
      </c>
      <c r="AQ1286" s="71" t="str">
        <f t="shared" si="809"/>
        <v/>
      </c>
      <c r="AR1286" s="71" t="str">
        <f t="shared" si="810"/>
        <v/>
      </c>
      <c r="AS1286" s="71" t="str">
        <f t="shared" si="811"/>
        <v/>
      </c>
      <c r="AT1286" s="71" t="str">
        <f t="shared" si="812"/>
        <v/>
      </c>
      <c r="AU1286" s="76" t="str">
        <f t="shared" si="813"/>
        <v/>
      </c>
      <c r="BF1286" s="141">
        <v>26015</v>
      </c>
      <c r="BG1286" s="142" t="s">
        <v>16827</v>
      </c>
      <c r="BH1286" s="141" t="s">
        <v>478</v>
      </c>
      <c r="BI1286" s="141" t="s">
        <v>176</v>
      </c>
      <c r="BJ1286" s="141" t="s">
        <v>11996</v>
      </c>
      <c r="BK1286" s="141" t="s">
        <v>2652</v>
      </c>
      <c r="BL1286" s="141" t="s">
        <v>16828</v>
      </c>
      <c r="BM1286" s="141">
        <v>46.3710978478192</v>
      </c>
      <c r="BN1286" s="141">
        <v>-70.929018500297801</v>
      </c>
      <c r="BO1286" s="141">
        <v>1987</v>
      </c>
      <c r="BP1286" s="143" t="s">
        <v>25414</v>
      </c>
      <c r="BQ1286" s="143" t="s">
        <v>17560</v>
      </c>
    </row>
    <row r="1287" spans="1:69" ht="38.25" customHeight="1" x14ac:dyDescent="0.25">
      <c r="A1287" s="1" t="str">
        <f t="shared" si="776"/>
        <v/>
      </c>
      <c r="B1287" s="32" t="str">
        <f t="shared" si="777"/>
        <v/>
      </c>
      <c r="C1287" s="25" t="str">
        <f t="shared" si="778"/>
        <v/>
      </c>
      <c r="D1287" s="25" t="str">
        <f t="shared" si="779"/>
        <v/>
      </c>
      <c r="E1287" s="25" t="str">
        <f t="shared" si="780"/>
        <v/>
      </c>
      <c r="F1287" s="25" t="str">
        <f t="shared" si="781"/>
        <v/>
      </c>
      <c r="G1287" s="108" t="str">
        <f t="shared" si="782"/>
        <v/>
      </c>
      <c r="H1287" s="108" t="str">
        <f t="shared" si="783"/>
        <v/>
      </c>
      <c r="I1287" s="112" t="str">
        <f t="shared" si="784"/>
        <v/>
      </c>
      <c r="J1287" s="112"/>
      <c r="K1287" s="112"/>
      <c r="L1287" s="113"/>
      <c r="M1287" s="113"/>
      <c r="N1287" s="224" t="str">
        <f t="shared" si="785"/>
        <v/>
      </c>
      <c r="O1287" s="225" t="str">
        <f t="shared" si="786"/>
        <v/>
      </c>
      <c r="Q1287" s="6">
        <v>1285</v>
      </c>
      <c r="R1287" s="47" t="str">
        <f t="shared" si="787"/>
        <v>-1285</v>
      </c>
      <c r="S1287" s="6"/>
      <c r="T1287" s="48" t="str">
        <f t="shared" si="788"/>
        <v/>
      </c>
      <c r="U1287" s="49" t="str">
        <f t="shared" si="789"/>
        <v/>
      </c>
      <c r="W1287" s="51"/>
      <c r="X1287" s="75" t="str">
        <f t="shared" si="790"/>
        <v/>
      </c>
      <c r="Y1287" s="71" t="str">
        <f t="shared" si="791"/>
        <v/>
      </c>
      <c r="Z1287" s="71" t="str">
        <f t="shared" si="792"/>
        <v/>
      </c>
      <c r="AA1287" s="71" t="str">
        <f t="shared" si="793"/>
        <v/>
      </c>
      <c r="AB1287" s="71" t="str">
        <f t="shared" si="794"/>
        <v/>
      </c>
      <c r="AC1287" s="71" t="str">
        <f t="shared" si="795"/>
        <v/>
      </c>
      <c r="AD1287" s="71" t="str">
        <f t="shared" si="796"/>
        <v/>
      </c>
      <c r="AE1287" s="78" t="str">
        <f t="shared" si="797"/>
        <v/>
      </c>
      <c r="AF1287" s="75" t="str">
        <f t="shared" si="798"/>
        <v/>
      </c>
      <c r="AG1287" s="71" t="str">
        <f t="shared" si="799"/>
        <v/>
      </c>
      <c r="AH1287" s="71" t="str">
        <f t="shared" si="800"/>
        <v/>
      </c>
      <c r="AI1287" s="71" t="str">
        <f t="shared" si="801"/>
        <v/>
      </c>
      <c r="AJ1287" s="71" t="str">
        <f t="shared" si="802"/>
        <v/>
      </c>
      <c r="AK1287" s="71" t="str">
        <f t="shared" si="803"/>
        <v/>
      </c>
      <c r="AL1287" s="71" t="str">
        <f t="shared" si="804"/>
        <v/>
      </c>
      <c r="AM1287" s="78" t="str">
        <f t="shared" si="805"/>
        <v/>
      </c>
      <c r="AN1287" s="75" t="str">
        <f t="shared" si="806"/>
        <v/>
      </c>
      <c r="AO1287" s="71" t="str">
        <f t="shared" si="807"/>
        <v/>
      </c>
      <c r="AP1287" s="71" t="str">
        <f t="shared" si="808"/>
        <v/>
      </c>
      <c r="AQ1287" s="71" t="str">
        <f t="shared" si="809"/>
        <v/>
      </c>
      <c r="AR1287" s="71" t="str">
        <f t="shared" si="810"/>
        <v/>
      </c>
      <c r="AS1287" s="71" t="str">
        <f t="shared" si="811"/>
        <v/>
      </c>
      <c r="AT1287" s="71" t="str">
        <f t="shared" si="812"/>
        <v/>
      </c>
      <c r="AU1287" s="76" t="str">
        <f t="shared" si="813"/>
        <v/>
      </c>
      <c r="BF1287" s="141">
        <v>26015</v>
      </c>
      <c r="BG1287" s="142" t="s">
        <v>16829</v>
      </c>
      <c r="BH1287" s="141" t="s">
        <v>478</v>
      </c>
      <c r="BI1287" s="141" t="s">
        <v>176</v>
      </c>
      <c r="BJ1287" s="141" t="s">
        <v>16830</v>
      </c>
      <c r="BK1287" s="141" t="s">
        <v>2814</v>
      </c>
      <c r="BL1287" s="141" t="s">
        <v>16828</v>
      </c>
      <c r="BM1287" s="141">
        <v>46.372135649174702</v>
      </c>
      <c r="BN1287" s="141">
        <v>-70.923346477378203</v>
      </c>
      <c r="BO1287" s="141">
        <v>1987</v>
      </c>
      <c r="BP1287" s="143" t="s">
        <v>25414</v>
      </c>
      <c r="BQ1287" s="143" t="s">
        <v>17560</v>
      </c>
    </row>
    <row r="1288" spans="1:69" ht="38.25" customHeight="1" x14ac:dyDescent="0.25">
      <c r="A1288" s="1" t="str">
        <f t="shared" si="776"/>
        <v/>
      </c>
      <c r="B1288" s="32" t="str">
        <f t="shared" si="777"/>
        <v/>
      </c>
      <c r="C1288" s="25" t="str">
        <f t="shared" si="778"/>
        <v/>
      </c>
      <c r="D1288" s="25" t="str">
        <f t="shared" si="779"/>
        <v/>
      </c>
      <c r="E1288" s="25" t="str">
        <f t="shared" si="780"/>
        <v/>
      </c>
      <c r="F1288" s="25" t="str">
        <f t="shared" si="781"/>
        <v/>
      </c>
      <c r="G1288" s="108" t="str">
        <f t="shared" si="782"/>
        <v/>
      </c>
      <c r="H1288" s="108" t="str">
        <f t="shared" si="783"/>
        <v/>
      </c>
      <c r="I1288" s="112" t="str">
        <f t="shared" si="784"/>
        <v/>
      </c>
      <c r="J1288" s="112"/>
      <c r="K1288" s="112"/>
      <c r="L1288" s="113"/>
      <c r="M1288" s="113"/>
      <c r="N1288" s="224" t="str">
        <f t="shared" si="785"/>
        <v/>
      </c>
      <c r="O1288" s="225" t="str">
        <f t="shared" si="786"/>
        <v/>
      </c>
      <c r="Q1288" s="6">
        <v>1286</v>
      </c>
      <c r="R1288" s="47" t="str">
        <f t="shared" si="787"/>
        <v>-1286</v>
      </c>
      <c r="S1288" s="6"/>
      <c r="T1288" s="48" t="str">
        <f t="shared" si="788"/>
        <v/>
      </c>
      <c r="U1288" s="49" t="str">
        <f t="shared" si="789"/>
        <v/>
      </c>
      <c r="W1288" s="51"/>
      <c r="X1288" s="75" t="str">
        <f t="shared" si="790"/>
        <v/>
      </c>
      <c r="Y1288" s="71" t="str">
        <f t="shared" si="791"/>
        <v/>
      </c>
      <c r="Z1288" s="71" t="str">
        <f t="shared" si="792"/>
        <v/>
      </c>
      <c r="AA1288" s="71" t="str">
        <f t="shared" si="793"/>
        <v/>
      </c>
      <c r="AB1288" s="71" t="str">
        <f t="shared" si="794"/>
        <v/>
      </c>
      <c r="AC1288" s="71" t="str">
        <f t="shared" si="795"/>
        <v/>
      </c>
      <c r="AD1288" s="71" t="str">
        <f t="shared" si="796"/>
        <v/>
      </c>
      <c r="AE1288" s="78" t="str">
        <f t="shared" si="797"/>
        <v/>
      </c>
      <c r="AF1288" s="75" t="str">
        <f t="shared" si="798"/>
        <v/>
      </c>
      <c r="AG1288" s="71" t="str">
        <f t="shared" si="799"/>
        <v/>
      </c>
      <c r="AH1288" s="71" t="str">
        <f t="shared" si="800"/>
        <v/>
      </c>
      <c r="AI1288" s="71" t="str">
        <f t="shared" si="801"/>
        <v/>
      </c>
      <c r="AJ1288" s="71" t="str">
        <f t="shared" si="802"/>
        <v/>
      </c>
      <c r="AK1288" s="71" t="str">
        <f t="shared" si="803"/>
        <v/>
      </c>
      <c r="AL1288" s="71" t="str">
        <f t="shared" si="804"/>
        <v/>
      </c>
      <c r="AM1288" s="78" t="str">
        <f t="shared" si="805"/>
        <v/>
      </c>
      <c r="AN1288" s="75" t="str">
        <f t="shared" si="806"/>
        <v/>
      </c>
      <c r="AO1288" s="71" t="str">
        <f t="shared" si="807"/>
        <v/>
      </c>
      <c r="AP1288" s="71" t="str">
        <f t="shared" si="808"/>
        <v/>
      </c>
      <c r="AQ1288" s="71" t="str">
        <f t="shared" si="809"/>
        <v/>
      </c>
      <c r="AR1288" s="71" t="str">
        <f t="shared" si="810"/>
        <v/>
      </c>
      <c r="AS1288" s="71" t="str">
        <f t="shared" si="811"/>
        <v/>
      </c>
      <c r="AT1288" s="71" t="str">
        <f t="shared" si="812"/>
        <v/>
      </c>
      <c r="AU1288" s="76" t="str">
        <f t="shared" si="813"/>
        <v/>
      </c>
      <c r="BF1288" s="141">
        <v>26015</v>
      </c>
      <c r="BG1288" s="142" t="s">
        <v>16831</v>
      </c>
      <c r="BH1288" s="141" t="s">
        <v>478</v>
      </c>
      <c r="BI1288" s="141" t="s">
        <v>176</v>
      </c>
      <c r="BJ1288" s="141" t="s">
        <v>11993</v>
      </c>
      <c r="BK1288" s="141" t="s">
        <v>13837</v>
      </c>
      <c r="BL1288" s="141" t="s">
        <v>16828</v>
      </c>
      <c r="BM1288" s="141">
        <v>46.372933144969799</v>
      </c>
      <c r="BN1288" s="141">
        <v>-70.9144098462438</v>
      </c>
      <c r="BO1288" s="141">
        <v>1987</v>
      </c>
      <c r="BP1288" s="143" t="s">
        <v>25415</v>
      </c>
      <c r="BQ1288" s="143" t="s">
        <v>17560</v>
      </c>
    </row>
    <row r="1289" spans="1:69" ht="38.25" customHeight="1" x14ac:dyDescent="0.25">
      <c r="A1289" s="1" t="str">
        <f t="shared" si="776"/>
        <v/>
      </c>
      <c r="B1289" s="32" t="str">
        <f t="shared" si="777"/>
        <v/>
      </c>
      <c r="C1289" s="25" t="str">
        <f t="shared" si="778"/>
        <v/>
      </c>
      <c r="D1289" s="25" t="str">
        <f t="shared" si="779"/>
        <v/>
      </c>
      <c r="E1289" s="25" t="str">
        <f t="shared" si="780"/>
        <v/>
      </c>
      <c r="F1289" s="25" t="str">
        <f t="shared" si="781"/>
        <v/>
      </c>
      <c r="G1289" s="108" t="str">
        <f t="shared" si="782"/>
        <v/>
      </c>
      <c r="H1289" s="108" t="str">
        <f t="shared" si="783"/>
        <v/>
      </c>
      <c r="I1289" s="112" t="str">
        <f t="shared" si="784"/>
        <v/>
      </c>
      <c r="J1289" s="112"/>
      <c r="K1289" s="112"/>
      <c r="L1289" s="113"/>
      <c r="M1289" s="113"/>
      <c r="N1289" s="224" t="str">
        <f t="shared" si="785"/>
        <v/>
      </c>
      <c r="O1289" s="225" t="str">
        <f t="shared" si="786"/>
        <v/>
      </c>
      <c r="Q1289" s="6">
        <v>1287</v>
      </c>
      <c r="R1289" s="47" t="str">
        <f t="shared" si="787"/>
        <v>-1287</v>
      </c>
      <c r="S1289" s="6"/>
      <c r="T1289" s="48" t="str">
        <f t="shared" si="788"/>
        <v/>
      </c>
      <c r="U1289" s="49" t="str">
        <f t="shared" si="789"/>
        <v/>
      </c>
      <c r="W1289" s="51"/>
      <c r="X1289" s="75" t="str">
        <f t="shared" si="790"/>
        <v/>
      </c>
      <c r="Y1289" s="71" t="str">
        <f t="shared" si="791"/>
        <v/>
      </c>
      <c r="Z1289" s="71" t="str">
        <f t="shared" si="792"/>
        <v/>
      </c>
      <c r="AA1289" s="71" t="str">
        <f t="shared" si="793"/>
        <v/>
      </c>
      <c r="AB1289" s="71" t="str">
        <f t="shared" si="794"/>
        <v/>
      </c>
      <c r="AC1289" s="71" t="str">
        <f t="shared" si="795"/>
        <v/>
      </c>
      <c r="AD1289" s="71" t="str">
        <f t="shared" si="796"/>
        <v/>
      </c>
      <c r="AE1289" s="78" t="str">
        <f t="shared" si="797"/>
        <v/>
      </c>
      <c r="AF1289" s="75" t="str">
        <f t="shared" si="798"/>
        <v/>
      </c>
      <c r="AG1289" s="71" t="str">
        <f t="shared" si="799"/>
        <v/>
      </c>
      <c r="AH1289" s="71" t="str">
        <f t="shared" si="800"/>
        <v/>
      </c>
      <c r="AI1289" s="71" t="str">
        <f t="shared" si="801"/>
        <v/>
      </c>
      <c r="AJ1289" s="71" t="str">
        <f t="shared" si="802"/>
        <v/>
      </c>
      <c r="AK1289" s="71" t="str">
        <f t="shared" si="803"/>
        <v/>
      </c>
      <c r="AL1289" s="71" t="str">
        <f t="shared" si="804"/>
        <v/>
      </c>
      <c r="AM1289" s="78" t="str">
        <f t="shared" si="805"/>
        <v/>
      </c>
      <c r="AN1289" s="75" t="str">
        <f t="shared" si="806"/>
        <v/>
      </c>
      <c r="AO1289" s="71" t="str">
        <f t="shared" si="807"/>
        <v/>
      </c>
      <c r="AP1289" s="71" t="str">
        <f t="shared" si="808"/>
        <v/>
      </c>
      <c r="AQ1289" s="71" t="str">
        <f t="shared" si="809"/>
        <v/>
      </c>
      <c r="AR1289" s="71" t="str">
        <f t="shared" si="810"/>
        <v/>
      </c>
      <c r="AS1289" s="71" t="str">
        <f t="shared" si="811"/>
        <v/>
      </c>
      <c r="AT1289" s="71" t="str">
        <f t="shared" si="812"/>
        <v/>
      </c>
      <c r="AU1289" s="76" t="str">
        <f t="shared" si="813"/>
        <v/>
      </c>
      <c r="BF1289" s="141">
        <v>26015</v>
      </c>
      <c r="BG1289" s="142" t="s">
        <v>16832</v>
      </c>
      <c r="BH1289" s="141" t="s">
        <v>478</v>
      </c>
      <c r="BI1289" s="141" t="s">
        <v>186</v>
      </c>
      <c r="BJ1289" s="141" t="s">
        <v>16833</v>
      </c>
      <c r="BK1289" s="141" t="s">
        <v>16834</v>
      </c>
      <c r="BL1289" s="141" t="s">
        <v>2976</v>
      </c>
      <c r="BM1289" s="141">
        <v>46.377853000000002</v>
      </c>
      <c r="BN1289" s="141">
        <v>-70.924580000000006</v>
      </c>
      <c r="BO1289" s="141">
        <v>1997</v>
      </c>
      <c r="BP1289" s="143" t="s">
        <v>25416</v>
      </c>
      <c r="BQ1289" s="143" t="s">
        <v>17560</v>
      </c>
    </row>
    <row r="1290" spans="1:69" ht="38.25" customHeight="1" x14ac:dyDescent="0.25">
      <c r="A1290" s="1" t="str">
        <f t="shared" si="776"/>
        <v/>
      </c>
      <c r="B1290" s="32" t="str">
        <f t="shared" si="777"/>
        <v/>
      </c>
      <c r="C1290" s="25" t="str">
        <f t="shared" si="778"/>
        <v/>
      </c>
      <c r="D1290" s="25" t="str">
        <f t="shared" si="779"/>
        <v/>
      </c>
      <c r="E1290" s="25" t="str">
        <f t="shared" si="780"/>
        <v/>
      </c>
      <c r="F1290" s="25" t="str">
        <f t="shared" si="781"/>
        <v/>
      </c>
      <c r="G1290" s="108" t="str">
        <f t="shared" si="782"/>
        <v/>
      </c>
      <c r="H1290" s="108" t="str">
        <f t="shared" si="783"/>
        <v/>
      </c>
      <c r="I1290" s="112" t="str">
        <f t="shared" si="784"/>
        <v/>
      </c>
      <c r="J1290" s="112"/>
      <c r="K1290" s="112"/>
      <c r="L1290" s="113"/>
      <c r="M1290" s="113"/>
      <c r="N1290" s="224" t="str">
        <f t="shared" si="785"/>
        <v/>
      </c>
      <c r="O1290" s="225" t="str">
        <f t="shared" si="786"/>
        <v/>
      </c>
      <c r="Q1290" s="6">
        <v>1288</v>
      </c>
      <c r="R1290" s="47" t="str">
        <f t="shared" si="787"/>
        <v>-1288</v>
      </c>
      <c r="S1290" s="6"/>
      <c r="T1290" s="48" t="str">
        <f t="shared" si="788"/>
        <v/>
      </c>
      <c r="U1290" s="49" t="str">
        <f t="shared" si="789"/>
        <v/>
      </c>
      <c r="W1290" s="51"/>
      <c r="X1290" s="75" t="str">
        <f t="shared" si="790"/>
        <v/>
      </c>
      <c r="Y1290" s="71" t="str">
        <f t="shared" si="791"/>
        <v/>
      </c>
      <c r="Z1290" s="71" t="str">
        <f t="shared" si="792"/>
        <v/>
      </c>
      <c r="AA1290" s="71" t="str">
        <f t="shared" si="793"/>
        <v/>
      </c>
      <c r="AB1290" s="71" t="str">
        <f t="shared" si="794"/>
        <v/>
      </c>
      <c r="AC1290" s="71" t="str">
        <f t="shared" si="795"/>
        <v/>
      </c>
      <c r="AD1290" s="71" t="str">
        <f t="shared" si="796"/>
        <v/>
      </c>
      <c r="AE1290" s="78" t="str">
        <f t="shared" si="797"/>
        <v/>
      </c>
      <c r="AF1290" s="75" t="str">
        <f t="shared" si="798"/>
        <v/>
      </c>
      <c r="AG1290" s="71" t="str">
        <f t="shared" si="799"/>
        <v/>
      </c>
      <c r="AH1290" s="71" t="str">
        <f t="shared" si="800"/>
        <v/>
      </c>
      <c r="AI1290" s="71" t="str">
        <f t="shared" si="801"/>
        <v/>
      </c>
      <c r="AJ1290" s="71" t="str">
        <f t="shared" si="802"/>
        <v/>
      </c>
      <c r="AK1290" s="71" t="str">
        <f t="shared" si="803"/>
        <v/>
      </c>
      <c r="AL1290" s="71" t="str">
        <f t="shared" si="804"/>
        <v/>
      </c>
      <c r="AM1290" s="78" t="str">
        <f t="shared" si="805"/>
        <v/>
      </c>
      <c r="AN1290" s="75" t="str">
        <f t="shared" si="806"/>
        <v/>
      </c>
      <c r="AO1290" s="71" t="str">
        <f t="shared" si="807"/>
        <v/>
      </c>
      <c r="AP1290" s="71" t="str">
        <f t="shared" si="808"/>
        <v/>
      </c>
      <c r="AQ1290" s="71" t="str">
        <f t="shared" si="809"/>
        <v/>
      </c>
      <c r="AR1290" s="71" t="str">
        <f t="shared" si="810"/>
        <v/>
      </c>
      <c r="AS1290" s="71" t="str">
        <f t="shared" si="811"/>
        <v/>
      </c>
      <c r="AT1290" s="71" t="str">
        <f t="shared" si="812"/>
        <v/>
      </c>
      <c r="AU1290" s="76" t="str">
        <f t="shared" si="813"/>
        <v/>
      </c>
      <c r="BF1290" s="141">
        <v>26015</v>
      </c>
      <c r="BG1290" s="142" t="s">
        <v>16835</v>
      </c>
      <c r="BH1290" s="141" t="s">
        <v>478</v>
      </c>
      <c r="BI1290" s="141" t="s">
        <v>177</v>
      </c>
      <c r="BJ1290" s="141" t="s">
        <v>1807</v>
      </c>
      <c r="BK1290" s="141" t="s">
        <v>2252</v>
      </c>
      <c r="BL1290" s="141" t="s">
        <v>16573</v>
      </c>
      <c r="BM1290" s="141">
        <v>46.372639999999997</v>
      </c>
      <c r="BN1290" s="141">
        <v>-70.914055000000005</v>
      </c>
      <c r="BO1290" s="141">
        <v>1987</v>
      </c>
      <c r="BP1290" s="143" t="s">
        <v>25417</v>
      </c>
      <c r="BQ1290" s="143" t="s">
        <v>17560</v>
      </c>
    </row>
    <row r="1291" spans="1:69" ht="38.25" customHeight="1" x14ac:dyDescent="0.25">
      <c r="A1291" s="1" t="str">
        <f t="shared" si="776"/>
        <v/>
      </c>
      <c r="B1291" s="32" t="str">
        <f t="shared" si="777"/>
        <v/>
      </c>
      <c r="C1291" s="25" t="str">
        <f t="shared" si="778"/>
        <v/>
      </c>
      <c r="D1291" s="25" t="str">
        <f t="shared" si="779"/>
        <v/>
      </c>
      <c r="E1291" s="25" t="str">
        <f t="shared" si="780"/>
        <v/>
      </c>
      <c r="F1291" s="25" t="str">
        <f t="shared" si="781"/>
        <v/>
      </c>
      <c r="G1291" s="108" t="str">
        <f t="shared" si="782"/>
        <v/>
      </c>
      <c r="H1291" s="108" t="str">
        <f t="shared" si="783"/>
        <v/>
      </c>
      <c r="I1291" s="112" t="str">
        <f t="shared" si="784"/>
        <v/>
      </c>
      <c r="J1291" s="112"/>
      <c r="K1291" s="112"/>
      <c r="L1291" s="113"/>
      <c r="M1291" s="113"/>
      <c r="N1291" s="224" t="str">
        <f t="shared" si="785"/>
        <v/>
      </c>
      <c r="O1291" s="225" t="str">
        <f t="shared" si="786"/>
        <v/>
      </c>
      <c r="Q1291" s="6">
        <v>1289</v>
      </c>
      <c r="R1291" s="47" t="str">
        <f t="shared" si="787"/>
        <v>-1289</v>
      </c>
      <c r="S1291" s="6"/>
      <c r="T1291" s="48" t="str">
        <f t="shared" si="788"/>
        <v/>
      </c>
      <c r="U1291" s="49" t="str">
        <f t="shared" si="789"/>
        <v/>
      </c>
      <c r="W1291" s="51"/>
      <c r="X1291" s="75" t="str">
        <f t="shared" si="790"/>
        <v/>
      </c>
      <c r="Y1291" s="71" t="str">
        <f t="shared" si="791"/>
        <v/>
      </c>
      <c r="Z1291" s="71" t="str">
        <f t="shared" si="792"/>
        <v/>
      </c>
      <c r="AA1291" s="71" t="str">
        <f t="shared" si="793"/>
        <v/>
      </c>
      <c r="AB1291" s="71" t="str">
        <f t="shared" si="794"/>
        <v/>
      </c>
      <c r="AC1291" s="71" t="str">
        <f t="shared" si="795"/>
        <v/>
      </c>
      <c r="AD1291" s="71" t="str">
        <f t="shared" si="796"/>
        <v/>
      </c>
      <c r="AE1291" s="78" t="str">
        <f t="shared" si="797"/>
        <v/>
      </c>
      <c r="AF1291" s="75" t="str">
        <f t="shared" si="798"/>
        <v/>
      </c>
      <c r="AG1291" s="71" t="str">
        <f t="shared" si="799"/>
        <v/>
      </c>
      <c r="AH1291" s="71" t="str">
        <f t="shared" si="800"/>
        <v/>
      </c>
      <c r="AI1291" s="71" t="str">
        <f t="shared" si="801"/>
        <v/>
      </c>
      <c r="AJ1291" s="71" t="str">
        <f t="shared" si="802"/>
        <v/>
      </c>
      <c r="AK1291" s="71" t="str">
        <f t="shared" si="803"/>
        <v/>
      </c>
      <c r="AL1291" s="71" t="str">
        <f t="shared" si="804"/>
        <v/>
      </c>
      <c r="AM1291" s="78" t="str">
        <f t="shared" si="805"/>
        <v/>
      </c>
      <c r="AN1291" s="75" t="str">
        <f t="shared" si="806"/>
        <v/>
      </c>
      <c r="AO1291" s="71" t="str">
        <f t="shared" si="807"/>
        <v/>
      </c>
      <c r="AP1291" s="71" t="str">
        <f t="shared" si="808"/>
        <v/>
      </c>
      <c r="AQ1291" s="71" t="str">
        <f t="shared" si="809"/>
        <v/>
      </c>
      <c r="AR1291" s="71" t="str">
        <f t="shared" si="810"/>
        <v/>
      </c>
      <c r="AS1291" s="71" t="str">
        <f t="shared" si="811"/>
        <v/>
      </c>
      <c r="AT1291" s="71" t="str">
        <f t="shared" si="812"/>
        <v/>
      </c>
      <c r="AU1291" s="76" t="str">
        <f t="shared" si="813"/>
        <v/>
      </c>
      <c r="BF1291" s="141">
        <v>27055</v>
      </c>
      <c r="BG1291" s="142" t="s">
        <v>16421</v>
      </c>
      <c r="BH1291" s="141" t="s">
        <v>180</v>
      </c>
      <c r="BI1291" s="141" t="s">
        <v>178</v>
      </c>
      <c r="BJ1291" s="141"/>
      <c r="BK1291" s="141"/>
      <c r="BL1291" s="141" t="s">
        <v>16422</v>
      </c>
      <c r="BM1291" s="141">
        <v>46.218209999999999</v>
      </c>
      <c r="BN1291" s="141">
        <v>-70.943250000000006</v>
      </c>
      <c r="BO1291" s="141">
        <v>2013</v>
      </c>
      <c r="BP1291" s="143" t="s">
        <v>484</v>
      </c>
      <c r="BQ1291" s="143" t="s">
        <v>17560</v>
      </c>
    </row>
    <row r="1292" spans="1:69" ht="38.25" customHeight="1" x14ac:dyDescent="0.25">
      <c r="A1292" s="1" t="str">
        <f t="shared" si="776"/>
        <v/>
      </c>
      <c r="B1292" s="32" t="str">
        <f t="shared" si="777"/>
        <v/>
      </c>
      <c r="C1292" s="25" t="str">
        <f t="shared" si="778"/>
        <v/>
      </c>
      <c r="D1292" s="25" t="str">
        <f t="shared" si="779"/>
        <v/>
      </c>
      <c r="E1292" s="25" t="str">
        <f t="shared" si="780"/>
        <v/>
      </c>
      <c r="F1292" s="25" t="str">
        <f t="shared" si="781"/>
        <v/>
      </c>
      <c r="G1292" s="108" t="str">
        <f t="shared" si="782"/>
        <v/>
      </c>
      <c r="H1292" s="108" t="str">
        <f t="shared" si="783"/>
        <v/>
      </c>
      <c r="I1292" s="112" t="str">
        <f t="shared" si="784"/>
        <v/>
      </c>
      <c r="J1292" s="112"/>
      <c r="K1292" s="112"/>
      <c r="L1292" s="113"/>
      <c r="M1292" s="113"/>
      <c r="N1292" s="224" t="str">
        <f t="shared" si="785"/>
        <v/>
      </c>
      <c r="O1292" s="225" t="str">
        <f t="shared" si="786"/>
        <v/>
      </c>
      <c r="Q1292" s="6">
        <v>1290</v>
      </c>
      <c r="R1292" s="47" t="str">
        <f t="shared" si="787"/>
        <v>-1290</v>
      </c>
      <c r="S1292" s="6"/>
      <c r="T1292" s="48" t="str">
        <f t="shared" si="788"/>
        <v/>
      </c>
      <c r="U1292" s="49" t="str">
        <f t="shared" si="789"/>
        <v/>
      </c>
      <c r="W1292" s="51"/>
      <c r="X1292" s="75" t="str">
        <f t="shared" si="790"/>
        <v/>
      </c>
      <c r="Y1292" s="71" t="str">
        <f t="shared" si="791"/>
        <v/>
      </c>
      <c r="Z1292" s="71" t="str">
        <f t="shared" si="792"/>
        <v/>
      </c>
      <c r="AA1292" s="71" t="str">
        <f t="shared" si="793"/>
        <v/>
      </c>
      <c r="AB1292" s="71" t="str">
        <f t="shared" si="794"/>
        <v/>
      </c>
      <c r="AC1292" s="71" t="str">
        <f t="shared" si="795"/>
        <v/>
      </c>
      <c r="AD1292" s="71" t="str">
        <f t="shared" si="796"/>
        <v/>
      </c>
      <c r="AE1292" s="78" t="str">
        <f t="shared" si="797"/>
        <v/>
      </c>
      <c r="AF1292" s="75" t="str">
        <f t="shared" si="798"/>
        <v/>
      </c>
      <c r="AG1292" s="71" t="str">
        <f t="shared" si="799"/>
        <v/>
      </c>
      <c r="AH1292" s="71" t="str">
        <f t="shared" si="800"/>
        <v/>
      </c>
      <c r="AI1292" s="71" t="str">
        <f t="shared" si="801"/>
        <v/>
      </c>
      <c r="AJ1292" s="71" t="str">
        <f t="shared" si="802"/>
        <v/>
      </c>
      <c r="AK1292" s="71" t="str">
        <f t="shared" si="803"/>
        <v/>
      </c>
      <c r="AL1292" s="71" t="str">
        <f t="shared" si="804"/>
        <v/>
      </c>
      <c r="AM1292" s="78" t="str">
        <f t="shared" si="805"/>
        <v/>
      </c>
      <c r="AN1292" s="75" t="str">
        <f t="shared" si="806"/>
        <v/>
      </c>
      <c r="AO1292" s="71" t="str">
        <f t="shared" si="807"/>
        <v/>
      </c>
      <c r="AP1292" s="71" t="str">
        <f t="shared" si="808"/>
        <v/>
      </c>
      <c r="AQ1292" s="71" t="str">
        <f t="shared" si="809"/>
        <v/>
      </c>
      <c r="AR1292" s="71" t="str">
        <f t="shared" si="810"/>
        <v/>
      </c>
      <c r="AS1292" s="71" t="str">
        <f t="shared" si="811"/>
        <v/>
      </c>
      <c r="AT1292" s="71" t="str">
        <f t="shared" si="812"/>
        <v/>
      </c>
      <c r="AU1292" s="76" t="str">
        <f t="shared" si="813"/>
        <v/>
      </c>
      <c r="BF1292" s="141">
        <v>27055</v>
      </c>
      <c r="BG1292" s="142" t="s">
        <v>16423</v>
      </c>
      <c r="BH1292" s="141" t="s">
        <v>478</v>
      </c>
      <c r="BI1292" s="141" t="s">
        <v>177</v>
      </c>
      <c r="BJ1292" s="141"/>
      <c r="BK1292" s="141"/>
      <c r="BL1292" s="141" t="s">
        <v>16424</v>
      </c>
      <c r="BM1292" s="141">
        <v>46.224269999999997</v>
      </c>
      <c r="BN1292" s="141">
        <v>-70.945300000000003</v>
      </c>
      <c r="BO1292" s="141">
        <v>1994</v>
      </c>
      <c r="BP1292" s="143" t="s">
        <v>485</v>
      </c>
      <c r="BQ1292" s="143" t="s">
        <v>17560</v>
      </c>
    </row>
    <row r="1293" spans="1:69" ht="38.25" customHeight="1" x14ac:dyDescent="0.25">
      <c r="A1293" s="1" t="str">
        <f t="shared" ref="A1293:A1356" si="814">IF(B1293="","",R1283)</f>
        <v/>
      </c>
      <c r="B1293" s="32" t="str">
        <f t="shared" ref="B1293:B1356" si="815">IF(IF(ISERROR(VLOOKUP((Code_geo&amp;"-"&amp;Q1283),BD_IP_2014,2,FALSE)),"",(VLOOKUP((Code_geo&amp;"-"&amp;Q1283),BD_IP_2014,2,FALSE)))=0,"",IF(ISERROR(VLOOKUP((Code_geo&amp;"-"&amp;Q1283),BD_IP_2014,2,FALSE)),"",(VLOOKUP((Code_geo&amp;"-"&amp;Q1283),BD_IP_2014,2,FALSE))))</f>
        <v/>
      </c>
      <c r="C1293" s="25" t="str">
        <f t="shared" ref="C1293:C1356" si="816">IF(IF(ISERROR(VLOOKUP((Code_geo&amp;"-"&amp;Q1283),BD_IP_2014,3,FALSE)),"",(VLOOKUP((Code_geo&amp;"-"&amp;Q1283),BD_IP_2014,3,FALSE)))=0,"",IF(ISERROR(VLOOKUP((Code_geo&amp;"-"&amp;Q1283),BD_IP_2014,3,FALSE)),"",(VLOOKUP((Code_geo&amp;"-"&amp;Q1283),BD_IP_2014,3,FALSE))))</f>
        <v/>
      </c>
      <c r="D1293" s="25" t="str">
        <f t="shared" ref="D1293:D1356" si="817">IF(IF(ISERROR(VLOOKUP((Code_geo&amp;"-"&amp;Q1283),BD_IP_2014,4,FALSE)),"",(VLOOKUP((Code_geo&amp;"-"&amp;Q1283),BD_IP_2014,4,FALSE)))=0,"",IF(ISERROR(VLOOKUP((Code_geo&amp;"-"&amp;Q1283),BD_IP_2014,4,FALSE)),"",(VLOOKUP((Code_geo&amp;"-"&amp;Q1283),BD_IP_2014,4,FALSE))))</f>
        <v/>
      </c>
      <c r="E1293" s="25" t="str">
        <f t="shared" ref="E1293:E1356" si="818">IF(IF(ISERROR(VLOOKUP((Code_geo&amp;"-"&amp;Q1283),BD_IP_2014,5,FALSE)),"",(VLOOKUP((Code_geo&amp;"-"&amp;Q1283),BD_IP_2014,5,FALSE)))=0,"",IF(ISERROR(VLOOKUP((Code_geo&amp;"-"&amp;Q1283),BD_IP_2014,5,FALSE)),"",(VLOOKUP((Code_geo&amp;"-"&amp;Q1283),BD_IP_2014,5,FALSE))))</f>
        <v/>
      </c>
      <c r="F1293" s="25" t="str">
        <f t="shared" ref="F1293:F1356" si="819">IF(IF(ISERROR(VLOOKUP((Code_geo&amp;"-"&amp;Q1283),BD_IP_2014,6,FALSE)),"",(VLOOKUP((Code_geo&amp;"-"&amp;Q1283),BD_IP_2014,6,FALSE)))=0,"",IF(ISERROR(VLOOKUP((Code_geo&amp;"-"&amp;Q1283),BD_IP_2014,6,FALSE)),"",(VLOOKUP((Code_geo&amp;"-"&amp;Q1283),BD_IP_2014,6,FALSE))))</f>
        <v/>
      </c>
      <c r="G1293" s="108" t="str">
        <f t="shared" ref="G1293:G1356" si="820">IF(ISERROR(VLOOKUP((Code_geo&amp;"-"&amp;Q1283),BD_IP_2014,7,FALSE)),"",(VLOOKUP((Code_geo&amp;"-"&amp;Q1283),BD_IP_2014,7,FALSE)))</f>
        <v/>
      </c>
      <c r="H1293" s="108" t="str">
        <f t="shared" ref="H1293:H1356" si="821">IF(ISERROR(VLOOKUP((Code_geo&amp;"-"&amp;Q1283),BD_IP_2014,8,FALSE)),"",(VLOOKUP((Code_geo&amp;"-"&amp;Q1283),BD_IP_2014,8,FALSE)))</f>
        <v/>
      </c>
      <c r="I1293" s="112" t="str">
        <f t="shared" ref="I1293:I1356" si="822">IF(ISERROR(VLOOKUP((Code_geo&amp;"-"&amp;Q1283),BD_IP_2014,9,FALSE)),"",(VLOOKUP((Code_geo&amp;"-"&amp;Q1283),BD_IP_2014,9,FALSE)))</f>
        <v/>
      </c>
      <c r="J1293" s="112"/>
      <c r="K1293" s="112"/>
      <c r="L1293" s="113"/>
      <c r="M1293" s="113"/>
      <c r="N1293" s="224" t="str">
        <f t="shared" ref="N1293:N1356" si="823">IF(IF(ISERROR(VLOOKUP((Code_geo&amp;"-"&amp;Q1283),BD_IP_2014,10,FALSE)),"",(VLOOKUP((Code_geo&amp;"-"&amp;Q1283),BD_IP_2014,10,FALSE)))=0,"",IF(ISERROR(VLOOKUP((Code_geo&amp;"-"&amp;Q1283),BD_IP_2014,10,FALSE)),"",(VLOOKUP((Code_geo&amp;"-"&amp;Q1283),BD_IP_2014,10,FALSE))))</f>
        <v/>
      </c>
      <c r="O1293" s="225" t="str">
        <f t="shared" si="786"/>
        <v/>
      </c>
      <c r="Q1293" s="6">
        <v>1291</v>
      </c>
      <c r="R1293" s="47" t="str">
        <f t="shared" si="787"/>
        <v>-1291</v>
      </c>
      <c r="S1293" s="6"/>
      <c r="T1293" s="48" t="str">
        <f t="shared" si="788"/>
        <v/>
      </c>
      <c r="U1293" s="49" t="str">
        <f t="shared" si="789"/>
        <v/>
      </c>
      <c r="W1293" s="51"/>
      <c r="X1293" s="75" t="str">
        <f t="shared" si="790"/>
        <v/>
      </c>
      <c r="Y1293" s="71" t="str">
        <f t="shared" si="791"/>
        <v/>
      </c>
      <c r="Z1293" s="71" t="str">
        <f t="shared" si="792"/>
        <v/>
      </c>
      <c r="AA1293" s="71" t="str">
        <f t="shared" si="793"/>
        <v/>
      </c>
      <c r="AB1293" s="71" t="str">
        <f t="shared" si="794"/>
        <v/>
      </c>
      <c r="AC1293" s="71" t="str">
        <f t="shared" si="795"/>
        <v/>
      </c>
      <c r="AD1293" s="71" t="str">
        <f t="shared" si="796"/>
        <v/>
      </c>
      <c r="AE1293" s="78" t="str">
        <f t="shared" si="797"/>
        <v/>
      </c>
      <c r="AF1293" s="75" t="str">
        <f t="shared" si="798"/>
        <v/>
      </c>
      <c r="AG1293" s="71" t="str">
        <f t="shared" si="799"/>
        <v/>
      </c>
      <c r="AH1293" s="71" t="str">
        <f t="shared" si="800"/>
        <v/>
      </c>
      <c r="AI1293" s="71" t="str">
        <f t="shared" si="801"/>
        <v/>
      </c>
      <c r="AJ1293" s="71" t="str">
        <f t="shared" si="802"/>
        <v/>
      </c>
      <c r="AK1293" s="71" t="str">
        <f t="shared" si="803"/>
        <v/>
      </c>
      <c r="AL1293" s="71" t="str">
        <f t="shared" si="804"/>
        <v/>
      </c>
      <c r="AM1293" s="78" t="str">
        <f t="shared" si="805"/>
        <v/>
      </c>
      <c r="AN1293" s="75" t="str">
        <f t="shared" si="806"/>
        <v/>
      </c>
      <c r="AO1293" s="71" t="str">
        <f t="shared" si="807"/>
        <v/>
      </c>
      <c r="AP1293" s="71" t="str">
        <f t="shared" si="808"/>
        <v/>
      </c>
      <c r="AQ1293" s="71" t="str">
        <f t="shared" si="809"/>
        <v/>
      </c>
      <c r="AR1293" s="71" t="str">
        <f t="shared" si="810"/>
        <v/>
      </c>
      <c r="AS1293" s="71" t="str">
        <f t="shared" si="811"/>
        <v/>
      </c>
      <c r="AT1293" s="71" t="str">
        <f t="shared" si="812"/>
        <v/>
      </c>
      <c r="AU1293" s="76" t="str">
        <f t="shared" si="813"/>
        <v/>
      </c>
      <c r="BF1293" s="141">
        <v>27055</v>
      </c>
      <c r="BG1293" s="142" t="s">
        <v>16425</v>
      </c>
      <c r="BH1293" s="141" t="s">
        <v>180</v>
      </c>
      <c r="BI1293" s="141" t="s">
        <v>191</v>
      </c>
      <c r="BJ1293" s="141" t="s">
        <v>1539</v>
      </c>
      <c r="BK1293" s="141" t="s">
        <v>16426</v>
      </c>
      <c r="BL1293" s="141" t="s">
        <v>1616</v>
      </c>
      <c r="BM1293" s="141">
        <v>46.22392</v>
      </c>
      <c r="BN1293" s="141">
        <v>-70.948790000000002</v>
      </c>
      <c r="BO1293" s="141">
        <v>1994</v>
      </c>
      <c r="BP1293" s="143"/>
      <c r="BQ1293" s="143" t="s">
        <v>17560</v>
      </c>
    </row>
    <row r="1294" spans="1:69" ht="38.25" customHeight="1" x14ac:dyDescent="0.25">
      <c r="A1294" s="1" t="str">
        <f t="shared" si="814"/>
        <v/>
      </c>
      <c r="B1294" s="32" t="str">
        <f t="shared" si="815"/>
        <v/>
      </c>
      <c r="C1294" s="25" t="str">
        <f t="shared" si="816"/>
        <v/>
      </c>
      <c r="D1294" s="25" t="str">
        <f t="shared" si="817"/>
        <v/>
      </c>
      <c r="E1294" s="25" t="str">
        <f t="shared" si="818"/>
        <v/>
      </c>
      <c r="F1294" s="25" t="str">
        <f t="shared" si="819"/>
        <v/>
      </c>
      <c r="G1294" s="108" t="str">
        <f t="shared" si="820"/>
        <v/>
      </c>
      <c r="H1294" s="108" t="str">
        <f t="shared" si="821"/>
        <v/>
      </c>
      <c r="I1294" s="112" t="str">
        <f t="shared" si="822"/>
        <v/>
      </c>
      <c r="J1294" s="112"/>
      <c r="K1294" s="112"/>
      <c r="L1294" s="113"/>
      <c r="M1294" s="113"/>
      <c r="N1294" s="224" t="str">
        <f t="shared" si="823"/>
        <v/>
      </c>
      <c r="O1294" s="225" t="str">
        <f t="shared" ref="O1294:O1357" si="824">IF(OR(B1294="",C1294="",G1294="",H1294="",I1294="",AND(J1294="",BW1294=FALSE),AND(K1294="",BX1294=FALSE),AND(L1294="",BY1294=FALSE),AND(M1294="",BZ1294=FALSE)),"",(IF(AND(100&gt;=CG1294,CG1294&gt;80),"A",IF(AND(80&gt;=CG1294,CG1294&gt;60),"B",IF(AND(60&gt;=CG1294,CG1294&gt;40),"C",IF(AND(40&gt;=CG1294,CG1294&gt;20),"D","E"))))))</f>
        <v/>
      </c>
      <c r="Q1294" s="6">
        <v>1292</v>
      </c>
      <c r="R1294" s="47" t="str">
        <f t="shared" si="787"/>
        <v>-1292</v>
      </c>
      <c r="S1294" s="6"/>
      <c r="T1294" s="48" t="str">
        <f t="shared" si="788"/>
        <v/>
      </c>
      <c r="U1294" s="49" t="str">
        <f t="shared" si="789"/>
        <v/>
      </c>
      <c r="W1294" s="51"/>
      <c r="X1294" s="75" t="str">
        <f t="shared" si="790"/>
        <v/>
      </c>
      <c r="Y1294" s="71" t="str">
        <f t="shared" si="791"/>
        <v/>
      </c>
      <c r="Z1294" s="71" t="str">
        <f t="shared" si="792"/>
        <v/>
      </c>
      <c r="AA1294" s="71" t="str">
        <f t="shared" si="793"/>
        <v/>
      </c>
      <c r="AB1294" s="71" t="str">
        <f t="shared" si="794"/>
        <v/>
      </c>
      <c r="AC1294" s="71" t="str">
        <f t="shared" si="795"/>
        <v/>
      </c>
      <c r="AD1294" s="71" t="str">
        <f t="shared" si="796"/>
        <v/>
      </c>
      <c r="AE1294" s="78" t="str">
        <f t="shared" si="797"/>
        <v/>
      </c>
      <c r="AF1294" s="75" t="str">
        <f t="shared" si="798"/>
        <v/>
      </c>
      <c r="AG1294" s="71" t="str">
        <f t="shared" si="799"/>
        <v/>
      </c>
      <c r="AH1294" s="71" t="str">
        <f t="shared" si="800"/>
        <v/>
      </c>
      <c r="AI1294" s="71" t="str">
        <f t="shared" si="801"/>
        <v/>
      </c>
      <c r="AJ1294" s="71" t="str">
        <f t="shared" si="802"/>
        <v/>
      </c>
      <c r="AK1294" s="71" t="str">
        <f t="shared" si="803"/>
        <v/>
      </c>
      <c r="AL1294" s="71" t="str">
        <f t="shared" si="804"/>
        <v/>
      </c>
      <c r="AM1294" s="78" t="str">
        <f t="shared" si="805"/>
        <v/>
      </c>
      <c r="AN1294" s="75" t="str">
        <f t="shared" si="806"/>
        <v/>
      </c>
      <c r="AO1294" s="71" t="str">
        <f t="shared" si="807"/>
        <v/>
      </c>
      <c r="AP1294" s="71" t="str">
        <f t="shared" si="808"/>
        <v/>
      </c>
      <c r="AQ1294" s="71" t="str">
        <f t="shared" si="809"/>
        <v/>
      </c>
      <c r="AR1294" s="71" t="str">
        <f t="shared" si="810"/>
        <v/>
      </c>
      <c r="AS1294" s="71" t="str">
        <f t="shared" si="811"/>
        <v/>
      </c>
      <c r="AT1294" s="71" t="str">
        <f t="shared" si="812"/>
        <v/>
      </c>
      <c r="AU1294" s="76" t="str">
        <f t="shared" si="813"/>
        <v/>
      </c>
      <c r="BF1294" s="141">
        <v>27055</v>
      </c>
      <c r="BG1294" s="142" t="s">
        <v>16427</v>
      </c>
      <c r="BH1294" s="141" t="s">
        <v>180</v>
      </c>
      <c r="BI1294" s="141" t="s">
        <v>191</v>
      </c>
      <c r="BJ1294" s="141" t="s">
        <v>1536</v>
      </c>
      <c r="BK1294" s="141" t="s">
        <v>461</v>
      </c>
      <c r="BL1294" s="141" t="s">
        <v>16428</v>
      </c>
      <c r="BM1294" s="141">
        <v>46.222070000000002</v>
      </c>
      <c r="BN1294" s="141">
        <v>-70.947699999999998</v>
      </c>
      <c r="BO1294" s="141">
        <v>1994</v>
      </c>
      <c r="BP1294" s="143"/>
      <c r="BQ1294" s="143" t="s">
        <v>17560</v>
      </c>
    </row>
    <row r="1295" spans="1:69" ht="38.25" customHeight="1" x14ac:dyDescent="0.25">
      <c r="A1295" s="1" t="str">
        <f t="shared" si="814"/>
        <v/>
      </c>
      <c r="B1295" s="32" t="str">
        <f t="shared" si="815"/>
        <v/>
      </c>
      <c r="C1295" s="25" t="str">
        <f t="shared" si="816"/>
        <v/>
      </c>
      <c r="D1295" s="25" t="str">
        <f t="shared" si="817"/>
        <v/>
      </c>
      <c r="E1295" s="25" t="str">
        <f t="shared" si="818"/>
        <v/>
      </c>
      <c r="F1295" s="25" t="str">
        <f t="shared" si="819"/>
        <v/>
      </c>
      <c r="G1295" s="108" t="str">
        <f t="shared" si="820"/>
        <v/>
      </c>
      <c r="H1295" s="108" t="str">
        <f t="shared" si="821"/>
        <v/>
      </c>
      <c r="I1295" s="112" t="str">
        <f t="shared" si="822"/>
        <v/>
      </c>
      <c r="J1295" s="112"/>
      <c r="K1295" s="112"/>
      <c r="L1295" s="113"/>
      <c r="M1295" s="113"/>
      <c r="N1295" s="224" t="str">
        <f t="shared" si="823"/>
        <v/>
      </c>
      <c r="O1295" s="225" t="str">
        <f t="shared" si="824"/>
        <v/>
      </c>
      <c r="Q1295" s="6">
        <v>1293</v>
      </c>
      <c r="R1295" s="47" t="str">
        <f t="shared" si="787"/>
        <v>-1293</v>
      </c>
      <c r="S1295" s="6"/>
      <c r="T1295" s="48" t="str">
        <f t="shared" si="788"/>
        <v/>
      </c>
      <c r="U1295" s="49" t="str">
        <f t="shared" si="789"/>
        <v/>
      </c>
      <c r="W1295" s="51"/>
      <c r="X1295" s="75" t="str">
        <f t="shared" si="790"/>
        <v/>
      </c>
      <c r="Y1295" s="71" t="str">
        <f t="shared" si="791"/>
        <v/>
      </c>
      <c r="Z1295" s="71" t="str">
        <f t="shared" si="792"/>
        <v/>
      </c>
      <c r="AA1295" s="71" t="str">
        <f t="shared" si="793"/>
        <v/>
      </c>
      <c r="AB1295" s="71" t="str">
        <f t="shared" si="794"/>
        <v/>
      </c>
      <c r="AC1295" s="71" t="str">
        <f t="shared" si="795"/>
        <v/>
      </c>
      <c r="AD1295" s="71" t="str">
        <f t="shared" si="796"/>
        <v/>
      </c>
      <c r="AE1295" s="78" t="str">
        <f t="shared" si="797"/>
        <v/>
      </c>
      <c r="AF1295" s="75" t="str">
        <f t="shared" si="798"/>
        <v/>
      </c>
      <c r="AG1295" s="71" t="str">
        <f t="shared" si="799"/>
        <v/>
      </c>
      <c r="AH1295" s="71" t="str">
        <f t="shared" si="800"/>
        <v/>
      </c>
      <c r="AI1295" s="71" t="str">
        <f t="shared" si="801"/>
        <v/>
      </c>
      <c r="AJ1295" s="71" t="str">
        <f t="shared" si="802"/>
        <v/>
      </c>
      <c r="AK1295" s="71" t="str">
        <f t="shared" si="803"/>
        <v/>
      </c>
      <c r="AL1295" s="71" t="str">
        <f t="shared" si="804"/>
        <v/>
      </c>
      <c r="AM1295" s="78" t="str">
        <f t="shared" si="805"/>
        <v/>
      </c>
      <c r="AN1295" s="75" t="str">
        <f t="shared" si="806"/>
        <v/>
      </c>
      <c r="AO1295" s="71" t="str">
        <f t="shared" si="807"/>
        <v/>
      </c>
      <c r="AP1295" s="71" t="str">
        <f t="shared" si="808"/>
        <v/>
      </c>
      <c r="AQ1295" s="71" t="str">
        <f t="shared" si="809"/>
        <v/>
      </c>
      <c r="AR1295" s="71" t="str">
        <f t="shared" si="810"/>
        <v/>
      </c>
      <c r="AS1295" s="71" t="str">
        <f t="shared" si="811"/>
        <v/>
      </c>
      <c r="AT1295" s="71" t="str">
        <f t="shared" si="812"/>
        <v/>
      </c>
      <c r="AU1295" s="76" t="str">
        <f t="shared" si="813"/>
        <v/>
      </c>
      <c r="BF1295" s="141">
        <v>27055</v>
      </c>
      <c r="BG1295" s="142" t="s">
        <v>16429</v>
      </c>
      <c r="BH1295" s="141" t="s">
        <v>180</v>
      </c>
      <c r="BI1295" s="141" t="s">
        <v>190</v>
      </c>
      <c r="BJ1295" s="141"/>
      <c r="BK1295" s="141"/>
      <c r="BL1295" s="141" t="s">
        <v>16422</v>
      </c>
      <c r="BM1295" s="141">
        <v>46.219299999999997</v>
      </c>
      <c r="BN1295" s="141">
        <v>-70.940910000000002</v>
      </c>
      <c r="BO1295" s="141">
        <v>2013</v>
      </c>
      <c r="BP1295" s="143"/>
      <c r="BQ1295" s="143" t="s">
        <v>17560</v>
      </c>
    </row>
    <row r="1296" spans="1:69" ht="38.25" customHeight="1" x14ac:dyDescent="0.25">
      <c r="A1296" s="1" t="str">
        <f t="shared" si="814"/>
        <v/>
      </c>
      <c r="B1296" s="32" t="str">
        <f t="shared" si="815"/>
        <v/>
      </c>
      <c r="C1296" s="25" t="str">
        <f t="shared" si="816"/>
        <v/>
      </c>
      <c r="D1296" s="25" t="str">
        <f t="shared" si="817"/>
        <v/>
      </c>
      <c r="E1296" s="25" t="str">
        <f t="shared" si="818"/>
        <v/>
      </c>
      <c r="F1296" s="25" t="str">
        <f t="shared" si="819"/>
        <v/>
      </c>
      <c r="G1296" s="108" t="str">
        <f t="shared" si="820"/>
        <v/>
      </c>
      <c r="H1296" s="108" t="str">
        <f t="shared" si="821"/>
        <v/>
      </c>
      <c r="I1296" s="112" t="str">
        <f t="shared" si="822"/>
        <v/>
      </c>
      <c r="J1296" s="112"/>
      <c r="K1296" s="112"/>
      <c r="L1296" s="113"/>
      <c r="M1296" s="113"/>
      <c r="N1296" s="224" t="str">
        <f t="shared" si="823"/>
        <v/>
      </c>
      <c r="O1296" s="225" t="str">
        <f t="shared" si="824"/>
        <v/>
      </c>
      <c r="Q1296" s="6">
        <v>1294</v>
      </c>
      <c r="R1296" s="47" t="str">
        <f t="shared" si="787"/>
        <v>-1294</v>
      </c>
      <c r="S1296" s="6"/>
      <c r="T1296" s="48" t="str">
        <f t="shared" si="788"/>
        <v/>
      </c>
      <c r="U1296" s="49" t="str">
        <f t="shared" si="789"/>
        <v/>
      </c>
      <c r="W1296" s="51"/>
      <c r="X1296" s="75" t="str">
        <f t="shared" si="790"/>
        <v/>
      </c>
      <c r="Y1296" s="71" t="str">
        <f t="shared" si="791"/>
        <v/>
      </c>
      <c r="Z1296" s="71" t="str">
        <f t="shared" si="792"/>
        <v/>
      </c>
      <c r="AA1296" s="71" t="str">
        <f t="shared" si="793"/>
        <v/>
      </c>
      <c r="AB1296" s="71" t="str">
        <f t="shared" si="794"/>
        <v/>
      </c>
      <c r="AC1296" s="71" t="str">
        <f t="shared" si="795"/>
        <v/>
      </c>
      <c r="AD1296" s="71" t="str">
        <f t="shared" si="796"/>
        <v/>
      </c>
      <c r="AE1296" s="78" t="str">
        <f t="shared" si="797"/>
        <v/>
      </c>
      <c r="AF1296" s="75" t="str">
        <f t="shared" si="798"/>
        <v/>
      </c>
      <c r="AG1296" s="71" t="str">
        <f t="shared" si="799"/>
        <v/>
      </c>
      <c r="AH1296" s="71" t="str">
        <f t="shared" si="800"/>
        <v/>
      </c>
      <c r="AI1296" s="71" t="str">
        <f t="shared" si="801"/>
        <v/>
      </c>
      <c r="AJ1296" s="71" t="str">
        <f t="shared" si="802"/>
        <v/>
      </c>
      <c r="AK1296" s="71" t="str">
        <f t="shared" si="803"/>
        <v/>
      </c>
      <c r="AL1296" s="71" t="str">
        <f t="shared" si="804"/>
        <v/>
      </c>
      <c r="AM1296" s="78" t="str">
        <f t="shared" si="805"/>
        <v/>
      </c>
      <c r="AN1296" s="75" t="str">
        <f t="shared" si="806"/>
        <v/>
      </c>
      <c r="AO1296" s="71" t="str">
        <f t="shared" si="807"/>
        <v/>
      </c>
      <c r="AP1296" s="71" t="str">
        <f t="shared" si="808"/>
        <v/>
      </c>
      <c r="AQ1296" s="71" t="str">
        <f t="shared" si="809"/>
        <v/>
      </c>
      <c r="AR1296" s="71" t="str">
        <f t="shared" si="810"/>
        <v/>
      </c>
      <c r="AS1296" s="71" t="str">
        <f t="shared" si="811"/>
        <v/>
      </c>
      <c r="AT1296" s="71" t="str">
        <f t="shared" si="812"/>
        <v/>
      </c>
      <c r="AU1296" s="76" t="str">
        <f t="shared" si="813"/>
        <v/>
      </c>
      <c r="BF1296" s="141">
        <v>17010</v>
      </c>
      <c r="BG1296" s="142" t="s">
        <v>16880</v>
      </c>
      <c r="BH1296" s="141" t="s">
        <v>478</v>
      </c>
      <c r="BI1296" s="141" t="s">
        <v>176</v>
      </c>
      <c r="BJ1296" s="141" t="s">
        <v>16881</v>
      </c>
      <c r="BK1296" s="141"/>
      <c r="BL1296" s="141" t="s">
        <v>16882</v>
      </c>
      <c r="BM1296" s="141">
        <v>46.951799999999999</v>
      </c>
      <c r="BN1296" s="141">
        <v>-69.786199999999994</v>
      </c>
      <c r="BO1296" s="141">
        <v>1963</v>
      </c>
      <c r="BP1296" s="143" t="s">
        <v>25404</v>
      </c>
      <c r="BQ1296" s="143" t="s">
        <v>17560</v>
      </c>
    </row>
    <row r="1297" spans="1:69" ht="38.25" customHeight="1" x14ac:dyDescent="0.25">
      <c r="A1297" s="1" t="str">
        <f t="shared" si="814"/>
        <v/>
      </c>
      <c r="B1297" s="32" t="str">
        <f t="shared" si="815"/>
        <v/>
      </c>
      <c r="C1297" s="25" t="str">
        <f t="shared" si="816"/>
        <v/>
      </c>
      <c r="D1297" s="25" t="str">
        <f t="shared" si="817"/>
        <v/>
      </c>
      <c r="E1297" s="25" t="str">
        <f t="shared" si="818"/>
        <v/>
      </c>
      <c r="F1297" s="25" t="str">
        <f t="shared" si="819"/>
        <v/>
      </c>
      <c r="G1297" s="108" t="str">
        <f t="shared" si="820"/>
        <v/>
      </c>
      <c r="H1297" s="108" t="str">
        <f t="shared" si="821"/>
        <v/>
      </c>
      <c r="I1297" s="112" t="str">
        <f t="shared" si="822"/>
        <v/>
      </c>
      <c r="J1297" s="112"/>
      <c r="K1297" s="112"/>
      <c r="L1297" s="113"/>
      <c r="M1297" s="113"/>
      <c r="N1297" s="224" t="str">
        <f t="shared" si="823"/>
        <v/>
      </c>
      <c r="O1297" s="225" t="str">
        <f t="shared" si="824"/>
        <v/>
      </c>
      <c r="Q1297" s="6">
        <v>1295</v>
      </c>
      <c r="R1297" s="47" t="str">
        <f t="shared" si="787"/>
        <v>-1295</v>
      </c>
      <c r="S1297" s="6"/>
      <c r="T1297" s="48" t="str">
        <f t="shared" si="788"/>
        <v/>
      </c>
      <c r="U1297" s="49" t="str">
        <f t="shared" si="789"/>
        <v/>
      </c>
      <c r="W1297" s="51"/>
      <c r="X1297" s="75" t="str">
        <f t="shared" si="790"/>
        <v/>
      </c>
      <c r="Y1297" s="71" t="str">
        <f t="shared" si="791"/>
        <v/>
      </c>
      <c r="Z1297" s="71" t="str">
        <f t="shared" si="792"/>
        <v/>
      </c>
      <c r="AA1297" s="71" t="str">
        <f t="shared" si="793"/>
        <v/>
      </c>
      <c r="AB1297" s="71" t="str">
        <f t="shared" si="794"/>
        <v/>
      </c>
      <c r="AC1297" s="71" t="str">
        <f t="shared" si="795"/>
        <v/>
      </c>
      <c r="AD1297" s="71" t="str">
        <f t="shared" si="796"/>
        <v/>
      </c>
      <c r="AE1297" s="78" t="str">
        <f t="shared" si="797"/>
        <v/>
      </c>
      <c r="AF1297" s="75" t="str">
        <f t="shared" si="798"/>
        <v/>
      </c>
      <c r="AG1297" s="71" t="str">
        <f t="shared" si="799"/>
        <v/>
      </c>
      <c r="AH1297" s="71" t="str">
        <f t="shared" si="800"/>
        <v/>
      </c>
      <c r="AI1297" s="71" t="str">
        <f t="shared" si="801"/>
        <v/>
      </c>
      <c r="AJ1297" s="71" t="str">
        <f t="shared" si="802"/>
        <v/>
      </c>
      <c r="AK1297" s="71" t="str">
        <f t="shared" si="803"/>
        <v/>
      </c>
      <c r="AL1297" s="71" t="str">
        <f t="shared" si="804"/>
        <v/>
      </c>
      <c r="AM1297" s="78" t="str">
        <f t="shared" si="805"/>
        <v/>
      </c>
      <c r="AN1297" s="75" t="str">
        <f t="shared" si="806"/>
        <v/>
      </c>
      <c r="AO1297" s="71" t="str">
        <f t="shared" si="807"/>
        <v/>
      </c>
      <c r="AP1297" s="71" t="str">
        <f t="shared" si="808"/>
        <v/>
      </c>
      <c r="AQ1297" s="71" t="str">
        <f t="shared" si="809"/>
        <v/>
      </c>
      <c r="AR1297" s="71" t="str">
        <f t="shared" si="810"/>
        <v/>
      </c>
      <c r="AS1297" s="71" t="str">
        <f t="shared" si="811"/>
        <v/>
      </c>
      <c r="AT1297" s="71" t="str">
        <f t="shared" si="812"/>
        <v/>
      </c>
      <c r="AU1297" s="76" t="str">
        <f t="shared" si="813"/>
        <v/>
      </c>
      <c r="BF1297" s="141">
        <v>17010</v>
      </c>
      <c r="BG1297" s="142" t="s">
        <v>16883</v>
      </c>
      <c r="BH1297" s="141" t="s">
        <v>478</v>
      </c>
      <c r="BI1297" s="141" t="s">
        <v>176</v>
      </c>
      <c r="BJ1297" s="141" t="s">
        <v>16884</v>
      </c>
      <c r="BK1297" s="141"/>
      <c r="BL1297" s="141" t="s">
        <v>16882</v>
      </c>
      <c r="BM1297" s="141">
        <v>46.948599999999999</v>
      </c>
      <c r="BN1297" s="141">
        <v>-69.785330000000002</v>
      </c>
      <c r="BO1297" s="141">
        <v>1963</v>
      </c>
      <c r="BP1297" s="143" t="s">
        <v>25404</v>
      </c>
      <c r="BQ1297" s="143" t="s">
        <v>17560</v>
      </c>
    </row>
    <row r="1298" spans="1:69" ht="38.25" customHeight="1" x14ac:dyDescent="0.25">
      <c r="A1298" s="1" t="str">
        <f t="shared" si="814"/>
        <v/>
      </c>
      <c r="B1298" s="32" t="str">
        <f t="shared" si="815"/>
        <v/>
      </c>
      <c r="C1298" s="25" t="str">
        <f t="shared" si="816"/>
        <v/>
      </c>
      <c r="D1298" s="25" t="str">
        <f t="shared" si="817"/>
        <v/>
      </c>
      <c r="E1298" s="25" t="str">
        <f t="shared" si="818"/>
        <v/>
      </c>
      <c r="F1298" s="25" t="str">
        <f t="shared" si="819"/>
        <v/>
      </c>
      <c r="G1298" s="108" t="str">
        <f t="shared" si="820"/>
        <v/>
      </c>
      <c r="H1298" s="108" t="str">
        <f t="shared" si="821"/>
        <v/>
      </c>
      <c r="I1298" s="112" t="str">
        <f t="shared" si="822"/>
        <v/>
      </c>
      <c r="J1298" s="112"/>
      <c r="K1298" s="112"/>
      <c r="L1298" s="113"/>
      <c r="M1298" s="113"/>
      <c r="N1298" s="224" t="str">
        <f t="shared" si="823"/>
        <v/>
      </c>
      <c r="O1298" s="225" t="str">
        <f t="shared" si="824"/>
        <v/>
      </c>
      <c r="Q1298" s="6">
        <v>1296</v>
      </c>
      <c r="R1298" s="47" t="str">
        <f t="shared" si="787"/>
        <v>-1296</v>
      </c>
      <c r="S1298" s="6"/>
      <c r="T1298" s="48" t="str">
        <f t="shared" si="788"/>
        <v/>
      </c>
      <c r="U1298" s="49" t="str">
        <f t="shared" si="789"/>
        <v/>
      </c>
      <c r="W1298" s="51"/>
      <c r="X1298" s="75" t="str">
        <f t="shared" si="790"/>
        <v/>
      </c>
      <c r="Y1298" s="71" t="str">
        <f t="shared" si="791"/>
        <v/>
      </c>
      <c r="Z1298" s="71" t="str">
        <f t="shared" si="792"/>
        <v/>
      </c>
      <c r="AA1298" s="71" t="str">
        <f t="shared" si="793"/>
        <v/>
      </c>
      <c r="AB1298" s="71" t="str">
        <f t="shared" si="794"/>
        <v/>
      </c>
      <c r="AC1298" s="71" t="str">
        <f t="shared" si="795"/>
        <v/>
      </c>
      <c r="AD1298" s="71" t="str">
        <f t="shared" si="796"/>
        <v/>
      </c>
      <c r="AE1298" s="78" t="str">
        <f t="shared" si="797"/>
        <v/>
      </c>
      <c r="AF1298" s="75" t="str">
        <f t="shared" si="798"/>
        <v/>
      </c>
      <c r="AG1298" s="71" t="str">
        <f t="shared" si="799"/>
        <v/>
      </c>
      <c r="AH1298" s="71" t="str">
        <f t="shared" si="800"/>
        <v/>
      </c>
      <c r="AI1298" s="71" t="str">
        <f t="shared" si="801"/>
        <v/>
      </c>
      <c r="AJ1298" s="71" t="str">
        <f t="shared" si="802"/>
        <v/>
      </c>
      <c r="AK1298" s="71" t="str">
        <f t="shared" si="803"/>
        <v/>
      </c>
      <c r="AL1298" s="71" t="str">
        <f t="shared" si="804"/>
        <v/>
      </c>
      <c r="AM1298" s="78" t="str">
        <f t="shared" si="805"/>
        <v/>
      </c>
      <c r="AN1298" s="75" t="str">
        <f t="shared" si="806"/>
        <v/>
      </c>
      <c r="AO1298" s="71" t="str">
        <f t="shared" si="807"/>
        <v/>
      </c>
      <c r="AP1298" s="71" t="str">
        <f t="shared" si="808"/>
        <v/>
      </c>
      <c r="AQ1298" s="71" t="str">
        <f t="shared" si="809"/>
        <v/>
      </c>
      <c r="AR1298" s="71" t="str">
        <f t="shared" si="810"/>
        <v/>
      </c>
      <c r="AS1298" s="71" t="str">
        <f t="shared" si="811"/>
        <v/>
      </c>
      <c r="AT1298" s="71" t="str">
        <f t="shared" si="812"/>
        <v/>
      </c>
      <c r="AU1298" s="76" t="str">
        <f t="shared" si="813"/>
        <v/>
      </c>
      <c r="BF1298" s="141">
        <v>25213</v>
      </c>
      <c r="BG1298" s="142" t="s">
        <v>2024</v>
      </c>
      <c r="BH1298" s="141" t="s">
        <v>478</v>
      </c>
      <c r="BI1298" s="141" t="s">
        <v>177</v>
      </c>
      <c r="BJ1298" s="141" t="s">
        <v>2025</v>
      </c>
      <c r="BK1298" s="141" t="s">
        <v>2026</v>
      </c>
      <c r="BL1298" s="141" t="s">
        <v>2027</v>
      </c>
      <c r="BM1298" s="141">
        <v>46.763668000000003</v>
      </c>
      <c r="BN1298" s="141">
        <v>-71.133139999999997</v>
      </c>
      <c r="BO1298" s="141">
        <v>1978</v>
      </c>
      <c r="BP1298" s="143" t="s">
        <v>23927</v>
      </c>
      <c r="BQ1298" s="143" t="s">
        <v>17560</v>
      </c>
    </row>
    <row r="1299" spans="1:69" ht="38.25" customHeight="1" x14ac:dyDescent="0.25">
      <c r="A1299" s="1" t="str">
        <f t="shared" si="814"/>
        <v/>
      </c>
      <c r="B1299" s="32" t="str">
        <f t="shared" si="815"/>
        <v/>
      </c>
      <c r="C1299" s="25" t="str">
        <f t="shared" si="816"/>
        <v/>
      </c>
      <c r="D1299" s="25" t="str">
        <f t="shared" si="817"/>
        <v/>
      </c>
      <c r="E1299" s="25" t="str">
        <f t="shared" si="818"/>
        <v/>
      </c>
      <c r="F1299" s="25" t="str">
        <f t="shared" si="819"/>
        <v/>
      </c>
      <c r="G1299" s="108" t="str">
        <f t="shared" si="820"/>
        <v/>
      </c>
      <c r="H1299" s="108" t="str">
        <f t="shared" si="821"/>
        <v/>
      </c>
      <c r="I1299" s="112" t="str">
        <f t="shared" si="822"/>
        <v/>
      </c>
      <c r="J1299" s="112"/>
      <c r="K1299" s="112"/>
      <c r="L1299" s="113"/>
      <c r="M1299" s="113"/>
      <c r="N1299" s="224" t="str">
        <f t="shared" si="823"/>
        <v/>
      </c>
      <c r="O1299" s="225" t="str">
        <f t="shared" si="824"/>
        <v/>
      </c>
      <c r="Q1299" s="6">
        <v>1297</v>
      </c>
      <c r="R1299" s="47" t="str">
        <f t="shared" si="787"/>
        <v>-1297</v>
      </c>
      <c r="S1299" s="6"/>
      <c r="T1299" s="48" t="str">
        <f t="shared" si="788"/>
        <v/>
      </c>
      <c r="U1299" s="49" t="str">
        <f t="shared" si="789"/>
        <v/>
      </c>
      <c r="W1299" s="51"/>
      <c r="X1299" s="75" t="str">
        <f t="shared" si="790"/>
        <v/>
      </c>
      <c r="Y1299" s="71" t="str">
        <f t="shared" si="791"/>
        <v/>
      </c>
      <c r="Z1299" s="71" t="str">
        <f t="shared" si="792"/>
        <v/>
      </c>
      <c r="AA1299" s="71" t="str">
        <f t="shared" si="793"/>
        <v/>
      </c>
      <c r="AB1299" s="71" t="str">
        <f t="shared" si="794"/>
        <v/>
      </c>
      <c r="AC1299" s="71" t="str">
        <f t="shared" si="795"/>
        <v/>
      </c>
      <c r="AD1299" s="71" t="str">
        <f t="shared" si="796"/>
        <v/>
      </c>
      <c r="AE1299" s="78" t="str">
        <f t="shared" si="797"/>
        <v/>
      </c>
      <c r="AF1299" s="75" t="str">
        <f t="shared" si="798"/>
        <v/>
      </c>
      <c r="AG1299" s="71" t="str">
        <f t="shared" si="799"/>
        <v/>
      </c>
      <c r="AH1299" s="71" t="str">
        <f t="shared" si="800"/>
        <v/>
      </c>
      <c r="AI1299" s="71" t="str">
        <f t="shared" si="801"/>
        <v/>
      </c>
      <c r="AJ1299" s="71" t="str">
        <f t="shared" si="802"/>
        <v/>
      </c>
      <c r="AK1299" s="71" t="str">
        <f t="shared" si="803"/>
        <v/>
      </c>
      <c r="AL1299" s="71" t="str">
        <f t="shared" si="804"/>
        <v/>
      </c>
      <c r="AM1299" s="78" t="str">
        <f t="shared" si="805"/>
        <v/>
      </c>
      <c r="AN1299" s="75" t="str">
        <f t="shared" si="806"/>
        <v/>
      </c>
      <c r="AO1299" s="71" t="str">
        <f t="shared" si="807"/>
        <v/>
      </c>
      <c r="AP1299" s="71" t="str">
        <f t="shared" si="808"/>
        <v/>
      </c>
      <c r="AQ1299" s="71" t="str">
        <f t="shared" si="809"/>
        <v/>
      </c>
      <c r="AR1299" s="71" t="str">
        <f t="shared" si="810"/>
        <v/>
      </c>
      <c r="AS1299" s="71" t="str">
        <f t="shared" si="811"/>
        <v/>
      </c>
      <c r="AT1299" s="71" t="str">
        <f t="shared" si="812"/>
        <v/>
      </c>
      <c r="AU1299" s="76" t="str">
        <f t="shared" si="813"/>
        <v/>
      </c>
      <c r="BF1299" s="141">
        <v>25213</v>
      </c>
      <c r="BG1299" s="142" t="s">
        <v>2028</v>
      </c>
      <c r="BH1299" s="141" t="s">
        <v>478</v>
      </c>
      <c r="BI1299" s="141" t="s">
        <v>177</v>
      </c>
      <c r="BJ1299" s="141" t="s">
        <v>2029</v>
      </c>
      <c r="BK1299" s="141" t="s">
        <v>2030</v>
      </c>
      <c r="BL1299" s="141" t="s">
        <v>2031</v>
      </c>
      <c r="BM1299" s="141">
        <v>46.814743</v>
      </c>
      <c r="BN1299" s="141">
        <v>-71.174869999999999</v>
      </c>
      <c r="BO1299" s="141">
        <v>1965</v>
      </c>
      <c r="BP1299" s="143" t="s">
        <v>23924</v>
      </c>
      <c r="BQ1299" s="143" t="s">
        <v>17560</v>
      </c>
    </row>
    <row r="1300" spans="1:69" ht="38.25" customHeight="1" x14ac:dyDescent="0.25">
      <c r="A1300" s="1" t="str">
        <f t="shared" si="814"/>
        <v/>
      </c>
      <c r="B1300" s="32" t="str">
        <f t="shared" si="815"/>
        <v/>
      </c>
      <c r="C1300" s="25" t="str">
        <f t="shared" si="816"/>
        <v/>
      </c>
      <c r="D1300" s="25" t="str">
        <f t="shared" si="817"/>
        <v/>
      </c>
      <c r="E1300" s="25" t="str">
        <f t="shared" si="818"/>
        <v/>
      </c>
      <c r="F1300" s="25" t="str">
        <f t="shared" si="819"/>
        <v/>
      </c>
      <c r="G1300" s="108" t="str">
        <f t="shared" si="820"/>
        <v/>
      </c>
      <c r="H1300" s="108" t="str">
        <f t="shared" si="821"/>
        <v/>
      </c>
      <c r="I1300" s="112" t="str">
        <f t="shared" si="822"/>
        <v/>
      </c>
      <c r="J1300" s="112"/>
      <c r="K1300" s="112"/>
      <c r="L1300" s="113"/>
      <c r="M1300" s="113"/>
      <c r="N1300" s="224" t="str">
        <f t="shared" si="823"/>
        <v/>
      </c>
      <c r="O1300" s="225" t="str">
        <f t="shared" si="824"/>
        <v/>
      </c>
      <c r="Q1300" s="6">
        <v>1298</v>
      </c>
      <c r="R1300" s="47" t="str">
        <f t="shared" si="787"/>
        <v>-1298</v>
      </c>
      <c r="S1300" s="6"/>
      <c r="T1300" s="48" t="str">
        <f t="shared" si="788"/>
        <v/>
      </c>
      <c r="U1300" s="49" t="str">
        <f t="shared" si="789"/>
        <v/>
      </c>
      <c r="W1300" s="51"/>
      <c r="X1300" s="75" t="str">
        <f t="shared" si="790"/>
        <v/>
      </c>
      <c r="Y1300" s="71" t="str">
        <f t="shared" si="791"/>
        <v/>
      </c>
      <c r="Z1300" s="71" t="str">
        <f t="shared" si="792"/>
        <v/>
      </c>
      <c r="AA1300" s="71" t="str">
        <f t="shared" si="793"/>
        <v/>
      </c>
      <c r="AB1300" s="71" t="str">
        <f t="shared" si="794"/>
        <v/>
      </c>
      <c r="AC1300" s="71" t="str">
        <f t="shared" si="795"/>
        <v/>
      </c>
      <c r="AD1300" s="71" t="str">
        <f t="shared" si="796"/>
        <v/>
      </c>
      <c r="AE1300" s="78" t="str">
        <f t="shared" si="797"/>
        <v/>
      </c>
      <c r="AF1300" s="75" t="str">
        <f t="shared" si="798"/>
        <v/>
      </c>
      <c r="AG1300" s="71" t="str">
        <f t="shared" si="799"/>
        <v/>
      </c>
      <c r="AH1300" s="71" t="str">
        <f t="shared" si="800"/>
        <v/>
      </c>
      <c r="AI1300" s="71" t="str">
        <f t="shared" si="801"/>
        <v/>
      </c>
      <c r="AJ1300" s="71" t="str">
        <f t="shared" si="802"/>
        <v/>
      </c>
      <c r="AK1300" s="71" t="str">
        <f t="shared" si="803"/>
        <v/>
      </c>
      <c r="AL1300" s="71" t="str">
        <f t="shared" si="804"/>
        <v/>
      </c>
      <c r="AM1300" s="78" t="str">
        <f t="shared" si="805"/>
        <v/>
      </c>
      <c r="AN1300" s="75" t="str">
        <f t="shared" si="806"/>
        <v/>
      </c>
      <c r="AO1300" s="71" t="str">
        <f t="shared" si="807"/>
        <v/>
      </c>
      <c r="AP1300" s="71" t="str">
        <f t="shared" si="808"/>
        <v/>
      </c>
      <c r="AQ1300" s="71" t="str">
        <f t="shared" si="809"/>
        <v/>
      </c>
      <c r="AR1300" s="71" t="str">
        <f t="shared" si="810"/>
        <v/>
      </c>
      <c r="AS1300" s="71" t="str">
        <f t="shared" si="811"/>
        <v/>
      </c>
      <c r="AT1300" s="71" t="str">
        <f t="shared" si="812"/>
        <v/>
      </c>
      <c r="AU1300" s="76" t="str">
        <f t="shared" si="813"/>
        <v/>
      </c>
      <c r="BF1300" s="141">
        <v>25213</v>
      </c>
      <c r="BG1300" s="142" t="s">
        <v>16795</v>
      </c>
      <c r="BH1300" s="141" t="s">
        <v>180</v>
      </c>
      <c r="BI1300" s="141" t="s">
        <v>190</v>
      </c>
      <c r="BJ1300" s="141"/>
      <c r="BK1300" s="141"/>
      <c r="BL1300" s="141" t="s">
        <v>16794</v>
      </c>
      <c r="BM1300" s="141">
        <v>46.775345000000002</v>
      </c>
      <c r="BN1300" s="141">
        <v>-71.140960000000007</v>
      </c>
      <c r="BO1300" s="141">
        <v>2000</v>
      </c>
      <c r="BP1300" s="143" t="s">
        <v>3407</v>
      </c>
      <c r="BQ1300" s="143" t="s">
        <v>17560</v>
      </c>
    </row>
    <row r="1301" spans="1:69" ht="38.25" customHeight="1" x14ac:dyDescent="0.25">
      <c r="A1301" s="1" t="str">
        <f t="shared" si="814"/>
        <v/>
      </c>
      <c r="B1301" s="32" t="str">
        <f t="shared" si="815"/>
        <v/>
      </c>
      <c r="C1301" s="25" t="str">
        <f t="shared" si="816"/>
        <v/>
      </c>
      <c r="D1301" s="25" t="str">
        <f t="shared" si="817"/>
        <v/>
      </c>
      <c r="E1301" s="25" t="str">
        <f t="shared" si="818"/>
        <v/>
      </c>
      <c r="F1301" s="25" t="str">
        <f t="shared" si="819"/>
        <v/>
      </c>
      <c r="G1301" s="108" t="str">
        <f t="shared" si="820"/>
        <v/>
      </c>
      <c r="H1301" s="108" t="str">
        <f t="shared" si="821"/>
        <v/>
      </c>
      <c r="I1301" s="112" t="str">
        <f t="shared" si="822"/>
        <v/>
      </c>
      <c r="J1301" s="112"/>
      <c r="K1301" s="112"/>
      <c r="L1301" s="113"/>
      <c r="M1301" s="113"/>
      <c r="N1301" s="224" t="str">
        <f t="shared" si="823"/>
        <v/>
      </c>
      <c r="O1301" s="225" t="str">
        <f t="shared" si="824"/>
        <v/>
      </c>
      <c r="Q1301" s="6">
        <v>1299</v>
      </c>
      <c r="R1301" s="47" t="str">
        <f t="shared" si="787"/>
        <v>-1299</v>
      </c>
      <c r="S1301" s="6"/>
      <c r="T1301" s="48" t="str">
        <f t="shared" si="788"/>
        <v/>
      </c>
      <c r="U1301" s="49" t="str">
        <f t="shared" si="789"/>
        <v/>
      </c>
      <c r="W1301" s="51"/>
      <c r="X1301" s="75" t="str">
        <f t="shared" si="790"/>
        <v/>
      </c>
      <c r="Y1301" s="71" t="str">
        <f t="shared" si="791"/>
        <v/>
      </c>
      <c r="Z1301" s="71" t="str">
        <f t="shared" si="792"/>
        <v/>
      </c>
      <c r="AA1301" s="71" t="str">
        <f t="shared" si="793"/>
        <v/>
      </c>
      <c r="AB1301" s="71" t="str">
        <f t="shared" si="794"/>
        <v/>
      </c>
      <c r="AC1301" s="71" t="str">
        <f t="shared" si="795"/>
        <v/>
      </c>
      <c r="AD1301" s="71" t="str">
        <f t="shared" si="796"/>
        <v/>
      </c>
      <c r="AE1301" s="78" t="str">
        <f t="shared" si="797"/>
        <v/>
      </c>
      <c r="AF1301" s="75" t="str">
        <f t="shared" si="798"/>
        <v/>
      </c>
      <c r="AG1301" s="71" t="str">
        <f t="shared" si="799"/>
        <v/>
      </c>
      <c r="AH1301" s="71" t="str">
        <f t="shared" si="800"/>
        <v/>
      </c>
      <c r="AI1301" s="71" t="str">
        <f t="shared" si="801"/>
        <v/>
      </c>
      <c r="AJ1301" s="71" t="str">
        <f t="shared" si="802"/>
        <v/>
      </c>
      <c r="AK1301" s="71" t="str">
        <f t="shared" si="803"/>
        <v/>
      </c>
      <c r="AL1301" s="71" t="str">
        <f t="shared" si="804"/>
        <v/>
      </c>
      <c r="AM1301" s="78" t="str">
        <f t="shared" si="805"/>
        <v/>
      </c>
      <c r="AN1301" s="75" t="str">
        <f t="shared" si="806"/>
        <v/>
      </c>
      <c r="AO1301" s="71" t="str">
        <f t="shared" si="807"/>
        <v/>
      </c>
      <c r="AP1301" s="71" t="str">
        <f t="shared" si="808"/>
        <v/>
      </c>
      <c r="AQ1301" s="71" t="str">
        <f t="shared" si="809"/>
        <v/>
      </c>
      <c r="AR1301" s="71" t="str">
        <f t="shared" si="810"/>
        <v/>
      </c>
      <c r="AS1301" s="71" t="str">
        <f t="shared" si="811"/>
        <v/>
      </c>
      <c r="AT1301" s="71" t="str">
        <f t="shared" si="812"/>
        <v/>
      </c>
      <c r="AU1301" s="76" t="str">
        <f t="shared" si="813"/>
        <v/>
      </c>
      <c r="BF1301" s="141">
        <v>25213</v>
      </c>
      <c r="BG1301" s="142" t="s">
        <v>16805</v>
      </c>
      <c r="BH1301" s="141" t="s">
        <v>180</v>
      </c>
      <c r="BI1301" s="141" t="s">
        <v>190</v>
      </c>
      <c r="BJ1301" s="141"/>
      <c r="BK1301" s="141"/>
      <c r="BL1301" s="141" t="s">
        <v>16804</v>
      </c>
      <c r="BM1301" s="141">
        <v>46.724550000000001</v>
      </c>
      <c r="BN1301" s="141">
        <v>-71.212294999999997</v>
      </c>
      <c r="BO1301" s="141">
        <v>2000</v>
      </c>
      <c r="BP1301" s="143" t="s">
        <v>3407</v>
      </c>
      <c r="BQ1301" s="143" t="s">
        <v>17560</v>
      </c>
    </row>
    <row r="1302" spans="1:69" ht="38.25" customHeight="1" x14ac:dyDescent="0.25">
      <c r="A1302" s="1" t="str">
        <f t="shared" si="814"/>
        <v/>
      </c>
      <c r="B1302" s="32" t="str">
        <f t="shared" si="815"/>
        <v/>
      </c>
      <c r="C1302" s="25" t="str">
        <f t="shared" si="816"/>
        <v/>
      </c>
      <c r="D1302" s="25" t="str">
        <f t="shared" si="817"/>
        <v/>
      </c>
      <c r="E1302" s="25" t="str">
        <f t="shared" si="818"/>
        <v/>
      </c>
      <c r="F1302" s="25" t="str">
        <f t="shared" si="819"/>
        <v/>
      </c>
      <c r="G1302" s="108" t="str">
        <f t="shared" si="820"/>
        <v/>
      </c>
      <c r="H1302" s="108" t="str">
        <f t="shared" si="821"/>
        <v/>
      </c>
      <c r="I1302" s="112" t="str">
        <f t="shared" si="822"/>
        <v/>
      </c>
      <c r="J1302" s="112"/>
      <c r="K1302" s="112"/>
      <c r="L1302" s="113"/>
      <c r="M1302" s="113"/>
      <c r="N1302" s="224" t="str">
        <f t="shared" si="823"/>
        <v/>
      </c>
      <c r="O1302" s="225" t="str">
        <f t="shared" si="824"/>
        <v/>
      </c>
      <c r="Q1302" s="6">
        <v>1300</v>
      </c>
      <c r="R1302" s="47" t="str">
        <f t="shared" si="787"/>
        <v>-1300</v>
      </c>
      <c r="S1302" s="6"/>
      <c r="T1302" s="48" t="str">
        <f t="shared" si="788"/>
        <v/>
      </c>
      <c r="U1302" s="49" t="str">
        <f t="shared" si="789"/>
        <v/>
      </c>
      <c r="W1302" s="51"/>
      <c r="X1302" s="75" t="str">
        <f t="shared" si="790"/>
        <v/>
      </c>
      <c r="Y1302" s="71" t="str">
        <f t="shared" si="791"/>
        <v/>
      </c>
      <c r="Z1302" s="71" t="str">
        <f t="shared" si="792"/>
        <v/>
      </c>
      <c r="AA1302" s="71" t="str">
        <f t="shared" si="793"/>
        <v/>
      </c>
      <c r="AB1302" s="71" t="str">
        <f t="shared" si="794"/>
        <v/>
      </c>
      <c r="AC1302" s="71" t="str">
        <f t="shared" si="795"/>
        <v/>
      </c>
      <c r="AD1302" s="71" t="str">
        <f t="shared" si="796"/>
        <v/>
      </c>
      <c r="AE1302" s="78" t="str">
        <f t="shared" si="797"/>
        <v/>
      </c>
      <c r="AF1302" s="75" t="str">
        <f t="shared" si="798"/>
        <v/>
      </c>
      <c r="AG1302" s="71" t="str">
        <f t="shared" si="799"/>
        <v/>
      </c>
      <c r="AH1302" s="71" t="str">
        <f t="shared" si="800"/>
        <v/>
      </c>
      <c r="AI1302" s="71" t="str">
        <f t="shared" si="801"/>
        <v/>
      </c>
      <c r="AJ1302" s="71" t="str">
        <f t="shared" si="802"/>
        <v/>
      </c>
      <c r="AK1302" s="71" t="str">
        <f t="shared" si="803"/>
        <v/>
      </c>
      <c r="AL1302" s="71" t="str">
        <f t="shared" si="804"/>
        <v/>
      </c>
      <c r="AM1302" s="78" t="str">
        <f t="shared" si="805"/>
        <v/>
      </c>
      <c r="AN1302" s="75" t="str">
        <f t="shared" si="806"/>
        <v/>
      </c>
      <c r="AO1302" s="71" t="str">
        <f t="shared" si="807"/>
        <v/>
      </c>
      <c r="AP1302" s="71" t="str">
        <f t="shared" si="808"/>
        <v/>
      </c>
      <c r="AQ1302" s="71" t="str">
        <f t="shared" si="809"/>
        <v/>
      </c>
      <c r="AR1302" s="71" t="str">
        <f t="shared" si="810"/>
        <v/>
      </c>
      <c r="AS1302" s="71" t="str">
        <f t="shared" si="811"/>
        <v/>
      </c>
      <c r="AT1302" s="71" t="str">
        <f t="shared" si="812"/>
        <v/>
      </c>
      <c r="AU1302" s="76" t="str">
        <f t="shared" si="813"/>
        <v/>
      </c>
      <c r="BF1302" s="141">
        <v>26015</v>
      </c>
      <c r="BG1302" s="142" t="s">
        <v>16836</v>
      </c>
      <c r="BH1302" s="141" t="s">
        <v>180</v>
      </c>
      <c r="BI1302" s="141" t="s">
        <v>178</v>
      </c>
      <c r="BJ1302" s="141" t="s">
        <v>16837</v>
      </c>
      <c r="BK1302" s="141" t="s">
        <v>3274</v>
      </c>
      <c r="BL1302" s="141" t="s">
        <v>16838</v>
      </c>
      <c r="BM1302" s="141">
        <v>46.336829999999999</v>
      </c>
      <c r="BN1302" s="141">
        <v>-70.916619999999995</v>
      </c>
      <c r="BO1302" s="141">
        <v>1988</v>
      </c>
      <c r="BP1302" s="143" t="s">
        <v>25418</v>
      </c>
      <c r="BQ1302" s="143" t="s">
        <v>17560</v>
      </c>
    </row>
    <row r="1303" spans="1:69" ht="38.25" customHeight="1" x14ac:dyDescent="0.25">
      <c r="A1303" s="1" t="str">
        <f t="shared" si="814"/>
        <v/>
      </c>
      <c r="B1303" s="32" t="str">
        <f t="shared" si="815"/>
        <v/>
      </c>
      <c r="C1303" s="25" t="str">
        <f t="shared" si="816"/>
        <v/>
      </c>
      <c r="D1303" s="25" t="str">
        <f t="shared" si="817"/>
        <v/>
      </c>
      <c r="E1303" s="25" t="str">
        <f t="shared" si="818"/>
        <v/>
      </c>
      <c r="F1303" s="25" t="str">
        <f t="shared" si="819"/>
        <v/>
      </c>
      <c r="G1303" s="108" t="str">
        <f t="shared" si="820"/>
        <v/>
      </c>
      <c r="H1303" s="108" t="str">
        <f t="shared" si="821"/>
        <v/>
      </c>
      <c r="I1303" s="112" t="str">
        <f t="shared" si="822"/>
        <v/>
      </c>
      <c r="J1303" s="112"/>
      <c r="K1303" s="112"/>
      <c r="L1303" s="113"/>
      <c r="M1303" s="113"/>
      <c r="N1303" s="224" t="str">
        <f t="shared" si="823"/>
        <v/>
      </c>
      <c r="O1303" s="225" t="str">
        <f t="shared" si="824"/>
        <v/>
      </c>
      <c r="Q1303" s="6">
        <v>1301</v>
      </c>
      <c r="R1303" s="47" t="str">
        <f t="shared" si="787"/>
        <v>-1301</v>
      </c>
      <c r="S1303" s="6"/>
      <c r="T1303" s="48" t="str">
        <f t="shared" si="788"/>
        <v/>
      </c>
      <c r="U1303" s="49" t="str">
        <f t="shared" si="789"/>
        <v/>
      </c>
      <c r="W1303" s="51"/>
      <c r="X1303" s="75" t="str">
        <f t="shared" si="790"/>
        <v/>
      </c>
      <c r="Y1303" s="71" t="str">
        <f t="shared" si="791"/>
        <v/>
      </c>
      <c r="Z1303" s="71" t="str">
        <f t="shared" si="792"/>
        <v/>
      </c>
      <c r="AA1303" s="71" t="str">
        <f t="shared" si="793"/>
        <v/>
      </c>
      <c r="AB1303" s="71" t="str">
        <f t="shared" si="794"/>
        <v/>
      </c>
      <c r="AC1303" s="71" t="str">
        <f t="shared" si="795"/>
        <v/>
      </c>
      <c r="AD1303" s="71" t="str">
        <f t="shared" si="796"/>
        <v/>
      </c>
      <c r="AE1303" s="78" t="str">
        <f t="shared" si="797"/>
        <v/>
      </c>
      <c r="AF1303" s="75" t="str">
        <f t="shared" si="798"/>
        <v/>
      </c>
      <c r="AG1303" s="71" t="str">
        <f t="shared" si="799"/>
        <v/>
      </c>
      <c r="AH1303" s="71" t="str">
        <f t="shared" si="800"/>
        <v/>
      </c>
      <c r="AI1303" s="71" t="str">
        <f t="shared" si="801"/>
        <v/>
      </c>
      <c r="AJ1303" s="71" t="str">
        <f t="shared" si="802"/>
        <v/>
      </c>
      <c r="AK1303" s="71" t="str">
        <f t="shared" si="803"/>
        <v/>
      </c>
      <c r="AL1303" s="71" t="str">
        <f t="shared" si="804"/>
        <v/>
      </c>
      <c r="AM1303" s="78" t="str">
        <f t="shared" si="805"/>
        <v/>
      </c>
      <c r="AN1303" s="75" t="str">
        <f t="shared" si="806"/>
        <v/>
      </c>
      <c r="AO1303" s="71" t="str">
        <f t="shared" si="807"/>
        <v/>
      </c>
      <c r="AP1303" s="71" t="str">
        <f t="shared" si="808"/>
        <v/>
      </c>
      <c r="AQ1303" s="71" t="str">
        <f t="shared" si="809"/>
        <v/>
      </c>
      <c r="AR1303" s="71" t="str">
        <f t="shared" si="810"/>
        <v/>
      </c>
      <c r="AS1303" s="71" t="str">
        <f t="shared" si="811"/>
        <v/>
      </c>
      <c r="AT1303" s="71" t="str">
        <f t="shared" si="812"/>
        <v/>
      </c>
      <c r="AU1303" s="76" t="str">
        <f t="shared" si="813"/>
        <v/>
      </c>
      <c r="BF1303" s="141">
        <v>26030</v>
      </c>
      <c r="BG1303" s="142" t="s">
        <v>16447</v>
      </c>
      <c r="BH1303" s="141" t="s">
        <v>180</v>
      </c>
      <c r="BI1303" s="141" t="s">
        <v>191</v>
      </c>
      <c r="BJ1303" s="141" t="s">
        <v>16448</v>
      </c>
      <c r="BK1303" s="141" t="s">
        <v>13700</v>
      </c>
      <c r="BL1303" s="141" t="s">
        <v>16449</v>
      </c>
      <c r="BM1303" s="141">
        <v>46.432316</v>
      </c>
      <c r="BN1303" s="141">
        <v>-71.017300000000006</v>
      </c>
      <c r="BO1303" s="141">
        <v>1985</v>
      </c>
      <c r="BP1303" s="143" t="s">
        <v>23911</v>
      </c>
      <c r="BQ1303" s="143" t="s">
        <v>17560</v>
      </c>
    </row>
    <row r="1304" spans="1:69" ht="38.25" customHeight="1" x14ac:dyDescent="0.25">
      <c r="A1304" s="1" t="str">
        <f t="shared" si="814"/>
        <v/>
      </c>
      <c r="B1304" s="32" t="str">
        <f t="shared" si="815"/>
        <v/>
      </c>
      <c r="C1304" s="25" t="str">
        <f t="shared" si="816"/>
        <v/>
      </c>
      <c r="D1304" s="25" t="str">
        <f t="shared" si="817"/>
        <v/>
      </c>
      <c r="E1304" s="25" t="str">
        <f t="shared" si="818"/>
        <v/>
      </c>
      <c r="F1304" s="25" t="str">
        <f t="shared" si="819"/>
        <v/>
      </c>
      <c r="G1304" s="108" t="str">
        <f t="shared" si="820"/>
        <v/>
      </c>
      <c r="H1304" s="108" t="str">
        <f t="shared" si="821"/>
        <v/>
      </c>
      <c r="I1304" s="112" t="str">
        <f t="shared" si="822"/>
        <v/>
      </c>
      <c r="J1304" s="112"/>
      <c r="K1304" s="112"/>
      <c r="L1304" s="113"/>
      <c r="M1304" s="113"/>
      <c r="N1304" s="224" t="str">
        <f t="shared" si="823"/>
        <v/>
      </c>
      <c r="O1304" s="225" t="str">
        <f t="shared" si="824"/>
        <v/>
      </c>
      <c r="Q1304" s="6">
        <v>1302</v>
      </c>
      <c r="R1304" s="47" t="str">
        <f t="shared" si="787"/>
        <v>-1302</v>
      </c>
      <c r="S1304" s="6"/>
      <c r="T1304" s="48" t="str">
        <f t="shared" si="788"/>
        <v/>
      </c>
      <c r="U1304" s="49" t="str">
        <f t="shared" si="789"/>
        <v/>
      </c>
      <c r="W1304" s="51"/>
      <c r="X1304" s="75" t="str">
        <f t="shared" si="790"/>
        <v/>
      </c>
      <c r="Y1304" s="71" t="str">
        <f t="shared" si="791"/>
        <v/>
      </c>
      <c r="Z1304" s="71" t="str">
        <f t="shared" si="792"/>
        <v/>
      </c>
      <c r="AA1304" s="71" t="str">
        <f t="shared" si="793"/>
        <v/>
      </c>
      <c r="AB1304" s="71" t="str">
        <f t="shared" si="794"/>
        <v/>
      </c>
      <c r="AC1304" s="71" t="str">
        <f t="shared" si="795"/>
        <v/>
      </c>
      <c r="AD1304" s="71" t="str">
        <f t="shared" si="796"/>
        <v/>
      </c>
      <c r="AE1304" s="78" t="str">
        <f t="shared" si="797"/>
        <v/>
      </c>
      <c r="AF1304" s="75" t="str">
        <f t="shared" si="798"/>
        <v/>
      </c>
      <c r="AG1304" s="71" t="str">
        <f t="shared" si="799"/>
        <v/>
      </c>
      <c r="AH1304" s="71" t="str">
        <f t="shared" si="800"/>
        <v/>
      </c>
      <c r="AI1304" s="71" t="str">
        <f t="shared" si="801"/>
        <v/>
      </c>
      <c r="AJ1304" s="71" t="str">
        <f t="shared" si="802"/>
        <v/>
      </c>
      <c r="AK1304" s="71" t="str">
        <f t="shared" si="803"/>
        <v/>
      </c>
      <c r="AL1304" s="71" t="str">
        <f t="shared" si="804"/>
        <v/>
      </c>
      <c r="AM1304" s="78" t="str">
        <f t="shared" si="805"/>
        <v/>
      </c>
      <c r="AN1304" s="75" t="str">
        <f t="shared" si="806"/>
        <v/>
      </c>
      <c r="AO1304" s="71" t="str">
        <f t="shared" si="807"/>
        <v/>
      </c>
      <c r="AP1304" s="71" t="str">
        <f t="shared" si="808"/>
        <v/>
      </c>
      <c r="AQ1304" s="71" t="str">
        <f t="shared" si="809"/>
        <v/>
      </c>
      <c r="AR1304" s="71" t="str">
        <f t="shared" si="810"/>
        <v/>
      </c>
      <c r="AS1304" s="71" t="str">
        <f t="shared" si="811"/>
        <v/>
      </c>
      <c r="AT1304" s="71" t="str">
        <f t="shared" si="812"/>
        <v/>
      </c>
      <c r="AU1304" s="76" t="str">
        <f t="shared" si="813"/>
        <v/>
      </c>
      <c r="BF1304" s="141">
        <v>26030</v>
      </c>
      <c r="BG1304" s="142" t="s">
        <v>16450</v>
      </c>
      <c r="BH1304" s="141" t="s">
        <v>478</v>
      </c>
      <c r="BI1304" s="141" t="s">
        <v>176</v>
      </c>
      <c r="BJ1304" s="141" t="s">
        <v>4407</v>
      </c>
      <c r="BK1304" s="141" t="s">
        <v>16451</v>
      </c>
      <c r="BL1304" s="141" t="s">
        <v>778</v>
      </c>
      <c r="BM1304" s="141">
        <v>46.426688191096403</v>
      </c>
      <c r="BN1304" s="141">
        <v>-71.008587483529297</v>
      </c>
      <c r="BO1304" s="141">
        <v>2010</v>
      </c>
      <c r="BP1304" s="143" t="s">
        <v>482</v>
      </c>
      <c r="BQ1304" s="143" t="s">
        <v>17560</v>
      </c>
    </row>
    <row r="1305" spans="1:69" ht="38.25" customHeight="1" x14ac:dyDescent="0.25">
      <c r="A1305" s="1" t="str">
        <f t="shared" si="814"/>
        <v/>
      </c>
      <c r="B1305" s="32" t="str">
        <f t="shared" si="815"/>
        <v/>
      </c>
      <c r="C1305" s="25" t="str">
        <f t="shared" si="816"/>
        <v/>
      </c>
      <c r="D1305" s="25" t="str">
        <f t="shared" si="817"/>
        <v/>
      </c>
      <c r="E1305" s="25" t="str">
        <f t="shared" si="818"/>
        <v/>
      </c>
      <c r="F1305" s="25" t="str">
        <f t="shared" si="819"/>
        <v/>
      </c>
      <c r="G1305" s="108" t="str">
        <f t="shared" si="820"/>
        <v/>
      </c>
      <c r="H1305" s="108" t="str">
        <f t="shared" si="821"/>
        <v/>
      </c>
      <c r="I1305" s="112" t="str">
        <f t="shared" si="822"/>
        <v/>
      </c>
      <c r="J1305" s="112"/>
      <c r="K1305" s="112"/>
      <c r="L1305" s="113"/>
      <c r="M1305" s="113"/>
      <c r="N1305" s="224" t="str">
        <f t="shared" si="823"/>
        <v/>
      </c>
      <c r="O1305" s="225" t="str">
        <f t="shared" si="824"/>
        <v/>
      </c>
      <c r="Q1305" s="6">
        <v>1303</v>
      </c>
      <c r="R1305" s="47" t="str">
        <f t="shared" si="787"/>
        <v>-1303</v>
      </c>
      <c r="S1305" s="6"/>
      <c r="T1305" s="48" t="str">
        <f t="shared" si="788"/>
        <v/>
      </c>
      <c r="U1305" s="49" t="str">
        <f t="shared" si="789"/>
        <v/>
      </c>
      <c r="W1305" s="51"/>
      <c r="X1305" s="75" t="str">
        <f t="shared" si="790"/>
        <v/>
      </c>
      <c r="Y1305" s="71" t="str">
        <f t="shared" si="791"/>
        <v/>
      </c>
      <c r="Z1305" s="71" t="str">
        <f t="shared" si="792"/>
        <v/>
      </c>
      <c r="AA1305" s="71" t="str">
        <f t="shared" si="793"/>
        <v/>
      </c>
      <c r="AB1305" s="71" t="str">
        <f t="shared" si="794"/>
        <v/>
      </c>
      <c r="AC1305" s="71" t="str">
        <f t="shared" si="795"/>
        <v/>
      </c>
      <c r="AD1305" s="71" t="str">
        <f t="shared" si="796"/>
        <v/>
      </c>
      <c r="AE1305" s="78" t="str">
        <f t="shared" si="797"/>
        <v/>
      </c>
      <c r="AF1305" s="75" t="str">
        <f t="shared" si="798"/>
        <v/>
      </c>
      <c r="AG1305" s="71" t="str">
        <f t="shared" si="799"/>
        <v/>
      </c>
      <c r="AH1305" s="71" t="str">
        <f t="shared" si="800"/>
        <v/>
      </c>
      <c r="AI1305" s="71" t="str">
        <f t="shared" si="801"/>
        <v/>
      </c>
      <c r="AJ1305" s="71" t="str">
        <f t="shared" si="802"/>
        <v/>
      </c>
      <c r="AK1305" s="71" t="str">
        <f t="shared" si="803"/>
        <v/>
      </c>
      <c r="AL1305" s="71" t="str">
        <f t="shared" si="804"/>
        <v/>
      </c>
      <c r="AM1305" s="78" t="str">
        <f t="shared" si="805"/>
        <v/>
      </c>
      <c r="AN1305" s="75" t="str">
        <f t="shared" si="806"/>
        <v/>
      </c>
      <c r="AO1305" s="71" t="str">
        <f t="shared" si="807"/>
        <v/>
      </c>
      <c r="AP1305" s="71" t="str">
        <f t="shared" si="808"/>
        <v/>
      </c>
      <c r="AQ1305" s="71" t="str">
        <f t="shared" si="809"/>
        <v/>
      </c>
      <c r="AR1305" s="71" t="str">
        <f t="shared" si="810"/>
        <v/>
      </c>
      <c r="AS1305" s="71" t="str">
        <f t="shared" si="811"/>
        <v/>
      </c>
      <c r="AT1305" s="71" t="str">
        <f t="shared" si="812"/>
        <v/>
      </c>
      <c r="AU1305" s="76" t="str">
        <f t="shared" si="813"/>
        <v/>
      </c>
      <c r="BF1305" s="141">
        <v>26030</v>
      </c>
      <c r="BG1305" s="142" t="s">
        <v>16452</v>
      </c>
      <c r="BH1305" s="141" t="s">
        <v>478</v>
      </c>
      <c r="BI1305" s="141" t="s">
        <v>177</v>
      </c>
      <c r="BJ1305" s="141" t="s">
        <v>12659</v>
      </c>
      <c r="BK1305" s="141" t="s">
        <v>1527</v>
      </c>
      <c r="BL1305" s="141" t="s">
        <v>16453</v>
      </c>
      <c r="BM1305" s="141">
        <v>46.442459961988</v>
      </c>
      <c r="BN1305" s="141">
        <v>-71.014603898553801</v>
      </c>
      <c r="BO1305" s="141">
        <v>1996</v>
      </c>
      <c r="BP1305" s="143" t="s">
        <v>485</v>
      </c>
      <c r="BQ1305" s="143" t="s">
        <v>17560</v>
      </c>
    </row>
    <row r="1306" spans="1:69" ht="38.25" customHeight="1" x14ac:dyDescent="0.25">
      <c r="A1306" s="1" t="str">
        <f t="shared" si="814"/>
        <v/>
      </c>
      <c r="B1306" s="32" t="str">
        <f t="shared" si="815"/>
        <v/>
      </c>
      <c r="C1306" s="25" t="str">
        <f t="shared" si="816"/>
        <v/>
      </c>
      <c r="D1306" s="25" t="str">
        <f t="shared" si="817"/>
        <v/>
      </c>
      <c r="E1306" s="25" t="str">
        <f t="shared" si="818"/>
        <v/>
      </c>
      <c r="F1306" s="25" t="str">
        <f t="shared" si="819"/>
        <v/>
      </c>
      <c r="G1306" s="108" t="str">
        <f t="shared" si="820"/>
        <v/>
      </c>
      <c r="H1306" s="108" t="str">
        <f t="shared" si="821"/>
        <v/>
      </c>
      <c r="I1306" s="112" t="str">
        <f t="shared" si="822"/>
        <v/>
      </c>
      <c r="J1306" s="112"/>
      <c r="K1306" s="112"/>
      <c r="L1306" s="113"/>
      <c r="M1306" s="113"/>
      <c r="N1306" s="224" t="str">
        <f t="shared" si="823"/>
        <v/>
      </c>
      <c r="O1306" s="225" t="str">
        <f t="shared" si="824"/>
        <v/>
      </c>
      <c r="Q1306" s="6">
        <v>1304</v>
      </c>
      <c r="R1306" s="47" t="str">
        <f t="shared" si="787"/>
        <v>-1304</v>
      </c>
      <c r="S1306" s="6"/>
      <c r="T1306" s="48" t="str">
        <f t="shared" si="788"/>
        <v/>
      </c>
      <c r="U1306" s="49" t="str">
        <f t="shared" si="789"/>
        <v/>
      </c>
      <c r="W1306" s="51"/>
      <c r="X1306" s="75" t="str">
        <f t="shared" si="790"/>
        <v/>
      </c>
      <c r="Y1306" s="71" t="str">
        <f t="shared" si="791"/>
        <v/>
      </c>
      <c r="Z1306" s="71" t="str">
        <f t="shared" si="792"/>
        <v/>
      </c>
      <c r="AA1306" s="71" t="str">
        <f t="shared" si="793"/>
        <v/>
      </c>
      <c r="AB1306" s="71" t="str">
        <f t="shared" si="794"/>
        <v/>
      </c>
      <c r="AC1306" s="71" t="str">
        <f t="shared" si="795"/>
        <v/>
      </c>
      <c r="AD1306" s="71" t="str">
        <f t="shared" si="796"/>
        <v/>
      </c>
      <c r="AE1306" s="78" t="str">
        <f t="shared" si="797"/>
        <v/>
      </c>
      <c r="AF1306" s="75" t="str">
        <f t="shared" si="798"/>
        <v/>
      </c>
      <c r="AG1306" s="71" t="str">
        <f t="shared" si="799"/>
        <v/>
      </c>
      <c r="AH1306" s="71" t="str">
        <f t="shared" si="800"/>
        <v/>
      </c>
      <c r="AI1306" s="71" t="str">
        <f t="shared" si="801"/>
        <v/>
      </c>
      <c r="AJ1306" s="71" t="str">
        <f t="shared" si="802"/>
        <v/>
      </c>
      <c r="AK1306" s="71" t="str">
        <f t="shared" si="803"/>
        <v/>
      </c>
      <c r="AL1306" s="71" t="str">
        <f t="shared" si="804"/>
        <v/>
      </c>
      <c r="AM1306" s="78" t="str">
        <f t="shared" si="805"/>
        <v/>
      </c>
      <c r="AN1306" s="75" t="str">
        <f t="shared" si="806"/>
        <v/>
      </c>
      <c r="AO1306" s="71" t="str">
        <f t="shared" si="807"/>
        <v/>
      </c>
      <c r="AP1306" s="71" t="str">
        <f t="shared" si="808"/>
        <v/>
      </c>
      <c r="AQ1306" s="71" t="str">
        <f t="shared" si="809"/>
        <v/>
      </c>
      <c r="AR1306" s="71" t="str">
        <f t="shared" si="810"/>
        <v/>
      </c>
      <c r="AS1306" s="71" t="str">
        <f t="shared" si="811"/>
        <v/>
      </c>
      <c r="AT1306" s="71" t="str">
        <f t="shared" si="812"/>
        <v/>
      </c>
      <c r="AU1306" s="76" t="str">
        <f t="shared" si="813"/>
        <v/>
      </c>
      <c r="BF1306" s="141">
        <v>17010</v>
      </c>
      <c r="BG1306" s="142" t="s">
        <v>16885</v>
      </c>
      <c r="BH1306" s="141" t="s">
        <v>478</v>
      </c>
      <c r="BI1306" s="141" t="s">
        <v>176</v>
      </c>
      <c r="BJ1306" s="141" t="s">
        <v>16886</v>
      </c>
      <c r="BK1306" s="141" t="s">
        <v>3503</v>
      </c>
      <c r="BL1306" s="141" t="s">
        <v>16432</v>
      </c>
      <c r="BM1306" s="141">
        <v>46.9726</v>
      </c>
      <c r="BN1306" s="141">
        <v>-69.783299999999997</v>
      </c>
      <c r="BO1306" s="141">
        <v>1982</v>
      </c>
      <c r="BP1306" s="143" t="s">
        <v>25404</v>
      </c>
      <c r="BQ1306" s="143" t="s">
        <v>17560</v>
      </c>
    </row>
    <row r="1307" spans="1:69" ht="38.25" customHeight="1" x14ac:dyDescent="0.25">
      <c r="A1307" s="1" t="str">
        <f t="shared" si="814"/>
        <v/>
      </c>
      <c r="B1307" s="32" t="str">
        <f t="shared" si="815"/>
        <v/>
      </c>
      <c r="C1307" s="25" t="str">
        <f t="shared" si="816"/>
        <v/>
      </c>
      <c r="D1307" s="25" t="str">
        <f t="shared" si="817"/>
        <v/>
      </c>
      <c r="E1307" s="25" t="str">
        <f t="shared" si="818"/>
        <v/>
      </c>
      <c r="F1307" s="25" t="str">
        <f t="shared" si="819"/>
        <v/>
      </c>
      <c r="G1307" s="108" t="str">
        <f t="shared" si="820"/>
        <v/>
      </c>
      <c r="H1307" s="108" t="str">
        <f t="shared" si="821"/>
        <v/>
      </c>
      <c r="I1307" s="112" t="str">
        <f t="shared" si="822"/>
        <v/>
      </c>
      <c r="J1307" s="112"/>
      <c r="K1307" s="112"/>
      <c r="L1307" s="113"/>
      <c r="M1307" s="113"/>
      <c r="N1307" s="224" t="str">
        <f t="shared" si="823"/>
        <v/>
      </c>
      <c r="O1307" s="225" t="str">
        <f t="shared" si="824"/>
        <v/>
      </c>
      <c r="Q1307" s="6">
        <v>1305</v>
      </c>
      <c r="R1307" s="47" t="str">
        <f t="shared" si="787"/>
        <v>-1305</v>
      </c>
      <c r="S1307" s="6"/>
      <c r="T1307" s="48" t="str">
        <f t="shared" si="788"/>
        <v/>
      </c>
      <c r="U1307" s="49" t="str">
        <f t="shared" si="789"/>
        <v/>
      </c>
      <c r="W1307" s="51"/>
      <c r="X1307" s="75" t="str">
        <f t="shared" si="790"/>
        <v/>
      </c>
      <c r="Y1307" s="71" t="str">
        <f t="shared" si="791"/>
        <v/>
      </c>
      <c r="Z1307" s="71" t="str">
        <f t="shared" si="792"/>
        <v/>
      </c>
      <c r="AA1307" s="71" t="str">
        <f t="shared" si="793"/>
        <v/>
      </c>
      <c r="AB1307" s="71" t="str">
        <f t="shared" si="794"/>
        <v/>
      </c>
      <c r="AC1307" s="71" t="str">
        <f t="shared" si="795"/>
        <v/>
      </c>
      <c r="AD1307" s="71" t="str">
        <f t="shared" si="796"/>
        <v/>
      </c>
      <c r="AE1307" s="78" t="str">
        <f t="shared" si="797"/>
        <v/>
      </c>
      <c r="AF1307" s="75" t="str">
        <f t="shared" si="798"/>
        <v/>
      </c>
      <c r="AG1307" s="71" t="str">
        <f t="shared" si="799"/>
        <v/>
      </c>
      <c r="AH1307" s="71" t="str">
        <f t="shared" si="800"/>
        <v/>
      </c>
      <c r="AI1307" s="71" t="str">
        <f t="shared" si="801"/>
        <v/>
      </c>
      <c r="AJ1307" s="71" t="str">
        <f t="shared" si="802"/>
        <v/>
      </c>
      <c r="AK1307" s="71" t="str">
        <f t="shared" si="803"/>
        <v/>
      </c>
      <c r="AL1307" s="71" t="str">
        <f t="shared" si="804"/>
        <v/>
      </c>
      <c r="AM1307" s="78" t="str">
        <f t="shared" si="805"/>
        <v/>
      </c>
      <c r="AN1307" s="75" t="str">
        <f t="shared" si="806"/>
        <v/>
      </c>
      <c r="AO1307" s="71" t="str">
        <f t="shared" si="807"/>
        <v/>
      </c>
      <c r="AP1307" s="71" t="str">
        <f t="shared" si="808"/>
        <v/>
      </c>
      <c r="AQ1307" s="71" t="str">
        <f t="shared" si="809"/>
        <v/>
      </c>
      <c r="AR1307" s="71" t="str">
        <f t="shared" si="810"/>
        <v/>
      </c>
      <c r="AS1307" s="71" t="str">
        <f t="shared" si="811"/>
        <v/>
      </c>
      <c r="AT1307" s="71" t="str">
        <f t="shared" si="812"/>
        <v/>
      </c>
      <c r="AU1307" s="76" t="str">
        <f t="shared" si="813"/>
        <v/>
      </c>
      <c r="BF1307" s="141">
        <v>17010</v>
      </c>
      <c r="BG1307" s="142" t="s">
        <v>16887</v>
      </c>
      <c r="BH1307" s="141" t="s">
        <v>180</v>
      </c>
      <c r="BI1307" s="141" t="s">
        <v>178</v>
      </c>
      <c r="BJ1307" s="141" t="s">
        <v>16888</v>
      </c>
      <c r="BK1307" s="141" t="s">
        <v>10481</v>
      </c>
      <c r="BL1307" s="141" t="s">
        <v>16432</v>
      </c>
      <c r="BM1307" s="141">
        <v>46.972144999999998</v>
      </c>
      <c r="BN1307" s="141">
        <v>-69.788179999999997</v>
      </c>
      <c r="BO1307" s="141">
        <v>1963</v>
      </c>
      <c r="BP1307" s="143" t="s">
        <v>25422</v>
      </c>
      <c r="BQ1307" s="143" t="s">
        <v>17560</v>
      </c>
    </row>
    <row r="1308" spans="1:69" ht="38.25" customHeight="1" x14ac:dyDescent="0.25">
      <c r="A1308" s="1" t="str">
        <f t="shared" si="814"/>
        <v/>
      </c>
      <c r="B1308" s="32" t="str">
        <f t="shared" si="815"/>
        <v/>
      </c>
      <c r="C1308" s="25" t="str">
        <f t="shared" si="816"/>
        <v/>
      </c>
      <c r="D1308" s="25" t="str">
        <f t="shared" si="817"/>
        <v/>
      </c>
      <c r="E1308" s="25" t="str">
        <f t="shared" si="818"/>
        <v/>
      </c>
      <c r="F1308" s="25" t="str">
        <f t="shared" si="819"/>
        <v/>
      </c>
      <c r="G1308" s="108" t="str">
        <f t="shared" si="820"/>
        <v/>
      </c>
      <c r="H1308" s="108" t="str">
        <f t="shared" si="821"/>
        <v/>
      </c>
      <c r="I1308" s="112" t="str">
        <f t="shared" si="822"/>
        <v/>
      </c>
      <c r="J1308" s="112"/>
      <c r="K1308" s="112"/>
      <c r="L1308" s="113"/>
      <c r="M1308" s="113"/>
      <c r="N1308" s="224" t="str">
        <f t="shared" si="823"/>
        <v/>
      </c>
      <c r="O1308" s="225" t="str">
        <f t="shared" si="824"/>
        <v/>
      </c>
      <c r="Q1308" s="6">
        <v>1306</v>
      </c>
      <c r="R1308" s="47" t="str">
        <f t="shared" si="787"/>
        <v>-1306</v>
      </c>
      <c r="S1308" s="6"/>
      <c r="T1308" s="48" t="str">
        <f t="shared" si="788"/>
        <v/>
      </c>
      <c r="U1308" s="49" t="str">
        <f t="shared" si="789"/>
        <v/>
      </c>
      <c r="W1308" s="51"/>
      <c r="X1308" s="75" t="str">
        <f t="shared" si="790"/>
        <v/>
      </c>
      <c r="Y1308" s="71" t="str">
        <f t="shared" si="791"/>
        <v/>
      </c>
      <c r="Z1308" s="71" t="str">
        <f t="shared" si="792"/>
        <v/>
      </c>
      <c r="AA1308" s="71" t="str">
        <f t="shared" si="793"/>
        <v/>
      </c>
      <c r="AB1308" s="71" t="str">
        <f t="shared" si="794"/>
        <v/>
      </c>
      <c r="AC1308" s="71" t="str">
        <f t="shared" si="795"/>
        <v/>
      </c>
      <c r="AD1308" s="71" t="str">
        <f t="shared" si="796"/>
        <v/>
      </c>
      <c r="AE1308" s="78" t="str">
        <f t="shared" si="797"/>
        <v/>
      </c>
      <c r="AF1308" s="75" t="str">
        <f t="shared" si="798"/>
        <v/>
      </c>
      <c r="AG1308" s="71" t="str">
        <f t="shared" si="799"/>
        <v/>
      </c>
      <c r="AH1308" s="71" t="str">
        <f t="shared" si="800"/>
        <v/>
      </c>
      <c r="AI1308" s="71" t="str">
        <f t="shared" si="801"/>
        <v/>
      </c>
      <c r="AJ1308" s="71" t="str">
        <f t="shared" si="802"/>
        <v/>
      </c>
      <c r="AK1308" s="71" t="str">
        <f t="shared" si="803"/>
        <v/>
      </c>
      <c r="AL1308" s="71" t="str">
        <f t="shared" si="804"/>
        <v/>
      </c>
      <c r="AM1308" s="78" t="str">
        <f t="shared" si="805"/>
        <v/>
      </c>
      <c r="AN1308" s="75" t="str">
        <f t="shared" si="806"/>
        <v/>
      </c>
      <c r="AO1308" s="71" t="str">
        <f t="shared" si="807"/>
        <v/>
      </c>
      <c r="AP1308" s="71" t="str">
        <f t="shared" si="808"/>
        <v/>
      </c>
      <c r="AQ1308" s="71" t="str">
        <f t="shared" si="809"/>
        <v/>
      </c>
      <c r="AR1308" s="71" t="str">
        <f t="shared" si="810"/>
        <v/>
      </c>
      <c r="AS1308" s="71" t="str">
        <f t="shared" si="811"/>
        <v/>
      </c>
      <c r="AT1308" s="71" t="str">
        <f t="shared" si="812"/>
        <v/>
      </c>
      <c r="AU1308" s="76" t="str">
        <f t="shared" si="813"/>
        <v/>
      </c>
      <c r="BF1308" s="141">
        <v>17010</v>
      </c>
      <c r="BG1308" s="142" t="s">
        <v>16889</v>
      </c>
      <c r="BH1308" s="141" t="s">
        <v>180</v>
      </c>
      <c r="BI1308" s="141" t="s">
        <v>191</v>
      </c>
      <c r="BJ1308" s="141"/>
      <c r="BK1308" s="141" t="s">
        <v>10481</v>
      </c>
      <c r="BL1308" s="141" t="s">
        <v>16432</v>
      </c>
      <c r="BM1308" s="141">
        <v>46.972144999999998</v>
      </c>
      <c r="BN1308" s="141">
        <v>-69.788179999999997</v>
      </c>
      <c r="BO1308" s="141">
        <v>1982</v>
      </c>
      <c r="BP1308" s="143"/>
      <c r="BQ1308" s="143" t="s">
        <v>17560</v>
      </c>
    </row>
    <row r="1309" spans="1:69" ht="38.25" customHeight="1" x14ac:dyDescent="0.25">
      <c r="A1309" s="1" t="str">
        <f t="shared" si="814"/>
        <v/>
      </c>
      <c r="B1309" s="32" t="str">
        <f t="shared" si="815"/>
        <v/>
      </c>
      <c r="C1309" s="25" t="str">
        <f t="shared" si="816"/>
        <v/>
      </c>
      <c r="D1309" s="25" t="str">
        <f t="shared" si="817"/>
        <v/>
      </c>
      <c r="E1309" s="25" t="str">
        <f t="shared" si="818"/>
        <v/>
      </c>
      <c r="F1309" s="25" t="str">
        <f t="shared" si="819"/>
        <v/>
      </c>
      <c r="G1309" s="108" t="str">
        <f t="shared" si="820"/>
        <v/>
      </c>
      <c r="H1309" s="108" t="str">
        <f t="shared" si="821"/>
        <v/>
      </c>
      <c r="I1309" s="112" t="str">
        <f t="shared" si="822"/>
        <v/>
      </c>
      <c r="J1309" s="112"/>
      <c r="K1309" s="112"/>
      <c r="L1309" s="113"/>
      <c r="M1309" s="113"/>
      <c r="N1309" s="224" t="str">
        <f t="shared" si="823"/>
        <v/>
      </c>
      <c r="O1309" s="225" t="str">
        <f t="shared" si="824"/>
        <v/>
      </c>
      <c r="Q1309" s="6">
        <v>1307</v>
      </c>
      <c r="R1309" s="47" t="str">
        <f t="shared" si="787"/>
        <v>-1307</v>
      </c>
      <c r="S1309" s="6"/>
      <c r="T1309" s="48" t="str">
        <f t="shared" si="788"/>
        <v/>
      </c>
      <c r="U1309" s="49" t="str">
        <f t="shared" si="789"/>
        <v/>
      </c>
      <c r="W1309" s="51"/>
      <c r="X1309" s="75" t="str">
        <f t="shared" si="790"/>
        <v/>
      </c>
      <c r="Y1309" s="71" t="str">
        <f t="shared" si="791"/>
        <v/>
      </c>
      <c r="Z1309" s="71" t="str">
        <f t="shared" si="792"/>
        <v/>
      </c>
      <c r="AA1309" s="71" t="str">
        <f t="shared" si="793"/>
        <v/>
      </c>
      <c r="AB1309" s="71" t="str">
        <f t="shared" si="794"/>
        <v/>
      </c>
      <c r="AC1309" s="71" t="str">
        <f t="shared" si="795"/>
        <v/>
      </c>
      <c r="AD1309" s="71" t="str">
        <f t="shared" si="796"/>
        <v/>
      </c>
      <c r="AE1309" s="78" t="str">
        <f t="shared" si="797"/>
        <v/>
      </c>
      <c r="AF1309" s="75" t="str">
        <f t="shared" si="798"/>
        <v/>
      </c>
      <c r="AG1309" s="71" t="str">
        <f t="shared" si="799"/>
        <v/>
      </c>
      <c r="AH1309" s="71" t="str">
        <f t="shared" si="800"/>
        <v/>
      </c>
      <c r="AI1309" s="71" t="str">
        <f t="shared" si="801"/>
        <v/>
      </c>
      <c r="AJ1309" s="71" t="str">
        <f t="shared" si="802"/>
        <v/>
      </c>
      <c r="AK1309" s="71" t="str">
        <f t="shared" si="803"/>
        <v/>
      </c>
      <c r="AL1309" s="71" t="str">
        <f t="shared" si="804"/>
        <v/>
      </c>
      <c r="AM1309" s="78" t="str">
        <f t="shared" si="805"/>
        <v/>
      </c>
      <c r="AN1309" s="75" t="str">
        <f t="shared" si="806"/>
        <v/>
      </c>
      <c r="AO1309" s="71" t="str">
        <f t="shared" si="807"/>
        <v/>
      </c>
      <c r="AP1309" s="71" t="str">
        <f t="shared" si="808"/>
        <v/>
      </c>
      <c r="AQ1309" s="71" t="str">
        <f t="shared" si="809"/>
        <v/>
      </c>
      <c r="AR1309" s="71" t="str">
        <f t="shared" si="810"/>
        <v/>
      </c>
      <c r="AS1309" s="71" t="str">
        <f t="shared" si="811"/>
        <v/>
      </c>
      <c r="AT1309" s="71" t="str">
        <f t="shared" si="812"/>
        <v/>
      </c>
      <c r="AU1309" s="76" t="str">
        <f t="shared" si="813"/>
        <v/>
      </c>
      <c r="BF1309" s="141">
        <v>17010</v>
      </c>
      <c r="BG1309" s="142" t="s">
        <v>16890</v>
      </c>
      <c r="BH1309" s="141" t="s">
        <v>478</v>
      </c>
      <c r="BI1309" s="141" t="s">
        <v>176</v>
      </c>
      <c r="BJ1309" s="141"/>
      <c r="BK1309" s="141"/>
      <c r="BL1309" s="141" t="s">
        <v>16882</v>
      </c>
      <c r="BM1309" s="141">
        <v>46.951799999999999</v>
      </c>
      <c r="BN1309" s="141">
        <v>-69.786199999999994</v>
      </c>
      <c r="BO1309" s="141">
        <v>2014</v>
      </c>
      <c r="BP1309" s="143"/>
      <c r="BQ1309" s="143" t="s">
        <v>17560</v>
      </c>
    </row>
    <row r="1310" spans="1:69" ht="38.25" customHeight="1" x14ac:dyDescent="0.25">
      <c r="A1310" s="1" t="str">
        <f t="shared" si="814"/>
        <v/>
      </c>
      <c r="B1310" s="32" t="str">
        <f t="shared" si="815"/>
        <v/>
      </c>
      <c r="C1310" s="25" t="str">
        <f t="shared" si="816"/>
        <v/>
      </c>
      <c r="D1310" s="25" t="str">
        <f t="shared" si="817"/>
        <v/>
      </c>
      <c r="E1310" s="25" t="str">
        <f t="shared" si="818"/>
        <v/>
      </c>
      <c r="F1310" s="25" t="str">
        <f t="shared" si="819"/>
        <v/>
      </c>
      <c r="G1310" s="108" t="str">
        <f t="shared" si="820"/>
        <v/>
      </c>
      <c r="H1310" s="108" t="str">
        <f t="shared" si="821"/>
        <v/>
      </c>
      <c r="I1310" s="112" t="str">
        <f t="shared" si="822"/>
        <v/>
      </c>
      <c r="J1310" s="112"/>
      <c r="K1310" s="112"/>
      <c r="L1310" s="113"/>
      <c r="M1310" s="113"/>
      <c r="N1310" s="224" t="str">
        <f t="shared" si="823"/>
        <v/>
      </c>
      <c r="O1310" s="225" t="str">
        <f t="shared" si="824"/>
        <v/>
      </c>
      <c r="Q1310" s="6">
        <v>1308</v>
      </c>
      <c r="R1310" s="47" t="str">
        <f t="shared" si="787"/>
        <v>-1308</v>
      </c>
      <c r="S1310" s="6"/>
      <c r="T1310" s="48" t="str">
        <f t="shared" si="788"/>
        <v/>
      </c>
      <c r="U1310" s="49" t="str">
        <f t="shared" si="789"/>
        <v/>
      </c>
      <c r="W1310" s="51"/>
      <c r="X1310" s="75" t="str">
        <f t="shared" si="790"/>
        <v/>
      </c>
      <c r="Y1310" s="71" t="str">
        <f t="shared" si="791"/>
        <v/>
      </c>
      <c r="Z1310" s="71" t="str">
        <f t="shared" si="792"/>
        <v/>
      </c>
      <c r="AA1310" s="71" t="str">
        <f t="shared" si="793"/>
        <v/>
      </c>
      <c r="AB1310" s="71" t="str">
        <f t="shared" si="794"/>
        <v/>
      </c>
      <c r="AC1310" s="71" t="str">
        <f t="shared" si="795"/>
        <v/>
      </c>
      <c r="AD1310" s="71" t="str">
        <f t="shared" si="796"/>
        <v/>
      </c>
      <c r="AE1310" s="78" t="str">
        <f t="shared" si="797"/>
        <v/>
      </c>
      <c r="AF1310" s="75" t="str">
        <f t="shared" si="798"/>
        <v/>
      </c>
      <c r="AG1310" s="71" t="str">
        <f t="shared" si="799"/>
        <v/>
      </c>
      <c r="AH1310" s="71" t="str">
        <f t="shared" si="800"/>
        <v/>
      </c>
      <c r="AI1310" s="71" t="str">
        <f t="shared" si="801"/>
        <v/>
      </c>
      <c r="AJ1310" s="71" t="str">
        <f t="shared" si="802"/>
        <v/>
      </c>
      <c r="AK1310" s="71" t="str">
        <f t="shared" si="803"/>
        <v/>
      </c>
      <c r="AL1310" s="71" t="str">
        <f t="shared" si="804"/>
        <v/>
      </c>
      <c r="AM1310" s="78" t="str">
        <f t="shared" si="805"/>
        <v/>
      </c>
      <c r="AN1310" s="75" t="str">
        <f t="shared" si="806"/>
        <v/>
      </c>
      <c r="AO1310" s="71" t="str">
        <f t="shared" si="807"/>
        <v/>
      </c>
      <c r="AP1310" s="71" t="str">
        <f t="shared" si="808"/>
        <v/>
      </c>
      <c r="AQ1310" s="71" t="str">
        <f t="shared" si="809"/>
        <v/>
      </c>
      <c r="AR1310" s="71" t="str">
        <f t="shared" si="810"/>
        <v/>
      </c>
      <c r="AS1310" s="71" t="str">
        <f t="shared" si="811"/>
        <v/>
      </c>
      <c r="AT1310" s="71" t="str">
        <f t="shared" si="812"/>
        <v/>
      </c>
      <c r="AU1310" s="76" t="str">
        <f t="shared" si="813"/>
        <v/>
      </c>
      <c r="BF1310" s="141">
        <v>17010</v>
      </c>
      <c r="BG1310" s="142" t="s">
        <v>16891</v>
      </c>
      <c r="BH1310" s="141" t="s">
        <v>180</v>
      </c>
      <c r="BI1310" s="141" t="s">
        <v>191</v>
      </c>
      <c r="BJ1310" s="141" t="s">
        <v>15399</v>
      </c>
      <c r="BK1310" s="141" t="s">
        <v>5891</v>
      </c>
      <c r="BL1310" s="141" t="s">
        <v>16892</v>
      </c>
      <c r="BM1310" s="141">
        <v>46.957732</v>
      </c>
      <c r="BN1310" s="141">
        <v>-69.780349999999999</v>
      </c>
      <c r="BO1310" s="141">
        <v>1982</v>
      </c>
      <c r="BP1310" s="143"/>
      <c r="BQ1310" s="143" t="s">
        <v>17560</v>
      </c>
    </row>
    <row r="1311" spans="1:69" ht="38.25" customHeight="1" x14ac:dyDescent="0.25">
      <c r="A1311" s="1" t="str">
        <f t="shared" si="814"/>
        <v/>
      </c>
      <c r="B1311" s="32" t="str">
        <f t="shared" si="815"/>
        <v/>
      </c>
      <c r="C1311" s="25" t="str">
        <f t="shared" si="816"/>
        <v/>
      </c>
      <c r="D1311" s="25" t="str">
        <f t="shared" si="817"/>
        <v/>
      </c>
      <c r="E1311" s="25" t="str">
        <f t="shared" si="818"/>
        <v/>
      </c>
      <c r="F1311" s="25" t="str">
        <f t="shared" si="819"/>
        <v/>
      </c>
      <c r="G1311" s="108" t="str">
        <f t="shared" si="820"/>
        <v/>
      </c>
      <c r="H1311" s="108" t="str">
        <f t="shared" si="821"/>
        <v/>
      </c>
      <c r="I1311" s="112" t="str">
        <f t="shared" si="822"/>
        <v/>
      </c>
      <c r="J1311" s="112"/>
      <c r="K1311" s="112"/>
      <c r="L1311" s="113"/>
      <c r="M1311" s="113"/>
      <c r="N1311" s="224" t="str">
        <f t="shared" si="823"/>
        <v/>
      </c>
      <c r="O1311" s="225" t="str">
        <f t="shared" si="824"/>
        <v/>
      </c>
      <c r="Q1311" s="6">
        <v>1309</v>
      </c>
      <c r="R1311" s="47" t="str">
        <f t="shared" si="787"/>
        <v>-1309</v>
      </c>
      <c r="S1311" s="6"/>
      <c r="T1311" s="48" t="str">
        <f t="shared" si="788"/>
        <v/>
      </c>
      <c r="U1311" s="49" t="str">
        <f t="shared" si="789"/>
        <v/>
      </c>
      <c r="W1311" s="51"/>
      <c r="X1311" s="75" t="str">
        <f t="shared" si="790"/>
        <v/>
      </c>
      <c r="Y1311" s="71" t="str">
        <f t="shared" si="791"/>
        <v/>
      </c>
      <c r="Z1311" s="71" t="str">
        <f t="shared" si="792"/>
        <v/>
      </c>
      <c r="AA1311" s="71" t="str">
        <f t="shared" si="793"/>
        <v/>
      </c>
      <c r="AB1311" s="71" t="str">
        <f t="shared" si="794"/>
        <v/>
      </c>
      <c r="AC1311" s="71" t="str">
        <f t="shared" si="795"/>
        <v/>
      </c>
      <c r="AD1311" s="71" t="str">
        <f t="shared" si="796"/>
        <v/>
      </c>
      <c r="AE1311" s="78" t="str">
        <f t="shared" si="797"/>
        <v/>
      </c>
      <c r="AF1311" s="75" t="str">
        <f t="shared" si="798"/>
        <v/>
      </c>
      <c r="AG1311" s="71" t="str">
        <f t="shared" si="799"/>
        <v/>
      </c>
      <c r="AH1311" s="71" t="str">
        <f t="shared" si="800"/>
        <v/>
      </c>
      <c r="AI1311" s="71" t="str">
        <f t="shared" si="801"/>
        <v/>
      </c>
      <c r="AJ1311" s="71" t="str">
        <f t="shared" si="802"/>
        <v/>
      </c>
      <c r="AK1311" s="71" t="str">
        <f t="shared" si="803"/>
        <v/>
      </c>
      <c r="AL1311" s="71" t="str">
        <f t="shared" si="804"/>
        <v/>
      </c>
      <c r="AM1311" s="78" t="str">
        <f t="shared" si="805"/>
        <v/>
      </c>
      <c r="AN1311" s="75" t="str">
        <f t="shared" si="806"/>
        <v/>
      </c>
      <c r="AO1311" s="71" t="str">
        <f t="shared" si="807"/>
        <v/>
      </c>
      <c r="AP1311" s="71" t="str">
        <f t="shared" si="808"/>
        <v/>
      </c>
      <c r="AQ1311" s="71" t="str">
        <f t="shared" si="809"/>
        <v/>
      </c>
      <c r="AR1311" s="71" t="str">
        <f t="shared" si="810"/>
        <v/>
      </c>
      <c r="AS1311" s="71" t="str">
        <f t="shared" si="811"/>
        <v/>
      </c>
      <c r="AT1311" s="71" t="str">
        <f t="shared" si="812"/>
        <v/>
      </c>
      <c r="AU1311" s="76" t="str">
        <f t="shared" si="813"/>
        <v/>
      </c>
      <c r="BF1311" s="141">
        <v>25213</v>
      </c>
      <c r="BG1311" s="142" t="s">
        <v>16807</v>
      </c>
      <c r="BH1311" s="141" t="s">
        <v>180</v>
      </c>
      <c r="BI1311" s="141" t="s">
        <v>190</v>
      </c>
      <c r="BJ1311" s="141"/>
      <c r="BK1311" s="141"/>
      <c r="BL1311" s="141" t="s">
        <v>16806</v>
      </c>
      <c r="BM1311" s="141">
        <v>46.752921999999998</v>
      </c>
      <c r="BN1311" s="141">
        <v>-71.244964999999993</v>
      </c>
      <c r="BO1311" s="141">
        <v>2000</v>
      </c>
      <c r="BP1311" s="143" t="s">
        <v>25412</v>
      </c>
      <c r="BQ1311" s="143" t="s">
        <v>17560</v>
      </c>
    </row>
    <row r="1312" spans="1:69" ht="38.25" customHeight="1" x14ac:dyDescent="0.25">
      <c r="A1312" s="1" t="str">
        <f t="shared" si="814"/>
        <v/>
      </c>
      <c r="B1312" s="32" t="str">
        <f t="shared" si="815"/>
        <v/>
      </c>
      <c r="C1312" s="25" t="str">
        <f t="shared" si="816"/>
        <v/>
      </c>
      <c r="D1312" s="25" t="str">
        <f t="shared" si="817"/>
        <v/>
      </c>
      <c r="E1312" s="25" t="str">
        <f t="shared" si="818"/>
        <v/>
      </c>
      <c r="F1312" s="25" t="str">
        <f t="shared" si="819"/>
        <v/>
      </c>
      <c r="G1312" s="108" t="str">
        <f t="shared" si="820"/>
        <v/>
      </c>
      <c r="H1312" s="108" t="str">
        <f t="shared" si="821"/>
        <v/>
      </c>
      <c r="I1312" s="112" t="str">
        <f t="shared" si="822"/>
        <v/>
      </c>
      <c r="J1312" s="112"/>
      <c r="K1312" s="112"/>
      <c r="L1312" s="113"/>
      <c r="M1312" s="113"/>
      <c r="N1312" s="224" t="str">
        <f t="shared" si="823"/>
        <v/>
      </c>
      <c r="O1312" s="225" t="str">
        <f t="shared" si="824"/>
        <v/>
      </c>
      <c r="Q1312" s="6">
        <v>1310</v>
      </c>
      <c r="R1312" s="47" t="str">
        <f t="shared" si="787"/>
        <v>-1310</v>
      </c>
      <c r="S1312" s="6"/>
      <c r="T1312" s="48" t="str">
        <f t="shared" si="788"/>
        <v/>
      </c>
      <c r="U1312" s="49" t="str">
        <f t="shared" si="789"/>
        <v/>
      </c>
      <c r="W1312" s="51"/>
      <c r="X1312" s="75" t="str">
        <f t="shared" si="790"/>
        <v/>
      </c>
      <c r="Y1312" s="71" t="str">
        <f t="shared" si="791"/>
        <v/>
      </c>
      <c r="Z1312" s="71" t="str">
        <f t="shared" si="792"/>
        <v/>
      </c>
      <c r="AA1312" s="71" t="str">
        <f t="shared" si="793"/>
        <v/>
      </c>
      <c r="AB1312" s="71" t="str">
        <f t="shared" si="794"/>
        <v/>
      </c>
      <c r="AC1312" s="71" t="str">
        <f t="shared" si="795"/>
        <v/>
      </c>
      <c r="AD1312" s="71" t="str">
        <f t="shared" si="796"/>
        <v/>
      </c>
      <c r="AE1312" s="78" t="str">
        <f t="shared" si="797"/>
        <v/>
      </c>
      <c r="AF1312" s="75" t="str">
        <f t="shared" si="798"/>
        <v/>
      </c>
      <c r="AG1312" s="71" t="str">
        <f t="shared" si="799"/>
        <v/>
      </c>
      <c r="AH1312" s="71" t="str">
        <f t="shared" si="800"/>
        <v/>
      </c>
      <c r="AI1312" s="71" t="str">
        <f t="shared" si="801"/>
        <v/>
      </c>
      <c r="AJ1312" s="71" t="str">
        <f t="shared" si="802"/>
        <v/>
      </c>
      <c r="AK1312" s="71" t="str">
        <f t="shared" si="803"/>
        <v/>
      </c>
      <c r="AL1312" s="71" t="str">
        <f t="shared" si="804"/>
        <v/>
      </c>
      <c r="AM1312" s="78" t="str">
        <f t="shared" si="805"/>
        <v/>
      </c>
      <c r="AN1312" s="75" t="str">
        <f t="shared" si="806"/>
        <v/>
      </c>
      <c r="AO1312" s="71" t="str">
        <f t="shared" si="807"/>
        <v/>
      </c>
      <c r="AP1312" s="71" t="str">
        <f t="shared" si="808"/>
        <v/>
      </c>
      <c r="AQ1312" s="71" t="str">
        <f t="shared" si="809"/>
        <v/>
      </c>
      <c r="AR1312" s="71" t="str">
        <f t="shared" si="810"/>
        <v/>
      </c>
      <c r="AS1312" s="71" t="str">
        <f t="shared" si="811"/>
        <v/>
      </c>
      <c r="AT1312" s="71" t="str">
        <f t="shared" si="812"/>
        <v/>
      </c>
      <c r="AU1312" s="76" t="str">
        <f t="shared" si="813"/>
        <v/>
      </c>
      <c r="BF1312" s="141">
        <v>27008</v>
      </c>
      <c r="BG1312" s="142" t="s">
        <v>16463</v>
      </c>
      <c r="BH1312" s="141" t="s">
        <v>478</v>
      </c>
      <c r="BI1312" s="141" t="s">
        <v>177</v>
      </c>
      <c r="BJ1312" s="141" t="s">
        <v>15359</v>
      </c>
      <c r="BK1312" s="141" t="s">
        <v>5760</v>
      </c>
      <c r="BL1312" s="141" t="s">
        <v>16464</v>
      </c>
      <c r="BM1312" s="141">
        <v>46.135785504675397</v>
      </c>
      <c r="BN1312" s="141">
        <v>-70.892499316434296</v>
      </c>
      <c r="BO1312" s="141">
        <v>1960</v>
      </c>
      <c r="BP1312" s="143" t="s">
        <v>485</v>
      </c>
      <c r="BQ1312" s="143" t="s">
        <v>17560</v>
      </c>
    </row>
    <row r="1313" spans="1:69" ht="38.25" customHeight="1" x14ac:dyDescent="0.25">
      <c r="A1313" s="1" t="str">
        <f t="shared" si="814"/>
        <v/>
      </c>
      <c r="B1313" s="32" t="str">
        <f t="shared" si="815"/>
        <v/>
      </c>
      <c r="C1313" s="25" t="str">
        <f t="shared" si="816"/>
        <v/>
      </c>
      <c r="D1313" s="25" t="str">
        <f t="shared" si="817"/>
        <v/>
      </c>
      <c r="E1313" s="25" t="str">
        <f t="shared" si="818"/>
        <v/>
      </c>
      <c r="F1313" s="25" t="str">
        <f t="shared" si="819"/>
        <v/>
      </c>
      <c r="G1313" s="108" t="str">
        <f t="shared" si="820"/>
        <v/>
      </c>
      <c r="H1313" s="108" t="str">
        <f t="shared" si="821"/>
        <v/>
      </c>
      <c r="I1313" s="112" t="str">
        <f t="shared" si="822"/>
        <v/>
      </c>
      <c r="J1313" s="112"/>
      <c r="K1313" s="112"/>
      <c r="L1313" s="113"/>
      <c r="M1313" s="113"/>
      <c r="N1313" s="224" t="str">
        <f t="shared" si="823"/>
        <v/>
      </c>
      <c r="O1313" s="225" t="str">
        <f t="shared" si="824"/>
        <v/>
      </c>
      <c r="Q1313" s="6">
        <v>1311</v>
      </c>
      <c r="R1313" s="47" t="str">
        <f t="shared" si="787"/>
        <v>-1311</v>
      </c>
      <c r="S1313" s="6"/>
      <c r="T1313" s="48" t="str">
        <f t="shared" si="788"/>
        <v/>
      </c>
      <c r="U1313" s="49" t="str">
        <f t="shared" si="789"/>
        <v/>
      </c>
      <c r="W1313" s="51"/>
      <c r="X1313" s="75" t="str">
        <f t="shared" si="790"/>
        <v/>
      </c>
      <c r="Y1313" s="71" t="str">
        <f t="shared" si="791"/>
        <v/>
      </c>
      <c r="Z1313" s="71" t="str">
        <f t="shared" si="792"/>
        <v/>
      </c>
      <c r="AA1313" s="71" t="str">
        <f t="shared" si="793"/>
        <v/>
      </c>
      <c r="AB1313" s="71" t="str">
        <f t="shared" si="794"/>
        <v/>
      </c>
      <c r="AC1313" s="71" t="str">
        <f t="shared" si="795"/>
        <v/>
      </c>
      <c r="AD1313" s="71" t="str">
        <f t="shared" si="796"/>
        <v/>
      </c>
      <c r="AE1313" s="78" t="str">
        <f t="shared" si="797"/>
        <v/>
      </c>
      <c r="AF1313" s="75" t="str">
        <f t="shared" si="798"/>
        <v/>
      </c>
      <c r="AG1313" s="71" t="str">
        <f t="shared" si="799"/>
        <v/>
      </c>
      <c r="AH1313" s="71" t="str">
        <f t="shared" si="800"/>
        <v/>
      </c>
      <c r="AI1313" s="71" t="str">
        <f t="shared" si="801"/>
        <v/>
      </c>
      <c r="AJ1313" s="71" t="str">
        <f t="shared" si="802"/>
        <v/>
      </c>
      <c r="AK1313" s="71" t="str">
        <f t="shared" si="803"/>
        <v/>
      </c>
      <c r="AL1313" s="71" t="str">
        <f t="shared" si="804"/>
        <v/>
      </c>
      <c r="AM1313" s="78" t="str">
        <f t="shared" si="805"/>
        <v/>
      </c>
      <c r="AN1313" s="75" t="str">
        <f t="shared" si="806"/>
        <v/>
      </c>
      <c r="AO1313" s="71" t="str">
        <f t="shared" si="807"/>
        <v/>
      </c>
      <c r="AP1313" s="71" t="str">
        <f t="shared" si="808"/>
        <v/>
      </c>
      <c r="AQ1313" s="71" t="str">
        <f t="shared" si="809"/>
        <v/>
      </c>
      <c r="AR1313" s="71" t="str">
        <f t="shared" si="810"/>
        <v/>
      </c>
      <c r="AS1313" s="71" t="str">
        <f t="shared" si="811"/>
        <v/>
      </c>
      <c r="AT1313" s="71" t="str">
        <f t="shared" si="812"/>
        <v/>
      </c>
      <c r="AU1313" s="76" t="str">
        <f t="shared" si="813"/>
        <v/>
      </c>
      <c r="BF1313" s="141">
        <v>27008</v>
      </c>
      <c r="BG1313" s="142" t="s">
        <v>16465</v>
      </c>
      <c r="BH1313" s="141" t="s">
        <v>478</v>
      </c>
      <c r="BI1313" s="141" t="s">
        <v>177</v>
      </c>
      <c r="BJ1313" s="141" t="s">
        <v>15362</v>
      </c>
      <c r="BK1313" s="141"/>
      <c r="BL1313" s="141" t="s">
        <v>16464</v>
      </c>
      <c r="BM1313" s="141">
        <v>46.142280287675902</v>
      </c>
      <c r="BN1313" s="141">
        <v>-70.892806962589603</v>
      </c>
      <c r="BO1313" s="141">
        <v>1992</v>
      </c>
      <c r="BP1313" s="143" t="s">
        <v>485</v>
      </c>
      <c r="BQ1313" s="143" t="s">
        <v>17560</v>
      </c>
    </row>
    <row r="1314" spans="1:69" ht="38.25" customHeight="1" x14ac:dyDescent="0.25">
      <c r="A1314" s="1" t="str">
        <f t="shared" si="814"/>
        <v/>
      </c>
      <c r="B1314" s="32" t="str">
        <f t="shared" si="815"/>
        <v/>
      </c>
      <c r="C1314" s="25" t="str">
        <f t="shared" si="816"/>
        <v/>
      </c>
      <c r="D1314" s="25" t="str">
        <f t="shared" si="817"/>
        <v/>
      </c>
      <c r="E1314" s="25" t="str">
        <f t="shared" si="818"/>
        <v/>
      </c>
      <c r="F1314" s="25" t="str">
        <f t="shared" si="819"/>
        <v/>
      </c>
      <c r="G1314" s="108" t="str">
        <f t="shared" si="820"/>
        <v/>
      </c>
      <c r="H1314" s="108" t="str">
        <f t="shared" si="821"/>
        <v/>
      </c>
      <c r="I1314" s="112" t="str">
        <f t="shared" si="822"/>
        <v/>
      </c>
      <c r="J1314" s="112"/>
      <c r="K1314" s="112"/>
      <c r="L1314" s="113"/>
      <c r="M1314" s="113"/>
      <c r="N1314" s="224" t="str">
        <f t="shared" si="823"/>
        <v/>
      </c>
      <c r="O1314" s="225" t="str">
        <f t="shared" si="824"/>
        <v/>
      </c>
      <c r="Q1314" s="6">
        <v>1312</v>
      </c>
      <c r="R1314" s="47" t="str">
        <f t="shared" si="787"/>
        <v>-1312</v>
      </c>
      <c r="S1314" s="6"/>
      <c r="T1314" s="48" t="str">
        <f t="shared" si="788"/>
        <v/>
      </c>
      <c r="U1314" s="49" t="str">
        <f t="shared" si="789"/>
        <v/>
      </c>
      <c r="W1314" s="51"/>
      <c r="X1314" s="75" t="str">
        <f t="shared" si="790"/>
        <v/>
      </c>
      <c r="Y1314" s="71" t="str">
        <f t="shared" si="791"/>
        <v/>
      </c>
      <c r="Z1314" s="71" t="str">
        <f t="shared" si="792"/>
        <v/>
      </c>
      <c r="AA1314" s="71" t="str">
        <f t="shared" si="793"/>
        <v/>
      </c>
      <c r="AB1314" s="71" t="str">
        <f t="shared" si="794"/>
        <v/>
      </c>
      <c r="AC1314" s="71" t="str">
        <f t="shared" si="795"/>
        <v/>
      </c>
      <c r="AD1314" s="71" t="str">
        <f t="shared" si="796"/>
        <v/>
      </c>
      <c r="AE1314" s="78" t="str">
        <f t="shared" si="797"/>
        <v/>
      </c>
      <c r="AF1314" s="75" t="str">
        <f t="shared" si="798"/>
        <v/>
      </c>
      <c r="AG1314" s="71" t="str">
        <f t="shared" si="799"/>
        <v/>
      </c>
      <c r="AH1314" s="71" t="str">
        <f t="shared" si="800"/>
        <v/>
      </c>
      <c r="AI1314" s="71" t="str">
        <f t="shared" si="801"/>
        <v/>
      </c>
      <c r="AJ1314" s="71" t="str">
        <f t="shared" si="802"/>
        <v/>
      </c>
      <c r="AK1314" s="71" t="str">
        <f t="shared" si="803"/>
        <v/>
      </c>
      <c r="AL1314" s="71" t="str">
        <f t="shared" si="804"/>
        <v/>
      </c>
      <c r="AM1314" s="78" t="str">
        <f t="shared" si="805"/>
        <v/>
      </c>
      <c r="AN1314" s="75" t="str">
        <f t="shared" si="806"/>
        <v/>
      </c>
      <c r="AO1314" s="71" t="str">
        <f t="shared" si="807"/>
        <v/>
      </c>
      <c r="AP1314" s="71" t="str">
        <f t="shared" si="808"/>
        <v/>
      </c>
      <c r="AQ1314" s="71" t="str">
        <f t="shared" si="809"/>
        <v/>
      </c>
      <c r="AR1314" s="71" t="str">
        <f t="shared" si="810"/>
        <v/>
      </c>
      <c r="AS1314" s="71" t="str">
        <f t="shared" si="811"/>
        <v/>
      </c>
      <c r="AT1314" s="71" t="str">
        <f t="shared" si="812"/>
        <v/>
      </c>
      <c r="AU1314" s="76" t="str">
        <f t="shared" si="813"/>
        <v/>
      </c>
      <c r="BF1314" s="141">
        <v>25213</v>
      </c>
      <c r="BG1314" s="142" t="s">
        <v>26395</v>
      </c>
      <c r="BH1314" s="141" t="s">
        <v>180</v>
      </c>
      <c r="BI1314" s="141" t="s">
        <v>190</v>
      </c>
      <c r="BJ1314" s="141"/>
      <c r="BK1314" s="141"/>
      <c r="BL1314" s="141" t="s">
        <v>16823</v>
      </c>
      <c r="BM1314" s="141">
        <v>46.789482</v>
      </c>
      <c r="BN1314" s="141">
        <v>-71.177660000000003</v>
      </c>
      <c r="BO1314" s="141">
        <v>2000</v>
      </c>
      <c r="BP1314" s="143" t="s">
        <v>25411</v>
      </c>
      <c r="BQ1314" s="143" t="s">
        <v>17560</v>
      </c>
    </row>
    <row r="1315" spans="1:69" ht="38.25" customHeight="1" x14ac:dyDescent="0.25">
      <c r="A1315" s="1" t="str">
        <f t="shared" si="814"/>
        <v/>
      </c>
      <c r="B1315" s="32" t="str">
        <f t="shared" si="815"/>
        <v/>
      </c>
      <c r="C1315" s="25" t="str">
        <f t="shared" si="816"/>
        <v/>
      </c>
      <c r="D1315" s="25" t="str">
        <f t="shared" si="817"/>
        <v/>
      </c>
      <c r="E1315" s="25" t="str">
        <f t="shared" si="818"/>
        <v/>
      </c>
      <c r="F1315" s="25" t="str">
        <f t="shared" si="819"/>
        <v/>
      </c>
      <c r="G1315" s="108" t="str">
        <f t="shared" si="820"/>
        <v/>
      </c>
      <c r="H1315" s="108" t="str">
        <f t="shared" si="821"/>
        <v/>
      </c>
      <c r="I1315" s="112" t="str">
        <f t="shared" si="822"/>
        <v/>
      </c>
      <c r="J1315" s="112"/>
      <c r="K1315" s="112"/>
      <c r="L1315" s="113"/>
      <c r="M1315" s="113"/>
      <c r="N1315" s="224" t="str">
        <f t="shared" si="823"/>
        <v/>
      </c>
      <c r="O1315" s="225" t="str">
        <f t="shared" si="824"/>
        <v/>
      </c>
      <c r="Q1315" s="6">
        <v>1313</v>
      </c>
      <c r="R1315" s="47" t="str">
        <f t="shared" si="787"/>
        <v>-1313</v>
      </c>
      <c r="S1315" s="6"/>
      <c r="T1315" s="48" t="str">
        <f t="shared" si="788"/>
        <v/>
      </c>
      <c r="U1315" s="49" t="str">
        <f t="shared" si="789"/>
        <v/>
      </c>
      <c r="W1315" s="51"/>
      <c r="X1315" s="75" t="str">
        <f t="shared" si="790"/>
        <v/>
      </c>
      <c r="Y1315" s="71" t="str">
        <f t="shared" si="791"/>
        <v/>
      </c>
      <c r="Z1315" s="71" t="str">
        <f t="shared" si="792"/>
        <v/>
      </c>
      <c r="AA1315" s="71" t="str">
        <f t="shared" si="793"/>
        <v/>
      </c>
      <c r="AB1315" s="71" t="str">
        <f t="shared" si="794"/>
        <v/>
      </c>
      <c r="AC1315" s="71" t="str">
        <f t="shared" si="795"/>
        <v/>
      </c>
      <c r="AD1315" s="71" t="str">
        <f t="shared" si="796"/>
        <v/>
      </c>
      <c r="AE1315" s="78" t="str">
        <f t="shared" si="797"/>
        <v/>
      </c>
      <c r="AF1315" s="75" t="str">
        <f t="shared" si="798"/>
        <v/>
      </c>
      <c r="AG1315" s="71" t="str">
        <f t="shared" si="799"/>
        <v/>
      </c>
      <c r="AH1315" s="71" t="str">
        <f t="shared" si="800"/>
        <v/>
      </c>
      <c r="AI1315" s="71" t="str">
        <f t="shared" si="801"/>
        <v/>
      </c>
      <c r="AJ1315" s="71" t="str">
        <f t="shared" si="802"/>
        <v/>
      </c>
      <c r="AK1315" s="71" t="str">
        <f t="shared" si="803"/>
        <v/>
      </c>
      <c r="AL1315" s="71" t="str">
        <f t="shared" si="804"/>
        <v/>
      </c>
      <c r="AM1315" s="78" t="str">
        <f t="shared" si="805"/>
        <v/>
      </c>
      <c r="AN1315" s="75" t="str">
        <f t="shared" si="806"/>
        <v/>
      </c>
      <c r="AO1315" s="71" t="str">
        <f t="shared" si="807"/>
        <v/>
      </c>
      <c r="AP1315" s="71" t="str">
        <f t="shared" si="808"/>
        <v/>
      </c>
      <c r="AQ1315" s="71" t="str">
        <f t="shared" si="809"/>
        <v/>
      </c>
      <c r="AR1315" s="71" t="str">
        <f t="shared" si="810"/>
        <v/>
      </c>
      <c r="AS1315" s="71" t="str">
        <f t="shared" si="811"/>
        <v/>
      </c>
      <c r="AT1315" s="71" t="str">
        <f t="shared" si="812"/>
        <v/>
      </c>
      <c r="AU1315" s="76" t="str">
        <f t="shared" si="813"/>
        <v/>
      </c>
      <c r="BF1315" s="141">
        <v>26015</v>
      </c>
      <c r="BG1315" s="142" t="s">
        <v>16839</v>
      </c>
      <c r="BH1315" s="141" t="s">
        <v>478</v>
      </c>
      <c r="BI1315" s="141" t="s">
        <v>176</v>
      </c>
      <c r="BJ1315" s="141"/>
      <c r="BK1315" s="141" t="s">
        <v>13837</v>
      </c>
      <c r="BL1315" s="141" t="s">
        <v>16828</v>
      </c>
      <c r="BM1315" s="141">
        <v>46.372929999999997</v>
      </c>
      <c r="BN1315" s="141">
        <v>-70.914410000000004</v>
      </c>
      <c r="BO1315" s="141">
        <v>1992</v>
      </c>
      <c r="BP1315" s="143" t="s">
        <v>25419</v>
      </c>
      <c r="BQ1315" s="143" t="s">
        <v>17560</v>
      </c>
    </row>
    <row r="1316" spans="1:69" ht="38.25" customHeight="1" x14ac:dyDescent="0.25">
      <c r="A1316" s="1" t="str">
        <f t="shared" si="814"/>
        <v/>
      </c>
      <c r="B1316" s="32" t="str">
        <f t="shared" si="815"/>
        <v/>
      </c>
      <c r="C1316" s="25" t="str">
        <f t="shared" si="816"/>
        <v/>
      </c>
      <c r="D1316" s="25" t="str">
        <f t="shared" si="817"/>
        <v/>
      </c>
      <c r="E1316" s="25" t="str">
        <f t="shared" si="818"/>
        <v/>
      </c>
      <c r="F1316" s="25" t="str">
        <f t="shared" si="819"/>
        <v/>
      </c>
      <c r="G1316" s="108" t="str">
        <f t="shared" si="820"/>
        <v/>
      </c>
      <c r="H1316" s="108" t="str">
        <f t="shared" si="821"/>
        <v/>
      </c>
      <c r="I1316" s="112" t="str">
        <f t="shared" si="822"/>
        <v/>
      </c>
      <c r="J1316" s="112"/>
      <c r="K1316" s="112"/>
      <c r="L1316" s="113"/>
      <c r="M1316" s="113"/>
      <c r="N1316" s="224" t="str">
        <f t="shared" si="823"/>
        <v/>
      </c>
      <c r="O1316" s="225" t="str">
        <f t="shared" si="824"/>
        <v/>
      </c>
      <c r="Q1316" s="6">
        <v>1314</v>
      </c>
      <c r="R1316" s="47" t="str">
        <f t="shared" si="787"/>
        <v>-1314</v>
      </c>
      <c r="S1316" s="6"/>
      <c r="T1316" s="48" t="str">
        <f t="shared" si="788"/>
        <v/>
      </c>
      <c r="U1316" s="49" t="str">
        <f t="shared" si="789"/>
        <v/>
      </c>
      <c r="W1316" s="51"/>
      <c r="X1316" s="75" t="str">
        <f t="shared" si="790"/>
        <v/>
      </c>
      <c r="Y1316" s="71" t="str">
        <f t="shared" si="791"/>
        <v/>
      </c>
      <c r="Z1316" s="71" t="str">
        <f t="shared" si="792"/>
        <v/>
      </c>
      <c r="AA1316" s="71" t="str">
        <f t="shared" si="793"/>
        <v/>
      </c>
      <c r="AB1316" s="71" t="str">
        <f t="shared" si="794"/>
        <v/>
      </c>
      <c r="AC1316" s="71" t="str">
        <f t="shared" si="795"/>
        <v/>
      </c>
      <c r="AD1316" s="71" t="str">
        <f t="shared" si="796"/>
        <v/>
      </c>
      <c r="AE1316" s="78" t="str">
        <f t="shared" si="797"/>
        <v/>
      </c>
      <c r="AF1316" s="75" t="str">
        <f t="shared" si="798"/>
        <v/>
      </c>
      <c r="AG1316" s="71" t="str">
        <f t="shared" si="799"/>
        <v/>
      </c>
      <c r="AH1316" s="71" t="str">
        <f t="shared" si="800"/>
        <v/>
      </c>
      <c r="AI1316" s="71" t="str">
        <f t="shared" si="801"/>
        <v/>
      </c>
      <c r="AJ1316" s="71" t="str">
        <f t="shared" si="802"/>
        <v/>
      </c>
      <c r="AK1316" s="71" t="str">
        <f t="shared" si="803"/>
        <v/>
      </c>
      <c r="AL1316" s="71" t="str">
        <f t="shared" si="804"/>
        <v/>
      </c>
      <c r="AM1316" s="78" t="str">
        <f t="shared" si="805"/>
        <v/>
      </c>
      <c r="AN1316" s="75" t="str">
        <f t="shared" si="806"/>
        <v/>
      </c>
      <c r="AO1316" s="71" t="str">
        <f t="shared" si="807"/>
        <v/>
      </c>
      <c r="AP1316" s="71" t="str">
        <f t="shared" si="808"/>
        <v/>
      </c>
      <c r="AQ1316" s="71" t="str">
        <f t="shared" si="809"/>
        <v/>
      </c>
      <c r="AR1316" s="71" t="str">
        <f t="shared" si="810"/>
        <v/>
      </c>
      <c r="AS1316" s="71" t="str">
        <f t="shared" si="811"/>
        <v/>
      </c>
      <c r="AT1316" s="71" t="str">
        <f t="shared" si="812"/>
        <v/>
      </c>
      <c r="AU1316" s="76" t="str">
        <f t="shared" si="813"/>
        <v/>
      </c>
      <c r="BF1316" s="141">
        <v>26030</v>
      </c>
      <c r="BG1316" s="142" t="s">
        <v>16454</v>
      </c>
      <c r="BH1316" s="141" t="s">
        <v>180</v>
      </c>
      <c r="BI1316" s="141" t="s">
        <v>191</v>
      </c>
      <c r="BJ1316" s="141" t="s">
        <v>16455</v>
      </c>
      <c r="BK1316" s="141" t="s">
        <v>16456</v>
      </c>
      <c r="BL1316" s="141" t="s">
        <v>16457</v>
      </c>
      <c r="BM1316" s="141">
        <v>46.466593910814296</v>
      </c>
      <c r="BN1316" s="141">
        <v>-71.044791528671396</v>
      </c>
      <c r="BO1316" s="141">
        <v>2013</v>
      </c>
      <c r="BP1316" s="143" t="s">
        <v>23911</v>
      </c>
      <c r="BQ1316" s="143" t="s">
        <v>17560</v>
      </c>
    </row>
    <row r="1317" spans="1:69" ht="38.25" customHeight="1" x14ac:dyDescent="0.25">
      <c r="A1317" s="1" t="str">
        <f t="shared" si="814"/>
        <v/>
      </c>
      <c r="B1317" s="32" t="str">
        <f t="shared" si="815"/>
        <v/>
      </c>
      <c r="C1317" s="25" t="str">
        <f t="shared" si="816"/>
        <v/>
      </c>
      <c r="D1317" s="25" t="str">
        <f t="shared" si="817"/>
        <v/>
      </c>
      <c r="E1317" s="25" t="str">
        <f t="shared" si="818"/>
        <v/>
      </c>
      <c r="F1317" s="25" t="str">
        <f t="shared" si="819"/>
        <v/>
      </c>
      <c r="G1317" s="108" t="str">
        <f t="shared" si="820"/>
        <v/>
      </c>
      <c r="H1317" s="108" t="str">
        <f t="shared" si="821"/>
        <v/>
      </c>
      <c r="I1317" s="112" t="str">
        <f t="shared" si="822"/>
        <v/>
      </c>
      <c r="J1317" s="112"/>
      <c r="K1317" s="112"/>
      <c r="L1317" s="113"/>
      <c r="M1317" s="113"/>
      <c r="N1317" s="224" t="str">
        <f t="shared" si="823"/>
        <v/>
      </c>
      <c r="O1317" s="225" t="str">
        <f t="shared" si="824"/>
        <v/>
      </c>
      <c r="Q1317" s="6">
        <v>1315</v>
      </c>
      <c r="R1317" s="47" t="str">
        <f t="shared" si="787"/>
        <v>-1315</v>
      </c>
      <c r="S1317" s="6"/>
      <c r="T1317" s="48" t="str">
        <f t="shared" si="788"/>
        <v/>
      </c>
      <c r="U1317" s="49" t="str">
        <f t="shared" si="789"/>
        <v/>
      </c>
      <c r="W1317" s="51"/>
      <c r="X1317" s="75" t="str">
        <f t="shared" si="790"/>
        <v/>
      </c>
      <c r="Y1317" s="71" t="str">
        <f t="shared" si="791"/>
        <v/>
      </c>
      <c r="Z1317" s="71" t="str">
        <f t="shared" si="792"/>
        <v/>
      </c>
      <c r="AA1317" s="71" t="str">
        <f t="shared" si="793"/>
        <v/>
      </c>
      <c r="AB1317" s="71" t="str">
        <f t="shared" si="794"/>
        <v/>
      </c>
      <c r="AC1317" s="71" t="str">
        <f t="shared" si="795"/>
        <v/>
      </c>
      <c r="AD1317" s="71" t="str">
        <f t="shared" si="796"/>
        <v/>
      </c>
      <c r="AE1317" s="78" t="str">
        <f t="shared" si="797"/>
        <v/>
      </c>
      <c r="AF1317" s="75" t="str">
        <f t="shared" si="798"/>
        <v/>
      </c>
      <c r="AG1317" s="71" t="str">
        <f t="shared" si="799"/>
        <v/>
      </c>
      <c r="AH1317" s="71" t="str">
        <f t="shared" si="800"/>
        <v/>
      </c>
      <c r="AI1317" s="71" t="str">
        <f t="shared" si="801"/>
        <v/>
      </c>
      <c r="AJ1317" s="71" t="str">
        <f t="shared" si="802"/>
        <v/>
      </c>
      <c r="AK1317" s="71" t="str">
        <f t="shared" si="803"/>
        <v/>
      </c>
      <c r="AL1317" s="71" t="str">
        <f t="shared" si="804"/>
        <v/>
      </c>
      <c r="AM1317" s="78" t="str">
        <f t="shared" si="805"/>
        <v/>
      </c>
      <c r="AN1317" s="75" t="str">
        <f t="shared" si="806"/>
        <v/>
      </c>
      <c r="AO1317" s="71" t="str">
        <f t="shared" si="807"/>
        <v/>
      </c>
      <c r="AP1317" s="71" t="str">
        <f t="shared" si="808"/>
        <v/>
      </c>
      <c r="AQ1317" s="71" t="str">
        <f t="shared" si="809"/>
        <v/>
      </c>
      <c r="AR1317" s="71" t="str">
        <f t="shared" si="810"/>
        <v/>
      </c>
      <c r="AS1317" s="71" t="str">
        <f t="shared" si="811"/>
        <v/>
      </c>
      <c r="AT1317" s="71" t="str">
        <f t="shared" si="812"/>
        <v/>
      </c>
      <c r="AU1317" s="76" t="str">
        <f t="shared" si="813"/>
        <v/>
      </c>
      <c r="BF1317" s="141">
        <v>18055</v>
      </c>
      <c r="BG1317" s="142" t="s">
        <v>17152</v>
      </c>
      <c r="BH1317" s="141" t="s">
        <v>478</v>
      </c>
      <c r="BI1317" s="141" t="s">
        <v>186</v>
      </c>
      <c r="BJ1317" s="141" t="s">
        <v>191</v>
      </c>
      <c r="BK1317" s="141" t="s">
        <v>16628</v>
      </c>
      <c r="BL1317" s="141" t="s">
        <v>17137</v>
      </c>
      <c r="BM1317" s="141">
        <v>46.900060000000003</v>
      </c>
      <c r="BN1317" s="141">
        <v>-70.632009999999994</v>
      </c>
      <c r="BO1317" s="141">
        <v>2006</v>
      </c>
      <c r="BP1317" s="143" t="s">
        <v>25451</v>
      </c>
      <c r="BQ1317" s="143" t="s">
        <v>17560</v>
      </c>
    </row>
    <row r="1318" spans="1:69" ht="38.25" customHeight="1" x14ac:dyDescent="0.25">
      <c r="A1318" s="1" t="str">
        <f t="shared" si="814"/>
        <v/>
      </c>
      <c r="B1318" s="32" t="str">
        <f t="shared" si="815"/>
        <v/>
      </c>
      <c r="C1318" s="25" t="str">
        <f t="shared" si="816"/>
        <v/>
      </c>
      <c r="D1318" s="25" t="str">
        <f t="shared" si="817"/>
        <v/>
      </c>
      <c r="E1318" s="25" t="str">
        <f t="shared" si="818"/>
        <v/>
      </c>
      <c r="F1318" s="25" t="str">
        <f t="shared" si="819"/>
        <v/>
      </c>
      <c r="G1318" s="108" t="str">
        <f t="shared" si="820"/>
        <v/>
      </c>
      <c r="H1318" s="108" t="str">
        <f t="shared" si="821"/>
        <v/>
      </c>
      <c r="I1318" s="112" t="str">
        <f t="shared" si="822"/>
        <v/>
      </c>
      <c r="J1318" s="112"/>
      <c r="K1318" s="112"/>
      <c r="L1318" s="113"/>
      <c r="M1318" s="113"/>
      <c r="N1318" s="224" t="str">
        <f t="shared" si="823"/>
        <v/>
      </c>
      <c r="O1318" s="225" t="str">
        <f t="shared" si="824"/>
        <v/>
      </c>
      <c r="Q1318" s="6">
        <v>1316</v>
      </c>
      <c r="R1318" s="47" t="str">
        <f t="shared" si="787"/>
        <v>-1316</v>
      </c>
      <c r="S1318" s="6"/>
      <c r="T1318" s="48" t="str">
        <f t="shared" si="788"/>
        <v/>
      </c>
      <c r="U1318" s="49" t="str">
        <f t="shared" si="789"/>
        <v/>
      </c>
      <c r="W1318" s="51"/>
      <c r="X1318" s="75" t="str">
        <f t="shared" si="790"/>
        <v/>
      </c>
      <c r="Y1318" s="71" t="str">
        <f t="shared" si="791"/>
        <v/>
      </c>
      <c r="Z1318" s="71" t="str">
        <f t="shared" si="792"/>
        <v/>
      </c>
      <c r="AA1318" s="71" t="str">
        <f t="shared" si="793"/>
        <v/>
      </c>
      <c r="AB1318" s="71" t="str">
        <f t="shared" si="794"/>
        <v/>
      </c>
      <c r="AC1318" s="71" t="str">
        <f t="shared" si="795"/>
        <v/>
      </c>
      <c r="AD1318" s="71" t="str">
        <f t="shared" si="796"/>
        <v/>
      </c>
      <c r="AE1318" s="78" t="str">
        <f t="shared" si="797"/>
        <v/>
      </c>
      <c r="AF1318" s="75" t="str">
        <f t="shared" si="798"/>
        <v/>
      </c>
      <c r="AG1318" s="71" t="str">
        <f t="shared" si="799"/>
        <v/>
      </c>
      <c r="AH1318" s="71" t="str">
        <f t="shared" si="800"/>
        <v/>
      </c>
      <c r="AI1318" s="71" t="str">
        <f t="shared" si="801"/>
        <v/>
      </c>
      <c r="AJ1318" s="71" t="str">
        <f t="shared" si="802"/>
        <v/>
      </c>
      <c r="AK1318" s="71" t="str">
        <f t="shared" si="803"/>
        <v/>
      </c>
      <c r="AL1318" s="71" t="str">
        <f t="shared" si="804"/>
        <v/>
      </c>
      <c r="AM1318" s="78" t="str">
        <f t="shared" si="805"/>
        <v/>
      </c>
      <c r="AN1318" s="75" t="str">
        <f t="shared" si="806"/>
        <v/>
      </c>
      <c r="AO1318" s="71" t="str">
        <f t="shared" si="807"/>
        <v/>
      </c>
      <c r="AP1318" s="71" t="str">
        <f t="shared" si="808"/>
        <v/>
      </c>
      <c r="AQ1318" s="71" t="str">
        <f t="shared" si="809"/>
        <v/>
      </c>
      <c r="AR1318" s="71" t="str">
        <f t="shared" si="810"/>
        <v/>
      </c>
      <c r="AS1318" s="71" t="str">
        <f t="shared" si="811"/>
        <v/>
      </c>
      <c r="AT1318" s="71" t="str">
        <f t="shared" si="812"/>
        <v/>
      </c>
      <c r="AU1318" s="76" t="str">
        <f t="shared" si="813"/>
        <v/>
      </c>
      <c r="BF1318" s="141">
        <v>18060</v>
      </c>
      <c r="BG1318" s="142" t="s">
        <v>16988</v>
      </c>
      <c r="BH1318" s="141" t="s">
        <v>478</v>
      </c>
      <c r="BI1318" s="141" t="s">
        <v>1268</v>
      </c>
      <c r="BJ1318" s="141" t="s">
        <v>16989</v>
      </c>
      <c r="BK1318" s="141"/>
      <c r="BL1318" s="141" t="s">
        <v>692</v>
      </c>
      <c r="BM1318" s="141">
        <v>46.903435703035903</v>
      </c>
      <c r="BN1318" s="141">
        <v>-70.690863618605405</v>
      </c>
      <c r="BO1318" s="141">
        <v>1974</v>
      </c>
      <c r="BP1318" s="143" t="s">
        <v>485</v>
      </c>
      <c r="BQ1318" s="143" t="s">
        <v>17560</v>
      </c>
    </row>
    <row r="1319" spans="1:69" ht="38.25" customHeight="1" x14ac:dyDescent="0.25">
      <c r="A1319" s="1" t="str">
        <f t="shared" si="814"/>
        <v/>
      </c>
      <c r="B1319" s="32" t="str">
        <f t="shared" si="815"/>
        <v/>
      </c>
      <c r="C1319" s="25" t="str">
        <f t="shared" si="816"/>
        <v/>
      </c>
      <c r="D1319" s="25" t="str">
        <f t="shared" si="817"/>
        <v/>
      </c>
      <c r="E1319" s="25" t="str">
        <f t="shared" si="818"/>
        <v/>
      </c>
      <c r="F1319" s="25" t="str">
        <f t="shared" si="819"/>
        <v/>
      </c>
      <c r="G1319" s="108" t="str">
        <f t="shared" si="820"/>
        <v/>
      </c>
      <c r="H1319" s="108" t="str">
        <f t="shared" si="821"/>
        <v/>
      </c>
      <c r="I1319" s="112" t="str">
        <f t="shared" si="822"/>
        <v/>
      </c>
      <c r="J1319" s="112"/>
      <c r="K1319" s="112"/>
      <c r="L1319" s="113"/>
      <c r="M1319" s="113"/>
      <c r="N1319" s="224" t="str">
        <f t="shared" si="823"/>
        <v/>
      </c>
      <c r="O1319" s="225" t="str">
        <f t="shared" si="824"/>
        <v/>
      </c>
      <c r="Q1319" s="6">
        <v>1317</v>
      </c>
      <c r="R1319" s="47" t="str">
        <f t="shared" si="787"/>
        <v>-1317</v>
      </c>
      <c r="S1319" s="6"/>
      <c r="T1319" s="48" t="str">
        <f t="shared" si="788"/>
        <v/>
      </c>
      <c r="U1319" s="49" t="str">
        <f t="shared" si="789"/>
        <v/>
      </c>
      <c r="W1319" s="51"/>
      <c r="X1319" s="75" t="str">
        <f t="shared" si="790"/>
        <v/>
      </c>
      <c r="Y1319" s="71" t="str">
        <f t="shared" si="791"/>
        <v/>
      </c>
      <c r="Z1319" s="71" t="str">
        <f t="shared" si="792"/>
        <v/>
      </c>
      <c r="AA1319" s="71" t="str">
        <f t="shared" si="793"/>
        <v/>
      </c>
      <c r="AB1319" s="71" t="str">
        <f t="shared" si="794"/>
        <v/>
      </c>
      <c r="AC1319" s="71" t="str">
        <f t="shared" si="795"/>
        <v/>
      </c>
      <c r="AD1319" s="71" t="str">
        <f t="shared" si="796"/>
        <v/>
      </c>
      <c r="AE1319" s="78" t="str">
        <f t="shared" si="797"/>
        <v/>
      </c>
      <c r="AF1319" s="75" t="str">
        <f t="shared" si="798"/>
        <v/>
      </c>
      <c r="AG1319" s="71" t="str">
        <f t="shared" si="799"/>
        <v/>
      </c>
      <c r="AH1319" s="71" t="str">
        <f t="shared" si="800"/>
        <v/>
      </c>
      <c r="AI1319" s="71" t="str">
        <f t="shared" si="801"/>
        <v/>
      </c>
      <c r="AJ1319" s="71" t="str">
        <f t="shared" si="802"/>
        <v/>
      </c>
      <c r="AK1319" s="71" t="str">
        <f t="shared" si="803"/>
        <v/>
      </c>
      <c r="AL1319" s="71" t="str">
        <f t="shared" si="804"/>
        <v/>
      </c>
      <c r="AM1319" s="78" t="str">
        <f t="shared" si="805"/>
        <v/>
      </c>
      <c r="AN1319" s="75" t="str">
        <f t="shared" si="806"/>
        <v/>
      </c>
      <c r="AO1319" s="71" t="str">
        <f t="shared" si="807"/>
        <v/>
      </c>
      <c r="AP1319" s="71" t="str">
        <f t="shared" si="808"/>
        <v/>
      </c>
      <c r="AQ1319" s="71" t="str">
        <f t="shared" si="809"/>
        <v/>
      </c>
      <c r="AR1319" s="71" t="str">
        <f t="shared" si="810"/>
        <v/>
      </c>
      <c r="AS1319" s="71" t="str">
        <f t="shared" si="811"/>
        <v/>
      </c>
      <c r="AT1319" s="71" t="str">
        <f t="shared" si="812"/>
        <v/>
      </c>
      <c r="AU1319" s="76" t="str">
        <f t="shared" si="813"/>
        <v/>
      </c>
      <c r="BF1319" s="141">
        <v>18060</v>
      </c>
      <c r="BG1319" s="142" t="s">
        <v>16990</v>
      </c>
      <c r="BH1319" s="141" t="s">
        <v>478</v>
      </c>
      <c r="BI1319" s="141" t="s">
        <v>1268</v>
      </c>
      <c r="BJ1319" s="141" t="s">
        <v>16989</v>
      </c>
      <c r="BK1319" s="141"/>
      <c r="BL1319" s="141" t="s">
        <v>16991</v>
      </c>
      <c r="BM1319" s="141">
        <v>46.868141172178603</v>
      </c>
      <c r="BN1319" s="141">
        <v>-70.692207609228305</v>
      </c>
      <c r="BO1319" s="141">
        <v>1974</v>
      </c>
      <c r="BP1319" s="143" t="s">
        <v>485</v>
      </c>
      <c r="BQ1319" s="143" t="s">
        <v>17560</v>
      </c>
    </row>
    <row r="1320" spans="1:69" ht="38.25" customHeight="1" x14ac:dyDescent="0.25">
      <c r="A1320" s="1" t="str">
        <f t="shared" si="814"/>
        <v/>
      </c>
      <c r="B1320" s="32" t="str">
        <f t="shared" si="815"/>
        <v/>
      </c>
      <c r="C1320" s="25" t="str">
        <f t="shared" si="816"/>
        <v/>
      </c>
      <c r="D1320" s="25" t="str">
        <f t="shared" si="817"/>
        <v/>
      </c>
      <c r="E1320" s="25" t="str">
        <f t="shared" si="818"/>
        <v/>
      </c>
      <c r="F1320" s="25" t="str">
        <f t="shared" si="819"/>
        <v/>
      </c>
      <c r="G1320" s="108" t="str">
        <f t="shared" si="820"/>
        <v/>
      </c>
      <c r="H1320" s="108" t="str">
        <f t="shared" si="821"/>
        <v/>
      </c>
      <c r="I1320" s="112" t="str">
        <f t="shared" si="822"/>
        <v/>
      </c>
      <c r="J1320" s="112"/>
      <c r="K1320" s="112"/>
      <c r="L1320" s="113"/>
      <c r="M1320" s="113"/>
      <c r="N1320" s="224" t="str">
        <f t="shared" si="823"/>
        <v/>
      </c>
      <c r="O1320" s="225" t="str">
        <f t="shared" si="824"/>
        <v/>
      </c>
      <c r="Q1320" s="6">
        <v>1318</v>
      </c>
      <c r="R1320" s="47" t="str">
        <f t="shared" si="787"/>
        <v>-1318</v>
      </c>
      <c r="S1320" s="6"/>
      <c r="T1320" s="48" t="str">
        <f t="shared" si="788"/>
        <v/>
      </c>
      <c r="U1320" s="49" t="str">
        <f t="shared" si="789"/>
        <v/>
      </c>
      <c r="W1320" s="51"/>
      <c r="X1320" s="75" t="str">
        <f t="shared" si="790"/>
        <v/>
      </c>
      <c r="Y1320" s="71" t="str">
        <f t="shared" si="791"/>
        <v/>
      </c>
      <c r="Z1320" s="71" t="str">
        <f t="shared" si="792"/>
        <v/>
      </c>
      <c r="AA1320" s="71" t="str">
        <f t="shared" si="793"/>
        <v/>
      </c>
      <c r="AB1320" s="71" t="str">
        <f t="shared" si="794"/>
        <v/>
      </c>
      <c r="AC1320" s="71" t="str">
        <f t="shared" si="795"/>
        <v/>
      </c>
      <c r="AD1320" s="71" t="str">
        <f t="shared" si="796"/>
        <v/>
      </c>
      <c r="AE1320" s="78" t="str">
        <f t="shared" si="797"/>
        <v/>
      </c>
      <c r="AF1320" s="75" t="str">
        <f t="shared" si="798"/>
        <v/>
      </c>
      <c r="AG1320" s="71" t="str">
        <f t="shared" si="799"/>
        <v/>
      </c>
      <c r="AH1320" s="71" t="str">
        <f t="shared" si="800"/>
        <v/>
      </c>
      <c r="AI1320" s="71" t="str">
        <f t="shared" si="801"/>
        <v/>
      </c>
      <c r="AJ1320" s="71" t="str">
        <f t="shared" si="802"/>
        <v/>
      </c>
      <c r="AK1320" s="71" t="str">
        <f t="shared" si="803"/>
        <v/>
      </c>
      <c r="AL1320" s="71" t="str">
        <f t="shared" si="804"/>
        <v/>
      </c>
      <c r="AM1320" s="78" t="str">
        <f t="shared" si="805"/>
        <v/>
      </c>
      <c r="AN1320" s="75" t="str">
        <f t="shared" si="806"/>
        <v/>
      </c>
      <c r="AO1320" s="71" t="str">
        <f t="shared" si="807"/>
        <v/>
      </c>
      <c r="AP1320" s="71" t="str">
        <f t="shared" si="808"/>
        <v/>
      </c>
      <c r="AQ1320" s="71" t="str">
        <f t="shared" si="809"/>
        <v/>
      </c>
      <c r="AR1320" s="71" t="str">
        <f t="shared" si="810"/>
        <v/>
      </c>
      <c r="AS1320" s="71" t="str">
        <f t="shared" si="811"/>
        <v/>
      </c>
      <c r="AT1320" s="71" t="str">
        <f t="shared" si="812"/>
        <v/>
      </c>
      <c r="AU1320" s="76" t="str">
        <f t="shared" si="813"/>
        <v/>
      </c>
      <c r="BF1320" s="141">
        <v>18060</v>
      </c>
      <c r="BG1320" s="142" t="s">
        <v>16992</v>
      </c>
      <c r="BH1320" s="141" t="s">
        <v>478</v>
      </c>
      <c r="BI1320" s="141" t="s">
        <v>1268</v>
      </c>
      <c r="BJ1320" s="141" t="s">
        <v>16989</v>
      </c>
      <c r="BK1320" s="141"/>
      <c r="BL1320" s="141" t="s">
        <v>16991</v>
      </c>
      <c r="BM1320" s="141">
        <v>46.845388838682602</v>
      </c>
      <c r="BN1320" s="141">
        <v>-70.726990587441506</v>
      </c>
      <c r="BO1320" s="141">
        <v>1974</v>
      </c>
      <c r="BP1320" s="143" t="s">
        <v>485</v>
      </c>
      <c r="BQ1320" s="143" t="s">
        <v>17560</v>
      </c>
    </row>
    <row r="1321" spans="1:69" ht="38.25" customHeight="1" x14ac:dyDescent="0.25">
      <c r="A1321" s="1" t="str">
        <f t="shared" si="814"/>
        <v/>
      </c>
      <c r="B1321" s="32" t="str">
        <f t="shared" si="815"/>
        <v/>
      </c>
      <c r="C1321" s="25" t="str">
        <f t="shared" si="816"/>
        <v/>
      </c>
      <c r="D1321" s="25" t="str">
        <f t="shared" si="817"/>
        <v/>
      </c>
      <c r="E1321" s="25" t="str">
        <f t="shared" si="818"/>
        <v/>
      </c>
      <c r="F1321" s="25" t="str">
        <f t="shared" si="819"/>
        <v/>
      </c>
      <c r="G1321" s="108" t="str">
        <f t="shared" si="820"/>
        <v/>
      </c>
      <c r="H1321" s="108" t="str">
        <f t="shared" si="821"/>
        <v/>
      </c>
      <c r="I1321" s="112" t="str">
        <f t="shared" si="822"/>
        <v/>
      </c>
      <c r="J1321" s="112"/>
      <c r="K1321" s="112"/>
      <c r="L1321" s="113"/>
      <c r="M1321" s="113"/>
      <c r="N1321" s="224" t="str">
        <f t="shared" si="823"/>
        <v/>
      </c>
      <c r="O1321" s="225" t="str">
        <f t="shared" si="824"/>
        <v/>
      </c>
      <c r="Q1321" s="6">
        <v>1319</v>
      </c>
      <c r="R1321" s="47" t="str">
        <f t="shared" si="787"/>
        <v>-1319</v>
      </c>
      <c r="S1321" s="6"/>
      <c r="T1321" s="48" t="str">
        <f t="shared" si="788"/>
        <v/>
      </c>
      <c r="U1321" s="49" t="str">
        <f t="shared" si="789"/>
        <v/>
      </c>
      <c r="W1321" s="51"/>
      <c r="X1321" s="75" t="str">
        <f t="shared" si="790"/>
        <v/>
      </c>
      <c r="Y1321" s="71" t="str">
        <f t="shared" si="791"/>
        <v/>
      </c>
      <c r="Z1321" s="71" t="str">
        <f t="shared" si="792"/>
        <v/>
      </c>
      <c r="AA1321" s="71" t="str">
        <f t="shared" si="793"/>
        <v/>
      </c>
      <c r="AB1321" s="71" t="str">
        <f t="shared" si="794"/>
        <v/>
      </c>
      <c r="AC1321" s="71" t="str">
        <f t="shared" si="795"/>
        <v/>
      </c>
      <c r="AD1321" s="71" t="str">
        <f t="shared" si="796"/>
        <v/>
      </c>
      <c r="AE1321" s="78" t="str">
        <f t="shared" si="797"/>
        <v/>
      </c>
      <c r="AF1321" s="75" t="str">
        <f t="shared" si="798"/>
        <v/>
      </c>
      <c r="AG1321" s="71" t="str">
        <f t="shared" si="799"/>
        <v/>
      </c>
      <c r="AH1321" s="71" t="str">
        <f t="shared" si="800"/>
        <v/>
      </c>
      <c r="AI1321" s="71" t="str">
        <f t="shared" si="801"/>
        <v/>
      </c>
      <c r="AJ1321" s="71" t="str">
        <f t="shared" si="802"/>
        <v/>
      </c>
      <c r="AK1321" s="71" t="str">
        <f t="shared" si="803"/>
        <v/>
      </c>
      <c r="AL1321" s="71" t="str">
        <f t="shared" si="804"/>
        <v/>
      </c>
      <c r="AM1321" s="78" t="str">
        <f t="shared" si="805"/>
        <v/>
      </c>
      <c r="AN1321" s="75" t="str">
        <f t="shared" si="806"/>
        <v/>
      </c>
      <c r="AO1321" s="71" t="str">
        <f t="shared" si="807"/>
        <v/>
      </c>
      <c r="AP1321" s="71" t="str">
        <f t="shared" si="808"/>
        <v/>
      </c>
      <c r="AQ1321" s="71" t="str">
        <f t="shared" si="809"/>
        <v/>
      </c>
      <c r="AR1321" s="71" t="str">
        <f t="shared" si="810"/>
        <v/>
      </c>
      <c r="AS1321" s="71" t="str">
        <f t="shared" si="811"/>
        <v/>
      </c>
      <c r="AT1321" s="71" t="str">
        <f t="shared" si="812"/>
        <v/>
      </c>
      <c r="AU1321" s="76" t="str">
        <f t="shared" si="813"/>
        <v/>
      </c>
      <c r="BF1321" s="141">
        <v>18060</v>
      </c>
      <c r="BG1321" s="142" t="s">
        <v>16993</v>
      </c>
      <c r="BH1321" s="141" t="s">
        <v>478</v>
      </c>
      <c r="BI1321" s="141" t="s">
        <v>1268</v>
      </c>
      <c r="BJ1321" s="141" t="s">
        <v>16989</v>
      </c>
      <c r="BK1321" s="141"/>
      <c r="BL1321" s="141" t="s">
        <v>693</v>
      </c>
      <c r="BM1321" s="141">
        <v>46.875539826914</v>
      </c>
      <c r="BN1321" s="141">
        <v>-70.729282341437099</v>
      </c>
      <c r="BO1321" s="141">
        <v>1974</v>
      </c>
      <c r="BP1321" s="143" t="s">
        <v>485</v>
      </c>
      <c r="BQ1321" s="143" t="s">
        <v>17560</v>
      </c>
    </row>
    <row r="1322" spans="1:69" ht="38.25" customHeight="1" x14ac:dyDescent="0.25">
      <c r="A1322" s="1" t="str">
        <f t="shared" si="814"/>
        <v/>
      </c>
      <c r="B1322" s="32" t="str">
        <f t="shared" si="815"/>
        <v/>
      </c>
      <c r="C1322" s="25" t="str">
        <f t="shared" si="816"/>
        <v/>
      </c>
      <c r="D1322" s="25" t="str">
        <f t="shared" si="817"/>
        <v/>
      </c>
      <c r="E1322" s="25" t="str">
        <f t="shared" si="818"/>
        <v/>
      </c>
      <c r="F1322" s="25" t="str">
        <f t="shared" si="819"/>
        <v/>
      </c>
      <c r="G1322" s="108" t="str">
        <f t="shared" si="820"/>
        <v/>
      </c>
      <c r="H1322" s="108" t="str">
        <f t="shared" si="821"/>
        <v/>
      </c>
      <c r="I1322" s="112" t="str">
        <f t="shared" si="822"/>
        <v/>
      </c>
      <c r="J1322" s="112"/>
      <c r="K1322" s="112"/>
      <c r="L1322" s="113"/>
      <c r="M1322" s="113"/>
      <c r="N1322" s="224" t="str">
        <f t="shared" si="823"/>
        <v/>
      </c>
      <c r="O1322" s="225" t="str">
        <f t="shared" si="824"/>
        <v/>
      </c>
      <c r="Q1322" s="6">
        <v>1320</v>
      </c>
      <c r="R1322" s="47" t="str">
        <f t="shared" si="787"/>
        <v>-1320</v>
      </c>
      <c r="S1322" s="6"/>
      <c r="T1322" s="48" t="str">
        <f t="shared" si="788"/>
        <v/>
      </c>
      <c r="U1322" s="49" t="str">
        <f t="shared" si="789"/>
        <v/>
      </c>
      <c r="W1322" s="51"/>
      <c r="X1322" s="75" t="str">
        <f t="shared" si="790"/>
        <v/>
      </c>
      <c r="Y1322" s="71" t="str">
        <f t="shared" si="791"/>
        <v/>
      </c>
      <c r="Z1322" s="71" t="str">
        <f t="shared" si="792"/>
        <v/>
      </c>
      <c r="AA1322" s="71" t="str">
        <f t="shared" si="793"/>
        <v/>
      </c>
      <c r="AB1322" s="71" t="str">
        <f t="shared" si="794"/>
        <v/>
      </c>
      <c r="AC1322" s="71" t="str">
        <f t="shared" si="795"/>
        <v/>
      </c>
      <c r="AD1322" s="71" t="str">
        <f t="shared" si="796"/>
        <v/>
      </c>
      <c r="AE1322" s="78" t="str">
        <f t="shared" si="797"/>
        <v/>
      </c>
      <c r="AF1322" s="75" t="str">
        <f t="shared" si="798"/>
        <v/>
      </c>
      <c r="AG1322" s="71" t="str">
        <f t="shared" si="799"/>
        <v/>
      </c>
      <c r="AH1322" s="71" t="str">
        <f t="shared" si="800"/>
        <v/>
      </c>
      <c r="AI1322" s="71" t="str">
        <f t="shared" si="801"/>
        <v/>
      </c>
      <c r="AJ1322" s="71" t="str">
        <f t="shared" si="802"/>
        <v/>
      </c>
      <c r="AK1322" s="71" t="str">
        <f t="shared" si="803"/>
        <v/>
      </c>
      <c r="AL1322" s="71" t="str">
        <f t="shared" si="804"/>
        <v/>
      </c>
      <c r="AM1322" s="78" t="str">
        <f t="shared" si="805"/>
        <v/>
      </c>
      <c r="AN1322" s="75" t="str">
        <f t="shared" si="806"/>
        <v/>
      </c>
      <c r="AO1322" s="71" t="str">
        <f t="shared" si="807"/>
        <v/>
      </c>
      <c r="AP1322" s="71" t="str">
        <f t="shared" si="808"/>
        <v/>
      </c>
      <c r="AQ1322" s="71" t="str">
        <f t="shared" si="809"/>
        <v/>
      </c>
      <c r="AR1322" s="71" t="str">
        <f t="shared" si="810"/>
        <v/>
      </c>
      <c r="AS1322" s="71" t="str">
        <f t="shared" si="811"/>
        <v/>
      </c>
      <c r="AT1322" s="71" t="str">
        <f t="shared" si="812"/>
        <v/>
      </c>
      <c r="AU1322" s="76" t="str">
        <f t="shared" si="813"/>
        <v/>
      </c>
      <c r="BF1322" s="141">
        <v>18035</v>
      </c>
      <c r="BG1322" s="142" t="s">
        <v>17005</v>
      </c>
      <c r="BH1322" s="141" t="s">
        <v>180</v>
      </c>
      <c r="BI1322" s="141" t="s">
        <v>178</v>
      </c>
      <c r="BJ1322" s="141"/>
      <c r="BK1322" s="141"/>
      <c r="BL1322" s="141" t="s">
        <v>17006</v>
      </c>
      <c r="BM1322" s="141">
        <v>46.7731463711117</v>
      </c>
      <c r="BN1322" s="141">
        <v>-70.450281307343801</v>
      </c>
      <c r="BO1322" s="141">
        <v>2011</v>
      </c>
      <c r="BP1322" s="143" t="s">
        <v>484</v>
      </c>
      <c r="BQ1322" s="143" t="s">
        <v>17560</v>
      </c>
    </row>
    <row r="1323" spans="1:69" ht="38.25" customHeight="1" x14ac:dyDescent="0.25">
      <c r="A1323" s="1" t="str">
        <f t="shared" si="814"/>
        <v/>
      </c>
      <c r="B1323" s="32" t="str">
        <f t="shared" si="815"/>
        <v/>
      </c>
      <c r="C1323" s="25" t="str">
        <f t="shared" si="816"/>
        <v/>
      </c>
      <c r="D1323" s="25" t="str">
        <f t="shared" si="817"/>
        <v/>
      </c>
      <c r="E1323" s="25" t="str">
        <f t="shared" si="818"/>
        <v/>
      </c>
      <c r="F1323" s="25" t="str">
        <f t="shared" si="819"/>
        <v/>
      </c>
      <c r="G1323" s="108" t="str">
        <f t="shared" si="820"/>
        <v/>
      </c>
      <c r="H1323" s="108" t="str">
        <f t="shared" si="821"/>
        <v/>
      </c>
      <c r="I1323" s="112" t="str">
        <f t="shared" si="822"/>
        <v/>
      </c>
      <c r="J1323" s="112"/>
      <c r="K1323" s="112"/>
      <c r="L1323" s="113"/>
      <c r="M1323" s="113"/>
      <c r="N1323" s="224" t="str">
        <f t="shared" si="823"/>
        <v/>
      </c>
      <c r="O1323" s="225" t="str">
        <f t="shared" si="824"/>
        <v/>
      </c>
      <c r="Q1323" s="6">
        <v>1321</v>
      </c>
      <c r="R1323" s="47" t="str">
        <f t="shared" si="787"/>
        <v>-1321</v>
      </c>
      <c r="S1323" s="6"/>
      <c r="T1323" s="48" t="str">
        <f t="shared" si="788"/>
        <v/>
      </c>
      <c r="U1323" s="49" t="str">
        <f t="shared" si="789"/>
        <v/>
      </c>
      <c r="W1323" s="51"/>
      <c r="X1323" s="75" t="str">
        <f t="shared" si="790"/>
        <v/>
      </c>
      <c r="Y1323" s="71" t="str">
        <f t="shared" si="791"/>
        <v/>
      </c>
      <c r="Z1323" s="71" t="str">
        <f t="shared" si="792"/>
        <v/>
      </c>
      <c r="AA1323" s="71" t="str">
        <f t="shared" si="793"/>
        <v/>
      </c>
      <c r="AB1323" s="71" t="str">
        <f t="shared" si="794"/>
        <v/>
      </c>
      <c r="AC1323" s="71" t="str">
        <f t="shared" si="795"/>
        <v/>
      </c>
      <c r="AD1323" s="71" t="str">
        <f t="shared" si="796"/>
        <v/>
      </c>
      <c r="AE1323" s="78" t="str">
        <f t="shared" si="797"/>
        <v/>
      </c>
      <c r="AF1323" s="75" t="str">
        <f t="shared" si="798"/>
        <v/>
      </c>
      <c r="AG1323" s="71" t="str">
        <f t="shared" si="799"/>
        <v/>
      </c>
      <c r="AH1323" s="71" t="str">
        <f t="shared" si="800"/>
        <v/>
      </c>
      <c r="AI1323" s="71" t="str">
        <f t="shared" si="801"/>
        <v/>
      </c>
      <c r="AJ1323" s="71" t="str">
        <f t="shared" si="802"/>
        <v/>
      </c>
      <c r="AK1323" s="71" t="str">
        <f t="shared" si="803"/>
        <v/>
      </c>
      <c r="AL1323" s="71" t="str">
        <f t="shared" si="804"/>
        <v/>
      </c>
      <c r="AM1323" s="78" t="str">
        <f t="shared" si="805"/>
        <v/>
      </c>
      <c r="AN1323" s="75" t="str">
        <f t="shared" si="806"/>
        <v/>
      </c>
      <c r="AO1323" s="71" t="str">
        <f t="shared" si="807"/>
        <v/>
      </c>
      <c r="AP1323" s="71" t="str">
        <f t="shared" si="808"/>
        <v/>
      </c>
      <c r="AQ1323" s="71" t="str">
        <f t="shared" si="809"/>
        <v/>
      </c>
      <c r="AR1323" s="71" t="str">
        <f t="shared" si="810"/>
        <v/>
      </c>
      <c r="AS1323" s="71" t="str">
        <f t="shared" si="811"/>
        <v/>
      </c>
      <c r="AT1323" s="71" t="str">
        <f t="shared" si="812"/>
        <v/>
      </c>
      <c r="AU1323" s="76" t="str">
        <f t="shared" si="813"/>
        <v/>
      </c>
      <c r="BF1323" s="141">
        <v>18035</v>
      </c>
      <c r="BG1323" s="142" t="s">
        <v>17007</v>
      </c>
      <c r="BH1323" s="141" t="s">
        <v>478</v>
      </c>
      <c r="BI1323" s="141" t="s">
        <v>177</v>
      </c>
      <c r="BJ1323" s="141"/>
      <c r="BK1323" s="141" t="s">
        <v>6146</v>
      </c>
      <c r="BL1323" s="141" t="s">
        <v>688</v>
      </c>
      <c r="BM1323" s="141">
        <v>46.769636624168797</v>
      </c>
      <c r="BN1323" s="141">
        <v>-70.442301828414898</v>
      </c>
      <c r="BO1323" s="141">
        <v>1988</v>
      </c>
      <c r="BP1323" s="143" t="s">
        <v>485</v>
      </c>
      <c r="BQ1323" s="143" t="s">
        <v>17560</v>
      </c>
    </row>
    <row r="1324" spans="1:69" ht="38.25" customHeight="1" x14ac:dyDescent="0.25">
      <c r="A1324" s="1" t="str">
        <f t="shared" si="814"/>
        <v/>
      </c>
      <c r="B1324" s="32" t="str">
        <f t="shared" si="815"/>
        <v/>
      </c>
      <c r="C1324" s="25" t="str">
        <f t="shared" si="816"/>
        <v/>
      </c>
      <c r="D1324" s="25" t="str">
        <f t="shared" si="817"/>
        <v/>
      </c>
      <c r="E1324" s="25" t="str">
        <f t="shared" si="818"/>
        <v/>
      </c>
      <c r="F1324" s="25" t="str">
        <f t="shared" si="819"/>
        <v/>
      </c>
      <c r="G1324" s="108" t="str">
        <f t="shared" si="820"/>
        <v/>
      </c>
      <c r="H1324" s="108" t="str">
        <f t="shared" si="821"/>
        <v/>
      </c>
      <c r="I1324" s="112" t="str">
        <f t="shared" si="822"/>
        <v/>
      </c>
      <c r="J1324" s="112"/>
      <c r="K1324" s="112"/>
      <c r="L1324" s="113"/>
      <c r="M1324" s="113"/>
      <c r="N1324" s="224" t="str">
        <f t="shared" si="823"/>
        <v/>
      </c>
      <c r="O1324" s="225" t="str">
        <f t="shared" si="824"/>
        <v/>
      </c>
      <c r="Q1324" s="6">
        <v>1322</v>
      </c>
      <c r="R1324" s="47" t="str">
        <f t="shared" si="787"/>
        <v>-1322</v>
      </c>
      <c r="S1324" s="6"/>
      <c r="T1324" s="48" t="str">
        <f t="shared" si="788"/>
        <v/>
      </c>
      <c r="U1324" s="49" t="str">
        <f t="shared" si="789"/>
        <v/>
      </c>
      <c r="W1324" s="51"/>
      <c r="X1324" s="75" t="str">
        <f t="shared" si="790"/>
        <v/>
      </c>
      <c r="Y1324" s="71" t="str">
        <f t="shared" si="791"/>
        <v/>
      </c>
      <c r="Z1324" s="71" t="str">
        <f t="shared" si="792"/>
        <v/>
      </c>
      <c r="AA1324" s="71" t="str">
        <f t="shared" si="793"/>
        <v/>
      </c>
      <c r="AB1324" s="71" t="str">
        <f t="shared" si="794"/>
        <v/>
      </c>
      <c r="AC1324" s="71" t="str">
        <f t="shared" si="795"/>
        <v/>
      </c>
      <c r="AD1324" s="71" t="str">
        <f t="shared" si="796"/>
        <v/>
      </c>
      <c r="AE1324" s="78" t="str">
        <f t="shared" si="797"/>
        <v/>
      </c>
      <c r="AF1324" s="75" t="str">
        <f t="shared" si="798"/>
        <v/>
      </c>
      <c r="AG1324" s="71" t="str">
        <f t="shared" si="799"/>
        <v/>
      </c>
      <c r="AH1324" s="71" t="str">
        <f t="shared" si="800"/>
        <v/>
      </c>
      <c r="AI1324" s="71" t="str">
        <f t="shared" si="801"/>
        <v/>
      </c>
      <c r="AJ1324" s="71" t="str">
        <f t="shared" si="802"/>
        <v/>
      </c>
      <c r="AK1324" s="71" t="str">
        <f t="shared" si="803"/>
        <v/>
      </c>
      <c r="AL1324" s="71" t="str">
        <f t="shared" si="804"/>
        <v/>
      </c>
      <c r="AM1324" s="78" t="str">
        <f t="shared" si="805"/>
        <v/>
      </c>
      <c r="AN1324" s="75" t="str">
        <f t="shared" si="806"/>
        <v/>
      </c>
      <c r="AO1324" s="71" t="str">
        <f t="shared" si="807"/>
        <v/>
      </c>
      <c r="AP1324" s="71" t="str">
        <f t="shared" si="808"/>
        <v/>
      </c>
      <c r="AQ1324" s="71" t="str">
        <f t="shared" si="809"/>
        <v/>
      </c>
      <c r="AR1324" s="71" t="str">
        <f t="shared" si="810"/>
        <v/>
      </c>
      <c r="AS1324" s="71" t="str">
        <f t="shared" si="811"/>
        <v/>
      </c>
      <c r="AT1324" s="71" t="str">
        <f t="shared" si="812"/>
        <v/>
      </c>
      <c r="AU1324" s="76" t="str">
        <f t="shared" si="813"/>
        <v/>
      </c>
      <c r="BF1324" s="141">
        <v>18060</v>
      </c>
      <c r="BG1324" s="142" t="s">
        <v>16994</v>
      </c>
      <c r="BH1324" s="141" t="s">
        <v>180</v>
      </c>
      <c r="BI1324" s="141" t="s">
        <v>178</v>
      </c>
      <c r="BJ1324" s="141" t="s">
        <v>16995</v>
      </c>
      <c r="BK1324" s="141"/>
      <c r="BL1324" s="141" t="s">
        <v>693</v>
      </c>
      <c r="BM1324" s="141">
        <v>46.887717108551598</v>
      </c>
      <c r="BN1324" s="141">
        <v>-70.702604585450999</v>
      </c>
      <c r="BO1324" s="141">
        <v>1998</v>
      </c>
      <c r="BP1324" s="143" t="s">
        <v>484</v>
      </c>
      <c r="BQ1324" s="143" t="s">
        <v>17560</v>
      </c>
    </row>
    <row r="1325" spans="1:69" ht="38.25" customHeight="1" x14ac:dyDescent="0.25">
      <c r="A1325" s="1" t="str">
        <f t="shared" si="814"/>
        <v/>
      </c>
      <c r="B1325" s="32" t="str">
        <f t="shared" si="815"/>
        <v/>
      </c>
      <c r="C1325" s="25" t="str">
        <f t="shared" si="816"/>
        <v/>
      </c>
      <c r="D1325" s="25" t="str">
        <f t="shared" si="817"/>
        <v/>
      </c>
      <c r="E1325" s="25" t="str">
        <f t="shared" si="818"/>
        <v/>
      </c>
      <c r="F1325" s="25" t="str">
        <f t="shared" si="819"/>
        <v/>
      </c>
      <c r="G1325" s="108" t="str">
        <f t="shared" si="820"/>
        <v/>
      </c>
      <c r="H1325" s="108" t="str">
        <f t="shared" si="821"/>
        <v/>
      </c>
      <c r="I1325" s="112" t="str">
        <f t="shared" si="822"/>
        <v/>
      </c>
      <c r="J1325" s="112"/>
      <c r="K1325" s="112"/>
      <c r="L1325" s="113"/>
      <c r="M1325" s="113"/>
      <c r="N1325" s="224" t="str">
        <f t="shared" si="823"/>
        <v/>
      </c>
      <c r="O1325" s="225" t="str">
        <f t="shared" si="824"/>
        <v/>
      </c>
      <c r="Q1325" s="6">
        <v>1323</v>
      </c>
      <c r="R1325" s="47" t="str">
        <f t="shared" si="787"/>
        <v>-1323</v>
      </c>
      <c r="S1325" s="6"/>
      <c r="T1325" s="48" t="str">
        <f t="shared" si="788"/>
        <v/>
      </c>
      <c r="U1325" s="49" t="str">
        <f t="shared" si="789"/>
        <v/>
      </c>
      <c r="W1325" s="51"/>
      <c r="X1325" s="75" t="str">
        <f t="shared" si="790"/>
        <v/>
      </c>
      <c r="Y1325" s="71" t="str">
        <f t="shared" si="791"/>
        <v/>
      </c>
      <c r="Z1325" s="71" t="str">
        <f t="shared" si="792"/>
        <v/>
      </c>
      <c r="AA1325" s="71" t="str">
        <f t="shared" si="793"/>
        <v/>
      </c>
      <c r="AB1325" s="71" t="str">
        <f t="shared" si="794"/>
        <v/>
      </c>
      <c r="AC1325" s="71" t="str">
        <f t="shared" si="795"/>
        <v/>
      </c>
      <c r="AD1325" s="71" t="str">
        <f t="shared" si="796"/>
        <v/>
      </c>
      <c r="AE1325" s="78" t="str">
        <f t="shared" si="797"/>
        <v/>
      </c>
      <c r="AF1325" s="75" t="str">
        <f t="shared" si="798"/>
        <v/>
      </c>
      <c r="AG1325" s="71" t="str">
        <f t="shared" si="799"/>
        <v/>
      </c>
      <c r="AH1325" s="71" t="str">
        <f t="shared" si="800"/>
        <v/>
      </c>
      <c r="AI1325" s="71" t="str">
        <f t="shared" si="801"/>
        <v/>
      </c>
      <c r="AJ1325" s="71" t="str">
        <f t="shared" si="802"/>
        <v/>
      </c>
      <c r="AK1325" s="71" t="str">
        <f t="shared" si="803"/>
        <v/>
      </c>
      <c r="AL1325" s="71" t="str">
        <f t="shared" si="804"/>
        <v/>
      </c>
      <c r="AM1325" s="78" t="str">
        <f t="shared" si="805"/>
        <v/>
      </c>
      <c r="AN1325" s="75" t="str">
        <f t="shared" si="806"/>
        <v/>
      </c>
      <c r="AO1325" s="71" t="str">
        <f t="shared" si="807"/>
        <v/>
      </c>
      <c r="AP1325" s="71" t="str">
        <f t="shared" si="808"/>
        <v/>
      </c>
      <c r="AQ1325" s="71" t="str">
        <f t="shared" si="809"/>
        <v/>
      </c>
      <c r="AR1325" s="71" t="str">
        <f t="shared" si="810"/>
        <v/>
      </c>
      <c r="AS1325" s="71" t="str">
        <f t="shared" si="811"/>
        <v/>
      </c>
      <c r="AT1325" s="71" t="str">
        <f t="shared" si="812"/>
        <v/>
      </c>
      <c r="AU1325" s="76" t="str">
        <f t="shared" si="813"/>
        <v/>
      </c>
      <c r="BF1325" s="141">
        <v>18060</v>
      </c>
      <c r="BG1325" s="142" t="s">
        <v>17126</v>
      </c>
      <c r="BH1325" s="141" t="s">
        <v>478</v>
      </c>
      <c r="BI1325" s="141" t="s">
        <v>176</v>
      </c>
      <c r="BJ1325" s="141" t="s">
        <v>4407</v>
      </c>
      <c r="BK1325" s="141" t="s">
        <v>12301</v>
      </c>
      <c r="BL1325" s="141" t="s">
        <v>17127</v>
      </c>
      <c r="BM1325" s="141">
        <v>46.864116889440297</v>
      </c>
      <c r="BN1325" s="141">
        <v>-70.665291698325902</v>
      </c>
      <c r="BO1325" s="141">
        <v>2006</v>
      </c>
      <c r="BP1325" s="143" t="s">
        <v>27681</v>
      </c>
      <c r="BQ1325" s="143" t="s">
        <v>17560</v>
      </c>
    </row>
    <row r="1326" spans="1:69" ht="38.25" customHeight="1" x14ac:dyDescent="0.25">
      <c r="A1326" s="1" t="str">
        <f t="shared" si="814"/>
        <v/>
      </c>
      <c r="B1326" s="32" t="str">
        <f t="shared" si="815"/>
        <v/>
      </c>
      <c r="C1326" s="25" t="str">
        <f t="shared" si="816"/>
        <v/>
      </c>
      <c r="D1326" s="25" t="str">
        <f t="shared" si="817"/>
        <v/>
      </c>
      <c r="E1326" s="25" t="str">
        <f t="shared" si="818"/>
        <v/>
      </c>
      <c r="F1326" s="25" t="str">
        <f t="shared" si="819"/>
        <v/>
      </c>
      <c r="G1326" s="108" t="str">
        <f t="shared" si="820"/>
        <v/>
      </c>
      <c r="H1326" s="108" t="str">
        <f t="shared" si="821"/>
        <v/>
      </c>
      <c r="I1326" s="112" t="str">
        <f t="shared" si="822"/>
        <v/>
      </c>
      <c r="J1326" s="112"/>
      <c r="K1326" s="112"/>
      <c r="L1326" s="113"/>
      <c r="M1326" s="113"/>
      <c r="N1326" s="224" t="str">
        <f t="shared" si="823"/>
        <v/>
      </c>
      <c r="O1326" s="225" t="str">
        <f t="shared" si="824"/>
        <v/>
      </c>
      <c r="Q1326" s="6">
        <v>1324</v>
      </c>
      <c r="R1326" s="47" t="str">
        <f t="shared" si="787"/>
        <v>-1324</v>
      </c>
      <c r="S1326" s="6"/>
      <c r="T1326" s="48" t="str">
        <f t="shared" si="788"/>
        <v/>
      </c>
      <c r="U1326" s="49" t="str">
        <f t="shared" si="789"/>
        <v/>
      </c>
      <c r="W1326" s="51"/>
      <c r="X1326" s="75" t="str">
        <f t="shared" si="790"/>
        <v/>
      </c>
      <c r="Y1326" s="71" t="str">
        <f t="shared" si="791"/>
        <v/>
      </c>
      <c r="Z1326" s="71" t="str">
        <f t="shared" si="792"/>
        <v/>
      </c>
      <c r="AA1326" s="71" t="str">
        <f t="shared" si="793"/>
        <v/>
      </c>
      <c r="AB1326" s="71" t="str">
        <f t="shared" si="794"/>
        <v/>
      </c>
      <c r="AC1326" s="71" t="str">
        <f t="shared" si="795"/>
        <v/>
      </c>
      <c r="AD1326" s="71" t="str">
        <f t="shared" si="796"/>
        <v/>
      </c>
      <c r="AE1326" s="78" t="str">
        <f t="shared" si="797"/>
        <v/>
      </c>
      <c r="AF1326" s="75" t="str">
        <f t="shared" si="798"/>
        <v/>
      </c>
      <c r="AG1326" s="71" t="str">
        <f t="shared" si="799"/>
        <v/>
      </c>
      <c r="AH1326" s="71" t="str">
        <f t="shared" si="800"/>
        <v/>
      </c>
      <c r="AI1326" s="71" t="str">
        <f t="shared" si="801"/>
        <v/>
      </c>
      <c r="AJ1326" s="71" t="str">
        <f t="shared" si="802"/>
        <v/>
      </c>
      <c r="AK1326" s="71" t="str">
        <f t="shared" si="803"/>
        <v/>
      </c>
      <c r="AL1326" s="71" t="str">
        <f t="shared" si="804"/>
        <v/>
      </c>
      <c r="AM1326" s="78" t="str">
        <f t="shared" si="805"/>
        <v/>
      </c>
      <c r="AN1326" s="75" t="str">
        <f t="shared" si="806"/>
        <v/>
      </c>
      <c r="AO1326" s="71" t="str">
        <f t="shared" si="807"/>
        <v/>
      </c>
      <c r="AP1326" s="71" t="str">
        <f t="shared" si="808"/>
        <v/>
      </c>
      <c r="AQ1326" s="71" t="str">
        <f t="shared" si="809"/>
        <v/>
      </c>
      <c r="AR1326" s="71" t="str">
        <f t="shared" si="810"/>
        <v/>
      </c>
      <c r="AS1326" s="71" t="str">
        <f t="shared" si="811"/>
        <v/>
      </c>
      <c r="AT1326" s="71" t="str">
        <f t="shared" si="812"/>
        <v/>
      </c>
      <c r="AU1326" s="76" t="str">
        <f t="shared" si="813"/>
        <v/>
      </c>
      <c r="BF1326" s="141">
        <v>27043</v>
      </c>
      <c r="BG1326" s="142" t="s">
        <v>16947</v>
      </c>
      <c r="BH1326" s="141" t="s">
        <v>478</v>
      </c>
      <c r="BI1326" s="141" t="s">
        <v>177</v>
      </c>
      <c r="BJ1326" s="141" t="s">
        <v>16948</v>
      </c>
      <c r="BK1326" s="141"/>
      <c r="BL1326" s="141" t="s">
        <v>16417</v>
      </c>
      <c r="BM1326" s="141">
        <v>46.312060000000002</v>
      </c>
      <c r="BN1326" s="141">
        <v>-70.875533000000004</v>
      </c>
      <c r="BO1326" s="141">
        <v>1950</v>
      </c>
      <c r="BP1326" s="143" t="s">
        <v>485</v>
      </c>
      <c r="BQ1326" s="143" t="s">
        <v>17560</v>
      </c>
    </row>
    <row r="1327" spans="1:69" ht="38.25" customHeight="1" x14ac:dyDescent="0.25">
      <c r="A1327" s="1" t="str">
        <f t="shared" si="814"/>
        <v/>
      </c>
      <c r="B1327" s="32" t="str">
        <f t="shared" si="815"/>
        <v/>
      </c>
      <c r="C1327" s="25" t="str">
        <f t="shared" si="816"/>
        <v/>
      </c>
      <c r="D1327" s="25" t="str">
        <f t="shared" si="817"/>
        <v/>
      </c>
      <c r="E1327" s="25" t="str">
        <f t="shared" si="818"/>
        <v/>
      </c>
      <c r="F1327" s="25" t="str">
        <f t="shared" si="819"/>
        <v/>
      </c>
      <c r="G1327" s="108" t="str">
        <f t="shared" si="820"/>
        <v/>
      </c>
      <c r="H1327" s="108" t="str">
        <f t="shared" si="821"/>
        <v/>
      </c>
      <c r="I1327" s="112" t="str">
        <f t="shared" si="822"/>
        <v/>
      </c>
      <c r="J1327" s="112"/>
      <c r="K1327" s="112"/>
      <c r="L1327" s="113"/>
      <c r="M1327" s="113"/>
      <c r="N1327" s="224" t="str">
        <f t="shared" si="823"/>
        <v/>
      </c>
      <c r="O1327" s="225" t="str">
        <f t="shared" si="824"/>
        <v/>
      </c>
      <c r="Q1327" s="6">
        <v>1325</v>
      </c>
      <c r="R1327" s="47" t="str">
        <f t="shared" si="787"/>
        <v>-1325</v>
      </c>
      <c r="S1327" s="6"/>
      <c r="T1327" s="48" t="str">
        <f t="shared" si="788"/>
        <v/>
      </c>
      <c r="U1327" s="49" t="str">
        <f t="shared" si="789"/>
        <v/>
      </c>
      <c r="W1327" s="51"/>
      <c r="X1327" s="75" t="str">
        <f t="shared" si="790"/>
        <v/>
      </c>
      <c r="Y1327" s="71" t="str">
        <f t="shared" si="791"/>
        <v/>
      </c>
      <c r="Z1327" s="71" t="str">
        <f t="shared" si="792"/>
        <v/>
      </c>
      <c r="AA1327" s="71" t="str">
        <f t="shared" si="793"/>
        <v/>
      </c>
      <c r="AB1327" s="71" t="str">
        <f t="shared" si="794"/>
        <v/>
      </c>
      <c r="AC1327" s="71" t="str">
        <f t="shared" si="795"/>
        <v/>
      </c>
      <c r="AD1327" s="71" t="str">
        <f t="shared" si="796"/>
        <v/>
      </c>
      <c r="AE1327" s="78" t="str">
        <f t="shared" si="797"/>
        <v/>
      </c>
      <c r="AF1327" s="75" t="str">
        <f t="shared" si="798"/>
        <v/>
      </c>
      <c r="AG1327" s="71" t="str">
        <f t="shared" si="799"/>
        <v/>
      </c>
      <c r="AH1327" s="71" t="str">
        <f t="shared" si="800"/>
        <v/>
      </c>
      <c r="AI1327" s="71" t="str">
        <f t="shared" si="801"/>
        <v/>
      </c>
      <c r="AJ1327" s="71" t="str">
        <f t="shared" si="802"/>
        <v/>
      </c>
      <c r="AK1327" s="71" t="str">
        <f t="shared" si="803"/>
        <v/>
      </c>
      <c r="AL1327" s="71" t="str">
        <f t="shared" si="804"/>
        <v/>
      </c>
      <c r="AM1327" s="78" t="str">
        <f t="shared" si="805"/>
        <v/>
      </c>
      <c r="AN1327" s="75" t="str">
        <f t="shared" si="806"/>
        <v/>
      </c>
      <c r="AO1327" s="71" t="str">
        <f t="shared" si="807"/>
        <v/>
      </c>
      <c r="AP1327" s="71" t="str">
        <f t="shared" si="808"/>
        <v/>
      </c>
      <c r="AQ1327" s="71" t="str">
        <f t="shared" si="809"/>
        <v/>
      </c>
      <c r="AR1327" s="71" t="str">
        <f t="shared" si="810"/>
        <v/>
      </c>
      <c r="AS1327" s="71" t="str">
        <f t="shared" si="811"/>
        <v/>
      </c>
      <c r="AT1327" s="71" t="str">
        <f t="shared" si="812"/>
        <v/>
      </c>
      <c r="AU1327" s="76" t="str">
        <f t="shared" si="813"/>
        <v/>
      </c>
      <c r="BF1327" s="141">
        <v>27043</v>
      </c>
      <c r="BG1327" s="142" t="s">
        <v>16949</v>
      </c>
      <c r="BH1327" s="141" t="s">
        <v>180</v>
      </c>
      <c r="BI1327" s="141" t="s">
        <v>178</v>
      </c>
      <c r="BJ1327" s="141" t="s">
        <v>2769</v>
      </c>
      <c r="BK1327" s="141"/>
      <c r="BL1327" s="141" t="s">
        <v>16838</v>
      </c>
      <c r="BM1327" s="141">
        <v>46.337299999999999</v>
      </c>
      <c r="BN1327" s="141">
        <v>-70.88409</v>
      </c>
      <c r="BO1327" s="141">
        <v>1988</v>
      </c>
      <c r="BP1327" s="143" t="s">
        <v>482</v>
      </c>
      <c r="BQ1327" s="143" t="s">
        <v>17560</v>
      </c>
    </row>
    <row r="1328" spans="1:69" ht="38.25" customHeight="1" x14ac:dyDescent="0.25">
      <c r="A1328" s="1" t="str">
        <f t="shared" si="814"/>
        <v/>
      </c>
      <c r="B1328" s="32" t="str">
        <f t="shared" si="815"/>
        <v/>
      </c>
      <c r="C1328" s="25" t="str">
        <f t="shared" si="816"/>
        <v/>
      </c>
      <c r="D1328" s="25" t="str">
        <f t="shared" si="817"/>
        <v/>
      </c>
      <c r="E1328" s="25" t="str">
        <f t="shared" si="818"/>
        <v/>
      </c>
      <c r="F1328" s="25" t="str">
        <f t="shared" si="819"/>
        <v/>
      </c>
      <c r="G1328" s="108" t="str">
        <f t="shared" si="820"/>
        <v/>
      </c>
      <c r="H1328" s="108" t="str">
        <f t="shared" si="821"/>
        <v/>
      </c>
      <c r="I1328" s="112" t="str">
        <f t="shared" si="822"/>
        <v/>
      </c>
      <c r="J1328" s="112"/>
      <c r="K1328" s="112"/>
      <c r="L1328" s="113"/>
      <c r="M1328" s="113"/>
      <c r="N1328" s="224" t="str">
        <f t="shared" si="823"/>
        <v/>
      </c>
      <c r="O1328" s="225" t="str">
        <f t="shared" si="824"/>
        <v/>
      </c>
      <c r="Q1328" s="6">
        <v>1326</v>
      </c>
      <c r="R1328" s="47" t="str">
        <f t="shared" si="787"/>
        <v>-1326</v>
      </c>
      <c r="S1328" s="6"/>
      <c r="T1328" s="48" t="str">
        <f t="shared" si="788"/>
        <v/>
      </c>
      <c r="U1328" s="49" t="str">
        <f t="shared" si="789"/>
        <v/>
      </c>
      <c r="W1328" s="51"/>
      <c r="X1328" s="75" t="str">
        <f t="shared" si="790"/>
        <v/>
      </c>
      <c r="Y1328" s="71" t="str">
        <f t="shared" si="791"/>
        <v/>
      </c>
      <c r="Z1328" s="71" t="str">
        <f t="shared" si="792"/>
        <v/>
      </c>
      <c r="AA1328" s="71" t="str">
        <f t="shared" si="793"/>
        <v/>
      </c>
      <c r="AB1328" s="71" t="str">
        <f t="shared" si="794"/>
        <v/>
      </c>
      <c r="AC1328" s="71" t="str">
        <f t="shared" si="795"/>
        <v/>
      </c>
      <c r="AD1328" s="71" t="str">
        <f t="shared" si="796"/>
        <v/>
      </c>
      <c r="AE1328" s="78" t="str">
        <f t="shared" si="797"/>
        <v/>
      </c>
      <c r="AF1328" s="75" t="str">
        <f t="shared" si="798"/>
        <v/>
      </c>
      <c r="AG1328" s="71" t="str">
        <f t="shared" si="799"/>
        <v/>
      </c>
      <c r="AH1328" s="71" t="str">
        <f t="shared" si="800"/>
        <v/>
      </c>
      <c r="AI1328" s="71" t="str">
        <f t="shared" si="801"/>
        <v/>
      </c>
      <c r="AJ1328" s="71" t="str">
        <f t="shared" si="802"/>
        <v/>
      </c>
      <c r="AK1328" s="71" t="str">
        <f t="shared" si="803"/>
        <v/>
      </c>
      <c r="AL1328" s="71" t="str">
        <f t="shared" si="804"/>
        <v/>
      </c>
      <c r="AM1328" s="78" t="str">
        <f t="shared" si="805"/>
        <v/>
      </c>
      <c r="AN1328" s="75" t="str">
        <f t="shared" si="806"/>
        <v/>
      </c>
      <c r="AO1328" s="71" t="str">
        <f t="shared" si="807"/>
        <v/>
      </c>
      <c r="AP1328" s="71" t="str">
        <f t="shared" si="808"/>
        <v/>
      </c>
      <c r="AQ1328" s="71" t="str">
        <f t="shared" si="809"/>
        <v/>
      </c>
      <c r="AR1328" s="71" t="str">
        <f t="shared" si="810"/>
        <v/>
      </c>
      <c r="AS1328" s="71" t="str">
        <f t="shared" si="811"/>
        <v/>
      </c>
      <c r="AT1328" s="71" t="str">
        <f t="shared" si="812"/>
        <v/>
      </c>
      <c r="AU1328" s="76" t="str">
        <f t="shared" si="813"/>
        <v/>
      </c>
      <c r="BF1328" s="141">
        <v>27043</v>
      </c>
      <c r="BG1328" s="142" t="s">
        <v>16950</v>
      </c>
      <c r="BH1328" s="141" t="s">
        <v>478</v>
      </c>
      <c r="BI1328" s="141" t="s">
        <v>186</v>
      </c>
      <c r="BJ1328" s="141" t="s">
        <v>16951</v>
      </c>
      <c r="BK1328" s="141"/>
      <c r="BL1328" s="141" t="s">
        <v>16952</v>
      </c>
      <c r="BM1328" s="141">
        <v>46.312060000000002</v>
      </c>
      <c r="BN1328" s="141">
        <v>-70.875529999999998</v>
      </c>
      <c r="BO1328" s="141">
        <v>1980</v>
      </c>
      <c r="BP1328" s="143" t="s">
        <v>25431</v>
      </c>
      <c r="BQ1328" s="143" t="s">
        <v>17560</v>
      </c>
    </row>
    <row r="1329" spans="1:69" ht="38.25" customHeight="1" x14ac:dyDescent="0.25">
      <c r="A1329" s="1" t="str">
        <f t="shared" si="814"/>
        <v/>
      </c>
      <c r="B1329" s="32" t="str">
        <f t="shared" si="815"/>
        <v/>
      </c>
      <c r="C1329" s="25" t="str">
        <f t="shared" si="816"/>
        <v/>
      </c>
      <c r="D1329" s="25" t="str">
        <f t="shared" si="817"/>
        <v/>
      </c>
      <c r="E1329" s="25" t="str">
        <f t="shared" si="818"/>
        <v/>
      </c>
      <c r="F1329" s="25" t="str">
        <f t="shared" si="819"/>
        <v/>
      </c>
      <c r="G1329" s="108" t="str">
        <f t="shared" si="820"/>
        <v/>
      </c>
      <c r="H1329" s="108" t="str">
        <f t="shared" si="821"/>
        <v/>
      </c>
      <c r="I1329" s="112" t="str">
        <f t="shared" si="822"/>
        <v/>
      </c>
      <c r="J1329" s="112"/>
      <c r="K1329" s="112"/>
      <c r="L1329" s="113"/>
      <c r="M1329" s="113"/>
      <c r="N1329" s="224" t="str">
        <f t="shared" si="823"/>
        <v/>
      </c>
      <c r="O1329" s="225" t="str">
        <f t="shared" si="824"/>
        <v/>
      </c>
      <c r="Q1329" s="6">
        <v>1327</v>
      </c>
      <c r="R1329" s="47" t="str">
        <f t="shared" si="787"/>
        <v>-1327</v>
      </c>
      <c r="S1329" s="6"/>
      <c r="T1329" s="48" t="str">
        <f t="shared" si="788"/>
        <v/>
      </c>
      <c r="U1329" s="49" t="str">
        <f t="shared" si="789"/>
        <v/>
      </c>
      <c r="W1329" s="51"/>
      <c r="X1329" s="75" t="str">
        <f t="shared" si="790"/>
        <v/>
      </c>
      <c r="Y1329" s="71" t="str">
        <f t="shared" si="791"/>
        <v/>
      </c>
      <c r="Z1329" s="71" t="str">
        <f t="shared" si="792"/>
        <v/>
      </c>
      <c r="AA1329" s="71" t="str">
        <f t="shared" si="793"/>
        <v/>
      </c>
      <c r="AB1329" s="71" t="str">
        <f t="shared" si="794"/>
        <v/>
      </c>
      <c r="AC1329" s="71" t="str">
        <f t="shared" si="795"/>
        <v/>
      </c>
      <c r="AD1329" s="71" t="str">
        <f t="shared" si="796"/>
        <v/>
      </c>
      <c r="AE1329" s="78" t="str">
        <f t="shared" si="797"/>
        <v/>
      </c>
      <c r="AF1329" s="75" t="str">
        <f t="shared" si="798"/>
        <v/>
      </c>
      <c r="AG1329" s="71" t="str">
        <f t="shared" si="799"/>
        <v/>
      </c>
      <c r="AH1329" s="71" t="str">
        <f t="shared" si="800"/>
        <v/>
      </c>
      <c r="AI1329" s="71" t="str">
        <f t="shared" si="801"/>
        <v/>
      </c>
      <c r="AJ1329" s="71" t="str">
        <f t="shared" si="802"/>
        <v/>
      </c>
      <c r="AK1329" s="71" t="str">
        <f t="shared" si="803"/>
        <v/>
      </c>
      <c r="AL1329" s="71" t="str">
        <f t="shared" si="804"/>
        <v/>
      </c>
      <c r="AM1329" s="78" t="str">
        <f t="shared" si="805"/>
        <v/>
      </c>
      <c r="AN1329" s="75" t="str">
        <f t="shared" si="806"/>
        <v/>
      </c>
      <c r="AO1329" s="71" t="str">
        <f t="shared" si="807"/>
        <v/>
      </c>
      <c r="AP1329" s="71" t="str">
        <f t="shared" si="808"/>
        <v/>
      </c>
      <c r="AQ1329" s="71" t="str">
        <f t="shared" si="809"/>
        <v/>
      </c>
      <c r="AR1329" s="71" t="str">
        <f t="shared" si="810"/>
        <v/>
      </c>
      <c r="AS1329" s="71" t="str">
        <f t="shared" si="811"/>
        <v/>
      </c>
      <c r="AT1329" s="71" t="str">
        <f t="shared" si="812"/>
        <v/>
      </c>
      <c r="AU1329" s="76" t="str">
        <f t="shared" si="813"/>
        <v/>
      </c>
      <c r="BF1329" s="141">
        <v>27043</v>
      </c>
      <c r="BG1329" s="142" t="s">
        <v>16953</v>
      </c>
      <c r="BH1329" s="141" t="s">
        <v>478</v>
      </c>
      <c r="BI1329" s="141" t="s">
        <v>176</v>
      </c>
      <c r="BJ1329" s="141" t="s">
        <v>16954</v>
      </c>
      <c r="BK1329" s="141" t="s">
        <v>1708</v>
      </c>
      <c r="BL1329" s="141" t="s">
        <v>16417</v>
      </c>
      <c r="BM1329" s="141">
        <v>46.315013</v>
      </c>
      <c r="BN1329" s="141">
        <v>-70.827517999999998</v>
      </c>
      <c r="BO1329" s="141">
        <v>1981</v>
      </c>
      <c r="BP1329" s="143"/>
      <c r="BQ1329" s="143" t="s">
        <v>17560</v>
      </c>
    </row>
    <row r="1330" spans="1:69" ht="38.25" customHeight="1" x14ac:dyDescent="0.25">
      <c r="A1330" s="1" t="str">
        <f t="shared" si="814"/>
        <v/>
      </c>
      <c r="B1330" s="32" t="str">
        <f t="shared" si="815"/>
        <v/>
      </c>
      <c r="C1330" s="25" t="str">
        <f t="shared" si="816"/>
        <v/>
      </c>
      <c r="D1330" s="25" t="str">
        <f t="shared" si="817"/>
        <v/>
      </c>
      <c r="E1330" s="25" t="str">
        <f t="shared" si="818"/>
        <v/>
      </c>
      <c r="F1330" s="25" t="str">
        <f t="shared" si="819"/>
        <v/>
      </c>
      <c r="G1330" s="108" t="str">
        <f t="shared" si="820"/>
        <v/>
      </c>
      <c r="H1330" s="108" t="str">
        <f t="shared" si="821"/>
        <v/>
      </c>
      <c r="I1330" s="112" t="str">
        <f t="shared" si="822"/>
        <v/>
      </c>
      <c r="J1330" s="112"/>
      <c r="K1330" s="112"/>
      <c r="L1330" s="113"/>
      <c r="M1330" s="113"/>
      <c r="N1330" s="224" t="str">
        <f t="shared" si="823"/>
        <v/>
      </c>
      <c r="O1330" s="225" t="str">
        <f t="shared" si="824"/>
        <v/>
      </c>
      <c r="Q1330" s="6">
        <v>1328</v>
      </c>
      <c r="R1330" s="47" t="str">
        <f t="shared" si="787"/>
        <v>-1328</v>
      </c>
      <c r="S1330" s="6"/>
      <c r="T1330" s="48" t="str">
        <f t="shared" si="788"/>
        <v/>
      </c>
      <c r="U1330" s="49" t="str">
        <f t="shared" si="789"/>
        <v/>
      </c>
      <c r="W1330" s="51"/>
      <c r="X1330" s="75" t="str">
        <f t="shared" si="790"/>
        <v/>
      </c>
      <c r="Y1330" s="71" t="str">
        <f t="shared" si="791"/>
        <v/>
      </c>
      <c r="Z1330" s="71" t="str">
        <f t="shared" si="792"/>
        <v/>
      </c>
      <c r="AA1330" s="71" t="str">
        <f t="shared" si="793"/>
        <v/>
      </c>
      <c r="AB1330" s="71" t="str">
        <f t="shared" si="794"/>
        <v/>
      </c>
      <c r="AC1330" s="71" t="str">
        <f t="shared" si="795"/>
        <v/>
      </c>
      <c r="AD1330" s="71" t="str">
        <f t="shared" si="796"/>
        <v/>
      </c>
      <c r="AE1330" s="78" t="str">
        <f t="shared" si="797"/>
        <v/>
      </c>
      <c r="AF1330" s="75" t="str">
        <f t="shared" si="798"/>
        <v/>
      </c>
      <c r="AG1330" s="71" t="str">
        <f t="shared" si="799"/>
        <v/>
      </c>
      <c r="AH1330" s="71" t="str">
        <f t="shared" si="800"/>
        <v/>
      </c>
      <c r="AI1330" s="71" t="str">
        <f t="shared" si="801"/>
        <v/>
      </c>
      <c r="AJ1330" s="71" t="str">
        <f t="shared" si="802"/>
        <v/>
      </c>
      <c r="AK1330" s="71" t="str">
        <f t="shared" si="803"/>
        <v/>
      </c>
      <c r="AL1330" s="71" t="str">
        <f t="shared" si="804"/>
        <v/>
      </c>
      <c r="AM1330" s="78" t="str">
        <f t="shared" si="805"/>
        <v/>
      </c>
      <c r="AN1330" s="75" t="str">
        <f t="shared" si="806"/>
        <v/>
      </c>
      <c r="AO1330" s="71" t="str">
        <f t="shared" si="807"/>
        <v/>
      </c>
      <c r="AP1330" s="71" t="str">
        <f t="shared" si="808"/>
        <v/>
      </c>
      <c r="AQ1330" s="71" t="str">
        <f t="shared" si="809"/>
        <v/>
      </c>
      <c r="AR1330" s="71" t="str">
        <f t="shared" si="810"/>
        <v/>
      </c>
      <c r="AS1330" s="71" t="str">
        <f t="shared" si="811"/>
        <v/>
      </c>
      <c r="AT1330" s="71" t="str">
        <f t="shared" si="812"/>
        <v/>
      </c>
      <c r="AU1330" s="76" t="str">
        <f t="shared" si="813"/>
        <v/>
      </c>
      <c r="BF1330" s="141">
        <v>27043</v>
      </c>
      <c r="BG1330" s="142" t="s">
        <v>16955</v>
      </c>
      <c r="BH1330" s="141" t="s">
        <v>478</v>
      </c>
      <c r="BI1330" s="141" t="s">
        <v>176</v>
      </c>
      <c r="BJ1330" s="141" t="s">
        <v>16954</v>
      </c>
      <c r="BK1330" s="141" t="s">
        <v>1654</v>
      </c>
      <c r="BL1330" s="141" t="s">
        <v>16417</v>
      </c>
      <c r="BM1330" s="141">
        <v>46.316620999999998</v>
      </c>
      <c r="BN1330" s="141">
        <v>-70.830297000000002</v>
      </c>
      <c r="BO1330" s="141">
        <v>1981</v>
      </c>
      <c r="BP1330" s="143"/>
      <c r="BQ1330" s="143" t="s">
        <v>17560</v>
      </c>
    </row>
    <row r="1331" spans="1:69" ht="38.25" customHeight="1" x14ac:dyDescent="0.25">
      <c r="A1331" s="1" t="str">
        <f t="shared" si="814"/>
        <v/>
      </c>
      <c r="B1331" s="32" t="str">
        <f t="shared" si="815"/>
        <v/>
      </c>
      <c r="C1331" s="25" t="str">
        <f t="shared" si="816"/>
        <v/>
      </c>
      <c r="D1331" s="25" t="str">
        <f t="shared" si="817"/>
        <v/>
      </c>
      <c r="E1331" s="25" t="str">
        <f t="shared" si="818"/>
        <v/>
      </c>
      <c r="F1331" s="25" t="str">
        <f t="shared" si="819"/>
        <v/>
      </c>
      <c r="G1331" s="108" t="str">
        <f t="shared" si="820"/>
        <v/>
      </c>
      <c r="H1331" s="108" t="str">
        <f t="shared" si="821"/>
        <v/>
      </c>
      <c r="I1331" s="112" t="str">
        <f t="shared" si="822"/>
        <v/>
      </c>
      <c r="J1331" s="112"/>
      <c r="K1331" s="112"/>
      <c r="L1331" s="113"/>
      <c r="M1331" s="113"/>
      <c r="N1331" s="224" t="str">
        <f t="shared" si="823"/>
        <v/>
      </c>
      <c r="O1331" s="225" t="str">
        <f t="shared" si="824"/>
        <v/>
      </c>
      <c r="Q1331" s="6">
        <v>1329</v>
      </c>
      <c r="R1331" s="47" t="str">
        <f t="shared" si="787"/>
        <v>-1329</v>
      </c>
      <c r="S1331" s="6"/>
      <c r="T1331" s="48" t="str">
        <f t="shared" si="788"/>
        <v/>
      </c>
      <c r="U1331" s="49" t="str">
        <f t="shared" si="789"/>
        <v/>
      </c>
      <c r="W1331" s="51"/>
      <c r="X1331" s="75" t="str">
        <f t="shared" si="790"/>
        <v/>
      </c>
      <c r="Y1331" s="71" t="str">
        <f t="shared" si="791"/>
        <v/>
      </c>
      <c r="Z1331" s="71" t="str">
        <f t="shared" si="792"/>
        <v/>
      </c>
      <c r="AA1331" s="71" t="str">
        <f t="shared" si="793"/>
        <v/>
      </c>
      <c r="AB1331" s="71" t="str">
        <f t="shared" si="794"/>
        <v/>
      </c>
      <c r="AC1331" s="71" t="str">
        <f t="shared" si="795"/>
        <v/>
      </c>
      <c r="AD1331" s="71" t="str">
        <f t="shared" si="796"/>
        <v/>
      </c>
      <c r="AE1331" s="78" t="str">
        <f t="shared" si="797"/>
        <v/>
      </c>
      <c r="AF1331" s="75" t="str">
        <f t="shared" si="798"/>
        <v/>
      </c>
      <c r="AG1331" s="71" t="str">
        <f t="shared" si="799"/>
        <v/>
      </c>
      <c r="AH1331" s="71" t="str">
        <f t="shared" si="800"/>
        <v/>
      </c>
      <c r="AI1331" s="71" t="str">
        <f t="shared" si="801"/>
        <v/>
      </c>
      <c r="AJ1331" s="71" t="str">
        <f t="shared" si="802"/>
        <v/>
      </c>
      <c r="AK1331" s="71" t="str">
        <f t="shared" si="803"/>
        <v/>
      </c>
      <c r="AL1331" s="71" t="str">
        <f t="shared" si="804"/>
        <v/>
      </c>
      <c r="AM1331" s="78" t="str">
        <f t="shared" si="805"/>
        <v/>
      </c>
      <c r="AN1331" s="75" t="str">
        <f t="shared" si="806"/>
        <v/>
      </c>
      <c r="AO1331" s="71" t="str">
        <f t="shared" si="807"/>
        <v/>
      </c>
      <c r="AP1331" s="71" t="str">
        <f t="shared" si="808"/>
        <v/>
      </c>
      <c r="AQ1331" s="71" t="str">
        <f t="shared" si="809"/>
        <v/>
      </c>
      <c r="AR1331" s="71" t="str">
        <f t="shared" si="810"/>
        <v/>
      </c>
      <c r="AS1331" s="71" t="str">
        <f t="shared" si="811"/>
        <v/>
      </c>
      <c r="AT1331" s="71" t="str">
        <f t="shared" si="812"/>
        <v/>
      </c>
      <c r="AU1331" s="76" t="str">
        <f t="shared" si="813"/>
        <v/>
      </c>
      <c r="BF1331" s="141">
        <v>28025</v>
      </c>
      <c r="BG1331" s="142" t="s">
        <v>16981</v>
      </c>
      <c r="BH1331" s="141" t="s">
        <v>180</v>
      </c>
      <c r="BI1331" s="141" t="s">
        <v>178</v>
      </c>
      <c r="BJ1331" s="141"/>
      <c r="BK1331" s="141"/>
      <c r="BL1331" s="141" t="s">
        <v>16982</v>
      </c>
      <c r="BM1331" s="141">
        <v>46.27561</v>
      </c>
      <c r="BN1331" s="141">
        <v>-70.594260000000006</v>
      </c>
      <c r="BO1331" s="141">
        <v>2001</v>
      </c>
      <c r="BP1331" s="143" t="s">
        <v>484</v>
      </c>
      <c r="BQ1331" s="143" t="s">
        <v>17560</v>
      </c>
    </row>
    <row r="1332" spans="1:69" ht="38.25" customHeight="1" x14ac:dyDescent="0.25">
      <c r="A1332" s="1" t="str">
        <f t="shared" si="814"/>
        <v/>
      </c>
      <c r="B1332" s="32" t="str">
        <f t="shared" si="815"/>
        <v/>
      </c>
      <c r="C1332" s="25" t="str">
        <f t="shared" si="816"/>
        <v/>
      </c>
      <c r="D1332" s="25" t="str">
        <f t="shared" si="817"/>
        <v/>
      </c>
      <c r="E1332" s="25" t="str">
        <f t="shared" si="818"/>
        <v/>
      </c>
      <c r="F1332" s="25" t="str">
        <f t="shared" si="819"/>
        <v/>
      </c>
      <c r="G1332" s="108" t="str">
        <f t="shared" si="820"/>
        <v/>
      </c>
      <c r="H1332" s="108" t="str">
        <f t="shared" si="821"/>
        <v/>
      </c>
      <c r="I1332" s="112" t="str">
        <f t="shared" si="822"/>
        <v/>
      </c>
      <c r="J1332" s="112"/>
      <c r="K1332" s="112"/>
      <c r="L1332" s="113"/>
      <c r="M1332" s="113"/>
      <c r="N1332" s="224" t="str">
        <f t="shared" si="823"/>
        <v/>
      </c>
      <c r="O1332" s="225" t="str">
        <f t="shared" si="824"/>
        <v/>
      </c>
      <c r="Q1332" s="6">
        <v>1330</v>
      </c>
      <c r="R1332" s="47" t="str">
        <f t="shared" si="787"/>
        <v>-1330</v>
      </c>
      <c r="S1332" s="6"/>
      <c r="T1332" s="48" t="str">
        <f t="shared" si="788"/>
        <v/>
      </c>
      <c r="U1332" s="49" t="str">
        <f t="shared" si="789"/>
        <v/>
      </c>
      <c r="W1332" s="51"/>
      <c r="X1332" s="75" t="str">
        <f t="shared" si="790"/>
        <v/>
      </c>
      <c r="Y1332" s="71" t="str">
        <f t="shared" si="791"/>
        <v/>
      </c>
      <c r="Z1332" s="71" t="str">
        <f t="shared" si="792"/>
        <v/>
      </c>
      <c r="AA1332" s="71" t="str">
        <f t="shared" si="793"/>
        <v/>
      </c>
      <c r="AB1332" s="71" t="str">
        <f t="shared" si="794"/>
        <v/>
      </c>
      <c r="AC1332" s="71" t="str">
        <f t="shared" si="795"/>
        <v/>
      </c>
      <c r="AD1332" s="71" t="str">
        <f t="shared" si="796"/>
        <v/>
      </c>
      <c r="AE1332" s="78" t="str">
        <f t="shared" si="797"/>
        <v/>
      </c>
      <c r="AF1332" s="75" t="str">
        <f t="shared" si="798"/>
        <v/>
      </c>
      <c r="AG1332" s="71" t="str">
        <f t="shared" si="799"/>
        <v/>
      </c>
      <c r="AH1332" s="71" t="str">
        <f t="shared" si="800"/>
        <v/>
      </c>
      <c r="AI1332" s="71" t="str">
        <f t="shared" si="801"/>
        <v/>
      </c>
      <c r="AJ1332" s="71" t="str">
        <f t="shared" si="802"/>
        <v/>
      </c>
      <c r="AK1332" s="71" t="str">
        <f t="shared" si="803"/>
        <v/>
      </c>
      <c r="AL1332" s="71" t="str">
        <f t="shared" si="804"/>
        <v/>
      </c>
      <c r="AM1332" s="78" t="str">
        <f t="shared" si="805"/>
        <v/>
      </c>
      <c r="AN1332" s="75" t="str">
        <f t="shared" si="806"/>
        <v/>
      </c>
      <c r="AO1332" s="71" t="str">
        <f t="shared" si="807"/>
        <v/>
      </c>
      <c r="AP1332" s="71" t="str">
        <f t="shared" si="808"/>
        <v/>
      </c>
      <c r="AQ1332" s="71" t="str">
        <f t="shared" si="809"/>
        <v/>
      </c>
      <c r="AR1332" s="71" t="str">
        <f t="shared" si="810"/>
        <v/>
      </c>
      <c r="AS1332" s="71" t="str">
        <f t="shared" si="811"/>
        <v/>
      </c>
      <c r="AT1332" s="71" t="str">
        <f t="shared" si="812"/>
        <v/>
      </c>
      <c r="AU1332" s="76" t="str">
        <f t="shared" si="813"/>
        <v/>
      </c>
      <c r="BF1332" s="141">
        <v>28025</v>
      </c>
      <c r="BG1332" s="142" t="s">
        <v>16983</v>
      </c>
      <c r="BH1332" s="141" t="s">
        <v>180</v>
      </c>
      <c r="BI1332" s="141" t="s">
        <v>191</v>
      </c>
      <c r="BJ1332" s="141" t="s">
        <v>4829</v>
      </c>
      <c r="BK1332" s="141"/>
      <c r="BL1332" s="141" t="s">
        <v>1518</v>
      </c>
      <c r="BM1332" s="141">
        <v>46.273090000000003</v>
      </c>
      <c r="BN1332" s="141">
        <v>-70.610339999999994</v>
      </c>
      <c r="BO1332" s="141">
        <v>2001</v>
      </c>
      <c r="BP1332" s="143"/>
      <c r="BQ1332" s="143" t="s">
        <v>17560</v>
      </c>
    </row>
    <row r="1333" spans="1:69" ht="38.25" customHeight="1" x14ac:dyDescent="0.25">
      <c r="A1333" s="1" t="str">
        <f t="shared" si="814"/>
        <v/>
      </c>
      <c r="B1333" s="32" t="str">
        <f t="shared" si="815"/>
        <v/>
      </c>
      <c r="C1333" s="25" t="str">
        <f t="shared" si="816"/>
        <v/>
      </c>
      <c r="D1333" s="25" t="str">
        <f t="shared" si="817"/>
        <v/>
      </c>
      <c r="E1333" s="25" t="str">
        <f t="shared" si="818"/>
        <v/>
      </c>
      <c r="F1333" s="25" t="str">
        <f t="shared" si="819"/>
        <v/>
      </c>
      <c r="G1333" s="108" t="str">
        <f t="shared" si="820"/>
        <v/>
      </c>
      <c r="H1333" s="108" t="str">
        <f t="shared" si="821"/>
        <v/>
      </c>
      <c r="I1333" s="112" t="str">
        <f t="shared" si="822"/>
        <v/>
      </c>
      <c r="J1333" s="112"/>
      <c r="K1333" s="112"/>
      <c r="L1333" s="113"/>
      <c r="M1333" s="113"/>
      <c r="N1333" s="224" t="str">
        <f t="shared" si="823"/>
        <v/>
      </c>
      <c r="O1333" s="225" t="str">
        <f t="shared" si="824"/>
        <v/>
      </c>
      <c r="Q1333" s="6">
        <v>1331</v>
      </c>
      <c r="R1333" s="47" t="str">
        <f t="shared" si="787"/>
        <v>-1331</v>
      </c>
      <c r="S1333" s="6"/>
      <c r="T1333" s="48" t="str">
        <f t="shared" si="788"/>
        <v/>
      </c>
      <c r="U1333" s="49" t="str">
        <f t="shared" si="789"/>
        <v/>
      </c>
      <c r="W1333" s="51"/>
      <c r="X1333" s="75" t="str">
        <f t="shared" si="790"/>
        <v/>
      </c>
      <c r="Y1333" s="71" t="str">
        <f t="shared" si="791"/>
        <v/>
      </c>
      <c r="Z1333" s="71" t="str">
        <f t="shared" si="792"/>
        <v/>
      </c>
      <c r="AA1333" s="71" t="str">
        <f t="shared" si="793"/>
        <v/>
      </c>
      <c r="AB1333" s="71" t="str">
        <f t="shared" si="794"/>
        <v/>
      </c>
      <c r="AC1333" s="71" t="str">
        <f t="shared" si="795"/>
        <v/>
      </c>
      <c r="AD1333" s="71" t="str">
        <f t="shared" si="796"/>
        <v/>
      </c>
      <c r="AE1333" s="78" t="str">
        <f t="shared" si="797"/>
        <v/>
      </c>
      <c r="AF1333" s="75" t="str">
        <f t="shared" si="798"/>
        <v/>
      </c>
      <c r="AG1333" s="71" t="str">
        <f t="shared" si="799"/>
        <v/>
      </c>
      <c r="AH1333" s="71" t="str">
        <f t="shared" si="800"/>
        <v/>
      </c>
      <c r="AI1333" s="71" t="str">
        <f t="shared" si="801"/>
        <v/>
      </c>
      <c r="AJ1333" s="71" t="str">
        <f t="shared" si="802"/>
        <v/>
      </c>
      <c r="AK1333" s="71" t="str">
        <f t="shared" si="803"/>
        <v/>
      </c>
      <c r="AL1333" s="71" t="str">
        <f t="shared" si="804"/>
        <v/>
      </c>
      <c r="AM1333" s="78" t="str">
        <f t="shared" si="805"/>
        <v/>
      </c>
      <c r="AN1333" s="75" t="str">
        <f t="shared" si="806"/>
        <v/>
      </c>
      <c r="AO1333" s="71" t="str">
        <f t="shared" si="807"/>
        <v/>
      </c>
      <c r="AP1333" s="71" t="str">
        <f t="shared" si="808"/>
        <v/>
      </c>
      <c r="AQ1333" s="71" t="str">
        <f t="shared" si="809"/>
        <v/>
      </c>
      <c r="AR1333" s="71" t="str">
        <f t="shared" si="810"/>
        <v/>
      </c>
      <c r="AS1333" s="71" t="str">
        <f t="shared" si="811"/>
        <v/>
      </c>
      <c r="AT1333" s="71" t="str">
        <f t="shared" si="812"/>
        <v/>
      </c>
      <c r="AU1333" s="76" t="str">
        <f t="shared" si="813"/>
        <v/>
      </c>
      <c r="BF1333" s="141">
        <v>18050</v>
      </c>
      <c r="BG1333" s="142" t="s">
        <v>17010</v>
      </c>
      <c r="BH1333" s="141" t="s">
        <v>180</v>
      </c>
      <c r="BI1333" s="141" t="s">
        <v>191</v>
      </c>
      <c r="BJ1333" s="141" t="s">
        <v>17011</v>
      </c>
      <c r="BK1333" s="141"/>
      <c r="BL1333" s="141" t="s">
        <v>17012</v>
      </c>
      <c r="BM1333" s="141">
        <v>46.988611311109302</v>
      </c>
      <c r="BN1333" s="141">
        <v>-70.554335141251499</v>
      </c>
      <c r="BO1333" s="141">
        <v>1991</v>
      </c>
      <c r="BP1333" s="143"/>
      <c r="BQ1333" s="143" t="s">
        <v>17560</v>
      </c>
    </row>
    <row r="1334" spans="1:69" ht="38.25" customHeight="1" x14ac:dyDescent="0.25">
      <c r="A1334" s="1" t="str">
        <f t="shared" si="814"/>
        <v/>
      </c>
      <c r="B1334" s="32" t="str">
        <f t="shared" si="815"/>
        <v/>
      </c>
      <c r="C1334" s="25" t="str">
        <f t="shared" si="816"/>
        <v/>
      </c>
      <c r="D1334" s="25" t="str">
        <f t="shared" si="817"/>
        <v/>
      </c>
      <c r="E1334" s="25" t="str">
        <f t="shared" si="818"/>
        <v/>
      </c>
      <c r="F1334" s="25" t="str">
        <f t="shared" si="819"/>
        <v/>
      </c>
      <c r="G1334" s="108" t="str">
        <f t="shared" si="820"/>
        <v/>
      </c>
      <c r="H1334" s="108" t="str">
        <f t="shared" si="821"/>
        <v/>
      </c>
      <c r="I1334" s="112" t="str">
        <f t="shared" si="822"/>
        <v/>
      </c>
      <c r="J1334" s="112"/>
      <c r="K1334" s="112"/>
      <c r="L1334" s="113"/>
      <c r="M1334" s="113"/>
      <c r="N1334" s="224" t="str">
        <f t="shared" si="823"/>
        <v/>
      </c>
      <c r="O1334" s="225" t="str">
        <f t="shared" si="824"/>
        <v/>
      </c>
      <c r="Q1334" s="6">
        <v>1332</v>
      </c>
      <c r="R1334" s="47" t="str">
        <f t="shared" si="787"/>
        <v>-1332</v>
      </c>
      <c r="S1334" s="6"/>
      <c r="T1334" s="48" t="str">
        <f t="shared" si="788"/>
        <v/>
      </c>
      <c r="U1334" s="49" t="str">
        <f t="shared" si="789"/>
        <v/>
      </c>
      <c r="W1334" s="51"/>
      <c r="X1334" s="75" t="str">
        <f t="shared" si="790"/>
        <v/>
      </c>
      <c r="Y1334" s="71" t="str">
        <f t="shared" si="791"/>
        <v/>
      </c>
      <c r="Z1334" s="71" t="str">
        <f t="shared" si="792"/>
        <v/>
      </c>
      <c r="AA1334" s="71" t="str">
        <f t="shared" si="793"/>
        <v/>
      </c>
      <c r="AB1334" s="71" t="str">
        <f t="shared" si="794"/>
        <v/>
      </c>
      <c r="AC1334" s="71" t="str">
        <f t="shared" si="795"/>
        <v/>
      </c>
      <c r="AD1334" s="71" t="str">
        <f t="shared" si="796"/>
        <v/>
      </c>
      <c r="AE1334" s="78" t="str">
        <f t="shared" si="797"/>
        <v/>
      </c>
      <c r="AF1334" s="75" t="str">
        <f t="shared" si="798"/>
        <v/>
      </c>
      <c r="AG1334" s="71" t="str">
        <f t="shared" si="799"/>
        <v/>
      </c>
      <c r="AH1334" s="71" t="str">
        <f t="shared" si="800"/>
        <v/>
      </c>
      <c r="AI1334" s="71" t="str">
        <f t="shared" si="801"/>
        <v/>
      </c>
      <c r="AJ1334" s="71" t="str">
        <f t="shared" si="802"/>
        <v/>
      </c>
      <c r="AK1334" s="71" t="str">
        <f t="shared" si="803"/>
        <v/>
      </c>
      <c r="AL1334" s="71" t="str">
        <f t="shared" si="804"/>
        <v/>
      </c>
      <c r="AM1334" s="78" t="str">
        <f t="shared" si="805"/>
        <v/>
      </c>
      <c r="AN1334" s="75" t="str">
        <f t="shared" si="806"/>
        <v/>
      </c>
      <c r="AO1334" s="71" t="str">
        <f t="shared" si="807"/>
        <v/>
      </c>
      <c r="AP1334" s="71" t="str">
        <f t="shared" si="808"/>
        <v/>
      </c>
      <c r="AQ1334" s="71" t="str">
        <f t="shared" si="809"/>
        <v/>
      </c>
      <c r="AR1334" s="71" t="str">
        <f t="shared" si="810"/>
        <v/>
      </c>
      <c r="AS1334" s="71" t="str">
        <f t="shared" si="811"/>
        <v/>
      </c>
      <c r="AT1334" s="71" t="str">
        <f t="shared" si="812"/>
        <v/>
      </c>
      <c r="AU1334" s="76" t="str">
        <f t="shared" si="813"/>
        <v/>
      </c>
      <c r="BF1334" s="141">
        <v>18050</v>
      </c>
      <c r="BG1334" s="142" t="s">
        <v>17013</v>
      </c>
      <c r="BH1334" s="141" t="s">
        <v>478</v>
      </c>
      <c r="BI1334" s="141" t="s">
        <v>186</v>
      </c>
      <c r="BJ1334" s="141" t="s">
        <v>17014</v>
      </c>
      <c r="BK1334" s="141"/>
      <c r="BL1334" s="141" t="s">
        <v>17015</v>
      </c>
      <c r="BM1334" s="141">
        <v>46.972461142499903</v>
      </c>
      <c r="BN1334" s="141">
        <v>-70.543541995591397</v>
      </c>
      <c r="BO1334" s="141">
        <v>2010</v>
      </c>
      <c r="BP1334" s="143" t="s">
        <v>25434</v>
      </c>
      <c r="BQ1334" s="143" t="s">
        <v>17560</v>
      </c>
    </row>
    <row r="1335" spans="1:69" ht="38.25" customHeight="1" x14ac:dyDescent="0.25">
      <c r="A1335" s="1" t="str">
        <f t="shared" si="814"/>
        <v/>
      </c>
      <c r="B1335" s="32" t="str">
        <f t="shared" si="815"/>
        <v/>
      </c>
      <c r="C1335" s="25" t="str">
        <f t="shared" si="816"/>
        <v/>
      </c>
      <c r="D1335" s="25" t="str">
        <f t="shared" si="817"/>
        <v/>
      </c>
      <c r="E1335" s="25" t="str">
        <f t="shared" si="818"/>
        <v/>
      </c>
      <c r="F1335" s="25" t="str">
        <f t="shared" si="819"/>
        <v/>
      </c>
      <c r="G1335" s="108" t="str">
        <f t="shared" si="820"/>
        <v/>
      </c>
      <c r="H1335" s="108" t="str">
        <f t="shared" si="821"/>
        <v/>
      </c>
      <c r="I1335" s="112" t="str">
        <f t="shared" si="822"/>
        <v/>
      </c>
      <c r="J1335" s="112"/>
      <c r="K1335" s="112"/>
      <c r="L1335" s="113"/>
      <c r="M1335" s="113"/>
      <c r="N1335" s="224" t="str">
        <f t="shared" si="823"/>
        <v/>
      </c>
      <c r="O1335" s="225" t="str">
        <f t="shared" si="824"/>
        <v/>
      </c>
      <c r="Q1335" s="6">
        <v>1333</v>
      </c>
      <c r="R1335" s="47" t="str">
        <f t="shared" si="787"/>
        <v>-1333</v>
      </c>
      <c r="S1335" s="6"/>
      <c r="T1335" s="48" t="str">
        <f t="shared" si="788"/>
        <v/>
      </c>
      <c r="U1335" s="49" t="str">
        <f t="shared" si="789"/>
        <v/>
      </c>
      <c r="W1335" s="51"/>
      <c r="X1335" s="75" t="str">
        <f t="shared" si="790"/>
        <v/>
      </c>
      <c r="Y1335" s="71" t="str">
        <f t="shared" si="791"/>
        <v/>
      </c>
      <c r="Z1335" s="71" t="str">
        <f t="shared" si="792"/>
        <v/>
      </c>
      <c r="AA1335" s="71" t="str">
        <f t="shared" si="793"/>
        <v/>
      </c>
      <c r="AB1335" s="71" t="str">
        <f t="shared" si="794"/>
        <v/>
      </c>
      <c r="AC1335" s="71" t="str">
        <f t="shared" si="795"/>
        <v/>
      </c>
      <c r="AD1335" s="71" t="str">
        <f t="shared" si="796"/>
        <v/>
      </c>
      <c r="AE1335" s="78" t="str">
        <f t="shared" si="797"/>
        <v/>
      </c>
      <c r="AF1335" s="75" t="str">
        <f t="shared" si="798"/>
        <v/>
      </c>
      <c r="AG1335" s="71" t="str">
        <f t="shared" si="799"/>
        <v/>
      </c>
      <c r="AH1335" s="71" t="str">
        <f t="shared" si="800"/>
        <v/>
      </c>
      <c r="AI1335" s="71" t="str">
        <f t="shared" si="801"/>
        <v/>
      </c>
      <c r="AJ1335" s="71" t="str">
        <f t="shared" si="802"/>
        <v/>
      </c>
      <c r="AK1335" s="71" t="str">
        <f t="shared" si="803"/>
        <v/>
      </c>
      <c r="AL1335" s="71" t="str">
        <f t="shared" si="804"/>
        <v/>
      </c>
      <c r="AM1335" s="78" t="str">
        <f t="shared" si="805"/>
        <v/>
      </c>
      <c r="AN1335" s="75" t="str">
        <f t="shared" si="806"/>
        <v/>
      </c>
      <c r="AO1335" s="71" t="str">
        <f t="shared" si="807"/>
        <v/>
      </c>
      <c r="AP1335" s="71" t="str">
        <f t="shared" si="808"/>
        <v/>
      </c>
      <c r="AQ1335" s="71" t="str">
        <f t="shared" si="809"/>
        <v/>
      </c>
      <c r="AR1335" s="71" t="str">
        <f t="shared" si="810"/>
        <v/>
      </c>
      <c r="AS1335" s="71" t="str">
        <f t="shared" si="811"/>
        <v/>
      </c>
      <c r="AT1335" s="71" t="str">
        <f t="shared" si="812"/>
        <v/>
      </c>
      <c r="AU1335" s="76" t="str">
        <f t="shared" si="813"/>
        <v/>
      </c>
      <c r="BF1335" s="141">
        <v>18055</v>
      </c>
      <c r="BG1335" s="142" t="s">
        <v>17153</v>
      </c>
      <c r="BH1335" s="141" t="s">
        <v>478</v>
      </c>
      <c r="BI1335" s="141" t="s">
        <v>176</v>
      </c>
      <c r="BJ1335" s="141"/>
      <c r="BK1335" s="141"/>
      <c r="BL1335" s="141" t="s">
        <v>17137</v>
      </c>
      <c r="BM1335" s="141">
        <v>46.896999999999998</v>
      </c>
      <c r="BN1335" s="141">
        <v>-70.572599999999994</v>
      </c>
      <c r="BO1335" s="141">
        <v>2009</v>
      </c>
      <c r="BP1335" s="143" t="s">
        <v>3828</v>
      </c>
      <c r="BQ1335" s="143" t="s">
        <v>17560</v>
      </c>
    </row>
    <row r="1336" spans="1:69" ht="38.25" customHeight="1" x14ac:dyDescent="0.25">
      <c r="A1336" s="1" t="str">
        <f t="shared" si="814"/>
        <v/>
      </c>
      <c r="B1336" s="32" t="str">
        <f t="shared" si="815"/>
        <v/>
      </c>
      <c r="C1336" s="25" t="str">
        <f t="shared" si="816"/>
        <v/>
      </c>
      <c r="D1336" s="25" t="str">
        <f t="shared" si="817"/>
        <v/>
      </c>
      <c r="E1336" s="25" t="str">
        <f t="shared" si="818"/>
        <v/>
      </c>
      <c r="F1336" s="25" t="str">
        <f t="shared" si="819"/>
        <v/>
      </c>
      <c r="G1336" s="108" t="str">
        <f t="shared" si="820"/>
        <v/>
      </c>
      <c r="H1336" s="108" t="str">
        <f t="shared" si="821"/>
        <v/>
      </c>
      <c r="I1336" s="112" t="str">
        <f t="shared" si="822"/>
        <v/>
      </c>
      <c r="J1336" s="112"/>
      <c r="K1336" s="112"/>
      <c r="L1336" s="113"/>
      <c r="M1336" s="113"/>
      <c r="N1336" s="224" t="str">
        <f t="shared" si="823"/>
        <v/>
      </c>
      <c r="O1336" s="225" t="str">
        <f t="shared" si="824"/>
        <v/>
      </c>
      <c r="Q1336" s="6">
        <v>1334</v>
      </c>
      <c r="R1336" s="47" t="str">
        <f t="shared" si="787"/>
        <v>-1334</v>
      </c>
      <c r="S1336" s="6"/>
      <c r="T1336" s="48" t="str">
        <f t="shared" si="788"/>
        <v/>
      </c>
      <c r="U1336" s="49" t="str">
        <f t="shared" si="789"/>
        <v/>
      </c>
      <c r="W1336" s="51"/>
      <c r="X1336" s="75" t="str">
        <f t="shared" si="790"/>
        <v/>
      </c>
      <c r="Y1336" s="71" t="str">
        <f t="shared" si="791"/>
        <v/>
      </c>
      <c r="Z1336" s="71" t="str">
        <f t="shared" si="792"/>
        <v/>
      </c>
      <c r="AA1336" s="71" t="str">
        <f t="shared" si="793"/>
        <v/>
      </c>
      <c r="AB1336" s="71" t="str">
        <f t="shared" si="794"/>
        <v/>
      </c>
      <c r="AC1336" s="71" t="str">
        <f t="shared" si="795"/>
        <v/>
      </c>
      <c r="AD1336" s="71" t="str">
        <f t="shared" si="796"/>
        <v/>
      </c>
      <c r="AE1336" s="78" t="str">
        <f t="shared" si="797"/>
        <v/>
      </c>
      <c r="AF1336" s="75" t="str">
        <f t="shared" si="798"/>
        <v/>
      </c>
      <c r="AG1336" s="71" t="str">
        <f t="shared" si="799"/>
        <v/>
      </c>
      <c r="AH1336" s="71" t="str">
        <f t="shared" si="800"/>
        <v/>
      </c>
      <c r="AI1336" s="71" t="str">
        <f t="shared" si="801"/>
        <v/>
      </c>
      <c r="AJ1336" s="71" t="str">
        <f t="shared" si="802"/>
        <v/>
      </c>
      <c r="AK1336" s="71" t="str">
        <f t="shared" si="803"/>
        <v/>
      </c>
      <c r="AL1336" s="71" t="str">
        <f t="shared" si="804"/>
        <v/>
      </c>
      <c r="AM1336" s="78" t="str">
        <f t="shared" si="805"/>
        <v/>
      </c>
      <c r="AN1336" s="75" t="str">
        <f t="shared" si="806"/>
        <v/>
      </c>
      <c r="AO1336" s="71" t="str">
        <f t="shared" si="807"/>
        <v/>
      </c>
      <c r="AP1336" s="71" t="str">
        <f t="shared" si="808"/>
        <v/>
      </c>
      <c r="AQ1336" s="71" t="str">
        <f t="shared" si="809"/>
        <v/>
      </c>
      <c r="AR1336" s="71" t="str">
        <f t="shared" si="810"/>
        <v/>
      </c>
      <c r="AS1336" s="71" t="str">
        <f t="shared" si="811"/>
        <v/>
      </c>
      <c r="AT1336" s="71" t="str">
        <f t="shared" si="812"/>
        <v/>
      </c>
      <c r="AU1336" s="76" t="str">
        <f t="shared" si="813"/>
        <v/>
      </c>
      <c r="BF1336" s="141">
        <v>18055</v>
      </c>
      <c r="BG1336" s="142" t="s">
        <v>17154</v>
      </c>
      <c r="BH1336" s="141" t="s">
        <v>478</v>
      </c>
      <c r="BI1336" s="141" t="s">
        <v>186</v>
      </c>
      <c r="BJ1336" s="141"/>
      <c r="BK1336" s="141" t="s">
        <v>5610</v>
      </c>
      <c r="BL1336" s="141" t="s">
        <v>17137</v>
      </c>
      <c r="BM1336" s="141">
        <v>46.912979999999997</v>
      </c>
      <c r="BN1336" s="141">
        <v>-70.597939999999994</v>
      </c>
      <c r="BO1336" s="141">
        <v>1969</v>
      </c>
      <c r="BP1336" s="143" t="s">
        <v>480</v>
      </c>
      <c r="BQ1336" s="143" t="s">
        <v>17560</v>
      </c>
    </row>
    <row r="1337" spans="1:69" ht="38.25" customHeight="1" x14ac:dyDescent="0.25">
      <c r="A1337" s="1" t="str">
        <f t="shared" si="814"/>
        <v/>
      </c>
      <c r="B1337" s="32" t="str">
        <f t="shared" si="815"/>
        <v/>
      </c>
      <c r="C1337" s="25" t="str">
        <f t="shared" si="816"/>
        <v/>
      </c>
      <c r="D1337" s="25" t="str">
        <f t="shared" si="817"/>
        <v/>
      </c>
      <c r="E1337" s="25" t="str">
        <f t="shared" si="818"/>
        <v/>
      </c>
      <c r="F1337" s="25" t="str">
        <f t="shared" si="819"/>
        <v/>
      </c>
      <c r="G1337" s="108" t="str">
        <f t="shared" si="820"/>
        <v/>
      </c>
      <c r="H1337" s="108" t="str">
        <f t="shared" si="821"/>
        <v/>
      </c>
      <c r="I1337" s="112" t="str">
        <f t="shared" si="822"/>
        <v/>
      </c>
      <c r="J1337" s="112"/>
      <c r="K1337" s="112"/>
      <c r="L1337" s="113"/>
      <c r="M1337" s="113"/>
      <c r="N1337" s="224" t="str">
        <f t="shared" si="823"/>
        <v/>
      </c>
      <c r="O1337" s="225" t="str">
        <f t="shared" si="824"/>
        <v/>
      </c>
      <c r="Q1337" s="6">
        <v>1335</v>
      </c>
      <c r="R1337" s="47" t="str">
        <f t="shared" si="787"/>
        <v>-1335</v>
      </c>
      <c r="S1337" s="6"/>
      <c r="T1337" s="48" t="str">
        <f t="shared" si="788"/>
        <v/>
      </c>
      <c r="U1337" s="49" t="str">
        <f t="shared" si="789"/>
        <v/>
      </c>
      <c r="W1337" s="51"/>
      <c r="X1337" s="75" t="str">
        <f t="shared" si="790"/>
        <v/>
      </c>
      <c r="Y1337" s="71" t="str">
        <f t="shared" si="791"/>
        <v/>
      </c>
      <c r="Z1337" s="71" t="str">
        <f t="shared" si="792"/>
        <v/>
      </c>
      <c r="AA1337" s="71" t="str">
        <f t="shared" si="793"/>
        <v/>
      </c>
      <c r="AB1337" s="71" t="str">
        <f t="shared" si="794"/>
        <v/>
      </c>
      <c r="AC1337" s="71" t="str">
        <f t="shared" si="795"/>
        <v/>
      </c>
      <c r="AD1337" s="71" t="str">
        <f t="shared" si="796"/>
        <v/>
      </c>
      <c r="AE1337" s="78" t="str">
        <f t="shared" si="797"/>
        <v/>
      </c>
      <c r="AF1337" s="75" t="str">
        <f t="shared" si="798"/>
        <v/>
      </c>
      <c r="AG1337" s="71" t="str">
        <f t="shared" si="799"/>
        <v/>
      </c>
      <c r="AH1337" s="71" t="str">
        <f t="shared" si="800"/>
        <v/>
      </c>
      <c r="AI1337" s="71" t="str">
        <f t="shared" si="801"/>
        <v/>
      </c>
      <c r="AJ1337" s="71" t="str">
        <f t="shared" si="802"/>
        <v/>
      </c>
      <c r="AK1337" s="71" t="str">
        <f t="shared" si="803"/>
        <v/>
      </c>
      <c r="AL1337" s="71" t="str">
        <f t="shared" si="804"/>
        <v/>
      </c>
      <c r="AM1337" s="78" t="str">
        <f t="shared" si="805"/>
        <v/>
      </c>
      <c r="AN1337" s="75" t="str">
        <f t="shared" si="806"/>
        <v/>
      </c>
      <c r="AO1337" s="71" t="str">
        <f t="shared" si="807"/>
        <v/>
      </c>
      <c r="AP1337" s="71" t="str">
        <f t="shared" si="808"/>
        <v/>
      </c>
      <c r="AQ1337" s="71" t="str">
        <f t="shared" si="809"/>
        <v/>
      </c>
      <c r="AR1337" s="71" t="str">
        <f t="shared" si="810"/>
        <v/>
      </c>
      <c r="AS1337" s="71" t="str">
        <f t="shared" si="811"/>
        <v/>
      </c>
      <c r="AT1337" s="71" t="str">
        <f t="shared" si="812"/>
        <v/>
      </c>
      <c r="AU1337" s="76" t="str">
        <f t="shared" si="813"/>
        <v/>
      </c>
      <c r="BF1337" s="141">
        <v>18055</v>
      </c>
      <c r="BG1337" s="142" t="s">
        <v>17155</v>
      </c>
      <c r="BH1337" s="141" t="s">
        <v>180</v>
      </c>
      <c r="BI1337" s="141" t="s">
        <v>178</v>
      </c>
      <c r="BJ1337" s="141" t="s">
        <v>16995</v>
      </c>
      <c r="BK1337" s="141" t="s">
        <v>11042</v>
      </c>
      <c r="BL1337" s="141" t="s">
        <v>1616</v>
      </c>
      <c r="BM1337" s="141">
        <v>46.923569999999998</v>
      </c>
      <c r="BN1337" s="141">
        <v>-70.634860000000003</v>
      </c>
      <c r="BO1337" s="141">
        <v>2013</v>
      </c>
      <c r="BP1337" s="143" t="s">
        <v>25455</v>
      </c>
      <c r="BQ1337" s="143" t="s">
        <v>17560</v>
      </c>
    </row>
    <row r="1338" spans="1:69" ht="38.25" customHeight="1" x14ac:dyDescent="0.25">
      <c r="A1338" s="1" t="str">
        <f t="shared" si="814"/>
        <v/>
      </c>
      <c r="B1338" s="32" t="str">
        <f t="shared" si="815"/>
        <v/>
      </c>
      <c r="C1338" s="25" t="str">
        <f t="shared" si="816"/>
        <v/>
      </c>
      <c r="D1338" s="25" t="str">
        <f t="shared" si="817"/>
        <v/>
      </c>
      <c r="E1338" s="25" t="str">
        <f t="shared" si="818"/>
        <v/>
      </c>
      <c r="F1338" s="25" t="str">
        <f t="shared" si="819"/>
        <v/>
      </c>
      <c r="G1338" s="108" t="str">
        <f t="shared" si="820"/>
        <v/>
      </c>
      <c r="H1338" s="108" t="str">
        <f t="shared" si="821"/>
        <v/>
      </c>
      <c r="I1338" s="112" t="str">
        <f t="shared" si="822"/>
        <v/>
      </c>
      <c r="J1338" s="112"/>
      <c r="K1338" s="112"/>
      <c r="L1338" s="113"/>
      <c r="M1338" s="113"/>
      <c r="N1338" s="224" t="str">
        <f t="shared" si="823"/>
        <v/>
      </c>
      <c r="O1338" s="225" t="str">
        <f t="shared" si="824"/>
        <v/>
      </c>
      <c r="Q1338" s="6">
        <v>1336</v>
      </c>
      <c r="R1338" s="47" t="str">
        <f t="shared" si="787"/>
        <v>-1336</v>
      </c>
      <c r="S1338" s="6"/>
      <c r="T1338" s="48" t="str">
        <f t="shared" si="788"/>
        <v/>
      </c>
      <c r="U1338" s="49" t="str">
        <f t="shared" si="789"/>
        <v/>
      </c>
      <c r="W1338" s="51"/>
      <c r="X1338" s="75" t="str">
        <f t="shared" si="790"/>
        <v/>
      </c>
      <c r="Y1338" s="71" t="str">
        <f t="shared" si="791"/>
        <v/>
      </c>
      <c r="Z1338" s="71" t="str">
        <f t="shared" si="792"/>
        <v/>
      </c>
      <c r="AA1338" s="71" t="str">
        <f t="shared" si="793"/>
        <v/>
      </c>
      <c r="AB1338" s="71" t="str">
        <f t="shared" si="794"/>
        <v/>
      </c>
      <c r="AC1338" s="71" t="str">
        <f t="shared" si="795"/>
        <v/>
      </c>
      <c r="AD1338" s="71" t="str">
        <f t="shared" si="796"/>
        <v/>
      </c>
      <c r="AE1338" s="78" t="str">
        <f t="shared" si="797"/>
        <v/>
      </c>
      <c r="AF1338" s="75" t="str">
        <f t="shared" si="798"/>
        <v/>
      </c>
      <c r="AG1338" s="71" t="str">
        <f t="shared" si="799"/>
        <v/>
      </c>
      <c r="AH1338" s="71" t="str">
        <f t="shared" si="800"/>
        <v/>
      </c>
      <c r="AI1338" s="71" t="str">
        <f t="shared" si="801"/>
        <v/>
      </c>
      <c r="AJ1338" s="71" t="str">
        <f t="shared" si="802"/>
        <v/>
      </c>
      <c r="AK1338" s="71" t="str">
        <f t="shared" si="803"/>
        <v/>
      </c>
      <c r="AL1338" s="71" t="str">
        <f t="shared" si="804"/>
        <v/>
      </c>
      <c r="AM1338" s="78" t="str">
        <f t="shared" si="805"/>
        <v/>
      </c>
      <c r="AN1338" s="75" t="str">
        <f t="shared" si="806"/>
        <v/>
      </c>
      <c r="AO1338" s="71" t="str">
        <f t="shared" si="807"/>
        <v/>
      </c>
      <c r="AP1338" s="71" t="str">
        <f t="shared" si="808"/>
        <v/>
      </c>
      <c r="AQ1338" s="71" t="str">
        <f t="shared" si="809"/>
        <v/>
      </c>
      <c r="AR1338" s="71" t="str">
        <f t="shared" si="810"/>
        <v/>
      </c>
      <c r="AS1338" s="71" t="str">
        <f t="shared" si="811"/>
        <v/>
      </c>
      <c r="AT1338" s="71" t="str">
        <f t="shared" si="812"/>
        <v/>
      </c>
      <c r="AU1338" s="76" t="str">
        <f t="shared" si="813"/>
        <v/>
      </c>
      <c r="BF1338" s="141">
        <v>18060</v>
      </c>
      <c r="BG1338" s="142" t="s">
        <v>16996</v>
      </c>
      <c r="BH1338" s="141" t="s">
        <v>478</v>
      </c>
      <c r="BI1338" s="141" t="s">
        <v>1268</v>
      </c>
      <c r="BJ1338" s="141" t="s">
        <v>16989</v>
      </c>
      <c r="BK1338" s="141"/>
      <c r="BL1338" s="141" t="s">
        <v>693</v>
      </c>
      <c r="BM1338" s="141">
        <v>46.854885284762503</v>
      </c>
      <c r="BN1338" s="141">
        <v>-70.758412560025803</v>
      </c>
      <c r="BO1338" s="141">
        <v>1974</v>
      </c>
      <c r="BP1338" s="143" t="s">
        <v>485</v>
      </c>
      <c r="BQ1338" s="143" t="s">
        <v>17560</v>
      </c>
    </row>
    <row r="1339" spans="1:69" ht="38.25" customHeight="1" x14ac:dyDescent="0.25">
      <c r="A1339" s="1" t="str">
        <f t="shared" si="814"/>
        <v/>
      </c>
      <c r="B1339" s="32" t="str">
        <f t="shared" si="815"/>
        <v/>
      </c>
      <c r="C1339" s="25" t="str">
        <f t="shared" si="816"/>
        <v/>
      </c>
      <c r="D1339" s="25" t="str">
        <f t="shared" si="817"/>
        <v/>
      </c>
      <c r="E1339" s="25" t="str">
        <f t="shared" si="818"/>
        <v/>
      </c>
      <c r="F1339" s="25" t="str">
        <f t="shared" si="819"/>
        <v/>
      </c>
      <c r="G1339" s="108" t="str">
        <f t="shared" si="820"/>
        <v/>
      </c>
      <c r="H1339" s="108" t="str">
        <f t="shared" si="821"/>
        <v/>
      </c>
      <c r="I1339" s="112" t="str">
        <f t="shared" si="822"/>
        <v/>
      </c>
      <c r="J1339" s="112"/>
      <c r="K1339" s="112"/>
      <c r="L1339" s="113"/>
      <c r="M1339" s="113"/>
      <c r="N1339" s="224" t="str">
        <f t="shared" si="823"/>
        <v/>
      </c>
      <c r="O1339" s="225" t="str">
        <f t="shared" si="824"/>
        <v/>
      </c>
      <c r="Q1339" s="6">
        <v>1337</v>
      </c>
      <c r="R1339" s="47" t="str">
        <f t="shared" si="787"/>
        <v>-1337</v>
      </c>
      <c r="S1339" s="6"/>
      <c r="T1339" s="48" t="str">
        <f t="shared" si="788"/>
        <v/>
      </c>
      <c r="U1339" s="49" t="str">
        <f t="shared" si="789"/>
        <v/>
      </c>
      <c r="W1339" s="51"/>
      <c r="X1339" s="75" t="str">
        <f t="shared" si="790"/>
        <v/>
      </c>
      <c r="Y1339" s="71" t="str">
        <f t="shared" si="791"/>
        <v/>
      </c>
      <c r="Z1339" s="71" t="str">
        <f t="shared" si="792"/>
        <v/>
      </c>
      <c r="AA1339" s="71" t="str">
        <f t="shared" si="793"/>
        <v/>
      </c>
      <c r="AB1339" s="71" t="str">
        <f t="shared" si="794"/>
        <v/>
      </c>
      <c r="AC1339" s="71" t="str">
        <f t="shared" si="795"/>
        <v/>
      </c>
      <c r="AD1339" s="71" t="str">
        <f t="shared" si="796"/>
        <v/>
      </c>
      <c r="AE1339" s="78" t="str">
        <f t="shared" si="797"/>
        <v/>
      </c>
      <c r="AF1339" s="75" t="str">
        <f t="shared" si="798"/>
        <v/>
      </c>
      <c r="AG1339" s="71" t="str">
        <f t="shared" si="799"/>
        <v/>
      </c>
      <c r="AH1339" s="71" t="str">
        <f t="shared" si="800"/>
        <v/>
      </c>
      <c r="AI1339" s="71" t="str">
        <f t="shared" si="801"/>
        <v/>
      </c>
      <c r="AJ1339" s="71" t="str">
        <f t="shared" si="802"/>
        <v/>
      </c>
      <c r="AK1339" s="71" t="str">
        <f t="shared" si="803"/>
        <v/>
      </c>
      <c r="AL1339" s="71" t="str">
        <f t="shared" si="804"/>
        <v/>
      </c>
      <c r="AM1339" s="78" t="str">
        <f t="shared" si="805"/>
        <v/>
      </c>
      <c r="AN1339" s="75" t="str">
        <f t="shared" si="806"/>
        <v/>
      </c>
      <c r="AO1339" s="71" t="str">
        <f t="shared" si="807"/>
        <v/>
      </c>
      <c r="AP1339" s="71" t="str">
        <f t="shared" si="808"/>
        <v/>
      </c>
      <c r="AQ1339" s="71" t="str">
        <f t="shared" si="809"/>
        <v/>
      </c>
      <c r="AR1339" s="71" t="str">
        <f t="shared" si="810"/>
        <v/>
      </c>
      <c r="AS1339" s="71" t="str">
        <f t="shared" si="811"/>
        <v/>
      </c>
      <c r="AT1339" s="71" t="str">
        <f t="shared" si="812"/>
        <v/>
      </c>
      <c r="AU1339" s="76" t="str">
        <f t="shared" si="813"/>
        <v/>
      </c>
      <c r="BF1339" s="141">
        <v>18060</v>
      </c>
      <c r="BG1339" s="142" t="s">
        <v>17128</v>
      </c>
      <c r="BH1339" s="141" t="s">
        <v>478</v>
      </c>
      <c r="BI1339" s="141" t="s">
        <v>176</v>
      </c>
      <c r="BJ1339" s="141" t="s">
        <v>17129</v>
      </c>
      <c r="BK1339" s="141" t="s">
        <v>17130</v>
      </c>
      <c r="BL1339" s="141" t="s">
        <v>17127</v>
      </c>
      <c r="BM1339" s="141">
        <v>46.864924363761098</v>
      </c>
      <c r="BN1339" s="141">
        <v>-70.666802571985599</v>
      </c>
      <c r="BO1339" s="141">
        <v>1974</v>
      </c>
      <c r="BP1339" s="143" t="s">
        <v>482</v>
      </c>
      <c r="BQ1339" s="143" t="s">
        <v>17560</v>
      </c>
    </row>
    <row r="1340" spans="1:69" ht="38.25" customHeight="1" x14ac:dyDescent="0.25">
      <c r="A1340" s="1" t="str">
        <f t="shared" si="814"/>
        <v/>
      </c>
      <c r="B1340" s="32" t="str">
        <f t="shared" si="815"/>
        <v/>
      </c>
      <c r="C1340" s="25" t="str">
        <f t="shared" si="816"/>
        <v/>
      </c>
      <c r="D1340" s="25" t="str">
        <f t="shared" si="817"/>
        <v/>
      </c>
      <c r="E1340" s="25" t="str">
        <f t="shared" si="818"/>
        <v/>
      </c>
      <c r="F1340" s="25" t="str">
        <f t="shared" si="819"/>
        <v/>
      </c>
      <c r="G1340" s="108" t="str">
        <f t="shared" si="820"/>
        <v/>
      </c>
      <c r="H1340" s="108" t="str">
        <f t="shared" si="821"/>
        <v/>
      </c>
      <c r="I1340" s="112" t="str">
        <f t="shared" si="822"/>
        <v/>
      </c>
      <c r="J1340" s="112"/>
      <c r="K1340" s="112"/>
      <c r="L1340" s="113"/>
      <c r="M1340" s="113"/>
      <c r="N1340" s="224" t="str">
        <f t="shared" si="823"/>
        <v/>
      </c>
      <c r="O1340" s="225" t="str">
        <f t="shared" si="824"/>
        <v/>
      </c>
      <c r="Q1340" s="6">
        <v>1338</v>
      </c>
      <c r="R1340" s="47" t="str">
        <f t="shared" si="787"/>
        <v>-1338</v>
      </c>
      <c r="S1340" s="6"/>
      <c r="T1340" s="48" t="str">
        <f t="shared" si="788"/>
        <v/>
      </c>
      <c r="U1340" s="49" t="str">
        <f t="shared" si="789"/>
        <v/>
      </c>
      <c r="W1340" s="51"/>
      <c r="X1340" s="75" t="str">
        <f t="shared" si="790"/>
        <v/>
      </c>
      <c r="Y1340" s="71" t="str">
        <f t="shared" si="791"/>
        <v/>
      </c>
      <c r="Z1340" s="71" t="str">
        <f t="shared" si="792"/>
        <v/>
      </c>
      <c r="AA1340" s="71" t="str">
        <f t="shared" si="793"/>
        <v/>
      </c>
      <c r="AB1340" s="71" t="str">
        <f t="shared" si="794"/>
        <v/>
      </c>
      <c r="AC1340" s="71" t="str">
        <f t="shared" si="795"/>
        <v/>
      </c>
      <c r="AD1340" s="71" t="str">
        <f t="shared" si="796"/>
        <v/>
      </c>
      <c r="AE1340" s="78" t="str">
        <f t="shared" si="797"/>
        <v/>
      </c>
      <c r="AF1340" s="75" t="str">
        <f t="shared" si="798"/>
        <v/>
      </c>
      <c r="AG1340" s="71" t="str">
        <f t="shared" si="799"/>
        <v/>
      </c>
      <c r="AH1340" s="71" t="str">
        <f t="shared" si="800"/>
        <v/>
      </c>
      <c r="AI1340" s="71" t="str">
        <f t="shared" si="801"/>
        <v/>
      </c>
      <c r="AJ1340" s="71" t="str">
        <f t="shared" si="802"/>
        <v/>
      </c>
      <c r="AK1340" s="71" t="str">
        <f t="shared" si="803"/>
        <v/>
      </c>
      <c r="AL1340" s="71" t="str">
        <f t="shared" si="804"/>
        <v/>
      </c>
      <c r="AM1340" s="78" t="str">
        <f t="shared" si="805"/>
        <v/>
      </c>
      <c r="AN1340" s="75" t="str">
        <f t="shared" si="806"/>
        <v/>
      </c>
      <c r="AO1340" s="71" t="str">
        <f t="shared" si="807"/>
        <v/>
      </c>
      <c r="AP1340" s="71" t="str">
        <f t="shared" si="808"/>
        <v/>
      </c>
      <c r="AQ1340" s="71" t="str">
        <f t="shared" si="809"/>
        <v/>
      </c>
      <c r="AR1340" s="71" t="str">
        <f t="shared" si="810"/>
        <v/>
      </c>
      <c r="AS1340" s="71" t="str">
        <f t="shared" si="811"/>
        <v/>
      </c>
      <c r="AT1340" s="71" t="str">
        <f t="shared" si="812"/>
        <v/>
      </c>
      <c r="AU1340" s="76" t="str">
        <f t="shared" si="813"/>
        <v/>
      </c>
      <c r="BF1340" s="141">
        <v>19050</v>
      </c>
      <c r="BG1340" s="142" t="s">
        <v>17032</v>
      </c>
      <c r="BH1340" s="141" t="s">
        <v>478</v>
      </c>
      <c r="BI1340" s="141" t="s">
        <v>186</v>
      </c>
      <c r="BJ1340" s="141" t="s">
        <v>5414</v>
      </c>
      <c r="BK1340" s="141" t="s">
        <v>1931</v>
      </c>
      <c r="BL1340" s="141" t="s">
        <v>1616</v>
      </c>
      <c r="BM1340" s="141">
        <v>46.393180000000001</v>
      </c>
      <c r="BN1340" s="141">
        <v>-70.474590000000006</v>
      </c>
      <c r="BO1340" s="141">
        <v>1986</v>
      </c>
      <c r="BP1340" s="143" t="s">
        <v>25436</v>
      </c>
      <c r="BQ1340" s="143" t="s">
        <v>17560</v>
      </c>
    </row>
    <row r="1341" spans="1:69" ht="38.25" customHeight="1" x14ac:dyDescent="0.25">
      <c r="A1341" s="1" t="str">
        <f t="shared" si="814"/>
        <v/>
      </c>
      <c r="B1341" s="32" t="str">
        <f t="shared" si="815"/>
        <v/>
      </c>
      <c r="C1341" s="25" t="str">
        <f t="shared" si="816"/>
        <v/>
      </c>
      <c r="D1341" s="25" t="str">
        <f t="shared" si="817"/>
        <v/>
      </c>
      <c r="E1341" s="25" t="str">
        <f t="shared" si="818"/>
        <v/>
      </c>
      <c r="F1341" s="25" t="str">
        <f t="shared" si="819"/>
        <v/>
      </c>
      <c r="G1341" s="108" t="str">
        <f t="shared" si="820"/>
        <v/>
      </c>
      <c r="H1341" s="108" t="str">
        <f t="shared" si="821"/>
        <v/>
      </c>
      <c r="I1341" s="112" t="str">
        <f t="shared" si="822"/>
        <v/>
      </c>
      <c r="J1341" s="112"/>
      <c r="K1341" s="112"/>
      <c r="L1341" s="113"/>
      <c r="M1341" s="113"/>
      <c r="N1341" s="224" t="str">
        <f t="shared" si="823"/>
        <v/>
      </c>
      <c r="O1341" s="225" t="str">
        <f t="shared" si="824"/>
        <v/>
      </c>
      <c r="Q1341" s="6">
        <v>1339</v>
      </c>
      <c r="R1341" s="47" t="str">
        <f t="shared" si="787"/>
        <v>-1339</v>
      </c>
      <c r="S1341" s="6"/>
      <c r="T1341" s="48" t="str">
        <f t="shared" si="788"/>
        <v/>
      </c>
      <c r="U1341" s="49" t="str">
        <f t="shared" si="789"/>
        <v/>
      </c>
      <c r="W1341" s="51"/>
      <c r="X1341" s="75" t="str">
        <f t="shared" si="790"/>
        <v/>
      </c>
      <c r="Y1341" s="71" t="str">
        <f t="shared" si="791"/>
        <v/>
      </c>
      <c r="Z1341" s="71" t="str">
        <f t="shared" si="792"/>
        <v/>
      </c>
      <c r="AA1341" s="71" t="str">
        <f t="shared" si="793"/>
        <v/>
      </c>
      <c r="AB1341" s="71" t="str">
        <f t="shared" si="794"/>
        <v/>
      </c>
      <c r="AC1341" s="71" t="str">
        <f t="shared" si="795"/>
        <v/>
      </c>
      <c r="AD1341" s="71" t="str">
        <f t="shared" si="796"/>
        <v/>
      </c>
      <c r="AE1341" s="78" t="str">
        <f t="shared" si="797"/>
        <v/>
      </c>
      <c r="AF1341" s="75" t="str">
        <f t="shared" si="798"/>
        <v/>
      </c>
      <c r="AG1341" s="71" t="str">
        <f t="shared" si="799"/>
        <v/>
      </c>
      <c r="AH1341" s="71" t="str">
        <f t="shared" si="800"/>
        <v/>
      </c>
      <c r="AI1341" s="71" t="str">
        <f t="shared" si="801"/>
        <v/>
      </c>
      <c r="AJ1341" s="71" t="str">
        <f t="shared" si="802"/>
        <v/>
      </c>
      <c r="AK1341" s="71" t="str">
        <f t="shared" si="803"/>
        <v/>
      </c>
      <c r="AL1341" s="71" t="str">
        <f t="shared" si="804"/>
        <v/>
      </c>
      <c r="AM1341" s="78" t="str">
        <f t="shared" si="805"/>
        <v/>
      </c>
      <c r="AN1341" s="75" t="str">
        <f t="shared" si="806"/>
        <v/>
      </c>
      <c r="AO1341" s="71" t="str">
        <f t="shared" si="807"/>
        <v/>
      </c>
      <c r="AP1341" s="71" t="str">
        <f t="shared" si="808"/>
        <v/>
      </c>
      <c r="AQ1341" s="71" t="str">
        <f t="shared" si="809"/>
        <v/>
      </c>
      <c r="AR1341" s="71" t="str">
        <f t="shared" si="810"/>
        <v/>
      </c>
      <c r="AS1341" s="71" t="str">
        <f t="shared" si="811"/>
        <v/>
      </c>
      <c r="AT1341" s="71" t="str">
        <f t="shared" si="812"/>
        <v/>
      </c>
      <c r="AU1341" s="76" t="str">
        <f t="shared" si="813"/>
        <v/>
      </c>
      <c r="BF1341" s="141">
        <v>27043</v>
      </c>
      <c r="BG1341" s="142" t="s">
        <v>16956</v>
      </c>
      <c r="BH1341" s="141" t="s">
        <v>478</v>
      </c>
      <c r="BI1341" s="141" t="s">
        <v>176</v>
      </c>
      <c r="BJ1341" s="141" t="s">
        <v>16954</v>
      </c>
      <c r="BK1341" s="141" t="s">
        <v>1658</v>
      </c>
      <c r="BL1341" s="141" t="s">
        <v>16417</v>
      </c>
      <c r="BM1341" s="141">
        <v>46.319125999999997</v>
      </c>
      <c r="BN1341" s="141">
        <v>-70.833579999999998</v>
      </c>
      <c r="BO1341" s="141">
        <v>1985</v>
      </c>
      <c r="BP1341" s="143"/>
      <c r="BQ1341" s="143" t="s">
        <v>17560</v>
      </c>
    </row>
    <row r="1342" spans="1:69" ht="38.25" customHeight="1" x14ac:dyDescent="0.25">
      <c r="A1342" s="1" t="str">
        <f t="shared" si="814"/>
        <v/>
      </c>
      <c r="B1342" s="32" t="str">
        <f t="shared" si="815"/>
        <v/>
      </c>
      <c r="C1342" s="25" t="str">
        <f t="shared" si="816"/>
        <v/>
      </c>
      <c r="D1342" s="25" t="str">
        <f t="shared" si="817"/>
        <v/>
      </c>
      <c r="E1342" s="25" t="str">
        <f t="shared" si="818"/>
        <v/>
      </c>
      <c r="F1342" s="25" t="str">
        <f t="shared" si="819"/>
        <v/>
      </c>
      <c r="G1342" s="108" t="str">
        <f t="shared" si="820"/>
        <v/>
      </c>
      <c r="H1342" s="108" t="str">
        <f t="shared" si="821"/>
        <v/>
      </c>
      <c r="I1342" s="112" t="str">
        <f t="shared" si="822"/>
        <v/>
      </c>
      <c r="J1342" s="112"/>
      <c r="K1342" s="112"/>
      <c r="L1342" s="113"/>
      <c r="M1342" s="113"/>
      <c r="N1342" s="224" t="str">
        <f t="shared" si="823"/>
        <v/>
      </c>
      <c r="O1342" s="225" t="str">
        <f t="shared" si="824"/>
        <v/>
      </c>
      <c r="Q1342" s="6">
        <v>1340</v>
      </c>
      <c r="R1342" s="47" t="str">
        <f t="shared" si="787"/>
        <v>-1340</v>
      </c>
      <c r="S1342" s="6"/>
      <c r="T1342" s="48" t="str">
        <f t="shared" si="788"/>
        <v/>
      </c>
      <c r="U1342" s="49" t="str">
        <f t="shared" si="789"/>
        <v/>
      </c>
      <c r="W1342" s="51"/>
      <c r="X1342" s="75" t="str">
        <f t="shared" si="790"/>
        <v/>
      </c>
      <c r="Y1342" s="71" t="str">
        <f t="shared" si="791"/>
        <v/>
      </c>
      <c r="Z1342" s="71" t="str">
        <f t="shared" si="792"/>
        <v/>
      </c>
      <c r="AA1342" s="71" t="str">
        <f t="shared" si="793"/>
        <v/>
      </c>
      <c r="AB1342" s="71" t="str">
        <f t="shared" si="794"/>
        <v/>
      </c>
      <c r="AC1342" s="71" t="str">
        <f t="shared" si="795"/>
        <v/>
      </c>
      <c r="AD1342" s="71" t="str">
        <f t="shared" si="796"/>
        <v/>
      </c>
      <c r="AE1342" s="78" t="str">
        <f t="shared" si="797"/>
        <v/>
      </c>
      <c r="AF1342" s="75" t="str">
        <f t="shared" si="798"/>
        <v/>
      </c>
      <c r="AG1342" s="71" t="str">
        <f t="shared" si="799"/>
        <v/>
      </c>
      <c r="AH1342" s="71" t="str">
        <f t="shared" si="800"/>
        <v/>
      </c>
      <c r="AI1342" s="71" t="str">
        <f t="shared" si="801"/>
        <v/>
      </c>
      <c r="AJ1342" s="71" t="str">
        <f t="shared" si="802"/>
        <v/>
      </c>
      <c r="AK1342" s="71" t="str">
        <f t="shared" si="803"/>
        <v/>
      </c>
      <c r="AL1342" s="71" t="str">
        <f t="shared" si="804"/>
        <v/>
      </c>
      <c r="AM1342" s="78" t="str">
        <f t="shared" si="805"/>
        <v/>
      </c>
      <c r="AN1342" s="75" t="str">
        <f t="shared" si="806"/>
        <v/>
      </c>
      <c r="AO1342" s="71" t="str">
        <f t="shared" si="807"/>
        <v/>
      </c>
      <c r="AP1342" s="71" t="str">
        <f t="shared" si="808"/>
        <v/>
      </c>
      <c r="AQ1342" s="71" t="str">
        <f t="shared" si="809"/>
        <v/>
      </c>
      <c r="AR1342" s="71" t="str">
        <f t="shared" si="810"/>
        <v/>
      </c>
      <c r="AS1342" s="71" t="str">
        <f t="shared" si="811"/>
        <v/>
      </c>
      <c r="AT1342" s="71" t="str">
        <f t="shared" si="812"/>
        <v/>
      </c>
      <c r="AU1342" s="76" t="str">
        <f t="shared" si="813"/>
        <v/>
      </c>
      <c r="BF1342" s="141">
        <v>27043</v>
      </c>
      <c r="BG1342" s="142" t="s">
        <v>16957</v>
      </c>
      <c r="BH1342" s="141" t="s">
        <v>478</v>
      </c>
      <c r="BI1342" s="141" t="s">
        <v>176</v>
      </c>
      <c r="BJ1342" s="141" t="s">
        <v>16954</v>
      </c>
      <c r="BK1342" s="141" t="s">
        <v>464</v>
      </c>
      <c r="BL1342" s="141" t="s">
        <v>16417</v>
      </c>
      <c r="BM1342" s="141">
        <v>46.311464000000001</v>
      </c>
      <c r="BN1342" s="141">
        <v>-70.840102999999999</v>
      </c>
      <c r="BO1342" s="141">
        <v>1996</v>
      </c>
      <c r="BP1342" s="143"/>
      <c r="BQ1342" s="143" t="s">
        <v>17560</v>
      </c>
    </row>
    <row r="1343" spans="1:69" ht="38.25" customHeight="1" x14ac:dyDescent="0.25">
      <c r="A1343" s="1" t="str">
        <f t="shared" si="814"/>
        <v/>
      </c>
      <c r="B1343" s="32" t="str">
        <f t="shared" si="815"/>
        <v/>
      </c>
      <c r="C1343" s="25" t="str">
        <f t="shared" si="816"/>
        <v/>
      </c>
      <c r="D1343" s="25" t="str">
        <f t="shared" si="817"/>
        <v/>
      </c>
      <c r="E1343" s="25" t="str">
        <f t="shared" si="818"/>
        <v/>
      </c>
      <c r="F1343" s="25" t="str">
        <f t="shared" si="819"/>
        <v/>
      </c>
      <c r="G1343" s="108" t="str">
        <f t="shared" si="820"/>
        <v/>
      </c>
      <c r="H1343" s="108" t="str">
        <f t="shared" si="821"/>
        <v/>
      </c>
      <c r="I1343" s="112" t="str">
        <f t="shared" si="822"/>
        <v/>
      </c>
      <c r="J1343" s="112"/>
      <c r="K1343" s="112"/>
      <c r="L1343" s="113"/>
      <c r="M1343" s="113"/>
      <c r="N1343" s="224" t="str">
        <f t="shared" si="823"/>
        <v/>
      </c>
      <c r="O1343" s="225" t="str">
        <f t="shared" si="824"/>
        <v/>
      </c>
      <c r="Q1343" s="6">
        <v>1341</v>
      </c>
      <c r="R1343" s="47" t="str">
        <f t="shared" si="787"/>
        <v>-1341</v>
      </c>
      <c r="S1343" s="6"/>
      <c r="T1343" s="48" t="str">
        <f t="shared" si="788"/>
        <v/>
      </c>
      <c r="U1343" s="49" t="str">
        <f t="shared" si="789"/>
        <v/>
      </c>
      <c r="W1343" s="51"/>
      <c r="X1343" s="75" t="str">
        <f t="shared" si="790"/>
        <v/>
      </c>
      <c r="Y1343" s="71" t="str">
        <f t="shared" si="791"/>
        <v/>
      </c>
      <c r="Z1343" s="71" t="str">
        <f t="shared" si="792"/>
        <v/>
      </c>
      <c r="AA1343" s="71" t="str">
        <f t="shared" si="793"/>
        <v/>
      </c>
      <c r="AB1343" s="71" t="str">
        <f t="shared" si="794"/>
        <v/>
      </c>
      <c r="AC1343" s="71" t="str">
        <f t="shared" si="795"/>
        <v/>
      </c>
      <c r="AD1343" s="71" t="str">
        <f t="shared" si="796"/>
        <v/>
      </c>
      <c r="AE1343" s="78" t="str">
        <f t="shared" si="797"/>
        <v/>
      </c>
      <c r="AF1343" s="75" t="str">
        <f t="shared" si="798"/>
        <v/>
      </c>
      <c r="AG1343" s="71" t="str">
        <f t="shared" si="799"/>
        <v/>
      </c>
      <c r="AH1343" s="71" t="str">
        <f t="shared" si="800"/>
        <v/>
      </c>
      <c r="AI1343" s="71" t="str">
        <f t="shared" si="801"/>
        <v/>
      </c>
      <c r="AJ1343" s="71" t="str">
        <f t="shared" si="802"/>
        <v/>
      </c>
      <c r="AK1343" s="71" t="str">
        <f t="shared" si="803"/>
        <v/>
      </c>
      <c r="AL1343" s="71" t="str">
        <f t="shared" si="804"/>
        <v/>
      </c>
      <c r="AM1343" s="78" t="str">
        <f t="shared" si="805"/>
        <v/>
      </c>
      <c r="AN1343" s="75" t="str">
        <f t="shared" si="806"/>
        <v/>
      </c>
      <c r="AO1343" s="71" t="str">
        <f t="shared" si="807"/>
        <v/>
      </c>
      <c r="AP1343" s="71" t="str">
        <f t="shared" si="808"/>
        <v/>
      </c>
      <c r="AQ1343" s="71" t="str">
        <f t="shared" si="809"/>
        <v/>
      </c>
      <c r="AR1343" s="71" t="str">
        <f t="shared" si="810"/>
        <v/>
      </c>
      <c r="AS1343" s="71" t="str">
        <f t="shared" si="811"/>
        <v/>
      </c>
      <c r="AT1343" s="71" t="str">
        <f t="shared" si="812"/>
        <v/>
      </c>
      <c r="AU1343" s="76" t="str">
        <f t="shared" si="813"/>
        <v/>
      </c>
      <c r="BF1343" s="141">
        <v>27043</v>
      </c>
      <c r="BG1343" s="142" t="s">
        <v>16958</v>
      </c>
      <c r="BH1343" s="141" t="s">
        <v>180</v>
      </c>
      <c r="BI1343" s="141" t="s">
        <v>190</v>
      </c>
      <c r="BJ1343" s="141" t="s">
        <v>16959</v>
      </c>
      <c r="BK1343" s="141"/>
      <c r="BL1343" s="141" t="s">
        <v>16960</v>
      </c>
      <c r="BM1343" s="141">
        <v>46.337300999999997</v>
      </c>
      <c r="BN1343" s="141">
        <v>-70.884086999999994</v>
      </c>
      <c r="BO1343" s="141">
        <v>1988</v>
      </c>
      <c r="BP1343" s="143"/>
      <c r="BQ1343" s="143" t="s">
        <v>17560</v>
      </c>
    </row>
    <row r="1344" spans="1:69" ht="38.25" customHeight="1" x14ac:dyDescent="0.25">
      <c r="A1344" s="1" t="str">
        <f t="shared" si="814"/>
        <v/>
      </c>
      <c r="B1344" s="32" t="str">
        <f t="shared" si="815"/>
        <v/>
      </c>
      <c r="C1344" s="25" t="str">
        <f t="shared" si="816"/>
        <v/>
      </c>
      <c r="D1344" s="25" t="str">
        <f t="shared" si="817"/>
        <v/>
      </c>
      <c r="E1344" s="25" t="str">
        <f t="shared" si="818"/>
        <v/>
      </c>
      <c r="F1344" s="25" t="str">
        <f t="shared" si="819"/>
        <v/>
      </c>
      <c r="G1344" s="108" t="str">
        <f t="shared" si="820"/>
        <v/>
      </c>
      <c r="H1344" s="108" t="str">
        <f t="shared" si="821"/>
        <v/>
      </c>
      <c r="I1344" s="112" t="str">
        <f t="shared" si="822"/>
        <v/>
      </c>
      <c r="J1344" s="112"/>
      <c r="K1344" s="112"/>
      <c r="L1344" s="113"/>
      <c r="M1344" s="113"/>
      <c r="N1344" s="224" t="str">
        <f t="shared" si="823"/>
        <v/>
      </c>
      <c r="O1344" s="225" t="str">
        <f t="shared" si="824"/>
        <v/>
      </c>
      <c r="Q1344" s="6">
        <v>1342</v>
      </c>
      <c r="R1344" s="47" t="str">
        <f t="shared" si="787"/>
        <v>-1342</v>
      </c>
      <c r="S1344" s="6"/>
      <c r="T1344" s="48" t="str">
        <f t="shared" si="788"/>
        <v/>
      </c>
      <c r="U1344" s="49" t="str">
        <f t="shared" si="789"/>
        <v/>
      </c>
      <c r="W1344" s="51"/>
      <c r="X1344" s="75" t="str">
        <f t="shared" si="790"/>
        <v/>
      </c>
      <c r="Y1344" s="71" t="str">
        <f t="shared" si="791"/>
        <v/>
      </c>
      <c r="Z1344" s="71" t="str">
        <f t="shared" si="792"/>
        <v/>
      </c>
      <c r="AA1344" s="71" t="str">
        <f t="shared" si="793"/>
        <v/>
      </c>
      <c r="AB1344" s="71" t="str">
        <f t="shared" si="794"/>
        <v/>
      </c>
      <c r="AC1344" s="71" t="str">
        <f t="shared" si="795"/>
        <v/>
      </c>
      <c r="AD1344" s="71" t="str">
        <f t="shared" si="796"/>
        <v/>
      </c>
      <c r="AE1344" s="78" t="str">
        <f t="shared" si="797"/>
        <v/>
      </c>
      <c r="AF1344" s="75" t="str">
        <f t="shared" si="798"/>
        <v/>
      </c>
      <c r="AG1344" s="71" t="str">
        <f t="shared" si="799"/>
        <v/>
      </c>
      <c r="AH1344" s="71" t="str">
        <f t="shared" si="800"/>
        <v/>
      </c>
      <c r="AI1344" s="71" t="str">
        <f t="shared" si="801"/>
        <v/>
      </c>
      <c r="AJ1344" s="71" t="str">
        <f t="shared" si="802"/>
        <v/>
      </c>
      <c r="AK1344" s="71" t="str">
        <f t="shared" si="803"/>
        <v/>
      </c>
      <c r="AL1344" s="71" t="str">
        <f t="shared" si="804"/>
        <v/>
      </c>
      <c r="AM1344" s="78" t="str">
        <f t="shared" si="805"/>
        <v/>
      </c>
      <c r="AN1344" s="75" t="str">
        <f t="shared" si="806"/>
        <v/>
      </c>
      <c r="AO1344" s="71" t="str">
        <f t="shared" si="807"/>
        <v/>
      </c>
      <c r="AP1344" s="71" t="str">
        <f t="shared" si="808"/>
        <v/>
      </c>
      <c r="AQ1344" s="71" t="str">
        <f t="shared" si="809"/>
        <v/>
      </c>
      <c r="AR1344" s="71" t="str">
        <f t="shared" si="810"/>
        <v/>
      </c>
      <c r="AS1344" s="71" t="str">
        <f t="shared" si="811"/>
        <v/>
      </c>
      <c r="AT1344" s="71" t="str">
        <f t="shared" si="812"/>
        <v/>
      </c>
      <c r="AU1344" s="76" t="str">
        <f t="shared" si="813"/>
        <v/>
      </c>
      <c r="BF1344" s="141">
        <v>27043</v>
      </c>
      <c r="BG1344" s="142" t="s">
        <v>16961</v>
      </c>
      <c r="BH1344" s="141" t="s">
        <v>180</v>
      </c>
      <c r="BI1344" s="141" t="s">
        <v>191</v>
      </c>
      <c r="BJ1344" s="141" t="s">
        <v>191</v>
      </c>
      <c r="BK1344" s="141"/>
      <c r="BL1344" s="141" t="s">
        <v>16962</v>
      </c>
      <c r="BM1344" s="141">
        <v>46.308594999999997</v>
      </c>
      <c r="BN1344" s="141">
        <v>-70.884086999999994</v>
      </c>
      <c r="BO1344" s="141">
        <v>1988</v>
      </c>
      <c r="BP1344" s="143"/>
      <c r="BQ1344" s="143" t="s">
        <v>17560</v>
      </c>
    </row>
    <row r="1345" spans="1:69" ht="38.25" customHeight="1" x14ac:dyDescent="0.25">
      <c r="A1345" s="1" t="str">
        <f t="shared" si="814"/>
        <v/>
      </c>
      <c r="B1345" s="32" t="str">
        <f t="shared" si="815"/>
        <v/>
      </c>
      <c r="C1345" s="25" t="str">
        <f t="shared" si="816"/>
        <v/>
      </c>
      <c r="D1345" s="25" t="str">
        <f t="shared" si="817"/>
        <v/>
      </c>
      <c r="E1345" s="25" t="str">
        <f t="shared" si="818"/>
        <v/>
      </c>
      <c r="F1345" s="25" t="str">
        <f t="shared" si="819"/>
        <v/>
      </c>
      <c r="G1345" s="108" t="str">
        <f t="shared" si="820"/>
        <v/>
      </c>
      <c r="H1345" s="108" t="str">
        <f t="shared" si="821"/>
        <v/>
      </c>
      <c r="I1345" s="112" t="str">
        <f t="shared" si="822"/>
        <v/>
      </c>
      <c r="J1345" s="112"/>
      <c r="K1345" s="112"/>
      <c r="L1345" s="113"/>
      <c r="M1345" s="113"/>
      <c r="N1345" s="224" t="str">
        <f t="shared" si="823"/>
        <v/>
      </c>
      <c r="O1345" s="225" t="str">
        <f t="shared" si="824"/>
        <v/>
      </c>
      <c r="Q1345" s="6">
        <v>1343</v>
      </c>
      <c r="R1345" s="47" t="str">
        <f t="shared" si="787"/>
        <v>-1343</v>
      </c>
      <c r="S1345" s="6"/>
      <c r="T1345" s="48" t="str">
        <f t="shared" si="788"/>
        <v/>
      </c>
      <c r="U1345" s="49" t="str">
        <f t="shared" si="789"/>
        <v/>
      </c>
      <c r="W1345" s="51"/>
      <c r="X1345" s="75" t="str">
        <f t="shared" si="790"/>
        <v/>
      </c>
      <c r="Y1345" s="71" t="str">
        <f t="shared" si="791"/>
        <v/>
      </c>
      <c r="Z1345" s="71" t="str">
        <f t="shared" si="792"/>
        <v/>
      </c>
      <c r="AA1345" s="71" t="str">
        <f t="shared" si="793"/>
        <v/>
      </c>
      <c r="AB1345" s="71" t="str">
        <f t="shared" si="794"/>
        <v/>
      </c>
      <c r="AC1345" s="71" t="str">
        <f t="shared" si="795"/>
        <v/>
      </c>
      <c r="AD1345" s="71" t="str">
        <f t="shared" si="796"/>
        <v/>
      </c>
      <c r="AE1345" s="78" t="str">
        <f t="shared" si="797"/>
        <v/>
      </c>
      <c r="AF1345" s="75" t="str">
        <f t="shared" si="798"/>
        <v/>
      </c>
      <c r="AG1345" s="71" t="str">
        <f t="shared" si="799"/>
        <v/>
      </c>
      <c r="AH1345" s="71" t="str">
        <f t="shared" si="800"/>
        <v/>
      </c>
      <c r="AI1345" s="71" t="str">
        <f t="shared" si="801"/>
        <v/>
      </c>
      <c r="AJ1345" s="71" t="str">
        <f t="shared" si="802"/>
        <v/>
      </c>
      <c r="AK1345" s="71" t="str">
        <f t="shared" si="803"/>
        <v/>
      </c>
      <c r="AL1345" s="71" t="str">
        <f t="shared" si="804"/>
        <v/>
      </c>
      <c r="AM1345" s="78" t="str">
        <f t="shared" si="805"/>
        <v/>
      </c>
      <c r="AN1345" s="75" t="str">
        <f t="shared" si="806"/>
        <v/>
      </c>
      <c r="AO1345" s="71" t="str">
        <f t="shared" si="807"/>
        <v/>
      </c>
      <c r="AP1345" s="71" t="str">
        <f t="shared" si="808"/>
        <v/>
      </c>
      <c r="AQ1345" s="71" t="str">
        <f t="shared" si="809"/>
        <v/>
      </c>
      <c r="AR1345" s="71" t="str">
        <f t="shared" si="810"/>
        <v/>
      </c>
      <c r="AS1345" s="71" t="str">
        <f t="shared" si="811"/>
        <v/>
      </c>
      <c r="AT1345" s="71" t="str">
        <f t="shared" si="812"/>
        <v/>
      </c>
      <c r="AU1345" s="76" t="str">
        <f t="shared" si="813"/>
        <v/>
      </c>
      <c r="BF1345" s="141">
        <v>18055</v>
      </c>
      <c r="BG1345" s="142" t="s">
        <v>17156</v>
      </c>
      <c r="BH1345" s="141" t="s">
        <v>180</v>
      </c>
      <c r="BI1345" s="141" t="s">
        <v>191</v>
      </c>
      <c r="BJ1345" s="141" t="s">
        <v>16995</v>
      </c>
      <c r="BK1345" s="141" t="s">
        <v>11042</v>
      </c>
      <c r="BL1345" s="141" t="s">
        <v>1616</v>
      </c>
      <c r="BM1345" s="141">
        <v>46.923569999999998</v>
      </c>
      <c r="BN1345" s="141">
        <v>-70.634860000000003</v>
      </c>
      <c r="BO1345" s="141">
        <v>2013</v>
      </c>
      <c r="BP1345" s="143" t="s">
        <v>191</v>
      </c>
      <c r="BQ1345" s="143" t="s">
        <v>17560</v>
      </c>
    </row>
    <row r="1346" spans="1:69" ht="38.25" customHeight="1" x14ac:dyDescent="0.25">
      <c r="A1346" s="1" t="str">
        <f t="shared" si="814"/>
        <v/>
      </c>
      <c r="B1346" s="32" t="str">
        <f t="shared" si="815"/>
        <v/>
      </c>
      <c r="C1346" s="25" t="str">
        <f t="shared" si="816"/>
        <v/>
      </c>
      <c r="D1346" s="25" t="str">
        <f t="shared" si="817"/>
        <v/>
      </c>
      <c r="E1346" s="25" t="str">
        <f t="shared" si="818"/>
        <v/>
      </c>
      <c r="F1346" s="25" t="str">
        <f t="shared" si="819"/>
        <v/>
      </c>
      <c r="G1346" s="108" t="str">
        <f t="shared" si="820"/>
        <v/>
      </c>
      <c r="H1346" s="108" t="str">
        <f t="shared" si="821"/>
        <v/>
      </c>
      <c r="I1346" s="112" t="str">
        <f t="shared" si="822"/>
        <v/>
      </c>
      <c r="J1346" s="112"/>
      <c r="K1346" s="112"/>
      <c r="L1346" s="113"/>
      <c r="M1346" s="113"/>
      <c r="N1346" s="224" t="str">
        <f t="shared" si="823"/>
        <v/>
      </c>
      <c r="O1346" s="225" t="str">
        <f t="shared" si="824"/>
        <v/>
      </c>
      <c r="Q1346" s="6">
        <v>1344</v>
      </c>
      <c r="R1346" s="47" t="str">
        <f t="shared" si="787"/>
        <v>-1344</v>
      </c>
      <c r="S1346" s="6"/>
      <c r="T1346" s="48" t="str">
        <f t="shared" si="788"/>
        <v/>
      </c>
      <c r="U1346" s="49" t="str">
        <f t="shared" si="789"/>
        <v/>
      </c>
      <c r="W1346" s="51"/>
      <c r="X1346" s="75" t="str">
        <f t="shared" si="790"/>
        <v/>
      </c>
      <c r="Y1346" s="71" t="str">
        <f t="shared" si="791"/>
        <v/>
      </c>
      <c r="Z1346" s="71" t="str">
        <f t="shared" si="792"/>
        <v/>
      </c>
      <c r="AA1346" s="71" t="str">
        <f t="shared" si="793"/>
        <v/>
      </c>
      <c r="AB1346" s="71" t="str">
        <f t="shared" si="794"/>
        <v/>
      </c>
      <c r="AC1346" s="71" t="str">
        <f t="shared" si="795"/>
        <v/>
      </c>
      <c r="AD1346" s="71" t="str">
        <f t="shared" si="796"/>
        <v/>
      </c>
      <c r="AE1346" s="78" t="str">
        <f t="shared" si="797"/>
        <v/>
      </c>
      <c r="AF1346" s="75" t="str">
        <f t="shared" si="798"/>
        <v/>
      </c>
      <c r="AG1346" s="71" t="str">
        <f t="shared" si="799"/>
        <v/>
      </c>
      <c r="AH1346" s="71" t="str">
        <f t="shared" si="800"/>
        <v/>
      </c>
      <c r="AI1346" s="71" t="str">
        <f t="shared" si="801"/>
        <v/>
      </c>
      <c r="AJ1346" s="71" t="str">
        <f t="shared" si="802"/>
        <v/>
      </c>
      <c r="AK1346" s="71" t="str">
        <f t="shared" si="803"/>
        <v/>
      </c>
      <c r="AL1346" s="71" t="str">
        <f t="shared" si="804"/>
        <v/>
      </c>
      <c r="AM1346" s="78" t="str">
        <f t="shared" si="805"/>
        <v/>
      </c>
      <c r="AN1346" s="75" t="str">
        <f t="shared" si="806"/>
        <v/>
      </c>
      <c r="AO1346" s="71" t="str">
        <f t="shared" si="807"/>
        <v/>
      </c>
      <c r="AP1346" s="71" t="str">
        <f t="shared" si="808"/>
        <v/>
      </c>
      <c r="AQ1346" s="71" t="str">
        <f t="shared" si="809"/>
        <v/>
      </c>
      <c r="AR1346" s="71" t="str">
        <f t="shared" si="810"/>
        <v/>
      </c>
      <c r="AS1346" s="71" t="str">
        <f t="shared" si="811"/>
        <v/>
      </c>
      <c r="AT1346" s="71" t="str">
        <f t="shared" si="812"/>
        <v/>
      </c>
      <c r="AU1346" s="76" t="str">
        <f t="shared" si="813"/>
        <v/>
      </c>
      <c r="BF1346" s="141">
        <v>18060</v>
      </c>
      <c r="BG1346" s="142" t="s">
        <v>16997</v>
      </c>
      <c r="BH1346" s="141" t="s">
        <v>478</v>
      </c>
      <c r="BI1346" s="141" t="s">
        <v>1268</v>
      </c>
      <c r="BJ1346" s="141" t="s">
        <v>16989</v>
      </c>
      <c r="BK1346" s="141"/>
      <c r="BL1346" s="141" t="s">
        <v>693</v>
      </c>
      <c r="BM1346" s="141">
        <v>46.860856420636999</v>
      </c>
      <c r="BN1346" s="141">
        <v>-70.751411288800995</v>
      </c>
      <c r="BO1346" s="141">
        <v>1974</v>
      </c>
      <c r="BP1346" s="143" t="s">
        <v>485</v>
      </c>
      <c r="BQ1346" s="143" t="s">
        <v>17560</v>
      </c>
    </row>
    <row r="1347" spans="1:69" ht="38.25" customHeight="1" x14ac:dyDescent="0.25">
      <c r="A1347" s="1" t="str">
        <f t="shared" si="814"/>
        <v/>
      </c>
      <c r="B1347" s="32" t="str">
        <f t="shared" si="815"/>
        <v/>
      </c>
      <c r="C1347" s="25" t="str">
        <f t="shared" si="816"/>
        <v/>
      </c>
      <c r="D1347" s="25" t="str">
        <f t="shared" si="817"/>
        <v/>
      </c>
      <c r="E1347" s="25" t="str">
        <f t="shared" si="818"/>
        <v/>
      </c>
      <c r="F1347" s="25" t="str">
        <f t="shared" si="819"/>
        <v/>
      </c>
      <c r="G1347" s="108" t="str">
        <f t="shared" si="820"/>
        <v/>
      </c>
      <c r="H1347" s="108" t="str">
        <f t="shared" si="821"/>
        <v/>
      </c>
      <c r="I1347" s="112" t="str">
        <f t="shared" si="822"/>
        <v/>
      </c>
      <c r="J1347" s="112"/>
      <c r="K1347" s="112"/>
      <c r="L1347" s="113"/>
      <c r="M1347" s="113"/>
      <c r="N1347" s="224" t="str">
        <f t="shared" si="823"/>
        <v/>
      </c>
      <c r="O1347" s="225" t="str">
        <f t="shared" si="824"/>
        <v/>
      </c>
      <c r="Q1347" s="6">
        <v>1345</v>
      </c>
      <c r="R1347" s="47" t="str">
        <f t="shared" ref="R1347:R1410" si="825">Code_geo&amp;"-"&amp;Q1347</f>
        <v>-1345</v>
      </c>
      <c r="S1347" s="6"/>
      <c r="T1347" s="48" t="str">
        <f t="shared" ref="T1347:T1410" si="826">IF(AND(B1357=$S$3,(OR(C1357=$W$10,C1357=$W$11,C1357=$W$12,C1357=$W$13))),1,"")</f>
        <v/>
      </c>
      <c r="U1347" s="49" t="str">
        <f t="shared" ref="U1347:U1410" si="827">IF(AND(B1357=$S$4,(OR(C1357=$W$5,C1357=$W$6,C1357=$W$7,C1357=$W$8))),1,"")</f>
        <v/>
      </c>
      <c r="W1347" s="51"/>
      <c r="X1347" s="75" t="str">
        <f t="shared" si="790"/>
        <v/>
      </c>
      <c r="Y1347" s="71" t="str">
        <f t="shared" si="791"/>
        <v/>
      </c>
      <c r="Z1347" s="71" t="str">
        <f t="shared" si="792"/>
        <v/>
      </c>
      <c r="AA1347" s="71" t="str">
        <f t="shared" si="793"/>
        <v/>
      </c>
      <c r="AB1347" s="71" t="str">
        <f t="shared" si="794"/>
        <v/>
      </c>
      <c r="AC1347" s="71" t="str">
        <f t="shared" si="795"/>
        <v/>
      </c>
      <c r="AD1347" s="71" t="str">
        <f t="shared" si="796"/>
        <v/>
      </c>
      <c r="AE1347" s="78" t="str">
        <f t="shared" si="797"/>
        <v/>
      </c>
      <c r="AF1347" s="75" t="str">
        <f t="shared" si="798"/>
        <v/>
      </c>
      <c r="AG1347" s="71" t="str">
        <f t="shared" si="799"/>
        <v/>
      </c>
      <c r="AH1347" s="71" t="str">
        <f t="shared" si="800"/>
        <v/>
      </c>
      <c r="AI1347" s="71" t="str">
        <f t="shared" si="801"/>
        <v/>
      </c>
      <c r="AJ1347" s="71" t="str">
        <f t="shared" si="802"/>
        <v/>
      </c>
      <c r="AK1347" s="71" t="str">
        <f t="shared" si="803"/>
        <v/>
      </c>
      <c r="AL1347" s="71" t="str">
        <f t="shared" si="804"/>
        <v/>
      </c>
      <c r="AM1347" s="78" t="str">
        <f t="shared" si="805"/>
        <v/>
      </c>
      <c r="AN1347" s="75" t="str">
        <f t="shared" si="806"/>
        <v/>
      </c>
      <c r="AO1347" s="71" t="str">
        <f t="shared" si="807"/>
        <v/>
      </c>
      <c r="AP1347" s="71" t="str">
        <f t="shared" si="808"/>
        <v/>
      </c>
      <c r="AQ1347" s="71" t="str">
        <f t="shared" si="809"/>
        <v/>
      </c>
      <c r="AR1347" s="71" t="str">
        <f t="shared" si="810"/>
        <v/>
      </c>
      <c r="AS1347" s="71" t="str">
        <f t="shared" si="811"/>
        <v/>
      </c>
      <c r="AT1347" s="71" t="str">
        <f t="shared" si="812"/>
        <v/>
      </c>
      <c r="AU1347" s="76" t="str">
        <f t="shared" si="813"/>
        <v/>
      </c>
      <c r="BF1347" s="141">
        <v>18060</v>
      </c>
      <c r="BG1347" s="142" t="s">
        <v>16998</v>
      </c>
      <c r="BH1347" s="141" t="s">
        <v>478</v>
      </c>
      <c r="BI1347" s="141" t="s">
        <v>1268</v>
      </c>
      <c r="BJ1347" s="141" t="s">
        <v>16989</v>
      </c>
      <c r="BK1347" s="141"/>
      <c r="BL1347" s="141" t="s">
        <v>16991</v>
      </c>
      <c r="BM1347" s="141">
        <v>46.851036187009299</v>
      </c>
      <c r="BN1347" s="141">
        <v>-70.718949803596004</v>
      </c>
      <c r="BO1347" s="141">
        <v>1974</v>
      </c>
      <c r="BP1347" s="143" t="s">
        <v>485</v>
      </c>
      <c r="BQ1347" s="143" t="s">
        <v>17560</v>
      </c>
    </row>
    <row r="1348" spans="1:69" ht="38.25" customHeight="1" x14ac:dyDescent="0.25">
      <c r="A1348" s="1" t="str">
        <f t="shared" si="814"/>
        <v/>
      </c>
      <c r="B1348" s="32" t="str">
        <f t="shared" si="815"/>
        <v/>
      </c>
      <c r="C1348" s="25" t="str">
        <f t="shared" si="816"/>
        <v/>
      </c>
      <c r="D1348" s="25" t="str">
        <f t="shared" si="817"/>
        <v/>
      </c>
      <c r="E1348" s="25" t="str">
        <f t="shared" si="818"/>
        <v/>
      </c>
      <c r="F1348" s="25" t="str">
        <f t="shared" si="819"/>
        <v/>
      </c>
      <c r="G1348" s="108" t="str">
        <f t="shared" si="820"/>
        <v/>
      </c>
      <c r="H1348" s="108" t="str">
        <f t="shared" si="821"/>
        <v/>
      </c>
      <c r="I1348" s="112" t="str">
        <f t="shared" si="822"/>
        <v/>
      </c>
      <c r="J1348" s="112"/>
      <c r="K1348" s="112"/>
      <c r="L1348" s="113"/>
      <c r="M1348" s="113"/>
      <c r="N1348" s="224" t="str">
        <f t="shared" si="823"/>
        <v/>
      </c>
      <c r="O1348" s="225" t="str">
        <f t="shared" si="824"/>
        <v/>
      </c>
      <c r="Q1348" s="6">
        <v>1346</v>
      </c>
      <c r="R1348" s="47" t="str">
        <f t="shared" si="825"/>
        <v>-1346</v>
      </c>
      <c r="S1348" s="6"/>
      <c r="T1348" s="48" t="str">
        <f t="shared" si="826"/>
        <v/>
      </c>
      <c r="U1348" s="49" t="str">
        <f t="shared" si="827"/>
        <v/>
      </c>
      <c r="W1348" s="51"/>
      <c r="X1348" s="75" t="str">
        <f t="shared" ref="X1348:X1411" si="828">IF($C1357=$BE$3,$L1357+$M1357,"")</f>
        <v/>
      </c>
      <c r="Y1348" s="71" t="str">
        <f t="shared" ref="Y1348:Y1411" si="829">IF($C1357=$BE$4,$L1357+$M1357,"")</f>
        <v/>
      </c>
      <c r="Z1348" s="71" t="str">
        <f t="shared" ref="Z1348:Z1411" si="830">IF($C1357=$BE$5,$L1357+$M1357,"")</f>
        <v/>
      </c>
      <c r="AA1348" s="71" t="str">
        <f t="shared" ref="AA1348:AA1411" si="831">IF($C1357=$BE$6,$L1357+$M1357,"")</f>
        <v/>
      </c>
      <c r="AB1348" s="71" t="str">
        <f t="shared" ref="AB1348:AB1411" si="832">IF($C1357=$BE$7,$L1357+$M1357,"")</f>
        <v/>
      </c>
      <c r="AC1348" s="71" t="str">
        <f t="shared" ref="AC1348:AC1411" si="833">IF($C1357=$BE$8,$L1357+$M1357,"")</f>
        <v/>
      </c>
      <c r="AD1348" s="71" t="str">
        <f t="shared" ref="AD1348:AD1411" si="834">IF($C1357=$BE$9,$L1357+$M1357,"")</f>
        <v/>
      </c>
      <c r="AE1348" s="78" t="str">
        <f t="shared" ref="AE1348:AE1411" si="835">IF($C1357=$BE$10,$L1357+$M1357,"")</f>
        <v/>
      </c>
      <c r="AF1348" s="75" t="str">
        <f t="shared" ref="AF1348:AF1411" si="836">IF($C1357=$BE$3,IF($J1357&gt;0,$L1357/$J1357,$L1357),"")</f>
        <v/>
      </c>
      <c r="AG1348" s="71" t="str">
        <f t="shared" ref="AG1348:AG1411" si="837">IF($C1357=$BE$4,IF($J1357&gt;0,$L1357/$J1357,$L1357),"")</f>
        <v/>
      </c>
      <c r="AH1348" s="71" t="str">
        <f t="shared" ref="AH1348:AH1411" si="838">IF($C1357=$BE$5,IF($J1357&gt;0,$L1357/$J1357,$L1357),"")</f>
        <v/>
      </c>
      <c r="AI1348" s="71" t="str">
        <f t="shared" ref="AI1348:AI1411" si="839">IF($C1357=$BE$6,IF($J1357&gt;0,$L1357/$J1357,$L1357),"")</f>
        <v/>
      </c>
      <c r="AJ1348" s="71" t="str">
        <f t="shared" ref="AJ1348:AJ1411" si="840">IF($C1357=$BE$7,IF($J1357&gt;0,$L1357/$J1357,$L1357),"")</f>
        <v/>
      </c>
      <c r="AK1348" s="71" t="str">
        <f t="shared" ref="AK1348:AK1411" si="841">IF($C1357=$BE$8,IF($J1357&gt;0,$L1357/$J1357,$L1357),"")</f>
        <v/>
      </c>
      <c r="AL1348" s="71" t="str">
        <f t="shared" ref="AL1348:AL1411" si="842">IF($C1357=$BE$9,IF($J1357&gt;0,$L1357/$J1357,$L1357),"")</f>
        <v/>
      </c>
      <c r="AM1348" s="78" t="str">
        <f t="shared" ref="AM1348:AM1411" si="843">IF($C1357=$BE$10,IF($J1357&gt;0,$L1357/$J1357,$L1357),"")</f>
        <v/>
      </c>
      <c r="AN1348" s="75" t="str">
        <f t="shared" ref="AN1348:AN1411" si="844">IF($C1357=$BE$3,IF($K1357&gt;0,$M1357/$K1357,$M1357),"")</f>
        <v/>
      </c>
      <c r="AO1348" s="71" t="str">
        <f t="shared" ref="AO1348:AO1411" si="845">IF($C1357=$BE$4,IF($K1357&gt;0,$M1357/$K1357,$M1357),"")</f>
        <v/>
      </c>
      <c r="AP1348" s="71" t="str">
        <f t="shared" ref="AP1348:AP1411" si="846">IF($C1357=$BE$5,IF($K1357&gt;0,$M1357/$K1357,$M1357),"")</f>
        <v/>
      </c>
      <c r="AQ1348" s="71" t="str">
        <f t="shared" ref="AQ1348:AQ1411" si="847">IF($C1357=$BE$6,IF($K1357&gt;0,$M1357/$K1357,$M1357),"")</f>
        <v/>
      </c>
      <c r="AR1348" s="71" t="str">
        <f t="shared" ref="AR1348:AR1411" si="848">IF($C1357=$BE$7,IF($K1357&gt;0,$M1357/$K1357,$M1357),"")</f>
        <v/>
      </c>
      <c r="AS1348" s="71" t="str">
        <f t="shared" ref="AS1348:AS1411" si="849">IF($C1357=$BE$8,IF($K1357&gt;0,$M1357/$K1357,$M1357),"")</f>
        <v/>
      </c>
      <c r="AT1348" s="71" t="str">
        <f t="shared" ref="AT1348:AT1411" si="850">IF($C1357=$BE$9,IF($K1357&gt;0,$M1357/$K1357,$M1357),"")</f>
        <v/>
      </c>
      <c r="AU1348" s="76" t="str">
        <f t="shared" ref="AU1348:AU1411" si="851">IF($C1357=$BE$10,IF($K1357&gt;0,$M1357/$K1357,$M1357),"")</f>
        <v/>
      </c>
      <c r="BF1348" s="141">
        <v>19005</v>
      </c>
      <c r="BG1348" s="142" t="s">
        <v>17157</v>
      </c>
      <c r="BH1348" s="141" t="s">
        <v>478</v>
      </c>
      <c r="BI1348" s="141" t="s">
        <v>176</v>
      </c>
      <c r="BJ1348" s="141"/>
      <c r="BK1348" s="141"/>
      <c r="BL1348" s="141" t="s">
        <v>17158</v>
      </c>
      <c r="BM1348" s="141">
        <v>46.659084156914098</v>
      </c>
      <c r="BN1348" s="141">
        <v>-70.440951848364094</v>
      </c>
      <c r="BO1348" s="141">
        <v>1989</v>
      </c>
      <c r="BP1348" s="143" t="s">
        <v>25456</v>
      </c>
      <c r="BQ1348" s="143" t="s">
        <v>17560</v>
      </c>
    </row>
    <row r="1349" spans="1:69" ht="38.25" customHeight="1" x14ac:dyDescent="0.25">
      <c r="A1349" s="1" t="str">
        <f t="shared" si="814"/>
        <v/>
      </c>
      <c r="B1349" s="32" t="str">
        <f t="shared" si="815"/>
        <v/>
      </c>
      <c r="C1349" s="25" t="str">
        <f t="shared" si="816"/>
        <v/>
      </c>
      <c r="D1349" s="25" t="str">
        <f t="shared" si="817"/>
        <v/>
      </c>
      <c r="E1349" s="25" t="str">
        <f t="shared" si="818"/>
        <v/>
      </c>
      <c r="F1349" s="25" t="str">
        <f t="shared" si="819"/>
        <v/>
      </c>
      <c r="G1349" s="108" t="str">
        <f t="shared" si="820"/>
        <v/>
      </c>
      <c r="H1349" s="108" t="str">
        <f t="shared" si="821"/>
        <v/>
      </c>
      <c r="I1349" s="112" t="str">
        <f t="shared" si="822"/>
        <v/>
      </c>
      <c r="J1349" s="112"/>
      <c r="K1349" s="112"/>
      <c r="L1349" s="113"/>
      <c r="M1349" s="113"/>
      <c r="N1349" s="224" t="str">
        <f t="shared" si="823"/>
        <v/>
      </c>
      <c r="O1349" s="225" t="str">
        <f t="shared" si="824"/>
        <v/>
      </c>
      <c r="Q1349" s="6">
        <v>1347</v>
      </c>
      <c r="R1349" s="47" t="str">
        <f t="shared" si="825"/>
        <v>-1347</v>
      </c>
      <c r="S1349" s="6"/>
      <c r="T1349" s="48" t="str">
        <f t="shared" si="826"/>
        <v/>
      </c>
      <c r="U1349" s="49" t="str">
        <f t="shared" si="827"/>
        <v/>
      </c>
      <c r="W1349" s="51"/>
      <c r="X1349" s="75" t="str">
        <f t="shared" si="828"/>
        <v/>
      </c>
      <c r="Y1349" s="71" t="str">
        <f t="shared" si="829"/>
        <v/>
      </c>
      <c r="Z1349" s="71" t="str">
        <f t="shared" si="830"/>
        <v/>
      </c>
      <c r="AA1349" s="71" t="str">
        <f t="shared" si="831"/>
        <v/>
      </c>
      <c r="AB1349" s="71" t="str">
        <f t="shared" si="832"/>
        <v/>
      </c>
      <c r="AC1349" s="71" t="str">
        <f t="shared" si="833"/>
        <v/>
      </c>
      <c r="AD1349" s="71" t="str">
        <f t="shared" si="834"/>
        <v/>
      </c>
      <c r="AE1349" s="78" t="str">
        <f t="shared" si="835"/>
        <v/>
      </c>
      <c r="AF1349" s="75" t="str">
        <f t="shared" si="836"/>
        <v/>
      </c>
      <c r="AG1349" s="71" t="str">
        <f t="shared" si="837"/>
        <v/>
      </c>
      <c r="AH1349" s="71" t="str">
        <f t="shared" si="838"/>
        <v/>
      </c>
      <c r="AI1349" s="71" t="str">
        <f t="shared" si="839"/>
        <v/>
      </c>
      <c r="AJ1349" s="71" t="str">
        <f t="shared" si="840"/>
        <v/>
      </c>
      <c r="AK1349" s="71" t="str">
        <f t="shared" si="841"/>
        <v/>
      </c>
      <c r="AL1349" s="71" t="str">
        <f t="shared" si="842"/>
        <v/>
      </c>
      <c r="AM1349" s="78" t="str">
        <f t="shared" si="843"/>
        <v/>
      </c>
      <c r="AN1349" s="75" t="str">
        <f t="shared" si="844"/>
        <v/>
      </c>
      <c r="AO1349" s="71" t="str">
        <f t="shared" si="845"/>
        <v/>
      </c>
      <c r="AP1349" s="71" t="str">
        <f t="shared" si="846"/>
        <v/>
      </c>
      <c r="AQ1349" s="71" t="str">
        <f t="shared" si="847"/>
        <v/>
      </c>
      <c r="AR1349" s="71" t="str">
        <f t="shared" si="848"/>
        <v/>
      </c>
      <c r="AS1349" s="71" t="str">
        <f t="shared" si="849"/>
        <v/>
      </c>
      <c r="AT1349" s="71" t="str">
        <f t="shared" si="850"/>
        <v/>
      </c>
      <c r="AU1349" s="76" t="str">
        <f t="shared" si="851"/>
        <v/>
      </c>
      <c r="BF1349" s="141">
        <v>33045</v>
      </c>
      <c r="BG1349" s="142" t="s">
        <v>17201</v>
      </c>
      <c r="BH1349" s="141" t="s">
        <v>478</v>
      </c>
      <c r="BI1349" s="141" t="s">
        <v>177</v>
      </c>
      <c r="BJ1349" s="141"/>
      <c r="BK1349" s="141" t="s">
        <v>17202</v>
      </c>
      <c r="BL1349" s="141" t="s">
        <v>17203</v>
      </c>
      <c r="BM1349" s="141">
        <v>46.560369999999999</v>
      </c>
      <c r="BN1349" s="141">
        <v>-71.421769999999995</v>
      </c>
      <c r="BO1349" s="141">
        <v>1994</v>
      </c>
      <c r="BP1349" s="143" t="s">
        <v>25465</v>
      </c>
      <c r="BQ1349" s="143" t="s">
        <v>17560</v>
      </c>
    </row>
    <row r="1350" spans="1:69" ht="38.25" customHeight="1" x14ac:dyDescent="0.25">
      <c r="A1350" s="1" t="str">
        <f t="shared" si="814"/>
        <v/>
      </c>
      <c r="B1350" s="32" t="str">
        <f t="shared" si="815"/>
        <v/>
      </c>
      <c r="C1350" s="25" t="str">
        <f t="shared" si="816"/>
        <v/>
      </c>
      <c r="D1350" s="25" t="str">
        <f t="shared" si="817"/>
        <v/>
      </c>
      <c r="E1350" s="25" t="str">
        <f t="shared" si="818"/>
        <v/>
      </c>
      <c r="F1350" s="25" t="str">
        <f t="shared" si="819"/>
        <v/>
      </c>
      <c r="G1350" s="108" t="str">
        <f t="shared" si="820"/>
        <v/>
      </c>
      <c r="H1350" s="108" t="str">
        <f t="shared" si="821"/>
        <v/>
      </c>
      <c r="I1350" s="112" t="str">
        <f t="shared" si="822"/>
        <v/>
      </c>
      <c r="J1350" s="112"/>
      <c r="K1350" s="112"/>
      <c r="L1350" s="113"/>
      <c r="M1350" s="113"/>
      <c r="N1350" s="224" t="str">
        <f t="shared" si="823"/>
        <v/>
      </c>
      <c r="O1350" s="225" t="str">
        <f t="shared" si="824"/>
        <v/>
      </c>
      <c r="Q1350" s="6">
        <v>1348</v>
      </c>
      <c r="R1350" s="47" t="str">
        <f t="shared" si="825"/>
        <v>-1348</v>
      </c>
      <c r="S1350" s="6"/>
      <c r="T1350" s="48" t="str">
        <f t="shared" si="826"/>
        <v/>
      </c>
      <c r="U1350" s="49" t="str">
        <f t="shared" si="827"/>
        <v/>
      </c>
      <c r="W1350" s="51"/>
      <c r="X1350" s="75" t="str">
        <f t="shared" si="828"/>
        <v/>
      </c>
      <c r="Y1350" s="71" t="str">
        <f t="shared" si="829"/>
        <v/>
      </c>
      <c r="Z1350" s="71" t="str">
        <f t="shared" si="830"/>
        <v/>
      </c>
      <c r="AA1350" s="71" t="str">
        <f t="shared" si="831"/>
        <v/>
      </c>
      <c r="AB1350" s="71" t="str">
        <f t="shared" si="832"/>
        <v/>
      </c>
      <c r="AC1350" s="71" t="str">
        <f t="shared" si="833"/>
        <v/>
      </c>
      <c r="AD1350" s="71" t="str">
        <f t="shared" si="834"/>
        <v/>
      </c>
      <c r="AE1350" s="78" t="str">
        <f t="shared" si="835"/>
        <v/>
      </c>
      <c r="AF1350" s="75" t="str">
        <f t="shared" si="836"/>
        <v/>
      </c>
      <c r="AG1350" s="71" t="str">
        <f t="shared" si="837"/>
        <v/>
      </c>
      <c r="AH1350" s="71" t="str">
        <f t="shared" si="838"/>
        <v/>
      </c>
      <c r="AI1350" s="71" t="str">
        <f t="shared" si="839"/>
        <v/>
      </c>
      <c r="AJ1350" s="71" t="str">
        <f t="shared" si="840"/>
        <v/>
      </c>
      <c r="AK1350" s="71" t="str">
        <f t="shared" si="841"/>
        <v/>
      </c>
      <c r="AL1350" s="71" t="str">
        <f t="shared" si="842"/>
        <v/>
      </c>
      <c r="AM1350" s="78" t="str">
        <f t="shared" si="843"/>
        <v/>
      </c>
      <c r="AN1350" s="75" t="str">
        <f t="shared" si="844"/>
        <v/>
      </c>
      <c r="AO1350" s="71" t="str">
        <f t="shared" si="845"/>
        <v/>
      </c>
      <c r="AP1350" s="71" t="str">
        <f t="shared" si="846"/>
        <v/>
      </c>
      <c r="AQ1350" s="71" t="str">
        <f t="shared" si="847"/>
        <v/>
      </c>
      <c r="AR1350" s="71" t="str">
        <f t="shared" si="848"/>
        <v/>
      </c>
      <c r="AS1350" s="71" t="str">
        <f t="shared" si="849"/>
        <v/>
      </c>
      <c r="AT1350" s="71" t="str">
        <f t="shared" si="850"/>
        <v/>
      </c>
      <c r="AU1350" s="76" t="str">
        <f t="shared" si="851"/>
        <v/>
      </c>
      <c r="BF1350" s="141">
        <v>33045</v>
      </c>
      <c r="BG1350" s="142" t="s">
        <v>17204</v>
      </c>
      <c r="BH1350" s="141" t="s">
        <v>478</v>
      </c>
      <c r="BI1350" s="141" t="s">
        <v>177</v>
      </c>
      <c r="BJ1350" s="141"/>
      <c r="BK1350" s="141" t="s">
        <v>17205</v>
      </c>
      <c r="BL1350" s="141" t="s">
        <v>1586</v>
      </c>
      <c r="BM1350" s="141">
        <v>46.557940000000002</v>
      </c>
      <c r="BN1350" s="141">
        <v>-71.443640000000002</v>
      </c>
      <c r="BO1350" s="141">
        <v>1976</v>
      </c>
      <c r="BP1350" s="143" t="s">
        <v>25466</v>
      </c>
      <c r="BQ1350" s="143" t="s">
        <v>17560</v>
      </c>
    </row>
    <row r="1351" spans="1:69" ht="38.25" customHeight="1" x14ac:dyDescent="0.25">
      <c r="A1351" s="1" t="str">
        <f t="shared" si="814"/>
        <v/>
      </c>
      <c r="B1351" s="32" t="str">
        <f t="shared" si="815"/>
        <v/>
      </c>
      <c r="C1351" s="25" t="str">
        <f t="shared" si="816"/>
        <v/>
      </c>
      <c r="D1351" s="25" t="str">
        <f t="shared" si="817"/>
        <v/>
      </c>
      <c r="E1351" s="25" t="str">
        <f t="shared" si="818"/>
        <v/>
      </c>
      <c r="F1351" s="25" t="str">
        <f t="shared" si="819"/>
        <v/>
      </c>
      <c r="G1351" s="108" t="str">
        <f t="shared" si="820"/>
        <v/>
      </c>
      <c r="H1351" s="108" t="str">
        <f t="shared" si="821"/>
        <v/>
      </c>
      <c r="I1351" s="112" t="str">
        <f t="shared" si="822"/>
        <v/>
      </c>
      <c r="J1351" s="112"/>
      <c r="K1351" s="112"/>
      <c r="L1351" s="113"/>
      <c r="M1351" s="113"/>
      <c r="N1351" s="224" t="str">
        <f t="shared" si="823"/>
        <v/>
      </c>
      <c r="O1351" s="225" t="str">
        <f t="shared" si="824"/>
        <v/>
      </c>
      <c r="Q1351" s="6">
        <v>1349</v>
      </c>
      <c r="R1351" s="47" t="str">
        <f t="shared" si="825"/>
        <v>-1349</v>
      </c>
      <c r="S1351" s="6"/>
      <c r="T1351" s="48" t="str">
        <f t="shared" si="826"/>
        <v/>
      </c>
      <c r="U1351" s="49" t="str">
        <f t="shared" si="827"/>
        <v/>
      </c>
      <c r="W1351" s="51"/>
      <c r="X1351" s="75" t="str">
        <f t="shared" si="828"/>
        <v/>
      </c>
      <c r="Y1351" s="71" t="str">
        <f t="shared" si="829"/>
        <v/>
      </c>
      <c r="Z1351" s="71" t="str">
        <f t="shared" si="830"/>
        <v/>
      </c>
      <c r="AA1351" s="71" t="str">
        <f t="shared" si="831"/>
        <v/>
      </c>
      <c r="AB1351" s="71" t="str">
        <f t="shared" si="832"/>
        <v/>
      </c>
      <c r="AC1351" s="71" t="str">
        <f t="shared" si="833"/>
        <v/>
      </c>
      <c r="AD1351" s="71" t="str">
        <f t="shared" si="834"/>
        <v/>
      </c>
      <c r="AE1351" s="78" t="str">
        <f t="shared" si="835"/>
        <v/>
      </c>
      <c r="AF1351" s="75" t="str">
        <f t="shared" si="836"/>
        <v/>
      </c>
      <c r="AG1351" s="71" t="str">
        <f t="shared" si="837"/>
        <v/>
      </c>
      <c r="AH1351" s="71" t="str">
        <f t="shared" si="838"/>
        <v/>
      </c>
      <c r="AI1351" s="71" t="str">
        <f t="shared" si="839"/>
        <v/>
      </c>
      <c r="AJ1351" s="71" t="str">
        <f t="shared" si="840"/>
        <v/>
      </c>
      <c r="AK1351" s="71" t="str">
        <f t="shared" si="841"/>
        <v/>
      </c>
      <c r="AL1351" s="71" t="str">
        <f t="shared" si="842"/>
        <v/>
      </c>
      <c r="AM1351" s="78" t="str">
        <f t="shared" si="843"/>
        <v/>
      </c>
      <c r="AN1351" s="75" t="str">
        <f t="shared" si="844"/>
        <v/>
      </c>
      <c r="AO1351" s="71" t="str">
        <f t="shared" si="845"/>
        <v/>
      </c>
      <c r="AP1351" s="71" t="str">
        <f t="shared" si="846"/>
        <v/>
      </c>
      <c r="AQ1351" s="71" t="str">
        <f t="shared" si="847"/>
        <v/>
      </c>
      <c r="AR1351" s="71" t="str">
        <f t="shared" si="848"/>
        <v/>
      </c>
      <c r="AS1351" s="71" t="str">
        <f t="shared" si="849"/>
        <v/>
      </c>
      <c r="AT1351" s="71" t="str">
        <f t="shared" si="850"/>
        <v/>
      </c>
      <c r="AU1351" s="76" t="str">
        <f t="shared" si="851"/>
        <v/>
      </c>
      <c r="BF1351" s="141">
        <v>33060</v>
      </c>
      <c r="BG1351" s="142" t="s">
        <v>17267</v>
      </c>
      <c r="BH1351" s="141" t="s">
        <v>478</v>
      </c>
      <c r="BI1351" s="141" t="s">
        <v>176</v>
      </c>
      <c r="BJ1351" s="141" t="s">
        <v>15945</v>
      </c>
      <c r="BK1351" s="141" t="s">
        <v>5494</v>
      </c>
      <c r="BL1351" s="141" t="s">
        <v>17268</v>
      </c>
      <c r="BM1351" s="141">
        <v>46.550059780033699</v>
      </c>
      <c r="BN1351" s="141">
        <v>-71.6441082658976</v>
      </c>
      <c r="BO1351" s="141">
        <v>1983</v>
      </c>
      <c r="BP1351" s="143" t="s">
        <v>26733</v>
      </c>
      <c r="BQ1351" s="143" t="s">
        <v>17560</v>
      </c>
    </row>
    <row r="1352" spans="1:69" ht="38.25" customHeight="1" x14ac:dyDescent="0.25">
      <c r="A1352" s="1" t="str">
        <f t="shared" si="814"/>
        <v/>
      </c>
      <c r="B1352" s="32" t="str">
        <f t="shared" si="815"/>
        <v/>
      </c>
      <c r="C1352" s="25" t="str">
        <f t="shared" si="816"/>
        <v/>
      </c>
      <c r="D1352" s="25" t="str">
        <f t="shared" si="817"/>
        <v/>
      </c>
      <c r="E1352" s="25" t="str">
        <f t="shared" si="818"/>
        <v/>
      </c>
      <c r="F1352" s="25" t="str">
        <f t="shared" si="819"/>
        <v/>
      </c>
      <c r="G1352" s="108" t="str">
        <f t="shared" si="820"/>
        <v/>
      </c>
      <c r="H1352" s="108" t="str">
        <f t="shared" si="821"/>
        <v/>
      </c>
      <c r="I1352" s="112" t="str">
        <f t="shared" si="822"/>
        <v/>
      </c>
      <c r="J1352" s="112"/>
      <c r="K1352" s="112"/>
      <c r="L1352" s="113"/>
      <c r="M1352" s="113"/>
      <c r="N1352" s="224" t="str">
        <f t="shared" si="823"/>
        <v/>
      </c>
      <c r="O1352" s="225" t="str">
        <f t="shared" si="824"/>
        <v/>
      </c>
      <c r="Q1352" s="6">
        <v>1350</v>
      </c>
      <c r="R1352" s="47" t="str">
        <f t="shared" si="825"/>
        <v>-1350</v>
      </c>
      <c r="S1352" s="6"/>
      <c r="T1352" s="48" t="str">
        <f t="shared" si="826"/>
        <v/>
      </c>
      <c r="U1352" s="49" t="str">
        <f t="shared" si="827"/>
        <v/>
      </c>
      <c r="W1352" s="51"/>
      <c r="X1352" s="75" t="str">
        <f t="shared" si="828"/>
        <v/>
      </c>
      <c r="Y1352" s="71" t="str">
        <f t="shared" si="829"/>
        <v/>
      </c>
      <c r="Z1352" s="71" t="str">
        <f t="shared" si="830"/>
        <v/>
      </c>
      <c r="AA1352" s="71" t="str">
        <f t="shared" si="831"/>
        <v/>
      </c>
      <c r="AB1352" s="71" t="str">
        <f t="shared" si="832"/>
        <v/>
      </c>
      <c r="AC1352" s="71" t="str">
        <f t="shared" si="833"/>
        <v/>
      </c>
      <c r="AD1352" s="71" t="str">
        <f t="shared" si="834"/>
        <v/>
      </c>
      <c r="AE1352" s="78" t="str">
        <f t="shared" si="835"/>
        <v/>
      </c>
      <c r="AF1352" s="75" t="str">
        <f t="shared" si="836"/>
        <v/>
      </c>
      <c r="AG1352" s="71" t="str">
        <f t="shared" si="837"/>
        <v/>
      </c>
      <c r="AH1352" s="71" t="str">
        <f t="shared" si="838"/>
        <v/>
      </c>
      <c r="AI1352" s="71" t="str">
        <f t="shared" si="839"/>
        <v/>
      </c>
      <c r="AJ1352" s="71" t="str">
        <f t="shared" si="840"/>
        <v/>
      </c>
      <c r="AK1352" s="71" t="str">
        <f t="shared" si="841"/>
        <v/>
      </c>
      <c r="AL1352" s="71" t="str">
        <f t="shared" si="842"/>
        <v/>
      </c>
      <c r="AM1352" s="78" t="str">
        <f t="shared" si="843"/>
        <v/>
      </c>
      <c r="AN1352" s="75" t="str">
        <f t="shared" si="844"/>
        <v/>
      </c>
      <c r="AO1352" s="71" t="str">
        <f t="shared" si="845"/>
        <v/>
      </c>
      <c r="AP1352" s="71" t="str">
        <f t="shared" si="846"/>
        <v/>
      </c>
      <c r="AQ1352" s="71" t="str">
        <f t="shared" si="847"/>
        <v/>
      </c>
      <c r="AR1352" s="71" t="str">
        <f t="shared" si="848"/>
        <v/>
      </c>
      <c r="AS1352" s="71" t="str">
        <f t="shared" si="849"/>
        <v/>
      </c>
      <c r="AT1352" s="71" t="str">
        <f t="shared" si="850"/>
        <v/>
      </c>
      <c r="AU1352" s="76" t="str">
        <f t="shared" si="851"/>
        <v/>
      </c>
      <c r="BF1352" s="141">
        <v>33060</v>
      </c>
      <c r="BG1352" s="142" t="s">
        <v>17178</v>
      </c>
      <c r="BH1352" s="141" t="s">
        <v>478</v>
      </c>
      <c r="BI1352" s="141" t="s">
        <v>176</v>
      </c>
      <c r="BJ1352" s="141" t="s">
        <v>15948</v>
      </c>
      <c r="BK1352" s="141" t="s">
        <v>3068</v>
      </c>
      <c r="BL1352" s="141" t="s">
        <v>15869</v>
      </c>
      <c r="BM1352" s="141">
        <v>46.491120000000002</v>
      </c>
      <c r="BN1352" s="141">
        <v>-71.562849999999997</v>
      </c>
      <c r="BO1352" s="141">
        <v>1983</v>
      </c>
      <c r="BP1352" s="143" t="s">
        <v>26734</v>
      </c>
      <c r="BQ1352" s="143" t="s">
        <v>17560</v>
      </c>
    </row>
    <row r="1353" spans="1:69" ht="38.25" customHeight="1" x14ac:dyDescent="0.25">
      <c r="A1353" s="1" t="str">
        <f t="shared" si="814"/>
        <v/>
      </c>
      <c r="B1353" s="32" t="str">
        <f t="shared" si="815"/>
        <v/>
      </c>
      <c r="C1353" s="25" t="str">
        <f t="shared" si="816"/>
        <v/>
      </c>
      <c r="D1353" s="25" t="str">
        <f t="shared" si="817"/>
        <v/>
      </c>
      <c r="E1353" s="25" t="str">
        <f t="shared" si="818"/>
        <v/>
      </c>
      <c r="F1353" s="25" t="str">
        <f t="shared" si="819"/>
        <v/>
      </c>
      <c r="G1353" s="108" t="str">
        <f t="shared" si="820"/>
        <v/>
      </c>
      <c r="H1353" s="108" t="str">
        <f t="shared" si="821"/>
        <v/>
      </c>
      <c r="I1353" s="112" t="str">
        <f t="shared" si="822"/>
        <v/>
      </c>
      <c r="J1353" s="112"/>
      <c r="K1353" s="112"/>
      <c r="L1353" s="113"/>
      <c r="M1353" s="113"/>
      <c r="N1353" s="224" t="str">
        <f t="shared" si="823"/>
        <v/>
      </c>
      <c r="O1353" s="225" t="str">
        <f t="shared" si="824"/>
        <v/>
      </c>
      <c r="Q1353" s="6">
        <v>1351</v>
      </c>
      <c r="R1353" s="47" t="str">
        <f t="shared" si="825"/>
        <v>-1351</v>
      </c>
      <c r="S1353" s="6"/>
      <c r="T1353" s="48" t="str">
        <f t="shared" si="826"/>
        <v/>
      </c>
      <c r="U1353" s="49" t="str">
        <f t="shared" si="827"/>
        <v/>
      </c>
      <c r="W1353" s="51"/>
      <c r="X1353" s="75" t="str">
        <f t="shared" si="828"/>
        <v/>
      </c>
      <c r="Y1353" s="71" t="str">
        <f t="shared" si="829"/>
        <v/>
      </c>
      <c r="Z1353" s="71" t="str">
        <f t="shared" si="830"/>
        <v/>
      </c>
      <c r="AA1353" s="71" t="str">
        <f t="shared" si="831"/>
        <v/>
      </c>
      <c r="AB1353" s="71" t="str">
        <f t="shared" si="832"/>
        <v/>
      </c>
      <c r="AC1353" s="71" t="str">
        <f t="shared" si="833"/>
        <v/>
      </c>
      <c r="AD1353" s="71" t="str">
        <f t="shared" si="834"/>
        <v/>
      </c>
      <c r="AE1353" s="78" t="str">
        <f t="shared" si="835"/>
        <v/>
      </c>
      <c r="AF1353" s="75" t="str">
        <f t="shared" si="836"/>
        <v/>
      </c>
      <c r="AG1353" s="71" t="str">
        <f t="shared" si="837"/>
        <v/>
      </c>
      <c r="AH1353" s="71" t="str">
        <f t="shared" si="838"/>
        <v/>
      </c>
      <c r="AI1353" s="71" t="str">
        <f t="shared" si="839"/>
        <v/>
      </c>
      <c r="AJ1353" s="71" t="str">
        <f t="shared" si="840"/>
        <v/>
      </c>
      <c r="AK1353" s="71" t="str">
        <f t="shared" si="841"/>
        <v/>
      </c>
      <c r="AL1353" s="71" t="str">
        <f t="shared" si="842"/>
        <v/>
      </c>
      <c r="AM1353" s="78" t="str">
        <f t="shared" si="843"/>
        <v/>
      </c>
      <c r="AN1353" s="75" t="str">
        <f t="shared" si="844"/>
        <v/>
      </c>
      <c r="AO1353" s="71" t="str">
        <f t="shared" si="845"/>
        <v/>
      </c>
      <c r="AP1353" s="71" t="str">
        <f t="shared" si="846"/>
        <v/>
      </c>
      <c r="AQ1353" s="71" t="str">
        <f t="shared" si="847"/>
        <v/>
      </c>
      <c r="AR1353" s="71" t="str">
        <f t="shared" si="848"/>
        <v/>
      </c>
      <c r="AS1353" s="71" t="str">
        <f t="shared" si="849"/>
        <v/>
      </c>
      <c r="AT1353" s="71" t="str">
        <f t="shared" si="850"/>
        <v/>
      </c>
      <c r="AU1353" s="76" t="str">
        <f t="shared" si="851"/>
        <v/>
      </c>
      <c r="BF1353" s="141">
        <v>33060</v>
      </c>
      <c r="BG1353" s="142" t="s">
        <v>17179</v>
      </c>
      <c r="BH1353" s="141" t="s">
        <v>478</v>
      </c>
      <c r="BI1353" s="141" t="s">
        <v>176</v>
      </c>
      <c r="BJ1353" s="141" t="s">
        <v>15950</v>
      </c>
      <c r="BK1353" s="141" t="s">
        <v>15951</v>
      </c>
      <c r="BL1353" s="141" t="s">
        <v>15869</v>
      </c>
      <c r="BM1353" s="141">
        <v>46.519080000000002</v>
      </c>
      <c r="BN1353" s="141">
        <v>-71.603498999999999</v>
      </c>
      <c r="BO1353" s="141">
        <v>1973</v>
      </c>
      <c r="BP1353" s="143" t="s">
        <v>26735</v>
      </c>
      <c r="BQ1353" s="143" t="s">
        <v>17560</v>
      </c>
    </row>
    <row r="1354" spans="1:69" ht="38.25" customHeight="1" x14ac:dyDescent="0.25">
      <c r="A1354" s="1" t="str">
        <f t="shared" si="814"/>
        <v/>
      </c>
      <c r="B1354" s="32" t="str">
        <f t="shared" si="815"/>
        <v/>
      </c>
      <c r="C1354" s="25" t="str">
        <f t="shared" si="816"/>
        <v/>
      </c>
      <c r="D1354" s="25" t="str">
        <f t="shared" si="817"/>
        <v/>
      </c>
      <c r="E1354" s="25" t="str">
        <f t="shared" si="818"/>
        <v/>
      </c>
      <c r="F1354" s="25" t="str">
        <f t="shared" si="819"/>
        <v/>
      </c>
      <c r="G1354" s="108" t="str">
        <f t="shared" si="820"/>
        <v/>
      </c>
      <c r="H1354" s="108" t="str">
        <f t="shared" si="821"/>
        <v/>
      </c>
      <c r="I1354" s="112" t="str">
        <f t="shared" si="822"/>
        <v/>
      </c>
      <c r="J1354" s="112"/>
      <c r="K1354" s="112"/>
      <c r="L1354" s="113"/>
      <c r="M1354" s="113"/>
      <c r="N1354" s="224" t="str">
        <f t="shared" si="823"/>
        <v/>
      </c>
      <c r="O1354" s="225" t="str">
        <f t="shared" si="824"/>
        <v/>
      </c>
      <c r="Q1354" s="6">
        <v>1352</v>
      </c>
      <c r="R1354" s="47" t="str">
        <f t="shared" si="825"/>
        <v>-1352</v>
      </c>
      <c r="S1354" s="6"/>
      <c r="T1354" s="48" t="str">
        <f t="shared" si="826"/>
        <v/>
      </c>
      <c r="U1354" s="49" t="str">
        <f t="shared" si="827"/>
        <v/>
      </c>
      <c r="W1354" s="51"/>
      <c r="X1354" s="75" t="str">
        <f t="shared" si="828"/>
        <v/>
      </c>
      <c r="Y1354" s="71" t="str">
        <f t="shared" si="829"/>
        <v/>
      </c>
      <c r="Z1354" s="71" t="str">
        <f t="shared" si="830"/>
        <v/>
      </c>
      <c r="AA1354" s="71" t="str">
        <f t="shared" si="831"/>
        <v/>
      </c>
      <c r="AB1354" s="71" t="str">
        <f t="shared" si="832"/>
        <v/>
      </c>
      <c r="AC1354" s="71" t="str">
        <f t="shared" si="833"/>
        <v/>
      </c>
      <c r="AD1354" s="71" t="str">
        <f t="shared" si="834"/>
        <v/>
      </c>
      <c r="AE1354" s="78" t="str">
        <f t="shared" si="835"/>
        <v/>
      </c>
      <c r="AF1354" s="75" t="str">
        <f t="shared" si="836"/>
        <v/>
      </c>
      <c r="AG1354" s="71" t="str">
        <f t="shared" si="837"/>
        <v/>
      </c>
      <c r="AH1354" s="71" t="str">
        <f t="shared" si="838"/>
        <v/>
      </c>
      <c r="AI1354" s="71" t="str">
        <f t="shared" si="839"/>
        <v/>
      </c>
      <c r="AJ1354" s="71" t="str">
        <f t="shared" si="840"/>
        <v/>
      </c>
      <c r="AK1354" s="71" t="str">
        <f t="shared" si="841"/>
        <v/>
      </c>
      <c r="AL1354" s="71" t="str">
        <f t="shared" si="842"/>
        <v/>
      </c>
      <c r="AM1354" s="78" t="str">
        <f t="shared" si="843"/>
        <v/>
      </c>
      <c r="AN1354" s="75" t="str">
        <f t="shared" si="844"/>
        <v/>
      </c>
      <c r="AO1354" s="71" t="str">
        <f t="shared" si="845"/>
        <v/>
      </c>
      <c r="AP1354" s="71" t="str">
        <f t="shared" si="846"/>
        <v/>
      </c>
      <c r="AQ1354" s="71" t="str">
        <f t="shared" si="847"/>
        <v/>
      </c>
      <c r="AR1354" s="71" t="str">
        <f t="shared" si="848"/>
        <v/>
      </c>
      <c r="AS1354" s="71" t="str">
        <f t="shared" si="849"/>
        <v/>
      </c>
      <c r="AT1354" s="71" t="str">
        <f t="shared" si="850"/>
        <v/>
      </c>
      <c r="AU1354" s="76" t="str">
        <f t="shared" si="851"/>
        <v/>
      </c>
      <c r="BF1354" s="141">
        <v>33060</v>
      </c>
      <c r="BG1354" s="142" t="s">
        <v>17180</v>
      </c>
      <c r="BH1354" s="141" t="s">
        <v>478</v>
      </c>
      <c r="BI1354" s="141" t="s">
        <v>186</v>
      </c>
      <c r="BJ1354" s="141" t="s">
        <v>12878</v>
      </c>
      <c r="BK1354" s="141" t="s">
        <v>1708</v>
      </c>
      <c r="BL1354" s="141" t="s">
        <v>15953</v>
      </c>
      <c r="BM1354" s="141">
        <v>46.537807999999998</v>
      </c>
      <c r="BN1354" s="141">
        <v>-71.628212000000005</v>
      </c>
      <c r="BO1354" s="141">
        <v>1973</v>
      </c>
      <c r="BP1354" s="143" t="s">
        <v>26736</v>
      </c>
      <c r="BQ1354" s="143" t="s">
        <v>17560</v>
      </c>
    </row>
    <row r="1355" spans="1:69" ht="38.25" customHeight="1" x14ac:dyDescent="0.25">
      <c r="A1355" s="1" t="str">
        <f t="shared" si="814"/>
        <v/>
      </c>
      <c r="B1355" s="32" t="str">
        <f t="shared" si="815"/>
        <v/>
      </c>
      <c r="C1355" s="25" t="str">
        <f t="shared" si="816"/>
        <v/>
      </c>
      <c r="D1355" s="25" t="str">
        <f t="shared" si="817"/>
        <v/>
      </c>
      <c r="E1355" s="25" t="str">
        <f t="shared" si="818"/>
        <v/>
      </c>
      <c r="F1355" s="25" t="str">
        <f t="shared" si="819"/>
        <v/>
      </c>
      <c r="G1355" s="108" t="str">
        <f t="shared" si="820"/>
        <v/>
      </c>
      <c r="H1355" s="108" t="str">
        <f t="shared" si="821"/>
        <v/>
      </c>
      <c r="I1355" s="112" t="str">
        <f t="shared" si="822"/>
        <v/>
      </c>
      <c r="J1355" s="112"/>
      <c r="K1355" s="112"/>
      <c r="L1355" s="113"/>
      <c r="M1355" s="113"/>
      <c r="N1355" s="224" t="str">
        <f t="shared" si="823"/>
        <v/>
      </c>
      <c r="O1355" s="225" t="str">
        <f t="shared" si="824"/>
        <v/>
      </c>
      <c r="Q1355" s="6">
        <v>1353</v>
      </c>
      <c r="R1355" s="47" t="str">
        <f t="shared" si="825"/>
        <v>-1353</v>
      </c>
      <c r="S1355" s="6"/>
      <c r="T1355" s="48" t="str">
        <f t="shared" si="826"/>
        <v/>
      </c>
      <c r="U1355" s="49" t="str">
        <f t="shared" si="827"/>
        <v/>
      </c>
      <c r="W1355" s="51"/>
      <c r="X1355" s="75" t="str">
        <f t="shared" si="828"/>
        <v/>
      </c>
      <c r="Y1355" s="71" t="str">
        <f t="shared" si="829"/>
        <v/>
      </c>
      <c r="Z1355" s="71" t="str">
        <f t="shared" si="830"/>
        <v/>
      </c>
      <c r="AA1355" s="71" t="str">
        <f t="shared" si="831"/>
        <v/>
      </c>
      <c r="AB1355" s="71" t="str">
        <f t="shared" si="832"/>
        <v/>
      </c>
      <c r="AC1355" s="71" t="str">
        <f t="shared" si="833"/>
        <v/>
      </c>
      <c r="AD1355" s="71" t="str">
        <f t="shared" si="834"/>
        <v/>
      </c>
      <c r="AE1355" s="78" t="str">
        <f t="shared" si="835"/>
        <v/>
      </c>
      <c r="AF1355" s="75" t="str">
        <f t="shared" si="836"/>
        <v/>
      </c>
      <c r="AG1355" s="71" t="str">
        <f t="shared" si="837"/>
        <v/>
      </c>
      <c r="AH1355" s="71" t="str">
        <f t="shared" si="838"/>
        <v/>
      </c>
      <c r="AI1355" s="71" t="str">
        <f t="shared" si="839"/>
        <v/>
      </c>
      <c r="AJ1355" s="71" t="str">
        <f t="shared" si="840"/>
        <v/>
      </c>
      <c r="AK1355" s="71" t="str">
        <f t="shared" si="841"/>
        <v/>
      </c>
      <c r="AL1355" s="71" t="str">
        <f t="shared" si="842"/>
        <v/>
      </c>
      <c r="AM1355" s="78" t="str">
        <f t="shared" si="843"/>
        <v/>
      </c>
      <c r="AN1355" s="75" t="str">
        <f t="shared" si="844"/>
        <v/>
      </c>
      <c r="AO1355" s="71" t="str">
        <f t="shared" si="845"/>
        <v/>
      </c>
      <c r="AP1355" s="71" t="str">
        <f t="shared" si="846"/>
        <v/>
      </c>
      <c r="AQ1355" s="71" t="str">
        <f t="shared" si="847"/>
        <v/>
      </c>
      <c r="AR1355" s="71" t="str">
        <f t="shared" si="848"/>
        <v/>
      </c>
      <c r="AS1355" s="71" t="str">
        <f t="shared" si="849"/>
        <v/>
      </c>
      <c r="AT1355" s="71" t="str">
        <f t="shared" si="850"/>
        <v/>
      </c>
      <c r="AU1355" s="76" t="str">
        <f t="shared" si="851"/>
        <v/>
      </c>
      <c r="BF1355" s="141">
        <v>33060</v>
      </c>
      <c r="BG1355" s="142" t="s">
        <v>17181</v>
      </c>
      <c r="BH1355" s="141" t="s">
        <v>180</v>
      </c>
      <c r="BI1355" s="141" t="s">
        <v>191</v>
      </c>
      <c r="BJ1355" s="141" t="s">
        <v>4288</v>
      </c>
      <c r="BK1355" s="141" t="s">
        <v>4516</v>
      </c>
      <c r="BL1355" s="141" t="s">
        <v>15869</v>
      </c>
      <c r="BM1355" s="141">
        <v>46.550114000000001</v>
      </c>
      <c r="BN1355" s="141">
        <v>-71.643929</v>
      </c>
      <c r="BO1355" s="141">
        <v>1983</v>
      </c>
      <c r="BP1355" s="143" t="s">
        <v>26737</v>
      </c>
      <c r="BQ1355" s="143" t="s">
        <v>17560</v>
      </c>
    </row>
    <row r="1356" spans="1:69" ht="38.25" customHeight="1" x14ac:dyDescent="0.25">
      <c r="A1356" s="1" t="str">
        <f t="shared" si="814"/>
        <v/>
      </c>
      <c r="B1356" s="32" t="str">
        <f t="shared" si="815"/>
        <v/>
      </c>
      <c r="C1356" s="25" t="str">
        <f t="shared" si="816"/>
        <v/>
      </c>
      <c r="D1356" s="25" t="str">
        <f t="shared" si="817"/>
        <v/>
      </c>
      <c r="E1356" s="25" t="str">
        <f t="shared" si="818"/>
        <v/>
      </c>
      <c r="F1356" s="25" t="str">
        <f t="shared" si="819"/>
        <v/>
      </c>
      <c r="G1356" s="108" t="str">
        <f t="shared" si="820"/>
        <v/>
      </c>
      <c r="H1356" s="108" t="str">
        <f t="shared" si="821"/>
        <v/>
      </c>
      <c r="I1356" s="112" t="str">
        <f t="shared" si="822"/>
        <v/>
      </c>
      <c r="J1356" s="112"/>
      <c r="K1356" s="112"/>
      <c r="L1356" s="113"/>
      <c r="M1356" s="113"/>
      <c r="N1356" s="224" t="str">
        <f t="shared" si="823"/>
        <v/>
      </c>
      <c r="O1356" s="225" t="str">
        <f t="shared" si="824"/>
        <v/>
      </c>
      <c r="Q1356" s="6">
        <v>1354</v>
      </c>
      <c r="R1356" s="47" t="str">
        <f t="shared" si="825"/>
        <v>-1354</v>
      </c>
      <c r="S1356" s="6"/>
      <c r="T1356" s="48" t="str">
        <f t="shared" si="826"/>
        <v/>
      </c>
      <c r="U1356" s="49" t="str">
        <f t="shared" si="827"/>
        <v/>
      </c>
      <c r="W1356" s="51"/>
      <c r="X1356" s="75" t="str">
        <f t="shared" si="828"/>
        <v/>
      </c>
      <c r="Y1356" s="71" t="str">
        <f t="shared" si="829"/>
        <v/>
      </c>
      <c r="Z1356" s="71" t="str">
        <f t="shared" si="830"/>
        <v/>
      </c>
      <c r="AA1356" s="71" t="str">
        <f t="shared" si="831"/>
        <v/>
      </c>
      <c r="AB1356" s="71" t="str">
        <f t="shared" si="832"/>
        <v/>
      </c>
      <c r="AC1356" s="71" t="str">
        <f t="shared" si="833"/>
        <v/>
      </c>
      <c r="AD1356" s="71" t="str">
        <f t="shared" si="834"/>
        <v/>
      </c>
      <c r="AE1356" s="78" t="str">
        <f t="shared" si="835"/>
        <v/>
      </c>
      <c r="AF1356" s="75" t="str">
        <f t="shared" si="836"/>
        <v/>
      </c>
      <c r="AG1356" s="71" t="str">
        <f t="shared" si="837"/>
        <v/>
      </c>
      <c r="AH1356" s="71" t="str">
        <f t="shared" si="838"/>
        <v/>
      </c>
      <c r="AI1356" s="71" t="str">
        <f t="shared" si="839"/>
        <v/>
      </c>
      <c r="AJ1356" s="71" t="str">
        <f t="shared" si="840"/>
        <v/>
      </c>
      <c r="AK1356" s="71" t="str">
        <f t="shared" si="841"/>
        <v/>
      </c>
      <c r="AL1356" s="71" t="str">
        <f t="shared" si="842"/>
        <v/>
      </c>
      <c r="AM1356" s="78" t="str">
        <f t="shared" si="843"/>
        <v/>
      </c>
      <c r="AN1356" s="75" t="str">
        <f t="shared" si="844"/>
        <v/>
      </c>
      <c r="AO1356" s="71" t="str">
        <f t="shared" si="845"/>
        <v/>
      </c>
      <c r="AP1356" s="71" t="str">
        <f t="shared" si="846"/>
        <v/>
      </c>
      <c r="AQ1356" s="71" t="str">
        <f t="shared" si="847"/>
        <v/>
      </c>
      <c r="AR1356" s="71" t="str">
        <f t="shared" si="848"/>
        <v/>
      </c>
      <c r="AS1356" s="71" t="str">
        <f t="shared" si="849"/>
        <v/>
      </c>
      <c r="AT1356" s="71" t="str">
        <f t="shared" si="850"/>
        <v/>
      </c>
      <c r="AU1356" s="76" t="str">
        <f t="shared" si="851"/>
        <v/>
      </c>
      <c r="BF1356" s="141">
        <v>31084</v>
      </c>
      <c r="BG1356" s="142" t="s">
        <v>17210</v>
      </c>
      <c r="BH1356" s="141" t="s">
        <v>478</v>
      </c>
      <c r="BI1356" s="141" t="s">
        <v>176</v>
      </c>
      <c r="BJ1356" s="141" t="s">
        <v>12870</v>
      </c>
      <c r="BK1356" s="141" t="s">
        <v>17211</v>
      </c>
      <c r="BL1356" s="141" t="s">
        <v>17212</v>
      </c>
      <c r="BM1356" s="141">
        <v>46.110863772639803</v>
      </c>
      <c r="BN1356" s="141">
        <v>-71.302555022650495</v>
      </c>
      <c r="BO1356" s="141">
        <v>2013</v>
      </c>
      <c r="BP1356" s="143" t="s">
        <v>25469</v>
      </c>
      <c r="BQ1356" s="143" t="s">
        <v>17560</v>
      </c>
    </row>
    <row r="1357" spans="1:69" ht="38.25" customHeight="1" x14ac:dyDescent="0.25">
      <c r="A1357" s="1" t="str">
        <f t="shared" ref="A1357:A1420" si="852">IF(B1357="","",R1347)</f>
        <v/>
      </c>
      <c r="B1357" s="32" t="str">
        <f t="shared" ref="B1357:B1420" si="853">IF(IF(ISERROR(VLOOKUP((Code_geo&amp;"-"&amp;Q1347),BD_IP_2014,2,FALSE)),"",(VLOOKUP((Code_geo&amp;"-"&amp;Q1347),BD_IP_2014,2,FALSE)))=0,"",IF(ISERROR(VLOOKUP((Code_geo&amp;"-"&amp;Q1347),BD_IP_2014,2,FALSE)),"",(VLOOKUP((Code_geo&amp;"-"&amp;Q1347),BD_IP_2014,2,FALSE))))</f>
        <v/>
      </c>
      <c r="C1357" s="25" t="str">
        <f t="shared" ref="C1357:C1420" si="854">IF(IF(ISERROR(VLOOKUP((Code_geo&amp;"-"&amp;Q1347),BD_IP_2014,3,FALSE)),"",(VLOOKUP((Code_geo&amp;"-"&amp;Q1347),BD_IP_2014,3,FALSE)))=0,"",IF(ISERROR(VLOOKUP((Code_geo&amp;"-"&amp;Q1347),BD_IP_2014,3,FALSE)),"",(VLOOKUP((Code_geo&amp;"-"&amp;Q1347),BD_IP_2014,3,FALSE))))</f>
        <v/>
      </c>
      <c r="D1357" s="25" t="str">
        <f t="shared" ref="D1357:D1420" si="855">IF(IF(ISERROR(VLOOKUP((Code_geo&amp;"-"&amp;Q1347),BD_IP_2014,4,FALSE)),"",(VLOOKUP((Code_geo&amp;"-"&amp;Q1347),BD_IP_2014,4,FALSE)))=0,"",IF(ISERROR(VLOOKUP((Code_geo&amp;"-"&amp;Q1347),BD_IP_2014,4,FALSE)),"",(VLOOKUP((Code_geo&amp;"-"&amp;Q1347),BD_IP_2014,4,FALSE))))</f>
        <v/>
      </c>
      <c r="E1357" s="25" t="str">
        <f t="shared" ref="E1357:E1420" si="856">IF(IF(ISERROR(VLOOKUP((Code_geo&amp;"-"&amp;Q1347),BD_IP_2014,5,FALSE)),"",(VLOOKUP((Code_geo&amp;"-"&amp;Q1347),BD_IP_2014,5,FALSE)))=0,"",IF(ISERROR(VLOOKUP((Code_geo&amp;"-"&amp;Q1347),BD_IP_2014,5,FALSE)),"",(VLOOKUP((Code_geo&amp;"-"&amp;Q1347),BD_IP_2014,5,FALSE))))</f>
        <v/>
      </c>
      <c r="F1357" s="25" t="str">
        <f t="shared" ref="F1357:F1420" si="857">IF(IF(ISERROR(VLOOKUP((Code_geo&amp;"-"&amp;Q1347),BD_IP_2014,6,FALSE)),"",(VLOOKUP((Code_geo&amp;"-"&amp;Q1347),BD_IP_2014,6,FALSE)))=0,"",IF(ISERROR(VLOOKUP((Code_geo&amp;"-"&amp;Q1347),BD_IP_2014,6,FALSE)),"",(VLOOKUP((Code_geo&amp;"-"&amp;Q1347),BD_IP_2014,6,FALSE))))</f>
        <v/>
      </c>
      <c r="G1357" s="108" t="str">
        <f t="shared" ref="G1357:G1420" si="858">IF(ISERROR(VLOOKUP((Code_geo&amp;"-"&amp;Q1347),BD_IP_2014,7,FALSE)),"",(VLOOKUP((Code_geo&amp;"-"&amp;Q1347),BD_IP_2014,7,FALSE)))</f>
        <v/>
      </c>
      <c r="H1357" s="108" t="str">
        <f t="shared" ref="H1357:H1420" si="859">IF(ISERROR(VLOOKUP((Code_geo&amp;"-"&amp;Q1347),BD_IP_2014,8,FALSE)),"",(VLOOKUP((Code_geo&amp;"-"&amp;Q1347),BD_IP_2014,8,FALSE)))</f>
        <v/>
      </c>
      <c r="I1357" s="112" t="str">
        <f t="shared" ref="I1357:I1420" si="860">IF(ISERROR(VLOOKUP((Code_geo&amp;"-"&amp;Q1347),BD_IP_2014,9,FALSE)),"",(VLOOKUP((Code_geo&amp;"-"&amp;Q1347),BD_IP_2014,9,FALSE)))</f>
        <v/>
      </c>
      <c r="J1357" s="112"/>
      <c r="K1357" s="112"/>
      <c r="L1357" s="113"/>
      <c r="M1357" s="113"/>
      <c r="N1357" s="224" t="str">
        <f t="shared" ref="N1357:N1420" si="861">IF(IF(ISERROR(VLOOKUP((Code_geo&amp;"-"&amp;Q1347),BD_IP_2014,10,FALSE)),"",(VLOOKUP((Code_geo&amp;"-"&amp;Q1347),BD_IP_2014,10,FALSE)))=0,"",IF(ISERROR(VLOOKUP((Code_geo&amp;"-"&amp;Q1347),BD_IP_2014,10,FALSE)),"",(VLOOKUP((Code_geo&amp;"-"&amp;Q1347),BD_IP_2014,10,FALSE))))</f>
        <v/>
      </c>
      <c r="O1357" s="225" t="str">
        <f t="shared" si="824"/>
        <v/>
      </c>
      <c r="Q1357" s="6">
        <v>1355</v>
      </c>
      <c r="R1357" s="47" t="str">
        <f t="shared" si="825"/>
        <v>-1355</v>
      </c>
      <c r="S1357" s="6"/>
      <c r="T1357" s="48" t="str">
        <f t="shared" si="826"/>
        <v/>
      </c>
      <c r="U1357" s="49" t="str">
        <f t="shared" si="827"/>
        <v/>
      </c>
      <c r="W1357" s="51"/>
      <c r="X1357" s="75" t="str">
        <f t="shared" si="828"/>
        <v/>
      </c>
      <c r="Y1357" s="71" t="str">
        <f t="shared" si="829"/>
        <v/>
      </c>
      <c r="Z1357" s="71" t="str">
        <f t="shared" si="830"/>
        <v/>
      </c>
      <c r="AA1357" s="71" t="str">
        <f t="shared" si="831"/>
        <v/>
      </c>
      <c r="AB1357" s="71" t="str">
        <f t="shared" si="832"/>
        <v/>
      </c>
      <c r="AC1357" s="71" t="str">
        <f t="shared" si="833"/>
        <v/>
      </c>
      <c r="AD1357" s="71" t="str">
        <f t="shared" si="834"/>
        <v/>
      </c>
      <c r="AE1357" s="78" t="str">
        <f t="shared" si="835"/>
        <v/>
      </c>
      <c r="AF1357" s="75" t="str">
        <f t="shared" si="836"/>
        <v/>
      </c>
      <c r="AG1357" s="71" t="str">
        <f t="shared" si="837"/>
        <v/>
      </c>
      <c r="AH1357" s="71" t="str">
        <f t="shared" si="838"/>
        <v/>
      </c>
      <c r="AI1357" s="71" t="str">
        <f t="shared" si="839"/>
        <v/>
      </c>
      <c r="AJ1357" s="71" t="str">
        <f t="shared" si="840"/>
        <v/>
      </c>
      <c r="AK1357" s="71" t="str">
        <f t="shared" si="841"/>
        <v/>
      </c>
      <c r="AL1357" s="71" t="str">
        <f t="shared" si="842"/>
        <v/>
      </c>
      <c r="AM1357" s="78" t="str">
        <f t="shared" si="843"/>
        <v/>
      </c>
      <c r="AN1357" s="75" t="str">
        <f t="shared" si="844"/>
        <v/>
      </c>
      <c r="AO1357" s="71" t="str">
        <f t="shared" si="845"/>
        <v/>
      </c>
      <c r="AP1357" s="71" t="str">
        <f t="shared" si="846"/>
        <v/>
      </c>
      <c r="AQ1357" s="71" t="str">
        <f t="shared" si="847"/>
        <v/>
      </c>
      <c r="AR1357" s="71" t="str">
        <f t="shared" si="848"/>
        <v/>
      </c>
      <c r="AS1357" s="71" t="str">
        <f t="shared" si="849"/>
        <v/>
      </c>
      <c r="AT1357" s="71" t="str">
        <f t="shared" si="850"/>
        <v/>
      </c>
      <c r="AU1357" s="76" t="str">
        <f t="shared" si="851"/>
        <v/>
      </c>
      <c r="BF1357" s="141">
        <v>31084</v>
      </c>
      <c r="BG1357" s="142" t="s">
        <v>17213</v>
      </c>
      <c r="BH1357" s="141" t="s">
        <v>478</v>
      </c>
      <c r="BI1357" s="141" t="s">
        <v>177</v>
      </c>
      <c r="BJ1357" s="141" t="s">
        <v>17214</v>
      </c>
      <c r="BK1357" s="141" t="s">
        <v>17215</v>
      </c>
      <c r="BL1357" s="141" t="s">
        <v>2889</v>
      </c>
      <c r="BM1357" s="141">
        <v>46.157572094952499</v>
      </c>
      <c r="BN1357" s="141">
        <v>-71.247792735125898</v>
      </c>
      <c r="BO1357" s="141">
        <v>2013</v>
      </c>
      <c r="BP1357" s="143" t="s">
        <v>25470</v>
      </c>
      <c r="BQ1357" s="143" t="s">
        <v>17560</v>
      </c>
    </row>
    <row r="1358" spans="1:69" ht="38.25" customHeight="1" x14ac:dyDescent="0.25">
      <c r="A1358" s="1" t="str">
        <f t="shared" si="852"/>
        <v/>
      </c>
      <c r="B1358" s="32" t="str">
        <f t="shared" si="853"/>
        <v/>
      </c>
      <c r="C1358" s="25" t="str">
        <f t="shared" si="854"/>
        <v/>
      </c>
      <c r="D1358" s="25" t="str">
        <f t="shared" si="855"/>
        <v/>
      </c>
      <c r="E1358" s="25" t="str">
        <f t="shared" si="856"/>
        <v/>
      </c>
      <c r="F1358" s="25" t="str">
        <f t="shared" si="857"/>
        <v/>
      </c>
      <c r="G1358" s="108" t="str">
        <f t="shared" si="858"/>
        <v/>
      </c>
      <c r="H1358" s="108" t="str">
        <f t="shared" si="859"/>
        <v/>
      </c>
      <c r="I1358" s="112" t="str">
        <f t="shared" si="860"/>
        <v/>
      </c>
      <c r="J1358" s="112"/>
      <c r="K1358" s="112"/>
      <c r="L1358" s="113"/>
      <c r="M1358" s="113"/>
      <c r="N1358" s="224" t="str">
        <f t="shared" si="861"/>
        <v/>
      </c>
      <c r="O1358" s="225" t="str">
        <f t="shared" ref="O1358:O1421" si="862">IF(OR(B1358="",C1358="",G1358="",H1358="",I1358="",AND(J1358="",BW1358=FALSE),AND(K1358="",BX1358=FALSE),AND(L1358="",BY1358=FALSE),AND(M1358="",BZ1358=FALSE)),"",(IF(AND(100&gt;=CG1358,CG1358&gt;80),"A",IF(AND(80&gt;=CG1358,CG1358&gt;60),"B",IF(AND(60&gt;=CG1358,CG1358&gt;40),"C",IF(AND(40&gt;=CG1358,CG1358&gt;20),"D","E"))))))</f>
        <v/>
      </c>
      <c r="Q1358" s="6">
        <v>1356</v>
      </c>
      <c r="R1358" s="47" t="str">
        <f t="shared" si="825"/>
        <v>-1356</v>
      </c>
      <c r="S1358" s="6"/>
      <c r="T1358" s="48" t="str">
        <f t="shared" si="826"/>
        <v/>
      </c>
      <c r="U1358" s="49" t="str">
        <f t="shared" si="827"/>
        <v/>
      </c>
      <c r="W1358" s="51"/>
      <c r="X1358" s="75" t="str">
        <f t="shared" si="828"/>
        <v/>
      </c>
      <c r="Y1358" s="71" t="str">
        <f t="shared" si="829"/>
        <v/>
      </c>
      <c r="Z1358" s="71" t="str">
        <f t="shared" si="830"/>
        <v/>
      </c>
      <c r="AA1358" s="71" t="str">
        <f t="shared" si="831"/>
        <v/>
      </c>
      <c r="AB1358" s="71" t="str">
        <f t="shared" si="832"/>
        <v/>
      </c>
      <c r="AC1358" s="71" t="str">
        <f t="shared" si="833"/>
        <v/>
      </c>
      <c r="AD1358" s="71" t="str">
        <f t="shared" si="834"/>
        <v/>
      </c>
      <c r="AE1358" s="78" t="str">
        <f t="shared" si="835"/>
        <v/>
      </c>
      <c r="AF1358" s="75" t="str">
        <f t="shared" si="836"/>
        <v/>
      </c>
      <c r="AG1358" s="71" t="str">
        <f t="shared" si="837"/>
        <v/>
      </c>
      <c r="AH1358" s="71" t="str">
        <f t="shared" si="838"/>
        <v/>
      </c>
      <c r="AI1358" s="71" t="str">
        <f t="shared" si="839"/>
        <v/>
      </c>
      <c r="AJ1358" s="71" t="str">
        <f t="shared" si="840"/>
        <v/>
      </c>
      <c r="AK1358" s="71" t="str">
        <f t="shared" si="841"/>
        <v/>
      </c>
      <c r="AL1358" s="71" t="str">
        <f t="shared" si="842"/>
        <v/>
      </c>
      <c r="AM1358" s="78" t="str">
        <f t="shared" si="843"/>
        <v/>
      </c>
      <c r="AN1358" s="75" t="str">
        <f t="shared" si="844"/>
        <v/>
      </c>
      <c r="AO1358" s="71" t="str">
        <f t="shared" si="845"/>
        <v/>
      </c>
      <c r="AP1358" s="71" t="str">
        <f t="shared" si="846"/>
        <v/>
      </c>
      <c r="AQ1358" s="71" t="str">
        <f t="shared" si="847"/>
        <v/>
      </c>
      <c r="AR1358" s="71" t="str">
        <f t="shared" si="848"/>
        <v/>
      </c>
      <c r="AS1358" s="71" t="str">
        <f t="shared" si="849"/>
        <v/>
      </c>
      <c r="AT1358" s="71" t="str">
        <f t="shared" si="850"/>
        <v/>
      </c>
      <c r="AU1358" s="76" t="str">
        <f t="shared" si="851"/>
        <v/>
      </c>
      <c r="BF1358" s="141">
        <v>33045</v>
      </c>
      <c r="BG1358" s="142" t="s">
        <v>17206</v>
      </c>
      <c r="BH1358" s="141" t="s">
        <v>478</v>
      </c>
      <c r="BI1358" s="141" t="s">
        <v>176</v>
      </c>
      <c r="BJ1358" s="141"/>
      <c r="BK1358" s="141" t="s">
        <v>17202</v>
      </c>
      <c r="BL1358" s="141" t="s">
        <v>17207</v>
      </c>
      <c r="BM1358" s="141">
        <v>46.567720000000001</v>
      </c>
      <c r="BN1358" s="141">
        <v>-71.436409999999995</v>
      </c>
      <c r="BO1358" s="141">
        <v>2014</v>
      </c>
      <c r="BP1358" s="143" t="s">
        <v>25467</v>
      </c>
      <c r="BQ1358" s="143" t="s">
        <v>17560</v>
      </c>
    </row>
    <row r="1359" spans="1:69" ht="38.25" customHeight="1" x14ac:dyDescent="0.25">
      <c r="A1359" s="1" t="str">
        <f t="shared" si="852"/>
        <v/>
      </c>
      <c r="B1359" s="32" t="str">
        <f t="shared" si="853"/>
        <v/>
      </c>
      <c r="C1359" s="25" t="str">
        <f t="shared" si="854"/>
        <v/>
      </c>
      <c r="D1359" s="25" t="str">
        <f t="shared" si="855"/>
        <v/>
      </c>
      <c r="E1359" s="25" t="str">
        <f t="shared" si="856"/>
        <v/>
      </c>
      <c r="F1359" s="25" t="str">
        <f t="shared" si="857"/>
        <v/>
      </c>
      <c r="G1359" s="108" t="str">
        <f t="shared" si="858"/>
        <v/>
      </c>
      <c r="H1359" s="108" t="str">
        <f t="shared" si="859"/>
        <v/>
      </c>
      <c r="I1359" s="112" t="str">
        <f t="shared" si="860"/>
        <v/>
      </c>
      <c r="J1359" s="112"/>
      <c r="K1359" s="112"/>
      <c r="L1359" s="113"/>
      <c r="M1359" s="113"/>
      <c r="N1359" s="224" t="str">
        <f t="shared" si="861"/>
        <v/>
      </c>
      <c r="O1359" s="225" t="str">
        <f t="shared" si="862"/>
        <v/>
      </c>
      <c r="Q1359" s="6">
        <v>1357</v>
      </c>
      <c r="R1359" s="47" t="str">
        <f t="shared" si="825"/>
        <v>-1357</v>
      </c>
      <c r="S1359" s="6"/>
      <c r="T1359" s="48" t="str">
        <f t="shared" si="826"/>
        <v/>
      </c>
      <c r="U1359" s="49" t="str">
        <f t="shared" si="827"/>
        <v/>
      </c>
      <c r="W1359" s="51"/>
      <c r="X1359" s="75" t="str">
        <f t="shared" si="828"/>
        <v/>
      </c>
      <c r="Y1359" s="71" t="str">
        <f t="shared" si="829"/>
        <v/>
      </c>
      <c r="Z1359" s="71" t="str">
        <f t="shared" si="830"/>
        <v/>
      </c>
      <c r="AA1359" s="71" t="str">
        <f t="shared" si="831"/>
        <v/>
      </c>
      <c r="AB1359" s="71" t="str">
        <f t="shared" si="832"/>
        <v/>
      </c>
      <c r="AC1359" s="71" t="str">
        <f t="shared" si="833"/>
        <v/>
      </c>
      <c r="AD1359" s="71" t="str">
        <f t="shared" si="834"/>
        <v/>
      </c>
      <c r="AE1359" s="78" t="str">
        <f t="shared" si="835"/>
        <v/>
      </c>
      <c r="AF1359" s="75" t="str">
        <f t="shared" si="836"/>
        <v/>
      </c>
      <c r="AG1359" s="71" t="str">
        <f t="shared" si="837"/>
        <v/>
      </c>
      <c r="AH1359" s="71" t="str">
        <f t="shared" si="838"/>
        <v/>
      </c>
      <c r="AI1359" s="71" t="str">
        <f t="shared" si="839"/>
        <v/>
      </c>
      <c r="AJ1359" s="71" t="str">
        <f t="shared" si="840"/>
        <v/>
      </c>
      <c r="AK1359" s="71" t="str">
        <f t="shared" si="841"/>
        <v/>
      </c>
      <c r="AL1359" s="71" t="str">
        <f t="shared" si="842"/>
        <v/>
      </c>
      <c r="AM1359" s="78" t="str">
        <f t="shared" si="843"/>
        <v/>
      </c>
      <c r="AN1359" s="75" t="str">
        <f t="shared" si="844"/>
        <v/>
      </c>
      <c r="AO1359" s="71" t="str">
        <f t="shared" si="845"/>
        <v/>
      </c>
      <c r="AP1359" s="71" t="str">
        <f t="shared" si="846"/>
        <v/>
      </c>
      <c r="AQ1359" s="71" t="str">
        <f t="shared" si="847"/>
        <v/>
      </c>
      <c r="AR1359" s="71" t="str">
        <f t="shared" si="848"/>
        <v/>
      </c>
      <c r="AS1359" s="71" t="str">
        <f t="shared" si="849"/>
        <v/>
      </c>
      <c r="AT1359" s="71" t="str">
        <f t="shared" si="850"/>
        <v/>
      </c>
      <c r="AU1359" s="76" t="str">
        <f t="shared" si="851"/>
        <v/>
      </c>
      <c r="BF1359" s="141">
        <v>33045</v>
      </c>
      <c r="BG1359" s="142" t="s">
        <v>17208</v>
      </c>
      <c r="BH1359" s="141" t="s">
        <v>478</v>
      </c>
      <c r="BI1359" s="141" t="s">
        <v>176</v>
      </c>
      <c r="BJ1359" s="141"/>
      <c r="BK1359" s="141" t="s">
        <v>4549</v>
      </c>
      <c r="BL1359" s="141" t="s">
        <v>17209</v>
      </c>
      <c r="BM1359" s="141">
        <v>46.542789999999997</v>
      </c>
      <c r="BN1359" s="141">
        <v>-71.394049999999993</v>
      </c>
      <c r="BO1359" s="141">
        <v>2001</v>
      </c>
      <c r="BP1359" s="143" t="s">
        <v>25468</v>
      </c>
      <c r="BQ1359" s="143" t="s">
        <v>17560</v>
      </c>
    </row>
    <row r="1360" spans="1:69" ht="38.25" customHeight="1" x14ac:dyDescent="0.25">
      <c r="A1360" s="1" t="str">
        <f t="shared" si="852"/>
        <v/>
      </c>
      <c r="B1360" s="32" t="str">
        <f t="shared" si="853"/>
        <v/>
      </c>
      <c r="C1360" s="25" t="str">
        <f t="shared" si="854"/>
        <v/>
      </c>
      <c r="D1360" s="25" t="str">
        <f t="shared" si="855"/>
        <v/>
      </c>
      <c r="E1360" s="25" t="str">
        <f t="shared" si="856"/>
        <v/>
      </c>
      <c r="F1360" s="25" t="str">
        <f t="shared" si="857"/>
        <v/>
      </c>
      <c r="G1360" s="108" t="str">
        <f t="shared" si="858"/>
        <v/>
      </c>
      <c r="H1360" s="108" t="str">
        <f t="shared" si="859"/>
        <v/>
      </c>
      <c r="I1360" s="112" t="str">
        <f t="shared" si="860"/>
        <v/>
      </c>
      <c r="J1360" s="112"/>
      <c r="K1360" s="112"/>
      <c r="L1360" s="113"/>
      <c r="M1360" s="113"/>
      <c r="N1360" s="224" t="str">
        <f t="shared" si="861"/>
        <v/>
      </c>
      <c r="O1360" s="225" t="str">
        <f t="shared" si="862"/>
        <v/>
      </c>
      <c r="Q1360" s="6">
        <v>1358</v>
      </c>
      <c r="R1360" s="47" t="str">
        <f t="shared" si="825"/>
        <v>-1358</v>
      </c>
      <c r="S1360" s="6"/>
      <c r="T1360" s="48" t="str">
        <f t="shared" si="826"/>
        <v/>
      </c>
      <c r="U1360" s="49" t="str">
        <f t="shared" si="827"/>
        <v/>
      </c>
      <c r="W1360" s="51"/>
      <c r="X1360" s="75" t="str">
        <f t="shared" si="828"/>
        <v/>
      </c>
      <c r="Y1360" s="71" t="str">
        <f t="shared" si="829"/>
        <v/>
      </c>
      <c r="Z1360" s="71" t="str">
        <f t="shared" si="830"/>
        <v/>
      </c>
      <c r="AA1360" s="71" t="str">
        <f t="shared" si="831"/>
        <v/>
      </c>
      <c r="AB1360" s="71" t="str">
        <f t="shared" si="832"/>
        <v/>
      </c>
      <c r="AC1360" s="71" t="str">
        <f t="shared" si="833"/>
        <v/>
      </c>
      <c r="AD1360" s="71" t="str">
        <f t="shared" si="834"/>
        <v/>
      </c>
      <c r="AE1360" s="78" t="str">
        <f t="shared" si="835"/>
        <v/>
      </c>
      <c r="AF1360" s="75" t="str">
        <f t="shared" si="836"/>
        <v/>
      </c>
      <c r="AG1360" s="71" t="str">
        <f t="shared" si="837"/>
        <v/>
      </c>
      <c r="AH1360" s="71" t="str">
        <f t="shared" si="838"/>
        <v/>
      </c>
      <c r="AI1360" s="71" t="str">
        <f t="shared" si="839"/>
        <v/>
      </c>
      <c r="AJ1360" s="71" t="str">
        <f t="shared" si="840"/>
        <v/>
      </c>
      <c r="AK1360" s="71" t="str">
        <f t="shared" si="841"/>
        <v/>
      </c>
      <c r="AL1360" s="71" t="str">
        <f t="shared" si="842"/>
        <v/>
      </c>
      <c r="AM1360" s="78" t="str">
        <f t="shared" si="843"/>
        <v/>
      </c>
      <c r="AN1360" s="75" t="str">
        <f t="shared" si="844"/>
        <v/>
      </c>
      <c r="AO1360" s="71" t="str">
        <f t="shared" si="845"/>
        <v/>
      </c>
      <c r="AP1360" s="71" t="str">
        <f t="shared" si="846"/>
        <v/>
      </c>
      <c r="AQ1360" s="71" t="str">
        <f t="shared" si="847"/>
        <v/>
      </c>
      <c r="AR1360" s="71" t="str">
        <f t="shared" si="848"/>
        <v/>
      </c>
      <c r="AS1360" s="71" t="str">
        <f t="shared" si="849"/>
        <v/>
      </c>
      <c r="AT1360" s="71" t="str">
        <f t="shared" si="850"/>
        <v/>
      </c>
      <c r="AU1360" s="76" t="str">
        <f t="shared" si="851"/>
        <v/>
      </c>
      <c r="BF1360" s="141">
        <v>33060</v>
      </c>
      <c r="BG1360" s="142" t="s">
        <v>17182</v>
      </c>
      <c r="BH1360" s="141" t="s">
        <v>180</v>
      </c>
      <c r="BI1360" s="141" t="s">
        <v>178</v>
      </c>
      <c r="BJ1360" s="141" t="s">
        <v>15997</v>
      </c>
      <c r="BK1360" s="141"/>
      <c r="BL1360" s="141" t="s">
        <v>15998</v>
      </c>
      <c r="BM1360" s="141">
        <v>46.562156999999999</v>
      </c>
      <c r="BN1360" s="141">
        <v>-71.654938999999999</v>
      </c>
      <c r="BO1360" s="141">
        <v>1983</v>
      </c>
      <c r="BP1360" s="143" t="s">
        <v>26738</v>
      </c>
      <c r="BQ1360" s="143" t="s">
        <v>17560</v>
      </c>
    </row>
    <row r="1361" spans="1:69" ht="38.25" customHeight="1" x14ac:dyDescent="0.25">
      <c r="A1361" s="1" t="str">
        <f t="shared" si="852"/>
        <v/>
      </c>
      <c r="B1361" s="32" t="str">
        <f t="shared" si="853"/>
        <v/>
      </c>
      <c r="C1361" s="25" t="str">
        <f t="shared" si="854"/>
        <v/>
      </c>
      <c r="D1361" s="25" t="str">
        <f t="shared" si="855"/>
        <v/>
      </c>
      <c r="E1361" s="25" t="str">
        <f t="shared" si="856"/>
        <v/>
      </c>
      <c r="F1361" s="25" t="str">
        <f t="shared" si="857"/>
        <v/>
      </c>
      <c r="G1361" s="108" t="str">
        <f t="shared" si="858"/>
        <v/>
      </c>
      <c r="H1361" s="108" t="str">
        <f t="shared" si="859"/>
        <v/>
      </c>
      <c r="I1361" s="112" t="str">
        <f t="shared" si="860"/>
        <v/>
      </c>
      <c r="J1361" s="112"/>
      <c r="K1361" s="112"/>
      <c r="L1361" s="113"/>
      <c r="M1361" s="113"/>
      <c r="N1361" s="224" t="str">
        <f t="shared" si="861"/>
        <v/>
      </c>
      <c r="O1361" s="225" t="str">
        <f t="shared" si="862"/>
        <v/>
      </c>
      <c r="Q1361" s="6">
        <v>1359</v>
      </c>
      <c r="R1361" s="47" t="str">
        <f t="shared" si="825"/>
        <v>-1359</v>
      </c>
      <c r="S1361" s="6"/>
      <c r="T1361" s="48" t="str">
        <f t="shared" si="826"/>
        <v/>
      </c>
      <c r="U1361" s="49" t="str">
        <f t="shared" si="827"/>
        <v/>
      </c>
      <c r="W1361" s="51"/>
      <c r="X1361" s="75" t="str">
        <f t="shared" si="828"/>
        <v/>
      </c>
      <c r="Y1361" s="71" t="str">
        <f t="shared" si="829"/>
        <v/>
      </c>
      <c r="Z1361" s="71" t="str">
        <f t="shared" si="830"/>
        <v/>
      </c>
      <c r="AA1361" s="71" t="str">
        <f t="shared" si="831"/>
        <v/>
      </c>
      <c r="AB1361" s="71" t="str">
        <f t="shared" si="832"/>
        <v/>
      </c>
      <c r="AC1361" s="71" t="str">
        <f t="shared" si="833"/>
        <v/>
      </c>
      <c r="AD1361" s="71" t="str">
        <f t="shared" si="834"/>
        <v/>
      </c>
      <c r="AE1361" s="78" t="str">
        <f t="shared" si="835"/>
        <v/>
      </c>
      <c r="AF1361" s="75" t="str">
        <f t="shared" si="836"/>
        <v/>
      </c>
      <c r="AG1361" s="71" t="str">
        <f t="shared" si="837"/>
        <v/>
      </c>
      <c r="AH1361" s="71" t="str">
        <f t="shared" si="838"/>
        <v/>
      </c>
      <c r="AI1361" s="71" t="str">
        <f t="shared" si="839"/>
        <v/>
      </c>
      <c r="AJ1361" s="71" t="str">
        <f t="shared" si="840"/>
        <v/>
      </c>
      <c r="AK1361" s="71" t="str">
        <f t="shared" si="841"/>
        <v/>
      </c>
      <c r="AL1361" s="71" t="str">
        <f t="shared" si="842"/>
        <v/>
      </c>
      <c r="AM1361" s="78" t="str">
        <f t="shared" si="843"/>
        <v/>
      </c>
      <c r="AN1361" s="75" t="str">
        <f t="shared" si="844"/>
        <v/>
      </c>
      <c r="AO1361" s="71" t="str">
        <f t="shared" si="845"/>
        <v/>
      </c>
      <c r="AP1361" s="71" t="str">
        <f t="shared" si="846"/>
        <v/>
      </c>
      <c r="AQ1361" s="71" t="str">
        <f t="shared" si="847"/>
        <v/>
      </c>
      <c r="AR1361" s="71" t="str">
        <f t="shared" si="848"/>
        <v/>
      </c>
      <c r="AS1361" s="71" t="str">
        <f t="shared" si="849"/>
        <v/>
      </c>
      <c r="AT1361" s="71" t="str">
        <f t="shared" si="850"/>
        <v/>
      </c>
      <c r="AU1361" s="76" t="str">
        <f t="shared" si="851"/>
        <v/>
      </c>
      <c r="BF1361" s="141">
        <v>33060</v>
      </c>
      <c r="BG1361" s="142" t="s">
        <v>17183</v>
      </c>
      <c r="BH1361" s="141" t="s">
        <v>180</v>
      </c>
      <c r="BI1361" s="141" t="s">
        <v>191</v>
      </c>
      <c r="BJ1361" s="141" t="s">
        <v>10093</v>
      </c>
      <c r="BK1361" s="141" t="s">
        <v>17184</v>
      </c>
      <c r="BL1361" s="141" t="s">
        <v>17185</v>
      </c>
      <c r="BM1361" s="141">
        <v>46.537090999999997</v>
      </c>
      <c r="BN1361" s="141">
        <v>-71.637006</v>
      </c>
      <c r="BO1361" s="141">
        <v>1973</v>
      </c>
      <c r="BP1361" s="143" t="s">
        <v>3544</v>
      </c>
      <c r="BQ1361" s="143" t="s">
        <v>17560</v>
      </c>
    </row>
    <row r="1362" spans="1:69" ht="38.25" customHeight="1" x14ac:dyDescent="0.25">
      <c r="A1362" s="1" t="str">
        <f t="shared" si="852"/>
        <v/>
      </c>
      <c r="B1362" s="32" t="str">
        <f t="shared" si="853"/>
        <v/>
      </c>
      <c r="C1362" s="25" t="str">
        <f t="shared" si="854"/>
        <v/>
      </c>
      <c r="D1362" s="25" t="str">
        <f t="shared" si="855"/>
        <v/>
      </c>
      <c r="E1362" s="25" t="str">
        <f t="shared" si="856"/>
        <v/>
      </c>
      <c r="F1362" s="25" t="str">
        <f t="shared" si="857"/>
        <v/>
      </c>
      <c r="G1362" s="108" t="str">
        <f t="shared" si="858"/>
        <v/>
      </c>
      <c r="H1362" s="108" t="str">
        <f t="shared" si="859"/>
        <v/>
      </c>
      <c r="I1362" s="112" t="str">
        <f t="shared" si="860"/>
        <v/>
      </c>
      <c r="J1362" s="112"/>
      <c r="K1362" s="112"/>
      <c r="L1362" s="113"/>
      <c r="M1362" s="113"/>
      <c r="N1362" s="224" t="str">
        <f t="shared" si="861"/>
        <v/>
      </c>
      <c r="O1362" s="225" t="str">
        <f t="shared" si="862"/>
        <v/>
      </c>
      <c r="Q1362" s="6">
        <v>1360</v>
      </c>
      <c r="R1362" s="47" t="str">
        <f t="shared" si="825"/>
        <v>-1360</v>
      </c>
      <c r="S1362" s="6"/>
      <c r="T1362" s="48" t="str">
        <f t="shared" si="826"/>
        <v/>
      </c>
      <c r="U1362" s="49" t="str">
        <f t="shared" si="827"/>
        <v/>
      </c>
      <c r="W1362" s="51"/>
      <c r="X1362" s="75" t="str">
        <f t="shared" si="828"/>
        <v/>
      </c>
      <c r="Y1362" s="71" t="str">
        <f t="shared" si="829"/>
        <v/>
      </c>
      <c r="Z1362" s="71" t="str">
        <f t="shared" si="830"/>
        <v/>
      </c>
      <c r="AA1362" s="71" t="str">
        <f t="shared" si="831"/>
        <v/>
      </c>
      <c r="AB1362" s="71" t="str">
        <f t="shared" si="832"/>
        <v/>
      </c>
      <c r="AC1362" s="71" t="str">
        <f t="shared" si="833"/>
        <v/>
      </c>
      <c r="AD1362" s="71" t="str">
        <f t="shared" si="834"/>
        <v/>
      </c>
      <c r="AE1362" s="78" t="str">
        <f t="shared" si="835"/>
        <v/>
      </c>
      <c r="AF1362" s="75" t="str">
        <f t="shared" si="836"/>
        <v/>
      </c>
      <c r="AG1362" s="71" t="str">
        <f t="shared" si="837"/>
        <v/>
      </c>
      <c r="AH1362" s="71" t="str">
        <f t="shared" si="838"/>
        <v/>
      </c>
      <c r="AI1362" s="71" t="str">
        <f t="shared" si="839"/>
        <v/>
      </c>
      <c r="AJ1362" s="71" t="str">
        <f t="shared" si="840"/>
        <v/>
      </c>
      <c r="AK1362" s="71" t="str">
        <f t="shared" si="841"/>
        <v/>
      </c>
      <c r="AL1362" s="71" t="str">
        <f t="shared" si="842"/>
        <v/>
      </c>
      <c r="AM1362" s="78" t="str">
        <f t="shared" si="843"/>
        <v/>
      </c>
      <c r="AN1362" s="75" t="str">
        <f t="shared" si="844"/>
        <v/>
      </c>
      <c r="AO1362" s="71" t="str">
        <f t="shared" si="845"/>
        <v/>
      </c>
      <c r="AP1362" s="71" t="str">
        <f t="shared" si="846"/>
        <v/>
      </c>
      <c r="AQ1362" s="71" t="str">
        <f t="shared" si="847"/>
        <v/>
      </c>
      <c r="AR1362" s="71" t="str">
        <f t="shared" si="848"/>
        <v/>
      </c>
      <c r="AS1362" s="71" t="str">
        <f t="shared" si="849"/>
        <v/>
      </c>
      <c r="AT1362" s="71" t="str">
        <f t="shared" si="850"/>
        <v/>
      </c>
      <c r="AU1362" s="76" t="str">
        <f t="shared" si="851"/>
        <v/>
      </c>
      <c r="BF1362" s="141">
        <v>33060</v>
      </c>
      <c r="BG1362" s="142" t="s">
        <v>17186</v>
      </c>
      <c r="BH1362" s="141" t="s">
        <v>180</v>
      </c>
      <c r="BI1362" s="141" t="s">
        <v>191</v>
      </c>
      <c r="BJ1362" s="141" t="s">
        <v>10095</v>
      </c>
      <c r="BK1362" s="141" t="s">
        <v>1976</v>
      </c>
      <c r="BL1362" s="141" t="s">
        <v>17187</v>
      </c>
      <c r="BM1362" s="141">
        <v>46.539411000000001</v>
      </c>
      <c r="BN1362" s="141">
        <v>-71.640777700000001</v>
      </c>
      <c r="BO1362" s="141">
        <v>1984</v>
      </c>
      <c r="BP1362" s="143" t="s">
        <v>3544</v>
      </c>
      <c r="BQ1362" s="143" t="s">
        <v>17560</v>
      </c>
    </row>
    <row r="1363" spans="1:69" ht="38.25" customHeight="1" x14ac:dyDescent="0.25">
      <c r="A1363" s="1" t="str">
        <f t="shared" si="852"/>
        <v/>
      </c>
      <c r="B1363" s="32" t="str">
        <f t="shared" si="853"/>
        <v/>
      </c>
      <c r="C1363" s="25" t="str">
        <f t="shared" si="854"/>
        <v/>
      </c>
      <c r="D1363" s="25" t="str">
        <f t="shared" si="855"/>
        <v/>
      </c>
      <c r="E1363" s="25" t="str">
        <f t="shared" si="856"/>
        <v/>
      </c>
      <c r="F1363" s="25" t="str">
        <f t="shared" si="857"/>
        <v/>
      </c>
      <c r="G1363" s="108" t="str">
        <f t="shared" si="858"/>
        <v/>
      </c>
      <c r="H1363" s="108" t="str">
        <f t="shared" si="859"/>
        <v/>
      </c>
      <c r="I1363" s="112" t="str">
        <f t="shared" si="860"/>
        <v/>
      </c>
      <c r="J1363" s="112"/>
      <c r="K1363" s="112"/>
      <c r="L1363" s="113"/>
      <c r="M1363" s="113"/>
      <c r="N1363" s="224" t="str">
        <f t="shared" si="861"/>
        <v/>
      </c>
      <c r="O1363" s="225" t="str">
        <f t="shared" si="862"/>
        <v/>
      </c>
      <c r="Q1363" s="6">
        <v>1361</v>
      </c>
      <c r="R1363" s="47" t="str">
        <f t="shared" si="825"/>
        <v>-1361</v>
      </c>
      <c r="S1363" s="6"/>
      <c r="T1363" s="48" t="str">
        <f t="shared" si="826"/>
        <v/>
      </c>
      <c r="U1363" s="49" t="str">
        <f t="shared" si="827"/>
        <v/>
      </c>
      <c r="W1363" s="51"/>
      <c r="X1363" s="75" t="str">
        <f t="shared" si="828"/>
        <v/>
      </c>
      <c r="Y1363" s="71" t="str">
        <f t="shared" si="829"/>
        <v/>
      </c>
      <c r="Z1363" s="71" t="str">
        <f t="shared" si="830"/>
        <v/>
      </c>
      <c r="AA1363" s="71" t="str">
        <f t="shared" si="831"/>
        <v/>
      </c>
      <c r="AB1363" s="71" t="str">
        <f t="shared" si="832"/>
        <v/>
      </c>
      <c r="AC1363" s="71" t="str">
        <f t="shared" si="833"/>
        <v/>
      </c>
      <c r="AD1363" s="71" t="str">
        <f t="shared" si="834"/>
        <v/>
      </c>
      <c r="AE1363" s="78" t="str">
        <f t="shared" si="835"/>
        <v/>
      </c>
      <c r="AF1363" s="75" t="str">
        <f t="shared" si="836"/>
        <v/>
      </c>
      <c r="AG1363" s="71" t="str">
        <f t="shared" si="837"/>
        <v/>
      </c>
      <c r="AH1363" s="71" t="str">
        <f t="shared" si="838"/>
        <v/>
      </c>
      <c r="AI1363" s="71" t="str">
        <f t="shared" si="839"/>
        <v/>
      </c>
      <c r="AJ1363" s="71" t="str">
        <f t="shared" si="840"/>
        <v/>
      </c>
      <c r="AK1363" s="71" t="str">
        <f t="shared" si="841"/>
        <v/>
      </c>
      <c r="AL1363" s="71" t="str">
        <f t="shared" si="842"/>
        <v/>
      </c>
      <c r="AM1363" s="78" t="str">
        <f t="shared" si="843"/>
        <v/>
      </c>
      <c r="AN1363" s="75" t="str">
        <f t="shared" si="844"/>
        <v/>
      </c>
      <c r="AO1363" s="71" t="str">
        <f t="shared" si="845"/>
        <v/>
      </c>
      <c r="AP1363" s="71" t="str">
        <f t="shared" si="846"/>
        <v/>
      </c>
      <c r="AQ1363" s="71" t="str">
        <f t="shared" si="847"/>
        <v/>
      </c>
      <c r="AR1363" s="71" t="str">
        <f t="shared" si="848"/>
        <v/>
      </c>
      <c r="AS1363" s="71" t="str">
        <f t="shared" si="849"/>
        <v/>
      </c>
      <c r="AT1363" s="71" t="str">
        <f t="shared" si="850"/>
        <v/>
      </c>
      <c r="AU1363" s="76" t="str">
        <f t="shared" si="851"/>
        <v/>
      </c>
      <c r="BF1363" s="141">
        <v>33060</v>
      </c>
      <c r="BG1363" s="142" t="s">
        <v>17188</v>
      </c>
      <c r="BH1363" s="141" t="s">
        <v>180</v>
      </c>
      <c r="BI1363" s="141" t="s">
        <v>191</v>
      </c>
      <c r="BJ1363" s="141" t="s">
        <v>17189</v>
      </c>
      <c r="BK1363" s="141" t="s">
        <v>13727</v>
      </c>
      <c r="BL1363" s="141" t="s">
        <v>17190</v>
      </c>
      <c r="BM1363" s="141">
        <v>46.546554</v>
      </c>
      <c r="BN1363" s="141">
        <v>-71.612405999999993</v>
      </c>
      <c r="BO1363" s="141">
        <v>1989</v>
      </c>
      <c r="BP1363" s="143" t="s">
        <v>3544</v>
      </c>
      <c r="BQ1363" s="143" t="s">
        <v>17560</v>
      </c>
    </row>
    <row r="1364" spans="1:69" ht="38.25" customHeight="1" x14ac:dyDescent="0.25">
      <c r="A1364" s="1" t="str">
        <f t="shared" si="852"/>
        <v/>
      </c>
      <c r="B1364" s="32" t="str">
        <f t="shared" si="853"/>
        <v/>
      </c>
      <c r="C1364" s="25" t="str">
        <f t="shared" si="854"/>
        <v/>
      </c>
      <c r="D1364" s="25" t="str">
        <f t="shared" si="855"/>
        <v/>
      </c>
      <c r="E1364" s="25" t="str">
        <f t="shared" si="856"/>
        <v/>
      </c>
      <c r="F1364" s="25" t="str">
        <f t="shared" si="857"/>
        <v/>
      </c>
      <c r="G1364" s="108" t="str">
        <f t="shared" si="858"/>
        <v/>
      </c>
      <c r="H1364" s="108" t="str">
        <f t="shared" si="859"/>
        <v/>
      </c>
      <c r="I1364" s="112" t="str">
        <f t="shared" si="860"/>
        <v/>
      </c>
      <c r="J1364" s="112"/>
      <c r="K1364" s="112"/>
      <c r="L1364" s="113"/>
      <c r="M1364" s="113"/>
      <c r="N1364" s="224" t="str">
        <f t="shared" si="861"/>
        <v/>
      </c>
      <c r="O1364" s="225" t="str">
        <f t="shared" si="862"/>
        <v/>
      </c>
      <c r="Q1364" s="6">
        <v>1362</v>
      </c>
      <c r="R1364" s="47" t="str">
        <f t="shared" si="825"/>
        <v>-1362</v>
      </c>
      <c r="S1364" s="6"/>
      <c r="T1364" s="48" t="str">
        <f t="shared" si="826"/>
        <v/>
      </c>
      <c r="U1364" s="49" t="str">
        <f t="shared" si="827"/>
        <v/>
      </c>
      <c r="W1364" s="51"/>
      <c r="X1364" s="75" t="str">
        <f t="shared" si="828"/>
        <v/>
      </c>
      <c r="Y1364" s="71" t="str">
        <f t="shared" si="829"/>
        <v/>
      </c>
      <c r="Z1364" s="71" t="str">
        <f t="shared" si="830"/>
        <v/>
      </c>
      <c r="AA1364" s="71" t="str">
        <f t="shared" si="831"/>
        <v/>
      </c>
      <c r="AB1364" s="71" t="str">
        <f t="shared" si="832"/>
        <v/>
      </c>
      <c r="AC1364" s="71" t="str">
        <f t="shared" si="833"/>
        <v/>
      </c>
      <c r="AD1364" s="71" t="str">
        <f t="shared" si="834"/>
        <v/>
      </c>
      <c r="AE1364" s="78" t="str">
        <f t="shared" si="835"/>
        <v/>
      </c>
      <c r="AF1364" s="75" t="str">
        <f t="shared" si="836"/>
        <v/>
      </c>
      <c r="AG1364" s="71" t="str">
        <f t="shared" si="837"/>
        <v/>
      </c>
      <c r="AH1364" s="71" t="str">
        <f t="shared" si="838"/>
        <v/>
      </c>
      <c r="AI1364" s="71" t="str">
        <f t="shared" si="839"/>
        <v/>
      </c>
      <c r="AJ1364" s="71" t="str">
        <f t="shared" si="840"/>
        <v/>
      </c>
      <c r="AK1364" s="71" t="str">
        <f t="shared" si="841"/>
        <v/>
      </c>
      <c r="AL1364" s="71" t="str">
        <f t="shared" si="842"/>
        <v/>
      </c>
      <c r="AM1364" s="78" t="str">
        <f t="shared" si="843"/>
        <v/>
      </c>
      <c r="AN1364" s="75" t="str">
        <f t="shared" si="844"/>
        <v/>
      </c>
      <c r="AO1364" s="71" t="str">
        <f t="shared" si="845"/>
        <v/>
      </c>
      <c r="AP1364" s="71" t="str">
        <f t="shared" si="846"/>
        <v/>
      </c>
      <c r="AQ1364" s="71" t="str">
        <f t="shared" si="847"/>
        <v/>
      </c>
      <c r="AR1364" s="71" t="str">
        <f t="shared" si="848"/>
        <v/>
      </c>
      <c r="AS1364" s="71" t="str">
        <f t="shared" si="849"/>
        <v/>
      </c>
      <c r="AT1364" s="71" t="str">
        <f t="shared" si="850"/>
        <v/>
      </c>
      <c r="AU1364" s="76" t="str">
        <f t="shared" si="851"/>
        <v/>
      </c>
      <c r="BF1364" s="141">
        <v>33060</v>
      </c>
      <c r="BG1364" s="142" t="s">
        <v>17191</v>
      </c>
      <c r="BH1364" s="141" t="s">
        <v>180</v>
      </c>
      <c r="BI1364" s="141" t="s">
        <v>191</v>
      </c>
      <c r="BJ1364" s="141" t="s">
        <v>17192</v>
      </c>
      <c r="BK1364" s="141" t="s">
        <v>2738</v>
      </c>
      <c r="BL1364" s="141" t="s">
        <v>17193</v>
      </c>
      <c r="BM1364" s="141">
        <v>46.538321000000003</v>
      </c>
      <c r="BN1364" s="141">
        <v>-71.621832999999995</v>
      </c>
      <c r="BO1364" s="141">
        <v>2003</v>
      </c>
      <c r="BP1364" s="143" t="s">
        <v>3544</v>
      </c>
      <c r="BQ1364" s="143" t="s">
        <v>17560</v>
      </c>
    </row>
    <row r="1365" spans="1:69" ht="38.25" customHeight="1" x14ac:dyDescent="0.25">
      <c r="A1365" s="1" t="str">
        <f t="shared" si="852"/>
        <v/>
      </c>
      <c r="B1365" s="32" t="str">
        <f t="shared" si="853"/>
        <v/>
      </c>
      <c r="C1365" s="25" t="str">
        <f t="shared" si="854"/>
        <v/>
      </c>
      <c r="D1365" s="25" t="str">
        <f t="shared" si="855"/>
        <v/>
      </c>
      <c r="E1365" s="25" t="str">
        <f t="shared" si="856"/>
        <v/>
      </c>
      <c r="F1365" s="25" t="str">
        <f t="shared" si="857"/>
        <v/>
      </c>
      <c r="G1365" s="108" t="str">
        <f t="shared" si="858"/>
        <v/>
      </c>
      <c r="H1365" s="108" t="str">
        <f t="shared" si="859"/>
        <v/>
      </c>
      <c r="I1365" s="112" t="str">
        <f t="shared" si="860"/>
        <v/>
      </c>
      <c r="J1365" s="112"/>
      <c r="K1365" s="112"/>
      <c r="L1365" s="113"/>
      <c r="M1365" s="113"/>
      <c r="N1365" s="224" t="str">
        <f t="shared" si="861"/>
        <v/>
      </c>
      <c r="O1365" s="225" t="str">
        <f t="shared" si="862"/>
        <v/>
      </c>
      <c r="Q1365" s="6">
        <v>1363</v>
      </c>
      <c r="R1365" s="47" t="str">
        <f t="shared" si="825"/>
        <v>-1363</v>
      </c>
      <c r="S1365" s="6"/>
      <c r="T1365" s="48" t="str">
        <f t="shared" si="826"/>
        <v/>
      </c>
      <c r="U1365" s="49" t="str">
        <f t="shared" si="827"/>
        <v/>
      </c>
      <c r="W1365" s="51"/>
      <c r="X1365" s="75" t="str">
        <f t="shared" si="828"/>
        <v/>
      </c>
      <c r="Y1365" s="71" t="str">
        <f t="shared" si="829"/>
        <v/>
      </c>
      <c r="Z1365" s="71" t="str">
        <f t="shared" si="830"/>
        <v/>
      </c>
      <c r="AA1365" s="71" t="str">
        <f t="shared" si="831"/>
        <v/>
      </c>
      <c r="AB1365" s="71" t="str">
        <f t="shared" si="832"/>
        <v/>
      </c>
      <c r="AC1365" s="71" t="str">
        <f t="shared" si="833"/>
        <v/>
      </c>
      <c r="AD1365" s="71" t="str">
        <f t="shared" si="834"/>
        <v/>
      </c>
      <c r="AE1365" s="78" t="str">
        <f t="shared" si="835"/>
        <v/>
      </c>
      <c r="AF1365" s="75" t="str">
        <f t="shared" si="836"/>
        <v/>
      </c>
      <c r="AG1365" s="71" t="str">
        <f t="shared" si="837"/>
        <v/>
      </c>
      <c r="AH1365" s="71" t="str">
        <f t="shared" si="838"/>
        <v/>
      </c>
      <c r="AI1365" s="71" t="str">
        <f t="shared" si="839"/>
        <v/>
      </c>
      <c r="AJ1365" s="71" t="str">
        <f t="shared" si="840"/>
        <v/>
      </c>
      <c r="AK1365" s="71" t="str">
        <f t="shared" si="841"/>
        <v/>
      </c>
      <c r="AL1365" s="71" t="str">
        <f t="shared" si="842"/>
        <v/>
      </c>
      <c r="AM1365" s="78" t="str">
        <f t="shared" si="843"/>
        <v/>
      </c>
      <c r="AN1365" s="75" t="str">
        <f t="shared" si="844"/>
        <v/>
      </c>
      <c r="AO1365" s="71" t="str">
        <f t="shared" si="845"/>
        <v/>
      </c>
      <c r="AP1365" s="71" t="str">
        <f t="shared" si="846"/>
        <v/>
      </c>
      <c r="AQ1365" s="71" t="str">
        <f t="shared" si="847"/>
        <v/>
      </c>
      <c r="AR1365" s="71" t="str">
        <f t="shared" si="848"/>
        <v/>
      </c>
      <c r="AS1365" s="71" t="str">
        <f t="shared" si="849"/>
        <v/>
      </c>
      <c r="AT1365" s="71" t="str">
        <f t="shared" si="850"/>
        <v/>
      </c>
      <c r="AU1365" s="76" t="str">
        <f t="shared" si="851"/>
        <v/>
      </c>
      <c r="BF1365" s="141">
        <v>33060</v>
      </c>
      <c r="BG1365" s="142" t="s">
        <v>17194</v>
      </c>
      <c r="BH1365" s="141" t="s">
        <v>180</v>
      </c>
      <c r="BI1365" s="141" t="s">
        <v>191</v>
      </c>
      <c r="BJ1365" s="141" t="s">
        <v>17195</v>
      </c>
      <c r="BK1365" s="141"/>
      <c r="BL1365" s="141" t="s">
        <v>17196</v>
      </c>
      <c r="BM1365" s="141">
        <v>46.547977000000003</v>
      </c>
      <c r="BN1365" s="141">
        <v>-71.640777</v>
      </c>
      <c r="BO1365" s="141">
        <v>2004</v>
      </c>
      <c r="BP1365" s="143" t="s">
        <v>3544</v>
      </c>
      <c r="BQ1365" s="143" t="s">
        <v>17560</v>
      </c>
    </row>
    <row r="1366" spans="1:69" ht="38.25" customHeight="1" x14ac:dyDescent="0.25">
      <c r="A1366" s="1" t="str">
        <f t="shared" si="852"/>
        <v/>
      </c>
      <c r="B1366" s="32" t="str">
        <f t="shared" si="853"/>
        <v/>
      </c>
      <c r="C1366" s="25" t="str">
        <f t="shared" si="854"/>
        <v/>
      </c>
      <c r="D1366" s="25" t="str">
        <f t="shared" si="855"/>
        <v/>
      </c>
      <c r="E1366" s="25" t="str">
        <f t="shared" si="856"/>
        <v/>
      </c>
      <c r="F1366" s="25" t="str">
        <f t="shared" si="857"/>
        <v/>
      </c>
      <c r="G1366" s="108" t="str">
        <f t="shared" si="858"/>
        <v/>
      </c>
      <c r="H1366" s="108" t="str">
        <f t="shared" si="859"/>
        <v/>
      </c>
      <c r="I1366" s="112" t="str">
        <f t="shared" si="860"/>
        <v/>
      </c>
      <c r="J1366" s="112"/>
      <c r="K1366" s="112"/>
      <c r="L1366" s="113"/>
      <c r="M1366" s="113"/>
      <c r="N1366" s="224" t="str">
        <f t="shared" si="861"/>
        <v/>
      </c>
      <c r="O1366" s="225" t="str">
        <f t="shared" si="862"/>
        <v/>
      </c>
      <c r="Q1366" s="6">
        <v>1364</v>
      </c>
      <c r="R1366" s="47" t="str">
        <f t="shared" si="825"/>
        <v>-1364</v>
      </c>
      <c r="S1366" s="6"/>
      <c r="T1366" s="48" t="str">
        <f t="shared" si="826"/>
        <v/>
      </c>
      <c r="U1366" s="49" t="str">
        <f t="shared" si="827"/>
        <v/>
      </c>
      <c r="W1366" s="51"/>
      <c r="X1366" s="75" t="str">
        <f t="shared" si="828"/>
        <v/>
      </c>
      <c r="Y1366" s="71" t="str">
        <f t="shared" si="829"/>
        <v/>
      </c>
      <c r="Z1366" s="71" t="str">
        <f t="shared" si="830"/>
        <v/>
      </c>
      <c r="AA1366" s="71" t="str">
        <f t="shared" si="831"/>
        <v/>
      </c>
      <c r="AB1366" s="71" t="str">
        <f t="shared" si="832"/>
        <v/>
      </c>
      <c r="AC1366" s="71" t="str">
        <f t="shared" si="833"/>
        <v/>
      </c>
      <c r="AD1366" s="71" t="str">
        <f t="shared" si="834"/>
        <v/>
      </c>
      <c r="AE1366" s="78" t="str">
        <f t="shared" si="835"/>
        <v/>
      </c>
      <c r="AF1366" s="75" t="str">
        <f t="shared" si="836"/>
        <v/>
      </c>
      <c r="AG1366" s="71" t="str">
        <f t="shared" si="837"/>
        <v/>
      </c>
      <c r="AH1366" s="71" t="str">
        <f t="shared" si="838"/>
        <v/>
      </c>
      <c r="AI1366" s="71" t="str">
        <f t="shared" si="839"/>
        <v/>
      </c>
      <c r="AJ1366" s="71" t="str">
        <f t="shared" si="840"/>
        <v/>
      </c>
      <c r="AK1366" s="71" t="str">
        <f t="shared" si="841"/>
        <v/>
      </c>
      <c r="AL1366" s="71" t="str">
        <f t="shared" si="842"/>
        <v/>
      </c>
      <c r="AM1366" s="78" t="str">
        <f t="shared" si="843"/>
        <v/>
      </c>
      <c r="AN1366" s="75" t="str">
        <f t="shared" si="844"/>
        <v/>
      </c>
      <c r="AO1366" s="71" t="str">
        <f t="shared" si="845"/>
        <v/>
      </c>
      <c r="AP1366" s="71" t="str">
        <f t="shared" si="846"/>
        <v/>
      </c>
      <c r="AQ1366" s="71" t="str">
        <f t="shared" si="847"/>
        <v/>
      </c>
      <c r="AR1366" s="71" t="str">
        <f t="shared" si="848"/>
        <v/>
      </c>
      <c r="AS1366" s="71" t="str">
        <f t="shared" si="849"/>
        <v/>
      </c>
      <c r="AT1366" s="71" t="str">
        <f t="shared" si="850"/>
        <v/>
      </c>
      <c r="AU1366" s="76" t="str">
        <f t="shared" si="851"/>
        <v/>
      </c>
      <c r="BF1366" s="141">
        <v>18045</v>
      </c>
      <c r="BG1366" s="142" t="s">
        <v>17051</v>
      </c>
      <c r="BH1366" s="141" t="s">
        <v>180</v>
      </c>
      <c r="BI1366" s="141" t="s">
        <v>178</v>
      </c>
      <c r="BJ1366" s="141"/>
      <c r="BK1366" s="141" t="s">
        <v>4160</v>
      </c>
      <c r="BL1366" s="141" t="s">
        <v>689</v>
      </c>
      <c r="BM1366" s="141">
        <v>47.039819999999999</v>
      </c>
      <c r="BN1366" s="141">
        <v>-70.465459999999993</v>
      </c>
      <c r="BO1366" s="141">
        <v>1995</v>
      </c>
      <c r="BP1366" s="143" t="s">
        <v>484</v>
      </c>
      <c r="BQ1366" s="143" t="s">
        <v>17560</v>
      </c>
    </row>
    <row r="1367" spans="1:69" ht="38.25" customHeight="1" x14ac:dyDescent="0.25">
      <c r="A1367" s="1" t="str">
        <f t="shared" si="852"/>
        <v/>
      </c>
      <c r="B1367" s="32" t="str">
        <f t="shared" si="853"/>
        <v/>
      </c>
      <c r="C1367" s="25" t="str">
        <f t="shared" si="854"/>
        <v/>
      </c>
      <c r="D1367" s="25" t="str">
        <f t="shared" si="855"/>
        <v/>
      </c>
      <c r="E1367" s="25" t="str">
        <f t="shared" si="856"/>
        <v/>
      </c>
      <c r="F1367" s="25" t="str">
        <f t="shared" si="857"/>
        <v/>
      </c>
      <c r="G1367" s="108" t="str">
        <f t="shared" si="858"/>
        <v/>
      </c>
      <c r="H1367" s="108" t="str">
        <f t="shared" si="859"/>
        <v/>
      </c>
      <c r="I1367" s="112" t="str">
        <f t="shared" si="860"/>
        <v/>
      </c>
      <c r="J1367" s="112"/>
      <c r="K1367" s="112"/>
      <c r="L1367" s="113"/>
      <c r="M1367" s="113"/>
      <c r="N1367" s="224" t="str">
        <f t="shared" si="861"/>
        <v/>
      </c>
      <c r="O1367" s="225" t="str">
        <f t="shared" si="862"/>
        <v/>
      </c>
      <c r="Q1367" s="6">
        <v>1365</v>
      </c>
      <c r="R1367" s="47" t="str">
        <f t="shared" si="825"/>
        <v>-1365</v>
      </c>
      <c r="S1367" s="6"/>
      <c r="T1367" s="48" t="str">
        <f t="shared" si="826"/>
        <v/>
      </c>
      <c r="U1367" s="49" t="str">
        <f t="shared" si="827"/>
        <v/>
      </c>
      <c r="W1367" s="51"/>
      <c r="X1367" s="75" t="str">
        <f t="shared" si="828"/>
        <v/>
      </c>
      <c r="Y1367" s="71" t="str">
        <f t="shared" si="829"/>
        <v/>
      </c>
      <c r="Z1367" s="71" t="str">
        <f t="shared" si="830"/>
        <v/>
      </c>
      <c r="AA1367" s="71" t="str">
        <f t="shared" si="831"/>
        <v/>
      </c>
      <c r="AB1367" s="71" t="str">
        <f t="shared" si="832"/>
        <v/>
      </c>
      <c r="AC1367" s="71" t="str">
        <f t="shared" si="833"/>
        <v/>
      </c>
      <c r="AD1367" s="71" t="str">
        <f t="shared" si="834"/>
        <v/>
      </c>
      <c r="AE1367" s="78" t="str">
        <f t="shared" si="835"/>
        <v/>
      </c>
      <c r="AF1367" s="75" t="str">
        <f t="shared" si="836"/>
        <v/>
      </c>
      <c r="AG1367" s="71" t="str">
        <f t="shared" si="837"/>
        <v/>
      </c>
      <c r="AH1367" s="71" t="str">
        <f t="shared" si="838"/>
        <v/>
      </c>
      <c r="AI1367" s="71" t="str">
        <f t="shared" si="839"/>
        <v/>
      </c>
      <c r="AJ1367" s="71" t="str">
        <f t="shared" si="840"/>
        <v/>
      </c>
      <c r="AK1367" s="71" t="str">
        <f t="shared" si="841"/>
        <v/>
      </c>
      <c r="AL1367" s="71" t="str">
        <f t="shared" si="842"/>
        <v/>
      </c>
      <c r="AM1367" s="78" t="str">
        <f t="shared" si="843"/>
        <v/>
      </c>
      <c r="AN1367" s="75" t="str">
        <f t="shared" si="844"/>
        <v/>
      </c>
      <c r="AO1367" s="71" t="str">
        <f t="shared" si="845"/>
        <v/>
      </c>
      <c r="AP1367" s="71" t="str">
        <f t="shared" si="846"/>
        <v/>
      </c>
      <c r="AQ1367" s="71" t="str">
        <f t="shared" si="847"/>
        <v/>
      </c>
      <c r="AR1367" s="71" t="str">
        <f t="shared" si="848"/>
        <v/>
      </c>
      <c r="AS1367" s="71" t="str">
        <f t="shared" si="849"/>
        <v/>
      </c>
      <c r="AT1367" s="71" t="str">
        <f t="shared" si="850"/>
        <v/>
      </c>
      <c r="AU1367" s="76" t="str">
        <f t="shared" si="851"/>
        <v/>
      </c>
      <c r="BF1367" s="141">
        <v>18045</v>
      </c>
      <c r="BG1367" s="142" t="s">
        <v>17052</v>
      </c>
      <c r="BH1367" s="141" t="s">
        <v>478</v>
      </c>
      <c r="BI1367" s="141" t="s">
        <v>176</v>
      </c>
      <c r="BJ1367" s="141"/>
      <c r="BK1367" s="141" t="s">
        <v>1597</v>
      </c>
      <c r="BL1367" s="141" t="s">
        <v>690</v>
      </c>
      <c r="BM1367" s="141">
        <v>47.003439999999998</v>
      </c>
      <c r="BN1367" s="141">
        <v>-70.427019999999999</v>
      </c>
      <c r="BO1367" s="141">
        <v>1951</v>
      </c>
      <c r="BP1367" s="143" t="s">
        <v>482</v>
      </c>
      <c r="BQ1367" s="143" t="s">
        <v>17560</v>
      </c>
    </row>
    <row r="1368" spans="1:69" ht="38.25" customHeight="1" x14ac:dyDescent="0.25">
      <c r="A1368" s="1" t="str">
        <f t="shared" si="852"/>
        <v/>
      </c>
      <c r="B1368" s="32" t="str">
        <f t="shared" si="853"/>
        <v/>
      </c>
      <c r="C1368" s="25" t="str">
        <f t="shared" si="854"/>
        <v/>
      </c>
      <c r="D1368" s="25" t="str">
        <f t="shared" si="855"/>
        <v/>
      </c>
      <c r="E1368" s="25" t="str">
        <f t="shared" si="856"/>
        <v/>
      </c>
      <c r="F1368" s="25" t="str">
        <f t="shared" si="857"/>
        <v/>
      </c>
      <c r="G1368" s="108" t="str">
        <f t="shared" si="858"/>
        <v/>
      </c>
      <c r="H1368" s="108" t="str">
        <f t="shared" si="859"/>
        <v/>
      </c>
      <c r="I1368" s="112" t="str">
        <f t="shared" si="860"/>
        <v/>
      </c>
      <c r="J1368" s="112"/>
      <c r="K1368" s="112"/>
      <c r="L1368" s="113"/>
      <c r="M1368" s="113"/>
      <c r="N1368" s="224" t="str">
        <f t="shared" si="861"/>
        <v/>
      </c>
      <c r="O1368" s="225" t="str">
        <f t="shared" si="862"/>
        <v/>
      </c>
      <c r="Q1368" s="6">
        <v>1366</v>
      </c>
      <c r="R1368" s="47" t="str">
        <f t="shared" si="825"/>
        <v>-1366</v>
      </c>
      <c r="S1368" s="6"/>
      <c r="T1368" s="48" t="str">
        <f t="shared" si="826"/>
        <v/>
      </c>
      <c r="U1368" s="49" t="str">
        <f t="shared" si="827"/>
        <v/>
      </c>
      <c r="W1368" s="51"/>
      <c r="X1368" s="75" t="str">
        <f t="shared" si="828"/>
        <v/>
      </c>
      <c r="Y1368" s="71" t="str">
        <f t="shared" si="829"/>
        <v/>
      </c>
      <c r="Z1368" s="71" t="str">
        <f t="shared" si="830"/>
        <v/>
      </c>
      <c r="AA1368" s="71" t="str">
        <f t="shared" si="831"/>
        <v/>
      </c>
      <c r="AB1368" s="71" t="str">
        <f t="shared" si="832"/>
        <v/>
      </c>
      <c r="AC1368" s="71" t="str">
        <f t="shared" si="833"/>
        <v/>
      </c>
      <c r="AD1368" s="71" t="str">
        <f t="shared" si="834"/>
        <v/>
      </c>
      <c r="AE1368" s="78" t="str">
        <f t="shared" si="835"/>
        <v/>
      </c>
      <c r="AF1368" s="75" t="str">
        <f t="shared" si="836"/>
        <v/>
      </c>
      <c r="AG1368" s="71" t="str">
        <f t="shared" si="837"/>
        <v/>
      </c>
      <c r="AH1368" s="71" t="str">
        <f t="shared" si="838"/>
        <v/>
      </c>
      <c r="AI1368" s="71" t="str">
        <f t="shared" si="839"/>
        <v/>
      </c>
      <c r="AJ1368" s="71" t="str">
        <f t="shared" si="840"/>
        <v/>
      </c>
      <c r="AK1368" s="71" t="str">
        <f t="shared" si="841"/>
        <v/>
      </c>
      <c r="AL1368" s="71" t="str">
        <f t="shared" si="842"/>
        <v/>
      </c>
      <c r="AM1368" s="78" t="str">
        <f t="shared" si="843"/>
        <v/>
      </c>
      <c r="AN1368" s="75" t="str">
        <f t="shared" si="844"/>
        <v/>
      </c>
      <c r="AO1368" s="71" t="str">
        <f t="shared" si="845"/>
        <v/>
      </c>
      <c r="AP1368" s="71" t="str">
        <f t="shared" si="846"/>
        <v/>
      </c>
      <c r="AQ1368" s="71" t="str">
        <f t="shared" si="847"/>
        <v/>
      </c>
      <c r="AR1368" s="71" t="str">
        <f t="shared" si="848"/>
        <v/>
      </c>
      <c r="AS1368" s="71" t="str">
        <f t="shared" si="849"/>
        <v/>
      </c>
      <c r="AT1368" s="71" t="str">
        <f t="shared" si="850"/>
        <v/>
      </c>
      <c r="AU1368" s="76" t="str">
        <f t="shared" si="851"/>
        <v/>
      </c>
      <c r="BF1368" s="141">
        <v>31084</v>
      </c>
      <c r="BG1368" s="142" t="s">
        <v>17216</v>
      </c>
      <c r="BH1368" s="141" t="s">
        <v>478</v>
      </c>
      <c r="BI1368" s="141" t="s">
        <v>177</v>
      </c>
      <c r="BJ1368" s="141" t="s">
        <v>17217</v>
      </c>
      <c r="BK1368" s="141" t="s">
        <v>17218</v>
      </c>
      <c r="BL1368" s="141" t="s">
        <v>17219</v>
      </c>
      <c r="BM1368" s="141">
        <v>46.068944564509501</v>
      </c>
      <c r="BN1368" s="141">
        <v>-71.387690335055396</v>
      </c>
      <c r="BO1368" s="141">
        <v>1985</v>
      </c>
      <c r="BP1368" s="143" t="s">
        <v>25471</v>
      </c>
      <c r="BQ1368" s="143" t="s">
        <v>17560</v>
      </c>
    </row>
    <row r="1369" spans="1:69" ht="38.25" customHeight="1" x14ac:dyDescent="0.25">
      <c r="A1369" s="1" t="str">
        <f t="shared" si="852"/>
        <v/>
      </c>
      <c r="B1369" s="32" t="str">
        <f t="shared" si="853"/>
        <v/>
      </c>
      <c r="C1369" s="25" t="str">
        <f t="shared" si="854"/>
        <v/>
      </c>
      <c r="D1369" s="25" t="str">
        <f t="shared" si="855"/>
        <v/>
      </c>
      <c r="E1369" s="25" t="str">
        <f t="shared" si="856"/>
        <v/>
      </c>
      <c r="F1369" s="25" t="str">
        <f t="shared" si="857"/>
        <v/>
      </c>
      <c r="G1369" s="108" t="str">
        <f t="shared" si="858"/>
        <v/>
      </c>
      <c r="H1369" s="108" t="str">
        <f t="shared" si="859"/>
        <v/>
      </c>
      <c r="I1369" s="112" t="str">
        <f t="shared" si="860"/>
        <v/>
      </c>
      <c r="J1369" s="112"/>
      <c r="K1369" s="112"/>
      <c r="L1369" s="113"/>
      <c r="M1369" s="113"/>
      <c r="N1369" s="224" t="str">
        <f t="shared" si="861"/>
        <v/>
      </c>
      <c r="O1369" s="225" t="str">
        <f t="shared" si="862"/>
        <v/>
      </c>
      <c r="Q1369" s="6">
        <v>1367</v>
      </c>
      <c r="R1369" s="47" t="str">
        <f t="shared" si="825"/>
        <v>-1367</v>
      </c>
      <c r="S1369" s="6"/>
      <c r="T1369" s="48" t="str">
        <f t="shared" si="826"/>
        <v/>
      </c>
      <c r="U1369" s="49" t="str">
        <f t="shared" si="827"/>
        <v/>
      </c>
      <c r="W1369" s="51"/>
      <c r="X1369" s="75" t="str">
        <f t="shared" si="828"/>
        <v/>
      </c>
      <c r="Y1369" s="71" t="str">
        <f t="shared" si="829"/>
        <v/>
      </c>
      <c r="Z1369" s="71" t="str">
        <f t="shared" si="830"/>
        <v/>
      </c>
      <c r="AA1369" s="71" t="str">
        <f t="shared" si="831"/>
        <v/>
      </c>
      <c r="AB1369" s="71" t="str">
        <f t="shared" si="832"/>
        <v/>
      </c>
      <c r="AC1369" s="71" t="str">
        <f t="shared" si="833"/>
        <v/>
      </c>
      <c r="AD1369" s="71" t="str">
        <f t="shared" si="834"/>
        <v/>
      </c>
      <c r="AE1369" s="78" t="str">
        <f t="shared" si="835"/>
        <v/>
      </c>
      <c r="AF1369" s="75" t="str">
        <f t="shared" si="836"/>
        <v/>
      </c>
      <c r="AG1369" s="71" t="str">
        <f t="shared" si="837"/>
        <v/>
      </c>
      <c r="AH1369" s="71" t="str">
        <f t="shared" si="838"/>
        <v/>
      </c>
      <c r="AI1369" s="71" t="str">
        <f t="shared" si="839"/>
        <v/>
      </c>
      <c r="AJ1369" s="71" t="str">
        <f t="shared" si="840"/>
        <v/>
      </c>
      <c r="AK1369" s="71" t="str">
        <f t="shared" si="841"/>
        <v/>
      </c>
      <c r="AL1369" s="71" t="str">
        <f t="shared" si="842"/>
        <v/>
      </c>
      <c r="AM1369" s="78" t="str">
        <f t="shared" si="843"/>
        <v/>
      </c>
      <c r="AN1369" s="75" t="str">
        <f t="shared" si="844"/>
        <v/>
      </c>
      <c r="AO1369" s="71" t="str">
        <f t="shared" si="845"/>
        <v/>
      </c>
      <c r="AP1369" s="71" t="str">
        <f t="shared" si="846"/>
        <v/>
      </c>
      <c r="AQ1369" s="71" t="str">
        <f t="shared" si="847"/>
        <v/>
      </c>
      <c r="AR1369" s="71" t="str">
        <f t="shared" si="848"/>
        <v/>
      </c>
      <c r="AS1369" s="71" t="str">
        <f t="shared" si="849"/>
        <v/>
      </c>
      <c r="AT1369" s="71" t="str">
        <f t="shared" si="850"/>
        <v/>
      </c>
      <c r="AU1369" s="76" t="str">
        <f t="shared" si="851"/>
        <v/>
      </c>
      <c r="BF1369" s="141">
        <v>31084</v>
      </c>
      <c r="BG1369" s="142" t="s">
        <v>17220</v>
      </c>
      <c r="BH1369" s="141" t="s">
        <v>478</v>
      </c>
      <c r="BI1369" s="141" t="s">
        <v>186</v>
      </c>
      <c r="BJ1369" s="141" t="s">
        <v>17221</v>
      </c>
      <c r="BK1369" s="141" t="s">
        <v>2656</v>
      </c>
      <c r="BL1369" s="141" t="s">
        <v>17222</v>
      </c>
      <c r="BM1369" s="141">
        <v>46.110916000000003</v>
      </c>
      <c r="BN1369" s="141">
        <v>-71.302539999999993</v>
      </c>
      <c r="BO1369" s="141">
        <v>1970</v>
      </c>
      <c r="BP1369" s="143" t="s">
        <v>25472</v>
      </c>
      <c r="BQ1369" s="143" t="s">
        <v>17560</v>
      </c>
    </row>
    <row r="1370" spans="1:69" ht="38.25" customHeight="1" x14ac:dyDescent="0.25">
      <c r="A1370" s="1" t="str">
        <f t="shared" si="852"/>
        <v/>
      </c>
      <c r="B1370" s="32" t="str">
        <f t="shared" si="853"/>
        <v/>
      </c>
      <c r="C1370" s="25" t="str">
        <f t="shared" si="854"/>
        <v/>
      </c>
      <c r="D1370" s="25" t="str">
        <f t="shared" si="855"/>
        <v/>
      </c>
      <c r="E1370" s="25" t="str">
        <f t="shared" si="856"/>
        <v/>
      </c>
      <c r="F1370" s="25" t="str">
        <f t="shared" si="857"/>
        <v/>
      </c>
      <c r="G1370" s="108" t="str">
        <f t="shared" si="858"/>
        <v/>
      </c>
      <c r="H1370" s="108" t="str">
        <f t="shared" si="859"/>
        <v/>
      </c>
      <c r="I1370" s="112" t="str">
        <f t="shared" si="860"/>
        <v/>
      </c>
      <c r="J1370" s="112"/>
      <c r="K1370" s="112"/>
      <c r="L1370" s="113"/>
      <c r="M1370" s="113"/>
      <c r="N1370" s="224" t="str">
        <f t="shared" si="861"/>
        <v/>
      </c>
      <c r="O1370" s="225" t="str">
        <f t="shared" si="862"/>
        <v/>
      </c>
      <c r="Q1370" s="6">
        <v>1368</v>
      </c>
      <c r="R1370" s="47" t="str">
        <f t="shared" si="825"/>
        <v>-1368</v>
      </c>
      <c r="S1370" s="6"/>
      <c r="T1370" s="48" t="str">
        <f t="shared" si="826"/>
        <v/>
      </c>
      <c r="U1370" s="49" t="str">
        <f t="shared" si="827"/>
        <v/>
      </c>
      <c r="W1370" s="51"/>
      <c r="X1370" s="75" t="str">
        <f t="shared" si="828"/>
        <v/>
      </c>
      <c r="Y1370" s="71" t="str">
        <f t="shared" si="829"/>
        <v/>
      </c>
      <c r="Z1370" s="71" t="str">
        <f t="shared" si="830"/>
        <v/>
      </c>
      <c r="AA1370" s="71" t="str">
        <f t="shared" si="831"/>
        <v/>
      </c>
      <c r="AB1370" s="71" t="str">
        <f t="shared" si="832"/>
        <v/>
      </c>
      <c r="AC1370" s="71" t="str">
        <f t="shared" si="833"/>
        <v/>
      </c>
      <c r="AD1370" s="71" t="str">
        <f t="shared" si="834"/>
        <v/>
      </c>
      <c r="AE1370" s="78" t="str">
        <f t="shared" si="835"/>
        <v/>
      </c>
      <c r="AF1370" s="75" t="str">
        <f t="shared" si="836"/>
        <v/>
      </c>
      <c r="AG1370" s="71" t="str">
        <f t="shared" si="837"/>
        <v/>
      </c>
      <c r="AH1370" s="71" t="str">
        <f t="shared" si="838"/>
        <v/>
      </c>
      <c r="AI1370" s="71" t="str">
        <f t="shared" si="839"/>
        <v/>
      </c>
      <c r="AJ1370" s="71" t="str">
        <f t="shared" si="840"/>
        <v/>
      </c>
      <c r="AK1370" s="71" t="str">
        <f t="shared" si="841"/>
        <v/>
      </c>
      <c r="AL1370" s="71" t="str">
        <f t="shared" si="842"/>
        <v/>
      </c>
      <c r="AM1370" s="78" t="str">
        <f t="shared" si="843"/>
        <v/>
      </c>
      <c r="AN1370" s="75" t="str">
        <f t="shared" si="844"/>
        <v/>
      </c>
      <c r="AO1370" s="71" t="str">
        <f t="shared" si="845"/>
        <v/>
      </c>
      <c r="AP1370" s="71" t="str">
        <f t="shared" si="846"/>
        <v/>
      </c>
      <c r="AQ1370" s="71" t="str">
        <f t="shared" si="847"/>
        <v/>
      </c>
      <c r="AR1370" s="71" t="str">
        <f t="shared" si="848"/>
        <v/>
      </c>
      <c r="AS1370" s="71" t="str">
        <f t="shared" si="849"/>
        <v/>
      </c>
      <c r="AT1370" s="71" t="str">
        <f t="shared" si="850"/>
        <v/>
      </c>
      <c r="AU1370" s="76" t="str">
        <f t="shared" si="851"/>
        <v/>
      </c>
      <c r="BF1370" s="141">
        <v>33045</v>
      </c>
      <c r="BG1370" s="142" t="s">
        <v>17316</v>
      </c>
      <c r="BH1370" s="141" t="s">
        <v>180</v>
      </c>
      <c r="BI1370" s="141" t="s">
        <v>190</v>
      </c>
      <c r="BJ1370" s="141"/>
      <c r="BK1370" s="141" t="s">
        <v>4646</v>
      </c>
      <c r="BL1370" s="141" t="s">
        <v>17317</v>
      </c>
      <c r="BM1370" s="141">
        <v>46.570210000000003</v>
      </c>
      <c r="BN1370" s="141">
        <v>-71.417569999999998</v>
      </c>
      <c r="BO1370" s="141">
        <v>1969</v>
      </c>
      <c r="BP1370" s="143" t="s">
        <v>25481</v>
      </c>
      <c r="BQ1370" s="143" t="s">
        <v>17560</v>
      </c>
    </row>
    <row r="1371" spans="1:69" ht="38.25" customHeight="1" x14ac:dyDescent="0.25">
      <c r="A1371" s="1" t="str">
        <f t="shared" si="852"/>
        <v/>
      </c>
      <c r="B1371" s="32" t="str">
        <f t="shared" si="853"/>
        <v/>
      </c>
      <c r="C1371" s="25" t="str">
        <f t="shared" si="854"/>
        <v/>
      </c>
      <c r="D1371" s="25" t="str">
        <f t="shared" si="855"/>
        <v/>
      </c>
      <c r="E1371" s="25" t="str">
        <f t="shared" si="856"/>
        <v/>
      </c>
      <c r="F1371" s="25" t="str">
        <f t="shared" si="857"/>
        <v/>
      </c>
      <c r="G1371" s="108" t="str">
        <f t="shared" si="858"/>
        <v/>
      </c>
      <c r="H1371" s="108" t="str">
        <f t="shared" si="859"/>
        <v/>
      </c>
      <c r="I1371" s="112" t="str">
        <f t="shared" si="860"/>
        <v/>
      </c>
      <c r="J1371" s="112"/>
      <c r="K1371" s="112"/>
      <c r="L1371" s="113"/>
      <c r="M1371" s="113"/>
      <c r="N1371" s="224" t="str">
        <f t="shared" si="861"/>
        <v/>
      </c>
      <c r="O1371" s="225" t="str">
        <f t="shared" si="862"/>
        <v/>
      </c>
      <c r="Q1371" s="6">
        <v>1369</v>
      </c>
      <c r="R1371" s="47" t="str">
        <f t="shared" si="825"/>
        <v>-1369</v>
      </c>
      <c r="S1371" s="6"/>
      <c r="T1371" s="48" t="str">
        <f t="shared" si="826"/>
        <v/>
      </c>
      <c r="U1371" s="49" t="str">
        <f t="shared" si="827"/>
        <v/>
      </c>
      <c r="W1371" s="51"/>
      <c r="X1371" s="75" t="str">
        <f t="shared" si="828"/>
        <v/>
      </c>
      <c r="Y1371" s="71" t="str">
        <f t="shared" si="829"/>
        <v/>
      </c>
      <c r="Z1371" s="71" t="str">
        <f t="shared" si="830"/>
        <v/>
      </c>
      <c r="AA1371" s="71" t="str">
        <f t="shared" si="831"/>
        <v/>
      </c>
      <c r="AB1371" s="71" t="str">
        <f t="shared" si="832"/>
        <v/>
      </c>
      <c r="AC1371" s="71" t="str">
        <f t="shared" si="833"/>
        <v/>
      </c>
      <c r="AD1371" s="71" t="str">
        <f t="shared" si="834"/>
        <v/>
      </c>
      <c r="AE1371" s="78" t="str">
        <f t="shared" si="835"/>
        <v/>
      </c>
      <c r="AF1371" s="75" t="str">
        <f t="shared" si="836"/>
        <v/>
      </c>
      <c r="AG1371" s="71" t="str">
        <f t="shared" si="837"/>
        <v/>
      </c>
      <c r="AH1371" s="71" t="str">
        <f t="shared" si="838"/>
        <v/>
      </c>
      <c r="AI1371" s="71" t="str">
        <f t="shared" si="839"/>
        <v/>
      </c>
      <c r="AJ1371" s="71" t="str">
        <f t="shared" si="840"/>
        <v/>
      </c>
      <c r="AK1371" s="71" t="str">
        <f t="shared" si="841"/>
        <v/>
      </c>
      <c r="AL1371" s="71" t="str">
        <f t="shared" si="842"/>
        <v/>
      </c>
      <c r="AM1371" s="78" t="str">
        <f t="shared" si="843"/>
        <v/>
      </c>
      <c r="AN1371" s="75" t="str">
        <f t="shared" si="844"/>
        <v/>
      </c>
      <c r="AO1371" s="71" t="str">
        <f t="shared" si="845"/>
        <v/>
      </c>
      <c r="AP1371" s="71" t="str">
        <f t="shared" si="846"/>
        <v/>
      </c>
      <c r="AQ1371" s="71" t="str">
        <f t="shared" si="847"/>
        <v/>
      </c>
      <c r="AR1371" s="71" t="str">
        <f t="shared" si="848"/>
        <v/>
      </c>
      <c r="AS1371" s="71" t="str">
        <f t="shared" si="849"/>
        <v/>
      </c>
      <c r="AT1371" s="71" t="str">
        <f t="shared" si="850"/>
        <v/>
      </c>
      <c r="AU1371" s="76" t="str">
        <f t="shared" si="851"/>
        <v/>
      </c>
      <c r="BF1371" s="141">
        <v>33060</v>
      </c>
      <c r="BG1371" s="142" t="s">
        <v>17197</v>
      </c>
      <c r="BH1371" s="141" t="s">
        <v>180</v>
      </c>
      <c r="BI1371" s="141" t="s">
        <v>190</v>
      </c>
      <c r="BJ1371" s="141" t="s">
        <v>3407</v>
      </c>
      <c r="BK1371" s="141"/>
      <c r="BL1371" s="141" t="s">
        <v>17198</v>
      </c>
      <c r="BM1371" s="141">
        <v>46.541245000000004</v>
      </c>
      <c r="BN1371" s="141">
        <v>-71.620491000000001</v>
      </c>
      <c r="BO1371" s="141">
        <v>2013</v>
      </c>
      <c r="BP1371" s="143" t="s">
        <v>25464</v>
      </c>
      <c r="BQ1371" s="143" t="s">
        <v>17560</v>
      </c>
    </row>
    <row r="1372" spans="1:69" ht="38.25" customHeight="1" x14ac:dyDescent="0.25">
      <c r="A1372" s="1" t="str">
        <f t="shared" si="852"/>
        <v/>
      </c>
      <c r="B1372" s="32" t="str">
        <f t="shared" si="853"/>
        <v/>
      </c>
      <c r="C1372" s="25" t="str">
        <f t="shared" si="854"/>
        <v/>
      </c>
      <c r="D1372" s="25" t="str">
        <f t="shared" si="855"/>
        <v/>
      </c>
      <c r="E1372" s="25" t="str">
        <f t="shared" si="856"/>
        <v/>
      </c>
      <c r="F1372" s="25" t="str">
        <f t="shared" si="857"/>
        <v/>
      </c>
      <c r="G1372" s="108" t="str">
        <f t="shared" si="858"/>
        <v/>
      </c>
      <c r="H1372" s="108" t="str">
        <f t="shared" si="859"/>
        <v/>
      </c>
      <c r="I1372" s="112" t="str">
        <f t="shared" si="860"/>
        <v/>
      </c>
      <c r="J1372" s="112"/>
      <c r="K1372" s="112"/>
      <c r="L1372" s="113"/>
      <c r="M1372" s="113"/>
      <c r="N1372" s="224" t="str">
        <f t="shared" si="861"/>
        <v/>
      </c>
      <c r="O1372" s="225" t="str">
        <f t="shared" si="862"/>
        <v/>
      </c>
      <c r="Q1372" s="6">
        <v>1370</v>
      </c>
      <c r="R1372" s="47" t="str">
        <f t="shared" si="825"/>
        <v>-1370</v>
      </c>
      <c r="S1372" s="6"/>
      <c r="T1372" s="48" t="str">
        <f t="shared" si="826"/>
        <v/>
      </c>
      <c r="U1372" s="49" t="str">
        <f t="shared" si="827"/>
        <v/>
      </c>
      <c r="W1372" s="51"/>
      <c r="X1372" s="75" t="str">
        <f t="shared" si="828"/>
        <v/>
      </c>
      <c r="Y1372" s="71" t="str">
        <f t="shared" si="829"/>
        <v/>
      </c>
      <c r="Z1372" s="71" t="str">
        <f t="shared" si="830"/>
        <v/>
      </c>
      <c r="AA1372" s="71" t="str">
        <f t="shared" si="831"/>
        <v/>
      </c>
      <c r="AB1372" s="71" t="str">
        <f t="shared" si="832"/>
        <v/>
      </c>
      <c r="AC1372" s="71" t="str">
        <f t="shared" si="833"/>
        <v/>
      </c>
      <c r="AD1372" s="71" t="str">
        <f t="shared" si="834"/>
        <v/>
      </c>
      <c r="AE1372" s="78" t="str">
        <f t="shared" si="835"/>
        <v/>
      </c>
      <c r="AF1372" s="75" t="str">
        <f t="shared" si="836"/>
        <v/>
      </c>
      <c r="AG1372" s="71" t="str">
        <f t="shared" si="837"/>
        <v/>
      </c>
      <c r="AH1372" s="71" t="str">
        <f t="shared" si="838"/>
        <v/>
      </c>
      <c r="AI1372" s="71" t="str">
        <f t="shared" si="839"/>
        <v/>
      </c>
      <c r="AJ1372" s="71" t="str">
        <f t="shared" si="840"/>
        <v/>
      </c>
      <c r="AK1372" s="71" t="str">
        <f t="shared" si="841"/>
        <v/>
      </c>
      <c r="AL1372" s="71" t="str">
        <f t="shared" si="842"/>
        <v/>
      </c>
      <c r="AM1372" s="78" t="str">
        <f t="shared" si="843"/>
        <v/>
      </c>
      <c r="AN1372" s="75" t="str">
        <f t="shared" si="844"/>
        <v/>
      </c>
      <c r="AO1372" s="71" t="str">
        <f t="shared" si="845"/>
        <v/>
      </c>
      <c r="AP1372" s="71" t="str">
        <f t="shared" si="846"/>
        <v/>
      </c>
      <c r="AQ1372" s="71" t="str">
        <f t="shared" si="847"/>
        <v/>
      </c>
      <c r="AR1372" s="71" t="str">
        <f t="shared" si="848"/>
        <v/>
      </c>
      <c r="AS1372" s="71" t="str">
        <f t="shared" si="849"/>
        <v/>
      </c>
      <c r="AT1372" s="71" t="str">
        <f t="shared" si="850"/>
        <v/>
      </c>
      <c r="AU1372" s="76" t="str">
        <f t="shared" si="851"/>
        <v/>
      </c>
      <c r="BF1372" s="141">
        <v>33065</v>
      </c>
      <c r="BG1372" s="142" t="s">
        <v>17258</v>
      </c>
      <c r="BH1372" s="141" t="s">
        <v>180</v>
      </c>
      <c r="BI1372" s="141" t="s">
        <v>191</v>
      </c>
      <c r="BJ1372" s="141" t="s">
        <v>1539</v>
      </c>
      <c r="BK1372" s="141" t="s">
        <v>17259</v>
      </c>
      <c r="BL1372" s="141" t="s">
        <v>17260</v>
      </c>
      <c r="BM1372" s="141">
        <v>46.4843419038516</v>
      </c>
      <c r="BN1372" s="141">
        <v>-71.672660134689707</v>
      </c>
      <c r="BO1372" s="141">
        <v>1998</v>
      </c>
      <c r="BP1372" s="143" t="s">
        <v>191</v>
      </c>
      <c r="BQ1372" s="143" t="s">
        <v>17560</v>
      </c>
    </row>
    <row r="1373" spans="1:69" ht="38.25" customHeight="1" x14ac:dyDescent="0.25">
      <c r="A1373" s="1" t="str">
        <f t="shared" si="852"/>
        <v/>
      </c>
      <c r="B1373" s="32" t="str">
        <f t="shared" si="853"/>
        <v/>
      </c>
      <c r="C1373" s="25" t="str">
        <f t="shared" si="854"/>
        <v/>
      </c>
      <c r="D1373" s="25" t="str">
        <f t="shared" si="855"/>
        <v/>
      </c>
      <c r="E1373" s="25" t="str">
        <f t="shared" si="856"/>
        <v/>
      </c>
      <c r="F1373" s="25" t="str">
        <f t="shared" si="857"/>
        <v/>
      </c>
      <c r="G1373" s="108" t="str">
        <f t="shared" si="858"/>
        <v/>
      </c>
      <c r="H1373" s="108" t="str">
        <f t="shared" si="859"/>
        <v/>
      </c>
      <c r="I1373" s="112" t="str">
        <f t="shared" si="860"/>
        <v/>
      </c>
      <c r="J1373" s="112"/>
      <c r="K1373" s="112"/>
      <c r="L1373" s="113"/>
      <c r="M1373" s="113"/>
      <c r="N1373" s="224" t="str">
        <f t="shared" si="861"/>
        <v/>
      </c>
      <c r="O1373" s="225" t="str">
        <f t="shared" si="862"/>
        <v/>
      </c>
      <c r="Q1373" s="6">
        <v>1371</v>
      </c>
      <c r="R1373" s="47" t="str">
        <f t="shared" si="825"/>
        <v>-1371</v>
      </c>
      <c r="S1373" s="6"/>
      <c r="T1373" s="48" t="str">
        <f t="shared" si="826"/>
        <v/>
      </c>
      <c r="U1373" s="49" t="str">
        <f t="shared" si="827"/>
        <v/>
      </c>
      <c r="W1373" s="51"/>
      <c r="X1373" s="75" t="str">
        <f t="shared" si="828"/>
        <v/>
      </c>
      <c r="Y1373" s="71" t="str">
        <f t="shared" si="829"/>
        <v/>
      </c>
      <c r="Z1373" s="71" t="str">
        <f t="shared" si="830"/>
        <v/>
      </c>
      <c r="AA1373" s="71" t="str">
        <f t="shared" si="831"/>
        <v/>
      </c>
      <c r="AB1373" s="71" t="str">
        <f t="shared" si="832"/>
        <v/>
      </c>
      <c r="AC1373" s="71" t="str">
        <f t="shared" si="833"/>
        <v/>
      </c>
      <c r="AD1373" s="71" t="str">
        <f t="shared" si="834"/>
        <v/>
      </c>
      <c r="AE1373" s="78" t="str">
        <f t="shared" si="835"/>
        <v/>
      </c>
      <c r="AF1373" s="75" t="str">
        <f t="shared" si="836"/>
        <v/>
      </c>
      <c r="AG1373" s="71" t="str">
        <f t="shared" si="837"/>
        <v/>
      </c>
      <c r="AH1373" s="71" t="str">
        <f t="shared" si="838"/>
        <v/>
      </c>
      <c r="AI1373" s="71" t="str">
        <f t="shared" si="839"/>
        <v/>
      </c>
      <c r="AJ1373" s="71" t="str">
        <f t="shared" si="840"/>
        <v/>
      </c>
      <c r="AK1373" s="71" t="str">
        <f t="shared" si="841"/>
        <v/>
      </c>
      <c r="AL1373" s="71" t="str">
        <f t="shared" si="842"/>
        <v/>
      </c>
      <c r="AM1373" s="78" t="str">
        <f t="shared" si="843"/>
        <v/>
      </c>
      <c r="AN1373" s="75" t="str">
        <f t="shared" si="844"/>
        <v/>
      </c>
      <c r="AO1373" s="71" t="str">
        <f t="shared" si="845"/>
        <v/>
      </c>
      <c r="AP1373" s="71" t="str">
        <f t="shared" si="846"/>
        <v/>
      </c>
      <c r="AQ1373" s="71" t="str">
        <f t="shared" si="847"/>
        <v/>
      </c>
      <c r="AR1373" s="71" t="str">
        <f t="shared" si="848"/>
        <v/>
      </c>
      <c r="AS1373" s="71" t="str">
        <f t="shared" si="849"/>
        <v/>
      </c>
      <c r="AT1373" s="71" t="str">
        <f t="shared" si="850"/>
        <v/>
      </c>
      <c r="AU1373" s="76" t="str">
        <f t="shared" si="851"/>
        <v/>
      </c>
      <c r="BF1373" s="141">
        <v>33065</v>
      </c>
      <c r="BG1373" s="142" t="s">
        <v>17261</v>
      </c>
      <c r="BH1373" s="141" t="s">
        <v>180</v>
      </c>
      <c r="BI1373" s="141" t="s">
        <v>178</v>
      </c>
      <c r="BJ1373" s="141" t="s">
        <v>1580</v>
      </c>
      <c r="BK1373" s="141" t="s">
        <v>17259</v>
      </c>
      <c r="BL1373" s="141" t="s">
        <v>17262</v>
      </c>
      <c r="BM1373" s="141">
        <v>46.484340000000003</v>
      </c>
      <c r="BN1373" s="141">
        <v>-71.672659999999993</v>
      </c>
      <c r="BO1373" s="141">
        <v>1998</v>
      </c>
      <c r="BP1373" s="143" t="s">
        <v>25362</v>
      </c>
      <c r="BQ1373" s="143" t="s">
        <v>17560</v>
      </c>
    </row>
    <row r="1374" spans="1:69" ht="38.25" customHeight="1" x14ac:dyDescent="0.25">
      <c r="A1374" s="1" t="str">
        <f t="shared" si="852"/>
        <v/>
      </c>
      <c r="B1374" s="32" t="str">
        <f t="shared" si="853"/>
        <v/>
      </c>
      <c r="C1374" s="25" t="str">
        <f t="shared" si="854"/>
        <v/>
      </c>
      <c r="D1374" s="25" t="str">
        <f t="shared" si="855"/>
        <v/>
      </c>
      <c r="E1374" s="25" t="str">
        <f t="shared" si="856"/>
        <v/>
      </c>
      <c r="F1374" s="25" t="str">
        <f t="shared" si="857"/>
        <v/>
      </c>
      <c r="G1374" s="108" t="str">
        <f t="shared" si="858"/>
        <v/>
      </c>
      <c r="H1374" s="108" t="str">
        <f t="shared" si="859"/>
        <v/>
      </c>
      <c r="I1374" s="112" t="str">
        <f t="shared" si="860"/>
        <v/>
      </c>
      <c r="J1374" s="112"/>
      <c r="K1374" s="112"/>
      <c r="L1374" s="113"/>
      <c r="M1374" s="113"/>
      <c r="N1374" s="224" t="str">
        <f t="shared" si="861"/>
        <v/>
      </c>
      <c r="O1374" s="225" t="str">
        <f t="shared" si="862"/>
        <v/>
      </c>
      <c r="Q1374" s="6">
        <v>1372</v>
      </c>
      <c r="R1374" s="47" t="str">
        <f t="shared" si="825"/>
        <v>-1372</v>
      </c>
      <c r="S1374" s="6"/>
      <c r="T1374" s="48" t="str">
        <f t="shared" si="826"/>
        <v/>
      </c>
      <c r="U1374" s="49" t="str">
        <f t="shared" si="827"/>
        <v/>
      </c>
      <c r="W1374" s="51"/>
      <c r="X1374" s="75" t="str">
        <f t="shared" si="828"/>
        <v/>
      </c>
      <c r="Y1374" s="71" t="str">
        <f t="shared" si="829"/>
        <v/>
      </c>
      <c r="Z1374" s="71" t="str">
        <f t="shared" si="830"/>
        <v/>
      </c>
      <c r="AA1374" s="71" t="str">
        <f t="shared" si="831"/>
        <v/>
      </c>
      <c r="AB1374" s="71" t="str">
        <f t="shared" si="832"/>
        <v/>
      </c>
      <c r="AC1374" s="71" t="str">
        <f t="shared" si="833"/>
        <v/>
      </c>
      <c r="AD1374" s="71" t="str">
        <f t="shared" si="834"/>
        <v/>
      </c>
      <c r="AE1374" s="78" t="str">
        <f t="shared" si="835"/>
        <v/>
      </c>
      <c r="AF1374" s="75" t="str">
        <f t="shared" si="836"/>
        <v/>
      </c>
      <c r="AG1374" s="71" t="str">
        <f t="shared" si="837"/>
        <v/>
      </c>
      <c r="AH1374" s="71" t="str">
        <f t="shared" si="838"/>
        <v/>
      </c>
      <c r="AI1374" s="71" t="str">
        <f t="shared" si="839"/>
        <v/>
      </c>
      <c r="AJ1374" s="71" t="str">
        <f t="shared" si="840"/>
        <v/>
      </c>
      <c r="AK1374" s="71" t="str">
        <f t="shared" si="841"/>
        <v/>
      </c>
      <c r="AL1374" s="71" t="str">
        <f t="shared" si="842"/>
        <v/>
      </c>
      <c r="AM1374" s="78" t="str">
        <f t="shared" si="843"/>
        <v/>
      </c>
      <c r="AN1374" s="75" t="str">
        <f t="shared" si="844"/>
        <v/>
      </c>
      <c r="AO1374" s="71" t="str">
        <f t="shared" si="845"/>
        <v/>
      </c>
      <c r="AP1374" s="71" t="str">
        <f t="shared" si="846"/>
        <v/>
      </c>
      <c r="AQ1374" s="71" t="str">
        <f t="shared" si="847"/>
        <v/>
      </c>
      <c r="AR1374" s="71" t="str">
        <f t="shared" si="848"/>
        <v/>
      </c>
      <c r="AS1374" s="71" t="str">
        <f t="shared" si="849"/>
        <v/>
      </c>
      <c r="AT1374" s="71" t="str">
        <f t="shared" si="850"/>
        <v/>
      </c>
      <c r="AU1374" s="76" t="str">
        <f t="shared" si="851"/>
        <v/>
      </c>
      <c r="BF1374" s="141">
        <v>33065</v>
      </c>
      <c r="BG1374" s="142" t="s">
        <v>17263</v>
      </c>
      <c r="BH1374" s="141" t="s">
        <v>180</v>
      </c>
      <c r="BI1374" s="141" t="s">
        <v>191</v>
      </c>
      <c r="BJ1374" s="141" t="s">
        <v>1918</v>
      </c>
      <c r="BK1374" s="141" t="s">
        <v>3967</v>
      </c>
      <c r="BL1374" s="141" t="s">
        <v>17264</v>
      </c>
      <c r="BM1374" s="141">
        <v>46.49335</v>
      </c>
      <c r="BN1374" s="141">
        <v>-71.681290000000004</v>
      </c>
      <c r="BO1374" s="141">
        <v>2010</v>
      </c>
      <c r="BP1374" s="143" t="s">
        <v>191</v>
      </c>
      <c r="BQ1374" s="143" t="s">
        <v>17560</v>
      </c>
    </row>
    <row r="1375" spans="1:69" ht="38.25" customHeight="1" x14ac:dyDescent="0.25">
      <c r="A1375" s="1" t="str">
        <f t="shared" si="852"/>
        <v/>
      </c>
      <c r="B1375" s="32" t="str">
        <f t="shared" si="853"/>
        <v/>
      </c>
      <c r="C1375" s="25" t="str">
        <f t="shared" si="854"/>
        <v/>
      </c>
      <c r="D1375" s="25" t="str">
        <f t="shared" si="855"/>
        <v/>
      </c>
      <c r="E1375" s="25" t="str">
        <f t="shared" si="856"/>
        <v/>
      </c>
      <c r="F1375" s="25" t="str">
        <f t="shared" si="857"/>
        <v/>
      </c>
      <c r="G1375" s="108" t="str">
        <f t="shared" si="858"/>
        <v/>
      </c>
      <c r="H1375" s="108" t="str">
        <f t="shared" si="859"/>
        <v/>
      </c>
      <c r="I1375" s="112" t="str">
        <f t="shared" si="860"/>
        <v/>
      </c>
      <c r="J1375" s="112"/>
      <c r="K1375" s="112"/>
      <c r="L1375" s="113"/>
      <c r="M1375" s="113"/>
      <c r="N1375" s="224" t="str">
        <f t="shared" si="861"/>
        <v/>
      </c>
      <c r="O1375" s="225" t="str">
        <f t="shared" si="862"/>
        <v/>
      </c>
      <c r="Q1375" s="6">
        <v>1373</v>
      </c>
      <c r="R1375" s="47" t="str">
        <f t="shared" si="825"/>
        <v>-1373</v>
      </c>
      <c r="S1375" s="6"/>
      <c r="T1375" s="48" t="str">
        <f t="shared" si="826"/>
        <v/>
      </c>
      <c r="U1375" s="49" t="str">
        <f t="shared" si="827"/>
        <v/>
      </c>
      <c r="W1375" s="51"/>
      <c r="X1375" s="75" t="str">
        <f t="shared" si="828"/>
        <v/>
      </c>
      <c r="Y1375" s="71" t="str">
        <f t="shared" si="829"/>
        <v/>
      </c>
      <c r="Z1375" s="71" t="str">
        <f t="shared" si="830"/>
        <v/>
      </c>
      <c r="AA1375" s="71" t="str">
        <f t="shared" si="831"/>
        <v/>
      </c>
      <c r="AB1375" s="71" t="str">
        <f t="shared" si="832"/>
        <v/>
      </c>
      <c r="AC1375" s="71" t="str">
        <f t="shared" si="833"/>
        <v/>
      </c>
      <c r="AD1375" s="71" t="str">
        <f t="shared" si="834"/>
        <v/>
      </c>
      <c r="AE1375" s="78" t="str">
        <f t="shared" si="835"/>
        <v/>
      </c>
      <c r="AF1375" s="75" t="str">
        <f t="shared" si="836"/>
        <v/>
      </c>
      <c r="AG1375" s="71" t="str">
        <f t="shared" si="837"/>
        <v/>
      </c>
      <c r="AH1375" s="71" t="str">
        <f t="shared" si="838"/>
        <v/>
      </c>
      <c r="AI1375" s="71" t="str">
        <f t="shared" si="839"/>
        <v/>
      </c>
      <c r="AJ1375" s="71" t="str">
        <f t="shared" si="840"/>
        <v/>
      </c>
      <c r="AK1375" s="71" t="str">
        <f t="shared" si="841"/>
        <v/>
      </c>
      <c r="AL1375" s="71" t="str">
        <f t="shared" si="842"/>
        <v/>
      </c>
      <c r="AM1375" s="78" t="str">
        <f t="shared" si="843"/>
        <v/>
      </c>
      <c r="AN1375" s="75" t="str">
        <f t="shared" si="844"/>
        <v/>
      </c>
      <c r="AO1375" s="71" t="str">
        <f t="shared" si="845"/>
        <v/>
      </c>
      <c r="AP1375" s="71" t="str">
        <f t="shared" si="846"/>
        <v/>
      </c>
      <c r="AQ1375" s="71" t="str">
        <f t="shared" si="847"/>
        <v/>
      </c>
      <c r="AR1375" s="71" t="str">
        <f t="shared" si="848"/>
        <v/>
      </c>
      <c r="AS1375" s="71" t="str">
        <f t="shared" si="849"/>
        <v/>
      </c>
      <c r="AT1375" s="71" t="str">
        <f t="shared" si="850"/>
        <v/>
      </c>
      <c r="AU1375" s="76" t="str">
        <f t="shared" si="851"/>
        <v/>
      </c>
      <c r="BF1375" s="141">
        <v>33065</v>
      </c>
      <c r="BG1375" s="142" t="s">
        <v>17265</v>
      </c>
      <c r="BH1375" s="141" t="s">
        <v>180</v>
      </c>
      <c r="BI1375" s="141" t="s">
        <v>190</v>
      </c>
      <c r="BJ1375" s="141" t="s">
        <v>2254</v>
      </c>
      <c r="BK1375" s="141" t="s">
        <v>17266</v>
      </c>
      <c r="BL1375" s="141" t="s">
        <v>1616</v>
      </c>
      <c r="BM1375" s="141">
        <v>46.486969999999999</v>
      </c>
      <c r="BN1375" s="141">
        <v>-71.654730000000001</v>
      </c>
      <c r="BO1375" s="141">
        <v>1998</v>
      </c>
      <c r="BP1375" s="143" t="s">
        <v>26739</v>
      </c>
      <c r="BQ1375" s="143" t="s">
        <v>17560</v>
      </c>
    </row>
    <row r="1376" spans="1:69" ht="38.25" customHeight="1" x14ac:dyDescent="0.25">
      <c r="A1376" s="1" t="str">
        <f t="shared" si="852"/>
        <v/>
      </c>
      <c r="B1376" s="32" t="str">
        <f t="shared" si="853"/>
        <v/>
      </c>
      <c r="C1376" s="25" t="str">
        <f t="shared" si="854"/>
        <v/>
      </c>
      <c r="D1376" s="25" t="str">
        <f t="shared" si="855"/>
        <v/>
      </c>
      <c r="E1376" s="25" t="str">
        <f t="shared" si="856"/>
        <v/>
      </c>
      <c r="F1376" s="25" t="str">
        <f t="shared" si="857"/>
        <v/>
      </c>
      <c r="G1376" s="108" t="str">
        <f t="shared" si="858"/>
        <v/>
      </c>
      <c r="H1376" s="108" t="str">
        <f t="shared" si="859"/>
        <v/>
      </c>
      <c r="I1376" s="112" t="str">
        <f t="shared" si="860"/>
        <v/>
      </c>
      <c r="J1376" s="112"/>
      <c r="K1376" s="112"/>
      <c r="L1376" s="113"/>
      <c r="M1376" s="113"/>
      <c r="N1376" s="224" t="str">
        <f t="shared" si="861"/>
        <v/>
      </c>
      <c r="O1376" s="225" t="str">
        <f t="shared" si="862"/>
        <v/>
      </c>
      <c r="Q1376" s="6">
        <v>1374</v>
      </c>
      <c r="R1376" s="47" t="str">
        <f t="shared" si="825"/>
        <v>-1374</v>
      </c>
      <c r="S1376" s="6"/>
      <c r="T1376" s="48" t="str">
        <f t="shared" si="826"/>
        <v/>
      </c>
      <c r="U1376" s="49" t="str">
        <f t="shared" si="827"/>
        <v/>
      </c>
      <c r="W1376" s="51"/>
      <c r="X1376" s="75" t="str">
        <f t="shared" si="828"/>
        <v/>
      </c>
      <c r="Y1376" s="71" t="str">
        <f t="shared" si="829"/>
        <v/>
      </c>
      <c r="Z1376" s="71" t="str">
        <f t="shared" si="830"/>
        <v/>
      </c>
      <c r="AA1376" s="71" t="str">
        <f t="shared" si="831"/>
        <v/>
      </c>
      <c r="AB1376" s="71" t="str">
        <f t="shared" si="832"/>
        <v/>
      </c>
      <c r="AC1376" s="71" t="str">
        <f t="shared" si="833"/>
        <v/>
      </c>
      <c r="AD1376" s="71" t="str">
        <f t="shared" si="834"/>
        <v/>
      </c>
      <c r="AE1376" s="78" t="str">
        <f t="shared" si="835"/>
        <v/>
      </c>
      <c r="AF1376" s="75" t="str">
        <f t="shared" si="836"/>
        <v/>
      </c>
      <c r="AG1376" s="71" t="str">
        <f t="shared" si="837"/>
        <v/>
      </c>
      <c r="AH1376" s="71" t="str">
        <f t="shared" si="838"/>
        <v/>
      </c>
      <c r="AI1376" s="71" t="str">
        <f t="shared" si="839"/>
        <v/>
      </c>
      <c r="AJ1376" s="71" t="str">
        <f t="shared" si="840"/>
        <v/>
      </c>
      <c r="AK1376" s="71" t="str">
        <f t="shared" si="841"/>
        <v/>
      </c>
      <c r="AL1376" s="71" t="str">
        <f t="shared" si="842"/>
        <v/>
      </c>
      <c r="AM1376" s="78" t="str">
        <f t="shared" si="843"/>
        <v/>
      </c>
      <c r="AN1376" s="75" t="str">
        <f t="shared" si="844"/>
        <v/>
      </c>
      <c r="AO1376" s="71" t="str">
        <f t="shared" si="845"/>
        <v/>
      </c>
      <c r="AP1376" s="71" t="str">
        <f t="shared" si="846"/>
        <v/>
      </c>
      <c r="AQ1376" s="71" t="str">
        <f t="shared" si="847"/>
        <v/>
      </c>
      <c r="AR1376" s="71" t="str">
        <f t="shared" si="848"/>
        <v/>
      </c>
      <c r="AS1376" s="71" t="str">
        <f t="shared" si="849"/>
        <v/>
      </c>
      <c r="AT1376" s="71" t="str">
        <f t="shared" si="850"/>
        <v/>
      </c>
      <c r="AU1376" s="76" t="str">
        <f t="shared" si="851"/>
        <v/>
      </c>
      <c r="BF1376" s="141">
        <v>33070</v>
      </c>
      <c r="BG1376" s="142" t="s">
        <v>17077</v>
      </c>
      <c r="BH1376" s="141" t="s">
        <v>180</v>
      </c>
      <c r="BI1376" s="141" t="s">
        <v>178</v>
      </c>
      <c r="BJ1376" s="141"/>
      <c r="BK1376" s="141"/>
      <c r="BL1376" s="141" t="s">
        <v>15592</v>
      </c>
      <c r="BM1376" s="141">
        <v>46.415959999999998</v>
      </c>
      <c r="BN1376" s="141">
        <v>-71.763499999999993</v>
      </c>
      <c r="BO1376" s="141">
        <v>2012</v>
      </c>
      <c r="BP1376" s="143" t="s">
        <v>25362</v>
      </c>
      <c r="BQ1376" s="143" t="s">
        <v>17560</v>
      </c>
    </row>
    <row r="1377" spans="1:69" ht="38.25" customHeight="1" x14ac:dyDescent="0.25">
      <c r="A1377" s="1" t="str">
        <f t="shared" si="852"/>
        <v/>
      </c>
      <c r="B1377" s="32" t="str">
        <f t="shared" si="853"/>
        <v/>
      </c>
      <c r="C1377" s="25" t="str">
        <f t="shared" si="854"/>
        <v/>
      </c>
      <c r="D1377" s="25" t="str">
        <f t="shared" si="855"/>
        <v/>
      </c>
      <c r="E1377" s="25" t="str">
        <f t="shared" si="856"/>
        <v/>
      </c>
      <c r="F1377" s="25" t="str">
        <f t="shared" si="857"/>
        <v/>
      </c>
      <c r="G1377" s="108" t="str">
        <f t="shared" si="858"/>
        <v/>
      </c>
      <c r="H1377" s="108" t="str">
        <f t="shared" si="859"/>
        <v/>
      </c>
      <c r="I1377" s="112" t="str">
        <f t="shared" si="860"/>
        <v/>
      </c>
      <c r="J1377" s="112"/>
      <c r="K1377" s="112"/>
      <c r="L1377" s="113"/>
      <c r="M1377" s="113"/>
      <c r="N1377" s="224" t="str">
        <f t="shared" si="861"/>
        <v/>
      </c>
      <c r="O1377" s="225" t="str">
        <f t="shared" si="862"/>
        <v/>
      </c>
      <c r="Q1377" s="6">
        <v>1375</v>
      </c>
      <c r="R1377" s="47" t="str">
        <f t="shared" si="825"/>
        <v>-1375</v>
      </c>
      <c r="S1377" s="6"/>
      <c r="T1377" s="48" t="str">
        <f t="shared" si="826"/>
        <v/>
      </c>
      <c r="U1377" s="49" t="str">
        <f t="shared" si="827"/>
        <v/>
      </c>
      <c r="W1377" s="51"/>
      <c r="X1377" s="75" t="str">
        <f t="shared" si="828"/>
        <v/>
      </c>
      <c r="Y1377" s="71" t="str">
        <f t="shared" si="829"/>
        <v/>
      </c>
      <c r="Z1377" s="71" t="str">
        <f t="shared" si="830"/>
        <v/>
      </c>
      <c r="AA1377" s="71" t="str">
        <f t="shared" si="831"/>
        <v/>
      </c>
      <c r="AB1377" s="71" t="str">
        <f t="shared" si="832"/>
        <v/>
      </c>
      <c r="AC1377" s="71" t="str">
        <f t="shared" si="833"/>
        <v/>
      </c>
      <c r="AD1377" s="71" t="str">
        <f t="shared" si="834"/>
        <v/>
      </c>
      <c r="AE1377" s="78" t="str">
        <f t="shared" si="835"/>
        <v/>
      </c>
      <c r="AF1377" s="75" t="str">
        <f t="shared" si="836"/>
        <v/>
      </c>
      <c r="AG1377" s="71" t="str">
        <f t="shared" si="837"/>
        <v/>
      </c>
      <c r="AH1377" s="71" t="str">
        <f t="shared" si="838"/>
        <v/>
      </c>
      <c r="AI1377" s="71" t="str">
        <f t="shared" si="839"/>
        <v/>
      </c>
      <c r="AJ1377" s="71" t="str">
        <f t="shared" si="840"/>
        <v/>
      </c>
      <c r="AK1377" s="71" t="str">
        <f t="shared" si="841"/>
        <v/>
      </c>
      <c r="AL1377" s="71" t="str">
        <f t="shared" si="842"/>
        <v/>
      </c>
      <c r="AM1377" s="78" t="str">
        <f t="shared" si="843"/>
        <v/>
      </c>
      <c r="AN1377" s="75" t="str">
        <f t="shared" si="844"/>
        <v/>
      </c>
      <c r="AO1377" s="71" t="str">
        <f t="shared" si="845"/>
        <v/>
      </c>
      <c r="AP1377" s="71" t="str">
        <f t="shared" si="846"/>
        <v/>
      </c>
      <c r="AQ1377" s="71" t="str">
        <f t="shared" si="847"/>
        <v/>
      </c>
      <c r="AR1377" s="71" t="str">
        <f t="shared" si="848"/>
        <v/>
      </c>
      <c r="AS1377" s="71" t="str">
        <f t="shared" si="849"/>
        <v/>
      </c>
      <c r="AT1377" s="71" t="str">
        <f t="shared" si="850"/>
        <v/>
      </c>
      <c r="AU1377" s="76" t="str">
        <f t="shared" si="851"/>
        <v/>
      </c>
      <c r="BF1377" s="141">
        <v>18045</v>
      </c>
      <c r="BG1377" s="142" t="s">
        <v>17269</v>
      </c>
      <c r="BH1377" s="141" t="s">
        <v>478</v>
      </c>
      <c r="BI1377" s="141" t="s">
        <v>186</v>
      </c>
      <c r="BJ1377" s="141" t="s">
        <v>5456</v>
      </c>
      <c r="BK1377" s="141" t="s">
        <v>1980</v>
      </c>
      <c r="BL1377" s="141" t="s">
        <v>17270</v>
      </c>
      <c r="BM1377" s="141">
        <v>47.037959999999998</v>
      </c>
      <c r="BN1377" s="141">
        <v>-70.450149999999994</v>
      </c>
      <c r="BO1377" s="141">
        <v>1966</v>
      </c>
      <c r="BP1377" s="143" t="s">
        <v>480</v>
      </c>
      <c r="BQ1377" s="143" t="s">
        <v>17560</v>
      </c>
    </row>
    <row r="1378" spans="1:69" ht="38.25" customHeight="1" x14ac:dyDescent="0.25">
      <c r="A1378" s="1" t="str">
        <f t="shared" si="852"/>
        <v/>
      </c>
      <c r="B1378" s="32" t="str">
        <f t="shared" si="853"/>
        <v/>
      </c>
      <c r="C1378" s="25" t="str">
        <f t="shared" si="854"/>
        <v/>
      </c>
      <c r="D1378" s="25" t="str">
        <f t="shared" si="855"/>
        <v/>
      </c>
      <c r="E1378" s="25" t="str">
        <f t="shared" si="856"/>
        <v/>
      </c>
      <c r="F1378" s="25" t="str">
        <f t="shared" si="857"/>
        <v/>
      </c>
      <c r="G1378" s="108" t="str">
        <f t="shared" si="858"/>
        <v/>
      </c>
      <c r="H1378" s="108" t="str">
        <f t="shared" si="859"/>
        <v/>
      </c>
      <c r="I1378" s="112" t="str">
        <f t="shared" si="860"/>
        <v/>
      </c>
      <c r="J1378" s="112"/>
      <c r="K1378" s="112"/>
      <c r="L1378" s="113"/>
      <c r="M1378" s="113"/>
      <c r="N1378" s="224" t="str">
        <f t="shared" si="861"/>
        <v/>
      </c>
      <c r="O1378" s="225" t="str">
        <f t="shared" si="862"/>
        <v/>
      </c>
      <c r="Q1378" s="6">
        <v>1376</v>
      </c>
      <c r="R1378" s="47" t="str">
        <f t="shared" si="825"/>
        <v>-1376</v>
      </c>
      <c r="S1378" s="6"/>
      <c r="T1378" s="48" t="str">
        <f t="shared" si="826"/>
        <v/>
      </c>
      <c r="U1378" s="49" t="str">
        <f t="shared" si="827"/>
        <v/>
      </c>
      <c r="W1378" s="51"/>
      <c r="X1378" s="75" t="str">
        <f t="shared" si="828"/>
        <v/>
      </c>
      <c r="Y1378" s="71" t="str">
        <f t="shared" si="829"/>
        <v/>
      </c>
      <c r="Z1378" s="71" t="str">
        <f t="shared" si="830"/>
        <v/>
      </c>
      <c r="AA1378" s="71" t="str">
        <f t="shared" si="831"/>
        <v/>
      </c>
      <c r="AB1378" s="71" t="str">
        <f t="shared" si="832"/>
        <v/>
      </c>
      <c r="AC1378" s="71" t="str">
        <f t="shared" si="833"/>
        <v/>
      </c>
      <c r="AD1378" s="71" t="str">
        <f t="shared" si="834"/>
        <v/>
      </c>
      <c r="AE1378" s="78" t="str">
        <f t="shared" si="835"/>
        <v/>
      </c>
      <c r="AF1378" s="75" t="str">
        <f t="shared" si="836"/>
        <v/>
      </c>
      <c r="AG1378" s="71" t="str">
        <f t="shared" si="837"/>
        <v/>
      </c>
      <c r="AH1378" s="71" t="str">
        <f t="shared" si="838"/>
        <v/>
      </c>
      <c r="AI1378" s="71" t="str">
        <f t="shared" si="839"/>
        <v/>
      </c>
      <c r="AJ1378" s="71" t="str">
        <f t="shared" si="840"/>
        <v/>
      </c>
      <c r="AK1378" s="71" t="str">
        <f t="shared" si="841"/>
        <v/>
      </c>
      <c r="AL1378" s="71" t="str">
        <f t="shared" si="842"/>
        <v/>
      </c>
      <c r="AM1378" s="78" t="str">
        <f t="shared" si="843"/>
        <v/>
      </c>
      <c r="AN1378" s="75" t="str">
        <f t="shared" si="844"/>
        <v/>
      </c>
      <c r="AO1378" s="71" t="str">
        <f t="shared" si="845"/>
        <v/>
      </c>
      <c r="AP1378" s="71" t="str">
        <f t="shared" si="846"/>
        <v/>
      </c>
      <c r="AQ1378" s="71" t="str">
        <f t="shared" si="847"/>
        <v/>
      </c>
      <c r="AR1378" s="71" t="str">
        <f t="shared" si="848"/>
        <v/>
      </c>
      <c r="AS1378" s="71" t="str">
        <f t="shared" si="849"/>
        <v/>
      </c>
      <c r="AT1378" s="71" t="str">
        <f t="shared" si="850"/>
        <v/>
      </c>
      <c r="AU1378" s="76" t="str">
        <f t="shared" si="851"/>
        <v/>
      </c>
      <c r="BF1378" s="141">
        <v>18045</v>
      </c>
      <c r="BG1378" s="142" t="s">
        <v>17271</v>
      </c>
      <c r="BH1378" s="141" t="s">
        <v>478</v>
      </c>
      <c r="BI1378" s="141" t="s">
        <v>186</v>
      </c>
      <c r="BJ1378" s="141"/>
      <c r="BK1378" s="141" t="s">
        <v>2174</v>
      </c>
      <c r="BL1378" s="141" t="s">
        <v>17272</v>
      </c>
      <c r="BM1378" s="141">
        <v>47.027209999999997</v>
      </c>
      <c r="BN1378" s="141">
        <v>-70.437569999999994</v>
      </c>
      <c r="BO1378" s="141">
        <v>1989</v>
      </c>
      <c r="BP1378" s="143" t="s">
        <v>480</v>
      </c>
      <c r="BQ1378" s="143" t="s">
        <v>17560</v>
      </c>
    </row>
    <row r="1379" spans="1:69" ht="38.25" customHeight="1" x14ac:dyDescent="0.25">
      <c r="A1379" s="1" t="str">
        <f t="shared" si="852"/>
        <v/>
      </c>
      <c r="B1379" s="32" t="str">
        <f t="shared" si="853"/>
        <v/>
      </c>
      <c r="C1379" s="25" t="str">
        <f t="shared" si="854"/>
        <v/>
      </c>
      <c r="D1379" s="25" t="str">
        <f t="shared" si="855"/>
        <v/>
      </c>
      <c r="E1379" s="25" t="str">
        <f t="shared" si="856"/>
        <v/>
      </c>
      <c r="F1379" s="25" t="str">
        <f t="shared" si="857"/>
        <v/>
      </c>
      <c r="G1379" s="108" t="str">
        <f t="shared" si="858"/>
        <v/>
      </c>
      <c r="H1379" s="108" t="str">
        <f t="shared" si="859"/>
        <v/>
      </c>
      <c r="I1379" s="112" t="str">
        <f t="shared" si="860"/>
        <v/>
      </c>
      <c r="J1379" s="112"/>
      <c r="K1379" s="112"/>
      <c r="L1379" s="113"/>
      <c r="M1379" s="113"/>
      <c r="N1379" s="224" t="str">
        <f t="shared" si="861"/>
        <v/>
      </c>
      <c r="O1379" s="225" t="str">
        <f t="shared" si="862"/>
        <v/>
      </c>
      <c r="Q1379" s="6">
        <v>1377</v>
      </c>
      <c r="R1379" s="47" t="str">
        <f t="shared" si="825"/>
        <v>-1377</v>
      </c>
      <c r="S1379" s="6"/>
      <c r="T1379" s="48" t="str">
        <f t="shared" si="826"/>
        <v/>
      </c>
      <c r="U1379" s="49" t="str">
        <f t="shared" si="827"/>
        <v/>
      </c>
      <c r="W1379" s="51"/>
      <c r="X1379" s="75" t="str">
        <f t="shared" si="828"/>
        <v/>
      </c>
      <c r="Y1379" s="71" t="str">
        <f t="shared" si="829"/>
        <v/>
      </c>
      <c r="Z1379" s="71" t="str">
        <f t="shared" si="830"/>
        <v/>
      </c>
      <c r="AA1379" s="71" t="str">
        <f t="shared" si="831"/>
        <v/>
      </c>
      <c r="AB1379" s="71" t="str">
        <f t="shared" si="832"/>
        <v/>
      </c>
      <c r="AC1379" s="71" t="str">
        <f t="shared" si="833"/>
        <v/>
      </c>
      <c r="AD1379" s="71" t="str">
        <f t="shared" si="834"/>
        <v/>
      </c>
      <c r="AE1379" s="78" t="str">
        <f t="shared" si="835"/>
        <v/>
      </c>
      <c r="AF1379" s="75" t="str">
        <f t="shared" si="836"/>
        <v/>
      </c>
      <c r="AG1379" s="71" t="str">
        <f t="shared" si="837"/>
        <v/>
      </c>
      <c r="AH1379" s="71" t="str">
        <f t="shared" si="838"/>
        <v/>
      </c>
      <c r="AI1379" s="71" t="str">
        <f t="shared" si="839"/>
        <v/>
      </c>
      <c r="AJ1379" s="71" t="str">
        <f t="shared" si="840"/>
        <v/>
      </c>
      <c r="AK1379" s="71" t="str">
        <f t="shared" si="841"/>
        <v/>
      </c>
      <c r="AL1379" s="71" t="str">
        <f t="shared" si="842"/>
        <v/>
      </c>
      <c r="AM1379" s="78" t="str">
        <f t="shared" si="843"/>
        <v/>
      </c>
      <c r="AN1379" s="75" t="str">
        <f t="shared" si="844"/>
        <v/>
      </c>
      <c r="AO1379" s="71" t="str">
        <f t="shared" si="845"/>
        <v/>
      </c>
      <c r="AP1379" s="71" t="str">
        <f t="shared" si="846"/>
        <v/>
      </c>
      <c r="AQ1379" s="71" t="str">
        <f t="shared" si="847"/>
        <v/>
      </c>
      <c r="AR1379" s="71" t="str">
        <f t="shared" si="848"/>
        <v/>
      </c>
      <c r="AS1379" s="71" t="str">
        <f t="shared" si="849"/>
        <v/>
      </c>
      <c r="AT1379" s="71" t="str">
        <f t="shared" si="850"/>
        <v/>
      </c>
      <c r="AU1379" s="76" t="str">
        <f t="shared" si="851"/>
        <v/>
      </c>
      <c r="BF1379" s="141">
        <v>27060</v>
      </c>
      <c r="BG1379" s="142" t="s">
        <v>17383</v>
      </c>
      <c r="BH1379" s="141" t="s">
        <v>478</v>
      </c>
      <c r="BI1379" s="141" t="s">
        <v>177</v>
      </c>
      <c r="BJ1379" s="141"/>
      <c r="BK1379" s="141" t="s">
        <v>11415</v>
      </c>
      <c r="BL1379" s="141" t="s">
        <v>4337</v>
      </c>
      <c r="BM1379" s="141">
        <v>46.269660000000002</v>
      </c>
      <c r="BN1379" s="141">
        <v>-70.996489999999994</v>
      </c>
      <c r="BO1379" s="141">
        <v>2012</v>
      </c>
      <c r="BP1379" s="143" t="s">
        <v>25493</v>
      </c>
      <c r="BQ1379" s="143" t="s">
        <v>17560</v>
      </c>
    </row>
    <row r="1380" spans="1:69" ht="38.25" customHeight="1" x14ac:dyDescent="0.25">
      <c r="A1380" s="1" t="str">
        <f t="shared" si="852"/>
        <v/>
      </c>
      <c r="B1380" s="32" t="str">
        <f t="shared" si="853"/>
        <v/>
      </c>
      <c r="C1380" s="25" t="str">
        <f t="shared" si="854"/>
        <v/>
      </c>
      <c r="D1380" s="25" t="str">
        <f t="shared" si="855"/>
        <v/>
      </c>
      <c r="E1380" s="25" t="str">
        <f t="shared" si="856"/>
        <v/>
      </c>
      <c r="F1380" s="25" t="str">
        <f t="shared" si="857"/>
        <v/>
      </c>
      <c r="G1380" s="108" t="str">
        <f t="shared" si="858"/>
        <v/>
      </c>
      <c r="H1380" s="108" t="str">
        <f t="shared" si="859"/>
        <v/>
      </c>
      <c r="I1380" s="112" t="str">
        <f t="shared" si="860"/>
        <v/>
      </c>
      <c r="J1380" s="112"/>
      <c r="K1380" s="112"/>
      <c r="L1380" s="113"/>
      <c r="M1380" s="113"/>
      <c r="N1380" s="224" t="str">
        <f t="shared" si="861"/>
        <v/>
      </c>
      <c r="O1380" s="225" t="str">
        <f t="shared" si="862"/>
        <v/>
      </c>
      <c r="Q1380" s="6">
        <v>1378</v>
      </c>
      <c r="R1380" s="47" t="str">
        <f t="shared" si="825"/>
        <v>-1378</v>
      </c>
      <c r="S1380" s="6"/>
      <c r="T1380" s="48" t="str">
        <f t="shared" si="826"/>
        <v/>
      </c>
      <c r="U1380" s="49" t="str">
        <f t="shared" si="827"/>
        <v/>
      </c>
      <c r="W1380" s="51"/>
      <c r="X1380" s="75" t="str">
        <f t="shared" si="828"/>
        <v/>
      </c>
      <c r="Y1380" s="71" t="str">
        <f t="shared" si="829"/>
        <v/>
      </c>
      <c r="Z1380" s="71" t="str">
        <f t="shared" si="830"/>
        <v/>
      </c>
      <c r="AA1380" s="71" t="str">
        <f t="shared" si="831"/>
        <v/>
      </c>
      <c r="AB1380" s="71" t="str">
        <f t="shared" si="832"/>
        <v/>
      </c>
      <c r="AC1380" s="71" t="str">
        <f t="shared" si="833"/>
        <v/>
      </c>
      <c r="AD1380" s="71" t="str">
        <f t="shared" si="834"/>
        <v/>
      </c>
      <c r="AE1380" s="78" t="str">
        <f t="shared" si="835"/>
        <v/>
      </c>
      <c r="AF1380" s="75" t="str">
        <f t="shared" si="836"/>
        <v/>
      </c>
      <c r="AG1380" s="71" t="str">
        <f t="shared" si="837"/>
        <v/>
      </c>
      <c r="AH1380" s="71" t="str">
        <f t="shared" si="838"/>
        <v/>
      </c>
      <c r="AI1380" s="71" t="str">
        <f t="shared" si="839"/>
        <v/>
      </c>
      <c r="AJ1380" s="71" t="str">
        <f t="shared" si="840"/>
        <v/>
      </c>
      <c r="AK1380" s="71" t="str">
        <f t="shared" si="841"/>
        <v/>
      </c>
      <c r="AL1380" s="71" t="str">
        <f t="shared" si="842"/>
        <v/>
      </c>
      <c r="AM1380" s="78" t="str">
        <f t="shared" si="843"/>
        <v/>
      </c>
      <c r="AN1380" s="75" t="str">
        <f t="shared" si="844"/>
        <v/>
      </c>
      <c r="AO1380" s="71" t="str">
        <f t="shared" si="845"/>
        <v/>
      </c>
      <c r="AP1380" s="71" t="str">
        <f t="shared" si="846"/>
        <v/>
      </c>
      <c r="AQ1380" s="71" t="str">
        <f t="shared" si="847"/>
        <v/>
      </c>
      <c r="AR1380" s="71" t="str">
        <f t="shared" si="848"/>
        <v/>
      </c>
      <c r="AS1380" s="71" t="str">
        <f t="shared" si="849"/>
        <v/>
      </c>
      <c r="AT1380" s="71" t="str">
        <f t="shared" si="850"/>
        <v/>
      </c>
      <c r="AU1380" s="76" t="str">
        <f t="shared" si="851"/>
        <v/>
      </c>
      <c r="BF1380" s="141">
        <v>28035</v>
      </c>
      <c r="BG1380" s="142" t="s">
        <v>17279</v>
      </c>
      <c r="BH1380" s="141" t="s">
        <v>180</v>
      </c>
      <c r="BI1380" s="141" t="s">
        <v>191</v>
      </c>
      <c r="BJ1380" s="141" t="s">
        <v>16230</v>
      </c>
      <c r="BK1380" s="141" t="s">
        <v>2311</v>
      </c>
      <c r="BL1380" s="141" t="s">
        <v>1616</v>
      </c>
      <c r="BM1380" s="141">
        <v>46.268120000000003</v>
      </c>
      <c r="BN1380" s="141">
        <v>-70.330889999999997</v>
      </c>
      <c r="BO1380" s="141">
        <v>2015</v>
      </c>
      <c r="BP1380" s="143"/>
      <c r="BQ1380" s="143" t="s">
        <v>17560</v>
      </c>
    </row>
    <row r="1381" spans="1:69" ht="38.25" customHeight="1" x14ac:dyDescent="0.25">
      <c r="A1381" s="1" t="str">
        <f t="shared" si="852"/>
        <v/>
      </c>
      <c r="B1381" s="32" t="str">
        <f t="shared" si="853"/>
        <v/>
      </c>
      <c r="C1381" s="25" t="str">
        <f t="shared" si="854"/>
        <v/>
      </c>
      <c r="D1381" s="25" t="str">
        <f t="shared" si="855"/>
        <v/>
      </c>
      <c r="E1381" s="25" t="str">
        <f t="shared" si="856"/>
        <v/>
      </c>
      <c r="F1381" s="25" t="str">
        <f t="shared" si="857"/>
        <v/>
      </c>
      <c r="G1381" s="108" t="str">
        <f t="shared" si="858"/>
        <v/>
      </c>
      <c r="H1381" s="108" t="str">
        <f t="shared" si="859"/>
        <v/>
      </c>
      <c r="I1381" s="112" t="str">
        <f t="shared" si="860"/>
        <v/>
      </c>
      <c r="J1381" s="112"/>
      <c r="K1381" s="112"/>
      <c r="L1381" s="113"/>
      <c r="M1381" s="113"/>
      <c r="N1381" s="224" t="str">
        <f t="shared" si="861"/>
        <v/>
      </c>
      <c r="O1381" s="225" t="str">
        <f t="shared" si="862"/>
        <v/>
      </c>
      <c r="Q1381" s="6">
        <v>1379</v>
      </c>
      <c r="R1381" s="47" t="str">
        <f t="shared" si="825"/>
        <v>-1379</v>
      </c>
      <c r="S1381" s="6"/>
      <c r="T1381" s="48" t="str">
        <f t="shared" si="826"/>
        <v/>
      </c>
      <c r="U1381" s="49" t="str">
        <f t="shared" si="827"/>
        <v/>
      </c>
      <c r="W1381" s="51"/>
      <c r="X1381" s="75" t="str">
        <f t="shared" si="828"/>
        <v/>
      </c>
      <c r="Y1381" s="71" t="str">
        <f t="shared" si="829"/>
        <v/>
      </c>
      <c r="Z1381" s="71" t="str">
        <f t="shared" si="830"/>
        <v/>
      </c>
      <c r="AA1381" s="71" t="str">
        <f t="shared" si="831"/>
        <v/>
      </c>
      <c r="AB1381" s="71" t="str">
        <f t="shared" si="832"/>
        <v/>
      </c>
      <c r="AC1381" s="71" t="str">
        <f t="shared" si="833"/>
        <v/>
      </c>
      <c r="AD1381" s="71" t="str">
        <f t="shared" si="834"/>
        <v/>
      </c>
      <c r="AE1381" s="78" t="str">
        <f t="shared" si="835"/>
        <v/>
      </c>
      <c r="AF1381" s="75" t="str">
        <f t="shared" si="836"/>
        <v/>
      </c>
      <c r="AG1381" s="71" t="str">
        <f t="shared" si="837"/>
        <v/>
      </c>
      <c r="AH1381" s="71" t="str">
        <f t="shared" si="838"/>
        <v/>
      </c>
      <c r="AI1381" s="71" t="str">
        <f t="shared" si="839"/>
        <v/>
      </c>
      <c r="AJ1381" s="71" t="str">
        <f t="shared" si="840"/>
        <v/>
      </c>
      <c r="AK1381" s="71" t="str">
        <f t="shared" si="841"/>
        <v/>
      </c>
      <c r="AL1381" s="71" t="str">
        <f t="shared" si="842"/>
        <v/>
      </c>
      <c r="AM1381" s="78" t="str">
        <f t="shared" si="843"/>
        <v/>
      </c>
      <c r="AN1381" s="75" t="str">
        <f t="shared" si="844"/>
        <v/>
      </c>
      <c r="AO1381" s="71" t="str">
        <f t="shared" si="845"/>
        <v/>
      </c>
      <c r="AP1381" s="71" t="str">
        <f t="shared" si="846"/>
        <v/>
      </c>
      <c r="AQ1381" s="71" t="str">
        <f t="shared" si="847"/>
        <v/>
      </c>
      <c r="AR1381" s="71" t="str">
        <f t="shared" si="848"/>
        <v/>
      </c>
      <c r="AS1381" s="71" t="str">
        <f t="shared" si="849"/>
        <v/>
      </c>
      <c r="AT1381" s="71" t="str">
        <f t="shared" si="850"/>
        <v/>
      </c>
      <c r="AU1381" s="76" t="str">
        <f t="shared" si="851"/>
        <v/>
      </c>
      <c r="BF1381" s="141">
        <v>28035</v>
      </c>
      <c r="BG1381" s="142" t="s">
        <v>17280</v>
      </c>
      <c r="BH1381" s="141" t="s">
        <v>180</v>
      </c>
      <c r="BI1381" s="141" t="s">
        <v>178</v>
      </c>
      <c r="BJ1381" s="141" t="s">
        <v>1580</v>
      </c>
      <c r="BK1381" s="141" t="s">
        <v>16003</v>
      </c>
      <c r="BL1381" s="141" t="s">
        <v>1616</v>
      </c>
      <c r="BM1381" s="141">
        <v>46.261220000000002</v>
      </c>
      <c r="BN1381" s="141">
        <v>-70.32105</v>
      </c>
      <c r="BO1381" s="141">
        <v>2015</v>
      </c>
      <c r="BP1381" s="143" t="s">
        <v>25362</v>
      </c>
      <c r="BQ1381" s="143" t="s">
        <v>17560</v>
      </c>
    </row>
    <row r="1382" spans="1:69" ht="38.25" customHeight="1" x14ac:dyDescent="0.25">
      <c r="A1382" s="1" t="str">
        <f t="shared" si="852"/>
        <v/>
      </c>
      <c r="B1382" s="32" t="str">
        <f t="shared" si="853"/>
        <v/>
      </c>
      <c r="C1382" s="25" t="str">
        <f t="shared" si="854"/>
        <v/>
      </c>
      <c r="D1382" s="25" t="str">
        <f t="shared" si="855"/>
        <v/>
      </c>
      <c r="E1382" s="25" t="str">
        <f t="shared" si="856"/>
        <v/>
      </c>
      <c r="F1382" s="25" t="str">
        <f t="shared" si="857"/>
        <v/>
      </c>
      <c r="G1382" s="108" t="str">
        <f t="shared" si="858"/>
        <v/>
      </c>
      <c r="H1382" s="108" t="str">
        <f t="shared" si="859"/>
        <v/>
      </c>
      <c r="I1382" s="112" t="str">
        <f t="shared" si="860"/>
        <v/>
      </c>
      <c r="J1382" s="112"/>
      <c r="K1382" s="112"/>
      <c r="L1382" s="113"/>
      <c r="M1382" s="113"/>
      <c r="N1382" s="224" t="str">
        <f t="shared" si="861"/>
        <v/>
      </c>
      <c r="O1382" s="225" t="str">
        <f t="shared" si="862"/>
        <v/>
      </c>
      <c r="Q1382" s="6">
        <v>1380</v>
      </c>
      <c r="R1382" s="47" t="str">
        <f t="shared" si="825"/>
        <v>-1380</v>
      </c>
      <c r="S1382" s="6"/>
      <c r="T1382" s="48" t="str">
        <f t="shared" si="826"/>
        <v/>
      </c>
      <c r="U1382" s="49" t="str">
        <f t="shared" si="827"/>
        <v/>
      </c>
      <c r="W1382" s="51"/>
      <c r="X1382" s="75" t="str">
        <f t="shared" si="828"/>
        <v/>
      </c>
      <c r="Y1382" s="71" t="str">
        <f t="shared" si="829"/>
        <v/>
      </c>
      <c r="Z1382" s="71" t="str">
        <f t="shared" si="830"/>
        <v/>
      </c>
      <c r="AA1382" s="71" t="str">
        <f t="shared" si="831"/>
        <v/>
      </c>
      <c r="AB1382" s="71" t="str">
        <f t="shared" si="832"/>
        <v/>
      </c>
      <c r="AC1382" s="71" t="str">
        <f t="shared" si="833"/>
        <v/>
      </c>
      <c r="AD1382" s="71" t="str">
        <f t="shared" si="834"/>
        <v/>
      </c>
      <c r="AE1382" s="78" t="str">
        <f t="shared" si="835"/>
        <v/>
      </c>
      <c r="AF1382" s="75" t="str">
        <f t="shared" si="836"/>
        <v/>
      </c>
      <c r="AG1382" s="71" t="str">
        <f t="shared" si="837"/>
        <v/>
      </c>
      <c r="AH1382" s="71" t="str">
        <f t="shared" si="838"/>
        <v/>
      </c>
      <c r="AI1382" s="71" t="str">
        <f t="shared" si="839"/>
        <v/>
      </c>
      <c r="AJ1382" s="71" t="str">
        <f t="shared" si="840"/>
        <v/>
      </c>
      <c r="AK1382" s="71" t="str">
        <f t="shared" si="841"/>
        <v/>
      </c>
      <c r="AL1382" s="71" t="str">
        <f t="shared" si="842"/>
        <v/>
      </c>
      <c r="AM1382" s="78" t="str">
        <f t="shared" si="843"/>
        <v/>
      </c>
      <c r="AN1382" s="75" t="str">
        <f t="shared" si="844"/>
        <v/>
      </c>
      <c r="AO1382" s="71" t="str">
        <f t="shared" si="845"/>
        <v/>
      </c>
      <c r="AP1382" s="71" t="str">
        <f t="shared" si="846"/>
        <v/>
      </c>
      <c r="AQ1382" s="71" t="str">
        <f t="shared" si="847"/>
        <v/>
      </c>
      <c r="AR1382" s="71" t="str">
        <f t="shared" si="848"/>
        <v/>
      </c>
      <c r="AS1382" s="71" t="str">
        <f t="shared" si="849"/>
        <v/>
      </c>
      <c r="AT1382" s="71" t="str">
        <f t="shared" si="850"/>
        <v/>
      </c>
      <c r="AU1382" s="76" t="str">
        <f t="shared" si="851"/>
        <v/>
      </c>
      <c r="BF1382" s="141">
        <v>29038</v>
      </c>
      <c r="BG1382" s="142" t="s">
        <v>17355</v>
      </c>
      <c r="BH1382" s="141" t="s">
        <v>180</v>
      </c>
      <c r="BI1382" s="141" t="s">
        <v>178</v>
      </c>
      <c r="BJ1382" s="141" t="s">
        <v>1580</v>
      </c>
      <c r="BK1382" s="141" t="s">
        <v>10389</v>
      </c>
      <c r="BL1382" s="141" t="s">
        <v>4855</v>
      </c>
      <c r="BM1382" s="141">
        <v>45.966023</v>
      </c>
      <c r="BN1382" s="141">
        <v>-70.836780000000005</v>
      </c>
      <c r="BO1382" s="141">
        <v>1985</v>
      </c>
      <c r="BP1382" s="143" t="s">
        <v>1686</v>
      </c>
      <c r="BQ1382" s="143" t="s">
        <v>17560</v>
      </c>
    </row>
    <row r="1383" spans="1:69" ht="38.25" customHeight="1" x14ac:dyDescent="0.25">
      <c r="A1383" s="1" t="str">
        <f t="shared" si="852"/>
        <v/>
      </c>
      <c r="B1383" s="32" t="str">
        <f t="shared" si="853"/>
        <v/>
      </c>
      <c r="C1383" s="25" t="str">
        <f t="shared" si="854"/>
        <v/>
      </c>
      <c r="D1383" s="25" t="str">
        <f t="shared" si="855"/>
        <v/>
      </c>
      <c r="E1383" s="25" t="str">
        <f t="shared" si="856"/>
        <v/>
      </c>
      <c r="F1383" s="25" t="str">
        <f t="shared" si="857"/>
        <v/>
      </c>
      <c r="G1383" s="108" t="str">
        <f t="shared" si="858"/>
        <v/>
      </c>
      <c r="H1383" s="108" t="str">
        <f t="shared" si="859"/>
        <v/>
      </c>
      <c r="I1383" s="112" t="str">
        <f t="shared" si="860"/>
        <v/>
      </c>
      <c r="J1383" s="112"/>
      <c r="K1383" s="112"/>
      <c r="L1383" s="113"/>
      <c r="M1383" s="113"/>
      <c r="N1383" s="224" t="str">
        <f t="shared" si="861"/>
        <v/>
      </c>
      <c r="O1383" s="225" t="str">
        <f t="shared" si="862"/>
        <v/>
      </c>
      <c r="Q1383" s="6">
        <v>1381</v>
      </c>
      <c r="R1383" s="47" t="str">
        <f t="shared" si="825"/>
        <v>-1381</v>
      </c>
      <c r="S1383" s="6"/>
      <c r="T1383" s="48" t="str">
        <f t="shared" si="826"/>
        <v/>
      </c>
      <c r="U1383" s="49" t="str">
        <f t="shared" si="827"/>
        <v/>
      </c>
      <c r="W1383" s="51"/>
      <c r="X1383" s="75" t="str">
        <f t="shared" si="828"/>
        <v/>
      </c>
      <c r="Y1383" s="71" t="str">
        <f t="shared" si="829"/>
        <v/>
      </c>
      <c r="Z1383" s="71" t="str">
        <f t="shared" si="830"/>
        <v/>
      </c>
      <c r="AA1383" s="71" t="str">
        <f t="shared" si="831"/>
        <v/>
      </c>
      <c r="AB1383" s="71" t="str">
        <f t="shared" si="832"/>
        <v/>
      </c>
      <c r="AC1383" s="71" t="str">
        <f t="shared" si="833"/>
        <v/>
      </c>
      <c r="AD1383" s="71" t="str">
        <f t="shared" si="834"/>
        <v/>
      </c>
      <c r="AE1383" s="78" t="str">
        <f t="shared" si="835"/>
        <v/>
      </c>
      <c r="AF1383" s="75" t="str">
        <f t="shared" si="836"/>
        <v/>
      </c>
      <c r="AG1383" s="71" t="str">
        <f t="shared" si="837"/>
        <v/>
      </c>
      <c r="AH1383" s="71" t="str">
        <f t="shared" si="838"/>
        <v/>
      </c>
      <c r="AI1383" s="71" t="str">
        <f t="shared" si="839"/>
        <v/>
      </c>
      <c r="AJ1383" s="71" t="str">
        <f t="shared" si="840"/>
        <v/>
      </c>
      <c r="AK1383" s="71" t="str">
        <f t="shared" si="841"/>
        <v/>
      </c>
      <c r="AL1383" s="71" t="str">
        <f t="shared" si="842"/>
        <v/>
      </c>
      <c r="AM1383" s="78" t="str">
        <f t="shared" si="843"/>
        <v/>
      </c>
      <c r="AN1383" s="75" t="str">
        <f t="shared" si="844"/>
        <v/>
      </c>
      <c r="AO1383" s="71" t="str">
        <f t="shared" si="845"/>
        <v/>
      </c>
      <c r="AP1383" s="71" t="str">
        <f t="shared" si="846"/>
        <v/>
      </c>
      <c r="AQ1383" s="71" t="str">
        <f t="shared" si="847"/>
        <v/>
      </c>
      <c r="AR1383" s="71" t="str">
        <f t="shared" si="848"/>
        <v/>
      </c>
      <c r="AS1383" s="71" t="str">
        <f t="shared" si="849"/>
        <v/>
      </c>
      <c r="AT1383" s="71" t="str">
        <f t="shared" si="850"/>
        <v/>
      </c>
      <c r="AU1383" s="76" t="str">
        <f t="shared" si="851"/>
        <v/>
      </c>
      <c r="BF1383" s="141">
        <v>29038</v>
      </c>
      <c r="BG1383" s="142" t="s">
        <v>17356</v>
      </c>
      <c r="BH1383" s="141" t="s">
        <v>478</v>
      </c>
      <c r="BI1383" s="141" t="s">
        <v>177</v>
      </c>
      <c r="BJ1383" s="141" t="s">
        <v>1807</v>
      </c>
      <c r="BK1383" s="141" t="s">
        <v>5482</v>
      </c>
      <c r="BL1383" s="141" t="s">
        <v>17357</v>
      </c>
      <c r="BM1383" s="141">
        <v>45.955074000000003</v>
      </c>
      <c r="BN1383" s="141">
        <v>-70.833659999999995</v>
      </c>
      <c r="BO1383" s="141">
        <v>1995</v>
      </c>
      <c r="BP1383" s="143" t="s">
        <v>25489</v>
      </c>
      <c r="BQ1383" s="143" t="s">
        <v>17560</v>
      </c>
    </row>
    <row r="1384" spans="1:69" ht="38.25" customHeight="1" x14ac:dyDescent="0.25">
      <c r="A1384" s="1" t="str">
        <f t="shared" si="852"/>
        <v/>
      </c>
      <c r="B1384" s="32" t="str">
        <f t="shared" si="853"/>
        <v/>
      </c>
      <c r="C1384" s="25" t="str">
        <f t="shared" si="854"/>
        <v/>
      </c>
      <c r="D1384" s="25" t="str">
        <f t="shared" si="855"/>
        <v/>
      </c>
      <c r="E1384" s="25" t="str">
        <f t="shared" si="856"/>
        <v/>
      </c>
      <c r="F1384" s="25" t="str">
        <f t="shared" si="857"/>
        <v/>
      </c>
      <c r="G1384" s="108" t="str">
        <f t="shared" si="858"/>
        <v/>
      </c>
      <c r="H1384" s="108" t="str">
        <f t="shared" si="859"/>
        <v/>
      </c>
      <c r="I1384" s="112" t="str">
        <f t="shared" si="860"/>
        <v/>
      </c>
      <c r="J1384" s="112"/>
      <c r="K1384" s="112"/>
      <c r="L1384" s="113"/>
      <c r="M1384" s="113"/>
      <c r="N1384" s="224" t="str">
        <f t="shared" si="861"/>
        <v/>
      </c>
      <c r="O1384" s="225" t="str">
        <f t="shared" si="862"/>
        <v/>
      </c>
      <c r="Q1384" s="6">
        <v>1382</v>
      </c>
      <c r="R1384" s="47" t="str">
        <f t="shared" si="825"/>
        <v>-1382</v>
      </c>
      <c r="S1384" s="6"/>
      <c r="T1384" s="48" t="str">
        <f t="shared" si="826"/>
        <v/>
      </c>
      <c r="U1384" s="49" t="str">
        <f t="shared" si="827"/>
        <v/>
      </c>
      <c r="W1384" s="51"/>
      <c r="X1384" s="75" t="str">
        <f t="shared" si="828"/>
        <v/>
      </c>
      <c r="Y1384" s="71" t="str">
        <f t="shared" si="829"/>
        <v/>
      </c>
      <c r="Z1384" s="71" t="str">
        <f t="shared" si="830"/>
        <v/>
      </c>
      <c r="AA1384" s="71" t="str">
        <f t="shared" si="831"/>
        <v/>
      </c>
      <c r="AB1384" s="71" t="str">
        <f t="shared" si="832"/>
        <v/>
      </c>
      <c r="AC1384" s="71" t="str">
        <f t="shared" si="833"/>
        <v/>
      </c>
      <c r="AD1384" s="71" t="str">
        <f t="shared" si="834"/>
        <v/>
      </c>
      <c r="AE1384" s="78" t="str">
        <f t="shared" si="835"/>
        <v/>
      </c>
      <c r="AF1384" s="75" t="str">
        <f t="shared" si="836"/>
        <v/>
      </c>
      <c r="AG1384" s="71" t="str">
        <f t="shared" si="837"/>
        <v/>
      </c>
      <c r="AH1384" s="71" t="str">
        <f t="shared" si="838"/>
        <v/>
      </c>
      <c r="AI1384" s="71" t="str">
        <f t="shared" si="839"/>
        <v/>
      </c>
      <c r="AJ1384" s="71" t="str">
        <f t="shared" si="840"/>
        <v/>
      </c>
      <c r="AK1384" s="71" t="str">
        <f t="shared" si="841"/>
        <v/>
      </c>
      <c r="AL1384" s="71" t="str">
        <f t="shared" si="842"/>
        <v/>
      </c>
      <c r="AM1384" s="78" t="str">
        <f t="shared" si="843"/>
        <v/>
      </c>
      <c r="AN1384" s="75" t="str">
        <f t="shared" si="844"/>
        <v/>
      </c>
      <c r="AO1384" s="71" t="str">
        <f t="shared" si="845"/>
        <v/>
      </c>
      <c r="AP1384" s="71" t="str">
        <f t="shared" si="846"/>
        <v/>
      </c>
      <c r="AQ1384" s="71" t="str">
        <f t="shared" si="847"/>
        <v/>
      </c>
      <c r="AR1384" s="71" t="str">
        <f t="shared" si="848"/>
        <v/>
      </c>
      <c r="AS1384" s="71" t="str">
        <f t="shared" si="849"/>
        <v/>
      </c>
      <c r="AT1384" s="71" t="str">
        <f t="shared" si="850"/>
        <v/>
      </c>
      <c r="AU1384" s="76" t="str">
        <f t="shared" si="851"/>
        <v/>
      </c>
      <c r="BF1384" s="141">
        <v>31140</v>
      </c>
      <c r="BG1384" s="142" t="s">
        <v>17311</v>
      </c>
      <c r="BH1384" s="141" t="s">
        <v>478</v>
      </c>
      <c r="BI1384" s="141" t="s">
        <v>177</v>
      </c>
      <c r="BJ1384" s="141" t="s">
        <v>4001</v>
      </c>
      <c r="BK1384" s="141" t="s">
        <v>2168</v>
      </c>
      <c r="BL1384" s="141" t="s">
        <v>17312</v>
      </c>
      <c r="BM1384" s="141">
        <v>46.278531999999998</v>
      </c>
      <c r="BN1384" s="141">
        <v>-71.338796000000002</v>
      </c>
      <c r="BO1384" s="141">
        <v>2013</v>
      </c>
      <c r="BP1384" s="143" t="s">
        <v>485</v>
      </c>
      <c r="BQ1384" s="143" t="s">
        <v>17560</v>
      </c>
    </row>
    <row r="1385" spans="1:69" ht="38.25" customHeight="1" x14ac:dyDescent="0.25">
      <c r="A1385" s="1" t="str">
        <f t="shared" si="852"/>
        <v/>
      </c>
      <c r="B1385" s="32" t="str">
        <f t="shared" si="853"/>
        <v/>
      </c>
      <c r="C1385" s="25" t="str">
        <f t="shared" si="854"/>
        <v/>
      </c>
      <c r="D1385" s="25" t="str">
        <f t="shared" si="855"/>
        <v/>
      </c>
      <c r="E1385" s="25" t="str">
        <f t="shared" si="856"/>
        <v/>
      </c>
      <c r="F1385" s="25" t="str">
        <f t="shared" si="857"/>
        <v/>
      </c>
      <c r="G1385" s="108" t="str">
        <f t="shared" si="858"/>
        <v/>
      </c>
      <c r="H1385" s="108" t="str">
        <f t="shared" si="859"/>
        <v/>
      </c>
      <c r="I1385" s="112" t="str">
        <f t="shared" si="860"/>
        <v/>
      </c>
      <c r="J1385" s="112"/>
      <c r="K1385" s="112"/>
      <c r="L1385" s="113"/>
      <c r="M1385" s="113"/>
      <c r="N1385" s="224" t="str">
        <f t="shared" si="861"/>
        <v/>
      </c>
      <c r="O1385" s="225" t="str">
        <f t="shared" si="862"/>
        <v/>
      </c>
      <c r="Q1385" s="6">
        <v>1383</v>
      </c>
      <c r="R1385" s="47" t="str">
        <f t="shared" si="825"/>
        <v>-1383</v>
      </c>
      <c r="S1385" s="6"/>
      <c r="T1385" s="48" t="str">
        <f t="shared" si="826"/>
        <v/>
      </c>
      <c r="U1385" s="49" t="str">
        <f t="shared" si="827"/>
        <v/>
      </c>
      <c r="W1385" s="51"/>
      <c r="X1385" s="75" t="str">
        <f t="shared" si="828"/>
        <v/>
      </c>
      <c r="Y1385" s="71" t="str">
        <f t="shared" si="829"/>
        <v/>
      </c>
      <c r="Z1385" s="71" t="str">
        <f t="shared" si="830"/>
        <v/>
      </c>
      <c r="AA1385" s="71" t="str">
        <f t="shared" si="831"/>
        <v/>
      </c>
      <c r="AB1385" s="71" t="str">
        <f t="shared" si="832"/>
        <v/>
      </c>
      <c r="AC1385" s="71" t="str">
        <f t="shared" si="833"/>
        <v/>
      </c>
      <c r="AD1385" s="71" t="str">
        <f t="shared" si="834"/>
        <v/>
      </c>
      <c r="AE1385" s="78" t="str">
        <f t="shared" si="835"/>
        <v/>
      </c>
      <c r="AF1385" s="75" t="str">
        <f t="shared" si="836"/>
        <v/>
      </c>
      <c r="AG1385" s="71" t="str">
        <f t="shared" si="837"/>
        <v/>
      </c>
      <c r="AH1385" s="71" t="str">
        <f t="shared" si="838"/>
        <v/>
      </c>
      <c r="AI1385" s="71" t="str">
        <f t="shared" si="839"/>
        <v/>
      </c>
      <c r="AJ1385" s="71" t="str">
        <f t="shared" si="840"/>
        <v/>
      </c>
      <c r="AK1385" s="71" t="str">
        <f t="shared" si="841"/>
        <v/>
      </c>
      <c r="AL1385" s="71" t="str">
        <f t="shared" si="842"/>
        <v/>
      </c>
      <c r="AM1385" s="78" t="str">
        <f t="shared" si="843"/>
        <v/>
      </c>
      <c r="AN1385" s="75" t="str">
        <f t="shared" si="844"/>
        <v/>
      </c>
      <c r="AO1385" s="71" t="str">
        <f t="shared" si="845"/>
        <v/>
      </c>
      <c r="AP1385" s="71" t="str">
        <f t="shared" si="846"/>
        <v/>
      </c>
      <c r="AQ1385" s="71" t="str">
        <f t="shared" si="847"/>
        <v/>
      </c>
      <c r="AR1385" s="71" t="str">
        <f t="shared" si="848"/>
        <v/>
      </c>
      <c r="AS1385" s="71" t="str">
        <f t="shared" si="849"/>
        <v/>
      </c>
      <c r="AT1385" s="71" t="str">
        <f t="shared" si="850"/>
        <v/>
      </c>
      <c r="AU1385" s="76" t="str">
        <f t="shared" si="851"/>
        <v/>
      </c>
      <c r="BF1385" s="141">
        <v>31140</v>
      </c>
      <c r="BG1385" s="142" t="s">
        <v>17313</v>
      </c>
      <c r="BH1385" s="141" t="s">
        <v>478</v>
      </c>
      <c r="BI1385" s="141" t="s">
        <v>176</v>
      </c>
      <c r="BJ1385" s="141" t="s">
        <v>17314</v>
      </c>
      <c r="BK1385" s="141" t="s">
        <v>2828</v>
      </c>
      <c r="BL1385" s="141" t="s">
        <v>17315</v>
      </c>
      <c r="BM1385" s="141">
        <v>46.285429999999998</v>
      </c>
      <c r="BN1385" s="141">
        <v>-71.349767999999997</v>
      </c>
      <c r="BO1385" s="141">
        <v>2013</v>
      </c>
      <c r="BP1385" s="143" t="s">
        <v>1553</v>
      </c>
      <c r="BQ1385" s="143" t="s">
        <v>17560</v>
      </c>
    </row>
    <row r="1386" spans="1:69" ht="38.25" customHeight="1" x14ac:dyDescent="0.25">
      <c r="A1386" s="1" t="str">
        <f t="shared" si="852"/>
        <v/>
      </c>
      <c r="B1386" s="32" t="str">
        <f t="shared" si="853"/>
        <v/>
      </c>
      <c r="C1386" s="25" t="str">
        <f t="shared" si="854"/>
        <v/>
      </c>
      <c r="D1386" s="25" t="str">
        <f t="shared" si="855"/>
        <v/>
      </c>
      <c r="E1386" s="25" t="str">
        <f t="shared" si="856"/>
        <v/>
      </c>
      <c r="F1386" s="25" t="str">
        <f t="shared" si="857"/>
        <v/>
      </c>
      <c r="G1386" s="108" t="str">
        <f t="shared" si="858"/>
        <v/>
      </c>
      <c r="H1386" s="108" t="str">
        <f t="shared" si="859"/>
        <v/>
      </c>
      <c r="I1386" s="112" t="str">
        <f t="shared" si="860"/>
        <v/>
      </c>
      <c r="J1386" s="112"/>
      <c r="K1386" s="112"/>
      <c r="L1386" s="113"/>
      <c r="M1386" s="113"/>
      <c r="N1386" s="224" t="str">
        <f t="shared" si="861"/>
        <v/>
      </c>
      <c r="O1386" s="225" t="str">
        <f t="shared" si="862"/>
        <v/>
      </c>
      <c r="Q1386" s="6">
        <v>1384</v>
      </c>
      <c r="R1386" s="47" t="str">
        <f t="shared" si="825"/>
        <v>-1384</v>
      </c>
      <c r="S1386" s="6"/>
      <c r="T1386" s="48" t="str">
        <f t="shared" si="826"/>
        <v/>
      </c>
      <c r="U1386" s="49" t="str">
        <f t="shared" si="827"/>
        <v/>
      </c>
      <c r="W1386" s="51"/>
      <c r="X1386" s="75" t="str">
        <f t="shared" si="828"/>
        <v/>
      </c>
      <c r="Y1386" s="71" t="str">
        <f t="shared" si="829"/>
        <v/>
      </c>
      <c r="Z1386" s="71" t="str">
        <f t="shared" si="830"/>
        <v/>
      </c>
      <c r="AA1386" s="71" t="str">
        <f t="shared" si="831"/>
        <v/>
      </c>
      <c r="AB1386" s="71" t="str">
        <f t="shared" si="832"/>
        <v/>
      </c>
      <c r="AC1386" s="71" t="str">
        <f t="shared" si="833"/>
        <v/>
      </c>
      <c r="AD1386" s="71" t="str">
        <f t="shared" si="834"/>
        <v/>
      </c>
      <c r="AE1386" s="78" t="str">
        <f t="shared" si="835"/>
        <v/>
      </c>
      <c r="AF1386" s="75" t="str">
        <f t="shared" si="836"/>
        <v/>
      </c>
      <c r="AG1386" s="71" t="str">
        <f t="shared" si="837"/>
        <v/>
      </c>
      <c r="AH1386" s="71" t="str">
        <f t="shared" si="838"/>
        <v/>
      </c>
      <c r="AI1386" s="71" t="str">
        <f t="shared" si="839"/>
        <v/>
      </c>
      <c r="AJ1386" s="71" t="str">
        <f t="shared" si="840"/>
        <v/>
      </c>
      <c r="AK1386" s="71" t="str">
        <f t="shared" si="841"/>
        <v/>
      </c>
      <c r="AL1386" s="71" t="str">
        <f t="shared" si="842"/>
        <v/>
      </c>
      <c r="AM1386" s="78" t="str">
        <f t="shared" si="843"/>
        <v/>
      </c>
      <c r="AN1386" s="75" t="str">
        <f t="shared" si="844"/>
        <v/>
      </c>
      <c r="AO1386" s="71" t="str">
        <f t="shared" si="845"/>
        <v/>
      </c>
      <c r="AP1386" s="71" t="str">
        <f t="shared" si="846"/>
        <v/>
      </c>
      <c r="AQ1386" s="71" t="str">
        <f t="shared" si="847"/>
        <v/>
      </c>
      <c r="AR1386" s="71" t="str">
        <f t="shared" si="848"/>
        <v/>
      </c>
      <c r="AS1386" s="71" t="str">
        <f t="shared" si="849"/>
        <v/>
      </c>
      <c r="AT1386" s="71" t="str">
        <f t="shared" si="850"/>
        <v/>
      </c>
      <c r="AU1386" s="76" t="str">
        <f t="shared" si="851"/>
        <v/>
      </c>
      <c r="BF1386" s="141">
        <v>33007</v>
      </c>
      <c r="BG1386" s="142" t="s">
        <v>17309</v>
      </c>
      <c r="BH1386" s="141" t="s">
        <v>180</v>
      </c>
      <c r="BI1386" s="141" t="s">
        <v>178</v>
      </c>
      <c r="BJ1386" s="141" t="s">
        <v>1580</v>
      </c>
      <c r="BK1386" s="141" t="s">
        <v>12875</v>
      </c>
      <c r="BL1386" s="141" t="s">
        <v>17310</v>
      </c>
      <c r="BM1386" s="141">
        <v>46.366210000000002</v>
      </c>
      <c r="BN1386" s="141">
        <v>-71.231819999999999</v>
      </c>
      <c r="BO1386" s="141">
        <v>1997</v>
      </c>
      <c r="BP1386" s="143" t="s">
        <v>484</v>
      </c>
      <c r="BQ1386" s="143" t="s">
        <v>17560</v>
      </c>
    </row>
    <row r="1387" spans="1:69" ht="38.25" customHeight="1" x14ac:dyDescent="0.25">
      <c r="A1387" s="1" t="str">
        <f t="shared" si="852"/>
        <v/>
      </c>
      <c r="B1387" s="32" t="str">
        <f t="shared" si="853"/>
        <v/>
      </c>
      <c r="C1387" s="25" t="str">
        <f t="shared" si="854"/>
        <v/>
      </c>
      <c r="D1387" s="25" t="str">
        <f t="shared" si="855"/>
        <v/>
      </c>
      <c r="E1387" s="25" t="str">
        <f t="shared" si="856"/>
        <v/>
      </c>
      <c r="F1387" s="25" t="str">
        <f t="shared" si="857"/>
        <v/>
      </c>
      <c r="G1387" s="108" t="str">
        <f t="shared" si="858"/>
        <v/>
      </c>
      <c r="H1387" s="108" t="str">
        <f t="shared" si="859"/>
        <v/>
      </c>
      <c r="I1387" s="112" t="str">
        <f t="shared" si="860"/>
        <v/>
      </c>
      <c r="J1387" s="112"/>
      <c r="K1387" s="112"/>
      <c r="L1387" s="113"/>
      <c r="M1387" s="113"/>
      <c r="N1387" s="224" t="str">
        <f t="shared" si="861"/>
        <v/>
      </c>
      <c r="O1387" s="225" t="str">
        <f t="shared" si="862"/>
        <v/>
      </c>
      <c r="Q1387" s="6">
        <v>1385</v>
      </c>
      <c r="R1387" s="47" t="str">
        <f t="shared" si="825"/>
        <v>-1385</v>
      </c>
      <c r="S1387" s="6"/>
      <c r="T1387" s="48" t="str">
        <f t="shared" si="826"/>
        <v/>
      </c>
      <c r="U1387" s="49" t="str">
        <f t="shared" si="827"/>
        <v/>
      </c>
      <c r="W1387" s="51"/>
      <c r="X1387" s="75" t="str">
        <f t="shared" si="828"/>
        <v/>
      </c>
      <c r="Y1387" s="71" t="str">
        <f t="shared" si="829"/>
        <v/>
      </c>
      <c r="Z1387" s="71" t="str">
        <f t="shared" si="830"/>
        <v/>
      </c>
      <c r="AA1387" s="71" t="str">
        <f t="shared" si="831"/>
        <v/>
      </c>
      <c r="AB1387" s="71" t="str">
        <f t="shared" si="832"/>
        <v/>
      </c>
      <c r="AC1387" s="71" t="str">
        <f t="shared" si="833"/>
        <v/>
      </c>
      <c r="AD1387" s="71" t="str">
        <f t="shared" si="834"/>
        <v/>
      </c>
      <c r="AE1387" s="78" t="str">
        <f t="shared" si="835"/>
        <v/>
      </c>
      <c r="AF1387" s="75" t="str">
        <f t="shared" si="836"/>
        <v/>
      </c>
      <c r="AG1387" s="71" t="str">
        <f t="shared" si="837"/>
        <v/>
      </c>
      <c r="AH1387" s="71" t="str">
        <f t="shared" si="838"/>
        <v/>
      </c>
      <c r="AI1387" s="71" t="str">
        <f t="shared" si="839"/>
        <v/>
      </c>
      <c r="AJ1387" s="71" t="str">
        <f t="shared" si="840"/>
        <v/>
      </c>
      <c r="AK1387" s="71" t="str">
        <f t="shared" si="841"/>
        <v/>
      </c>
      <c r="AL1387" s="71" t="str">
        <f t="shared" si="842"/>
        <v/>
      </c>
      <c r="AM1387" s="78" t="str">
        <f t="shared" si="843"/>
        <v/>
      </c>
      <c r="AN1387" s="75" t="str">
        <f t="shared" si="844"/>
        <v/>
      </c>
      <c r="AO1387" s="71" t="str">
        <f t="shared" si="845"/>
        <v/>
      </c>
      <c r="AP1387" s="71" t="str">
        <f t="shared" si="846"/>
        <v/>
      </c>
      <c r="AQ1387" s="71" t="str">
        <f t="shared" si="847"/>
        <v/>
      </c>
      <c r="AR1387" s="71" t="str">
        <f t="shared" si="848"/>
        <v/>
      </c>
      <c r="AS1387" s="71" t="str">
        <f t="shared" si="849"/>
        <v/>
      </c>
      <c r="AT1387" s="71" t="str">
        <f t="shared" si="850"/>
        <v/>
      </c>
      <c r="AU1387" s="76" t="str">
        <f t="shared" si="851"/>
        <v/>
      </c>
      <c r="BF1387" s="141">
        <v>33017</v>
      </c>
      <c r="BG1387" s="142" t="s">
        <v>17304</v>
      </c>
      <c r="BH1387" s="141" t="s">
        <v>180</v>
      </c>
      <c r="BI1387" s="141" t="s">
        <v>178</v>
      </c>
      <c r="BJ1387" s="141" t="s">
        <v>1686</v>
      </c>
      <c r="BK1387" s="141" t="s">
        <v>13237</v>
      </c>
      <c r="BL1387" s="141" t="s">
        <v>17305</v>
      </c>
      <c r="BM1387" s="141">
        <v>46.396463676278003</v>
      </c>
      <c r="BN1387" s="141">
        <v>-71.423090999037797</v>
      </c>
      <c r="BO1387" s="141">
        <v>1998</v>
      </c>
      <c r="BP1387" s="143" t="s">
        <v>484</v>
      </c>
      <c r="BQ1387" s="143" t="s">
        <v>17560</v>
      </c>
    </row>
    <row r="1388" spans="1:69" ht="38.25" customHeight="1" x14ac:dyDescent="0.25">
      <c r="A1388" s="1" t="str">
        <f t="shared" si="852"/>
        <v/>
      </c>
      <c r="B1388" s="32" t="str">
        <f t="shared" si="853"/>
        <v/>
      </c>
      <c r="C1388" s="25" t="str">
        <f t="shared" si="854"/>
        <v/>
      </c>
      <c r="D1388" s="25" t="str">
        <f t="shared" si="855"/>
        <v/>
      </c>
      <c r="E1388" s="25" t="str">
        <f t="shared" si="856"/>
        <v/>
      </c>
      <c r="F1388" s="25" t="str">
        <f t="shared" si="857"/>
        <v/>
      </c>
      <c r="G1388" s="108" t="str">
        <f t="shared" si="858"/>
        <v/>
      </c>
      <c r="H1388" s="108" t="str">
        <f t="shared" si="859"/>
        <v/>
      </c>
      <c r="I1388" s="112" t="str">
        <f t="shared" si="860"/>
        <v/>
      </c>
      <c r="J1388" s="112"/>
      <c r="K1388" s="112"/>
      <c r="L1388" s="113"/>
      <c r="M1388" s="113"/>
      <c r="N1388" s="224" t="str">
        <f t="shared" si="861"/>
        <v/>
      </c>
      <c r="O1388" s="225" t="str">
        <f t="shared" si="862"/>
        <v/>
      </c>
      <c r="Q1388" s="6">
        <v>1386</v>
      </c>
      <c r="R1388" s="47" t="str">
        <f t="shared" si="825"/>
        <v>-1386</v>
      </c>
      <c r="S1388" s="6"/>
      <c r="T1388" s="48" t="str">
        <f t="shared" si="826"/>
        <v/>
      </c>
      <c r="U1388" s="49" t="str">
        <f t="shared" si="827"/>
        <v/>
      </c>
      <c r="W1388" s="51"/>
      <c r="X1388" s="75" t="str">
        <f t="shared" si="828"/>
        <v/>
      </c>
      <c r="Y1388" s="71" t="str">
        <f t="shared" si="829"/>
        <v/>
      </c>
      <c r="Z1388" s="71" t="str">
        <f t="shared" si="830"/>
        <v/>
      </c>
      <c r="AA1388" s="71" t="str">
        <f t="shared" si="831"/>
        <v/>
      </c>
      <c r="AB1388" s="71" t="str">
        <f t="shared" si="832"/>
        <v/>
      </c>
      <c r="AC1388" s="71" t="str">
        <f t="shared" si="833"/>
        <v/>
      </c>
      <c r="AD1388" s="71" t="str">
        <f t="shared" si="834"/>
        <v/>
      </c>
      <c r="AE1388" s="78" t="str">
        <f t="shared" si="835"/>
        <v/>
      </c>
      <c r="AF1388" s="75" t="str">
        <f t="shared" si="836"/>
        <v/>
      </c>
      <c r="AG1388" s="71" t="str">
        <f t="shared" si="837"/>
        <v/>
      </c>
      <c r="AH1388" s="71" t="str">
        <f t="shared" si="838"/>
        <v/>
      </c>
      <c r="AI1388" s="71" t="str">
        <f t="shared" si="839"/>
        <v/>
      </c>
      <c r="AJ1388" s="71" t="str">
        <f t="shared" si="840"/>
        <v/>
      </c>
      <c r="AK1388" s="71" t="str">
        <f t="shared" si="841"/>
        <v/>
      </c>
      <c r="AL1388" s="71" t="str">
        <f t="shared" si="842"/>
        <v/>
      </c>
      <c r="AM1388" s="78" t="str">
        <f t="shared" si="843"/>
        <v/>
      </c>
      <c r="AN1388" s="75" t="str">
        <f t="shared" si="844"/>
        <v/>
      </c>
      <c r="AO1388" s="71" t="str">
        <f t="shared" si="845"/>
        <v/>
      </c>
      <c r="AP1388" s="71" t="str">
        <f t="shared" si="846"/>
        <v/>
      </c>
      <c r="AQ1388" s="71" t="str">
        <f t="shared" si="847"/>
        <v/>
      </c>
      <c r="AR1388" s="71" t="str">
        <f t="shared" si="848"/>
        <v/>
      </c>
      <c r="AS1388" s="71" t="str">
        <f t="shared" si="849"/>
        <v/>
      </c>
      <c r="AT1388" s="71" t="str">
        <f t="shared" si="850"/>
        <v/>
      </c>
      <c r="AU1388" s="76" t="str">
        <f t="shared" si="851"/>
        <v/>
      </c>
      <c r="BF1388" s="141">
        <v>27060</v>
      </c>
      <c r="BG1388" s="142" t="s">
        <v>17428</v>
      </c>
      <c r="BH1388" s="141" t="s">
        <v>478</v>
      </c>
      <c r="BI1388" s="141" t="s">
        <v>176</v>
      </c>
      <c r="BJ1388" s="141"/>
      <c r="BK1388" s="141" t="s">
        <v>11415</v>
      </c>
      <c r="BL1388" s="141" t="s">
        <v>11322</v>
      </c>
      <c r="BM1388" s="141">
        <v>46.269979999999997</v>
      </c>
      <c r="BN1388" s="141">
        <v>-70.981020000000001</v>
      </c>
      <c r="BO1388" s="141">
        <v>2012</v>
      </c>
      <c r="BP1388" s="143" t="s">
        <v>482</v>
      </c>
      <c r="BQ1388" s="143" t="s">
        <v>17560</v>
      </c>
    </row>
    <row r="1389" spans="1:69" ht="38.25" customHeight="1" x14ac:dyDescent="0.25">
      <c r="A1389" s="1" t="str">
        <f t="shared" si="852"/>
        <v/>
      </c>
      <c r="B1389" s="32" t="str">
        <f t="shared" si="853"/>
        <v/>
      </c>
      <c r="C1389" s="25" t="str">
        <f t="shared" si="854"/>
        <v/>
      </c>
      <c r="D1389" s="25" t="str">
        <f t="shared" si="855"/>
        <v/>
      </c>
      <c r="E1389" s="25" t="str">
        <f t="shared" si="856"/>
        <v/>
      </c>
      <c r="F1389" s="25" t="str">
        <f t="shared" si="857"/>
        <v/>
      </c>
      <c r="G1389" s="108" t="str">
        <f t="shared" si="858"/>
        <v/>
      </c>
      <c r="H1389" s="108" t="str">
        <f t="shared" si="859"/>
        <v/>
      </c>
      <c r="I1389" s="112" t="str">
        <f t="shared" si="860"/>
        <v/>
      </c>
      <c r="J1389" s="112"/>
      <c r="K1389" s="112"/>
      <c r="L1389" s="113"/>
      <c r="M1389" s="113"/>
      <c r="N1389" s="224" t="str">
        <f t="shared" si="861"/>
        <v/>
      </c>
      <c r="O1389" s="225" t="str">
        <f t="shared" si="862"/>
        <v/>
      </c>
      <c r="Q1389" s="6">
        <v>1387</v>
      </c>
      <c r="R1389" s="47" t="str">
        <f t="shared" si="825"/>
        <v>-1387</v>
      </c>
      <c r="S1389" s="6"/>
      <c r="T1389" s="48" t="str">
        <f t="shared" si="826"/>
        <v/>
      </c>
      <c r="U1389" s="49" t="str">
        <f t="shared" si="827"/>
        <v/>
      </c>
      <c r="W1389" s="51"/>
      <c r="X1389" s="75" t="str">
        <f t="shared" si="828"/>
        <v/>
      </c>
      <c r="Y1389" s="71" t="str">
        <f t="shared" si="829"/>
        <v/>
      </c>
      <c r="Z1389" s="71" t="str">
        <f t="shared" si="830"/>
        <v/>
      </c>
      <c r="AA1389" s="71" t="str">
        <f t="shared" si="831"/>
        <v/>
      </c>
      <c r="AB1389" s="71" t="str">
        <f t="shared" si="832"/>
        <v/>
      </c>
      <c r="AC1389" s="71" t="str">
        <f t="shared" si="833"/>
        <v/>
      </c>
      <c r="AD1389" s="71" t="str">
        <f t="shared" si="834"/>
        <v/>
      </c>
      <c r="AE1389" s="78" t="str">
        <f t="shared" si="835"/>
        <v/>
      </c>
      <c r="AF1389" s="75" t="str">
        <f t="shared" si="836"/>
        <v/>
      </c>
      <c r="AG1389" s="71" t="str">
        <f t="shared" si="837"/>
        <v/>
      </c>
      <c r="AH1389" s="71" t="str">
        <f t="shared" si="838"/>
        <v/>
      </c>
      <c r="AI1389" s="71" t="str">
        <f t="shared" si="839"/>
        <v/>
      </c>
      <c r="AJ1389" s="71" t="str">
        <f t="shared" si="840"/>
        <v/>
      </c>
      <c r="AK1389" s="71" t="str">
        <f t="shared" si="841"/>
        <v/>
      </c>
      <c r="AL1389" s="71" t="str">
        <f t="shared" si="842"/>
        <v/>
      </c>
      <c r="AM1389" s="78" t="str">
        <f t="shared" si="843"/>
        <v/>
      </c>
      <c r="AN1389" s="75" t="str">
        <f t="shared" si="844"/>
        <v/>
      </c>
      <c r="AO1389" s="71" t="str">
        <f t="shared" si="845"/>
        <v/>
      </c>
      <c r="AP1389" s="71" t="str">
        <f t="shared" si="846"/>
        <v/>
      </c>
      <c r="AQ1389" s="71" t="str">
        <f t="shared" si="847"/>
        <v/>
      </c>
      <c r="AR1389" s="71" t="str">
        <f t="shared" si="848"/>
        <v/>
      </c>
      <c r="AS1389" s="71" t="str">
        <f t="shared" si="849"/>
        <v/>
      </c>
      <c r="AT1389" s="71" t="str">
        <f t="shared" si="850"/>
        <v/>
      </c>
      <c r="AU1389" s="76" t="str">
        <f t="shared" si="851"/>
        <v/>
      </c>
      <c r="BF1389" s="141">
        <v>28015</v>
      </c>
      <c r="BG1389" s="142" t="s">
        <v>17363</v>
      </c>
      <c r="BH1389" s="141" t="s">
        <v>180</v>
      </c>
      <c r="BI1389" s="141" t="s">
        <v>191</v>
      </c>
      <c r="BJ1389" s="141" t="s">
        <v>17364</v>
      </c>
      <c r="BK1389" s="141" t="s">
        <v>463</v>
      </c>
      <c r="BL1389" s="141" t="s">
        <v>17365</v>
      </c>
      <c r="BM1389" s="141">
        <v>46.178487015341602</v>
      </c>
      <c r="BN1389" s="141">
        <v>-70.361973841290805</v>
      </c>
      <c r="BO1389" s="141">
        <v>1982</v>
      </c>
      <c r="BP1389" s="143" t="s">
        <v>191</v>
      </c>
      <c r="BQ1389" s="143" t="s">
        <v>17560</v>
      </c>
    </row>
    <row r="1390" spans="1:69" ht="38.25" customHeight="1" x14ac:dyDescent="0.25">
      <c r="A1390" s="1" t="str">
        <f t="shared" si="852"/>
        <v/>
      </c>
      <c r="B1390" s="32" t="str">
        <f t="shared" si="853"/>
        <v/>
      </c>
      <c r="C1390" s="25" t="str">
        <f t="shared" si="854"/>
        <v/>
      </c>
      <c r="D1390" s="25" t="str">
        <f t="shared" si="855"/>
        <v/>
      </c>
      <c r="E1390" s="25" t="str">
        <f t="shared" si="856"/>
        <v/>
      </c>
      <c r="F1390" s="25" t="str">
        <f t="shared" si="857"/>
        <v/>
      </c>
      <c r="G1390" s="108" t="str">
        <f t="shared" si="858"/>
        <v/>
      </c>
      <c r="H1390" s="108" t="str">
        <f t="shared" si="859"/>
        <v/>
      </c>
      <c r="I1390" s="112" t="str">
        <f t="shared" si="860"/>
        <v/>
      </c>
      <c r="J1390" s="112"/>
      <c r="K1390" s="112"/>
      <c r="L1390" s="113"/>
      <c r="M1390" s="113"/>
      <c r="N1390" s="224" t="str">
        <f t="shared" si="861"/>
        <v/>
      </c>
      <c r="O1390" s="225" t="str">
        <f t="shared" si="862"/>
        <v/>
      </c>
      <c r="Q1390" s="6">
        <v>1388</v>
      </c>
      <c r="R1390" s="47" t="str">
        <f t="shared" si="825"/>
        <v>-1388</v>
      </c>
      <c r="S1390" s="6"/>
      <c r="T1390" s="48" t="str">
        <f t="shared" si="826"/>
        <v/>
      </c>
      <c r="U1390" s="49" t="str">
        <f t="shared" si="827"/>
        <v/>
      </c>
      <c r="W1390" s="51"/>
      <c r="X1390" s="75" t="str">
        <f t="shared" si="828"/>
        <v/>
      </c>
      <c r="Y1390" s="71" t="str">
        <f t="shared" si="829"/>
        <v/>
      </c>
      <c r="Z1390" s="71" t="str">
        <f t="shared" si="830"/>
        <v/>
      </c>
      <c r="AA1390" s="71" t="str">
        <f t="shared" si="831"/>
        <v/>
      </c>
      <c r="AB1390" s="71" t="str">
        <f t="shared" si="832"/>
        <v/>
      </c>
      <c r="AC1390" s="71" t="str">
        <f t="shared" si="833"/>
        <v/>
      </c>
      <c r="AD1390" s="71" t="str">
        <f t="shared" si="834"/>
        <v/>
      </c>
      <c r="AE1390" s="78" t="str">
        <f t="shared" si="835"/>
        <v/>
      </c>
      <c r="AF1390" s="75" t="str">
        <f t="shared" si="836"/>
        <v/>
      </c>
      <c r="AG1390" s="71" t="str">
        <f t="shared" si="837"/>
        <v/>
      </c>
      <c r="AH1390" s="71" t="str">
        <f t="shared" si="838"/>
        <v/>
      </c>
      <c r="AI1390" s="71" t="str">
        <f t="shared" si="839"/>
        <v/>
      </c>
      <c r="AJ1390" s="71" t="str">
        <f t="shared" si="840"/>
        <v/>
      </c>
      <c r="AK1390" s="71" t="str">
        <f t="shared" si="841"/>
        <v/>
      </c>
      <c r="AL1390" s="71" t="str">
        <f t="shared" si="842"/>
        <v/>
      </c>
      <c r="AM1390" s="78" t="str">
        <f t="shared" si="843"/>
        <v/>
      </c>
      <c r="AN1390" s="75" t="str">
        <f t="shared" si="844"/>
        <v/>
      </c>
      <c r="AO1390" s="71" t="str">
        <f t="shared" si="845"/>
        <v/>
      </c>
      <c r="AP1390" s="71" t="str">
        <f t="shared" si="846"/>
        <v/>
      </c>
      <c r="AQ1390" s="71" t="str">
        <f t="shared" si="847"/>
        <v/>
      </c>
      <c r="AR1390" s="71" t="str">
        <f t="shared" si="848"/>
        <v/>
      </c>
      <c r="AS1390" s="71" t="str">
        <f t="shared" si="849"/>
        <v/>
      </c>
      <c r="AT1390" s="71" t="str">
        <f t="shared" si="850"/>
        <v/>
      </c>
      <c r="AU1390" s="76" t="str">
        <f t="shared" si="851"/>
        <v/>
      </c>
      <c r="BF1390" s="141">
        <v>28015</v>
      </c>
      <c r="BG1390" s="142" t="s">
        <v>17366</v>
      </c>
      <c r="BH1390" s="141" t="s">
        <v>180</v>
      </c>
      <c r="BI1390" s="141" t="s">
        <v>191</v>
      </c>
      <c r="BJ1390" s="141" t="s">
        <v>17367</v>
      </c>
      <c r="BK1390" s="141" t="s">
        <v>468</v>
      </c>
      <c r="BL1390" s="141" t="s">
        <v>17368</v>
      </c>
      <c r="BM1390" s="141">
        <v>46.172659625736998</v>
      </c>
      <c r="BN1390" s="141">
        <v>-70.367070647878904</v>
      </c>
      <c r="BO1390" s="141">
        <v>1982</v>
      </c>
      <c r="BP1390" s="143" t="s">
        <v>191</v>
      </c>
      <c r="BQ1390" s="143" t="s">
        <v>17560</v>
      </c>
    </row>
    <row r="1391" spans="1:69" ht="38.25" customHeight="1" x14ac:dyDescent="0.25">
      <c r="A1391" s="1" t="str">
        <f t="shared" si="852"/>
        <v/>
      </c>
      <c r="B1391" s="32" t="str">
        <f t="shared" si="853"/>
        <v/>
      </c>
      <c r="C1391" s="25" t="str">
        <f t="shared" si="854"/>
        <v/>
      </c>
      <c r="D1391" s="25" t="str">
        <f t="shared" si="855"/>
        <v/>
      </c>
      <c r="E1391" s="25" t="str">
        <f t="shared" si="856"/>
        <v/>
      </c>
      <c r="F1391" s="25" t="str">
        <f t="shared" si="857"/>
        <v/>
      </c>
      <c r="G1391" s="108" t="str">
        <f t="shared" si="858"/>
        <v/>
      </c>
      <c r="H1391" s="108" t="str">
        <f t="shared" si="859"/>
        <v/>
      </c>
      <c r="I1391" s="112" t="str">
        <f t="shared" si="860"/>
        <v/>
      </c>
      <c r="J1391" s="112"/>
      <c r="K1391" s="112"/>
      <c r="L1391" s="113"/>
      <c r="M1391" s="113"/>
      <c r="N1391" s="224" t="str">
        <f t="shared" si="861"/>
        <v/>
      </c>
      <c r="O1391" s="225" t="str">
        <f t="shared" si="862"/>
        <v/>
      </c>
      <c r="Q1391" s="6">
        <v>1389</v>
      </c>
      <c r="R1391" s="47" t="str">
        <f t="shared" si="825"/>
        <v>-1389</v>
      </c>
      <c r="S1391" s="6"/>
      <c r="T1391" s="48" t="str">
        <f t="shared" si="826"/>
        <v/>
      </c>
      <c r="U1391" s="49" t="str">
        <f t="shared" si="827"/>
        <v/>
      </c>
      <c r="W1391" s="51"/>
      <c r="X1391" s="75" t="str">
        <f t="shared" si="828"/>
        <v/>
      </c>
      <c r="Y1391" s="71" t="str">
        <f t="shared" si="829"/>
        <v/>
      </c>
      <c r="Z1391" s="71" t="str">
        <f t="shared" si="830"/>
        <v/>
      </c>
      <c r="AA1391" s="71" t="str">
        <f t="shared" si="831"/>
        <v/>
      </c>
      <c r="AB1391" s="71" t="str">
        <f t="shared" si="832"/>
        <v/>
      </c>
      <c r="AC1391" s="71" t="str">
        <f t="shared" si="833"/>
        <v/>
      </c>
      <c r="AD1391" s="71" t="str">
        <f t="shared" si="834"/>
        <v/>
      </c>
      <c r="AE1391" s="78" t="str">
        <f t="shared" si="835"/>
        <v/>
      </c>
      <c r="AF1391" s="75" t="str">
        <f t="shared" si="836"/>
        <v/>
      </c>
      <c r="AG1391" s="71" t="str">
        <f t="shared" si="837"/>
        <v/>
      </c>
      <c r="AH1391" s="71" t="str">
        <f t="shared" si="838"/>
        <v/>
      </c>
      <c r="AI1391" s="71" t="str">
        <f t="shared" si="839"/>
        <v/>
      </c>
      <c r="AJ1391" s="71" t="str">
        <f t="shared" si="840"/>
        <v/>
      </c>
      <c r="AK1391" s="71" t="str">
        <f t="shared" si="841"/>
        <v/>
      </c>
      <c r="AL1391" s="71" t="str">
        <f t="shared" si="842"/>
        <v/>
      </c>
      <c r="AM1391" s="78" t="str">
        <f t="shared" si="843"/>
        <v/>
      </c>
      <c r="AN1391" s="75" t="str">
        <f t="shared" si="844"/>
        <v/>
      </c>
      <c r="AO1391" s="71" t="str">
        <f t="shared" si="845"/>
        <v/>
      </c>
      <c r="AP1391" s="71" t="str">
        <f t="shared" si="846"/>
        <v/>
      </c>
      <c r="AQ1391" s="71" t="str">
        <f t="shared" si="847"/>
        <v/>
      </c>
      <c r="AR1391" s="71" t="str">
        <f t="shared" si="848"/>
        <v/>
      </c>
      <c r="AS1391" s="71" t="str">
        <f t="shared" si="849"/>
        <v/>
      </c>
      <c r="AT1391" s="71" t="str">
        <f t="shared" si="850"/>
        <v/>
      </c>
      <c r="AU1391" s="76" t="str">
        <f t="shared" si="851"/>
        <v/>
      </c>
      <c r="BF1391" s="141">
        <v>28015</v>
      </c>
      <c r="BG1391" s="142" t="s">
        <v>17369</v>
      </c>
      <c r="BH1391" s="141" t="s">
        <v>180</v>
      </c>
      <c r="BI1391" s="141" t="s">
        <v>178</v>
      </c>
      <c r="BJ1391" s="141" t="s">
        <v>15861</v>
      </c>
      <c r="BK1391" s="141" t="s">
        <v>1905</v>
      </c>
      <c r="BL1391" s="141" t="s">
        <v>12722</v>
      </c>
      <c r="BM1391" s="141">
        <v>46.175780000000003</v>
      </c>
      <c r="BN1391" s="141">
        <v>-70.364639999999994</v>
      </c>
      <c r="BO1391" s="141">
        <v>1982</v>
      </c>
      <c r="BP1391" s="143" t="s">
        <v>27682</v>
      </c>
      <c r="BQ1391" s="143" t="s">
        <v>17560</v>
      </c>
    </row>
    <row r="1392" spans="1:69" ht="38.25" customHeight="1" x14ac:dyDescent="0.25">
      <c r="A1392" s="1" t="str">
        <f t="shared" si="852"/>
        <v/>
      </c>
      <c r="B1392" s="32" t="str">
        <f t="shared" si="853"/>
        <v/>
      </c>
      <c r="C1392" s="25" t="str">
        <f t="shared" si="854"/>
        <v/>
      </c>
      <c r="D1392" s="25" t="str">
        <f t="shared" si="855"/>
        <v/>
      </c>
      <c r="E1392" s="25" t="str">
        <f t="shared" si="856"/>
        <v/>
      </c>
      <c r="F1392" s="25" t="str">
        <f t="shared" si="857"/>
        <v/>
      </c>
      <c r="G1392" s="108" t="str">
        <f t="shared" si="858"/>
        <v/>
      </c>
      <c r="H1392" s="108" t="str">
        <f t="shared" si="859"/>
        <v/>
      </c>
      <c r="I1392" s="112" t="str">
        <f t="shared" si="860"/>
        <v/>
      </c>
      <c r="J1392" s="112"/>
      <c r="K1392" s="112"/>
      <c r="L1392" s="113"/>
      <c r="M1392" s="113"/>
      <c r="N1392" s="224" t="str">
        <f t="shared" si="861"/>
        <v/>
      </c>
      <c r="O1392" s="225" t="str">
        <f t="shared" si="862"/>
        <v/>
      </c>
      <c r="Q1392" s="6">
        <v>1390</v>
      </c>
      <c r="R1392" s="47" t="str">
        <f t="shared" si="825"/>
        <v>-1390</v>
      </c>
      <c r="S1392" s="6"/>
      <c r="T1392" s="48" t="str">
        <f t="shared" si="826"/>
        <v/>
      </c>
      <c r="U1392" s="49" t="str">
        <f t="shared" si="827"/>
        <v/>
      </c>
      <c r="W1392" s="51"/>
      <c r="X1392" s="75" t="str">
        <f t="shared" si="828"/>
        <v/>
      </c>
      <c r="Y1392" s="71" t="str">
        <f t="shared" si="829"/>
        <v/>
      </c>
      <c r="Z1392" s="71" t="str">
        <f t="shared" si="830"/>
        <v/>
      </c>
      <c r="AA1392" s="71" t="str">
        <f t="shared" si="831"/>
        <v/>
      </c>
      <c r="AB1392" s="71" t="str">
        <f t="shared" si="832"/>
        <v/>
      </c>
      <c r="AC1392" s="71" t="str">
        <f t="shared" si="833"/>
        <v/>
      </c>
      <c r="AD1392" s="71" t="str">
        <f t="shared" si="834"/>
        <v/>
      </c>
      <c r="AE1392" s="78" t="str">
        <f t="shared" si="835"/>
        <v/>
      </c>
      <c r="AF1392" s="75" t="str">
        <f t="shared" si="836"/>
        <v/>
      </c>
      <c r="AG1392" s="71" t="str">
        <f t="shared" si="837"/>
        <v/>
      </c>
      <c r="AH1392" s="71" t="str">
        <f t="shared" si="838"/>
        <v/>
      </c>
      <c r="AI1392" s="71" t="str">
        <f t="shared" si="839"/>
        <v/>
      </c>
      <c r="AJ1392" s="71" t="str">
        <f t="shared" si="840"/>
        <v/>
      </c>
      <c r="AK1392" s="71" t="str">
        <f t="shared" si="841"/>
        <v/>
      </c>
      <c r="AL1392" s="71" t="str">
        <f t="shared" si="842"/>
        <v/>
      </c>
      <c r="AM1392" s="78" t="str">
        <f t="shared" si="843"/>
        <v/>
      </c>
      <c r="AN1392" s="75" t="str">
        <f t="shared" si="844"/>
        <v/>
      </c>
      <c r="AO1392" s="71" t="str">
        <f t="shared" si="845"/>
        <v/>
      </c>
      <c r="AP1392" s="71" t="str">
        <f t="shared" si="846"/>
        <v/>
      </c>
      <c r="AQ1392" s="71" t="str">
        <f t="shared" si="847"/>
        <v/>
      </c>
      <c r="AR1392" s="71" t="str">
        <f t="shared" si="848"/>
        <v/>
      </c>
      <c r="AS1392" s="71" t="str">
        <f t="shared" si="849"/>
        <v/>
      </c>
      <c r="AT1392" s="71" t="str">
        <f t="shared" si="850"/>
        <v/>
      </c>
      <c r="AU1392" s="76" t="str">
        <f t="shared" si="851"/>
        <v/>
      </c>
      <c r="BF1392" s="141">
        <v>28015</v>
      </c>
      <c r="BG1392" s="142" t="s">
        <v>17370</v>
      </c>
      <c r="BH1392" s="141" t="s">
        <v>180</v>
      </c>
      <c r="BI1392" s="141" t="s">
        <v>191</v>
      </c>
      <c r="BJ1392" s="141" t="s">
        <v>17371</v>
      </c>
      <c r="BK1392" s="141" t="s">
        <v>2278</v>
      </c>
      <c r="BL1392" s="141" t="s">
        <v>4974</v>
      </c>
      <c r="BM1392" s="141">
        <v>46.164641631780299</v>
      </c>
      <c r="BN1392" s="141">
        <v>-70.365980872626693</v>
      </c>
      <c r="BO1392" s="141">
        <v>1982</v>
      </c>
      <c r="BP1392" s="143" t="s">
        <v>191</v>
      </c>
      <c r="BQ1392" s="143" t="s">
        <v>17560</v>
      </c>
    </row>
    <row r="1393" spans="1:69" ht="38.25" customHeight="1" x14ac:dyDescent="0.25">
      <c r="A1393" s="1" t="str">
        <f t="shared" si="852"/>
        <v/>
      </c>
      <c r="B1393" s="32" t="str">
        <f t="shared" si="853"/>
        <v/>
      </c>
      <c r="C1393" s="25" t="str">
        <f t="shared" si="854"/>
        <v/>
      </c>
      <c r="D1393" s="25" t="str">
        <f t="shared" si="855"/>
        <v/>
      </c>
      <c r="E1393" s="25" t="str">
        <f t="shared" si="856"/>
        <v/>
      </c>
      <c r="F1393" s="25" t="str">
        <f t="shared" si="857"/>
        <v/>
      </c>
      <c r="G1393" s="108" t="str">
        <f t="shared" si="858"/>
        <v/>
      </c>
      <c r="H1393" s="108" t="str">
        <f t="shared" si="859"/>
        <v/>
      </c>
      <c r="I1393" s="112" t="str">
        <f t="shared" si="860"/>
        <v/>
      </c>
      <c r="J1393" s="112"/>
      <c r="K1393" s="112"/>
      <c r="L1393" s="113"/>
      <c r="M1393" s="113"/>
      <c r="N1393" s="224" t="str">
        <f t="shared" si="861"/>
        <v/>
      </c>
      <c r="O1393" s="225" t="str">
        <f t="shared" si="862"/>
        <v/>
      </c>
      <c r="Q1393" s="6">
        <v>1391</v>
      </c>
      <c r="R1393" s="47" t="str">
        <f t="shared" si="825"/>
        <v>-1391</v>
      </c>
      <c r="S1393" s="6"/>
      <c r="T1393" s="48" t="str">
        <f t="shared" si="826"/>
        <v/>
      </c>
      <c r="U1393" s="49" t="str">
        <f t="shared" si="827"/>
        <v/>
      </c>
      <c r="W1393" s="51"/>
      <c r="X1393" s="75" t="str">
        <f t="shared" si="828"/>
        <v/>
      </c>
      <c r="Y1393" s="71" t="str">
        <f t="shared" si="829"/>
        <v/>
      </c>
      <c r="Z1393" s="71" t="str">
        <f t="shared" si="830"/>
        <v/>
      </c>
      <c r="AA1393" s="71" t="str">
        <f t="shared" si="831"/>
        <v/>
      </c>
      <c r="AB1393" s="71" t="str">
        <f t="shared" si="832"/>
        <v/>
      </c>
      <c r="AC1393" s="71" t="str">
        <f t="shared" si="833"/>
        <v/>
      </c>
      <c r="AD1393" s="71" t="str">
        <f t="shared" si="834"/>
        <v/>
      </c>
      <c r="AE1393" s="78" t="str">
        <f t="shared" si="835"/>
        <v/>
      </c>
      <c r="AF1393" s="75" t="str">
        <f t="shared" si="836"/>
        <v/>
      </c>
      <c r="AG1393" s="71" t="str">
        <f t="shared" si="837"/>
        <v/>
      </c>
      <c r="AH1393" s="71" t="str">
        <f t="shared" si="838"/>
        <v/>
      </c>
      <c r="AI1393" s="71" t="str">
        <f t="shared" si="839"/>
        <v/>
      </c>
      <c r="AJ1393" s="71" t="str">
        <f t="shared" si="840"/>
        <v/>
      </c>
      <c r="AK1393" s="71" t="str">
        <f t="shared" si="841"/>
        <v/>
      </c>
      <c r="AL1393" s="71" t="str">
        <f t="shared" si="842"/>
        <v/>
      </c>
      <c r="AM1393" s="78" t="str">
        <f t="shared" si="843"/>
        <v/>
      </c>
      <c r="AN1393" s="75" t="str">
        <f t="shared" si="844"/>
        <v/>
      </c>
      <c r="AO1393" s="71" t="str">
        <f t="shared" si="845"/>
        <v/>
      </c>
      <c r="AP1393" s="71" t="str">
        <f t="shared" si="846"/>
        <v/>
      </c>
      <c r="AQ1393" s="71" t="str">
        <f t="shared" si="847"/>
        <v/>
      </c>
      <c r="AR1393" s="71" t="str">
        <f t="shared" si="848"/>
        <v/>
      </c>
      <c r="AS1393" s="71" t="str">
        <f t="shared" si="849"/>
        <v/>
      </c>
      <c r="AT1393" s="71" t="str">
        <f t="shared" si="850"/>
        <v/>
      </c>
      <c r="AU1393" s="76" t="str">
        <f t="shared" si="851"/>
        <v/>
      </c>
      <c r="BF1393" s="141">
        <v>28015</v>
      </c>
      <c r="BG1393" s="142" t="s">
        <v>17372</v>
      </c>
      <c r="BH1393" s="141" t="s">
        <v>478</v>
      </c>
      <c r="BI1393" s="141" t="s">
        <v>176</v>
      </c>
      <c r="BJ1393" s="141" t="s">
        <v>4407</v>
      </c>
      <c r="BK1393" s="141" t="s">
        <v>1602</v>
      </c>
      <c r="BL1393" s="141" t="s">
        <v>17373</v>
      </c>
      <c r="BM1393" s="141">
        <v>46.166263999999998</v>
      </c>
      <c r="BN1393" s="141">
        <v>-70.355429000000001</v>
      </c>
      <c r="BO1393" s="141">
        <v>2011</v>
      </c>
      <c r="BP1393" s="143"/>
      <c r="BQ1393" s="143" t="s">
        <v>17560</v>
      </c>
    </row>
    <row r="1394" spans="1:69" ht="38.25" customHeight="1" x14ac:dyDescent="0.25">
      <c r="A1394" s="1" t="str">
        <f t="shared" si="852"/>
        <v/>
      </c>
      <c r="B1394" s="32" t="str">
        <f t="shared" si="853"/>
        <v/>
      </c>
      <c r="C1394" s="25" t="str">
        <f t="shared" si="854"/>
        <v/>
      </c>
      <c r="D1394" s="25" t="str">
        <f t="shared" si="855"/>
        <v/>
      </c>
      <c r="E1394" s="25" t="str">
        <f t="shared" si="856"/>
        <v/>
      </c>
      <c r="F1394" s="25" t="str">
        <f t="shared" si="857"/>
        <v/>
      </c>
      <c r="G1394" s="108" t="str">
        <f t="shared" si="858"/>
        <v/>
      </c>
      <c r="H1394" s="108" t="str">
        <f t="shared" si="859"/>
        <v/>
      </c>
      <c r="I1394" s="112" t="str">
        <f t="shared" si="860"/>
        <v/>
      </c>
      <c r="J1394" s="112"/>
      <c r="K1394" s="112"/>
      <c r="L1394" s="113"/>
      <c r="M1394" s="113"/>
      <c r="N1394" s="224" t="str">
        <f t="shared" si="861"/>
        <v/>
      </c>
      <c r="O1394" s="225" t="str">
        <f t="shared" si="862"/>
        <v/>
      </c>
      <c r="Q1394" s="6">
        <v>1392</v>
      </c>
      <c r="R1394" s="47" t="str">
        <f t="shared" si="825"/>
        <v>-1392</v>
      </c>
      <c r="S1394" s="6"/>
      <c r="T1394" s="48" t="str">
        <f t="shared" si="826"/>
        <v/>
      </c>
      <c r="U1394" s="49" t="str">
        <f t="shared" si="827"/>
        <v/>
      </c>
      <c r="W1394" s="51"/>
      <c r="X1394" s="75" t="str">
        <f t="shared" si="828"/>
        <v/>
      </c>
      <c r="Y1394" s="71" t="str">
        <f t="shared" si="829"/>
        <v/>
      </c>
      <c r="Z1394" s="71" t="str">
        <f t="shared" si="830"/>
        <v/>
      </c>
      <c r="AA1394" s="71" t="str">
        <f t="shared" si="831"/>
        <v/>
      </c>
      <c r="AB1394" s="71" t="str">
        <f t="shared" si="832"/>
        <v/>
      </c>
      <c r="AC1394" s="71" t="str">
        <f t="shared" si="833"/>
        <v/>
      </c>
      <c r="AD1394" s="71" t="str">
        <f t="shared" si="834"/>
        <v/>
      </c>
      <c r="AE1394" s="78" t="str">
        <f t="shared" si="835"/>
        <v/>
      </c>
      <c r="AF1394" s="75" t="str">
        <f t="shared" si="836"/>
        <v/>
      </c>
      <c r="AG1394" s="71" t="str">
        <f t="shared" si="837"/>
        <v/>
      </c>
      <c r="AH1394" s="71" t="str">
        <f t="shared" si="838"/>
        <v/>
      </c>
      <c r="AI1394" s="71" t="str">
        <f t="shared" si="839"/>
        <v/>
      </c>
      <c r="AJ1394" s="71" t="str">
        <f t="shared" si="840"/>
        <v/>
      </c>
      <c r="AK1394" s="71" t="str">
        <f t="shared" si="841"/>
        <v/>
      </c>
      <c r="AL1394" s="71" t="str">
        <f t="shared" si="842"/>
        <v/>
      </c>
      <c r="AM1394" s="78" t="str">
        <f t="shared" si="843"/>
        <v/>
      </c>
      <c r="AN1394" s="75" t="str">
        <f t="shared" si="844"/>
        <v/>
      </c>
      <c r="AO1394" s="71" t="str">
        <f t="shared" si="845"/>
        <v/>
      </c>
      <c r="AP1394" s="71" t="str">
        <f t="shared" si="846"/>
        <v/>
      </c>
      <c r="AQ1394" s="71" t="str">
        <f t="shared" si="847"/>
        <v/>
      </c>
      <c r="AR1394" s="71" t="str">
        <f t="shared" si="848"/>
        <v/>
      </c>
      <c r="AS1394" s="71" t="str">
        <f t="shared" si="849"/>
        <v/>
      </c>
      <c r="AT1394" s="71" t="str">
        <f t="shared" si="850"/>
        <v/>
      </c>
      <c r="AU1394" s="76" t="str">
        <f t="shared" si="851"/>
        <v/>
      </c>
      <c r="BF1394" s="141">
        <v>28065</v>
      </c>
      <c r="BG1394" s="142" t="s">
        <v>17409</v>
      </c>
      <c r="BH1394" s="141" t="s">
        <v>180</v>
      </c>
      <c r="BI1394" s="141" t="s">
        <v>191</v>
      </c>
      <c r="BJ1394" s="141" t="s">
        <v>17410</v>
      </c>
      <c r="BK1394" s="141" t="s">
        <v>3928</v>
      </c>
      <c r="BL1394" s="141" t="s">
        <v>1616</v>
      </c>
      <c r="BM1394" s="141">
        <v>46.488880000000002</v>
      </c>
      <c r="BN1394" s="141">
        <v>-70.347160000000002</v>
      </c>
      <c r="BO1394" s="141">
        <v>2012</v>
      </c>
      <c r="BP1394" s="143" t="s">
        <v>25500</v>
      </c>
      <c r="BQ1394" s="143" t="s">
        <v>17560</v>
      </c>
    </row>
    <row r="1395" spans="1:69" ht="38.25" customHeight="1" x14ac:dyDescent="0.25">
      <c r="A1395" s="1" t="str">
        <f t="shared" si="852"/>
        <v/>
      </c>
      <c r="B1395" s="32" t="str">
        <f t="shared" si="853"/>
        <v/>
      </c>
      <c r="C1395" s="25" t="str">
        <f t="shared" si="854"/>
        <v/>
      </c>
      <c r="D1395" s="25" t="str">
        <f t="shared" si="855"/>
        <v/>
      </c>
      <c r="E1395" s="25" t="str">
        <f t="shared" si="856"/>
        <v/>
      </c>
      <c r="F1395" s="25" t="str">
        <f t="shared" si="857"/>
        <v/>
      </c>
      <c r="G1395" s="108" t="str">
        <f t="shared" si="858"/>
        <v/>
      </c>
      <c r="H1395" s="108" t="str">
        <f t="shared" si="859"/>
        <v/>
      </c>
      <c r="I1395" s="112" t="str">
        <f t="shared" si="860"/>
        <v/>
      </c>
      <c r="J1395" s="112"/>
      <c r="K1395" s="112"/>
      <c r="L1395" s="113"/>
      <c r="M1395" s="113"/>
      <c r="N1395" s="224" t="str">
        <f t="shared" si="861"/>
        <v/>
      </c>
      <c r="O1395" s="225" t="str">
        <f t="shared" si="862"/>
        <v/>
      </c>
      <c r="Q1395" s="6">
        <v>1393</v>
      </c>
      <c r="R1395" s="47" t="str">
        <f t="shared" si="825"/>
        <v>-1393</v>
      </c>
      <c r="S1395" s="6"/>
      <c r="T1395" s="48" t="str">
        <f t="shared" si="826"/>
        <v/>
      </c>
      <c r="U1395" s="49" t="str">
        <f t="shared" si="827"/>
        <v/>
      </c>
      <c r="W1395" s="51"/>
      <c r="X1395" s="75" t="str">
        <f t="shared" si="828"/>
        <v/>
      </c>
      <c r="Y1395" s="71" t="str">
        <f t="shared" si="829"/>
        <v/>
      </c>
      <c r="Z1395" s="71" t="str">
        <f t="shared" si="830"/>
        <v/>
      </c>
      <c r="AA1395" s="71" t="str">
        <f t="shared" si="831"/>
        <v/>
      </c>
      <c r="AB1395" s="71" t="str">
        <f t="shared" si="832"/>
        <v/>
      </c>
      <c r="AC1395" s="71" t="str">
        <f t="shared" si="833"/>
        <v/>
      </c>
      <c r="AD1395" s="71" t="str">
        <f t="shared" si="834"/>
        <v/>
      </c>
      <c r="AE1395" s="78" t="str">
        <f t="shared" si="835"/>
        <v/>
      </c>
      <c r="AF1395" s="75" t="str">
        <f t="shared" si="836"/>
        <v/>
      </c>
      <c r="AG1395" s="71" t="str">
        <f t="shared" si="837"/>
        <v/>
      </c>
      <c r="AH1395" s="71" t="str">
        <f t="shared" si="838"/>
        <v/>
      </c>
      <c r="AI1395" s="71" t="str">
        <f t="shared" si="839"/>
        <v/>
      </c>
      <c r="AJ1395" s="71" t="str">
        <f t="shared" si="840"/>
        <v/>
      </c>
      <c r="AK1395" s="71" t="str">
        <f t="shared" si="841"/>
        <v/>
      </c>
      <c r="AL1395" s="71" t="str">
        <f t="shared" si="842"/>
        <v/>
      </c>
      <c r="AM1395" s="78" t="str">
        <f t="shared" si="843"/>
        <v/>
      </c>
      <c r="AN1395" s="75" t="str">
        <f t="shared" si="844"/>
        <v/>
      </c>
      <c r="AO1395" s="71" t="str">
        <f t="shared" si="845"/>
        <v/>
      </c>
      <c r="AP1395" s="71" t="str">
        <f t="shared" si="846"/>
        <v/>
      </c>
      <c r="AQ1395" s="71" t="str">
        <f t="shared" si="847"/>
        <v/>
      </c>
      <c r="AR1395" s="71" t="str">
        <f t="shared" si="848"/>
        <v/>
      </c>
      <c r="AS1395" s="71" t="str">
        <f t="shared" si="849"/>
        <v/>
      </c>
      <c r="AT1395" s="71" t="str">
        <f t="shared" si="850"/>
        <v/>
      </c>
      <c r="AU1395" s="76" t="str">
        <f t="shared" si="851"/>
        <v/>
      </c>
      <c r="BF1395" s="141">
        <v>29038</v>
      </c>
      <c r="BG1395" s="142" t="s">
        <v>17358</v>
      </c>
      <c r="BH1395" s="141" t="s">
        <v>478</v>
      </c>
      <c r="BI1395" s="141" t="s">
        <v>176</v>
      </c>
      <c r="BJ1395" s="141" t="s">
        <v>3302</v>
      </c>
      <c r="BK1395" s="141" t="s">
        <v>5482</v>
      </c>
      <c r="BL1395" s="141" t="s">
        <v>17357</v>
      </c>
      <c r="BM1395" s="141">
        <v>45.955074000000003</v>
      </c>
      <c r="BN1395" s="141">
        <v>-70.833659999999995</v>
      </c>
      <c r="BO1395" s="141">
        <v>1995</v>
      </c>
      <c r="BP1395" s="143" t="s">
        <v>1553</v>
      </c>
      <c r="BQ1395" s="143" t="s">
        <v>17560</v>
      </c>
    </row>
    <row r="1396" spans="1:69" ht="38.25" customHeight="1" x14ac:dyDescent="0.25">
      <c r="A1396" s="1" t="str">
        <f t="shared" si="852"/>
        <v/>
      </c>
      <c r="B1396" s="32" t="str">
        <f t="shared" si="853"/>
        <v/>
      </c>
      <c r="C1396" s="25" t="str">
        <f t="shared" si="854"/>
        <v/>
      </c>
      <c r="D1396" s="25" t="str">
        <f t="shared" si="855"/>
        <v/>
      </c>
      <c r="E1396" s="25" t="str">
        <f t="shared" si="856"/>
        <v/>
      </c>
      <c r="F1396" s="25" t="str">
        <f t="shared" si="857"/>
        <v/>
      </c>
      <c r="G1396" s="108" t="str">
        <f t="shared" si="858"/>
        <v/>
      </c>
      <c r="H1396" s="108" t="str">
        <f t="shared" si="859"/>
        <v/>
      </c>
      <c r="I1396" s="112" t="str">
        <f t="shared" si="860"/>
        <v/>
      </c>
      <c r="J1396" s="112"/>
      <c r="K1396" s="112"/>
      <c r="L1396" s="113"/>
      <c r="M1396" s="113"/>
      <c r="N1396" s="224" t="str">
        <f t="shared" si="861"/>
        <v/>
      </c>
      <c r="O1396" s="225" t="str">
        <f t="shared" si="862"/>
        <v/>
      </c>
      <c r="Q1396" s="6">
        <v>1394</v>
      </c>
      <c r="R1396" s="47" t="str">
        <f t="shared" si="825"/>
        <v>-1394</v>
      </c>
      <c r="S1396" s="6"/>
      <c r="T1396" s="48" t="str">
        <f t="shared" si="826"/>
        <v/>
      </c>
      <c r="U1396" s="49" t="str">
        <f t="shared" si="827"/>
        <v/>
      </c>
      <c r="W1396" s="51"/>
      <c r="X1396" s="75" t="str">
        <f t="shared" si="828"/>
        <v/>
      </c>
      <c r="Y1396" s="71" t="str">
        <f t="shared" si="829"/>
        <v/>
      </c>
      <c r="Z1396" s="71" t="str">
        <f t="shared" si="830"/>
        <v/>
      </c>
      <c r="AA1396" s="71" t="str">
        <f t="shared" si="831"/>
        <v/>
      </c>
      <c r="AB1396" s="71" t="str">
        <f t="shared" si="832"/>
        <v/>
      </c>
      <c r="AC1396" s="71" t="str">
        <f t="shared" si="833"/>
        <v/>
      </c>
      <c r="AD1396" s="71" t="str">
        <f t="shared" si="834"/>
        <v/>
      </c>
      <c r="AE1396" s="78" t="str">
        <f t="shared" si="835"/>
        <v/>
      </c>
      <c r="AF1396" s="75" t="str">
        <f t="shared" si="836"/>
        <v/>
      </c>
      <c r="AG1396" s="71" t="str">
        <f t="shared" si="837"/>
        <v/>
      </c>
      <c r="AH1396" s="71" t="str">
        <f t="shared" si="838"/>
        <v/>
      </c>
      <c r="AI1396" s="71" t="str">
        <f t="shared" si="839"/>
        <v/>
      </c>
      <c r="AJ1396" s="71" t="str">
        <f t="shared" si="840"/>
        <v/>
      </c>
      <c r="AK1396" s="71" t="str">
        <f t="shared" si="841"/>
        <v/>
      </c>
      <c r="AL1396" s="71" t="str">
        <f t="shared" si="842"/>
        <v/>
      </c>
      <c r="AM1396" s="78" t="str">
        <f t="shared" si="843"/>
        <v/>
      </c>
      <c r="AN1396" s="75" t="str">
        <f t="shared" si="844"/>
        <v/>
      </c>
      <c r="AO1396" s="71" t="str">
        <f t="shared" si="845"/>
        <v/>
      </c>
      <c r="AP1396" s="71" t="str">
        <f t="shared" si="846"/>
        <v/>
      </c>
      <c r="AQ1396" s="71" t="str">
        <f t="shared" si="847"/>
        <v/>
      </c>
      <c r="AR1396" s="71" t="str">
        <f t="shared" si="848"/>
        <v/>
      </c>
      <c r="AS1396" s="71" t="str">
        <f t="shared" si="849"/>
        <v/>
      </c>
      <c r="AT1396" s="71" t="str">
        <f t="shared" si="850"/>
        <v/>
      </c>
      <c r="AU1396" s="76" t="str">
        <f t="shared" si="851"/>
        <v/>
      </c>
      <c r="BF1396" s="141">
        <v>29038</v>
      </c>
      <c r="BG1396" s="142" t="s">
        <v>17359</v>
      </c>
      <c r="BH1396" s="141" t="s">
        <v>478</v>
      </c>
      <c r="BI1396" s="141" t="s">
        <v>176</v>
      </c>
      <c r="BJ1396" s="141" t="s">
        <v>1588</v>
      </c>
      <c r="BK1396" s="141" t="s">
        <v>14254</v>
      </c>
      <c r="BL1396" s="141" t="s">
        <v>17088</v>
      </c>
      <c r="BM1396" s="141">
        <v>45.943570000000001</v>
      </c>
      <c r="BN1396" s="141">
        <v>-70.86994</v>
      </c>
      <c r="BO1396" s="141">
        <v>1995</v>
      </c>
      <c r="BP1396" s="143"/>
      <c r="BQ1396" s="143" t="s">
        <v>17560</v>
      </c>
    </row>
    <row r="1397" spans="1:69" ht="38.25" customHeight="1" x14ac:dyDescent="0.25">
      <c r="A1397" s="1" t="str">
        <f t="shared" si="852"/>
        <v/>
      </c>
      <c r="B1397" s="32" t="str">
        <f t="shared" si="853"/>
        <v/>
      </c>
      <c r="C1397" s="25" t="str">
        <f t="shared" si="854"/>
        <v/>
      </c>
      <c r="D1397" s="25" t="str">
        <f t="shared" si="855"/>
        <v/>
      </c>
      <c r="E1397" s="25" t="str">
        <f t="shared" si="856"/>
        <v/>
      </c>
      <c r="F1397" s="25" t="str">
        <f t="shared" si="857"/>
        <v/>
      </c>
      <c r="G1397" s="108" t="str">
        <f t="shared" si="858"/>
        <v/>
      </c>
      <c r="H1397" s="108" t="str">
        <f t="shared" si="859"/>
        <v/>
      </c>
      <c r="I1397" s="112" t="str">
        <f t="shared" si="860"/>
        <v/>
      </c>
      <c r="J1397" s="112"/>
      <c r="K1397" s="112"/>
      <c r="L1397" s="113"/>
      <c r="M1397" s="113"/>
      <c r="N1397" s="224" t="str">
        <f t="shared" si="861"/>
        <v/>
      </c>
      <c r="O1397" s="225" t="str">
        <f t="shared" si="862"/>
        <v/>
      </c>
      <c r="Q1397" s="6">
        <v>1395</v>
      </c>
      <c r="R1397" s="47" t="str">
        <f t="shared" si="825"/>
        <v>-1395</v>
      </c>
      <c r="S1397" s="6"/>
      <c r="T1397" s="48" t="str">
        <f t="shared" si="826"/>
        <v/>
      </c>
      <c r="U1397" s="49" t="str">
        <f t="shared" si="827"/>
        <v/>
      </c>
      <c r="W1397" s="51"/>
      <c r="X1397" s="75" t="str">
        <f t="shared" si="828"/>
        <v/>
      </c>
      <c r="Y1397" s="71" t="str">
        <f t="shared" si="829"/>
        <v/>
      </c>
      <c r="Z1397" s="71" t="str">
        <f t="shared" si="830"/>
        <v/>
      </c>
      <c r="AA1397" s="71" t="str">
        <f t="shared" si="831"/>
        <v/>
      </c>
      <c r="AB1397" s="71" t="str">
        <f t="shared" si="832"/>
        <v/>
      </c>
      <c r="AC1397" s="71" t="str">
        <f t="shared" si="833"/>
        <v/>
      </c>
      <c r="AD1397" s="71" t="str">
        <f t="shared" si="834"/>
        <v/>
      </c>
      <c r="AE1397" s="78" t="str">
        <f t="shared" si="835"/>
        <v/>
      </c>
      <c r="AF1397" s="75" t="str">
        <f t="shared" si="836"/>
        <v/>
      </c>
      <c r="AG1397" s="71" t="str">
        <f t="shared" si="837"/>
        <v/>
      </c>
      <c r="AH1397" s="71" t="str">
        <f t="shared" si="838"/>
        <v/>
      </c>
      <c r="AI1397" s="71" t="str">
        <f t="shared" si="839"/>
        <v/>
      </c>
      <c r="AJ1397" s="71" t="str">
        <f t="shared" si="840"/>
        <v/>
      </c>
      <c r="AK1397" s="71" t="str">
        <f t="shared" si="841"/>
        <v/>
      </c>
      <c r="AL1397" s="71" t="str">
        <f t="shared" si="842"/>
        <v/>
      </c>
      <c r="AM1397" s="78" t="str">
        <f t="shared" si="843"/>
        <v/>
      </c>
      <c r="AN1397" s="75" t="str">
        <f t="shared" si="844"/>
        <v/>
      </c>
      <c r="AO1397" s="71" t="str">
        <f t="shared" si="845"/>
        <v/>
      </c>
      <c r="AP1397" s="71" t="str">
        <f t="shared" si="846"/>
        <v/>
      </c>
      <c r="AQ1397" s="71" t="str">
        <f t="shared" si="847"/>
        <v/>
      </c>
      <c r="AR1397" s="71" t="str">
        <f t="shared" si="848"/>
        <v/>
      </c>
      <c r="AS1397" s="71" t="str">
        <f t="shared" si="849"/>
        <v/>
      </c>
      <c r="AT1397" s="71" t="str">
        <f t="shared" si="850"/>
        <v/>
      </c>
      <c r="AU1397" s="76" t="str">
        <f t="shared" si="851"/>
        <v/>
      </c>
      <c r="BF1397" s="141">
        <v>29065</v>
      </c>
      <c r="BG1397" s="142" t="s">
        <v>17352</v>
      </c>
      <c r="BH1397" s="141" t="s">
        <v>478</v>
      </c>
      <c r="BI1397" s="141" t="s">
        <v>176</v>
      </c>
      <c r="BJ1397" s="141" t="s">
        <v>14118</v>
      </c>
      <c r="BK1397" s="141" t="s">
        <v>17353</v>
      </c>
      <c r="BL1397" s="141" t="s">
        <v>4736</v>
      </c>
      <c r="BM1397" s="141">
        <v>46.139180000000003</v>
      </c>
      <c r="BN1397" s="141">
        <v>-70.545730000000006</v>
      </c>
      <c r="BO1397" s="141">
        <v>2007</v>
      </c>
      <c r="BP1397" s="143" t="s">
        <v>25488</v>
      </c>
      <c r="BQ1397" s="143" t="s">
        <v>17560</v>
      </c>
    </row>
    <row r="1398" spans="1:69" ht="38.25" customHeight="1" x14ac:dyDescent="0.25">
      <c r="A1398" s="1" t="str">
        <f t="shared" si="852"/>
        <v/>
      </c>
      <c r="B1398" s="32" t="str">
        <f t="shared" si="853"/>
        <v/>
      </c>
      <c r="C1398" s="25" t="str">
        <f t="shared" si="854"/>
        <v/>
      </c>
      <c r="D1398" s="25" t="str">
        <f t="shared" si="855"/>
        <v/>
      </c>
      <c r="E1398" s="25" t="str">
        <f t="shared" si="856"/>
        <v/>
      </c>
      <c r="F1398" s="25" t="str">
        <f t="shared" si="857"/>
        <v/>
      </c>
      <c r="G1398" s="108" t="str">
        <f t="shared" si="858"/>
        <v/>
      </c>
      <c r="H1398" s="108" t="str">
        <f t="shared" si="859"/>
        <v/>
      </c>
      <c r="I1398" s="112" t="str">
        <f t="shared" si="860"/>
        <v/>
      </c>
      <c r="J1398" s="112"/>
      <c r="K1398" s="112"/>
      <c r="L1398" s="113"/>
      <c r="M1398" s="113"/>
      <c r="N1398" s="224" t="str">
        <f t="shared" si="861"/>
        <v/>
      </c>
      <c r="O1398" s="225" t="str">
        <f t="shared" si="862"/>
        <v/>
      </c>
      <c r="Q1398" s="6">
        <v>1396</v>
      </c>
      <c r="R1398" s="47" t="str">
        <f t="shared" si="825"/>
        <v>-1396</v>
      </c>
      <c r="S1398" s="6"/>
      <c r="T1398" s="48" t="str">
        <f t="shared" si="826"/>
        <v/>
      </c>
      <c r="U1398" s="49" t="str">
        <f t="shared" si="827"/>
        <v/>
      </c>
      <c r="W1398" s="51"/>
      <c r="X1398" s="75" t="str">
        <f t="shared" si="828"/>
        <v/>
      </c>
      <c r="Y1398" s="71" t="str">
        <f t="shared" si="829"/>
        <v/>
      </c>
      <c r="Z1398" s="71" t="str">
        <f t="shared" si="830"/>
        <v/>
      </c>
      <c r="AA1398" s="71" t="str">
        <f t="shared" si="831"/>
        <v/>
      </c>
      <c r="AB1398" s="71" t="str">
        <f t="shared" si="832"/>
        <v/>
      </c>
      <c r="AC1398" s="71" t="str">
        <f t="shared" si="833"/>
        <v/>
      </c>
      <c r="AD1398" s="71" t="str">
        <f t="shared" si="834"/>
        <v/>
      </c>
      <c r="AE1398" s="78" t="str">
        <f t="shared" si="835"/>
        <v/>
      </c>
      <c r="AF1398" s="75" t="str">
        <f t="shared" si="836"/>
        <v/>
      </c>
      <c r="AG1398" s="71" t="str">
        <f t="shared" si="837"/>
        <v/>
      </c>
      <c r="AH1398" s="71" t="str">
        <f t="shared" si="838"/>
        <v/>
      </c>
      <c r="AI1398" s="71" t="str">
        <f t="shared" si="839"/>
        <v/>
      </c>
      <c r="AJ1398" s="71" t="str">
        <f t="shared" si="840"/>
        <v/>
      </c>
      <c r="AK1398" s="71" t="str">
        <f t="shared" si="841"/>
        <v/>
      </c>
      <c r="AL1398" s="71" t="str">
        <f t="shared" si="842"/>
        <v/>
      </c>
      <c r="AM1398" s="78" t="str">
        <f t="shared" si="843"/>
        <v/>
      </c>
      <c r="AN1398" s="75" t="str">
        <f t="shared" si="844"/>
        <v/>
      </c>
      <c r="AO1398" s="71" t="str">
        <f t="shared" si="845"/>
        <v/>
      </c>
      <c r="AP1398" s="71" t="str">
        <f t="shared" si="846"/>
        <v/>
      </c>
      <c r="AQ1398" s="71" t="str">
        <f t="shared" si="847"/>
        <v/>
      </c>
      <c r="AR1398" s="71" t="str">
        <f t="shared" si="848"/>
        <v/>
      </c>
      <c r="AS1398" s="71" t="str">
        <f t="shared" si="849"/>
        <v/>
      </c>
      <c r="AT1398" s="71" t="str">
        <f t="shared" si="850"/>
        <v/>
      </c>
      <c r="AU1398" s="76" t="str">
        <f t="shared" si="851"/>
        <v/>
      </c>
      <c r="BF1398" s="141">
        <v>29065</v>
      </c>
      <c r="BG1398" s="142" t="s">
        <v>17354</v>
      </c>
      <c r="BH1398" s="141" t="s">
        <v>478</v>
      </c>
      <c r="BI1398" s="141" t="s">
        <v>177</v>
      </c>
      <c r="BJ1398" s="141" t="s">
        <v>1807</v>
      </c>
      <c r="BK1398" s="141" t="s">
        <v>17353</v>
      </c>
      <c r="BL1398" s="141" t="s">
        <v>4736</v>
      </c>
      <c r="BM1398" s="141">
        <v>46.139180000000003</v>
      </c>
      <c r="BN1398" s="141">
        <v>-70.545730000000006</v>
      </c>
      <c r="BO1398" s="141">
        <v>2007</v>
      </c>
      <c r="BP1398" s="143" t="s">
        <v>4001</v>
      </c>
      <c r="BQ1398" s="143" t="s">
        <v>17560</v>
      </c>
    </row>
    <row r="1399" spans="1:69" ht="38.25" customHeight="1" x14ac:dyDescent="0.25">
      <c r="A1399" s="1" t="str">
        <f t="shared" si="852"/>
        <v/>
      </c>
      <c r="B1399" s="32" t="str">
        <f t="shared" si="853"/>
        <v/>
      </c>
      <c r="C1399" s="25" t="str">
        <f t="shared" si="854"/>
        <v/>
      </c>
      <c r="D1399" s="25" t="str">
        <f t="shared" si="855"/>
        <v/>
      </c>
      <c r="E1399" s="25" t="str">
        <f t="shared" si="856"/>
        <v/>
      </c>
      <c r="F1399" s="25" t="str">
        <f t="shared" si="857"/>
        <v/>
      </c>
      <c r="G1399" s="108" t="str">
        <f t="shared" si="858"/>
        <v/>
      </c>
      <c r="H1399" s="108" t="str">
        <f t="shared" si="859"/>
        <v/>
      </c>
      <c r="I1399" s="112" t="str">
        <f t="shared" si="860"/>
        <v/>
      </c>
      <c r="J1399" s="112"/>
      <c r="K1399" s="112"/>
      <c r="L1399" s="113"/>
      <c r="M1399" s="113"/>
      <c r="N1399" s="224" t="str">
        <f t="shared" si="861"/>
        <v/>
      </c>
      <c r="O1399" s="225" t="str">
        <f t="shared" si="862"/>
        <v/>
      </c>
      <c r="Q1399" s="6">
        <v>1397</v>
      </c>
      <c r="R1399" s="47" t="str">
        <f t="shared" si="825"/>
        <v>-1397</v>
      </c>
      <c r="S1399" s="6"/>
      <c r="T1399" s="48" t="str">
        <f t="shared" si="826"/>
        <v/>
      </c>
      <c r="U1399" s="49" t="str">
        <f t="shared" si="827"/>
        <v/>
      </c>
      <c r="W1399" s="51"/>
      <c r="X1399" s="75" t="str">
        <f t="shared" si="828"/>
        <v/>
      </c>
      <c r="Y1399" s="71" t="str">
        <f t="shared" si="829"/>
        <v/>
      </c>
      <c r="Z1399" s="71" t="str">
        <f t="shared" si="830"/>
        <v/>
      </c>
      <c r="AA1399" s="71" t="str">
        <f t="shared" si="831"/>
        <v/>
      </c>
      <c r="AB1399" s="71" t="str">
        <f t="shared" si="832"/>
        <v/>
      </c>
      <c r="AC1399" s="71" t="str">
        <f t="shared" si="833"/>
        <v/>
      </c>
      <c r="AD1399" s="71" t="str">
        <f t="shared" si="834"/>
        <v/>
      </c>
      <c r="AE1399" s="78" t="str">
        <f t="shared" si="835"/>
        <v/>
      </c>
      <c r="AF1399" s="75" t="str">
        <f t="shared" si="836"/>
        <v/>
      </c>
      <c r="AG1399" s="71" t="str">
        <f t="shared" si="837"/>
        <v/>
      </c>
      <c r="AH1399" s="71" t="str">
        <f t="shared" si="838"/>
        <v/>
      </c>
      <c r="AI1399" s="71" t="str">
        <f t="shared" si="839"/>
        <v/>
      </c>
      <c r="AJ1399" s="71" t="str">
        <f t="shared" si="840"/>
        <v/>
      </c>
      <c r="AK1399" s="71" t="str">
        <f t="shared" si="841"/>
        <v/>
      </c>
      <c r="AL1399" s="71" t="str">
        <f t="shared" si="842"/>
        <v/>
      </c>
      <c r="AM1399" s="78" t="str">
        <f t="shared" si="843"/>
        <v/>
      </c>
      <c r="AN1399" s="75" t="str">
        <f t="shared" si="844"/>
        <v/>
      </c>
      <c r="AO1399" s="71" t="str">
        <f t="shared" si="845"/>
        <v/>
      </c>
      <c r="AP1399" s="71" t="str">
        <f t="shared" si="846"/>
        <v/>
      </c>
      <c r="AQ1399" s="71" t="str">
        <f t="shared" si="847"/>
        <v/>
      </c>
      <c r="AR1399" s="71" t="str">
        <f t="shared" si="848"/>
        <v/>
      </c>
      <c r="AS1399" s="71" t="str">
        <f t="shared" si="849"/>
        <v/>
      </c>
      <c r="AT1399" s="71" t="str">
        <f t="shared" si="850"/>
        <v/>
      </c>
      <c r="AU1399" s="76" t="str">
        <f t="shared" si="851"/>
        <v/>
      </c>
      <c r="BF1399" s="141">
        <v>26070</v>
      </c>
      <c r="BG1399" s="142" t="s">
        <v>17435</v>
      </c>
      <c r="BH1399" s="141" t="s">
        <v>478</v>
      </c>
      <c r="BI1399" s="141" t="s">
        <v>176</v>
      </c>
      <c r="BJ1399" s="141" t="s">
        <v>17436</v>
      </c>
      <c r="BK1399" s="141" t="s">
        <v>17437</v>
      </c>
      <c r="BL1399" s="141" t="s">
        <v>5799</v>
      </c>
      <c r="BM1399" s="141">
        <v>46.598787000000002</v>
      </c>
      <c r="BN1399" s="141">
        <v>-71.198789000000005</v>
      </c>
      <c r="BO1399" s="141">
        <v>1997</v>
      </c>
      <c r="BP1399" s="143" t="s">
        <v>25504</v>
      </c>
      <c r="BQ1399" s="143" t="s">
        <v>17560</v>
      </c>
    </row>
    <row r="1400" spans="1:69" ht="38.25" customHeight="1" x14ac:dyDescent="0.25">
      <c r="A1400" s="1" t="str">
        <f t="shared" si="852"/>
        <v/>
      </c>
      <c r="B1400" s="32" t="str">
        <f t="shared" si="853"/>
        <v/>
      </c>
      <c r="C1400" s="25" t="str">
        <f t="shared" si="854"/>
        <v/>
      </c>
      <c r="D1400" s="25" t="str">
        <f t="shared" si="855"/>
        <v/>
      </c>
      <c r="E1400" s="25" t="str">
        <f t="shared" si="856"/>
        <v/>
      </c>
      <c r="F1400" s="25" t="str">
        <f t="shared" si="857"/>
        <v/>
      </c>
      <c r="G1400" s="108" t="str">
        <f t="shared" si="858"/>
        <v/>
      </c>
      <c r="H1400" s="108" t="str">
        <f t="shared" si="859"/>
        <v/>
      </c>
      <c r="I1400" s="112" t="str">
        <f t="shared" si="860"/>
        <v/>
      </c>
      <c r="J1400" s="112"/>
      <c r="K1400" s="112"/>
      <c r="L1400" s="113"/>
      <c r="M1400" s="113"/>
      <c r="N1400" s="224" t="str">
        <f t="shared" si="861"/>
        <v/>
      </c>
      <c r="O1400" s="225" t="str">
        <f t="shared" si="862"/>
        <v/>
      </c>
      <c r="Q1400" s="6">
        <v>1398</v>
      </c>
      <c r="R1400" s="47" t="str">
        <f t="shared" si="825"/>
        <v>-1398</v>
      </c>
      <c r="S1400" s="6"/>
      <c r="T1400" s="48" t="str">
        <f t="shared" si="826"/>
        <v/>
      </c>
      <c r="U1400" s="49" t="str">
        <f t="shared" si="827"/>
        <v/>
      </c>
      <c r="W1400" s="51"/>
      <c r="X1400" s="75" t="str">
        <f t="shared" si="828"/>
        <v/>
      </c>
      <c r="Y1400" s="71" t="str">
        <f t="shared" si="829"/>
        <v/>
      </c>
      <c r="Z1400" s="71" t="str">
        <f t="shared" si="830"/>
        <v/>
      </c>
      <c r="AA1400" s="71" t="str">
        <f t="shared" si="831"/>
        <v/>
      </c>
      <c r="AB1400" s="71" t="str">
        <f t="shared" si="832"/>
        <v/>
      </c>
      <c r="AC1400" s="71" t="str">
        <f t="shared" si="833"/>
        <v/>
      </c>
      <c r="AD1400" s="71" t="str">
        <f t="shared" si="834"/>
        <v/>
      </c>
      <c r="AE1400" s="78" t="str">
        <f t="shared" si="835"/>
        <v/>
      </c>
      <c r="AF1400" s="75" t="str">
        <f t="shared" si="836"/>
        <v/>
      </c>
      <c r="AG1400" s="71" t="str">
        <f t="shared" si="837"/>
        <v/>
      </c>
      <c r="AH1400" s="71" t="str">
        <f t="shared" si="838"/>
        <v/>
      </c>
      <c r="AI1400" s="71" t="str">
        <f t="shared" si="839"/>
        <v/>
      </c>
      <c r="AJ1400" s="71" t="str">
        <f t="shared" si="840"/>
        <v/>
      </c>
      <c r="AK1400" s="71" t="str">
        <f t="shared" si="841"/>
        <v/>
      </c>
      <c r="AL1400" s="71" t="str">
        <f t="shared" si="842"/>
        <v/>
      </c>
      <c r="AM1400" s="78" t="str">
        <f t="shared" si="843"/>
        <v/>
      </c>
      <c r="AN1400" s="75" t="str">
        <f t="shared" si="844"/>
        <v/>
      </c>
      <c r="AO1400" s="71" t="str">
        <f t="shared" si="845"/>
        <v/>
      </c>
      <c r="AP1400" s="71" t="str">
        <f t="shared" si="846"/>
        <v/>
      </c>
      <c r="AQ1400" s="71" t="str">
        <f t="shared" si="847"/>
        <v/>
      </c>
      <c r="AR1400" s="71" t="str">
        <f t="shared" si="848"/>
        <v/>
      </c>
      <c r="AS1400" s="71" t="str">
        <f t="shared" si="849"/>
        <v/>
      </c>
      <c r="AT1400" s="71" t="str">
        <f t="shared" si="850"/>
        <v/>
      </c>
      <c r="AU1400" s="76" t="str">
        <f t="shared" si="851"/>
        <v/>
      </c>
      <c r="BF1400" s="141">
        <v>27060</v>
      </c>
      <c r="BG1400" s="142" t="s">
        <v>17429</v>
      </c>
      <c r="BH1400" s="141" t="s">
        <v>180</v>
      </c>
      <c r="BI1400" s="141" t="s">
        <v>178</v>
      </c>
      <c r="BJ1400" s="141" t="s">
        <v>1580</v>
      </c>
      <c r="BK1400" s="141" t="s">
        <v>1581</v>
      </c>
      <c r="BL1400" s="141" t="s">
        <v>11322</v>
      </c>
      <c r="BM1400" s="141">
        <v>46.258839999999999</v>
      </c>
      <c r="BN1400" s="141">
        <v>-70.980149999999995</v>
      </c>
      <c r="BO1400" s="141">
        <v>1986</v>
      </c>
      <c r="BP1400" s="143" t="s">
        <v>1686</v>
      </c>
      <c r="BQ1400" s="143" t="s">
        <v>17560</v>
      </c>
    </row>
    <row r="1401" spans="1:69" ht="38.25" customHeight="1" x14ac:dyDescent="0.25">
      <c r="A1401" s="1" t="str">
        <f t="shared" si="852"/>
        <v/>
      </c>
      <c r="B1401" s="32" t="str">
        <f t="shared" si="853"/>
        <v/>
      </c>
      <c r="C1401" s="25" t="str">
        <f t="shared" si="854"/>
        <v/>
      </c>
      <c r="D1401" s="25" t="str">
        <f t="shared" si="855"/>
        <v/>
      </c>
      <c r="E1401" s="25" t="str">
        <f t="shared" si="856"/>
        <v/>
      </c>
      <c r="F1401" s="25" t="str">
        <f t="shared" si="857"/>
        <v/>
      </c>
      <c r="G1401" s="108" t="str">
        <f t="shared" si="858"/>
        <v/>
      </c>
      <c r="H1401" s="108" t="str">
        <f t="shared" si="859"/>
        <v/>
      </c>
      <c r="I1401" s="112" t="str">
        <f t="shared" si="860"/>
        <v/>
      </c>
      <c r="J1401" s="112"/>
      <c r="K1401" s="112"/>
      <c r="L1401" s="113"/>
      <c r="M1401" s="113"/>
      <c r="N1401" s="224" t="str">
        <f t="shared" si="861"/>
        <v/>
      </c>
      <c r="O1401" s="225" t="str">
        <f t="shared" si="862"/>
        <v/>
      </c>
      <c r="Q1401" s="6">
        <v>1399</v>
      </c>
      <c r="R1401" s="47" t="str">
        <f t="shared" si="825"/>
        <v>-1399</v>
      </c>
      <c r="S1401" s="6"/>
      <c r="T1401" s="48" t="str">
        <f t="shared" si="826"/>
        <v/>
      </c>
      <c r="U1401" s="49" t="str">
        <f t="shared" si="827"/>
        <v/>
      </c>
      <c r="W1401" s="51"/>
      <c r="X1401" s="75" t="str">
        <f t="shared" si="828"/>
        <v/>
      </c>
      <c r="Y1401" s="71" t="str">
        <f t="shared" si="829"/>
        <v/>
      </c>
      <c r="Z1401" s="71" t="str">
        <f t="shared" si="830"/>
        <v/>
      </c>
      <c r="AA1401" s="71" t="str">
        <f t="shared" si="831"/>
        <v/>
      </c>
      <c r="AB1401" s="71" t="str">
        <f t="shared" si="832"/>
        <v/>
      </c>
      <c r="AC1401" s="71" t="str">
        <f t="shared" si="833"/>
        <v/>
      </c>
      <c r="AD1401" s="71" t="str">
        <f t="shared" si="834"/>
        <v/>
      </c>
      <c r="AE1401" s="78" t="str">
        <f t="shared" si="835"/>
        <v/>
      </c>
      <c r="AF1401" s="75" t="str">
        <f t="shared" si="836"/>
        <v/>
      </c>
      <c r="AG1401" s="71" t="str">
        <f t="shared" si="837"/>
        <v/>
      </c>
      <c r="AH1401" s="71" t="str">
        <f t="shared" si="838"/>
        <v/>
      </c>
      <c r="AI1401" s="71" t="str">
        <f t="shared" si="839"/>
        <v/>
      </c>
      <c r="AJ1401" s="71" t="str">
        <f t="shared" si="840"/>
        <v/>
      </c>
      <c r="AK1401" s="71" t="str">
        <f t="shared" si="841"/>
        <v/>
      </c>
      <c r="AL1401" s="71" t="str">
        <f t="shared" si="842"/>
        <v/>
      </c>
      <c r="AM1401" s="78" t="str">
        <f t="shared" si="843"/>
        <v/>
      </c>
      <c r="AN1401" s="75" t="str">
        <f t="shared" si="844"/>
        <v/>
      </c>
      <c r="AO1401" s="71" t="str">
        <f t="shared" si="845"/>
        <v/>
      </c>
      <c r="AP1401" s="71" t="str">
        <f t="shared" si="846"/>
        <v/>
      </c>
      <c r="AQ1401" s="71" t="str">
        <f t="shared" si="847"/>
        <v/>
      </c>
      <c r="AR1401" s="71" t="str">
        <f t="shared" si="848"/>
        <v/>
      </c>
      <c r="AS1401" s="71" t="str">
        <f t="shared" si="849"/>
        <v/>
      </c>
      <c r="AT1401" s="71" t="str">
        <f t="shared" si="850"/>
        <v/>
      </c>
      <c r="AU1401" s="76" t="str">
        <f t="shared" si="851"/>
        <v/>
      </c>
      <c r="BF1401" s="141">
        <v>27060</v>
      </c>
      <c r="BG1401" s="142" t="s">
        <v>17430</v>
      </c>
      <c r="BH1401" s="141" t="s">
        <v>180</v>
      </c>
      <c r="BI1401" s="141" t="s">
        <v>191</v>
      </c>
      <c r="BJ1401" s="141" t="s">
        <v>1739</v>
      </c>
      <c r="BK1401" s="141" t="s">
        <v>12011</v>
      </c>
      <c r="BL1401" s="141" t="s">
        <v>16641</v>
      </c>
      <c r="BM1401" s="141">
        <v>46.265300000000003</v>
      </c>
      <c r="BN1401" s="141">
        <v>-70.9876</v>
      </c>
      <c r="BO1401" s="141">
        <v>1986</v>
      </c>
      <c r="BP1401" s="143"/>
      <c r="BQ1401" s="143" t="s">
        <v>17560</v>
      </c>
    </row>
    <row r="1402" spans="1:69" ht="38.25" customHeight="1" x14ac:dyDescent="0.25">
      <c r="A1402" s="1" t="str">
        <f t="shared" si="852"/>
        <v/>
      </c>
      <c r="B1402" s="32" t="str">
        <f t="shared" si="853"/>
        <v/>
      </c>
      <c r="C1402" s="25" t="str">
        <f t="shared" si="854"/>
        <v/>
      </c>
      <c r="D1402" s="25" t="str">
        <f t="shared" si="855"/>
        <v/>
      </c>
      <c r="E1402" s="25" t="str">
        <f t="shared" si="856"/>
        <v/>
      </c>
      <c r="F1402" s="25" t="str">
        <f t="shared" si="857"/>
        <v/>
      </c>
      <c r="G1402" s="108" t="str">
        <f t="shared" si="858"/>
        <v/>
      </c>
      <c r="H1402" s="108" t="str">
        <f t="shared" si="859"/>
        <v/>
      </c>
      <c r="I1402" s="112" t="str">
        <f t="shared" si="860"/>
        <v/>
      </c>
      <c r="J1402" s="112"/>
      <c r="K1402" s="112"/>
      <c r="L1402" s="113"/>
      <c r="M1402" s="113"/>
      <c r="N1402" s="224" t="str">
        <f t="shared" si="861"/>
        <v/>
      </c>
      <c r="O1402" s="225" t="str">
        <f t="shared" si="862"/>
        <v/>
      </c>
      <c r="Q1402" s="6">
        <v>1400</v>
      </c>
      <c r="R1402" s="47" t="str">
        <f t="shared" si="825"/>
        <v>-1400</v>
      </c>
      <c r="S1402" s="6"/>
      <c r="T1402" s="48" t="str">
        <f t="shared" si="826"/>
        <v/>
      </c>
      <c r="U1402" s="49" t="str">
        <f t="shared" si="827"/>
        <v/>
      </c>
      <c r="W1402" s="51"/>
      <c r="X1402" s="75" t="str">
        <f t="shared" si="828"/>
        <v/>
      </c>
      <c r="Y1402" s="71" t="str">
        <f t="shared" si="829"/>
        <v/>
      </c>
      <c r="Z1402" s="71" t="str">
        <f t="shared" si="830"/>
        <v/>
      </c>
      <c r="AA1402" s="71" t="str">
        <f t="shared" si="831"/>
        <v/>
      </c>
      <c r="AB1402" s="71" t="str">
        <f t="shared" si="832"/>
        <v/>
      </c>
      <c r="AC1402" s="71" t="str">
        <f t="shared" si="833"/>
        <v/>
      </c>
      <c r="AD1402" s="71" t="str">
        <f t="shared" si="834"/>
        <v/>
      </c>
      <c r="AE1402" s="78" t="str">
        <f t="shared" si="835"/>
        <v/>
      </c>
      <c r="AF1402" s="75" t="str">
        <f t="shared" si="836"/>
        <v/>
      </c>
      <c r="AG1402" s="71" t="str">
        <f t="shared" si="837"/>
        <v/>
      </c>
      <c r="AH1402" s="71" t="str">
        <f t="shared" si="838"/>
        <v/>
      </c>
      <c r="AI1402" s="71" t="str">
        <f t="shared" si="839"/>
        <v/>
      </c>
      <c r="AJ1402" s="71" t="str">
        <f t="shared" si="840"/>
        <v/>
      </c>
      <c r="AK1402" s="71" t="str">
        <f t="shared" si="841"/>
        <v/>
      </c>
      <c r="AL1402" s="71" t="str">
        <f t="shared" si="842"/>
        <v/>
      </c>
      <c r="AM1402" s="78" t="str">
        <f t="shared" si="843"/>
        <v/>
      </c>
      <c r="AN1402" s="75" t="str">
        <f t="shared" si="844"/>
        <v/>
      </c>
      <c r="AO1402" s="71" t="str">
        <f t="shared" si="845"/>
        <v/>
      </c>
      <c r="AP1402" s="71" t="str">
        <f t="shared" si="846"/>
        <v/>
      </c>
      <c r="AQ1402" s="71" t="str">
        <f t="shared" si="847"/>
        <v/>
      </c>
      <c r="AR1402" s="71" t="str">
        <f t="shared" si="848"/>
        <v/>
      </c>
      <c r="AS1402" s="71" t="str">
        <f t="shared" si="849"/>
        <v/>
      </c>
      <c r="AT1402" s="71" t="str">
        <f t="shared" si="850"/>
        <v/>
      </c>
      <c r="AU1402" s="76" t="str">
        <f t="shared" si="851"/>
        <v/>
      </c>
      <c r="BF1402" s="141">
        <v>28045</v>
      </c>
      <c r="BG1402" s="142" t="s">
        <v>17412</v>
      </c>
      <c r="BH1402" s="141" t="s">
        <v>478</v>
      </c>
      <c r="BI1402" s="141" t="s">
        <v>186</v>
      </c>
      <c r="BJ1402" s="141"/>
      <c r="BK1402" s="141" t="s">
        <v>17413</v>
      </c>
      <c r="BL1402" s="141" t="s">
        <v>17414</v>
      </c>
      <c r="BM1402" s="141">
        <v>46.418729999999996</v>
      </c>
      <c r="BN1402" s="141">
        <v>-70.359499999999997</v>
      </c>
      <c r="BO1402" s="141">
        <v>1980</v>
      </c>
      <c r="BP1402" s="143" t="s">
        <v>25501</v>
      </c>
      <c r="BQ1402" s="143" t="s">
        <v>17560</v>
      </c>
    </row>
    <row r="1403" spans="1:69" ht="38.25" customHeight="1" x14ac:dyDescent="0.25">
      <c r="A1403" s="1" t="str">
        <f t="shared" si="852"/>
        <v/>
      </c>
      <c r="B1403" s="32" t="str">
        <f t="shared" si="853"/>
        <v/>
      </c>
      <c r="C1403" s="25" t="str">
        <f t="shared" si="854"/>
        <v/>
      </c>
      <c r="D1403" s="25" t="str">
        <f t="shared" si="855"/>
        <v/>
      </c>
      <c r="E1403" s="25" t="str">
        <f t="shared" si="856"/>
        <v/>
      </c>
      <c r="F1403" s="25" t="str">
        <f t="shared" si="857"/>
        <v/>
      </c>
      <c r="G1403" s="108" t="str">
        <f t="shared" si="858"/>
        <v/>
      </c>
      <c r="H1403" s="108" t="str">
        <f t="shared" si="859"/>
        <v/>
      </c>
      <c r="I1403" s="112" t="str">
        <f t="shared" si="860"/>
        <v/>
      </c>
      <c r="J1403" s="112"/>
      <c r="K1403" s="112"/>
      <c r="L1403" s="113"/>
      <c r="M1403" s="113"/>
      <c r="N1403" s="224" t="str">
        <f t="shared" si="861"/>
        <v/>
      </c>
      <c r="O1403" s="225" t="str">
        <f t="shared" si="862"/>
        <v/>
      </c>
      <c r="Q1403" s="6">
        <v>1401</v>
      </c>
      <c r="R1403" s="47" t="str">
        <f t="shared" si="825"/>
        <v>-1401</v>
      </c>
      <c r="S1403" s="6"/>
      <c r="T1403" s="48" t="str">
        <f t="shared" si="826"/>
        <v/>
      </c>
      <c r="U1403" s="49" t="str">
        <f t="shared" si="827"/>
        <v/>
      </c>
      <c r="W1403" s="51"/>
      <c r="X1403" s="75" t="str">
        <f t="shared" si="828"/>
        <v/>
      </c>
      <c r="Y1403" s="71" t="str">
        <f t="shared" si="829"/>
        <v/>
      </c>
      <c r="Z1403" s="71" t="str">
        <f t="shared" si="830"/>
        <v/>
      </c>
      <c r="AA1403" s="71" t="str">
        <f t="shared" si="831"/>
        <v/>
      </c>
      <c r="AB1403" s="71" t="str">
        <f t="shared" si="832"/>
        <v/>
      </c>
      <c r="AC1403" s="71" t="str">
        <f t="shared" si="833"/>
        <v/>
      </c>
      <c r="AD1403" s="71" t="str">
        <f t="shared" si="834"/>
        <v/>
      </c>
      <c r="AE1403" s="78" t="str">
        <f t="shared" si="835"/>
        <v/>
      </c>
      <c r="AF1403" s="75" t="str">
        <f t="shared" si="836"/>
        <v/>
      </c>
      <c r="AG1403" s="71" t="str">
        <f t="shared" si="837"/>
        <v/>
      </c>
      <c r="AH1403" s="71" t="str">
        <f t="shared" si="838"/>
        <v/>
      </c>
      <c r="AI1403" s="71" t="str">
        <f t="shared" si="839"/>
        <v/>
      </c>
      <c r="AJ1403" s="71" t="str">
        <f t="shared" si="840"/>
        <v/>
      </c>
      <c r="AK1403" s="71" t="str">
        <f t="shared" si="841"/>
        <v/>
      </c>
      <c r="AL1403" s="71" t="str">
        <f t="shared" si="842"/>
        <v/>
      </c>
      <c r="AM1403" s="78" t="str">
        <f t="shared" si="843"/>
        <v/>
      </c>
      <c r="AN1403" s="75" t="str">
        <f t="shared" si="844"/>
        <v/>
      </c>
      <c r="AO1403" s="71" t="str">
        <f t="shared" si="845"/>
        <v/>
      </c>
      <c r="AP1403" s="71" t="str">
        <f t="shared" si="846"/>
        <v/>
      </c>
      <c r="AQ1403" s="71" t="str">
        <f t="shared" si="847"/>
        <v/>
      </c>
      <c r="AR1403" s="71" t="str">
        <f t="shared" si="848"/>
        <v/>
      </c>
      <c r="AS1403" s="71" t="str">
        <f t="shared" si="849"/>
        <v/>
      </c>
      <c r="AT1403" s="71" t="str">
        <f t="shared" si="850"/>
        <v/>
      </c>
      <c r="AU1403" s="76" t="str">
        <f t="shared" si="851"/>
        <v/>
      </c>
      <c r="BF1403" s="141">
        <v>28045</v>
      </c>
      <c r="BG1403" s="142" t="s">
        <v>17415</v>
      </c>
      <c r="BH1403" s="141" t="s">
        <v>478</v>
      </c>
      <c r="BI1403" s="141" t="s">
        <v>177</v>
      </c>
      <c r="BJ1403" s="141"/>
      <c r="BK1403" s="141" t="s">
        <v>2780</v>
      </c>
      <c r="BL1403" s="141" t="s">
        <v>17416</v>
      </c>
      <c r="BM1403" s="141">
        <v>46.410179999999997</v>
      </c>
      <c r="BN1403" s="141">
        <v>-70.351910000000004</v>
      </c>
      <c r="BO1403" s="141">
        <v>1985</v>
      </c>
      <c r="BP1403" s="143" t="s">
        <v>485</v>
      </c>
      <c r="BQ1403" s="143" t="s">
        <v>17560</v>
      </c>
    </row>
    <row r="1404" spans="1:69" ht="38.25" customHeight="1" x14ac:dyDescent="0.25">
      <c r="A1404" s="1" t="str">
        <f t="shared" si="852"/>
        <v/>
      </c>
      <c r="B1404" s="32" t="str">
        <f t="shared" si="853"/>
        <v/>
      </c>
      <c r="C1404" s="25" t="str">
        <f t="shared" si="854"/>
        <v/>
      </c>
      <c r="D1404" s="25" t="str">
        <f t="shared" si="855"/>
        <v/>
      </c>
      <c r="E1404" s="25" t="str">
        <f t="shared" si="856"/>
        <v/>
      </c>
      <c r="F1404" s="25" t="str">
        <f t="shared" si="857"/>
        <v/>
      </c>
      <c r="G1404" s="108" t="str">
        <f t="shared" si="858"/>
        <v/>
      </c>
      <c r="H1404" s="108" t="str">
        <f t="shared" si="859"/>
        <v/>
      </c>
      <c r="I1404" s="112" t="str">
        <f t="shared" si="860"/>
        <v/>
      </c>
      <c r="J1404" s="112"/>
      <c r="K1404" s="112"/>
      <c r="L1404" s="113"/>
      <c r="M1404" s="113"/>
      <c r="N1404" s="224" t="str">
        <f t="shared" si="861"/>
        <v/>
      </c>
      <c r="O1404" s="225" t="str">
        <f t="shared" si="862"/>
        <v/>
      </c>
      <c r="Q1404" s="6">
        <v>1402</v>
      </c>
      <c r="R1404" s="47" t="str">
        <f t="shared" si="825"/>
        <v>-1402</v>
      </c>
      <c r="S1404" s="6"/>
      <c r="T1404" s="48" t="str">
        <f t="shared" si="826"/>
        <v/>
      </c>
      <c r="U1404" s="49" t="str">
        <f t="shared" si="827"/>
        <v/>
      </c>
      <c r="W1404" s="51"/>
      <c r="X1404" s="75" t="str">
        <f t="shared" si="828"/>
        <v/>
      </c>
      <c r="Y1404" s="71" t="str">
        <f t="shared" si="829"/>
        <v/>
      </c>
      <c r="Z1404" s="71" t="str">
        <f t="shared" si="830"/>
        <v/>
      </c>
      <c r="AA1404" s="71" t="str">
        <f t="shared" si="831"/>
        <v/>
      </c>
      <c r="AB1404" s="71" t="str">
        <f t="shared" si="832"/>
        <v/>
      </c>
      <c r="AC1404" s="71" t="str">
        <f t="shared" si="833"/>
        <v/>
      </c>
      <c r="AD1404" s="71" t="str">
        <f t="shared" si="834"/>
        <v/>
      </c>
      <c r="AE1404" s="78" t="str">
        <f t="shared" si="835"/>
        <v/>
      </c>
      <c r="AF1404" s="75" t="str">
        <f t="shared" si="836"/>
        <v/>
      </c>
      <c r="AG1404" s="71" t="str">
        <f t="shared" si="837"/>
        <v/>
      </c>
      <c r="AH1404" s="71" t="str">
        <f t="shared" si="838"/>
        <v/>
      </c>
      <c r="AI1404" s="71" t="str">
        <f t="shared" si="839"/>
        <v/>
      </c>
      <c r="AJ1404" s="71" t="str">
        <f t="shared" si="840"/>
        <v/>
      </c>
      <c r="AK1404" s="71" t="str">
        <f t="shared" si="841"/>
        <v/>
      </c>
      <c r="AL1404" s="71" t="str">
        <f t="shared" si="842"/>
        <v/>
      </c>
      <c r="AM1404" s="78" t="str">
        <f t="shared" si="843"/>
        <v/>
      </c>
      <c r="AN1404" s="75" t="str">
        <f t="shared" si="844"/>
        <v/>
      </c>
      <c r="AO1404" s="71" t="str">
        <f t="shared" si="845"/>
        <v/>
      </c>
      <c r="AP1404" s="71" t="str">
        <f t="shared" si="846"/>
        <v/>
      </c>
      <c r="AQ1404" s="71" t="str">
        <f t="shared" si="847"/>
        <v/>
      </c>
      <c r="AR1404" s="71" t="str">
        <f t="shared" si="848"/>
        <v/>
      </c>
      <c r="AS1404" s="71" t="str">
        <f t="shared" si="849"/>
        <v/>
      </c>
      <c r="AT1404" s="71" t="str">
        <f t="shared" si="850"/>
        <v/>
      </c>
      <c r="AU1404" s="76" t="str">
        <f t="shared" si="851"/>
        <v/>
      </c>
      <c r="BF1404" s="141">
        <v>31030</v>
      </c>
      <c r="BG1404" s="142" t="s">
        <v>17396</v>
      </c>
      <c r="BH1404" s="141" t="s">
        <v>478</v>
      </c>
      <c r="BI1404" s="141" t="s">
        <v>177</v>
      </c>
      <c r="BJ1404" s="141" t="s">
        <v>1807</v>
      </c>
      <c r="BK1404" s="141" t="s">
        <v>17361</v>
      </c>
      <c r="BL1404" s="141" t="s">
        <v>17397</v>
      </c>
      <c r="BM1404" s="141">
        <v>45.968665999999999</v>
      </c>
      <c r="BN1404" s="141">
        <v>-71.603189999999998</v>
      </c>
      <c r="BO1404" s="141">
        <v>2007</v>
      </c>
      <c r="BP1404" s="143" t="s">
        <v>25497</v>
      </c>
      <c r="BQ1404" s="143" t="s">
        <v>17560</v>
      </c>
    </row>
    <row r="1405" spans="1:69" ht="38.25" customHeight="1" x14ac:dyDescent="0.25">
      <c r="A1405" s="1" t="str">
        <f t="shared" si="852"/>
        <v/>
      </c>
      <c r="B1405" s="32" t="str">
        <f t="shared" si="853"/>
        <v/>
      </c>
      <c r="C1405" s="25" t="str">
        <f t="shared" si="854"/>
        <v/>
      </c>
      <c r="D1405" s="25" t="str">
        <f t="shared" si="855"/>
        <v/>
      </c>
      <c r="E1405" s="25" t="str">
        <f t="shared" si="856"/>
        <v/>
      </c>
      <c r="F1405" s="25" t="str">
        <f t="shared" si="857"/>
        <v/>
      </c>
      <c r="G1405" s="108" t="str">
        <f t="shared" si="858"/>
        <v/>
      </c>
      <c r="H1405" s="108" t="str">
        <f t="shared" si="859"/>
        <v/>
      </c>
      <c r="I1405" s="112" t="str">
        <f t="shared" si="860"/>
        <v/>
      </c>
      <c r="J1405" s="112"/>
      <c r="K1405" s="112"/>
      <c r="L1405" s="113"/>
      <c r="M1405" s="113"/>
      <c r="N1405" s="224" t="str">
        <f t="shared" si="861"/>
        <v/>
      </c>
      <c r="O1405" s="225" t="str">
        <f t="shared" si="862"/>
        <v/>
      </c>
      <c r="Q1405" s="6">
        <v>1403</v>
      </c>
      <c r="R1405" s="47" t="str">
        <f t="shared" si="825"/>
        <v>-1403</v>
      </c>
      <c r="S1405" s="6"/>
      <c r="T1405" s="48" t="str">
        <f t="shared" si="826"/>
        <v/>
      </c>
      <c r="U1405" s="49" t="str">
        <f t="shared" si="827"/>
        <v/>
      </c>
      <c r="W1405" s="51"/>
      <c r="X1405" s="75" t="str">
        <f t="shared" si="828"/>
        <v/>
      </c>
      <c r="Y1405" s="71" t="str">
        <f t="shared" si="829"/>
        <v/>
      </c>
      <c r="Z1405" s="71" t="str">
        <f t="shared" si="830"/>
        <v/>
      </c>
      <c r="AA1405" s="71" t="str">
        <f t="shared" si="831"/>
        <v/>
      </c>
      <c r="AB1405" s="71" t="str">
        <f t="shared" si="832"/>
        <v/>
      </c>
      <c r="AC1405" s="71" t="str">
        <f t="shared" si="833"/>
        <v/>
      </c>
      <c r="AD1405" s="71" t="str">
        <f t="shared" si="834"/>
        <v/>
      </c>
      <c r="AE1405" s="78" t="str">
        <f t="shared" si="835"/>
        <v/>
      </c>
      <c r="AF1405" s="75" t="str">
        <f t="shared" si="836"/>
        <v/>
      </c>
      <c r="AG1405" s="71" t="str">
        <f t="shared" si="837"/>
        <v/>
      </c>
      <c r="AH1405" s="71" t="str">
        <f t="shared" si="838"/>
        <v/>
      </c>
      <c r="AI1405" s="71" t="str">
        <f t="shared" si="839"/>
        <v/>
      </c>
      <c r="AJ1405" s="71" t="str">
        <f t="shared" si="840"/>
        <v/>
      </c>
      <c r="AK1405" s="71" t="str">
        <f t="shared" si="841"/>
        <v/>
      </c>
      <c r="AL1405" s="71" t="str">
        <f t="shared" si="842"/>
        <v/>
      </c>
      <c r="AM1405" s="78" t="str">
        <f t="shared" si="843"/>
        <v/>
      </c>
      <c r="AN1405" s="75" t="str">
        <f t="shared" si="844"/>
        <v/>
      </c>
      <c r="AO1405" s="71" t="str">
        <f t="shared" si="845"/>
        <v/>
      </c>
      <c r="AP1405" s="71" t="str">
        <f t="shared" si="846"/>
        <v/>
      </c>
      <c r="AQ1405" s="71" t="str">
        <f t="shared" si="847"/>
        <v/>
      </c>
      <c r="AR1405" s="71" t="str">
        <f t="shared" si="848"/>
        <v/>
      </c>
      <c r="AS1405" s="71" t="str">
        <f t="shared" si="849"/>
        <v/>
      </c>
      <c r="AT1405" s="71" t="str">
        <f t="shared" si="850"/>
        <v/>
      </c>
      <c r="AU1405" s="76" t="str">
        <f t="shared" si="851"/>
        <v/>
      </c>
      <c r="BF1405" s="141">
        <v>31030</v>
      </c>
      <c r="BG1405" s="142" t="s">
        <v>17398</v>
      </c>
      <c r="BH1405" s="141" t="s">
        <v>478</v>
      </c>
      <c r="BI1405" s="141" t="s">
        <v>176</v>
      </c>
      <c r="BJ1405" s="141" t="s">
        <v>10694</v>
      </c>
      <c r="BK1405" s="141" t="s">
        <v>17361</v>
      </c>
      <c r="BL1405" s="141" t="s">
        <v>17397</v>
      </c>
      <c r="BM1405" s="141">
        <v>45.969611043</v>
      </c>
      <c r="BN1405" s="141">
        <v>-71.603476626499997</v>
      </c>
      <c r="BO1405" s="141">
        <v>2007</v>
      </c>
      <c r="BP1405" s="143" t="s">
        <v>25498</v>
      </c>
      <c r="BQ1405" s="143" t="s">
        <v>17560</v>
      </c>
    </row>
    <row r="1406" spans="1:69" ht="38.25" customHeight="1" x14ac:dyDescent="0.25">
      <c r="A1406" s="1" t="str">
        <f t="shared" si="852"/>
        <v/>
      </c>
      <c r="B1406" s="32" t="str">
        <f t="shared" si="853"/>
        <v/>
      </c>
      <c r="C1406" s="25" t="str">
        <f t="shared" si="854"/>
        <v/>
      </c>
      <c r="D1406" s="25" t="str">
        <f t="shared" si="855"/>
        <v/>
      </c>
      <c r="E1406" s="25" t="str">
        <f t="shared" si="856"/>
        <v/>
      </c>
      <c r="F1406" s="25" t="str">
        <f t="shared" si="857"/>
        <v/>
      </c>
      <c r="G1406" s="108" t="str">
        <f t="shared" si="858"/>
        <v/>
      </c>
      <c r="H1406" s="108" t="str">
        <f t="shared" si="859"/>
        <v/>
      </c>
      <c r="I1406" s="112" t="str">
        <f t="shared" si="860"/>
        <v/>
      </c>
      <c r="J1406" s="112"/>
      <c r="K1406" s="112"/>
      <c r="L1406" s="113"/>
      <c r="M1406" s="113"/>
      <c r="N1406" s="224" t="str">
        <f t="shared" si="861"/>
        <v/>
      </c>
      <c r="O1406" s="225" t="str">
        <f t="shared" si="862"/>
        <v/>
      </c>
      <c r="Q1406" s="6">
        <v>1404</v>
      </c>
      <c r="R1406" s="47" t="str">
        <f t="shared" si="825"/>
        <v>-1404</v>
      </c>
      <c r="S1406" s="6"/>
      <c r="T1406" s="48" t="str">
        <f t="shared" si="826"/>
        <v/>
      </c>
      <c r="U1406" s="49" t="str">
        <f t="shared" si="827"/>
        <v/>
      </c>
      <c r="W1406" s="51"/>
      <c r="X1406" s="75" t="str">
        <f t="shared" si="828"/>
        <v/>
      </c>
      <c r="Y1406" s="71" t="str">
        <f t="shared" si="829"/>
        <v/>
      </c>
      <c r="Z1406" s="71" t="str">
        <f t="shared" si="830"/>
        <v/>
      </c>
      <c r="AA1406" s="71" t="str">
        <f t="shared" si="831"/>
        <v/>
      </c>
      <c r="AB1406" s="71" t="str">
        <f t="shared" si="832"/>
        <v/>
      </c>
      <c r="AC1406" s="71" t="str">
        <f t="shared" si="833"/>
        <v/>
      </c>
      <c r="AD1406" s="71" t="str">
        <f t="shared" si="834"/>
        <v/>
      </c>
      <c r="AE1406" s="78" t="str">
        <f t="shared" si="835"/>
        <v/>
      </c>
      <c r="AF1406" s="75" t="str">
        <f t="shared" si="836"/>
        <v/>
      </c>
      <c r="AG1406" s="71" t="str">
        <f t="shared" si="837"/>
        <v/>
      </c>
      <c r="AH1406" s="71" t="str">
        <f t="shared" si="838"/>
        <v/>
      </c>
      <c r="AI1406" s="71" t="str">
        <f t="shared" si="839"/>
        <v/>
      </c>
      <c r="AJ1406" s="71" t="str">
        <f t="shared" si="840"/>
        <v/>
      </c>
      <c r="AK1406" s="71" t="str">
        <f t="shared" si="841"/>
        <v/>
      </c>
      <c r="AL1406" s="71" t="str">
        <f t="shared" si="842"/>
        <v/>
      </c>
      <c r="AM1406" s="78" t="str">
        <f t="shared" si="843"/>
        <v/>
      </c>
      <c r="AN1406" s="75" t="str">
        <f t="shared" si="844"/>
        <v/>
      </c>
      <c r="AO1406" s="71" t="str">
        <f t="shared" si="845"/>
        <v/>
      </c>
      <c r="AP1406" s="71" t="str">
        <f t="shared" si="846"/>
        <v/>
      </c>
      <c r="AQ1406" s="71" t="str">
        <f t="shared" si="847"/>
        <v/>
      </c>
      <c r="AR1406" s="71" t="str">
        <f t="shared" si="848"/>
        <v/>
      </c>
      <c r="AS1406" s="71" t="str">
        <f t="shared" si="849"/>
        <v/>
      </c>
      <c r="AT1406" s="71" t="str">
        <f t="shared" si="850"/>
        <v/>
      </c>
      <c r="AU1406" s="76" t="str">
        <f t="shared" si="851"/>
        <v/>
      </c>
      <c r="BF1406" s="141">
        <v>31135</v>
      </c>
      <c r="BG1406" s="142" t="s">
        <v>17389</v>
      </c>
      <c r="BH1406" s="141" t="s">
        <v>478</v>
      </c>
      <c r="BI1406" s="141" t="s">
        <v>176</v>
      </c>
      <c r="BJ1406" s="141" t="s">
        <v>17390</v>
      </c>
      <c r="BK1406" s="141"/>
      <c r="BL1406" s="141" t="s">
        <v>17391</v>
      </c>
      <c r="BM1406" s="141">
        <v>46.249229443411103</v>
      </c>
      <c r="BN1406" s="141">
        <v>-71.150472856644001</v>
      </c>
      <c r="BO1406" s="141">
        <v>1994</v>
      </c>
      <c r="BP1406" s="143" t="s">
        <v>25494</v>
      </c>
      <c r="BQ1406" s="143" t="s">
        <v>17560</v>
      </c>
    </row>
    <row r="1407" spans="1:69" ht="38.25" customHeight="1" x14ac:dyDescent="0.25">
      <c r="A1407" s="1" t="str">
        <f t="shared" si="852"/>
        <v/>
      </c>
      <c r="B1407" s="32" t="str">
        <f t="shared" si="853"/>
        <v/>
      </c>
      <c r="C1407" s="25" t="str">
        <f t="shared" si="854"/>
        <v/>
      </c>
      <c r="D1407" s="25" t="str">
        <f t="shared" si="855"/>
        <v/>
      </c>
      <c r="E1407" s="25" t="str">
        <f t="shared" si="856"/>
        <v/>
      </c>
      <c r="F1407" s="25" t="str">
        <f t="shared" si="857"/>
        <v/>
      </c>
      <c r="G1407" s="108" t="str">
        <f t="shared" si="858"/>
        <v/>
      </c>
      <c r="H1407" s="108" t="str">
        <f t="shared" si="859"/>
        <v/>
      </c>
      <c r="I1407" s="112" t="str">
        <f t="shared" si="860"/>
        <v/>
      </c>
      <c r="J1407" s="112"/>
      <c r="K1407" s="112"/>
      <c r="L1407" s="113"/>
      <c r="M1407" s="113"/>
      <c r="N1407" s="224" t="str">
        <f t="shared" si="861"/>
        <v/>
      </c>
      <c r="O1407" s="225" t="str">
        <f t="shared" si="862"/>
        <v/>
      </c>
      <c r="Q1407" s="6">
        <v>1405</v>
      </c>
      <c r="R1407" s="47" t="str">
        <f t="shared" si="825"/>
        <v>-1405</v>
      </c>
      <c r="S1407" s="6"/>
      <c r="T1407" s="48" t="str">
        <f t="shared" si="826"/>
        <v/>
      </c>
      <c r="U1407" s="49" t="str">
        <f t="shared" si="827"/>
        <v/>
      </c>
      <c r="W1407" s="51"/>
      <c r="X1407" s="75" t="str">
        <f t="shared" si="828"/>
        <v/>
      </c>
      <c r="Y1407" s="71" t="str">
        <f t="shared" si="829"/>
        <v/>
      </c>
      <c r="Z1407" s="71" t="str">
        <f t="shared" si="830"/>
        <v/>
      </c>
      <c r="AA1407" s="71" t="str">
        <f t="shared" si="831"/>
        <v/>
      </c>
      <c r="AB1407" s="71" t="str">
        <f t="shared" si="832"/>
        <v/>
      </c>
      <c r="AC1407" s="71" t="str">
        <f t="shared" si="833"/>
        <v/>
      </c>
      <c r="AD1407" s="71" t="str">
        <f t="shared" si="834"/>
        <v/>
      </c>
      <c r="AE1407" s="78" t="str">
        <f t="shared" si="835"/>
        <v/>
      </c>
      <c r="AF1407" s="75" t="str">
        <f t="shared" si="836"/>
        <v/>
      </c>
      <c r="AG1407" s="71" t="str">
        <f t="shared" si="837"/>
        <v/>
      </c>
      <c r="AH1407" s="71" t="str">
        <f t="shared" si="838"/>
        <v/>
      </c>
      <c r="AI1407" s="71" t="str">
        <f t="shared" si="839"/>
        <v/>
      </c>
      <c r="AJ1407" s="71" t="str">
        <f t="shared" si="840"/>
        <v/>
      </c>
      <c r="AK1407" s="71" t="str">
        <f t="shared" si="841"/>
        <v/>
      </c>
      <c r="AL1407" s="71" t="str">
        <f t="shared" si="842"/>
        <v/>
      </c>
      <c r="AM1407" s="78" t="str">
        <f t="shared" si="843"/>
        <v/>
      </c>
      <c r="AN1407" s="75" t="str">
        <f t="shared" si="844"/>
        <v/>
      </c>
      <c r="AO1407" s="71" t="str">
        <f t="shared" si="845"/>
        <v/>
      </c>
      <c r="AP1407" s="71" t="str">
        <f t="shared" si="846"/>
        <v/>
      </c>
      <c r="AQ1407" s="71" t="str">
        <f t="shared" si="847"/>
        <v/>
      </c>
      <c r="AR1407" s="71" t="str">
        <f t="shared" si="848"/>
        <v/>
      </c>
      <c r="AS1407" s="71" t="str">
        <f t="shared" si="849"/>
        <v/>
      </c>
      <c r="AT1407" s="71" t="str">
        <f t="shared" si="850"/>
        <v/>
      </c>
      <c r="AU1407" s="76" t="str">
        <f t="shared" si="851"/>
        <v/>
      </c>
      <c r="BF1407" s="141">
        <v>31135</v>
      </c>
      <c r="BG1407" s="142" t="s">
        <v>17392</v>
      </c>
      <c r="BH1407" s="141" t="s">
        <v>478</v>
      </c>
      <c r="BI1407" s="141" t="s">
        <v>176</v>
      </c>
      <c r="BJ1407" s="141" t="s">
        <v>17393</v>
      </c>
      <c r="BK1407" s="141"/>
      <c r="BL1407" s="141" t="s">
        <v>17391</v>
      </c>
      <c r="BM1407" s="141">
        <v>46.248725568334798</v>
      </c>
      <c r="BN1407" s="141">
        <v>-71.1630078158164</v>
      </c>
      <c r="BO1407" s="141">
        <v>1994</v>
      </c>
      <c r="BP1407" s="143" t="s">
        <v>25495</v>
      </c>
      <c r="BQ1407" s="143" t="s">
        <v>17560</v>
      </c>
    </row>
    <row r="1408" spans="1:69" ht="38.25" customHeight="1" x14ac:dyDescent="0.25">
      <c r="A1408" s="1" t="str">
        <f t="shared" si="852"/>
        <v/>
      </c>
      <c r="B1408" s="32" t="str">
        <f t="shared" si="853"/>
        <v/>
      </c>
      <c r="C1408" s="25" t="str">
        <f t="shared" si="854"/>
        <v/>
      </c>
      <c r="D1408" s="25" t="str">
        <f t="shared" si="855"/>
        <v/>
      </c>
      <c r="E1408" s="25" t="str">
        <f t="shared" si="856"/>
        <v/>
      </c>
      <c r="F1408" s="25" t="str">
        <f t="shared" si="857"/>
        <v/>
      </c>
      <c r="G1408" s="108" t="str">
        <f t="shared" si="858"/>
        <v/>
      </c>
      <c r="H1408" s="108" t="str">
        <f t="shared" si="859"/>
        <v/>
      </c>
      <c r="I1408" s="112" t="str">
        <f t="shared" si="860"/>
        <v/>
      </c>
      <c r="J1408" s="112"/>
      <c r="K1408" s="112"/>
      <c r="L1408" s="113"/>
      <c r="M1408" s="113"/>
      <c r="N1408" s="224" t="str">
        <f t="shared" si="861"/>
        <v/>
      </c>
      <c r="O1408" s="225" t="str">
        <f t="shared" si="862"/>
        <v/>
      </c>
      <c r="Q1408" s="6">
        <v>1406</v>
      </c>
      <c r="R1408" s="47" t="str">
        <f t="shared" si="825"/>
        <v>-1406</v>
      </c>
      <c r="S1408" s="6"/>
      <c r="T1408" s="48" t="str">
        <f t="shared" si="826"/>
        <v/>
      </c>
      <c r="U1408" s="49" t="str">
        <f t="shared" si="827"/>
        <v/>
      </c>
      <c r="W1408" s="51"/>
      <c r="X1408" s="75" t="str">
        <f t="shared" si="828"/>
        <v/>
      </c>
      <c r="Y1408" s="71" t="str">
        <f t="shared" si="829"/>
        <v/>
      </c>
      <c r="Z1408" s="71" t="str">
        <f t="shared" si="830"/>
        <v/>
      </c>
      <c r="AA1408" s="71" t="str">
        <f t="shared" si="831"/>
        <v/>
      </c>
      <c r="AB1408" s="71" t="str">
        <f t="shared" si="832"/>
        <v/>
      </c>
      <c r="AC1408" s="71" t="str">
        <f t="shared" si="833"/>
        <v/>
      </c>
      <c r="AD1408" s="71" t="str">
        <f t="shared" si="834"/>
        <v/>
      </c>
      <c r="AE1408" s="78" t="str">
        <f t="shared" si="835"/>
        <v/>
      </c>
      <c r="AF1408" s="75" t="str">
        <f t="shared" si="836"/>
        <v/>
      </c>
      <c r="AG1408" s="71" t="str">
        <f t="shared" si="837"/>
        <v/>
      </c>
      <c r="AH1408" s="71" t="str">
        <f t="shared" si="838"/>
        <v/>
      </c>
      <c r="AI1408" s="71" t="str">
        <f t="shared" si="839"/>
        <v/>
      </c>
      <c r="AJ1408" s="71" t="str">
        <f t="shared" si="840"/>
        <v/>
      </c>
      <c r="AK1408" s="71" t="str">
        <f t="shared" si="841"/>
        <v/>
      </c>
      <c r="AL1408" s="71" t="str">
        <f t="shared" si="842"/>
        <v/>
      </c>
      <c r="AM1408" s="78" t="str">
        <f t="shared" si="843"/>
        <v/>
      </c>
      <c r="AN1408" s="75" t="str">
        <f t="shared" si="844"/>
        <v/>
      </c>
      <c r="AO1408" s="71" t="str">
        <f t="shared" si="845"/>
        <v/>
      </c>
      <c r="AP1408" s="71" t="str">
        <f t="shared" si="846"/>
        <v/>
      </c>
      <c r="AQ1408" s="71" t="str">
        <f t="shared" si="847"/>
        <v/>
      </c>
      <c r="AR1408" s="71" t="str">
        <f t="shared" si="848"/>
        <v/>
      </c>
      <c r="AS1408" s="71" t="str">
        <f t="shared" si="849"/>
        <v/>
      </c>
      <c r="AT1408" s="71" t="str">
        <f t="shared" si="850"/>
        <v/>
      </c>
      <c r="AU1408" s="76" t="str">
        <f t="shared" si="851"/>
        <v/>
      </c>
      <c r="BF1408" s="141">
        <v>31140</v>
      </c>
      <c r="BG1408" s="142" t="s">
        <v>17384</v>
      </c>
      <c r="BH1408" s="141" t="s">
        <v>478</v>
      </c>
      <c r="BI1408" s="141" t="s">
        <v>186</v>
      </c>
      <c r="BJ1408" s="141" t="s">
        <v>1562</v>
      </c>
      <c r="BK1408" s="141" t="s">
        <v>2958</v>
      </c>
      <c r="BL1408" s="141" t="s">
        <v>3303</v>
      </c>
      <c r="BM1408" s="141">
        <v>46.279890999999999</v>
      </c>
      <c r="BN1408" s="141">
        <v>-71.340942999999996</v>
      </c>
      <c r="BO1408" s="141">
        <v>2013</v>
      </c>
      <c r="BP1408" s="143" t="s">
        <v>1562</v>
      </c>
      <c r="BQ1408" s="143" t="s">
        <v>17560</v>
      </c>
    </row>
    <row r="1409" spans="1:69" ht="38.25" customHeight="1" x14ac:dyDescent="0.25">
      <c r="A1409" s="1" t="str">
        <f t="shared" si="852"/>
        <v/>
      </c>
      <c r="B1409" s="32" t="str">
        <f t="shared" si="853"/>
        <v/>
      </c>
      <c r="C1409" s="25" t="str">
        <f t="shared" si="854"/>
        <v/>
      </c>
      <c r="D1409" s="25" t="str">
        <f t="shared" si="855"/>
        <v/>
      </c>
      <c r="E1409" s="25" t="str">
        <f t="shared" si="856"/>
        <v/>
      </c>
      <c r="F1409" s="25" t="str">
        <f t="shared" si="857"/>
        <v/>
      </c>
      <c r="G1409" s="108" t="str">
        <f t="shared" si="858"/>
        <v/>
      </c>
      <c r="H1409" s="108" t="str">
        <f t="shared" si="859"/>
        <v/>
      </c>
      <c r="I1409" s="112" t="str">
        <f t="shared" si="860"/>
        <v/>
      </c>
      <c r="J1409" s="112"/>
      <c r="K1409" s="112"/>
      <c r="L1409" s="113"/>
      <c r="M1409" s="113"/>
      <c r="N1409" s="224" t="str">
        <f t="shared" si="861"/>
        <v/>
      </c>
      <c r="O1409" s="225" t="str">
        <f t="shared" si="862"/>
        <v/>
      </c>
      <c r="Q1409" s="6">
        <v>1407</v>
      </c>
      <c r="R1409" s="47" t="str">
        <f t="shared" si="825"/>
        <v>-1407</v>
      </c>
      <c r="S1409" s="6"/>
      <c r="T1409" s="48" t="str">
        <f t="shared" si="826"/>
        <v/>
      </c>
      <c r="U1409" s="49" t="str">
        <f t="shared" si="827"/>
        <v/>
      </c>
      <c r="W1409" s="51"/>
      <c r="X1409" s="75" t="str">
        <f t="shared" si="828"/>
        <v/>
      </c>
      <c r="Y1409" s="71" t="str">
        <f t="shared" si="829"/>
        <v/>
      </c>
      <c r="Z1409" s="71" t="str">
        <f t="shared" si="830"/>
        <v/>
      </c>
      <c r="AA1409" s="71" t="str">
        <f t="shared" si="831"/>
        <v/>
      </c>
      <c r="AB1409" s="71" t="str">
        <f t="shared" si="832"/>
        <v/>
      </c>
      <c r="AC1409" s="71" t="str">
        <f t="shared" si="833"/>
        <v/>
      </c>
      <c r="AD1409" s="71" t="str">
        <f t="shared" si="834"/>
        <v/>
      </c>
      <c r="AE1409" s="78" t="str">
        <f t="shared" si="835"/>
        <v/>
      </c>
      <c r="AF1409" s="75" t="str">
        <f t="shared" si="836"/>
        <v/>
      </c>
      <c r="AG1409" s="71" t="str">
        <f t="shared" si="837"/>
        <v/>
      </c>
      <c r="AH1409" s="71" t="str">
        <f t="shared" si="838"/>
        <v/>
      </c>
      <c r="AI1409" s="71" t="str">
        <f t="shared" si="839"/>
        <v/>
      </c>
      <c r="AJ1409" s="71" t="str">
        <f t="shared" si="840"/>
        <v/>
      </c>
      <c r="AK1409" s="71" t="str">
        <f t="shared" si="841"/>
        <v/>
      </c>
      <c r="AL1409" s="71" t="str">
        <f t="shared" si="842"/>
        <v/>
      </c>
      <c r="AM1409" s="78" t="str">
        <f t="shared" si="843"/>
        <v/>
      </c>
      <c r="AN1409" s="75" t="str">
        <f t="shared" si="844"/>
        <v/>
      </c>
      <c r="AO1409" s="71" t="str">
        <f t="shared" si="845"/>
        <v/>
      </c>
      <c r="AP1409" s="71" t="str">
        <f t="shared" si="846"/>
        <v/>
      </c>
      <c r="AQ1409" s="71" t="str">
        <f t="shared" si="847"/>
        <v/>
      </c>
      <c r="AR1409" s="71" t="str">
        <f t="shared" si="848"/>
        <v/>
      </c>
      <c r="AS1409" s="71" t="str">
        <f t="shared" si="849"/>
        <v/>
      </c>
      <c r="AT1409" s="71" t="str">
        <f t="shared" si="850"/>
        <v/>
      </c>
      <c r="AU1409" s="76" t="str">
        <f t="shared" si="851"/>
        <v/>
      </c>
      <c r="BF1409" s="141">
        <v>31140</v>
      </c>
      <c r="BG1409" s="142" t="s">
        <v>17385</v>
      </c>
      <c r="BH1409" s="141" t="s">
        <v>180</v>
      </c>
      <c r="BI1409" s="141" t="s">
        <v>178</v>
      </c>
      <c r="BJ1409" s="141" t="s">
        <v>2769</v>
      </c>
      <c r="BK1409" s="141" t="s">
        <v>3361</v>
      </c>
      <c r="BL1409" s="141" t="s">
        <v>17315</v>
      </c>
      <c r="BM1409" s="141">
        <v>46.286732000000001</v>
      </c>
      <c r="BN1409" s="141">
        <v>-71.353943999999998</v>
      </c>
      <c r="BO1409" s="141">
        <v>2013</v>
      </c>
      <c r="BP1409" s="143" t="s">
        <v>2769</v>
      </c>
      <c r="BQ1409" s="143" t="s">
        <v>17560</v>
      </c>
    </row>
    <row r="1410" spans="1:69" ht="38.25" customHeight="1" x14ac:dyDescent="0.25">
      <c r="A1410" s="1" t="str">
        <f t="shared" si="852"/>
        <v/>
      </c>
      <c r="B1410" s="32" t="str">
        <f t="shared" si="853"/>
        <v/>
      </c>
      <c r="C1410" s="25" t="str">
        <f t="shared" si="854"/>
        <v/>
      </c>
      <c r="D1410" s="25" t="str">
        <f t="shared" si="855"/>
        <v/>
      </c>
      <c r="E1410" s="25" t="str">
        <f t="shared" si="856"/>
        <v/>
      </c>
      <c r="F1410" s="25" t="str">
        <f t="shared" si="857"/>
        <v/>
      </c>
      <c r="G1410" s="108" t="str">
        <f t="shared" si="858"/>
        <v/>
      </c>
      <c r="H1410" s="108" t="str">
        <f t="shared" si="859"/>
        <v/>
      </c>
      <c r="I1410" s="112" t="str">
        <f t="shared" si="860"/>
        <v/>
      </c>
      <c r="J1410" s="112"/>
      <c r="K1410" s="112"/>
      <c r="L1410" s="113"/>
      <c r="M1410" s="113"/>
      <c r="N1410" s="224" t="str">
        <f t="shared" si="861"/>
        <v/>
      </c>
      <c r="O1410" s="225" t="str">
        <f t="shared" si="862"/>
        <v/>
      </c>
      <c r="Q1410" s="6">
        <v>1408</v>
      </c>
      <c r="R1410" s="47" t="str">
        <f t="shared" si="825"/>
        <v>-1408</v>
      </c>
      <c r="S1410" s="6"/>
      <c r="T1410" s="48" t="str">
        <f t="shared" si="826"/>
        <v/>
      </c>
      <c r="U1410" s="49" t="str">
        <f t="shared" si="827"/>
        <v/>
      </c>
      <c r="W1410" s="51"/>
      <c r="X1410" s="75" t="str">
        <f t="shared" si="828"/>
        <v/>
      </c>
      <c r="Y1410" s="71" t="str">
        <f t="shared" si="829"/>
        <v/>
      </c>
      <c r="Z1410" s="71" t="str">
        <f t="shared" si="830"/>
        <v/>
      </c>
      <c r="AA1410" s="71" t="str">
        <f t="shared" si="831"/>
        <v/>
      </c>
      <c r="AB1410" s="71" t="str">
        <f t="shared" si="832"/>
        <v/>
      </c>
      <c r="AC1410" s="71" t="str">
        <f t="shared" si="833"/>
        <v/>
      </c>
      <c r="AD1410" s="71" t="str">
        <f t="shared" si="834"/>
        <v/>
      </c>
      <c r="AE1410" s="78" t="str">
        <f t="shared" si="835"/>
        <v/>
      </c>
      <c r="AF1410" s="75" t="str">
        <f t="shared" si="836"/>
        <v/>
      </c>
      <c r="AG1410" s="71" t="str">
        <f t="shared" si="837"/>
        <v/>
      </c>
      <c r="AH1410" s="71" t="str">
        <f t="shared" si="838"/>
        <v/>
      </c>
      <c r="AI1410" s="71" t="str">
        <f t="shared" si="839"/>
        <v/>
      </c>
      <c r="AJ1410" s="71" t="str">
        <f t="shared" si="840"/>
        <v/>
      </c>
      <c r="AK1410" s="71" t="str">
        <f t="shared" si="841"/>
        <v/>
      </c>
      <c r="AL1410" s="71" t="str">
        <f t="shared" si="842"/>
        <v/>
      </c>
      <c r="AM1410" s="78" t="str">
        <f t="shared" si="843"/>
        <v/>
      </c>
      <c r="AN1410" s="75" t="str">
        <f t="shared" si="844"/>
        <v/>
      </c>
      <c r="AO1410" s="71" t="str">
        <f t="shared" si="845"/>
        <v/>
      </c>
      <c r="AP1410" s="71" t="str">
        <f t="shared" si="846"/>
        <v/>
      </c>
      <c r="AQ1410" s="71" t="str">
        <f t="shared" si="847"/>
        <v/>
      </c>
      <c r="AR1410" s="71" t="str">
        <f t="shared" si="848"/>
        <v/>
      </c>
      <c r="AS1410" s="71" t="str">
        <f t="shared" si="849"/>
        <v/>
      </c>
      <c r="AT1410" s="71" t="str">
        <f t="shared" si="850"/>
        <v/>
      </c>
      <c r="AU1410" s="76" t="str">
        <f t="shared" si="851"/>
        <v/>
      </c>
      <c r="BF1410" s="141">
        <v>31140</v>
      </c>
      <c r="BG1410" s="142" t="s">
        <v>17386</v>
      </c>
      <c r="BH1410" s="141" t="s">
        <v>180</v>
      </c>
      <c r="BI1410" s="141" t="s">
        <v>191</v>
      </c>
      <c r="BJ1410" s="141" t="s">
        <v>5604</v>
      </c>
      <c r="BK1410" s="141" t="s">
        <v>1537</v>
      </c>
      <c r="BL1410" s="141" t="s">
        <v>17387</v>
      </c>
      <c r="BM1410" s="141">
        <v>46.289681000000002</v>
      </c>
      <c r="BN1410" s="141">
        <v>-71.340992</v>
      </c>
      <c r="BO1410" s="141">
        <v>2013</v>
      </c>
      <c r="BP1410" s="143" t="s">
        <v>5604</v>
      </c>
      <c r="BQ1410" s="143" t="s">
        <v>17560</v>
      </c>
    </row>
    <row r="1411" spans="1:69" ht="38.25" customHeight="1" x14ac:dyDescent="0.25">
      <c r="A1411" s="1" t="str">
        <f t="shared" si="852"/>
        <v/>
      </c>
      <c r="B1411" s="32" t="str">
        <f t="shared" si="853"/>
        <v/>
      </c>
      <c r="C1411" s="25" t="str">
        <f t="shared" si="854"/>
        <v/>
      </c>
      <c r="D1411" s="25" t="str">
        <f t="shared" si="855"/>
        <v/>
      </c>
      <c r="E1411" s="25" t="str">
        <f t="shared" si="856"/>
        <v/>
      </c>
      <c r="F1411" s="25" t="str">
        <f t="shared" si="857"/>
        <v/>
      </c>
      <c r="G1411" s="108" t="str">
        <f t="shared" si="858"/>
        <v/>
      </c>
      <c r="H1411" s="108" t="str">
        <f t="shared" si="859"/>
        <v/>
      </c>
      <c r="I1411" s="112" t="str">
        <f t="shared" si="860"/>
        <v/>
      </c>
      <c r="J1411" s="112"/>
      <c r="K1411" s="112"/>
      <c r="L1411" s="113"/>
      <c r="M1411" s="113"/>
      <c r="N1411" s="224" t="str">
        <f t="shared" si="861"/>
        <v/>
      </c>
      <c r="O1411" s="225" t="str">
        <f t="shared" si="862"/>
        <v/>
      </c>
      <c r="Q1411" s="6">
        <v>1409</v>
      </c>
      <c r="R1411" s="47" t="str">
        <f t="shared" ref="R1411:R1474" si="863">Code_geo&amp;"-"&amp;Q1411</f>
        <v>-1409</v>
      </c>
      <c r="S1411" s="6"/>
      <c r="T1411" s="48" t="str">
        <f t="shared" ref="T1411:T1474" si="864">IF(AND(B1421=$S$3,(OR(C1421=$W$10,C1421=$W$11,C1421=$W$12,C1421=$W$13))),1,"")</f>
        <v/>
      </c>
      <c r="U1411" s="49" t="str">
        <f t="shared" ref="U1411:U1474" si="865">IF(AND(B1421=$S$4,(OR(C1421=$W$5,C1421=$W$6,C1421=$W$7,C1421=$W$8))),1,"")</f>
        <v/>
      </c>
      <c r="W1411" s="51"/>
      <c r="X1411" s="75" t="str">
        <f t="shared" si="828"/>
        <v/>
      </c>
      <c r="Y1411" s="71" t="str">
        <f t="shared" si="829"/>
        <v/>
      </c>
      <c r="Z1411" s="71" t="str">
        <f t="shared" si="830"/>
        <v/>
      </c>
      <c r="AA1411" s="71" t="str">
        <f t="shared" si="831"/>
        <v/>
      </c>
      <c r="AB1411" s="71" t="str">
        <f t="shared" si="832"/>
        <v/>
      </c>
      <c r="AC1411" s="71" t="str">
        <f t="shared" si="833"/>
        <v/>
      </c>
      <c r="AD1411" s="71" t="str">
        <f t="shared" si="834"/>
        <v/>
      </c>
      <c r="AE1411" s="78" t="str">
        <f t="shared" si="835"/>
        <v/>
      </c>
      <c r="AF1411" s="75" t="str">
        <f t="shared" si="836"/>
        <v/>
      </c>
      <c r="AG1411" s="71" t="str">
        <f t="shared" si="837"/>
        <v/>
      </c>
      <c r="AH1411" s="71" t="str">
        <f t="shared" si="838"/>
        <v/>
      </c>
      <c r="AI1411" s="71" t="str">
        <f t="shared" si="839"/>
        <v/>
      </c>
      <c r="AJ1411" s="71" t="str">
        <f t="shared" si="840"/>
        <v/>
      </c>
      <c r="AK1411" s="71" t="str">
        <f t="shared" si="841"/>
        <v/>
      </c>
      <c r="AL1411" s="71" t="str">
        <f t="shared" si="842"/>
        <v/>
      </c>
      <c r="AM1411" s="78" t="str">
        <f t="shared" si="843"/>
        <v/>
      </c>
      <c r="AN1411" s="75" t="str">
        <f t="shared" si="844"/>
        <v/>
      </c>
      <c r="AO1411" s="71" t="str">
        <f t="shared" si="845"/>
        <v/>
      </c>
      <c r="AP1411" s="71" t="str">
        <f t="shared" si="846"/>
        <v/>
      </c>
      <c r="AQ1411" s="71" t="str">
        <f t="shared" si="847"/>
        <v/>
      </c>
      <c r="AR1411" s="71" t="str">
        <f t="shared" si="848"/>
        <v/>
      </c>
      <c r="AS1411" s="71" t="str">
        <f t="shared" si="849"/>
        <v/>
      </c>
      <c r="AT1411" s="71" t="str">
        <f t="shared" si="850"/>
        <v/>
      </c>
      <c r="AU1411" s="76" t="str">
        <f t="shared" si="851"/>
        <v/>
      </c>
      <c r="BF1411" s="141">
        <v>19070</v>
      </c>
      <c r="BG1411" s="142" t="s">
        <v>17491</v>
      </c>
      <c r="BH1411" s="141" t="s">
        <v>478</v>
      </c>
      <c r="BI1411" s="141" t="s">
        <v>176</v>
      </c>
      <c r="BJ1411" s="141" t="s">
        <v>1553</v>
      </c>
      <c r="BK1411" s="141" t="s">
        <v>1805</v>
      </c>
      <c r="BL1411" s="141" t="s">
        <v>1610</v>
      </c>
      <c r="BM1411" s="141">
        <v>46.643230000000003</v>
      </c>
      <c r="BN1411" s="141">
        <v>-70.868020000000001</v>
      </c>
      <c r="BO1411" s="141">
        <v>1999</v>
      </c>
      <c r="BP1411" s="143" t="s">
        <v>25518</v>
      </c>
      <c r="BQ1411" s="143" t="s">
        <v>17560</v>
      </c>
    </row>
    <row r="1412" spans="1:69" ht="38.25" customHeight="1" x14ac:dyDescent="0.25">
      <c r="A1412" s="1" t="str">
        <f t="shared" si="852"/>
        <v/>
      </c>
      <c r="B1412" s="32" t="str">
        <f t="shared" si="853"/>
        <v/>
      </c>
      <c r="C1412" s="25" t="str">
        <f t="shared" si="854"/>
        <v/>
      </c>
      <c r="D1412" s="25" t="str">
        <f t="shared" si="855"/>
        <v/>
      </c>
      <c r="E1412" s="25" t="str">
        <f t="shared" si="856"/>
        <v/>
      </c>
      <c r="F1412" s="25" t="str">
        <f t="shared" si="857"/>
        <v/>
      </c>
      <c r="G1412" s="108" t="str">
        <f t="shared" si="858"/>
        <v/>
      </c>
      <c r="H1412" s="108" t="str">
        <f t="shared" si="859"/>
        <v/>
      </c>
      <c r="I1412" s="112" t="str">
        <f t="shared" si="860"/>
        <v/>
      </c>
      <c r="J1412" s="112"/>
      <c r="K1412" s="112"/>
      <c r="L1412" s="113"/>
      <c r="M1412" s="113"/>
      <c r="N1412" s="224" t="str">
        <f t="shared" si="861"/>
        <v/>
      </c>
      <c r="O1412" s="225" t="str">
        <f t="shared" si="862"/>
        <v/>
      </c>
      <c r="Q1412" s="6">
        <v>1410</v>
      </c>
      <c r="R1412" s="47" t="str">
        <f t="shared" si="863"/>
        <v>-1410</v>
      </c>
      <c r="S1412" s="6"/>
      <c r="T1412" s="48" t="str">
        <f t="shared" si="864"/>
        <v/>
      </c>
      <c r="U1412" s="49" t="str">
        <f t="shared" si="865"/>
        <v/>
      </c>
      <c r="W1412" s="51"/>
      <c r="X1412" s="75" t="str">
        <f t="shared" ref="X1412:X1475" si="866">IF($C1421=$BE$3,$L1421+$M1421,"")</f>
        <v/>
      </c>
      <c r="Y1412" s="71" t="str">
        <f t="shared" ref="Y1412:Y1475" si="867">IF($C1421=$BE$4,$L1421+$M1421,"")</f>
        <v/>
      </c>
      <c r="Z1412" s="71" t="str">
        <f t="shared" ref="Z1412:Z1475" si="868">IF($C1421=$BE$5,$L1421+$M1421,"")</f>
        <v/>
      </c>
      <c r="AA1412" s="71" t="str">
        <f t="shared" ref="AA1412:AA1475" si="869">IF($C1421=$BE$6,$L1421+$M1421,"")</f>
        <v/>
      </c>
      <c r="AB1412" s="71" t="str">
        <f t="shared" ref="AB1412:AB1475" si="870">IF($C1421=$BE$7,$L1421+$M1421,"")</f>
        <v/>
      </c>
      <c r="AC1412" s="71" t="str">
        <f t="shared" ref="AC1412:AC1475" si="871">IF($C1421=$BE$8,$L1421+$M1421,"")</f>
        <v/>
      </c>
      <c r="AD1412" s="71" t="str">
        <f t="shared" ref="AD1412:AD1475" si="872">IF($C1421=$BE$9,$L1421+$M1421,"")</f>
        <v/>
      </c>
      <c r="AE1412" s="78" t="str">
        <f t="shared" ref="AE1412:AE1475" si="873">IF($C1421=$BE$10,$L1421+$M1421,"")</f>
        <v/>
      </c>
      <c r="AF1412" s="75" t="str">
        <f t="shared" ref="AF1412:AF1475" si="874">IF($C1421=$BE$3,IF($J1421&gt;0,$L1421/$J1421,$L1421),"")</f>
        <v/>
      </c>
      <c r="AG1412" s="71" t="str">
        <f t="shared" ref="AG1412:AG1475" si="875">IF($C1421=$BE$4,IF($J1421&gt;0,$L1421/$J1421,$L1421),"")</f>
        <v/>
      </c>
      <c r="AH1412" s="71" t="str">
        <f t="shared" ref="AH1412:AH1475" si="876">IF($C1421=$BE$5,IF($J1421&gt;0,$L1421/$J1421,$L1421),"")</f>
        <v/>
      </c>
      <c r="AI1412" s="71" t="str">
        <f t="shared" ref="AI1412:AI1475" si="877">IF($C1421=$BE$6,IF($J1421&gt;0,$L1421/$J1421,$L1421),"")</f>
        <v/>
      </c>
      <c r="AJ1412" s="71" t="str">
        <f t="shared" ref="AJ1412:AJ1475" si="878">IF($C1421=$BE$7,IF($J1421&gt;0,$L1421/$J1421,$L1421),"")</f>
        <v/>
      </c>
      <c r="AK1412" s="71" t="str">
        <f t="shared" ref="AK1412:AK1475" si="879">IF($C1421=$BE$8,IF($J1421&gt;0,$L1421/$J1421,$L1421),"")</f>
        <v/>
      </c>
      <c r="AL1412" s="71" t="str">
        <f t="shared" ref="AL1412:AL1475" si="880">IF($C1421=$BE$9,IF($J1421&gt;0,$L1421/$J1421,$L1421),"")</f>
        <v/>
      </c>
      <c r="AM1412" s="78" t="str">
        <f t="shared" ref="AM1412:AM1475" si="881">IF($C1421=$BE$10,IF($J1421&gt;0,$L1421/$J1421,$L1421),"")</f>
        <v/>
      </c>
      <c r="AN1412" s="75" t="str">
        <f t="shared" ref="AN1412:AN1475" si="882">IF($C1421=$BE$3,IF($K1421&gt;0,$M1421/$K1421,$M1421),"")</f>
        <v/>
      </c>
      <c r="AO1412" s="71" t="str">
        <f t="shared" ref="AO1412:AO1475" si="883">IF($C1421=$BE$4,IF($K1421&gt;0,$M1421/$K1421,$M1421),"")</f>
        <v/>
      </c>
      <c r="AP1412" s="71" t="str">
        <f t="shared" ref="AP1412:AP1475" si="884">IF($C1421=$BE$5,IF($K1421&gt;0,$M1421/$K1421,$M1421),"")</f>
        <v/>
      </c>
      <c r="AQ1412" s="71" t="str">
        <f t="shared" ref="AQ1412:AQ1475" si="885">IF($C1421=$BE$6,IF($K1421&gt;0,$M1421/$K1421,$M1421),"")</f>
        <v/>
      </c>
      <c r="AR1412" s="71" t="str">
        <f t="shared" ref="AR1412:AR1475" si="886">IF($C1421=$BE$7,IF($K1421&gt;0,$M1421/$K1421,$M1421),"")</f>
        <v/>
      </c>
      <c r="AS1412" s="71" t="str">
        <f t="shared" ref="AS1412:AS1475" si="887">IF($C1421=$BE$8,IF($K1421&gt;0,$M1421/$K1421,$M1421),"")</f>
        <v/>
      </c>
      <c r="AT1412" s="71" t="str">
        <f t="shared" ref="AT1412:AT1475" si="888">IF($C1421=$BE$9,IF($K1421&gt;0,$M1421/$K1421,$M1421),"")</f>
        <v/>
      </c>
      <c r="AU1412" s="76" t="str">
        <f t="shared" ref="AU1412:AU1475" si="889">IF($C1421=$BE$10,IF($K1421&gt;0,$M1421/$K1421,$M1421),"")</f>
        <v/>
      </c>
      <c r="BF1412" s="141">
        <v>26070</v>
      </c>
      <c r="BG1412" s="142" t="s">
        <v>17438</v>
      </c>
      <c r="BH1412" s="141" t="s">
        <v>478</v>
      </c>
      <c r="BI1412" s="141" t="s">
        <v>176</v>
      </c>
      <c r="BJ1412" s="141" t="s">
        <v>17439</v>
      </c>
      <c r="BK1412" s="141" t="s">
        <v>17437</v>
      </c>
      <c r="BL1412" s="141" t="s">
        <v>5799</v>
      </c>
      <c r="BM1412" s="141">
        <v>46.598790000000001</v>
      </c>
      <c r="BN1412" s="141">
        <v>-71.198790000000002</v>
      </c>
      <c r="BO1412" s="141">
        <v>1997</v>
      </c>
      <c r="BP1412" s="143" t="s">
        <v>25504</v>
      </c>
      <c r="BQ1412" s="143" t="s">
        <v>17560</v>
      </c>
    </row>
    <row r="1413" spans="1:69" ht="38.25" customHeight="1" x14ac:dyDescent="0.25">
      <c r="A1413" s="1" t="str">
        <f t="shared" si="852"/>
        <v/>
      </c>
      <c r="B1413" s="32" t="str">
        <f t="shared" si="853"/>
        <v/>
      </c>
      <c r="C1413" s="25" t="str">
        <f t="shared" si="854"/>
        <v/>
      </c>
      <c r="D1413" s="25" t="str">
        <f t="shared" si="855"/>
        <v/>
      </c>
      <c r="E1413" s="25" t="str">
        <f t="shared" si="856"/>
        <v/>
      </c>
      <c r="F1413" s="25" t="str">
        <f t="shared" si="857"/>
        <v/>
      </c>
      <c r="G1413" s="108" t="str">
        <f t="shared" si="858"/>
        <v/>
      </c>
      <c r="H1413" s="108" t="str">
        <f t="shared" si="859"/>
        <v/>
      </c>
      <c r="I1413" s="112" t="str">
        <f t="shared" si="860"/>
        <v/>
      </c>
      <c r="J1413" s="112"/>
      <c r="K1413" s="112"/>
      <c r="L1413" s="113"/>
      <c r="M1413" s="113"/>
      <c r="N1413" s="224" t="str">
        <f t="shared" si="861"/>
        <v/>
      </c>
      <c r="O1413" s="225" t="str">
        <f t="shared" si="862"/>
        <v/>
      </c>
      <c r="Q1413" s="6">
        <v>1411</v>
      </c>
      <c r="R1413" s="47" t="str">
        <f t="shared" si="863"/>
        <v>-1411</v>
      </c>
      <c r="S1413" s="6"/>
      <c r="T1413" s="48" t="str">
        <f t="shared" si="864"/>
        <v/>
      </c>
      <c r="U1413" s="49" t="str">
        <f t="shared" si="865"/>
        <v/>
      </c>
      <c r="W1413" s="51"/>
      <c r="X1413" s="75" t="str">
        <f t="shared" si="866"/>
        <v/>
      </c>
      <c r="Y1413" s="71" t="str">
        <f t="shared" si="867"/>
        <v/>
      </c>
      <c r="Z1413" s="71" t="str">
        <f t="shared" si="868"/>
        <v/>
      </c>
      <c r="AA1413" s="71" t="str">
        <f t="shared" si="869"/>
        <v/>
      </c>
      <c r="AB1413" s="71" t="str">
        <f t="shared" si="870"/>
        <v/>
      </c>
      <c r="AC1413" s="71" t="str">
        <f t="shared" si="871"/>
        <v/>
      </c>
      <c r="AD1413" s="71" t="str">
        <f t="shared" si="872"/>
        <v/>
      </c>
      <c r="AE1413" s="78" t="str">
        <f t="shared" si="873"/>
        <v/>
      </c>
      <c r="AF1413" s="75" t="str">
        <f t="shared" si="874"/>
        <v/>
      </c>
      <c r="AG1413" s="71" t="str">
        <f t="shared" si="875"/>
        <v/>
      </c>
      <c r="AH1413" s="71" t="str">
        <f t="shared" si="876"/>
        <v/>
      </c>
      <c r="AI1413" s="71" t="str">
        <f t="shared" si="877"/>
        <v/>
      </c>
      <c r="AJ1413" s="71" t="str">
        <f t="shared" si="878"/>
        <v/>
      </c>
      <c r="AK1413" s="71" t="str">
        <f t="shared" si="879"/>
        <v/>
      </c>
      <c r="AL1413" s="71" t="str">
        <f t="shared" si="880"/>
        <v/>
      </c>
      <c r="AM1413" s="78" t="str">
        <f t="shared" si="881"/>
        <v/>
      </c>
      <c r="AN1413" s="75" t="str">
        <f t="shared" si="882"/>
        <v/>
      </c>
      <c r="AO1413" s="71" t="str">
        <f t="shared" si="883"/>
        <v/>
      </c>
      <c r="AP1413" s="71" t="str">
        <f t="shared" si="884"/>
        <v/>
      </c>
      <c r="AQ1413" s="71" t="str">
        <f t="shared" si="885"/>
        <v/>
      </c>
      <c r="AR1413" s="71" t="str">
        <f t="shared" si="886"/>
        <v/>
      </c>
      <c r="AS1413" s="71" t="str">
        <f t="shared" si="887"/>
        <v/>
      </c>
      <c r="AT1413" s="71" t="str">
        <f t="shared" si="888"/>
        <v/>
      </c>
      <c r="AU1413" s="76" t="str">
        <f t="shared" si="889"/>
        <v/>
      </c>
      <c r="BF1413" s="141">
        <v>26070</v>
      </c>
      <c r="BG1413" s="142" t="s">
        <v>17440</v>
      </c>
      <c r="BH1413" s="141" t="s">
        <v>478</v>
      </c>
      <c r="BI1413" s="141" t="s">
        <v>176</v>
      </c>
      <c r="BJ1413" s="141" t="s">
        <v>17441</v>
      </c>
      <c r="BK1413" s="141" t="s">
        <v>17442</v>
      </c>
      <c r="BL1413" s="141" t="s">
        <v>5799</v>
      </c>
      <c r="BM1413" s="141">
        <v>46.606999999999999</v>
      </c>
      <c r="BN1413" s="141">
        <v>-71.19265</v>
      </c>
      <c r="BO1413" s="141">
        <v>2007</v>
      </c>
      <c r="BP1413" s="143"/>
      <c r="BQ1413" s="143" t="s">
        <v>17560</v>
      </c>
    </row>
    <row r="1414" spans="1:69" ht="38.25" customHeight="1" x14ac:dyDescent="0.25">
      <c r="A1414" s="1" t="str">
        <f t="shared" si="852"/>
        <v/>
      </c>
      <c r="B1414" s="32" t="str">
        <f t="shared" si="853"/>
        <v/>
      </c>
      <c r="C1414" s="25" t="str">
        <f t="shared" si="854"/>
        <v/>
      </c>
      <c r="D1414" s="25" t="str">
        <f t="shared" si="855"/>
        <v/>
      </c>
      <c r="E1414" s="25" t="str">
        <f t="shared" si="856"/>
        <v/>
      </c>
      <c r="F1414" s="25" t="str">
        <f t="shared" si="857"/>
        <v/>
      </c>
      <c r="G1414" s="108" t="str">
        <f t="shared" si="858"/>
        <v/>
      </c>
      <c r="H1414" s="108" t="str">
        <f t="shared" si="859"/>
        <v/>
      </c>
      <c r="I1414" s="112" t="str">
        <f t="shared" si="860"/>
        <v/>
      </c>
      <c r="J1414" s="112"/>
      <c r="K1414" s="112"/>
      <c r="L1414" s="113"/>
      <c r="M1414" s="113"/>
      <c r="N1414" s="224" t="str">
        <f t="shared" si="861"/>
        <v/>
      </c>
      <c r="O1414" s="225" t="str">
        <f t="shared" si="862"/>
        <v/>
      </c>
      <c r="Q1414" s="6">
        <v>1412</v>
      </c>
      <c r="R1414" s="47" t="str">
        <f t="shared" si="863"/>
        <v>-1412</v>
      </c>
      <c r="S1414" s="6"/>
      <c r="T1414" s="48" t="str">
        <f t="shared" si="864"/>
        <v/>
      </c>
      <c r="U1414" s="49" t="str">
        <f t="shared" si="865"/>
        <v/>
      </c>
      <c r="W1414" s="51"/>
      <c r="X1414" s="75" t="str">
        <f t="shared" si="866"/>
        <v/>
      </c>
      <c r="Y1414" s="71" t="str">
        <f t="shared" si="867"/>
        <v/>
      </c>
      <c r="Z1414" s="71" t="str">
        <f t="shared" si="868"/>
        <v/>
      </c>
      <c r="AA1414" s="71" t="str">
        <f t="shared" si="869"/>
        <v/>
      </c>
      <c r="AB1414" s="71" t="str">
        <f t="shared" si="870"/>
        <v/>
      </c>
      <c r="AC1414" s="71" t="str">
        <f t="shared" si="871"/>
        <v/>
      </c>
      <c r="AD1414" s="71" t="str">
        <f t="shared" si="872"/>
        <v/>
      </c>
      <c r="AE1414" s="78" t="str">
        <f t="shared" si="873"/>
        <v/>
      </c>
      <c r="AF1414" s="75" t="str">
        <f t="shared" si="874"/>
        <v/>
      </c>
      <c r="AG1414" s="71" t="str">
        <f t="shared" si="875"/>
        <v/>
      </c>
      <c r="AH1414" s="71" t="str">
        <f t="shared" si="876"/>
        <v/>
      </c>
      <c r="AI1414" s="71" t="str">
        <f t="shared" si="877"/>
        <v/>
      </c>
      <c r="AJ1414" s="71" t="str">
        <f t="shared" si="878"/>
        <v/>
      </c>
      <c r="AK1414" s="71" t="str">
        <f t="shared" si="879"/>
        <v/>
      </c>
      <c r="AL1414" s="71" t="str">
        <f t="shared" si="880"/>
        <v/>
      </c>
      <c r="AM1414" s="78" t="str">
        <f t="shared" si="881"/>
        <v/>
      </c>
      <c r="AN1414" s="75" t="str">
        <f t="shared" si="882"/>
        <v/>
      </c>
      <c r="AO1414" s="71" t="str">
        <f t="shared" si="883"/>
        <v/>
      </c>
      <c r="AP1414" s="71" t="str">
        <f t="shared" si="884"/>
        <v/>
      </c>
      <c r="AQ1414" s="71" t="str">
        <f t="shared" si="885"/>
        <v/>
      </c>
      <c r="AR1414" s="71" t="str">
        <f t="shared" si="886"/>
        <v/>
      </c>
      <c r="AS1414" s="71" t="str">
        <f t="shared" si="887"/>
        <v/>
      </c>
      <c r="AT1414" s="71" t="str">
        <f t="shared" si="888"/>
        <v/>
      </c>
      <c r="AU1414" s="76" t="str">
        <f t="shared" si="889"/>
        <v/>
      </c>
      <c r="BF1414" s="141">
        <v>28030</v>
      </c>
      <c r="BG1414" s="142" t="s">
        <v>17424</v>
      </c>
      <c r="BH1414" s="141" t="s">
        <v>180</v>
      </c>
      <c r="BI1414" s="141" t="s">
        <v>178</v>
      </c>
      <c r="BJ1414" s="141"/>
      <c r="BK1414" s="141" t="s">
        <v>10285</v>
      </c>
      <c r="BL1414" s="141" t="s">
        <v>17425</v>
      </c>
      <c r="BM1414" s="141">
        <v>46.307713</v>
      </c>
      <c r="BN1414" s="141">
        <v>-70.446494999999999</v>
      </c>
      <c r="BO1414" s="141">
        <v>2005</v>
      </c>
      <c r="BP1414" s="143" t="s">
        <v>25503</v>
      </c>
      <c r="BQ1414" s="143" t="s">
        <v>17560</v>
      </c>
    </row>
    <row r="1415" spans="1:69" ht="38.25" customHeight="1" x14ac:dyDescent="0.25">
      <c r="A1415" s="1" t="str">
        <f t="shared" si="852"/>
        <v/>
      </c>
      <c r="B1415" s="32" t="str">
        <f t="shared" si="853"/>
        <v/>
      </c>
      <c r="C1415" s="25" t="str">
        <f t="shared" si="854"/>
        <v/>
      </c>
      <c r="D1415" s="25" t="str">
        <f t="shared" si="855"/>
        <v/>
      </c>
      <c r="E1415" s="25" t="str">
        <f t="shared" si="856"/>
        <v/>
      </c>
      <c r="F1415" s="25" t="str">
        <f t="shared" si="857"/>
        <v/>
      </c>
      <c r="G1415" s="108" t="str">
        <f t="shared" si="858"/>
        <v/>
      </c>
      <c r="H1415" s="108" t="str">
        <f t="shared" si="859"/>
        <v/>
      </c>
      <c r="I1415" s="112" t="str">
        <f t="shared" si="860"/>
        <v/>
      </c>
      <c r="J1415" s="112"/>
      <c r="K1415" s="112"/>
      <c r="L1415" s="113"/>
      <c r="M1415" s="113"/>
      <c r="N1415" s="224" t="str">
        <f t="shared" si="861"/>
        <v/>
      </c>
      <c r="O1415" s="225" t="str">
        <f t="shared" si="862"/>
        <v/>
      </c>
      <c r="Q1415" s="6">
        <v>1413</v>
      </c>
      <c r="R1415" s="47" t="str">
        <f t="shared" si="863"/>
        <v>-1413</v>
      </c>
      <c r="S1415" s="6"/>
      <c r="T1415" s="48" t="str">
        <f t="shared" si="864"/>
        <v/>
      </c>
      <c r="U1415" s="49" t="str">
        <f t="shared" si="865"/>
        <v/>
      </c>
      <c r="W1415" s="51"/>
      <c r="X1415" s="75" t="str">
        <f t="shared" si="866"/>
        <v/>
      </c>
      <c r="Y1415" s="71" t="str">
        <f t="shared" si="867"/>
        <v/>
      </c>
      <c r="Z1415" s="71" t="str">
        <f t="shared" si="868"/>
        <v/>
      </c>
      <c r="AA1415" s="71" t="str">
        <f t="shared" si="869"/>
        <v/>
      </c>
      <c r="AB1415" s="71" t="str">
        <f t="shared" si="870"/>
        <v/>
      </c>
      <c r="AC1415" s="71" t="str">
        <f t="shared" si="871"/>
        <v/>
      </c>
      <c r="AD1415" s="71" t="str">
        <f t="shared" si="872"/>
        <v/>
      </c>
      <c r="AE1415" s="78" t="str">
        <f t="shared" si="873"/>
        <v/>
      </c>
      <c r="AF1415" s="75" t="str">
        <f t="shared" si="874"/>
        <v/>
      </c>
      <c r="AG1415" s="71" t="str">
        <f t="shared" si="875"/>
        <v/>
      </c>
      <c r="AH1415" s="71" t="str">
        <f t="shared" si="876"/>
        <v/>
      </c>
      <c r="AI1415" s="71" t="str">
        <f t="shared" si="877"/>
        <v/>
      </c>
      <c r="AJ1415" s="71" t="str">
        <f t="shared" si="878"/>
        <v/>
      </c>
      <c r="AK1415" s="71" t="str">
        <f t="shared" si="879"/>
        <v/>
      </c>
      <c r="AL1415" s="71" t="str">
        <f t="shared" si="880"/>
        <v/>
      </c>
      <c r="AM1415" s="78" t="str">
        <f t="shared" si="881"/>
        <v/>
      </c>
      <c r="AN1415" s="75" t="str">
        <f t="shared" si="882"/>
        <v/>
      </c>
      <c r="AO1415" s="71" t="str">
        <f t="shared" si="883"/>
        <v/>
      </c>
      <c r="AP1415" s="71" t="str">
        <f t="shared" si="884"/>
        <v/>
      </c>
      <c r="AQ1415" s="71" t="str">
        <f t="shared" si="885"/>
        <v/>
      </c>
      <c r="AR1415" s="71" t="str">
        <f t="shared" si="886"/>
        <v/>
      </c>
      <c r="AS1415" s="71" t="str">
        <f t="shared" si="887"/>
        <v/>
      </c>
      <c r="AT1415" s="71" t="str">
        <f t="shared" si="888"/>
        <v/>
      </c>
      <c r="AU1415" s="76" t="str">
        <f t="shared" si="889"/>
        <v/>
      </c>
      <c r="BF1415" s="141">
        <v>28030</v>
      </c>
      <c r="BG1415" s="142" t="s">
        <v>17426</v>
      </c>
      <c r="BH1415" s="141" t="s">
        <v>180</v>
      </c>
      <c r="BI1415" s="141" t="s">
        <v>191</v>
      </c>
      <c r="BJ1415" s="141" t="s">
        <v>1536</v>
      </c>
      <c r="BK1415" s="141" t="s">
        <v>5510</v>
      </c>
      <c r="BL1415" s="141" t="s">
        <v>17425</v>
      </c>
      <c r="BM1415" s="141">
        <v>46.308056000000001</v>
      </c>
      <c r="BN1415" s="141">
        <v>-70.445980000000006</v>
      </c>
      <c r="BO1415" s="141">
        <v>2005</v>
      </c>
      <c r="BP1415" s="143"/>
      <c r="BQ1415" s="143" t="s">
        <v>17560</v>
      </c>
    </row>
    <row r="1416" spans="1:69" ht="38.25" customHeight="1" x14ac:dyDescent="0.25">
      <c r="A1416" s="1" t="str">
        <f t="shared" si="852"/>
        <v/>
      </c>
      <c r="B1416" s="32" t="str">
        <f t="shared" si="853"/>
        <v/>
      </c>
      <c r="C1416" s="25" t="str">
        <f t="shared" si="854"/>
        <v/>
      </c>
      <c r="D1416" s="25" t="str">
        <f t="shared" si="855"/>
        <v/>
      </c>
      <c r="E1416" s="25" t="str">
        <f t="shared" si="856"/>
        <v/>
      </c>
      <c r="F1416" s="25" t="str">
        <f t="shared" si="857"/>
        <v/>
      </c>
      <c r="G1416" s="108" t="str">
        <f t="shared" si="858"/>
        <v/>
      </c>
      <c r="H1416" s="108" t="str">
        <f t="shared" si="859"/>
        <v/>
      </c>
      <c r="I1416" s="112" t="str">
        <f t="shared" si="860"/>
        <v/>
      </c>
      <c r="J1416" s="112"/>
      <c r="K1416" s="112"/>
      <c r="L1416" s="113"/>
      <c r="M1416" s="113"/>
      <c r="N1416" s="224" t="str">
        <f t="shared" si="861"/>
        <v/>
      </c>
      <c r="O1416" s="225" t="str">
        <f t="shared" si="862"/>
        <v/>
      </c>
      <c r="Q1416" s="6">
        <v>1414</v>
      </c>
      <c r="R1416" s="47" t="str">
        <f t="shared" si="863"/>
        <v>-1414</v>
      </c>
      <c r="S1416" s="6"/>
      <c r="T1416" s="48" t="str">
        <f t="shared" si="864"/>
        <v/>
      </c>
      <c r="U1416" s="49" t="str">
        <f t="shared" si="865"/>
        <v/>
      </c>
      <c r="W1416" s="51"/>
      <c r="X1416" s="75" t="str">
        <f t="shared" si="866"/>
        <v/>
      </c>
      <c r="Y1416" s="71" t="str">
        <f t="shared" si="867"/>
        <v/>
      </c>
      <c r="Z1416" s="71" t="str">
        <f t="shared" si="868"/>
        <v/>
      </c>
      <c r="AA1416" s="71" t="str">
        <f t="shared" si="869"/>
        <v/>
      </c>
      <c r="AB1416" s="71" t="str">
        <f t="shared" si="870"/>
        <v/>
      </c>
      <c r="AC1416" s="71" t="str">
        <f t="shared" si="871"/>
        <v/>
      </c>
      <c r="AD1416" s="71" t="str">
        <f t="shared" si="872"/>
        <v/>
      </c>
      <c r="AE1416" s="78" t="str">
        <f t="shared" si="873"/>
        <v/>
      </c>
      <c r="AF1416" s="75" t="str">
        <f t="shared" si="874"/>
        <v/>
      </c>
      <c r="AG1416" s="71" t="str">
        <f t="shared" si="875"/>
        <v/>
      </c>
      <c r="AH1416" s="71" t="str">
        <f t="shared" si="876"/>
        <v/>
      </c>
      <c r="AI1416" s="71" t="str">
        <f t="shared" si="877"/>
        <v/>
      </c>
      <c r="AJ1416" s="71" t="str">
        <f t="shared" si="878"/>
        <v/>
      </c>
      <c r="AK1416" s="71" t="str">
        <f t="shared" si="879"/>
        <v/>
      </c>
      <c r="AL1416" s="71" t="str">
        <f t="shared" si="880"/>
        <v/>
      </c>
      <c r="AM1416" s="78" t="str">
        <f t="shared" si="881"/>
        <v/>
      </c>
      <c r="AN1416" s="75" t="str">
        <f t="shared" si="882"/>
        <v/>
      </c>
      <c r="AO1416" s="71" t="str">
        <f t="shared" si="883"/>
        <v/>
      </c>
      <c r="AP1416" s="71" t="str">
        <f t="shared" si="884"/>
        <v/>
      </c>
      <c r="AQ1416" s="71" t="str">
        <f t="shared" si="885"/>
        <v/>
      </c>
      <c r="AR1416" s="71" t="str">
        <f t="shared" si="886"/>
        <v/>
      </c>
      <c r="AS1416" s="71" t="str">
        <f t="shared" si="887"/>
        <v/>
      </c>
      <c r="AT1416" s="71" t="str">
        <f t="shared" si="888"/>
        <v/>
      </c>
      <c r="AU1416" s="76" t="str">
        <f t="shared" si="889"/>
        <v/>
      </c>
      <c r="BF1416" s="141">
        <v>28030</v>
      </c>
      <c r="BG1416" s="142" t="s">
        <v>17427</v>
      </c>
      <c r="BH1416" s="141" t="s">
        <v>180</v>
      </c>
      <c r="BI1416" s="141" t="s">
        <v>191</v>
      </c>
      <c r="BJ1416" s="141" t="s">
        <v>1539</v>
      </c>
      <c r="BK1416" s="141" t="s">
        <v>3955</v>
      </c>
      <c r="BL1416" s="141" t="s">
        <v>17425</v>
      </c>
      <c r="BM1416" s="141">
        <v>46.313563000000002</v>
      </c>
      <c r="BN1416" s="141">
        <v>-70.436975000000004</v>
      </c>
      <c r="BO1416" s="141">
        <v>2005</v>
      </c>
      <c r="BP1416" s="143"/>
      <c r="BQ1416" s="143" t="s">
        <v>17560</v>
      </c>
    </row>
    <row r="1417" spans="1:69" ht="38.25" customHeight="1" x14ac:dyDescent="0.25">
      <c r="A1417" s="1" t="str">
        <f t="shared" si="852"/>
        <v/>
      </c>
      <c r="B1417" s="32" t="str">
        <f t="shared" si="853"/>
        <v/>
      </c>
      <c r="C1417" s="25" t="str">
        <f t="shared" si="854"/>
        <v/>
      </c>
      <c r="D1417" s="25" t="str">
        <f t="shared" si="855"/>
        <v/>
      </c>
      <c r="E1417" s="25" t="str">
        <f t="shared" si="856"/>
        <v/>
      </c>
      <c r="F1417" s="25" t="str">
        <f t="shared" si="857"/>
        <v/>
      </c>
      <c r="G1417" s="108" t="str">
        <f t="shared" si="858"/>
        <v/>
      </c>
      <c r="H1417" s="108" t="str">
        <f t="shared" si="859"/>
        <v/>
      </c>
      <c r="I1417" s="112" t="str">
        <f t="shared" si="860"/>
        <v/>
      </c>
      <c r="J1417" s="112"/>
      <c r="K1417" s="112"/>
      <c r="L1417" s="113"/>
      <c r="M1417" s="113"/>
      <c r="N1417" s="224" t="str">
        <f t="shared" si="861"/>
        <v/>
      </c>
      <c r="O1417" s="225" t="str">
        <f t="shared" si="862"/>
        <v/>
      </c>
      <c r="Q1417" s="6">
        <v>1415</v>
      </c>
      <c r="R1417" s="47" t="str">
        <f t="shared" si="863"/>
        <v>-1415</v>
      </c>
      <c r="S1417" s="6"/>
      <c r="T1417" s="48" t="str">
        <f t="shared" si="864"/>
        <v/>
      </c>
      <c r="U1417" s="49" t="str">
        <f t="shared" si="865"/>
        <v/>
      </c>
      <c r="W1417" s="51"/>
      <c r="X1417" s="75" t="str">
        <f t="shared" si="866"/>
        <v/>
      </c>
      <c r="Y1417" s="71" t="str">
        <f t="shared" si="867"/>
        <v/>
      </c>
      <c r="Z1417" s="71" t="str">
        <f t="shared" si="868"/>
        <v/>
      </c>
      <c r="AA1417" s="71" t="str">
        <f t="shared" si="869"/>
        <v/>
      </c>
      <c r="AB1417" s="71" t="str">
        <f t="shared" si="870"/>
        <v/>
      </c>
      <c r="AC1417" s="71" t="str">
        <f t="shared" si="871"/>
        <v/>
      </c>
      <c r="AD1417" s="71" t="str">
        <f t="shared" si="872"/>
        <v/>
      </c>
      <c r="AE1417" s="78" t="str">
        <f t="shared" si="873"/>
        <v/>
      </c>
      <c r="AF1417" s="75" t="str">
        <f t="shared" si="874"/>
        <v/>
      </c>
      <c r="AG1417" s="71" t="str">
        <f t="shared" si="875"/>
        <v/>
      </c>
      <c r="AH1417" s="71" t="str">
        <f t="shared" si="876"/>
        <v/>
      </c>
      <c r="AI1417" s="71" t="str">
        <f t="shared" si="877"/>
        <v/>
      </c>
      <c r="AJ1417" s="71" t="str">
        <f t="shared" si="878"/>
        <v/>
      </c>
      <c r="AK1417" s="71" t="str">
        <f t="shared" si="879"/>
        <v/>
      </c>
      <c r="AL1417" s="71" t="str">
        <f t="shared" si="880"/>
        <v/>
      </c>
      <c r="AM1417" s="78" t="str">
        <f t="shared" si="881"/>
        <v/>
      </c>
      <c r="AN1417" s="75" t="str">
        <f t="shared" si="882"/>
        <v/>
      </c>
      <c r="AO1417" s="71" t="str">
        <f t="shared" si="883"/>
        <v/>
      </c>
      <c r="AP1417" s="71" t="str">
        <f t="shared" si="884"/>
        <v/>
      </c>
      <c r="AQ1417" s="71" t="str">
        <f t="shared" si="885"/>
        <v/>
      </c>
      <c r="AR1417" s="71" t="str">
        <f t="shared" si="886"/>
        <v/>
      </c>
      <c r="AS1417" s="71" t="str">
        <f t="shared" si="887"/>
        <v/>
      </c>
      <c r="AT1417" s="71" t="str">
        <f t="shared" si="888"/>
        <v/>
      </c>
      <c r="AU1417" s="76" t="str">
        <f t="shared" si="889"/>
        <v/>
      </c>
      <c r="BF1417" s="141">
        <v>28040</v>
      </c>
      <c r="BG1417" s="142" t="s">
        <v>17420</v>
      </c>
      <c r="BH1417" s="141" t="s">
        <v>180</v>
      </c>
      <c r="BI1417" s="141" t="s">
        <v>178</v>
      </c>
      <c r="BJ1417" s="141"/>
      <c r="BK1417" s="141" t="s">
        <v>3459</v>
      </c>
      <c r="BL1417" s="141" t="s">
        <v>17421</v>
      </c>
      <c r="BM1417" s="141">
        <v>46.34787</v>
      </c>
      <c r="BN1417" s="141">
        <v>-70.259600000000006</v>
      </c>
      <c r="BO1417" s="141">
        <v>2000</v>
      </c>
      <c r="BP1417" s="143" t="s">
        <v>484</v>
      </c>
      <c r="BQ1417" s="143" t="s">
        <v>17560</v>
      </c>
    </row>
    <row r="1418" spans="1:69" ht="38.25" customHeight="1" x14ac:dyDescent="0.25">
      <c r="A1418" s="1" t="str">
        <f t="shared" si="852"/>
        <v/>
      </c>
      <c r="B1418" s="32" t="str">
        <f t="shared" si="853"/>
        <v/>
      </c>
      <c r="C1418" s="25" t="str">
        <f t="shared" si="854"/>
        <v/>
      </c>
      <c r="D1418" s="25" t="str">
        <f t="shared" si="855"/>
        <v/>
      </c>
      <c r="E1418" s="25" t="str">
        <f t="shared" si="856"/>
        <v/>
      </c>
      <c r="F1418" s="25" t="str">
        <f t="shared" si="857"/>
        <v/>
      </c>
      <c r="G1418" s="108" t="str">
        <f t="shared" si="858"/>
        <v/>
      </c>
      <c r="H1418" s="108" t="str">
        <f t="shared" si="859"/>
        <v/>
      </c>
      <c r="I1418" s="112" t="str">
        <f t="shared" si="860"/>
        <v/>
      </c>
      <c r="J1418" s="112"/>
      <c r="K1418" s="112"/>
      <c r="L1418" s="113"/>
      <c r="M1418" s="113"/>
      <c r="N1418" s="224" t="str">
        <f t="shared" si="861"/>
        <v/>
      </c>
      <c r="O1418" s="225" t="str">
        <f t="shared" si="862"/>
        <v/>
      </c>
      <c r="Q1418" s="6">
        <v>1416</v>
      </c>
      <c r="R1418" s="47" t="str">
        <f t="shared" si="863"/>
        <v>-1416</v>
      </c>
      <c r="S1418" s="6"/>
      <c r="T1418" s="48" t="str">
        <f t="shared" si="864"/>
        <v/>
      </c>
      <c r="U1418" s="49" t="str">
        <f t="shared" si="865"/>
        <v/>
      </c>
      <c r="W1418" s="51"/>
      <c r="X1418" s="75" t="str">
        <f t="shared" si="866"/>
        <v/>
      </c>
      <c r="Y1418" s="71" t="str">
        <f t="shared" si="867"/>
        <v/>
      </c>
      <c r="Z1418" s="71" t="str">
        <f t="shared" si="868"/>
        <v/>
      </c>
      <c r="AA1418" s="71" t="str">
        <f t="shared" si="869"/>
        <v/>
      </c>
      <c r="AB1418" s="71" t="str">
        <f t="shared" si="870"/>
        <v/>
      </c>
      <c r="AC1418" s="71" t="str">
        <f t="shared" si="871"/>
        <v/>
      </c>
      <c r="AD1418" s="71" t="str">
        <f t="shared" si="872"/>
        <v/>
      </c>
      <c r="AE1418" s="78" t="str">
        <f t="shared" si="873"/>
        <v/>
      </c>
      <c r="AF1418" s="75" t="str">
        <f t="shared" si="874"/>
        <v/>
      </c>
      <c r="AG1418" s="71" t="str">
        <f t="shared" si="875"/>
        <v/>
      </c>
      <c r="AH1418" s="71" t="str">
        <f t="shared" si="876"/>
        <v/>
      </c>
      <c r="AI1418" s="71" t="str">
        <f t="shared" si="877"/>
        <v/>
      </c>
      <c r="AJ1418" s="71" t="str">
        <f t="shared" si="878"/>
        <v/>
      </c>
      <c r="AK1418" s="71" t="str">
        <f t="shared" si="879"/>
        <v/>
      </c>
      <c r="AL1418" s="71" t="str">
        <f t="shared" si="880"/>
        <v/>
      </c>
      <c r="AM1418" s="78" t="str">
        <f t="shared" si="881"/>
        <v/>
      </c>
      <c r="AN1418" s="75" t="str">
        <f t="shared" si="882"/>
        <v/>
      </c>
      <c r="AO1418" s="71" t="str">
        <f t="shared" si="883"/>
        <v/>
      </c>
      <c r="AP1418" s="71" t="str">
        <f t="shared" si="884"/>
        <v/>
      </c>
      <c r="AQ1418" s="71" t="str">
        <f t="shared" si="885"/>
        <v/>
      </c>
      <c r="AR1418" s="71" t="str">
        <f t="shared" si="886"/>
        <v/>
      </c>
      <c r="AS1418" s="71" t="str">
        <f t="shared" si="887"/>
        <v/>
      </c>
      <c r="AT1418" s="71" t="str">
        <f t="shared" si="888"/>
        <v/>
      </c>
      <c r="AU1418" s="76" t="str">
        <f t="shared" si="889"/>
        <v/>
      </c>
      <c r="BF1418" s="141">
        <v>28040</v>
      </c>
      <c r="BG1418" s="142" t="s">
        <v>17422</v>
      </c>
      <c r="BH1418" s="141" t="s">
        <v>180</v>
      </c>
      <c r="BI1418" s="141" t="s">
        <v>191</v>
      </c>
      <c r="BJ1418" s="141"/>
      <c r="BK1418" s="141" t="s">
        <v>17423</v>
      </c>
      <c r="BL1418" s="141" t="s">
        <v>1616</v>
      </c>
      <c r="BM1418" s="141">
        <v>46.356099999999998</v>
      </c>
      <c r="BN1418" s="141">
        <v>-70.259770000000003</v>
      </c>
      <c r="BO1418" s="141">
        <v>2000</v>
      </c>
      <c r="BP1418" s="143"/>
      <c r="BQ1418" s="143" t="s">
        <v>17560</v>
      </c>
    </row>
    <row r="1419" spans="1:69" ht="38.25" customHeight="1" x14ac:dyDescent="0.25">
      <c r="A1419" s="1" t="str">
        <f t="shared" si="852"/>
        <v/>
      </c>
      <c r="B1419" s="32" t="str">
        <f t="shared" si="853"/>
        <v/>
      </c>
      <c r="C1419" s="25" t="str">
        <f t="shared" si="854"/>
        <v/>
      </c>
      <c r="D1419" s="25" t="str">
        <f t="shared" si="855"/>
        <v/>
      </c>
      <c r="E1419" s="25" t="str">
        <f t="shared" si="856"/>
        <v/>
      </c>
      <c r="F1419" s="25" t="str">
        <f t="shared" si="857"/>
        <v/>
      </c>
      <c r="G1419" s="108" t="str">
        <f t="shared" si="858"/>
        <v/>
      </c>
      <c r="H1419" s="108" t="str">
        <f t="shared" si="859"/>
        <v/>
      </c>
      <c r="I1419" s="112" t="str">
        <f t="shared" si="860"/>
        <v/>
      </c>
      <c r="J1419" s="112"/>
      <c r="K1419" s="112"/>
      <c r="L1419" s="113"/>
      <c r="M1419" s="113"/>
      <c r="N1419" s="224" t="str">
        <f t="shared" si="861"/>
        <v/>
      </c>
      <c r="O1419" s="225" t="str">
        <f t="shared" si="862"/>
        <v/>
      </c>
      <c r="Q1419" s="6">
        <v>1417</v>
      </c>
      <c r="R1419" s="47" t="str">
        <f t="shared" si="863"/>
        <v>-1417</v>
      </c>
      <c r="S1419" s="6"/>
      <c r="T1419" s="48" t="str">
        <f t="shared" si="864"/>
        <v/>
      </c>
      <c r="U1419" s="49" t="str">
        <f t="shared" si="865"/>
        <v/>
      </c>
      <c r="W1419" s="51"/>
      <c r="X1419" s="75" t="str">
        <f t="shared" si="866"/>
        <v/>
      </c>
      <c r="Y1419" s="71" t="str">
        <f t="shared" si="867"/>
        <v/>
      </c>
      <c r="Z1419" s="71" t="str">
        <f t="shared" si="868"/>
        <v/>
      </c>
      <c r="AA1419" s="71" t="str">
        <f t="shared" si="869"/>
        <v/>
      </c>
      <c r="AB1419" s="71" t="str">
        <f t="shared" si="870"/>
        <v/>
      </c>
      <c r="AC1419" s="71" t="str">
        <f t="shared" si="871"/>
        <v/>
      </c>
      <c r="AD1419" s="71" t="str">
        <f t="shared" si="872"/>
        <v/>
      </c>
      <c r="AE1419" s="78" t="str">
        <f t="shared" si="873"/>
        <v/>
      </c>
      <c r="AF1419" s="75" t="str">
        <f t="shared" si="874"/>
        <v/>
      </c>
      <c r="AG1419" s="71" t="str">
        <f t="shared" si="875"/>
        <v/>
      </c>
      <c r="AH1419" s="71" t="str">
        <f t="shared" si="876"/>
        <v/>
      </c>
      <c r="AI1419" s="71" t="str">
        <f t="shared" si="877"/>
        <v/>
      </c>
      <c r="AJ1419" s="71" t="str">
        <f t="shared" si="878"/>
        <v/>
      </c>
      <c r="AK1419" s="71" t="str">
        <f t="shared" si="879"/>
        <v/>
      </c>
      <c r="AL1419" s="71" t="str">
        <f t="shared" si="880"/>
        <v/>
      </c>
      <c r="AM1419" s="78" t="str">
        <f t="shared" si="881"/>
        <v/>
      </c>
      <c r="AN1419" s="75" t="str">
        <f t="shared" si="882"/>
        <v/>
      </c>
      <c r="AO1419" s="71" t="str">
        <f t="shared" si="883"/>
        <v/>
      </c>
      <c r="AP1419" s="71" t="str">
        <f t="shared" si="884"/>
        <v/>
      </c>
      <c r="AQ1419" s="71" t="str">
        <f t="shared" si="885"/>
        <v/>
      </c>
      <c r="AR1419" s="71" t="str">
        <f t="shared" si="886"/>
        <v/>
      </c>
      <c r="AS1419" s="71" t="str">
        <f t="shared" si="887"/>
        <v/>
      </c>
      <c r="AT1419" s="71" t="str">
        <f t="shared" si="888"/>
        <v/>
      </c>
      <c r="AU1419" s="76" t="str">
        <f t="shared" si="889"/>
        <v/>
      </c>
      <c r="BF1419" s="141">
        <v>28045</v>
      </c>
      <c r="BG1419" s="142" t="s">
        <v>17417</v>
      </c>
      <c r="BH1419" s="141" t="s">
        <v>180</v>
      </c>
      <c r="BI1419" s="141" t="s">
        <v>178</v>
      </c>
      <c r="BJ1419" s="141"/>
      <c r="BK1419" s="141" t="s">
        <v>11424</v>
      </c>
      <c r="BL1419" s="141" t="s">
        <v>17418</v>
      </c>
      <c r="BM1419" s="141">
        <v>46.408349999999999</v>
      </c>
      <c r="BN1419" s="141">
        <v>-70.372140000000002</v>
      </c>
      <c r="BO1419" s="141">
        <v>1991</v>
      </c>
      <c r="BP1419" s="143" t="s">
        <v>484</v>
      </c>
      <c r="BQ1419" s="143" t="s">
        <v>17560</v>
      </c>
    </row>
    <row r="1420" spans="1:69" ht="38.25" customHeight="1" x14ac:dyDescent="0.25">
      <c r="A1420" s="1" t="str">
        <f t="shared" si="852"/>
        <v/>
      </c>
      <c r="B1420" s="32" t="str">
        <f t="shared" si="853"/>
        <v/>
      </c>
      <c r="C1420" s="25" t="str">
        <f t="shared" si="854"/>
        <v/>
      </c>
      <c r="D1420" s="25" t="str">
        <f t="shared" si="855"/>
        <v/>
      </c>
      <c r="E1420" s="25" t="str">
        <f t="shared" si="856"/>
        <v/>
      </c>
      <c r="F1420" s="25" t="str">
        <f t="shared" si="857"/>
        <v/>
      </c>
      <c r="G1420" s="108" t="str">
        <f t="shared" si="858"/>
        <v/>
      </c>
      <c r="H1420" s="108" t="str">
        <f t="shared" si="859"/>
        <v/>
      </c>
      <c r="I1420" s="112" t="str">
        <f t="shared" si="860"/>
        <v/>
      </c>
      <c r="J1420" s="112"/>
      <c r="K1420" s="112"/>
      <c r="L1420" s="113"/>
      <c r="M1420" s="113"/>
      <c r="N1420" s="224" t="str">
        <f t="shared" si="861"/>
        <v/>
      </c>
      <c r="O1420" s="225" t="str">
        <f t="shared" si="862"/>
        <v/>
      </c>
      <c r="Q1420" s="6">
        <v>1418</v>
      </c>
      <c r="R1420" s="47" t="str">
        <f t="shared" si="863"/>
        <v>-1418</v>
      </c>
      <c r="S1420" s="6"/>
      <c r="T1420" s="48" t="str">
        <f t="shared" si="864"/>
        <v/>
      </c>
      <c r="U1420" s="49" t="str">
        <f t="shared" si="865"/>
        <v/>
      </c>
      <c r="W1420" s="51"/>
      <c r="X1420" s="75" t="str">
        <f t="shared" si="866"/>
        <v/>
      </c>
      <c r="Y1420" s="71" t="str">
        <f t="shared" si="867"/>
        <v/>
      </c>
      <c r="Z1420" s="71" t="str">
        <f t="shared" si="868"/>
        <v/>
      </c>
      <c r="AA1420" s="71" t="str">
        <f t="shared" si="869"/>
        <v/>
      </c>
      <c r="AB1420" s="71" t="str">
        <f t="shared" si="870"/>
        <v/>
      </c>
      <c r="AC1420" s="71" t="str">
        <f t="shared" si="871"/>
        <v/>
      </c>
      <c r="AD1420" s="71" t="str">
        <f t="shared" si="872"/>
        <v/>
      </c>
      <c r="AE1420" s="78" t="str">
        <f t="shared" si="873"/>
        <v/>
      </c>
      <c r="AF1420" s="75" t="str">
        <f t="shared" si="874"/>
        <v/>
      </c>
      <c r="AG1420" s="71" t="str">
        <f t="shared" si="875"/>
        <v/>
      </c>
      <c r="AH1420" s="71" t="str">
        <f t="shared" si="876"/>
        <v/>
      </c>
      <c r="AI1420" s="71" t="str">
        <f t="shared" si="877"/>
        <v/>
      </c>
      <c r="AJ1420" s="71" t="str">
        <f t="shared" si="878"/>
        <v/>
      </c>
      <c r="AK1420" s="71" t="str">
        <f t="shared" si="879"/>
        <v/>
      </c>
      <c r="AL1420" s="71" t="str">
        <f t="shared" si="880"/>
        <v/>
      </c>
      <c r="AM1420" s="78" t="str">
        <f t="shared" si="881"/>
        <v/>
      </c>
      <c r="AN1420" s="75" t="str">
        <f t="shared" si="882"/>
        <v/>
      </c>
      <c r="AO1420" s="71" t="str">
        <f t="shared" si="883"/>
        <v/>
      </c>
      <c r="AP1420" s="71" t="str">
        <f t="shared" si="884"/>
        <v/>
      </c>
      <c r="AQ1420" s="71" t="str">
        <f t="shared" si="885"/>
        <v/>
      </c>
      <c r="AR1420" s="71" t="str">
        <f t="shared" si="886"/>
        <v/>
      </c>
      <c r="AS1420" s="71" t="str">
        <f t="shared" si="887"/>
        <v/>
      </c>
      <c r="AT1420" s="71" t="str">
        <f t="shared" si="888"/>
        <v/>
      </c>
      <c r="AU1420" s="76" t="str">
        <f t="shared" si="889"/>
        <v/>
      </c>
      <c r="BF1420" s="141">
        <v>28045</v>
      </c>
      <c r="BG1420" s="142" t="s">
        <v>17419</v>
      </c>
      <c r="BH1420" s="141" t="s">
        <v>478</v>
      </c>
      <c r="BI1420" s="141" t="s">
        <v>176</v>
      </c>
      <c r="BJ1420" s="141"/>
      <c r="BK1420" s="141" t="s">
        <v>17413</v>
      </c>
      <c r="BL1420" s="141" t="s">
        <v>17414</v>
      </c>
      <c r="BM1420" s="141">
        <v>46.418729999999996</v>
      </c>
      <c r="BN1420" s="141">
        <v>-70.359499999999997</v>
      </c>
      <c r="BO1420" s="141">
        <v>2008</v>
      </c>
      <c r="BP1420" s="143" t="s">
        <v>25502</v>
      </c>
      <c r="BQ1420" s="143" t="s">
        <v>17560</v>
      </c>
    </row>
    <row r="1421" spans="1:69" ht="38.25" customHeight="1" x14ac:dyDescent="0.25">
      <c r="A1421" s="1" t="str">
        <f t="shared" ref="A1421:A1484" si="890">IF(B1421="","",R1411)</f>
        <v/>
      </c>
      <c r="B1421" s="32" t="str">
        <f t="shared" ref="B1421:B1484" si="891">IF(IF(ISERROR(VLOOKUP((Code_geo&amp;"-"&amp;Q1411),BD_IP_2014,2,FALSE)),"",(VLOOKUP((Code_geo&amp;"-"&amp;Q1411),BD_IP_2014,2,FALSE)))=0,"",IF(ISERROR(VLOOKUP((Code_geo&amp;"-"&amp;Q1411),BD_IP_2014,2,FALSE)),"",(VLOOKUP((Code_geo&amp;"-"&amp;Q1411),BD_IP_2014,2,FALSE))))</f>
        <v/>
      </c>
      <c r="C1421" s="25" t="str">
        <f t="shared" ref="C1421:C1484" si="892">IF(IF(ISERROR(VLOOKUP((Code_geo&amp;"-"&amp;Q1411),BD_IP_2014,3,FALSE)),"",(VLOOKUP((Code_geo&amp;"-"&amp;Q1411),BD_IP_2014,3,FALSE)))=0,"",IF(ISERROR(VLOOKUP((Code_geo&amp;"-"&amp;Q1411),BD_IP_2014,3,FALSE)),"",(VLOOKUP((Code_geo&amp;"-"&amp;Q1411),BD_IP_2014,3,FALSE))))</f>
        <v/>
      </c>
      <c r="D1421" s="25" t="str">
        <f t="shared" ref="D1421:D1484" si="893">IF(IF(ISERROR(VLOOKUP((Code_geo&amp;"-"&amp;Q1411),BD_IP_2014,4,FALSE)),"",(VLOOKUP((Code_geo&amp;"-"&amp;Q1411),BD_IP_2014,4,FALSE)))=0,"",IF(ISERROR(VLOOKUP((Code_geo&amp;"-"&amp;Q1411),BD_IP_2014,4,FALSE)),"",(VLOOKUP((Code_geo&amp;"-"&amp;Q1411),BD_IP_2014,4,FALSE))))</f>
        <v/>
      </c>
      <c r="E1421" s="25" t="str">
        <f t="shared" ref="E1421:E1484" si="894">IF(IF(ISERROR(VLOOKUP((Code_geo&amp;"-"&amp;Q1411),BD_IP_2014,5,FALSE)),"",(VLOOKUP((Code_geo&amp;"-"&amp;Q1411),BD_IP_2014,5,FALSE)))=0,"",IF(ISERROR(VLOOKUP((Code_geo&amp;"-"&amp;Q1411),BD_IP_2014,5,FALSE)),"",(VLOOKUP((Code_geo&amp;"-"&amp;Q1411),BD_IP_2014,5,FALSE))))</f>
        <v/>
      </c>
      <c r="F1421" s="25" t="str">
        <f t="shared" ref="F1421:F1484" si="895">IF(IF(ISERROR(VLOOKUP((Code_geo&amp;"-"&amp;Q1411),BD_IP_2014,6,FALSE)),"",(VLOOKUP((Code_geo&amp;"-"&amp;Q1411),BD_IP_2014,6,FALSE)))=0,"",IF(ISERROR(VLOOKUP((Code_geo&amp;"-"&amp;Q1411),BD_IP_2014,6,FALSE)),"",(VLOOKUP((Code_geo&amp;"-"&amp;Q1411),BD_IP_2014,6,FALSE))))</f>
        <v/>
      </c>
      <c r="G1421" s="108" t="str">
        <f t="shared" ref="G1421:G1484" si="896">IF(ISERROR(VLOOKUP((Code_geo&amp;"-"&amp;Q1411),BD_IP_2014,7,FALSE)),"",(VLOOKUP((Code_geo&amp;"-"&amp;Q1411),BD_IP_2014,7,FALSE)))</f>
        <v/>
      </c>
      <c r="H1421" s="108" t="str">
        <f t="shared" ref="H1421:H1484" si="897">IF(ISERROR(VLOOKUP((Code_geo&amp;"-"&amp;Q1411),BD_IP_2014,8,FALSE)),"",(VLOOKUP((Code_geo&amp;"-"&amp;Q1411),BD_IP_2014,8,FALSE)))</f>
        <v/>
      </c>
      <c r="I1421" s="112" t="str">
        <f t="shared" ref="I1421:I1484" si="898">IF(ISERROR(VLOOKUP((Code_geo&amp;"-"&amp;Q1411),BD_IP_2014,9,FALSE)),"",(VLOOKUP((Code_geo&amp;"-"&amp;Q1411),BD_IP_2014,9,FALSE)))</f>
        <v/>
      </c>
      <c r="J1421" s="112"/>
      <c r="K1421" s="112"/>
      <c r="L1421" s="113"/>
      <c r="M1421" s="113"/>
      <c r="N1421" s="224" t="str">
        <f t="shared" ref="N1421:N1484" si="899">IF(IF(ISERROR(VLOOKUP((Code_geo&amp;"-"&amp;Q1411),BD_IP_2014,10,FALSE)),"",(VLOOKUP((Code_geo&amp;"-"&amp;Q1411),BD_IP_2014,10,FALSE)))=0,"",IF(ISERROR(VLOOKUP((Code_geo&amp;"-"&amp;Q1411),BD_IP_2014,10,FALSE)),"",(VLOOKUP((Code_geo&amp;"-"&amp;Q1411),BD_IP_2014,10,FALSE))))</f>
        <v/>
      </c>
      <c r="O1421" s="225" t="str">
        <f t="shared" si="862"/>
        <v/>
      </c>
      <c r="Q1421" s="6">
        <v>1419</v>
      </c>
      <c r="R1421" s="47" t="str">
        <f t="shared" si="863"/>
        <v>-1419</v>
      </c>
      <c r="S1421" s="6"/>
      <c r="T1421" s="48" t="str">
        <f t="shared" si="864"/>
        <v/>
      </c>
      <c r="U1421" s="49" t="str">
        <f t="shared" si="865"/>
        <v/>
      </c>
      <c r="W1421" s="51"/>
      <c r="X1421" s="75" t="str">
        <f t="shared" si="866"/>
        <v/>
      </c>
      <c r="Y1421" s="71" t="str">
        <f t="shared" si="867"/>
        <v/>
      </c>
      <c r="Z1421" s="71" t="str">
        <f t="shared" si="868"/>
        <v/>
      </c>
      <c r="AA1421" s="71" t="str">
        <f t="shared" si="869"/>
        <v/>
      </c>
      <c r="AB1421" s="71" t="str">
        <f t="shared" si="870"/>
        <v/>
      </c>
      <c r="AC1421" s="71" t="str">
        <f t="shared" si="871"/>
        <v/>
      </c>
      <c r="AD1421" s="71" t="str">
        <f t="shared" si="872"/>
        <v/>
      </c>
      <c r="AE1421" s="78" t="str">
        <f t="shared" si="873"/>
        <v/>
      </c>
      <c r="AF1421" s="75" t="str">
        <f t="shared" si="874"/>
        <v/>
      </c>
      <c r="AG1421" s="71" t="str">
        <f t="shared" si="875"/>
        <v/>
      </c>
      <c r="AH1421" s="71" t="str">
        <f t="shared" si="876"/>
        <v/>
      </c>
      <c r="AI1421" s="71" t="str">
        <f t="shared" si="877"/>
        <v/>
      </c>
      <c r="AJ1421" s="71" t="str">
        <f t="shared" si="878"/>
        <v/>
      </c>
      <c r="AK1421" s="71" t="str">
        <f t="shared" si="879"/>
        <v/>
      </c>
      <c r="AL1421" s="71" t="str">
        <f t="shared" si="880"/>
        <v/>
      </c>
      <c r="AM1421" s="78" t="str">
        <f t="shared" si="881"/>
        <v/>
      </c>
      <c r="AN1421" s="75" t="str">
        <f t="shared" si="882"/>
        <v/>
      </c>
      <c r="AO1421" s="71" t="str">
        <f t="shared" si="883"/>
        <v/>
      </c>
      <c r="AP1421" s="71" t="str">
        <f t="shared" si="884"/>
        <v/>
      </c>
      <c r="AQ1421" s="71" t="str">
        <f t="shared" si="885"/>
        <v/>
      </c>
      <c r="AR1421" s="71" t="str">
        <f t="shared" si="886"/>
        <v/>
      </c>
      <c r="AS1421" s="71" t="str">
        <f t="shared" si="887"/>
        <v/>
      </c>
      <c r="AT1421" s="71" t="str">
        <f t="shared" si="888"/>
        <v/>
      </c>
      <c r="AU1421" s="76" t="str">
        <f t="shared" si="889"/>
        <v/>
      </c>
      <c r="BF1421" s="141">
        <v>28065</v>
      </c>
      <c r="BG1421" s="142" t="s">
        <v>17411</v>
      </c>
      <c r="BH1421" s="141" t="s">
        <v>180</v>
      </c>
      <c r="BI1421" s="141" t="s">
        <v>178</v>
      </c>
      <c r="BJ1421" s="141" t="s">
        <v>2769</v>
      </c>
      <c r="BK1421" s="141" t="s">
        <v>3928</v>
      </c>
      <c r="BL1421" s="141" t="s">
        <v>1616</v>
      </c>
      <c r="BM1421" s="141">
        <v>46.488880000000002</v>
      </c>
      <c r="BN1421" s="141">
        <v>-70.347160000000002</v>
      </c>
      <c r="BO1421" s="141">
        <v>2012</v>
      </c>
      <c r="BP1421" s="143"/>
      <c r="BQ1421" s="143" t="s">
        <v>17560</v>
      </c>
    </row>
    <row r="1422" spans="1:69" ht="38.25" customHeight="1" x14ac:dyDescent="0.25">
      <c r="A1422" s="1" t="str">
        <f t="shared" si="890"/>
        <v/>
      </c>
      <c r="B1422" s="32" t="str">
        <f t="shared" si="891"/>
        <v/>
      </c>
      <c r="C1422" s="25" t="str">
        <f t="shared" si="892"/>
        <v/>
      </c>
      <c r="D1422" s="25" t="str">
        <f t="shared" si="893"/>
        <v/>
      </c>
      <c r="E1422" s="25" t="str">
        <f t="shared" si="894"/>
        <v/>
      </c>
      <c r="F1422" s="25" t="str">
        <f t="shared" si="895"/>
        <v/>
      </c>
      <c r="G1422" s="108" t="str">
        <f t="shared" si="896"/>
        <v/>
      </c>
      <c r="H1422" s="108" t="str">
        <f t="shared" si="897"/>
        <v/>
      </c>
      <c r="I1422" s="112" t="str">
        <f t="shared" si="898"/>
        <v/>
      </c>
      <c r="J1422" s="112"/>
      <c r="K1422" s="112"/>
      <c r="L1422" s="113"/>
      <c r="M1422" s="113"/>
      <c r="N1422" s="224" t="str">
        <f t="shared" si="899"/>
        <v/>
      </c>
      <c r="O1422" s="225" t="str">
        <f t="shared" ref="O1422:O1485" si="900">IF(OR(B1422="",C1422="",G1422="",H1422="",I1422="",AND(J1422="",BW1422=FALSE),AND(K1422="",BX1422=FALSE),AND(L1422="",BY1422=FALSE),AND(M1422="",BZ1422=FALSE)),"",(IF(AND(100&gt;=CG1422,CG1422&gt;80),"A",IF(AND(80&gt;=CG1422,CG1422&gt;60),"B",IF(AND(60&gt;=CG1422,CG1422&gt;40),"C",IF(AND(40&gt;=CG1422,CG1422&gt;20),"D","E"))))))</f>
        <v/>
      </c>
      <c r="Q1422" s="6">
        <v>1420</v>
      </c>
      <c r="R1422" s="47" t="str">
        <f t="shared" si="863"/>
        <v>-1420</v>
      </c>
      <c r="S1422" s="6"/>
      <c r="T1422" s="48" t="str">
        <f t="shared" si="864"/>
        <v/>
      </c>
      <c r="U1422" s="49" t="str">
        <f t="shared" si="865"/>
        <v/>
      </c>
      <c r="W1422" s="51"/>
      <c r="X1422" s="75" t="str">
        <f t="shared" si="866"/>
        <v/>
      </c>
      <c r="Y1422" s="71" t="str">
        <f t="shared" si="867"/>
        <v/>
      </c>
      <c r="Z1422" s="71" t="str">
        <f t="shared" si="868"/>
        <v/>
      </c>
      <c r="AA1422" s="71" t="str">
        <f t="shared" si="869"/>
        <v/>
      </c>
      <c r="AB1422" s="71" t="str">
        <f t="shared" si="870"/>
        <v/>
      </c>
      <c r="AC1422" s="71" t="str">
        <f t="shared" si="871"/>
        <v/>
      </c>
      <c r="AD1422" s="71" t="str">
        <f t="shared" si="872"/>
        <v/>
      </c>
      <c r="AE1422" s="78" t="str">
        <f t="shared" si="873"/>
        <v/>
      </c>
      <c r="AF1422" s="75" t="str">
        <f t="shared" si="874"/>
        <v/>
      </c>
      <c r="AG1422" s="71" t="str">
        <f t="shared" si="875"/>
        <v/>
      </c>
      <c r="AH1422" s="71" t="str">
        <f t="shared" si="876"/>
        <v/>
      </c>
      <c r="AI1422" s="71" t="str">
        <f t="shared" si="877"/>
        <v/>
      </c>
      <c r="AJ1422" s="71" t="str">
        <f t="shared" si="878"/>
        <v/>
      </c>
      <c r="AK1422" s="71" t="str">
        <f t="shared" si="879"/>
        <v/>
      </c>
      <c r="AL1422" s="71" t="str">
        <f t="shared" si="880"/>
        <v/>
      </c>
      <c r="AM1422" s="78" t="str">
        <f t="shared" si="881"/>
        <v/>
      </c>
      <c r="AN1422" s="75" t="str">
        <f t="shared" si="882"/>
        <v/>
      </c>
      <c r="AO1422" s="71" t="str">
        <f t="shared" si="883"/>
        <v/>
      </c>
      <c r="AP1422" s="71" t="str">
        <f t="shared" si="884"/>
        <v/>
      </c>
      <c r="AQ1422" s="71" t="str">
        <f t="shared" si="885"/>
        <v/>
      </c>
      <c r="AR1422" s="71" t="str">
        <f t="shared" si="886"/>
        <v/>
      </c>
      <c r="AS1422" s="71" t="str">
        <f t="shared" si="887"/>
        <v/>
      </c>
      <c r="AT1422" s="71" t="str">
        <f t="shared" si="888"/>
        <v/>
      </c>
      <c r="AU1422" s="76" t="str">
        <f t="shared" si="889"/>
        <v/>
      </c>
      <c r="BF1422" s="141">
        <v>19070</v>
      </c>
      <c r="BG1422" s="142" t="s">
        <v>17492</v>
      </c>
      <c r="BH1422" s="141" t="s">
        <v>180</v>
      </c>
      <c r="BI1422" s="141" t="s">
        <v>191</v>
      </c>
      <c r="BJ1422" s="141" t="s">
        <v>1539</v>
      </c>
      <c r="BK1422" s="141" t="s">
        <v>15432</v>
      </c>
      <c r="BL1422" s="141" t="s">
        <v>1610</v>
      </c>
      <c r="BM1422" s="141">
        <v>46.656880000000001</v>
      </c>
      <c r="BN1422" s="141">
        <v>-70.888850000000005</v>
      </c>
      <c r="BO1422" s="141">
        <v>1999</v>
      </c>
      <c r="BP1422" s="143" t="s">
        <v>487</v>
      </c>
      <c r="BQ1422" s="143" t="s">
        <v>17560</v>
      </c>
    </row>
    <row r="1423" spans="1:69" ht="38.25" customHeight="1" x14ac:dyDescent="0.25">
      <c r="A1423" s="1" t="str">
        <f t="shared" si="890"/>
        <v/>
      </c>
      <c r="B1423" s="32" t="str">
        <f t="shared" si="891"/>
        <v/>
      </c>
      <c r="C1423" s="25" t="str">
        <f t="shared" si="892"/>
        <v/>
      </c>
      <c r="D1423" s="25" t="str">
        <f t="shared" si="893"/>
        <v/>
      </c>
      <c r="E1423" s="25" t="str">
        <f t="shared" si="894"/>
        <v/>
      </c>
      <c r="F1423" s="25" t="str">
        <f t="shared" si="895"/>
        <v/>
      </c>
      <c r="G1423" s="108" t="str">
        <f t="shared" si="896"/>
        <v/>
      </c>
      <c r="H1423" s="108" t="str">
        <f t="shared" si="897"/>
        <v/>
      </c>
      <c r="I1423" s="112" t="str">
        <f t="shared" si="898"/>
        <v/>
      </c>
      <c r="J1423" s="112"/>
      <c r="K1423" s="112"/>
      <c r="L1423" s="113"/>
      <c r="M1423" s="113"/>
      <c r="N1423" s="224" t="str">
        <f t="shared" si="899"/>
        <v/>
      </c>
      <c r="O1423" s="225" t="str">
        <f t="shared" si="900"/>
        <v/>
      </c>
      <c r="Q1423" s="6">
        <v>1421</v>
      </c>
      <c r="R1423" s="47" t="str">
        <f t="shared" si="863"/>
        <v>-1421</v>
      </c>
      <c r="S1423" s="6"/>
      <c r="T1423" s="48" t="str">
        <f t="shared" si="864"/>
        <v/>
      </c>
      <c r="U1423" s="49" t="str">
        <f t="shared" si="865"/>
        <v/>
      </c>
      <c r="W1423" s="51"/>
      <c r="X1423" s="75" t="str">
        <f t="shared" si="866"/>
        <v/>
      </c>
      <c r="Y1423" s="71" t="str">
        <f t="shared" si="867"/>
        <v/>
      </c>
      <c r="Z1423" s="71" t="str">
        <f t="shared" si="868"/>
        <v/>
      </c>
      <c r="AA1423" s="71" t="str">
        <f t="shared" si="869"/>
        <v/>
      </c>
      <c r="AB1423" s="71" t="str">
        <f t="shared" si="870"/>
        <v/>
      </c>
      <c r="AC1423" s="71" t="str">
        <f t="shared" si="871"/>
        <v/>
      </c>
      <c r="AD1423" s="71" t="str">
        <f t="shared" si="872"/>
        <v/>
      </c>
      <c r="AE1423" s="78" t="str">
        <f t="shared" si="873"/>
        <v/>
      </c>
      <c r="AF1423" s="75" t="str">
        <f t="shared" si="874"/>
        <v/>
      </c>
      <c r="AG1423" s="71" t="str">
        <f t="shared" si="875"/>
        <v/>
      </c>
      <c r="AH1423" s="71" t="str">
        <f t="shared" si="876"/>
        <v/>
      </c>
      <c r="AI1423" s="71" t="str">
        <f t="shared" si="877"/>
        <v/>
      </c>
      <c r="AJ1423" s="71" t="str">
        <f t="shared" si="878"/>
        <v/>
      </c>
      <c r="AK1423" s="71" t="str">
        <f t="shared" si="879"/>
        <v/>
      </c>
      <c r="AL1423" s="71" t="str">
        <f t="shared" si="880"/>
        <v/>
      </c>
      <c r="AM1423" s="78" t="str">
        <f t="shared" si="881"/>
        <v/>
      </c>
      <c r="AN1423" s="75" t="str">
        <f t="shared" si="882"/>
        <v/>
      </c>
      <c r="AO1423" s="71" t="str">
        <f t="shared" si="883"/>
        <v/>
      </c>
      <c r="AP1423" s="71" t="str">
        <f t="shared" si="884"/>
        <v/>
      </c>
      <c r="AQ1423" s="71" t="str">
        <f t="shared" si="885"/>
        <v/>
      </c>
      <c r="AR1423" s="71" t="str">
        <f t="shared" si="886"/>
        <v/>
      </c>
      <c r="AS1423" s="71" t="str">
        <f t="shared" si="887"/>
        <v/>
      </c>
      <c r="AT1423" s="71" t="str">
        <f t="shared" si="888"/>
        <v/>
      </c>
      <c r="AU1423" s="76" t="str">
        <f t="shared" si="889"/>
        <v/>
      </c>
      <c r="BF1423" s="141">
        <v>19070</v>
      </c>
      <c r="BG1423" s="142" t="s">
        <v>17493</v>
      </c>
      <c r="BH1423" s="141" t="s">
        <v>180</v>
      </c>
      <c r="BI1423" s="141" t="s">
        <v>178</v>
      </c>
      <c r="BJ1423" s="141"/>
      <c r="BK1423" s="141" t="s">
        <v>17494</v>
      </c>
      <c r="BL1423" s="141" t="s">
        <v>17495</v>
      </c>
      <c r="BM1423" s="141">
        <v>46.652470000000001</v>
      </c>
      <c r="BN1423" s="141">
        <v>-70.892080000000007</v>
      </c>
      <c r="BO1423" s="141">
        <v>1999</v>
      </c>
      <c r="BP1423" s="143" t="s">
        <v>484</v>
      </c>
      <c r="BQ1423" s="143" t="s">
        <v>17560</v>
      </c>
    </row>
    <row r="1424" spans="1:69" ht="38.25" customHeight="1" x14ac:dyDescent="0.25">
      <c r="A1424" s="1" t="str">
        <f t="shared" si="890"/>
        <v/>
      </c>
      <c r="B1424" s="32" t="str">
        <f t="shared" si="891"/>
        <v/>
      </c>
      <c r="C1424" s="25" t="str">
        <f t="shared" si="892"/>
        <v/>
      </c>
      <c r="D1424" s="25" t="str">
        <f t="shared" si="893"/>
        <v/>
      </c>
      <c r="E1424" s="25" t="str">
        <f t="shared" si="894"/>
        <v/>
      </c>
      <c r="F1424" s="25" t="str">
        <f t="shared" si="895"/>
        <v/>
      </c>
      <c r="G1424" s="108" t="str">
        <f t="shared" si="896"/>
        <v/>
      </c>
      <c r="H1424" s="108" t="str">
        <f t="shared" si="897"/>
        <v/>
      </c>
      <c r="I1424" s="112" t="str">
        <f t="shared" si="898"/>
        <v/>
      </c>
      <c r="J1424" s="112"/>
      <c r="K1424" s="112"/>
      <c r="L1424" s="113"/>
      <c r="M1424" s="113"/>
      <c r="N1424" s="224" t="str">
        <f t="shared" si="899"/>
        <v/>
      </c>
      <c r="O1424" s="225" t="str">
        <f t="shared" si="900"/>
        <v/>
      </c>
      <c r="Q1424" s="6">
        <v>1422</v>
      </c>
      <c r="R1424" s="47" t="str">
        <f t="shared" si="863"/>
        <v>-1422</v>
      </c>
      <c r="S1424" s="6"/>
      <c r="T1424" s="48" t="str">
        <f t="shared" si="864"/>
        <v/>
      </c>
      <c r="U1424" s="49" t="str">
        <f t="shared" si="865"/>
        <v/>
      </c>
      <c r="W1424" s="51"/>
      <c r="X1424" s="75" t="str">
        <f t="shared" si="866"/>
        <v/>
      </c>
      <c r="Y1424" s="71" t="str">
        <f t="shared" si="867"/>
        <v/>
      </c>
      <c r="Z1424" s="71" t="str">
        <f t="shared" si="868"/>
        <v/>
      </c>
      <c r="AA1424" s="71" t="str">
        <f t="shared" si="869"/>
        <v/>
      </c>
      <c r="AB1424" s="71" t="str">
        <f t="shared" si="870"/>
        <v/>
      </c>
      <c r="AC1424" s="71" t="str">
        <f t="shared" si="871"/>
        <v/>
      </c>
      <c r="AD1424" s="71" t="str">
        <f t="shared" si="872"/>
        <v/>
      </c>
      <c r="AE1424" s="78" t="str">
        <f t="shared" si="873"/>
        <v/>
      </c>
      <c r="AF1424" s="75" t="str">
        <f t="shared" si="874"/>
        <v/>
      </c>
      <c r="AG1424" s="71" t="str">
        <f t="shared" si="875"/>
        <v/>
      </c>
      <c r="AH1424" s="71" t="str">
        <f t="shared" si="876"/>
        <v/>
      </c>
      <c r="AI1424" s="71" t="str">
        <f t="shared" si="877"/>
        <v/>
      </c>
      <c r="AJ1424" s="71" t="str">
        <f t="shared" si="878"/>
        <v/>
      </c>
      <c r="AK1424" s="71" t="str">
        <f t="shared" si="879"/>
        <v/>
      </c>
      <c r="AL1424" s="71" t="str">
        <f t="shared" si="880"/>
        <v/>
      </c>
      <c r="AM1424" s="78" t="str">
        <f t="shared" si="881"/>
        <v/>
      </c>
      <c r="AN1424" s="75" t="str">
        <f t="shared" si="882"/>
        <v/>
      </c>
      <c r="AO1424" s="71" t="str">
        <f t="shared" si="883"/>
        <v/>
      </c>
      <c r="AP1424" s="71" t="str">
        <f t="shared" si="884"/>
        <v/>
      </c>
      <c r="AQ1424" s="71" t="str">
        <f t="shared" si="885"/>
        <v/>
      </c>
      <c r="AR1424" s="71" t="str">
        <f t="shared" si="886"/>
        <v/>
      </c>
      <c r="AS1424" s="71" t="str">
        <f t="shared" si="887"/>
        <v/>
      </c>
      <c r="AT1424" s="71" t="str">
        <f t="shared" si="888"/>
        <v/>
      </c>
      <c r="AU1424" s="76" t="str">
        <f t="shared" si="889"/>
        <v/>
      </c>
      <c r="BF1424" s="141">
        <v>26070</v>
      </c>
      <c r="BG1424" s="142" t="s">
        <v>17443</v>
      </c>
      <c r="BH1424" s="141" t="s">
        <v>478</v>
      </c>
      <c r="BI1424" s="141" t="s">
        <v>176</v>
      </c>
      <c r="BJ1424" s="141" t="s">
        <v>17444</v>
      </c>
      <c r="BK1424" s="141" t="s">
        <v>17442</v>
      </c>
      <c r="BL1424" s="141" t="s">
        <v>5799</v>
      </c>
      <c r="BM1424" s="141">
        <v>46.606237520100002</v>
      </c>
      <c r="BN1424" s="141">
        <v>-71.193647546999998</v>
      </c>
      <c r="BO1424" s="141">
        <v>2009</v>
      </c>
      <c r="BP1424" s="143"/>
      <c r="BQ1424" s="143" t="s">
        <v>17560</v>
      </c>
    </row>
    <row r="1425" spans="1:69" ht="38.25" customHeight="1" x14ac:dyDescent="0.25">
      <c r="A1425" s="1" t="str">
        <f t="shared" si="890"/>
        <v/>
      </c>
      <c r="B1425" s="32" t="str">
        <f t="shared" si="891"/>
        <v/>
      </c>
      <c r="C1425" s="25" t="str">
        <f t="shared" si="892"/>
        <v/>
      </c>
      <c r="D1425" s="25" t="str">
        <f t="shared" si="893"/>
        <v/>
      </c>
      <c r="E1425" s="25" t="str">
        <f t="shared" si="894"/>
        <v/>
      </c>
      <c r="F1425" s="25" t="str">
        <f t="shared" si="895"/>
        <v/>
      </c>
      <c r="G1425" s="108" t="str">
        <f t="shared" si="896"/>
        <v/>
      </c>
      <c r="H1425" s="108" t="str">
        <f t="shared" si="897"/>
        <v/>
      </c>
      <c r="I1425" s="112" t="str">
        <f t="shared" si="898"/>
        <v/>
      </c>
      <c r="J1425" s="112"/>
      <c r="K1425" s="112"/>
      <c r="L1425" s="113"/>
      <c r="M1425" s="113"/>
      <c r="N1425" s="224" t="str">
        <f t="shared" si="899"/>
        <v/>
      </c>
      <c r="O1425" s="225" t="str">
        <f t="shared" si="900"/>
        <v/>
      </c>
      <c r="Q1425" s="6">
        <v>1423</v>
      </c>
      <c r="R1425" s="47" t="str">
        <f t="shared" si="863"/>
        <v>-1423</v>
      </c>
      <c r="S1425" s="6"/>
      <c r="T1425" s="48" t="str">
        <f t="shared" si="864"/>
        <v/>
      </c>
      <c r="U1425" s="49" t="str">
        <f t="shared" si="865"/>
        <v/>
      </c>
      <c r="W1425" s="51"/>
      <c r="X1425" s="75" t="str">
        <f t="shared" si="866"/>
        <v/>
      </c>
      <c r="Y1425" s="71" t="str">
        <f t="shared" si="867"/>
        <v/>
      </c>
      <c r="Z1425" s="71" t="str">
        <f t="shared" si="868"/>
        <v/>
      </c>
      <c r="AA1425" s="71" t="str">
        <f t="shared" si="869"/>
        <v/>
      </c>
      <c r="AB1425" s="71" t="str">
        <f t="shared" si="870"/>
        <v/>
      </c>
      <c r="AC1425" s="71" t="str">
        <f t="shared" si="871"/>
        <v/>
      </c>
      <c r="AD1425" s="71" t="str">
        <f t="shared" si="872"/>
        <v/>
      </c>
      <c r="AE1425" s="78" t="str">
        <f t="shared" si="873"/>
        <v/>
      </c>
      <c r="AF1425" s="75" t="str">
        <f t="shared" si="874"/>
        <v/>
      </c>
      <c r="AG1425" s="71" t="str">
        <f t="shared" si="875"/>
        <v/>
      </c>
      <c r="AH1425" s="71" t="str">
        <f t="shared" si="876"/>
        <v/>
      </c>
      <c r="AI1425" s="71" t="str">
        <f t="shared" si="877"/>
        <v/>
      </c>
      <c r="AJ1425" s="71" t="str">
        <f t="shared" si="878"/>
        <v/>
      </c>
      <c r="AK1425" s="71" t="str">
        <f t="shared" si="879"/>
        <v/>
      </c>
      <c r="AL1425" s="71" t="str">
        <f t="shared" si="880"/>
        <v/>
      </c>
      <c r="AM1425" s="78" t="str">
        <f t="shared" si="881"/>
        <v/>
      </c>
      <c r="AN1425" s="75" t="str">
        <f t="shared" si="882"/>
        <v/>
      </c>
      <c r="AO1425" s="71" t="str">
        <f t="shared" si="883"/>
        <v/>
      </c>
      <c r="AP1425" s="71" t="str">
        <f t="shared" si="884"/>
        <v/>
      </c>
      <c r="AQ1425" s="71" t="str">
        <f t="shared" si="885"/>
        <v/>
      </c>
      <c r="AR1425" s="71" t="str">
        <f t="shared" si="886"/>
        <v/>
      </c>
      <c r="AS1425" s="71" t="str">
        <f t="shared" si="887"/>
        <v/>
      </c>
      <c r="AT1425" s="71" t="str">
        <f t="shared" si="888"/>
        <v/>
      </c>
      <c r="AU1425" s="76" t="str">
        <f t="shared" si="889"/>
        <v/>
      </c>
      <c r="BF1425" s="141">
        <v>26070</v>
      </c>
      <c r="BG1425" s="142" t="s">
        <v>17445</v>
      </c>
      <c r="BH1425" s="141" t="s">
        <v>478</v>
      </c>
      <c r="BI1425" s="141" t="s">
        <v>176</v>
      </c>
      <c r="BJ1425" s="141" t="s">
        <v>17446</v>
      </c>
      <c r="BK1425" s="141" t="s">
        <v>17442</v>
      </c>
      <c r="BL1425" s="141" t="s">
        <v>5799</v>
      </c>
      <c r="BM1425" s="141">
        <v>46.605665248100003</v>
      </c>
      <c r="BN1425" s="141">
        <v>-71.1926928866</v>
      </c>
      <c r="BO1425" s="141">
        <v>2012</v>
      </c>
      <c r="BP1425" s="143"/>
      <c r="BQ1425" s="143" t="s">
        <v>17560</v>
      </c>
    </row>
    <row r="1426" spans="1:69" ht="38.25" customHeight="1" x14ac:dyDescent="0.25">
      <c r="A1426" s="1" t="str">
        <f t="shared" si="890"/>
        <v/>
      </c>
      <c r="B1426" s="32" t="str">
        <f t="shared" si="891"/>
        <v/>
      </c>
      <c r="C1426" s="25" t="str">
        <f t="shared" si="892"/>
        <v/>
      </c>
      <c r="D1426" s="25" t="str">
        <f t="shared" si="893"/>
        <v/>
      </c>
      <c r="E1426" s="25" t="str">
        <f t="shared" si="894"/>
        <v/>
      </c>
      <c r="F1426" s="25" t="str">
        <f t="shared" si="895"/>
        <v/>
      </c>
      <c r="G1426" s="108" t="str">
        <f t="shared" si="896"/>
        <v/>
      </c>
      <c r="H1426" s="108" t="str">
        <f t="shared" si="897"/>
        <v/>
      </c>
      <c r="I1426" s="112" t="str">
        <f t="shared" si="898"/>
        <v/>
      </c>
      <c r="J1426" s="112"/>
      <c r="K1426" s="112"/>
      <c r="L1426" s="113"/>
      <c r="M1426" s="113"/>
      <c r="N1426" s="224" t="str">
        <f t="shared" si="899"/>
        <v/>
      </c>
      <c r="O1426" s="225" t="str">
        <f t="shared" si="900"/>
        <v/>
      </c>
      <c r="Q1426" s="6">
        <v>1424</v>
      </c>
      <c r="R1426" s="47" t="str">
        <f t="shared" si="863"/>
        <v>-1424</v>
      </c>
      <c r="S1426" s="6"/>
      <c r="T1426" s="48" t="str">
        <f t="shared" si="864"/>
        <v/>
      </c>
      <c r="U1426" s="49" t="str">
        <f t="shared" si="865"/>
        <v/>
      </c>
      <c r="W1426" s="51"/>
      <c r="X1426" s="75" t="str">
        <f t="shared" si="866"/>
        <v/>
      </c>
      <c r="Y1426" s="71" t="str">
        <f t="shared" si="867"/>
        <v/>
      </c>
      <c r="Z1426" s="71" t="str">
        <f t="shared" si="868"/>
        <v/>
      </c>
      <c r="AA1426" s="71" t="str">
        <f t="shared" si="869"/>
        <v/>
      </c>
      <c r="AB1426" s="71" t="str">
        <f t="shared" si="870"/>
        <v/>
      </c>
      <c r="AC1426" s="71" t="str">
        <f t="shared" si="871"/>
        <v/>
      </c>
      <c r="AD1426" s="71" t="str">
        <f t="shared" si="872"/>
        <v/>
      </c>
      <c r="AE1426" s="78" t="str">
        <f t="shared" si="873"/>
        <v/>
      </c>
      <c r="AF1426" s="75" t="str">
        <f t="shared" si="874"/>
        <v/>
      </c>
      <c r="AG1426" s="71" t="str">
        <f t="shared" si="875"/>
        <v/>
      </c>
      <c r="AH1426" s="71" t="str">
        <f t="shared" si="876"/>
        <v/>
      </c>
      <c r="AI1426" s="71" t="str">
        <f t="shared" si="877"/>
        <v/>
      </c>
      <c r="AJ1426" s="71" t="str">
        <f t="shared" si="878"/>
        <v/>
      </c>
      <c r="AK1426" s="71" t="str">
        <f t="shared" si="879"/>
        <v/>
      </c>
      <c r="AL1426" s="71" t="str">
        <f t="shared" si="880"/>
        <v/>
      </c>
      <c r="AM1426" s="78" t="str">
        <f t="shared" si="881"/>
        <v/>
      </c>
      <c r="AN1426" s="75" t="str">
        <f t="shared" si="882"/>
        <v/>
      </c>
      <c r="AO1426" s="71" t="str">
        <f t="shared" si="883"/>
        <v/>
      </c>
      <c r="AP1426" s="71" t="str">
        <f t="shared" si="884"/>
        <v/>
      </c>
      <c r="AQ1426" s="71" t="str">
        <f t="shared" si="885"/>
        <v/>
      </c>
      <c r="AR1426" s="71" t="str">
        <f t="shared" si="886"/>
        <v/>
      </c>
      <c r="AS1426" s="71" t="str">
        <f t="shared" si="887"/>
        <v/>
      </c>
      <c r="AT1426" s="71" t="str">
        <f t="shared" si="888"/>
        <v/>
      </c>
      <c r="AU1426" s="76" t="str">
        <f t="shared" si="889"/>
        <v/>
      </c>
      <c r="BF1426" s="141">
        <v>26070</v>
      </c>
      <c r="BG1426" s="142" t="s">
        <v>17447</v>
      </c>
      <c r="BH1426" s="141" t="s">
        <v>478</v>
      </c>
      <c r="BI1426" s="141" t="s">
        <v>176</v>
      </c>
      <c r="BJ1426" s="141" t="s">
        <v>17448</v>
      </c>
      <c r="BK1426" s="141"/>
      <c r="BL1426" s="141"/>
      <c r="BM1426" s="141"/>
      <c r="BN1426" s="141"/>
      <c r="BO1426" s="141">
        <v>1997</v>
      </c>
      <c r="BP1426" s="143" t="s">
        <v>25505</v>
      </c>
      <c r="BQ1426" s="143" t="s">
        <v>17560</v>
      </c>
    </row>
    <row r="1427" spans="1:69" ht="38.25" customHeight="1" x14ac:dyDescent="0.25">
      <c r="A1427" s="1" t="str">
        <f t="shared" si="890"/>
        <v/>
      </c>
      <c r="B1427" s="32" t="str">
        <f t="shared" si="891"/>
        <v/>
      </c>
      <c r="C1427" s="25" t="str">
        <f t="shared" si="892"/>
        <v/>
      </c>
      <c r="D1427" s="25" t="str">
        <f t="shared" si="893"/>
        <v/>
      </c>
      <c r="E1427" s="25" t="str">
        <f t="shared" si="894"/>
        <v/>
      </c>
      <c r="F1427" s="25" t="str">
        <f t="shared" si="895"/>
        <v/>
      </c>
      <c r="G1427" s="108" t="str">
        <f t="shared" si="896"/>
        <v/>
      </c>
      <c r="H1427" s="108" t="str">
        <f t="shared" si="897"/>
        <v/>
      </c>
      <c r="I1427" s="112" t="str">
        <f t="shared" si="898"/>
        <v/>
      </c>
      <c r="J1427" s="112"/>
      <c r="K1427" s="112"/>
      <c r="L1427" s="113"/>
      <c r="M1427" s="113"/>
      <c r="N1427" s="224" t="str">
        <f t="shared" si="899"/>
        <v/>
      </c>
      <c r="O1427" s="225" t="str">
        <f t="shared" si="900"/>
        <v/>
      </c>
      <c r="Q1427" s="6">
        <v>1425</v>
      </c>
      <c r="R1427" s="47" t="str">
        <f t="shared" si="863"/>
        <v>-1425</v>
      </c>
      <c r="S1427" s="6"/>
      <c r="T1427" s="48" t="str">
        <f t="shared" si="864"/>
        <v/>
      </c>
      <c r="U1427" s="49" t="str">
        <f t="shared" si="865"/>
        <v/>
      </c>
      <c r="W1427" s="51"/>
      <c r="X1427" s="75" t="str">
        <f t="shared" si="866"/>
        <v/>
      </c>
      <c r="Y1427" s="71" t="str">
        <f t="shared" si="867"/>
        <v/>
      </c>
      <c r="Z1427" s="71" t="str">
        <f t="shared" si="868"/>
        <v/>
      </c>
      <c r="AA1427" s="71" t="str">
        <f t="shared" si="869"/>
        <v/>
      </c>
      <c r="AB1427" s="71" t="str">
        <f t="shared" si="870"/>
        <v/>
      </c>
      <c r="AC1427" s="71" t="str">
        <f t="shared" si="871"/>
        <v/>
      </c>
      <c r="AD1427" s="71" t="str">
        <f t="shared" si="872"/>
        <v/>
      </c>
      <c r="AE1427" s="78" t="str">
        <f t="shared" si="873"/>
        <v/>
      </c>
      <c r="AF1427" s="75" t="str">
        <f t="shared" si="874"/>
        <v/>
      </c>
      <c r="AG1427" s="71" t="str">
        <f t="shared" si="875"/>
        <v/>
      </c>
      <c r="AH1427" s="71" t="str">
        <f t="shared" si="876"/>
        <v/>
      </c>
      <c r="AI1427" s="71" t="str">
        <f t="shared" si="877"/>
        <v/>
      </c>
      <c r="AJ1427" s="71" t="str">
        <f t="shared" si="878"/>
        <v/>
      </c>
      <c r="AK1427" s="71" t="str">
        <f t="shared" si="879"/>
        <v/>
      </c>
      <c r="AL1427" s="71" t="str">
        <f t="shared" si="880"/>
        <v/>
      </c>
      <c r="AM1427" s="78" t="str">
        <f t="shared" si="881"/>
        <v/>
      </c>
      <c r="AN1427" s="75" t="str">
        <f t="shared" si="882"/>
        <v/>
      </c>
      <c r="AO1427" s="71" t="str">
        <f t="shared" si="883"/>
        <v/>
      </c>
      <c r="AP1427" s="71" t="str">
        <f t="shared" si="884"/>
        <v/>
      </c>
      <c r="AQ1427" s="71" t="str">
        <f t="shared" si="885"/>
        <v/>
      </c>
      <c r="AR1427" s="71" t="str">
        <f t="shared" si="886"/>
        <v/>
      </c>
      <c r="AS1427" s="71" t="str">
        <f t="shared" si="887"/>
        <v/>
      </c>
      <c r="AT1427" s="71" t="str">
        <f t="shared" si="888"/>
        <v/>
      </c>
      <c r="AU1427" s="76" t="str">
        <f t="shared" si="889"/>
        <v/>
      </c>
      <c r="BF1427" s="141">
        <v>26070</v>
      </c>
      <c r="BG1427" s="142" t="s">
        <v>17449</v>
      </c>
      <c r="BH1427" s="141" t="s">
        <v>478</v>
      </c>
      <c r="BI1427" s="141" t="s">
        <v>176</v>
      </c>
      <c r="BJ1427" s="141" t="s">
        <v>17450</v>
      </c>
      <c r="BK1427" s="141" t="s">
        <v>17451</v>
      </c>
      <c r="BL1427" s="141" t="s">
        <v>5799</v>
      </c>
      <c r="BM1427" s="141">
        <v>46.591821000000003</v>
      </c>
      <c r="BN1427" s="141">
        <v>-71.206128000000007</v>
      </c>
      <c r="BO1427" s="141">
        <v>2010</v>
      </c>
      <c r="BP1427" s="143"/>
      <c r="BQ1427" s="143" t="s">
        <v>17560</v>
      </c>
    </row>
    <row r="1428" spans="1:69" ht="38.25" customHeight="1" x14ac:dyDescent="0.25">
      <c r="A1428" s="1" t="str">
        <f t="shared" si="890"/>
        <v/>
      </c>
      <c r="B1428" s="32" t="str">
        <f t="shared" si="891"/>
        <v/>
      </c>
      <c r="C1428" s="25" t="str">
        <f t="shared" si="892"/>
        <v/>
      </c>
      <c r="D1428" s="25" t="str">
        <f t="shared" si="893"/>
        <v/>
      </c>
      <c r="E1428" s="25" t="str">
        <f t="shared" si="894"/>
        <v/>
      </c>
      <c r="F1428" s="25" t="str">
        <f t="shared" si="895"/>
        <v/>
      </c>
      <c r="G1428" s="108" t="str">
        <f t="shared" si="896"/>
        <v/>
      </c>
      <c r="H1428" s="108" t="str">
        <f t="shared" si="897"/>
        <v/>
      </c>
      <c r="I1428" s="112" t="str">
        <f t="shared" si="898"/>
        <v/>
      </c>
      <c r="J1428" s="112"/>
      <c r="K1428" s="112"/>
      <c r="L1428" s="113"/>
      <c r="M1428" s="113"/>
      <c r="N1428" s="224" t="str">
        <f t="shared" si="899"/>
        <v/>
      </c>
      <c r="O1428" s="225" t="str">
        <f t="shared" si="900"/>
        <v/>
      </c>
      <c r="Q1428" s="6">
        <v>1426</v>
      </c>
      <c r="R1428" s="47" t="str">
        <f t="shared" si="863"/>
        <v>-1426</v>
      </c>
      <c r="S1428" s="6"/>
      <c r="T1428" s="48" t="str">
        <f t="shared" si="864"/>
        <v/>
      </c>
      <c r="U1428" s="49" t="str">
        <f t="shared" si="865"/>
        <v/>
      </c>
      <c r="W1428" s="51"/>
      <c r="X1428" s="75" t="str">
        <f t="shared" si="866"/>
        <v/>
      </c>
      <c r="Y1428" s="71" t="str">
        <f t="shared" si="867"/>
        <v/>
      </c>
      <c r="Z1428" s="71" t="str">
        <f t="shared" si="868"/>
        <v/>
      </c>
      <c r="AA1428" s="71" t="str">
        <f t="shared" si="869"/>
        <v/>
      </c>
      <c r="AB1428" s="71" t="str">
        <f t="shared" si="870"/>
        <v/>
      </c>
      <c r="AC1428" s="71" t="str">
        <f t="shared" si="871"/>
        <v/>
      </c>
      <c r="AD1428" s="71" t="str">
        <f t="shared" si="872"/>
        <v/>
      </c>
      <c r="AE1428" s="78" t="str">
        <f t="shared" si="873"/>
        <v/>
      </c>
      <c r="AF1428" s="75" t="str">
        <f t="shared" si="874"/>
        <v/>
      </c>
      <c r="AG1428" s="71" t="str">
        <f t="shared" si="875"/>
        <v/>
      </c>
      <c r="AH1428" s="71" t="str">
        <f t="shared" si="876"/>
        <v/>
      </c>
      <c r="AI1428" s="71" t="str">
        <f t="shared" si="877"/>
        <v/>
      </c>
      <c r="AJ1428" s="71" t="str">
        <f t="shared" si="878"/>
        <v/>
      </c>
      <c r="AK1428" s="71" t="str">
        <f t="shared" si="879"/>
        <v/>
      </c>
      <c r="AL1428" s="71" t="str">
        <f t="shared" si="880"/>
        <v/>
      </c>
      <c r="AM1428" s="78" t="str">
        <f t="shared" si="881"/>
        <v/>
      </c>
      <c r="AN1428" s="75" t="str">
        <f t="shared" si="882"/>
        <v/>
      </c>
      <c r="AO1428" s="71" t="str">
        <f t="shared" si="883"/>
        <v/>
      </c>
      <c r="AP1428" s="71" t="str">
        <f t="shared" si="884"/>
        <v/>
      </c>
      <c r="AQ1428" s="71" t="str">
        <f t="shared" si="885"/>
        <v/>
      </c>
      <c r="AR1428" s="71" t="str">
        <f t="shared" si="886"/>
        <v/>
      </c>
      <c r="AS1428" s="71" t="str">
        <f t="shared" si="887"/>
        <v/>
      </c>
      <c r="AT1428" s="71" t="str">
        <f t="shared" si="888"/>
        <v/>
      </c>
      <c r="AU1428" s="76" t="str">
        <f t="shared" si="889"/>
        <v/>
      </c>
      <c r="BF1428" s="141">
        <v>26070</v>
      </c>
      <c r="BG1428" s="142" t="s">
        <v>17452</v>
      </c>
      <c r="BH1428" s="141" t="s">
        <v>478</v>
      </c>
      <c r="BI1428" s="141" t="s">
        <v>176</v>
      </c>
      <c r="BJ1428" s="141" t="s">
        <v>17453</v>
      </c>
      <c r="BK1428" s="141" t="s">
        <v>17454</v>
      </c>
      <c r="BL1428" s="141" t="s">
        <v>5799</v>
      </c>
      <c r="BM1428" s="141">
        <v>46.591811999999997</v>
      </c>
      <c r="BN1428" s="141">
        <v>-71.206439000000003</v>
      </c>
      <c r="BO1428" s="141">
        <v>1997</v>
      </c>
      <c r="BP1428" s="143" t="s">
        <v>25506</v>
      </c>
      <c r="BQ1428" s="143" t="s">
        <v>17560</v>
      </c>
    </row>
    <row r="1429" spans="1:69" ht="38.25" customHeight="1" x14ac:dyDescent="0.25">
      <c r="A1429" s="1" t="str">
        <f t="shared" si="890"/>
        <v/>
      </c>
      <c r="B1429" s="32" t="str">
        <f t="shared" si="891"/>
        <v/>
      </c>
      <c r="C1429" s="25" t="str">
        <f t="shared" si="892"/>
        <v/>
      </c>
      <c r="D1429" s="25" t="str">
        <f t="shared" si="893"/>
        <v/>
      </c>
      <c r="E1429" s="25" t="str">
        <f t="shared" si="894"/>
        <v/>
      </c>
      <c r="F1429" s="25" t="str">
        <f t="shared" si="895"/>
        <v/>
      </c>
      <c r="G1429" s="108" t="str">
        <f t="shared" si="896"/>
        <v/>
      </c>
      <c r="H1429" s="108" t="str">
        <f t="shared" si="897"/>
        <v/>
      </c>
      <c r="I1429" s="112" t="str">
        <f t="shared" si="898"/>
        <v/>
      </c>
      <c r="J1429" s="112"/>
      <c r="K1429" s="112"/>
      <c r="L1429" s="113"/>
      <c r="M1429" s="113"/>
      <c r="N1429" s="224" t="str">
        <f t="shared" si="899"/>
        <v/>
      </c>
      <c r="O1429" s="225" t="str">
        <f t="shared" si="900"/>
        <v/>
      </c>
      <c r="Q1429" s="6">
        <v>1427</v>
      </c>
      <c r="R1429" s="47" t="str">
        <f t="shared" si="863"/>
        <v>-1427</v>
      </c>
      <c r="S1429" s="6"/>
      <c r="T1429" s="48" t="str">
        <f t="shared" si="864"/>
        <v/>
      </c>
      <c r="U1429" s="49" t="str">
        <f t="shared" si="865"/>
        <v/>
      </c>
      <c r="W1429" s="51"/>
      <c r="X1429" s="75" t="str">
        <f t="shared" si="866"/>
        <v/>
      </c>
      <c r="Y1429" s="71" t="str">
        <f t="shared" si="867"/>
        <v/>
      </c>
      <c r="Z1429" s="71" t="str">
        <f t="shared" si="868"/>
        <v/>
      </c>
      <c r="AA1429" s="71" t="str">
        <f t="shared" si="869"/>
        <v/>
      </c>
      <c r="AB1429" s="71" t="str">
        <f t="shared" si="870"/>
        <v/>
      </c>
      <c r="AC1429" s="71" t="str">
        <f t="shared" si="871"/>
        <v/>
      </c>
      <c r="AD1429" s="71" t="str">
        <f t="shared" si="872"/>
        <v/>
      </c>
      <c r="AE1429" s="78" t="str">
        <f t="shared" si="873"/>
        <v/>
      </c>
      <c r="AF1429" s="75" t="str">
        <f t="shared" si="874"/>
        <v/>
      </c>
      <c r="AG1429" s="71" t="str">
        <f t="shared" si="875"/>
        <v/>
      </c>
      <c r="AH1429" s="71" t="str">
        <f t="shared" si="876"/>
        <v/>
      </c>
      <c r="AI1429" s="71" t="str">
        <f t="shared" si="877"/>
        <v/>
      </c>
      <c r="AJ1429" s="71" t="str">
        <f t="shared" si="878"/>
        <v/>
      </c>
      <c r="AK1429" s="71" t="str">
        <f t="shared" si="879"/>
        <v/>
      </c>
      <c r="AL1429" s="71" t="str">
        <f t="shared" si="880"/>
        <v/>
      </c>
      <c r="AM1429" s="78" t="str">
        <f t="shared" si="881"/>
        <v/>
      </c>
      <c r="AN1429" s="75" t="str">
        <f t="shared" si="882"/>
        <v/>
      </c>
      <c r="AO1429" s="71" t="str">
        <f t="shared" si="883"/>
        <v/>
      </c>
      <c r="AP1429" s="71" t="str">
        <f t="shared" si="884"/>
        <v/>
      </c>
      <c r="AQ1429" s="71" t="str">
        <f t="shared" si="885"/>
        <v/>
      </c>
      <c r="AR1429" s="71" t="str">
        <f t="shared" si="886"/>
        <v/>
      </c>
      <c r="AS1429" s="71" t="str">
        <f t="shared" si="887"/>
        <v/>
      </c>
      <c r="AT1429" s="71" t="str">
        <f t="shared" si="888"/>
        <v/>
      </c>
      <c r="AU1429" s="76" t="str">
        <f t="shared" si="889"/>
        <v/>
      </c>
      <c r="BF1429" s="141">
        <v>26070</v>
      </c>
      <c r="BG1429" s="142" t="s">
        <v>17455</v>
      </c>
      <c r="BH1429" s="141" t="s">
        <v>180</v>
      </c>
      <c r="BI1429" s="141" t="s">
        <v>191</v>
      </c>
      <c r="BJ1429" s="141" t="s">
        <v>2086</v>
      </c>
      <c r="BK1429" s="141"/>
      <c r="BL1429" s="141" t="s">
        <v>5799</v>
      </c>
      <c r="BM1429" s="141">
        <v>46.585698000000001</v>
      </c>
      <c r="BN1429" s="141">
        <v>-71.216910999999996</v>
      </c>
      <c r="BO1429" s="141">
        <v>1997</v>
      </c>
      <c r="BP1429" s="143" t="s">
        <v>25507</v>
      </c>
      <c r="BQ1429" s="143" t="s">
        <v>17560</v>
      </c>
    </row>
    <row r="1430" spans="1:69" ht="38.25" customHeight="1" x14ac:dyDescent="0.25">
      <c r="A1430" s="1" t="str">
        <f t="shared" si="890"/>
        <v/>
      </c>
      <c r="B1430" s="32" t="str">
        <f t="shared" si="891"/>
        <v/>
      </c>
      <c r="C1430" s="25" t="str">
        <f t="shared" si="892"/>
        <v/>
      </c>
      <c r="D1430" s="25" t="str">
        <f t="shared" si="893"/>
        <v/>
      </c>
      <c r="E1430" s="25" t="str">
        <f t="shared" si="894"/>
        <v/>
      </c>
      <c r="F1430" s="25" t="str">
        <f t="shared" si="895"/>
        <v/>
      </c>
      <c r="G1430" s="108" t="str">
        <f t="shared" si="896"/>
        <v/>
      </c>
      <c r="H1430" s="108" t="str">
        <f t="shared" si="897"/>
        <v/>
      </c>
      <c r="I1430" s="112" t="str">
        <f t="shared" si="898"/>
        <v/>
      </c>
      <c r="J1430" s="112"/>
      <c r="K1430" s="112"/>
      <c r="L1430" s="113"/>
      <c r="M1430" s="113"/>
      <c r="N1430" s="224" t="str">
        <f t="shared" si="899"/>
        <v/>
      </c>
      <c r="O1430" s="225" t="str">
        <f t="shared" si="900"/>
        <v/>
      </c>
      <c r="Q1430" s="6">
        <v>1428</v>
      </c>
      <c r="R1430" s="47" t="str">
        <f t="shared" si="863"/>
        <v>-1428</v>
      </c>
      <c r="S1430" s="6"/>
      <c r="T1430" s="48" t="str">
        <f t="shared" si="864"/>
        <v/>
      </c>
      <c r="U1430" s="49" t="str">
        <f t="shared" si="865"/>
        <v/>
      </c>
      <c r="W1430" s="51"/>
      <c r="X1430" s="75" t="str">
        <f t="shared" si="866"/>
        <v/>
      </c>
      <c r="Y1430" s="71" t="str">
        <f t="shared" si="867"/>
        <v/>
      </c>
      <c r="Z1430" s="71" t="str">
        <f t="shared" si="868"/>
        <v/>
      </c>
      <c r="AA1430" s="71" t="str">
        <f t="shared" si="869"/>
        <v/>
      </c>
      <c r="AB1430" s="71" t="str">
        <f t="shared" si="870"/>
        <v/>
      </c>
      <c r="AC1430" s="71" t="str">
        <f t="shared" si="871"/>
        <v/>
      </c>
      <c r="AD1430" s="71" t="str">
        <f t="shared" si="872"/>
        <v/>
      </c>
      <c r="AE1430" s="78" t="str">
        <f t="shared" si="873"/>
        <v/>
      </c>
      <c r="AF1430" s="75" t="str">
        <f t="shared" si="874"/>
        <v/>
      </c>
      <c r="AG1430" s="71" t="str">
        <f t="shared" si="875"/>
        <v/>
      </c>
      <c r="AH1430" s="71" t="str">
        <f t="shared" si="876"/>
        <v/>
      </c>
      <c r="AI1430" s="71" t="str">
        <f t="shared" si="877"/>
        <v/>
      </c>
      <c r="AJ1430" s="71" t="str">
        <f t="shared" si="878"/>
        <v/>
      </c>
      <c r="AK1430" s="71" t="str">
        <f t="shared" si="879"/>
        <v/>
      </c>
      <c r="AL1430" s="71" t="str">
        <f t="shared" si="880"/>
        <v/>
      </c>
      <c r="AM1430" s="78" t="str">
        <f t="shared" si="881"/>
        <v/>
      </c>
      <c r="AN1430" s="75" t="str">
        <f t="shared" si="882"/>
        <v/>
      </c>
      <c r="AO1430" s="71" t="str">
        <f t="shared" si="883"/>
        <v/>
      </c>
      <c r="AP1430" s="71" t="str">
        <f t="shared" si="884"/>
        <v/>
      </c>
      <c r="AQ1430" s="71" t="str">
        <f t="shared" si="885"/>
        <v/>
      </c>
      <c r="AR1430" s="71" t="str">
        <f t="shared" si="886"/>
        <v/>
      </c>
      <c r="AS1430" s="71" t="str">
        <f t="shared" si="887"/>
        <v/>
      </c>
      <c r="AT1430" s="71" t="str">
        <f t="shared" si="888"/>
        <v/>
      </c>
      <c r="AU1430" s="76" t="str">
        <f t="shared" si="889"/>
        <v/>
      </c>
      <c r="BF1430" s="141">
        <v>26070</v>
      </c>
      <c r="BG1430" s="142" t="s">
        <v>17456</v>
      </c>
      <c r="BH1430" s="141" t="s">
        <v>180</v>
      </c>
      <c r="BI1430" s="141" t="s">
        <v>191</v>
      </c>
      <c r="BJ1430" s="141" t="s">
        <v>15188</v>
      </c>
      <c r="BK1430" s="141"/>
      <c r="BL1430" s="141" t="s">
        <v>17457</v>
      </c>
      <c r="BM1430" s="141">
        <v>46.579500000000003</v>
      </c>
      <c r="BN1430" s="141">
        <v>-71.221183999999994</v>
      </c>
      <c r="BO1430" s="141">
        <v>1998</v>
      </c>
      <c r="BP1430" s="143" t="s">
        <v>25508</v>
      </c>
      <c r="BQ1430" s="143" t="s">
        <v>17560</v>
      </c>
    </row>
    <row r="1431" spans="1:69" ht="38.25" customHeight="1" x14ac:dyDescent="0.25">
      <c r="A1431" s="1" t="str">
        <f t="shared" si="890"/>
        <v/>
      </c>
      <c r="B1431" s="32" t="str">
        <f t="shared" si="891"/>
        <v/>
      </c>
      <c r="C1431" s="25" t="str">
        <f t="shared" si="892"/>
        <v/>
      </c>
      <c r="D1431" s="25" t="str">
        <f t="shared" si="893"/>
        <v/>
      </c>
      <c r="E1431" s="25" t="str">
        <f t="shared" si="894"/>
        <v/>
      </c>
      <c r="F1431" s="25" t="str">
        <f t="shared" si="895"/>
        <v/>
      </c>
      <c r="G1431" s="108" t="str">
        <f t="shared" si="896"/>
        <v/>
      </c>
      <c r="H1431" s="108" t="str">
        <f t="shared" si="897"/>
        <v/>
      </c>
      <c r="I1431" s="112" t="str">
        <f t="shared" si="898"/>
        <v/>
      </c>
      <c r="J1431" s="112"/>
      <c r="K1431" s="112"/>
      <c r="L1431" s="113"/>
      <c r="M1431" s="113"/>
      <c r="N1431" s="224" t="str">
        <f t="shared" si="899"/>
        <v/>
      </c>
      <c r="O1431" s="225" t="str">
        <f t="shared" si="900"/>
        <v/>
      </c>
      <c r="Q1431" s="6">
        <v>1429</v>
      </c>
      <c r="R1431" s="47" t="str">
        <f t="shared" si="863"/>
        <v>-1429</v>
      </c>
      <c r="S1431" s="6"/>
      <c r="T1431" s="48" t="str">
        <f t="shared" si="864"/>
        <v/>
      </c>
      <c r="U1431" s="49" t="str">
        <f t="shared" si="865"/>
        <v/>
      </c>
      <c r="W1431" s="51"/>
      <c r="X1431" s="75" t="str">
        <f t="shared" si="866"/>
        <v/>
      </c>
      <c r="Y1431" s="71" t="str">
        <f t="shared" si="867"/>
        <v/>
      </c>
      <c r="Z1431" s="71" t="str">
        <f t="shared" si="868"/>
        <v/>
      </c>
      <c r="AA1431" s="71" t="str">
        <f t="shared" si="869"/>
        <v/>
      </c>
      <c r="AB1431" s="71" t="str">
        <f t="shared" si="870"/>
        <v/>
      </c>
      <c r="AC1431" s="71" t="str">
        <f t="shared" si="871"/>
        <v/>
      </c>
      <c r="AD1431" s="71" t="str">
        <f t="shared" si="872"/>
        <v/>
      </c>
      <c r="AE1431" s="78" t="str">
        <f t="shared" si="873"/>
        <v/>
      </c>
      <c r="AF1431" s="75" t="str">
        <f t="shared" si="874"/>
        <v/>
      </c>
      <c r="AG1431" s="71" t="str">
        <f t="shared" si="875"/>
        <v/>
      </c>
      <c r="AH1431" s="71" t="str">
        <f t="shared" si="876"/>
        <v/>
      </c>
      <c r="AI1431" s="71" t="str">
        <f t="shared" si="877"/>
        <v/>
      </c>
      <c r="AJ1431" s="71" t="str">
        <f t="shared" si="878"/>
        <v/>
      </c>
      <c r="AK1431" s="71" t="str">
        <f t="shared" si="879"/>
        <v/>
      </c>
      <c r="AL1431" s="71" t="str">
        <f t="shared" si="880"/>
        <v/>
      </c>
      <c r="AM1431" s="78" t="str">
        <f t="shared" si="881"/>
        <v/>
      </c>
      <c r="AN1431" s="75" t="str">
        <f t="shared" si="882"/>
        <v/>
      </c>
      <c r="AO1431" s="71" t="str">
        <f t="shared" si="883"/>
        <v/>
      </c>
      <c r="AP1431" s="71" t="str">
        <f t="shared" si="884"/>
        <v/>
      </c>
      <c r="AQ1431" s="71" t="str">
        <f t="shared" si="885"/>
        <v/>
      </c>
      <c r="AR1431" s="71" t="str">
        <f t="shared" si="886"/>
        <v/>
      </c>
      <c r="AS1431" s="71" t="str">
        <f t="shared" si="887"/>
        <v/>
      </c>
      <c r="AT1431" s="71" t="str">
        <f t="shared" si="888"/>
        <v/>
      </c>
      <c r="AU1431" s="76" t="str">
        <f t="shared" si="889"/>
        <v/>
      </c>
      <c r="BF1431" s="141">
        <v>27060</v>
      </c>
      <c r="BG1431" s="142" t="s">
        <v>17431</v>
      </c>
      <c r="BH1431" s="141" t="s">
        <v>180</v>
      </c>
      <c r="BI1431" s="141" t="s">
        <v>191</v>
      </c>
      <c r="BJ1431" s="141" t="s">
        <v>1742</v>
      </c>
      <c r="BK1431" s="141" t="s">
        <v>2547</v>
      </c>
      <c r="BL1431" s="141" t="s">
        <v>1616</v>
      </c>
      <c r="BM1431" s="141">
        <v>46.27402</v>
      </c>
      <c r="BN1431" s="141">
        <v>-70.991619999999998</v>
      </c>
      <c r="BO1431" s="141">
        <v>1986</v>
      </c>
      <c r="BP1431" s="143"/>
      <c r="BQ1431" s="143" t="s">
        <v>17560</v>
      </c>
    </row>
    <row r="1432" spans="1:69" ht="38.25" customHeight="1" x14ac:dyDescent="0.25">
      <c r="A1432" s="1" t="str">
        <f t="shared" si="890"/>
        <v/>
      </c>
      <c r="B1432" s="32" t="str">
        <f t="shared" si="891"/>
        <v/>
      </c>
      <c r="C1432" s="25" t="str">
        <f t="shared" si="892"/>
        <v/>
      </c>
      <c r="D1432" s="25" t="str">
        <f t="shared" si="893"/>
        <v/>
      </c>
      <c r="E1432" s="25" t="str">
        <f t="shared" si="894"/>
        <v/>
      </c>
      <c r="F1432" s="25" t="str">
        <f t="shared" si="895"/>
        <v/>
      </c>
      <c r="G1432" s="108" t="str">
        <f t="shared" si="896"/>
        <v/>
      </c>
      <c r="H1432" s="108" t="str">
        <f t="shared" si="897"/>
        <v/>
      </c>
      <c r="I1432" s="112" t="str">
        <f t="shared" si="898"/>
        <v/>
      </c>
      <c r="J1432" s="112"/>
      <c r="K1432" s="112"/>
      <c r="L1432" s="113"/>
      <c r="M1432" s="113"/>
      <c r="N1432" s="224" t="str">
        <f t="shared" si="899"/>
        <v/>
      </c>
      <c r="O1432" s="225" t="str">
        <f t="shared" si="900"/>
        <v/>
      </c>
      <c r="Q1432" s="6">
        <v>1430</v>
      </c>
      <c r="R1432" s="47" t="str">
        <f t="shared" si="863"/>
        <v>-1430</v>
      </c>
      <c r="S1432" s="6"/>
      <c r="T1432" s="48" t="str">
        <f t="shared" si="864"/>
        <v/>
      </c>
      <c r="U1432" s="49" t="str">
        <f t="shared" si="865"/>
        <v/>
      </c>
      <c r="W1432" s="51"/>
      <c r="X1432" s="75" t="str">
        <f t="shared" si="866"/>
        <v/>
      </c>
      <c r="Y1432" s="71" t="str">
        <f t="shared" si="867"/>
        <v/>
      </c>
      <c r="Z1432" s="71" t="str">
        <f t="shared" si="868"/>
        <v/>
      </c>
      <c r="AA1432" s="71" t="str">
        <f t="shared" si="869"/>
        <v/>
      </c>
      <c r="AB1432" s="71" t="str">
        <f t="shared" si="870"/>
        <v/>
      </c>
      <c r="AC1432" s="71" t="str">
        <f t="shared" si="871"/>
        <v/>
      </c>
      <c r="AD1432" s="71" t="str">
        <f t="shared" si="872"/>
        <v/>
      </c>
      <c r="AE1432" s="78" t="str">
        <f t="shared" si="873"/>
        <v/>
      </c>
      <c r="AF1432" s="75" t="str">
        <f t="shared" si="874"/>
        <v/>
      </c>
      <c r="AG1432" s="71" t="str">
        <f t="shared" si="875"/>
        <v/>
      </c>
      <c r="AH1432" s="71" t="str">
        <f t="shared" si="876"/>
        <v/>
      </c>
      <c r="AI1432" s="71" t="str">
        <f t="shared" si="877"/>
        <v/>
      </c>
      <c r="AJ1432" s="71" t="str">
        <f t="shared" si="878"/>
        <v/>
      </c>
      <c r="AK1432" s="71" t="str">
        <f t="shared" si="879"/>
        <v/>
      </c>
      <c r="AL1432" s="71" t="str">
        <f t="shared" si="880"/>
        <v/>
      </c>
      <c r="AM1432" s="78" t="str">
        <f t="shared" si="881"/>
        <v/>
      </c>
      <c r="AN1432" s="75" t="str">
        <f t="shared" si="882"/>
        <v/>
      </c>
      <c r="AO1432" s="71" t="str">
        <f t="shared" si="883"/>
        <v/>
      </c>
      <c r="AP1432" s="71" t="str">
        <f t="shared" si="884"/>
        <v/>
      </c>
      <c r="AQ1432" s="71" t="str">
        <f t="shared" si="885"/>
        <v/>
      </c>
      <c r="AR1432" s="71" t="str">
        <f t="shared" si="886"/>
        <v/>
      </c>
      <c r="AS1432" s="71" t="str">
        <f t="shared" si="887"/>
        <v/>
      </c>
      <c r="AT1432" s="71" t="str">
        <f t="shared" si="888"/>
        <v/>
      </c>
      <c r="AU1432" s="76" t="str">
        <f t="shared" si="889"/>
        <v/>
      </c>
      <c r="BF1432" s="141">
        <v>27060</v>
      </c>
      <c r="BG1432" s="142" t="s">
        <v>17432</v>
      </c>
      <c r="BH1432" s="141" t="s">
        <v>478</v>
      </c>
      <c r="BI1432" s="141" t="s">
        <v>186</v>
      </c>
      <c r="BJ1432" s="141" t="s">
        <v>17433</v>
      </c>
      <c r="BK1432" s="141" t="s">
        <v>11415</v>
      </c>
      <c r="BL1432" s="141" t="s">
        <v>17434</v>
      </c>
      <c r="BM1432" s="141">
        <v>46.269660000000002</v>
      </c>
      <c r="BN1432" s="141">
        <v>-70.996489999999994</v>
      </c>
      <c r="BO1432" s="141">
        <v>2012</v>
      </c>
      <c r="BP1432" s="143" t="s">
        <v>2827</v>
      </c>
      <c r="BQ1432" s="143" t="s">
        <v>17560</v>
      </c>
    </row>
    <row r="1433" spans="1:69" ht="38.25" customHeight="1" x14ac:dyDescent="0.25">
      <c r="A1433" s="1" t="str">
        <f t="shared" si="890"/>
        <v/>
      </c>
      <c r="B1433" s="32" t="str">
        <f t="shared" si="891"/>
        <v/>
      </c>
      <c r="C1433" s="25" t="str">
        <f t="shared" si="892"/>
        <v/>
      </c>
      <c r="D1433" s="25" t="str">
        <f t="shared" si="893"/>
        <v/>
      </c>
      <c r="E1433" s="25" t="str">
        <f t="shared" si="894"/>
        <v/>
      </c>
      <c r="F1433" s="25" t="str">
        <f t="shared" si="895"/>
        <v/>
      </c>
      <c r="G1433" s="108" t="str">
        <f t="shared" si="896"/>
        <v/>
      </c>
      <c r="H1433" s="108" t="str">
        <f t="shared" si="897"/>
        <v/>
      </c>
      <c r="I1433" s="112" t="str">
        <f t="shared" si="898"/>
        <v/>
      </c>
      <c r="J1433" s="112"/>
      <c r="K1433" s="112"/>
      <c r="L1433" s="113"/>
      <c r="M1433" s="113"/>
      <c r="N1433" s="224" t="str">
        <f t="shared" si="899"/>
        <v/>
      </c>
      <c r="O1433" s="225" t="str">
        <f t="shared" si="900"/>
        <v/>
      </c>
      <c r="Q1433" s="6">
        <v>1431</v>
      </c>
      <c r="R1433" s="47" t="str">
        <f t="shared" si="863"/>
        <v>-1431</v>
      </c>
      <c r="S1433" s="6"/>
      <c r="T1433" s="48" t="str">
        <f t="shared" si="864"/>
        <v/>
      </c>
      <c r="U1433" s="49" t="str">
        <f t="shared" si="865"/>
        <v/>
      </c>
      <c r="W1433" s="51"/>
      <c r="X1433" s="75" t="str">
        <f t="shared" si="866"/>
        <v/>
      </c>
      <c r="Y1433" s="71" t="str">
        <f t="shared" si="867"/>
        <v/>
      </c>
      <c r="Z1433" s="71" t="str">
        <f t="shared" si="868"/>
        <v/>
      </c>
      <c r="AA1433" s="71" t="str">
        <f t="shared" si="869"/>
        <v/>
      </c>
      <c r="AB1433" s="71" t="str">
        <f t="shared" si="870"/>
        <v/>
      </c>
      <c r="AC1433" s="71" t="str">
        <f t="shared" si="871"/>
        <v/>
      </c>
      <c r="AD1433" s="71" t="str">
        <f t="shared" si="872"/>
        <v/>
      </c>
      <c r="AE1433" s="78" t="str">
        <f t="shared" si="873"/>
        <v/>
      </c>
      <c r="AF1433" s="75" t="str">
        <f t="shared" si="874"/>
        <v/>
      </c>
      <c r="AG1433" s="71" t="str">
        <f t="shared" si="875"/>
        <v/>
      </c>
      <c r="AH1433" s="71" t="str">
        <f t="shared" si="876"/>
        <v/>
      </c>
      <c r="AI1433" s="71" t="str">
        <f t="shared" si="877"/>
        <v/>
      </c>
      <c r="AJ1433" s="71" t="str">
        <f t="shared" si="878"/>
        <v/>
      </c>
      <c r="AK1433" s="71" t="str">
        <f t="shared" si="879"/>
        <v/>
      </c>
      <c r="AL1433" s="71" t="str">
        <f t="shared" si="880"/>
        <v/>
      </c>
      <c r="AM1433" s="78" t="str">
        <f t="shared" si="881"/>
        <v/>
      </c>
      <c r="AN1433" s="75" t="str">
        <f t="shared" si="882"/>
        <v/>
      </c>
      <c r="AO1433" s="71" t="str">
        <f t="shared" si="883"/>
        <v/>
      </c>
      <c r="AP1433" s="71" t="str">
        <f t="shared" si="884"/>
        <v/>
      </c>
      <c r="AQ1433" s="71" t="str">
        <f t="shared" si="885"/>
        <v/>
      </c>
      <c r="AR1433" s="71" t="str">
        <f t="shared" si="886"/>
        <v/>
      </c>
      <c r="AS1433" s="71" t="str">
        <f t="shared" si="887"/>
        <v/>
      </c>
      <c r="AT1433" s="71" t="str">
        <f t="shared" si="888"/>
        <v/>
      </c>
      <c r="AU1433" s="76" t="str">
        <f t="shared" si="889"/>
        <v/>
      </c>
      <c r="BF1433" s="141">
        <v>27065</v>
      </c>
      <c r="BG1433" s="142" t="s">
        <v>17376</v>
      </c>
      <c r="BH1433" s="141" t="s">
        <v>478</v>
      </c>
      <c r="BI1433" s="141" t="s">
        <v>177</v>
      </c>
      <c r="BJ1433" s="141"/>
      <c r="BK1433" s="141"/>
      <c r="BL1433" s="141" t="s">
        <v>17377</v>
      </c>
      <c r="BM1433" s="141">
        <v>46.281599999999997</v>
      </c>
      <c r="BN1433" s="141">
        <v>-71.023099999999999</v>
      </c>
      <c r="BO1433" s="141">
        <v>1965</v>
      </c>
      <c r="BP1433" s="143" t="s">
        <v>485</v>
      </c>
      <c r="BQ1433" s="143" t="s">
        <v>17560</v>
      </c>
    </row>
    <row r="1434" spans="1:69" ht="38.25" customHeight="1" x14ac:dyDescent="0.25">
      <c r="A1434" s="1" t="str">
        <f t="shared" si="890"/>
        <v/>
      </c>
      <c r="B1434" s="32" t="str">
        <f t="shared" si="891"/>
        <v/>
      </c>
      <c r="C1434" s="25" t="str">
        <f t="shared" si="892"/>
        <v/>
      </c>
      <c r="D1434" s="25" t="str">
        <f t="shared" si="893"/>
        <v/>
      </c>
      <c r="E1434" s="25" t="str">
        <f t="shared" si="894"/>
        <v/>
      </c>
      <c r="F1434" s="25" t="str">
        <f t="shared" si="895"/>
        <v/>
      </c>
      <c r="G1434" s="108" t="str">
        <f t="shared" si="896"/>
        <v/>
      </c>
      <c r="H1434" s="108" t="str">
        <f t="shared" si="897"/>
        <v/>
      </c>
      <c r="I1434" s="112" t="str">
        <f t="shared" si="898"/>
        <v/>
      </c>
      <c r="J1434" s="112"/>
      <c r="K1434" s="112"/>
      <c r="L1434" s="113"/>
      <c r="M1434" s="113"/>
      <c r="N1434" s="224" t="str">
        <f t="shared" si="899"/>
        <v/>
      </c>
      <c r="O1434" s="225" t="str">
        <f t="shared" si="900"/>
        <v/>
      </c>
      <c r="Q1434" s="6">
        <v>1432</v>
      </c>
      <c r="R1434" s="47" t="str">
        <f t="shared" si="863"/>
        <v>-1432</v>
      </c>
      <c r="S1434" s="6"/>
      <c r="T1434" s="48" t="str">
        <f t="shared" si="864"/>
        <v/>
      </c>
      <c r="U1434" s="49" t="str">
        <f t="shared" si="865"/>
        <v/>
      </c>
      <c r="W1434" s="51"/>
      <c r="X1434" s="75" t="str">
        <f t="shared" si="866"/>
        <v/>
      </c>
      <c r="Y1434" s="71" t="str">
        <f t="shared" si="867"/>
        <v/>
      </c>
      <c r="Z1434" s="71" t="str">
        <f t="shared" si="868"/>
        <v/>
      </c>
      <c r="AA1434" s="71" t="str">
        <f t="shared" si="869"/>
        <v/>
      </c>
      <c r="AB1434" s="71" t="str">
        <f t="shared" si="870"/>
        <v/>
      </c>
      <c r="AC1434" s="71" t="str">
        <f t="shared" si="871"/>
        <v/>
      </c>
      <c r="AD1434" s="71" t="str">
        <f t="shared" si="872"/>
        <v/>
      </c>
      <c r="AE1434" s="78" t="str">
        <f t="shared" si="873"/>
        <v/>
      </c>
      <c r="AF1434" s="75" t="str">
        <f t="shared" si="874"/>
        <v/>
      </c>
      <c r="AG1434" s="71" t="str">
        <f t="shared" si="875"/>
        <v/>
      </c>
      <c r="AH1434" s="71" t="str">
        <f t="shared" si="876"/>
        <v/>
      </c>
      <c r="AI1434" s="71" t="str">
        <f t="shared" si="877"/>
        <v/>
      </c>
      <c r="AJ1434" s="71" t="str">
        <f t="shared" si="878"/>
        <v/>
      </c>
      <c r="AK1434" s="71" t="str">
        <f t="shared" si="879"/>
        <v/>
      </c>
      <c r="AL1434" s="71" t="str">
        <f t="shared" si="880"/>
        <v/>
      </c>
      <c r="AM1434" s="78" t="str">
        <f t="shared" si="881"/>
        <v/>
      </c>
      <c r="AN1434" s="75" t="str">
        <f t="shared" si="882"/>
        <v/>
      </c>
      <c r="AO1434" s="71" t="str">
        <f t="shared" si="883"/>
        <v/>
      </c>
      <c r="AP1434" s="71" t="str">
        <f t="shared" si="884"/>
        <v/>
      </c>
      <c r="AQ1434" s="71" t="str">
        <f t="shared" si="885"/>
        <v/>
      </c>
      <c r="AR1434" s="71" t="str">
        <f t="shared" si="886"/>
        <v/>
      </c>
      <c r="AS1434" s="71" t="str">
        <f t="shared" si="887"/>
        <v/>
      </c>
      <c r="AT1434" s="71" t="str">
        <f t="shared" si="888"/>
        <v/>
      </c>
      <c r="AU1434" s="76" t="str">
        <f t="shared" si="889"/>
        <v/>
      </c>
      <c r="BF1434" s="141">
        <v>19055</v>
      </c>
      <c r="BG1434" s="142" t="s">
        <v>17542</v>
      </c>
      <c r="BH1434" s="141" t="s">
        <v>478</v>
      </c>
      <c r="BI1434" s="141" t="s">
        <v>177</v>
      </c>
      <c r="BJ1434" s="141"/>
      <c r="BK1434" s="141" t="s">
        <v>4174</v>
      </c>
      <c r="BL1434" s="141" t="s">
        <v>17543</v>
      </c>
      <c r="BM1434" s="141">
        <v>46.608065030581898</v>
      </c>
      <c r="BN1434" s="141">
        <v>-70.870274237596107</v>
      </c>
      <c r="BO1434" s="141">
        <v>1981</v>
      </c>
      <c r="BP1434" s="143" t="s">
        <v>26740</v>
      </c>
      <c r="BQ1434" s="143" t="s">
        <v>17560</v>
      </c>
    </row>
    <row r="1435" spans="1:69" ht="38.25" customHeight="1" x14ac:dyDescent="0.25">
      <c r="A1435" s="1" t="str">
        <f t="shared" si="890"/>
        <v/>
      </c>
      <c r="B1435" s="32" t="str">
        <f t="shared" si="891"/>
        <v/>
      </c>
      <c r="C1435" s="25" t="str">
        <f t="shared" si="892"/>
        <v/>
      </c>
      <c r="D1435" s="25" t="str">
        <f t="shared" si="893"/>
        <v/>
      </c>
      <c r="E1435" s="25" t="str">
        <f t="shared" si="894"/>
        <v/>
      </c>
      <c r="F1435" s="25" t="str">
        <f t="shared" si="895"/>
        <v/>
      </c>
      <c r="G1435" s="108" t="str">
        <f t="shared" si="896"/>
        <v/>
      </c>
      <c r="H1435" s="108" t="str">
        <f t="shared" si="897"/>
        <v/>
      </c>
      <c r="I1435" s="112" t="str">
        <f t="shared" si="898"/>
        <v/>
      </c>
      <c r="J1435" s="112"/>
      <c r="K1435" s="112"/>
      <c r="L1435" s="113"/>
      <c r="M1435" s="113"/>
      <c r="N1435" s="224" t="str">
        <f t="shared" si="899"/>
        <v/>
      </c>
      <c r="O1435" s="225" t="str">
        <f t="shared" si="900"/>
        <v/>
      </c>
      <c r="Q1435" s="6">
        <v>1433</v>
      </c>
      <c r="R1435" s="47" t="str">
        <f t="shared" si="863"/>
        <v>-1433</v>
      </c>
      <c r="S1435" s="6"/>
      <c r="T1435" s="48" t="str">
        <f t="shared" si="864"/>
        <v/>
      </c>
      <c r="U1435" s="49" t="str">
        <f t="shared" si="865"/>
        <v/>
      </c>
      <c r="W1435" s="51"/>
      <c r="X1435" s="75" t="str">
        <f t="shared" si="866"/>
        <v/>
      </c>
      <c r="Y1435" s="71" t="str">
        <f t="shared" si="867"/>
        <v/>
      </c>
      <c r="Z1435" s="71" t="str">
        <f t="shared" si="868"/>
        <v/>
      </c>
      <c r="AA1435" s="71" t="str">
        <f t="shared" si="869"/>
        <v/>
      </c>
      <c r="AB1435" s="71" t="str">
        <f t="shared" si="870"/>
        <v/>
      </c>
      <c r="AC1435" s="71" t="str">
        <f t="shared" si="871"/>
        <v/>
      </c>
      <c r="AD1435" s="71" t="str">
        <f t="shared" si="872"/>
        <v/>
      </c>
      <c r="AE1435" s="78" t="str">
        <f t="shared" si="873"/>
        <v/>
      </c>
      <c r="AF1435" s="75" t="str">
        <f t="shared" si="874"/>
        <v/>
      </c>
      <c r="AG1435" s="71" t="str">
        <f t="shared" si="875"/>
        <v/>
      </c>
      <c r="AH1435" s="71" t="str">
        <f t="shared" si="876"/>
        <v/>
      </c>
      <c r="AI1435" s="71" t="str">
        <f t="shared" si="877"/>
        <v/>
      </c>
      <c r="AJ1435" s="71" t="str">
        <f t="shared" si="878"/>
        <v/>
      </c>
      <c r="AK1435" s="71" t="str">
        <f t="shared" si="879"/>
        <v/>
      </c>
      <c r="AL1435" s="71" t="str">
        <f t="shared" si="880"/>
        <v/>
      </c>
      <c r="AM1435" s="78" t="str">
        <f t="shared" si="881"/>
        <v/>
      </c>
      <c r="AN1435" s="75" t="str">
        <f t="shared" si="882"/>
        <v/>
      </c>
      <c r="AO1435" s="71" t="str">
        <f t="shared" si="883"/>
        <v/>
      </c>
      <c r="AP1435" s="71" t="str">
        <f t="shared" si="884"/>
        <v/>
      </c>
      <c r="AQ1435" s="71" t="str">
        <f t="shared" si="885"/>
        <v/>
      </c>
      <c r="AR1435" s="71" t="str">
        <f t="shared" si="886"/>
        <v/>
      </c>
      <c r="AS1435" s="71" t="str">
        <f t="shared" si="887"/>
        <v/>
      </c>
      <c r="AT1435" s="71" t="str">
        <f t="shared" si="888"/>
        <v/>
      </c>
      <c r="AU1435" s="76" t="str">
        <f t="shared" si="889"/>
        <v/>
      </c>
      <c r="BF1435" s="141">
        <v>19055</v>
      </c>
      <c r="BG1435" s="142" t="s">
        <v>17544</v>
      </c>
      <c r="BH1435" s="141" t="s">
        <v>478</v>
      </c>
      <c r="BI1435" s="141" t="s">
        <v>176</v>
      </c>
      <c r="BJ1435" s="141"/>
      <c r="BK1435" s="141" t="s">
        <v>3117</v>
      </c>
      <c r="BL1435" s="141" t="s">
        <v>17545</v>
      </c>
      <c r="BM1435" s="141">
        <v>46.594148872332902</v>
      </c>
      <c r="BN1435" s="141">
        <v>-70.886075608749294</v>
      </c>
      <c r="BO1435" s="141">
        <v>1991</v>
      </c>
      <c r="BP1435" s="143"/>
      <c r="BQ1435" s="143" t="s">
        <v>17560</v>
      </c>
    </row>
    <row r="1436" spans="1:69" ht="38.25" customHeight="1" x14ac:dyDescent="0.25">
      <c r="A1436" s="1" t="str">
        <f t="shared" si="890"/>
        <v/>
      </c>
      <c r="B1436" s="32" t="str">
        <f t="shared" si="891"/>
        <v/>
      </c>
      <c r="C1436" s="25" t="str">
        <f t="shared" si="892"/>
        <v/>
      </c>
      <c r="D1436" s="25" t="str">
        <f t="shared" si="893"/>
        <v/>
      </c>
      <c r="E1436" s="25" t="str">
        <f t="shared" si="894"/>
        <v/>
      </c>
      <c r="F1436" s="25" t="str">
        <f t="shared" si="895"/>
        <v/>
      </c>
      <c r="G1436" s="108" t="str">
        <f t="shared" si="896"/>
        <v/>
      </c>
      <c r="H1436" s="108" t="str">
        <f t="shared" si="897"/>
        <v/>
      </c>
      <c r="I1436" s="112" t="str">
        <f t="shared" si="898"/>
        <v/>
      </c>
      <c r="J1436" s="112"/>
      <c r="K1436" s="112"/>
      <c r="L1436" s="113"/>
      <c r="M1436" s="113"/>
      <c r="N1436" s="224" t="str">
        <f t="shared" si="899"/>
        <v/>
      </c>
      <c r="O1436" s="225" t="str">
        <f t="shared" si="900"/>
        <v/>
      </c>
      <c r="Q1436" s="6">
        <v>1434</v>
      </c>
      <c r="R1436" s="47" t="str">
        <f t="shared" si="863"/>
        <v>-1434</v>
      </c>
      <c r="S1436" s="6"/>
      <c r="T1436" s="48" t="str">
        <f t="shared" si="864"/>
        <v/>
      </c>
      <c r="U1436" s="49" t="str">
        <f t="shared" si="865"/>
        <v/>
      </c>
      <c r="W1436" s="51"/>
      <c r="X1436" s="75" t="str">
        <f t="shared" si="866"/>
        <v/>
      </c>
      <c r="Y1436" s="71" t="str">
        <f t="shared" si="867"/>
        <v/>
      </c>
      <c r="Z1436" s="71" t="str">
        <f t="shared" si="868"/>
        <v/>
      </c>
      <c r="AA1436" s="71" t="str">
        <f t="shared" si="869"/>
        <v/>
      </c>
      <c r="AB1436" s="71" t="str">
        <f t="shared" si="870"/>
        <v/>
      </c>
      <c r="AC1436" s="71" t="str">
        <f t="shared" si="871"/>
        <v/>
      </c>
      <c r="AD1436" s="71" t="str">
        <f t="shared" si="872"/>
        <v/>
      </c>
      <c r="AE1436" s="78" t="str">
        <f t="shared" si="873"/>
        <v/>
      </c>
      <c r="AF1436" s="75" t="str">
        <f t="shared" si="874"/>
        <v/>
      </c>
      <c r="AG1436" s="71" t="str">
        <f t="shared" si="875"/>
        <v/>
      </c>
      <c r="AH1436" s="71" t="str">
        <f t="shared" si="876"/>
        <v/>
      </c>
      <c r="AI1436" s="71" t="str">
        <f t="shared" si="877"/>
        <v/>
      </c>
      <c r="AJ1436" s="71" t="str">
        <f t="shared" si="878"/>
        <v/>
      </c>
      <c r="AK1436" s="71" t="str">
        <f t="shared" si="879"/>
        <v/>
      </c>
      <c r="AL1436" s="71" t="str">
        <f t="shared" si="880"/>
        <v/>
      </c>
      <c r="AM1436" s="78" t="str">
        <f t="shared" si="881"/>
        <v/>
      </c>
      <c r="AN1436" s="75" t="str">
        <f t="shared" si="882"/>
        <v/>
      </c>
      <c r="AO1436" s="71" t="str">
        <f t="shared" si="883"/>
        <v/>
      </c>
      <c r="AP1436" s="71" t="str">
        <f t="shared" si="884"/>
        <v/>
      </c>
      <c r="AQ1436" s="71" t="str">
        <f t="shared" si="885"/>
        <v/>
      </c>
      <c r="AR1436" s="71" t="str">
        <f t="shared" si="886"/>
        <v/>
      </c>
      <c r="AS1436" s="71" t="str">
        <f t="shared" si="887"/>
        <v/>
      </c>
      <c r="AT1436" s="71" t="str">
        <f t="shared" si="888"/>
        <v/>
      </c>
      <c r="AU1436" s="76" t="str">
        <f t="shared" si="889"/>
        <v/>
      </c>
      <c r="BF1436" s="141">
        <v>19055</v>
      </c>
      <c r="BG1436" s="142" t="s">
        <v>17546</v>
      </c>
      <c r="BH1436" s="141" t="s">
        <v>180</v>
      </c>
      <c r="BI1436" s="141" t="s">
        <v>191</v>
      </c>
      <c r="BJ1436" s="141" t="s">
        <v>2070</v>
      </c>
      <c r="BK1436" s="141" t="s">
        <v>1879</v>
      </c>
      <c r="BL1436" s="141" t="s">
        <v>1586</v>
      </c>
      <c r="BM1436" s="141">
        <v>46.597557145879399</v>
      </c>
      <c r="BN1436" s="141">
        <v>-70.858899735862906</v>
      </c>
      <c r="BO1436" s="141">
        <v>1967</v>
      </c>
      <c r="BP1436" s="143"/>
      <c r="BQ1436" s="143" t="s">
        <v>17560</v>
      </c>
    </row>
    <row r="1437" spans="1:69" ht="38.25" customHeight="1" x14ac:dyDescent="0.25">
      <c r="A1437" s="1" t="str">
        <f t="shared" si="890"/>
        <v/>
      </c>
      <c r="B1437" s="32" t="str">
        <f t="shared" si="891"/>
        <v/>
      </c>
      <c r="C1437" s="25" t="str">
        <f t="shared" si="892"/>
        <v/>
      </c>
      <c r="D1437" s="25" t="str">
        <f t="shared" si="893"/>
        <v/>
      </c>
      <c r="E1437" s="25" t="str">
        <f t="shared" si="894"/>
        <v/>
      </c>
      <c r="F1437" s="25" t="str">
        <f t="shared" si="895"/>
        <v/>
      </c>
      <c r="G1437" s="108" t="str">
        <f t="shared" si="896"/>
        <v/>
      </c>
      <c r="H1437" s="108" t="str">
        <f t="shared" si="897"/>
        <v/>
      </c>
      <c r="I1437" s="112" t="str">
        <f t="shared" si="898"/>
        <v/>
      </c>
      <c r="J1437" s="112"/>
      <c r="K1437" s="112"/>
      <c r="L1437" s="113"/>
      <c r="M1437" s="113"/>
      <c r="N1437" s="224" t="str">
        <f t="shared" si="899"/>
        <v/>
      </c>
      <c r="O1437" s="225" t="str">
        <f t="shared" si="900"/>
        <v/>
      </c>
      <c r="Q1437" s="6">
        <v>1435</v>
      </c>
      <c r="R1437" s="47" t="str">
        <f t="shared" si="863"/>
        <v>-1435</v>
      </c>
      <c r="S1437" s="6"/>
      <c r="T1437" s="48" t="str">
        <f t="shared" si="864"/>
        <v/>
      </c>
      <c r="U1437" s="49" t="str">
        <f t="shared" si="865"/>
        <v/>
      </c>
      <c r="W1437" s="51"/>
      <c r="X1437" s="75" t="str">
        <f t="shared" si="866"/>
        <v/>
      </c>
      <c r="Y1437" s="71" t="str">
        <f t="shared" si="867"/>
        <v/>
      </c>
      <c r="Z1437" s="71" t="str">
        <f t="shared" si="868"/>
        <v/>
      </c>
      <c r="AA1437" s="71" t="str">
        <f t="shared" si="869"/>
        <v/>
      </c>
      <c r="AB1437" s="71" t="str">
        <f t="shared" si="870"/>
        <v/>
      </c>
      <c r="AC1437" s="71" t="str">
        <f t="shared" si="871"/>
        <v/>
      </c>
      <c r="AD1437" s="71" t="str">
        <f t="shared" si="872"/>
        <v/>
      </c>
      <c r="AE1437" s="78" t="str">
        <f t="shared" si="873"/>
        <v/>
      </c>
      <c r="AF1437" s="75" t="str">
        <f t="shared" si="874"/>
        <v/>
      </c>
      <c r="AG1437" s="71" t="str">
        <f t="shared" si="875"/>
        <v/>
      </c>
      <c r="AH1437" s="71" t="str">
        <f t="shared" si="876"/>
        <v/>
      </c>
      <c r="AI1437" s="71" t="str">
        <f t="shared" si="877"/>
        <v/>
      </c>
      <c r="AJ1437" s="71" t="str">
        <f t="shared" si="878"/>
        <v/>
      </c>
      <c r="AK1437" s="71" t="str">
        <f t="shared" si="879"/>
        <v/>
      </c>
      <c r="AL1437" s="71" t="str">
        <f t="shared" si="880"/>
        <v/>
      </c>
      <c r="AM1437" s="78" t="str">
        <f t="shared" si="881"/>
        <v/>
      </c>
      <c r="AN1437" s="75" t="str">
        <f t="shared" si="882"/>
        <v/>
      </c>
      <c r="AO1437" s="71" t="str">
        <f t="shared" si="883"/>
        <v/>
      </c>
      <c r="AP1437" s="71" t="str">
        <f t="shared" si="884"/>
        <v/>
      </c>
      <c r="AQ1437" s="71" t="str">
        <f t="shared" si="885"/>
        <v/>
      </c>
      <c r="AR1437" s="71" t="str">
        <f t="shared" si="886"/>
        <v/>
      </c>
      <c r="AS1437" s="71" t="str">
        <f t="shared" si="887"/>
        <v/>
      </c>
      <c r="AT1437" s="71" t="str">
        <f t="shared" si="888"/>
        <v/>
      </c>
      <c r="AU1437" s="76" t="str">
        <f t="shared" si="889"/>
        <v/>
      </c>
      <c r="BF1437" s="141">
        <v>19062</v>
      </c>
      <c r="BG1437" s="142" t="s">
        <v>17522</v>
      </c>
      <c r="BH1437" s="141" t="s">
        <v>180</v>
      </c>
      <c r="BI1437" s="141" t="s">
        <v>178</v>
      </c>
      <c r="BJ1437" s="141" t="s">
        <v>17523</v>
      </c>
      <c r="BK1437" s="141" t="s">
        <v>11979</v>
      </c>
      <c r="BL1437" s="141" t="s">
        <v>27418</v>
      </c>
      <c r="BM1437" s="141">
        <v>46.636519999999997</v>
      </c>
      <c r="BN1437" s="141">
        <v>-70.999510000000001</v>
      </c>
      <c r="BO1437" s="141">
        <v>1994</v>
      </c>
      <c r="BP1437" s="143" t="s">
        <v>27683</v>
      </c>
      <c r="BQ1437" s="143" t="s">
        <v>17560</v>
      </c>
    </row>
    <row r="1438" spans="1:69" ht="38.25" customHeight="1" x14ac:dyDescent="0.25">
      <c r="A1438" s="1" t="str">
        <f t="shared" si="890"/>
        <v/>
      </c>
      <c r="B1438" s="32" t="str">
        <f t="shared" si="891"/>
        <v/>
      </c>
      <c r="C1438" s="25" t="str">
        <f t="shared" si="892"/>
        <v/>
      </c>
      <c r="D1438" s="25" t="str">
        <f t="shared" si="893"/>
        <v/>
      </c>
      <c r="E1438" s="25" t="str">
        <f t="shared" si="894"/>
        <v/>
      </c>
      <c r="F1438" s="25" t="str">
        <f t="shared" si="895"/>
        <v/>
      </c>
      <c r="G1438" s="108" t="str">
        <f t="shared" si="896"/>
        <v/>
      </c>
      <c r="H1438" s="108" t="str">
        <f t="shared" si="897"/>
        <v/>
      </c>
      <c r="I1438" s="112" t="str">
        <f t="shared" si="898"/>
        <v/>
      </c>
      <c r="J1438" s="112"/>
      <c r="K1438" s="112"/>
      <c r="L1438" s="113"/>
      <c r="M1438" s="113"/>
      <c r="N1438" s="224" t="str">
        <f t="shared" si="899"/>
        <v/>
      </c>
      <c r="O1438" s="225" t="str">
        <f t="shared" si="900"/>
        <v/>
      </c>
      <c r="Q1438" s="6">
        <v>1436</v>
      </c>
      <c r="R1438" s="47" t="str">
        <f t="shared" si="863"/>
        <v>-1436</v>
      </c>
      <c r="S1438" s="6"/>
      <c r="T1438" s="48" t="str">
        <f t="shared" si="864"/>
        <v/>
      </c>
      <c r="U1438" s="49" t="str">
        <f t="shared" si="865"/>
        <v/>
      </c>
      <c r="W1438" s="51"/>
      <c r="X1438" s="75" t="str">
        <f t="shared" si="866"/>
        <v/>
      </c>
      <c r="Y1438" s="71" t="str">
        <f t="shared" si="867"/>
        <v/>
      </c>
      <c r="Z1438" s="71" t="str">
        <f t="shared" si="868"/>
        <v/>
      </c>
      <c r="AA1438" s="71" t="str">
        <f t="shared" si="869"/>
        <v/>
      </c>
      <c r="AB1438" s="71" t="str">
        <f t="shared" si="870"/>
        <v/>
      </c>
      <c r="AC1438" s="71" t="str">
        <f t="shared" si="871"/>
        <v/>
      </c>
      <c r="AD1438" s="71" t="str">
        <f t="shared" si="872"/>
        <v/>
      </c>
      <c r="AE1438" s="78" t="str">
        <f t="shared" si="873"/>
        <v/>
      </c>
      <c r="AF1438" s="75" t="str">
        <f t="shared" si="874"/>
        <v/>
      </c>
      <c r="AG1438" s="71" t="str">
        <f t="shared" si="875"/>
        <v/>
      </c>
      <c r="AH1438" s="71" t="str">
        <f t="shared" si="876"/>
        <v/>
      </c>
      <c r="AI1438" s="71" t="str">
        <f t="shared" si="877"/>
        <v/>
      </c>
      <c r="AJ1438" s="71" t="str">
        <f t="shared" si="878"/>
        <v/>
      </c>
      <c r="AK1438" s="71" t="str">
        <f t="shared" si="879"/>
        <v/>
      </c>
      <c r="AL1438" s="71" t="str">
        <f t="shared" si="880"/>
        <v/>
      </c>
      <c r="AM1438" s="78" t="str">
        <f t="shared" si="881"/>
        <v/>
      </c>
      <c r="AN1438" s="75" t="str">
        <f t="shared" si="882"/>
        <v/>
      </c>
      <c r="AO1438" s="71" t="str">
        <f t="shared" si="883"/>
        <v/>
      </c>
      <c r="AP1438" s="71" t="str">
        <f t="shared" si="884"/>
        <v/>
      </c>
      <c r="AQ1438" s="71" t="str">
        <f t="shared" si="885"/>
        <v/>
      </c>
      <c r="AR1438" s="71" t="str">
        <f t="shared" si="886"/>
        <v/>
      </c>
      <c r="AS1438" s="71" t="str">
        <f t="shared" si="887"/>
        <v/>
      </c>
      <c r="AT1438" s="71" t="str">
        <f t="shared" si="888"/>
        <v/>
      </c>
      <c r="AU1438" s="76" t="str">
        <f t="shared" si="889"/>
        <v/>
      </c>
      <c r="BF1438" s="141">
        <v>19062</v>
      </c>
      <c r="BG1438" s="142" t="s">
        <v>17524</v>
      </c>
      <c r="BH1438" s="141" t="s">
        <v>180</v>
      </c>
      <c r="BI1438" s="141" t="s">
        <v>191</v>
      </c>
      <c r="BJ1438" s="141" t="s">
        <v>17525</v>
      </c>
      <c r="BK1438" s="141" t="s">
        <v>2278</v>
      </c>
      <c r="BL1438" s="141" t="s">
        <v>17526</v>
      </c>
      <c r="BM1438" s="141">
        <v>46.632269999999998</v>
      </c>
      <c r="BN1438" s="141">
        <v>-70.969579999999993</v>
      </c>
      <c r="BO1438" s="141">
        <v>2013</v>
      </c>
      <c r="BP1438" s="143" t="s">
        <v>27684</v>
      </c>
      <c r="BQ1438" s="143" t="s">
        <v>17560</v>
      </c>
    </row>
    <row r="1439" spans="1:69" ht="38.25" customHeight="1" x14ac:dyDescent="0.25">
      <c r="A1439" s="1" t="str">
        <f t="shared" si="890"/>
        <v/>
      </c>
      <c r="B1439" s="32" t="str">
        <f t="shared" si="891"/>
        <v/>
      </c>
      <c r="C1439" s="25" t="str">
        <f t="shared" si="892"/>
        <v/>
      </c>
      <c r="D1439" s="25" t="str">
        <f t="shared" si="893"/>
        <v/>
      </c>
      <c r="E1439" s="25" t="str">
        <f t="shared" si="894"/>
        <v/>
      </c>
      <c r="F1439" s="25" t="str">
        <f t="shared" si="895"/>
        <v/>
      </c>
      <c r="G1439" s="108" t="str">
        <f t="shared" si="896"/>
        <v/>
      </c>
      <c r="H1439" s="108" t="str">
        <f t="shared" si="897"/>
        <v/>
      </c>
      <c r="I1439" s="112" t="str">
        <f t="shared" si="898"/>
        <v/>
      </c>
      <c r="J1439" s="112"/>
      <c r="K1439" s="112"/>
      <c r="L1439" s="113"/>
      <c r="M1439" s="113"/>
      <c r="N1439" s="224" t="str">
        <f t="shared" si="899"/>
        <v/>
      </c>
      <c r="O1439" s="225" t="str">
        <f t="shared" si="900"/>
        <v/>
      </c>
      <c r="Q1439" s="6">
        <v>1437</v>
      </c>
      <c r="R1439" s="47" t="str">
        <f t="shared" si="863"/>
        <v>-1437</v>
      </c>
      <c r="S1439" s="6"/>
      <c r="T1439" s="48" t="str">
        <f t="shared" si="864"/>
        <v/>
      </c>
      <c r="U1439" s="49" t="str">
        <f t="shared" si="865"/>
        <v/>
      </c>
      <c r="W1439" s="51"/>
      <c r="X1439" s="75" t="str">
        <f t="shared" si="866"/>
        <v/>
      </c>
      <c r="Y1439" s="71" t="str">
        <f t="shared" si="867"/>
        <v/>
      </c>
      <c r="Z1439" s="71" t="str">
        <f t="shared" si="868"/>
        <v/>
      </c>
      <c r="AA1439" s="71" t="str">
        <f t="shared" si="869"/>
        <v/>
      </c>
      <c r="AB1439" s="71" t="str">
        <f t="shared" si="870"/>
        <v/>
      </c>
      <c r="AC1439" s="71" t="str">
        <f t="shared" si="871"/>
        <v/>
      </c>
      <c r="AD1439" s="71" t="str">
        <f t="shared" si="872"/>
        <v/>
      </c>
      <c r="AE1439" s="78" t="str">
        <f t="shared" si="873"/>
        <v/>
      </c>
      <c r="AF1439" s="75" t="str">
        <f t="shared" si="874"/>
        <v/>
      </c>
      <c r="AG1439" s="71" t="str">
        <f t="shared" si="875"/>
        <v/>
      </c>
      <c r="AH1439" s="71" t="str">
        <f t="shared" si="876"/>
        <v/>
      </c>
      <c r="AI1439" s="71" t="str">
        <f t="shared" si="877"/>
        <v/>
      </c>
      <c r="AJ1439" s="71" t="str">
        <f t="shared" si="878"/>
        <v/>
      </c>
      <c r="AK1439" s="71" t="str">
        <f t="shared" si="879"/>
        <v/>
      </c>
      <c r="AL1439" s="71" t="str">
        <f t="shared" si="880"/>
        <v/>
      </c>
      <c r="AM1439" s="78" t="str">
        <f t="shared" si="881"/>
        <v/>
      </c>
      <c r="AN1439" s="75" t="str">
        <f t="shared" si="882"/>
        <v/>
      </c>
      <c r="AO1439" s="71" t="str">
        <f t="shared" si="883"/>
        <v/>
      </c>
      <c r="AP1439" s="71" t="str">
        <f t="shared" si="884"/>
        <v/>
      </c>
      <c r="AQ1439" s="71" t="str">
        <f t="shared" si="885"/>
        <v/>
      </c>
      <c r="AR1439" s="71" t="str">
        <f t="shared" si="886"/>
        <v/>
      </c>
      <c r="AS1439" s="71" t="str">
        <f t="shared" si="887"/>
        <v/>
      </c>
      <c r="AT1439" s="71" t="str">
        <f t="shared" si="888"/>
        <v/>
      </c>
      <c r="AU1439" s="76" t="str">
        <f t="shared" si="889"/>
        <v/>
      </c>
      <c r="BF1439" s="141">
        <v>19070</v>
      </c>
      <c r="BG1439" s="142" t="s">
        <v>17496</v>
      </c>
      <c r="BH1439" s="141" t="s">
        <v>180</v>
      </c>
      <c r="BI1439" s="141" t="s">
        <v>191</v>
      </c>
      <c r="BJ1439" s="141" t="s">
        <v>1536</v>
      </c>
      <c r="BK1439" s="141" t="s">
        <v>17494</v>
      </c>
      <c r="BL1439" s="141" t="s">
        <v>17495</v>
      </c>
      <c r="BM1439" s="141">
        <v>46.651179999999997</v>
      </c>
      <c r="BN1439" s="141">
        <v>-70.888189999999994</v>
      </c>
      <c r="BO1439" s="141">
        <v>1999</v>
      </c>
      <c r="BP1439" s="143"/>
      <c r="BQ1439" s="143" t="s">
        <v>17560</v>
      </c>
    </row>
    <row r="1440" spans="1:69" ht="38.25" customHeight="1" x14ac:dyDescent="0.25">
      <c r="A1440" s="1" t="str">
        <f t="shared" si="890"/>
        <v/>
      </c>
      <c r="B1440" s="32" t="str">
        <f t="shared" si="891"/>
        <v/>
      </c>
      <c r="C1440" s="25" t="str">
        <f t="shared" si="892"/>
        <v/>
      </c>
      <c r="D1440" s="25" t="str">
        <f t="shared" si="893"/>
        <v/>
      </c>
      <c r="E1440" s="25" t="str">
        <f t="shared" si="894"/>
        <v/>
      </c>
      <c r="F1440" s="25" t="str">
        <f t="shared" si="895"/>
        <v/>
      </c>
      <c r="G1440" s="108" t="str">
        <f t="shared" si="896"/>
        <v/>
      </c>
      <c r="H1440" s="108" t="str">
        <f t="shared" si="897"/>
        <v/>
      </c>
      <c r="I1440" s="112" t="str">
        <f t="shared" si="898"/>
        <v/>
      </c>
      <c r="J1440" s="112"/>
      <c r="K1440" s="112"/>
      <c r="L1440" s="113"/>
      <c r="M1440" s="113"/>
      <c r="N1440" s="224" t="str">
        <f t="shared" si="899"/>
        <v/>
      </c>
      <c r="O1440" s="225" t="str">
        <f t="shared" si="900"/>
        <v/>
      </c>
      <c r="Q1440" s="6">
        <v>1438</v>
      </c>
      <c r="R1440" s="47" t="str">
        <f t="shared" si="863"/>
        <v>-1438</v>
      </c>
      <c r="S1440" s="6"/>
      <c r="T1440" s="48" t="str">
        <f t="shared" si="864"/>
        <v/>
      </c>
      <c r="U1440" s="49" t="str">
        <f t="shared" si="865"/>
        <v/>
      </c>
      <c r="W1440" s="51"/>
      <c r="X1440" s="75" t="str">
        <f t="shared" si="866"/>
        <v/>
      </c>
      <c r="Y1440" s="71" t="str">
        <f t="shared" si="867"/>
        <v/>
      </c>
      <c r="Z1440" s="71" t="str">
        <f t="shared" si="868"/>
        <v/>
      </c>
      <c r="AA1440" s="71" t="str">
        <f t="shared" si="869"/>
        <v/>
      </c>
      <c r="AB1440" s="71" t="str">
        <f t="shared" si="870"/>
        <v/>
      </c>
      <c r="AC1440" s="71" t="str">
        <f t="shared" si="871"/>
        <v/>
      </c>
      <c r="AD1440" s="71" t="str">
        <f t="shared" si="872"/>
        <v/>
      </c>
      <c r="AE1440" s="78" t="str">
        <f t="shared" si="873"/>
        <v/>
      </c>
      <c r="AF1440" s="75" t="str">
        <f t="shared" si="874"/>
        <v/>
      </c>
      <c r="AG1440" s="71" t="str">
        <f t="shared" si="875"/>
        <v/>
      </c>
      <c r="AH1440" s="71" t="str">
        <f t="shared" si="876"/>
        <v/>
      </c>
      <c r="AI1440" s="71" t="str">
        <f t="shared" si="877"/>
        <v/>
      </c>
      <c r="AJ1440" s="71" t="str">
        <f t="shared" si="878"/>
        <v/>
      </c>
      <c r="AK1440" s="71" t="str">
        <f t="shared" si="879"/>
        <v/>
      </c>
      <c r="AL1440" s="71" t="str">
        <f t="shared" si="880"/>
        <v/>
      </c>
      <c r="AM1440" s="78" t="str">
        <f t="shared" si="881"/>
        <v/>
      </c>
      <c r="AN1440" s="75" t="str">
        <f t="shared" si="882"/>
        <v/>
      </c>
      <c r="AO1440" s="71" t="str">
        <f t="shared" si="883"/>
        <v/>
      </c>
      <c r="AP1440" s="71" t="str">
        <f t="shared" si="884"/>
        <v/>
      </c>
      <c r="AQ1440" s="71" t="str">
        <f t="shared" si="885"/>
        <v/>
      </c>
      <c r="AR1440" s="71" t="str">
        <f t="shared" si="886"/>
        <v/>
      </c>
      <c r="AS1440" s="71" t="str">
        <f t="shared" si="887"/>
        <v/>
      </c>
      <c r="AT1440" s="71" t="str">
        <f t="shared" si="888"/>
        <v/>
      </c>
      <c r="AU1440" s="76" t="str">
        <f t="shared" si="889"/>
        <v/>
      </c>
      <c r="BF1440" s="141">
        <v>19070</v>
      </c>
      <c r="BG1440" s="142" t="s">
        <v>17497</v>
      </c>
      <c r="BH1440" s="141" t="s">
        <v>478</v>
      </c>
      <c r="BI1440" s="141" t="s">
        <v>177</v>
      </c>
      <c r="BJ1440" s="141"/>
      <c r="BK1440" s="141" t="s">
        <v>1805</v>
      </c>
      <c r="BL1440" s="141" t="s">
        <v>1610</v>
      </c>
      <c r="BM1440" s="141">
        <v>46.643230000000003</v>
      </c>
      <c r="BN1440" s="141">
        <v>-70.868020000000001</v>
      </c>
      <c r="BO1440" s="141">
        <v>1999</v>
      </c>
      <c r="BP1440" s="143"/>
      <c r="BQ1440" s="143" t="s">
        <v>17560</v>
      </c>
    </row>
    <row r="1441" spans="1:69" ht="38.25" customHeight="1" x14ac:dyDescent="0.25">
      <c r="A1441" s="1" t="str">
        <f t="shared" si="890"/>
        <v/>
      </c>
      <c r="B1441" s="32" t="str">
        <f t="shared" si="891"/>
        <v/>
      </c>
      <c r="C1441" s="25" t="str">
        <f t="shared" si="892"/>
        <v/>
      </c>
      <c r="D1441" s="25" t="str">
        <f t="shared" si="893"/>
        <v/>
      </c>
      <c r="E1441" s="25" t="str">
        <f t="shared" si="894"/>
        <v/>
      </c>
      <c r="F1441" s="25" t="str">
        <f t="shared" si="895"/>
        <v/>
      </c>
      <c r="G1441" s="108" t="str">
        <f t="shared" si="896"/>
        <v/>
      </c>
      <c r="H1441" s="108" t="str">
        <f t="shared" si="897"/>
        <v/>
      </c>
      <c r="I1441" s="112" t="str">
        <f t="shared" si="898"/>
        <v/>
      </c>
      <c r="J1441" s="112"/>
      <c r="K1441" s="112"/>
      <c r="L1441" s="113"/>
      <c r="M1441" s="113"/>
      <c r="N1441" s="224" t="str">
        <f t="shared" si="899"/>
        <v/>
      </c>
      <c r="O1441" s="225" t="str">
        <f t="shared" si="900"/>
        <v/>
      </c>
      <c r="Q1441" s="6">
        <v>1439</v>
      </c>
      <c r="R1441" s="47" t="str">
        <f t="shared" si="863"/>
        <v>-1439</v>
      </c>
      <c r="S1441" s="6"/>
      <c r="T1441" s="48" t="str">
        <f t="shared" si="864"/>
        <v/>
      </c>
      <c r="U1441" s="49" t="str">
        <f t="shared" si="865"/>
        <v/>
      </c>
      <c r="W1441" s="51"/>
      <c r="X1441" s="75" t="str">
        <f t="shared" si="866"/>
        <v/>
      </c>
      <c r="Y1441" s="71" t="str">
        <f t="shared" si="867"/>
        <v/>
      </c>
      <c r="Z1441" s="71" t="str">
        <f t="shared" si="868"/>
        <v/>
      </c>
      <c r="AA1441" s="71" t="str">
        <f t="shared" si="869"/>
        <v/>
      </c>
      <c r="AB1441" s="71" t="str">
        <f t="shared" si="870"/>
        <v/>
      </c>
      <c r="AC1441" s="71" t="str">
        <f t="shared" si="871"/>
        <v/>
      </c>
      <c r="AD1441" s="71" t="str">
        <f t="shared" si="872"/>
        <v/>
      </c>
      <c r="AE1441" s="78" t="str">
        <f t="shared" si="873"/>
        <v/>
      </c>
      <c r="AF1441" s="75" t="str">
        <f t="shared" si="874"/>
        <v/>
      </c>
      <c r="AG1441" s="71" t="str">
        <f t="shared" si="875"/>
        <v/>
      </c>
      <c r="AH1441" s="71" t="str">
        <f t="shared" si="876"/>
        <v/>
      </c>
      <c r="AI1441" s="71" t="str">
        <f t="shared" si="877"/>
        <v/>
      </c>
      <c r="AJ1441" s="71" t="str">
        <f t="shared" si="878"/>
        <v/>
      </c>
      <c r="AK1441" s="71" t="str">
        <f t="shared" si="879"/>
        <v/>
      </c>
      <c r="AL1441" s="71" t="str">
        <f t="shared" si="880"/>
        <v/>
      </c>
      <c r="AM1441" s="78" t="str">
        <f t="shared" si="881"/>
        <v/>
      </c>
      <c r="AN1441" s="75" t="str">
        <f t="shared" si="882"/>
        <v/>
      </c>
      <c r="AO1441" s="71" t="str">
        <f t="shared" si="883"/>
        <v/>
      </c>
      <c r="AP1441" s="71" t="str">
        <f t="shared" si="884"/>
        <v/>
      </c>
      <c r="AQ1441" s="71" t="str">
        <f t="shared" si="885"/>
        <v/>
      </c>
      <c r="AR1441" s="71" t="str">
        <f t="shared" si="886"/>
        <v/>
      </c>
      <c r="AS1441" s="71" t="str">
        <f t="shared" si="887"/>
        <v/>
      </c>
      <c r="AT1441" s="71" t="str">
        <f t="shared" si="888"/>
        <v/>
      </c>
      <c r="AU1441" s="76" t="str">
        <f t="shared" si="889"/>
        <v/>
      </c>
      <c r="BF1441" s="141">
        <v>26030</v>
      </c>
      <c r="BG1441" s="142" t="s">
        <v>16458</v>
      </c>
      <c r="BH1441" s="141" t="s">
        <v>478</v>
      </c>
      <c r="BI1441" s="141" t="s">
        <v>177</v>
      </c>
      <c r="BJ1441" s="141" t="s">
        <v>16459</v>
      </c>
      <c r="BK1441" s="141" t="s">
        <v>16272</v>
      </c>
      <c r="BL1441" s="141" t="s">
        <v>16460</v>
      </c>
      <c r="BM1441" s="141">
        <v>46.465314999999997</v>
      </c>
      <c r="BN1441" s="141">
        <v>-71.025927999999993</v>
      </c>
      <c r="BO1441" s="141">
        <v>1970</v>
      </c>
      <c r="BP1441" s="143" t="s">
        <v>485</v>
      </c>
      <c r="BQ1441" s="143" t="s">
        <v>17560</v>
      </c>
    </row>
    <row r="1442" spans="1:69" ht="38.25" customHeight="1" x14ac:dyDescent="0.25">
      <c r="A1442" s="1" t="str">
        <f t="shared" si="890"/>
        <v/>
      </c>
      <c r="B1442" s="32" t="str">
        <f t="shared" si="891"/>
        <v/>
      </c>
      <c r="C1442" s="25" t="str">
        <f t="shared" si="892"/>
        <v/>
      </c>
      <c r="D1442" s="25" t="str">
        <f t="shared" si="893"/>
        <v/>
      </c>
      <c r="E1442" s="25" t="str">
        <f t="shared" si="894"/>
        <v/>
      </c>
      <c r="F1442" s="25" t="str">
        <f t="shared" si="895"/>
        <v/>
      </c>
      <c r="G1442" s="108" t="str">
        <f t="shared" si="896"/>
        <v/>
      </c>
      <c r="H1442" s="108" t="str">
        <f t="shared" si="897"/>
        <v/>
      </c>
      <c r="I1442" s="112" t="str">
        <f t="shared" si="898"/>
        <v/>
      </c>
      <c r="J1442" s="112"/>
      <c r="K1442" s="112"/>
      <c r="L1442" s="113"/>
      <c r="M1442" s="113"/>
      <c r="N1442" s="224" t="str">
        <f t="shared" si="899"/>
        <v/>
      </c>
      <c r="O1442" s="225" t="str">
        <f t="shared" si="900"/>
        <v/>
      </c>
      <c r="Q1442" s="6">
        <v>1440</v>
      </c>
      <c r="R1442" s="47" t="str">
        <f t="shared" si="863"/>
        <v>-1440</v>
      </c>
      <c r="S1442" s="6"/>
      <c r="T1442" s="48" t="str">
        <f t="shared" si="864"/>
        <v/>
      </c>
      <c r="U1442" s="49" t="str">
        <f t="shared" si="865"/>
        <v/>
      </c>
      <c r="W1442" s="51"/>
      <c r="X1442" s="75" t="str">
        <f t="shared" si="866"/>
        <v/>
      </c>
      <c r="Y1442" s="71" t="str">
        <f t="shared" si="867"/>
        <v/>
      </c>
      <c r="Z1442" s="71" t="str">
        <f t="shared" si="868"/>
        <v/>
      </c>
      <c r="AA1442" s="71" t="str">
        <f t="shared" si="869"/>
        <v/>
      </c>
      <c r="AB1442" s="71" t="str">
        <f t="shared" si="870"/>
        <v/>
      </c>
      <c r="AC1442" s="71" t="str">
        <f t="shared" si="871"/>
        <v/>
      </c>
      <c r="AD1442" s="71" t="str">
        <f t="shared" si="872"/>
        <v/>
      </c>
      <c r="AE1442" s="78" t="str">
        <f t="shared" si="873"/>
        <v/>
      </c>
      <c r="AF1442" s="75" t="str">
        <f t="shared" si="874"/>
        <v/>
      </c>
      <c r="AG1442" s="71" t="str">
        <f t="shared" si="875"/>
        <v/>
      </c>
      <c r="AH1442" s="71" t="str">
        <f t="shared" si="876"/>
        <v/>
      </c>
      <c r="AI1442" s="71" t="str">
        <f t="shared" si="877"/>
        <v/>
      </c>
      <c r="AJ1442" s="71" t="str">
        <f t="shared" si="878"/>
        <v/>
      </c>
      <c r="AK1442" s="71" t="str">
        <f t="shared" si="879"/>
        <v/>
      </c>
      <c r="AL1442" s="71" t="str">
        <f t="shared" si="880"/>
        <v/>
      </c>
      <c r="AM1442" s="78" t="str">
        <f t="shared" si="881"/>
        <v/>
      </c>
      <c r="AN1442" s="75" t="str">
        <f t="shared" si="882"/>
        <v/>
      </c>
      <c r="AO1442" s="71" t="str">
        <f t="shared" si="883"/>
        <v/>
      </c>
      <c r="AP1442" s="71" t="str">
        <f t="shared" si="884"/>
        <v/>
      </c>
      <c r="AQ1442" s="71" t="str">
        <f t="shared" si="885"/>
        <v/>
      </c>
      <c r="AR1442" s="71" t="str">
        <f t="shared" si="886"/>
        <v/>
      </c>
      <c r="AS1442" s="71" t="str">
        <f t="shared" si="887"/>
        <v/>
      </c>
      <c r="AT1442" s="71" t="str">
        <f t="shared" si="888"/>
        <v/>
      </c>
      <c r="AU1442" s="76" t="str">
        <f t="shared" si="889"/>
        <v/>
      </c>
      <c r="BF1442" s="141">
        <v>26035</v>
      </c>
      <c r="BG1442" s="142" t="s">
        <v>17501</v>
      </c>
      <c r="BH1442" s="141" t="s">
        <v>180</v>
      </c>
      <c r="BI1442" s="141" t="s">
        <v>178</v>
      </c>
      <c r="BJ1442" s="141" t="s">
        <v>17502</v>
      </c>
      <c r="BK1442" s="141" t="s">
        <v>5993</v>
      </c>
      <c r="BL1442" s="141" t="s">
        <v>12541</v>
      </c>
      <c r="BM1442" s="141">
        <v>46.515153232291397</v>
      </c>
      <c r="BN1442" s="141">
        <v>-70.953347984288996</v>
      </c>
      <c r="BO1442" s="141">
        <v>1989</v>
      </c>
      <c r="BP1442" s="143" t="s">
        <v>25519</v>
      </c>
      <c r="BQ1442" s="143" t="s">
        <v>17560</v>
      </c>
    </row>
    <row r="1443" spans="1:69" ht="38.25" customHeight="1" x14ac:dyDescent="0.25">
      <c r="A1443" s="1" t="str">
        <f t="shared" si="890"/>
        <v/>
      </c>
      <c r="B1443" s="32" t="str">
        <f t="shared" si="891"/>
        <v/>
      </c>
      <c r="C1443" s="25" t="str">
        <f t="shared" si="892"/>
        <v/>
      </c>
      <c r="D1443" s="25" t="str">
        <f t="shared" si="893"/>
        <v/>
      </c>
      <c r="E1443" s="25" t="str">
        <f t="shared" si="894"/>
        <v/>
      </c>
      <c r="F1443" s="25" t="str">
        <f t="shared" si="895"/>
        <v/>
      </c>
      <c r="G1443" s="108" t="str">
        <f t="shared" si="896"/>
        <v/>
      </c>
      <c r="H1443" s="108" t="str">
        <f t="shared" si="897"/>
        <v/>
      </c>
      <c r="I1443" s="112" t="str">
        <f t="shared" si="898"/>
        <v/>
      </c>
      <c r="J1443" s="112"/>
      <c r="K1443" s="112"/>
      <c r="L1443" s="113"/>
      <c r="M1443" s="113"/>
      <c r="N1443" s="224" t="str">
        <f t="shared" si="899"/>
        <v/>
      </c>
      <c r="O1443" s="225" t="str">
        <f t="shared" si="900"/>
        <v/>
      </c>
      <c r="Q1443" s="6">
        <v>1441</v>
      </c>
      <c r="R1443" s="47" t="str">
        <f t="shared" si="863"/>
        <v>-1441</v>
      </c>
      <c r="S1443" s="6"/>
      <c r="T1443" s="48" t="str">
        <f t="shared" si="864"/>
        <v/>
      </c>
      <c r="U1443" s="49" t="str">
        <f t="shared" si="865"/>
        <v/>
      </c>
      <c r="W1443" s="51"/>
      <c r="X1443" s="75" t="str">
        <f t="shared" si="866"/>
        <v/>
      </c>
      <c r="Y1443" s="71" t="str">
        <f t="shared" si="867"/>
        <v/>
      </c>
      <c r="Z1443" s="71" t="str">
        <f t="shared" si="868"/>
        <v/>
      </c>
      <c r="AA1443" s="71" t="str">
        <f t="shared" si="869"/>
        <v/>
      </c>
      <c r="AB1443" s="71" t="str">
        <f t="shared" si="870"/>
        <v/>
      </c>
      <c r="AC1443" s="71" t="str">
        <f t="shared" si="871"/>
        <v/>
      </c>
      <c r="AD1443" s="71" t="str">
        <f t="shared" si="872"/>
        <v/>
      </c>
      <c r="AE1443" s="78" t="str">
        <f t="shared" si="873"/>
        <v/>
      </c>
      <c r="AF1443" s="75" t="str">
        <f t="shared" si="874"/>
        <v/>
      </c>
      <c r="AG1443" s="71" t="str">
        <f t="shared" si="875"/>
        <v/>
      </c>
      <c r="AH1443" s="71" t="str">
        <f t="shared" si="876"/>
        <v/>
      </c>
      <c r="AI1443" s="71" t="str">
        <f t="shared" si="877"/>
        <v/>
      </c>
      <c r="AJ1443" s="71" t="str">
        <f t="shared" si="878"/>
        <v/>
      </c>
      <c r="AK1443" s="71" t="str">
        <f t="shared" si="879"/>
        <v/>
      </c>
      <c r="AL1443" s="71" t="str">
        <f t="shared" si="880"/>
        <v/>
      </c>
      <c r="AM1443" s="78" t="str">
        <f t="shared" si="881"/>
        <v/>
      </c>
      <c r="AN1443" s="75" t="str">
        <f t="shared" si="882"/>
        <v/>
      </c>
      <c r="AO1443" s="71" t="str">
        <f t="shared" si="883"/>
        <v/>
      </c>
      <c r="AP1443" s="71" t="str">
        <f t="shared" si="884"/>
        <v/>
      </c>
      <c r="AQ1443" s="71" t="str">
        <f t="shared" si="885"/>
        <v/>
      </c>
      <c r="AR1443" s="71" t="str">
        <f t="shared" si="886"/>
        <v/>
      </c>
      <c r="AS1443" s="71" t="str">
        <f t="shared" si="887"/>
        <v/>
      </c>
      <c r="AT1443" s="71" t="str">
        <f t="shared" si="888"/>
        <v/>
      </c>
      <c r="AU1443" s="76" t="str">
        <f t="shared" si="889"/>
        <v/>
      </c>
      <c r="BF1443" s="141">
        <v>26063</v>
      </c>
      <c r="BG1443" s="142" t="s">
        <v>17472</v>
      </c>
      <c r="BH1443" s="141" t="s">
        <v>180</v>
      </c>
      <c r="BI1443" s="141" t="s">
        <v>178</v>
      </c>
      <c r="BJ1443" s="141" t="s">
        <v>1580</v>
      </c>
      <c r="BK1443" s="141" t="s">
        <v>1581</v>
      </c>
      <c r="BL1443" s="141" t="s">
        <v>4370</v>
      </c>
      <c r="BM1443" s="141">
        <v>46.60369</v>
      </c>
      <c r="BN1443" s="141">
        <v>-71.08869</v>
      </c>
      <c r="BO1443" s="141">
        <v>1993</v>
      </c>
      <c r="BP1443" s="143" t="s">
        <v>482</v>
      </c>
      <c r="BQ1443" s="143" t="s">
        <v>17560</v>
      </c>
    </row>
    <row r="1444" spans="1:69" ht="38.25" customHeight="1" x14ac:dyDescent="0.25">
      <c r="A1444" s="1" t="str">
        <f t="shared" si="890"/>
        <v/>
      </c>
      <c r="B1444" s="32" t="str">
        <f t="shared" si="891"/>
        <v/>
      </c>
      <c r="C1444" s="25" t="str">
        <f t="shared" si="892"/>
        <v/>
      </c>
      <c r="D1444" s="25" t="str">
        <f t="shared" si="893"/>
        <v/>
      </c>
      <c r="E1444" s="25" t="str">
        <f t="shared" si="894"/>
        <v/>
      </c>
      <c r="F1444" s="25" t="str">
        <f t="shared" si="895"/>
        <v/>
      </c>
      <c r="G1444" s="108" t="str">
        <f t="shared" si="896"/>
        <v/>
      </c>
      <c r="H1444" s="108" t="str">
        <f t="shared" si="897"/>
        <v/>
      </c>
      <c r="I1444" s="112" t="str">
        <f t="shared" si="898"/>
        <v/>
      </c>
      <c r="J1444" s="112"/>
      <c r="K1444" s="112"/>
      <c r="L1444" s="113"/>
      <c r="M1444" s="113"/>
      <c r="N1444" s="224" t="str">
        <f t="shared" si="899"/>
        <v/>
      </c>
      <c r="O1444" s="225" t="str">
        <f t="shared" si="900"/>
        <v/>
      </c>
      <c r="Q1444" s="6">
        <v>1442</v>
      </c>
      <c r="R1444" s="47" t="str">
        <f t="shared" si="863"/>
        <v>-1442</v>
      </c>
      <c r="S1444" s="6"/>
      <c r="T1444" s="48" t="str">
        <f t="shared" si="864"/>
        <v/>
      </c>
      <c r="U1444" s="49" t="str">
        <f t="shared" si="865"/>
        <v/>
      </c>
      <c r="W1444" s="51"/>
      <c r="X1444" s="75" t="str">
        <f t="shared" si="866"/>
        <v/>
      </c>
      <c r="Y1444" s="71" t="str">
        <f t="shared" si="867"/>
        <v/>
      </c>
      <c r="Z1444" s="71" t="str">
        <f t="shared" si="868"/>
        <v/>
      </c>
      <c r="AA1444" s="71" t="str">
        <f t="shared" si="869"/>
        <v/>
      </c>
      <c r="AB1444" s="71" t="str">
        <f t="shared" si="870"/>
        <v/>
      </c>
      <c r="AC1444" s="71" t="str">
        <f t="shared" si="871"/>
        <v/>
      </c>
      <c r="AD1444" s="71" t="str">
        <f t="shared" si="872"/>
        <v/>
      </c>
      <c r="AE1444" s="78" t="str">
        <f t="shared" si="873"/>
        <v/>
      </c>
      <c r="AF1444" s="75" t="str">
        <f t="shared" si="874"/>
        <v/>
      </c>
      <c r="AG1444" s="71" t="str">
        <f t="shared" si="875"/>
        <v/>
      </c>
      <c r="AH1444" s="71" t="str">
        <f t="shared" si="876"/>
        <v/>
      </c>
      <c r="AI1444" s="71" t="str">
        <f t="shared" si="877"/>
        <v/>
      </c>
      <c r="AJ1444" s="71" t="str">
        <f t="shared" si="878"/>
        <v/>
      </c>
      <c r="AK1444" s="71" t="str">
        <f t="shared" si="879"/>
        <v/>
      </c>
      <c r="AL1444" s="71" t="str">
        <f t="shared" si="880"/>
        <v/>
      </c>
      <c r="AM1444" s="78" t="str">
        <f t="shared" si="881"/>
        <v/>
      </c>
      <c r="AN1444" s="75" t="str">
        <f t="shared" si="882"/>
        <v/>
      </c>
      <c r="AO1444" s="71" t="str">
        <f t="shared" si="883"/>
        <v/>
      </c>
      <c r="AP1444" s="71" t="str">
        <f t="shared" si="884"/>
        <v/>
      </c>
      <c r="AQ1444" s="71" t="str">
        <f t="shared" si="885"/>
        <v/>
      </c>
      <c r="AR1444" s="71" t="str">
        <f t="shared" si="886"/>
        <v/>
      </c>
      <c r="AS1444" s="71" t="str">
        <f t="shared" si="887"/>
        <v/>
      </c>
      <c r="AT1444" s="71" t="str">
        <f t="shared" si="888"/>
        <v/>
      </c>
      <c r="AU1444" s="76" t="str">
        <f t="shared" si="889"/>
        <v/>
      </c>
      <c r="BF1444" s="141">
        <v>19050</v>
      </c>
      <c r="BG1444" s="142" t="s">
        <v>17033</v>
      </c>
      <c r="BH1444" s="141" t="s">
        <v>478</v>
      </c>
      <c r="BI1444" s="141" t="s">
        <v>176</v>
      </c>
      <c r="BJ1444" s="141" t="s">
        <v>17034</v>
      </c>
      <c r="BK1444" s="141" t="s">
        <v>1776</v>
      </c>
      <c r="BL1444" s="141" t="s">
        <v>1777</v>
      </c>
      <c r="BM1444" s="141">
        <v>46.651020000000003</v>
      </c>
      <c r="BN1444" s="141">
        <v>-70.791120000000006</v>
      </c>
      <c r="BO1444" s="141">
        <v>1985</v>
      </c>
      <c r="BP1444" s="143" t="s">
        <v>25437</v>
      </c>
      <c r="BQ1444" s="143" t="s">
        <v>17560</v>
      </c>
    </row>
    <row r="1445" spans="1:69" ht="38.25" customHeight="1" x14ac:dyDescent="0.25">
      <c r="A1445" s="1" t="str">
        <f t="shared" si="890"/>
        <v/>
      </c>
      <c r="B1445" s="32" t="str">
        <f t="shared" si="891"/>
        <v/>
      </c>
      <c r="C1445" s="25" t="str">
        <f t="shared" si="892"/>
        <v/>
      </c>
      <c r="D1445" s="25" t="str">
        <f t="shared" si="893"/>
        <v/>
      </c>
      <c r="E1445" s="25" t="str">
        <f t="shared" si="894"/>
        <v/>
      </c>
      <c r="F1445" s="25" t="str">
        <f t="shared" si="895"/>
        <v/>
      </c>
      <c r="G1445" s="108" t="str">
        <f t="shared" si="896"/>
        <v/>
      </c>
      <c r="H1445" s="108" t="str">
        <f t="shared" si="897"/>
        <v/>
      </c>
      <c r="I1445" s="112" t="str">
        <f t="shared" si="898"/>
        <v/>
      </c>
      <c r="J1445" s="112"/>
      <c r="K1445" s="112"/>
      <c r="L1445" s="113"/>
      <c r="M1445" s="113"/>
      <c r="N1445" s="224" t="str">
        <f t="shared" si="899"/>
        <v/>
      </c>
      <c r="O1445" s="225" t="str">
        <f t="shared" si="900"/>
        <v/>
      </c>
      <c r="Q1445" s="6">
        <v>1443</v>
      </c>
      <c r="R1445" s="47" t="str">
        <f t="shared" si="863"/>
        <v>-1443</v>
      </c>
      <c r="S1445" s="6"/>
      <c r="T1445" s="48" t="str">
        <f t="shared" si="864"/>
        <v/>
      </c>
      <c r="U1445" s="49" t="str">
        <f t="shared" si="865"/>
        <v/>
      </c>
      <c r="W1445" s="51"/>
      <c r="X1445" s="75" t="str">
        <f t="shared" si="866"/>
        <v/>
      </c>
      <c r="Y1445" s="71" t="str">
        <f t="shared" si="867"/>
        <v/>
      </c>
      <c r="Z1445" s="71" t="str">
        <f t="shared" si="868"/>
        <v/>
      </c>
      <c r="AA1445" s="71" t="str">
        <f t="shared" si="869"/>
        <v/>
      </c>
      <c r="AB1445" s="71" t="str">
        <f t="shared" si="870"/>
        <v/>
      </c>
      <c r="AC1445" s="71" t="str">
        <f t="shared" si="871"/>
        <v/>
      </c>
      <c r="AD1445" s="71" t="str">
        <f t="shared" si="872"/>
        <v/>
      </c>
      <c r="AE1445" s="78" t="str">
        <f t="shared" si="873"/>
        <v/>
      </c>
      <c r="AF1445" s="75" t="str">
        <f t="shared" si="874"/>
        <v/>
      </c>
      <c r="AG1445" s="71" t="str">
        <f t="shared" si="875"/>
        <v/>
      </c>
      <c r="AH1445" s="71" t="str">
        <f t="shared" si="876"/>
        <v/>
      </c>
      <c r="AI1445" s="71" t="str">
        <f t="shared" si="877"/>
        <v/>
      </c>
      <c r="AJ1445" s="71" t="str">
        <f t="shared" si="878"/>
        <v/>
      </c>
      <c r="AK1445" s="71" t="str">
        <f t="shared" si="879"/>
        <v/>
      </c>
      <c r="AL1445" s="71" t="str">
        <f t="shared" si="880"/>
        <v/>
      </c>
      <c r="AM1445" s="78" t="str">
        <f t="shared" si="881"/>
        <v/>
      </c>
      <c r="AN1445" s="75" t="str">
        <f t="shared" si="882"/>
        <v/>
      </c>
      <c r="AO1445" s="71" t="str">
        <f t="shared" si="883"/>
        <v/>
      </c>
      <c r="AP1445" s="71" t="str">
        <f t="shared" si="884"/>
        <v/>
      </c>
      <c r="AQ1445" s="71" t="str">
        <f t="shared" si="885"/>
        <v/>
      </c>
      <c r="AR1445" s="71" t="str">
        <f t="shared" si="886"/>
        <v/>
      </c>
      <c r="AS1445" s="71" t="str">
        <f t="shared" si="887"/>
        <v/>
      </c>
      <c r="AT1445" s="71" t="str">
        <f t="shared" si="888"/>
        <v/>
      </c>
      <c r="AU1445" s="76" t="str">
        <f t="shared" si="889"/>
        <v/>
      </c>
      <c r="BF1445" s="141">
        <v>19050</v>
      </c>
      <c r="BG1445" s="142" t="s">
        <v>17035</v>
      </c>
      <c r="BH1445" s="141" t="s">
        <v>478</v>
      </c>
      <c r="BI1445" s="141" t="s">
        <v>176</v>
      </c>
      <c r="BJ1445" s="141" t="s">
        <v>3302</v>
      </c>
      <c r="BK1445" s="141" t="s">
        <v>1776</v>
      </c>
      <c r="BL1445" s="141" t="s">
        <v>1777</v>
      </c>
      <c r="BM1445" s="141">
        <v>46.651020000000003</v>
      </c>
      <c r="BN1445" s="141">
        <v>-70.791120000000006</v>
      </c>
      <c r="BO1445" s="141">
        <v>2014</v>
      </c>
      <c r="BP1445" s="143" t="s">
        <v>3302</v>
      </c>
      <c r="BQ1445" s="143" t="s">
        <v>17560</v>
      </c>
    </row>
    <row r="1446" spans="1:69" ht="38.25" customHeight="1" x14ac:dyDescent="0.25">
      <c r="A1446" s="1" t="str">
        <f t="shared" si="890"/>
        <v/>
      </c>
      <c r="B1446" s="32" t="str">
        <f t="shared" si="891"/>
        <v/>
      </c>
      <c r="C1446" s="25" t="str">
        <f t="shared" si="892"/>
        <v/>
      </c>
      <c r="D1446" s="25" t="str">
        <f t="shared" si="893"/>
        <v/>
      </c>
      <c r="E1446" s="25" t="str">
        <f t="shared" si="894"/>
        <v/>
      </c>
      <c r="F1446" s="25" t="str">
        <f t="shared" si="895"/>
        <v/>
      </c>
      <c r="G1446" s="108" t="str">
        <f t="shared" si="896"/>
        <v/>
      </c>
      <c r="H1446" s="108" t="str">
        <f t="shared" si="897"/>
        <v/>
      </c>
      <c r="I1446" s="112" t="str">
        <f t="shared" si="898"/>
        <v/>
      </c>
      <c r="J1446" s="112"/>
      <c r="K1446" s="112"/>
      <c r="L1446" s="113"/>
      <c r="M1446" s="113"/>
      <c r="N1446" s="224" t="str">
        <f t="shared" si="899"/>
        <v/>
      </c>
      <c r="O1446" s="225" t="str">
        <f t="shared" si="900"/>
        <v/>
      </c>
      <c r="Q1446" s="6">
        <v>1444</v>
      </c>
      <c r="R1446" s="47" t="str">
        <f t="shared" si="863"/>
        <v>-1444</v>
      </c>
      <c r="S1446" s="6"/>
      <c r="T1446" s="48" t="str">
        <f t="shared" si="864"/>
        <v/>
      </c>
      <c r="U1446" s="49" t="str">
        <f t="shared" si="865"/>
        <v/>
      </c>
      <c r="W1446" s="51"/>
      <c r="X1446" s="75" t="str">
        <f t="shared" si="866"/>
        <v/>
      </c>
      <c r="Y1446" s="71" t="str">
        <f t="shared" si="867"/>
        <v/>
      </c>
      <c r="Z1446" s="71" t="str">
        <f t="shared" si="868"/>
        <v/>
      </c>
      <c r="AA1446" s="71" t="str">
        <f t="shared" si="869"/>
        <v/>
      </c>
      <c r="AB1446" s="71" t="str">
        <f t="shared" si="870"/>
        <v/>
      </c>
      <c r="AC1446" s="71" t="str">
        <f t="shared" si="871"/>
        <v/>
      </c>
      <c r="AD1446" s="71" t="str">
        <f t="shared" si="872"/>
        <v/>
      </c>
      <c r="AE1446" s="78" t="str">
        <f t="shared" si="873"/>
        <v/>
      </c>
      <c r="AF1446" s="75" t="str">
        <f t="shared" si="874"/>
        <v/>
      </c>
      <c r="AG1446" s="71" t="str">
        <f t="shared" si="875"/>
        <v/>
      </c>
      <c r="AH1446" s="71" t="str">
        <f t="shared" si="876"/>
        <v/>
      </c>
      <c r="AI1446" s="71" t="str">
        <f t="shared" si="877"/>
        <v/>
      </c>
      <c r="AJ1446" s="71" t="str">
        <f t="shared" si="878"/>
        <v/>
      </c>
      <c r="AK1446" s="71" t="str">
        <f t="shared" si="879"/>
        <v/>
      </c>
      <c r="AL1446" s="71" t="str">
        <f t="shared" si="880"/>
        <v/>
      </c>
      <c r="AM1446" s="78" t="str">
        <f t="shared" si="881"/>
        <v/>
      </c>
      <c r="AN1446" s="75" t="str">
        <f t="shared" si="882"/>
        <v/>
      </c>
      <c r="AO1446" s="71" t="str">
        <f t="shared" si="883"/>
        <v/>
      </c>
      <c r="AP1446" s="71" t="str">
        <f t="shared" si="884"/>
        <v/>
      </c>
      <c r="AQ1446" s="71" t="str">
        <f t="shared" si="885"/>
        <v/>
      </c>
      <c r="AR1446" s="71" t="str">
        <f t="shared" si="886"/>
        <v/>
      </c>
      <c r="AS1446" s="71" t="str">
        <f t="shared" si="887"/>
        <v/>
      </c>
      <c r="AT1446" s="71" t="str">
        <f t="shared" si="888"/>
        <v/>
      </c>
      <c r="AU1446" s="76" t="str">
        <f t="shared" si="889"/>
        <v/>
      </c>
      <c r="BF1446" s="141">
        <v>19055</v>
      </c>
      <c r="BG1446" s="142" t="s">
        <v>17547</v>
      </c>
      <c r="BH1446" s="141" t="s">
        <v>180</v>
      </c>
      <c r="BI1446" s="141" t="s">
        <v>178</v>
      </c>
      <c r="BJ1446" s="141"/>
      <c r="BK1446" s="141" t="s">
        <v>10179</v>
      </c>
      <c r="BL1446" s="141" t="s">
        <v>17545</v>
      </c>
      <c r="BM1446" s="141">
        <v>46.600460688717</v>
      </c>
      <c r="BN1446" s="141">
        <v>-70.845057104200905</v>
      </c>
      <c r="BO1446" s="141">
        <v>1995</v>
      </c>
      <c r="BP1446" s="143"/>
      <c r="BQ1446" s="143" t="s">
        <v>17560</v>
      </c>
    </row>
    <row r="1447" spans="1:69" ht="38.25" customHeight="1" x14ac:dyDescent="0.25">
      <c r="A1447" s="1" t="str">
        <f t="shared" si="890"/>
        <v/>
      </c>
      <c r="B1447" s="32" t="str">
        <f t="shared" si="891"/>
        <v/>
      </c>
      <c r="C1447" s="25" t="str">
        <f t="shared" si="892"/>
        <v/>
      </c>
      <c r="D1447" s="25" t="str">
        <f t="shared" si="893"/>
        <v/>
      </c>
      <c r="E1447" s="25" t="str">
        <f t="shared" si="894"/>
        <v/>
      </c>
      <c r="F1447" s="25" t="str">
        <f t="shared" si="895"/>
        <v/>
      </c>
      <c r="G1447" s="108" t="str">
        <f t="shared" si="896"/>
        <v/>
      </c>
      <c r="H1447" s="108" t="str">
        <f t="shared" si="897"/>
        <v/>
      </c>
      <c r="I1447" s="112" t="str">
        <f t="shared" si="898"/>
        <v/>
      </c>
      <c r="J1447" s="112"/>
      <c r="K1447" s="112"/>
      <c r="L1447" s="113"/>
      <c r="M1447" s="113"/>
      <c r="N1447" s="224" t="str">
        <f t="shared" si="899"/>
        <v/>
      </c>
      <c r="O1447" s="225" t="str">
        <f t="shared" si="900"/>
        <v/>
      </c>
      <c r="Q1447" s="6">
        <v>1445</v>
      </c>
      <c r="R1447" s="47" t="str">
        <f t="shared" si="863"/>
        <v>-1445</v>
      </c>
      <c r="S1447" s="6"/>
      <c r="T1447" s="48" t="str">
        <f t="shared" si="864"/>
        <v/>
      </c>
      <c r="U1447" s="49" t="str">
        <f t="shared" si="865"/>
        <v/>
      </c>
      <c r="W1447" s="51"/>
      <c r="X1447" s="75" t="str">
        <f t="shared" si="866"/>
        <v/>
      </c>
      <c r="Y1447" s="71" t="str">
        <f t="shared" si="867"/>
        <v/>
      </c>
      <c r="Z1447" s="71" t="str">
        <f t="shared" si="868"/>
        <v/>
      </c>
      <c r="AA1447" s="71" t="str">
        <f t="shared" si="869"/>
        <v/>
      </c>
      <c r="AB1447" s="71" t="str">
        <f t="shared" si="870"/>
        <v/>
      </c>
      <c r="AC1447" s="71" t="str">
        <f t="shared" si="871"/>
        <v/>
      </c>
      <c r="AD1447" s="71" t="str">
        <f t="shared" si="872"/>
        <v/>
      </c>
      <c r="AE1447" s="78" t="str">
        <f t="shared" si="873"/>
        <v/>
      </c>
      <c r="AF1447" s="75" t="str">
        <f t="shared" si="874"/>
        <v/>
      </c>
      <c r="AG1447" s="71" t="str">
        <f t="shared" si="875"/>
        <v/>
      </c>
      <c r="AH1447" s="71" t="str">
        <f t="shared" si="876"/>
        <v/>
      </c>
      <c r="AI1447" s="71" t="str">
        <f t="shared" si="877"/>
        <v/>
      </c>
      <c r="AJ1447" s="71" t="str">
        <f t="shared" si="878"/>
        <v/>
      </c>
      <c r="AK1447" s="71" t="str">
        <f t="shared" si="879"/>
        <v/>
      </c>
      <c r="AL1447" s="71" t="str">
        <f t="shared" si="880"/>
        <v/>
      </c>
      <c r="AM1447" s="78" t="str">
        <f t="shared" si="881"/>
        <v/>
      </c>
      <c r="AN1447" s="75" t="str">
        <f t="shared" si="882"/>
        <v/>
      </c>
      <c r="AO1447" s="71" t="str">
        <f t="shared" si="883"/>
        <v/>
      </c>
      <c r="AP1447" s="71" t="str">
        <f t="shared" si="884"/>
        <v/>
      </c>
      <c r="AQ1447" s="71" t="str">
        <f t="shared" si="885"/>
        <v/>
      </c>
      <c r="AR1447" s="71" t="str">
        <f t="shared" si="886"/>
        <v/>
      </c>
      <c r="AS1447" s="71" t="str">
        <f t="shared" si="887"/>
        <v/>
      </c>
      <c r="AT1447" s="71" t="str">
        <f t="shared" si="888"/>
        <v/>
      </c>
      <c r="AU1447" s="76" t="str">
        <f t="shared" si="889"/>
        <v/>
      </c>
      <c r="BF1447" s="141">
        <v>19055</v>
      </c>
      <c r="BG1447" s="142" t="s">
        <v>17548</v>
      </c>
      <c r="BH1447" s="141" t="s">
        <v>478</v>
      </c>
      <c r="BI1447" s="141" t="s">
        <v>186</v>
      </c>
      <c r="BJ1447" s="141"/>
      <c r="BK1447" s="141" t="s">
        <v>4417</v>
      </c>
      <c r="BL1447" s="141" t="s">
        <v>16016</v>
      </c>
      <c r="BM1447" s="141">
        <v>46.604197143600203</v>
      </c>
      <c r="BN1447" s="141">
        <v>-70.852978157301195</v>
      </c>
      <c r="BO1447" s="141">
        <v>1980</v>
      </c>
      <c r="BP1447" s="143"/>
      <c r="BQ1447" s="143" t="s">
        <v>17560</v>
      </c>
    </row>
    <row r="1448" spans="1:69" ht="38.25" customHeight="1" x14ac:dyDescent="0.25">
      <c r="A1448" s="1" t="str">
        <f t="shared" si="890"/>
        <v/>
      </c>
      <c r="B1448" s="32" t="str">
        <f t="shared" si="891"/>
        <v/>
      </c>
      <c r="C1448" s="25" t="str">
        <f t="shared" si="892"/>
        <v/>
      </c>
      <c r="D1448" s="25" t="str">
        <f t="shared" si="893"/>
        <v/>
      </c>
      <c r="E1448" s="25" t="str">
        <f t="shared" si="894"/>
        <v/>
      </c>
      <c r="F1448" s="25" t="str">
        <f t="shared" si="895"/>
        <v/>
      </c>
      <c r="G1448" s="108" t="str">
        <f t="shared" si="896"/>
        <v/>
      </c>
      <c r="H1448" s="108" t="str">
        <f t="shared" si="897"/>
        <v/>
      </c>
      <c r="I1448" s="112" t="str">
        <f t="shared" si="898"/>
        <v/>
      </c>
      <c r="J1448" s="112"/>
      <c r="K1448" s="112"/>
      <c r="L1448" s="113"/>
      <c r="M1448" s="113"/>
      <c r="N1448" s="224" t="str">
        <f t="shared" si="899"/>
        <v/>
      </c>
      <c r="O1448" s="225" t="str">
        <f t="shared" si="900"/>
        <v/>
      </c>
      <c r="Q1448" s="6">
        <v>1446</v>
      </c>
      <c r="R1448" s="47" t="str">
        <f t="shared" si="863"/>
        <v>-1446</v>
      </c>
      <c r="S1448" s="6"/>
      <c r="T1448" s="48" t="str">
        <f t="shared" si="864"/>
        <v/>
      </c>
      <c r="U1448" s="49" t="str">
        <f t="shared" si="865"/>
        <v/>
      </c>
      <c r="W1448" s="51"/>
      <c r="X1448" s="75" t="str">
        <f t="shared" si="866"/>
        <v/>
      </c>
      <c r="Y1448" s="71" t="str">
        <f t="shared" si="867"/>
        <v/>
      </c>
      <c r="Z1448" s="71" t="str">
        <f t="shared" si="868"/>
        <v/>
      </c>
      <c r="AA1448" s="71" t="str">
        <f t="shared" si="869"/>
        <v/>
      </c>
      <c r="AB1448" s="71" t="str">
        <f t="shared" si="870"/>
        <v/>
      </c>
      <c r="AC1448" s="71" t="str">
        <f t="shared" si="871"/>
        <v/>
      </c>
      <c r="AD1448" s="71" t="str">
        <f t="shared" si="872"/>
        <v/>
      </c>
      <c r="AE1448" s="78" t="str">
        <f t="shared" si="873"/>
        <v/>
      </c>
      <c r="AF1448" s="75" t="str">
        <f t="shared" si="874"/>
        <v/>
      </c>
      <c r="AG1448" s="71" t="str">
        <f t="shared" si="875"/>
        <v/>
      </c>
      <c r="AH1448" s="71" t="str">
        <f t="shared" si="876"/>
        <v/>
      </c>
      <c r="AI1448" s="71" t="str">
        <f t="shared" si="877"/>
        <v/>
      </c>
      <c r="AJ1448" s="71" t="str">
        <f t="shared" si="878"/>
        <v/>
      </c>
      <c r="AK1448" s="71" t="str">
        <f t="shared" si="879"/>
        <v/>
      </c>
      <c r="AL1448" s="71" t="str">
        <f t="shared" si="880"/>
        <v/>
      </c>
      <c r="AM1448" s="78" t="str">
        <f t="shared" si="881"/>
        <v/>
      </c>
      <c r="AN1448" s="75" t="str">
        <f t="shared" si="882"/>
        <v/>
      </c>
      <c r="AO1448" s="71" t="str">
        <f t="shared" si="883"/>
        <v/>
      </c>
      <c r="AP1448" s="71" t="str">
        <f t="shared" si="884"/>
        <v/>
      </c>
      <c r="AQ1448" s="71" t="str">
        <f t="shared" si="885"/>
        <v/>
      </c>
      <c r="AR1448" s="71" t="str">
        <f t="shared" si="886"/>
        <v/>
      </c>
      <c r="AS1448" s="71" t="str">
        <f t="shared" si="887"/>
        <v/>
      </c>
      <c r="AT1448" s="71" t="str">
        <f t="shared" si="888"/>
        <v/>
      </c>
      <c r="AU1448" s="76" t="str">
        <f t="shared" si="889"/>
        <v/>
      </c>
      <c r="BF1448" s="141">
        <v>19055</v>
      </c>
      <c r="BG1448" s="142" t="s">
        <v>17549</v>
      </c>
      <c r="BH1448" s="141" t="s">
        <v>478</v>
      </c>
      <c r="BI1448" s="141" t="s">
        <v>186</v>
      </c>
      <c r="BJ1448" s="141"/>
      <c r="BK1448" s="141" t="s">
        <v>13922</v>
      </c>
      <c r="BL1448" s="141" t="s">
        <v>1586</v>
      </c>
      <c r="BM1448" s="141">
        <v>46.597055583323602</v>
      </c>
      <c r="BN1448" s="141">
        <v>-70.8581785879297</v>
      </c>
      <c r="BO1448" s="141">
        <v>1968</v>
      </c>
      <c r="BP1448" s="143"/>
      <c r="BQ1448" s="143" t="s">
        <v>17560</v>
      </c>
    </row>
    <row r="1449" spans="1:69" ht="38.25" customHeight="1" x14ac:dyDescent="0.25">
      <c r="A1449" s="1" t="str">
        <f t="shared" si="890"/>
        <v/>
      </c>
      <c r="B1449" s="32" t="str">
        <f t="shared" si="891"/>
        <v/>
      </c>
      <c r="C1449" s="25" t="str">
        <f t="shared" si="892"/>
        <v/>
      </c>
      <c r="D1449" s="25" t="str">
        <f t="shared" si="893"/>
        <v/>
      </c>
      <c r="E1449" s="25" t="str">
        <f t="shared" si="894"/>
        <v/>
      </c>
      <c r="F1449" s="25" t="str">
        <f t="shared" si="895"/>
        <v/>
      </c>
      <c r="G1449" s="108" t="str">
        <f t="shared" si="896"/>
        <v/>
      </c>
      <c r="H1449" s="108" t="str">
        <f t="shared" si="897"/>
        <v/>
      </c>
      <c r="I1449" s="112" t="str">
        <f t="shared" si="898"/>
        <v/>
      </c>
      <c r="J1449" s="112"/>
      <c r="K1449" s="112"/>
      <c r="L1449" s="113"/>
      <c r="M1449" s="113"/>
      <c r="N1449" s="224" t="str">
        <f t="shared" si="899"/>
        <v/>
      </c>
      <c r="O1449" s="225" t="str">
        <f t="shared" si="900"/>
        <v/>
      </c>
      <c r="Q1449" s="6">
        <v>1447</v>
      </c>
      <c r="R1449" s="47" t="str">
        <f t="shared" si="863"/>
        <v>-1447</v>
      </c>
      <c r="S1449" s="6"/>
      <c r="T1449" s="48" t="str">
        <f t="shared" si="864"/>
        <v/>
      </c>
      <c r="U1449" s="49" t="str">
        <f t="shared" si="865"/>
        <v/>
      </c>
      <c r="W1449" s="51"/>
      <c r="X1449" s="75" t="str">
        <f t="shared" si="866"/>
        <v/>
      </c>
      <c r="Y1449" s="71" t="str">
        <f t="shared" si="867"/>
        <v/>
      </c>
      <c r="Z1449" s="71" t="str">
        <f t="shared" si="868"/>
        <v/>
      </c>
      <c r="AA1449" s="71" t="str">
        <f t="shared" si="869"/>
        <v/>
      </c>
      <c r="AB1449" s="71" t="str">
        <f t="shared" si="870"/>
        <v/>
      </c>
      <c r="AC1449" s="71" t="str">
        <f t="shared" si="871"/>
        <v/>
      </c>
      <c r="AD1449" s="71" t="str">
        <f t="shared" si="872"/>
        <v/>
      </c>
      <c r="AE1449" s="78" t="str">
        <f t="shared" si="873"/>
        <v/>
      </c>
      <c r="AF1449" s="75" t="str">
        <f t="shared" si="874"/>
        <v/>
      </c>
      <c r="AG1449" s="71" t="str">
        <f t="shared" si="875"/>
        <v/>
      </c>
      <c r="AH1449" s="71" t="str">
        <f t="shared" si="876"/>
        <v/>
      </c>
      <c r="AI1449" s="71" t="str">
        <f t="shared" si="877"/>
        <v/>
      </c>
      <c r="AJ1449" s="71" t="str">
        <f t="shared" si="878"/>
        <v/>
      </c>
      <c r="AK1449" s="71" t="str">
        <f t="shared" si="879"/>
        <v/>
      </c>
      <c r="AL1449" s="71" t="str">
        <f t="shared" si="880"/>
        <v/>
      </c>
      <c r="AM1449" s="78" t="str">
        <f t="shared" si="881"/>
        <v/>
      </c>
      <c r="AN1449" s="75" t="str">
        <f t="shared" si="882"/>
        <v/>
      </c>
      <c r="AO1449" s="71" t="str">
        <f t="shared" si="883"/>
        <v/>
      </c>
      <c r="AP1449" s="71" t="str">
        <f t="shared" si="884"/>
        <v/>
      </c>
      <c r="AQ1449" s="71" t="str">
        <f t="shared" si="885"/>
        <v/>
      </c>
      <c r="AR1449" s="71" t="str">
        <f t="shared" si="886"/>
        <v/>
      </c>
      <c r="AS1449" s="71" t="str">
        <f t="shared" si="887"/>
        <v/>
      </c>
      <c r="AT1449" s="71" t="str">
        <f t="shared" si="888"/>
        <v/>
      </c>
      <c r="AU1449" s="76" t="str">
        <f t="shared" si="889"/>
        <v/>
      </c>
      <c r="BF1449" s="141">
        <v>19055</v>
      </c>
      <c r="BG1449" s="142" t="s">
        <v>17550</v>
      </c>
      <c r="BH1449" s="141" t="s">
        <v>478</v>
      </c>
      <c r="BI1449" s="141" t="s">
        <v>177</v>
      </c>
      <c r="BJ1449" s="141"/>
      <c r="BK1449" s="141" t="s">
        <v>6120</v>
      </c>
      <c r="BL1449" s="141" t="s">
        <v>17551</v>
      </c>
      <c r="BM1449" s="141">
        <v>46.601519973387298</v>
      </c>
      <c r="BN1449" s="141">
        <v>-70.877147638003805</v>
      </c>
      <c r="BO1449" s="141">
        <v>1981</v>
      </c>
      <c r="BP1449" s="143"/>
      <c r="BQ1449" s="143" t="s">
        <v>17560</v>
      </c>
    </row>
    <row r="1450" spans="1:69" ht="38.25" customHeight="1" x14ac:dyDescent="0.25">
      <c r="A1450" s="1" t="str">
        <f t="shared" si="890"/>
        <v/>
      </c>
      <c r="B1450" s="32" t="str">
        <f t="shared" si="891"/>
        <v/>
      </c>
      <c r="C1450" s="25" t="str">
        <f t="shared" si="892"/>
        <v/>
      </c>
      <c r="D1450" s="25" t="str">
        <f t="shared" si="893"/>
        <v/>
      </c>
      <c r="E1450" s="25" t="str">
        <f t="shared" si="894"/>
        <v/>
      </c>
      <c r="F1450" s="25" t="str">
        <f t="shared" si="895"/>
        <v/>
      </c>
      <c r="G1450" s="108" t="str">
        <f t="shared" si="896"/>
        <v/>
      </c>
      <c r="H1450" s="108" t="str">
        <f t="shared" si="897"/>
        <v/>
      </c>
      <c r="I1450" s="112" t="str">
        <f t="shared" si="898"/>
        <v/>
      </c>
      <c r="J1450" s="112"/>
      <c r="K1450" s="112"/>
      <c r="L1450" s="113"/>
      <c r="M1450" s="113"/>
      <c r="N1450" s="224" t="str">
        <f t="shared" si="899"/>
        <v/>
      </c>
      <c r="O1450" s="225" t="str">
        <f t="shared" si="900"/>
        <v/>
      </c>
      <c r="Q1450" s="6">
        <v>1448</v>
      </c>
      <c r="R1450" s="47" t="str">
        <f t="shared" si="863"/>
        <v>-1448</v>
      </c>
      <c r="S1450" s="6"/>
      <c r="T1450" s="48" t="str">
        <f t="shared" si="864"/>
        <v/>
      </c>
      <c r="U1450" s="49" t="str">
        <f t="shared" si="865"/>
        <v/>
      </c>
      <c r="W1450" s="51"/>
      <c r="X1450" s="75" t="str">
        <f t="shared" si="866"/>
        <v/>
      </c>
      <c r="Y1450" s="71" t="str">
        <f t="shared" si="867"/>
        <v/>
      </c>
      <c r="Z1450" s="71" t="str">
        <f t="shared" si="868"/>
        <v/>
      </c>
      <c r="AA1450" s="71" t="str">
        <f t="shared" si="869"/>
        <v/>
      </c>
      <c r="AB1450" s="71" t="str">
        <f t="shared" si="870"/>
        <v/>
      </c>
      <c r="AC1450" s="71" t="str">
        <f t="shared" si="871"/>
        <v/>
      </c>
      <c r="AD1450" s="71" t="str">
        <f t="shared" si="872"/>
        <v/>
      </c>
      <c r="AE1450" s="78" t="str">
        <f t="shared" si="873"/>
        <v/>
      </c>
      <c r="AF1450" s="75" t="str">
        <f t="shared" si="874"/>
        <v/>
      </c>
      <c r="AG1450" s="71" t="str">
        <f t="shared" si="875"/>
        <v/>
      </c>
      <c r="AH1450" s="71" t="str">
        <f t="shared" si="876"/>
        <v/>
      </c>
      <c r="AI1450" s="71" t="str">
        <f t="shared" si="877"/>
        <v/>
      </c>
      <c r="AJ1450" s="71" t="str">
        <f t="shared" si="878"/>
        <v/>
      </c>
      <c r="AK1450" s="71" t="str">
        <f t="shared" si="879"/>
        <v/>
      </c>
      <c r="AL1450" s="71" t="str">
        <f t="shared" si="880"/>
        <v/>
      </c>
      <c r="AM1450" s="78" t="str">
        <f t="shared" si="881"/>
        <v/>
      </c>
      <c r="AN1450" s="75" t="str">
        <f t="shared" si="882"/>
        <v/>
      </c>
      <c r="AO1450" s="71" t="str">
        <f t="shared" si="883"/>
        <v/>
      </c>
      <c r="AP1450" s="71" t="str">
        <f t="shared" si="884"/>
        <v/>
      </c>
      <c r="AQ1450" s="71" t="str">
        <f t="shared" si="885"/>
        <v/>
      </c>
      <c r="AR1450" s="71" t="str">
        <f t="shared" si="886"/>
        <v/>
      </c>
      <c r="AS1450" s="71" t="str">
        <f t="shared" si="887"/>
        <v/>
      </c>
      <c r="AT1450" s="71" t="str">
        <f t="shared" si="888"/>
        <v/>
      </c>
      <c r="AU1450" s="76" t="str">
        <f t="shared" si="889"/>
        <v/>
      </c>
      <c r="BF1450" s="141">
        <v>19055</v>
      </c>
      <c r="BG1450" s="142" t="s">
        <v>17552</v>
      </c>
      <c r="BH1450" s="141" t="s">
        <v>478</v>
      </c>
      <c r="BI1450" s="141" t="s">
        <v>186</v>
      </c>
      <c r="BJ1450" s="141"/>
      <c r="BK1450" s="141" t="s">
        <v>5506</v>
      </c>
      <c r="BL1450" s="141" t="s">
        <v>17553</v>
      </c>
      <c r="BM1450" s="141">
        <v>46.6028002425099</v>
      </c>
      <c r="BN1450" s="141">
        <v>-70.868019333613603</v>
      </c>
      <c r="BO1450" s="141">
        <v>1981</v>
      </c>
      <c r="BP1450" s="143"/>
      <c r="BQ1450" s="143" t="s">
        <v>17560</v>
      </c>
    </row>
    <row r="1451" spans="1:69" ht="38.25" customHeight="1" x14ac:dyDescent="0.25">
      <c r="A1451" s="1" t="str">
        <f t="shared" si="890"/>
        <v/>
      </c>
      <c r="B1451" s="32" t="str">
        <f t="shared" si="891"/>
        <v/>
      </c>
      <c r="C1451" s="25" t="str">
        <f t="shared" si="892"/>
        <v/>
      </c>
      <c r="D1451" s="25" t="str">
        <f t="shared" si="893"/>
        <v/>
      </c>
      <c r="E1451" s="25" t="str">
        <f t="shared" si="894"/>
        <v/>
      </c>
      <c r="F1451" s="25" t="str">
        <f t="shared" si="895"/>
        <v/>
      </c>
      <c r="G1451" s="108" t="str">
        <f t="shared" si="896"/>
        <v/>
      </c>
      <c r="H1451" s="108" t="str">
        <f t="shared" si="897"/>
        <v/>
      </c>
      <c r="I1451" s="112" t="str">
        <f t="shared" si="898"/>
        <v/>
      </c>
      <c r="J1451" s="112"/>
      <c r="K1451" s="112"/>
      <c r="L1451" s="113"/>
      <c r="M1451" s="113"/>
      <c r="N1451" s="224" t="str">
        <f t="shared" si="899"/>
        <v/>
      </c>
      <c r="O1451" s="225" t="str">
        <f t="shared" si="900"/>
        <v/>
      </c>
      <c r="Q1451" s="6">
        <v>1449</v>
      </c>
      <c r="R1451" s="47" t="str">
        <f t="shared" si="863"/>
        <v>-1449</v>
      </c>
      <c r="S1451" s="6"/>
      <c r="T1451" s="48" t="str">
        <f t="shared" si="864"/>
        <v/>
      </c>
      <c r="U1451" s="49" t="str">
        <f t="shared" si="865"/>
        <v/>
      </c>
      <c r="W1451" s="51"/>
      <c r="X1451" s="75" t="str">
        <f t="shared" si="866"/>
        <v/>
      </c>
      <c r="Y1451" s="71" t="str">
        <f t="shared" si="867"/>
        <v/>
      </c>
      <c r="Z1451" s="71" t="str">
        <f t="shared" si="868"/>
        <v/>
      </c>
      <c r="AA1451" s="71" t="str">
        <f t="shared" si="869"/>
        <v/>
      </c>
      <c r="AB1451" s="71" t="str">
        <f t="shared" si="870"/>
        <v/>
      </c>
      <c r="AC1451" s="71" t="str">
        <f t="shared" si="871"/>
        <v/>
      </c>
      <c r="AD1451" s="71" t="str">
        <f t="shared" si="872"/>
        <v/>
      </c>
      <c r="AE1451" s="78" t="str">
        <f t="shared" si="873"/>
        <v/>
      </c>
      <c r="AF1451" s="75" t="str">
        <f t="shared" si="874"/>
        <v/>
      </c>
      <c r="AG1451" s="71" t="str">
        <f t="shared" si="875"/>
        <v/>
      </c>
      <c r="AH1451" s="71" t="str">
        <f t="shared" si="876"/>
        <v/>
      </c>
      <c r="AI1451" s="71" t="str">
        <f t="shared" si="877"/>
        <v/>
      </c>
      <c r="AJ1451" s="71" t="str">
        <f t="shared" si="878"/>
        <v/>
      </c>
      <c r="AK1451" s="71" t="str">
        <f t="shared" si="879"/>
        <v/>
      </c>
      <c r="AL1451" s="71" t="str">
        <f t="shared" si="880"/>
        <v/>
      </c>
      <c r="AM1451" s="78" t="str">
        <f t="shared" si="881"/>
        <v/>
      </c>
      <c r="AN1451" s="75" t="str">
        <f t="shared" si="882"/>
        <v/>
      </c>
      <c r="AO1451" s="71" t="str">
        <f t="shared" si="883"/>
        <v/>
      </c>
      <c r="AP1451" s="71" t="str">
        <f t="shared" si="884"/>
        <v/>
      </c>
      <c r="AQ1451" s="71" t="str">
        <f t="shared" si="885"/>
        <v/>
      </c>
      <c r="AR1451" s="71" t="str">
        <f t="shared" si="886"/>
        <v/>
      </c>
      <c r="AS1451" s="71" t="str">
        <f t="shared" si="887"/>
        <v/>
      </c>
      <c r="AT1451" s="71" t="str">
        <f t="shared" si="888"/>
        <v/>
      </c>
      <c r="AU1451" s="76" t="str">
        <f t="shared" si="889"/>
        <v/>
      </c>
      <c r="BF1451" s="141">
        <v>19055</v>
      </c>
      <c r="BG1451" s="142" t="s">
        <v>17554</v>
      </c>
      <c r="BH1451" s="141" t="s">
        <v>180</v>
      </c>
      <c r="BI1451" s="141" t="s">
        <v>191</v>
      </c>
      <c r="BJ1451" s="141" t="s">
        <v>17555</v>
      </c>
      <c r="BK1451" s="141" t="s">
        <v>11608</v>
      </c>
      <c r="BL1451" s="141" t="s">
        <v>4492</v>
      </c>
      <c r="BM1451" s="141">
        <v>46.596668999999999</v>
      </c>
      <c r="BN1451" s="141">
        <v>-70.868970000000004</v>
      </c>
      <c r="BO1451" s="141">
        <v>1967</v>
      </c>
      <c r="BP1451" s="143"/>
      <c r="BQ1451" s="143" t="s">
        <v>17560</v>
      </c>
    </row>
    <row r="1452" spans="1:69" ht="38.25" customHeight="1" x14ac:dyDescent="0.25">
      <c r="A1452" s="1" t="str">
        <f t="shared" si="890"/>
        <v/>
      </c>
      <c r="B1452" s="32" t="str">
        <f t="shared" si="891"/>
        <v/>
      </c>
      <c r="C1452" s="25" t="str">
        <f t="shared" si="892"/>
        <v/>
      </c>
      <c r="D1452" s="25" t="str">
        <f t="shared" si="893"/>
        <v/>
      </c>
      <c r="E1452" s="25" t="str">
        <f t="shared" si="894"/>
        <v/>
      </c>
      <c r="F1452" s="25" t="str">
        <f t="shared" si="895"/>
        <v/>
      </c>
      <c r="G1452" s="108" t="str">
        <f t="shared" si="896"/>
        <v/>
      </c>
      <c r="H1452" s="108" t="str">
        <f t="shared" si="897"/>
        <v/>
      </c>
      <c r="I1452" s="112" t="str">
        <f t="shared" si="898"/>
        <v/>
      </c>
      <c r="J1452" s="112"/>
      <c r="K1452" s="112"/>
      <c r="L1452" s="113"/>
      <c r="M1452" s="113"/>
      <c r="N1452" s="224" t="str">
        <f t="shared" si="899"/>
        <v/>
      </c>
      <c r="O1452" s="225" t="str">
        <f t="shared" si="900"/>
        <v/>
      </c>
      <c r="Q1452" s="6">
        <v>1450</v>
      </c>
      <c r="R1452" s="47" t="str">
        <f t="shared" si="863"/>
        <v>-1450</v>
      </c>
      <c r="S1452" s="6"/>
      <c r="T1452" s="48" t="str">
        <f t="shared" si="864"/>
        <v/>
      </c>
      <c r="U1452" s="49" t="str">
        <f t="shared" si="865"/>
        <v/>
      </c>
      <c r="W1452" s="51"/>
      <c r="X1452" s="75" t="str">
        <f t="shared" si="866"/>
        <v/>
      </c>
      <c r="Y1452" s="71" t="str">
        <f t="shared" si="867"/>
        <v/>
      </c>
      <c r="Z1452" s="71" t="str">
        <f t="shared" si="868"/>
        <v/>
      </c>
      <c r="AA1452" s="71" t="str">
        <f t="shared" si="869"/>
        <v/>
      </c>
      <c r="AB1452" s="71" t="str">
        <f t="shared" si="870"/>
        <v/>
      </c>
      <c r="AC1452" s="71" t="str">
        <f t="shared" si="871"/>
        <v/>
      </c>
      <c r="AD1452" s="71" t="str">
        <f t="shared" si="872"/>
        <v/>
      </c>
      <c r="AE1452" s="78" t="str">
        <f t="shared" si="873"/>
        <v/>
      </c>
      <c r="AF1452" s="75" t="str">
        <f t="shared" si="874"/>
        <v/>
      </c>
      <c r="AG1452" s="71" t="str">
        <f t="shared" si="875"/>
        <v/>
      </c>
      <c r="AH1452" s="71" t="str">
        <f t="shared" si="876"/>
        <v/>
      </c>
      <c r="AI1452" s="71" t="str">
        <f t="shared" si="877"/>
        <v/>
      </c>
      <c r="AJ1452" s="71" t="str">
        <f t="shared" si="878"/>
        <v/>
      </c>
      <c r="AK1452" s="71" t="str">
        <f t="shared" si="879"/>
        <v/>
      </c>
      <c r="AL1452" s="71" t="str">
        <f t="shared" si="880"/>
        <v/>
      </c>
      <c r="AM1452" s="78" t="str">
        <f t="shared" si="881"/>
        <v/>
      </c>
      <c r="AN1452" s="75" t="str">
        <f t="shared" si="882"/>
        <v/>
      </c>
      <c r="AO1452" s="71" t="str">
        <f t="shared" si="883"/>
        <v/>
      </c>
      <c r="AP1452" s="71" t="str">
        <f t="shared" si="884"/>
        <v/>
      </c>
      <c r="AQ1452" s="71" t="str">
        <f t="shared" si="885"/>
        <v/>
      </c>
      <c r="AR1452" s="71" t="str">
        <f t="shared" si="886"/>
        <v/>
      </c>
      <c r="AS1452" s="71" t="str">
        <f t="shared" si="887"/>
        <v/>
      </c>
      <c r="AT1452" s="71" t="str">
        <f t="shared" si="888"/>
        <v/>
      </c>
      <c r="AU1452" s="76" t="str">
        <f t="shared" si="889"/>
        <v/>
      </c>
      <c r="BF1452" s="141">
        <v>26035</v>
      </c>
      <c r="BG1452" s="142" t="s">
        <v>17503</v>
      </c>
      <c r="BH1452" s="141" t="s">
        <v>478</v>
      </c>
      <c r="BI1452" s="141" t="s">
        <v>176</v>
      </c>
      <c r="BJ1452" s="141" t="s">
        <v>17504</v>
      </c>
      <c r="BK1452" s="141" t="s">
        <v>3221</v>
      </c>
      <c r="BL1452" s="141" t="s">
        <v>3303</v>
      </c>
      <c r="BM1452" s="141">
        <v>46.515009999999997</v>
      </c>
      <c r="BN1452" s="141">
        <v>-70.934323000000006</v>
      </c>
      <c r="BO1452" s="141">
        <v>2007</v>
      </c>
      <c r="BP1452" s="143" t="s">
        <v>25520</v>
      </c>
      <c r="BQ1452" s="143" t="s">
        <v>17560</v>
      </c>
    </row>
    <row r="1453" spans="1:69" ht="38.25" customHeight="1" x14ac:dyDescent="0.25">
      <c r="A1453" s="1" t="str">
        <f t="shared" si="890"/>
        <v/>
      </c>
      <c r="B1453" s="32" t="str">
        <f t="shared" si="891"/>
        <v/>
      </c>
      <c r="C1453" s="25" t="str">
        <f t="shared" si="892"/>
        <v/>
      </c>
      <c r="D1453" s="25" t="str">
        <f t="shared" si="893"/>
        <v/>
      </c>
      <c r="E1453" s="25" t="str">
        <f t="shared" si="894"/>
        <v/>
      </c>
      <c r="F1453" s="25" t="str">
        <f t="shared" si="895"/>
        <v/>
      </c>
      <c r="G1453" s="108" t="str">
        <f t="shared" si="896"/>
        <v/>
      </c>
      <c r="H1453" s="108" t="str">
        <f t="shared" si="897"/>
        <v/>
      </c>
      <c r="I1453" s="112" t="str">
        <f t="shared" si="898"/>
        <v/>
      </c>
      <c r="J1453" s="112"/>
      <c r="K1453" s="112"/>
      <c r="L1453" s="113"/>
      <c r="M1453" s="113"/>
      <c r="N1453" s="224" t="str">
        <f t="shared" si="899"/>
        <v/>
      </c>
      <c r="O1453" s="225" t="str">
        <f t="shared" si="900"/>
        <v/>
      </c>
      <c r="Q1453" s="6">
        <v>1451</v>
      </c>
      <c r="R1453" s="47" t="str">
        <f t="shared" si="863"/>
        <v>-1451</v>
      </c>
      <c r="S1453" s="6"/>
      <c r="T1453" s="48" t="str">
        <f t="shared" si="864"/>
        <v/>
      </c>
      <c r="U1453" s="49" t="str">
        <f t="shared" si="865"/>
        <v/>
      </c>
      <c r="W1453" s="51"/>
      <c r="X1453" s="75" t="str">
        <f t="shared" si="866"/>
        <v/>
      </c>
      <c r="Y1453" s="71" t="str">
        <f t="shared" si="867"/>
        <v/>
      </c>
      <c r="Z1453" s="71" t="str">
        <f t="shared" si="868"/>
        <v/>
      </c>
      <c r="AA1453" s="71" t="str">
        <f t="shared" si="869"/>
        <v/>
      </c>
      <c r="AB1453" s="71" t="str">
        <f t="shared" si="870"/>
        <v/>
      </c>
      <c r="AC1453" s="71" t="str">
        <f t="shared" si="871"/>
        <v/>
      </c>
      <c r="AD1453" s="71" t="str">
        <f t="shared" si="872"/>
        <v/>
      </c>
      <c r="AE1453" s="78" t="str">
        <f t="shared" si="873"/>
        <v/>
      </c>
      <c r="AF1453" s="75" t="str">
        <f t="shared" si="874"/>
        <v/>
      </c>
      <c r="AG1453" s="71" t="str">
        <f t="shared" si="875"/>
        <v/>
      </c>
      <c r="AH1453" s="71" t="str">
        <f t="shared" si="876"/>
        <v/>
      </c>
      <c r="AI1453" s="71" t="str">
        <f t="shared" si="877"/>
        <v/>
      </c>
      <c r="AJ1453" s="71" t="str">
        <f t="shared" si="878"/>
        <v/>
      </c>
      <c r="AK1453" s="71" t="str">
        <f t="shared" si="879"/>
        <v/>
      </c>
      <c r="AL1453" s="71" t="str">
        <f t="shared" si="880"/>
        <v/>
      </c>
      <c r="AM1453" s="78" t="str">
        <f t="shared" si="881"/>
        <v/>
      </c>
      <c r="AN1453" s="75" t="str">
        <f t="shared" si="882"/>
        <v/>
      </c>
      <c r="AO1453" s="71" t="str">
        <f t="shared" si="883"/>
        <v/>
      </c>
      <c r="AP1453" s="71" t="str">
        <f t="shared" si="884"/>
        <v/>
      </c>
      <c r="AQ1453" s="71" t="str">
        <f t="shared" si="885"/>
        <v/>
      </c>
      <c r="AR1453" s="71" t="str">
        <f t="shared" si="886"/>
        <v/>
      </c>
      <c r="AS1453" s="71" t="str">
        <f t="shared" si="887"/>
        <v/>
      </c>
      <c r="AT1453" s="71" t="str">
        <f t="shared" si="888"/>
        <v/>
      </c>
      <c r="AU1453" s="76" t="str">
        <f t="shared" si="889"/>
        <v/>
      </c>
      <c r="BF1453" s="141">
        <v>19105</v>
      </c>
      <c r="BG1453" s="142" t="s">
        <v>16394</v>
      </c>
      <c r="BH1453" s="141" t="s">
        <v>478</v>
      </c>
      <c r="BI1453" s="141" t="s">
        <v>177</v>
      </c>
      <c r="BJ1453" s="141"/>
      <c r="BK1453" s="141"/>
      <c r="BL1453" s="141" t="s">
        <v>16395</v>
      </c>
      <c r="BM1453" s="141">
        <v>46.819253993117698</v>
      </c>
      <c r="BN1453" s="141">
        <v>-70.996971138409606</v>
      </c>
      <c r="BO1453" s="141">
        <v>1981</v>
      </c>
      <c r="BP1453" s="143" t="s">
        <v>485</v>
      </c>
      <c r="BQ1453" s="143" t="s">
        <v>27848</v>
      </c>
    </row>
    <row r="1454" spans="1:69" ht="38.25" customHeight="1" x14ac:dyDescent="0.25">
      <c r="A1454" s="1" t="str">
        <f t="shared" si="890"/>
        <v/>
      </c>
      <c r="B1454" s="32" t="str">
        <f t="shared" si="891"/>
        <v/>
      </c>
      <c r="C1454" s="25" t="str">
        <f t="shared" si="892"/>
        <v/>
      </c>
      <c r="D1454" s="25" t="str">
        <f t="shared" si="893"/>
        <v/>
      </c>
      <c r="E1454" s="25" t="str">
        <f t="shared" si="894"/>
        <v/>
      </c>
      <c r="F1454" s="25" t="str">
        <f t="shared" si="895"/>
        <v/>
      </c>
      <c r="G1454" s="108" t="str">
        <f t="shared" si="896"/>
        <v/>
      </c>
      <c r="H1454" s="108" t="str">
        <f t="shared" si="897"/>
        <v/>
      </c>
      <c r="I1454" s="112" t="str">
        <f t="shared" si="898"/>
        <v/>
      </c>
      <c r="J1454" s="112"/>
      <c r="K1454" s="112"/>
      <c r="L1454" s="113"/>
      <c r="M1454" s="113"/>
      <c r="N1454" s="224" t="str">
        <f t="shared" si="899"/>
        <v/>
      </c>
      <c r="O1454" s="225" t="str">
        <f t="shared" si="900"/>
        <v/>
      </c>
      <c r="Q1454" s="6">
        <v>1452</v>
      </c>
      <c r="R1454" s="47" t="str">
        <f t="shared" si="863"/>
        <v>-1452</v>
      </c>
      <c r="S1454" s="6"/>
      <c r="T1454" s="48" t="str">
        <f t="shared" si="864"/>
        <v/>
      </c>
      <c r="U1454" s="49" t="str">
        <f t="shared" si="865"/>
        <v/>
      </c>
      <c r="W1454" s="51"/>
      <c r="X1454" s="75" t="str">
        <f t="shared" si="866"/>
        <v/>
      </c>
      <c r="Y1454" s="71" t="str">
        <f t="shared" si="867"/>
        <v/>
      </c>
      <c r="Z1454" s="71" t="str">
        <f t="shared" si="868"/>
        <v/>
      </c>
      <c r="AA1454" s="71" t="str">
        <f t="shared" si="869"/>
        <v/>
      </c>
      <c r="AB1454" s="71" t="str">
        <f t="shared" si="870"/>
        <v/>
      </c>
      <c r="AC1454" s="71" t="str">
        <f t="shared" si="871"/>
        <v/>
      </c>
      <c r="AD1454" s="71" t="str">
        <f t="shared" si="872"/>
        <v/>
      </c>
      <c r="AE1454" s="78" t="str">
        <f t="shared" si="873"/>
        <v/>
      </c>
      <c r="AF1454" s="75" t="str">
        <f t="shared" si="874"/>
        <v/>
      </c>
      <c r="AG1454" s="71" t="str">
        <f t="shared" si="875"/>
        <v/>
      </c>
      <c r="AH1454" s="71" t="str">
        <f t="shared" si="876"/>
        <v/>
      </c>
      <c r="AI1454" s="71" t="str">
        <f t="shared" si="877"/>
        <v/>
      </c>
      <c r="AJ1454" s="71" t="str">
        <f t="shared" si="878"/>
        <v/>
      </c>
      <c r="AK1454" s="71" t="str">
        <f t="shared" si="879"/>
        <v/>
      </c>
      <c r="AL1454" s="71" t="str">
        <f t="shared" si="880"/>
        <v/>
      </c>
      <c r="AM1454" s="78" t="str">
        <f t="shared" si="881"/>
        <v/>
      </c>
      <c r="AN1454" s="75" t="str">
        <f t="shared" si="882"/>
        <v/>
      </c>
      <c r="AO1454" s="71" t="str">
        <f t="shared" si="883"/>
        <v/>
      </c>
      <c r="AP1454" s="71" t="str">
        <f t="shared" si="884"/>
        <v/>
      </c>
      <c r="AQ1454" s="71" t="str">
        <f t="shared" si="885"/>
        <v/>
      </c>
      <c r="AR1454" s="71" t="str">
        <f t="shared" si="886"/>
        <v/>
      </c>
      <c r="AS1454" s="71" t="str">
        <f t="shared" si="887"/>
        <v/>
      </c>
      <c r="AT1454" s="71" t="str">
        <f t="shared" si="888"/>
        <v/>
      </c>
      <c r="AU1454" s="76" t="str">
        <f t="shared" si="889"/>
        <v/>
      </c>
      <c r="BF1454" s="141">
        <v>26022</v>
      </c>
      <c r="BG1454" s="142" t="s">
        <v>17508</v>
      </c>
      <c r="BH1454" s="141" t="s">
        <v>478</v>
      </c>
      <c r="BI1454" s="141" t="s">
        <v>177</v>
      </c>
      <c r="BJ1454" s="141" t="s">
        <v>1807</v>
      </c>
      <c r="BK1454" s="141" t="s">
        <v>15598</v>
      </c>
      <c r="BL1454" s="141" t="s">
        <v>17509</v>
      </c>
      <c r="BM1454" s="141">
        <v>46.411499999999997</v>
      </c>
      <c r="BN1454" s="141">
        <v>-71.053870000000003</v>
      </c>
      <c r="BO1454" s="141">
        <v>1994</v>
      </c>
      <c r="BP1454" s="143" t="s">
        <v>485</v>
      </c>
      <c r="BQ1454" s="143" t="s">
        <v>27848</v>
      </c>
    </row>
    <row r="1455" spans="1:69" ht="38.25" customHeight="1" x14ac:dyDescent="0.25">
      <c r="A1455" s="1" t="str">
        <f t="shared" si="890"/>
        <v/>
      </c>
      <c r="B1455" s="32" t="str">
        <f t="shared" si="891"/>
        <v/>
      </c>
      <c r="C1455" s="25" t="str">
        <f t="shared" si="892"/>
        <v/>
      </c>
      <c r="D1455" s="25" t="str">
        <f t="shared" si="893"/>
        <v/>
      </c>
      <c r="E1455" s="25" t="str">
        <f t="shared" si="894"/>
        <v/>
      </c>
      <c r="F1455" s="25" t="str">
        <f t="shared" si="895"/>
        <v/>
      </c>
      <c r="G1455" s="108" t="str">
        <f t="shared" si="896"/>
        <v/>
      </c>
      <c r="H1455" s="108" t="str">
        <f t="shared" si="897"/>
        <v/>
      </c>
      <c r="I1455" s="112" t="str">
        <f t="shared" si="898"/>
        <v/>
      </c>
      <c r="J1455" s="112"/>
      <c r="K1455" s="112"/>
      <c r="L1455" s="113"/>
      <c r="M1455" s="113"/>
      <c r="N1455" s="224" t="str">
        <f t="shared" si="899"/>
        <v/>
      </c>
      <c r="O1455" s="225" t="str">
        <f t="shared" si="900"/>
        <v/>
      </c>
      <c r="Q1455" s="6">
        <v>1453</v>
      </c>
      <c r="R1455" s="47" t="str">
        <f t="shared" si="863"/>
        <v>-1453</v>
      </c>
      <c r="S1455" s="6"/>
      <c r="T1455" s="48" t="str">
        <f t="shared" si="864"/>
        <v/>
      </c>
      <c r="U1455" s="49" t="str">
        <f t="shared" si="865"/>
        <v/>
      </c>
      <c r="W1455" s="51"/>
      <c r="X1455" s="75" t="str">
        <f t="shared" si="866"/>
        <v/>
      </c>
      <c r="Y1455" s="71" t="str">
        <f t="shared" si="867"/>
        <v/>
      </c>
      <c r="Z1455" s="71" t="str">
        <f t="shared" si="868"/>
        <v/>
      </c>
      <c r="AA1455" s="71" t="str">
        <f t="shared" si="869"/>
        <v/>
      </c>
      <c r="AB1455" s="71" t="str">
        <f t="shared" si="870"/>
        <v/>
      </c>
      <c r="AC1455" s="71" t="str">
        <f t="shared" si="871"/>
        <v/>
      </c>
      <c r="AD1455" s="71" t="str">
        <f t="shared" si="872"/>
        <v/>
      </c>
      <c r="AE1455" s="78" t="str">
        <f t="shared" si="873"/>
        <v/>
      </c>
      <c r="AF1455" s="75" t="str">
        <f t="shared" si="874"/>
        <v/>
      </c>
      <c r="AG1455" s="71" t="str">
        <f t="shared" si="875"/>
        <v/>
      </c>
      <c r="AH1455" s="71" t="str">
        <f t="shared" si="876"/>
        <v/>
      </c>
      <c r="AI1455" s="71" t="str">
        <f t="shared" si="877"/>
        <v/>
      </c>
      <c r="AJ1455" s="71" t="str">
        <f t="shared" si="878"/>
        <v/>
      </c>
      <c r="AK1455" s="71" t="str">
        <f t="shared" si="879"/>
        <v/>
      </c>
      <c r="AL1455" s="71" t="str">
        <f t="shared" si="880"/>
        <v/>
      </c>
      <c r="AM1455" s="78" t="str">
        <f t="shared" si="881"/>
        <v/>
      </c>
      <c r="AN1455" s="75" t="str">
        <f t="shared" si="882"/>
        <v/>
      </c>
      <c r="AO1455" s="71" t="str">
        <f t="shared" si="883"/>
        <v/>
      </c>
      <c r="AP1455" s="71" t="str">
        <f t="shared" si="884"/>
        <v/>
      </c>
      <c r="AQ1455" s="71" t="str">
        <f t="shared" si="885"/>
        <v/>
      </c>
      <c r="AR1455" s="71" t="str">
        <f t="shared" si="886"/>
        <v/>
      </c>
      <c r="AS1455" s="71" t="str">
        <f t="shared" si="887"/>
        <v/>
      </c>
      <c r="AT1455" s="71" t="str">
        <f t="shared" si="888"/>
        <v/>
      </c>
      <c r="AU1455" s="76" t="str">
        <f t="shared" si="889"/>
        <v/>
      </c>
      <c r="BF1455" s="141">
        <v>26035</v>
      </c>
      <c r="BG1455" s="142" t="s">
        <v>17505</v>
      </c>
      <c r="BH1455" s="141" t="s">
        <v>478</v>
      </c>
      <c r="BI1455" s="141" t="s">
        <v>177</v>
      </c>
      <c r="BJ1455" s="141" t="s">
        <v>1807</v>
      </c>
      <c r="BK1455" s="141" t="s">
        <v>3221</v>
      </c>
      <c r="BL1455" s="141" t="s">
        <v>3303</v>
      </c>
      <c r="BM1455" s="141">
        <v>47.515009999999997</v>
      </c>
      <c r="BN1455" s="141">
        <v>-70.934323000000006</v>
      </c>
      <c r="BO1455" s="141">
        <v>2007</v>
      </c>
      <c r="BP1455" s="143" t="s">
        <v>1727</v>
      </c>
      <c r="BQ1455" s="143" t="s">
        <v>17560</v>
      </c>
    </row>
    <row r="1456" spans="1:69" ht="38.25" customHeight="1" x14ac:dyDescent="0.25">
      <c r="A1456" s="1" t="str">
        <f t="shared" si="890"/>
        <v/>
      </c>
      <c r="B1456" s="32" t="str">
        <f t="shared" si="891"/>
        <v/>
      </c>
      <c r="C1456" s="25" t="str">
        <f t="shared" si="892"/>
        <v/>
      </c>
      <c r="D1456" s="25" t="str">
        <f t="shared" si="893"/>
        <v/>
      </c>
      <c r="E1456" s="25" t="str">
        <f t="shared" si="894"/>
        <v/>
      </c>
      <c r="F1456" s="25" t="str">
        <f t="shared" si="895"/>
        <v/>
      </c>
      <c r="G1456" s="108" t="str">
        <f t="shared" si="896"/>
        <v/>
      </c>
      <c r="H1456" s="108" t="str">
        <f t="shared" si="897"/>
        <v/>
      </c>
      <c r="I1456" s="112" t="str">
        <f t="shared" si="898"/>
        <v/>
      </c>
      <c r="J1456" s="112"/>
      <c r="K1456" s="112"/>
      <c r="L1456" s="113"/>
      <c r="M1456" s="113"/>
      <c r="N1456" s="224" t="str">
        <f t="shared" si="899"/>
        <v/>
      </c>
      <c r="O1456" s="225" t="str">
        <f t="shared" si="900"/>
        <v/>
      </c>
      <c r="Q1456" s="6">
        <v>1454</v>
      </c>
      <c r="R1456" s="47" t="str">
        <f t="shared" si="863"/>
        <v>-1454</v>
      </c>
      <c r="S1456" s="6"/>
      <c r="T1456" s="48" t="str">
        <f t="shared" si="864"/>
        <v/>
      </c>
      <c r="U1456" s="49" t="str">
        <f t="shared" si="865"/>
        <v/>
      </c>
      <c r="W1456" s="51"/>
      <c r="X1456" s="75" t="str">
        <f t="shared" si="866"/>
        <v/>
      </c>
      <c r="Y1456" s="71" t="str">
        <f t="shared" si="867"/>
        <v/>
      </c>
      <c r="Z1456" s="71" t="str">
        <f t="shared" si="868"/>
        <v/>
      </c>
      <c r="AA1456" s="71" t="str">
        <f t="shared" si="869"/>
        <v/>
      </c>
      <c r="AB1456" s="71" t="str">
        <f t="shared" si="870"/>
        <v/>
      </c>
      <c r="AC1456" s="71" t="str">
        <f t="shared" si="871"/>
        <v/>
      </c>
      <c r="AD1456" s="71" t="str">
        <f t="shared" si="872"/>
        <v/>
      </c>
      <c r="AE1456" s="78" t="str">
        <f t="shared" si="873"/>
        <v/>
      </c>
      <c r="AF1456" s="75" t="str">
        <f t="shared" si="874"/>
        <v/>
      </c>
      <c r="AG1456" s="71" t="str">
        <f t="shared" si="875"/>
        <v/>
      </c>
      <c r="AH1456" s="71" t="str">
        <f t="shared" si="876"/>
        <v/>
      </c>
      <c r="AI1456" s="71" t="str">
        <f t="shared" si="877"/>
        <v/>
      </c>
      <c r="AJ1456" s="71" t="str">
        <f t="shared" si="878"/>
        <v/>
      </c>
      <c r="AK1456" s="71" t="str">
        <f t="shared" si="879"/>
        <v/>
      </c>
      <c r="AL1456" s="71" t="str">
        <f t="shared" si="880"/>
        <v/>
      </c>
      <c r="AM1456" s="78" t="str">
        <f t="shared" si="881"/>
        <v/>
      </c>
      <c r="AN1456" s="75" t="str">
        <f t="shared" si="882"/>
        <v/>
      </c>
      <c r="AO1456" s="71" t="str">
        <f t="shared" si="883"/>
        <v/>
      </c>
      <c r="AP1456" s="71" t="str">
        <f t="shared" si="884"/>
        <v/>
      </c>
      <c r="AQ1456" s="71" t="str">
        <f t="shared" si="885"/>
        <v/>
      </c>
      <c r="AR1456" s="71" t="str">
        <f t="shared" si="886"/>
        <v/>
      </c>
      <c r="AS1456" s="71" t="str">
        <f t="shared" si="887"/>
        <v/>
      </c>
      <c r="AT1456" s="71" t="str">
        <f t="shared" si="888"/>
        <v/>
      </c>
      <c r="AU1456" s="76" t="str">
        <f t="shared" si="889"/>
        <v/>
      </c>
      <c r="BF1456" s="141">
        <v>26035</v>
      </c>
      <c r="BG1456" s="142" t="s">
        <v>17506</v>
      </c>
      <c r="BH1456" s="141" t="s">
        <v>180</v>
      </c>
      <c r="BI1456" s="141" t="s">
        <v>190</v>
      </c>
      <c r="BJ1456" s="141"/>
      <c r="BK1456" s="141" t="s">
        <v>5993</v>
      </c>
      <c r="BL1456" s="141" t="s">
        <v>16895</v>
      </c>
      <c r="BM1456" s="141">
        <v>46.515153232291397</v>
      </c>
      <c r="BN1456" s="141">
        <v>-70.953347984288996</v>
      </c>
      <c r="BO1456" s="141">
        <v>1989</v>
      </c>
      <c r="BP1456" s="143" t="s">
        <v>1598</v>
      </c>
      <c r="BQ1456" s="143" t="s">
        <v>17560</v>
      </c>
    </row>
    <row r="1457" spans="1:69" ht="38.25" customHeight="1" x14ac:dyDescent="0.25">
      <c r="A1457" s="1" t="str">
        <f t="shared" si="890"/>
        <v/>
      </c>
      <c r="B1457" s="32" t="str">
        <f t="shared" si="891"/>
        <v/>
      </c>
      <c r="C1457" s="25" t="str">
        <f t="shared" si="892"/>
        <v/>
      </c>
      <c r="D1457" s="25" t="str">
        <f t="shared" si="893"/>
        <v/>
      </c>
      <c r="E1457" s="25" t="str">
        <f t="shared" si="894"/>
        <v/>
      </c>
      <c r="F1457" s="25" t="str">
        <f t="shared" si="895"/>
        <v/>
      </c>
      <c r="G1457" s="108" t="str">
        <f t="shared" si="896"/>
        <v/>
      </c>
      <c r="H1457" s="108" t="str">
        <f t="shared" si="897"/>
        <v/>
      </c>
      <c r="I1457" s="112" t="str">
        <f t="shared" si="898"/>
        <v/>
      </c>
      <c r="J1457" s="112"/>
      <c r="K1457" s="112"/>
      <c r="L1457" s="113"/>
      <c r="M1457" s="113"/>
      <c r="N1457" s="224" t="str">
        <f t="shared" si="899"/>
        <v/>
      </c>
      <c r="O1457" s="225" t="str">
        <f t="shared" si="900"/>
        <v/>
      </c>
      <c r="Q1457" s="6">
        <v>1455</v>
      </c>
      <c r="R1457" s="47" t="str">
        <f t="shared" si="863"/>
        <v>-1455</v>
      </c>
      <c r="S1457" s="6"/>
      <c r="T1457" s="48" t="str">
        <f t="shared" si="864"/>
        <v/>
      </c>
      <c r="U1457" s="49" t="str">
        <f t="shared" si="865"/>
        <v/>
      </c>
      <c r="W1457" s="51"/>
      <c r="X1457" s="75" t="str">
        <f t="shared" si="866"/>
        <v/>
      </c>
      <c r="Y1457" s="71" t="str">
        <f t="shared" si="867"/>
        <v/>
      </c>
      <c r="Z1457" s="71" t="str">
        <f t="shared" si="868"/>
        <v/>
      </c>
      <c r="AA1457" s="71" t="str">
        <f t="shared" si="869"/>
        <v/>
      </c>
      <c r="AB1457" s="71" t="str">
        <f t="shared" si="870"/>
        <v/>
      </c>
      <c r="AC1457" s="71" t="str">
        <f t="shared" si="871"/>
        <v/>
      </c>
      <c r="AD1457" s="71" t="str">
        <f t="shared" si="872"/>
        <v/>
      </c>
      <c r="AE1457" s="78" t="str">
        <f t="shared" si="873"/>
        <v/>
      </c>
      <c r="AF1457" s="75" t="str">
        <f t="shared" si="874"/>
        <v/>
      </c>
      <c r="AG1457" s="71" t="str">
        <f t="shared" si="875"/>
        <v/>
      </c>
      <c r="AH1457" s="71" t="str">
        <f t="shared" si="876"/>
        <v/>
      </c>
      <c r="AI1457" s="71" t="str">
        <f t="shared" si="877"/>
        <v/>
      </c>
      <c r="AJ1457" s="71" t="str">
        <f t="shared" si="878"/>
        <v/>
      </c>
      <c r="AK1457" s="71" t="str">
        <f t="shared" si="879"/>
        <v/>
      </c>
      <c r="AL1457" s="71" t="str">
        <f t="shared" si="880"/>
        <v/>
      </c>
      <c r="AM1457" s="78" t="str">
        <f t="shared" si="881"/>
        <v/>
      </c>
      <c r="AN1457" s="75" t="str">
        <f t="shared" si="882"/>
        <v/>
      </c>
      <c r="AO1457" s="71" t="str">
        <f t="shared" si="883"/>
        <v/>
      </c>
      <c r="AP1457" s="71" t="str">
        <f t="shared" si="884"/>
        <v/>
      </c>
      <c r="AQ1457" s="71" t="str">
        <f t="shared" si="885"/>
        <v/>
      </c>
      <c r="AR1457" s="71" t="str">
        <f t="shared" si="886"/>
        <v/>
      </c>
      <c r="AS1457" s="71" t="str">
        <f t="shared" si="887"/>
        <v/>
      </c>
      <c r="AT1457" s="71" t="str">
        <f t="shared" si="888"/>
        <v/>
      </c>
      <c r="AU1457" s="76" t="str">
        <f t="shared" si="889"/>
        <v/>
      </c>
      <c r="BF1457" s="141">
        <v>26055</v>
      </c>
      <c r="BG1457" s="142" t="s">
        <v>15916</v>
      </c>
      <c r="BH1457" s="141" t="s">
        <v>478</v>
      </c>
      <c r="BI1457" s="141" t="s">
        <v>176</v>
      </c>
      <c r="BJ1457" s="141" t="s">
        <v>15917</v>
      </c>
      <c r="BK1457" s="141"/>
      <c r="BL1457" s="141" t="s">
        <v>3303</v>
      </c>
      <c r="BM1457" s="141">
        <v>46.500959999999999</v>
      </c>
      <c r="BN1457" s="141">
        <v>-71.140450000000001</v>
      </c>
      <c r="BO1457" s="141">
        <v>1976</v>
      </c>
      <c r="BP1457" s="143"/>
      <c r="BQ1457" s="143" t="s">
        <v>17560</v>
      </c>
    </row>
    <row r="1458" spans="1:69" ht="38.25" customHeight="1" x14ac:dyDescent="0.25">
      <c r="A1458" s="1" t="str">
        <f t="shared" si="890"/>
        <v/>
      </c>
      <c r="B1458" s="32" t="str">
        <f t="shared" si="891"/>
        <v/>
      </c>
      <c r="C1458" s="25" t="str">
        <f t="shared" si="892"/>
        <v/>
      </c>
      <c r="D1458" s="25" t="str">
        <f t="shared" si="893"/>
        <v/>
      </c>
      <c r="E1458" s="25" t="str">
        <f t="shared" si="894"/>
        <v/>
      </c>
      <c r="F1458" s="25" t="str">
        <f t="shared" si="895"/>
        <v/>
      </c>
      <c r="G1458" s="108" t="str">
        <f t="shared" si="896"/>
        <v/>
      </c>
      <c r="H1458" s="108" t="str">
        <f t="shared" si="897"/>
        <v/>
      </c>
      <c r="I1458" s="112" t="str">
        <f t="shared" si="898"/>
        <v/>
      </c>
      <c r="J1458" s="112"/>
      <c r="K1458" s="112"/>
      <c r="L1458" s="113"/>
      <c r="M1458" s="113"/>
      <c r="N1458" s="224" t="str">
        <f t="shared" si="899"/>
        <v/>
      </c>
      <c r="O1458" s="225" t="str">
        <f t="shared" si="900"/>
        <v/>
      </c>
      <c r="Q1458" s="6">
        <v>1456</v>
      </c>
      <c r="R1458" s="47" t="str">
        <f t="shared" si="863"/>
        <v>-1456</v>
      </c>
      <c r="S1458" s="6"/>
      <c r="T1458" s="48" t="str">
        <f t="shared" si="864"/>
        <v/>
      </c>
      <c r="U1458" s="49" t="str">
        <f t="shared" si="865"/>
        <v/>
      </c>
      <c r="W1458" s="51"/>
      <c r="X1458" s="75" t="str">
        <f t="shared" si="866"/>
        <v/>
      </c>
      <c r="Y1458" s="71" t="str">
        <f t="shared" si="867"/>
        <v/>
      </c>
      <c r="Z1458" s="71" t="str">
        <f t="shared" si="868"/>
        <v/>
      </c>
      <c r="AA1458" s="71" t="str">
        <f t="shared" si="869"/>
        <v/>
      </c>
      <c r="AB1458" s="71" t="str">
        <f t="shared" si="870"/>
        <v/>
      </c>
      <c r="AC1458" s="71" t="str">
        <f t="shared" si="871"/>
        <v/>
      </c>
      <c r="AD1458" s="71" t="str">
        <f t="shared" si="872"/>
        <v/>
      </c>
      <c r="AE1458" s="78" t="str">
        <f t="shared" si="873"/>
        <v/>
      </c>
      <c r="AF1458" s="75" t="str">
        <f t="shared" si="874"/>
        <v/>
      </c>
      <c r="AG1458" s="71" t="str">
        <f t="shared" si="875"/>
        <v/>
      </c>
      <c r="AH1458" s="71" t="str">
        <f t="shared" si="876"/>
        <v/>
      </c>
      <c r="AI1458" s="71" t="str">
        <f t="shared" si="877"/>
        <v/>
      </c>
      <c r="AJ1458" s="71" t="str">
        <f t="shared" si="878"/>
        <v/>
      </c>
      <c r="AK1458" s="71" t="str">
        <f t="shared" si="879"/>
        <v/>
      </c>
      <c r="AL1458" s="71" t="str">
        <f t="shared" si="880"/>
        <v/>
      </c>
      <c r="AM1458" s="78" t="str">
        <f t="shared" si="881"/>
        <v/>
      </c>
      <c r="AN1458" s="75" t="str">
        <f t="shared" si="882"/>
        <v/>
      </c>
      <c r="AO1458" s="71" t="str">
        <f t="shared" si="883"/>
        <v/>
      </c>
      <c r="AP1458" s="71" t="str">
        <f t="shared" si="884"/>
        <v/>
      </c>
      <c r="AQ1458" s="71" t="str">
        <f t="shared" si="885"/>
        <v/>
      </c>
      <c r="AR1458" s="71" t="str">
        <f t="shared" si="886"/>
        <v/>
      </c>
      <c r="AS1458" s="71" t="str">
        <f t="shared" si="887"/>
        <v/>
      </c>
      <c r="AT1458" s="71" t="str">
        <f t="shared" si="888"/>
        <v/>
      </c>
      <c r="AU1458" s="76" t="str">
        <f t="shared" si="889"/>
        <v/>
      </c>
      <c r="BF1458" s="141">
        <v>19062</v>
      </c>
      <c r="BG1458" s="142" t="s">
        <v>17527</v>
      </c>
      <c r="BH1458" s="141" t="s">
        <v>180</v>
      </c>
      <c r="BI1458" s="141" t="s">
        <v>191</v>
      </c>
      <c r="BJ1458" s="141" t="s">
        <v>17528</v>
      </c>
      <c r="BK1458" s="141" t="s">
        <v>16003</v>
      </c>
      <c r="BL1458" s="141" t="s">
        <v>1616</v>
      </c>
      <c r="BM1458" s="141">
        <v>46.624319999999997</v>
      </c>
      <c r="BN1458" s="141">
        <v>-70.965630000000004</v>
      </c>
      <c r="BO1458" s="141">
        <v>1994</v>
      </c>
      <c r="BP1458" s="143"/>
      <c r="BQ1458" s="143" t="s">
        <v>17560</v>
      </c>
    </row>
    <row r="1459" spans="1:69" ht="38.25" customHeight="1" x14ac:dyDescent="0.25">
      <c r="A1459" s="1" t="str">
        <f t="shared" si="890"/>
        <v/>
      </c>
      <c r="B1459" s="32" t="str">
        <f t="shared" si="891"/>
        <v/>
      </c>
      <c r="C1459" s="25" t="str">
        <f t="shared" si="892"/>
        <v/>
      </c>
      <c r="D1459" s="25" t="str">
        <f t="shared" si="893"/>
        <v/>
      </c>
      <c r="E1459" s="25" t="str">
        <f t="shared" si="894"/>
        <v/>
      </c>
      <c r="F1459" s="25" t="str">
        <f t="shared" si="895"/>
        <v/>
      </c>
      <c r="G1459" s="108" t="str">
        <f t="shared" si="896"/>
        <v/>
      </c>
      <c r="H1459" s="108" t="str">
        <f t="shared" si="897"/>
        <v/>
      </c>
      <c r="I1459" s="112" t="str">
        <f t="shared" si="898"/>
        <v/>
      </c>
      <c r="J1459" s="112"/>
      <c r="K1459" s="112"/>
      <c r="L1459" s="113"/>
      <c r="M1459" s="113"/>
      <c r="N1459" s="224" t="str">
        <f t="shared" si="899"/>
        <v/>
      </c>
      <c r="O1459" s="225" t="str">
        <f t="shared" si="900"/>
        <v/>
      </c>
      <c r="Q1459" s="6">
        <v>1457</v>
      </c>
      <c r="R1459" s="47" t="str">
        <f t="shared" si="863"/>
        <v>-1457</v>
      </c>
      <c r="S1459" s="6"/>
      <c r="T1459" s="48" t="str">
        <f t="shared" si="864"/>
        <v/>
      </c>
      <c r="U1459" s="49" t="str">
        <f t="shared" si="865"/>
        <v/>
      </c>
      <c r="W1459" s="51"/>
      <c r="X1459" s="75" t="str">
        <f t="shared" si="866"/>
        <v/>
      </c>
      <c r="Y1459" s="71" t="str">
        <f t="shared" si="867"/>
        <v/>
      </c>
      <c r="Z1459" s="71" t="str">
        <f t="shared" si="868"/>
        <v/>
      </c>
      <c r="AA1459" s="71" t="str">
        <f t="shared" si="869"/>
        <v/>
      </c>
      <c r="AB1459" s="71" t="str">
        <f t="shared" si="870"/>
        <v/>
      </c>
      <c r="AC1459" s="71" t="str">
        <f t="shared" si="871"/>
        <v/>
      </c>
      <c r="AD1459" s="71" t="str">
        <f t="shared" si="872"/>
        <v/>
      </c>
      <c r="AE1459" s="78" t="str">
        <f t="shared" si="873"/>
        <v/>
      </c>
      <c r="AF1459" s="75" t="str">
        <f t="shared" si="874"/>
        <v/>
      </c>
      <c r="AG1459" s="71" t="str">
        <f t="shared" si="875"/>
        <v/>
      </c>
      <c r="AH1459" s="71" t="str">
        <f t="shared" si="876"/>
        <v/>
      </c>
      <c r="AI1459" s="71" t="str">
        <f t="shared" si="877"/>
        <v/>
      </c>
      <c r="AJ1459" s="71" t="str">
        <f t="shared" si="878"/>
        <v/>
      </c>
      <c r="AK1459" s="71" t="str">
        <f t="shared" si="879"/>
        <v/>
      </c>
      <c r="AL1459" s="71" t="str">
        <f t="shared" si="880"/>
        <v/>
      </c>
      <c r="AM1459" s="78" t="str">
        <f t="shared" si="881"/>
        <v/>
      </c>
      <c r="AN1459" s="75" t="str">
        <f t="shared" si="882"/>
        <v/>
      </c>
      <c r="AO1459" s="71" t="str">
        <f t="shared" si="883"/>
        <v/>
      </c>
      <c r="AP1459" s="71" t="str">
        <f t="shared" si="884"/>
        <v/>
      </c>
      <c r="AQ1459" s="71" t="str">
        <f t="shared" si="885"/>
        <v/>
      </c>
      <c r="AR1459" s="71" t="str">
        <f t="shared" si="886"/>
        <v/>
      </c>
      <c r="AS1459" s="71" t="str">
        <f t="shared" si="887"/>
        <v/>
      </c>
      <c r="AT1459" s="71" t="str">
        <f t="shared" si="888"/>
        <v/>
      </c>
      <c r="AU1459" s="76" t="str">
        <f t="shared" si="889"/>
        <v/>
      </c>
      <c r="BF1459" s="141">
        <v>52040</v>
      </c>
      <c r="BG1459" s="142" t="s">
        <v>17753</v>
      </c>
      <c r="BH1459" s="141" t="s">
        <v>478</v>
      </c>
      <c r="BI1459" s="141" t="s">
        <v>177</v>
      </c>
      <c r="BJ1459" s="141" t="s">
        <v>2514</v>
      </c>
      <c r="BK1459" s="141" t="s">
        <v>4794</v>
      </c>
      <c r="BL1459" s="141" t="s">
        <v>1237</v>
      </c>
      <c r="BM1459" s="141">
        <v>46.098619999999997</v>
      </c>
      <c r="BN1459" s="141">
        <v>-73.281760000000006</v>
      </c>
      <c r="BO1459" s="141">
        <v>2014</v>
      </c>
      <c r="BP1459" s="143" t="s">
        <v>25533</v>
      </c>
      <c r="BQ1459" s="143" t="s">
        <v>17560</v>
      </c>
    </row>
    <row r="1460" spans="1:69" ht="38.25" customHeight="1" x14ac:dyDescent="0.25">
      <c r="A1460" s="1" t="str">
        <f t="shared" si="890"/>
        <v/>
      </c>
      <c r="B1460" s="32" t="str">
        <f t="shared" si="891"/>
        <v/>
      </c>
      <c r="C1460" s="25" t="str">
        <f t="shared" si="892"/>
        <v/>
      </c>
      <c r="D1460" s="25" t="str">
        <f t="shared" si="893"/>
        <v/>
      </c>
      <c r="E1460" s="25" t="str">
        <f t="shared" si="894"/>
        <v/>
      </c>
      <c r="F1460" s="25" t="str">
        <f t="shared" si="895"/>
        <v/>
      </c>
      <c r="G1460" s="108" t="str">
        <f t="shared" si="896"/>
        <v/>
      </c>
      <c r="H1460" s="108" t="str">
        <f t="shared" si="897"/>
        <v/>
      </c>
      <c r="I1460" s="112" t="str">
        <f t="shared" si="898"/>
        <v/>
      </c>
      <c r="J1460" s="112"/>
      <c r="K1460" s="112"/>
      <c r="L1460" s="113"/>
      <c r="M1460" s="113"/>
      <c r="N1460" s="224" t="str">
        <f t="shared" si="899"/>
        <v/>
      </c>
      <c r="O1460" s="225" t="str">
        <f t="shared" si="900"/>
        <v/>
      </c>
      <c r="Q1460" s="6">
        <v>1458</v>
      </c>
      <c r="R1460" s="47" t="str">
        <f t="shared" si="863"/>
        <v>-1458</v>
      </c>
      <c r="S1460" s="6"/>
      <c r="T1460" s="48" t="str">
        <f t="shared" si="864"/>
        <v/>
      </c>
      <c r="U1460" s="49" t="str">
        <f t="shared" si="865"/>
        <v/>
      </c>
      <c r="W1460" s="51"/>
      <c r="X1460" s="75" t="str">
        <f t="shared" si="866"/>
        <v/>
      </c>
      <c r="Y1460" s="71" t="str">
        <f t="shared" si="867"/>
        <v/>
      </c>
      <c r="Z1460" s="71" t="str">
        <f t="shared" si="868"/>
        <v/>
      </c>
      <c r="AA1460" s="71" t="str">
        <f t="shared" si="869"/>
        <v/>
      </c>
      <c r="AB1460" s="71" t="str">
        <f t="shared" si="870"/>
        <v/>
      </c>
      <c r="AC1460" s="71" t="str">
        <f t="shared" si="871"/>
        <v/>
      </c>
      <c r="AD1460" s="71" t="str">
        <f t="shared" si="872"/>
        <v/>
      </c>
      <c r="AE1460" s="78" t="str">
        <f t="shared" si="873"/>
        <v/>
      </c>
      <c r="AF1460" s="75" t="str">
        <f t="shared" si="874"/>
        <v/>
      </c>
      <c r="AG1460" s="71" t="str">
        <f t="shared" si="875"/>
        <v/>
      </c>
      <c r="AH1460" s="71" t="str">
        <f t="shared" si="876"/>
        <v/>
      </c>
      <c r="AI1460" s="71" t="str">
        <f t="shared" si="877"/>
        <v/>
      </c>
      <c r="AJ1460" s="71" t="str">
        <f t="shared" si="878"/>
        <v/>
      </c>
      <c r="AK1460" s="71" t="str">
        <f t="shared" si="879"/>
        <v/>
      </c>
      <c r="AL1460" s="71" t="str">
        <f t="shared" si="880"/>
        <v/>
      </c>
      <c r="AM1460" s="78" t="str">
        <f t="shared" si="881"/>
        <v/>
      </c>
      <c r="AN1460" s="75" t="str">
        <f t="shared" si="882"/>
        <v/>
      </c>
      <c r="AO1460" s="71" t="str">
        <f t="shared" si="883"/>
        <v/>
      </c>
      <c r="AP1460" s="71" t="str">
        <f t="shared" si="884"/>
        <v/>
      </c>
      <c r="AQ1460" s="71" t="str">
        <f t="shared" si="885"/>
        <v/>
      </c>
      <c r="AR1460" s="71" t="str">
        <f t="shared" si="886"/>
        <v/>
      </c>
      <c r="AS1460" s="71" t="str">
        <f t="shared" si="887"/>
        <v/>
      </c>
      <c r="AT1460" s="71" t="str">
        <f t="shared" si="888"/>
        <v/>
      </c>
      <c r="AU1460" s="76" t="str">
        <f t="shared" si="889"/>
        <v/>
      </c>
      <c r="BF1460" s="141">
        <v>52040</v>
      </c>
      <c r="BG1460" s="142" t="s">
        <v>17754</v>
      </c>
      <c r="BH1460" s="141" t="s">
        <v>478</v>
      </c>
      <c r="BI1460" s="141" t="s">
        <v>186</v>
      </c>
      <c r="BJ1460" s="141" t="s">
        <v>2514</v>
      </c>
      <c r="BK1460" s="141" t="s">
        <v>10349</v>
      </c>
      <c r="BL1460" s="141" t="s">
        <v>17755</v>
      </c>
      <c r="BM1460" s="141">
        <v>46.09469</v>
      </c>
      <c r="BN1460" s="141">
        <v>-73.24727</v>
      </c>
      <c r="BO1460" s="141">
        <v>2011</v>
      </c>
      <c r="BP1460" s="143" t="s">
        <v>25534</v>
      </c>
      <c r="BQ1460" s="143" t="s">
        <v>17560</v>
      </c>
    </row>
    <row r="1461" spans="1:69" ht="38.25" customHeight="1" x14ac:dyDescent="0.25">
      <c r="A1461" s="1" t="str">
        <f t="shared" si="890"/>
        <v/>
      </c>
      <c r="B1461" s="32" t="str">
        <f t="shared" si="891"/>
        <v/>
      </c>
      <c r="C1461" s="25" t="str">
        <f t="shared" si="892"/>
        <v/>
      </c>
      <c r="D1461" s="25" t="str">
        <f t="shared" si="893"/>
        <v/>
      </c>
      <c r="E1461" s="25" t="str">
        <f t="shared" si="894"/>
        <v/>
      </c>
      <c r="F1461" s="25" t="str">
        <f t="shared" si="895"/>
        <v/>
      </c>
      <c r="G1461" s="108" t="str">
        <f t="shared" si="896"/>
        <v/>
      </c>
      <c r="H1461" s="108" t="str">
        <f t="shared" si="897"/>
        <v/>
      </c>
      <c r="I1461" s="112" t="str">
        <f t="shared" si="898"/>
        <v/>
      </c>
      <c r="J1461" s="112"/>
      <c r="K1461" s="112"/>
      <c r="L1461" s="113"/>
      <c r="M1461" s="113"/>
      <c r="N1461" s="224" t="str">
        <f t="shared" si="899"/>
        <v/>
      </c>
      <c r="O1461" s="225" t="str">
        <f t="shared" si="900"/>
        <v/>
      </c>
      <c r="Q1461" s="6">
        <v>1459</v>
      </c>
      <c r="R1461" s="47" t="str">
        <f t="shared" si="863"/>
        <v>-1459</v>
      </c>
      <c r="S1461" s="6"/>
      <c r="T1461" s="48" t="str">
        <f t="shared" si="864"/>
        <v/>
      </c>
      <c r="U1461" s="49" t="str">
        <f t="shared" si="865"/>
        <v/>
      </c>
      <c r="W1461" s="51"/>
      <c r="X1461" s="75" t="str">
        <f t="shared" si="866"/>
        <v/>
      </c>
      <c r="Y1461" s="71" t="str">
        <f t="shared" si="867"/>
        <v/>
      </c>
      <c r="Z1461" s="71" t="str">
        <f t="shared" si="868"/>
        <v/>
      </c>
      <c r="AA1461" s="71" t="str">
        <f t="shared" si="869"/>
        <v/>
      </c>
      <c r="AB1461" s="71" t="str">
        <f t="shared" si="870"/>
        <v/>
      </c>
      <c r="AC1461" s="71" t="str">
        <f t="shared" si="871"/>
        <v/>
      </c>
      <c r="AD1461" s="71" t="str">
        <f t="shared" si="872"/>
        <v/>
      </c>
      <c r="AE1461" s="78" t="str">
        <f t="shared" si="873"/>
        <v/>
      </c>
      <c r="AF1461" s="75" t="str">
        <f t="shared" si="874"/>
        <v/>
      </c>
      <c r="AG1461" s="71" t="str">
        <f t="shared" si="875"/>
        <v/>
      </c>
      <c r="AH1461" s="71" t="str">
        <f t="shared" si="876"/>
        <v/>
      </c>
      <c r="AI1461" s="71" t="str">
        <f t="shared" si="877"/>
        <v/>
      </c>
      <c r="AJ1461" s="71" t="str">
        <f t="shared" si="878"/>
        <v/>
      </c>
      <c r="AK1461" s="71" t="str">
        <f t="shared" si="879"/>
        <v/>
      </c>
      <c r="AL1461" s="71" t="str">
        <f t="shared" si="880"/>
        <v/>
      </c>
      <c r="AM1461" s="78" t="str">
        <f t="shared" si="881"/>
        <v/>
      </c>
      <c r="AN1461" s="75" t="str">
        <f t="shared" si="882"/>
        <v/>
      </c>
      <c r="AO1461" s="71" t="str">
        <f t="shared" si="883"/>
        <v/>
      </c>
      <c r="AP1461" s="71" t="str">
        <f t="shared" si="884"/>
        <v/>
      </c>
      <c r="AQ1461" s="71" t="str">
        <f t="shared" si="885"/>
        <v/>
      </c>
      <c r="AR1461" s="71" t="str">
        <f t="shared" si="886"/>
        <v/>
      </c>
      <c r="AS1461" s="71" t="str">
        <f t="shared" si="887"/>
        <v/>
      </c>
      <c r="AT1461" s="71" t="str">
        <f t="shared" si="888"/>
        <v/>
      </c>
      <c r="AU1461" s="76" t="str">
        <f t="shared" si="889"/>
        <v/>
      </c>
      <c r="BF1461" s="141">
        <v>52055</v>
      </c>
      <c r="BG1461" s="142" t="s">
        <v>17822</v>
      </c>
      <c r="BH1461" s="141" t="s">
        <v>478</v>
      </c>
      <c r="BI1461" s="141" t="s">
        <v>186</v>
      </c>
      <c r="BJ1461" s="141"/>
      <c r="BK1461" s="141" t="s">
        <v>12490</v>
      </c>
      <c r="BL1461" s="141" t="s">
        <v>17823</v>
      </c>
      <c r="BM1461" s="141">
        <v>46.2189323038886</v>
      </c>
      <c r="BN1461" s="141">
        <v>-73.174286094552997</v>
      </c>
      <c r="BO1461" s="141">
        <v>2004</v>
      </c>
      <c r="BP1461" s="143" t="s">
        <v>480</v>
      </c>
      <c r="BQ1461" s="143" t="s">
        <v>17560</v>
      </c>
    </row>
    <row r="1462" spans="1:69" ht="38.25" customHeight="1" x14ac:dyDescent="0.25">
      <c r="A1462" s="1" t="str">
        <f t="shared" si="890"/>
        <v/>
      </c>
      <c r="B1462" s="32" t="str">
        <f t="shared" si="891"/>
        <v/>
      </c>
      <c r="C1462" s="25" t="str">
        <f t="shared" si="892"/>
        <v/>
      </c>
      <c r="D1462" s="25" t="str">
        <f t="shared" si="893"/>
        <v/>
      </c>
      <c r="E1462" s="25" t="str">
        <f t="shared" si="894"/>
        <v/>
      </c>
      <c r="F1462" s="25" t="str">
        <f t="shared" si="895"/>
        <v/>
      </c>
      <c r="G1462" s="108" t="str">
        <f t="shared" si="896"/>
        <v/>
      </c>
      <c r="H1462" s="108" t="str">
        <f t="shared" si="897"/>
        <v/>
      </c>
      <c r="I1462" s="112" t="str">
        <f t="shared" si="898"/>
        <v/>
      </c>
      <c r="J1462" s="112"/>
      <c r="K1462" s="112"/>
      <c r="L1462" s="113"/>
      <c r="M1462" s="113"/>
      <c r="N1462" s="224" t="str">
        <f t="shared" si="899"/>
        <v/>
      </c>
      <c r="O1462" s="225" t="str">
        <f t="shared" si="900"/>
        <v/>
      </c>
      <c r="Q1462" s="6">
        <v>1460</v>
      </c>
      <c r="R1462" s="47" t="str">
        <f t="shared" si="863"/>
        <v>-1460</v>
      </c>
      <c r="S1462" s="6"/>
      <c r="T1462" s="48" t="str">
        <f t="shared" si="864"/>
        <v/>
      </c>
      <c r="U1462" s="49" t="str">
        <f t="shared" si="865"/>
        <v/>
      </c>
      <c r="W1462" s="51"/>
      <c r="X1462" s="75" t="str">
        <f t="shared" si="866"/>
        <v/>
      </c>
      <c r="Y1462" s="71" t="str">
        <f t="shared" si="867"/>
        <v/>
      </c>
      <c r="Z1462" s="71" t="str">
        <f t="shared" si="868"/>
        <v/>
      </c>
      <c r="AA1462" s="71" t="str">
        <f t="shared" si="869"/>
        <v/>
      </c>
      <c r="AB1462" s="71" t="str">
        <f t="shared" si="870"/>
        <v/>
      </c>
      <c r="AC1462" s="71" t="str">
        <f t="shared" si="871"/>
        <v/>
      </c>
      <c r="AD1462" s="71" t="str">
        <f t="shared" si="872"/>
        <v/>
      </c>
      <c r="AE1462" s="78" t="str">
        <f t="shared" si="873"/>
        <v/>
      </c>
      <c r="AF1462" s="75" t="str">
        <f t="shared" si="874"/>
        <v/>
      </c>
      <c r="AG1462" s="71" t="str">
        <f t="shared" si="875"/>
        <v/>
      </c>
      <c r="AH1462" s="71" t="str">
        <f t="shared" si="876"/>
        <v/>
      </c>
      <c r="AI1462" s="71" t="str">
        <f t="shared" si="877"/>
        <v/>
      </c>
      <c r="AJ1462" s="71" t="str">
        <f t="shared" si="878"/>
        <v/>
      </c>
      <c r="AK1462" s="71" t="str">
        <f t="shared" si="879"/>
        <v/>
      </c>
      <c r="AL1462" s="71" t="str">
        <f t="shared" si="880"/>
        <v/>
      </c>
      <c r="AM1462" s="78" t="str">
        <f t="shared" si="881"/>
        <v/>
      </c>
      <c r="AN1462" s="75" t="str">
        <f t="shared" si="882"/>
        <v/>
      </c>
      <c r="AO1462" s="71" t="str">
        <f t="shared" si="883"/>
        <v/>
      </c>
      <c r="AP1462" s="71" t="str">
        <f t="shared" si="884"/>
        <v/>
      </c>
      <c r="AQ1462" s="71" t="str">
        <f t="shared" si="885"/>
        <v/>
      </c>
      <c r="AR1462" s="71" t="str">
        <f t="shared" si="886"/>
        <v/>
      </c>
      <c r="AS1462" s="71" t="str">
        <f t="shared" si="887"/>
        <v/>
      </c>
      <c r="AT1462" s="71" t="str">
        <f t="shared" si="888"/>
        <v/>
      </c>
      <c r="AU1462" s="76" t="str">
        <f t="shared" si="889"/>
        <v/>
      </c>
      <c r="BF1462" s="141">
        <v>52055</v>
      </c>
      <c r="BG1462" s="142" t="s">
        <v>17824</v>
      </c>
      <c r="BH1462" s="141" t="s">
        <v>180</v>
      </c>
      <c r="BI1462" s="141" t="s">
        <v>178</v>
      </c>
      <c r="BJ1462" s="141"/>
      <c r="BK1462" s="141" t="s">
        <v>2550</v>
      </c>
      <c r="BL1462" s="141" t="s">
        <v>17825</v>
      </c>
      <c r="BM1462" s="141">
        <v>46.182798894683103</v>
      </c>
      <c r="BN1462" s="141">
        <v>-73.097381458608595</v>
      </c>
      <c r="BO1462" s="141">
        <v>2004</v>
      </c>
      <c r="BP1462" s="143" t="s">
        <v>484</v>
      </c>
      <c r="BQ1462" s="143" t="s">
        <v>17560</v>
      </c>
    </row>
    <row r="1463" spans="1:69" ht="38.25" customHeight="1" x14ac:dyDescent="0.25">
      <c r="A1463" s="1" t="str">
        <f t="shared" si="890"/>
        <v/>
      </c>
      <c r="B1463" s="32" t="str">
        <f t="shared" si="891"/>
        <v/>
      </c>
      <c r="C1463" s="25" t="str">
        <f t="shared" si="892"/>
        <v/>
      </c>
      <c r="D1463" s="25" t="str">
        <f t="shared" si="893"/>
        <v/>
      </c>
      <c r="E1463" s="25" t="str">
        <f t="shared" si="894"/>
        <v/>
      </c>
      <c r="F1463" s="25" t="str">
        <f t="shared" si="895"/>
        <v/>
      </c>
      <c r="G1463" s="108" t="str">
        <f t="shared" si="896"/>
        <v/>
      </c>
      <c r="H1463" s="108" t="str">
        <f t="shared" si="897"/>
        <v/>
      </c>
      <c r="I1463" s="112" t="str">
        <f t="shared" si="898"/>
        <v/>
      </c>
      <c r="J1463" s="112"/>
      <c r="K1463" s="112"/>
      <c r="L1463" s="113"/>
      <c r="M1463" s="113"/>
      <c r="N1463" s="224" t="str">
        <f t="shared" si="899"/>
        <v/>
      </c>
      <c r="O1463" s="225" t="str">
        <f t="shared" si="900"/>
        <v/>
      </c>
      <c r="Q1463" s="6">
        <v>1461</v>
      </c>
      <c r="R1463" s="47" t="str">
        <f t="shared" si="863"/>
        <v>-1461</v>
      </c>
      <c r="S1463" s="6"/>
      <c r="T1463" s="48" t="str">
        <f t="shared" si="864"/>
        <v/>
      </c>
      <c r="U1463" s="49" t="str">
        <f t="shared" si="865"/>
        <v/>
      </c>
      <c r="W1463" s="51"/>
      <c r="X1463" s="75" t="str">
        <f t="shared" si="866"/>
        <v/>
      </c>
      <c r="Y1463" s="71" t="str">
        <f t="shared" si="867"/>
        <v/>
      </c>
      <c r="Z1463" s="71" t="str">
        <f t="shared" si="868"/>
        <v/>
      </c>
      <c r="AA1463" s="71" t="str">
        <f t="shared" si="869"/>
        <v/>
      </c>
      <c r="AB1463" s="71" t="str">
        <f t="shared" si="870"/>
        <v/>
      </c>
      <c r="AC1463" s="71" t="str">
        <f t="shared" si="871"/>
        <v/>
      </c>
      <c r="AD1463" s="71" t="str">
        <f t="shared" si="872"/>
        <v/>
      </c>
      <c r="AE1463" s="78" t="str">
        <f t="shared" si="873"/>
        <v/>
      </c>
      <c r="AF1463" s="75" t="str">
        <f t="shared" si="874"/>
        <v/>
      </c>
      <c r="AG1463" s="71" t="str">
        <f t="shared" si="875"/>
        <v/>
      </c>
      <c r="AH1463" s="71" t="str">
        <f t="shared" si="876"/>
        <v/>
      </c>
      <c r="AI1463" s="71" t="str">
        <f t="shared" si="877"/>
        <v/>
      </c>
      <c r="AJ1463" s="71" t="str">
        <f t="shared" si="878"/>
        <v/>
      </c>
      <c r="AK1463" s="71" t="str">
        <f t="shared" si="879"/>
        <v/>
      </c>
      <c r="AL1463" s="71" t="str">
        <f t="shared" si="880"/>
        <v/>
      </c>
      <c r="AM1463" s="78" t="str">
        <f t="shared" si="881"/>
        <v/>
      </c>
      <c r="AN1463" s="75" t="str">
        <f t="shared" si="882"/>
        <v/>
      </c>
      <c r="AO1463" s="71" t="str">
        <f t="shared" si="883"/>
        <v/>
      </c>
      <c r="AP1463" s="71" t="str">
        <f t="shared" si="884"/>
        <v/>
      </c>
      <c r="AQ1463" s="71" t="str">
        <f t="shared" si="885"/>
        <v/>
      </c>
      <c r="AR1463" s="71" t="str">
        <f t="shared" si="886"/>
        <v/>
      </c>
      <c r="AS1463" s="71" t="str">
        <f t="shared" si="887"/>
        <v/>
      </c>
      <c r="AT1463" s="71" t="str">
        <f t="shared" si="888"/>
        <v/>
      </c>
      <c r="AU1463" s="76" t="str">
        <f t="shared" si="889"/>
        <v/>
      </c>
      <c r="BF1463" s="141">
        <v>52055</v>
      </c>
      <c r="BG1463" s="142" t="s">
        <v>17826</v>
      </c>
      <c r="BH1463" s="141" t="s">
        <v>478</v>
      </c>
      <c r="BI1463" s="141" t="s">
        <v>177</v>
      </c>
      <c r="BJ1463" s="141"/>
      <c r="BK1463" s="141" t="s">
        <v>12490</v>
      </c>
      <c r="BL1463" s="141" t="s">
        <v>17823</v>
      </c>
      <c r="BM1463" s="141">
        <v>46.220547000000003</v>
      </c>
      <c r="BN1463" s="141">
        <v>-73.171416098999998</v>
      </c>
      <c r="BO1463" s="141">
        <v>1975</v>
      </c>
      <c r="BP1463" s="143" t="s">
        <v>4001</v>
      </c>
      <c r="BQ1463" s="143" t="s">
        <v>17560</v>
      </c>
    </row>
    <row r="1464" spans="1:69" ht="38.25" customHeight="1" x14ac:dyDescent="0.25">
      <c r="A1464" s="1" t="str">
        <f t="shared" si="890"/>
        <v/>
      </c>
      <c r="B1464" s="32" t="str">
        <f t="shared" si="891"/>
        <v/>
      </c>
      <c r="C1464" s="25" t="str">
        <f t="shared" si="892"/>
        <v/>
      </c>
      <c r="D1464" s="25" t="str">
        <f t="shared" si="893"/>
        <v/>
      </c>
      <c r="E1464" s="25" t="str">
        <f t="shared" si="894"/>
        <v/>
      </c>
      <c r="F1464" s="25" t="str">
        <f t="shared" si="895"/>
        <v/>
      </c>
      <c r="G1464" s="108" t="str">
        <f t="shared" si="896"/>
        <v/>
      </c>
      <c r="H1464" s="108" t="str">
        <f t="shared" si="897"/>
        <v/>
      </c>
      <c r="I1464" s="112" t="str">
        <f t="shared" si="898"/>
        <v/>
      </c>
      <c r="J1464" s="112"/>
      <c r="K1464" s="112"/>
      <c r="L1464" s="113"/>
      <c r="M1464" s="113"/>
      <c r="N1464" s="224" t="str">
        <f t="shared" si="899"/>
        <v/>
      </c>
      <c r="O1464" s="225" t="str">
        <f t="shared" si="900"/>
        <v/>
      </c>
      <c r="Q1464" s="6">
        <v>1462</v>
      </c>
      <c r="R1464" s="47" t="str">
        <f t="shared" si="863"/>
        <v>-1462</v>
      </c>
      <c r="S1464" s="6"/>
      <c r="T1464" s="48" t="str">
        <f t="shared" si="864"/>
        <v/>
      </c>
      <c r="U1464" s="49" t="str">
        <f t="shared" si="865"/>
        <v/>
      </c>
      <c r="W1464" s="51"/>
      <c r="X1464" s="75" t="str">
        <f t="shared" si="866"/>
        <v/>
      </c>
      <c r="Y1464" s="71" t="str">
        <f t="shared" si="867"/>
        <v/>
      </c>
      <c r="Z1464" s="71" t="str">
        <f t="shared" si="868"/>
        <v/>
      </c>
      <c r="AA1464" s="71" t="str">
        <f t="shared" si="869"/>
        <v/>
      </c>
      <c r="AB1464" s="71" t="str">
        <f t="shared" si="870"/>
        <v/>
      </c>
      <c r="AC1464" s="71" t="str">
        <f t="shared" si="871"/>
        <v/>
      </c>
      <c r="AD1464" s="71" t="str">
        <f t="shared" si="872"/>
        <v/>
      </c>
      <c r="AE1464" s="78" t="str">
        <f t="shared" si="873"/>
        <v/>
      </c>
      <c r="AF1464" s="75" t="str">
        <f t="shared" si="874"/>
        <v/>
      </c>
      <c r="AG1464" s="71" t="str">
        <f t="shared" si="875"/>
        <v/>
      </c>
      <c r="AH1464" s="71" t="str">
        <f t="shared" si="876"/>
        <v/>
      </c>
      <c r="AI1464" s="71" t="str">
        <f t="shared" si="877"/>
        <v/>
      </c>
      <c r="AJ1464" s="71" t="str">
        <f t="shared" si="878"/>
        <v/>
      </c>
      <c r="AK1464" s="71" t="str">
        <f t="shared" si="879"/>
        <v/>
      </c>
      <c r="AL1464" s="71" t="str">
        <f t="shared" si="880"/>
        <v/>
      </c>
      <c r="AM1464" s="78" t="str">
        <f t="shared" si="881"/>
        <v/>
      </c>
      <c r="AN1464" s="75" t="str">
        <f t="shared" si="882"/>
        <v/>
      </c>
      <c r="AO1464" s="71" t="str">
        <f t="shared" si="883"/>
        <v/>
      </c>
      <c r="AP1464" s="71" t="str">
        <f t="shared" si="884"/>
        <v/>
      </c>
      <c r="AQ1464" s="71" t="str">
        <f t="shared" si="885"/>
        <v/>
      </c>
      <c r="AR1464" s="71" t="str">
        <f t="shared" si="886"/>
        <v/>
      </c>
      <c r="AS1464" s="71" t="str">
        <f t="shared" si="887"/>
        <v/>
      </c>
      <c r="AT1464" s="71" t="str">
        <f t="shared" si="888"/>
        <v/>
      </c>
      <c r="AU1464" s="76" t="str">
        <f t="shared" si="889"/>
        <v/>
      </c>
      <c r="BF1464" s="141">
        <v>52055</v>
      </c>
      <c r="BG1464" s="142" t="s">
        <v>17827</v>
      </c>
      <c r="BH1464" s="141" t="s">
        <v>478</v>
      </c>
      <c r="BI1464" s="141" t="s">
        <v>176</v>
      </c>
      <c r="BJ1464" s="141"/>
      <c r="BK1464" s="141" t="s">
        <v>12490</v>
      </c>
      <c r="BL1464" s="141" t="s">
        <v>17823</v>
      </c>
      <c r="BM1464" s="141">
        <v>46.220547000000003</v>
      </c>
      <c r="BN1464" s="141">
        <v>-73.171416098999998</v>
      </c>
      <c r="BO1464" s="141">
        <v>1989</v>
      </c>
      <c r="BP1464" s="143" t="s">
        <v>2341</v>
      </c>
      <c r="BQ1464" s="143" t="s">
        <v>17560</v>
      </c>
    </row>
    <row r="1465" spans="1:69" ht="38.25" customHeight="1" x14ac:dyDescent="0.25">
      <c r="A1465" s="1" t="str">
        <f t="shared" si="890"/>
        <v/>
      </c>
      <c r="B1465" s="32" t="str">
        <f t="shared" si="891"/>
        <v/>
      </c>
      <c r="C1465" s="25" t="str">
        <f t="shared" si="892"/>
        <v/>
      </c>
      <c r="D1465" s="25" t="str">
        <f t="shared" si="893"/>
        <v/>
      </c>
      <c r="E1465" s="25" t="str">
        <f t="shared" si="894"/>
        <v/>
      </c>
      <c r="F1465" s="25" t="str">
        <f t="shared" si="895"/>
        <v/>
      </c>
      <c r="G1465" s="108" t="str">
        <f t="shared" si="896"/>
        <v/>
      </c>
      <c r="H1465" s="108" t="str">
        <f t="shared" si="897"/>
        <v/>
      </c>
      <c r="I1465" s="112" t="str">
        <f t="shared" si="898"/>
        <v/>
      </c>
      <c r="J1465" s="112"/>
      <c r="K1465" s="112"/>
      <c r="L1465" s="113"/>
      <c r="M1465" s="113"/>
      <c r="N1465" s="224" t="str">
        <f t="shared" si="899"/>
        <v/>
      </c>
      <c r="O1465" s="225" t="str">
        <f t="shared" si="900"/>
        <v/>
      </c>
      <c r="Q1465" s="6">
        <v>1463</v>
      </c>
      <c r="R1465" s="47" t="str">
        <f t="shared" si="863"/>
        <v>-1463</v>
      </c>
      <c r="S1465" s="6"/>
      <c r="T1465" s="48" t="str">
        <f t="shared" si="864"/>
        <v/>
      </c>
      <c r="U1465" s="49" t="str">
        <f t="shared" si="865"/>
        <v/>
      </c>
      <c r="W1465" s="51"/>
      <c r="X1465" s="75" t="str">
        <f t="shared" si="866"/>
        <v/>
      </c>
      <c r="Y1465" s="71" t="str">
        <f t="shared" si="867"/>
        <v/>
      </c>
      <c r="Z1465" s="71" t="str">
        <f t="shared" si="868"/>
        <v/>
      </c>
      <c r="AA1465" s="71" t="str">
        <f t="shared" si="869"/>
        <v/>
      </c>
      <c r="AB1465" s="71" t="str">
        <f t="shared" si="870"/>
        <v/>
      </c>
      <c r="AC1465" s="71" t="str">
        <f t="shared" si="871"/>
        <v/>
      </c>
      <c r="AD1465" s="71" t="str">
        <f t="shared" si="872"/>
        <v/>
      </c>
      <c r="AE1465" s="78" t="str">
        <f t="shared" si="873"/>
        <v/>
      </c>
      <c r="AF1465" s="75" t="str">
        <f t="shared" si="874"/>
        <v/>
      </c>
      <c r="AG1465" s="71" t="str">
        <f t="shared" si="875"/>
        <v/>
      </c>
      <c r="AH1465" s="71" t="str">
        <f t="shared" si="876"/>
        <v/>
      </c>
      <c r="AI1465" s="71" t="str">
        <f t="shared" si="877"/>
        <v/>
      </c>
      <c r="AJ1465" s="71" t="str">
        <f t="shared" si="878"/>
        <v/>
      </c>
      <c r="AK1465" s="71" t="str">
        <f t="shared" si="879"/>
        <v/>
      </c>
      <c r="AL1465" s="71" t="str">
        <f t="shared" si="880"/>
        <v/>
      </c>
      <c r="AM1465" s="78" t="str">
        <f t="shared" si="881"/>
        <v/>
      </c>
      <c r="AN1465" s="75" t="str">
        <f t="shared" si="882"/>
        <v/>
      </c>
      <c r="AO1465" s="71" t="str">
        <f t="shared" si="883"/>
        <v/>
      </c>
      <c r="AP1465" s="71" t="str">
        <f t="shared" si="884"/>
        <v/>
      </c>
      <c r="AQ1465" s="71" t="str">
        <f t="shared" si="885"/>
        <v/>
      </c>
      <c r="AR1465" s="71" t="str">
        <f t="shared" si="886"/>
        <v/>
      </c>
      <c r="AS1465" s="71" t="str">
        <f t="shared" si="887"/>
        <v/>
      </c>
      <c r="AT1465" s="71" t="str">
        <f t="shared" si="888"/>
        <v/>
      </c>
      <c r="AU1465" s="76" t="str">
        <f t="shared" si="889"/>
        <v/>
      </c>
      <c r="BF1465" s="141">
        <v>52055</v>
      </c>
      <c r="BG1465" s="142" t="s">
        <v>17828</v>
      </c>
      <c r="BH1465" s="141" t="s">
        <v>478</v>
      </c>
      <c r="BI1465" s="141" t="s">
        <v>176</v>
      </c>
      <c r="BJ1465" s="141"/>
      <c r="BK1465" s="141" t="s">
        <v>12490</v>
      </c>
      <c r="BL1465" s="141" t="s">
        <v>17823</v>
      </c>
      <c r="BM1465" s="141">
        <v>46.220547000000003</v>
      </c>
      <c r="BN1465" s="141">
        <v>-73.171416098999998</v>
      </c>
      <c r="BO1465" s="141">
        <v>1985</v>
      </c>
      <c r="BP1465" s="143" t="s">
        <v>2345</v>
      </c>
      <c r="BQ1465" s="143" t="s">
        <v>17560</v>
      </c>
    </row>
    <row r="1466" spans="1:69" ht="38.25" customHeight="1" x14ac:dyDescent="0.25">
      <c r="A1466" s="1" t="str">
        <f t="shared" si="890"/>
        <v/>
      </c>
      <c r="B1466" s="32" t="str">
        <f t="shared" si="891"/>
        <v/>
      </c>
      <c r="C1466" s="25" t="str">
        <f t="shared" si="892"/>
        <v/>
      </c>
      <c r="D1466" s="25" t="str">
        <f t="shared" si="893"/>
        <v/>
      </c>
      <c r="E1466" s="25" t="str">
        <f t="shared" si="894"/>
        <v/>
      </c>
      <c r="F1466" s="25" t="str">
        <f t="shared" si="895"/>
        <v/>
      </c>
      <c r="G1466" s="108" t="str">
        <f t="shared" si="896"/>
        <v/>
      </c>
      <c r="H1466" s="108" t="str">
        <f t="shared" si="897"/>
        <v/>
      </c>
      <c r="I1466" s="112" t="str">
        <f t="shared" si="898"/>
        <v/>
      </c>
      <c r="J1466" s="112"/>
      <c r="K1466" s="112"/>
      <c r="L1466" s="113"/>
      <c r="M1466" s="113"/>
      <c r="N1466" s="224" t="str">
        <f t="shared" si="899"/>
        <v/>
      </c>
      <c r="O1466" s="225" t="str">
        <f t="shared" si="900"/>
        <v/>
      </c>
      <c r="Q1466" s="6">
        <v>1464</v>
      </c>
      <c r="R1466" s="47" t="str">
        <f t="shared" si="863"/>
        <v>-1464</v>
      </c>
      <c r="S1466" s="6"/>
      <c r="T1466" s="48" t="str">
        <f t="shared" si="864"/>
        <v/>
      </c>
      <c r="U1466" s="49" t="str">
        <f t="shared" si="865"/>
        <v/>
      </c>
      <c r="W1466" s="51"/>
      <c r="X1466" s="75" t="str">
        <f t="shared" si="866"/>
        <v/>
      </c>
      <c r="Y1466" s="71" t="str">
        <f t="shared" si="867"/>
        <v/>
      </c>
      <c r="Z1466" s="71" t="str">
        <f t="shared" si="868"/>
        <v/>
      </c>
      <c r="AA1466" s="71" t="str">
        <f t="shared" si="869"/>
        <v/>
      </c>
      <c r="AB1466" s="71" t="str">
        <f t="shared" si="870"/>
        <v/>
      </c>
      <c r="AC1466" s="71" t="str">
        <f t="shared" si="871"/>
        <v/>
      </c>
      <c r="AD1466" s="71" t="str">
        <f t="shared" si="872"/>
        <v/>
      </c>
      <c r="AE1466" s="78" t="str">
        <f t="shared" si="873"/>
        <v/>
      </c>
      <c r="AF1466" s="75" t="str">
        <f t="shared" si="874"/>
        <v/>
      </c>
      <c r="AG1466" s="71" t="str">
        <f t="shared" si="875"/>
        <v/>
      </c>
      <c r="AH1466" s="71" t="str">
        <f t="shared" si="876"/>
        <v/>
      </c>
      <c r="AI1466" s="71" t="str">
        <f t="shared" si="877"/>
        <v/>
      </c>
      <c r="AJ1466" s="71" t="str">
        <f t="shared" si="878"/>
        <v/>
      </c>
      <c r="AK1466" s="71" t="str">
        <f t="shared" si="879"/>
        <v/>
      </c>
      <c r="AL1466" s="71" t="str">
        <f t="shared" si="880"/>
        <v/>
      </c>
      <c r="AM1466" s="78" t="str">
        <f t="shared" si="881"/>
        <v/>
      </c>
      <c r="AN1466" s="75" t="str">
        <f t="shared" si="882"/>
        <v/>
      </c>
      <c r="AO1466" s="71" t="str">
        <f t="shared" si="883"/>
        <v/>
      </c>
      <c r="AP1466" s="71" t="str">
        <f t="shared" si="884"/>
        <v/>
      </c>
      <c r="AQ1466" s="71" t="str">
        <f t="shared" si="885"/>
        <v/>
      </c>
      <c r="AR1466" s="71" t="str">
        <f t="shared" si="886"/>
        <v/>
      </c>
      <c r="AS1466" s="71" t="str">
        <f t="shared" si="887"/>
        <v/>
      </c>
      <c r="AT1466" s="71" t="str">
        <f t="shared" si="888"/>
        <v/>
      </c>
      <c r="AU1466" s="76" t="str">
        <f t="shared" si="889"/>
        <v/>
      </c>
      <c r="BF1466" s="141">
        <v>26022</v>
      </c>
      <c r="BG1466" s="142" t="s">
        <v>17510</v>
      </c>
      <c r="BH1466" s="141" t="s">
        <v>478</v>
      </c>
      <c r="BI1466" s="141" t="s">
        <v>176</v>
      </c>
      <c r="BJ1466" s="141" t="s">
        <v>1588</v>
      </c>
      <c r="BK1466" s="141" t="s">
        <v>17511</v>
      </c>
      <c r="BL1466" s="141" t="s">
        <v>17512</v>
      </c>
      <c r="BM1466" s="141">
        <v>46.403976</v>
      </c>
      <c r="BN1466" s="141">
        <v>-71.061035000000004</v>
      </c>
      <c r="BO1466" s="141">
        <v>2001</v>
      </c>
      <c r="BP1466" s="143" t="s">
        <v>25522</v>
      </c>
      <c r="BQ1466" s="143" t="s">
        <v>27848</v>
      </c>
    </row>
    <row r="1467" spans="1:69" ht="38.25" customHeight="1" x14ac:dyDescent="0.25">
      <c r="A1467" s="1" t="str">
        <f t="shared" si="890"/>
        <v/>
      </c>
      <c r="B1467" s="32" t="str">
        <f t="shared" si="891"/>
        <v/>
      </c>
      <c r="C1467" s="25" t="str">
        <f t="shared" si="892"/>
        <v/>
      </c>
      <c r="D1467" s="25" t="str">
        <f t="shared" si="893"/>
        <v/>
      </c>
      <c r="E1467" s="25" t="str">
        <f t="shared" si="894"/>
        <v/>
      </c>
      <c r="F1467" s="25" t="str">
        <f t="shared" si="895"/>
        <v/>
      </c>
      <c r="G1467" s="108" t="str">
        <f t="shared" si="896"/>
        <v/>
      </c>
      <c r="H1467" s="108" t="str">
        <f t="shared" si="897"/>
        <v/>
      </c>
      <c r="I1467" s="112" t="str">
        <f t="shared" si="898"/>
        <v/>
      </c>
      <c r="J1467" s="112"/>
      <c r="K1467" s="112"/>
      <c r="L1467" s="113"/>
      <c r="M1467" s="113"/>
      <c r="N1467" s="224" t="str">
        <f t="shared" si="899"/>
        <v/>
      </c>
      <c r="O1467" s="225" t="str">
        <f t="shared" si="900"/>
        <v/>
      </c>
      <c r="Q1467" s="6">
        <v>1465</v>
      </c>
      <c r="R1467" s="47" t="str">
        <f t="shared" si="863"/>
        <v>-1465</v>
      </c>
      <c r="S1467" s="6"/>
      <c r="T1467" s="48" t="str">
        <f t="shared" si="864"/>
        <v/>
      </c>
      <c r="U1467" s="49" t="str">
        <f t="shared" si="865"/>
        <v/>
      </c>
      <c r="W1467" s="51"/>
      <c r="X1467" s="75" t="str">
        <f t="shared" si="866"/>
        <v/>
      </c>
      <c r="Y1467" s="71" t="str">
        <f t="shared" si="867"/>
        <v/>
      </c>
      <c r="Z1467" s="71" t="str">
        <f t="shared" si="868"/>
        <v/>
      </c>
      <c r="AA1467" s="71" t="str">
        <f t="shared" si="869"/>
        <v/>
      </c>
      <c r="AB1467" s="71" t="str">
        <f t="shared" si="870"/>
        <v/>
      </c>
      <c r="AC1467" s="71" t="str">
        <f t="shared" si="871"/>
        <v/>
      </c>
      <c r="AD1467" s="71" t="str">
        <f t="shared" si="872"/>
        <v/>
      </c>
      <c r="AE1467" s="78" t="str">
        <f t="shared" si="873"/>
        <v/>
      </c>
      <c r="AF1467" s="75" t="str">
        <f t="shared" si="874"/>
        <v/>
      </c>
      <c r="AG1467" s="71" t="str">
        <f t="shared" si="875"/>
        <v/>
      </c>
      <c r="AH1467" s="71" t="str">
        <f t="shared" si="876"/>
        <v/>
      </c>
      <c r="AI1467" s="71" t="str">
        <f t="shared" si="877"/>
        <v/>
      </c>
      <c r="AJ1467" s="71" t="str">
        <f t="shared" si="878"/>
        <v/>
      </c>
      <c r="AK1467" s="71" t="str">
        <f t="shared" si="879"/>
        <v/>
      </c>
      <c r="AL1467" s="71" t="str">
        <f t="shared" si="880"/>
        <v/>
      </c>
      <c r="AM1467" s="78" t="str">
        <f t="shared" si="881"/>
        <v/>
      </c>
      <c r="AN1467" s="75" t="str">
        <f t="shared" si="882"/>
        <v/>
      </c>
      <c r="AO1467" s="71" t="str">
        <f t="shared" si="883"/>
        <v/>
      </c>
      <c r="AP1467" s="71" t="str">
        <f t="shared" si="884"/>
        <v/>
      </c>
      <c r="AQ1467" s="71" t="str">
        <f t="shared" si="885"/>
        <v/>
      </c>
      <c r="AR1467" s="71" t="str">
        <f t="shared" si="886"/>
        <v/>
      </c>
      <c r="AS1467" s="71" t="str">
        <f t="shared" si="887"/>
        <v/>
      </c>
      <c r="AT1467" s="71" t="str">
        <f t="shared" si="888"/>
        <v/>
      </c>
      <c r="AU1467" s="76" t="str">
        <f t="shared" si="889"/>
        <v/>
      </c>
      <c r="BF1467" s="141">
        <v>52055</v>
      </c>
      <c r="BG1467" s="142" t="s">
        <v>17829</v>
      </c>
      <c r="BH1467" s="141" t="s">
        <v>478</v>
      </c>
      <c r="BI1467" s="141" t="s">
        <v>176</v>
      </c>
      <c r="BJ1467" s="141"/>
      <c r="BK1467" s="141" t="s">
        <v>12490</v>
      </c>
      <c r="BL1467" s="141" t="s">
        <v>17823</v>
      </c>
      <c r="BM1467" s="141">
        <v>46.220547000000003</v>
      </c>
      <c r="BN1467" s="141">
        <v>-73.171416098999998</v>
      </c>
      <c r="BO1467" s="141">
        <v>1979</v>
      </c>
      <c r="BP1467" s="143" t="s">
        <v>10935</v>
      </c>
      <c r="BQ1467" s="143" t="s">
        <v>17560</v>
      </c>
    </row>
    <row r="1468" spans="1:69" ht="38.25" customHeight="1" x14ac:dyDescent="0.25">
      <c r="A1468" s="1" t="str">
        <f t="shared" si="890"/>
        <v/>
      </c>
      <c r="B1468" s="32" t="str">
        <f t="shared" si="891"/>
        <v/>
      </c>
      <c r="C1468" s="25" t="str">
        <f t="shared" si="892"/>
        <v/>
      </c>
      <c r="D1468" s="25" t="str">
        <f t="shared" si="893"/>
        <v/>
      </c>
      <c r="E1468" s="25" t="str">
        <f t="shared" si="894"/>
        <v/>
      </c>
      <c r="F1468" s="25" t="str">
        <f t="shared" si="895"/>
        <v/>
      </c>
      <c r="G1468" s="108" t="str">
        <f t="shared" si="896"/>
        <v/>
      </c>
      <c r="H1468" s="108" t="str">
        <f t="shared" si="897"/>
        <v/>
      </c>
      <c r="I1468" s="112" t="str">
        <f t="shared" si="898"/>
        <v/>
      </c>
      <c r="J1468" s="112"/>
      <c r="K1468" s="112"/>
      <c r="L1468" s="113"/>
      <c r="M1468" s="113"/>
      <c r="N1468" s="224" t="str">
        <f t="shared" si="899"/>
        <v/>
      </c>
      <c r="O1468" s="225" t="str">
        <f t="shared" si="900"/>
        <v/>
      </c>
      <c r="Q1468" s="6">
        <v>1466</v>
      </c>
      <c r="R1468" s="47" t="str">
        <f t="shared" si="863"/>
        <v>-1466</v>
      </c>
      <c r="S1468" s="6"/>
      <c r="T1468" s="48" t="str">
        <f t="shared" si="864"/>
        <v/>
      </c>
      <c r="U1468" s="49" t="str">
        <f t="shared" si="865"/>
        <v/>
      </c>
      <c r="W1468" s="51"/>
      <c r="X1468" s="75" t="str">
        <f t="shared" si="866"/>
        <v/>
      </c>
      <c r="Y1468" s="71" t="str">
        <f t="shared" si="867"/>
        <v/>
      </c>
      <c r="Z1468" s="71" t="str">
        <f t="shared" si="868"/>
        <v/>
      </c>
      <c r="AA1468" s="71" t="str">
        <f t="shared" si="869"/>
        <v/>
      </c>
      <c r="AB1468" s="71" t="str">
        <f t="shared" si="870"/>
        <v/>
      </c>
      <c r="AC1468" s="71" t="str">
        <f t="shared" si="871"/>
        <v/>
      </c>
      <c r="AD1468" s="71" t="str">
        <f t="shared" si="872"/>
        <v/>
      </c>
      <c r="AE1468" s="78" t="str">
        <f t="shared" si="873"/>
        <v/>
      </c>
      <c r="AF1468" s="75" t="str">
        <f t="shared" si="874"/>
        <v/>
      </c>
      <c r="AG1468" s="71" t="str">
        <f t="shared" si="875"/>
        <v/>
      </c>
      <c r="AH1468" s="71" t="str">
        <f t="shared" si="876"/>
        <v/>
      </c>
      <c r="AI1468" s="71" t="str">
        <f t="shared" si="877"/>
        <v/>
      </c>
      <c r="AJ1468" s="71" t="str">
        <f t="shared" si="878"/>
        <v/>
      </c>
      <c r="AK1468" s="71" t="str">
        <f t="shared" si="879"/>
        <v/>
      </c>
      <c r="AL1468" s="71" t="str">
        <f t="shared" si="880"/>
        <v/>
      </c>
      <c r="AM1468" s="78" t="str">
        <f t="shared" si="881"/>
        <v/>
      </c>
      <c r="AN1468" s="75" t="str">
        <f t="shared" si="882"/>
        <v/>
      </c>
      <c r="AO1468" s="71" t="str">
        <f t="shared" si="883"/>
        <v/>
      </c>
      <c r="AP1468" s="71" t="str">
        <f t="shared" si="884"/>
        <v/>
      </c>
      <c r="AQ1468" s="71" t="str">
        <f t="shared" si="885"/>
        <v/>
      </c>
      <c r="AR1468" s="71" t="str">
        <f t="shared" si="886"/>
        <v/>
      </c>
      <c r="AS1468" s="71" t="str">
        <f t="shared" si="887"/>
        <v/>
      </c>
      <c r="AT1468" s="71" t="str">
        <f t="shared" si="888"/>
        <v/>
      </c>
      <c r="AU1468" s="76" t="str">
        <f t="shared" si="889"/>
        <v/>
      </c>
      <c r="BF1468" s="141">
        <v>60035</v>
      </c>
      <c r="BG1468" s="142" t="s">
        <v>17774</v>
      </c>
      <c r="BH1468" s="141" t="s">
        <v>478</v>
      </c>
      <c r="BI1468" s="141" t="s">
        <v>176</v>
      </c>
      <c r="BJ1468" s="141" t="s">
        <v>17775</v>
      </c>
      <c r="BK1468" s="141" t="s">
        <v>10187</v>
      </c>
      <c r="BL1468" s="141" t="s">
        <v>17776</v>
      </c>
      <c r="BM1468" s="141">
        <v>45.844498000000002</v>
      </c>
      <c r="BN1468" s="141">
        <v>-73.497190000000003</v>
      </c>
      <c r="BO1468" s="141">
        <v>1961</v>
      </c>
      <c r="BP1468" s="143" t="s">
        <v>25538</v>
      </c>
      <c r="BQ1468" s="143" t="s">
        <v>17560</v>
      </c>
    </row>
    <row r="1469" spans="1:69" ht="38.25" customHeight="1" x14ac:dyDescent="0.25">
      <c r="A1469" s="1" t="str">
        <f t="shared" si="890"/>
        <v/>
      </c>
      <c r="B1469" s="32" t="str">
        <f t="shared" si="891"/>
        <v/>
      </c>
      <c r="C1469" s="25" t="str">
        <f t="shared" si="892"/>
        <v/>
      </c>
      <c r="D1469" s="25" t="str">
        <f t="shared" si="893"/>
        <v/>
      </c>
      <c r="E1469" s="25" t="str">
        <f t="shared" si="894"/>
        <v/>
      </c>
      <c r="F1469" s="25" t="str">
        <f t="shared" si="895"/>
        <v/>
      </c>
      <c r="G1469" s="108" t="str">
        <f t="shared" si="896"/>
        <v/>
      </c>
      <c r="H1469" s="108" t="str">
        <f t="shared" si="897"/>
        <v/>
      </c>
      <c r="I1469" s="112" t="str">
        <f t="shared" si="898"/>
        <v/>
      </c>
      <c r="J1469" s="112"/>
      <c r="K1469" s="112"/>
      <c r="L1469" s="113"/>
      <c r="M1469" s="113"/>
      <c r="N1469" s="224" t="str">
        <f t="shared" si="899"/>
        <v/>
      </c>
      <c r="O1469" s="225" t="str">
        <f t="shared" si="900"/>
        <v/>
      </c>
      <c r="Q1469" s="6">
        <v>1467</v>
      </c>
      <c r="R1469" s="47" t="str">
        <f t="shared" si="863"/>
        <v>-1467</v>
      </c>
      <c r="S1469" s="6"/>
      <c r="T1469" s="48" t="str">
        <f t="shared" si="864"/>
        <v/>
      </c>
      <c r="U1469" s="49" t="str">
        <f t="shared" si="865"/>
        <v/>
      </c>
      <c r="W1469" s="51"/>
      <c r="X1469" s="75" t="str">
        <f t="shared" si="866"/>
        <v/>
      </c>
      <c r="Y1469" s="71" t="str">
        <f t="shared" si="867"/>
        <v/>
      </c>
      <c r="Z1469" s="71" t="str">
        <f t="shared" si="868"/>
        <v/>
      </c>
      <c r="AA1469" s="71" t="str">
        <f t="shared" si="869"/>
        <v/>
      </c>
      <c r="AB1469" s="71" t="str">
        <f t="shared" si="870"/>
        <v/>
      </c>
      <c r="AC1469" s="71" t="str">
        <f t="shared" si="871"/>
        <v/>
      </c>
      <c r="AD1469" s="71" t="str">
        <f t="shared" si="872"/>
        <v/>
      </c>
      <c r="AE1469" s="78" t="str">
        <f t="shared" si="873"/>
        <v/>
      </c>
      <c r="AF1469" s="75" t="str">
        <f t="shared" si="874"/>
        <v/>
      </c>
      <c r="AG1469" s="71" t="str">
        <f t="shared" si="875"/>
        <v/>
      </c>
      <c r="AH1469" s="71" t="str">
        <f t="shared" si="876"/>
        <v/>
      </c>
      <c r="AI1469" s="71" t="str">
        <f t="shared" si="877"/>
        <v/>
      </c>
      <c r="AJ1469" s="71" t="str">
        <f t="shared" si="878"/>
        <v/>
      </c>
      <c r="AK1469" s="71" t="str">
        <f t="shared" si="879"/>
        <v/>
      </c>
      <c r="AL1469" s="71" t="str">
        <f t="shared" si="880"/>
        <v/>
      </c>
      <c r="AM1469" s="78" t="str">
        <f t="shared" si="881"/>
        <v/>
      </c>
      <c r="AN1469" s="75" t="str">
        <f t="shared" si="882"/>
        <v/>
      </c>
      <c r="AO1469" s="71" t="str">
        <f t="shared" si="883"/>
        <v/>
      </c>
      <c r="AP1469" s="71" t="str">
        <f t="shared" si="884"/>
        <v/>
      </c>
      <c r="AQ1469" s="71" t="str">
        <f t="shared" si="885"/>
        <v/>
      </c>
      <c r="AR1469" s="71" t="str">
        <f t="shared" si="886"/>
        <v/>
      </c>
      <c r="AS1469" s="71" t="str">
        <f t="shared" si="887"/>
        <v/>
      </c>
      <c r="AT1469" s="71" t="str">
        <f t="shared" si="888"/>
        <v/>
      </c>
      <c r="AU1469" s="76" t="str">
        <f t="shared" si="889"/>
        <v/>
      </c>
      <c r="BF1469" s="141">
        <v>60035</v>
      </c>
      <c r="BG1469" s="142" t="s">
        <v>17777</v>
      </c>
      <c r="BH1469" s="141" t="s">
        <v>180</v>
      </c>
      <c r="BI1469" s="141" t="s">
        <v>178</v>
      </c>
      <c r="BJ1469" s="141" t="s">
        <v>2769</v>
      </c>
      <c r="BK1469" s="141" t="s">
        <v>1708</v>
      </c>
      <c r="BL1469" s="141" t="s">
        <v>17778</v>
      </c>
      <c r="BM1469" s="141">
        <v>45.853250000000003</v>
      </c>
      <c r="BN1469" s="141">
        <v>-73.475909999999999</v>
      </c>
      <c r="BO1469" s="141">
        <v>1987</v>
      </c>
      <c r="BP1469" s="143" t="s">
        <v>25539</v>
      </c>
      <c r="BQ1469" s="143" t="s">
        <v>17560</v>
      </c>
    </row>
    <row r="1470" spans="1:69" ht="38.25" customHeight="1" x14ac:dyDescent="0.25">
      <c r="A1470" s="1" t="str">
        <f t="shared" si="890"/>
        <v/>
      </c>
      <c r="B1470" s="32" t="str">
        <f t="shared" si="891"/>
        <v/>
      </c>
      <c r="C1470" s="25" t="str">
        <f t="shared" si="892"/>
        <v/>
      </c>
      <c r="D1470" s="25" t="str">
        <f t="shared" si="893"/>
        <v/>
      </c>
      <c r="E1470" s="25" t="str">
        <f t="shared" si="894"/>
        <v/>
      </c>
      <c r="F1470" s="25" t="str">
        <f t="shared" si="895"/>
        <v/>
      </c>
      <c r="G1470" s="108" t="str">
        <f t="shared" si="896"/>
        <v/>
      </c>
      <c r="H1470" s="108" t="str">
        <f t="shared" si="897"/>
        <v/>
      </c>
      <c r="I1470" s="112" t="str">
        <f t="shared" si="898"/>
        <v/>
      </c>
      <c r="J1470" s="112"/>
      <c r="K1470" s="112"/>
      <c r="L1470" s="113"/>
      <c r="M1470" s="113"/>
      <c r="N1470" s="224" t="str">
        <f t="shared" si="899"/>
        <v/>
      </c>
      <c r="O1470" s="225" t="str">
        <f t="shared" si="900"/>
        <v/>
      </c>
      <c r="Q1470" s="6">
        <v>1468</v>
      </c>
      <c r="R1470" s="47" t="str">
        <f t="shared" si="863"/>
        <v>-1468</v>
      </c>
      <c r="S1470" s="6"/>
      <c r="T1470" s="48" t="str">
        <f t="shared" si="864"/>
        <v/>
      </c>
      <c r="U1470" s="49" t="str">
        <f t="shared" si="865"/>
        <v/>
      </c>
      <c r="W1470" s="51"/>
      <c r="X1470" s="75" t="str">
        <f t="shared" si="866"/>
        <v/>
      </c>
      <c r="Y1470" s="71" t="str">
        <f t="shared" si="867"/>
        <v/>
      </c>
      <c r="Z1470" s="71" t="str">
        <f t="shared" si="868"/>
        <v/>
      </c>
      <c r="AA1470" s="71" t="str">
        <f t="shared" si="869"/>
        <v/>
      </c>
      <c r="AB1470" s="71" t="str">
        <f t="shared" si="870"/>
        <v/>
      </c>
      <c r="AC1470" s="71" t="str">
        <f t="shared" si="871"/>
        <v/>
      </c>
      <c r="AD1470" s="71" t="str">
        <f t="shared" si="872"/>
        <v/>
      </c>
      <c r="AE1470" s="78" t="str">
        <f t="shared" si="873"/>
        <v/>
      </c>
      <c r="AF1470" s="75" t="str">
        <f t="shared" si="874"/>
        <v/>
      </c>
      <c r="AG1470" s="71" t="str">
        <f t="shared" si="875"/>
        <v/>
      </c>
      <c r="AH1470" s="71" t="str">
        <f t="shared" si="876"/>
        <v/>
      </c>
      <c r="AI1470" s="71" t="str">
        <f t="shared" si="877"/>
        <v/>
      </c>
      <c r="AJ1470" s="71" t="str">
        <f t="shared" si="878"/>
        <v/>
      </c>
      <c r="AK1470" s="71" t="str">
        <f t="shared" si="879"/>
        <v/>
      </c>
      <c r="AL1470" s="71" t="str">
        <f t="shared" si="880"/>
        <v/>
      </c>
      <c r="AM1470" s="78" t="str">
        <f t="shared" si="881"/>
        <v/>
      </c>
      <c r="AN1470" s="75" t="str">
        <f t="shared" si="882"/>
        <v/>
      </c>
      <c r="AO1470" s="71" t="str">
        <f t="shared" si="883"/>
        <v/>
      </c>
      <c r="AP1470" s="71" t="str">
        <f t="shared" si="884"/>
        <v/>
      </c>
      <c r="AQ1470" s="71" t="str">
        <f t="shared" si="885"/>
        <v/>
      </c>
      <c r="AR1470" s="71" t="str">
        <f t="shared" si="886"/>
        <v/>
      </c>
      <c r="AS1470" s="71" t="str">
        <f t="shared" si="887"/>
        <v/>
      </c>
      <c r="AT1470" s="71" t="str">
        <f t="shared" si="888"/>
        <v/>
      </c>
      <c r="AU1470" s="76" t="str">
        <f t="shared" si="889"/>
        <v/>
      </c>
      <c r="BF1470" s="141">
        <v>60035</v>
      </c>
      <c r="BG1470" s="142" t="s">
        <v>17779</v>
      </c>
      <c r="BH1470" s="141" t="s">
        <v>180</v>
      </c>
      <c r="BI1470" s="141" t="s">
        <v>191</v>
      </c>
      <c r="BJ1470" s="141" t="s">
        <v>1739</v>
      </c>
      <c r="BK1470" s="141" t="s">
        <v>2148</v>
      </c>
      <c r="BL1470" s="141" t="s">
        <v>17780</v>
      </c>
      <c r="BM1470" s="141">
        <v>45.846710000000002</v>
      </c>
      <c r="BN1470" s="141">
        <v>-73.488609999999994</v>
      </c>
      <c r="BO1470" s="141">
        <v>1986</v>
      </c>
      <c r="BP1470" s="143" t="s">
        <v>25540</v>
      </c>
      <c r="BQ1470" s="143" t="s">
        <v>17560</v>
      </c>
    </row>
    <row r="1471" spans="1:69" ht="38.25" customHeight="1" x14ac:dyDescent="0.25">
      <c r="A1471" s="1" t="str">
        <f t="shared" si="890"/>
        <v/>
      </c>
      <c r="B1471" s="32" t="str">
        <f t="shared" si="891"/>
        <v/>
      </c>
      <c r="C1471" s="25" t="str">
        <f t="shared" si="892"/>
        <v/>
      </c>
      <c r="D1471" s="25" t="str">
        <f t="shared" si="893"/>
        <v/>
      </c>
      <c r="E1471" s="25" t="str">
        <f t="shared" si="894"/>
        <v/>
      </c>
      <c r="F1471" s="25" t="str">
        <f t="shared" si="895"/>
        <v/>
      </c>
      <c r="G1471" s="108" t="str">
        <f t="shared" si="896"/>
        <v/>
      </c>
      <c r="H1471" s="108" t="str">
        <f t="shared" si="897"/>
        <v/>
      </c>
      <c r="I1471" s="112" t="str">
        <f t="shared" si="898"/>
        <v/>
      </c>
      <c r="J1471" s="112"/>
      <c r="K1471" s="112"/>
      <c r="L1471" s="113"/>
      <c r="M1471" s="113"/>
      <c r="N1471" s="224" t="str">
        <f t="shared" si="899"/>
        <v/>
      </c>
      <c r="O1471" s="225" t="str">
        <f t="shared" si="900"/>
        <v/>
      </c>
      <c r="Q1471" s="6">
        <v>1469</v>
      </c>
      <c r="R1471" s="47" t="str">
        <f t="shared" si="863"/>
        <v>-1469</v>
      </c>
      <c r="S1471" s="6"/>
      <c r="T1471" s="48" t="str">
        <f t="shared" si="864"/>
        <v/>
      </c>
      <c r="U1471" s="49" t="str">
        <f t="shared" si="865"/>
        <v/>
      </c>
      <c r="W1471" s="51"/>
      <c r="X1471" s="75" t="str">
        <f t="shared" si="866"/>
        <v/>
      </c>
      <c r="Y1471" s="71" t="str">
        <f t="shared" si="867"/>
        <v/>
      </c>
      <c r="Z1471" s="71" t="str">
        <f t="shared" si="868"/>
        <v/>
      </c>
      <c r="AA1471" s="71" t="str">
        <f t="shared" si="869"/>
        <v/>
      </c>
      <c r="AB1471" s="71" t="str">
        <f t="shared" si="870"/>
        <v/>
      </c>
      <c r="AC1471" s="71" t="str">
        <f t="shared" si="871"/>
        <v/>
      </c>
      <c r="AD1471" s="71" t="str">
        <f t="shared" si="872"/>
        <v/>
      </c>
      <c r="AE1471" s="78" t="str">
        <f t="shared" si="873"/>
        <v/>
      </c>
      <c r="AF1471" s="75" t="str">
        <f t="shared" si="874"/>
        <v/>
      </c>
      <c r="AG1471" s="71" t="str">
        <f t="shared" si="875"/>
        <v/>
      </c>
      <c r="AH1471" s="71" t="str">
        <f t="shared" si="876"/>
        <v/>
      </c>
      <c r="AI1471" s="71" t="str">
        <f t="shared" si="877"/>
        <v/>
      </c>
      <c r="AJ1471" s="71" t="str">
        <f t="shared" si="878"/>
        <v/>
      </c>
      <c r="AK1471" s="71" t="str">
        <f t="shared" si="879"/>
        <v/>
      </c>
      <c r="AL1471" s="71" t="str">
        <f t="shared" si="880"/>
        <v/>
      </c>
      <c r="AM1471" s="78" t="str">
        <f t="shared" si="881"/>
        <v/>
      </c>
      <c r="AN1471" s="75" t="str">
        <f t="shared" si="882"/>
        <v/>
      </c>
      <c r="AO1471" s="71" t="str">
        <f t="shared" si="883"/>
        <v/>
      </c>
      <c r="AP1471" s="71" t="str">
        <f t="shared" si="884"/>
        <v/>
      </c>
      <c r="AQ1471" s="71" t="str">
        <f t="shared" si="885"/>
        <v/>
      </c>
      <c r="AR1471" s="71" t="str">
        <f t="shared" si="886"/>
        <v/>
      </c>
      <c r="AS1471" s="71" t="str">
        <f t="shared" si="887"/>
        <v/>
      </c>
      <c r="AT1471" s="71" t="str">
        <f t="shared" si="888"/>
        <v/>
      </c>
      <c r="AU1471" s="76" t="str">
        <f t="shared" si="889"/>
        <v/>
      </c>
      <c r="BF1471" s="141">
        <v>52030</v>
      </c>
      <c r="BG1471" s="142" t="s">
        <v>17622</v>
      </c>
      <c r="BH1471" s="141" t="s">
        <v>180</v>
      </c>
      <c r="BI1471" s="141" t="s">
        <v>178</v>
      </c>
      <c r="BJ1471" s="141"/>
      <c r="BK1471" s="141" t="s">
        <v>10882</v>
      </c>
      <c r="BL1471" s="141" t="s">
        <v>17623</v>
      </c>
      <c r="BM1471" s="141">
        <v>46.086915230138899</v>
      </c>
      <c r="BN1471" s="141">
        <v>-73.350020823570702</v>
      </c>
      <c r="BO1471" s="141">
        <v>2004</v>
      </c>
      <c r="BP1471" s="143"/>
      <c r="BQ1471" s="143" t="s">
        <v>17560</v>
      </c>
    </row>
    <row r="1472" spans="1:69" ht="38.25" customHeight="1" x14ac:dyDescent="0.25">
      <c r="A1472" s="1" t="str">
        <f t="shared" si="890"/>
        <v/>
      </c>
      <c r="B1472" s="32" t="str">
        <f t="shared" si="891"/>
        <v/>
      </c>
      <c r="C1472" s="25" t="str">
        <f t="shared" si="892"/>
        <v/>
      </c>
      <c r="D1472" s="25" t="str">
        <f t="shared" si="893"/>
        <v/>
      </c>
      <c r="E1472" s="25" t="str">
        <f t="shared" si="894"/>
        <v/>
      </c>
      <c r="F1472" s="25" t="str">
        <f t="shared" si="895"/>
        <v/>
      </c>
      <c r="G1472" s="108" t="str">
        <f t="shared" si="896"/>
        <v/>
      </c>
      <c r="H1472" s="108" t="str">
        <f t="shared" si="897"/>
        <v/>
      </c>
      <c r="I1472" s="112" t="str">
        <f t="shared" si="898"/>
        <v/>
      </c>
      <c r="J1472" s="112"/>
      <c r="K1472" s="112"/>
      <c r="L1472" s="113"/>
      <c r="M1472" s="113"/>
      <c r="N1472" s="224" t="str">
        <f t="shared" si="899"/>
        <v/>
      </c>
      <c r="O1472" s="225" t="str">
        <f t="shared" si="900"/>
        <v/>
      </c>
      <c r="Q1472" s="6">
        <v>1470</v>
      </c>
      <c r="R1472" s="47" t="str">
        <f t="shared" si="863"/>
        <v>-1470</v>
      </c>
      <c r="S1472" s="6"/>
      <c r="T1472" s="48" t="str">
        <f t="shared" si="864"/>
        <v/>
      </c>
      <c r="U1472" s="49" t="str">
        <f t="shared" si="865"/>
        <v/>
      </c>
      <c r="W1472" s="51"/>
      <c r="X1472" s="75" t="str">
        <f t="shared" si="866"/>
        <v/>
      </c>
      <c r="Y1472" s="71" t="str">
        <f t="shared" si="867"/>
        <v/>
      </c>
      <c r="Z1472" s="71" t="str">
        <f t="shared" si="868"/>
        <v/>
      </c>
      <c r="AA1472" s="71" t="str">
        <f t="shared" si="869"/>
        <v/>
      </c>
      <c r="AB1472" s="71" t="str">
        <f t="shared" si="870"/>
        <v/>
      </c>
      <c r="AC1472" s="71" t="str">
        <f t="shared" si="871"/>
        <v/>
      </c>
      <c r="AD1472" s="71" t="str">
        <f t="shared" si="872"/>
        <v/>
      </c>
      <c r="AE1472" s="78" t="str">
        <f t="shared" si="873"/>
        <v/>
      </c>
      <c r="AF1472" s="75" t="str">
        <f t="shared" si="874"/>
        <v/>
      </c>
      <c r="AG1472" s="71" t="str">
        <f t="shared" si="875"/>
        <v/>
      </c>
      <c r="AH1472" s="71" t="str">
        <f t="shared" si="876"/>
        <v/>
      </c>
      <c r="AI1472" s="71" t="str">
        <f t="shared" si="877"/>
        <v/>
      </c>
      <c r="AJ1472" s="71" t="str">
        <f t="shared" si="878"/>
        <v/>
      </c>
      <c r="AK1472" s="71" t="str">
        <f t="shared" si="879"/>
        <v/>
      </c>
      <c r="AL1472" s="71" t="str">
        <f t="shared" si="880"/>
        <v/>
      </c>
      <c r="AM1472" s="78" t="str">
        <f t="shared" si="881"/>
        <v/>
      </c>
      <c r="AN1472" s="75" t="str">
        <f t="shared" si="882"/>
        <v/>
      </c>
      <c r="AO1472" s="71" t="str">
        <f t="shared" si="883"/>
        <v/>
      </c>
      <c r="AP1472" s="71" t="str">
        <f t="shared" si="884"/>
        <v/>
      </c>
      <c r="AQ1472" s="71" t="str">
        <f t="shared" si="885"/>
        <v/>
      </c>
      <c r="AR1472" s="71" t="str">
        <f t="shared" si="886"/>
        <v/>
      </c>
      <c r="AS1472" s="71" t="str">
        <f t="shared" si="887"/>
        <v/>
      </c>
      <c r="AT1472" s="71" t="str">
        <f t="shared" si="888"/>
        <v/>
      </c>
      <c r="AU1472" s="76" t="str">
        <f t="shared" si="889"/>
        <v/>
      </c>
      <c r="BF1472" s="141">
        <v>52045</v>
      </c>
      <c r="BG1472" s="142" t="s">
        <v>17756</v>
      </c>
      <c r="BH1472" s="141" t="s">
        <v>180</v>
      </c>
      <c r="BI1472" s="141" t="s">
        <v>178</v>
      </c>
      <c r="BJ1472" s="141" t="s">
        <v>2514</v>
      </c>
      <c r="BK1472" s="141" t="s">
        <v>17757</v>
      </c>
      <c r="BL1472" s="141" t="s">
        <v>17758</v>
      </c>
      <c r="BM1472" s="141">
        <v>46.070489999999999</v>
      </c>
      <c r="BN1472" s="141">
        <v>-73.118409999999997</v>
      </c>
      <c r="BO1472" s="141">
        <v>1974</v>
      </c>
      <c r="BP1472" s="143" t="s">
        <v>25535</v>
      </c>
      <c r="BQ1472" s="143" t="s">
        <v>17560</v>
      </c>
    </row>
    <row r="1473" spans="1:69" ht="38.25" customHeight="1" x14ac:dyDescent="0.25">
      <c r="A1473" s="1" t="str">
        <f t="shared" si="890"/>
        <v/>
      </c>
      <c r="B1473" s="32" t="str">
        <f t="shared" si="891"/>
        <v/>
      </c>
      <c r="C1473" s="25" t="str">
        <f t="shared" si="892"/>
        <v/>
      </c>
      <c r="D1473" s="25" t="str">
        <f t="shared" si="893"/>
        <v/>
      </c>
      <c r="E1473" s="25" t="str">
        <f t="shared" si="894"/>
        <v/>
      </c>
      <c r="F1473" s="25" t="str">
        <f t="shared" si="895"/>
        <v/>
      </c>
      <c r="G1473" s="108" t="str">
        <f t="shared" si="896"/>
        <v/>
      </c>
      <c r="H1473" s="108" t="str">
        <f t="shared" si="897"/>
        <v/>
      </c>
      <c r="I1473" s="112" t="str">
        <f t="shared" si="898"/>
        <v/>
      </c>
      <c r="J1473" s="112"/>
      <c r="K1473" s="112"/>
      <c r="L1473" s="113"/>
      <c r="M1473" s="113"/>
      <c r="N1473" s="224" t="str">
        <f t="shared" si="899"/>
        <v/>
      </c>
      <c r="O1473" s="225" t="str">
        <f t="shared" si="900"/>
        <v/>
      </c>
      <c r="Q1473" s="6">
        <v>1471</v>
      </c>
      <c r="R1473" s="47" t="str">
        <f t="shared" si="863"/>
        <v>-1471</v>
      </c>
      <c r="S1473" s="6"/>
      <c r="T1473" s="48" t="str">
        <f t="shared" si="864"/>
        <v/>
      </c>
      <c r="U1473" s="49" t="str">
        <f t="shared" si="865"/>
        <v/>
      </c>
      <c r="W1473" s="51"/>
      <c r="X1473" s="75" t="str">
        <f t="shared" si="866"/>
        <v/>
      </c>
      <c r="Y1473" s="71" t="str">
        <f t="shared" si="867"/>
        <v/>
      </c>
      <c r="Z1473" s="71" t="str">
        <f t="shared" si="868"/>
        <v/>
      </c>
      <c r="AA1473" s="71" t="str">
        <f t="shared" si="869"/>
        <v/>
      </c>
      <c r="AB1473" s="71" t="str">
        <f t="shared" si="870"/>
        <v/>
      </c>
      <c r="AC1473" s="71" t="str">
        <f t="shared" si="871"/>
        <v/>
      </c>
      <c r="AD1473" s="71" t="str">
        <f t="shared" si="872"/>
        <v/>
      </c>
      <c r="AE1473" s="78" t="str">
        <f t="shared" si="873"/>
        <v/>
      </c>
      <c r="AF1473" s="75" t="str">
        <f t="shared" si="874"/>
        <v/>
      </c>
      <c r="AG1473" s="71" t="str">
        <f t="shared" si="875"/>
        <v/>
      </c>
      <c r="AH1473" s="71" t="str">
        <f t="shared" si="876"/>
        <v/>
      </c>
      <c r="AI1473" s="71" t="str">
        <f t="shared" si="877"/>
        <v/>
      </c>
      <c r="AJ1473" s="71" t="str">
        <f t="shared" si="878"/>
        <v/>
      </c>
      <c r="AK1473" s="71" t="str">
        <f t="shared" si="879"/>
        <v/>
      </c>
      <c r="AL1473" s="71" t="str">
        <f t="shared" si="880"/>
        <v/>
      </c>
      <c r="AM1473" s="78" t="str">
        <f t="shared" si="881"/>
        <v/>
      </c>
      <c r="AN1473" s="75" t="str">
        <f t="shared" si="882"/>
        <v/>
      </c>
      <c r="AO1473" s="71" t="str">
        <f t="shared" si="883"/>
        <v/>
      </c>
      <c r="AP1473" s="71" t="str">
        <f t="shared" si="884"/>
        <v/>
      </c>
      <c r="AQ1473" s="71" t="str">
        <f t="shared" si="885"/>
        <v/>
      </c>
      <c r="AR1473" s="71" t="str">
        <f t="shared" si="886"/>
        <v/>
      </c>
      <c r="AS1473" s="71" t="str">
        <f t="shared" si="887"/>
        <v/>
      </c>
      <c r="AT1473" s="71" t="str">
        <f t="shared" si="888"/>
        <v/>
      </c>
      <c r="AU1473" s="76" t="str">
        <f t="shared" si="889"/>
        <v/>
      </c>
      <c r="BF1473" s="141">
        <v>52045</v>
      </c>
      <c r="BG1473" s="142" t="s">
        <v>17759</v>
      </c>
      <c r="BH1473" s="141" t="s">
        <v>180</v>
      </c>
      <c r="BI1473" s="141" t="s">
        <v>191</v>
      </c>
      <c r="BJ1473" s="141" t="s">
        <v>2514</v>
      </c>
      <c r="BK1473" s="141" t="s">
        <v>3403</v>
      </c>
      <c r="BL1473" s="141" t="s">
        <v>17758</v>
      </c>
      <c r="BM1473" s="141">
        <v>46.062600000000003</v>
      </c>
      <c r="BN1473" s="141">
        <v>-73.118359999999996</v>
      </c>
      <c r="BO1473" s="141">
        <v>1974</v>
      </c>
      <c r="BP1473" s="143" t="s">
        <v>25536</v>
      </c>
      <c r="BQ1473" s="143" t="s">
        <v>17560</v>
      </c>
    </row>
    <row r="1474" spans="1:69" ht="38.25" customHeight="1" x14ac:dyDescent="0.25">
      <c r="A1474" s="1" t="str">
        <f t="shared" si="890"/>
        <v/>
      </c>
      <c r="B1474" s="32" t="str">
        <f t="shared" si="891"/>
        <v/>
      </c>
      <c r="C1474" s="25" t="str">
        <f t="shared" si="892"/>
        <v/>
      </c>
      <c r="D1474" s="25" t="str">
        <f t="shared" si="893"/>
        <v/>
      </c>
      <c r="E1474" s="25" t="str">
        <f t="shared" si="894"/>
        <v/>
      </c>
      <c r="F1474" s="25" t="str">
        <f t="shared" si="895"/>
        <v/>
      </c>
      <c r="G1474" s="108" t="str">
        <f t="shared" si="896"/>
        <v/>
      </c>
      <c r="H1474" s="108" t="str">
        <f t="shared" si="897"/>
        <v/>
      </c>
      <c r="I1474" s="112" t="str">
        <f t="shared" si="898"/>
        <v/>
      </c>
      <c r="J1474" s="112"/>
      <c r="K1474" s="112"/>
      <c r="L1474" s="113"/>
      <c r="M1474" s="113"/>
      <c r="N1474" s="224" t="str">
        <f t="shared" si="899"/>
        <v/>
      </c>
      <c r="O1474" s="225" t="str">
        <f t="shared" si="900"/>
        <v/>
      </c>
      <c r="Q1474" s="6">
        <v>1472</v>
      </c>
      <c r="R1474" s="47" t="str">
        <f t="shared" si="863"/>
        <v>-1472</v>
      </c>
      <c r="S1474" s="6"/>
      <c r="T1474" s="48" t="str">
        <f t="shared" si="864"/>
        <v/>
      </c>
      <c r="U1474" s="49" t="str">
        <f t="shared" si="865"/>
        <v/>
      </c>
      <c r="W1474" s="51"/>
      <c r="X1474" s="75" t="str">
        <f t="shared" si="866"/>
        <v/>
      </c>
      <c r="Y1474" s="71" t="str">
        <f t="shared" si="867"/>
        <v/>
      </c>
      <c r="Z1474" s="71" t="str">
        <f t="shared" si="868"/>
        <v/>
      </c>
      <c r="AA1474" s="71" t="str">
        <f t="shared" si="869"/>
        <v/>
      </c>
      <c r="AB1474" s="71" t="str">
        <f t="shared" si="870"/>
        <v/>
      </c>
      <c r="AC1474" s="71" t="str">
        <f t="shared" si="871"/>
        <v/>
      </c>
      <c r="AD1474" s="71" t="str">
        <f t="shared" si="872"/>
        <v/>
      </c>
      <c r="AE1474" s="78" t="str">
        <f t="shared" si="873"/>
        <v/>
      </c>
      <c r="AF1474" s="75" t="str">
        <f t="shared" si="874"/>
        <v/>
      </c>
      <c r="AG1474" s="71" t="str">
        <f t="shared" si="875"/>
        <v/>
      </c>
      <c r="AH1474" s="71" t="str">
        <f t="shared" si="876"/>
        <v/>
      </c>
      <c r="AI1474" s="71" t="str">
        <f t="shared" si="877"/>
        <v/>
      </c>
      <c r="AJ1474" s="71" t="str">
        <f t="shared" si="878"/>
        <v/>
      </c>
      <c r="AK1474" s="71" t="str">
        <f t="shared" si="879"/>
        <v/>
      </c>
      <c r="AL1474" s="71" t="str">
        <f t="shared" si="880"/>
        <v/>
      </c>
      <c r="AM1474" s="78" t="str">
        <f t="shared" si="881"/>
        <v/>
      </c>
      <c r="AN1474" s="75" t="str">
        <f t="shared" si="882"/>
        <v/>
      </c>
      <c r="AO1474" s="71" t="str">
        <f t="shared" si="883"/>
        <v/>
      </c>
      <c r="AP1474" s="71" t="str">
        <f t="shared" si="884"/>
        <v/>
      </c>
      <c r="AQ1474" s="71" t="str">
        <f t="shared" si="885"/>
        <v/>
      </c>
      <c r="AR1474" s="71" t="str">
        <f t="shared" si="886"/>
        <v/>
      </c>
      <c r="AS1474" s="71" t="str">
        <f t="shared" si="887"/>
        <v/>
      </c>
      <c r="AT1474" s="71" t="str">
        <f t="shared" si="888"/>
        <v/>
      </c>
      <c r="AU1474" s="76" t="str">
        <f t="shared" si="889"/>
        <v/>
      </c>
      <c r="BF1474" s="141">
        <v>52055</v>
      </c>
      <c r="BG1474" s="142" t="s">
        <v>17830</v>
      </c>
      <c r="BH1474" s="141" t="s">
        <v>478</v>
      </c>
      <c r="BI1474" s="141" t="s">
        <v>176</v>
      </c>
      <c r="BJ1474" s="141"/>
      <c r="BK1474" s="141" t="s">
        <v>17831</v>
      </c>
      <c r="BL1474" s="141" t="s">
        <v>17823</v>
      </c>
      <c r="BM1474" s="141">
        <v>46.218832499999998</v>
      </c>
      <c r="BN1474" s="141">
        <v>-73.173561500000005</v>
      </c>
      <c r="BO1474" s="141">
        <v>1985</v>
      </c>
      <c r="BP1474" s="143" t="s">
        <v>10607</v>
      </c>
      <c r="BQ1474" s="143" t="s">
        <v>17560</v>
      </c>
    </row>
    <row r="1475" spans="1:69" ht="38.25" customHeight="1" x14ac:dyDescent="0.25">
      <c r="A1475" s="1" t="str">
        <f t="shared" si="890"/>
        <v/>
      </c>
      <c r="B1475" s="32" t="str">
        <f t="shared" si="891"/>
        <v/>
      </c>
      <c r="C1475" s="25" t="str">
        <f t="shared" si="892"/>
        <v/>
      </c>
      <c r="D1475" s="25" t="str">
        <f t="shared" si="893"/>
        <v/>
      </c>
      <c r="E1475" s="25" t="str">
        <f t="shared" si="894"/>
        <v/>
      </c>
      <c r="F1475" s="25" t="str">
        <f t="shared" si="895"/>
        <v/>
      </c>
      <c r="G1475" s="108" t="str">
        <f t="shared" si="896"/>
        <v/>
      </c>
      <c r="H1475" s="108" t="str">
        <f t="shared" si="897"/>
        <v/>
      </c>
      <c r="I1475" s="112" t="str">
        <f t="shared" si="898"/>
        <v/>
      </c>
      <c r="J1475" s="112"/>
      <c r="K1475" s="112"/>
      <c r="L1475" s="113"/>
      <c r="M1475" s="113"/>
      <c r="N1475" s="224" t="str">
        <f t="shared" si="899"/>
        <v/>
      </c>
      <c r="O1475" s="225" t="str">
        <f t="shared" si="900"/>
        <v/>
      </c>
      <c r="Q1475" s="6">
        <v>1473</v>
      </c>
      <c r="R1475" s="47" t="str">
        <f t="shared" ref="R1475:R1538" si="901">Code_geo&amp;"-"&amp;Q1475</f>
        <v>-1473</v>
      </c>
      <c r="S1475" s="6"/>
      <c r="T1475" s="48" t="str">
        <f t="shared" ref="T1475:T1538" si="902">IF(AND(B1485=$S$3,(OR(C1485=$W$10,C1485=$W$11,C1485=$W$12,C1485=$W$13))),1,"")</f>
        <v/>
      </c>
      <c r="U1475" s="49" t="str">
        <f t="shared" ref="U1475:U1538" si="903">IF(AND(B1485=$S$4,(OR(C1485=$W$5,C1485=$W$6,C1485=$W$7,C1485=$W$8))),1,"")</f>
        <v/>
      </c>
      <c r="W1475" s="51"/>
      <c r="X1475" s="75" t="str">
        <f t="shared" si="866"/>
        <v/>
      </c>
      <c r="Y1475" s="71" t="str">
        <f t="shared" si="867"/>
        <v/>
      </c>
      <c r="Z1475" s="71" t="str">
        <f t="shared" si="868"/>
        <v/>
      </c>
      <c r="AA1475" s="71" t="str">
        <f t="shared" si="869"/>
        <v/>
      </c>
      <c r="AB1475" s="71" t="str">
        <f t="shared" si="870"/>
        <v/>
      </c>
      <c r="AC1475" s="71" t="str">
        <f t="shared" si="871"/>
        <v/>
      </c>
      <c r="AD1475" s="71" t="str">
        <f t="shared" si="872"/>
        <v/>
      </c>
      <c r="AE1475" s="78" t="str">
        <f t="shared" si="873"/>
        <v/>
      </c>
      <c r="AF1475" s="75" t="str">
        <f t="shared" si="874"/>
        <v/>
      </c>
      <c r="AG1475" s="71" t="str">
        <f t="shared" si="875"/>
        <v/>
      </c>
      <c r="AH1475" s="71" t="str">
        <f t="shared" si="876"/>
        <v/>
      </c>
      <c r="AI1475" s="71" t="str">
        <f t="shared" si="877"/>
        <v/>
      </c>
      <c r="AJ1475" s="71" t="str">
        <f t="shared" si="878"/>
        <v/>
      </c>
      <c r="AK1475" s="71" t="str">
        <f t="shared" si="879"/>
        <v/>
      </c>
      <c r="AL1475" s="71" t="str">
        <f t="shared" si="880"/>
        <v/>
      </c>
      <c r="AM1475" s="78" t="str">
        <f t="shared" si="881"/>
        <v/>
      </c>
      <c r="AN1475" s="75" t="str">
        <f t="shared" si="882"/>
        <v/>
      </c>
      <c r="AO1475" s="71" t="str">
        <f t="shared" si="883"/>
        <v/>
      </c>
      <c r="AP1475" s="71" t="str">
        <f t="shared" si="884"/>
        <v/>
      </c>
      <c r="AQ1475" s="71" t="str">
        <f t="shared" si="885"/>
        <v/>
      </c>
      <c r="AR1475" s="71" t="str">
        <f t="shared" si="886"/>
        <v/>
      </c>
      <c r="AS1475" s="71" t="str">
        <f t="shared" si="887"/>
        <v/>
      </c>
      <c r="AT1475" s="71" t="str">
        <f t="shared" si="888"/>
        <v/>
      </c>
      <c r="AU1475" s="76" t="str">
        <f t="shared" si="889"/>
        <v/>
      </c>
      <c r="BF1475" s="141">
        <v>52055</v>
      </c>
      <c r="BG1475" s="142" t="s">
        <v>17832</v>
      </c>
      <c r="BH1475" s="141" t="s">
        <v>478</v>
      </c>
      <c r="BI1475" s="141" t="s">
        <v>176</v>
      </c>
      <c r="BJ1475" s="141"/>
      <c r="BK1475" s="141" t="s">
        <v>2160</v>
      </c>
      <c r="BL1475" s="141" t="s">
        <v>2799</v>
      </c>
      <c r="BM1475" s="141">
        <v>46.245992800000003</v>
      </c>
      <c r="BN1475" s="141">
        <v>-73.202225303399999</v>
      </c>
      <c r="BO1475" s="141">
        <v>2012</v>
      </c>
      <c r="BP1475" s="143" t="s">
        <v>25551</v>
      </c>
      <c r="BQ1475" s="143" t="s">
        <v>17560</v>
      </c>
    </row>
    <row r="1476" spans="1:69" ht="38.25" customHeight="1" x14ac:dyDescent="0.25">
      <c r="A1476" s="1" t="str">
        <f t="shared" si="890"/>
        <v/>
      </c>
      <c r="B1476" s="32" t="str">
        <f t="shared" si="891"/>
        <v/>
      </c>
      <c r="C1476" s="25" t="str">
        <f t="shared" si="892"/>
        <v/>
      </c>
      <c r="D1476" s="25" t="str">
        <f t="shared" si="893"/>
        <v/>
      </c>
      <c r="E1476" s="25" t="str">
        <f t="shared" si="894"/>
        <v/>
      </c>
      <c r="F1476" s="25" t="str">
        <f t="shared" si="895"/>
        <v/>
      </c>
      <c r="G1476" s="108" t="str">
        <f t="shared" si="896"/>
        <v/>
      </c>
      <c r="H1476" s="108" t="str">
        <f t="shared" si="897"/>
        <v/>
      </c>
      <c r="I1476" s="112" t="str">
        <f t="shared" si="898"/>
        <v/>
      </c>
      <c r="J1476" s="112"/>
      <c r="K1476" s="112"/>
      <c r="L1476" s="113"/>
      <c r="M1476" s="113"/>
      <c r="N1476" s="224" t="str">
        <f t="shared" si="899"/>
        <v/>
      </c>
      <c r="O1476" s="225" t="str">
        <f t="shared" si="900"/>
        <v/>
      </c>
      <c r="Q1476" s="6">
        <v>1474</v>
      </c>
      <c r="R1476" s="47" t="str">
        <f t="shared" si="901"/>
        <v>-1474</v>
      </c>
      <c r="S1476" s="6"/>
      <c r="T1476" s="48" t="str">
        <f t="shared" si="902"/>
        <v/>
      </c>
      <c r="U1476" s="49" t="str">
        <f t="shared" si="903"/>
        <v/>
      </c>
      <c r="W1476" s="51"/>
      <c r="X1476" s="75" t="str">
        <f t="shared" ref="X1476:X1539" si="904">IF($C1485=$BE$3,$L1485+$M1485,"")</f>
        <v/>
      </c>
      <c r="Y1476" s="71" t="str">
        <f t="shared" ref="Y1476:Y1539" si="905">IF($C1485=$BE$4,$L1485+$M1485,"")</f>
        <v/>
      </c>
      <c r="Z1476" s="71" t="str">
        <f t="shared" ref="Z1476:Z1539" si="906">IF($C1485=$BE$5,$L1485+$M1485,"")</f>
        <v/>
      </c>
      <c r="AA1476" s="71" t="str">
        <f t="shared" ref="AA1476:AA1539" si="907">IF($C1485=$BE$6,$L1485+$M1485,"")</f>
        <v/>
      </c>
      <c r="AB1476" s="71" t="str">
        <f t="shared" ref="AB1476:AB1539" si="908">IF($C1485=$BE$7,$L1485+$M1485,"")</f>
        <v/>
      </c>
      <c r="AC1476" s="71" t="str">
        <f t="shared" ref="AC1476:AC1539" si="909">IF($C1485=$BE$8,$L1485+$M1485,"")</f>
        <v/>
      </c>
      <c r="AD1476" s="71" t="str">
        <f t="shared" ref="AD1476:AD1539" si="910">IF($C1485=$BE$9,$L1485+$M1485,"")</f>
        <v/>
      </c>
      <c r="AE1476" s="78" t="str">
        <f t="shared" ref="AE1476:AE1539" si="911">IF($C1485=$BE$10,$L1485+$M1485,"")</f>
        <v/>
      </c>
      <c r="AF1476" s="75" t="str">
        <f t="shared" ref="AF1476:AF1539" si="912">IF($C1485=$BE$3,IF($J1485&gt;0,$L1485/$J1485,$L1485),"")</f>
        <v/>
      </c>
      <c r="AG1476" s="71" t="str">
        <f t="shared" ref="AG1476:AG1539" si="913">IF($C1485=$BE$4,IF($J1485&gt;0,$L1485/$J1485,$L1485),"")</f>
        <v/>
      </c>
      <c r="AH1476" s="71" t="str">
        <f t="shared" ref="AH1476:AH1539" si="914">IF($C1485=$BE$5,IF($J1485&gt;0,$L1485/$J1485,$L1485),"")</f>
        <v/>
      </c>
      <c r="AI1476" s="71" t="str">
        <f t="shared" ref="AI1476:AI1539" si="915">IF($C1485=$BE$6,IF($J1485&gt;0,$L1485/$J1485,$L1485),"")</f>
        <v/>
      </c>
      <c r="AJ1476" s="71" t="str">
        <f t="shared" ref="AJ1476:AJ1539" si="916">IF($C1485=$BE$7,IF($J1485&gt;0,$L1485/$J1485,$L1485),"")</f>
        <v/>
      </c>
      <c r="AK1476" s="71" t="str">
        <f t="shared" ref="AK1476:AK1539" si="917">IF($C1485=$BE$8,IF($J1485&gt;0,$L1485/$J1485,$L1485),"")</f>
        <v/>
      </c>
      <c r="AL1476" s="71" t="str">
        <f t="shared" ref="AL1476:AL1539" si="918">IF($C1485=$BE$9,IF($J1485&gt;0,$L1485/$J1485,$L1485),"")</f>
        <v/>
      </c>
      <c r="AM1476" s="78" t="str">
        <f t="shared" ref="AM1476:AM1539" si="919">IF($C1485=$BE$10,IF($J1485&gt;0,$L1485/$J1485,$L1485),"")</f>
        <v/>
      </c>
      <c r="AN1476" s="75" t="str">
        <f t="shared" ref="AN1476:AN1539" si="920">IF($C1485=$BE$3,IF($K1485&gt;0,$M1485/$K1485,$M1485),"")</f>
        <v/>
      </c>
      <c r="AO1476" s="71" t="str">
        <f t="shared" ref="AO1476:AO1539" si="921">IF($C1485=$BE$4,IF($K1485&gt;0,$M1485/$K1485,$M1485),"")</f>
        <v/>
      </c>
      <c r="AP1476" s="71" t="str">
        <f t="shared" ref="AP1476:AP1539" si="922">IF($C1485=$BE$5,IF($K1485&gt;0,$M1485/$K1485,$M1485),"")</f>
        <v/>
      </c>
      <c r="AQ1476" s="71" t="str">
        <f t="shared" ref="AQ1476:AQ1539" si="923">IF($C1485=$BE$6,IF($K1485&gt;0,$M1485/$K1485,$M1485),"")</f>
        <v/>
      </c>
      <c r="AR1476" s="71" t="str">
        <f t="shared" ref="AR1476:AR1539" si="924">IF($C1485=$BE$7,IF($K1485&gt;0,$M1485/$K1485,$M1485),"")</f>
        <v/>
      </c>
      <c r="AS1476" s="71" t="str">
        <f t="shared" ref="AS1476:AS1539" si="925">IF($C1485=$BE$8,IF($K1485&gt;0,$M1485/$K1485,$M1485),"")</f>
        <v/>
      </c>
      <c r="AT1476" s="71" t="str">
        <f t="shared" ref="AT1476:AT1539" si="926">IF($C1485=$BE$9,IF($K1485&gt;0,$M1485/$K1485,$M1485),"")</f>
        <v/>
      </c>
      <c r="AU1476" s="76" t="str">
        <f t="shared" ref="AU1476:AU1539" si="927">IF($C1485=$BE$10,IF($K1485&gt;0,$M1485/$K1485,$M1485),"")</f>
        <v/>
      </c>
      <c r="BF1476" s="141">
        <v>52055</v>
      </c>
      <c r="BG1476" s="142" t="s">
        <v>17833</v>
      </c>
      <c r="BH1476" s="141" t="s">
        <v>478</v>
      </c>
      <c r="BI1476" s="141" t="s">
        <v>176</v>
      </c>
      <c r="BJ1476" s="141"/>
      <c r="BK1476" s="141" t="s">
        <v>2160</v>
      </c>
      <c r="BL1476" s="141" t="s">
        <v>2799</v>
      </c>
      <c r="BM1476" s="141">
        <v>46.245992800000003</v>
      </c>
      <c r="BN1476" s="141">
        <v>-73.202225303399999</v>
      </c>
      <c r="BO1476" s="141">
        <v>2012</v>
      </c>
      <c r="BP1476" s="143" t="s">
        <v>25552</v>
      </c>
      <c r="BQ1476" s="143" t="s">
        <v>17560</v>
      </c>
    </row>
    <row r="1477" spans="1:69" ht="38.25" customHeight="1" x14ac:dyDescent="0.25">
      <c r="A1477" s="1" t="str">
        <f t="shared" si="890"/>
        <v/>
      </c>
      <c r="B1477" s="32" t="str">
        <f t="shared" si="891"/>
        <v/>
      </c>
      <c r="C1477" s="25" t="str">
        <f t="shared" si="892"/>
        <v/>
      </c>
      <c r="D1477" s="25" t="str">
        <f t="shared" si="893"/>
        <v/>
      </c>
      <c r="E1477" s="25" t="str">
        <f t="shared" si="894"/>
        <v/>
      </c>
      <c r="F1477" s="25" t="str">
        <f t="shared" si="895"/>
        <v/>
      </c>
      <c r="G1477" s="108" t="str">
        <f t="shared" si="896"/>
        <v/>
      </c>
      <c r="H1477" s="108" t="str">
        <f t="shared" si="897"/>
        <v/>
      </c>
      <c r="I1477" s="112" t="str">
        <f t="shared" si="898"/>
        <v/>
      </c>
      <c r="J1477" s="112"/>
      <c r="K1477" s="112"/>
      <c r="L1477" s="113"/>
      <c r="M1477" s="113"/>
      <c r="N1477" s="224" t="str">
        <f t="shared" si="899"/>
        <v/>
      </c>
      <c r="O1477" s="225" t="str">
        <f t="shared" si="900"/>
        <v/>
      </c>
      <c r="Q1477" s="6">
        <v>1475</v>
      </c>
      <c r="R1477" s="47" t="str">
        <f t="shared" si="901"/>
        <v>-1475</v>
      </c>
      <c r="S1477" s="6"/>
      <c r="T1477" s="48" t="str">
        <f t="shared" si="902"/>
        <v/>
      </c>
      <c r="U1477" s="49" t="str">
        <f t="shared" si="903"/>
        <v/>
      </c>
      <c r="W1477" s="51"/>
      <c r="X1477" s="75" t="str">
        <f t="shared" si="904"/>
        <v/>
      </c>
      <c r="Y1477" s="71" t="str">
        <f t="shared" si="905"/>
        <v/>
      </c>
      <c r="Z1477" s="71" t="str">
        <f t="shared" si="906"/>
        <v/>
      </c>
      <c r="AA1477" s="71" t="str">
        <f t="shared" si="907"/>
        <v/>
      </c>
      <c r="AB1477" s="71" t="str">
        <f t="shared" si="908"/>
        <v/>
      </c>
      <c r="AC1477" s="71" t="str">
        <f t="shared" si="909"/>
        <v/>
      </c>
      <c r="AD1477" s="71" t="str">
        <f t="shared" si="910"/>
        <v/>
      </c>
      <c r="AE1477" s="78" t="str">
        <f t="shared" si="911"/>
        <v/>
      </c>
      <c r="AF1477" s="75" t="str">
        <f t="shared" si="912"/>
        <v/>
      </c>
      <c r="AG1477" s="71" t="str">
        <f t="shared" si="913"/>
        <v/>
      </c>
      <c r="AH1477" s="71" t="str">
        <f t="shared" si="914"/>
        <v/>
      </c>
      <c r="AI1477" s="71" t="str">
        <f t="shared" si="915"/>
        <v/>
      </c>
      <c r="AJ1477" s="71" t="str">
        <f t="shared" si="916"/>
        <v/>
      </c>
      <c r="AK1477" s="71" t="str">
        <f t="shared" si="917"/>
        <v/>
      </c>
      <c r="AL1477" s="71" t="str">
        <f t="shared" si="918"/>
        <v/>
      </c>
      <c r="AM1477" s="78" t="str">
        <f t="shared" si="919"/>
        <v/>
      </c>
      <c r="AN1477" s="75" t="str">
        <f t="shared" si="920"/>
        <v/>
      </c>
      <c r="AO1477" s="71" t="str">
        <f t="shared" si="921"/>
        <v/>
      </c>
      <c r="AP1477" s="71" t="str">
        <f t="shared" si="922"/>
        <v/>
      </c>
      <c r="AQ1477" s="71" t="str">
        <f t="shared" si="923"/>
        <v/>
      </c>
      <c r="AR1477" s="71" t="str">
        <f t="shared" si="924"/>
        <v/>
      </c>
      <c r="AS1477" s="71" t="str">
        <f t="shared" si="925"/>
        <v/>
      </c>
      <c r="AT1477" s="71" t="str">
        <f t="shared" si="926"/>
        <v/>
      </c>
      <c r="AU1477" s="76" t="str">
        <f t="shared" si="927"/>
        <v/>
      </c>
      <c r="BF1477" s="141">
        <v>52055</v>
      </c>
      <c r="BG1477" s="142" t="s">
        <v>17834</v>
      </c>
      <c r="BH1477" s="141" t="s">
        <v>478</v>
      </c>
      <c r="BI1477" s="141" t="s">
        <v>176</v>
      </c>
      <c r="BJ1477" s="141"/>
      <c r="BK1477" s="141" t="s">
        <v>2160</v>
      </c>
      <c r="BL1477" s="141" t="s">
        <v>2799</v>
      </c>
      <c r="BM1477" s="141">
        <v>46.245992800000003</v>
      </c>
      <c r="BN1477" s="141">
        <v>-73.202225303399999</v>
      </c>
      <c r="BO1477" s="141">
        <v>2012</v>
      </c>
      <c r="BP1477" s="143" t="s">
        <v>25553</v>
      </c>
      <c r="BQ1477" s="143" t="s">
        <v>17560</v>
      </c>
    </row>
    <row r="1478" spans="1:69" ht="38.25" customHeight="1" x14ac:dyDescent="0.25">
      <c r="A1478" s="1" t="str">
        <f t="shared" si="890"/>
        <v/>
      </c>
      <c r="B1478" s="32" t="str">
        <f t="shared" si="891"/>
        <v/>
      </c>
      <c r="C1478" s="25" t="str">
        <f t="shared" si="892"/>
        <v/>
      </c>
      <c r="D1478" s="25" t="str">
        <f t="shared" si="893"/>
        <v/>
      </c>
      <c r="E1478" s="25" t="str">
        <f t="shared" si="894"/>
        <v/>
      </c>
      <c r="F1478" s="25" t="str">
        <f t="shared" si="895"/>
        <v/>
      </c>
      <c r="G1478" s="108" t="str">
        <f t="shared" si="896"/>
        <v/>
      </c>
      <c r="H1478" s="108" t="str">
        <f t="shared" si="897"/>
        <v/>
      </c>
      <c r="I1478" s="112" t="str">
        <f t="shared" si="898"/>
        <v/>
      </c>
      <c r="J1478" s="112"/>
      <c r="K1478" s="112"/>
      <c r="L1478" s="113"/>
      <c r="M1478" s="113"/>
      <c r="N1478" s="224" t="str">
        <f t="shared" si="899"/>
        <v/>
      </c>
      <c r="O1478" s="225" t="str">
        <f t="shared" si="900"/>
        <v/>
      </c>
      <c r="Q1478" s="6">
        <v>1476</v>
      </c>
      <c r="R1478" s="47" t="str">
        <f t="shared" si="901"/>
        <v>-1476</v>
      </c>
      <c r="S1478" s="6"/>
      <c r="T1478" s="48" t="str">
        <f t="shared" si="902"/>
        <v/>
      </c>
      <c r="U1478" s="49" t="str">
        <f t="shared" si="903"/>
        <v/>
      </c>
      <c r="W1478" s="51"/>
      <c r="X1478" s="75" t="str">
        <f t="shared" si="904"/>
        <v/>
      </c>
      <c r="Y1478" s="71" t="str">
        <f t="shared" si="905"/>
        <v/>
      </c>
      <c r="Z1478" s="71" t="str">
        <f t="shared" si="906"/>
        <v/>
      </c>
      <c r="AA1478" s="71" t="str">
        <f t="shared" si="907"/>
        <v/>
      </c>
      <c r="AB1478" s="71" t="str">
        <f t="shared" si="908"/>
        <v/>
      </c>
      <c r="AC1478" s="71" t="str">
        <f t="shared" si="909"/>
        <v/>
      </c>
      <c r="AD1478" s="71" t="str">
        <f t="shared" si="910"/>
        <v/>
      </c>
      <c r="AE1478" s="78" t="str">
        <f t="shared" si="911"/>
        <v/>
      </c>
      <c r="AF1478" s="75" t="str">
        <f t="shared" si="912"/>
        <v/>
      </c>
      <c r="AG1478" s="71" t="str">
        <f t="shared" si="913"/>
        <v/>
      </c>
      <c r="AH1478" s="71" t="str">
        <f t="shared" si="914"/>
        <v/>
      </c>
      <c r="AI1478" s="71" t="str">
        <f t="shared" si="915"/>
        <v/>
      </c>
      <c r="AJ1478" s="71" t="str">
        <f t="shared" si="916"/>
        <v/>
      </c>
      <c r="AK1478" s="71" t="str">
        <f t="shared" si="917"/>
        <v/>
      </c>
      <c r="AL1478" s="71" t="str">
        <f t="shared" si="918"/>
        <v/>
      </c>
      <c r="AM1478" s="78" t="str">
        <f t="shared" si="919"/>
        <v/>
      </c>
      <c r="AN1478" s="75" t="str">
        <f t="shared" si="920"/>
        <v/>
      </c>
      <c r="AO1478" s="71" t="str">
        <f t="shared" si="921"/>
        <v/>
      </c>
      <c r="AP1478" s="71" t="str">
        <f t="shared" si="922"/>
        <v/>
      </c>
      <c r="AQ1478" s="71" t="str">
        <f t="shared" si="923"/>
        <v/>
      </c>
      <c r="AR1478" s="71" t="str">
        <f t="shared" si="924"/>
        <v/>
      </c>
      <c r="AS1478" s="71" t="str">
        <f t="shared" si="925"/>
        <v/>
      </c>
      <c r="AT1478" s="71" t="str">
        <f t="shared" si="926"/>
        <v/>
      </c>
      <c r="AU1478" s="76" t="str">
        <f t="shared" si="927"/>
        <v/>
      </c>
      <c r="BF1478" s="141">
        <v>52062</v>
      </c>
      <c r="BG1478" s="142" t="s">
        <v>17835</v>
      </c>
      <c r="BH1478" s="141" t="s">
        <v>478</v>
      </c>
      <c r="BI1478" s="141" t="s">
        <v>176</v>
      </c>
      <c r="BJ1478" s="141" t="s">
        <v>1553</v>
      </c>
      <c r="BK1478" s="141" t="s">
        <v>17836</v>
      </c>
      <c r="BL1478" s="141" t="s">
        <v>17837</v>
      </c>
      <c r="BM1478" s="141">
        <v>46.188690000000001</v>
      </c>
      <c r="BN1478" s="141">
        <v>-73.230320000000006</v>
      </c>
      <c r="BO1478" s="141">
        <v>1972</v>
      </c>
      <c r="BP1478" s="143" t="s">
        <v>25554</v>
      </c>
      <c r="BQ1478" s="143" t="s">
        <v>17560</v>
      </c>
    </row>
    <row r="1479" spans="1:69" ht="38.25" customHeight="1" x14ac:dyDescent="0.25">
      <c r="A1479" s="1" t="str">
        <f t="shared" si="890"/>
        <v/>
      </c>
      <c r="B1479" s="32" t="str">
        <f t="shared" si="891"/>
        <v/>
      </c>
      <c r="C1479" s="25" t="str">
        <f t="shared" si="892"/>
        <v/>
      </c>
      <c r="D1479" s="25" t="str">
        <f t="shared" si="893"/>
        <v/>
      </c>
      <c r="E1479" s="25" t="str">
        <f t="shared" si="894"/>
        <v/>
      </c>
      <c r="F1479" s="25" t="str">
        <f t="shared" si="895"/>
        <v/>
      </c>
      <c r="G1479" s="108" t="str">
        <f t="shared" si="896"/>
        <v/>
      </c>
      <c r="H1479" s="108" t="str">
        <f t="shared" si="897"/>
        <v/>
      </c>
      <c r="I1479" s="112" t="str">
        <f t="shared" si="898"/>
        <v/>
      </c>
      <c r="J1479" s="112"/>
      <c r="K1479" s="112"/>
      <c r="L1479" s="113"/>
      <c r="M1479" s="113"/>
      <c r="N1479" s="224" t="str">
        <f t="shared" si="899"/>
        <v/>
      </c>
      <c r="O1479" s="225" t="str">
        <f t="shared" si="900"/>
        <v/>
      </c>
      <c r="Q1479" s="6">
        <v>1477</v>
      </c>
      <c r="R1479" s="47" t="str">
        <f t="shared" si="901"/>
        <v>-1477</v>
      </c>
      <c r="S1479" s="6"/>
      <c r="T1479" s="48" t="str">
        <f t="shared" si="902"/>
        <v/>
      </c>
      <c r="U1479" s="49" t="str">
        <f t="shared" si="903"/>
        <v/>
      </c>
      <c r="W1479" s="51"/>
      <c r="X1479" s="75" t="str">
        <f t="shared" si="904"/>
        <v/>
      </c>
      <c r="Y1479" s="71" t="str">
        <f t="shared" si="905"/>
        <v/>
      </c>
      <c r="Z1479" s="71" t="str">
        <f t="shared" si="906"/>
        <v/>
      </c>
      <c r="AA1479" s="71" t="str">
        <f t="shared" si="907"/>
        <v/>
      </c>
      <c r="AB1479" s="71" t="str">
        <f t="shared" si="908"/>
        <v/>
      </c>
      <c r="AC1479" s="71" t="str">
        <f t="shared" si="909"/>
        <v/>
      </c>
      <c r="AD1479" s="71" t="str">
        <f t="shared" si="910"/>
        <v/>
      </c>
      <c r="AE1479" s="78" t="str">
        <f t="shared" si="911"/>
        <v/>
      </c>
      <c r="AF1479" s="75" t="str">
        <f t="shared" si="912"/>
        <v/>
      </c>
      <c r="AG1479" s="71" t="str">
        <f t="shared" si="913"/>
        <v/>
      </c>
      <c r="AH1479" s="71" t="str">
        <f t="shared" si="914"/>
        <v/>
      </c>
      <c r="AI1479" s="71" t="str">
        <f t="shared" si="915"/>
        <v/>
      </c>
      <c r="AJ1479" s="71" t="str">
        <f t="shared" si="916"/>
        <v/>
      </c>
      <c r="AK1479" s="71" t="str">
        <f t="shared" si="917"/>
        <v/>
      </c>
      <c r="AL1479" s="71" t="str">
        <f t="shared" si="918"/>
        <v/>
      </c>
      <c r="AM1479" s="78" t="str">
        <f t="shared" si="919"/>
        <v/>
      </c>
      <c r="AN1479" s="75" t="str">
        <f t="shared" si="920"/>
        <v/>
      </c>
      <c r="AO1479" s="71" t="str">
        <f t="shared" si="921"/>
        <v/>
      </c>
      <c r="AP1479" s="71" t="str">
        <f t="shared" si="922"/>
        <v/>
      </c>
      <c r="AQ1479" s="71" t="str">
        <f t="shared" si="923"/>
        <v/>
      </c>
      <c r="AR1479" s="71" t="str">
        <f t="shared" si="924"/>
        <v/>
      </c>
      <c r="AS1479" s="71" t="str">
        <f t="shared" si="925"/>
        <v/>
      </c>
      <c r="AT1479" s="71" t="str">
        <f t="shared" si="926"/>
        <v/>
      </c>
      <c r="AU1479" s="76" t="str">
        <f t="shared" si="927"/>
        <v/>
      </c>
      <c r="BF1479" s="141">
        <v>60035</v>
      </c>
      <c r="BG1479" s="142" t="s">
        <v>17781</v>
      </c>
      <c r="BH1479" s="141" t="s">
        <v>180</v>
      </c>
      <c r="BI1479" s="141" t="s">
        <v>191</v>
      </c>
      <c r="BJ1479" s="141" t="s">
        <v>1742</v>
      </c>
      <c r="BK1479" s="141" t="s">
        <v>2900</v>
      </c>
      <c r="BL1479" s="141" t="s">
        <v>17782</v>
      </c>
      <c r="BM1479" s="141">
        <v>45.844054999999997</v>
      </c>
      <c r="BN1479" s="141">
        <v>-73.483504999999994</v>
      </c>
      <c r="BO1479" s="141">
        <v>1986</v>
      </c>
      <c r="BP1479" s="143" t="s">
        <v>25540</v>
      </c>
      <c r="BQ1479" s="143" t="s">
        <v>17560</v>
      </c>
    </row>
    <row r="1480" spans="1:69" ht="38.25" customHeight="1" x14ac:dyDescent="0.25">
      <c r="A1480" s="1" t="str">
        <f t="shared" si="890"/>
        <v/>
      </c>
      <c r="B1480" s="32" t="str">
        <f t="shared" si="891"/>
        <v/>
      </c>
      <c r="C1480" s="25" t="str">
        <f t="shared" si="892"/>
        <v/>
      </c>
      <c r="D1480" s="25" t="str">
        <f t="shared" si="893"/>
        <v/>
      </c>
      <c r="E1480" s="25" t="str">
        <f t="shared" si="894"/>
        <v/>
      </c>
      <c r="F1480" s="25" t="str">
        <f t="shared" si="895"/>
        <v/>
      </c>
      <c r="G1480" s="108" t="str">
        <f t="shared" si="896"/>
        <v/>
      </c>
      <c r="H1480" s="108" t="str">
        <f t="shared" si="897"/>
        <v/>
      </c>
      <c r="I1480" s="112" t="str">
        <f t="shared" si="898"/>
        <v/>
      </c>
      <c r="J1480" s="112"/>
      <c r="K1480" s="112"/>
      <c r="L1480" s="113"/>
      <c r="M1480" s="113"/>
      <c r="N1480" s="224" t="str">
        <f t="shared" si="899"/>
        <v/>
      </c>
      <c r="O1480" s="225" t="str">
        <f t="shared" si="900"/>
        <v/>
      </c>
      <c r="Q1480" s="6">
        <v>1478</v>
      </c>
      <c r="R1480" s="47" t="str">
        <f t="shared" si="901"/>
        <v>-1478</v>
      </c>
      <c r="S1480" s="6"/>
      <c r="T1480" s="48" t="str">
        <f t="shared" si="902"/>
        <v/>
      </c>
      <c r="U1480" s="49" t="str">
        <f t="shared" si="903"/>
        <v/>
      </c>
      <c r="W1480" s="51"/>
      <c r="X1480" s="75" t="str">
        <f t="shared" si="904"/>
        <v/>
      </c>
      <c r="Y1480" s="71" t="str">
        <f t="shared" si="905"/>
        <v/>
      </c>
      <c r="Z1480" s="71" t="str">
        <f t="shared" si="906"/>
        <v/>
      </c>
      <c r="AA1480" s="71" t="str">
        <f t="shared" si="907"/>
        <v/>
      </c>
      <c r="AB1480" s="71" t="str">
        <f t="shared" si="908"/>
        <v/>
      </c>
      <c r="AC1480" s="71" t="str">
        <f t="shared" si="909"/>
        <v/>
      </c>
      <c r="AD1480" s="71" t="str">
        <f t="shared" si="910"/>
        <v/>
      </c>
      <c r="AE1480" s="78" t="str">
        <f t="shared" si="911"/>
        <v/>
      </c>
      <c r="AF1480" s="75" t="str">
        <f t="shared" si="912"/>
        <v/>
      </c>
      <c r="AG1480" s="71" t="str">
        <f t="shared" si="913"/>
        <v/>
      </c>
      <c r="AH1480" s="71" t="str">
        <f t="shared" si="914"/>
        <v/>
      </c>
      <c r="AI1480" s="71" t="str">
        <f t="shared" si="915"/>
        <v/>
      </c>
      <c r="AJ1480" s="71" t="str">
        <f t="shared" si="916"/>
        <v/>
      </c>
      <c r="AK1480" s="71" t="str">
        <f t="shared" si="917"/>
        <v/>
      </c>
      <c r="AL1480" s="71" t="str">
        <f t="shared" si="918"/>
        <v/>
      </c>
      <c r="AM1480" s="78" t="str">
        <f t="shared" si="919"/>
        <v/>
      </c>
      <c r="AN1480" s="75" t="str">
        <f t="shared" si="920"/>
        <v/>
      </c>
      <c r="AO1480" s="71" t="str">
        <f t="shared" si="921"/>
        <v/>
      </c>
      <c r="AP1480" s="71" t="str">
        <f t="shared" si="922"/>
        <v/>
      </c>
      <c r="AQ1480" s="71" t="str">
        <f t="shared" si="923"/>
        <v/>
      </c>
      <c r="AR1480" s="71" t="str">
        <f t="shared" si="924"/>
        <v/>
      </c>
      <c r="AS1480" s="71" t="str">
        <f t="shared" si="925"/>
        <v/>
      </c>
      <c r="AT1480" s="71" t="str">
        <f t="shared" si="926"/>
        <v/>
      </c>
      <c r="AU1480" s="76" t="str">
        <f t="shared" si="927"/>
        <v/>
      </c>
      <c r="BF1480" s="141">
        <v>60035</v>
      </c>
      <c r="BG1480" s="142" t="s">
        <v>17783</v>
      </c>
      <c r="BH1480" s="141" t="s">
        <v>180</v>
      </c>
      <c r="BI1480" s="141" t="s">
        <v>191</v>
      </c>
      <c r="BJ1480" s="141" t="s">
        <v>4434</v>
      </c>
      <c r="BK1480" s="141" t="s">
        <v>2282</v>
      </c>
      <c r="BL1480" s="141" t="s">
        <v>17784</v>
      </c>
      <c r="BM1480" s="141">
        <v>45.84742</v>
      </c>
      <c r="BN1480" s="141">
        <v>-73.481710000000007</v>
      </c>
      <c r="BO1480" s="141">
        <v>1986</v>
      </c>
      <c r="BP1480" s="143" t="s">
        <v>25540</v>
      </c>
      <c r="BQ1480" s="143" t="s">
        <v>17560</v>
      </c>
    </row>
    <row r="1481" spans="1:69" ht="38.25" customHeight="1" x14ac:dyDescent="0.25">
      <c r="A1481" s="1" t="str">
        <f t="shared" si="890"/>
        <v/>
      </c>
      <c r="B1481" s="32" t="str">
        <f t="shared" si="891"/>
        <v/>
      </c>
      <c r="C1481" s="25" t="str">
        <f t="shared" si="892"/>
        <v/>
      </c>
      <c r="D1481" s="25" t="str">
        <f t="shared" si="893"/>
        <v/>
      </c>
      <c r="E1481" s="25" t="str">
        <f t="shared" si="894"/>
        <v/>
      </c>
      <c r="F1481" s="25" t="str">
        <f t="shared" si="895"/>
        <v/>
      </c>
      <c r="G1481" s="108" t="str">
        <f t="shared" si="896"/>
        <v/>
      </c>
      <c r="H1481" s="108" t="str">
        <f t="shared" si="897"/>
        <v/>
      </c>
      <c r="I1481" s="112" t="str">
        <f t="shared" si="898"/>
        <v/>
      </c>
      <c r="J1481" s="112"/>
      <c r="K1481" s="112"/>
      <c r="L1481" s="113"/>
      <c r="M1481" s="113"/>
      <c r="N1481" s="224" t="str">
        <f t="shared" si="899"/>
        <v/>
      </c>
      <c r="O1481" s="225" t="str">
        <f t="shared" si="900"/>
        <v/>
      </c>
      <c r="Q1481" s="6">
        <v>1479</v>
      </c>
      <c r="R1481" s="47" t="str">
        <f t="shared" si="901"/>
        <v>-1479</v>
      </c>
      <c r="S1481" s="6"/>
      <c r="T1481" s="48" t="str">
        <f t="shared" si="902"/>
        <v/>
      </c>
      <c r="U1481" s="49" t="str">
        <f t="shared" si="903"/>
        <v/>
      </c>
      <c r="W1481" s="51"/>
      <c r="X1481" s="75" t="str">
        <f t="shared" si="904"/>
        <v/>
      </c>
      <c r="Y1481" s="71" t="str">
        <f t="shared" si="905"/>
        <v/>
      </c>
      <c r="Z1481" s="71" t="str">
        <f t="shared" si="906"/>
        <v/>
      </c>
      <c r="AA1481" s="71" t="str">
        <f t="shared" si="907"/>
        <v/>
      </c>
      <c r="AB1481" s="71" t="str">
        <f t="shared" si="908"/>
        <v/>
      </c>
      <c r="AC1481" s="71" t="str">
        <f t="shared" si="909"/>
        <v/>
      </c>
      <c r="AD1481" s="71" t="str">
        <f t="shared" si="910"/>
        <v/>
      </c>
      <c r="AE1481" s="78" t="str">
        <f t="shared" si="911"/>
        <v/>
      </c>
      <c r="AF1481" s="75" t="str">
        <f t="shared" si="912"/>
        <v/>
      </c>
      <c r="AG1481" s="71" t="str">
        <f t="shared" si="913"/>
        <v/>
      </c>
      <c r="AH1481" s="71" t="str">
        <f t="shared" si="914"/>
        <v/>
      </c>
      <c r="AI1481" s="71" t="str">
        <f t="shared" si="915"/>
        <v/>
      </c>
      <c r="AJ1481" s="71" t="str">
        <f t="shared" si="916"/>
        <v/>
      </c>
      <c r="AK1481" s="71" t="str">
        <f t="shared" si="917"/>
        <v/>
      </c>
      <c r="AL1481" s="71" t="str">
        <f t="shared" si="918"/>
        <v/>
      </c>
      <c r="AM1481" s="78" t="str">
        <f t="shared" si="919"/>
        <v/>
      </c>
      <c r="AN1481" s="75" t="str">
        <f t="shared" si="920"/>
        <v/>
      </c>
      <c r="AO1481" s="71" t="str">
        <f t="shared" si="921"/>
        <v/>
      </c>
      <c r="AP1481" s="71" t="str">
        <f t="shared" si="922"/>
        <v/>
      </c>
      <c r="AQ1481" s="71" t="str">
        <f t="shared" si="923"/>
        <v/>
      </c>
      <c r="AR1481" s="71" t="str">
        <f t="shared" si="924"/>
        <v/>
      </c>
      <c r="AS1481" s="71" t="str">
        <f t="shared" si="925"/>
        <v/>
      </c>
      <c r="AT1481" s="71" t="str">
        <f t="shared" si="926"/>
        <v/>
      </c>
      <c r="AU1481" s="76" t="str">
        <f t="shared" si="927"/>
        <v/>
      </c>
      <c r="BF1481" s="141">
        <v>60035</v>
      </c>
      <c r="BG1481" s="142" t="s">
        <v>17785</v>
      </c>
      <c r="BH1481" s="141" t="s">
        <v>180</v>
      </c>
      <c r="BI1481" s="141" t="s">
        <v>191</v>
      </c>
      <c r="BJ1481" s="141" t="s">
        <v>17591</v>
      </c>
      <c r="BK1481" s="141" t="s">
        <v>17786</v>
      </c>
      <c r="BL1481" s="141" t="s">
        <v>17778</v>
      </c>
      <c r="BM1481" s="141">
        <v>45.851982</v>
      </c>
      <c r="BN1481" s="141">
        <v>-73.476669999999999</v>
      </c>
      <c r="BO1481" s="141">
        <v>1986</v>
      </c>
      <c r="BP1481" s="143" t="s">
        <v>25540</v>
      </c>
      <c r="BQ1481" s="143" t="s">
        <v>17560</v>
      </c>
    </row>
    <row r="1482" spans="1:69" ht="38.25" customHeight="1" x14ac:dyDescent="0.25">
      <c r="A1482" s="1" t="str">
        <f t="shared" si="890"/>
        <v/>
      </c>
      <c r="B1482" s="32" t="str">
        <f t="shared" si="891"/>
        <v/>
      </c>
      <c r="C1482" s="25" t="str">
        <f t="shared" si="892"/>
        <v/>
      </c>
      <c r="D1482" s="25" t="str">
        <f t="shared" si="893"/>
        <v/>
      </c>
      <c r="E1482" s="25" t="str">
        <f t="shared" si="894"/>
        <v/>
      </c>
      <c r="F1482" s="25" t="str">
        <f t="shared" si="895"/>
        <v/>
      </c>
      <c r="G1482" s="108" t="str">
        <f t="shared" si="896"/>
        <v/>
      </c>
      <c r="H1482" s="108" t="str">
        <f t="shared" si="897"/>
        <v/>
      </c>
      <c r="I1482" s="112" t="str">
        <f t="shared" si="898"/>
        <v/>
      </c>
      <c r="J1482" s="112"/>
      <c r="K1482" s="112"/>
      <c r="L1482" s="113"/>
      <c r="M1482" s="113"/>
      <c r="N1482" s="224" t="str">
        <f t="shared" si="899"/>
        <v/>
      </c>
      <c r="O1482" s="225" t="str">
        <f t="shared" si="900"/>
        <v/>
      </c>
      <c r="Q1482" s="6">
        <v>1480</v>
      </c>
      <c r="R1482" s="47" t="str">
        <f t="shared" si="901"/>
        <v>-1480</v>
      </c>
      <c r="S1482" s="6"/>
      <c r="T1482" s="48" t="str">
        <f t="shared" si="902"/>
        <v/>
      </c>
      <c r="U1482" s="49" t="str">
        <f t="shared" si="903"/>
        <v/>
      </c>
      <c r="W1482" s="51"/>
      <c r="X1482" s="75" t="str">
        <f t="shared" si="904"/>
        <v/>
      </c>
      <c r="Y1482" s="71" t="str">
        <f t="shared" si="905"/>
        <v/>
      </c>
      <c r="Z1482" s="71" t="str">
        <f t="shared" si="906"/>
        <v/>
      </c>
      <c r="AA1482" s="71" t="str">
        <f t="shared" si="907"/>
        <v/>
      </c>
      <c r="AB1482" s="71" t="str">
        <f t="shared" si="908"/>
        <v/>
      </c>
      <c r="AC1482" s="71" t="str">
        <f t="shared" si="909"/>
        <v/>
      </c>
      <c r="AD1482" s="71" t="str">
        <f t="shared" si="910"/>
        <v/>
      </c>
      <c r="AE1482" s="78" t="str">
        <f t="shared" si="911"/>
        <v/>
      </c>
      <c r="AF1482" s="75" t="str">
        <f t="shared" si="912"/>
        <v/>
      </c>
      <c r="AG1482" s="71" t="str">
        <f t="shared" si="913"/>
        <v/>
      </c>
      <c r="AH1482" s="71" t="str">
        <f t="shared" si="914"/>
        <v/>
      </c>
      <c r="AI1482" s="71" t="str">
        <f t="shared" si="915"/>
        <v/>
      </c>
      <c r="AJ1482" s="71" t="str">
        <f t="shared" si="916"/>
        <v/>
      </c>
      <c r="AK1482" s="71" t="str">
        <f t="shared" si="917"/>
        <v/>
      </c>
      <c r="AL1482" s="71" t="str">
        <f t="shared" si="918"/>
        <v/>
      </c>
      <c r="AM1482" s="78" t="str">
        <f t="shared" si="919"/>
        <v/>
      </c>
      <c r="AN1482" s="75" t="str">
        <f t="shared" si="920"/>
        <v/>
      </c>
      <c r="AO1482" s="71" t="str">
        <f t="shared" si="921"/>
        <v/>
      </c>
      <c r="AP1482" s="71" t="str">
        <f t="shared" si="922"/>
        <v/>
      </c>
      <c r="AQ1482" s="71" t="str">
        <f t="shared" si="923"/>
        <v/>
      </c>
      <c r="AR1482" s="71" t="str">
        <f t="shared" si="924"/>
        <v/>
      </c>
      <c r="AS1482" s="71" t="str">
        <f t="shared" si="925"/>
        <v/>
      </c>
      <c r="AT1482" s="71" t="str">
        <f t="shared" si="926"/>
        <v/>
      </c>
      <c r="AU1482" s="76" t="str">
        <f t="shared" si="927"/>
        <v/>
      </c>
      <c r="BF1482" s="141">
        <v>52045</v>
      </c>
      <c r="BG1482" s="142" t="s">
        <v>17814</v>
      </c>
      <c r="BH1482" s="141" t="s">
        <v>180</v>
      </c>
      <c r="BI1482" s="141" t="s">
        <v>191</v>
      </c>
      <c r="BJ1482" s="141" t="s">
        <v>2514</v>
      </c>
      <c r="BK1482" s="141" t="s">
        <v>6055</v>
      </c>
      <c r="BL1482" s="141" t="s">
        <v>17758</v>
      </c>
      <c r="BM1482" s="141">
        <v>46.060209999999998</v>
      </c>
      <c r="BN1482" s="141">
        <v>-73.126649999999998</v>
      </c>
      <c r="BO1482" s="141">
        <v>1994</v>
      </c>
      <c r="BP1482" s="143" t="s">
        <v>25546</v>
      </c>
      <c r="BQ1482" s="143" t="s">
        <v>17560</v>
      </c>
    </row>
    <row r="1483" spans="1:69" ht="38.25" customHeight="1" x14ac:dyDescent="0.25">
      <c r="A1483" s="1" t="str">
        <f t="shared" si="890"/>
        <v/>
      </c>
      <c r="B1483" s="32" t="str">
        <f t="shared" si="891"/>
        <v/>
      </c>
      <c r="C1483" s="25" t="str">
        <f t="shared" si="892"/>
        <v/>
      </c>
      <c r="D1483" s="25" t="str">
        <f t="shared" si="893"/>
        <v/>
      </c>
      <c r="E1483" s="25" t="str">
        <f t="shared" si="894"/>
        <v/>
      </c>
      <c r="F1483" s="25" t="str">
        <f t="shared" si="895"/>
        <v/>
      </c>
      <c r="G1483" s="108" t="str">
        <f t="shared" si="896"/>
        <v/>
      </c>
      <c r="H1483" s="108" t="str">
        <f t="shared" si="897"/>
        <v/>
      </c>
      <c r="I1483" s="112" t="str">
        <f t="shared" si="898"/>
        <v/>
      </c>
      <c r="J1483" s="112"/>
      <c r="K1483" s="112"/>
      <c r="L1483" s="113"/>
      <c r="M1483" s="113"/>
      <c r="N1483" s="224" t="str">
        <f t="shared" si="899"/>
        <v/>
      </c>
      <c r="O1483" s="225" t="str">
        <f t="shared" si="900"/>
        <v/>
      </c>
      <c r="Q1483" s="6">
        <v>1481</v>
      </c>
      <c r="R1483" s="47" t="str">
        <f t="shared" si="901"/>
        <v>-1481</v>
      </c>
      <c r="S1483" s="6"/>
      <c r="T1483" s="48" t="str">
        <f t="shared" si="902"/>
        <v/>
      </c>
      <c r="U1483" s="49" t="str">
        <f t="shared" si="903"/>
        <v/>
      </c>
      <c r="W1483" s="51"/>
      <c r="X1483" s="75" t="str">
        <f t="shared" si="904"/>
        <v/>
      </c>
      <c r="Y1483" s="71" t="str">
        <f t="shared" si="905"/>
        <v/>
      </c>
      <c r="Z1483" s="71" t="str">
        <f t="shared" si="906"/>
        <v/>
      </c>
      <c r="AA1483" s="71" t="str">
        <f t="shared" si="907"/>
        <v/>
      </c>
      <c r="AB1483" s="71" t="str">
        <f t="shared" si="908"/>
        <v/>
      </c>
      <c r="AC1483" s="71" t="str">
        <f t="shared" si="909"/>
        <v/>
      </c>
      <c r="AD1483" s="71" t="str">
        <f t="shared" si="910"/>
        <v/>
      </c>
      <c r="AE1483" s="78" t="str">
        <f t="shared" si="911"/>
        <v/>
      </c>
      <c r="AF1483" s="75" t="str">
        <f t="shared" si="912"/>
        <v/>
      </c>
      <c r="AG1483" s="71" t="str">
        <f t="shared" si="913"/>
        <v/>
      </c>
      <c r="AH1483" s="71" t="str">
        <f t="shared" si="914"/>
        <v/>
      </c>
      <c r="AI1483" s="71" t="str">
        <f t="shared" si="915"/>
        <v/>
      </c>
      <c r="AJ1483" s="71" t="str">
        <f t="shared" si="916"/>
        <v/>
      </c>
      <c r="AK1483" s="71" t="str">
        <f t="shared" si="917"/>
        <v/>
      </c>
      <c r="AL1483" s="71" t="str">
        <f t="shared" si="918"/>
        <v/>
      </c>
      <c r="AM1483" s="78" t="str">
        <f t="shared" si="919"/>
        <v/>
      </c>
      <c r="AN1483" s="75" t="str">
        <f t="shared" si="920"/>
        <v/>
      </c>
      <c r="AO1483" s="71" t="str">
        <f t="shared" si="921"/>
        <v/>
      </c>
      <c r="AP1483" s="71" t="str">
        <f t="shared" si="922"/>
        <v/>
      </c>
      <c r="AQ1483" s="71" t="str">
        <f t="shared" si="923"/>
        <v/>
      </c>
      <c r="AR1483" s="71" t="str">
        <f t="shared" si="924"/>
        <v/>
      </c>
      <c r="AS1483" s="71" t="str">
        <f t="shared" si="925"/>
        <v/>
      </c>
      <c r="AT1483" s="71" t="str">
        <f t="shared" si="926"/>
        <v/>
      </c>
      <c r="AU1483" s="76" t="str">
        <f t="shared" si="927"/>
        <v/>
      </c>
      <c r="BF1483" s="141">
        <v>52045</v>
      </c>
      <c r="BG1483" s="142" t="s">
        <v>17815</v>
      </c>
      <c r="BH1483" s="141" t="s">
        <v>180</v>
      </c>
      <c r="BI1483" s="141" t="s">
        <v>191</v>
      </c>
      <c r="BJ1483" s="141" t="s">
        <v>2514</v>
      </c>
      <c r="BK1483" s="141" t="s">
        <v>4046</v>
      </c>
      <c r="BL1483" s="141" t="s">
        <v>17816</v>
      </c>
      <c r="BM1483" s="141">
        <v>46.067630000000001</v>
      </c>
      <c r="BN1483" s="141">
        <v>-73.136060000000001</v>
      </c>
      <c r="BO1483" s="141">
        <v>2006</v>
      </c>
      <c r="BP1483" s="143" t="s">
        <v>25547</v>
      </c>
      <c r="BQ1483" s="143" t="s">
        <v>17560</v>
      </c>
    </row>
    <row r="1484" spans="1:69" ht="38.25" customHeight="1" x14ac:dyDescent="0.25">
      <c r="A1484" s="1" t="str">
        <f t="shared" si="890"/>
        <v/>
      </c>
      <c r="B1484" s="32" t="str">
        <f t="shared" si="891"/>
        <v/>
      </c>
      <c r="C1484" s="25" t="str">
        <f t="shared" si="892"/>
        <v/>
      </c>
      <c r="D1484" s="25" t="str">
        <f t="shared" si="893"/>
        <v/>
      </c>
      <c r="E1484" s="25" t="str">
        <f t="shared" si="894"/>
        <v/>
      </c>
      <c r="F1484" s="25" t="str">
        <f t="shared" si="895"/>
        <v/>
      </c>
      <c r="G1484" s="108" t="str">
        <f t="shared" si="896"/>
        <v/>
      </c>
      <c r="H1484" s="108" t="str">
        <f t="shared" si="897"/>
        <v/>
      </c>
      <c r="I1484" s="112" t="str">
        <f t="shared" si="898"/>
        <v/>
      </c>
      <c r="J1484" s="112"/>
      <c r="K1484" s="112"/>
      <c r="L1484" s="113"/>
      <c r="M1484" s="113"/>
      <c r="N1484" s="224" t="str">
        <f t="shared" si="899"/>
        <v/>
      </c>
      <c r="O1484" s="225" t="str">
        <f t="shared" si="900"/>
        <v/>
      </c>
      <c r="Q1484" s="6">
        <v>1482</v>
      </c>
      <c r="R1484" s="47" t="str">
        <f t="shared" si="901"/>
        <v>-1482</v>
      </c>
      <c r="S1484" s="6"/>
      <c r="T1484" s="48" t="str">
        <f t="shared" si="902"/>
        <v/>
      </c>
      <c r="U1484" s="49" t="str">
        <f t="shared" si="903"/>
        <v/>
      </c>
      <c r="W1484" s="51"/>
      <c r="X1484" s="75" t="str">
        <f t="shared" si="904"/>
        <v/>
      </c>
      <c r="Y1484" s="71" t="str">
        <f t="shared" si="905"/>
        <v/>
      </c>
      <c r="Z1484" s="71" t="str">
        <f t="shared" si="906"/>
        <v/>
      </c>
      <c r="AA1484" s="71" t="str">
        <f t="shared" si="907"/>
        <v/>
      </c>
      <c r="AB1484" s="71" t="str">
        <f t="shared" si="908"/>
        <v/>
      </c>
      <c r="AC1484" s="71" t="str">
        <f t="shared" si="909"/>
        <v/>
      </c>
      <c r="AD1484" s="71" t="str">
        <f t="shared" si="910"/>
        <v/>
      </c>
      <c r="AE1484" s="78" t="str">
        <f t="shared" si="911"/>
        <v/>
      </c>
      <c r="AF1484" s="75" t="str">
        <f t="shared" si="912"/>
        <v/>
      </c>
      <c r="AG1484" s="71" t="str">
        <f t="shared" si="913"/>
        <v/>
      </c>
      <c r="AH1484" s="71" t="str">
        <f t="shared" si="914"/>
        <v/>
      </c>
      <c r="AI1484" s="71" t="str">
        <f t="shared" si="915"/>
        <v/>
      </c>
      <c r="AJ1484" s="71" t="str">
        <f t="shared" si="916"/>
        <v/>
      </c>
      <c r="AK1484" s="71" t="str">
        <f t="shared" si="917"/>
        <v/>
      </c>
      <c r="AL1484" s="71" t="str">
        <f t="shared" si="918"/>
        <v/>
      </c>
      <c r="AM1484" s="78" t="str">
        <f t="shared" si="919"/>
        <v/>
      </c>
      <c r="AN1484" s="75" t="str">
        <f t="shared" si="920"/>
        <v/>
      </c>
      <c r="AO1484" s="71" t="str">
        <f t="shared" si="921"/>
        <v/>
      </c>
      <c r="AP1484" s="71" t="str">
        <f t="shared" si="922"/>
        <v/>
      </c>
      <c r="AQ1484" s="71" t="str">
        <f t="shared" si="923"/>
        <v/>
      </c>
      <c r="AR1484" s="71" t="str">
        <f t="shared" si="924"/>
        <v/>
      </c>
      <c r="AS1484" s="71" t="str">
        <f t="shared" si="925"/>
        <v/>
      </c>
      <c r="AT1484" s="71" t="str">
        <f t="shared" si="926"/>
        <v/>
      </c>
      <c r="AU1484" s="76" t="str">
        <f t="shared" si="927"/>
        <v/>
      </c>
      <c r="BF1484" s="141">
        <v>52062</v>
      </c>
      <c r="BG1484" s="142" t="s">
        <v>17838</v>
      </c>
      <c r="BH1484" s="141" t="s">
        <v>180</v>
      </c>
      <c r="BI1484" s="141" t="s">
        <v>178</v>
      </c>
      <c r="BJ1484" s="141" t="s">
        <v>17839</v>
      </c>
      <c r="BK1484" s="141" t="s">
        <v>11255</v>
      </c>
      <c r="BL1484" s="141" t="s">
        <v>2063</v>
      </c>
      <c r="BM1484" s="141">
        <v>46.147590000000001</v>
      </c>
      <c r="BN1484" s="141">
        <v>-73.209490000000002</v>
      </c>
      <c r="BO1484" s="141">
        <v>2012</v>
      </c>
      <c r="BP1484" s="143" t="s">
        <v>484</v>
      </c>
      <c r="BQ1484" s="143" t="s">
        <v>17560</v>
      </c>
    </row>
    <row r="1485" spans="1:69" ht="38.25" customHeight="1" x14ac:dyDescent="0.25">
      <c r="A1485" s="1" t="str">
        <f t="shared" ref="A1485:A1548" si="928">IF(B1485="","",R1475)</f>
        <v/>
      </c>
      <c r="B1485" s="32" t="str">
        <f t="shared" ref="B1485:B1548" si="929">IF(IF(ISERROR(VLOOKUP((Code_geo&amp;"-"&amp;Q1475),BD_IP_2014,2,FALSE)),"",(VLOOKUP((Code_geo&amp;"-"&amp;Q1475),BD_IP_2014,2,FALSE)))=0,"",IF(ISERROR(VLOOKUP((Code_geo&amp;"-"&amp;Q1475),BD_IP_2014,2,FALSE)),"",(VLOOKUP((Code_geo&amp;"-"&amp;Q1475),BD_IP_2014,2,FALSE))))</f>
        <v/>
      </c>
      <c r="C1485" s="25" t="str">
        <f t="shared" ref="C1485:C1548" si="930">IF(IF(ISERROR(VLOOKUP((Code_geo&amp;"-"&amp;Q1475),BD_IP_2014,3,FALSE)),"",(VLOOKUP((Code_geo&amp;"-"&amp;Q1475),BD_IP_2014,3,FALSE)))=0,"",IF(ISERROR(VLOOKUP((Code_geo&amp;"-"&amp;Q1475),BD_IP_2014,3,FALSE)),"",(VLOOKUP((Code_geo&amp;"-"&amp;Q1475),BD_IP_2014,3,FALSE))))</f>
        <v/>
      </c>
      <c r="D1485" s="25" t="str">
        <f t="shared" ref="D1485:D1548" si="931">IF(IF(ISERROR(VLOOKUP((Code_geo&amp;"-"&amp;Q1475),BD_IP_2014,4,FALSE)),"",(VLOOKUP((Code_geo&amp;"-"&amp;Q1475),BD_IP_2014,4,FALSE)))=0,"",IF(ISERROR(VLOOKUP((Code_geo&amp;"-"&amp;Q1475),BD_IP_2014,4,FALSE)),"",(VLOOKUP((Code_geo&amp;"-"&amp;Q1475),BD_IP_2014,4,FALSE))))</f>
        <v/>
      </c>
      <c r="E1485" s="25" t="str">
        <f t="shared" ref="E1485:E1548" si="932">IF(IF(ISERROR(VLOOKUP((Code_geo&amp;"-"&amp;Q1475),BD_IP_2014,5,FALSE)),"",(VLOOKUP((Code_geo&amp;"-"&amp;Q1475),BD_IP_2014,5,FALSE)))=0,"",IF(ISERROR(VLOOKUP((Code_geo&amp;"-"&amp;Q1475),BD_IP_2014,5,FALSE)),"",(VLOOKUP((Code_geo&amp;"-"&amp;Q1475),BD_IP_2014,5,FALSE))))</f>
        <v/>
      </c>
      <c r="F1485" s="25" t="str">
        <f t="shared" ref="F1485:F1548" si="933">IF(IF(ISERROR(VLOOKUP((Code_geo&amp;"-"&amp;Q1475),BD_IP_2014,6,FALSE)),"",(VLOOKUP((Code_geo&amp;"-"&amp;Q1475),BD_IP_2014,6,FALSE)))=0,"",IF(ISERROR(VLOOKUP((Code_geo&amp;"-"&amp;Q1475),BD_IP_2014,6,FALSE)),"",(VLOOKUP((Code_geo&amp;"-"&amp;Q1475),BD_IP_2014,6,FALSE))))</f>
        <v/>
      </c>
      <c r="G1485" s="108" t="str">
        <f t="shared" ref="G1485:G1548" si="934">IF(ISERROR(VLOOKUP((Code_geo&amp;"-"&amp;Q1475),BD_IP_2014,7,FALSE)),"",(VLOOKUP((Code_geo&amp;"-"&amp;Q1475),BD_IP_2014,7,FALSE)))</f>
        <v/>
      </c>
      <c r="H1485" s="108" t="str">
        <f t="shared" ref="H1485:H1548" si="935">IF(ISERROR(VLOOKUP((Code_geo&amp;"-"&amp;Q1475),BD_IP_2014,8,FALSE)),"",(VLOOKUP((Code_geo&amp;"-"&amp;Q1475),BD_IP_2014,8,FALSE)))</f>
        <v/>
      </c>
      <c r="I1485" s="112" t="str">
        <f t="shared" ref="I1485:I1548" si="936">IF(ISERROR(VLOOKUP((Code_geo&amp;"-"&amp;Q1475),BD_IP_2014,9,FALSE)),"",(VLOOKUP((Code_geo&amp;"-"&amp;Q1475),BD_IP_2014,9,FALSE)))</f>
        <v/>
      </c>
      <c r="J1485" s="112"/>
      <c r="K1485" s="112"/>
      <c r="L1485" s="113"/>
      <c r="M1485" s="113"/>
      <c r="N1485" s="224" t="str">
        <f t="shared" ref="N1485:N1548" si="937">IF(IF(ISERROR(VLOOKUP((Code_geo&amp;"-"&amp;Q1475),BD_IP_2014,10,FALSE)),"",(VLOOKUP((Code_geo&amp;"-"&amp;Q1475),BD_IP_2014,10,FALSE)))=0,"",IF(ISERROR(VLOOKUP((Code_geo&amp;"-"&amp;Q1475),BD_IP_2014,10,FALSE)),"",(VLOOKUP((Code_geo&amp;"-"&amp;Q1475),BD_IP_2014,10,FALSE))))</f>
        <v/>
      </c>
      <c r="O1485" s="225" t="str">
        <f t="shared" si="900"/>
        <v/>
      </c>
      <c r="Q1485" s="6">
        <v>1483</v>
      </c>
      <c r="R1485" s="47" t="str">
        <f t="shared" si="901"/>
        <v>-1483</v>
      </c>
      <c r="S1485" s="6"/>
      <c r="T1485" s="48" t="str">
        <f t="shared" si="902"/>
        <v/>
      </c>
      <c r="U1485" s="49" t="str">
        <f t="shared" si="903"/>
        <v/>
      </c>
      <c r="W1485" s="51"/>
      <c r="X1485" s="75" t="str">
        <f t="shared" si="904"/>
        <v/>
      </c>
      <c r="Y1485" s="71" t="str">
        <f t="shared" si="905"/>
        <v/>
      </c>
      <c r="Z1485" s="71" t="str">
        <f t="shared" si="906"/>
        <v/>
      </c>
      <c r="AA1485" s="71" t="str">
        <f t="shared" si="907"/>
        <v/>
      </c>
      <c r="AB1485" s="71" t="str">
        <f t="shared" si="908"/>
        <v/>
      </c>
      <c r="AC1485" s="71" t="str">
        <f t="shared" si="909"/>
        <v/>
      </c>
      <c r="AD1485" s="71" t="str">
        <f t="shared" si="910"/>
        <v/>
      </c>
      <c r="AE1485" s="78" t="str">
        <f t="shared" si="911"/>
        <v/>
      </c>
      <c r="AF1485" s="75" t="str">
        <f t="shared" si="912"/>
        <v/>
      </c>
      <c r="AG1485" s="71" t="str">
        <f t="shared" si="913"/>
        <v/>
      </c>
      <c r="AH1485" s="71" t="str">
        <f t="shared" si="914"/>
        <v/>
      </c>
      <c r="AI1485" s="71" t="str">
        <f t="shared" si="915"/>
        <v/>
      </c>
      <c r="AJ1485" s="71" t="str">
        <f t="shared" si="916"/>
        <v/>
      </c>
      <c r="AK1485" s="71" t="str">
        <f t="shared" si="917"/>
        <v/>
      </c>
      <c r="AL1485" s="71" t="str">
        <f t="shared" si="918"/>
        <v/>
      </c>
      <c r="AM1485" s="78" t="str">
        <f t="shared" si="919"/>
        <v/>
      </c>
      <c r="AN1485" s="75" t="str">
        <f t="shared" si="920"/>
        <v/>
      </c>
      <c r="AO1485" s="71" t="str">
        <f t="shared" si="921"/>
        <v/>
      </c>
      <c r="AP1485" s="71" t="str">
        <f t="shared" si="922"/>
        <v/>
      </c>
      <c r="AQ1485" s="71" t="str">
        <f t="shared" si="923"/>
        <v/>
      </c>
      <c r="AR1485" s="71" t="str">
        <f t="shared" si="924"/>
        <v/>
      </c>
      <c r="AS1485" s="71" t="str">
        <f t="shared" si="925"/>
        <v/>
      </c>
      <c r="AT1485" s="71" t="str">
        <f t="shared" si="926"/>
        <v/>
      </c>
      <c r="AU1485" s="76" t="str">
        <f t="shared" si="927"/>
        <v/>
      </c>
      <c r="BF1485" s="141">
        <v>60013</v>
      </c>
      <c r="BG1485" s="142" t="s">
        <v>17942</v>
      </c>
      <c r="BH1485" s="141" t="s">
        <v>180</v>
      </c>
      <c r="BI1485" s="141" t="s">
        <v>191</v>
      </c>
      <c r="BJ1485" s="141" t="s">
        <v>2599</v>
      </c>
      <c r="BK1485" s="141" t="s">
        <v>5506</v>
      </c>
      <c r="BL1485" s="141" t="s">
        <v>27419</v>
      </c>
      <c r="BM1485" s="141">
        <v>45.738941273920602</v>
      </c>
      <c r="BN1485" s="141">
        <v>-73.483268875069996</v>
      </c>
      <c r="BO1485" s="141">
        <v>1995</v>
      </c>
      <c r="BP1485" s="143" t="s">
        <v>483</v>
      </c>
      <c r="BQ1485" s="143" t="s">
        <v>17560</v>
      </c>
    </row>
    <row r="1486" spans="1:69" ht="38.25" customHeight="1" x14ac:dyDescent="0.25">
      <c r="A1486" s="1" t="str">
        <f t="shared" si="928"/>
        <v/>
      </c>
      <c r="B1486" s="32" t="str">
        <f t="shared" si="929"/>
        <v/>
      </c>
      <c r="C1486" s="25" t="str">
        <f t="shared" si="930"/>
        <v/>
      </c>
      <c r="D1486" s="25" t="str">
        <f t="shared" si="931"/>
        <v/>
      </c>
      <c r="E1486" s="25" t="str">
        <f t="shared" si="932"/>
        <v/>
      </c>
      <c r="F1486" s="25" t="str">
        <f t="shared" si="933"/>
        <v/>
      </c>
      <c r="G1486" s="108" t="str">
        <f t="shared" si="934"/>
        <v/>
      </c>
      <c r="H1486" s="108" t="str">
        <f t="shared" si="935"/>
        <v/>
      </c>
      <c r="I1486" s="112" t="str">
        <f t="shared" si="936"/>
        <v/>
      </c>
      <c r="J1486" s="112"/>
      <c r="K1486" s="112"/>
      <c r="L1486" s="113"/>
      <c r="M1486" s="113"/>
      <c r="N1486" s="224" t="str">
        <f t="shared" si="937"/>
        <v/>
      </c>
      <c r="O1486" s="225" t="str">
        <f t="shared" ref="O1486:O1549" si="938">IF(OR(B1486="",C1486="",G1486="",H1486="",I1486="",AND(J1486="",BW1486=FALSE),AND(K1486="",BX1486=FALSE),AND(L1486="",BY1486=FALSE),AND(M1486="",BZ1486=FALSE)),"",(IF(AND(100&gt;=CG1486,CG1486&gt;80),"A",IF(AND(80&gt;=CG1486,CG1486&gt;60),"B",IF(AND(60&gt;=CG1486,CG1486&gt;40),"C",IF(AND(40&gt;=CG1486,CG1486&gt;20),"D","E"))))))</f>
        <v/>
      </c>
      <c r="Q1486" s="6">
        <v>1484</v>
      </c>
      <c r="R1486" s="47" t="str">
        <f t="shared" si="901"/>
        <v>-1484</v>
      </c>
      <c r="S1486" s="6"/>
      <c r="T1486" s="48" t="str">
        <f t="shared" si="902"/>
        <v/>
      </c>
      <c r="U1486" s="49" t="str">
        <f t="shared" si="903"/>
        <v/>
      </c>
      <c r="W1486" s="51"/>
      <c r="X1486" s="75" t="str">
        <f t="shared" si="904"/>
        <v/>
      </c>
      <c r="Y1486" s="71" t="str">
        <f t="shared" si="905"/>
        <v/>
      </c>
      <c r="Z1486" s="71" t="str">
        <f t="shared" si="906"/>
        <v/>
      </c>
      <c r="AA1486" s="71" t="str">
        <f t="shared" si="907"/>
        <v/>
      </c>
      <c r="AB1486" s="71" t="str">
        <f t="shared" si="908"/>
        <v/>
      </c>
      <c r="AC1486" s="71" t="str">
        <f t="shared" si="909"/>
        <v/>
      </c>
      <c r="AD1486" s="71" t="str">
        <f t="shared" si="910"/>
        <v/>
      </c>
      <c r="AE1486" s="78" t="str">
        <f t="shared" si="911"/>
        <v/>
      </c>
      <c r="AF1486" s="75" t="str">
        <f t="shared" si="912"/>
        <v/>
      </c>
      <c r="AG1486" s="71" t="str">
        <f t="shared" si="913"/>
        <v/>
      </c>
      <c r="AH1486" s="71" t="str">
        <f t="shared" si="914"/>
        <v/>
      </c>
      <c r="AI1486" s="71" t="str">
        <f t="shared" si="915"/>
        <v/>
      </c>
      <c r="AJ1486" s="71" t="str">
        <f t="shared" si="916"/>
        <v/>
      </c>
      <c r="AK1486" s="71" t="str">
        <f t="shared" si="917"/>
        <v/>
      </c>
      <c r="AL1486" s="71" t="str">
        <f t="shared" si="918"/>
        <v/>
      </c>
      <c r="AM1486" s="78" t="str">
        <f t="shared" si="919"/>
        <v/>
      </c>
      <c r="AN1486" s="75" t="str">
        <f t="shared" si="920"/>
        <v/>
      </c>
      <c r="AO1486" s="71" t="str">
        <f t="shared" si="921"/>
        <v/>
      </c>
      <c r="AP1486" s="71" t="str">
        <f t="shared" si="922"/>
        <v/>
      </c>
      <c r="AQ1486" s="71" t="str">
        <f t="shared" si="923"/>
        <v/>
      </c>
      <c r="AR1486" s="71" t="str">
        <f t="shared" si="924"/>
        <v/>
      </c>
      <c r="AS1486" s="71" t="str">
        <f t="shared" si="925"/>
        <v/>
      </c>
      <c r="AT1486" s="71" t="str">
        <f t="shared" si="926"/>
        <v/>
      </c>
      <c r="AU1486" s="76" t="str">
        <f t="shared" si="927"/>
        <v/>
      </c>
      <c r="BF1486" s="141">
        <v>60013</v>
      </c>
      <c r="BG1486" s="142" t="s">
        <v>17945</v>
      </c>
      <c r="BH1486" s="141" t="s">
        <v>180</v>
      </c>
      <c r="BI1486" s="141" t="s">
        <v>191</v>
      </c>
      <c r="BJ1486" s="141" t="s">
        <v>17872</v>
      </c>
      <c r="BK1486" s="141" t="s">
        <v>1206</v>
      </c>
      <c r="BL1486" s="141" t="s">
        <v>4337</v>
      </c>
      <c r="BM1486" s="141">
        <v>45.764109555321802</v>
      </c>
      <c r="BN1486" s="141">
        <v>-73.420806380146104</v>
      </c>
      <c r="BO1486" s="141">
        <v>1963</v>
      </c>
      <c r="BP1486" s="143" t="s">
        <v>487</v>
      </c>
      <c r="BQ1486" s="143" t="s">
        <v>17560</v>
      </c>
    </row>
    <row r="1487" spans="1:69" ht="38.25" customHeight="1" x14ac:dyDescent="0.25">
      <c r="A1487" s="1" t="str">
        <f t="shared" si="928"/>
        <v/>
      </c>
      <c r="B1487" s="32" t="str">
        <f t="shared" si="929"/>
        <v/>
      </c>
      <c r="C1487" s="25" t="str">
        <f t="shared" si="930"/>
        <v/>
      </c>
      <c r="D1487" s="25" t="str">
        <f t="shared" si="931"/>
        <v/>
      </c>
      <c r="E1487" s="25" t="str">
        <f t="shared" si="932"/>
        <v/>
      </c>
      <c r="F1487" s="25" t="str">
        <f t="shared" si="933"/>
        <v/>
      </c>
      <c r="G1487" s="108" t="str">
        <f t="shared" si="934"/>
        <v/>
      </c>
      <c r="H1487" s="108" t="str">
        <f t="shared" si="935"/>
        <v/>
      </c>
      <c r="I1487" s="112" t="str">
        <f t="shared" si="936"/>
        <v/>
      </c>
      <c r="J1487" s="112"/>
      <c r="K1487" s="112"/>
      <c r="L1487" s="113"/>
      <c r="M1487" s="113"/>
      <c r="N1487" s="224" t="str">
        <f t="shared" si="937"/>
        <v/>
      </c>
      <c r="O1487" s="225" t="str">
        <f t="shared" si="938"/>
        <v/>
      </c>
      <c r="Q1487" s="6">
        <v>1485</v>
      </c>
      <c r="R1487" s="47" t="str">
        <f t="shared" si="901"/>
        <v>-1485</v>
      </c>
      <c r="S1487" s="6"/>
      <c r="T1487" s="48" t="str">
        <f t="shared" si="902"/>
        <v/>
      </c>
      <c r="U1487" s="49" t="str">
        <f t="shared" si="903"/>
        <v/>
      </c>
      <c r="W1487" s="51"/>
      <c r="X1487" s="75" t="str">
        <f t="shared" si="904"/>
        <v/>
      </c>
      <c r="Y1487" s="71" t="str">
        <f t="shared" si="905"/>
        <v/>
      </c>
      <c r="Z1487" s="71" t="str">
        <f t="shared" si="906"/>
        <v/>
      </c>
      <c r="AA1487" s="71" t="str">
        <f t="shared" si="907"/>
        <v/>
      </c>
      <c r="AB1487" s="71" t="str">
        <f t="shared" si="908"/>
        <v/>
      </c>
      <c r="AC1487" s="71" t="str">
        <f t="shared" si="909"/>
        <v/>
      </c>
      <c r="AD1487" s="71" t="str">
        <f t="shared" si="910"/>
        <v/>
      </c>
      <c r="AE1487" s="78" t="str">
        <f t="shared" si="911"/>
        <v/>
      </c>
      <c r="AF1487" s="75" t="str">
        <f t="shared" si="912"/>
        <v/>
      </c>
      <c r="AG1487" s="71" t="str">
        <f t="shared" si="913"/>
        <v/>
      </c>
      <c r="AH1487" s="71" t="str">
        <f t="shared" si="914"/>
        <v/>
      </c>
      <c r="AI1487" s="71" t="str">
        <f t="shared" si="915"/>
        <v/>
      </c>
      <c r="AJ1487" s="71" t="str">
        <f t="shared" si="916"/>
        <v/>
      </c>
      <c r="AK1487" s="71" t="str">
        <f t="shared" si="917"/>
        <v/>
      </c>
      <c r="AL1487" s="71" t="str">
        <f t="shared" si="918"/>
        <v/>
      </c>
      <c r="AM1487" s="78" t="str">
        <f t="shared" si="919"/>
        <v/>
      </c>
      <c r="AN1487" s="75" t="str">
        <f t="shared" si="920"/>
        <v/>
      </c>
      <c r="AO1487" s="71" t="str">
        <f t="shared" si="921"/>
        <v/>
      </c>
      <c r="AP1487" s="71" t="str">
        <f t="shared" si="922"/>
        <v/>
      </c>
      <c r="AQ1487" s="71" t="str">
        <f t="shared" si="923"/>
        <v/>
      </c>
      <c r="AR1487" s="71" t="str">
        <f t="shared" si="924"/>
        <v/>
      </c>
      <c r="AS1487" s="71" t="str">
        <f t="shared" si="925"/>
        <v/>
      </c>
      <c r="AT1487" s="71" t="str">
        <f t="shared" si="926"/>
        <v/>
      </c>
      <c r="AU1487" s="76" t="str">
        <f t="shared" si="927"/>
        <v/>
      </c>
      <c r="BF1487" s="141">
        <v>60013</v>
      </c>
      <c r="BG1487" s="142" t="s">
        <v>17957</v>
      </c>
      <c r="BH1487" s="141" t="s">
        <v>478</v>
      </c>
      <c r="BI1487" s="141" t="s">
        <v>186</v>
      </c>
      <c r="BJ1487" s="141" t="s">
        <v>17937</v>
      </c>
      <c r="BK1487" s="141" t="s">
        <v>2920</v>
      </c>
      <c r="BL1487" s="141" t="s">
        <v>17938</v>
      </c>
      <c r="BM1487" s="141">
        <v>45.7752430577385</v>
      </c>
      <c r="BN1487" s="141">
        <v>-73.461488297346094</v>
      </c>
      <c r="BO1487" s="141">
        <v>1996</v>
      </c>
      <c r="BP1487" s="143" t="s">
        <v>480</v>
      </c>
      <c r="BQ1487" s="143" t="s">
        <v>17560</v>
      </c>
    </row>
    <row r="1488" spans="1:69" ht="38.25" customHeight="1" x14ac:dyDescent="0.25">
      <c r="A1488" s="1" t="str">
        <f t="shared" si="928"/>
        <v/>
      </c>
      <c r="B1488" s="32" t="str">
        <f t="shared" si="929"/>
        <v/>
      </c>
      <c r="C1488" s="25" t="str">
        <f t="shared" si="930"/>
        <v/>
      </c>
      <c r="D1488" s="25" t="str">
        <f t="shared" si="931"/>
        <v/>
      </c>
      <c r="E1488" s="25" t="str">
        <f t="shared" si="932"/>
        <v/>
      </c>
      <c r="F1488" s="25" t="str">
        <f t="shared" si="933"/>
        <v/>
      </c>
      <c r="G1488" s="108" t="str">
        <f t="shared" si="934"/>
        <v/>
      </c>
      <c r="H1488" s="108" t="str">
        <f t="shared" si="935"/>
        <v/>
      </c>
      <c r="I1488" s="112" t="str">
        <f t="shared" si="936"/>
        <v/>
      </c>
      <c r="J1488" s="112"/>
      <c r="K1488" s="112"/>
      <c r="L1488" s="113"/>
      <c r="M1488" s="113"/>
      <c r="N1488" s="224" t="str">
        <f t="shared" si="937"/>
        <v/>
      </c>
      <c r="O1488" s="225" t="str">
        <f t="shared" si="938"/>
        <v/>
      </c>
      <c r="Q1488" s="6">
        <v>1486</v>
      </c>
      <c r="R1488" s="47" t="str">
        <f t="shared" si="901"/>
        <v>-1486</v>
      </c>
      <c r="S1488" s="6"/>
      <c r="T1488" s="48" t="str">
        <f t="shared" si="902"/>
        <v/>
      </c>
      <c r="U1488" s="49" t="str">
        <f t="shared" si="903"/>
        <v/>
      </c>
      <c r="W1488" s="51"/>
      <c r="X1488" s="75" t="str">
        <f t="shared" si="904"/>
        <v/>
      </c>
      <c r="Y1488" s="71" t="str">
        <f t="shared" si="905"/>
        <v/>
      </c>
      <c r="Z1488" s="71" t="str">
        <f t="shared" si="906"/>
        <v/>
      </c>
      <c r="AA1488" s="71" t="str">
        <f t="shared" si="907"/>
        <v/>
      </c>
      <c r="AB1488" s="71" t="str">
        <f t="shared" si="908"/>
        <v/>
      </c>
      <c r="AC1488" s="71" t="str">
        <f t="shared" si="909"/>
        <v/>
      </c>
      <c r="AD1488" s="71" t="str">
        <f t="shared" si="910"/>
        <v/>
      </c>
      <c r="AE1488" s="78" t="str">
        <f t="shared" si="911"/>
        <v/>
      </c>
      <c r="AF1488" s="75" t="str">
        <f t="shared" si="912"/>
        <v/>
      </c>
      <c r="AG1488" s="71" t="str">
        <f t="shared" si="913"/>
        <v/>
      </c>
      <c r="AH1488" s="71" t="str">
        <f t="shared" si="914"/>
        <v/>
      </c>
      <c r="AI1488" s="71" t="str">
        <f t="shared" si="915"/>
        <v/>
      </c>
      <c r="AJ1488" s="71" t="str">
        <f t="shared" si="916"/>
        <v/>
      </c>
      <c r="AK1488" s="71" t="str">
        <f t="shared" si="917"/>
        <v/>
      </c>
      <c r="AL1488" s="71" t="str">
        <f t="shared" si="918"/>
        <v/>
      </c>
      <c r="AM1488" s="78" t="str">
        <f t="shared" si="919"/>
        <v/>
      </c>
      <c r="AN1488" s="75" t="str">
        <f t="shared" si="920"/>
        <v/>
      </c>
      <c r="AO1488" s="71" t="str">
        <f t="shared" si="921"/>
        <v/>
      </c>
      <c r="AP1488" s="71" t="str">
        <f t="shared" si="922"/>
        <v/>
      </c>
      <c r="AQ1488" s="71" t="str">
        <f t="shared" si="923"/>
        <v/>
      </c>
      <c r="AR1488" s="71" t="str">
        <f t="shared" si="924"/>
        <v/>
      </c>
      <c r="AS1488" s="71" t="str">
        <f t="shared" si="925"/>
        <v/>
      </c>
      <c r="AT1488" s="71" t="str">
        <f t="shared" si="926"/>
        <v/>
      </c>
      <c r="AU1488" s="76" t="str">
        <f t="shared" si="927"/>
        <v/>
      </c>
      <c r="BF1488" s="141">
        <v>60013</v>
      </c>
      <c r="BG1488" s="142" t="s">
        <v>17960</v>
      </c>
      <c r="BH1488" s="141" t="s">
        <v>180</v>
      </c>
      <c r="BI1488" s="141" t="s">
        <v>191</v>
      </c>
      <c r="BJ1488" s="141"/>
      <c r="BK1488" s="141" t="s">
        <v>4603</v>
      </c>
      <c r="BL1488" s="141" t="s">
        <v>4337</v>
      </c>
      <c r="BM1488" s="141">
        <v>45.768453254944397</v>
      </c>
      <c r="BN1488" s="141">
        <v>-73.417495949338999</v>
      </c>
      <c r="BO1488" s="141">
        <v>1990</v>
      </c>
      <c r="BP1488" s="143" t="s">
        <v>483</v>
      </c>
      <c r="BQ1488" s="143" t="s">
        <v>17560</v>
      </c>
    </row>
    <row r="1489" spans="1:69" ht="38.25" customHeight="1" x14ac:dyDescent="0.25">
      <c r="A1489" s="1" t="str">
        <f t="shared" si="928"/>
        <v/>
      </c>
      <c r="B1489" s="32" t="str">
        <f t="shared" si="929"/>
        <v/>
      </c>
      <c r="C1489" s="25" t="str">
        <f t="shared" si="930"/>
        <v/>
      </c>
      <c r="D1489" s="25" t="str">
        <f t="shared" si="931"/>
        <v/>
      </c>
      <c r="E1489" s="25" t="str">
        <f t="shared" si="932"/>
        <v/>
      </c>
      <c r="F1489" s="25" t="str">
        <f t="shared" si="933"/>
        <v/>
      </c>
      <c r="G1489" s="108" t="str">
        <f t="shared" si="934"/>
        <v/>
      </c>
      <c r="H1489" s="108" t="str">
        <f t="shared" si="935"/>
        <v/>
      </c>
      <c r="I1489" s="112" t="str">
        <f t="shared" si="936"/>
        <v/>
      </c>
      <c r="J1489" s="112"/>
      <c r="K1489" s="112"/>
      <c r="L1489" s="113"/>
      <c r="M1489" s="113"/>
      <c r="N1489" s="224" t="str">
        <f t="shared" si="937"/>
        <v/>
      </c>
      <c r="O1489" s="225" t="str">
        <f t="shared" si="938"/>
        <v/>
      </c>
      <c r="Q1489" s="6">
        <v>1487</v>
      </c>
      <c r="R1489" s="47" t="str">
        <f t="shared" si="901"/>
        <v>-1487</v>
      </c>
      <c r="S1489" s="6"/>
      <c r="T1489" s="48" t="str">
        <f t="shared" si="902"/>
        <v/>
      </c>
      <c r="U1489" s="49" t="str">
        <f t="shared" si="903"/>
        <v/>
      </c>
      <c r="W1489" s="51"/>
      <c r="X1489" s="75" t="str">
        <f t="shared" si="904"/>
        <v/>
      </c>
      <c r="Y1489" s="71" t="str">
        <f t="shared" si="905"/>
        <v/>
      </c>
      <c r="Z1489" s="71" t="str">
        <f t="shared" si="906"/>
        <v/>
      </c>
      <c r="AA1489" s="71" t="str">
        <f t="shared" si="907"/>
        <v/>
      </c>
      <c r="AB1489" s="71" t="str">
        <f t="shared" si="908"/>
        <v/>
      </c>
      <c r="AC1489" s="71" t="str">
        <f t="shared" si="909"/>
        <v/>
      </c>
      <c r="AD1489" s="71" t="str">
        <f t="shared" si="910"/>
        <v/>
      </c>
      <c r="AE1489" s="78" t="str">
        <f t="shared" si="911"/>
        <v/>
      </c>
      <c r="AF1489" s="75" t="str">
        <f t="shared" si="912"/>
        <v/>
      </c>
      <c r="AG1489" s="71" t="str">
        <f t="shared" si="913"/>
        <v/>
      </c>
      <c r="AH1489" s="71" t="str">
        <f t="shared" si="914"/>
        <v/>
      </c>
      <c r="AI1489" s="71" t="str">
        <f t="shared" si="915"/>
        <v/>
      </c>
      <c r="AJ1489" s="71" t="str">
        <f t="shared" si="916"/>
        <v/>
      </c>
      <c r="AK1489" s="71" t="str">
        <f t="shared" si="917"/>
        <v/>
      </c>
      <c r="AL1489" s="71" t="str">
        <f t="shared" si="918"/>
        <v/>
      </c>
      <c r="AM1489" s="78" t="str">
        <f t="shared" si="919"/>
        <v/>
      </c>
      <c r="AN1489" s="75" t="str">
        <f t="shared" si="920"/>
        <v/>
      </c>
      <c r="AO1489" s="71" t="str">
        <f t="shared" si="921"/>
        <v/>
      </c>
      <c r="AP1489" s="71" t="str">
        <f t="shared" si="922"/>
        <v/>
      </c>
      <c r="AQ1489" s="71" t="str">
        <f t="shared" si="923"/>
        <v/>
      </c>
      <c r="AR1489" s="71" t="str">
        <f t="shared" si="924"/>
        <v/>
      </c>
      <c r="AS1489" s="71" t="str">
        <f t="shared" si="925"/>
        <v/>
      </c>
      <c r="AT1489" s="71" t="str">
        <f t="shared" si="926"/>
        <v/>
      </c>
      <c r="AU1489" s="76" t="str">
        <f t="shared" si="927"/>
        <v/>
      </c>
      <c r="BF1489" s="141">
        <v>60020</v>
      </c>
      <c r="BG1489" s="142" t="s">
        <v>17949</v>
      </c>
      <c r="BH1489" s="141" t="s">
        <v>180</v>
      </c>
      <c r="BI1489" s="141" t="s">
        <v>191</v>
      </c>
      <c r="BJ1489" s="141" t="s">
        <v>17950</v>
      </c>
      <c r="BK1489" s="141" t="s">
        <v>4592</v>
      </c>
      <c r="BL1489" s="141" t="s">
        <v>4337</v>
      </c>
      <c r="BM1489" s="141">
        <v>45.827029709601099</v>
      </c>
      <c r="BN1489" s="141">
        <v>-73.354163403291594</v>
      </c>
      <c r="BO1489" s="141">
        <v>1991</v>
      </c>
      <c r="BP1489" s="143"/>
      <c r="BQ1489" s="143" t="s">
        <v>17560</v>
      </c>
    </row>
    <row r="1490" spans="1:69" ht="38.25" customHeight="1" x14ac:dyDescent="0.25">
      <c r="A1490" s="1" t="str">
        <f t="shared" si="928"/>
        <v/>
      </c>
      <c r="B1490" s="32" t="str">
        <f t="shared" si="929"/>
        <v/>
      </c>
      <c r="C1490" s="25" t="str">
        <f t="shared" si="930"/>
        <v/>
      </c>
      <c r="D1490" s="25" t="str">
        <f t="shared" si="931"/>
        <v/>
      </c>
      <c r="E1490" s="25" t="str">
        <f t="shared" si="932"/>
        <v/>
      </c>
      <c r="F1490" s="25" t="str">
        <f t="shared" si="933"/>
        <v/>
      </c>
      <c r="G1490" s="108" t="str">
        <f t="shared" si="934"/>
        <v/>
      </c>
      <c r="H1490" s="108" t="str">
        <f t="shared" si="935"/>
        <v/>
      </c>
      <c r="I1490" s="112" t="str">
        <f t="shared" si="936"/>
        <v/>
      </c>
      <c r="J1490" s="112"/>
      <c r="K1490" s="112"/>
      <c r="L1490" s="113"/>
      <c r="M1490" s="113"/>
      <c r="N1490" s="224" t="str">
        <f t="shared" si="937"/>
        <v/>
      </c>
      <c r="O1490" s="225" t="str">
        <f t="shared" si="938"/>
        <v/>
      </c>
      <c r="Q1490" s="6">
        <v>1488</v>
      </c>
      <c r="R1490" s="47" t="str">
        <f t="shared" si="901"/>
        <v>-1488</v>
      </c>
      <c r="S1490" s="6"/>
      <c r="T1490" s="48" t="str">
        <f t="shared" si="902"/>
        <v/>
      </c>
      <c r="U1490" s="49" t="str">
        <f t="shared" si="903"/>
        <v/>
      </c>
      <c r="W1490" s="51"/>
      <c r="X1490" s="75" t="str">
        <f t="shared" si="904"/>
        <v/>
      </c>
      <c r="Y1490" s="71" t="str">
        <f t="shared" si="905"/>
        <v/>
      </c>
      <c r="Z1490" s="71" t="str">
        <f t="shared" si="906"/>
        <v/>
      </c>
      <c r="AA1490" s="71" t="str">
        <f t="shared" si="907"/>
        <v/>
      </c>
      <c r="AB1490" s="71" t="str">
        <f t="shared" si="908"/>
        <v/>
      </c>
      <c r="AC1490" s="71" t="str">
        <f t="shared" si="909"/>
        <v/>
      </c>
      <c r="AD1490" s="71" t="str">
        <f t="shared" si="910"/>
        <v/>
      </c>
      <c r="AE1490" s="78" t="str">
        <f t="shared" si="911"/>
        <v/>
      </c>
      <c r="AF1490" s="75" t="str">
        <f t="shared" si="912"/>
        <v/>
      </c>
      <c r="AG1490" s="71" t="str">
        <f t="shared" si="913"/>
        <v/>
      </c>
      <c r="AH1490" s="71" t="str">
        <f t="shared" si="914"/>
        <v/>
      </c>
      <c r="AI1490" s="71" t="str">
        <f t="shared" si="915"/>
        <v/>
      </c>
      <c r="AJ1490" s="71" t="str">
        <f t="shared" si="916"/>
        <v/>
      </c>
      <c r="AK1490" s="71" t="str">
        <f t="shared" si="917"/>
        <v/>
      </c>
      <c r="AL1490" s="71" t="str">
        <f t="shared" si="918"/>
        <v/>
      </c>
      <c r="AM1490" s="78" t="str">
        <f t="shared" si="919"/>
        <v/>
      </c>
      <c r="AN1490" s="75" t="str">
        <f t="shared" si="920"/>
        <v/>
      </c>
      <c r="AO1490" s="71" t="str">
        <f t="shared" si="921"/>
        <v/>
      </c>
      <c r="AP1490" s="71" t="str">
        <f t="shared" si="922"/>
        <v/>
      </c>
      <c r="AQ1490" s="71" t="str">
        <f t="shared" si="923"/>
        <v/>
      </c>
      <c r="AR1490" s="71" t="str">
        <f t="shared" si="924"/>
        <v/>
      </c>
      <c r="AS1490" s="71" t="str">
        <f t="shared" si="925"/>
        <v/>
      </c>
      <c r="AT1490" s="71" t="str">
        <f t="shared" si="926"/>
        <v/>
      </c>
      <c r="AU1490" s="76" t="str">
        <f t="shared" si="927"/>
        <v/>
      </c>
      <c r="BF1490" s="141">
        <v>60020</v>
      </c>
      <c r="BG1490" s="142" t="s">
        <v>17951</v>
      </c>
      <c r="BH1490" s="141" t="s">
        <v>180</v>
      </c>
      <c r="BI1490" s="141" t="s">
        <v>191</v>
      </c>
      <c r="BJ1490" s="141" t="s">
        <v>17952</v>
      </c>
      <c r="BK1490" s="141" t="s">
        <v>17953</v>
      </c>
      <c r="BL1490" s="141" t="s">
        <v>17768</v>
      </c>
      <c r="BM1490" s="141">
        <v>45.814542619601603</v>
      </c>
      <c r="BN1490" s="141">
        <v>-73.370808220020706</v>
      </c>
      <c r="BO1490" s="141">
        <v>1988</v>
      </c>
      <c r="BP1490" s="143"/>
      <c r="BQ1490" s="143" t="s">
        <v>17560</v>
      </c>
    </row>
    <row r="1491" spans="1:69" ht="38.25" customHeight="1" x14ac:dyDescent="0.25">
      <c r="A1491" s="1" t="str">
        <f t="shared" si="928"/>
        <v/>
      </c>
      <c r="B1491" s="32" t="str">
        <f t="shared" si="929"/>
        <v/>
      </c>
      <c r="C1491" s="25" t="str">
        <f t="shared" si="930"/>
        <v/>
      </c>
      <c r="D1491" s="25" t="str">
        <f t="shared" si="931"/>
        <v/>
      </c>
      <c r="E1491" s="25" t="str">
        <f t="shared" si="932"/>
        <v/>
      </c>
      <c r="F1491" s="25" t="str">
        <f t="shared" si="933"/>
        <v/>
      </c>
      <c r="G1491" s="108" t="str">
        <f t="shared" si="934"/>
        <v/>
      </c>
      <c r="H1491" s="108" t="str">
        <f t="shared" si="935"/>
        <v/>
      </c>
      <c r="I1491" s="112" t="str">
        <f t="shared" si="936"/>
        <v/>
      </c>
      <c r="J1491" s="112"/>
      <c r="K1491" s="112"/>
      <c r="L1491" s="113"/>
      <c r="M1491" s="113"/>
      <c r="N1491" s="224" t="str">
        <f t="shared" si="937"/>
        <v/>
      </c>
      <c r="O1491" s="225" t="str">
        <f t="shared" si="938"/>
        <v/>
      </c>
      <c r="Q1491" s="6">
        <v>1489</v>
      </c>
      <c r="R1491" s="47" t="str">
        <f t="shared" si="901"/>
        <v>-1489</v>
      </c>
      <c r="S1491" s="6"/>
      <c r="T1491" s="48" t="str">
        <f t="shared" si="902"/>
        <v/>
      </c>
      <c r="U1491" s="49" t="str">
        <f t="shared" si="903"/>
        <v/>
      </c>
      <c r="W1491" s="51"/>
      <c r="X1491" s="75" t="str">
        <f t="shared" si="904"/>
        <v/>
      </c>
      <c r="Y1491" s="71" t="str">
        <f t="shared" si="905"/>
        <v/>
      </c>
      <c r="Z1491" s="71" t="str">
        <f t="shared" si="906"/>
        <v/>
      </c>
      <c r="AA1491" s="71" t="str">
        <f t="shared" si="907"/>
        <v/>
      </c>
      <c r="AB1491" s="71" t="str">
        <f t="shared" si="908"/>
        <v/>
      </c>
      <c r="AC1491" s="71" t="str">
        <f t="shared" si="909"/>
        <v/>
      </c>
      <c r="AD1491" s="71" t="str">
        <f t="shared" si="910"/>
        <v/>
      </c>
      <c r="AE1491" s="78" t="str">
        <f t="shared" si="911"/>
        <v/>
      </c>
      <c r="AF1491" s="75" t="str">
        <f t="shared" si="912"/>
        <v/>
      </c>
      <c r="AG1491" s="71" t="str">
        <f t="shared" si="913"/>
        <v/>
      </c>
      <c r="AH1491" s="71" t="str">
        <f t="shared" si="914"/>
        <v/>
      </c>
      <c r="AI1491" s="71" t="str">
        <f t="shared" si="915"/>
        <v/>
      </c>
      <c r="AJ1491" s="71" t="str">
        <f t="shared" si="916"/>
        <v/>
      </c>
      <c r="AK1491" s="71" t="str">
        <f t="shared" si="917"/>
        <v/>
      </c>
      <c r="AL1491" s="71" t="str">
        <f t="shared" si="918"/>
        <v/>
      </c>
      <c r="AM1491" s="78" t="str">
        <f t="shared" si="919"/>
        <v/>
      </c>
      <c r="AN1491" s="75" t="str">
        <f t="shared" si="920"/>
        <v/>
      </c>
      <c r="AO1491" s="71" t="str">
        <f t="shared" si="921"/>
        <v/>
      </c>
      <c r="AP1491" s="71" t="str">
        <f t="shared" si="922"/>
        <v/>
      </c>
      <c r="AQ1491" s="71" t="str">
        <f t="shared" si="923"/>
        <v/>
      </c>
      <c r="AR1491" s="71" t="str">
        <f t="shared" si="924"/>
        <v/>
      </c>
      <c r="AS1491" s="71" t="str">
        <f t="shared" si="925"/>
        <v/>
      </c>
      <c r="AT1491" s="71" t="str">
        <f t="shared" si="926"/>
        <v/>
      </c>
      <c r="AU1491" s="76" t="str">
        <f t="shared" si="927"/>
        <v/>
      </c>
      <c r="BF1491" s="141">
        <v>60020</v>
      </c>
      <c r="BG1491" s="142" t="s">
        <v>17954</v>
      </c>
      <c r="BH1491" s="141" t="s">
        <v>478</v>
      </c>
      <c r="BI1491" s="141" t="s">
        <v>186</v>
      </c>
      <c r="BJ1491" s="141"/>
      <c r="BK1491" s="141" t="s">
        <v>5712</v>
      </c>
      <c r="BL1491" s="141" t="s">
        <v>17768</v>
      </c>
      <c r="BM1491" s="141">
        <v>45.81033</v>
      </c>
      <c r="BN1491" s="141">
        <v>-73.372140000000002</v>
      </c>
      <c r="BO1491" s="141">
        <v>1999</v>
      </c>
      <c r="BP1491" s="143"/>
      <c r="BQ1491" s="143" t="s">
        <v>17560</v>
      </c>
    </row>
    <row r="1492" spans="1:69" ht="38.25" customHeight="1" x14ac:dyDescent="0.25">
      <c r="A1492" s="1" t="str">
        <f t="shared" si="928"/>
        <v/>
      </c>
      <c r="B1492" s="32" t="str">
        <f t="shared" si="929"/>
        <v/>
      </c>
      <c r="C1492" s="25" t="str">
        <f t="shared" si="930"/>
        <v/>
      </c>
      <c r="D1492" s="25" t="str">
        <f t="shared" si="931"/>
        <v/>
      </c>
      <c r="E1492" s="25" t="str">
        <f t="shared" si="932"/>
        <v/>
      </c>
      <c r="F1492" s="25" t="str">
        <f t="shared" si="933"/>
        <v/>
      </c>
      <c r="G1492" s="108" t="str">
        <f t="shared" si="934"/>
        <v/>
      </c>
      <c r="H1492" s="108" t="str">
        <f t="shared" si="935"/>
        <v/>
      </c>
      <c r="I1492" s="112" t="str">
        <f t="shared" si="936"/>
        <v/>
      </c>
      <c r="J1492" s="112"/>
      <c r="K1492" s="112"/>
      <c r="L1492" s="113"/>
      <c r="M1492" s="113"/>
      <c r="N1492" s="224" t="str">
        <f t="shared" si="937"/>
        <v/>
      </c>
      <c r="O1492" s="225" t="str">
        <f t="shared" si="938"/>
        <v/>
      </c>
      <c r="Q1492" s="6">
        <v>1490</v>
      </c>
      <c r="R1492" s="47" t="str">
        <f t="shared" si="901"/>
        <v>-1490</v>
      </c>
      <c r="S1492" s="6"/>
      <c r="T1492" s="48" t="str">
        <f t="shared" si="902"/>
        <v/>
      </c>
      <c r="U1492" s="49" t="str">
        <f t="shared" si="903"/>
        <v/>
      </c>
      <c r="W1492" s="51"/>
      <c r="X1492" s="75" t="str">
        <f t="shared" si="904"/>
        <v/>
      </c>
      <c r="Y1492" s="71" t="str">
        <f t="shared" si="905"/>
        <v/>
      </c>
      <c r="Z1492" s="71" t="str">
        <f t="shared" si="906"/>
        <v/>
      </c>
      <c r="AA1492" s="71" t="str">
        <f t="shared" si="907"/>
        <v/>
      </c>
      <c r="AB1492" s="71" t="str">
        <f t="shared" si="908"/>
        <v/>
      </c>
      <c r="AC1492" s="71" t="str">
        <f t="shared" si="909"/>
        <v/>
      </c>
      <c r="AD1492" s="71" t="str">
        <f t="shared" si="910"/>
        <v/>
      </c>
      <c r="AE1492" s="78" t="str">
        <f t="shared" si="911"/>
        <v/>
      </c>
      <c r="AF1492" s="75" t="str">
        <f t="shared" si="912"/>
        <v/>
      </c>
      <c r="AG1492" s="71" t="str">
        <f t="shared" si="913"/>
        <v/>
      </c>
      <c r="AH1492" s="71" t="str">
        <f t="shared" si="914"/>
        <v/>
      </c>
      <c r="AI1492" s="71" t="str">
        <f t="shared" si="915"/>
        <v/>
      </c>
      <c r="AJ1492" s="71" t="str">
        <f t="shared" si="916"/>
        <v/>
      </c>
      <c r="AK1492" s="71" t="str">
        <f t="shared" si="917"/>
        <v/>
      </c>
      <c r="AL1492" s="71" t="str">
        <f t="shared" si="918"/>
        <v/>
      </c>
      <c r="AM1492" s="78" t="str">
        <f t="shared" si="919"/>
        <v/>
      </c>
      <c r="AN1492" s="75" t="str">
        <f t="shared" si="920"/>
        <v/>
      </c>
      <c r="AO1492" s="71" t="str">
        <f t="shared" si="921"/>
        <v/>
      </c>
      <c r="AP1492" s="71" t="str">
        <f t="shared" si="922"/>
        <v/>
      </c>
      <c r="AQ1492" s="71" t="str">
        <f t="shared" si="923"/>
        <v/>
      </c>
      <c r="AR1492" s="71" t="str">
        <f t="shared" si="924"/>
        <v/>
      </c>
      <c r="AS1492" s="71" t="str">
        <f t="shared" si="925"/>
        <v/>
      </c>
      <c r="AT1492" s="71" t="str">
        <f t="shared" si="926"/>
        <v/>
      </c>
      <c r="AU1492" s="76" t="str">
        <f t="shared" si="927"/>
        <v/>
      </c>
      <c r="BF1492" s="141">
        <v>60035</v>
      </c>
      <c r="BG1492" s="142" t="s">
        <v>17787</v>
      </c>
      <c r="BH1492" s="141" t="s">
        <v>180</v>
      </c>
      <c r="BI1492" s="141" t="s">
        <v>191</v>
      </c>
      <c r="BJ1492" s="141" t="s">
        <v>17788</v>
      </c>
      <c r="BK1492" s="141" t="s">
        <v>1602</v>
      </c>
      <c r="BL1492" s="141" t="s">
        <v>17789</v>
      </c>
      <c r="BM1492" s="141">
        <v>45.850814999999997</v>
      </c>
      <c r="BN1492" s="141">
        <v>-73.490620000000007</v>
      </c>
      <c r="BO1492" s="141">
        <v>1973</v>
      </c>
      <c r="BP1492" s="143" t="s">
        <v>25540</v>
      </c>
      <c r="BQ1492" s="143" t="s">
        <v>17560</v>
      </c>
    </row>
    <row r="1493" spans="1:69" ht="38.25" customHeight="1" x14ac:dyDescent="0.25">
      <c r="A1493" s="1" t="str">
        <f t="shared" si="928"/>
        <v/>
      </c>
      <c r="B1493" s="32" t="str">
        <f t="shared" si="929"/>
        <v/>
      </c>
      <c r="C1493" s="25" t="str">
        <f t="shared" si="930"/>
        <v/>
      </c>
      <c r="D1493" s="25" t="str">
        <f t="shared" si="931"/>
        <v/>
      </c>
      <c r="E1493" s="25" t="str">
        <f t="shared" si="932"/>
        <v/>
      </c>
      <c r="F1493" s="25" t="str">
        <f t="shared" si="933"/>
        <v/>
      </c>
      <c r="G1493" s="108" t="str">
        <f t="shared" si="934"/>
        <v/>
      </c>
      <c r="H1493" s="108" t="str">
        <f t="shared" si="935"/>
        <v/>
      </c>
      <c r="I1493" s="112" t="str">
        <f t="shared" si="936"/>
        <v/>
      </c>
      <c r="J1493" s="112"/>
      <c r="K1493" s="112"/>
      <c r="L1493" s="113"/>
      <c r="M1493" s="113"/>
      <c r="N1493" s="224" t="str">
        <f t="shared" si="937"/>
        <v/>
      </c>
      <c r="O1493" s="225" t="str">
        <f t="shared" si="938"/>
        <v/>
      </c>
      <c r="Q1493" s="6">
        <v>1491</v>
      </c>
      <c r="R1493" s="47" t="str">
        <f t="shared" si="901"/>
        <v>-1491</v>
      </c>
      <c r="S1493" s="6"/>
      <c r="T1493" s="48" t="str">
        <f t="shared" si="902"/>
        <v/>
      </c>
      <c r="U1493" s="49" t="str">
        <f t="shared" si="903"/>
        <v/>
      </c>
      <c r="W1493" s="51"/>
      <c r="X1493" s="75" t="str">
        <f t="shared" si="904"/>
        <v/>
      </c>
      <c r="Y1493" s="71" t="str">
        <f t="shared" si="905"/>
        <v/>
      </c>
      <c r="Z1493" s="71" t="str">
        <f t="shared" si="906"/>
        <v/>
      </c>
      <c r="AA1493" s="71" t="str">
        <f t="shared" si="907"/>
        <v/>
      </c>
      <c r="AB1493" s="71" t="str">
        <f t="shared" si="908"/>
        <v/>
      </c>
      <c r="AC1493" s="71" t="str">
        <f t="shared" si="909"/>
        <v/>
      </c>
      <c r="AD1493" s="71" t="str">
        <f t="shared" si="910"/>
        <v/>
      </c>
      <c r="AE1493" s="78" t="str">
        <f t="shared" si="911"/>
        <v/>
      </c>
      <c r="AF1493" s="75" t="str">
        <f t="shared" si="912"/>
        <v/>
      </c>
      <c r="AG1493" s="71" t="str">
        <f t="shared" si="913"/>
        <v/>
      </c>
      <c r="AH1493" s="71" t="str">
        <f t="shared" si="914"/>
        <v/>
      </c>
      <c r="AI1493" s="71" t="str">
        <f t="shared" si="915"/>
        <v/>
      </c>
      <c r="AJ1493" s="71" t="str">
        <f t="shared" si="916"/>
        <v/>
      </c>
      <c r="AK1493" s="71" t="str">
        <f t="shared" si="917"/>
        <v/>
      </c>
      <c r="AL1493" s="71" t="str">
        <f t="shared" si="918"/>
        <v/>
      </c>
      <c r="AM1493" s="78" t="str">
        <f t="shared" si="919"/>
        <v/>
      </c>
      <c r="AN1493" s="75" t="str">
        <f t="shared" si="920"/>
        <v/>
      </c>
      <c r="AO1493" s="71" t="str">
        <f t="shared" si="921"/>
        <v/>
      </c>
      <c r="AP1493" s="71" t="str">
        <f t="shared" si="922"/>
        <v/>
      </c>
      <c r="AQ1493" s="71" t="str">
        <f t="shared" si="923"/>
        <v/>
      </c>
      <c r="AR1493" s="71" t="str">
        <f t="shared" si="924"/>
        <v/>
      </c>
      <c r="AS1493" s="71" t="str">
        <f t="shared" si="925"/>
        <v/>
      </c>
      <c r="AT1493" s="71" t="str">
        <f t="shared" si="926"/>
        <v/>
      </c>
      <c r="AU1493" s="76" t="str">
        <f t="shared" si="927"/>
        <v/>
      </c>
      <c r="BF1493" s="141">
        <v>52095</v>
      </c>
      <c r="BG1493" s="142" t="s">
        <v>17901</v>
      </c>
      <c r="BH1493" s="141" t="s">
        <v>478</v>
      </c>
      <c r="BI1493" s="141" t="s">
        <v>186</v>
      </c>
      <c r="BJ1493" s="141" t="s">
        <v>1727</v>
      </c>
      <c r="BK1493" s="141" t="s">
        <v>1797</v>
      </c>
      <c r="BL1493" s="141" t="s">
        <v>17902</v>
      </c>
      <c r="BM1493" s="141">
        <v>46.3825</v>
      </c>
      <c r="BN1493" s="141">
        <v>-73.369069999999994</v>
      </c>
      <c r="BO1493" s="141">
        <v>2006</v>
      </c>
      <c r="BP1493" s="143" t="s">
        <v>25556</v>
      </c>
      <c r="BQ1493" s="143" t="s">
        <v>17560</v>
      </c>
    </row>
    <row r="1494" spans="1:69" ht="38.25" customHeight="1" x14ac:dyDescent="0.25">
      <c r="A1494" s="1" t="str">
        <f t="shared" si="928"/>
        <v/>
      </c>
      <c r="B1494" s="32" t="str">
        <f t="shared" si="929"/>
        <v/>
      </c>
      <c r="C1494" s="25" t="str">
        <f t="shared" si="930"/>
        <v/>
      </c>
      <c r="D1494" s="25" t="str">
        <f t="shared" si="931"/>
        <v/>
      </c>
      <c r="E1494" s="25" t="str">
        <f t="shared" si="932"/>
        <v/>
      </c>
      <c r="F1494" s="25" t="str">
        <f t="shared" si="933"/>
        <v/>
      </c>
      <c r="G1494" s="108" t="str">
        <f t="shared" si="934"/>
        <v/>
      </c>
      <c r="H1494" s="108" t="str">
        <f t="shared" si="935"/>
        <v/>
      </c>
      <c r="I1494" s="112" t="str">
        <f t="shared" si="936"/>
        <v/>
      </c>
      <c r="J1494" s="112"/>
      <c r="K1494" s="112"/>
      <c r="L1494" s="113"/>
      <c r="M1494" s="113"/>
      <c r="N1494" s="224" t="str">
        <f t="shared" si="937"/>
        <v/>
      </c>
      <c r="O1494" s="225" t="str">
        <f t="shared" si="938"/>
        <v/>
      </c>
      <c r="Q1494" s="6">
        <v>1492</v>
      </c>
      <c r="R1494" s="47" t="str">
        <f t="shared" si="901"/>
        <v>-1492</v>
      </c>
      <c r="S1494" s="6"/>
      <c r="T1494" s="48" t="str">
        <f t="shared" si="902"/>
        <v/>
      </c>
      <c r="U1494" s="49" t="str">
        <f t="shared" si="903"/>
        <v/>
      </c>
      <c r="W1494" s="51"/>
      <c r="X1494" s="75" t="str">
        <f t="shared" si="904"/>
        <v/>
      </c>
      <c r="Y1494" s="71" t="str">
        <f t="shared" si="905"/>
        <v/>
      </c>
      <c r="Z1494" s="71" t="str">
        <f t="shared" si="906"/>
        <v/>
      </c>
      <c r="AA1494" s="71" t="str">
        <f t="shared" si="907"/>
        <v/>
      </c>
      <c r="AB1494" s="71" t="str">
        <f t="shared" si="908"/>
        <v/>
      </c>
      <c r="AC1494" s="71" t="str">
        <f t="shared" si="909"/>
        <v/>
      </c>
      <c r="AD1494" s="71" t="str">
        <f t="shared" si="910"/>
        <v/>
      </c>
      <c r="AE1494" s="78" t="str">
        <f t="shared" si="911"/>
        <v/>
      </c>
      <c r="AF1494" s="75" t="str">
        <f t="shared" si="912"/>
        <v/>
      </c>
      <c r="AG1494" s="71" t="str">
        <f t="shared" si="913"/>
        <v/>
      </c>
      <c r="AH1494" s="71" t="str">
        <f t="shared" si="914"/>
        <v/>
      </c>
      <c r="AI1494" s="71" t="str">
        <f t="shared" si="915"/>
        <v/>
      </c>
      <c r="AJ1494" s="71" t="str">
        <f t="shared" si="916"/>
        <v/>
      </c>
      <c r="AK1494" s="71" t="str">
        <f t="shared" si="917"/>
        <v/>
      </c>
      <c r="AL1494" s="71" t="str">
        <f t="shared" si="918"/>
        <v/>
      </c>
      <c r="AM1494" s="78" t="str">
        <f t="shared" si="919"/>
        <v/>
      </c>
      <c r="AN1494" s="75" t="str">
        <f t="shared" si="920"/>
        <v/>
      </c>
      <c r="AO1494" s="71" t="str">
        <f t="shared" si="921"/>
        <v/>
      </c>
      <c r="AP1494" s="71" t="str">
        <f t="shared" si="922"/>
        <v/>
      </c>
      <c r="AQ1494" s="71" t="str">
        <f t="shared" si="923"/>
        <v/>
      </c>
      <c r="AR1494" s="71" t="str">
        <f t="shared" si="924"/>
        <v/>
      </c>
      <c r="AS1494" s="71" t="str">
        <f t="shared" si="925"/>
        <v/>
      </c>
      <c r="AT1494" s="71" t="str">
        <f t="shared" si="926"/>
        <v/>
      </c>
      <c r="AU1494" s="76" t="str">
        <f t="shared" si="927"/>
        <v/>
      </c>
      <c r="BF1494" s="141">
        <v>52095</v>
      </c>
      <c r="BG1494" s="142" t="s">
        <v>17903</v>
      </c>
      <c r="BH1494" s="141" t="s">
        <v>478</v>
      </c>
      <c r="BI1494" s="141" t="s">
        <v>176</v>
      </c>
      <c r="BJ1494" s="141" t="s">
        <v>1553</v>
      </c>
      <c r="BK1494" s="141" t="s">
        <v>2674</v>
      </c>
      <c r="BL1494" s="141" t="s">
        <v>17904</v>
      </c>
      <c r="BM1494" s="141">
        <v>46.394950000000001</v>
      </c>
      <c r="BN1494" s="141">
        <v>-73.354240000000004</v>
      </c>
      <c r="BO1494" s="141">
        <v>2006</v>
      </c>
      <c r="BP1494" s="143" t="s">
        <v>25557</v>
      </c>
      <c r="BQ1494" s="143" t="s">
        <v>17560</v>
      </c>
    </row>
    <row r="1495" spans="1:69" ht="38.25" customHeight="1" x14ac:dyDescent="0.25">
      <c r="A1495" s="1" t="str">
        <f t="shared" si="928"/>
        <v/>
      </c>
      <c r="B1495" s="32" t="str">
        <f t="shared" si="929"/>
        <v/>
      </c>
      <c r="C1495" s="25" t="str">
        <f t="shared" si="930"/>
        <v/>
      </c>
      <c r="D1495" s="25" t="str">
        <f t="shared" si="931"/>
        <v/>
      </c>
      <c r="E1495" s="25" t="str">
        <f t="shared" si="932"/>
        <v/>
      </c>
      <c r="F1495" s="25" t="str">
        <f t="shared" si="933"/>
        <v/>
      </c>
      <c r="G1495" s="108" t="str">
        <f t="shared" si="934"/>
        <v/>
      </c>
      <c r="H1495" s="108" t="str">
        <f t="shared" si="935"/>
        <v/>
      </c>
      <c r="I1495" s="112" t="str">
        <f t="shared" si="936"/>
        <v/>
      </c>
      <c r="J1495" s="112"/>
      <c r="K1495" s="112"/>
      <c r="L1495" s="113"/>
      <c r="M1495" s="113"/>
      <c r="N1495" s="224" t="str">
        <f t="shared" si="937"/>
        <v/>
      </c>
      <c r="O1495" s="225" t="str">
        <f t="shared" si="938"/>
        <v/>
      </c>
      <c r="Q1495" s="6">
        <v>1493</v>
      </c>
      <c r="R1495" s="47" t="str">
        <f t="shared" si="901"/>
        <v>-1493</v>
      </c>
      <c r="S1495" s="6"/>
      <c r="T1495" s="48" t="str">
        <f t="shared" si="902"/>
        <v/>
      </c>
      <c r="U1495" s="49" t="str">
        <f t="shared" si="903"/>
        <v/>
      </c>
      <c r="W1495" s="51"/>
      <c r="X1495" s="75" t="str">
        <f t="shared" si="904"/>
        <v/>
      </c>
      <c r="Y1495" s="71" t="str">
        <f t="shared" si="905"/>
        <v/>
      </c>
      <c r="Z1495" s="71" t="str">
        <f t="shared" si="906"/>
        <v/>
      </c>
      <c r="AA1495" s="71" t="str">
        <f t="shared" si="907"/>
        <v/>
      </c>
      <c r="AB1495" s="71" t="str">
        <f t="shared" si="908"/>
        <v/>
      </c>
      <c r="AC1495" s="71" t="str">
        <f t="shared" si="909"/>
        <v/>
      </c>
      <c r="AD1495" s="71" t="str">
        <f t="shared" si="910"/>
        <v/>
      </c>
      <c r="AE1495" s="78" t="str">
        <f t="shared" si="911"/>
        <v/>
      </c>
      <c r="AF1495" s="75" t="str">
        <f t="shared" si="912"/>
        <v/>
      </c>
      <c r="AG1495" s="71" t="str">
        <f t="shared" si="913"/>
        <v/>
      </c>
      <c r="AH1495" s="71" t="str">
        <f t="shared" si="914"/>
        <v/>
      </c>
      <c r="AI1495" s="71" t="str">
        <f t="shared" si="915"/>
        <v/>
      </c>
      <c r="AJ1495" s="71" t="str">
        <f t="shared" si="916"/>
        <v/>
      </c>
      <c r="AK1495" s="71" t="str">
        <f t="shared" si="917"/>
        <v/>
      </c>
      <c r="AL1495" s="71" t="str">
        <f t="shared" si="918"/>
        <v/>
      </c>
      <c r="AM1495" s="78" t="str">
        <f t="shared" si="919"/>
        <v/>
      </c>
      <c r="AN1495" s="75" t="str">
        <f t="shared" si="920"/>
        <v/>
      </c>
      <c r="AO1495" s="71" t="str">
        <f t="shared" si="921"/>
        <v/>
      </c>
      <c r="AP1495" s="71" t="str">
        <f t="shared" si="922"/>
        <v/>
      </c>
      <c r="AQ1495" s="71" t="str">
        <f t="shared" si="923"/>
        <v/>
      </c>
      <c r="AR1495" s="71" t="str">
        <f t="shared" si="924"/>
        <v/>
      </c>
      <c r="AS1495" s="71" t="str">
        <f t="shared" si="925"/>
        <v/>
      </c>
      <c r="AT1495" s="71" t="str">
        <f t="shared" si="926"/>
        <v/>
      </c>
      <c r="AU1495" s="76" t="str">
        <f t="shared" si="927"/>
        <v/>
      </c>
      <c r="BF1495" s="141">
        <v>52095</v>
      </c>
      <c r="BG1495" s="142" t="s">
        <v>17905</v>
      </c>
      <c r="BH1495" s="141" t="s">
        <v>478</v>
      </c>
      <c r="BI1495" s="141" t="s">
        <v>186</v>
      </c>
      <c r="BJ1495" s="141" t="s">
        <v>17906</v>
      </c>
      <c r="BK1495" s="141" t="s">
        <v>1708</v>
      </c>
      <c r="BL1495" s="141" t="s">
        <v>17904</v>
      </c>
      <c r="BM1495" s="141">
        <v>46.391559999999998</v>
      </c>
      <c r="BN1495" s="141">
        <v>-73.356319999999997</v>
      </c>
      <c r="BO1495" s="141">
        <v>1959</v>
      </c>
      <c r="BP1495" s="143" t="s">
        <v>25558</v>
      </c>
      <c r="BQ1495" s="143" t="s">
        <v>17560</v>
      </c>
    </row>
    <row r="1496" spans="1:69" ht="38.25" customHeight="1" x14ac:dyDescent="0.25">
      <c r="A1496" s="1" t="str">
        <f t="shared" si="928"/>
        <v/>
      </c>
      <c r="B1496" s="32" t="str">
        <f t="shared" si="929"/>
        <v/>
      </c>
      <c r="C1496" s="25" t="str">
        <f t="shared" si="930"/>
        <v/>
      </c>
      <c r="D1496" s="25" t="str">
        <f t="shared" si="931"/>
        <v/>
      </c>
      <c r="E1496" s="25" t="str">
        <f t="shared" si="932"/>
        <v/>
      </c>
      <c r="F1496" s="25" t="str">
        <f t="shared" si="933"/>
        <v/>
      </c>
      <c r="G1496" s="108" t="str">
        <f t="shared" si="934"/>
        <v/>
      </c>
      <c r="H1496" s="108" t="str">
        <f t="shared" si="935"/>
        <v/>
      </c>
      <c r="I1496" s="112" t="str">
        <f t="shared" si="936"/>
        <v/>
      </c>
      <c r="J1496" s="112"/>
      <c r="K1496" s="112"/>
      <c r="L1496" s="113"/>
      <c r="M1496" s="113"/>
      <c r="N1496" s="224" t="str">
        <f t="shared" si="937"/>
        <v/>
      </c>
      <c r="O1496" s="225" t="str">
        <f t="shared" si="938"/>
        <v/>
      </c>
      <c r="Q1496" s="6">
        <v>1494</v>
      </c>
      <c r="R1496" s="47" t="str">
        <f t="shared" si="901"/>
        <v>-1494</v>
      </c>
      <c r="S1496" s="6"/>
      <c r="T1496" s="48" t="str">
        <f t="shared" si="902"/>
        <v/>
      </c>
      <c r="U1496" s="49" t="str">
        <f t="shared" si="903"/>
        <v/>
      </c>
      <c r="W1496" s="51"/>
      <c r="X1496" s="75" t="str">
        <f t="shared" si="904"/>
        <v/>
      </c>
      <c r="Y1496" s="71" t="str">
        <f t="shared" si="905"/>
        <v/>
      </c>
      <c r="Z1496" s="71" t="str">
        <f t="shared" si="906"/>
        <v/>
      </c>
      <c r="AA1496" s="71" t="str">
        <f t="shared" si="907"/>
        <v/>
      </c>
      <c r="AB1496" s="71" t="str">
        <f t="shared" si="908"/>
        <v/>
      </c>
      <c r="AC1496" s="71" t="str">
        <f t="shared" si="909"/>
        <v/>
      </c>
      <c r="AD1496" s="71" t="str">
        <f t="shared" si="910"/>
        <v/>
      </c>
      <c r="AE1496" s="78" t="str">
        <f t="shared" si="911"/>
        <v/>
      </c>
      <c r="AF1496" s="75" t="str">
        <f t="shared" si="912"/>
        <v/>
      </c>
      <c r="AG1496" s="71" t="str">
        <f t="shared" si="913"/>
        <v/>
      </c>
      <c r="AH1496" s="71" t="str">
        <f t="shared" si="914"/>
        <v/>
      </c>
      <c r="AI1496" s="71" t="str">
        <f t="shared" si="915"/>
        <v/>
      </c>
      <c r="AJ1496" s="71" t="str">
        <f t="shared" si="916"/>
        <v/>
      </c>
      <c r="AK1496" s="71" t="str">
        <f t="shared" si="917"/>
        <v/>
      </c>
      <c r="AL1496" s="71" t="str">
        <f t="shared" si="918"/>
        <v/>
      </c>
      <c r="AM1496" s="78" t="str">
        <f t="shared" si="919"/>
        <v/>
      </c>
      <c r="AN1496" s="75" t="str">
        <f t="shared" si="920"/>
        <v/>
      </c>
      <c r="AO1496" s="71" t="str">
        <f t="shared" si="921"/>
        <v/>
      </c>
      <c r="AP1496" s="71" t="str">
        <f t="shared" si="922"/>
        <v/>
      </c>
      <c r="AQ1496" s="71" t="str">
        <f t="shared" si="923"/>
        <v/>
      </c>
      <c r="AR1496" s="71" t="str">
        <f t="shared" si="924"/>
        <v/>
      </c>
      <c r="AS1496" s="71" t="str">
        <f t="shared" si="925"/>
        <v/>
      </c>
      <c r="AT1496" s="71" t="str">
        <f t="shared" si="926"/>
        <v/>
      </c>
      <c r="AU1496" s="76" t="str">
        <f t="shared" si="927"/>
        <v/>
      </c>
      <c r="BF1496" s="141">
        <v>60005</v>
      </c>
      <c r="BG1496" s="142" t="s">
        <v>17907</v>
      </c>
      <c r="BH1496" s="141" t="s">
        <v>180</v>
      </c>
      <c r="BI1496" s="141" t="s">
        <v>191</v>
      </c>
      <c r="BJ1496" s="141" t="s">
        <v>17908</v>
      </c>
      <c r="BK1496" s="141" t="s">
        <v>1662</v>
      </c>
      <c r="BL1496" s="141" t="s">
        <v>17909</v>
      </c>
      <c r="BM1496" s="141">
        <v>45.716999999999999</v>
      </c>
      <c r="BN1496" s="141">
        <v>-73.485150000000004</v>
      </c>
      <c r="BO1496" s="141">
        <v>1995</v>
      </c>
      <c r="BP1496" s="143" t="s">
        <v>23911</v>
      </c>
      <c r="BQ1496" s="143" t="s">
        <v>17560</v>
      </c>
    </row>
    <row r="1497" spans="1:69" ht="38.25" customHeight="1" x14ac:dyDescent="0.25">
      <c r="A1497" s="1" t="str">
        <f t="shared" si="928"/>
        <v/>
      </c>
      <c r="B1497" s="32" t="str">
        <f t="shared" si="929"/>
        <v/>
      </c>
      <c r="C1497" s="25" t="str">
        <f t="shared" si="930"/>
        <v/>
      </c>
      <c r="D1497" s="25" t="str">
        <f t="shared" si="931"/>
        <v/>
      </c>
      <c r="E1497" s="25" t="str">
        <f t="shared" si="932"/>
        <v/>
      </c>
      <c r="F1497" s="25" t="str">
        <f t="shared" si="933"/>
        <v/>
      </c>
      <c r="G1497" s="108" t="str">
        <f t="shared" si="934"/>
        <v/>
      </c>
      <c r="H1497" s="108" t="str">
        <f t="shared" si="935"/>
        <v/>
      </c>
      <c r="I1497" s="112" t="str">
        <f t="shared" si="936"/>
        <v/>
      </c>
      <c r="J1497" s="112"/>
      <c r="K1497" s="112"/>
      <c r="L1497" s="113"/>
      <c r="M1497" s="113"/>
      <c r="N1497" s="224" t="str">
        <f t="shared" si="937"/>
        <v/>
      </c>
      <c r="O1497" s="225" t="str">
        <f t="shared" si="938"/>
        <v/>
      </c>
      <c r="Q1497" s="6">
        <v>1495</v>
      </c>
      <c r="R1497" s="47" t="str">
        <f t="shared" si="901"/>
        <v>-1495</v>
      </c>
      <c r="S1497" s="6"/>
      <c r="T1497" s="48" t="str">
        <f t="shared" si="902"/>
        <v/>
      </c>
      <c r="U1497" s="49" t="str">
        <f t="shared" si="903"/>
        <v/>
      </c>
      <c r="W1497" s="51"/>
      <c r="X1497" s="75" t="str">
        <f t="shared" si="904"/>
        <v/>
      </c>
      <c r="Y1497" s="71" t="str">
        <f t="shared" si="905"/>
        <v/>
      </c>
      <c r="Z1497" s="71" t="str">
        <f t="shared" si="906"/>
        <v/>
      </c>
      <c r="AA1497" s="71" t="str">
        <f t="shared" si="907"/>
        <v/>
      </c>
      <c r="AB1497" s="71" t="str">
        <f t="shared" si="908"/>
        <v/>
      </c>
      <c r="AC1497" s="71" t="str">
        <f t="shared" si="909"/>
        <v/>
      </c>
      <c r="AD1497" s="71" t="str">
        <f t="shared" si="910"/>
        <v/>
      </c>
      <c r="AE1497" s="78" t="str">
        <f t="shared" si="911"/>
        <v/>
      </c>
      <c r="AF1497" s="75" t="str">
        <f t="shared" si="912"/>
        <v/>
      </c>
      <c r="AG1497" s="71" t="str">
        <f t="shared" si="913"/>
        <v/>
      </c>
      <c r="AH1497" s="71" t="str">
        <f t="shared" si="914"/>
        <v/>
      </c>
      <c r="AI1497" s="71" t="str">
        <f t="shared" si="915"/>
        <v/>
      </c>
      <c r="AJ1497" s="71" t="str">
        <f t="shared" si="916"/>
        <v/>
      </c>
      <c r="AK1497" s="71" t="str">
        <f t="shared" si="917"/>
        <v/>
      </c>
      <c r="AL1497" s="71" t="str">
        <f t="shared" si="918"/>
        <v/>
      </c>
      <c r="AM1497" s="78" t="str">
        <f t="shared" si="919"/>
        <v/>
      </c>
      <c r="AN1497" s="75" t="str">
        <f t="shared" si="920"/>
        <v/>
      </c>
      <c r="AO1497" s="71" t="str">
        <f t="shared" si="921"/>
        <v/>
      </c>
      <c r="AP1497" s="71" t="str">
        <f t="shared" si="922"/>
        <v/>
      </c>
      <c r="AQ1497" s="71" t="str">
        <f t="shared" si="923"/>
        <v/>
      </c>
      <c r="AR1497" s="71" t="str">
        <f t="shared" si="924"/>
        <v/>
      </c>
      <c r="AS1497" s="71" t="str">
        <f t="shared" si="925"/>
        <v/>
      </c>
      <c r="AT1497" s="71" t="str">
        <f t="shared" si="926"/>
        <v/>
      </c>
      <c r="AU1497" s="76" t="str">
        <f t="shared" si="927"/>
        <v/>
      </c>
      <c r="BF1497" s="141">
        <v>60005</v>
      </c>
      <c r="BG1497" s="142" t="s">
        <v>17910</v>
      </c>
      <c r="BH1497" s="141" t="s">
        <v>180</v>
      </c>
      <c r="BI1497" s="141" t="s">
        <v>191</v>
      </c>
      <c r="BJ1497" s="141" t="s">
        <v>17911</v>
      </c>
      <c r="BK1497" s="141" t="s">
        <v>2722</v>
      </c>
      <c r="BL1497" s="141" t="s">
        <v>17912</v>
      </c>
      <c r="BM1497" s="141">
        <v>45.73171</v>
      </c>
      <c r="BN1497" s="141">
        <v>-73.494349999999997</v>
      </c>
      <c r="BO1497" s="141">
        <v>2010</v>
      </c>
      <c r="BP1497" s="143" t="s">
        <v>23911</v>
      </c>
      <c r="BQ1497" s="143" t="s">
        <v>17560</v>
      </c>
    </row>
    <row r="1498" spans="1:69" ht="38.25" customHeight="1" x14ac:dyDescent="0.25">
      <c r="A1498" s="1" t="str">
        <f t="shared" si="928"/>
        <v/>
      </c>
      <c r="B1498" s="32" t="str">
        <f t="shared" si="929"/>
        <v/>
      </c>
      <c r="C1498" s="25" t="str">
        <f t="shared" si="930"/>
        <v/>
      </c>
      <c r="D1498" s="25" t="str">
        <f t="shared" si="931"/>
        <v/>
      </c>
      <c r="E1498" s="25" t="str">
        <f t="shared" si="932"/>
        <v/>
      </c>
      <c r="F1498" s="25" t="str">
        <f t="shared" si="933"/>
        <v/>
      </c>
      <c r="G1498" s="108" t="str">
        <f t="shared" si="934"/>
        <v/>
      </c>
      <c r="H1498" s="108" t="str">
        <f t="shared" si="935"/>
        <v/>
      </c>
      <c r="I1498" s="112" t="str">
        <f t="shared" si="936"/>
        <v/>
      </c>
      <c r="J1498" s="112"/>
      <c r="K1498" s="112"/>
      <c r="L1498" s="113"/>
      <c r="M1498" s="113"/>
      <c r="N1498" s="224" t="str">
        <f t="shared" si="937"/>
        <v/>
      </c>
      <c r="O1498" s="225" t="str">
        <f t="shared" si="938"/>
        <v/>
      </c>
      <c r="Q1498" s="6">
        <v>1496</v>
      </c>
      <c r="R1498" s="47" t="str">
        <f t="shared" si="901"/>
        <v>-1496</v>
      </c>
      <c r="S1498" s="6"/>
      <c r="T1498" s="48" t="str">
        <f t="shared" si="902"/>
        <v/>
      </c>
      <c r="U1498" s="49" t="str">
        <f t="shared" si="903"/>
        <v/>
      </c>
      <c r="W1498" s="51"/>
      <c r="X1498" s="75" t="str">
        <f t="shared" si="904"/>
        <v/>
      </c>
      <c r="Y1498" s="71" t="str">
        <f t="shared" si="905"/>
        <v/>
      </c>
      <c r="Z1498" s="71" t="str">
        <f t="shared" si="906"/>
        <v/>
      </c>
      <c r="AA1498" s="71" t="str">
        <f t="shared" si="907"/>
        <v/>
      </c>
      <c r="AB1498" s="71" t="str">
        <f t="shared" si="908"/>
        <v/>
      </c>
      <c r="AC1498" s="71" t="str">
        <f t="shared" si="909"/>
        <v/>
      </c>
      <c r="AD1498" s="71" t="str">
        <f t="shared" si="910"/>
        <v/>
      </c>
      <c r="AE1498" s="78" t="str">
        <f t="shared" si="911"/>
        <v/>
      </c>
      <c r="AF1498" s="75" t="str">
        <f t="shared" si="912"/>
        <v/>
      </c>
      <c r="AG1498" s="71" t="str">
        <f t="shared" si="913"/>
        <v/>
      </c>
      <c r="AH1498" s="71" t="str">
        <f t="shared" si="914"/>
        <v/>
      </c>
      <c r="AI1498" s="71" t="str">
        <f t="shared" si="915"/>
        <v/>
      </c>
      <c r="AJ1498" s="71" t="str">
        <f t="shared" si="916"/>
        <v/>
      </c>
      <c r="AK1498" s="71" t="str">
        <f t="shared" si="917"/>
        <v/>
      </c>
      <c r="AL1498" s="71" t="str">
        <f t="shared" si="918"/>
        <v/>
      </c>
      <c r="AM1498" s="78" t="str">
        <f t="shared" si="919"/>
        <v/>
      </c>
      <c r="AN1498" s="75" t="str">
        <f t="shared" si="920"/>
        <v/>
      </c>
      <c r="AO1498" s="71" t="str">
        <f t="shared" si="921"/>
        <v/>
      </c>
      <c r="AP1498" s="71" t="str">
        <f t="shared" si="922"/>
        <v/>
      </c>
      <c r="AQ1498" s="71" t="str">
        <f t="shared" si="923"/>
        <v/>
      </c>
      <c r="AR1498" s="71" t="str">
        <f t="shared" si="924"/>
        <v/>
      </c>
      <c r="AS1498" s="71" t="str">
        <f t="shared" si="925"/>
        <v/>
      </c>
      <c r="AT1498" s="71" t="str">
        <f t="shared" si="926"/>
        <v/>
      </c>
      <c r="AU1498" s="76" t="str">
        <f t="shared" si="927"/>
        <v/>
      </c>
      <c r="BF1498" s="141">
        <v>60013</v>
      </c>
      <c r="BG1498" s="142" t="s">
        <v>17963</v>
      </c>
      <c r="BH1498" s="141" t="s">
        <v>180</v>
      </c>
      <c r="BI1498" s="141" t="s">
        <v>191</v>
      </c>
      <c r="BJ1498" s="141"/>
      <c r="BK1498" s="141" t="s">
        <v>17494</v>
      </c>
      <c r="BL1498" s="141" t="s">
        <v>17985</v>
      </c>
      <c r="BM1498" s="141">
        <v>45.739623802762601</v>
      </c>
      <c r="BN1498" s="141">
        <v>-73.452246910706904</v>
      </c>
      <c r="BO1498" s="141">
        <v>1964</v>
      </c>
      <c r="BP1498" s="143" t="s">
        <v>483</v>
      </c>
      <c r="BQ1498" s="143" t="s">
        <v>17560</v>
      </c>
    </row>
    <row r="1499" spans="1:69" ht="38.25" customHeight="1" x14ac:dyDescent="0.25">
      <c r="A1499" s="1" t="str">
        <f t="shared" si="928"/>
        <v/>
      </c>
      <c r="B1499" s="32" t="str">
        <f t="shared" si="929"/>
        <v/>
      </c>
      <c r="C1499" s="25" t="str">
        <f t="shared" si="930"/>
        <v/>
      </c>
      <c r="D1499" s="25" t="str">
        <f t="shared" si="931"/>
        <v/>
      </c>
      <c r="E1499" s="25" t="str">
        <f t="shared" si="932"/>
        <v/>
      </c>
      <c r="F1499" s="25" t="str">
        <f t="shared" si="933"/>
        <v/>
      </c>
      <c r="G1499" s="108" t="str">
        <f t="shared" si="934"/>
        <v/>
      </c>
      <c r="H1499" s="108" t="str">
        <f t="shared" si="935"/>
        <v/>
      </c>
      <c r="I1499" s="112" t="str">
        <f t="shared" si="936"/>
        <v/>
      </c>
      <c r="J1499" s="112"/>
      <c r="K1499" s="112"/>
      <c r="L1499" s="113"/>
      <c r="M1499" s="113"/>
      <c r="N1499" s="224" t="str">
        <f t="shared" si="937"/>
        <v/>
      </c>
      <c r="O1499" s="225" t="str">
        <f t="shared" si="938"/>
        <v/>
      </c>
      <c r="Q1499" s="6">
        <v>1497</v>
      </c>
      <c r="R1499" s="47" t="str">
        <f t="shared" si="901"/>
        <v>-1497</v>
      </c>
      <c r="S1499" s="6"/>
      <c r="T1499" s="48" t="str">
        <f t="shared" si="902"/>
        <v/>
      </c>
      <c r="U1499" s="49" t="str">
        <f t="shared" si="903"/>
        <v/>
      </c>
      <c r="W1499" s="51"/>
      <c r="X1499" s="75" t="str">
        <f t="shared" si="904"/>
        <v/>
      </c>
      <c r="Y1499" s="71" t="str">
        <f t="shared" si="905"/>
        <v/>
      </c>
      <c r="Z1499" s="71" t="str">
        <f t="shared" si="906"/>
        <v/>
      </c>
      <c r="AA1499" s="71" t="str">
        <f t="shared" si="907"/>
        <v/>
      </c>
      <c r="AB1499" s="71" t="str">
        <f t="shared" si="908"/>
        <v/>
      </c>
      <c r="AC1499" s="71" t="str">
        <f t="shared" si="909"/>
        <v/>
      </c>
      <c r="AD1499" s="71" t="str">
        <f t="shared" si="910"/>
        <v/>
      </c>
      <c r="AE1499" s="78" t="str">
        <f t="shared" si="911"/>
        <v/>
      </c>
      <c r="AF1499" s="75" t="str">
        <f t="shared" si="912"/>
        <v/>
      </c>
      <c r="AG1499" s="71" t="str">
        <f t="shared" si="913"/>
        <v/>
      </c>
      <c r="AH1499" s="71" t="str">
        <f t="shared" si="914"/>
        <v/>
      </c>
      <c r="AI1499" s="71" t="str">
        <f t="shared" si="915"/>
        <v/>
      </c>
      <c r="AJ1499" s="71" t="str">
        <f t="shared" si="916"/>
        <v/>
      </c>
      <c r="AK1499" s="71" t="str">
        <f t="shared" si="917"/>
        <v/>
      </c>
      <c r="AL1499" s="71" t="str">
        <f t="shared" si="918"/>
        <v/>
      </c>
      <c r="AM1499" s="78" t="str">
        <f t="shared" si="919"/>
        <v/>
      </c>
      <c r="AN1499" s="75" t="str">
        <f t="shared" si="920"/>
        <v/>
      </c>
      <c r="AO1499" s="71" t="str">
        <f t="shared" si="921"/>
        <v/>
      </c>
      <c r="AP1499" s="71" t="str">
        <f t="shared" si="922"/>
        <v/>
      </c>
      <c r="AQ1499" s="71" t="str">
        <f t="shared" si="923"/>
        <v/>
      </c>
      <c r="AR1499" s="71" t="str">
        <f t="shared" si="924"/>
        <v/>
      </c>
      <c r="AS1499" s="71" t="str">
        <f t="shared" si="925"/>
        <v/>
      </c>
      <c r="AT1499" s="71" t="str">
        <f t="shared" si="926"/>
        <v/>
      </c>
      <c r="AU1499" s="76" t="str">
        <f t="shared" si="927"/>
        <v/>
      </c>
      <c r="BF1499" s="141">
        <v>60013</v>
      </c>
      <c r="BG1499" s="142" t="s">
        <v>17966</v>
      </c>
      <c r="BH1499" s="141" t="s">
        <v>180</v>
      </c>
      <c r="BI1499" s="141" t="s">
        <v>191</v>
      </c>
      <c r="BJ1499" s="141" t="s">
        <v>17974</v>
      </c>
      <c r="BK1499" s="141" t="s">
        <v>10083</v>
      </c>
      <c r="BL1499" s="141" t="s">
        <v>17885</v>
      </c>
      <c r="BM1499" s="141">
        <v>45.739640000000001</v>
      </c>
      <c r="BN1499" s="141">
        <v>-73.45223</v>
      </c>
      <c r="BO1499" s="141">
        <v>1963</v>
      </c>
      <c r="BP1499" s="143"/>
      <c r="BQ1499" s="143" t="s">
        <v>17560</v>
      </c>
    </row>
    <row r="1500" spans="1:69" ht="38.25" customHeight="1" x14ac:dyDescent="0.25">
      <c r="A1500" s="1" t="str">
        <f t="shared" si="928"/>
        <v/>
      </c>
      <c r="B1500" s="32" t="str">
        <f t="shared" si="929"/>
        <v/>
      </c>
      <c r="C1500" s="25" t="str">
        <f t="shared" si="930"/>
        <v/>
      </c>
      <c r="D1500" s="25" t="str">
        <f t="shared" si="931"/>
        <v/>
      </c>
      <c r="E1500" s="25" t="str">
        <f t="shared" si="932"/>
        <v/>
      </c>
      <c r="F1500" s="25" t="str">
        <f t="shared" si="933"/>
        <v/>
      </c>
      <c r="G1500" s="108" t="str">
        <f t="shared" si="934"/>
        <v/>
      </c>
      <c r="H1500" s="108" t="str">
        <f t="shared" si="935"/>
        <v/>
      </c>
      <c r="I1500" s="112" t="str">
        <f t="shared" si="936"/>
        <v/>
      </c>
      <c r="J1500" s="112"/>
      <c r="K1500" s="112"/>
      <c r="L1500" s="113"/>
      <c r="M1500" s="113"/>
      <c r="N1500" s="224" t="str">
        <f t="shared" si="937"/>
        <v/>
      </c>
      <c r="O1500" s="225" t="str">
        <f t="shared" si="938"/>
        <v/>
      </c>
      <c r="Q1500" s="6">
        <v>1498</v>
      </c>
      <c r="R1500" s="47" t="str">
        <f t="shared" si="901"/>
        <v>-1498</v>
      </c>
      <c r="S1500" s="6"/>
      <c r="T1500" s="48" t="str">
        <f t="shared" si="902"/>
        <v/>
      </c>
      <c r="U1500" s="49" t="str">
        <f t="shared" si="903"/>
        <v/>
      </c>
      <c r="W1500" s="51"/>
      <c r="X1500" s="75" t="str">
        <f t="shared" si="904"/>
        <v/>
      </c>
      <c r="Y1500" s="71" t="str">
        <f t="shared" si="905"/>
        <v/>
      </c>
      <c r="Z1500" s="71" t="str">
        <f t="shared" si="906"/>
        <v/>
      </c>
      <c r="AA1500" s="71" t="str">
        <f t="shared" si="907"/>
        <v/>
      </c>
      <c r="AB1500" s="71" t="str">
        <f t="shared" si="908"/>
        <v/>
      </c>
      <c r="AC1500" s="71" t="str">
        <f t="shared" si="909"/>
        <v/>
      </c>
      <c r="AD1500" s="71" t="str">
        <f t="shared" si="910"/>
        <v/>
      </c>
      <c r="AE1500" s="78" t="str">
        <f t="shared" si="911"/>
        <v/>
      </c>
      <c r="AF1500" s="75" t="str">
        <f t="shared" si="912"/>
        <v/>
      </c>
      <c r="AG1500" s="71" t="str">
        <f t="shared" si="913"/>
        <v/>
      </c>
      <c r="AH1500" s="71" t="str">
        <f t="shared" si="914"/>
        <v/>
      </c>
      <c r="AI1500" s="71" t="str">
        <f t="shared" si="915"/>
        <v/>
      </c>
      <c r="AJ1500" s="71" t="str">
        <f t="shared" si="916"/>
        <v/>
      </c>
      <c r="AK1500" s="71" t="str">
        <f t="shared" si="917"/>
        <v/>
      </c>
      <c r="AL1500" s="71" t="str">
        <f t="shared" si="918"/>
        <v/>
      </c>
      <c r="AM1500" s="78" t="str">
        <f t="shared" si="919"/>
        <v/>
      </c>
      <c r="AN1500" s="75" t="str">
        <f t="shared" si="920"/>
        <v/>
      </c>
      <c r="AO1500" s="71" t="str">
        <f t="shared" si="921"/>
        <v/>
      </c>
      <c r="AP1500" s="71" t="str">
        <f t="shared" si="922"/>
        <v/>
      </c>
      <c r="AQ1500" s="71" t="str">
        <f t="shared" si="923"/>
        <v/>
      </c>
      <c r="AR1500" s="71" t="str">
        <f t="shared" si="924"/>
        <v/>
      </c>
      <c r="AS1500" s="71" t="str">
        <f t="shared" si="925"/>
        <v/>
      </c>
      <c r="AT1500" s="71" t="str">
        <f t="shared" si="926"/>
        <v/>
      </c>
      <c r="AU1500" s="76" t="str">
        <f t="shared" si="927"/>
        <v/>
      </c>
      <c r="BF1500" s="141">
        <v>60013</v>
      </c>
      <c r="BG1500" s="142" t="s">
        <v>17968</v>
      </c>
      <c r="BH1500" s="141" t="s">
        <v>180</v>
      </c>
      <c r="BI1500" s="141" t="s">
        <v>191</v>
      </c>
      <c r="BJ1500" s="141" t="s">
        <v>17976</v>
      </c>
      <c r="BK1500" s="141" t="s">
        <v>1662</v>
      </c>
      <c r="BL1500" s="141" t="s">
        <v>17977</v>
      </c>
      <c r="BM1500" s="141">
        <v>45.73912</v>
      </c>
      <c r="BN1500" s="141">
        <v>-73.445189999999997</v>
      </c>
      <c r="BO1500" s="141">
        <v>1964</v>
      </c>
      <c r="BP1500" s="143"/>
      <c r="BQ1500" s="143" t="s">
        <v>17560</v>
      </c>
    </row>
    <row r="1501" spans="1:69" ht="38.25" customHeight="1" x14ac:dyDescent="0.25">
      <c r="A1501" s="1" t="str">
        <f t="shared" si="928"/>
        <v/>
      </c>
      <c r="B1501" s="32" t="str">
        <f t="shared" si="929"/>
        <v/>
      </c>
      <c r="C1501" s="25" t="str">
        <f t="shared" si="930"/>
        <v/>
      </c>
      <c r="D1501" s="25" t="str">
        <f t="shared" si="931"/>
        <v/>
      </c>
      <c r="E1501" s="25" t="str">
        <f t="shared" si="932"/>
        <v/>
      </c>
      <c r="F1501" s="25" t="str">
        <f t="shared" si="933"/>
        <v/>
      </c>
      <c r="G1501" s="108" t="str">
        <f t="shared" si="934"/>
        <v/>
      </c>
      <c r="H1501" s="108" t="str">
        <f t="shared" si="935"/>
        <v/>
      </c>
      <c r="I1501" s="112" t="str">
        <f t="shared" si="936"/>
        <v/>
      </c>
      <c r="J1501" s="112"/>
      <c r="K1501" s="112"/>
      <c r="L1501" s="113"/>
      <c r="M1501" s="113"/>
      <c r="N1501" s="224" t="str">
        <f t="shared" si="937"/>
        <v/>
      </c>
      <c r="O1501" s="225" t="str">
        <f t="shared" si="938"/>
        <v/>
      </c>
      <c r="Q1501" s="6">
        <v>1499</v>
      </c>
      <c r="R1501" s="47" t="str">
        <f t="shared" si="901"/>
        <v>-1499</v>
      </c>
      <c r="S1501" s="6"/>
      <c r="T1501" s="48" t="str">
        <f t="shared" si="902"/>
        <v/>
      </c>
      <c r="U1501" s="49" t="str">
        <f t="shared" si="903"/>
        <v/>
      </c>
      <c r="W1501" s="51"/>
      <c r="X1501" s="75" t="str">
        <f t="shared" si="904"/>
        <v/>
      </c>
      <c r="Y1501" s="71" t="str">
        <f t="shared" si="905"/>
        <v/>
      </c>
      <c r="Z1501" s="71" t="str">
        <f t="shared" si="906"/>
        <v/>
      </c>
      <c r="AA1501" s="71" t="str">
        <f t="shared" si="907"/>
        <v/>
      </c>
      <c r="AB1501" s="71" t="str">
        <f t="shared" si="908"/>
        <v/>
      </c>
      <c r="AC1501" s="71" t="str">
        <f t="shared" si="909"/>
        <v/>
      </c>
      <c r="AD1501" s="71" t="str">
        <f t="shared" si="910"/>
        <v/>
      </c>
      <c r="AE1501" s="78" t="str">
        <f t="shared" si="911"/>
        <v/>
      </c>
      <c r="AF1501" s="75" t="str">
        <f t="shared" si="912"/>
        <v/>
      </c>
      <c r="AG1501" s="71" t="str">
        <f t="shared" si="913"/>
        <v/>
      </c>
      <c r="AH1501" s="71" t="str">
        <f t="shared" si="914"/>
        <v/>
      </c>
      <c r="AI1501" s="71" t="str">
        <f t="shared" si="915"/>
        <v/>
      </c>
      <c r="AJ1501" s="71" t="str">
        <f t="shared" si="916"/>
        <v/>
      </c>
      <c r="AK1501" s="71" t="str">
        <f t="shared" si="917"/>
        <v/>
      </c>
      <c r="AL1501" s="71" t="str">
        <f t="shared" si="918"/>
        <v/>
      </c>
      <c r="AM1501" s="78" t="str">
        <f t="shared" si="919"/>
        <v/>
      </c>
      <c r="AN1501" s="75" t="str">
        <f t="shared" si="920"/>
        <v/>
      </c>
      <c r="AO1501" s="71" t="str">
        <f t="shared" si="921"/>
        <v/>
      </c>
      <c r="AP1501" s="71" t="str">
        <f t="shared" si="922"/>
        <v/>
      </c>
      <c r="AQ1501" s="71" t="str">
        <f t="shared" si="923"/>
        <v/>
      </c>
      <c r="AR1501" s="71" t="str">
        <f t="shared" si="924"/>
        <v/>
      </c>
      <c r="AS1501" s="71" t="str">
        <f t="shared" si="925"/>
        <v/>
      </c>
      <c r="AT1501" s="71" t="str">
        <f t="shared" si="926"/>
        <v/>
      </c>
      <c r="AU1501" s="76" t="str">
        <f t="shared" si="927"/>
        <v/>
      </c>
      <c r="BF1501" s="141">
        <v>60013</v>
      </c>
      <c r="BG1501" s="142" t="s">
        <v>17971</v>
      </c>
      <c r="BH1501" s="141" t="s">
        <v>180</v>
      </c>
      <c r="BI1501" s="141" t="s">
        <v>191</v>
      </c>
      <c r="BJ1501" s="141" t="s">
        <v>17987</v>
      </c>
      <c r="BK1501" s="141" t="s">
        <v>17988</v>
      </c>
      <c r="BL1501" s="141" t="s">
        <v>5228</v>
      </c>
      <c r="BM1501" s="141">
        <v>45.746400000000001</v>
      </c>
      <c r="BN1501" s="141">
        <v>-73.436940000000007</v>
      </c>
      <c r="BO1501" s="141">
        <v>1966</v>
      </c>
      <c r="BP1501" s="143"/>
      <c r="BQ1501" s="143" t="s">
        <v>17560</v>
      </c>
    </row>
    <row r="1502" spans="1:69" ht="38.25" customHeight="1" x14ac:dyDescent="0.25">
      <c r="A1502" s="1" t="str">
        <f t="shared" si="928"/>
        <v/>
      </c>
      <c r="B1502" s="32" t="str">
        <f t="shared" si="929"/>
        <v/>
      </c>
      <c r="C1502" s="25" t="str">
        <f t="shared" si="930"/>
        <v/>
      </c>
      <c r="D1502" s="25" t="str">
        <f t="shared" si="931"/>
        <v/>
      </c>
      <c r="E1502" s="25" t="str">
        <f t="shared" si="932"/>
        <v/>
      </c>
      <c r="F1502" s="25" t="str">
        <f t="shared" si="933"/>
        <v/>
      </c>
      <c r="G1502" s="108" t="str">
        <f t="shared" si="934"/>
        <v/>
      </c>
      <c r="H1502" s="108" t="str">
        <f t="shared" si="935"/>
        <v/>
      </c>
      <c r="I1502" s="112" t="str">
        <f t="shared" si="936"/>
        <v/>
      </c>
      <c r="J1502" s="112"/>
      <c r="K1502" s="112"/>
      <c r="L1502" s="113"/>
      <c r="M1502" s="113"/>
      <c r="N1502" s="224" t="str">
        <f t="shared" si="937"/>
        <v/>
      </c>
      <c r="O1502" s="225" t="str">
        <f t="shared" si="938"/>
        <v/>
      </c>
      <c r="Q1502" s="6">
        <v>1500</v>
      </c>
      <c r="R1502" s="47" t="str">
        <f t="shared" si="901"/>
        <v>-1500</v>
      </c>
      <c r="S1502" s="6"/>
      <c r="T1502" s="48" t="str">
        <f t="shared" si="902"/>
        <v/>
      </c>
      <c r="U1502" s="49" t="str">
        <f t="shared" si="903"/>
        <v/>
      </c>
      <c r="W1502" s="51"/>
      <c r="X1502" s="75" t="str">
        <f t="shared" si="904"/>
        <v/>
      </c>
      <c r="Y1502" s="71" t="str">
        <f t="shared" si="905"/>
        <v/>
      </c>
      <c r="Z1502" s="71" t="str">
        <f t="shared" si="906"/>
        <v/>
      </c>
      <c r="AA1502" s="71" t="str">
        <f t="shared" si="907"/>
        <v/>
      </c>
      <c r="AB1502" s="71" t="str">
        <f t="shared" si="908"/>
        <v/>
      </c>
      <c r="AC1502" s="71" t="str">
        <f t="shared" si="909"/>
        <v/>
      </c>
      <c r="AD1502" s="71" t="str">
        <f t="shared" si="910"/>
        <v/>
      </c>
      <c r="AE1502" s="78" t="str">
        <f t="shared" si="911"/>
        <v/>
      </c>
      <c r="AF1502" s="75" t="str">
        <f t="shared" si="912"/>
        <v/>
      </c>
      <c r="AG1502" s="71" t="str">
        <f t="shared" si="913"/>
        <v/>
      </c>
      <c r="AH1502" s="71" t="str">
        <f t="shared" si="914"/>
        <v/>
      </c>
      <c r="AI1502" s="71" t="str">
        <f t="shared" si="915"/>
        <v/>
      </c>
      <c r="AJ1502" s="71" t="str">
        <f t="shared" si="916"/>
        <v/>
      </c>
      <c r="AK1502" s="71" t="str">
        <f t="shared" si="917"/>
        <v/>
      </c>
      <c r="AL1502" s="71" t="str">
        <f t="shared" si="918"/>
        <v/>
      </c>
      <c r="AM1502" s="78" t="str">
        <f t="shared" si="919"/>
        <v/>
      </c>
      <c r="AN1502" s="75" t="str">
        <f t="shared" si="920"/>
        <v/>
      </c>
      <c r="AO1502" s="71" t="str">
        <f t="shared" si="921"/>
        <v/>
      </c>
      <c r="AP1502" s="71" t="str">
        <f t="shared" si="922"/>
        <v/>
      </c>
      <c r="AQ1502" s="71" t="str">
        <f t="shared" si="923"/>
        <v/>
      </c>
      <c r="AR1502" s="71" t="str">
        <f t="shared" si="924"/>
        <v/>
      </c>
      <c r="AS1502" s="71" t="str">
        <f t="shared" si="925"/>
        <v/>
      </c>
      <c r="AT1502" s="71" t="str">
        <f t="shared" si="926"/>
        <v/>
      </c>
      <c r="AU1502" s="76" t="str">
        <f t="shared" si="927"/>
        <v/>
      </c>
      <c r="BF1502" s="141">
        <v>60020</v>
      </c>
      <c r="BG1502" s="142" t="s">
        <v>17760</v>
      </c>
      <c r="BH1502" s="141" t="s">
        <v>478</v>
      </c>
      <c r="BI1502" s="141" t="s">
        <v>1268</v>
      </c>
      <c r="BJ1502" s="141" t="s">
        <v>17761</v>
      </c>
      <c r="BK1502" s="141" t="s">
        <v>4235</v>
      </c>
      <c r="BL1502" s="141" t="s">
        <v>3095</v>
      </c>
      <c r="BM1502" s="141">
        <v>45.844745836106902</v>
      </c>
      <c r="BN1502" s="141">
        <v>-73.316214087419098</v>
      </c>
      <c r="BO1502" s="141">
        <v>1965</v>
      </c>
      <c r="BP1502" s="143"/>
      <c r="BQ1502" s="143" t="s">
        <v>17560</v>
      </c>
    </row>
    <row r="1503" spans="1:69" ht="38.25" customHeight="1" x14ac:dyDescent="0.25">
      <c r="A1503" s="1" t="str">
        <f t="shared" si="928"/>
        <v/>
      </c>
      <c r="B1503" s="32" t="str">
        <f t="shared" si="929"/>
        <v/>
      </c>
      <c r="C1503" s="25" t="str">
        <f t="shared" si="930"/>
        <v/>
      </c>
      <c r="D1503" s="25" t="str">
        <f t="shared" si="931"/>
        <v/>
      </c>
      <c r="E1503" s="25" t="str">
        <f t="shared" si="932"/>
        <v/>
      </c>
      <c r="F1503" s="25" t="str">
        <f t="shared" si="933"/>
        <v/>
      </c>
      <c r="G1503" s="108" t="str">
        <f t="shared" si="934"/>
        <v/>
      </c>
      <c r="H1503" s="108" t="str">
        <f t="shared" si="935"/>
        <v/>
      </c>
      <c r="I1503" s="112" t="str">
        <f t="shared" si="936"/>
        <v/>
      </c>
      <c r="J1503" s="112"/>
      <c r="K1503" s="112"/>
      <c r="L1503" s="113"/>
      <c r="M1503" s="113"/>
      <c r="N1503" s="224" t="str">
        <f t="shared" si="937"/>
        <v/>
      </c>
      <c r="O1503" s="225" t="str">
        <f t="shared" si="938"/>
        <v/>
      </c>
      <c r="Q1503" s="6">
        <v>1501</v>
      </c>
      <c r="R1503" s="47" t="str">
        <f t="shared" si="901"/>
        <v>-1501</v>
      </c>
      <c r="S1503" s="6"/>
      <c r="T1503" s="48" t="str">
        <f t="shared" si="902"/>
        <v/>
      </c>
      <c r="U1503" s="49" t="str">
        <f t="shared" si="903"/>
        <v/>
      </c>
      <c r="W1503" s="51"/>
      <c r="X1503" s="75" t="str">
        <f t="shared" si="904"/>
        <v/>
      </c>
      <c r="Y1503" s="71" t="str">
        <f t="shared" si="905"/>
        <v/>
      </c>
      <c r="Z1503" s="71" t="str">
        <f t="shared" si="906"/>
        <v/>
      </c>
      <c r="AA1503" s="71" t="str">
        <f t="shared" si="907"/>
        <v/>
      </c>
      <c r="AB1503" s="71" t="str">
        <f t="shared" si="908"/>
        <v/>
      </c>
      <c r="AC1503" s="71" t="str">
        <f t="shared" si="909"/>
        <v/>
      </c>
      <c r="AD1503" s="71" t="str">
        <f t="shared" si="910"/>
        <v/>
      </c>
      <c r="AE1503" s="78" t="str">
        <f t="shared" si="911"/>
        <v/>
      </c>
      <c r="AF1503" s="75" t="str">
        <f t="shared" si="912"/>
        <v/>
      </c>
      <c r="AG1503" s="71" t="str">
        <f t="shared" si="913"/>
        <v/>
      </c>
      <c r="AH1503" s="71" t="str">
        <f t="shared" si="914"/>
        <v/>
      </c>
      <c r="AI1503" s="71" t="str">
        <f t="shared" si="915"/>
        <v/>
      </c>
      <c r="AJ1503" s="71" t="str">
        <f t="shared" si="916"/>
        <v/>
      </c>
      <c r="AK1503" s="71" t="str">
        <f t="shared" si="917"/>
        <v/>
      </c>
      <c r="AL1503" s="71" t="str">
        <f t="shared" si="918"/>
        <v/>
      </c>
      <c r="AM1503" s="78" t="str">
        <f t="shared" si="919"/>
        <v/>
      </c>
      <c r="AN1503" s="75" t="str">
        <f t="shared" si="920"/>
        <v/>
      </c>
      <c r="AO1503" s="71" t="str">
        <f t="shared" si="921"/>
        <v/>
      </c>
      <c r="AP1503" s="71" t="str">
        <f t="shared" si="922"/>
        <v/>
      </c>
      <c r="AQ1503" s="71" t="str">
        <f t="shared" si="923"/>
        <v/>
      </c>
      <c r="AR1503" s="71" t="str">
        <f t="shared" si="924"/>
        <v/>
      </c>
      <c r="AS1503" s="71" t="str">
        <f t="shared" si="925"/>
        <v/>
      </c>
      <c r="AT1503" s="71" t="str">
        <f t="shared" si="926"/>
        <v/>
      </c>
      <c r="AU1503" s="76" t="str">
        <f t="shared" si="927"/>
        <v/>
      </c>
      <c r="BF1503" s="141">
        <v>60020</v>
      </c>
      <c r="BG1503" s="142" t="s">
        <v>17762</v>
      </c>
      <c r="BH1503" s="141" t="s">
        <v>478</v>
      </c>
      <c r="BI1503" s="141" t="s">
        <v>1268</v>
      </c>
      <c r="BJ1503" s="141" t="s">
        <v>17763</v>
      </c>
      <c r="BK1503" s="141" t="s">
        <v>1276</v>
      </c>
      <c r="BL1503" s="141" t="s">
        <v>17764</v>
      </c>
      <c r="BM1503" s="141">
        <v>45.819942435741602</v>
      </c>
      <c r="BN1503" s="141">
        <v>-73.394549375689607</v>
      </c>
      <c r="BO1503" s="141">
        <v>1990</v>
      </c>
      <c r="BP1503" s="143"/>
      <c r="BQ1503" s="143" t="s">
        <v>17560</v>
      </c>
    </row>
    <row r="1504" spans="1:69" ht="38.25" customHeight="1" x14ac:dyDescent="0.25">
      <c r="A1504" s="1" t="str">
        <f t="shared" si="928"/>
        <v/>
      </c>
      <c r="B1504" s="32" t="str">
        <f t="shared" si="929"/>
        <v/>
      </c>
      <c r="C1504" s="25" t="str">
        <f t="shared" si="930"/>
        <v/>
      </c>
      <c r="D1504" s="25" t="str">
        <f t="shared" si="931"/>
        <v/>
      </c>
      <c r="E1504" s="25" t="str">
        <f t="shared" si="932"/>
        <v/>
      </c>
      <c r="F1504" s="25" t="str">
        <f t="shared" si="933"/>
        <v/>
      </c>
      <c r="G1504" s="108" t="str">
        <f t="shared" si="934"/>
        <v/>
      </c>
      <c r="H1504" s="108" t="str">
        <f t="shared" si="935"/>
        <v/>
      </c>
      <c r="I1504" s="112" t="str">
        <f t="shared" si="936"/>
        <v/>
      </c>
      <c r="J1504" s="112"/>
      <c r="K1504" s="112"/>
      <c r="L1504" s="113"/>
      <c r="M1504" s="113"/>
      <c r="N1504" s="224" t="str">
        <f t="shared" si="937"/>
        <v/>
      </c>
      <c r="O1504" s="225" t="str">
        <f t="shared" si="938"/>
        <v/>
      </c>
      <c r="Q1504" s="6">
        <v>1502</v>
      </c>
      <c r="R1504" s="47" t="str">
        <f t="shared" si="901"/>
        <v>-1502</v>
      </c>
      <c r="S1504" s="6"/>
      <c r="T1504" s="48" t="str">
        <f t="shared" si="902"/>
        <v/>
      </c>
      <c r="U1504" s="49" t="str">
        <f t="shared" si="903"/>
        <v/>
      </c>
      <c r="W1504" s="51"/>
      <c r="X1504" s="75" t="str">
        <f t="shared" si="904"/>
        <v/>
      </c>
      <c r="Y1504" s="71" t="str">
        <f t="shared" si="905"/>
        <v/>
      </c>
      <c r="Z1504" s="71" t="str">
        <f t="shared" si="906"/>
        <v/>
      </c>
      <c r="AA1504" s="71" t="str">
        <f t="shared" si="907"/>
        <v/>
      </c>
      <c r="AB1504" s="71" t="str">
        <f t="shared" si="908"/>
        <v/>
      </c>
      <c r="AC1504" s="71" t="str">
        <f t="shared" si="909"/>
        <v/>
      </c>
      <c r="AD1504" s="71" t="str">
        <f t="shared" si="910"/>
        <v/>
      </c>
      <c r="AE1504" s="78" t="str">
        <f t="shared" si="911"/>
        <v/>
      </c>
      <c r="AF1504" s="75" t="str">
        <f t="shared" si="912"/>
        <v/>
      </c>
      <c r="AG1504" s="71" t="str">
        <f t="shared" si="913"/>
        <v/>
      </c>
      <c r="AH1504" s="71" t="str">
        <f t="shared" si="914"/>
        <v/>
      </c>
      <c r="AI1504" s="71" t="str">
        <f t="shared" si="915"/>
        <v/>
      </c>
      <c r="AJ1504" s="71" t="str">
        <f t="shared" si="916"/>
        <v/>
      </c>
      <c r="AK1504" s="71" t="str">
        <f t="shared" si="917"/>
        <v/>
      </c>
      <c r="AL1504" s="71" t="str">
        <f t="shared" si="918"/>
        <v/>
      </c>
      <c r="AM1504" s="78" t="str">
        <f t="shared" si="919"/>
        <v/>
      </c>
      <c r="AN1504" s="75" t="str">
        <f t="shared" si="920"/>
        <v/>
      </c>
      <c r="AO1504" s="71" t="str">
        <f t="shared" si="921"/>
        <v/>
      </c>
      <c r="AP1504" s="71" t="str">
        <f t="shared" si="922"/>
        <v/>
      </c>
      <c r="AQ1504" s="71" t="str">
        <f t="shared" si="923"/>
        <v/>
      </c>
      <c r="AR1504" s="71" t="str">
        <f t="shared" si="924"/>
        <v/>
      </c>
      <c r="AS1504" s="71" t="str">
        <f t="shared" si="925"/>
        <v/>
      </c>
      <c r="AT1504" s="71" t="str">
        <f t="shared" si="926"/>
        <v/>
      </c>
      <c r="AU1504" s="76" t="str">
        <f t="shared" si="927"/>
        <v/>
      </c>
      <c r="BF1504" s="141">
        <v>60005</v>
      </c>
      <c r="BG1504" s="142" t="s">
        <v>17913</v>
      </c>
      <c r="BH1504" s="141" t="s">
        <v>180</v>
      </c>
      <c r="BI1504" s="141" t="s">
        <v>191</v>
      </c>
      <c r="BJ1504" s="141" t="s">
        <v>17914</v>
      </c>
      <c r="BK1504" s="141"/>
      <c r="BL1504" s="141" t="s">
        <v>19351</v>
      </c>
      <c r="BM1504" s="141">
        <v>45.733260000000001</v>
      </c>
      <c r="BN1504" s="141">
        <v>-73.494190000000003</v>
      </c>
      <c r="BO1504" s="141">
        <v>1980</v>
      </c>
      <c r="BP1504" s="143" t="s">
        <v>23911</v>
      </c>
      <c r="BQ1504" s="143" t="s">
        <v>17560</v>
      </c>
    </row>
    <row r="1505" spans="1:69" ht="38.25" customHeight="1" x14ac:dyDescent="0.25">
      <c r="A1505" s="1" t="str">
        <f t="shared" si="928"/>
        <v/>
      </c>
      <c r="B1505" s="32" t="str">
        <f t="shared" si="929"/>
        <v/>
      </c>
      <c r="C1505" s="25" t="str">
        <f t="shared" si="930"/>
        <v/>
      </c>
      <c r="D1505" s="25" t="str">
        <f t="shared" si="931"/>
        <v/>
      </c>
      <c r="E1505" s="25" t="str">
        <f t="shared" si="932"/>
        <v/>
      </c>
      <c r="F1505" s="25" t="str">
        <f t="shared" si="933"/>
        <v/>
      </c>
      <c r="G1505" s="108" t="str">
        <f t="shared" si="934"/>
        <v/>
      </c>
      <c r="H1505" s="108" t="str">
        <f t="shared" si="935"/>
        <v/>
      </c>
      <c r="I1505" s="112" t="str">
        <f t="shared" si="936"/>
        <v/>
      </c>
      <c r="J1505" s="112"/>
      <c r="K1505" s="112"/>
      <c r="L1505" s="113"/>
      <c r="M1505" s="113"/>
      <c r="N1505" s="224" t="str">
        <f t="shared" si="937"/>
        <v/>
      </c>
      <c r="O1505" s="225" t="str">
        <f t="shared" si="938"/>
        <v/>
      </c>
      <c r="Q1505" s="6">
        <v>1503</v>
      </c>
      <c r="R1505" s="47" t="str">
        <f t="shared" si="901"/>
        <v>-1503</v>
      </c>
      <c r="S1505" s="6"/>
      <c r="T1505" s="48" t="str">
        <f t="shared" si="902"/>
        <v/>
      </c>
      <c r="U1505" s="49" t="str">
        <f t="shared" si="903"/>
        <v/>
      </c>
      <c r="W1505" s="51"/>
      <c r="X1505" s="75" t="str">
        <f t="shared" si="904"/>
        <v/>
      </c>
      <c r="Y1505" s="71" t="str">
        <f t="shared" si="905"/>
        <v/>
      </c>
      <c r="Z1505" s="71" t="str">
        <f t="shared" si="906"/>
        <v/>
      </c>
      <c r="AA1505" s="71" t="str">
        <f t="shared" si="907"/>
        <v/>
      </c>
      <c r="AB1505" s="71" t="str">
        <f t="shared" si="908"/>
        <v/>
      </c>
      <c r="AC1505" s="71" t="str">
        <f t="shared" si="909"/>
        <v/>
      </c>
      <c r="AD1505" s="71" t="str">
        <f t="shared" si="910"/>
        <v/>
      </c>
      <c r="AE1505" s="78" t="str">
        <f t="shared" si="911"/>
        <v/>
      </c>
      <c r="AF1505" s="75" t="str">
        <f t="shared" si="912"/>
        <v/>
      </c>
      <c r="AG1505" s="71" t="str">
        <f t="shared" si="913"/>
        <v/>
      </c>
      <c r="AH1505" s="71" t="str">
        <f t="shared" si="914"/>
        <v/>
      </c>
      <c r="AI1505" s="71" t="str">
        <f t="shared" si="915"/>
        <v/>
      </c>
      <c r="AJ1505" s="71" t="str">
        <f t="shared" si="916"/>
        <v/>
      </c>
      <c r="AK1505" s="71" t="str">
        <f t="shared" si="917"/>
        <v/>
      </c>
      <c r="AL1505" s="71" t="str">
        <f t="shared" si="918"/>
        <v/>
      </c>
      <c r="AM1505" s="78" t="str">
        <f t="shared" si="919"/>
        <v/>
      </c>
      <c r="AN1505" s="75" t="str">
        <f t="shared" si="920"/>
        <v/>
      </c>
      <c r="AO1505" s="71" t="str">
        <f t="shared" si="921"/>
        <v/>
      </c>
      <c r="AP1505" s="71" t="str">
        <f t="shared" si="922"/>
        <v/>
      </c>
      <c r="AQ1505" s="71" t="str">
        <f t="shared" si="923"/>
        <v/>
      </c>
      <c r="AR1505" s="71" t="str">
        <f t="shared" si="924"/>
        <v/>
      </c>
      <c r="AS1505" s="71" t="str">
        <f t="shared" si="925"/>
        <v/>
      </c>
      <c r="AT1505" s="71" t="str">
        <f t="shared" si="926"/>
        <v/>
      </c>
      <c r="AU1505" s="76" t="str">
        <f t="shared" si="927"/>
        <v/>
      </c>
      <c r="BF1505" s="141">
        <v>60005</v>
      </c>
      <c r="BG1505" s="142" t="s">
        <v>17915</v>
      </c>
      <c r="BH1505" s="141" t="s">
        <v>180</v>
      </c>
      <c r="BI1505" s="141" t="s">
        <v>191</v>
      </c>
      <c r="BJ1505" s="141" t="s">
        <v>17916</v>
      </c>
      <c r="BK1505" s="141"/>
      <c r="BL1505" s="141" t="s">
        <v>26579</v>
      </c>
      <c r="BM1505" s="141">
        <v>45.717100000000002</v>
      </c>
      <c r="BN1505" s="141">
        <v>-73.483800000000002</v>
      </c>
      <c r="BO1505" s="141">
        <v>1995</v>
      </c>
      <c r="BP1505" s="143" t="s">
        <v>25559</v>
      </c>
      <c r="BQ1505" s="143" t="s">
        <v>17560</v>
      </c>
    </row>
    <row r="1506" spans="1:69" ht="38.25" customHeight="1" x14ac:dyDescent="0.25">
      <c r="A1506" s="1" t="str">
        <f t="shared" si="928"/>
        <v/>
      </c>
      <c r="B1506" s="32" t="str">
        <f t="shared" si="929"/>
        <v/>
      </c>
      <c r="C1506" s="25" t="str">
        <f t="shared" si="930"/>
        <v/>
      </c>
      <c r="D1506" s="25" t="str">
        <f t="shared" si="931"/>
        <v/>
      </c>
      <c r="E1506" s="25" t="str">
        <f t="shared" si="932"/>
        <v/>
      </c>
      <c r="F1506" s="25" t="str">
        <f t="shared" si="933"/>
        <v/>
      </c>
      <c r="G1506" s="108" t="str">
        <f t="shared" si="934"/>
        <v/>
      </c>
      <c r="H1506" s="108" t="str">
        <f t="shared" si="935"/>
        <v/>
      </c>
      <c r="I1506" s="112" t="str">
        <f t="shared" si="936"/>
        <v/>
      </c>
      <c r="J1506" s="112"/>
      <c r="K1506" s="112"/>
      <c r="L1506" s="113"/>
      <c r="M1506" s="113"/>
      <c r="N1506" s="224" t="str">
        <f t="shared" si="937"/>
        <v/>
      </c>
      <c r="O1506" s="225" t="str">
        <f t="shared" si="938"/>
        <v/>
      </c>
      <c r="Q1506" s="6">
        <v>1504</v>
      </c>
      <c r="R1506" s="47" t="str">
        <f t="shared" si="901"/>
        <v>-1504</v>
      </c>
      <c r="S1506" s="6"/>
      <c r="T1506" s="48" t="str">
        <f t="shared" si="902"/>
        <v/>
      </c>
      <c r="U1506" s="49" t="str">
        <f t="shared" si="903"/>
        <v/>
      </c>
      <c r="W1506" s="51"/>
      <c r="X1506" s="75" t="str">
        <f t="shared" si="904"/>
        <v/>
      </c>
      <c r="Y1506" s="71" t="str">
        <f t="shared" si="905"/>
        <v/>
      </c>
      <c r="Z1506" s="71" t="str">
        <f t="shared" si="906"/>
        <v/>
      </c>
      <c r="AA1506" s="71" t="str">
        <f t="shared" si="907"/>
        <v/>
      </c>
      <c r="AB1506" s="71" t="str">
        <f t="shared" si="908"/>
        <v/>
      </c>
      <c r="AC1506" s="71" t="str">
        <f t="shared" si="909"/>
        <v/>
      </c>
      <c r="AD1506" s="71" t="str">
        <f t="shared" si="910"/>
        <v/>
      </c>
      <c r="AE1506" s="78" t="str">
        <f t="shared" si="911"/>
        <v/>
      </c>
      <c r="AF1506" s="75" t="str">
        <f t="shared" si="912"/>
        <v/>
      </c>
      <c r="AG1506" s="71" t="str">
        <f t="shared" si="913"/>
        <v/>
      </c>
      <c r="AH1506" s="71" t="str">
        <f t="shared" si="914"/>
        <v/>
      </c>
      <c r="AI1506" s="71" t="str">
        <f t="shared" si="915"/>
        <v/>
      </c>
      <c r="AJ1506" s="71" t="str">
        <f t="shared" si="916"/>
        <v/>
      </c>
      <c r="AK1506" s="71" t="str">
        <f t="shared" si="917"/>
        <v/>
      </c>
      <c r="AL1506" s="71" t="str">
        <f t="shared" si="918"/>
        <v/>
      </c>
      <c r="AM1506" s="78" t="str">
        <f t="shared" si="919"/>
        <v/>
      </c>
      <c r="AN1506" s="75" t="str">
        <f t="shared" si="920"/>
        <v/>
      </c>
      <c r="AO1506" s="71" t="str">
        <f t="shared" si="921"/>
        <v/>
      </c>
      <c r="AP1506" s="71" t="str">
        <f t="shared" si="922"/>
        <v/>
      </c>
      <c r="AQ1506" s="71" t="str">
        <f t="shared" si="923"/>
        <v/>
      </c>
      <c r="AR1506" s="71" t="str">
        <f t="shared" si="924"/>
        <v/>
      </c>
      <c r="AS1506" s="71" t="str">
        <f t="shared" si="925"/>
        <v/>
      </c>
      <c r="AT1506" s="71" t="str">
        <f t="shared" si="926"/>
        <v/>
      </c>
      <c r="AU1506" s="76" t="str">
        <f t="shared" si="927"/>
        <v/>
      </c>
      <c r="BF1506" s="141">
        <v>60005</v>
      </c>
      <c r="BG1506" s="142" t="s">
        <v>17917</v>
      </c>
      <c r="BH1506" s="141" t="s">
        <v>180</v>
      </c>
      <c r="BI1506" s="141" t="s">
        <v>191</v>
      </c>
      <c r="BJ1506" s="141" t="s">
        <v>17918</v>
      </c>
      <c r="BK1506" s="141"/>
      <c r="BL1506" s="141" t="s">
        <v>4527</v>
      </c>
      <c r="BM1506" s="141">
        <v>45.729399999999998</v>
      </c>
      <c r="BN1506" s="141">
        <v>-73.484800000000007</v>
      </c>
      <c r="BO1506" s="141">
        <v>1995</v>
      </c>
      <c r="BP1506" s="143" t="s">
        <v>25559</v>
      </c>
      <c r="BQ1506" s="143" t="s">
        <v>17560</v>
      </c>
    </row>
    <row r="1507" spans="1:69" ht="38.25" customHeight="1" x14ac:dyDescent="0.25">
      <c r="A1507" s="1" t="str">
        <f t="shared" si="928"/>
        <v/>
      </c>
      <c r="B1507" s="32" t="str">
        <f t="shared" si="929"/>
        <v/>
      </c>
      <c r="C1507" s="25" t="str">
        <f t="shared" si="930"/>
        <v/>
      </c>
      <c r="D1507" s="25" t="str">
        <f t="shared" si="931"/>
        <v/>
      </c>
      <c r="E1507" s="25" t="str">
        <f t="shared" si="932"/>
        <v/>
      </c>
      <c r="F1507" s="25" t="str">
        <f t="shared" si="933"/>
        <v/>
      </c>
      <c r="G1507" s="108" t="str">
        <f t="shared" si="934"/>
        <v/>
      </c>
      <c r="H1507" s="108" t="str">
        <f t="shared" si="935"/>
        <v/>
      </c>
      <c r="I1507" s="112" t="str">
        <f t="shared" si="936"/>
        <v/>
      </c>
      <c r="J1507" s="112"/>
      <c r="K1507" s="112"/>
      <c r="L1507" s="113"/>
      <c r="M1507" s="113"/>
      <c r="N1507" s="224" t="str">
        <f t="shared" si="937"/>
        <v/>
      </c>
      <c r="O1507" s="225" t="str">
        <f t="shared" si="938"/>
        <v/>
      </c>
      <c r="Q1507" s="6">
        <v>1505</v>
      </c>
      <c r="R1507" s="47" t="str">
        <f t="shared" si="901"/>
        <v>-1505</v>
      </c>
      <c r="S1507" s="6"/>
      <c r="T1507" s="48" t="str">
        <f t="shared" si="902"/>
        <v/>
      </c>
      <c r="U1507" s="49" t="str">
        <f t="shared" si="903"/>
        <v/>
      </c>
      <c r="W1507" s="51"/>
      <c r="X1507" s="75" t="str">
        <f t="shared" si="904"/>
        <v/>
      </c>
      <c r="Y1507" s="71" t="str">
        <f t="shared" si="905"/>
        <v/>
      </c>
      <c r="Z1507" s="71" t="str">
        <f t="shared" si="906"/>
        <v/>
      </c>
      <c r="AA1507" s="71" t="str">
        <f t="shared" si="907"/>
        <v/>
      </c>
      <c r="AB1507" s="71" t="str">
        <f t="shared" si="908"/>
        <v/>
      </c>
      <c r="AC1507" s="71" t="str">
        <f t="shared" si="909"/>
        <v/>
      </c>
      <c r="AD1507" s="71" t="str">
        <f t="shared" si="910"/>
        <v/>
      </c>
      <c r="AE1507" s="78" t="str">
        <f t="shared" si="911"/>
        <v/>
      </c>
      <c r="AF1507" s="75" t="str">
        <f t="shared" si="912"/>
        <v/>
      </c>
      <c r="AG1507" s="71" t="str">
        <f t="shared" si="913"/>
        <v/>
      </c>
      <c r="AH1507" s="71" t="str">
        <f t="shared" si="914"/>
        <v/>
      </c>
      <c r="AI1507" s="71" t="str">
        <f t="shared" si="915"/>
        <v/>
      </c>
      <c r="AJ1507" s="71" t="str">
        <f t="shared" si="916"/>
        <v/>
      </c>
      <c r="AK1507" s="71" t="str">
        <f t="shared" si="917"/>
        <v/>
      </c>
      <c r="AL1507" s="71" t="str">
        <f t="shared" si="918"/>
        <v/>
      </c>
      <c r="AM1507" s="78" t="str">
        <f t="shared" si="919"/>
        <v/>
      </c>
      <c r="AN1507" s="75" t="str">
        <f t="shared" si="920"/>
        <v/>
      </c>
      <c r="AO1507" s="71" t="str">
        <f t="shared" si="921"/>
        <v/>
      </c>
      <c r="AP1507" s="71" t="str">
        <f t="shared" si="922"/>
        <v/>
      </c>
      <c r="AQ1507" s="71" t="str">
        <f t="shared" si="923"/>
        <v/>
      </c>
      <c r="AR1507" s="71" t="str">
        <f t="shared" si="924"/>
        <v/>
      </c>
      <c r="AS1507" s="71" t="str">
        <f t="shared" si="925"/>
        <v/>
      </c>
      <c r="AT1507" s="71" t="str">
        <f t="shared" si="926"/>
        <v/>
      </c>
      <c r="AU1507" s="76" t="str">
        <f t="shared" si="927"/>
        <v/>
      </c>
      <c r="BF1507" s="141">
        <v>60005</v>
      </c>
      <c r="BG1507" s="142" t="s">
        <v>17919</v>
      </c>
      <c r="BH1507" s="141" t="s">
        <v>478</v>
      </c>
      <c r="BI1507" s="141" t="s">
        <v>186</v>
      </c>
      <c r="BJ1507" s="141" t="s">
        <v>1562</v>
      </c>
      <c r="BK1507" s="141" t="s">
        <v>3955</v>
      </c>
      <c r="BL1507" s="141" t="s">
        <v>17920</v>
      </c>
      <c r="BM1507" s="141">
        <v>45.700099999999999</v>
      </c>
      <c r="BN1507" s="141">
        <v>-73.483000000000004</v>
      </c>
      <c r="BO1507" s="141">
        <v>1989</v>
      </c>
      <c r="BP1507" s="143" t="s">
        <v>26741</v>
      </c>
      <c r="BQ1507" s="143" t="s">
        <v>17560</v>
      </c>
    </row>
    <row r="1508" spans="1:69" ht="38.25" customHeight="1" x14ac:dyDescent="0.25">
      <c r="A1508" s="1" t="str">
        <f t="shared" si="928"/>
        <v/>
      </c>
      <c r="B1508" s="32" t="str">
        <f t="shared" si="929"/>
        <v/>
      </c>
      <c r="C1508" s="25" t="str">
        <f t="shared" si="930"/>
        <v/>
      </c>
      <c r="D1508" s="25" t="str">
        <f t="shared" si="931"/>
        <v/>
      </c>
      <c r="E1508" s="25" t="str">
        <f t="shared" si="932"/>
        <v/>
      </c>
      <c r="F1508" s="25" t="str">
        <f t="shared" si="933"/>
        <v/>
      </c>
      <c r="G1508" s="108" t="str">
        <f t="shared" si="934"/>
        <v/>
      </c>
      <c r="H1508" s="108" t="str">
        <f t="shared" si="935"/>
        <v/>
      </c>
      <c r="I1508" s="112" t="str">
        <f t="shared" si="936"/>
        <v/>
      </c>
      <c r="J1508" s="112"/>
      <c r="K1508" s="112"/>
      <c r="L1508" s="113"/>
      <c r="M1508" s="113"/>
      <c r="N1508" s="224" t="str">
        <f t="shared" si="937"/>
        <v/>
      </c>
      <c r="O1508" s="225" t="str">
        <f t="shared" si="938"/>
        <v/>
      </c>
      <c r="Q1508" s="6">
        <v>1506</v>
      </c>
      <c r="R1508" s="47" t="str">
        <f t="shared" si="901"/>
        <v>-1506</v>
      </c>
      <c r="S1508" s="6"/>
      <c r="T1508" s="48" t="str">
        <f t="shared" si="902"/>
        <v/>
      </c>
      <c r="U1508" s="49" t="str">
        <f t="shared" si="903"/>
        <v/>
      </c>
      <c r="W1508" s="51"/>
      <c r="X1508" s="75" t="str">
        <f t="shared" si="904"/>
        <v/>
      </c>
      <c r="Y1508" s="71" t="str">
        <f t="shared" si="905"/>
        <v/>
      </c>
      <c r="Z1508" s="71" t="str">
        <f t="shared" si="906"/>
        <v/>
      </c>
      <c r="AA1508" s="71" t="str">
        <f t="shared" si="907"/>
        <v/>
      </c>
      <c r="AB1508" s="71" t="str">
        <f t="shared" si="908"/>
        <v/>
      </c>
      <c r="AC1508" s="71" t="str">
        <f t="shared" si="909"/>
        <v/>
      </c>
      <c r="AD1508" s="71" t="str">
        <f t="shared" si="910"/>
        <v/>
      </c>
      <c r="AE1508" s="78" t="str">
        <f t="shared" si="911"/>
        <v/>
      </c>
      <c r="AF1508" s="75" t="str">
        <f t="shared" si="912"/>
        <v/>
      </c>
      <c r="AG1508" s="71" t="str">
        <f t="shared" si="913"/>
        <v/>
      </c>
      <c r="AH1508" s="71" t="str">
        <f t="shared" si="914"/>
        <v/>
      </c>
      <c r="AI1508" s="71" t="str">
        <f t="shared" si="915"/>
        <v/>
      </c>
      <c r="AJ1508" s="71" t="str">
        <f t="shared" si="916"/>
        <v/>
      </c>
      <c r="AK1508" s="71" t="str">
        <f t="shared" si="917"/>
        <v/>
      </c>
      <c r="AL1508" s="71" t="str">
        <f t="shared" si="918"/>
        <v/>
      </c>
      <c r="AM1508" s="78" t="str">
        <f t="shared" si="919"/>
        <v/>
      </c>
      <c r="AN1508" s="75" t="str">
        <f t="shared" si="920"/>
        <v/>
      </c>
      <c r="AO1508" s="71" t="str">
        <f t="shared" si="921"/>
        <v/>
      </c>
      <c r="AP1508" s="71" t="str">
        <f t="shared" si="922"/>
        <v/>
      </c>
      <c r="AQ1508" s="71" t="str">
        <f t="shared" si="923"/>
        <v/>
      </c>
      <c r="AR1508" s="71" t="str">
        <f t="shared" si="924"/>
        <v/>
      </c>
      <c r="AS1508" s="71" t="str">
        <f t="shared" si="925"/>
        <v/>
      </c>
      <c r="AT1508" s="71" t="str">
        <f t="shared" si="926"/>
        <v/>
      </c>
      <c r="AU1508" s="76" t="str">
        <f t="shared" si="927"/>
        <v/>
      </c>
      <c r="BF1508" s="141">
        <v>60013</v>
      </c>
      <c r="BG1508" s="142" t="s">
        <v>17973</v>
      </c>
      <c r="BH1508" s="141" t="s">
        <v>180</v>
      </c>
      <c r="BI1508" s="141" t="s">
        <v>191</v>
      </c>
      <c r="BJ1508" s="141" t="s">
        <v>17866</v>
      </c>
      <c r="BK1508" s="141" t="s">
        <v>17867</v>
      </c>
      <c r="BL1508" s="141" t="s">
        <v>5228</v>
      </c>
      <c r="BM1508" s="141">
        <v>45.756959999999999</v>
      </c>
      <c r="BN1508" s="141">
        <v>-73.427589999999995</v>
      </c>
      <c r="BO1508" s="141">
        <v>1966</v>
      </c>
      <c r="BP1508" s="143"/>
      <c r="BQ1508" s="143" t="s">
        <v>17560</v>
      </c>
    </row>
    <row r="1509" spans="1:69" ht="38.25" customHeight="1" x14ac:dyDescent="0.25">
      <c r="A1509" s="1" t="str">
        <f t="shared" si="928"/>
        <v/>
      </c>
      <c r="B1509" s="32" t="str">
        <f t="shared" si="929"/>
        <v/>
      </c>
      <c r="C1509" s="25" t="str">
        <f t="shared" si="930"/>
        <v/>
      </c>
      <c r="D1509" s="25" t="str">
        <f t="shared" si="931"/>
        <v/>
      </c>
      <c r="E1509" s="25" t="str">
        <f t="shared" si="932"/>
        <v/>
      </c>
      <c r="F1509" s="25" t="str">
        <f t="shared" si="933"/>
        <v/>
      </c>
      <c r="G1509" s="108" t="str">
        <f t="shared" si="934"/>
        <v/>
      </c>
      <c r="H1509" s="108" t="str">
        <f t="shared" si="935"/>
        <v/>
      </c>
      <c r="I1509" s="112" t="str">
        <f t="shared" si="936"/>
        <v/>
      </c>
      <c r="J1509" s="112"/>
      <c r="K1509" s="112"/>
      <c r="L1509" s="113"/>
      <c r="M1509" s="113"/>
      <c r="N1509" s="224" t="str">
        <f t="shared" si="937"/>
        <v/>
      </c>
      <c r="O1509" s="225" t="str">
        <f t="shared" si="938"/>
        <v/>
      </c>
      <c r="Q1509" s="6">
        <v>1507</v>
      </c>
      <c r="R1509" s="47" t="str">
        <f t="shared" si="901"/>
        <v>-1507</v>
      </c>
      <c r="S1509" s="6"/>
      <c r="T1509" s="48" t="str">
        <f t="shared" si="902"/>
        <v/>
      </c>
      <c r="U1509" s="49" t="str">
        <f t="shared" si="903"/>
        <v/>
      </c>
      <c r="W1509" s="51"/>
      <c r="X1509" s="75" t="str">
        <f t="shared" si="904"/>
        <v/>
      </c>
      <c r="Y1509" s="71" t="str">
        <f t="shared" si="905"/>
        <v/>
      </c>
      <c r="Z1509" s="71" t="str">
        <f t="shared" si="906"/>
        <v/>
      </c>
      <c r="AA1509" s="71" t="str">
        <f t="shared" si="907"/>
        <v/>
      </c>
      <c r="AB1509" s="71" t="str">
        <f t="shared" si="908"/>
        <v/>
      </c>
      <c r="AC1509" s="71" t="str">
        <f t="shared" si="909"/>
        <v/>
      </c>
      <c r="AD1509" s="71" t="str">
        <f t="shared" si="910"/>
        <v/>
      </c>
      <c r="AE1509" s="78" t="str">
        <f t="shared" si="911"/>
        <v/>
      </c>
      <c r="AF1509" s="75" t="str">
        <f t="shared" si="912"/>
        <v/>
      </c>
      <c r="AG1509" s="71" t="str">
        <f t="shared" si="913"/>
        <v/>
      </c>
      <c r="AH1509" s="71" t="str">
        <f t="shared" si="914"/>
        <v/>
      </c>
      <c r="AI1509" s="71" t="str">
        <f t="shared" si="915"/>
        <v/>
      </c>
      <c r="AJ1509" s="71" t="str">
        <f t="shared" si="916"/>
        <v/>
      </c>
      <c r="AK1509" s="71" t="str">
        <f t="shared" si="917"/>
        <v/>
      </c>
      <c r="AL1509" s="71" t="str">
        <f t="shared" si="918"/>
        <v/>
      </c>
      <c r="AM1509" s="78" t="str">
        <f t="shared" si="919"/>
        <v/>
      </c>
      <c r="AN1509" s="75" t="str">
        <f t="shared" si="920"/>
        <v/>
      </c>
      <c r="AO1509" s="71" t="str">
        <f t="shared" si="921"/>
        <v/>
      </c>
      <c r="AP1509" s="71" t="str">
        <f t="shared" si="922"/>
        <v/>
      </c>
      <c r="AQ1509" s="71" t="str">
        <f t="shared" si="923"/>
        <v/>
      </c>
      <c r="AR1509" s="71" t="str">
        <f t="shared" si="924"/>
        <v/>
      </c>
      <c r="AS1509" s="71" t="str">
        <f t="shared" si="925"/>
        <v/>
      </c>
      <c r="AT1509" s="71" t="str">
        <f t="shared" si="926"/>
        <v/>
      </c>
      <c r="AU1509" s="76" t="str">
        <f t="shared" si="927"/>
        <v/>
      </c>
      <c r="BF1509" s="141">
        <v>60013</v>
      </c>
      <c r="BG1509" s="142" t="s">
        <v>17975</v>
      </c>
      <c r="BH1509" s="141" t="s">
        <v>180</v>
      </c>
      <c r="BI1509" s="141" t="s">
        <v>191</v>
      </c>
      <c r="BJ1509" s="141" t="s">
        <v>17880</v>
      </c>
      <c r="BK1509" s="141" t="s">
        <v>17881</v>
      </c>
      <c r="BL1509" s="141" t="s">
        <v>5228</v>
      </c>
      <c r="BM1509" s="141">
        <v>45.777650000000001</v>
      </c>
      <c r="BN1509" s="141">
        <v>-73.407650000000004</v>
      </c>
      <c r="BO1509" s="141">
        <v>1988</v>
      </c>
      <c r="BP1509" s="143"/>
      <c r="BQ1509" s="143" t="s">
        <v>17560</v>
      </c>
    </row>
    <row r="1510" spans="1:69" ht="38.25" customHeight="1" x14ac:dyDescent="0.25">
      <c r="A1510" s="1" t="str">
        <f t="shared" si="928"/>
        <v/>
      </c>
      <c r="B1510" s="32" t="str">
        <f t="shared" si="929"/>
        <v/>
      </c>
      <c r="C1510" s="25" t="str">
        <f t="shared" si="930"/>
        <v/>
      </c>
      <c r="D1510" s="25" t="str">
        <f t="shared" si="931"/>
        <v/>
      </c>
      <c r="E1510" s="25" t="str">
        <f t="shared" si="932"/>
        <v/>
      </c>
      <c r="F1510" s="25" t="str">
        <f t="shared" si="933"/>
        <v/>
      </c>
      <c r="G1510" s="108" t="str">
        <f t="shared" si="934"/>
        <v/>
      </c>
      <c r="H1510" s="108" t="str">
        <f t="shared" si="935"/>
        <v/>
      </c>
      <c r="I1510" s="112" t="str">
        <f t="shared" si="936"/>
        <v/>
      </c>
      <c r="J1510" s="112"/>
      <c r="K1510" s="112"/>
      <c r="L1510" s="113"/>
      <c r="M1510" s="113"/>
      <c r="N1510" s="224" t="str">
        <f t="shared" si="937"/>
        <v/>
      </c>
      <c r="O1510" s="225" t="str">
        <f t="shared" si="938"/>
        <v/>
      </c>
      <c r="Q1510" s="6">
        <v>1508</v>
      </c>
      <c r="R1510" s="47" t="str">
        <f t="shared" si="901"/>
        <v>-1508</v>
      </c>
      <c r="S1510" s="6"/>
      <c r="T1510" s="48" t="str">
        <f t="shared" si="902"/>
        <v/>
      </c>
      <c r="U1510" s="49" t="str">
        <f t="shared" si="903"/>
        <v/>
      </c>
      <c r="W1510" s="51"/>
      <c r="X1510" s="75" t="str">
        <f t="shared" si="904"/>
        <v/>
      </c>
      <c r="Y1510" s="71" t="str">
        <f t="shared" si="905"/>
        <v/>
      </c>
      <c r="Z1510" s="71" t="str">
        <f t="shared" si="906"/>
        <v/>
      </c>
      <c r="AA1510" s="71" t="str">
        <f t="shared" si="907"/>
        <v/>
      </c>
      <c r="AB1510" s="71" t="str">
        <f t="shared" si="908"/>
        <v/>
      </c>
      <c r="AC1510" s="71" t="str">
        <f t="shared" si="909"/>
        <v/>
      </c>
      <c r="AD1510" s="71" t="str">
        <f t="shared" si="910"/>
        <v/>
      </c>
      <c r="AE1510" s="78" t="str">
        <f t="shared" si="911"/>
        <v/>
      </c>
      <c r="AF1510" s="75" t="str">
        <f t="shared" si="912"/>
        <v/>
      </c>
      <c r="AG1510" s="71" t="str">
        <f t="shared" si="913"/>
        <v/>
      </c>
      <c r="AH1510" s="71" t="str">
        <f t="shared" si="914"/>
        <v/>
      </c>
      <c r="AI1510" s="71" t="str">
        <f t="shared" si="915"/>
        <v/>
      </c>
      <c r="AJ1510" s="71" t="str">
        <f t="shared" si="916"/>
        <v/>
      </c>
      <c r="AK1510" s="71" t="str">
        <f t="shared" si="917"/>
        <v/>
      </c>
      <c r="AL1510" s="71" t="str">
        <f t="shared" si="918"/>
        <v/>
      </c>
      <c r="AM1510" s="78" t="str">
        <f t="shared" si="919"/>
        <v/>
      </c>
      <c r="AN1510" s="75" t="str">
        <f t="shared" si="920"/>
        <v/>
      </c>
      <c r="AO1510" s="71" t="str">
        <f t="shared" si="921"/>
        <v/>
      </c>
      <c r="AP1510" s="71" t="str">
        <f t="shared" si="922"/>
        <v/>
      </c>
      <c r="AQ1510" s="71" t="str">
        <f t="shared" si="923"/>
        <v/>
      </c>
      <c r="AR1510" s="71" t="str">
        <f t="shared" si="924"/>
        <v/>
      </c>
      <c r="AS1510" s="71" t="str">
        <f t="shared" si="925"/>
        <v/>
      </c>
      <c r="AT1510" s="71" t="str">
        <f t="shared" si="926"/>
        <v/>
      </c>
      <c r="AU1510" s="76" t="str">
        <f t="shared" si="927"/>
        <v/>
      </c>
      <c r="BF1510" s="141">
        <v>60013</v>
      </c>
      <c r="BG1510" s="142" t="s">
        <v>17978</v>
      </c>
      <c r="BH1510" s="141" t="s">
        <v>180</v>
      </c>
      <c r="BI1510" s="141" t="s">
        <v>191</v>
      </c>
      <c r="BJ1510" s="141" t="s">
        <v>17946</v>
      </c>
      <c r="BK1510" s="141" t="s">
        <v>17947</v>
      </c>
      <c r="BL1510" s="141" t="s">
        <v>17948</v>
      </c>
      <c r="BM1510" s="141">
        <v>45.731990000000003</v>
      </c>
      <c r="BN1510" s="141">
        <v>-73.475679999999997</v>
      </c>
      <c r="BO1510" s="141">
        <v>1972</v>
      </c>
      <c r="BP1510" s="143"/>
      <c r="BQ1510" s="143" t="s">
        <v>17560</v>
      </c>
    </row>
    <row r="1511" spans="1:69" ht="38.25" customHeight="1" x14ac:dyDescent="0.25">
      <c r="A1511" s="1" t="str">
        <f t="shared" si="928"/>
        <v/>
      </c>
      <c r="B1511" s="32" t="str">
        <f t="shared" si="929"/>
        <v/>
      </c>
      <c r="C1511" s="25" t="str">
        <f t="shared" si="930"/>
        <v/>
      </c>
      <c r="D1511" s="25" t="str">
        <f t="shared" si="931"/>
        <v/>
      </c>
      <c r="E1511" s="25" t="str">
        <f t="shared" si="932"/>
        <v/>
      </c>
      <c r="F1511" s="25" t="str">
        <f t="shared" si="933"/>
        <v/>
      </c>
      <c r="G1511" s="108" t="str">
        <f t="shared" si="934"/>
        <v/>
      </c>
      <c r="H1511" s="108" t="str">
        <f t="shared" si="935"/>
        <v/>
      </c>
      <c r="I1511" s="112" t="str">
        <f t="shared" si="936"/>
        <v/>
      </c>
      <c r="J1511" s="112"/>
      <c r="K1511" s="112"/>
      <c r="L1511" s="113"/>
      <c r="M1511" s="113"/>
      <c r="N1511" s="224" t="str">
        <f t="shared" si="937"/>
        <v/>
      </c>
      <c r="O1511" s="225" t="str">
        <f t="shared" si="938"/>
        <v/>
      </c>
      <c r="Q1511" s="6">
        <v>1509</v>
      </c>
      <c r="R1511" s="47" t="str">
        <f t="shared" si="901"/>
        <v>-1509</v>
      </c>
      <c r="S1511" s="6"/>
      <c r="T1511" s="48" t="str">
        <f t="shared" si="902"/>
        <v/>
      </c>
      <c r="U1511" s="49" t="str">
        <f t="shared" si="903"/>
        <v/>
      </c>
      <c r="W1511" s="51"/>
      <c r="X1511" s="75" t="str">
        <f t="shared" si="904"/>
        <v/>
      </c>
      <c r="Y1511" s="71" t="str">
        <f t="shared" si="905"/>
        <v/>
      </c>
      <c r="Z1511" s="71" t="str">
        <f t="shared" si="906"/>
        <v/>
      </c>
      <c r="AA1511" s="71" t="str">
        <f t="shared" si="907"/>
        <v/>
      </c>
      <c r="AB1511" s="71" t="str">
        <f t="shared" si="908"/>
        <v/>
      </c>
      <c r="AC1511" s="71" t="str">
        <f t="shared" si="909"/>
        <v/>
      </c>
      <c r="AD1511" s="71" t="str">
        <f t="shared" si="910"/>
        <v/>
      </c>
      <c r="AE1511" s="78" t="str">
        <f t="shared" si="911"/>
        <v/>
      </c>
      <c r="AF1511" s="75" t="str">
        <f t="shared" si="912"/>
        <v/>
      </c>
      <c r="AG1511" s="71" t="str">
        <f t="shared" si="913"/>
        <v/>
      </c>
      <c r="AH1511" s="71" t="str">
        <f t="shared" si="914"/>
        <v/>
      </c>
      <c r="AI1511" s="71" t="str">
        <f t="shared" si="915"/>
        <v/>
      </c>
      <c r="AJ1511" s="71" t="str">
        <f t="shared" si="916"/>
        <v/>
      </c>
      <c r="AK1511" s="71" t="str">
        <f t="shared" si="917"/>
        <v/>
      </c>
      <c r="AL1511" s="71" t="str">
        <f t="shared" si="918"/>
        <v/>
      </c>
      <c r="AM1511" s="78" t="str">
        <f t="shared" si="919"/>
        <v/>
      </c>
      <c r="AN1511" s="75" t="str">
        <f t="shared" si="920"/>
        <v/>
      </c>
      <c r="AO1511" s="71" t="str">
        <f t="shared" si="921"/>
        <v/>
      </c>
      <c r="AP1511" s="71" t="str">
        <f t="shared" si="922"/>
        <v/>
      </c>
      <c r="AQ1511" s="71" t="str">
        <f t="shared" si="923"/>
        <v/>
      </c>
      <c r="AR1511" s="71" t="str">
        <f t="shared" si="924"/>
        <v/>
      </c>
      <c r="AS1511" s="71" t="str">
        <f t="shared" si="925"/>
        <v/>
      </c>
      <c r="AT1511" s="71" t="str">
        <f t="shared" si="926"/>
        <v/>
      </c>
      <c r="AU1511" s="76" t="str">
        <f t="shared" si="927"/>
        <v/>
      </c>
      <c r="BF1511" s="141">
        <v>60013</v>
      </c>
      <c r="BG1511" s="142" t="s">
        <v>17982</v>
      </c>
      <c r="BH1511" s="141" t="s">
        <v>180</v>
      </c>
      <c r="BI1511" s="141" t="s">
        <v>191</v>
      </c>
      <c r="BJ1511" s="141" t="s">
        <v>17964</v>
      </c>
      <c r="BK1511" s="141" t="s">
        <v>468</v>
      </c>
      <c r="BL1511" s="141" t="s">
        <v>17965</v>
      </c>
      <c r="BM1511" s="141">
        <v>45.477580000000003</v>
      </c>
      <c r="BN1511" s="141">
        <v>-73.477580000000003</v>
      </c>
      <c r="BO1511" s="141">
        <v>1987</v>
      </c>
      <c r="BP1511" s="143"/>
      <c r="BQ1511" s="143" t="s">
        <v>17560</v>
      </c>
    </row>
    <row r="1512" spans="1:69" ht="38.25" customHeight="1" x14ac:dyDescent="0.25">
      <c r="A1512" s="1" t="str">
        <f t="shared" si="928"/>
        <v/>
      </c>
      <c r="B1512" s="32" t="str">
        <f t="shared" si="929"/>
        <v/>
      </c>
      <c r="C1512" s="25" t="str">
        <f t="shared" si="930"/>
        <v/>
      </c>
      <c r="D1512" s="25" t="str">
        <f t="shared" si="931"/>
        <v/>
      </c>
      <c r="E1512" s="25" t="str">
        <f t="shared" si="932"/>
        <v/>
      </c>
      <c r="F1512" s="25" t="str">
        <f t="shared" si="933"/>
        <v/>
      </c>
      <c r="G1512" s="108" t="str">
        <f t="shared" si="934"/>
        <v/>
      </c>
      <c r="H1512" s="108" t="str">
        <f t="shared" si="935"/>
        <v/>
      </c>
      <c r="I1512" s="112" t="str">
        <f t="shared" si="936"/>
        <v/>
      </c>
      <c r="J1512" s="112"/>
      <c r="K1512" s="112"/>
      <c r="L1512" s="113"/>
      <c r="M1512" s="113"/>
      <c r="N1512" s="224" t="str">
        <f t="shared" si="937"/>
        <v/>
      </c>
      <c r="O1512" s="225" t="str">
        <f t="shared" si="938"/>
        <v/>
      </c>
      <c r="Q1512" s="6">
        <v>1510</v>
      </c>
      <c r="R1512" s="47" t="str">
        <f t="shared" si="901"/>
        <v>-1510</v>
      </c>
      <c r="S1512" s="6"/>
      <c r="T1512" s="48" t="str">
        <f t="shared" si="902"/>
        <v/>
      </c>
      <c r="U1512" s="49" t="str">
        <f t="shared" si="903"/>
        <v/>
      </c>
      <c r="W1512" s="51"/>
      <c r="X1512" s="75" t="str">
        <f t="shared" si="904"/>
        <v/>
      </c>
      <c r="Y1512" s="71" t="str">
        <f t="shared" si="905"/>
        <v/>
      </c>
      <c r="Z1512" s="71" t="str">
        <f t="shared" si="906"/>
        <v/>
      </c>
      <c r="AA1512" s="71" t="str">
        <f t="shared" si="907"/>
        <v/>
      </c>
      <c r="AB1512" s="71" t="str">
        <f t="shared" si="908"/>
        <v/>
      </c>
      <c r="AC1512" s="71" t="str">
        <f t="shared" si="909"/>
        <v/>
      </c>
      <c r="AD1512" s="71" t="str">
        <f t="shared" si="910"/>
        <v/>
      </c>
      <c r="AE1512" s="78" t="str">
        <f t="shared" si="911"/>
        <v/>
      </c>
      <c r="AF1512" s="75" t="str">
        <f t="shared" si="912"/>
        <v/>
      </c>
      <c r="AG1512" s="71" t="str">
        <f t="shared" si="913"/>
        <v/>
      </c>
      <c r="AH1512" s="71" t="str">
        <f t="shared" si="914"/>
        <v/>
      </c>
      <c r="AI1512" s="71" t="str">
        <f t="shared" si="915"/>
        <v/>
      </c>
      <c r="AJ1512" s="71" t="str">
        <f t="shared" si="916"/>
        <v/>
      </c>
      <c r="AK1512" s="71" t="str">
        <f t="shared" si="917"/>
        <v/>
      </c>
      <c r="AL1512" s="71" t="str">
        <f t="shared" si="918"/>
        <v/>
      </c>
      <c r="AM1512" s="78" t="str">
        <f t="shared" si="919"/>
        <v/>
      </c>
      <c r="AN1512" s="75" t="str">
        <f t="shared" si="920"/>
        <v/>
      </c>
      <c r="AO1512" s="71" t="str">
        <f t="shared" si="921"/>
        <v/>
      </c>
      <c r="AP1512" s="71" t="str">
        <f t="shared" si="922"/>
        <v/>
      </c>
      <c r="AQ1512" s="71" t="str">
        <f t="shared" si="923"/>
        <v/>
      </c>
      <c r="AR1512" s="71" t="str">
        <f t="shared" si="924"/>
        <v/>
      </c>
      <c r="AS1512" s="71" t="str">
        <f t="shared" si="925"/>
        <v/>
      </c>
      <c r="AT1512" s="71" t="str">
        <f t="shared" si="926"/>
        <v/>
      </c>
      <c r="AU1512" s="76" t="str">
        <f t="shared" si="927"/>
        <v/>
      </c>
      <c r="BF1512" s="141">
        <v>60013</v>
      </c>
      <c r="BG1512" s="142" t="s">
        <v>17986</v>
      </c>
      <c r="BH1512" s="141" t="s">
        <v>180</v>
      </c>
      <c r="BI1512" s="141" t="s">
        <v>191</v>
      </c>
      <c r="BJ1512" s="141" t="s">
        <v>17940</v>
      </c>
      <c r="BK1512" s="141" t="s">
        <v>4255</v>
      </c>
      <c r="BL1512" s="141" t="s">
        <v>17941</v>
      </c>
      <c r="BM1512" s="141">
        <v>45.713389999999997</v>
      </c>
      <c r="BN1512" s="141">
        <v>-73.477559999999997</v>
      </c>
      <c r="BO1512" s="141">
        <v>1988</v>
      </c>
      <c r="BP1512" s="143"/>
      <c r="BQ1512" s="143" t="s">
        <v>17560</v>
      </c>
    </row>
    <row r="1513" spans="1:69" ht="38.25" customHeight="1" x14ac:dyDescent="0.25">
      <c r="A1513" s="1" t="str">
        <f t="shared" si="928"/>
        <v/>
      </c>
      <c r="B1513" s="32" t="str">
        <f t="shared" si="929"/>
        <v/>
      </c>
      <c r="C1513" s="25" t="str">
        <f t="shared" si="930"/>
        <v/>
      </c>
      <c r="D1513" s="25" t="str">
        <f t="shared" si="931"/>
        <v/>
      </c>
      <c r="E1513" s="25" t="str">
        <f t="shared" si="932"/>
        <v/>
      </c>
      <c r="F1513" s="25" t="str">
        <f t="shared" si="933"/>
        <v/>
      </c>
      <c r="G1513" s="108" t="str">
        <f t="shared" si="934"/>
        <v/>
      </c>
      <c r="H1513" s="108" t="str">
        <f t="shared" si="935"/>
        <v/>
      </c>
      <c r="I1513" s="112" t="str">
        <f t="shared" si="936"/>
        <v/>
      </c>
      <c r="J1513" s="112"/>
      <c r="K1513" s="112"/>
      <c r="L1513" s="113"/>
      <c r="M1513" s="113"/>
      <c r="N1513" s="224" t="str">
        <f t="shared" si="937"/>
        <v/>
      </c>
      <c r="O1513" s="225" t="str">
        <f t="shared" si="938"/>
        <v/>
      </c>
      <c r="Q1513" s="6">
        <v>1511</v>
      </c>
      <c r="R1513" s="47" t="str">
        <f t="shared" si="901"/>
        <v>-1511</v>
      </c>
      <c r="S1513" s="6"/>
      <c r="T1513" s="48" t="str">
        <f t="shared" si="902"/>
        <v/>
      </c>
      <c r="U1513" s="49" t="str">
        <f t="shared" si="903"/>
        <v/>
      </c>
      <c r="W1513" s="51"/>
      <c r="X1513" s="75" t="str">
        <f t="shared" si="904"/>
        <v/>
      </c>
      <c r="Y1513" s="71" t="str">
        <f t="shared" si="905"/>
        <v/>
      </c>
      <c r="Z1513" s="71" t="str">
        <f t="shared" si="906"/>
        <v/>
      </c>
      <c r="AA1513" s="71" t="str">
        <f t="shared" si="907"/>
        <v/>
      </c>
      <c r="AB1513" s="71" t="str">
        <f t="shared" si="908"/>
        <v/>
      </c>
      <c r="AC1513" s="71" t="str">
        <f t="shared" si="909"/>
        <v/>
      </c>
      <c r="AD1513" s="71" t="str">
        <f t="shared" si="910"/>
        <v/>
      </c>
      <c r="AE1513" s="78" t="str">
        <f t="shared" si="911"/>
        <v/>
      </c>
      <c r="AF1513" s="75" t="str">
        <f t="shared" si="912"/>
        <v/>
      </c>
      <c r="AG1513" s="71" t="str">
        <f t="shared" si="913"/>
        <v/>
      </c>
      <c r="AH1513" s="71" t="str">
        <f t="shared" si="914"/>
        <v/>
      </c>
      <c r="AI1513" s="71" t="str">
        <f t="shared" si="915"/>
        <v/>
      </c>
      <c r="AJ1513" s="71" t="str">
        <f t="shared" si="916"/>
        <v/>
      </c>
      <c r="AK1513" s="71" t="str">
        <f t="shared" si="917"/>
        <v/>
      </c>
      <c r="AL1513" s="71" t="str">
        <f t="shared" si="918"/>
        <v/>
      </c>
      <c r="AM1513" s="78" t="str">
        <f t="shared" si="919"/>
        <v/>
      </c>
      <c r="AN1513" s="75" t="str">
        <f t="shared" si="920"/>
        <v/>
      </c>
      <c r="AO1513" s="71" t="str">
        <f t="shared" si="921"/>
        <v/>
      </c>
      <c r="AP1513" s="71" t="str">
        <f t="shared" si="922"/>
        <v/>
      </c>
      <c r="AQ1513" s="71" t="str">
        <f t="shared" si="923"/>
        <v/>
      </c>
      <c r="AR1513" s="71" t="str">
        <f t="shared" si="924"/>
        <v/>
      </c>
      <c r="AS1513" s="71" t="str">
        <f t="shared" si="925"/>
        <v/>
      </c>
      <c r="AT1513" s="71" t="str">
        <f t="shared" si="926"/>
        <v/>
      </c>
      <c r="AU1513" s="76" t="str">
        <f t="shared" si="927"/>
        <v/>
      </c>
      <c r="BF1513" s="141">
        <v>60013</v>
      </c>
      <c r="BG1513" s="142" t="s">
        <v>17891</v>
      </c>
      <c r="BH1513" s="141" t="s">
        <v>180</v>
      </c>
      <c r="BI1513" s="141" t="s">
        <v>191</v>
      </c>
      <c r="BJ1513" s="141" t="s">
        <v>17983</v>
      </c>
      <c r="BK1513" s="141" t="s">
        <v>17984</v>
      </c>
      <c r="BL1513" s="141" t="s">
        <v>17985</v>
      </c>
      <c r="BM1513" s="141">
        <v>45.749807298661899</v>
      </c>
      <c r="BN1513" s="141">
        <v>-73.443756041010303</v>
      </c>
      <c r="BO1513" s="141">
        <v>1966</v>
      </c>
      <c r="BP1513" s="143" t="s">
        <v>483</v>
      </c>
      <c r="BQ1513" s="143" t="s">
        <v>17560</v>
      </c>
    </row>
    <row r="1514" spans="1:69" ht="38.25" customHeight="1" x14ac:dyDescent="0.25">
      <c r="A1514" s="1" t="str">
        <f t="shared" si="928"/>
        <v/>
      </c>
      <c r="B1514" s="32" t="str">
        <f t="shared" si="929"/>
        <v/>
      </c>
      <c r="C1514" s="25" t="str">
        <f t="shared" si="930"/>
        <v/>
      </c>
      <c r="D1514" s="25" t="str">
        <f t="shared" si="931"/>
        <v/>
      </c>
      <c r="E1514" s="25" t="str">
        <f t="shared" si="932"/>
        <v/>
      </c>
      <c r="F1514" s="25" t="str">
        <f t="shared" si="933"/>
        <v/>
      </c>
      <c r="G1514" s="108" t="str">
        <f t="shared" si="934"/>
        <v/>
      </c>
      <c r="H1514" s="108" t="str">
        <f t="shared" si="935"/>
        <v/>
      </c>
      <c r="I1514" s="112" t="str">
        <f t="shared" si="936"/>
        <v/>
      </c>
      <c r="J1514" s="112"/>
      <c r="K1514" s="112"/>
      <c r="L1514" s="113"/>
      <c r="M1514" s="113"/>
      <c r="N1514" s="224" t="str">
        <f t="shared" si="937"/>
        <v/>
      </c>
      <c r="O1514" s="225" t="str">
        <f t="shared" si="938"/>
        <v/>
      </c>
      <c r="Q1514" s="6">
        <v>1512</v>
      </c>
      <c r="R1514" s="47" t="str">
        <f t="shared" si="901"/>
        <v>-1512</v>
      </c>
      <c r="S1514" s="6"/>
      <c r="T1514" s="48" t="str">
        <f t="shared" si="902"/>
        <v/>
      </c>
      <c r="U1514" s="49" t="str">
        <f t="shared" si="903"/>
        <v/>
      </c>
      <c r="W1514" s="51"/>
      <c r="X1514" s="75" t="str">
        <f t="shared" si="904"/>
        <v/>
      </c>
      <c r="Y1514" s="71" t="str">
        <f t="shared" si="905"/>
        <v/>
      </c>
      <c r="Z1514" s="71" t="str">
        <f t="shared" si="906"/>
        <v/>
      </c>
      <c r="AA1514" s="71" t="str">
        <f t="shared" si="907"/>
        <v/>
      </c>
      <c r="AB1514" s="71" t="str">
        <f t="shared" si="908"/>
        <v/>
      </c>
      <c r="AC1514" s="71" t="str">
        <f t="shared" si="909"/>
        <v/>
      </c>
      <c r="AD1514" s="71" t="str">
        <f t="shared" si="910"/>
        <v/>
      </c>
      <c r="AE1514" s="78" t="str">
        <f t="shared" si="911"/>
        <v/>
      </c>
      <c r="AF1514" s="75" t="str">
        <f t="shared" si="912"/>
        <v/>
      </c>
      <c r="AG1514" s="71" t="str">
        <f t="shared" si="913"/>
        <v/>
      </c>
      <c r="AH1514" s="71" t="str">
        <f t="shared" si="914"/>
        <v/>
      </c>
      <c r="AI1514" s="71" t="str">
        <f t="shared" si="915"/>
        <v/>
      </c>
      <c r="AJ1514" s="71" t="str">
        <f t="shared" si="916"/>
        <v/>
      </c>
      <c r="AK1514" s="71" t="str">
        <f t="shared" si="917"/>
        <v/>
      </c>
      <c r="AL1514" s="71" t="str">
        <f t="shared" si="918"/>
        <v/>
      </c>
      <c r="AM1514" s="78" t="str">
        <f t="shared" si="919"/>
        <v/>
      </c>
      <c r="AN1514" s="75" t="str">
        <f t="shared" si="920"/>
        <v/>
      </c>
      <c r="AO1514" s="71" t="str">
        <f t="shared" si="921"/>
        <v/>
      </c>
      <c r="AP1514" s="71" t="str">
        <f t="shared" si="922"/>
        <v/>
      </c>
      <c r="AQ1514" s="71" t="str">
        <f t="shared" si="923"/>
        <v/>
      </c>
      <c r="AR1514" s="71" t="str">
        <f t="shared" si="924"/>
        <v/>
      </c>
      <c r="AS1514" s="71" t="str">
        <f t="shared" si="925"/>
        <v/>
      </c>
      <c r="AT1514" s="71" t="str">
        <f t="shared" si="926"/>
        <v/>
      </c>
      <c r="AU1514" s="76" t="str">
        <f t="shared" si="927"/>
        <v/>
      </c>
      <c r="BF1514" s="141">
        <v>60013</v>
      </c>
      <c r="BG1514" s="142" t="s">
        <v>17894</v>
      </c>
      <c r="BH1514" s="141" t="s">
        <v>180</v>
      </c>
      <c r="BI1514" s="141" t="s">
        <v>178</v>
      </c>
      <c r="BJ1514" s="141" t="s">
        <v>17895</v>
      </c>
      <c r="BK1514" s="141" t="s">
        <v>1936</v>
      </c>
      <c r="BL1514" s="141" t="s">
        <v>17896</v>
      </c>
      <c r="BM1514" s="141">
        <v>45.736628822867203</v>
      </c>
      <c r="BN1514" s="141">
        <v>-73.489602764461594</v>
      </c>
      <c r="BO1514" s="141">
        <v>1995</v>
      </c>
      <c r="BP1514" s="143" t="s">
        <v>484</v>
      </c>
      <c r="BQ1514" s="143" t="s">
        <v>17560</v>
      </c>
    </row>
    <row r="1515" spans="1:69" ht="38.25" customHeight="1" x14ac:dyDescent="0.25">
      <c r="A1515" s="1" t="str">
        <f t="shared" si="928"/>
        <v/>
      </c>
      <c r="B1515" s="32" t="str">
        <f t="shared" si="929"/>
        <v/>
      </c>
      <c r="C1515" s="25" t="str">
        <f t="shared" si="930"/>
        <v/>
      </c>
      <c r="D1515" s="25" t="str">
        <f t="shared" si="931"/>
        <v/>
      </c>
      <c r="E1515" s="25" t="str">
        <f t="shared" si="932"/>
        <v/>
      </c>
      <c r="F1515" s="25" t="str">
        <f t="shared" si="933"/>
        <v/>
      </c>
      <c r="G1515" s="108" t="str">
        <f t="shared" si="934"/>
        <v/>
      </c>
      <c r="H1515" s="108" t="str">
        <f t="shared" si="935"/>
        <v/>
      </c>
      <c r="I1515" s="112" t="str">
        <f t="shared" si="936"/>
        <v/>
      </c>
      <c r="J1515" s="112"/>
      <c r="K1515" s="112"/>
      <c r="L1515" s="113"/>
      <c r="M1515" s="113"/>
      <c r="N1515" s="224" t="str">
        <f t="shared" si="937"/>
        <v/>
      </c>
      <c r="O1515" s="225" t="str">
        <f t="shared" si="938"/>
        <v/>
      </c>
      <c r="Q1515" s="6">
        <v>1513</v>
      </c>
      <c r="R1515" s="47" t="str">
        <f t="shared" si="901"/>
        <v>-1513</v>
      </c>
      <c r="S1515" s="6"/>
      <c r="T1515" s="48" t="str">
        <f t="shared" si="902"/>
        <v/>
      </c>
      <c r="U1515" s="49" t="str">
        <f t="shared" si="903"/>
        <v/>
      </c>
      <c r="W1515" s="51"/>
      <c r="X1515" s="75" t="str">
        <f t="shared" si="904"/>
        <v/>
      </c>
      <c r="Y1515" s="71" t="str">
        <f t="shared" si="905"/>
        <v/>
      </c>
      <c r="Z1515" s="71" t="str">
        <f t="shared" si="906"/>
        <v/>
      </c>
      <c r="AA1515" s="71" t="str">
        <f t="shared" si="907"/>
        <v/>
      </c>
      <c r="AB1515" s="71" t="str">
        <f t="shared" si="908"/>
        <v/>
      </c>
      <c r="AC1515" s="71" t="str">
        <f t="shared" si="909"/>
        <v/>
      </c>
      <c r="AD1515" s="71" t="str">
        <f t="shared" si="910"/>
        <v/>
      </c>
      <c r="AE1515" s="78" t="str">
        <f t="shared" si="911"/>
        <v/>
      </c>
      <c r="AF1515" s="75" t="str">
        <f t="shared" si="912"/>
        <v/>
      </c>
      <c r="AG1515" s="71" t="str">
        <f t="shared" si="913"/>
        <v/>
      </c>
      <c r="AH1515" s="71" t="str">
        <f t="shared" si="914"/>
        <v/>
      </c>
      <c r="AI1515" s="71" t="str">
        <f t="shared" si="915"/>
        <v/>
      </c>
      <c r="AJ1515" s="71" t="str">
        <f t="shared" si="916"/>
        <v/>
      </c>
      <c r="AK1515" s="71" t="str">
        <f t="shared" si="917"/>
        <v/>
      </c>
      <c r="AL1515" s="71" t="str">
        <f t="shared" si="918"/>
        <v/>
      </c>
      <c r="AM1515" s="78" t="str">
        <f t="shared" si="919"/>
        <v/>
      </c>
      <c r="AN1515" s="75" t="str">
        <f t="shared" si="920"/>
        <v/>
      </c>
      <c r="AO1515" s="71" t="str">
        <f t="shared" si="921"/>
        <v/>
      </c>
      <c r="AP1515" s="71" t="str">
        <f t="shared" si="922"/>
        <v/>
      </c>
      <c r="AQ1515" s="71" t="str">
        <f t="shared" si="923"/>
        <v/>
      </c>
      <c r="AR1515" s="71" t="str">
        <f t="shared" si="924"/>
        <v/>
      </c>
      <c r="AS1515" s="71" t="str">
        <f t="shared" si="925"/>
        <v/>
      </c>
      <c r="AT1515" s="71" t="str">
        <f t="shared" si="926"/>
        <v/>
      </c>
      <c r="AU1515" s="76" t="str">
        <f t="shared" si="927"/>
        <v/>
      </c>
      <c r="BF1515" s="141">
        <v>60013</v>
      </c>
      <c r="BG1515" s="142" t="s">
        <v>17921</v>
      </c>
      <c r="BH1515" s="141" t="s">
        <v>180</v>
      </c>
      <c r="BI1515" s="141" t="s">
        <v>191</v>
      </c>
      <c r="BJ1515" s="141" t="s">
        <v>17943</v>
      </c>
      <c r="BK1515" s="141" t="s">
        <v>3473</v>
      </c>
      <c r="BL1515" s="141" t="s">
        <v>17944</v>
      </c>
      <c r="BM1515" s="141">
        <v>45.7192860296595</v>
      </c>
      <c r="BN1515" s="141">
        <v>-73.464484306313096</v>
      </c>
      <c r="BO1515" s="141">
        <v>1989</v>
      </c>
      <c r="BP1515" s="143" t="s">
        <v>483</v>
      </c>
      <c r="BQ1515" s="143" t="s">
        <v>17560</v>
      </c>
    </row>
    <row r="1516" spans="1:69" ht="38.25" customHeight="1" x14ac:dyDescent="0.25">
      <c r="A1516" s="1" t="str">
        <f t="shared" si="928"/>
        <v/>
      </c>
      <c r="B1516" s="32" t="str">
        <f t="shared" si="929"/>
        <v/>
      </c>
      <c r="C1516" s="25" t="str">
        <f t="shared" si="930"/>
        <v/>
      </c>
      <c r="D1516" s="25" t="str">
        <f t="shared" si="931"/>
        <v/>
      </c>
      <c r="E1516" s="25" t="str">
        <f t="shared" si="932"/>
        <v/>
      </c>
      <c r="F1516" s="25" t="str">
        <f t="shared" si="933"/>
        <v/>
      </c>
      <c r="G1516" s="108" t="str">
        <f t="shared" si="934"/>
        <v/>
      </c>
      <c r="H1516" s="108" t="str">
        <f t="shared" si="935"/>
        <v/>
      </c>
      <c r="I1516" s="112" t="str">
        <f t="shared" si="936"/>
        <v/>
      </c>
      <c r="J1516" s="112"/>
      <c r="K1516" s="112"/>
      <c r="L1516" s="113"/>
      <c r="M1516" s="113"/>
      <c r="N1516" s="224" t="str">
        <f t="shared" si="937"/>
        <v/>
      </c>
      <c r="O1516" s="225" t="str">
        <f t="shared" si="938"/>
        <v/>
      </c>
      <c r="Q1516" s="6">
        <v>1514</v>
      </c>
      <c r="R1516" s="47" t="str">
        <f t="shared" si="901"/>
        <v>-1514</v>
      </c>
      <c r="S1516" s="6"/>
      <c r="T1516" s="48" t="str">
        <f t="shared" si="902"/>
        <v/>
      </c>
      <c r="U1516" s="49" t="str">
        <f t="shared" si="903"/>
        <v/>
      </c>
      <c r="W1516" s="51"/>
      <c r="X1516" s="75" t="str">
        <f t="shared" si="904"/>
        <v/>
      </c>
      <c r="Y1516" s="71" t="str">
        <f t="shared" si="905"/>
        <v/>
      </c>
      <c r="Z1516" s="71" t="str">
        <f t="shared" si="906"/>
        <v/>
      </c>
      <c r="AA1516" s="71" t="str">
        <f t="shared" si="907"/>
        <v/>
      </c>
      <c r="AB1516" s="71" t="str">
        <f t="shared" si="908"/>
        <v/>
      </c>
      <c r="AC1516" s="71" t="str">
        <f t="shared" si="909"/>
        <v/>
      </c>
      <c r="AD1516" s="71" t="str">
        <f t="shared" si="910"/>
        <v/>
      </c>
      <c r="AE1516" s="78" t="str">
        <f t="shared" si="911"/>
        <v/>
      </c>
      <c r="AF1516" s="75" t="str">
        <f t="shared" si="912"/>
        <v/>
      </c>
      <c r="AG1516" s="71" t="str">
        <f t="shared" si="913"/>
        <v/>
      </c>
      <c r="AH1516" s="71" t="str">
        <f t="shared" si="914"/>
        <v/>
      </c>
      <c r="AI1516" s="71" t="str">
        <f t="shared" si="915"/>
        <v/>
      </c>
      <c r="AJ1516" s="71" t="str">
        <f t="shared" si="916"/>
        <v/>
      </c>
      <c r="AK1516" s="71" t="str">
        <f t="shared" si="917"/>
        <v/>
      </c>
      <c r="AL1516" s="71" t="str">
        <f t="shared" si="918"/>
        <v/>
      </c>
      <c r="AM1516" s="78" t="str">
        <f t="shared" si="919"/>
        <v/>
      </c>
      <c r="AN1516" s="75" t="str">
        <f t="shared" si="920"/>
        <v/>
      </c>
      <c r="AO1516" s="71" t="str">
        <f t="shared" si="921"/>
        <v/>
      </c>
      <c r="AP1516" s="71" t="str">
        <f t="shared" si="922"/>
        <v/>
      </c>
      <c r="AQ1516" s="71" t="str">
        <f t="shared" si="923"/>
        <v/>
      </c>
      <c r="AR1516" s="71" t="str">
        <f t="shared" si="924"/>
        <v/>
      </c>
      <c r="AS1516" s="71" t="str">
        <f t="shared" si="925"/>
        <v/>
      </c>
      <c r="AT1516" s="71" t="str">
        <f t="shared" si="926"/>
        <v/>
      </c>
      <c r="AU1516" s="76" t="str">
        <f t="shared" si="927"/>
        <v/>
      </c>
      <c r="BF1516" s="141">
        <v>61005</v>
      </c>
      <c r="BG1516" s="142" t="s">
        <v>18071</v>
      </c>
      <c r="BH1516" s="141" t="s">
        <v>478</v>
      </c>
      <c r="BI1516" s="141" t="s">
        <v>176</v>
      </c>
      <c r="BJ1516" s="141" t="s">
        <v>18072</v>
      </c>
      <c r="BK1516" s="141" t="s">
        <v>1805</v>
      </c>
      <c r="BL1516" s="141" t="s">
        <v>2519</v>
      </c>
      <c r="BM1516" s="141">
        <v>46.023212000000001</v>
      </c>
      <c r="BN1516" s="141">
        <v>-73.435135000000002</v>
      </c>
      <c r="BO1516" s="141">
        <v>1999</v>
      </c>
      <c r="BP1516" s="143" t="s">
        <v>25579</v>
      </c>
      <c r="BQ1516" s="143" t="s">
        <v>26794</v>
      </c>
    </row>
    <row r="1517" spans="1:69" ht="38.25" customHeight="1" x14ac:dyDescent="0.25">
      <c r="A1517" s="1" t="str">
        <f t="shared" si="928"/>
        <v/>
      </c>
      <c r="B1517" s="32" t="str">
        <f t="shared" si="929"/>
        <v/>
      </c>
      <c r="C1517" s="25" t="str">
        <f t="shared" si="930"/>
        <v/>
      </c>
      <c r="D1517" s="25" t="str">
        <f t="shared" si="931"/>
        <v/>
      </c>
      <c r="E1517" s="25" t="str">
        <f t="shared" si="932"/>
        <v/>
      </c>
      <c r="F1517" s="25" t="str">
        <f t="shared" si="933"/>
        <v/>
      </c>
      <c r="G1517" s="108" t="str">
        <f t="shared" si="934"/>
        <v/>
      </c>
      <c r="H1517" s="108" t="str">
        <f t="shared" si="935"/>
        <v/>
      </c>
      <c r="I1517" s="112" t="str">
        <f t="shared" si="936"/>
        <v/>
      </c>
      <c r="J1517" s="112"/>
      <c r="K1517" s="112"/>
      <c r="L1517" s="113"/>
      <c r="M1517" s="113"/>
      <c r="N1517" s="224" t="str">
        <f t="shared" si="937"/>
        <v/>
      </c>
      <c r="O1517" s="225" t="str">
        <f t="shared" si="938"/>
        <v/>
      </c>
      <c r="Q1517" s="6">
        <v>1515</v>
      </c>
      <c r="R1517" s="47" t="str">
        <f t="shared" si="901"/>
        <v>-1515</v>
      </c>
      <c r="S1517" s="6"/>
      <c r="T1517" s="48" t="str">
        <f t="shared" si="902"/>
        <v/>
      </c>
      <c r="U1517" s="49" t="str">
        <f t="shared" si="903"/>
        <v/>
      </c>
      <c r="W1517" s="51"/>
      <c r="X1517" s="75" t="str">
        <f t="shared" si="904"/>
        <v/>
      </c>
      <c r="Y1517" s="71" t="str">
        <f t="shared" si="905"/>
        <v/>
      </c>
      <c r="Z1517" s="71" t="str">
        <f t="shared" si="906"/>
        <v/>
      </c>
      <c r="AA1517" s="71" t="str">
        <f t="shared" si="907"/>
        <v/>
      </c>
      <c r="AB1517" s="71" t="str">
        <f t="shared" si="908"/>
        <v/>
      </c>
      <c r="AC1517" s="71" t="str">
        <f t="shared" si="909"/>
        <v/>
      </c>
      <c r="AD1517" s="71" t="str">
        <f t="shared" si="910"/>
        <v/>
      </c>
      <c r="AE1517" s="78" t="str">
        <f t="shared" si="911"/>
        <v/>
      </c>
      <c r="AF1517" s="75" t="str">
        <f t="shared" si="912"/>
        <v/>
      </c>
      <c r="AG1517" s="71" t="str">
        <f t="shared" si="913"/>
        <v/>
      </c>
      <c r="AH1517" s="71" t="str">
        <f t="shared" si="914"/>
        <v/>
      </c>
      <c r="AI1517" s="71" t="str">
        <f t="shared" si="915"/>
        <v/>
      </c>
      <c r="AJ1517" s="71" t="str">
        <f t="shared" si="916"/>
        <v/>
      </c>
      <c r="AK1517" s="71" t="str">
        <f t="shared" si="917"/>
        <v/>
      </c>
      <c r="AL1517" s="71" t="str">
        <f t="shared" si="918"/>
        <v/>
      </c>
      <c r="AM1517" s="78" t="str">
        <f t="shared" si="919"/>
        <v/>
      </c>
      <c r="AN1517" s="75" t="str">
        <f t="shared" si="920"/>
        <v/>
      </c>
      <c r="AO1517" s="71" t="str">
        <f t="shared" si="921"/>
        <v/>
      </c>
      <c r="AP1517" s="71" t="str">
        <f t="shared" si="922"/>
        <v/>
      </c>
      <c r="AQ1517" s="71" t="str">
        <f t="shared" si="923"/>
        <v/>
      </c>
      <c r="AR1517" s="71" t="str">
        <f t="shared" si="924"/>
        <v/>
      </c>
      <c r="AS1517" s="71" t="str">
        <f t="shared" si="925"/>
        <v/>
      </c>
      <c r="AT1517" s="71" t="str">
        <f t="shared" si="926"/>
        <v/>
      </c>
      <c r="AU1517" s="76" t="str">
        <f t="shared" si="927"/>
        <v/>
      </c>
      <c r="BF1517" s="141">
        <v>61005</v>
      </c>
      <c r="BG1517" s="142" t="s">
        <v>18073</v>
      </c>
      <c r="BH1517" s="141" t="s">
        <v>478</v>
      </c>
      <c r="BI1517" s="141" t="s">
        <v>186</v>
      </c>
      <c r="BJ1517" s="141" t="s">
        <v>18074</v>
      </c>
      <c r="BK1517" s="141" t="s">
        <v>1805</v>
      </c>
      <c r="BL1517" s="141" t="s">
        <v>2519</v>
      </c>
      <c r="BM1517" s="141">
        <v>46.023212000000001</v>
      </c>
      <c r="BN1517" s="141">
        <v>-73.435135000000002</v>
      </c>
      <c r="BO1517" s="141">
        <v>1994</v>
      </c>
      <c r="BP1517" s="143" t="s">
        <v>25580</v>
      </c>
      <c r="BQ1517" s="143" t="s">
        <v>26794</v>
      </c>
    </row>
    <row r="1518" spans="1:69" ht="38.25" customHeight="1" x14ac:dyDescent="0.25">
      <c r="A1518" s="1" t="str">
        <f t="shared" si="928"/>
        <v/>
      </c>
      <c r="B1518" s="32" t="str">
        <f t="shared" si="929"/>
        <v/>
      </c>
      <c r="C1518" s="25" t="str">
        <f t="shared" si="930"/>
        <v/>
      </c>
      <c r="D1518" s="25" t="str">
        <f t="shared" si="931"/>
        <v/>
      </c>
      <c r="E1518" s="25" t="str">
        <f t="shared" si="932"/>
        <v/>
      </c>
      <c r="F1518" s="25" t="str">
        <f t="shared" si="933"/>
        <v/>
      </c>
      <c r="G1518" s="108" t="str">
        <f t="shared" si="934"/>
        <v/>
      </c>
      <c r="H1518" s="108" t="str">
        <f t="shared" si="935"/>
        <v/>
      </c>
      <c r="I1518" s="112" t="str">
        <f t="shared" si="936"/>
        <v/>
      </c>
      <c r="J1518" s="112"/>
      <c r="K1518" s="112"/>
      <c r="L1518" s="113"/>
      <c r="M1518" s="113"/>
      <c r="N1518" s="224" t="str">
        <f t="shared" si="937"/>
        <v/>
      </c>
      <c r="O1518" s="225" t="str">
        <f t="shared" si="938"/>
        <v/>
      </c>
      <c r="Q1518" s="6">
        <v>1516</v>
      </c>
      <c r="R1518" s="47" t="str">
        <f t="shared" si="901"/>
        <v>-1516</v>
      </c>
      <c r="S1518" s="6"/>
      <c r="T1518" s="48" t="str">
        <f t="shared" si="902"/>
        <v/>
      </c>
      <c r="U1518" s="49" t="str">
        <f t="shared" si="903"/>
        <v/>
      </c>
      <c r="W1518" s="51"/>
      <c r="X1518" s="75" t="str">
        <f t="shared" si="904"/>
        <v/>
      </c>
      <c r="Y1518" s="71" t="str">
        <f t="shared" si="905"/>
        <v/>
      </c>
      <c r="Z1518" s="71" t="str">
        <f t="shared" si="906"/>
        <v/>
      </c>
      <c r="AA1518" s="71" t="str">
        <f t="shared" si="907"/>
        <v/>
      </c>
      <c r="AB1518" s="71" t="str">
        <f t="shared" si="908"/>
        <v/>
      </c>
      <c r="AC1518" s="71" t="str">
        <f t="shared" si="909"/>
        <v/>
      </c>
      <c r="AD1518" s="71" t="str">
        <f t="shared" si="910"/>
        <v/>
      </c>
      <c r="AE1518" s="78" t="str">
        <f t="shared" si="911"/>
        <v/>
      </c>
      <c r="AF1518" s="75" t="str">
        <f t="shared" si="912"/>
        <v/>
      </c>
      <c r="AG1518" s="71" t="str">
        <f t="shared" si="913"/>
        <v/>
      </c>
      <c r="AH1518" s="71" t="str">
        <f t="shared" si="914"/>
        <v/>
      </c>
      <c r="AI1518" s="71" t="str">
        <f t="shared" si="915"/>
        <v/>
      </c>
      <c r="AJ1518" s="71" t="str">
        <f t="shared" si="916"/>
        <v/>
      </c>
      <c r="AK1518" s="71" t="str">
        <f t="shared" si="917"/>
        <v/>
      </c>
      <c r="AL1518" s="71" t="str">
        <f t="shared" si="918"/>
        <v/>
      </c>
      <c r="AM1518" s="78" t="str">
        <f t="shared" si="919"/>
        <v/>
      </c>
      <c r="AN1518" s="75" t="str">
        <f t="shared" si="920"/>
        <v/>
      </c>
      <c r="AO1518" s="71" t="str">
        <f t="shared" si="921"/>
        <v/>
      </c>
      <c r="AP1518" s="71" t="str">
        <f t="shared" si="922"/>
        <v/>
      </c>
      <c r="AQ1518" s="71" t="str">
        <f t="shared" si="923"/>
        <v/>
      </c>
      <c r="AR1518" s="71" t="str">
        <f t="shared" si="924"/>
        <v/>
      </c>
      <c r="AS1518" s="71" t="str">
        <f t="shared" si="925"/>
        <v/>
      </c>
      <c r="AT1518" s="71" t="str">
        <f t="shared" si="926"/>
        <v/>
      </c>
      <c r="AU1518" s="76" t="str">
        <f t="shared" si="927"/>
        <v/>
      </c>
      <c r="BF1518" s="141">
        <v>61005</v>
      </c>
      <c r="BG1518" s="142" t="s">
        <v>18075</v>
      </c>
      <c r="BH1518" s="141" t="s">
        <v>180</v>
      </c>
      <c r="BI1518" s="141" t="s">
        <v>191</v>
      </c>
      <c r="BJ1518" s="141" t="s">
        <v>10663</v>
      </c>
      <c r="BK1518" s="141" t="s">
        <v>2297</v>
      </c>
      <c r="BL1518" s="141" t="s">
        <v>18076</v>
      </c>
      <c r="BM1518" s="141">
        <v>46.018099999999997</v>
      </c>
      <c r="BN1518" s="141">
        <v>-73.439940000000007</v>
      </c>
      <c r="BO1518" s="141">
        <v>1994</v>
      </c>
      <c r="BP1518" s="143" t="s">
        <v>25581</v>
      </c>
      <c r="BQ1518" s="143" t="s">
        <v>26794</v>
      </c>
    </row>
    <row r="1519" spans="1:69" ht="38.25" customHeight="1" x14ac:dyDescent="0.25">
      <c r="A1519" s="1" t="str">
        <f t="shared" si="928"/>
        <v/>
      </c>
      <c r="B1519" s="32" t="str">
        <f t="shared" si="929"/>
        <v/>
      </c>
      <c r="C1519" s="25" t="str">
        <f t="shared" si="930"/>
        <v/>
      </c>
      <c r="D1519" s="25" t="str">
        <f t="shared" si="931"/>
        <v/>
      </c>
      <c r="E1519" s="25" t="str">
        <f t="shared" si="932"/>
        <v/>
      </c>
      <c r="F1519" s="25" t="str">
        <f t="shared" si="933"/>
        <v/>
      </c>
      <c r="G1519" s="108" t="str">
        <f t="shared" si="934"/>
        <v/>
      </c>
      <c r="H1519" s="108" t="str">
        <f t="shared" si="935"/>
        <v/>
      </c>
      <c r="I1519" s="112" t="str">
        <f t="shared" si="936"/>
        <v/>
      </c>
      <c r="J1519" s="112"/>
      <c r="K1519" s="112"/>
      <c r="L1519" s="113"/>
      <c r="M1519" s="113"/>
      <c r="N1519" s="224" t="str">
        <f t="shared" si="937"/>
        <v/>
      </c>
      <c r="O1519" s="225" t="str">
        <f t="shared" si="938"/>
        <v/>
      </c>
      <c r="Q1519" s="6">
        <v>1517</v>
      </c>
      <c r="R1519" s="47" t="str">
        <f t="shared" si="901"/>
        <v>-1517</v>
      </c>
      <c r="S1519" s="6"/>
      <c r="T1519" s="48" t="str">
        <f t="shared" si="902"/>
        <v/>
      </c>
      <c r="U1519" s="49" t="str">
        <f t="shared" si="903"/>
        <v/>
      </c>
      <c r="W1519" s="51"/>
      <c r="X1519" s="75" t="str">
        <f t="shared" si="904"/>
        <v/>
      </c>
      <c r="Y1519" s="71" t="str">
        <f t="shared" si="905"/>
        <v/>
      </c>
      <c r="Z1519" s="71" t="str">
        <f t="shared" si="906"/>
        <v/>
      </c>
      <c r="AA1519" s="71" t="str">
        <f t="shared" si="907"/>
        <v/>
      </c>
      <c r="AB1519" s="71" t="str">
        <f t="shared" si="908"/>
        <v/>
      </c>
      <c r="AC1519" s="71" t="str">
        <f t="shared" si="909"/>
        <v/>
      </c>
      <c r="AD1519" s="71" t="str">
        <f t="shared" si="910"/>
        <v/>
      </c>
      <c r="AE1519" s="78" t="str">
        <f t="shared" si="911"/>
        <v/>
      </c>
      <c r="AF1519" s="75" t="str">
        <f t="shared" si="912"/>
        <v/>
      </c>
      <c r="AG1519" s="71" t="str">
        <f t="shared" si="913"/>
        <v/>
      </c>
      <c r="AH1519" s="71" t="str">
        <f t="shared" si="914"/>
        <v/>
      </c>
      <c r="AI1519" s="71" t="str">
        <f t="shared" si="915"/>
        <v/>
      </c>
      <c r="AJ1519" s="71" t="str">
        <f t="shared" si="916"/>
        <v/>
      </c>
      <c r="AK1519" s="71" t="str">
        <f t="shared" si="917"/>
        <v/>
      </c>
      <c r="AL1519" s="71" t="str">
        <f t="shared" si="918"/>
        <v/>
      </c>
      <c r="AM1519" s="78" t="str">
        <f t="shared" si="919"/>
        <v/>
      </c>
      <c r="AN1519" s="75" t="str">
        <f t="shared" si="920"/>
        <v/>
      </c>
      <c r="AO1519" s="71" t="str">
        <f t="shared" si="921"/>
        <v/>
      </c>
      <c r="AP1519" s="71" t="str">
        <f t="shared" si="922"/>
        <v/>
      </c>
      <c r="AQ1519" s="71" t="str">
        <f t="shared" si="923"/>
        <v/>
      </c>
      <c r="AR1519" s="71" t="str">
        <f t="shared" si="924"/>
        <v/>
      </c>
      <c r="AS1519" s="71" t="str">
        <f t="shared" si="925"/>
        <v/>
      </c>
      <c r="AT1519" s="71" t="str">
        <f t="shared" si="926"/>
        <v/>
      </c>
      <c r="AU1519" s="76" t="str">
        <f t="shared" si="927"/>
        <v/>
      </c>
      <c r="BF1519" s="141">
        <v>61005</v>
      </c>
      <c r="BG1519" s="142" t="s">
        <v>18077</v>
      </c>
      <c r="BH1519" s="141" t="s">
        <v>478</v>
      </c>
      <c r="BI1519" s="141" t="s">
        <v>177</v>
      </c>
      <c r="BJ1519" s="141" t="s">
        <v>18078</v>
      </c>
      <c r="BK1519" s="141" t="s">
        <v>2297</v>
      </c>
      <c r="BL1519" s="141" t="s">
        <v>18076</v>
      </c>
      <c r="BM1519" s="141">
        <v>46.018099999999997</v>
      </c>
      <c r="BN1519" s="141">
        <v>-73.439940000000007</v>
      </c>
      <c r="BO1519" s="141">
        <v>1999</v>
      </c>
      <c r="BP1519" s="143" t="s">
        <v>25582</v>
      </c>
      <c r="BQ1519" s="143" t="s">
        <v>26794</v>
      </c>
    </row>
    <row r="1520" spans="1:69" ht="38.25" customHeight="1" x14ac:dyDescent="0.25">
      <c r="A1520" s="1" t="str">
        <f t="shared" si="928"/>
        <v/>
      </c>
      <c r="B1520" s="32" t="str">
        <f t="shared" si="929"/>
        <v/>
      </c>
      <c r="C1520" s="25" t="str">
        <f t="shared" si="930"/>
        <v/>
      </c>
      <c r="D1520" s="25" t="str">
        <f t="shared" si="931"/>
        <v/>
      </c>
      <c r="E1520" s="25" t="str">
        <f t="shared" si="932"/>
        <v/>
      </c>
      <c r="F1520" s="25" t="str">
        <f t="shared" si="933"/>
        <v/>
      </c>
      <c r="G1520" s="108" t="str">
        <f t="shared" si="934"/>
        <v/>
      </c>
      <c r="H1520" s="108" t="str">
        <f t="shared" si="935"/>
        <v/>
      </c>
      <c r="I1520" s="112" t="str">
        <f t="shared" si="936"/>
        <v/>
      </c>
      <c r="J1520" s="112"/>
      <c r="K1520" s="112"/>
      <c r="L1520" s="113"/>
      <c r="M1520" s="113"/>
      <c r="N1520" s="224" t="str">
        <f t="shared" si="937"/>
        <v/>
      </c>
      <c r="O1520" s="225" t="str">
        <f t="shared" si="938"/>
        <v/>
      </c>
      <c r="Q1520" s="6">
        <v>1518</v>
      </c>
      <c r="R1520" s="47" t="str">
        <f t="shared" si="901"/>
        <v>-1518</v>
      </c>
      <c r="S1520" s="6"/>
      <c r="T1520" s="48" t="str">
        <f t="shared" si="902"/>
        <v/>
      </c>
      <c r="U1520" s="49" t="str">
        <f t="shared" si="903"/>
        <v/>
      </c>
      <c r="W1520" s="51"/>
      <c r="X1520" s="75" t="str">
        <f t="shared" si="904"/>
        <v/>
      </c>
      <c r="Y1520" s="71" t="str">
        <f t="shared" si="905"/>
        <v/>
      </c>
      <c r="Z1520" s="71" t="str">
        <f t="shared" si="906"/>
        <v/>
      </c>
      <c r="AA1520" s="71" t="str">
        <f t="shared" si="907"/>
        <v/>
      </c>
      <c r="AB1520" s="71" t="str">
        <f t="shared" si="908"/>
        <v/>
      </c>
      <c r="AC1520" s="71" t="str">
        <f t="shared" si="909"/>
        <v/>
      </c>
      <c r="AD1520" s="71" t="str">
        <f t="shared" si="910"/>
        <v/>
      </c>
      <c r="AE1520" s="78" t="str">
        <f t="shared" si="911"/>
        <v/>
      </c>
      <c r="AF1520" s="75" t="str">
        <f t="shared" si="912"/>
        <v/>
      </c>
      <c r="AG1520" s="71" t="str">
        <f t="shared" si="913"/>
        <v/>
      </c>
      <c r="AH1520" s="71" t="str">
        <f t="shared" si="914"/>
        <v/>
      </c>
      <c r="AI1520" s="71" t="str">
        <f t="shared" si="915"/>
        <v/>
      </c>
      <c r="AJ1520" s="71" t="str">
        <f t="shared" si="916"/>
        <v/>
      </c>
      <c r="AK1520" s="71" t="str">
        <f t="shared" si="917"/>
        <v/>
      </c>
      <c r="AL1520" s="71" t="str">
        <f t="shared" si="918"/>
        <v/>
      </c>
      <c r="AM1520" s="78" t="str">
        <f t="shared" si="919"/>
        <v/>
      </c>
      <c r="AN1520" s="75" t="str">
        <f t="shared" si="920"/>
        <v/>
      </c>
      <c r="AO1520" s="71" t="str">
        <f t="shared" si="921"/>
        <v/>
      </c>
      <c r="AP1520" s="71" t="str">
        <f t="shared" si="922"/>
        <v/>
      </c>
      <c r="AQ1520" s="71" t="str">
        <f t="shared" si="923"/>
        <v/>
      </c>
      <c r="AR1520" s="71" t="str">
        <f t="shared" si="924"/>
        <v/>
      </c>
      <c r="AS1520" s="71" t="str">
        <f t="shared" si="925"/>
        <v/>
      </c>
      <c r="AT1520" s="71" t="str">
        <f t="shared" si="926"/>
        <v/>
      </c>
      <c r="AU1520" s="76" t="str">
        <f t="shared" si="927"/>
        <v/>
      </c>
      <c r="BF1520" s="141">
        <v>61005</v>
      </c>
      <c r="BG1520" s="142" t="s">
        <v>18079</v>
      </c>
      <c r="BH1520" s="141" t="s">
        <v>478</v>
      </c>
      <c r="BI1520" s="141" t="s">
        <v>177</v>
      </c>
      <c r="BJ1520" s="141" t="s">
        <v>18064</v>
      </c>
      <c r="BK1520" s="141" t="s">
        <v>2297</v>
      </c>
      <c r="BL1520" s="141" t="s">
        <v>18076</v>
      </c>
      <c r="BM1520" s="141">
        <v>46.018099999999997</v>
      </c>
      <c r="BN1520" s="141">
        <v>-73.439940000000007</v>
      </c>
      <c r="BO1520" s="141">
        <v>1999</v>
      </c>
      <c r="BP1520" s="143" t="s">
        <v>25583</v>
      </c>
      <c r="BQ1520" s="143" t="s">
        <v>26794</v>
      </c>
    </row>
    <row r="1521" spans="1:69" ht="38.25" customHeight="1" x14ac:dyDescent="0.25">
      <c r="A1521" s="1" t="str">
        <f t="shared" si="928"/>
        <v/>
      </c>
      <c r="B1521" s="32" t="str">
        <f t="shared" si="929"/>
        <v/>
      </c>
      <c r="C1521" s="25" t="str">
        <f t="shared" si="930"/>
        <v/>
      </c>
      <c r="D1521" s="25" t="str">
        <f t="shared" si="931"/>
        <v/>
      </c>
      <c r="E1521" s="25" t="str">
        <f t="shared" si="932"/>
        <v/>
      </c>
      <c r="F1521" s="25" t="str">
        <f t="shared" si="933"/>
        <v/>
      </c>
      <c r="G1521" s="108" t="str">
        <f t="shared" si="934"/>
        <v/>
      </c>
      <c r="H1521" s="108" t="str">
        <f t="shared" si="935"/>
        <v/>
      </c>
      <c r="I1521" s="112" t="str">
        <f t="shared" si="936"/>
        <v/>
      </c>
      <c r="J1521" s="112"/>
      <c r="K1521" s="112"/>
      <c r="L1521" s="113"/>
      <c r="M1521" s="113"/>
      <c r="N1521" s="224" t="str">
        <f t="shared" si="937"/>
        <v/>
      </c>
      <c r="O1521" s="225" t="str">
        <f t="shared" si="938"/>
        <v/>
      </c>
      <c r="Q1521" s="6">
        <v>1519</v>
      </c>
      <c r="R1521" s="47" t="str">
        <f t="shared" si="901"/>
        <v>-1519</v>
      </c>
      <c r="S1521" s="6"/>
      <c r="T1521" s="48" t="str">
        <f t="shared" si="902"/>
        <v/>
      </c>
      <c r="U1521" s="49" t="str">
        <f t="shared" si="903"/>
        <v/>
      </c>
      <c r="W1521" s="51"/>
      <c r="X1521" s="75" t="str">
        <f t="shared" si="904"/>
        <v/>
      </c>
      <c r="Y1521" s="71" t="str">
        <f t="shared" si="905"/>
        <v/>
      </c>
      <c r="Z1521" s="71" t="str">
        <f t="shared" si="906"/>
        <v/>
      </c>
      <c r="AA1521" s="71" t="str">
        <f t="shared" si="907"/>
        <v/>
      </c>
      <c r="AB1521" s="71" t="str">
        <f t="shared" si="908"/>
        <v/>
      </c>
      <c r="AC1521" s="71" t="str">
        <f t="shared" si="909"/>
        <v/>
      </c>
      <c r="AD1521" s="71" t="str">
        <f t="shared" si="910"/>
        <v/>
      </c>
      <c r="AE1521" s="78" t="str">
        <f t="shared" si="911"/>
        <v/>
      </c>
      <c r="AF1521" s="75" t="str">
        <f t="shared" si="912"/>
        <v/>
      </c>
      <c r="AG1521" s="71" t="str">
        <f t="shared" si="913"/>
        <v/>
      </c>
      <c r="AH1521" s="71" t="str">
        <f t="shared" si="914"/>
        <v/>
      </c>
      <c r="AI1521" s="71" t="str">
        <f t="shared" si="915"/>
        <v/>
      </c>
      <c r="AJ1521" s="71" t="str">
        <f t="shared" si="916"/>
        <v/>
      </c>
      <c r="AK1521" s="71" t="str">
        <f t="shared" si="917"/>
        <v/>
      </c>
      <c r="AL1521" s="71" t="str">
        <f t="shared" si="918"/>
        <v/>
      </c>
      <c r="AM1521" s="78" t="str">
        <f t="shared" si="919"/>
        <v/>
      </c>
      <c r="AN1521" s="75" t="str">
        <f t="shared" si="920"/>
        <v/>
      </c>
      <c r="AO1521" s="71" t="str">
        <f t="shared" si="921"/>
        <v/>
      </c>
      <c r="AP1521" s="71" t="str">
        <f t="shared" si="922"/>
        <v/>
      </c>
      <c r="AQ1521" s="71" t="str">
        <f t="shared" si="923"/>
        <v/>
      </c>
      <c r="AR1521" s="71" t="str">
        <f t="shared" si="924"/>
        <v/>
      </c>
      <c r="AS1521" s="71" t="str">
        <f t="shared" si="925"/>
        <v/>
      </c>
      <c r="AT1521" s="71" t="str">
        <f t="shared" si="926"/>
        <v/>
      </c>
      <c r="AU1521" s="76" t="str">
        <f t="shared" si="927"/>
        <v/>
      </c>
      <c r="BF1521" s="141">
        <v>61005</v>
      </c>
      <c r="BG1521" s="142" t="s">
        <v>18080</v>
      </c>
      <c r="BH1521" s="141" t="s">
        <v>478</v>
      </c>
      <c r="BI1521" s="141" t="s">
        <v>176</v>
      </c>
      <c r="BJ1521" s="141" t="s">
        <v>18081</v>
      </c>
      <c r="BK1521" s="141" t="s">
        <v>2297</v>
      </c>
      <c r="BL1521" s="141" t="s">
        <v>18076</v>
      </c>
      <c r="BM1521" s="141">
        <v>46.018099999999997</v>
      </c>
      <c r="BN1521" s="141">
        <v>-73.439940000000007</v>
      </c>
      <c r="BO1521" s="141">
        <v>1999</v>
      </c>
      <c r="BP1521" s="143" t="s">
        <v>25584</v>
      </c>
      <c r="BQ1521" s="143" t="s">
        <v>26794</v>
      </c>
    </row>
    <row r="1522" spans="1:69" ht="38.25" customHeight="1" x14ac:dyDescent="0.25">
      <c r="A1522" s="1" t="str">
        <f t="shared" si="928"/>
        <v/>
      </c>
      <c r="B1522" s="32" t="str">
        <f t="shared" si="929"/>
        <v/>
      </c>
      <c r="C1522" s="25" t="str">
        <f t="shared" si="930"/>
        <v/>
      </c>
      <c r="D1522" s="25" t="str">
        <f t="shared" si="931"/>
        <v/>
      </c>
      <c r="E1522" s="25" t="str">
        <f t="shared" si="932"/>
        <v/>
      </c>
      <c r="F1522" s="25" t="str">
        <f t="shared" si="933"/>
        <v/>
      </c>
      <c r="G1522" s="108" t="str">
        <f t="shared" si="934"/>
        <v/>
      </c>
      <c r="H1522" s="108" t="str">
        <f t="shared" si="935"/>
        <v/>
      </c>
      <c r="I1522" s="112" t="str">
        <f t="shared" si="936"/>
        <v/>
      </c>
      <c r="J1522" s="112"/>
      <c r="K1522" s="112"/>
      <c r="L1522" s="113"/>
      <c r="M1522" s="113"/>
      <c r="N1522" s="224" t="str">
        <f t="shared" si="937"/>
        <v/>
      </c>
      <c r="O1522" s="225" t="str">
        <f t="shared" si="938"/>
        <v/>
      </c>
      <c r="Q1522" s="6">
        <v>1520</v>
      </c>
      <c r="R1522" s="47" t="str">
        <f t="shared" si="901"/>
        <v>-1520</v>
      </c>
      <c r="S1522" s="6"/>
      <c r="T1522" s="48" t="str">
        <f t="shared" si="902"/>
        <v/>
      </c>
      <c r="U1522" s="49" t="str">
        <f t="shared" si="903"/>
        <v/>
      </c>
      <c r="W1522" s="51"/>
      <c r="X1522" s="75" t="str">
        <f t="shared" si="904"/>
        <v/>
      </c>
      <c r="Y1522" s="71" t="str">
        <f t="shared" si="905"/>
        <v/>
      </c>
      <c r="Z1522" s="71" t="str">
        <f t="shared" si="906"/>
        <v/>
      </c>
      <c r="AA1522" s="71" t="str">
        <f t="shared" si="907"/>
        <v/>
      </c>
      <c r="AB1522" s="71" t="str">
        <f t="shared" si="908"/>
        <v/>
      </c>
      <c r="AC1522" s="71" t="str">
        <f t="shared" si="909"/>
        <v/>
      </c>
      <c r="AD1522" s="71" t="str">
        <f t="shared" si="910"/>
        <v/>
      </c>
      <c r="AE1522" s="78" t="str">
        <f t="shared" si="911"/>
        <v/>
      </c>
      <c r="AF1522" s="75" t="str">
        <f t="shared" si="912"/>
        <v/>
      </c>
      <c r="AG1522" s="71" t="str">
        <f t="shared" si="913"/>
        <v/>
      </c>
      <c r="AH1522" s="71" t="str">
        <f t="shared" si="914"/>
        <v/>
      </c>
      <c r="AI1522" s="71" t="str">
        <f t="shared" si="915"/>
        <v/>
      </c>
      <c r="AJ1522" s="71" t="str">
        <f t="shared" si="916"/>
        <v/>
      </c>
      <c r="AK1522" s="71" t="str">
        <f t="shared" si="917"/>
        <v/>
      </c>
      <c r="AL1522" s="71" t="str">
        <f t="shared" si="918"/>
        <v/>
      </c>
      <c r="AM1522" s="78" t="str">
        <f t="shared" si="919"/>
        <v/>
      </c>
      <c r="AN1522" s="75" t="str">
        <f t="shared" si="920"/>
        <v/>
      </c>
      <c r="AO1522" s="71" t="str">
        <f t="shared" si="921"/>
        <v/>
      </c>
      <c r="AP1522" s="71" t="str">
        <f t="shared" si="922"/>
        <v/>
      </c>
      <c r="AQ1522" s="71" t="str">
        <f t="shared" si="923"/>
        <v/>
      </c>
      <c r="AR1522" s="71" t="str">
        <f t="shared" si="924"/>
        <v/>
      </c>
      <c r="AS1522" s="71" t="str">
        <f t="shared" si="925"/>
        <v/>
      </c>
      <c r="AT1522" s="71" t="str">
        <f t="shared" si="926"/>
        <v/>
      </c>
      <c r="AU1522" s="76" t="str">
        <f t="shared" si="927"/>
        <v/>
      </c>
      <c r="BF1522" s="141">
        <v>61005</v>
      </c>
      <c r="BG1522" s="142" t="s">
        <v>18082</v>
      </c>
      <c r="BH1522" s="141" t="s">
        <v>478</v>
      </c>
      <c r="BI1522" s="141" t="s">
        <v>177</v>
      </c>
      <c r="BJ1522" s="141" t="s">
        <v>18083</v>
      </c>
      <c r="BK1522" s="141" t="s">
        <v>2297</v>
      </c>
      <c r="BL1522" s="141" t="s">
        <v>18076</v>
      </c>
      <c r="BM1522" s="141">
        <v>46.018099999999997</v>
      </c>
      <c r="BN1522" s="141">
        <v>-73.439940000000007</v>
      </c>
      <c r="BO1522" s="141">
        <v>1999</v>
      </c>
      <c r="BP1522" s="143" t="s">
        <v>25585</v>
      </c>
      <c r="BQ1522" s="143" t="s">
        <v>26794</v>
      </c>
    </row>
    <row r="1523" spans="1:69" ht="38.25" customHeight="1" x14ac:dyDescent="0.25">
      <c r="A1523" s="1" t="str">
        <f t="shared" si="928"/>
        <v/>
      </c>
      <c r="B1523" s="32" t="str">
        <f t="shared" si="929"/>
        <v/>
      </c>
      <c r="C1523" s="25" t="str">
        <f t="shared" si="930"/>
        <v/>
      </c>
      <c r="D1523" s="25" t="str">
        <f t="shared" si="931"/>
        <v/>
      </c>
      <c r="E1523" s="25" t="str">
        <f t="shared" si="932"/>
        <v/>
      </c>
      <c r="F1523" s="25" t="str">
        <f t="shared" si="933"/>
        <v/>
      </c>
      <c r="G1523" s="108" t="str">
        <f t="shared" si="934"/>
        <v/>
      </c>
      <c r="H1523" s="108" t="str">
        <f t="shared" si="935"/>
        <v/>
      </c>
      <c r="I1523" s="112" t="str">
        <f t="shared" si="936"/>
        <v/>
      </c>
      <c r="J1523" s="112"/>
      <c r="K1523" s="112"/>
      <c r="L1523" s="113"/>
      <c r="M1523" s="113"/>
      <c r="N1523" s="224" t="str">
        <f t="shared" si="937"/>
        <v/>
      </c>
      <c r="O1523" s="225" t="str">
        <f t="shared" si="938"/>
        <v/>
      </c>
      <c r="Q1523" s="6">
        <v>1521</v>
      </c>
      <c r="R1523" s="47" t="str">
        <f t="shared" si="901"/>
        <v>-1521</v>
      </c>
      <c r="S1523" s="6"/>
      <c r="T1523" s="48" t="str">
        <f t="shared" si="902"/>
        <v/>
      </c>
      <c r="U1523" s="49" t="str">
        <f t="shared" si="903"/>
        <v/>
      </c>
      <c r="W1523" s="51"/>
      <c r="X1523" s="75" t="str">
        <f t="shared" si="904"/>
        <v/>
      </c>
      <c r="Y1523" s="71" t="str">
        <f t="shared" si="905"/>
        <v/>
      </c>
      <c r="Z1523" s="71" t="str">
        <f t="shared" si="906"/>
        <v/>
      </c>
      <c r="AA1523" s="71" t="str">
        <f t="shared" si="907"/>
        <v/>
      </c>
      <c r="AB1523" s="71" t="str">
        <f t="shared" si="908"/>
        <v/>
      </c>
      <c r="AC1523" s="71" t="str">
        <f t="shared" si="909"/>
        <v/>
      </c>
      <c r="AD1523" s="71" t="str">
        <f t="shared" si="910"/>
        <v/>
      </c>
      <c r="AE1523" s="78" t="str">
        <f t="shared" si="911"/>
        <v/>
      </c>
      <c r="AF1523" s="75" t="str">
        <f t="shared" si="912"/>
        <v/>
      </c>
      <c r="AG1523" s="71" t="str">
        <f t="shared" si="913"/>
        <v/>
      </c>
      <c r="AH1523" s="71" t="str">
        <f t="shared" si="914"/>
        <v/>
      </c>
      <c r="AI1523" s="71" t="str">
        <f t="shared" si="915"/>
        <v/>
      </c>
      <c r="AJ1523" s="71" t="str">
        <f t="shared" si="916"/>
        <v/>
      </c>
      <c r="AK1523" s="71" t="str">
        <f t="shared" si="917"/>
        <v/>
      </c>
      <c r="AL1523" s="71" t="str">
        <f t="shared" si="918"/>
        <v/>
      </c>
      <c r="AM1523" s="78" t="str">
        <f t="shared" si="919"/>
        <v/>
      </c>
      <c r="AN1523" s="75" t="str">
        <f t="shared" si="920"/>
        <v/>
      </c>
      <c r="AO1523" s="71" t="str">
        <f t="shared" si="921"/>
        <v/>
      </c>
      <c r="AP1523" s="71" t="str">
        <f t="shared" si="922"/>
        <v/>
      </c>
      <c r="AQ1523" s="71" t="str">
        <f t="shared" si="923"/>
        <v/>
      </c>
      <c r="AR1523" s="71" t="str">
        <f t="shared" si="924"/>
        <v/>
      </c>
      <c r="AS1523" s="71" t="str">
        <f t="shared" si="925"/>
        <v/>
      </c>
      <c r="AT1523" s="71" t="str">
        <f t="shared" si="926"/>
        <v/>
      </c>
      <c r="AU1523" s="76" t="str">
        <f t="shared" si="927"/>
        <v/>
      </c>
      <c r="BF1523" s="141">
        <v>61025</v>
      </c>
      <c r="BG1523" s="142" t="s">
        <v>2405</v>
      </c>
      <c r="BH1523" s="141" t="s">
        <v>180</v>
      </c>
      <c r="BI1523" s="141" t="s">
        <v>178</v>
      </c>
      <c r="BJ1523" s="141" t="s">
        <v>2406</v>
      </c>
      <c r="BK1523" s="141" t="s">
        <v>2407</v>
      </c>
      <c r="BL1523" s="141" t="s">
        <v>2408</v>
      </c>
      <c r="BM1523" s="141">
        <v>45.98677</v>
      </c>
      <c r="BN1523" s="141">
        <v>-73.381559999999993</v>
      </c>
      <c r="BO1523" s="141">
        <v>1999</v>
      </c>
      <c r="BP1523" s="143" t="s">
        <v>23981</v>
      </c>
      <c r="BQ1523" s="143" t="s">
        <v>17560</v>
      </c>
    </row>
    <row r="1524" spans="1:69" ht="38.25" customHeight="1" x14ac:dyDescent="0.25">
      <c r="A1524" s="1" t="str">
        <f t="shared" si="928"/>
        <v/>
      </c>
      <c r="B1524" s="32" t="str">
        <f t="shared" si="929"/>
        <v/>
      </c>
      <c r="C1524" s="25" t="str">
        <f t="shared" si="930"/>
        <v/>
      </c>
      <c r="D1524" s="25" t="str">
        <f t="shared" si="931"/>
        <v/>
      </c>
      <c r="E1524" s="25" t="str">
        <f t="shared" si="932"/>
        <v/>
      </c>
      <c r="F1524" s="25" t="str">
        <f t="shared" si="933"/>
        <v/>
      </c>
      <c r="G1524" s="108" t="str">
        <f t="shared" si="934"/>
        <v/>
      </c>
      <c r="H1524" s="108" t="str">
        <f t="shared" si="935"/>
        <v/>
      </c>
      <c r="I1524" s="112" t="str">
        <f t="shared" si="936"/>
        <v/>
      </c>
      <c r="J1524" s="112"/>
      <c r="K1524" s="112"/>
      <c r="L1524" s="113"/>
      <c r="M1524" s="113"/>
      <c r="N1524" s="224" t="str">
        <f t="shared" si="937"/>
        <v/>
      </c>
      <c r="O1524" s="225" t="str">
        <f t="shared" si="938"/>
        <v/>
      </c>
      <c r="Q1524" s="6">
        <v>1522</v>
      </c>
      <c r="R1524" s="47" t="str">
        <f t="shared" si="901"/>
        <v>-1522</v>
      </c>
      <c r="S1524" s="6"/>
      <c r="T1524" s="48" t="str">
        <f t="shared" si="902"/>
        <v/>
      </c>
      <c r="U1524" s="49" t="str">
        <f t="shared" si="903"/>
        <v/>
      </c>
      <c r="W1524" s="51"/>
      <c r="X1524" s="75" t="str">
        <f t="shared" si="904"/>
        <v/>
      </c>
      <c r="Y1524" s="71" t="str">
        <f t="shared" si="905"/>
        <v/>
      </c>
      <c r="Z1524" s="71" t="str">
        <f t="shared" si="906"/>
        <v/>
      </c>
      <c r="AA1524" s="71" t="str">
        <f t="shared" si="907"/>
        <v/>
      </c>
      <c r="AB1524" s="71" t="str">
        <f t="shared" si="908"/>
        <v/>
      </c>
      <c r="AC1524" s="71" t="str">
        <f t="shared" si="909"/>
        <v/>
      </c>
      <c r="AD1524" s="71" t="str">
        <f t="shared" si="910"/>
        <v/>
      </c>
      <c r="AE1524" s="78" t="str">
        <f t="shared" si="911"/>
        <v/>
      </c>
      <c r="AF1524" s="75" t="str">
        <f t="shared" si="912"/>
        <v/>
      </c>
      <c r="AG1524" s="71" t="str">
        <f t="shared" si="913"/>
        <v/>
      </c>
      <c r="AH1524" s="71" t="str">
        <f t="shared" si="914"/>
        <v/>
      </c>
      <c r="AI1524" s="71" t="str">
        <f t="shared" si="915"/>
        <v/>
      </c>
      <c r="AJ1524" s="71" t="str">
        <f t="shared" si="916"/>
        <v/>
      </c>
      <c r="AK1524" s="71" t="str">
        <f t="shared" si="917"/>
        <v/>
      </c>
      <c r="AL1524" s="71" t="str">
        <f t="shared" si="918"/>
        <v/>
      </c>
      <c r="AM1524" s="78" t="str">
        <f t="shared" si="919"/>
        <v/>
      </c>
      <c r="AN1524" s="75" t="str">
        <f t="shared" si="920"/>
        <v/>
      </c>
      <c r="AO1524" s="71" t="str">
        <f t="shared" si="921"/>
        <v/>
      </c>
      <c r="AP1524" s="71" t="str">
        <f t="shared" si="922"/>
        <v/>
      </c>
      <c r="AQ1524" s="71" t="str">
        <f t="shared" si="923"/>
        <v/>
      </c>
      <c r="AR1524" s="71" t="str">
        <f t="shared" si="924"/>
        <v/>
      </c>
      <c r="AS1524" s="71" t="str">
        <f t="shared" si="925"/>
        <v/>
      </c>
      <c r="AT1524" s="71" t="str">
        <f t="shared" si="926"/>
        <v/>
      </c>
      <c r="AU1524" s="76" t="str">
        <f t="shared" si="927"/>
        <v/>
      </c>
      <c r="BF1524" s="141">
        <v>61005</v>
      </c>
      <c r="BG1524" s="142" t="s">
        <v>18084</v>
      </c>
      <c r="BH1524" s="141" t="s">
        <v>478</v>
      </c>
      <c r="BI1524" s="141" t="s">
        <v>177</v>
      </c>
      <c r="BJ1524" s="141" t="s">
        <v>18085</v>
      </c>
      <c r="BK1524" s="141" t="s">
        <v>2297</v>
      </c>
      <c r="BL1524" s="141" t="s">
        <v>18076</v>
      </c>
      <c r="BM1524" s="141">
        <v>46.018099999999997</v>
      </c>
      <c r="BN1524" s="141">
        <v>-73.439940000000007</v>
      </c>
      <c r="BO1524" s="141">
        <v>1999</v>
      </c>
      <c r="BP1524" s="143" t="s">
        <v>25586</v>
      </c>
      <c r="BQ1524" s="143" t="s">
        <v>26794</v>
      </c>
    </row>
    <row r="1525" spans="1:69" ht="38.25" customHeight="1" x14ac:dyDescent="0.25">
      <c r="A1525" s="1" t="str">
        <f t="shared" si="928"/>
        <v/>
      </c>
      <c r="B1525" s="32" t="str">
        <f t="shared" si="929"/>
        <v/>
      </c>
      <c r="C1525" s="25" t="str">
        <f t="shared" si="930"/>
        <v/>
      </c>
      <c r="D1525" s="25" t="str">
        <f t="shared" si="931"/>
        <v/>
      </c>
      <c r="E1525" s="25" t="str">
        <f t="shared" si="932"/>
        <v/>
      </c>
      <c r="F1525" s="25" t="str">
        <f t="shared" si="933"/>
        <v/>
      </c>
      <c r="G1525" s="108" t="str">
        <f t="shared" si="934"/>
        <v/>
      </c>
      <c r="H1525" s="108" t="str">
        <f t="shared" si="935"/>
        <v/>
      </c>
      <c r="I1525" s="112" t="str">
        <f t="shared" si="936"/>
        <v/>
      </c>
      <c r="J1525" s="112"/>
      <c r="K1525" s="112"/>
      <c r="L1525" s="113"/>
      <c r="M1525" s="113"/>
      <c r="N1525" s="224" t="str">
        <f t="shared" si="937"/>
        <v/>
      </c>
      <c r="O1525" s="225" t="str">
        <f t="shared" si="938"/>
        <v/>
      </c>
      <c r="Q1525" s="6">
        <v>1523</v>
      </c>
      <c r="R1525" s="47" t="str">
        <f t="shared" si="901"/>
        <v>-1523</v>
      </c>
      <c r="S1525" s="6"/>
      <c r="T1525" s="48" t="str">
        <f t="shared" si="902"/>
        <v/>
      </c>
      <c r="U1525" s="49" t="str">
        <f t="shared" si="903"/>
        <v/>
      </c>
      <c r="W1525" s="51"/>
      <c r="X1525" s="75" t="str">
        <f t="shared" si="904"/>
        <v/>
      </c>
      <c r="Y1525" s="71" t="str">
        <f t="shared" si="905"/>
        <v/>
      </c>
      <c r="Z1525" s="71" t="str">
        <f t="shared" si="906"/>
        <v/>
      </c>
      <c r="AA1525" s="71" t="str">
        <f t="shared" si="907"/>
        <v/>
      </c>
      <c r="AB1525" s="71" t="str">
        <f t="shared" si="908"/>
        <v/>
      </c>
      <c r="AC1525" s="71" t="str">
        <f t="shared" si="909"/>
        <v/>
      </c>
      <c r="AD1525" s="71" t="str">
        <f t="shared" si="910"/>
        <v/>
      </c>
      <c r="AE1525" s="78" t="str">
        <f t="shared" si="911"/>
        <v/>
      </c>
      <c r="AF1525" s="75" t="str">
        <f t="shared" si="912"/>
        <v/>
      </c>
      <c r="AG1525" s="71" t="str">
        <f t="shared" si="913"/>
        <v/>
      </c>
      <c r="AH1525" s="71" t="str">
        <f t="shared" si="914"/>
        <v/>
      </c>
      <c r="AI1525" s="71" t="str">
        <f t="shared" si="915"/>
        <v/>
      </c>
      <c r="AJ1525" s="71" t="str">
        <f t="shared" si="916"/>
        <v/>
      </c>
      <c r="AK1525" s="71" t="str">
        <f t="shared" si="917"/>
        <v/>
      </c>
      <c r="AL1525" s="71" t="str">
        <f t="shared" si="918"/>
        <v/>
      </c>
      <c r="AM1525" s="78" t="str">
        <f t="shared" si="919"/>
        <v/>
      </c>
      <c r="AN1525" s="75" t="str">
        <f t="shared" si="920"/>
        <v/>
      </c>
      <c r="AO1525" s="71" t="str">
        <f t="shared" si="921"/>
        <v/>
      </c>
      <c r="AP1525" s="71" t="str">
        <f t="shared" si="922"/>
        <v/>
      </c>
      <c r="AQ1525" s="71" t="str">
        <f t="shared" si="923"/>
        <v/>
      </c>
      <c r="AR1525" s="71" t="str">
        <f t="shared" si="924"/>
        <v/>
      </c>
      <c r="AS1525" s="71" t="str">
        <f t="shared" si="925"/>
        <v/>
      </c>
      <c r="AT1525" s="71" t="str">
        <f t="shared" si="926"/>
        <v/>
      </c>
      <c r="AU1525" s="76" t="str">
        <f t="shared" si="927"/>
        <v/>
      </c>
      <c r="BF1525" s="141">
        <v>61005</v>
      </c>
      <c r="BG1525" s="142" t="s">
        <v>18086</v>
      </c>
      <c r="BH1525" s="141" t="s">
        <v>478</v>
      </c>
      <c r="BI1525" s="141" t="s">
        <v>177</v>
      </c>
      <c r="BJ1525" s="141" t="s">
        <v>18087</v>
      </c>
      <c r="BK1525" s="141" t="s">
        <v>2297</v>
      </c>
      <c r="BL1525" s="141" t="s">
        <v>18076</v>
      </c>
      <c r="BM1525" s="141">
        <v>46.018099999999997</v>
      </c>
      <c r="BN1525" s="141">
        <v>-73.439940000000007</v>
      </c>
      <c r="BO1525" s="141">
        <v>1999</v>
      </c>
      <c r="BP1525" s="143" t="s">
        <v>25587</v>
      </c>
      <c r="BQ1525" s="143" t="s">
        <v>26794</v>
      </c>
    </row>
    <row r="1526" spans="1:69" ht="38.25" customHeight="1" x14ac:dyDescent="0.25">
      <c r="A1526" s="1" t="str">
        <f t="shared" si="928"/>
        <v/>
      </c>
      <c r="B1526" s="32" t="str">
        <f t="shared" si="929"/>
        <v/>
      </c>
      <c r="C1526" s="25" t="str">
        <f t="shared" si="930"/>
        <v/>
      </c>
      <c r="D1526" s="25" t="str">
        <f t="shared" si="931"/>
        <v/>
      </c>
      <c r="E1526" s="25" t="str">
        <f t="shared" si="932"/>
        <v/>
      </c>
      <c r="F1526" s="25" t="str">
        <f t="shared" si="933"/>
        <v/>
      </c>
      <c r="G1526" s="108" t="str">
        <f t="shared" si="934"/>
        <v/>
      </c>
      <c r="H1526" s="108" t="str">
        <f t="shared" si="935"/>
        <v/>
      </c>
      <c r="I1526" s="112" t="str">
        <f t="shared" si="936"/>
        <v/>
      </c>
      <c r="J1526" s="112"/>
      <c r="K1526" s="112"/>
      <c r="L1526" s="113"/>
      <c r="M1526" s="113"/>
      <c r="N1526" s="224" t="str">
        <f t="shared" si="937"/>
        <v/>
      </c>
      <c r="O1526" s="225" t="str">
        <f t="shared" si="938"/>
        <v/>
      </c>
      <c r="Q1526" s="6">
        <v>1524</v>
      </c>
      <c r="R1526" s="47" t="str">
        <f t="shared" si="901"/>
        <v>-1524</v>
      </c>
      <c r="S1526" s="6"/>
      <c r="T1526" s="48" t="str">
        <f t="shared" si="902"/>
        <v/>
      </c>
      <c r="U1526" s="49" t="str">
        <f t="shared" si="903"/>
        <v/>
      </c>
      <c r="W1526" s="51"/>
      <c r="X1526" s="75" t="str">
        <f t="shared" si="904"/>
        <v/>
      </c>
      <c r="Y1526" s="71" t="str">
        <f t="shared" si="905"/>
        <v/>
      </c>
      <c r="Z1526" s="71" t="str">
        <f t="shared" si="906"/>
        <v/>
      </c>
      <c r="AA1526" s="71" t="str">
        <f t="shared" si="907"/>
        <v/>
      </c>
      <c r="AB1526" s="71" t="str">
        <f t="shared" si="908"/>
        <v/>
      </c>
      <c r="AC1526" s="71" t="str">
        <f t="shared" si="909"/>
        <v/>
      </c>
      <c r="AD1526" s="71" t="str">
        <f t="shared" si="910"/>
        <v/>
      </c>
      <c r="AE1526" s="78" t="str">
        <f t="shared" si="911"/>
        <v/>
      </c>
      <c r="AF1526" s="75" t="str">
        <f t="shared" si="912"/>
        <v/>
      </c>
      <c r="AG1526" s="71" t="str">
        <f t="shared" si="913"/>
        <v/>
      </c>
      <c r="AH1526" s="71" t="str">
        <f t="shared" si="914"/>
        <v/>
      </c>
      <c r="AI1526" s="71" t="str">
        <f t="shared" si="915"/>
        <v/>
      </c>
      <c r="AJ1526" s="71" t="str">
        <f t="shared" si="916"/>
        <v/>
      </c>
      <c r="AK1526" s="71" t="str">
        <f t="shared" si="917"/>
        <v/>
      </c>
      <c r="AL1526" s="71" t="str">
        <f t="shared" si="918"/>
        <v/>
      </c>
      <c r="AM1526" s="78" t="str">
        <f t="shared" si="919"/>
        <v/>
      </c>
      <c r="AN1526" s="75" t="str">
        <f t="shared" si="920"/>
        <v/>
      </c>
      <c r="AO1526" s="71" t="str">
        <f t="shared" si="921"/>
        <v/>
      </c>
      <c r="AP1526" s="71" t="str">
        <f t="shared" si="922"/>
        <v/>
      </c>
      <c r="AQ1526" s="71" t="str">
        <f t="shared" si="923"/>
        <v/>
      </c>
      <c r="AR1526" s="71" t="str">
        <f t="shared" si="924"/>
        <v/>
      </c>
      <c r="AS1526" s="71" t="str">
        <f t="shared" si="925"/>
        <v/>
      </c>
      <c r="AT1526" s="71" t="str">
        <f t="shared" si="926"/>
        <v/>
      </c>
      <c r="AU1526" s="76" t="str">
        <f t="shared" si="927"/>
        <v/>
      </c>
      <c r="BF1526" s="141">
        <v>61025</v>
      </c>
      <c r="BG1526" s="142" t="s">
        <v>2435</v>
      </c>
      <c r="BH1526" s="141" t="s">
        <v>180</v>
      </c>
      <c r="BI1526" s="141" t="s">
        <v>191</v>
      </c>
      <c r="BJ1526" s="141" t="s">
        <v>2436</v>
      </c>
      <c r="BK1526" s="141" t="s">
        <v>2437</v>
      </c>
      <c r="BL1526" s="141" t="s">
        <v>2438</v>
      </c>
      <c r="BM1526" s="141">
        <v>45.994920499999999</v>
      </c>
      <c r="BN1526" s="141">
        <v>-73.4216318</v>
      </c>
      <c r="BO1526" s="141">
        <v>1999</v>
      </c>
      <c r="BP1526" s="143" t="s">
        <v>23987</v>
      </c>
      <c r="BQ1526" s="143" t="s">
        <v>17560</v>
      </c>
    </row>
    <row r="1527" spans="1:69" ht="38.25" customHeight="1" x14ac:dyDescent="0.25">
      <c r="A1527" s="1" t="str">
        <f t="shared" si="928"/>
        <v/>
      </c>
      <c r="B1527" s="32" t="str">
        <f t="shared" si="929"/>
        <v/>
      </c>
      <c r="C1527" s="25" t="str">
        <f t="shared" si="930"/>
        <v/>
      </c>
      <c r="D1527" s="25" t="str">
        <f t="shared" si="931"/>
        <v/>
      </c>
      <c r="E1527" s="25" t="str">
        <f t="shared" si="932"/>
        <v/>
      </c>
      <c r="F1527" s="25" t="str">
        <f t="shared" si="933"/>
        <v/>
      </c>
      <c r="G1527" s="108" t="str">
        <f t="shared" si="934"/>
        <v/>
      </c>
      <c r="H1527" s="108" t="str">
        <f t="shared" si="935"/>
        <v/>
      </c>
      <c r="I1527" s="112" t="str">
        <f t="shared" si="936"/>
        <v/>
      </c>
      <c r="J1527" s="112"/>
      <c r="K1527" s="112"/>
      <c r="L1527" s="113"/>
      <c r="M1527" s="113"/>
      <c r="N1527" s="224" t="str">
        <f t="shared" si="937"/>
        <v/>
      </c>
      <c r="O1527" s="225" t="str">
        <f t="shared" si="938"/>
        <v/>
      </c>
      <c r="Q1527" s="6">
        <v>1525</v>
      </c>
      <c r="R1527" s="47" t="str">
        <f t="shared" si="901"/>
        <v>-1525</v>
      </c>
      <c r="S1527" s="6"/>
      <c r="T1527" s="48" t="str">
        <f t="shared" si="902"/>
        <v/>
      </c>
      <c r="U1527" s="49" t="str">
        <f t="shared" si="903"/>
        <v/>
      </c>
      <c r="W1527" s="51"/>
      <c r="X1527" s="75" t="str">
        <f t="shared" si="904"/>
        <v/>
      </c>
      <c r="Y1527" s="71" t="str">
        <f t="shared" si="905"/>
        <v/>
      </c>
      <c r="Z1527" s="71" t="str">
        <f t="shared" si="906"/>
        <v/>
      </c>
      <c r="AA1527" s="71" t="str">
        <f t="shared" si="907"/>
        <v/>
      </c>
      <c r="AB1527" s="71" t="str">
        <f t="shared" si="908"/>
        <v/>
      </c>
      <c r="AC1527" s="71" t="str">
        <f t="shared" si="909"/>
        <v/>
      </c>
      <c r="AD1527" s="71" t="str">
        <f t="shared" si="910"/>
        <v/>
      </c>
      <c r="AE1527" s="78" t="str">
        <f t="shared" si="911"/>
        <v/>
      </c>
      <c r="AF1527" s="75" t="str">
        <f t="shared" si="912"/>
        <v/>
      </c>
      <c r="AG1527" s="71" t="str">
        <f t="shared" si="913"/>
        <v/>
      </c>
      <c r="AH1527" s="71" t="str">
        <f t="shared" si="914"/>
        <v/>
      </c>
      <c r="AI1527" s="71" t="str">
        <f t="shared" si="915"/>
        <v/>
      </c>
      <c r="AJ1527" s="71" t="str">
        <f t="shared" si="916"/>
        <v/>
      </c>
      <c r="AK1527" s="71" t="str">
        <f t="shared" si="917"/>
        <v/>
      </c>
      <c r="AL1527" s="71" t="str">
        <f t="shared" si="918"/>
        <v/>
      </c>
      <c r="AM1527" s="78" t="str">
        <f t="shared" si="919"/>
        <v/>
      </c>
      <c r="AN1527" s="75" t="str">
        <f t="shared" si="920"/>
        <v/>
      </c>
      <c r="AO1527" s="71" t="str">
        <f t="shared" si="921"/>
        <v/>
      </c>
      <c r="AP1527" s="71" t="str">
        <f t="shared" si="922"/>
        <v/>
      </c>
      <c r="AQ1527" s="71" t="str">
        <f t="shared" si="923"/>
        <v/>
      </c>
      <c r="AR1527" s="71" t="str">
        <f t="shared" si="924"/>
        <v/>
      </c>
      <c r="AS1527" s="71" t="str">
        <f t="shared" si="925"/>
        <v/>
      </c>
      <c r="AT1527" s="71" t="str">
        <f t="shared" si="926"/>
        <v/>
      </c>
      <c r="AU1527" s="76" t="str">
        <f t="shared" si="927"/>
        <v/>
      </c>
      <c r="BF1527" s="141">
        <v>61030</v>
      </c>
      <c r="BG1527" s="142" t="s">
        <v>18202</v>
      </c>
      <c r="BH1527" s="141" t="s">
        <v>180</v>
      </c>
      <c r="BI1527" s="141" t="s">
        <v>178</v>
      </c>
      <c r="BJ1527" s="141" t="s">
        <v>2406</v>
      </c>
      <c r="BK1527" s="141" t="s">
        <v>2407</v>
      </c>
      <c r="BL1527" s="141" t="s">
        <v>2408</v>
      </c>
      <c r="BM1527" s="141">
        <v>45.98677</v>
      </c>
      <c r="BN1527" s="141">
        <v>-73.381559999999993</v>
      </c>
      <c r="BO1527" s="141">
        <v>1999</v>
      </c>
      <c r="BP1527" s="143" t="s">
        <v>23981</v>
      </c>
      <c r="BQ1527" s="143" t="s">
        <v>17560</v>
      </c>
    </row>
    <row r="1528" spans="1:69" ht="38.25" customHeight="1" x14ac:dyDescent="0.25">
      <c r="A1528" s="1" t="str">
        <f t="shared" si="928"/>
        <v/>
      </c>
      <c r="B1528" s="32" t="str">
        <f t="shared" si="929"/>
        <v/>
      </c>
      <c r="C1528" s="25" t="str">
        <f t="shared" si="930"/>
        <v/>
      </c>
      <c r="D1528" s="25" t="str">
        <f t="shared" si="931"/>
        <v/>
      </c>
      <c r="E1528" s="25" t="str">
        <f t="shared" si="932"/>
        <v/>
      </c>
      <c r="F1528" s="25" t="str">
        <f t="shared" si="933"/>
        <v/>
      </c>
      <c r="G1528" s="108" t="str">
        <f t="shared" si="934"/>
        <v/>
      </c>
      <c r="H1528" s="108" t="str">
        <f t="shared" si="935"/>
        <v/>
      </c>
      <c r="I1528" s="112" t="str">
        <f t="shared" si="936"/>
        <v/>
      </c>
      <c r="J1528" s="112"/>
      <c r="K1528" s="112"/>
      <c r="L1528" s="113"/>
      <c r="M1528" s="113"/>
      <c r="N1528" s="224" t="str">
        <f t="shared" si="937"/>
        <v/>
      </c>
      <c r="O1528" s="225" t="str">
        <f t="shared" si="938"/>
        <v/>
      </c>
      <c r="Q1528" s="6">
        <v>1526</v>
      </c>
      <c r="R1528" s="47" t="str">
        <f t="shared" si="901"/>
        <v>-1526</v>
      </c>
      <c r="S1528" s="6"/>
      <c r="T1528" s="48" t="str">
        <f t="shared" si="902"/>
        <v/>
      </c>
      <c r="U1528" s="49" t="str">
        <f t="shared" si="903"/>
        <v/>
      </c>
      <c r="W1528" s="51"/>
      <c r="X1528" s="75" t="str">
        <f t="shared" si="904"/>
        <v/>
      </c>
      <c r="Y1528" s="71" t="str">
        <f t="shared" si="905"/>
        <v/>
      </c>
      <c r="Z1528" s="71" t="str">
        <f t="shared" si="906"/>
        <v/>
      </c>
      <c r="AA1528" s="71" t="str">
        <f t="shared" si="907"/>
        <v/>
      </c>
      <c r="AB1528" s="71" t="str">
        <f t="shared" si="908"/>
        <v/>
      </c>
      <c r="AC1528" s="71" t="str">
        <f t="shared" si="909"/>
        <v/>
      </c>
      <c r="AD1528" s="71" t="str">
        <f t="shared" si="910"/>
        <v/>
      </c>
      <c r="AE1528" s="78" t="str">
        <f t="shared" si="911"/>
        <v/>
      </c>
      <c r="AF1528" s="75" t="str">
        <f t="shared" si="912"/>
        <v/>
      </c>
      <c r="AG1528" s="71" t="str">
        <f t="shared" si="913"/>
        <v/>
      </c>
      <c r="AH1528" s="71" t="str">
        <f t="shared" si="914"/>
        <v/>
      </c>
      <c r="AI1528" s="71" t="str">
        <f t="shared" si="915"/>
        <v/>
      </c>
      <c r="AJ1528" s="71" t="str">
        <f t="shared" si="916"/>
        <v/>
      </c>
      <c r="AK1528" s="71" t="str">
        <f t="shared" si="917"/>
        <v/>
      </c>
      <c r="AL1528" s="71" t="str">
        <f t="shared" si="918"/>
        <v/>
      </c>
      <c r="AM1528" s="78" t="str">
        <f t="shared" si="919"/>
        <v/>
      </c>
      <c r="AN1528" s="75" t="str">
        <f t="shared" si="920"/>
        <v/>
      </c>
      <c r="AO1528" s="71" t="str">
        <f t="shared" si="921"/>
        <v/>
      </c>
      <c r="AP1528" s="71" t="str">
        <f t="shared" si="922"/>
        <v/>
      </c>
      <c r="AQ1528" s="71" t="str">
        <f t="shared" si="923"/>
        <v/>
      </c>
      <c r="AR1528" s="71" t="str">
        <f t="shared" si="924"/>
        <v/>
      </c>
      <c r="AS1528" s="71" t="str">
        <f t="shared" si="925"/>
        <v/>
      </c>
      <c r="AT1528" s="71" t="str">
        <f t="shared" si="926"/>
        <v/>
      </c>
      <c r="AU1528" s="76" t="str">
        <f t="shared" si="927"/>
        <v/>
      </c>
      <c r="BF1528" s="141">
        <v>61030</v>
      </c>
      <c r="BG1528" s="142" t="s">
        <v>18203</v>
      </c>
      <c r="BH1528" s="141" t="s">
        <v>180</v>
      </c>
      <c r="BI1528" s="141" t="s">
        <v>191</v>
      </c>
      <c r="BJ1528" s="141" t="s">
        <v>2436</v>
      </c>
      <c r="BK1528" s="141" t="s">
        <v>2437</v>
      </c>
      <c r="BL1528" s="141" t="s">
        <v>2438</v>
      </c>
      <c r="BM1528" s="141">
        <v>45.994920499999999</v>
      </c>
      <c r="BN1528" s="141">
        <v>-73.4216318</v>
      </c>
      <c r="BO1528" s="141">
        <v>1999</v>
      </c>
      <c r="BP1528" s="143" t="s">
        <v>23987</v>
      </c>
      <c r="BQ1528" s="143" t="s">
        <v>17560</v>
      </c>
    </row>
    <row r="1529" spans="1:69" ht="38.25" customHeight="1" x14ac:dyDescent="0.25">
      <c r="A1529" s="1" t="str">
        <f t="shared" si="928"/>
        <v/>
      </c>
      <c r="B1529" s="32" t="str">
        <f t="shared" si="929"/>
        <v/>
      </c>
      <c r="C1529" s="25" t="str">
        <f t="shared" si="930"/>
        <v/>
      </c>
      <c r="D1529" s="25" t="str">
        <f t="shared" si="931"/>
        <v/>
      </c>
      <c r="E1529" s="25" t="str">
        <f t="shared" si="932"/>
        <v/>
      </c>
      <c r="F1529" s="25" t="str">
        <f t="shared" si="933"/>
        <v/>
      </c>
      <c r="G1529" s="108" t="str">
        <f t="shared" si="934"/>
        <v/>
      </c>
      <c r="H1529" s="108" t="str">
        <f t="shared" si="935"/>
        <v/>
      </c>
      <c r="I1529" s="112" t="str">
        <f t="shared" si="936"/>
        <v/>
      </c>
      <c r="J1529" s="112"/>
      <c r="K1529" s="112"/>
      <c r="L1529" s="113"/>
      <c r="M1529" s="113"/>
      <c r="N1529" s="224" t="str">
        <f t="shared" si="937"/>
        <v/>
      </c>
      <c r="O1529" s="225" t="str">
        <f t="shared" si="938"/>
        <v/>
      </c>
      <c r="Q1529" s="6">
        <v>1527</v>
      </c>
      <c r="R1529" s="47" t="str">
        <f t="shared" si="901"/>
        <v>-1527</v>
      </c>
      <c r="S1529" s="6"/>
      <c r="T1529" s="48" t="str">
        <f t="shared" si="902"/>
        <v/>
      </c>
      <c r="U1529" s="49" t="str">
        <f t="shared" si="903"/>
        <v/>
      </c>
      <c r="W1529" s="51"/>
      <c r="X1529" s="75" t="str">
        <f t="shared" si="904"/>
        <v/>
      </c>
      <c r="Y1529" s="71" t="str">
        <f t="shared" si="905"/>
        <v/>
      </c>
      <c r="Z1529" s="71" t="str">
        <f t="shared" si="906"/>
        <v/>
      </c>
      <c r="AA1529" s="71" t="str">
        <f t="shared" si="907"/>
        <v/>
      </c>
      <c r="AB1529" s="71" t="str">
        <f t="shared" si="908"/>
        <v/>
      </c>
      <c r="AC1529" s="71" t="str">
        <f t="shared" si="909"/>
        <v/>
      </c>
      <c r="AD1529" s="71" t="str">
        <f t="shared" si="910"/>
        <v/>
      </c>
      <c r="AE1529" s="78" t="str">
        <f t="shared" si="911"/>
        <v/>
      </c>
      <c r="AF1529" s="75" t="str">
        <f t="shared" si="912"/>
        <v/>
      </c>
      <c r="AG1529" s="71" t="str">
        <f t="shared" si="913"/>
        <v/>
      </c>
      <c r="AH1529" s="71" t="str">
        <f t="shared" si="914"/>
        <v/>
      </c>
      <c r="AI1529" s="71" t="str">
        <f t="shared" si="915"/>
        <v/>
      </c>
      <c r="AJ1529" s="71" t="str">
        <f t="shared" si="916"/>
        <v/>
      </c>
      <c r="AK1529" s="71" t="str">
        <f t="shared" si="917"/>
        <v/>
      </c>
      <c r="AL1529" s="71" t="str">
        <f t="shared" si="918"/>
        <v/>
      </c>
      <c r="AM1529" s="78" t="str">
        <f t="shared" si="919"/>
        <v/>
      </c>
      <c r="AN1529" s="75" t="str">
        <f t="shared" si="920"/>
        <v/>
      </c>
      <c r="AO1529" s="71" t="str">
        <f t="shared" si="921"/>
        <v/>
      </c>
      <c r="AP1529" s="71" t="str">
        <f t="shared" si="922"/>
        <v/>
      </c>
      <c r="AQ1529" s="71" t="str">
        <f t="shared" si="923"/>
        <v/>
      </c>
      <c r="AR1529" s="71" t="str">
        <f t="shared" si="924"/>
        <v/>
      </c>
      <c r="AS1529" s="71" t="str">
        <f t="shared" si="925"/>
        <v/>
      </c>
      <c r="AT1529" s="71" t="str">
        <f t="shared" si="926"/>
        <v/>
      </c>
      <c r="AU1529" s="76" t="str">
        <f t="shared" si="927"/>
        <v/>
      </c>
      <c r="BF1529" s="141">
        <v>61030</v>
      </c>
      <c r="BG1529" s="142" t="s">
        <v>18204</v>
      </c>
      <c r="BH1529" s="141" t="s">
        <v>180</v>
      </c>
      <c r="BI1529" s="141" t="s">
        <v>191</v>
      </c>
      <c r="BJ1529" s="141" t="s">
        <v>2514</v>
      </c>
      <c r="BK1529" s="141" t="s">
        <v>2515</v>
      </c>
      <c r="BL1529" s="141" t="s">
        <v>2516</v>
      </c>
      <c r="BM1529" s="141">
        <v>45.997622</v>
      </c>
      <c r="BN1529" s="141">
        <v>-73.406276899999995</v>
      </c>
      <c r="BO1529" s="141">
        <v>1999</v>
      </c>
      <c r="BP1529" s="143" t="s">
        <v>24001</v>
      </c>
      <c r="BQ1529" s="143" t="s">
        <v>17560</v>
      </c>
    </row>
    <row r="1530" spans="1:69" ht="38.25" customHeight="1" x14ac:dyDescent="0.25">
      <c r="A1530" s="1" t="str">
        <f t="shared" si="928"/>
        <v/>
      </c>
      <c r="B1530" s="32" t="str">
        <f t="shared" si="929"/>
        <v/>
      </c>
      <c r="C1530" s="25" t="str">
        <f t="shared" si="930"/>
        <v/>
      </c>
      <c r="D1530" s="25" t="str">
        <f t="shared" si="931"/>
        <v/>
      </c>
      <c r="E1530" s="25" t="str">
        <f t="shared" si="932"/>
        <v/>
      </c>
      <c r="F1530" s="25" t="str">
        <f t="shared" si="933"/>
        <v/>
      </c>
      <c r="G1530" s="108" t="str">
        <f t="shared" si="934"/>
        <v/>
      </c>
      <c r="H1530" s="108" t="str">
        <f t="shared" si="935"/>
        <v/>
      </c>
      <c r="I1530" s="112" t="str">
        <f t="shared" si="936"/>
        <v/>
      </c>
      <c r="J1530" s="112"/>
      <c r="K1530" s="112"/>
      <c r="L1530" s="113"/>
      <c r="M1530" s="113"/>
      <c r="N1530" s="224" t="str">
        <f t="shared" si="937"/>
        <v/>
      </c>
      <c r="O1530" s="225" t="str">
        <f t="shared" si="938"/>
        <v/>
      </c>
      <c r="Q1530" s="6">
        <v>1528</v>
      </c>
      <c r="R1530" s="47" t="str">
        <f t="shared" si="901"/>
        <v>-1528</v>
      </c>
      <c r="S1530" s="6"/>
      <c r="T1530" s="48" t="str">
        <f t="shared" si="902"/>
        <v/>
      </c>
      <c r="U1530" s="49" t="str">
        <f t="shared" si="903"/>
        <v/>
      </c>
      <c r="W1530" s="51"/>
      <c r="X1530" s="75" t="str">
        <f t="shared" si="904"/>
        <v/>
      </c>
      <c r="Y1530" s="71" t="str">
        <f t="shared" si="905"/>
        <v/>
      </c>
      <c r="Z1530" s="71" t="str">
        <f t="shared" si="906"/>
        <v/>
      </c>
      <c r="AA1530" s="71" t="str">
        <f t="shared" si="907"/>
        <v/>
      </c>
      <c r="AB1530" s="71" t="str">
        <f t="shared" si="908"/>
        <v/>
      </c>
      <c r="AC1530" s="71" t="str">
        <f t="shared" si="909"/>
        <v/>
      </c>
      <c r="AD1530" s="71" t="str">
        <f t="shared" si="910"/>
        <v/>
      </c>
      <c r="AE1530" s="78" t="str">
        <f t="shared" si="911"/>
        <v/>
      </c>
      <c r="AF1530" s="75" t="str">
        <f t="shared" si="912"/>
        <v/>
      </c>
      <c r="AG1530" s="71" t="str">
        <f t="shared" si="913"/>
        <v/>
      </c>
      <c r="AH1530" s="71" t="str">
        <f t="shared" si="914"/>
        <v/>
      </c>
      <c r="AI1530" s="71" t="str">
        <f t="shared" si="915"/>
        <v/>
      </c>
      <c r="AJ1530" s="71" t="str">
        <f t="shared" si="916"/>
        <v/>
      </c>
      <c r="AK1530" s="71" t="str">
        <f t="shared" si="917"/>
        <v/>
      </c>
      <c r="AL1530" s="71" t="str">
        <f t="shared" si="918"/>
        <v/>
      </c>
      <c r="AM1530" s="78" t="str">
        <f t="shared" si="919"/>
        <v/>
      </c>
      <c r="AN1530" s="75" t="str">
        <f t="shared" si="920"/>
        <v/>
      </c>
      <c r="AO1530" s="71" t="str">
        <f t="shared" si="921"/>
        <v/>
      </c>
      <c r="AP1530" s="71" t="str">
        <f t="shared" si="922"/>
        <v/>
      </c>
      <c r="AQ1530" s="71" t="str">
        <f t="shared" si="923"/>
        <v/>
      </c>
      <c r="AR1530" s="71" t="str">
        <f t="shared" si="924"/>
        <v/>
      </c>
      <c r="AS1530" s="71" t="str">
        <f t="shared" si="925"/>
        <v/>
      </c>
      <c r="AT1530" s="71" t="str">
        <f t="shared" si="926"/>
        <v/>
      </c>
      <c r="AU1530" s="76" t="str">
        <f t="shared" si="927"/>
        <v/>
      </c>
      <c r="BF1530" s="141">
        <v>61030</v>
      </c>
      <c r="BG1530" s="142" t="s">
        <v>18222</v>
      </c>
      <c r="BH1530" s="141" t="s">
        <v>478</v>
      </c>
      <c r="BI1530" s="141" t="s">
        <v>176</v>
      </c>
      <c r="BJ1530" s="141" t="s">
        <v>2518</v>
      </c>
      <c r="BK1530" s="141" t="s">
        <v>1805</v>
      </c>
      <c r="BL1530" s="141" t="s">
        <v>2519</v>
      </c>
      <c r="BM1530" s="141">
        <v>46.023212000000001</v>
      </c>
      <c r="BN1530" s="141">
        <v>-73.435135000000002</v>
      </c>
      <c r="BO1530" s="141">
        <v>1984</v>
      </c>
      <c r="BP1530" s="143" t="s">
        <v>24002</v>
      </c>
      <c r="BQ1530" s="143" t="s">
        <v>17560</v>
      </c>
    </row>
    <row r="1531" spans="1:69" ht="38.25" customHeight="1" x14ac:dyDescent="0.25">
      <c r="A1531" s="1" t="str">
        <f t="shared" si="928"/>
        <v/>
      </c>
      <c r="B1531" s="32" t="str">
        <f t="shared" si="929"/>
        <v/>
      </c>
      <c r="C1531" s="25" t="str">
        <f t="shared" si="930"/>
        <v/>
      </c>
      <c r="D1531" s="25" t="str">
        <f t="shared" si="931"/>
        <v/>
      </c>
      <c r="E1531" s="25" t="str">
        <f t="shared" si="932"/>
        <v/>
      </c>
      <c r="F1531" s="25" t="str">
        <f t="shared" si="933"/>
        <v/>
      </c>
      <c r="G1531" s="108" t="str">
        <f t="shared" si="934"/>
        <v/>
      </c>
      <c r="H1531" s="108" t="str">
        <f t="shared" si="935"/>
        <v/>
      </c>
      <c r="I1531" s="112" t="str">
        <f t="shared" si="936"/>
        <v/>
      </c>
      <c r="J1531" s="112"/>
      <c r="K1531" s="112"/>
      <c r="L1531" s="113"/>
      <c r="M1531" s="113"/>
      <c r="N1531" s="224" t="str">
        <f t="shared" si="937"/>
        <v/>
      </c>
      <c r="O1531" s="225" t="str">
        <f t="shared" si="938"/>
        <v/>
      </c>
      <c r="Q1531" s="6">
        <v>1529</v>
      </c>
      <c r="R1531" s="47" t="str">
        <f t="shared" si="901"/>
        <v>-1529</v>
      </c>
      <c r="S1531" s="6"/>
      <c r="T1531" s="48" t="str">
        <f t="shared" si="902"/>
        <v/>
      </c>
      <c r="U1531" s="49" t="str">
        <f t="shared" si="903"/>
        <v/>
      </c>
      <c r="W1531" s="51"/>
      <c r="X1531" s="75" t="str">
        <f t="shared" si="904"/>
        <v/>
      </c>
      <c r="Y1531" s="71" t="str">
        <f t="shared" si="905"/>
        <v/>
      </c>
      <c r="Z1531" s="71" t="str">
        <f t="shared" si="906"/>
        <v/>
      </c>
      <c r="AA1531" s="71" t="str">
        <f t="shared" si="907"/>
        <v/>
      </c>
      <c r="AB1531" s="71" t="str">
        <f t="shared" si="908"/>
        <v/>
      </c>
      <c r="AC1531" s="71" t="str">
        <f t="shared" si="909"/>
        <v/>
      </c>
      <c r="AD1531" s="71" t="str">
        <f t="shared" si="910"/>
        <v/>
      </c>
      <c r="AE1531" s="78" t="str">
        <f t="shared" si="911"/>
        <v/>
      </c>
      <c r="AF1531" s="75" t="str">
        <f t="shared" si="912"/>
        <v/>
      </c>
      <c r="AG1531" s="71" t="str">
        <f t="shared" si="913"/>
        <v/>
      </c>
      <c r="AH1531" s="71" t="str">
        <f t="shared" si="914"/>
        <v/>
      </c>
      <c r="AI1531" s="71" t="str">
        <f t="shared" si="915"/>
        <v/>
      </c>
      <c r="AJ1531" s="71" t="str">
        <f t="shared" si="916"/>
        <v/>
      </c>
      <c r="AK1531" s="71" t="str">
        <f t="shared" si="917"/>
        <v/>
      </c>
      <c r="AL1531" s="71" t="str">
        <f t="shared" si="918"/>
        <v/>
      </c>
      <c r="AM1531" s="78" t="str">
        <f t="shared" si="919"/>
        <v/>
      </c>
      <c r="AN1531" s="75" t="str">
        <f t="shared" si="920"/>
        <v/>
      </c>
      <c r="AO1531" s="71" t="str">
        <f t="shared" si="921"/>
        <v/>
      </c>
      <c r="AP1531" s="71" t="str">
        <f t="shared" si="922"/>
        <v/>
      </c>
      <c r="AQ1531" s="71" t="str">
        <f t="shared" si="923"/>
        <v/>
      </c>
      <c r="AR1531" s="71" t="str">
        <f t="shared" si="924"/>
        <v/>
      </c>
      <c r="AS1531" s="71" t="str">
        <f t="shared" si="925"/>
        <v/>
      </c>
      <c r="AT1531" s="71" t="str">
        <f t="shared" si="926"/>
        <v/>
      </c>
      <c r="AU1531" s="76" t="str">
        <f t="shared" si="927"/>
        <v/>
      </c>
      <c r="BF1531" s="141">
        <v>61030</v>
      </c>
      <c r="BG1531" s="142" t="s">
        <v>18223</v>
      </c>
      <c r="BH1531" s="141" t="s">
        <v>478</v>
      </c>
      <c r="BI1531" s="141" t="s">
        <v>176</v>
      </c>
      <c r="BJ1531" s="141" t="s">
        <v>2530</v>
      </c>
      <c r="BK1531" s="141" t="s">
        <v>1805</v>
      </c>
      <c r="BL1531" s="141" t="s">
        <v>2519</v>
      </c>
      <c r="BM1531" s="141">
        <v>46.023212000000001</v>
      </c>
      <c r="BN1531" s="141">
        <v>-73.435135000000002</v>
      </c>
      <c r="BO1531" s="141">
        <v>1984</v>
      </c>
      <c r="BP1531" s="143" t="s">
        <v>24003</v>
      </c>
      <c r="BQ1531" s="143" t="s">
        <v>17560</v>
      </c>
    </row>
    <row r="1532" spans="1:69" ht="38.25" customHeight="1" x14ac:dyDescent="0.25">
      <c r="A1532" s="1" t="str">
        <f t="shared" si="928"/>
        <v/>
      </c>
      <c r="B1532" s="32" t="str">
        <f t="shared" si="929"/>
        <v/>
      </c>
      <c r="C1532" s="25" t="str">
        <f t="shared" si="930"/>
        <v/>
      </c>
      <c r="D1532" s="25" t="str">
        <f t="shared" si="931"/>
        <v/>
      </c>
      <c r="E1532" s="25" t="str">
        <f t="shared" si="932"/>
        <v/>
      </c>
      <c r="F1532" s="25" t="str">
        <f t="shared" si="933"/>
        <v/>
      </c>
      <c r="G1532" s="108" t="str">
        <f t="shared" si="934"/>
        <v/>
      </c>
      <c r="H1532" s="108" t="str">
        <f t="shared" si="935"/>
        <v/>
      </c>
      <c r="I1532" s="112" t="str">
        <f t="shared" si="936"/>
        <v/>
      </c>
      <c r="J1532" s="112"/>
      <c r="K1532" s="112"/>
      <c r="L1532" s="113"/>
      <c r="M1532" s="113"/>
      <c r="N1532" s="224" t="str">
        <f t="shared" si="937"/>
        <v/>
      </c>
      <c r="O1532" s="225" t="str">
        <f t="shared" si="938"/>
        <v/>
      </c>
      <c r="Q1532" s="6">
        <v>1530</v>
      </c>
      <c r="R1532" s="47" t="str">
        <f t="shared" si="901"/>
        <v>-1530</v>
      </c>
      <c r="S1532" s="6"/>
      <c r="T1532" s="48" t="str">
        <f t="shared" si="902"/>
        <v/>
      </c>
      <c r="U1532" s="49" t="str">
        <f t="shared" si="903"/>
        <v/>
      </c>
      <c r="W1532" s="51"/>
      <c r="X1532" s="75" t="str">
        <f t="shared" si="904"/>
        <v/>
      </c>
      <c r="Y1532" s="71" t="str">
        <f t="shared" si="905"/>
        <v/>
      </c>
      <c r="Z1532" s="71" t="str">
        <f t="shared" si="906"/>
        <v/>
      </c>
      <c r="AA1532" s="71" t="str">
        <f t="shared" si="907"/>
        <v/>
      </c>
      <c r="AB1532" s="71" t="str">
        <f t="shared" si="908"/>
        <v/>
      </c>
      <c r="AC1532" s="71" t="str">
        <f t="shared" si="909"/>
        <v/>
      </c>
      <c r="AD1532" s="71" t="str">
        <f t="shared" si="910"/>
        <v/>
      </c>
      <c r="AE1532" s="78" t="str">
        <f t="shared" si="911"/>
        <v/>
      </c>
      <c r="AF1532" s="75" t="str">
        <f t="shared" si="912"/>
        <v/>
      </c>
      <c r="AG1532" s="71" t="str">
        <f t="shared" si="913"/>
        <v/>
      </c>
      <c r="AH1532" s="71" t="str">
        <f t="shared" si="914"/>
        <v/>
      </c>
      <c r="AI1532" s="71" t="str">
        <f t="shared" si="915"/>
        <v/>
      </c>
      <c r="AJ1532" s="71" t="str">
        <f t="shared" si="916"/>
        <v/>
      </c>
      <c r="AK1532" s="71" t="str">
        <f t="shared" si="917"/>
        <v/>
      </c>
      <c r="AL1532" s="71" t="str">
        <f t="shared" si="918"/>
        <v/>
      </c>
      <c r="AM1532" s="78" t="str">
        <f t="shared" si="919"/>
        <v/>
      </c>
      <c r="AN1532" s="75" t="str">
        <f t="shared" si="920"/>
        <v/>
      </c>
      <c r="AO1532" s="71" t="str">
        <f t="shared" si="921"/>
        <v/>
      </c>
      <c r="AP1532" s="71" t="str">
        <f t="shared" si="922"/>
        <v/>
      </c>
      <c r="AQ1532" s="71" t="str">
        <f t="shared" si="923"/>
        <v/>
      </c>
      <c r="AR1532" s="71" t="str">
        <f t="shared" si="924"/>
        <v/>
      </c>
      <c r="AS1532" s="71" t="str">
        <f t="shared" si="925"/>
        <v/>
      </c>
      <c r="AT1532" s="71" t="str">
        <f t="shared" si="926"/>
        <v/>
      </c>
      <c r="AU1532" s="76" t="str">
        <f t="shared" si="927"/>
        <v/>
      </c>
      <c r="BF1532" s="141">
        <v>61030</v>
      </c>
      <c r="BG1532" s="142" t="s">
        <v>18224</v>
      </c>
      <c r="BH1532" s="141" t="s">
        <v>478</v>
      </c>
      <c r="BI1532" s="141" t="s">
        <v>176</v>
      </c>
      <c r="BJ1532" s="141" t="s">
        <v>2532</v>
      </c>
      <c r="BK1532" s="141" t="s">
        <v>1805</v>
      </c>
      <c r="BL1532" s="141" t="s">
        <v>2519</v>
      </c>
      <c r="BM1532" s="141">
        <v>46.023212000000001</v>
      </c>
      <c r="BN1532" s="141">
        <v>-73.435135000000002</v>
      </c>
      <c r="BO1532" s="141">
        <v>1984</v>
      </c>
      <c r="BP1532" s="143" t="s">
        <v>24004</v>
      </c>
      <c r="BQ1532" s="143" t="s">
        <v>17560</v>
      </c>
    </row>
    <row r="1533" spans="1:69" ht="38.25" customHeight="1" x14ac:dyDescent="0.25">
      <c r="A1533" s="1" t="str">
        <f t="shared" si="928"/>
        <v/>
      </c>
      <c r="B1533" s="32" t="str">
        <f t="shared" si="929"/>
        <v/>
      </c>
      <c r="C1533" s="25" t="str">
        <f t="shared" si="930"/>
        <v/>
      </c>
      <c r="D1533" s="25" t="str">
        <f t="shared" si="931"/>
        <v/>
      </c>
      <c r="E1533" s="25" t="str">
        <f t="shared" si="932"/>
        <v/>
      </c>
      <c r="F1533" s="25" t="str">
        <f t="shared" si="933"/>
        <v/>
      </c>
      <c r="G1533" s="108" t="str">
        <f t="shared" si="934"/>
        <v/>
      </c>
      <c r="H1533" s="108" t="str">
        <f t="shared" si="935"/>
        <v/>
      </c>
      <c r="I1533" s="112" t="str">
        <f t="shared" si="936"/>
        <v/>
      </c>
      <c r="J1533" s="112"/>
      <c r="K1533" s="112"/>
      <c r="L1533" s="113"/>
      <c r="M1533" s="113"/>
      <c r="N1533" s="224" t="str">
        <f t="shared" si="937"/>
        <v/>
      </c>
      <c r="O1533" s="225" t="str">
        <f t="shared" si="938"/>
        <v/>
      </c>
      <c r="Q1533" s="6">
        <v>1531</v>
      </c>
      <c r="R1533" s="47" t="str">
        <f t="shared" si="901"/>
        <v>-1531</v>
      </c>
      <c r="S1533" s="6"/>
      <c r="T1533" s="48" t="str">
        <f t="shared" si="902"/>
        <v/>
      </c>
      <c r="U1533" s="49" t="str">
        <f t="shared" si="903"/>
        <v/>
      </c>
      <c r="W1533" s="51"/>
      <c r="X1533" s="75" t="str">
        <f t="shared" si="904"/>
        <v/>
      </c>
      <c r="Y1533" s="71" t="str">
        <f t="shared" si="905"/>
        <v/>
      </c>
      <c r="Z1533" s="71" t="str">
        <f t="shared" si="906"/>
        <v/>
      </c>
      <c r="AA1533" s="71" t="str">
        <f t="shared" si="907"/>
        <v/>
      </c>
      <c r="AB1533" s="71" t="str">
        <f t="shared" si="908"/>
        <v/>
      </c>
      <c r="AC1533" s="71" t="str">
        <f t="shared" si="909"/>
        <v/>
      </c>
      <c r="AD1533" s="71" t="str">
        <f t="shared" si="910"/>
        <v/>
      </c>
      <c r="AE1533" s="78" t="str">
        <f t="shared" si="911"/>
        <v/>
      </c>
      <c r="AF1533" s="75" t="str">
        <f t="shared" si="912"/>
        <v/>
      </c>
      <c r="AG1533" s="71" t="str">
        <f t="shared" si="913"/>
        <v/>
      </c>
      <c r="AH1533" s="71" t="str">
        <f t="shared" si="914"/>
        <v/>
      </c>
      <c r="AI1533" s="71" t="str">
        <f t="shared" si="915"/>
        <v/>
      </c>
      <c r="AJ1533" s="71" t="str">
        <f t="shared" si="916"/>
        <v/>
      </c>
      <c r="AK1533" s="71" t="str">
        <f t="shared" si="917"/>
        <v/>
      </c>
      <c r="AL1533" s="71" t="str">
        <f t="shared" si="918"/>
        <v/>
      </c>
      <c r="AM1533" s="78" t="str">
        <f t="shared" si="919"/>
        <v/>
      </c>
      <c r="AN1533" s="75" t="str">
        <f t="shared" si="920"/>
        <v/>
      </c>
      <c r="AO1533" s="71" t="str">
        <f t="shared" si="921"/>
        <v/>
      </c>
      <c r="AP1533" s="71" t="str">
        <f t="shared" si="922"/>
        <v/>
      </c>
      <c r="AQ1533" s="71" t="str">
        <f t="shared" si="923"/>
        <v/>
      </c>
      <c r="AR1533" s="71" t="str">
        <f t="shared" si="924"/>
        <v/>
      </c>
      <c r="AS1533" s="71" t="str">
        <f t="shared" si="925"/>
        <v/>
      </c>
      <c r="AT1533" s="71" t="str">
        <f t="shared" si="926"/>
        <v/>
      </c>
      <c r="AU1533" s="76" t="str">
        <f t="shared" si="927"/>
        <v/>
      </c>
      <c r="BF1533" s="141">
        <v>61030</v>
      </c>
      <c r="BG1533" s="142" t="s">
        <v>18225</v>
      </c>
      <c r="BH1533" s="141" t="s">
        <v>478</v>
      </c>
      <c r="BI1533" s="141" t="s">
        <v>176</v>
      </c>
      <c r="BJ1533" s="141" t="s">
        <v>2534</v>
      </c>
      <c r="BK1533" s="141" t="s">
        <v>1805</v>
      </c>
      <c r="BL1533" s="141" t="s">
        <v>2519</v>
      </c>
      <c r="BM1533" s="141">
        <v>46.023212000000001</v>
      </c>
      <c r="BN1533" s="141">
        <v>-73.435135000000002</v>
      </c>
      <c r="BO1533" s="141">
        <v>1984</v>
      </c>
      <c r="BP1533" s="143" t="s">
        <v>24005</v>
      </c>
      <c r="BQ1533" s="143" t="s">
        <v>17560</v>
      </c>
    </row>
    <row r="1534" spans="1:69" ht="38.25" customHeight="1" x14ac:dyDescent="0.25">
      <c r="A1534" s="1" t="str">
        <f t="shared" si="928"/>
        <v/>
      </c>
      <c r="B1534" s="32" t="str">
        <f t="shared" si="929"/>
        <v/>
      </c>
      <c r="C1534" s="25" t="str">
        <f t="shared" si="930"/>
        <v/>
      </c>
      <c r="D1534" s="25" t="str">
        <f t="shared" si="931"/>
        <v/>
      </c>
      <c r="E1534" s="25" t="str">
        <f t="shared" si="932"/>
        <v/>
      </c>
      <c r="F1534" s="25" t="str">
        <f t="shared" si="933"/>
        <v/>
      </c>
      <c r="G1534" s="108" t="str">
        <f t="shared" si="934"/>
        <v/>
      </c>
      <c r="H1534" s="108" t="str">
        <f t="shared" si="935"/>
        <v/>
      </c>
      <c r="I1534" s="112" t="str">
        <f t="shared" si="936"/>
        <v/>
      </c>
      <c r="J1534" s="112"/>
      <c r="K1534" s="112"/>
      <c r="L1534" s="113"/>
      <c r="M1534" s="113"/>
      <c r="N1534" s="224" t="str">
        <f t="shared" si="937"/>
        <v/>
      </c>
      <c r="O1534" s="225" t="str">
        <f t="shared" si="938"/>
        <v/>
      </c>
      <c r="Q1534" s="6">
        <v>1532</v>
      </c>
      <c r="R1534" s="47" t="str">
        <f t="shared" si="901"/>
        <v>-1532</v>
      </c>
      <c r="S1534" s="6"/>
      <c r="T1534" s="48" t="str">
        <f t="shared" si="902"/>
        <v/>
      </c>
      <c r="U1534" s="49" t="str">
        <f t="shared" si="903"/>
        <v/>
      </c>
      <c r="W1534" s="51"/>
      <c r="X1534" s="75" t="str">
        <f t="shared" si="904"/>
        <v/>
      </c>
      <c r="Y1534" s="71" t="str">
        <f t="shared" si="905"/>
        <v/>
      </c>
      <c r="Z1534" s="71" t="str">
        <f t="shared" si="906"/>
        <v/>
      </c>
      <c r="AA1534" s="71" t="str">
        <f t="shared" si="907"/>
        <v/>
      </c>
      <c r="AB1534" s="71" t="str">
        <f t="shared" si="908"/>
        <v/>
      </c>
      <c r="AC1534" s="71" t="str">
        <f t="shared" si="909"/>
        <v/>
      </c>
      <c r="AD1534" s="71" t="str">
        <f t="shared" si="910"/>
        <v/>
      </c>
      <c r="AE1534" s="78" t="str">
        <f t="shared" si="911"/>
        <v/>
      </c>
      <c r="AF1534" s="75" t="str">
        <f t="shared" si="912"/>
        <v/>
      </c>
      <c r="AG1534" s="71" t="str">
        <f t="shared" si="913"/>
        <v/>
      </c>
      <c r="AH1534" s="71" t="str">
        <f t="shared" si="914"/>
        <v/>
      </c>
      <c r="AI1534" s="71" t="str">
        <f t="shared" si="915"/>
        <v/>
      </c>
      <c r="AJ1534" s="71" t="str">
        <f t="shared" si="916"/>
        <v/>
      </c>
      <c r="AK1534" s="71" t="str">
        <f t="shared" si="917"/>
        <v/>
      </c>
      <c r="AL1534" s="71" t="str">
        <f t="shared" si="918"/>
        <v/>
      </c>
      <c r="AM1534" s="78" t="str">
        <f t="shared" si="919"/>
        <v/>
      </c>
      <c r="AN1534" s="75" t="str">
        <f t="shared" si="920"/>
        <v/>
      </c>
      <c r="AO1534" s="71" t="str">
        <f t="shared" si="921"/>
        <v/>
      </c>
      <c r="AP1534" s="71" t="str">
        <f t="shared" si="922"/>
        <v/>
      </c>
      <c r="AQ1534" s="71" t="str">
        <f t="shared" si="923"/>
        <v/>
      </c>
      <c r="AR1534" s="71" t="str">
        <f t="shared" si="924"/>
        <v/>
      </c>
      <c r="AS1534" s="71" t="str">
        <f t="shared" si="925"/>
        <v/>
      </c>
      <c r="AT1534" s="71" t="str">
        <f t="shared" si="926"/>
        <v/>
      </c>
      <c r="AU1534" s="76" t="str">
        <f t="shared" si="927"/>
        <v/>
      </c>
      <c r="BF1534" s="141">
        <v>61035</v>
      </c>
      <c r="BG1534" s="142" t="s">
        <v>18255</v>
      </c>
      <c r="BH1534" s="141" t="s">
        <v>478</v>
      </c>
      <c r="BI1534" s="141" t="s">
        <v>176</v>
      </c>
      <c r="BJ1534" s="141" t="s">
        <v>18256</v>
      </c>
      <c r="BK1534" s="141"/>
      <c r="BL1534" s="141" t="s">
        <v>18257</v>
      </c>
      <c r="BM1534" s="141">
        <v>46.052480000000003</v>
      </c>
      <c r="BN1534" s="141">
        <v>-73.480029999999999</v>
      </c>
      <c r="BO1534" s="141">
        <v>1984</v>
      </c>
      <c r="BP1534" s="143" t="s">
        <v>25614</v>
      </c>
      <c r="BQ1534" s="143" t="s">
        <v>17560</v>
      </c>
    </row>
    <row r="1535" spans="1:69" ht="38.25" customHeight="1" x14ac:dyDescent="0.25">
      <c r="A1535" s="1" t="str">
        <f t="shared" si="928"/>
        <v/>
      </c>
      <c r="B1535" s="32" t="str">
        <f t="shared" si="929"/>
        <v/>
      </c>
      <c r="C1535" s="25" t="str">
        <f t="shared" si="930"/>
        <v/>
      </c>
      <c r="D1535" s="25" t="str">
        <f t="shared" si="931"/>
        <v/>
      </c>
      <c r="E1535" s="25" t="str">
        <f t="shared" si="932"/>
        <v/>
      </c>
      <c r="F1535" s="25" t="str">
        <f t="shared" si="933"/>
        <v/>
      </c>
      <c r="G1535" s="108" t="str">
        <f t="shared" si="934"/>
        <v/>
      </c>
      <c r="H1535" s="108" t="str">
        <f t="shared" si="935"/>
        <v/>
      </c>
      <c r="I1535" s="112" t="str">
        <f t="shared" si="936"/>
        <v/>
      </c>
      <c r="J1535" s="112"/>
      <c r="K1535" s="112"/>
      <c r="L1535" s="113"/>
      <c r="M1535" s="113"/>
      <c r="N1535" s="224" t="str">
        <f t="shared" si="937"/>
        <v/>
      </c>
      <c r="O1535" s="225" t="str">
        <f t="shared" si="938"/>
        <v/>
      </c>
      <c r="Q1535" s="6">
        <v>1533</v>
      </c>
      <c r="R1535" s="47" t="str">
        <f t="shared" si="901"/>
        <v>-1533</v>
      </c>
      <c r="S1535" s="6"/>
      <c r="T1535" s="48" t="str">
        <f t="shared" si="902"/>
        <v/>
      </c>
      <c r="U1535" s="49" t="str">
        <f t="shared" si="903"/>
        <v/>
      </c>
      <c r="W1535" s="51"/>
      <c r="X1535" s="75" t="str">
        <f t="shared" si="904"/>
        <v/>
      </c>
      <c r="Y1535" s="71" t="str">
        <f t="shared" si="905"/>
        <v/>
      </c>
      <c r="Z1535" s="71" t="str">
        <f t="shared" si="906"/>
        <v/>
      </c>
      <c r="AA1535" s="71" t="str">
        <f t="shared" si="907"/>
        <v/>
      </c>
      <c r="AB1535" s="71" t="str">
        <f t="shared" si="908"/>
        <v/>
      </c>
      <c r="AC1535" s="71" t="str">
        <f t="shared" si="909"/>
        <v/>
      </c>
      <c r="AD1535" s="71" t="str">
        <f t="shared" si="910"/>
        <v/>
      </c>
      <c r="AE1535" s="78" t="str">
        <f t="shared" si="911"/>
        <v/>
      </c>
      <c r="AF1535" s="75" t="str">
        <f t="shared" si="912"/>
        <v/>
      </c>
      <c r="AG1535" s="71" t="str">
        <f t="shared" si="913"/>
        <v/>
      </c>
      <c r="AH1535" s="71" t="str">
        <f t="shared" si="914"/>
        <v/>
      </c>
      <c r="AI1535" s="71" t="str">
        <f t="shared" si="915"/>
        <v/>
      </c>
      <c r="AJ1535" s="71" t="str">
        <f t="shared" si="916"/>
        <v/>
      </c>
      <c r="AK1535" s="71" t="str">
        <f t="shared" si="917"/>
        <v/>
      </c>
      <c r="AL1535" s="71" t="str">
        <f t="shared" si="918"/>
        <v/>
      </c>
      <c r="AM1535" s="78" t="str">
        <f t="shared" si="919"/>
        <v/>
      </c>
      <c r="AN1535" s="75" t="str">
        <f t="shared" si="920"/>
        <v/>
      </c>
      <c r="AO1535" s="71" t="str">
        <f t="shared" si="921"/>
        <v/>
      </c>
      <c r="AP1535" s="71" t="str">
        <f t="shared" si="922"/>
        <v/>
      </c>
      <c r="AQ1535" s="71" t="str">
        <f t="shared" si="923"/>
        <v/>
      </c>
      <c r="AR1535" s="71" t="str">
        <f t="shared" si="924"/>
        <v/>
      </c>
      <c r="AS1535" s="71" t="str">
        <f t="shared" si="925"/>
        <v/>
      </c>
      <c r="AT1535" s="71" t="str">
        <f t="shared" si="926"/>
        <v/>
      </c>
      <c r="AU1535" s="76" t="str">
        <f t="shared" si="927"/>
        <v/>
      </c>
      <c r="BF1535" s="141">
        <v>62020</v>
      </c>
      <c r="BG1535" s="142" t="s">
        <v>18418</v>
      </c>
      <c r="BH1535" s="141" t="s">
        <v>478</v>
      </c>
      <c r="BI1535" s="141" t="s">
        <v>186</v>
      </c>
      <c r="BJ1535" s="141"/>
      <c r="BK1535" s="141" t="s">
        <v>2722</v>
      </c>
      <c r="BL1535" s="141" t="s">
        <v>18419</v>
      </c>
      <c r="BM1535" s="141">
        <v>46.201345285398503</v>
      </c>
      <c r="BN1535" s="141">
        <v>-73.622670277490997</v>
      </c>
      <c r="BO1535" s="141">
        <v>1983</v>
      </c>
      <c r="BP1535" s="143" t="s">
        <v>25655</v>
      </c>
      <c r="BQ1535" s="143" t="s">
        <v>26794</v>
      </c>
    </row>
    <row r="1536" spans="1:69" ht="38.25" customHeight="1" x14ac:dyDescent="0.25">
      <c r="A1536" s="1" t="str">
        <f t="shared" si="928"/>
        <v/>
      </c>
      <c r="B1536" s="32" t="str">
        <f t="shared" si="929"/>
        <v/>
      </c>
      <c r="C1536" s="25" t="str">
        <f t="shared" si="930"/>
        <v/>
      </c>
      <c r="D1536" s="25" t="str">
        <f t="shared" si="931"/>
        <v/>
      </c>
      <c r="E1536" s="25" t="str">
        <f t="shared" si="932"/>
        <v/>
      </c>
      <c r="F1536" s="25" t="str">
        <f t="shared" si="933"/>
        <v/>
      </c>
      <c r="G1536" s="108" t="str">
        <f t="shared" si="934"/>
        <v/>
      </c>
      <c r="H1536" s="108" t="str">
        <f t="shared" si="935"/>
        <v/>
      </c>
      <c r="I1536" s="112" t="str">
        <f t="shared" si="936"/>
        <v/>
      </c>
      <c r="J1536" s="112"/>
      <c r="K1536" s="112"/>
      <c r="L1536" s="113"/>
      <c r="M1536" s="113"/>
      <c r="N1536" s="224" t="str">
        <f t="shared" si="937"/>
        <v/>
      </c>
      <c r="O1536" s="225" t="str">
        <f t="shared" si="938"/>
        <v/>
      </c>
      <c r="Q1536" s="6">
        <v>1534</v>
      </c>
      <c r="R1536" s="47" t="str">
        <f t="shared" si="901"/>
        <v>-1534</v>
      </c>
      <c r="S1536" s="6"/>
      <c r="T1536" s="48" t="str">
        <f t="shared" si="902"/>
        <v/>
      </c>
      <c r="U1536" s="49" t="str">
        <f t="shared" si="903"/>
        <v/>
      </c>
      <c r="W1536" s="51"/>
      <c r="X1536" s="75" t="str">
        <f t="shared" si="904"/>
        <v/>
      </c>
      <c r="Y1536" s="71" t="str">
        <f t="shared" si="905"/>
        <v/>
      </c>
      <c r="Z1536" s="71" t="str">
        <f t="shared" si="906"/>
        <v/>
      </c>
      <c r="AA1536" s="71" t="str">
        <f t="shared" si="907"/>
        <v/>
      </c>
      <c r="AB1536" s="71" t="str">
        <f t="shared" si="908"/>
        <v/>
      </c>
      <c r="AC1536" s="71" t="str">
        <f t="shared" si="909"/>
        <v/>
      </c>
      <c r="AD1536" s="71" t="str">
        <f t="shared" si="910"/>
        <v/>
      </c>
      <c r="AE1536" s="78" t="str">
        <f t="shared" si="911"/>
        <v/>
      </c>
      <c r="AF1536" s="75" t="str">
        <f t="shared" si="912"/>
        <v/>
      </c>
      <c r="AG1536" s="71" t="str">
        <f t="shared" si="913"/>
        <v/>
      </c>
      <c r="AH1536" s="71" t="str">
        <f t="shared" si="914"/>
        <v/>
      </c>
      <c r="AI1536" s="71" t="str">
        <f t="shared" si="915"/>
        <v/>
      </c>
      <c r="AJ1536" s="71" t="str">
        <f t="shared" si="916"/>
        <v/>
      </c>
      <c r="AK1536" s="71" t="str">
        <f t="shared" si="917"/>
        <v/>
      </c>
      <c r="AL1536" s="71" t="str">
        <f t="shared" si="918"/>
        <v/>
      </c>
      <c r="AM1536" s="78" t="str">
        <f t="shared" si="919"/>
        <v/>
      </c>
      <c r="AN1536" s="75" t="str">
        <f t="shared" si="920"/>
        <v/>
      </c>
      <c r="AO1536" s="71" t="str">
        <f t="shared" si="921"/>
        <v/>
      </c>
      <c r="AP1536" s="71" t="str">
        <f t="shared" si="922"/>
        <v/>
      </c>
      <c r="AQ1536" s="71" t="str">
        <f t="shared" si="923"/>
        <v/>
      </c>
      <c r="AR1536" s="71" t="str">
        <f t="shared" si="924"/>
        <v/>
      </c>
      <c r="AS1536" s="71" t="str">
        <f t="shared" si="925"/>
        <v/>
      </c>
      <c r="AT1536" s="71" t="str">
        <f t="shared" si="926"/>
        <v/>
      </c>
      <c r="AU1536" s="76" t="str">
        <f t="shared" si="927"/>
        <v/>
      </c>
      <c r="BF1536" s="141">
        <v>61035</v>
      </c>
      <c r="BG1536" s="142" t="s">
        <v>18258</v>
      </c>
      <c r="BH1536" s="141" t="s">
        <v>478</v>
      </c>
      <c r="BI1536" s="141" t="s">
        <v>176</v>
      </c>
      <c r="BJ1536" s="141" t="s">
        <v>18259</v>
      </c>
      <c r="BK1536" s="141"/>
      <c r="BL1536" s="141" t="s">
        <v>18260</v>
      </c>
      <c r="BM1536" s="141">
        <v>46.058039342546898</v>
      </c>
      <c r="BN1536" s="141">
        <v>-73.48263</v>
      </c>
      <c r="BO1536" s="141">
        <v>1984</v>
      </c>
      <c r="BP1536" s="143" t="s">
        <v>25615</v>
      </c>
      <c r="BQ1536" s="143" t="s">
        <v>17560</v>
      </c>
    </row>
    <row r="1537" spans="1:69" ht="38.25" customHeight="1" x14ac:dyDescent="0.25">
      <c r="A1537" s="1" t="str">
        <f t="shared" si="928"/>
        <v/>
      </c>
      <c r="B1537" s="32" t="str">
        <f t="shared" si="929"/>
        <v/>
      </c>
      <c r="C1537" s="25" t="str">
        <f t="shared" si="930"/>
        <v/>
      </c>
      <c r="D1537" s="25" t="str">
        <f t="shared" si="931"/>
        <v/>
      </c>
      <c r="E1537" s="25" t="str">
        <f t="shared" si="932"/>
        <v/>
      </c>
      <c r="F1537" s="25" t="str">
        <f t="shared" si="933"/>
        <v/>
      </c>
      <c r="G1537" s="108" t="str">
        <f t="shared" si="934"/>
        <v/>
      </c>
      <c r="H1537" s="108" t="str">
        <f t="shared" si="935"/>
        <v/>
      </c>
      <c r="I1537" s="112" t="str">
        <f t="shared" si="936"/>
        <v/>
      </c>
      <c r="J1537" s="112"/>
      <c r="K1537" s="112"/>
      <c r="L1537" s="113"/>
      <c r="M1537" s="113"/>
      <c r="N1537" s="224" t="str">
        <f t="shared" si="937"/>
        <v/>
      </c>
      <c r="O1537" s="225" t="str">
        <f t="shared" si="938"/>
        <v/>
      </c>
      <c r="Q1537" s="6">
        <v>1535</v>
      </c>
      <c r="R1537" s="47" t="str">
        <f t="shared" si="901"/>
        <v>-1535</v>
      </c>
      <c r="S1537" s="6"/>
      <c r="T1537" s="48" t="str">
        <f t="shared" si="902"/>
        <v/>
      </c>
      <c r="U1537" s="49" t="str">
        <f t="shared" si="903"/>
        <v/>
      </c>
      <c r="W1537" s="51"/>
      <c r="X1537" s="75" t="str">
        <f t="shared" si="904"/>
        <v/>
      </c>
      <c r="Y1537" s="71" t="str">
        <f t="shared" si="905"/>
        <v/>
      </c>
      <c r="Z1537" s="71" t="str">
        <f t="shared" si="906"/>
        <v/>
      </c>
      <c r="AA1537" s="71" t="str">
        <f t="shared" si="907"/>
        <v/>
      </c>
      <c r="AB1537" s="71" t="str">
        <f t="shared" si="908"/>
        <v/>
      </c>
      <c r="AC1537" s="71" t="str">
        <f t="shared" si="909"/>
        <v/>
      </c>
      <c r="AD1537" s="71" t="str">
        <f t="shared" si="910"/>
        <v/>
      </c>
      <c r="AE1537" s="78" t="str">
        <f t="shared" si="911"/>
        <v/>
      </c>
      <c r="AF1537" s="75" t="str">
        <f t="shared" si="912"/>
        <v/>
      </c>
      <c r="AG1537" s="71" t="str">
        <f t="shared" si="913"/>
        <v/>
      </c>
      <c r="AH1537" s="71" t="str">
        <f t="shared" si="914"/>
        <v/>
      </c>
      <c r="AI1537" s="71" t="str">
        <f t="shared" si="915"/>
        <v/>
      </c>
      <c r="AJ1537" s="71" t="str">
        <f t="shared" si="916"/>
        <v/>
      </c>
      <c r="AK1537" s="71" t="str">
        <f t="shared" si="917"/>
        <v/>
      </c>
      <c r="AL1537" s="71" t="str">
        <f t="shared" si="918"/>
        <v/>
      </c>
      <c r="AM1537" s="78" t="str">
        <f t="shared" si="919"/>
        <v/>
      </c>
      <c r="AN1537" s="75" t="str">
        <f t="shared" si="920"/>
        <v/>
      </c>
      <c r="AO1537" s="71" t="str">
        <f t="shared" si="921"/>
        <v/>
      </c>
      <c r="AP1537" s="71" t="str">
        <f t="shared" si="922"/>
        <v/>
      </c>
      <c r="AQ1537" s="71" t="str">
        <f t="shared" si="923"/>
        <v/>
      </c>
      <c r="AR1537" s="71" t="str">
        <f t="shared" si="924"/>
        <v/>
      </c>
      <c r="AS1537" s="71" t="str">
        <f t="shared" si="925"/>
        <v/>
      </c>
      <c r="AT1537" s="71" t="str">
        <f t="shared" si="926"/>
        <v/>
      </c>
      <c r="AU1537" s="76" t="str">
        <f t="shared" si="927"/>
        <v/>
      </c>
      <c r="BF1537" s="141">
        <v>61035</v>
      </c>
      <c r="BG1537" s="142" t="s">
        <v>18261</v>
      </c>
      <c r="BH1537" s="141" t="s">
        <v>180</v>
      </c>
      <c r="BI1537" s="141" t="s">
        <v>191</v>
      </c>
      <c r="BJ1537" s="141"/>
      <c r="BK1537" s="141" t="s">
        <v>10086</v>
      </c>
      <c r="BL1537" s="141" t="s">
        <v>18262</v>
      </c>
      <c r="BM1537" s="141">
        <v>46.050348454604901</v>
      </c>
      <c r="BN1537" s="141">
        <v>-73.456503347371097</v>
      </c>
      <c r="BO1537" s="141">
        <v>1972</v>
      </c>
      <c r="BP1537" s="143" t="s">
        <v>25616</v>
      </c>
      <c r="BQ1537" s="143" t="s">
        <v>17560</v>
      </c>
    </row>
    <row r="1538" spans="1:69" ht="38.25" customHeight="1" x14ac:dyDescent="0.25">
      <c r="A1538" s="1" t="str">
        <f t="shared" si="928"/>
        <v/>
      </c>
      <c r="B1538" s="32" t="str">
        <f t="shared" si="929"/>
        <v/>
      </c>
      <c r="C1538" s="25" t="str">
        <f t="shared" si="930"/>
        <v/>
      </c>
      <c r="D1538" s="25" t="str">
        <f t="shared" si="931"/>
        <v/>
      </c>
      <c r="E1538" s="25" t="str">
        <f t="shared" si="932"/>
        <v/>
      </c>
      <c r="F1538" s="25" t="str">
        <f t="shared" si="933"/>
        <v/>
      </c>
      <c r="G1538" s="108" t="str">
        <f t="shared" si="934"/>
        <v/>
      </c>
      <c r="H1538" s="108" t="str">
        <f t="shared" si="935"/>
        <v/>
      </c>
      <c r="I1538" s="112" t="str">
        <f t="shared" si="936"/>
        <v/>
      </c>
      <c r="J1538" s="112"/>
      <c r="K1538" s="112"/>
      <c r="L1538" s="113"/>
      <c r="M1538" s="113"/>
      <c r="N1538" s="224" t="str">
        <f t="shared" si="937"/>
        <v/>
      </c>
      <c r="O1538" s="225" t="str">
        <f t="shared" si="938"/>
        <v/>
      </c>
      <c r="Q1538" s="6">
        <v>1536</v>
      </c>
      <c r="R1538" s="47" t="str">
        <f t="shared" si="901"/>
        <v>-1536</v>
      </c>
      <c r="S1538" s="6"/>
      <c r="T1538" s="48" t="str">
        <f t="shared" si="902"/>
        <v/>
      </c>
      <c r="U1538" s="49" t="str">
        <f t="shared" si="903"/>
        <v/>
      </c>
      <c r="W1538" s="51"/>
      <c r="X1538" s="75" t="str">
        <f t="shared" si="904"/>
        <v/>
      </c>
      <c r="Y1538" s="71" t="str">
        <f t="shared" si="905"/>
        <v/>
      </c>
      <c r="Z1538" s="71" t="str">
        <f t="shared" si="906"/>
        <v/>
      </c>
      <c r="AA1538" s="71" t="str">
        <f t="shared" si="907"/>
        <v/>
      </c>
      <c r="AB1538" s="71" t="str">
        <f t="shared" si="908"/>
        <v/>
      </c>
      <c r="AC1538" s="71" t="str">
        <f t="shared" si="909"/>
        <v/>
      </c>
      <c r="AD1538" s="71" t="str">
        <f t="shared" si="910"/>
        <v/>
      </c>
      <c r="AE1538" s="78" t="str">
        <f t="shared" si="911"/>
        <v/>
      </c>
      <c r="AF1538" s="75" t="str">
        <f t="shared" si="912"/>
        <v/>
      </c>
      <c r="AG1538" s="71" t="str">
        <f t="shared" si="913"/>
        <v/>
      </c>
      <c r="AH1538" s="71" t="str">
        <f t="shared" si="914"/>
        <v/>
      </c>
      <c r="AI1538" s="71" t="str">
        <f t="shared" si="915"/>
        <v/>
      </c>
      <c r="AJ1538" s="71" t="str">
        <f t="shared" si="916"/>
        <v/>
      </c>
      <c r="AK1538" s="71" t="str">
        <f t="shared" si="917"/>
        <v/>
      </c>
      <c r="AL1538" s="71" t="str">
        <f t="shared" si="918"/>
        <v/>
      </c>
      <c r="AM1538" s="78" t="str">
        <f t="shared" si="919"/>
        <v/>
      </c>
      <c r="AN1538" s="75" t="str">
        <f t="shared" si="920"/>
        <v/>
      </c>
      <c r="AO1538" s="71" t="str">
        <f t="shared" si="921"/>
        <v/>
      </c>
      <c r="AP1538" s="71" t="str">
        <f t="shared" si="922"/>
        <v/>
      </c>
      <c r="AQ1538" s="71" t="str">
        <f t="shared" si="923"/>
        <v/>
      </c>
      <c r="AR1538" s="71" t="str">
        <f t="shared" si="924"/>
        <v/>
      </c>
      <c r="AS1538" s="71" t="str">
        <f t="shared" si="925"/>
        <v/>
      </c>
      <c r="AT1538" s="71" t="str">
        <f t="shared" si="926"/>
        <v/>
      </c>
      <c r="AU1538" s="76" t="str">
        <f t="shared" si="927"/>
        <v/>
      </c>
      <c r="BF1538" s="141">
        <v>61035</v>
      </c>
      <c r="BG1538" s="142" t="s">
        <v>18263</v>
      </c>
      <c r="BH1538" s="141" t="s">
        <v>478</v>
      </c>
      <c r="BI1538" s="141" t="s">
        <v>176</v>
      </c>
      <c r="BJ1538" s="141" t="s">
        <v>18264</v>
      </c>
      <c r="BK1538" s="141" t="s">
        <v>2833</v>
      </c>
      <c r="BL1538" s="141" t="s">
        <v>18046</v>
      </c>
      <c r="BM1538" s="141">
        <v>46.059690000000003</v>
      </c>
      <c r="BN1538" s="141">
        <v>-73.480500000000006</v>
      </c>
      <c r="BO1538" s="141">
        <v>1985</v>
      </c>
      <c r="BP1538" s="143" t="s">
        <v>25617</v>
      </c>
      <c r="BQ1538" s="143" t="s">
        <v>17560</v>
      </c>
    </row>
    <row r="1539" spans="1:69" ht="38.25" customHeight="1" x14ac:dyDescent="0.25">
      <c r="A1539" s="1" t="str">
        <f t="shared" si="928"/>
        <v/>
      </c>
      <c r="B1539" s="32" t="str">
        <f t="shared" si="929"/>
        <v/>
      </c>
      <c r="C1539" s="25" t="str">
        <f t="shared" si="930"/>
        <v/>
      </c>
      <c r="D1539" s="25" t="str">
        <f t="shared" si="931"/>
        <v/>
      </c>
      <c r="E1539" s="25" t="str">
        <f t="shared" si="932"/>
        <v/>
      </c>
      <c r="F1539" s="25" t="str">
        <f t="shared" si="933"/>
        <v/>
      </c>
      <c r="G1539" s="108" t="str">
        <f t="shared" si="934"/>
        <v/>
      </c>
      <c r="H1539" s="108" t="str">
        <f t="shared" si="935"/>
        <v/>
      </c>
      <c r="I1539" s="112" t="str">
        <f t="shared" si="936"/>
        <v/>
      </c>
      <c r="J1539" s="112"/>
      <c r="K1539" s="112"/>
      <c r="L1539" s="113"/>
      <c r="M1539" s="113"/>
      <c r="N1539" s="224" t="str">
        <f t="shared" si="937"/>
        <v/>
      </c>
      <c r="O1539" s="225" t="str">
        <f t="shared" si="938"/>
        <v/>
      </c>
      <c r="Q1539" s="6">
        <v>1537</v>
      </c>
      <c r="R1539" s="47" t="str">
        <f t="shared" ref="R1539:R1602" si="939">Code_geo&amp;"-"&amp;Q1539</f>
        <v>-1537</v>
      </c>
      <c r="S1539" s="6"/>
      <c r="T1539" s="48" t="str">
        <f t="shared" ref="T1539:T1602" si="940">IF(AND(B1549=$S$3,(OR(C1549=$W$10,C1549=$W$11,C1549=$W$12,C1549=$W$13))),1,"")</f>
        <v/>
      </c>
      <c r="U1539" s="49" t="str">
        <f t="shared" ref="U1539:U1602" si="941">IF(AND(B1549=$S$4,(OR(C1549=$W$5,C1549=$W$6,C1549=$W$7,C1549=$W$8))),1,"")</f>
        <v/>
      </c>
      <c r="W1539" s="51"/>
      <c r="X1539" s="75" t="str">
        <f t="shared" si="904"/>
        <v/>
      </c>
      <c r="Y1539" s="71" t="str">
        <f t="shared" si="905"/>
        <v/>
      </c>
      <c r="Z1539" s="71" t="str">
        <f t="shared" si="906"/>
        <v/>
      </c>
      <c r="AA1539" s="71" t="str">
        <f t="shared" si="907"/>
        <v/>
      </c>
      <c r="AB1539" s="71" t="str">
        <f t="shared" si="908"/>
        <v/>
      </c>
      <c r="AC1539" s="71" t="str">
        <f t="shared" si="909"/>
        <v/>
      </c>
      <c r="AD1539" s="71" t="str">
        <f t="shared" si="910"/>
        <v/>
      </c>
      <c r="AE1539" s="78" t="str">
        <f t="shared" si="911"/>
        <v/>
      </c>
      <c r="AF1539" s="75" t="str">
        <f t="shared" si="912"/>
        <v/>
      </c>
      <c r="AG1539" s="71" t="str">
        <f t="shared" si="913"/>
        <v/>
      </c>
      <c r="AH1539" s="71" t="str">
        <f t="shared" si="914"/>
        <v/>
      </c>
      <c r="AI1539" s="71" t="str">
        <f t="shared" si="915"/>
        <v/>
      </c>
      <c r="AJ1539" s="71" t="str">
        <f t="shared" si="916"/>
        <v/>
      </c>
      <c r="AK1539" s="71" t="str">
        <f t="shared" si="917"/>
        <v/>
      </c>
      <c r="AL1539" s="71" t="str">
        <f t="shared" si="918"/>
        <v/>
      </c>
      <c r="AM1539" s="78" t="str">
        <f t="shared" si="919"/>
        <v/>
      </c>
      <c r="AN1539" s="75" t="str">
        <f t="shared" si="920"/>
        <v/>
      </c>
      <c r="AO1539" s="71" t="str">
        <f t="shared" si="921"/>
        <v/>
      </c>
      <c r="AP1539" s="71" t="str">
        <f t="shared" si="922"/>
        <v/>
      </c>
      <c r="AQ1539" s="71" t="str">
        <f t="shared" si="923"/>
        <v/>
      </c>
      <c r="AR1539" s="71" t="str">
        <f t="shared" si="924"/>
        <v/>
      </c>
      <c r="AS1539" s="71" t="str">
        <f t="shared" si="925"/>
        <v/>
      </c>
      <c r="AT1539" s="71" t="str">
        <f t="shared" si="926"/>
        <v/>
      </c>
      <c r="AU1539" s="76" t="str">
        <f t="shared" si="927"/>
        <v/>
      </c>
      <c r="BF1539" s="141">
        <v>61035</v>
      </c>
      <c r="BG1539" s="142" t="s">
        <v>18028</v>
      </c>
      <c r="BH1539" s="141" t="s">
        <v>180</v>
      </c>
      <c r="BI1539" s="141" t="s">
        <v>191</v>
      </c>
      <c r="BJ1539" s="141"/>
      <c r="BK1539" s="141" t="s">
        <v>5993</v>
      </c>
      <c r="BL1539" s="141" t="s">
        <v>18029</v>
      </c>
      <c r="BM1539" s="141">
        <v>46.045200668504002</v>
      </c>
      <c r="BN1539" s="141">
        <v>-73.435058270111</v>
      </c>
      <c r="BO1539" s="141">
        <v>1972</v>
      </c>
      <c r="BP1539" s="143" t="s">
        <v>25567</v>
      </c>
      <c r="BQ1539" s="143" t="s">
        <v>17560</v>
      </c>
    </row>
    <row r="1540" spans="1:69" ht="38.25" customHeight="1" x14ac:dyDescent="0.25">
      <c r="A1540" s="1" t="str">
        <f t="shared" si="928"/>
        <v/>
      </c>
      <c r="B1540" s="32" t="str">
        <f t="shared" si="929"/>
        <v/>
      </c>
      <c r="C1540" s="25" t="str">
        <f t="shared" si="930"/>
        <v/>
      </c>
      <c r="D1540" s="25" t="str">
        <f t="shared" si="931"/>
        <v/>
      </c>
      <c r="E1540" s="25" t="str">
        <f t="shared" si="932"/>
        <v/>
      </c>
      <c r="F1540" s="25" t="str">
        <f t="shared" si="933"/>
        <v/>
      </c>
      <c r="G1540" s="108" t="str">
        <f t="shared" si="934"/>
        <v/>
      </c>
      <c r="H1540" s="108" t="str">
        <f t="shared" si="935"/>
        <v/>
      </c>
      <c r="I1540" s="112" t="str">
        <f t="shared" si="936"/>
        <v/>
      </c>
      <c r="J1540" s="112"/>
      <c r="K1540" s="112"/>
      <c r="L1540" s="113"/>
      <c r="M1540" s="113"/>
      <c r="N1540" s="224" t="str">
        <f t="shared" si="937"/>
        <v/>
      </c>
      <c r="O1540" s="225" t="str">
        <f t="shared" si="938"/>
        <v/>
      </c>
      <c r="Q1540" s="6">
        <v>1538</v>
      </c>
      <c r="R1540" s="47" t="str">
        <f t="shared" si="939"/>
        <v>-1538</v>
      </c>
      <c r="S1540" s="6"/>
      <c r="T1540" s="48" t="str">
        <f t="shared" si="940"/>
        <v/>
      </c>
      <c r="U1540" s="49" t="str">
        <f t="shared" si="941"/>
        <v/>
      </c>
      <c r="W1540" s="51"/>
      <c r="X1540" s="75" t="str">
        <f t="shared" ref="X1540:X1603" si="942">IF($C1549=$BE$3,$L1549+$M1549,"")</f>
        <v/>
      </c>
      <c r="Y1540" s="71" t="str">
        <f t="shared" ref="Y1540:Y1603" si="943">IF($C1549=$BE$4,$L1549+$M1549,"")</f>
        <v/>
      </c>
      <c r="Z1540" s="71" t="str">
        <f t="shared" ref="Z1540:Z1603" si="944">IF($C1549=$BE$5,$L1549+$M1549,"")</f>
        <v/>
      </c>
      <c r="AA1540" s="71" t="str">
        <f t="shared" ref="AA1540:AA1603" si="945">IF($C1549=$BE$6,$L1549+$M1549,"")</f>
        <v/>
      </c>
      <c r="AB1540" s="71" t="str">
        <f t="shared" ref="AB1540:AB1603" si="946">IF($C1549=$BE$7,$L1549+$M1549,"")</f>
        <v/>
      </c>
      <c r="AC1540" s="71" t="str">
        <f t="shared" ref="AC1540:AC1603" si="947">IF($C1549=$BE$8,$L1549+$M1549,"")</f>
        <v/>
      </c>
      <c r="AD1540" s="71" t="str">
        <f t="shared" ref="AD1540:AD1603" si="948">IF($C1549=$BE$9,$L1549+$M1549,"")</f>
        <v/>
      </c>
      <c r="AE1540" s="78" t="str">
        <f t="shared" ref="AE1540:AE1603" si="949">IF($C1549=$BE$10,$L1549+$M1549,"")</f>
        <v/>
      </c>
      <c r="AF1540" s="75" t="str">
        <f t="shared" ref="AF1540:AF1603" si="950">IF($C1549=$BE$3,IF($J1549&gt;0,$L1549/$J1549,$L1549),"")</f>
        <v/>
      </c>
      <c r="AG1540" s="71" t="str">
        <f t="shared" ref="AG1540:AG1603" si="951">IF($C1549=$BE$4,IF($J1549&gt;0,$L1549/$J1549,$L1549),"")</f>
        <v/>
      </c>
      <c r="AH1540" s="71" t="str">
        <f t="shared" ref="AH1540:AH1603" si="952">IF($C1549=$BE$5,IF($J1549&gt;0,$L1549/$J1549,$L1549),"")</f>
        <v/>
      </c>
      <c r="AI1540" s="71" t="str">
        <f t="shared" ref="AI1540:AI1603" si="953">IF($C1549=$BE$6,IF($J1549&gt;0,$L1549/$J1549,$L1549),"")</f>
        <v/>
      </c>
      <c r="AJ1540" s="71" t="str">
        <f t="shared" ref="AJ1540:AJ1603" si="954">IF($C1549=$BE$7,IF($J1549&gt;0,$L1549/$J1549,$L1549),"")</f>
        <v/>
      </c>
      <c r="AK1540" s="71" t="str">
        <f t="shared" ref="AK1540:AK1603" si="955">IF($C1549=$BE$8,IF($J1549&gt;0,$L1549/$J1549,$L1549),"")</f>
        <v/>
      </c>
      <c r="AL1540" s="71" t="str">
        <f t="shared" ref="AL1540:AL1603" si="956">IF($C1549=$BE$9,IF($J1549&gt;0,$L1549/$J1549,$L1549),"")</f>
        <v/>
      </c>
      <c r="AM1540" s="78" t="str">
        <f t="shared" ref="AM1540:AM1603" si="957">IF($C1549=$BE$10,IF($J1549&gt;0,$L1549/$J1549,$L1549),"")</f>
        <v/>
      </c>
      <c r="AN1540" s="75" t="str">
        <f t="shared" ref="AN1540:AN1603" si="958">IF($C1549=$BE$3,IF($K1549&gt;0,$M1549/$K1549,$M1549),"")</f>
        <v/>
      </c>
      <c r="AO1540" s="71" t="str">
        <f t="shared" ref="AO1540:AO1603" si="959">IF($C1549=$BE$4,IF($K1549&gt;0,$M1549/$K1549,$M1549),"")</f>
        <v/>
      </c>
      <c r="AP1540" s="71" t="str">
        <f t="shared" ref="AP1540:AP1603" si="960">IF($C1549=$BE$5,IF($K1549&gt;0,$M1549/$K1549,$M1549),"")</f>
        <v/>
      </c>
      <c r="AQ1540" s="71" t="str">
        <f t="shared" ref="AQ1540:AQ1603" si="961">IF($C1549=$BE$6,IF($K1549&gt;0,$M1549/$K1549,$M1549),"")</f>
        <v/>
      </c>
      <c r="AR1540" s="71" t="str">
        <f t="shared" ref="AR1540:AR1603" si="962">IF($C1549=$BE$7,IF($K1549&gt;0,$M1549/$K1549,$M1549),"")</f>
        <v/>
      </c>
      <c r="AS1540" s="71" t="str">
        <f t="shared" ref="AS1540:AS1603" si="963">IF($C1549=$BE$8,IF($K1549&gt;0,$M1549/$K1549,$M1549),"")</f>
        <v/>
      </c>
      <c r="AT1540" s="71" t="str">
        <f t="shared" ref="AT1540:AT1603" si="964">IF($C1549=$BE$9,IF($K1549&gt;0,$M1549/$K1549,$M1549),"")</f>
        <v/>
      </c>
      <c r="AU1540" s="76" t="str">
        <f t="shared" ref="AU1540:AU1603" si="965">IF($C1549=$BE$10,IF($K1549&gt;0,$M1549/$K1549,$M1549),"")</f>
        <v/>
      </c>
      <c r="BF1540" s="141">
        <v>61035</v>
      </c>
      <c r="BG1540" s="142" t="s">
        <v>18030</v>
      </c>
      <c r="BH1540" s="141" t="s">
        <v>180</v>
      </c>
      <c r="BI1540" s="141" t="s">
        <v>191</v>
      </c>
      <c r="BJ1540" s="141"/>
      <c r="BK1540" s="141" t="s">
        <v>13237</v>
      </c>
      <c r="BL1540" s="141" t="s">
        <v>18031</v>
      </c>
      <c r="BM1540" s="141">
        <v>46.036815619742299</v>
      </c>
      <c r="BN1540" s="141">
        <v>-73.455247891592805</v>
      </c>
      <c r="BO1540" s="141">
        <v>2000</v>
      </c>
      <c r="BP1540" s="143" t="s">
        <v>25568</v>
      </c>
      <c r="BQ1540" s="143" t="s">
        <v>17560</v>
      </c>
    </row>
    <row r="1541" spans="1:69" ht="38.25" customHeight="1" x14ac:dyDescent="0.25">
      <c r="A1541" s="1" t="str">
        <f t="shared" si="928"/>
        <v/>
      </c>
      <c r="B1541" s="32" t="str">
        <f t="shared" si="929"/>
        <v/>
      </c>
      <c r="C1541" s="25" t="str">
        <f t="shared" si="930"/>
        <v/>
      </c>
      <c r="D1541" s="25" t="str">
        <f t="shared" si="931"/>
        <v/>
      </c>
      <c r="E1541" s="25" t="str">
        <f t="shared" si="932"/>
        <v/>
      </c>
      <c r="F1541" s="25" t="str">
        <f t="shared" si="933"/>
        <v/>
      </c>
      <c r="G1541" s="108" t="str">
        <f t="shared" si="934"/>
        <v/>
      </c>
      <c r="H1541" s="108" t="str">
        <f t="shared" si="935"/>
        <v/>
      </c>
      <c r="I1541" s="112" t="str">
        <f t="shared" si="936"/>
        <v/>
      </c>
      <c r="J1541" s="112"/>
      <c r="K1541" s="112"/>
      <c r="L1541" s="113"/>
      <c r="M1541" s="113"/>
      <c r="N1541" s="224" t="str">
        <f t="shared" si="937"/>
        <v/>
      </c>
      <c r="O1541" s="225" t="str">
        <f t="shared" si="938"/>
        <v/>
      </c>
      <c r="Q1541" s="6">
        <v>1539</v>
      </c>
      <c r="R1541" s="47" t="str">
        <f t="shared" si="939"/>
        <v>-1539</v>
      </c>
      <c r="S1541" s="6"/>
      <c r="T1541" s="48" t="str">
        <f t="shared" si="940"/>
        <v/>
      </c>
      <c r="U1541" s="49" t="str">
        <f t="shared" si="941"/>
        <v/>
      </c>
      <c r="W1541" s="51"/>
      <c r="X1541" s="75" t="str">
        <f t="shared" si="942"/>
        <v/>
      </c>
      <c r="Y1541" s="71" t="str">
        <f t="shared" si="943"/>
        <v/>
      </c>
      <c r="Z1541" s="71" t="str">
        <f t="shared" si="944"/>
        <v/>
      </c>
      <c r="AA1541" s="71" t="str">
        <f t="shared" si="945"/>
        <v/>
      </c>
      <c r="AB1541" s="71" t="str">
        <f t="shared" si="946"/>
        <v/>
      </c>
      <c r="AC1541" s="71" t="str">
        <f t="shared" si="947"/>
        <v/>
      </c>
      <c r="AD1541" s="71" t="str">
        <f t="shared" si="948"/>
        <v/>
      </c>
      <c r="AE1541" s="78" t="str">
        <f t="shared" si="949"/>
        <v/>
      </c>
      <c r="AF1541" s="75" t="str">
        <f t="shared" si="950"/>
        <v/>
      </c>
      <c r="AG1541" s="71" t="str">
        <f t="shared" si="951"/>
        <v/>
      </c>
      <c r="AH1541" s="71" t="str">
        <f t="shared" si="952"/>
        <v/>
      </c>
      <c r="AI1541" s="71" t="str">
        <f t="shared" si="953"/>
        <v/>
      </c>
      <c r="AJ1541" s="71" t="str">
        <f t="shared" si="954"/>
        <v/>
      </c>
      <c r="AK1541" s="71" t="str">
        <f t="shared" si="955"/>
        <v/>
      </c>
      <c r="AL1541" s="71" t="str">
        <f t="shared" si="956"/>
        <v/>
      </c>
      <c r="AM1541" s="78" t="str">
        <f t="shared" si="957"/>
        <v/>
      </c>
      <c r="AN1541" s="75" t="str">
        <f t="shared" si="958"/>
        <v/>
      </c>
      <c r="AO1541" s="71" t="str">
        <f t="shared" si="959"/>
        <v/>
      </c>
      <c r="AP1541" s="71" t="str">
        <f t="shared" si="960"/>
        <v/>
      </c>
      <c r="AQ1541" s="71" t="str">
        <f t="shared" si="961"/>
        <v/>
      </c>
      <c r="AR1541" s="71" t="str">
        <f t="shared" si="962"/>
        <v/>
      </c>
      <c r="AS1541" s="71" t="str">
        <f t="shared" si="963"/>
        <v/>
      </c>
      <c r="AT1541" s="71" t="str">
        <f t="shared" si="964"/>
        <v/>
      </c>
      <c r="AU1541" s="76" t="str">
        <f t="shared" si="965"/>
        <v/>
      </c>
      <c r="BF1541" s="141">
        <v>61040</v>
      </c>
      <c r="BG1541" s="142" t="s">
        <v>18208</v>
      </c>
      <c r="BH1541" s="141" t="s">
        <v>478</v>
      </c>
      <c r="BI1541" s="141" t="s">
        <v>176</v>
      </c>
      <c r="BJ1541" s="141" t="s">
        <v>1553</v>
      </c>
      <c r="BK1541" s="141" t="s">
        <v>10882</v>
      </c>
      <c r="BL1541" s="141" t="s">
        <v>18209</v>
      </c>
      <c r="BM1541" s="141">
        <v>46.087710000000001</v>
      </c>
      <c r="BN1541" s="141">
        <v>-73.563910000000007</v>
      </c>
      <c r="BO1541" s="141">
        <v>1994</v>
      </c>
      <c r="BP1541" s="143" t="s">
        <v>25607</v>
      </c>
      <c r="BQ1541" s="143" t="s">
        <v>17560</v>
      </c>
    </row>
    <row r="1542" spans="1:69" ht="38.25" customHeight="1" x14ac:dyDescent="0.25">
      <c r="A1542" s="1" t="str">
        <f t="shared" si="928"/>
        <v/>
      </c>
      <c r="B1542" s="32" t="str">
        <f t="shared" si="929"/>
        <v/>
      </c>
      <c r="C1542" s="25" t="str">
        <f t="shared" si="930"/>
        <v/>
      </c>
      <c r="D1542" s="25" t="str">
        <f t="shared" si="931"/>
        <v/>
      </c>
      <c r="E1542" s="25" t="str">
        <f t="shared" si="932"/>
        <v/>
      </c>
      <c r="F1542" s="25" t="str">
        <f t="shared" si="933"/>
        <v/>
      </c>
      <c r="G1542" s="108" t="str">
        <f t="shared" si="934"/>
        <v/>
      </c>
      <c r="H1542" s="108" t="str">
        <f t="shared" si="935"/>
        <v/>
      </c>
      <c r="I1542" s="112" t="str">
        <f t="shared" si="936"/>
        <v/>
      </c>
      <c r="J1542" s="112"/>
      <c r="K1542" s="112"/>
      <c r="L1542" s="113"/>
      <c r="M1542" s="113"/>
      <c r="N1542" s="224" t="str">
        <f t="shared" si="937"/>
        <v/>
      </c>
      <c r="O1542" s="225" t="str">
        <f t="shared" si="938"/>
        <v/>
      </c>
      <c r="Q1542" s="6">
        <v>1540</v>
      </c>
      <c r="R1542" s="47" t="str">
        <f t="shared" si="939"/>
        <v>-1540</v>
      </c>
      <c r="S1542" s="6"/>
      <c r="T1542" s="48" t="str">
        <f t="shared" si="940"/>
        <v/>
      </c>
      <c r="U1542" s="49" t="str">
        <f t="shared" si="941"/>
        <v/>
      </c>
      <c r="W1542" s="51"/>
      <c r="X1542" s="75" t="str">
        <f t="shared" si="942"/>
        <v/>
      </c>
      <c r="Y1542" s="71" t="str">
        <f t="shared" si="943"/>
        <v/>
      </c>
      <c r="Z1542" s="71" t="str">
        <f t="shared" si="944"/>
        <v/>
      </c>
      <c r="AA1542" s="71" t="str">
        <f t="shared" si="945"/>
        <v/>
      </c>
      <c r="AB1542" s="71" t="str">
        <f t="shared" si="946"/>
        <v/>
      </c>
      <c r="AC1542" s="71" t="str">
        <f t="shared" si="947"/>
        <v/>
      </c>
      <c r="AD1542" s="71" t="str">
        <f t="shared" si="948"/>
        <v/>
      </c>
      <c r="AE1542" s="78" t="str">
        <f t="shared" si="949"/>
        <v/>
      </c>
      <c r="AF1542" s="75" t="str">
        <f t="shared" si="950"/>
        <v/>
      </c>
      <c r="AG1542" s="71" t="str">
        <f t="shared" si="951"/>
        <v/>
      </c>
      <c r="AH1542" s="71" t="str">
        <f t="shared" si="952"/>
        <v/>
      </c>
      <c r="AI1542" s="71" t="str">
        <f t="shared" si="953"/>
        <v/>
      </c>
      <c r="AJ1542" s="71" t="str">
        <f t="shared" si="954"/>
        <v/>
      </c>
      <c r="AK1542" s="71" t="str">
        <f t="shared" si="955"/>
        <v/>
      </c>
      <c r="AL1542" s="71" t="str">
        <f t="shared" si="956"/>
        <v/>
      </c>
      <c r="AM1542" s="78" t="str">
        <f t="shared" si="957"/>
        <v/>
      </c>
      <c r="AN1542" s="75" t="str">
        <f t="shared" si="958"/>
        <v/>
      </c>
      <c r="AO1542" s="71" t="str">
        <f t="shared" si="959"/>
        <v/>
      </c>
      <c r="AP1542" s="71" t="str">
        <f t="shared" si="960"/>
        <v/>
      </c>
      <c r="AQ1542" s="71" t="str">
        <f t="shared" si="961"/>
        <v/>
      </c>
      <c r="AR1542" s="71" t="str">
        <f t="shared" si="962"/>
        <v/>
      </c>
      <c r="AS1542" s="71" t="str">
        <f t="shared" si="963"/>
        <v/>
      </c>
      <c r="AT1542" s="71" t="str">
        <f t="shared" si="964"/>
        <v/>
      </c>
      <c r="AU1542" s="76" t="str">
        <f t="shared" si="965"/>
        <v/>
      </c>
      <c r="BF1542" s="141">
        <v>61050</v>
      </c>
      <c r="BG1542" s="142" t="s">
        <v>18273</v>
      </c>
      <c r="BH1542" s="141" t="s">
        <v>478</v>
      </c>
      <c r="BI1542" s="141" t="s">
        <v>176</v>
      </c>
      <c r="BJ1542" s="141"/>
      <c r="BK1542" s="141" t="s">
        <v>18274</v>
      </c>
      <c r="BL1542" s="141" t="s">
        <v>18275</v>
      </c>
      <c r="BM1542" s="141">
        <v>46.13841</v>
      </c>
      <c r="BN1542" s="141">
        <v>-73.506609999999995</v>
      </c>
      <c r="BO1542" s="141">
        <v>1968</v>
      </c>
      <c r="BP1542" s="143" t="s">
        <v>25619</v>
      </c>
      <c r="BQ1542" s="143" t="s">
        <v>17560</v>
      </c>
    </row>
    <row r="1543" spans="1:69" ht="38.25" customHeight="1" x14ac:dyDescent="0.25">
      <c r="A1543" s="1" t="str">
        <f t="shared" si="928"/>
        <v/>
      </c>
      <c r="B1543" s="32" t="str">
        <f t="shared" si="929"/>
        <v/>
      </c>
      <c r="C1543" s="25" t="str">
        <f t="shared" si="930"/>
        <v/>
      </c>
      <c r="D1543" s="25" t="str">
        <f t="shared" si="931"/>
        <v/>
      </c>
      <c r="E1543" s="25" t="str">
        <f t="shared" si="932"/>
        <v/>
      </c>
      <c r="F1543" s="25" t="str">
        <f t="shared" si="933"/>
        <v/>
      </c>
      <c r="G1543" s="108" t="str">
        <f t="shared" si="934"/>
        <v/>
      </c>
      <c r="H1543" s="108" t="str">
        <f t="shared" si="935"/>
        <v/>
      </c>
      <c r="I1543" s="112" t="str">
        <f t="shared" si="936"/>
        <v/>
      </c>
      <c r="J1543" s="112"/>
      <c r="K1543" s="112"/>
      <c r="L1543" s="113"/>
      <c r="M1543" s="113"/>
      <c r="N1543" s="224" t="str">
        <f t="shared" si="937"/>
        <v/>
      </c>
      <c r="O1543" s="225" t="str">
        <f t="shared" si="938"/>
        <v/>
      </c>
      <c r="Q1543" s="6">
        <v>1541</v>
      </c>
      <c r="R1543" s="47" t="str">
        <f t="shared" si="939"/>
        <v>-1541</v>
      </c>
      <c r="S1543" s="6"/>
      <c r="T1543" s="48" t="str">
        <f t="shared" si="940"/>
        <v/>
      </c>
      <c r="U1543" s="49" t="str">
        <f t="shared" si="941"/>
        <v/>
      </c>
      <c r="W1543" s="51"/>
      <c r="X1543" s="75" t="str">
        <f t="shared" si="942"/>
        <v/>
      </c>
      <c r="Y1543" s="71" t="str">
        <f t="shared" si="943"/>
        <v/>
      </c>
      <c r="Z1543" s="71" t="str">
        <f t="shared" si="944"/>
        <v/>
      </c>
      <c r="AA1543" s="71" t="str">
        <f t="shared" si="945"/>
        <v/>
      </c>
      <c r="AB1543" s="71" t="str">
        <f t="shared" si="946"/>
        <v/>
      </c>
      <c r="AC1543" s="71" t="str">
        <f t="shared" si="947"/>
        <v/>
      </c>
      <c r="AD1543" s="71" t="str">
        <f t="shared" si="948"/>
        <v/>
      </c>
      <c r="AE1543" s="78" t="str">
        <f t="shared" si="949"/>
        <v/>
      </c>
      <c r="AF1543" s="75" t="str">
        <f t="shared" si="950"/>
        <v/>
      </c>
      <c r="AG1543" s="71" t="str">
        <f t="shared" si="951"/>
        <v/>
      </c>
      <c r="AH1543" s="71" t="str">
        <f t="shared" si="952"/>
        <v/>
      </c>
      <c r="AI1543" s="71" t="str">
        <f t="shared" si="953"/>
        <v/>
      </c>
      <c r="AJ1543" s="71" t="str">
        <f t="shared" si="954"/>
        <v/>
      </c>
      <c r="AK1543" s="71" t="str">
        <f t="shared" si="955"/>
        <v/>
      </c>
      <c r="AL1543" s="71" t="str">
        <f t="shared" si="956"/>
        <v/>
      </c>
      <c r="AM1543" s="78" t="str">
        <f t="shared" si="957"/>
        <v/>
      </c>
      <c r="AN1543" s="75" t="str">
        <f t="shared" si="958"/>
        <v/>
      </c>
      <c r="AO1543" s="71" t="str">
        <f t="shared" si="959"/>
        <v/>
      </c>
      <c r="AP1543" s="71" t="str">
        <f t="shared" si="960"/>
        <v/>
      </c>
      <c r="AQ1543" s="71" t="str">
        <f t="shared" si="961"/>
        <v/>
      </c>
      <c r="AR1543" s="71" t="str">
        <f t="shared" si="962"/>
        <v/>
      </c>
      <c r="AS1543" s="71" t="str">
        <f t="shared" si="963"/>
        <v/>
      </c>
      <c r="AT1543" s="71" t="str">
        <f t="shared" si="964"/>
        <v/>
      </c>
      <c r="AU1543" s="76" t="str">
        <f t="shared" si="965"/>
        <v/>
      </c>
      <c r="BF1543" s="141">
        <v>61050</v>
      </c>
      <c r="BG1543" s="142" t="s">
        <v>18276</v>
      </c>
      <c r="BH1543" s="141" t="s">
        <v>478</v>
      </c>
      <c r="BI1543" s="141" t="s">
        <v>177</v>
      </c>
      <c r="BJ1543" s="141"/>
      <c r="BK1543" s="141" t="s">
        <v>18277</v>
      </c>
      <c r="BL1543" s="141" t="s">
        <v>18278</v>
      </c>
      <c r="BM1543" s="141">
        <v>46.092269999999999</v>
      </c>
      <c r="BN1543" s="141">
        <v>-73.519469999999998</v>
      </c>
      <c r="BO1543" s="141">
        <v>2006</v>
      </c>
      <c r="BP1543" s="143"/>
      <c r="BQ1543" s="143" t="s">
        <v>17560</v>
      </c>
    </row>
    <row r="1544" spans="1:69" ht="38.25" customHeight="1" x14ac:dyDescent="0.25">
      <c r="A1544" s="1" t="str">
        <f t="shared" si="928"/>
        <v/>
      </c>
      <c r="B1544" s="32" t="str">
        <f t="shared" si="929"/>
        <v/>
      </c>
      <c r="C1544" s="25" t="str">
        <f t="shared" si="930"/>
        <v/>
      </c>
      <c r="D1544" s="25" t="str">
        <f t="shared" si="931"/>
        <v/>
      </c>
      <c r="E1544" s="25" t="str">
        <f t="shared" si="932"/>
        <v/>
      </c>
      <c r="F1544" s="25" t="str">
        <f t="shared" si="933"/>
        <v/>
      </c>
      <c r="G1544" s="108" t="str">
        <f t="shared" si="934"/>
        <v/>
      </c>
      <c r="H1544" s="108" t="str">
        <f t="shared" si="935"/>
        <v/>
      </c>
      <c r="I1544" s="112" t="str">
        <f t="shared" si="936"/>
        <v/>
      </c>
      <c r="J1544" s="112"/>
      <c r="K1544" s="112"/>
      <c r="L1544" s="113"/>
      <c r="M1544" s="113"/>
      <c r="N1544" s="224" t="str">
        <f t="shared" si="937"/>
        <v/>
      </c>
      <c r="O1544" s="225" t="str">
        <f t="shared" si="938"/>
        <v/>
      </c>
      <c r="Q1544" s="6">
        <v>1542</v>
      </c>
      <c r="R1544" s="47" t="str">
        <f t="shared" si="939"/>
        <v>-1542</v>
      </c>
      <c r="S1544" s="6"/>
      <c r="T1544" s="48" t="str">
        <f t="shared" si="940"/>
        <v/>
      </c>
      <c r="U1544" s="49" t="str">
        <f t="shared" si="941"/>
        <v/>
      </c>
      <c r="W1544" s="51"/>
      <c r="X1544" s="75" t="str">
        <f t="shared" si="942"/>
        <v/>
      </c>
      <c r="Y1544" s="71" t="str">
        <f t="shared" si="943"/>
        <v/>
      </c>
      <c r="Z1544" s="71" t="str">
        <f t="shared" si="944"/>
        <v/>
      </c>
      <c r="AA1544" s="71" t="str">
        <f t="shared" si="945"/>
        <v/>
      </c>
      <c r="AB1544" s="71" t="str">
        <f t="shared" si="946"/>
        <v/>
      </c>
      <c r="AC1544" s="71" t="str">
        <f t="shared" si="947"/>
        <v/>
      </c>
      <c r="AD1544" s="71" t="str">
        <f t="shared" si="948"/>
        <v/>
      </c>
      <c r="AE1544" s="78" t="str">
        <f t="shared" si="949"/>
        <v/>
      </c>
      <c r="AF1544" s="75" t="str">
        <f t="shared" si="950"/>
        <v/>
      </c>
      <c r="AG1544" s="71" t="str">
        <f t="shared" si="951"/>
        <v/>
      </c>
      <c r="AH1544" s="71" t="str">
        <f t="shared" si="952"/>
        <v/>
      </c>
      <c r="AI1544" s="71" t="str">
        <f t="shared" si="953"/>
        <v/>
      </c>
      <c r="AJ1544" s="71" t="str">
        <f t="shared" si="954"/>
        <v/>
      </c>
      <c r="AK1544" s="71" t="str">
        <f t="shared" si="955"/>
        <v/>
      </c>
      <c r="AL1544" s="71" t="str">
        <f t="shared" si="956"/>
        <v/>
      </c>
      <c r="AM1544" s="78" t="str">
        <f t="shared" si="957"/>
        <v/>
      </c>
      <c r="AN1544" s="75" t="str">
        <f t="shared" si="958"/>
        <v/>
      </c>
      <c r="AO1544" s="71" t="str">
        <f t="shared" si="959"/>
        <v/>
      </c>
      <c r="AP1544" s="71" t="str">
        <f t="shared" si="960"/>
        <v/>
      </c>
      <c r="AQ1544" s="71" t="str">
        <f t="shared" si="961"/>
        <v/>
      </c>
      <c r="AR1544" s="71" t="str">
        <f t="shared" si="962"/>
        <v/>
      </c>
      <c r="AS1544" s="71" t="str">
        <f t="shared" si="963"/>
        <v/>
      </c>
      <c r="AT1544" s="71" t="str">
        <f t="shared" si="964"/>
        <v/>
      </c>
      <c r="AU1544" s="76" t="str">
        <f t="shared" si="965"/>
        <v/>
      </c>
      <c r="BF1544" s="141">
        <v>61040</v>
      </c>
      <c r="BG1544" s="142" t="s">
        <v>18210</v>
      </c>
      <c r="BH1544" s="141" t="s">
        <v>478</v>
      </c>
      <c r="BI1544" s="141" t="s">
        <v>176</v>
      </c>
      <c r="BJ1544" s="141" t="s">
        <v>18211</v>
      </c>
      <c r="BK1544" s="141" t="s">
        <v>18212</v>
      </c>
      <c r="BL1544" s="141" t="s">
        <v>18213</v>
      </c>
      <c r="BM1544" s="141">
        <v>46.084739999999996</v>
      </c>
      <c r="BN1544" s="141">
        <v>-73.559539999999998</v>
      </c>
      <c r="BO1544" s="141">
        <v>1979</v>
      </c>
      <c r="BP1544" s="143" t="s">
        <v>25608</v>
      </c>
      <c r="BQ1544" s="143" t="s">
        <v>17560</v>
      </c>
    </row>
    <row r="1545" spans="1:69" ht="38.25" customHeight="1" x14ac:dyDescent="0.25">
      <c r="A1545" s="1" t="str">
        <f t="shared" si="928"/>
        <v/>
      </c>
      <c r="B1545" s="32" t="str">
        <f t="shared" si="929"/>
        <v/>
      </c>
      <c r="C1545" s="25" t="str">
        <f t="shared" si="930"/>
        <v/>
      </c>
      <c r="D1545" s="25" t="str">
        <f t="shared" si="931"/>
        <v/>
      </c>
      <c r="E1545" s="25" t="str">
        <f t="shared" si="932"/>
        <v/>
      </c>
      <c r="F1545" s="25" t="str">
        <f t="shared" si="933"/>
        <v/>
      </c>
      <c r="G1545" s="108" t="str">
        <f t="shared" si="934"/>
        <v/>
      </c>
      <c r="H1545" s="108" t="str">
        <f t="shared" si="935"/>
        <v/>
      </c>
      <c r="I1545" s="112" t="str">
        <f t="shared" si="936"/>
        <v/>
      </c>
      <c r="J1545" s="112"/>
      <c r="K1545" s="112"/>
      <c r="L1545" s="113"/>
      <c r="M1545" s="113"/>
      <c r="N1545" s="224" t="str">
        <f t="shared" si="937"/>
        <v/>
      </c>
      <c r="O1545" s="225" t="str">
        <f t="shared" si="938"/>
        <v/>
      </c>
      <c r="Q1545" s="6">
        <v>1543</v>
      </c>
      <c r="R1545" s="47" t="str">
        <f t="shared" si="939"/>
        <v>-1543</v>
      </c>
      <c r="S1545" s="6"/>
      <c r="T1545" s="48" t="str">
        <f t="shared" si="940"/>
        <v/>
      </c>
      <c r="U1545" s="49" t="str">
        <f t="shared" si="941"/>
        <v/>
      </c>
      <c r="W1545" s="51"/>
      <c r="X1545" s="75" t="str">
        <f t="shared" si="942"/>
        <v/>
      </c>
      <c r="Y1545" s="71" t="str">
        <f t="shared" si="943"/>
        <v/>
      </c>
      <c r="Z1545" s="71" t="str">
        <f t="shared" si="944"/>
        <v/>
      </c>
      <c r="AA1545" s="71" t="str">
        <f t="shared" si="945"/>
        <v/>
      </c>
      <c r="AB1545" s="71" t="str">
        <f t="shared" si="946"/>
        <v/>
      </c>
      <c r="AC1545" s="71" t="str">
        <f t="shared" si="947"/>
        <v/>
      </c>
      <c r="AD1545" s="71" t="str">
        <f t="shared" si="948"/>
        <v/>
      </c>
      <c r="AE1545" s="78" t="str">
        <f t="shared" si="949"/>
        <v/>
      </c>
      <c r="AF1545" s="75" t="str">
        <f t="shared" si="950"/>
        <v/>
      </c>
      <c r="AG1545" s="71" t="str">
        <f t="shared" si="951"/>
        <v/>
      </c>
      <c r="AH1545" s="71" t="str">
        <f t="shared" si="952"/>
        <v/>
      </c>
      <c r="AI1545" s="71" t="str">
        <f t="shared" si="953"/>
        <v/>
      </c>
      <c r="AJ1545" s="71" t="str">
        <f t="shared" si="954"/>
        <v/>
      </c>
      <c r="AK1545" s="71" t="str">
        <f t="shared" si="955"/>
        <v/>
      </c>
      <c r="AL1545" s="71" t="str">
        <f t="shared" si="956"/>
        <v/>
      </c>
      <c r="AM1545" s="78" t="str">
        <f t="shared" si="957"/>
        <v/>
      </c>
      <c r="AN1545" s="75" t="str">
        <f t="shared" si="958"/>
        <v/>
      </c>
      <c r="AO1545" s="71" t="str">
        <f t="shared" si="959"/>
        <v/>
      </c>
      <c r="AP1545" s="71" t="str">
        <f t="shared" si="960"/>
        <v/>
      </c>
      <c r="AQ1545" s="71" t="str">
        <f t="shared" si="961"/>
        <v/>
      </c>
      <c r="AR1545" s="71" t="str">
        <f t="shared" si="962"/>
        <v/>
      </c>
      <c r="AS1545" s="71" t="str">
        <f t="shared" si="963"/>
        <v/>
      </c>
      <c r="AT1545" s="71" t="str">
        <f t="shared" si="964"/>
        <v/>
      </c>
      <c r="AU1545" s="76" t="str">
        <f t="shared" si="965"/>
        <v/>
      </c>
      <c r="BF1545" s="141">
        <v>61040</v>
      </c>
      <c r="BG1545" s="142" t="s">
        <v>18214</v>
      </c>
      <c r="BH1545" s="141" t="s">
        <v>478</v>
      </c>
      <c r="BI1545" s="141" t="s">
        <v>1268</v>
      </c>
      <c r="BJ1545" s="141" t="s">
        <v>18215</v>
      </c>
      <c r="BK1545" s="141" t="s">
        <v>18216</v>
      </c>
      <c r="BL1545" s="141" t="s">
        <v>18217</v>
      </c>
      <c r="BM1545" s="141">
        <v>46.073450000000001</v>
      </c>
      <c r="BN1545" s="141">
        <v>-73.504760000000005</v>
      </c>
      <c r="BO1545" s="141">
        <v>2008</v>
      </c>
      <c r="BP1545" s="143" t="s">
        <v>25609</v>
      </c>
      <c r="BQ1545" s="143" t="s">
        <v>17560</v>
      </c>
    </row>
    <row r="1546" spans="1:69" ht="38.25" customHeight="1" x14ac:dyDescent="0.25">
      <c r="A1546" s="1" t="str">
        <f t="shared" si="928"/>
        <v/>
      </c>
      <c r="B1546" s="32" t="str">
        <f t="shared" si="929"/>
        <v/>
      </c>
      <c r="C1546" s="25" t="str">
        <f t="shared" si="930"/>
        <v/>
      </c>
      <c r="D1546" s="25" t="str">
        <f t="shared" si="931"/>
        <v/>
      </c>
      <c r="E1546" s="25" t="str">
        <f t="shared" si="932"/>
        <v/>
      </c>
      <c r="F1546" s="25" t="str">
        <f t="shared" si="933"/>
        <v/>
      </c>
      <c r="G1546" s="108" t="str">
        <f t="shared" si="934"/>
        <v/>
      </c>
      <c r="H1546" s="108" t="str">
        <f t="shared" si="935"/>
        <v/>
      </c>
      <c r="I1546" s="112" t="str">
        <f t="shared" si="936"/>
        <v/>
      </c>
      <c r="J1546" s="112"/>
      <c r="K1546" s="112"/>
      <c r="L1546" s="113"/>
      <c r="M1546" s="113"/>
      <c r="N1546" s="224" t="str">
        <f t="shared" si="937"/>
        <v/>
      </c>
      <c r="O1546" s="225" t="str">
        <f t="shared" si="938"/>
        <v/>
      </c>
      <c r="Q1546" s="6">
        <v>1544</v>
      </c>
      <c r="R1546" s="47" t="str">
        <f t="shared" si="939"/>
        <v>-1544</v>
      </c>
      <c r="S1546" s="6"/>
      <c r="T1546" s="48" t="str">
        <f t="shared" si="940"/>
        <v/>
      </c>
      <c r="U1546" s="49" t="str">
        <f t="shared" si="941"/>
        <v/>
      </c>
      <c r="W1546" s="51"/>
      <c r="X1546" s="75" t="str">
        <f t="shared" si="942"/>
        <v/>
      </c>
      <c r="Y1546" s="71" t="str">
        <f t="shared" si="943"/>
        <v/>
      </c>
      <c r="Z1546" s="71" t="str">
        <f t="shared" si="944"/>
        <v/>
      </c>
      <c r="AA1546" s="71" t="str">
        <f t="shared" si="945"/>
        <v/>
      </c>
      <c r="AB1546" s="71" t="str">
        <f t="shared" si="946"/>
        <v/>
      </c>
      <c r="AC1546" s="71" t="str">
        <f t="shared" si="947"/>
        <v/>
      </c>
      <c r="AD1546" s="71" t="str">
        <f t="shared" si="948"/>
        <v/>
      </c>
      <c r="AE1546" s="78" t="str">
        <f t="shared" si="949"/>
        <v/>
      </c>
      <c r="AF1546" s="75" t="str">
        <f t="shared" si="950"/>
        <v/>
      </c>
      <c r="AG1546" s="71" t="str">
        <f t="shared" si="951"/>
        <v/>
      </c>
      <c r="AH1546" s="71" t="str">
        <f t="shared" si="952"/>
        <v/>
      </c>
      <c r="AI1546" s="71" t="str">
        <f t="shared" si="953"/>
        <v/>
      </c>
      <c r="AJ1546" s="71" t="str">
        <f t="shared" si="954"/>
        <v/>
      </c>
      <c r="AK1546" s="71" t="str">
        <f t="shared" si="955"/>
        <v/>
      </c>
      <c r="AL1546" s="71" t="str">
        <f t="shared" si="956"/>
        <v/>
      </c>
      <c r="AM1546" s="78" t="str">
        <f t="shared" si="957"/>
        <v/>
      </c>
      <c r="AN1546" s="75" t="str">
        <f t="shared" si="958"/>
        <v/>
      </c>
      <c r="AO1546" s="71" t="str">
        <f t="shared" si="959"/>
        <v/>
      </c>
      <c r="AP1546" s="71" t="str">
        <f t="shared" si="960"/>
        <v/>
      </c>
      <c r="AQ1546" s="71" t="str">
        <f t="shared" si="961"/>
        <v/>
      </c>
      <c r="AR1546" s="71" t="str">
        <f t="shared" si="962"/>
        <v/>
      </c>
      <c r="AS1546" s="71" t="str">
        <f t="shared" si="963"/>
        <v/>
      </c>
      <c r="AT1546" s="71" t="str">
        <f t="shared" si="964"/>
        <v/>
      </c>
      <c r="AU1546" s="76" t="str">
        <f t="shared" si="965"/>
        <v/>
      </c>
      <c r="BF1546" s="141">
        <v>61045</v>
      </c>
      <c r="BG1546" s="142" t="s">
        <v>18271</v>
      </c>
      <c r="BH1546" s="141" t="s">
        <v>478</v>
      </c>
      <c r="BI1546" s="141" t="s">
        <v>176</v>
      </c>
      <c r="BJ1546" s="141" t="s">
        <v>1727</v>
      </c>
      <c r="BK1546" s="141" t="s">
        <v>18272</v>
      </c>
      <c r="BL1546" s="141" t="s">
        <v>6764</v>
      </c>
      <c r="BM1546" s="141">
        <v>46.091329999999999</v>
      </c>
      <c r="BN1546" s="141">
        <v>-73.418000000000006</v>
      </c>
      <c r="BO1546" s="141">
        <v>2001</v>
      </c>
      <c r="BP1546" s="143" t="s">
        <v>25618</v>
      </c>
      <c r="BQ1546" s="143" t="s">
        <v>17560</v>
      </c>
    </row>
    <row r="1547" spans="1:69" ht="38.25" customHeight="1" x14ac:dyDescent="0.25">
      <c r="A1547" s="1" t="str">
        <f t="shared" si="928"/>
        <v/>
      </c>
      <c r="B1547" s="32" t="str">
        <f t="shared" si="929"/>
        <v/>
      </c>
      <c r="C1547" s="25" t="str">
        <f t="shared" si="930"/>
        <v/>
      </c>
      <c r="D1547" s="25" t="str">
        <f t="shared" si="931"/>
        <v/>
      </c>
      <c r="E1547" s="25" t="str">
        <f t="shared" si="932"/>
        <v/>
      </c>
      <c r="F1547" s="25" t="str">
        <f t="shared" si="933"/>
        <v/>
      </c>
      <c r="G1547" s="108" t="str">
        <f t="shared" si="934"/>
        <v/>
      </c>
      <c r="H1547" s="108" t="str">
        <f t="shared" si="935"/>
        <v/>
      </c>
      <c r="I1547" s="112" t="str">
        <f t="shared" si="936"/>
        <v/>
      </c>
      <c r="J1547" s="112"/>
      <c r="K1547" s="112"/>
      <c r="L1547" s="113"/>
      <c r="M1547" s="113"/>
      <c r="N1547" s="224" t="str">
        <f t="shared" si="937"/>
        <v/>
      </c>
      <c r="O1547" s="225" t="str">
        <f t="shared" si="938"/>
        <v/>
      </c>
      <c r="Q1547" s="6">
        <v>1545</v>
      </c>
      <c r="R1547" s="47" t="str">
        <f t="shared" si="939"/>
        <v>-1545</v>
      </c>
      <c r="S1547" s="6"/>
      <c r="T1547" s="48" t="str">
        <f t="shared" si="940"/>
        <v/>
      </c>
      <c r="U1547" s="49" t="str">
        <f t="shared" si="941"/>
        <v/>
      </c>
      <c r="W1547" s="51"/>
      <c r="X1547" s="75" t="str">
        <f t="shared" si="942"/>
        <v/>
      </c>
      <c r="Y1547" s="71" t="str">
        <f t="shared" si="943"/>
        <v/>
      </c>
      <c r="Z1547" s="71" t="str">
        <f t="shared" si="944"/>
        <v/>
      </c>
      <c r="AA1547" s="71" t="str">
        <f t="shared" si="945"/>
        <v/>
      </c>
      <c r="AB1547" s="71" t="str">
        <f t="shared" si="946"/>
        <v/>
      </c>
      <c r="AC1547" s="71" t="str">
        <f t="shared" si="947"/>
        <v/>
      </c>
      <c r="AD1547" s="71" t="str">
        <f t="shared" si="948"/>
        <v/>
      </c>
      <c r="AE1547" s="78" t="str">
        <f t="shared" si="949"/>
        <v/>
      </c>
      <c r="AF1547" s="75" t="str">
        <f t="shared" si="950"/>
        <v/>
      </c>
      <c r="AG1547" s="71" t="str">
        <f t="shared" si="951"/>
        <v/>
      </c>
      <c r="AH1547" s="71" t="str">
        <f t="shared" si="952"/>
        <v/>
      </c>
      <c r="AI1547" s="71" t="str">
        <f t="shared" si="953"/>
        <v/>
      </c>
      <c r="AJ1547" s="71" t="str">
        <f t="shared" si="954"/>
        <v/>
      </c>
      <c r="AK1547" s="71" t="str">
        <f t="shared" si="955"/>
        <v/>
      </c>
      <c r="AL1547" s="71" t="str">
        <f t="shared" si="956"/>
        <v/>
      </c>
      <c r="AM1547" s="78" t="str">
        <f t="shared" si="957"/>
        <v/>
      </c>
      <c r="AN1547" s="75" t="str">
        <f t="shared" si="958"/>
        <v/>
      </c>
      <c r="AO1547" s="71" t="str">
        <f t="shared" si="959"/>
        <v/>
      </c>
      <c r="AP1547" s="71" t="str">
        <f t="shared" si="960"/>
        <v/>
      </c>
      <c r="AQ1547" s="71" t="str">
        <f t="shared" si="961"/>
        <v/>
      </c>
      <c r="AR1547" s="71" t="str">
        <f t="shared" si="962"/>
        <v/>
      </c>
      <c r="AS1547" s="71" t="str">
        <f t="shared" si="963"/>
        <v/>
      </c>
      <c r="AT1547" s="71" t="str">
        <f t="shared" si="964"/>
        <v/>
      </c>
      <c r="AU1547" s="76" t="str">
        <f t="shared" si="965"/>
        <v/>
      </c>
      <c r="BF1547" s="141">
        <v>61050</v>
      </c>
      <c r="BG1547" s="142" t="s">
        <v>18279</v>
      </c>
      <c r="BH1547" s="141" t="s">
        <v>180</v>
      </c>
      <c r="BI1547" s="141" t="s">
        <v>178</v>
      </c>
      <c r="BJ1547" s="141"/>
      <c r="BK1547" s="141" t="s">
        <v>18280</v>
      </c>
      <c r="BL1547" s="141" t="s">
        <v>18281</v>
      </c>
      <c r="BM1547" s="141">
        <v>46.13064</v>
      </c>
      <c r="BN1547" s="141">
        <v>-73.514529999999993</v>
      </c>
      <c r="BO1547" s="141">
        <v>1968</v>
      </c>
      <c r="BP1547" s="143" t="s">
        <v>25620</v>
      </c>
      <c r="BQ1547" s="143" t="s">
        <v>17560</v>
      </c>
    </row>
    <row r="1548" spans="1:69" ht="38.25" customHeight="1" x14ac:dyDescent="0.25">
      <c r="A1548" s="1" t="str">
        <f t="shared" si="928"/>
        <v/>
      </c>
      <c r="B1548" s="32" t="str">
        <f t="shared" si="929"/>
        <v/>
      </c>
      <c r="C1548" s="25" t="str">
        <f t="shared" si="930"/>
        <v/>
      </c>
      <c r="D1548" s="25" t="str">
        <f t="shared" si="931"/>
        <v/>
      </c>
      <c r="E1548" s="25" t="str">
        <f t="shared" si="932"/>
        <v/>
      </c>
      <c r="F1548" s="25" t="str">
        <f t="shared" si="933"/>
        <v/>
      </c>
      <c r="G1548" s="108" t="str">
        <f t="shared" si="934"/>
        <v/>
      </c>
      <c r="H1548" s="108" t="str">
        <f t="shared" si="935"/>
        <v/>
      </c>
      <c r="I1548" s="112" t="str">
        <f t="shared" si="936"/>
        <v/>
      </c>
      <c r="J1548" s="112"/>
      <c r="K1548" s="112"/>
      <c r="L1548" s="113"/>
      <c r="M1548" s="113"/>
      <c r="N1548" s="224" t="str">
        <f t="shared" si="937"/>
        <v/>
      </c>
      <c r="O1548" s="225" t="str">
        <f t="shared" si="938"/>
        <v/>
      </c>
      <c r="Q1548" s="6">
        <v>1546</v>
      </c>
      <c r="R1548" s="47" t="str">
        <f t="shared" si="939"/>
        <v>-1546</v>
      </c>
      <c r="S1548" s="6"/>
      <c r="T1548" s="48" t="str">
        <f t="shared" si="940"/>
        <v/>
      </c>
      <c r="U1548" s="49" t="str">
        <f t="shared" si="941"/>
        <v/>
      </c>
      <c r="W1548" s="51"/>
      <c r="X1548" s="75" t="str">
        <f t="shared" si="942"/>
        <v/>
      </c>
      <c r="Y1548" s="71" t="str">
        <f t="shared" si="943"/>
        <v/>
      </c>
      <c r="Z1548" s="71" t="str">
        <f t="shared" si="944"/>
        <v/>
      </c>
      <c r="AA1548" s="71" t="str">
        <f t="shared" si="945"/>
        <v/>
      </c>
      <c r="AB1548" s="71" t="str">
        <f t="shared" si="946"/>
        <v/>
      </c>
      <c r="AC1548" s="71" t="str">
        <f t="shared" si="947"/>
        <v/>
      </c>
      <c r="AD1548" s="71" t="str">
        <f t="shared" si="948"/>
        <v/>
      </c>
      <c r="AE1548" s="78" t="str">
        <f t="shared" si="949"/>
        <v/>
      </c>
      <c r="AF1548" s="75" t="str">
        <f t="shared" si="950"/>
        <v/>
      </c>
      <c r="AG1548" s="71" t="str">
        <f t="shared" si="951"/>
        <v/>
      </c>
      <c r="AH1548" s="71" t="str">
        <f t="shared" si="952"/>
        <v/>
      </c>
      <c r="AI1548" s="71" t="str">
        <f t="shared" si="953"/>
        <v/>
      </c>
      <c r="AJ1548" s="71" t="str">
        <f t="shared" si="954"/>
        <v/>
      </c>
      <c r="AK1548" s="71" t="str">
        <f t="shared" si="955"/>
        <v/>
      </c>
      <c r="AL1548" s="71" t="str">
        <f t="shared" si="956"/>
        <v/>
      </c>
      <c r="AM1548" s="78" t="str">
        <f t="shared" si="957"/>
        <v/>
      </c>
      <c r="AN1548" s="75" t="str">
        <f t="shared" si="958"/>
        <v/>
      </c>
      <c r="AO1548" s="71" t="str">
        <f t="shared" si="959"/>
        <v/>
      </c>
      <c r="AP1548" s="71" t="str">
        <f t="shared" si="960"/>
        <v/>
      </c>
      <c r="AQ1548" s="71" t="str">
        <f t="shared" si="961"/>
        <v/>
      </c>
      <c r="AR1548" s="71" t="str">
        <f t="shared" si="962"/>
        <v/>
      </c>
      <c r="AS1548" s="71" t="str">
        <f t="shared" si="963"/>
        <v/>
      </c>
      <c r="AT1548" s="71" t="str">
        <f t="shared" si="964"/>
        <v/>
      </c>
      <c r="AU1548" s="76" t="str">
        <f t="shared" si="965"/>
        <v/>
      </c>
      <c r="BF1548" s="141">
        <v>61050</v>
      </c>
      <c r="BG1548" s="142" t="s">
        <v>18282</v>
      </c>
      <c r="BH1548" s="141" t="s">
        <v>180</v>
      </c>
      <c r="BI1548" s="141" t="s">
        <v>190</v>
      </c>
      <c r="BJ1548" s="141"/>
      <c r="BK1548" s="141" t="s">
        <v>18280</v>
      </c>
      <c r="BL1548" s="141" t="s">
        <v>18281</v>
      </c>
      <c r="BM1548" s="141">
        <v>46.13064</v>
      </c>
      <c r="BN1548" s="141">
        <v>-73.514529999999993</v>
      </c>
      <c r="BO1548" s="141">
        <v>1968</v>
      </c>
      <c r="BP1548" s="143" t="s">
        <v>25620</v>
      </c>
      <c r="BQ1548" s="143" t="s">
        <v>17560</v>
      </c>
    </row>
    <row r="1549" spans="1:69" ht="38.25" customHeight="1" x14ac:dyDescent="0.25">
      <c r="A1549" s="1" t="str">
        <f t="shared" ref="A1549:A1612" si="966">IF(B1549="","",R1539)</f>
        <v/>
      </c>
      <c r="B1549" s="32" t="str">
        <f t="shared" ref="B1549:B1612" si="967">IF(IF(ISERROR(VLOOKUP((Code_geo&amp;"-"&amp;Q1539),BD_IP_2014,2,FALSE)),"",(VLOOKUP((Code_geo&amp;"-"&amp;Q1539),BD_IP_2014,2,FALSE)))=0,"",IF(ISERROR(VLOOKUP((Code_geo&amp;"-"&amp;Q1539),BD_IP_2014,2,FALSE)),"",(VLOOKUP((Code_geo&amp;"-"&amp;Q1539),BD_IP_2014,2,FALSE))))</f>
        <v/>
      </c>
      <c r="C1549" s="25" t="str">
        <f t="shared" ref="C1549:C1612" si="968">IF(IF(ISERROR(VLOOKUP((Code_geo&amp;"-"&amp;Q1539),BD_IP_2014,3,FALSE)),"",(VLOOKUP((Code_geo&amp;"-"&amp;Q1539),BD_IP_2014,3,FALSE)))=0,"",IF(ISERROR(VLOOKUP((Code_geo&amp;"-"&amp;Q1539),BD_IP_2014,3,FALSE)),"",(VLOOKUP((Code_geo&amp;"-"&amp;Q1539),BD_IP_2014,3,FALSE))))</f>
        <v/>
      </c>
      <c r="D1549" s="25" t="str">
        <f t="shared" ref="D1549:D1612" si="969">IF(IF(ISERROR(VLOOKUP((Code_geo&amp;"-"&amp;Q1539),BD_IP_2014,4,FALSE)),"",(VLOOKUP((Code_geo&amp;"-"&amp;Q1539),BD_IP_2014,4,FALSE)))=0,"",IF(ISERROR(VLOOKUP((Code_geo&amp;"-"&amp;Q1539),BD_IP_2014,4,FALSE)),"",(VLOOKUP((Code_geo&amp;"-"&amp;Q1539),BD_IP_2014,4,FALSE))))</f>
        <v/>
      </c>
      <c r="E1549" s="25" t="str">
        <f t="shared" ref="E1549:E1612" si="970">IF(IF(ISERROR(VLOOKUP((Code_geo&amp;"-"&amp;Q1539),BD_IP_2014,5,FALSE)),"",(VLOOKUP((Code_geo&amp;"-"&amp;Q1539),BD_IP_2014,5,FALSE)))=0,"",IF(ISERROR(VLOOKUP((Code_geo&amp;"-"&amp;Q1539),BD_IP_2014,5,FALSE)),"",(VLOOKUP((Code_geo&amp;"-"&amp;Q1539),BD_IP_2014,5,FALSE))))</f>
        <v/>
      </c>
      <c r="F1549" s="25" t="str">
        <f t="shared" ref="F1549:F1612" si="971">IF(IF(ISERROR(VLOOKUP((Code_geo&amp;"-"&amp;Q1539),BD_IP_2014,6,FALSE)),"",(VLOOKUP((Code_geo&amp;"-"&amp;Q1539),BD_IP_2014,6,FALSE)))=0,"",IF(ISERROR(VLOOKUP((Code_geo&amp;"-"&amp;Q1539),BD_IP_2014,6,FALSE)),"",(VLOOKUP((Code_geo&amp;"-"&amp;Q1539),BD_IP_2014,6,FALSE))))</f>
        <v/>
      </c>
      <c r="G1549" s="108" t="str">
        <f t="shared" ref="G1549:G1612" si="972">IF(ISERROR(VLOOKUP((Code_geo&amp;"-"&amp;Q1539),BD_IP_2014,7,FALSE)),"",(VLOOKUP((Code_geo&amp;"-"&amp;Q1539),BD_IP_2014,7,FALSE)))</f>
        <v/>
      </c>
      <c r="H1549" s="108" t="str">
        <f t="shared" ref="H1549:H1612" si="973">IF(ISERROR(VLOOKUP((Code_geo&amp;"-"&amp;Q1539),BD_IP_2014,8,FALSE)),"",(VLOOKUP((Code_geo&amp;"-"&amp;Q1539),BD_IP_2014,8,FALSE)))</f>
        <v/>
      </c>
      <c r="I1549" s="112" t="str">
        <f t="shared" ref="I1549:I1612" si="974">IF(ISERROR(VLOOKUP((Code_geo&amp;"-"&amp;Q1539),BD_IP_2014,9,FALSE)),"",(VLOOKUP((Code_geo&amp;"-"&amp;Q1539),BD_IP_2014,9,FALSE)))</f>
        <v/>
      </c>
      <c r="J1549" s="112"/>
      <c r="K1549" s="112"/>
      <c r="L1549" s="113"/>
      <c r="M1549" s="113"/>
      <c r="N1549" s="224" t="str">
        <f t="shared" ref="N1549:N1612" si="975">IF(IF(ISERROR(VLOOKUP((Code_geo&amp;"-"&amp;Q1539),BD_IP_2014,10,FALSE)),"",(VLOOKUP((Code_geo&amp;"-"&amp;Q1539),BD_IP_2014,10,FALSE)))=0,"",IF(ISERROR(VLOOKUP((Code_geo&amp;"-"&amp;Q1539),BD_IP_2014,10,FALSE)),"",(VLOOKUP((Code_geo&amp;"-"&amp;Q1539),BD_IP_2014,10,FALSE))))</f>
        <v/>
      </c>
      <c r="O1549" s="225" t="str">
        <f t="shared" si="938"/>
        <v/>
      </c>
      <c r="Q1549" s="6">
        <v>1547</v>
      </c>
      <c r="R1549" s="47" t="str">
        <f t="shared" si="939"/>
        <v>-1547</v>
      </c>
      <c r="S1549" s="6"/>
      <c r="T1549" s="48" t="str">
        <f t="shared" si="940"/>
        <v/>
      </c>
      <c r="U1549" s="49" t="str">
        <f t="shared" si="941"/>
        <v/>
      </c>
      <c r="W1549" s="51"/>
      <c r="X1549" s="75" t="str">
        <f t="shared" si="942"/>
        <v/>
      </c>
      <c r="Y1549" s="71" t="str">
        <f t="shared" si="943"/>
        <v/>
      </c>
      <c r="Z1549" s="71" t="str">
        <f t="shared" si="944"/>
        <v/>
      </c>
      <c r="AA1549" s="71" t="str">
        <f t="shared" si="945"/>
        <v/>
      </c>
      <c r="AB1549" s="71" t="str">
        <f t="shared" si="946"/>
        <v/>
      </c>
      <c r="AC1549" s="71" t="str">
        <f t="shared" si="947"/>
        <v/>
      </c>
      <c r="AD1549" s="71" t="str">
        <f t="shared" si="948"/>
        <v/>
      </c>
      <c r="AE1549" s="78" t="str">
        <f t="shared" si="949"/>
        <v/>
      </c>
      <c r="AF1549" s="75" t="str">
        <f t="shared" si="950"/>
        <v/>
      </c>
      <c r="AG1549" s="71" t="str">
        <f t="shared" si="951"/>
        <v/>
      </c>
      <c r="AH1549" s="71" t="str">
        <f t="shared" si="952"/>
        <v/>
      </c>
      <c r="AI1549" s="71" t="str">
        <f t="shared" si="953"/>
        <v/>
      </c>
      <c r="AJ1549" s="71" t="str">
        <f t="shared" si="954"/>
        <v/>
      </c>
      <c r="AK1549" s="71" t="str">
        <f t="shared" si="955"/>
        <v/>
      </c>
      <c r="AL1549" s="71" t="str">
        <f t="shared" si="956"/>
        <v/>
      </c>
      <c r="AM1549" s="78" t="str">
        <f t="shared" si="957"/>
        <v/>
      </c>
      <c r="AN1549" s="75" t="str">
        <f t="shared" si="958"/>
        <v/>
      </c>
      <c r="AO1549" s="71" t="str">
        <f t="shared" si="959"/>
        <v/>
      </c>
      <c r="AP1549" s="71" t="str">
        <f t="shared" si="960"/>
        <v/>
      </c>
      <c r="AQ1549" s="71" t="str">
        <f t="shared" si="961"/>
        <v/>
      </c>
      <c r="AR1549" s="71" t="str">
        <f t="shared" si="962"/>
        <v/>
      </c>
      <c r="AS1549" s="71" t="str">
        <f t="shared" si="963"/>
        <v/>
      </c>
      <c r="AT1549" s="71" t="str">
        <f t="shared" si="964"/>
        <v/>
      </c>
      <c r="AU1549" s="76" t="str">
        <f t="shared" si="965"/>
        <v/>
      </c>
      <c r="BF1549" s="141">
        <v>61050</v>
      </c>
      <c r="BG1549" s="142" t="s">
        <v>18283</v>
      </c>
      <c r="BH1549" s="141" t="s">
        <v>180</v>
      </c>
      <c r="BI1549" s="141" t="s">
        <v>191</v>
      </c>
      <c r="BJ1549" s="141"/>
      <c r="BK1549" s="141" t="s">
        <v>2160</v>
      </c>
      <c r="BL1549" s="141" t="s">
        <v>18284</v>
      </c>
      <c r="BM1549" s="141">
        <v>46.131520000000002</v>
      </c>
      <c r="BN1549" s="141">
        <v>-73.515799999999999</v>
      </c>
      <c r="BO1549" s="141">
        <v>1996</v>
      </c>
      <c r="BP1549" s="143" t="s">
        <v>25621</v>
      </c>
      <c r="BQ1549" s="143" t="s">
        <v>17560</v>
      </c>
    </row>
    <row r="1550" spans="1:69" ht="38.25" customHeight="1" x14ac:dyDescent="0.25">
      <c r="A1550" s="1" t="str">
        <f t="shared" si="966"/>
        <v/>
      </c>
      <c r="B1550" s="32" t="str">
        <f t="shared" si="967"/>
        <v/>
      </c>
      <c r="C1550" s="25" t="str">
        <f t="shared" si="968"/>
        <v/>
      </c>
      <c r="D1550" s="25" t="str">
        <f t="shared" si="969"/>
        <v/>
      </c>
      <c r="E1550" s="25" t="str">
        <f t="shared" si="970"/>
        <v/>
      </c>
      <c r="F1550" s="25" t="str">
        <f t="shared" si="971"/>
        <v/>
      </c>
      <c r="G1550" s="108" t="str">
        <f t="shared" si="972"/>
        <v/>
      </c>
      <c r="H1550" s="108" t="str">
        <f t="shared" si="973"/>
        <v/>
      </c>
      <c r="I1550" s="112" t="str">
        <f t="shared" si="974"/>
        <v/>
      </c>
      <c r="J1550" s="112"/>
      <c r="K1550" s="112"/>
      <c r="L1550" s="113"/>
      <c r="M1550" s="113"/>
      <c r="N1550" s="224" t="str">
        <f t="shared" si="975"/>
        <v/>
      </c>
      <c r="O1550" s="225" t="str">
        <f t="shared" ref="O1550:O1613" si="976">IF(OR(B1550="",C1550="",G1550="",H1550="",I1550="",AND(J1550="",BW1550=FALSE),AND(K1550="",BX1550=FALSE),AND(L1550="",BY1550=FALSE),AND(M1550="",BZ1550=FALSE)),"",(IF(AND(100&gt;=CG1550,CG1550&gt;80),"A",IF(AND(80&gt;=CG1550,CG1550&gt;60),"B",IF(AND(60&gt;=CG1550,CG1550&gt;40),"C",IF(AND(40&gt;=CG1550,CG1550&gt;20),"D","E"))))))</f>
        <v/>
      </c>
      <c r="Q1550" s="6">
        <v>1548</v>
      </c>
      <c r="R1550" s="47" t="str">
        <f t="shared" si="939"/>
        <v>-1548</v>
      </c>
      <c r="S1550" s="6"/>
      <c r="T1550" s="48" t="str">
        <f t="shared" si="940"/>
        <v/>
      </c>
      <c r="U1550" s="49" t="str">
        <f t="shared" si="941"/>
        <v/>
      </c>
      <c r="W1550" s="51"/>
      <c r="X1550" s="75" t="str">
        <f t="shared" si="942"/>
        <v/>
      </c>
      <c r="Y1550" s="71" t="str">
        <f t="shared" si="943"/>
        <v/>
      </c>
      <c r="Z1550" s="71" t="str">
        <f t="shared" si="944"/>
        <v/>
      </c>
      <c r="AA1550" s="71" t="str">
        <f t="shared" si="945"/>
        <v/>
      </c>
      <c r="AB1550" s="71" t="str">
        <f t="shared" si="946"/>
        <v/>
      </c>
      <c r="AC1550" s="71" t="str">
        <f t="shared" si="947"/>
        <v/>
      </c>
      <c r="AD1550" s="71" t="str">
        <f t="shared" si="948"/>
        <v/>
      </c>
      <c r="AE1550" s="78" t="str">
        <f t="shared" si="949"/>
        <v/>
      </c>
      <c r="AF1550" s="75" t="str">
        <f t="shared" si="950"/>
        <v/>
      </c>
      <c r="AG1550" s="71" t="str">
        <f t="shared" si="951"/>
        <v/>
      </c>
      <c r="AH1550" s="71" t="str">
        <f t="shared" si="952"/>
        <v/>
      </c>
      <c r="AI1550" s="71" t="str">
        <f t="shared" si="953"/>
        <v/>
      </c>
      <c r="AJ1550" s="71" t="str">
        <f t="shared" si="954"/>
        <v/>
      </c>
      <c r="AK1550" s="71" t="str">
        <f t="shared" si="955"/>
        <v/>
      </c>
      <c r="AL1550" s="71" t="str">
        <f t="shared" si="956"/>
        <v/>
      </c>
      <c r="AM1550" s="78" t="str">
        <f t="shared" si="957"/>
        <v/>
      </c>
      <c r="AN1550" s="75" t="str">
        <f t="shared" si="958"/>
        <v/>
      </c>
      <c r="AO1550" s="71" t="str">
        <f t="shared" si="959"/>
        <v/>
      </c>
      <c r="AP1550" s="71" t="str">
        <f t="shared" si="960"/>
        <v/>
      </c>
      <c r="AQ1550" s="71" t="str">
        <f t="shared" si="961"/>
        <v/>
      </c>
      <c r="AR1550" s="71" t="str">
        <f t="shared" si="962"/>
        <v/>
      </c>
      <c r="AS1550" s="71" t="str">
        <f t="shared" si="963"/>
        <v/>
      </c>
      <c r="AT1550" s="71" t="str">
        <f t="shared" si="964"/>
        <v/>
      </c>
      <c r="AU1550" s="76" t="str">
        <f t="shared" si="965"/>
        <v/>
      </c>
      <c r="BF1550" s="141">
        <v>62007</v>
      </c>
      <c r="BG1550" s="142" t="s">
        <v>18285</v>
      </c>
      <c r="BH1550" s="141" t="s">
        <v>478</v>
      </c>
      <c r="BI1550" s="141" t="s">
        <v>176</v>
      </c>
      <c r="BJ1550" s="141" t="s">
        <v>18286</v>
      </c>
      <c r="BK1550" s="141" t="s">
        <v>18287</v>
      </c>
      <c r="BL1550" s="141" t="s">
        <v>5056</v>
      </c>
      <c r="BM1550" s="141">
        <v>46.147232295797302</v>
      </c>
      <c r="BN1550" s="141">
        <v>-73.445688903397894</v>
      </c>
      <c r="BO1550" s="141">
        <v>1972</v>
      </c>
      <c r="BP1550" s="143" t="s">
        <v>25622</v>
      </c>
      <c r="BQ1550" s="143" t="s">
        <v>17560</v>
      </c>
    </row>
    <row r="1551" spans="1:69" ht="38.25" customHeight="1" x14ac:dyDescent="0.25">
      <c r="A1551" s="1" t="str">
        <f t="shared" si="966"/>
        <v/>
      </c>
      <c r="B1551" s="32" t="str">
        <f t="shared" si="967"/>
        <v/>
      </c>
      <c r="C1551" s="25" t="str">
        <f t="shared" si="968"/>
        <v/>
      </c>
      <c r="D1551" s="25" t="str">
        <f t="shared" si="969"/>
        <v/>
      </c>
      <c r="E1551" s="25" t="str">
        <f t="shared" si="970"/>
        <v/>
      </c>
      <c r="F1551" s="25" t="str">
        <f t="shared" si="971"/>
        <v/>
      </c>
      <c r="G1551" s="108" t="str">
        <f t="shared" si="972"/>
        <v/>
      </c>
      <c r="H1551" s="108" t="str">
        <f t="shared" si="973"/>
        <v/>
      </c>
      <c r="I1551" s="112" t="str">
        <f t="shared" si="974"/>
        <v/>
      </c>
      <c r="J1551" s="112"/>
      <c r="K1551" s="112"/>
      <c r="L1551" s="113"/>
      <c r="M1551" s="113"/>
      <c r="N1551" s="224" t="str">
        <f t="shared" si="975"/>
        <v/>
      </c>
      <c r="O1551" s="225" t="str">
        <f t="shared" si="976"/>
        <v/>
      </c>
      <c r="Q1551" s="6">
        <v>1549</v>
      </c>
      <c r="R1551" s="47" t="str">
        <f t="shared" si="939"/>
        <v>-1549</v>
      </c>
      <c r="S1551" s="6"/>
      <c r="T1551" s="48" t="str">
        <f t="shared" si="940"/>
        <v/>
      </c>
      <c r="U1551" s="49" t="str">
        <f t="shared" si="941"/>
        <v/>
      </c>
      <c r="W1551" s="51"/>
      <c r="X1551" s="75" t="str">
        <f t="shared" si="942"/>
        <v/>
      </c>
      <c r="Y1551" s="71" t="str">
        <f t="shared" si="943"/>
        <v/>
      </c>
      <c r="Z1551" s="71" t="str">
        <f t="shared" si="944"/>
        <v/>
      </c>
      <c r="AA1551" s="71" t="str">
        <f t="shared" si="945"/>
        <v/>
      </c>
      <c r="AB1551" s="71" t="str">
        <f t="shared" si="946"/>
        <v/>
      </c>
      <c r="AC1551" s="71" t="str">
        <f t="shared" si="947"/>
        <v/>
      </c>
      <c r="AD1551" s="71" t="str">
        <f t="shared" si="948"/>
        <v/>
      </c>
      <c r="AE1551" s="78" t="str">
        <f t="shared" si="949"/>
        <v/>
      </c>
      <c r="AF1551" s="75" t="str">
        <f t="shared" si="950"/>
        <v/>
      </c>
      <c r="AG1551" s="71" t="str">
        <f t="shared" si="951"/>
        <v/>
      </c>
      <c r="AH1551" s="71" t="str">
        <f t="shared" si="952"/>
        <v/>
      </c>
      <c r="AI1551" s="71" t="str">
        <f t="shared" si="953"/>
        <v/>
      </c>
      <c r="AJ1551" s="71" t="str">
        <f t="shared" si="954"/>
        <v/>
      </c>
      <c r="AK1551" s="71" t="str">
        <f t="shared" si="955"/>
        <v/>
      </c>
      <c r="AL1551" s="71" t="str">
        <f t="shared" si="956"/>
        <v/>
      </c>
      <c r="AM1551" s="78" t="str">
        <f t="shared" si="957"/>
        <v/>
      </c>
      <c r="AN1551" s="75" t="str">
        <f t="shared" si="958"/>
        <v/>
      </c>
      <c r="AO1551" s="71" t="str">
        <f t="shared" si="959"/>
        <v/>
      </c>
      <c r="AP1551" s="71" t="str">
        <f t="shared" si="960"/>
        <v/>
      </c>
      <c r="AQ1551" s="71" t="str">
        <f t="shared" si="961"/>
        <v/>
      </c>
      <c r="AR1551" s="71" t="str">
        <f t="shared" si="962"/>
        <v/>
      </c>
      <c r="AS1551" s="71" t="str">
        <f t="shared" si="963"/>
        <v/>
      </c>
      <c r="AT1551" s="71" t="str">
        <f t="shared" si="964"/>
        <v/>
      </c>
      <c r="AU1551" s="76" t="str">
        <f t="shared" si="965"/>
        <v/>
      </c>
      <c r="BF1551" s="141">
        <v>62037</v>
      </c>
      <c r="BG1551" s="142" t="s">
        <v>18291</v>
      </c>
      <c r="BH1551" s="141" t="s">
        <v>478</v>
      </c>
      <c r="BI1551" s="141" t="s">
        <v>176</v>
      </c>
      <c r="BJ1551" s="141" t="s">
        <v>4381</v>
      </c>
      <c r="BK1551" s="141" t="s">
        <v>2160</v>
      </c>
      <c r="BL1551" s="141" t="s">
        <v>18292</v>
      </c>
      <c r="BM1551" s="141">
        <v>46.090584100000001</v>
      </c>
      <c r="BN1551" s="141">
        <v>-73.767739699000003</v>
      </c>
      <c r="BO1551" s="141">
        <v>1975</v>
      </c>
      <c r="BP1551" s="143"/>
      <c r="BQ1551" s="143" t="s">
        <v>17560</v>
      </c>
    </row>
    <row r="1552" spans="1:69" ht="38.25" customHeight="1" x14ac:dyDescent="0.25">
      <c r="A1552" s="1" t="str">
        <f t="shared" si="966"/>
        <v/>
      </c>
      <c r="B1552" s="32" t="str">
        <f t="shared" si="967"/>
        <v/>
      </c>
      <c r="C1552" s="25" t="str">
        <f t="shared" si="968"/>
        <v/>
      </c>
      <c r="D1552" s="25" t="str">
        <f t="shared" si="969"/>
        <v/>
      </c>
      <c r="E1552" s="25" t="str">
        <f t="shared" si="970"/>
        <v/>
      </c>
      <c r="F1552" s="25" t="str">
        <f t="shared" si="971"/>
        <v/>
      </c>
      <c r="G1552" s="108" t="str">
        <f t="shared" si="972"/>
        <v/>
      </c>
      <c r="H1552" s="108" t="str">
        <f t="shared" si="973"/>
        <v/>
      </c>
      <c r="I1552" s="112" t="str">
        <f t="shared" si="974"/>
        <v/>
      </c>
      <c r="J1552" s="112"/>
      <c r="K1552" s="112"/>
      <c r="L1552" s="113"/>
      <c r="M1552" s="113"/>
      <c r="N1552" s="224" t="str">
        <f t="shared" si="975"/>
        <v/>
      </c>
      <c r="O1552" s="225" t="str">
        <f t="shared" si="976"/>
        <v/>
      </c>
      <c r="Q1552" s="6">
        <v>1550</v>
      </c>
      <c r="R1552" s="47" t="str">
        <f t="shared" si="939"/>
        <v>-1550</v>
      </c>
      <c r="S1552" s="6"/>
      <c r="T1552" s="48" t="str">
        <f t="shared" si="940"/>
        <v/>
      </c>
      <c r="U1552" s="49" t="str">
        <f t="shared" si="941"/>
        <v/>
      </c>
      <c r="W1552" s="51"/>
      <c r="X1552" s="75" t="str">
        <f t="shared" si="942"/>
        <v/>
      </c>
      <c r="Y1552" s="71" t="str">
        <f t="shared" si="943"/>
        <v/>
      </c>
      <c r="Z1552" s="71" t="str">
        <f t="shared" si="944"/>
        <v/>
      </c>
      <c r="AA1552" s="71" t="str">
        <f t="shared" si="945"/>
        <v/>
      </c>
      <c r="AB1552" s="71" t="str">
        <f t="shared" si="946"/>
        <v/>
      </c>
      <c r="AC1552" s="71" t="str">
        <f t="shared" si="947"/>
        <v/>
      </c>
      <c r="AD1552" s="71" t="str">
        <f t="shared" si="948"/>
        <v/>
      </c>
      <c r="AE1552" s="78" t="str">
        <f t="shared" si="949"/>
        <v/>
      </c>
      <c r="AF1552" s="75" t="str">
        <f t="shared" si="950"/>
        <v/>
      </c>
      <c r="AG1552" s="71" t="str">
        <f t="shared" si="951"/>
        <v/>
      </c>
      <c r="AH1552" s="71" t="str">
        <f t="shared" si="952"/>
        <v/>
      </c>
      <c r="AI1552" s="71" t="str">
        <f t="shared" si="953"/>
        <v/>
      </c>
      <c r="AJ1552" s="71" t="str">
        <f t="shared" si="954"/>
        <v/>
      </c>
      <c r="AK1552" s="71" t="str">
        <f t="shared" si="955"/>
        <v/>
      </c>
      <c r="AL1552" s="71" t="str">
        <f t="shared" si="956"/>
        <v/>
      </c>
      <c r="AM1552" s="78" t="str">
        <f t="shared" si="957"/>
        <v/>
      </c>
      <c r="AN1552" s="75" t="str">
        <f t="shared" si="958"/>
        <v/>
      </c>
      <c r="AO1552" s="71" t="str">
        <f t="shared" si="959"/>
        <v/>
      </c>
      <c r="AP1552" s="71" t="str">
        <f t="shared" si="960"/>
        <v/>
      </c>
      <c r="AQ1552" s="71" t="str">
        <f t="shared" si="961"/>
        <v/>
      </c>
      <c r="AR1552" s="71" t="str">
        <f t="shared" si="962"/>
        <v/>
      </c>
      <c r="AS1552" s="71" t="str">
        <f t="shared" si="963"/>
        <v/>
      </c>
      <c r="AT1552" s="71" t="str">
        <f t="shared" si="964"/>
        <v/>
      </c>
      <c r="AU1552" s="76" t="str">
        <f t="shared" si="965"/>
        <v/>
      </c>
      <c r="BF1552" s="141">
        <v>62037</v>
      </c>
      <c r="BG1552" s="142" t="s">
        <v>18293</v>
      </c>
      <c r="BH1552" s="141" t="s">
        <v>478</v>
      </c>
      <c r="BI1552" s="141" t="s">
        <v>1268</v>
      </c>
      <c r="BJ1552" s="141" t="s">
        <v>10656</v>
      </c>
      <c r="BK1552" s="141" t="s">
        <v>2160</v>
      </c>
      <c r="BL1552" s="141" t="s">
        <v>18292</v>
      </c>
      <c r="BM1552" s="141">
        <v>46.090584100000001</v>
      </c>
      <c r="BN1552" s="141">
        <v>-73.767739699000003</v>
      </c>
      <c r="BO1552" s="141">
        <v>1975</v>
      </c>
      <c r="BP1552" s="143"/>
      <c r="BQ1552" s="143" t="s">
        <v>17560</v>
      </c>
    </row>
    <row r="1553" spans="1:69" ht="38.25" customHeight="1" x14ac:dyDescent="0.25">
      <c r="A1553" s="1" t="str">
        <f t="shared" si="966"/>
        <v/>
      </c>
      <c r="B1553" s="32" t="str">
        <f t="shared" si="967"/>
        <v/>
      </c>
      <c r="C1553" s="25" t="str">
        <f t="shared" si="968"/>
        <v/>
      </c>
      <c r="D1553" s="25" t="str">
        <f t="shared" si="969"/>
        <v/>
      </c>
      <c r="E1553" s="25" t="str">
        <f t="shared" si="970"/>
        <v/>
      </c>
      <c r="F1553" s="25" t="str">
        <f t="shared" si="971"/>
        <v/>
      </c>
      <c r="G1553" s="108" t="str">
        <f t="shared" si="972"/>
        <v/>
      </c>
      <c r="H1553" s="108" t="str">
        <f t="shared" si="973"/>
        <v/>
      </c>
      <c r="I1553" s="112" t="str">
        <f t="shared" si="974"/>
        <v/>
      </c>
      <c r="J1553" s="112"/>
      <c r="K1553" s="112"/>
      <c r="L1553" s="113"/>
      <c r="M1553" s="113"/>
      <c r="N1553" s="224" t="str">
        <f t="shared" si="975"/>
        <v/>
      </c>
      <c r="O1553" s="225" t="str">
        <f t="shared" si="976"/>
        <v/>
      </c>
      <c r="Q1553" s="6">
        <v>1551</v>
      </c>
      <c r="R1553" s="47" t="str">
        <f t="shared" si="939"/>
        <v>-1551</v>
      </c>
      <c r="S1553" s="6"/>
      <c r="T1553" s="48" t="str">
        <f t="shared" si="940"/>
        <v/>
      </c>
      <c r="U1553" s="49" t="str">
        <f t="shared" si="941"/>
        <v/>
      </c>
      <c r="W1553" s="51"/>
      <c r="X1553" s="75" t="str">
        <f t="shared" si="942"/>
        <v/>
      </c>
      <c r="Y1553" s="71" t="str">
        <f t="shared" si="943"/>
        <v/>
      </c>
      <c r="Z1553" s="71" t="str">
        <f t="shared" si="944"/>
        <v/>
      </c>
      <c r="AA1553" s="71" t="str">
        <f t="shared" si="945"/>
        <v/>
      </c>
      <c r="AB1553" s="71" t="str">
        <f t="shared" si="946"/>
        <v/>
      </c>
      <c r="AC1553" s="71" t="str">
        <f t="shared" si="947"/>
        <v/>
      </c>
      <c r="AD1553" s="71" t="str">
        <f t="shared" si="948"/>
        <v/>
      </c>
      <c r="AE1553" s="78" t="str">
        <f t="shared" si="949"/>
        <v/>
      </c>
      <c r="AF1553" s="75" t="str">
        <f t="shared" si="950"/>
        <v/>
      </c>
      <c r="AG1553" s="71" t="str">
        <f t="shared" si="951"/>
        <v/>
      </c>
      <c r="AH1553" s="71" t="str">
        <f t="shared" si="952"/>
        <v/>
      </c>
      <c r="AI1553" s="71" t="str">
        <f t="shared" si="953"/>
        <v/>
      </c>
      <c r="AJ1553" s="71" t="str">
        <f t="shared" si="954"/>
        <v/>
      </c>
      <c r="AK1553" s="71" t="str">
        <f t="shared" si="955"/>
        <v/>
      </c>
      <c r="AL1553" s="71" t="str">
        <f t="shared" si="956"/>
        <v/>
      </c>
      <c r="AM1553" s="78" t="str">
        <f t="shared" si="957"/>
        <v/>
      </c>
      <c r="AN1553" s="75" t="str">
        <f t="shared" si="958"/>
        <v/>
      </c>
      <c r="AO1553" s="71" t="str">
        <f t="shared" si="959"/>
        <v/>
      </c>
      <c r="AP1553" s="71" t="str">
        <f t="shared" si="960"/>
        <v/>
      </c>
      <c r="AQ1553" s="71" t="str">
        <f t="shared" si="961"/>
        <v/>
      </c>
      <c r="AR1553" s="71" t="str">
        <f t="shared" si="962"/>
        <v/>
      </c>
      <c r="AS1553" s="71" t="str">
        <f t="shared" si="963"/>
        <v/>
      </c>
      <c r="AT1553" s="71" t="str">
        <f t="shared" si="964"/>
        <v/>
      </c>
      <c r="AU1553" s="76" t="str">
        <f t="shared" si="965"/>
        <v/>
      </c>
      <c r="BF1553" s="141">
        <v>62037</v>
      </c>
      <c r="BG1553" s="142" t="s">
        <v>18294</v>
      </c>
      <c r="BH1553" s="141" t="s">
        <v>478</v>
      </c>
      <c r="BI1553" s="141" t="s">
        <v>186</v>
      </c>
      <c r="BJ1553" s="141" t="s">
        <v>18295</v>
      </c>
      <c r="BK1553" s="141" t="s">
        <v>18296</v>
      </c>
      <c r="BL1553" s="141" t="s">
        <v>18297</v>
      </c>
      <c r="BM1553" s="141">
        <v>46.060854800000001</v>
      </c>
      <c r="BN1553" s="141">
        <v>-73.717730889999999</v>
      </c>
      <c r="BO1553" s="141">
        <v>1975</v>
      </c>
      <c r="BP1553" s="143"/>
      <c r="BQ1553" s="143" t="s">
        <v>17560</v>
      </c>
    </row>
    <row r="1554" spans="1:69" ht="38.25" customHeight="1" x14ac:dyDescent="0.25">
      <c r="A1554" s="1" t="str">
        <f t="shared" si="966"/>
        <v/>
      </c>
      <c r="B1554" s="32" t="str">
        <f t="shared" si="967"/>
        <v/>
      </c>
      <c r="C1554" s="25" t="str">
        <f t="shared" si="968"/>
        <v/>
      </c>
      <c r="D1554" s="25" t="str">
        <f t="shared" si="969"/>
        <v/>
      </c>
      <c r="E1554" s="25" t="str">
        <f t="shared" si="970"/>
        <v/>
      </c>
      <c r="F1554" s="25" t="str">
        <f t="shared" si="971"/>
        <v/>
      </c>
      <c r="G1554" s="108" t="str">
        <f t="shared" si="972"/>
        <v/>
      </c>
      <c r="H1554" s="108" t="str">
        <f t="shared" si="973"/>
        <v/>
      </c>
      <c r="I1554" s="112" t="str">
        <f t="shared" si="974"/>
        <v/>
      </c>
      <c r="J1554" s="112"/>
      <c r="K1554" s="112"/>
      <c r="L1554" s="113"/>
      <c r="M1554" s="113"/>
      <c r="N1554" s="224" t="str">
        <f t="shared" si="975"/>
        <v/>
      </c>
      <c r="O1554" s="225" t="str">
        <f t="shared" si="976"/>
        <v/>
      </c>
      <c r="Q1554" s="6">
        <v>1552</v>
      </c>
      <c r="R1554" s="47" t="str">
        <f t="shared" si="939"/>
        <v>-1552</v>
      </c>
      <c r="S1554" s="6"/>
      <c r="T1554" s="48" t="str">
        <f t="shared" si="940"/>
        <v/>
      </c>
      <c r="U1554" s="49" t="str">
        <f t="shared" si="941"/>
        <v/>
      </c>
      <c r="W1554" s="51"/>
      <c r="X1554" s="75" t="str">
        <f t="shared" si="942"/>
        <v/>
      </c>
      <c r="Y1554" s="71" t="str">
        <f t="shared" si="943"/>
        <v/>
      </c>
      <c r="Z1554" s="71" t="str">
        <f t="shared" si="944"/>
        <v/>
      </c>
      <c r="AA1554" s="71" t="str">
        <f t="shared" si="945"/>
        <v/>
      </c>
      <c r="AB1554" s="71" t="str">
        <f t="shared" si="946"/>
        <v/>
      </c>
      <c r="AC1554" s="71" t="str">
        <f t="shared" si="947"/>
        <v/>
      </c>
      <c r="AD1554" s="71" t="str">
        <f t="shared" si="948"/>
        <v/>
      </c>
      <c r="AE1554" s="78" t="str">
        <f t="shared" si="949"/>
        <v/>
      </c>
      <c r="AF1554" s="75" t="str">
        <f t="shared" si="950"/>
        <v/>
      </c>
      <c r="AG1554" s="71" t="str">
        <f t="shared" si="951"/>
        <v/>
      </c>
      <c r="AH1554" s="71" t="str">
        <f t="shared" si="952"/>
        <v/>
      </c>
      <c r="AI1554" s="71" t="str">
        <f t="shared" si="953"/>
        <v/>
      </c>
      <c r="AJ1554" s="71" t="str">
        <f t="shared" si="954"/>
        <v/>
      </c>
      <c r="AK1554" s="71" t="str">
        <f t="shared" si="955"/>
        <v/>
      </c>
      <c r="AL1554" s="71" t="str">
        <f t="shared" si="956"/>
        <v/>
      </c>
      <c r="AM1554" s="78" t="str">
        <f t="shared" si="957"/>
        <v/>
      </c>
      <c r="AN1554" s="75" t="str">
        <f t="shared" si="958"/>
        <v/>
      </c>
      <c r="AO1554" s="71" t="str">
        <f t="shared" si="959"/>
        <v/>
      </c>
      <c r="AP1554" s="71" t="str">
        <f t="shared" si="960"/>
        <v/>
      </c>
      <c r="AQ1554" s="71" t="str">
        <f t="shared" si="961"/>
        <v/>
      </c>
      <c r="AR1554" s="71" t="str">
        <f t="shared" si="962"/>
        <v/>
      </c>
      <c r="AS1554" s="71" t="str">
        <f t="shared" si="963"/>
        <v/>
      </c>
      <c r="AT1554" s="71" t="str">
        <f t="shared" si="964"/>
        <v/>
      </c>
      <c r="AU1554" s="76" t="str">
        <f t="shared" si="965"/>
        <v/>
      </c>
      <c r="BF1554" s="141">
        <v>62037</v>
      </c>
      <c r="BG1554" s="142" t="s">
        <v>18298</v>
      </c>
      <c r="BH1554" s="141" t="s">
        <v>478</v>
      </c>
      <c r="BI1554" s="141" t="s">
        <v>176</v>
      </c>
      <c r="BJ1554" s="141" t="s">
        <v>18299</v>
      </c>
      <c r="BK1554" s="141" t="s">
        <v>18300</v>
      </c>
      <c r="BL1554" s="141" t="s">
        <v>18301</v>
      </c>
      <c r="BM1554" s="141">
        <v>46.050914800000001</v>
      </c>
      <c r="BN1554" s="141">
        <v>-73.656075490000006</v>
      </c>
      <c r="BO1554" s="141">
        <v>2014</v>
      </c>
      <c r="BP1554" s="143"/>
      <c r="BQ1554" s="143" t="s">
        <v>17560</v>
      </c>
    </row>
    <row r="1555" spans="1:69" ht="38.25" customHeight="1" x14ac:dyDescent="0.25">
      <c r="A1555" s="1" t="str">
        <f t="shared" si="966"/>
        <v/>
      </c>
      <c r="B1555" s="32" t="str">
        <f t="shared" si="967"/>
        <v/>
      </c>
      <c r="C1555" s="25" t="str">
        <f t="shared" si="968"/>
        <v/>
      </c>
      <c r="D1555" s="25" t="str">
        <f t="shared" si="969"/>
        <v/>
      </c>
      <c r="E1555" s="25" t="str">
        <f t="shared" si="970"/>
        <v/>
      </c>
      <c r="F1555" s="25" t="str">
        <f t="shared" si="971"/>
        <v/>
      </c>
      <c r="G1555" s="108" t="str">
        <f t="shared" si="972"/>
        <v/>
      </c>
      <c r="H1555" s="108" t="str">
        <f t="shared" si="973"/>
        <v/>
      </c>
      <c r="I1555" s="112" t="str">
        <f t="shared" si="974"/>
        <v/>
      </c>
      <c r="J1555" s="112"/>
      <c r="K1555" s="112"/>
      <c r="L1555" s="113"/>
      <c r="M1555" s="113"/>
      <c r="N1555" s="224" t="str">
        <f t="shared" si="975"/>
        <v/>
      </c>
      <c r="O1555" s="225" t="str">
        <f t="shared" si="976"/>
        <v/>
      </c>
      <c r="Q1555" s="6">
        <v>1553</v>
      </c>
      <c r="R1555" s="47" t="str">
        <f t="shared" si="939"/>
        <v>-1553</v>
      </c>
      <c r="S1555" s="6"/>
      <c r="T1555" s="48" t="str">
        <f t="shared" si="940"/>
        <v/>
      </c>
      <c r="U1555" s="49" t="str">
        <f t="shared" si="941"/>
        <v/>
      </c>
      <c r="W1555" s="51"/>
      <c r="X1555" s="75" t="str">
        <f t="shared" si="942"/>
        <v/>
      </c>
      <c r="Y1555" s="71" t="str">
        <f t="shared" si="943"/>
        <v/>
      </c>
      <c r="Z1555" s="71" t="str">
        <f t="shared" si="944"/>
        <v/>
      </c>
      <c r="AA1555" s="71" t="str">
        <f t="shared" si="945"/>
        <v/>
      </c>
      <c r="AB1555" s="71" t="str">
        <f t="shared" si="946"/>
        <v/>
      </c>
      <c r="AC1555" s="71" t="str">
        <f t="shared" si="947"/>
        <v/>
      </c>
      <c r="AD1555" s="71" t="str">
        <f t="shared" si="948"/>
        <v/>
      </c>
      <c r="AE1555" s="78" t="str">
        <f t="shared" si="949"/>
        <v/>
      </c>
      <c r="AF1555" s="75" t="str">
        <f t="shared" si="950"/>
        <v/>
      </c>
      <c r="AG1555" s="71" t="str">
        <f t="shared" si="951"/>
        <v/>
      </c>
      <c r="AH1555" s="71" t="str">
        <f t="shared" si="952"/>
        <v/>
      </c>
      <c r="AI1555" s="71" t="str">
        <f t="shared" si="953"/>
        <v/>
      </c>
      <c r="AJ1555" s="71" t="str">
        <f t="shared" si="954"/>
        <v/>
      </c>
      <c r="AK1555" s="71" t="str">
        <f t="shared" si="955"/>
        <v/>
      </c>
      <c r="AL1555" s="71" t="str">
        <f t="shared" si="956"/>
        <v/>
      </c>
      <c r="AM1555" s="78" t="str">
        <f t="shared" si="957"/>
        <v/>
      </c>
      <c r="AN1555" s="75" t="str">
        <f t="shared" si="958"/>
        <v/>
      </c>
      <c r="AO1555" s="71" t="str">
        <f t="shared" si="959"/>
        <v/>
      </c>
      <c r="AP1555" s="71" t="str">
        <f t="shared" si="960"/>
        <v/>
      </c>
      <c r="AQ1555" s="71" t="str">
        <f t="shared" si="961"/>
        <v/>
      </c>
      <c r="AR1555" s="71" t="str">
        <f t="shared" si="962"/>
        <v/>
      </c>
      <c r="AS1555" s="71" t="str">
        <f t="shared" si="963"/>
        <v/>
      </c>
      <c r="AT1555" s="71" t="str">
        <f t="shared" si="964"/>
        <v/>
      </c>
      <c r="AU1555" s="76" t="str">
        <f t="shared" si="965"/>
        <v/>
      </c>
      <c r="BF1555" s="141">
        <v>62037</v>
      </c>
      <c r="BG1555" s="142" t="s">
        <v>18302</v>
      </c>
      <c r="BH1555" s="141" t="s">
        <v>478</v>
      </c>
      <c r="BI1555" s="141" t="s">
        <v>176</v>
      </c>
      <c r="BJ1555" s="141" t="s">
        <v>18299</v>
      </c>
      <c r="BK1555" s="141" t="s">
        <v>18303</v>
      </c>
      <c r="BL1555" s="141" t="s">
        <v>18304</v>
      </c>
      <c r="BM1555" s="141">
        <v>46.067582700000003</v>
      </c>
      <c r="BN1555" s="141">
        <v>-73.751834900000006</v>
      </c>
      <c r="BO1555" s="141">
        <v>1998</v>
      </c>
      <c r="BP1555" s="143"/>
      <c r="BQ1555" s="143" t="s">
        <v>17560</v>
      </c>
    </row>
    <row r="1556" spans="1:69" ht="38.25" customHeight="1" x14ac:dyDescent="0.25">
      <c r="A1556" s="1" t="str">
        <f t="shared" si="966"/>
        <v/>
      </c>
      <c r="B1556" s="32" t="str">
        <f t="shared" si="967"/>
        <v/>
      </c>
      <c r="C1556" s="25" t="str">
        <f t="shared" si="968"/>
        <v/>
      </c>
      <c r="D1556" s="25" t="str">
        <f t="shared" si="969"/>
        <v/>
      </c>
      <c r="E1556" s="25" t="str">
        <f t="shared" si="970"/>
        <v/>
      </c>
      <c r="F1556" s="25" t="str">
        <f t="shared" si="971"/>
        <v/>
      </c>
      <c r="G1556" s="108" t="str">
        <f t="shared" si="972"/>
        <v/>
      </c>
      <c r="H1556" s="108" t="str">
        <f t="shared" si="973"/>
        <v/>
      </c>
      <c r="I1556" s="112" t="str">
        <f t="shared" si="974"/>
        <v/>
      </c>
      <c r="J1556" s="112"/>
      <c r="K1556" s="112"/>
      <c r="L1556" s="113"/>
      <c r="M1556" s="113"/>
      <c r="N1556" s="224" t="str">
        <f t="shared" si="975"/>
        <v/>
      </c>
      <c r="O1556" s="225" t="str">
        <f t="shared" si="976"/>
        <v/>
      </c>
      <c r="Q1556" s="6">
        <v>1554</v>
      </c>
      <c r="R1556" s="47" t="str">
        <f t="shared" si="939"/>
        <v>-1554</v>
      </c>
      <c r="S1556" s="6"/>
      <c r="T1556" s="48" t="str">
        <f t="shared" si="940"/>
        <v/>
      </c>
      <c r="U1556" s="49" t="str">
        <f t="shared" si="941"/>
        <v/>
      </c>
      <c r="W1556" s="51"/>
      <c r="X1556" s="75" t="str">
        <f t="shared" si="942"/>
        <v/>
      </c>
      <c r="Y1556" s="71" t="str">
        <f t="shared" si="943"/>
        <v/>
      </c>
      <c r="Z1556" s="71" t="str">
        <f t="shared" si="944"/>
        <v/>
      </c>
      <c r="AA1556" s="71" t="str">
        <f t="shared" si="945"/>
        <v/>
      </c>
      <c r="AB1556" s="71" t="str">
        <f t="shared" si="946"/>
        <v/>
      </c>
      <c r="AC1556" s="71" t="str">
        <f t="shared" si="947"/>
        <v/>
      </c>
      <c r="AD1556" s="71" t="str">
        <f t="shared" si="948"/>
        <v/>
      </c>
      <c r="AE1556" s="78" t="str">
        <f t="shared" si="949"/>
        <v/>
      </c>
      <c r="AF1556" s="75" t="str">
        <f t="shared" si="950"/>
        <v/>
      </c>
      <c r="AG1556" s="71" t="str">
        <f t="shared" si="951"/>
        <v/>
      </c>
      <c r="AH1556" s="71" t="str">
        <f t="shared" si="952"/>
        <v/>
      </c>
      <c r="AI1556" s="71" t="str">
        <f t="shared" si="953"/>
        <v/>
      </c>
      <c r="AJ1556" s="71" t="str">
        <f t="shared" si="954"/>
        <v/>
      </c>
      <c r="AK1556" s="71" t="str">
        <f t="shared" si="955"/>
        <v/>
      </c>
      <c r="AL1556" s="71" t="str">
        <f t="shared" si="956"/>
        <v/>
      </c>
      <c r="AM1556" s="78" t="str">
        <f t="shared" si="957"/>
        <v/>
      </c>
      <c r="AN1556" s="75" t="str">
        <f t="shared" si="958"/>
        <v/>
      </c>
      <c r="AO1556" s="71" t="str">
        <f t="shared" si="959"/>
        <v/>
      </c>
      <c r="AP1556" s="71" t="str">
        <f t="shared" si="960"/>
        <v/>
      </c>
      <c r="AQ1556" s="71" t="str">
        <f t="shared" si="961"/>
        <v/>
      </c>
      <c r="AR1556" s="71" t="str">
        <f t="shared" si="962"/>
        <v/>
      </c>
      <c r="AS1556" s="71" t="str">
        <f t="shared" si="963"/>
        <v/>
      </c>
      <c r="AT1556" s="71" t="str">
        <f t="shared" si="964"/>
        <v/>
      </c>
      <c r="AU1556" s="76" t="str">
        <f t="shared" si="965"/>
        <v/>
      </c>
      <c r="BF1556" s="141">
        <v>62007</v>
      </c>
      <c r="BG1556" s="142" t="s">
        <v>18288</v>
      </c>
      <c r="BH1556" s="141" t="s">
        <v>478</v>
      </c>
      <c r="BI1556" s="141" t="s">
        <v>186</v>
      </c>
      <c r="BJ1556" s="141" t="s">
        <v>191</v>
      </c>
      <c r="BK1556" s="141" t="s">
        <v>18287</v>
      </c>
      <c r="BL1556" s="141" t="s">
        <v>5056</v>
      </c>
      <c r="BM1556" s="141">
        <v>46.14723</v>
      </c>
      <c r="BN1556" s="141">
        <v>-73.445689999999999</v>
      </c>
      <c r="BO1556" s="141">
        <v>2009</v>
      </c>
      <c r="BP1556" s="143" t="s">
        <v>25623</v>
      </c>
      <c r="BQ1556" s="143" t="s">
        <v>17560</v>
      </c>
    </row>
    <row r="1557" spans="1:69" ht="38.25" customHeight="1" x14ac:dyDescent="0.25">
      <c r="A1557" s="1" t="str">
        <f t="shared" si="966"/>
        <v/>
      </c>
      <c r="B1557" s="32" t="str">
        <f t="shared" si="967"/>
        <v/>
      </c>
      <c r="C1557" s="25" t="str">
        <f t="shared" si="968"/>
        <v/>
      </c>
      <c r="D1557" s="25" t="str">
        <f t="shared" si="969"/>
        <v/>
      </c>
      <c r="E1557" s="25" t="str">
        <f t="shared" si="970"/>
        <v/>
      </c>
      <c r="F1557" s="25" t="str">
        <f t="shared" si="971"/>
        <v/>
      </c>
      <c r="G1557" s="108" t="str">
        <f t="shared" si="972"/>
        <v/>
      </c>
      <c r="H1557" s="108" t="str">
        <f t="shared" si="973"/>
        <v/>
      </c>
      <c r="I1557" s="112" t="str">
        <f t="shared" si="974"/>
        <v/>
      </c>
      <c r="J1557" s="112"/>
      <c r="K1557" s="112"/>
      <c r="L1557" s="113"/>
      <c r="M1557" s="113"/>
      <c r="N1557" s="224" t="str">
        <f t="shared" si="975"/>
        <v/>
      </c>
      <c r="O1557" s="225" t="str">
        <f t="shared" si="976"/>
        <v/>
      </c>
      <c r="Q1557" s="6">
        <v>1555</v>
      </c>
      <c r="R1557" s="47" t="str">
        <f t="shared" si="939"/>
        <v>-1555</v>
      </c>
      <c r="S1557" s="6"/>
      <c r="T1557" s="48" t="str">
        <f t="shared" si="940"/>
        <v/>
      </c>
      <c r="U1557" s="49" t="str">
        <f t="shared" si="941"/>
        <v/>
      </c>
      <c r="W1557" s="51"/>
      <c r="X1557" s="75" t="str">
        <f t="shared" si="942"/>
        <v/>
      </c>
      <c r="Y1557" s="71" t="str">
        <f t="shared" si="943"/>
        <v/>
      </c>
      <c r="Z1557" s="71" t="str">
        <f t="shared" si="944"/>
        <v/>
      </c>
      <c r="AA1557" s="71" t="str">
        <f t="shared" si="945"/>
        <v/>
      </c>
      <c r="AB1557" s="71" t="str">
        <f t="shared" si="946"/>
        <v/>
      </c>
      <c r="AC1557" s="71" t="str">
        <f t="shared" si="947"/>
        <v/>
      </c>
      <c r="AD1557" s="71" t="str">
        <f t="shared" si="948"/>
        <v/>
      </c>
      <c r="AE1557" s="78" t="str">
        <f t="shared" si="949"/>
        <v/>
      </c>
      <c r="AF1557" s="75" t="str">
        <f t="shared" si="950"/>
        <v/>
      </c>
      <c r="AG1557" s="71" t="str">
        <f t="shared" si="951"/>
        <v/>
      </c>
      <c r="AH1557" s="71" t="str">
        <f t="shared" si="952"/>
        <v/>
      </c>
      <c r="AI1557" s="71" t="str">
        <f t="shared" si="953"/>
        <v/>
      </c>
      <c r="AJ1557" s="71" t="str">
        <f t="shared" si="954"/>
        <v/>
      </c>
      <c r="AK1557" s="71" t="str">
        <f t="shared" si="955"/>
        <v/>
      </c>
      <c r="AL1557" s="71" t="str">
        <f t="shared" si="956"/>
        <v/>
      </c>
      <c r="AM1557" s="78" t="str">
        <f t="shared" si="957"/>
        <v/>
      </c>
      <c r="AN1557" s="75" t="str">
        <f t="shared" si="958"/>
        <v/>
      </c>
      <c r="AO1557" s="71" t="str">
        <f t="shared" si="959"/>
        <v/>
      </c>
      <c r="AP1557" s="71" t="str">
        <f t="shared" si="960"/>
        <v/>
      </c>
      <c r="AQ1557" s="71" t="str">
        <f t="shared" si="961"/>
        <v/>
      </c>
      <c r="AR1557" s="71" t="str">
        <f t="shared" si="962"/>
        <v/>
      </c>
      <c r="AS1557" s="71" t="str">
        <f t="shared" si="963"/>
        <v/>
      </c>
      <c r="AT1557" s="71" t="str">
        <f t="shared" si="964"/>
        <v/>
      </c>
      <c r="AU1557" s="76" t="str">
        <f t="shared" si="965"/>
        <v/>
      </c>
      <c r="BF1557" s="141">
        <v>62037</v>
      </c>
      <c r="BG1557" s="142" t="s">
        <v>18305</v>
      </c>
      <c r="BH1557" s="141" t="s">
        <v>478</v>
      </c>
      <c r="BI1557" s="141" t="s">
        <v>1268</v>
      </c>
      <c r="BJ1557" s="141" t="s">
        <v>1588</v>
      </c>
      <c r="BK1557" s="141" t="s">
        <v>18306</v>
      </c>
      <c r="BL1557" s="141" t="s">
        <v>18307</v>
      </c>
      <c r="BM1557" s="141">
        <v>46.048021499999997</v>
      </c>
      <c r="BN1557" s="141">
        <v>-73.746956299999994</v>
      </c>
      <c r="BO1557" s="141">
        <v>1994</v>
      </c>
      <c r="BP1557" s="143"/>
      <c r="BQ1557" s="143" t="s">
        <v>17560</v>
      </c>
    </row>
    <row r="1558" spans="1:69" ht="38.25" customHeight="1" x14ac:dyDescent="0.25">
      <c r="A1558" s="1" t="str">
        <f t="shared" si="966"/>
        <v/>
      </c>
      <c r="B1558" s="32" t="str">
        <f t="shared" si="967"/>
        <v/>
      </c>
      <c r="C1558" s="25" t="str">
        <f t="shared" si="968"/>
        <v/>
      </c>
      <c r="D1558" s="25" t="str">
        <f t="shared" si="969"/>
        <v/>
      </c>
      <c r="E1558" s="25" t="str">
        <f t="shared" si="970"/>
        <v/>
      </c>
      <c r="F1558" s="25" t="str">
        <f t="shared" si="971"/>
        <v/>
      </c>
      <c r="G1558" s="108" t="str">
        <f t="shared" si="972"/>
        <v/>
      </c>
      <c r="H1558" s="108" t="str">
        <f t="shared" si="973"/>
        <v/>
      </c>
      <c r="I1558" s="112" t="str">
        <f t="shared" si="974"/>
        <v/>
      </c>
      <c r="J1558" s="112"/>
      <c r="K1558" s="112"/>
      <c r="L1558" s="113"/>
      <c r="M1558" s="113"/>
      <c r="N1558" s="224" t="str">
        <f t="shared" si="975"/>
        <v/>
      </c>
      <c r="O1558" s="225" t="str">
        <f t="shared" si="976"/>
        <v/>
      </c>
      <c r="Q1558" s="6">
        <v>1556</v>
      </c>
      <c r="R1558" s="47" t="str">
        <f t="shared" si="939"/>
        <v>-1556</v>
      </c>
      <c r="S1558" s="6"/>
      <c r="T1558" s="48" t="str">
        <f t="shared" si="940"/>
        <v/>
      </c>
      <c r="U1558" s="49" t="str">
        <f t="shared" si="941"/>
        <v/>
      </c>
      <c r="W1558" s="51"/>
      <c r="X1558" s="75" t="str">
        <f t="shared" si="942"/>
        <v/>
      </c>
      <c r="Y1558" s="71" t="str">
        <f t="shared" si="943"/>
        <v/>
      </c>
      <c r="Z1558" s="71" t="str">
        <f t="shared" si="944"/>
        <v/>
      </c>
      <c r="AA1558" s="71" t="str">
        <f t="shared" si="945"/>
        <v/>
      </c>
      <c r="AB1558" s="71" t="str">
        <f t="shared" si="946"/>
        <v/>
      </c>
      <c r="AC1558" s="71" t="str">
        <f t="shared" si="947"/>
        <v/>
      </c>
      <c r="AD1558" s="71" t="str">
        <f t="shared" si="948"/>
        <v/>
      </c>
      <c r="AE1558" s="78" t="str">
        <f t="shared" si="949"/>
        <v/>
      </c>
      <c r="AF1558" s="75" t="str">
        <f t="shared" si="950"/>
        <v/>
      </c>
      <c r="AG1558" s="71" t="str">
        <f t="shared" si="951"/>
        <v/>
      </c>
      <c r="AH1558" s="71" t="str">
        <f t="shared" si="952"/>
        <v/>
      </c>
      <c r="AI1558" s="71" t="str">
        <f t="shared" si="953"/>
        <v/>
      </c>
      <c r="AJ1558" s="71" t="str">
        <f t="shared" si="954"/>
        <v/>
      </c>
      <c r="AK1558" s="71" t="str">
        <f t="shared" si="955"/>
        <v/>
      </c>
      <c r="AL1558" s="71" t="str">
        <f t="shared" si="956"/>
        <v/>
      </c>
      <c r="AM1558" s="78" t="str">
        <f t="shared" si="957"/>
        <v/>
      </c>
      <c r="AN1558" s="75" t="str">
        <f t="shared" si="958"/>
        <v/>
      </c>
      <c r="AO1558" s="71" t="str">
        <f t="shared" si="959"/>
        <v/>
      </c>
      <c r="AP1558" s="71" t="str">
        <f t="shared" si="960"/>
        <v/>
      </c>
      <c r="AQ1558" s="71" t="str">
        <f t="shared" si="961"/>
        <v/>
      </c>
      <c r="AR1558" s="71" t="str">
        <f t="shared" si="962"/>
        <v/>
      </c>
      <c r="AS1558" s="71" t="str">
        <f t="shared" si="963"/>
        <v/>
      </c>
      <c r="AT1558" s="71" t="str">
        <f t="shared" si="964"/>
        <v/>
      </c>
      <c r="AU1558" s="76" t="str">
        <f t="shared" si="965"/>
        <v/>
      </c>
      <c r="BF1558" s="141">
        <v>62037</v>
      </c>
      <c r="BG1558" s="142" t="s">
        <v>18308</v>
      </c>
      <c r="BH1558" s="141" t="s">
        <v>478</v>
      </c>
      <c r="BI1558" s="141" t="s">
        <v>176</v>
      </c>
      <c r="BJ1558" s="141" t="s">
        <v>18309</v>
      </c>
      <c r="BK1558" s="141" t="s">
        <v>18306</v>
      </c>
      <c r="BL1558" s="141" t="s">
        <v>18307</v>
      </c>
      <c r="BM1558" s="141">
        <v>46.048021499999997</v>
      </c>
      <c r="BN1558" s="141">
        <v>-73.746956299999994</v>
      </c>
      <c r="BO1558" s="141">
        <v>2005</v>
      </c>
      <c r="BP1558" s="143"/>
      <c r="BQ1558" s="143" t="s">
        <v>17560</v>
      </c>
    </row>
    <row r="1559" spans="1:69" ht="38.25" customHeight="1" x14ac:dyDescent="0.25">
      <c r="A1559" s="1" t="str">
        <f t="shared" si="966"/>
        <v/>
      </c>
      <c r="B1559" s="32" t="str">
        <f t="shared" si="967"/>
        <v/>
      </c>
      <c r="C1559" s="25" t="str">
        <f t="shared" si="968"/>
        <v/>
      </c>
      <c r="D1559" s="25" t="str">
        <f t="shared" si="969"/>
        <v/>
      </c>
      <c r="E1559" s="25" t="str">
        <f t="shared" si="970"/>
        <v/>
      </c>
      <c r="F1559" s="25" t="str">
        <f t="shared" si="971"/>
        <v/>
      </c>
      <c r="G1559" s="108" t="str">
        <f t="shared" si="972"/>
        <v/>
      </c>
      <c r="H1559" s="108" t="str">
        <f t="shared" si="973"/>
        <v/>
      </c>
      <c r="I1559" s="112" t="str">
        <f t="shared" si="974"/>
        <v/>
      </c>
      <c r="J1559" s="112"/>
      <c r="K1559" s="112"/>
      <c r="L1559" s="113"/>
      <c r="M1559" s="113"/>
      <c r="N1559" s="224" t="str">
        <f t="shared" si="975"/>
        <v/>
      </c>
      <c r="O1559" s="225" t="str">
        <f t="shared" si="976"/>
        <v/>
      </c>
      <c r="Q1559" s="6">
        <v>1557</v>
      </c>
      <c r="R1559" s="47" t="str">
        <f t="shared" si="939"/>
        <v>-1557</v>
      </c>
      <c r="S1559" s="6"/>
      <c r="T1559" s="48" t="str">
        <f t="shared" si="940"/>
        <v/>
      </c>
      <c r="U1559" s="49" t="str">
        <f t="shared" si="941"/>
        <v/>
      </c>
      <c r="W1559" s="51"/>
      <c r="X1559" s="75" t="str">
        <f t="shared" si="942"/>
        <v/>
      </c>
      <c r="Y1559" s="71" t="str">
        <f t="shared" si="943"/>
        <v/>
      </c>
      <c r="Z1559" s="71" t="str">
        <f t="shared" si="944"/>
        <v/>
      </c>
      <c r="AA1559" s="71" t="str">
        <f t="shared" si="945"/>
        <v/>
      </c>
      <c r="AB1559" s="71" t="str">
        <f t="shared" si="946"/>
        <v/>
      </c>
      <c r="AC1559" s="71" t="str">
        <f t="shared" si="947"/>
        <v/>
      </c>
      <c r="AD1559" s="71" t="str">
        <f t="shared" si="948"/>
        <v/>
      </c>
      <c r="AE1559" s="78" t="str">
        <f t="shared" si="949"/>
        <v/>
      </c>
      <c r="AF1559" s="75" t="str">
        <f t="shared" si="950"/>
        <v/>
      </c>
      <c r="AG1559" s="71" t="str">
        <f t="shared" si="951"/>
        <v/>
      </c>
      <c r="AH1559" s="71" t="str">
        <f t="shared" si="952"/>
        <v/>
      </c>
      <c r="AI1559" s="71" t="str">
        <f t="shared" si="953"/>
        <v/>
      </c>
      <c r="AJ1559" s="71" t="str">
        <f t="shared" si="954"/>
        <v/>
      </c>
      <c r="AK1559" s="71" t="str">
        <f t="shared" si="955"/>
        <v/>
      </c>
      <c r="AL1559" s="71" t="str">
        <f t="shared" si="956"/>
        <v/>
      </c>
      <c r="AM1559" s="78" t="str">
        <f t="shared" si="957"/>
        <v/>
      </c>
      <c r="AN1559" s="75" t="str">
        <f t="shared" si="958"/>
        <v/>
      </c>
      <c r="AO1559" s="71" t="str">
        <f t="shared" si="959"/>
        <v/>
      </c>
      <c r="AP1559" s="71" t="str">
        <f t="shared" si="960"/>
        <v/>
      </c>
      <c r="AQ1559" s="71" t="str">
        <f t="shared" si="961"/>
        <v/>
      </c>
      <c r="AR1559" s="71" t="str">
        <f t="shared" si="962"/>
        <v/>
      </c>
      <c r="AS1559" s="71" t="str">
        <f t="shared" si="963"/>
        <v/>
      </c>
      <c r="AT1559" s="71" t="str">
        <f t="shared" si="964"/>
        <v/>
      </c>
      <c r="AU1559" s="76" t="str">
        <f t="shared" si="965"/>
        <v/>
      </c>
      <c r="BF1559" s="141">
        <v>62037</v>
      </c>
      <c r="BG1559" s="142" t="s">
        <v>18310</v>
      </c>
      <c r="BH1559" s="141" t="s">
        <v>478</v>
      </c>
      <c r="BI1559" s="141" t="s">
        <v>176</v>
      </c>
      <c r="BJ1559" s="141" t="s">
        <v>18309</v>
      </c>
      <c r="BK1559" s="141" t="s">
        <v>2423</v>
      </c>
      <c r="BL1559" s="141" t="s">
        <v>18311</v>
      </c>
      <c r="BM1559" s="141">
        <v>46.0444526</v>
      </c>
      <c r="BN1559" s="141">
        <v>-73.722453200000004</v>
      </c>
      <c r="BO1559" s="141">
        <v>2005</v>
      </c>
      <c r="BP1559" s="143"/>
      <c r="BQ1559" s="143" t="s">
        <v>17560</v>
      </c>
    </row>
    <row r="1560" spans="1:69" ht="38.25" customHeight="1" x14ac:dyDescent="0.25">
      <c r="A1560" s="1" t="str">
        <f t="shared" si="966"/>
        <v/>
      </c>
      <c r="B1560" s="32" t="str">
        <f t="shared" si="967"/>
        <v/>
      </c>
      <c r="C1560" s="25" t="str">
        <f t="shared" si="968"/>
        <v/>
      </c>
      <c r="D1560" s="25" t="str">
        <f t="shared" si="969"/>
        <v/>
      </c>
      <c r="E1560" s="25" t="str">
        <f t="shared" si="970"/>
        <v/>
      </c>
      <c r="F1560" s="25" t="str">
        <f t="shared" si="971"/>
        <v/>
      </c>
      <c r="G1560" s="108" t="str">
        <f t="shared" si="972"/>
        <v/>
      </c>
      <c r="H1560" s="108" t="str">
        <f t="shared" si="973"/>
        <v/>
      </c>
      <c r="I1560" s="112" t="str">
        <f t="shared" si="974"/>
        <v/>
      </c>
      <c r="J1560" s="112"/>
      <c r="K1560" s="112"/>
      <c r="L1560" s="113"/>
      <c r="M1560" s="113"/>
      <c r="N1560" s="224" t="str">
        <f t="shared" si="975"/>
        <v/>
      </c>
      <c r="O1560" s="225" t="str">
        <f t="shared" si="976"/>
        <v/>
      </c>
      <c r="Q1560" s="6">
        <v>1558</v>
      </c>
      <c r="R1560" s="47" t="str">
        <f t="shared" si="939"/>
        <v>-1558</v>
      </c>
      <c r="S1560" s="6"/>
      <c r="T1560" s="48" t="str">
        <f t="shared" si="940"/>
        <v/>
      </c>
      <c r="U1560" s="49" t="str">
        <f t="shared" si="941"/>
        <v/>
      </c>
      <c r="W1560" s="51"/>
      <c r="X1560" s="75" t="str">
        <f t="shared" si="942"/>
        <v/>
      </c>
      <c r="Y1560" s="71" t="str">
        <f t="shared" si="943"/>
        <v/>
      </c>
      <c r="Z1560" s="71" t="str">
        <f t="shared" si="944"/>
        <v/>
      </c>
      <c r="AA1560" s="71" t="str">
        <f t="shared" si="945"/>
        <v/>
      </c>
      <c r="AB1560" s="71" t="str">
        <f t="shared" si="946"/>
        <v/>
      </c>
      <c r="AC1560" s="71" t="str">
        <f t="shared" si="947"/>
        <v/>
      </c>
      <c r="AD1560" s="71" t="str">
        <f t="shared" si="948"/>
        <v/>
      </c>
      <c r="AE1560" s="78" t="str">
        <f t="shared" si="949"/>
        <v/>
      </c>
      <c r="AF1560" s="75" t="str">
        <f t="shared" si="950"/>
        <v/>
      </c>
      <c r="AG1560" s="71" t="str">
        <f t="shared" si="951"/>
        <v/>
      </c>
      <c r="AH1560" s="71" t="str">
        <f t="shared" si="952"/>
        <v/>
      </c>
      <c r="AI1560" s="71" t="str">
        <f t="shared" si="953"/>
        <v/>
      </c>
      <c r="AJ1560" s="71" t="str">
        <f t="shared" si="954"/>
        <v/>
      </c>
      <c r="AK1560" s="71" t="str">
        <f t="shared" si="955"/>
        <v/>
      </c>
      <c r="AL1560" s="71" t="str">
        <f t="shared" si="956"/>
        <v/>
      </c>
      <c r="AM1560" s="78" t="str">
        <f t="shared" si="957"/>
        <v/>
      </c>
      <c r="AN1560" s="75" t="str">
        <f t="shared" si="958"/>
        <v/>
      </c>
      <c r="AO1560" s="71" t="str">
        <f t="shared" si="959"/>
        <v/>
      </c>
      <c r="AP1560" s="71" t="str">
        <f t="shared" si="960"/>
        <v/>
      </c>
      <c r="AQ1560" s="71" t="str">
        <f t="shared" si="961"/>
        <v/>
      </c>
      <c r="AR1560" s="71" t="str">
        <f t="shared" si="962"/>
        <v/>
      </c>
      <c r="AS1560" s="71" t="str">
        <f t="shared" si="963"/>
        <v/>
      </c>
      <c r="AT1560" s="71" t="str">
        <f t="shared" si="964"/>
        <v/>
      </c>
      <c r="AU1560" s="76" t="str">
        <f t="shared" si="965"/>
        <v/>
      </c>
      <c r="BF1560" s="141">
        <v>72020</v>
      </c>
      <c r="BG1560" s="142" t="s">
        <v>18354</v>
      </c>
      <c r="BH1560" s="141" t="s">
        <v>180</v>
      </c>
      <c r="BI1560" s="141" t="s">
        <v>191</v>
      </c>
      <c r="BJ1560" s="141"/>
      <c r="BK1560" s="141" t="s">
        <v>3563</v>
      </c>
      <c r="BL1560" s="141" t="s">
        <v>18355</v>
      </c>
      <c r="BM1560" s="141">
        <v>45.489236878948702</v>
      </c>
      <c r="BN1560" s="141">
        <v>-73.977966482769702</v>
      </c>
      <c r="BO1560" s="141">
        <v>1980</v>
      </c>
      <c r="BP1560" s="143" t="s">
        <v>25634</v>
      </c>
      <c r="BQ1560" s="143" t="s">
        <v>17560</v>
      </c>
    </row>
    <row r="1561" spans="1:69" ht="38.25" customHeight="1" x14ac:dyDescent="0.25">
      <c r="A1561" s="1" t="str">
        <f t="shared" si="966"/>
        <v/>
      </c>
      <c r="B1561" s="32" t="str">
        <f t="shared" si="967"/>
        <v/>
      </c>
      <c r="C1561" s="25" t="str">
        <f t="shared" si="968"/>
        <v/>
      </c>
      <c r="D1561" s="25" t="str">
        <f t="shared" si="969"/>
        <v/>
      </c>
      <c r="E1561" s="25" t="str">
        <f t="shared" si="970"/>
        <v/>
      </c>
      <c r="F1561" s="25" t="str">
        <f t="shared" si="971"/>
        <v/>
      </c>
      <c r="G1561" s="108" t="str">
        <f t="shared" si="972"/>
        <v/>
      </c>
      <c r="H1561" s="108" t="str">
        <f t="shared" si="973"/>
        <v/>
      </c>
      <c r="I1561" s="112" t="str">
        <f t="shared" si="974"/>
        <v/>
      </c>
      <c r="J1561" s="112"/>
      <c r="K1561" s="112"/>
      <c r="L1561" s="113"/>
      <c r="M1561" s="113"/>
      <c r="N1561" s="224" t="str">
        <f t="shared" si="975"/>
        <v/>
      </c>
      <c r="O1561" s="225" t="str">
        <f t="shared" si="976"/>
        <v/>
      </c>
      <c r="Q1561" s="6">
        <v>1559</v>
      </c>
      <c r="R1561" s="47" t="str">
        <f t="shared" si="939"/>
        <v>-1559</v>
      </c>
      <c r="S1561" s="6"/>
      <c r="T1561" s="48" t="str">
        <f t="shared" si="940"/>
        <v/>
      </c>
      <c r="U1561" s="49" t="str">
        <f t="shared" si="941"/>
        <v/>
      </c>
      <c r="W1561" s="51"/>
      <c r="X1561" s="75" t="str">
        <f t="shared" si="942"/>
        <v/>
      </c>
      <c r="Y1561" s="71" t="str">
        <f t="shared" si="943"/>
        <v/>
      </c>
      <c r="Z1561" s="71" t="str">
        <f t="shared" si="944"/>
        <v/>
      </c>
      <c r="AA1561" s="71" t="str">
        <f t="shared" si="945"/>
        <v/>
      </c>
      <c r="AB1561" s="71" t="str">
        <f t="shared" si="946"/>
        <v/>
      </c>
      <c r="AC1561" s="71" t="str">
        <f t="shared" si="947"/>
        <v/>
      </c>
      <c r="AD1561" s="71" t="str">
        <f t="shared" si="948"/>
        <v/>
      </c>
      <c r="AE1561" s="78" t="str">
        <f t="shared" si="949"/>
        <v/>
      </c>
      <c r="AF1561" s="75" t="str">
        <f t="shared" si="950"/>
        <v/>
      </c>
      <c r="AG1561" s="71" t="str">
        <f t="shared" si="951"/>
        <v/>
      </c>
      <c r="AH1561" s="71" t="str">
        <f t="shared" si="952"/>
        <v/>
      </c>
      <c r="AI1561" s="71" t="str">
        <f t="shared" si="953"/>
        <v/>
      </c>
      <c r="AJ1561" s="71" t="str">
        <f t="shared" si="954"/>
        <v/>
      </c>
      <c r="AK1561" s="71" t="str">
        <f t="shared" si="955"/>
        <v/>
      </c>
      <c r="AL1561" s="71" t="str">
        <f t="shared" si="956"/>
        <v/>
      </c>
      <c r="AM1561" s="78" t="str">
        <f t="shared" si="957"/>
        <v/>
      </c>
      <c r="AN1561" s="75" t="str">
        <f t="shared" si="958"/>
        <v/>
      </c>
      <c r="AO1561" s="71" t="str">
        <f t="shared" si="959"/>
        <v/>
      </c>
      <c r="AP1561" s="71" t="str">
        <f t="shared" si="960"/>
        <v/>
      </c>
      <c r="AQ1561" s="71" t="str">
        <f t="shared" si="961"/>
        <v/>
      </c>
      <c r="AR1561" s="71" t="str">
        <f t="shared" si="962"/>
        <v/>
      </c>
      <c r="AS1561" s="71" t="str">
        <f t="shared" si="963"/>
        <v/>
      </c>
      <c r="AT1561" s="71" t="str">
        <f t="shared" si="964"/>
        <v/>
      </c>
      <c r="AU1561" s="76" t="str">
        <f t="shared" si="965"/>
        <v/>
      </c>
      <c r="BF1561" s="141">
        <v>72020</v>
      </c>
      <c r="BG1561" s="142" t="s">
        <v>18356</v>
      </c>
      <c r="BH1561" s="141" t="s">
        <v>180</v>
      </c>
      <c r="BI1561" s="141" t="s">
        <v>191</v>
      </c>
      <c r="BJ1561" s="141" t="s">
        <v>18357</v>
      </c>
      <c r="BK1561" s="141" t="s">
        <v>14490</v>
      </c>
      <c r="BL1561" s="141" t="s">
        <v>18358</v>
      </c>
      <c r="BM1561" s="141">
        <v>45.499389999999998</v>
      </c>
      <c r="BN1561" s="141">
        <v>-73.984229999999997</v>
      </c>
      <c r="BO1561" s="141">
        <v>2007</v>
      </c>
      <c r="BP1561" s="143" t="s">
        <v>25635</v>
      </c>
      <c r="BQ1561" s="143" t="s">
        <v>17560</v>
      </c>
    </row>
    <row r="1562" spans="1:69" ht="38.25" customHeight="1" x14ac:dyDescent="0.25">
      <c r="A1562" s="1" t="str">
        <f t="shared" si="966"/>
        <v/>
      </c>
      <c r="B1562" s="32" t="str">
        <f t="shared" si="967"/>
        <v/>
      </c>
      <c r="C1562" s="25" t="str">
        <f t="shared" si="968"/>
        <v/>
      </c>
      <c r="D1562" s="25" t="str">
        <f t="shared" si="969"/>
        <v/>
      </c>
      <c r="E1562" s="25" t="str">
        <f t="shared" si="970"/>
        <v/>
      </c>
      <c r="F1562" s="25" t="str">
        <f t="shared" si="971"/>
        <v/>
      </c>
      <c r="G1562" s="108" t="str">
        <f t="shared" si="972"/>
        <v/>
      </c>
      <c r="H1562" s="108" t="str">
        <f t="shared" si="973"/>
        <v/>
      </c>
      <c r="I1562" s="112" t="str">
        <f t="shared" si="974"/>
        <v/>
      </c>
      <c r="J1562" s="112"/>
      <c r="K1562" s="112"/>
      <c r="L1562" s="113"/>
      <c r="M1562" s="113"/>
      <c r="N1562" s="224" t="str">
        <f t="shared" si="975"/>
        <v/>
      </c>
      <c r="O1562" s="225" t="str">
        <f t="shared" si="976"/>
        <v/>
      </c>
      <c r="Q1562" s="6">
        <v>1560</v>
      </c>
      <c r="R1562" s="47" t="str">
        <f t="shared" si="939"/>
        <v>-1560</v>
      </c>
      <c r="S1562" s="6"/>
      <c r="T1562" s="48" t="str">
        <f t="shared" si="940"/>
        <v/>
      </c>
      <c r="U1562" s="49" t="str">
        <f t="shared" si="941"/>
        <v/>
      </c>
      <c r="W1562" s="51"/>
      <c r="X1562" s="75" t="str">
        <f t="shared" si="942"/>
        <v/>
      </c>
      <c r="Y1562" s="71" t="str">
        <f t="shared" si="943"/>
        <v/>
      </c>
      <c r="Z1562" s="71" t="str">
        <f t="shared" si="944"/>
        <v/>
      </c>
      <c r="AA1562" s="71" t="str">
        <f t="shared" si="945"/>
        <v/>
      </c>
      <c r="AB1562" s="71" t="str">
        <f t="shared" si="946"/>
        <v/>
      </c>
      <c r="AC1562" s="71" t="str">
        <f t="shared" si="947"/>
        <v/>
      </c>
      <c r="AD1562" s="71" t="str">
        <f t="shared" si="948"/>
        <v/>
      </c>
      <c r="AE1562" s="78" t="str">
        <f t="shared" si="949"/>
        <v/>
      </c>
      <c r="AF1562" s="75" t="str">
        <f t="shared" si="950"/>
        <v/>
      </c>
      <c r="AG1562" s="71" t="str">
        <f t="shared" si="951"/>
        <v/>
      </c>
      <c r="AH1562" s="71" t="str">
        <f t="shared" si="952"/>
        <v/>
      </c>
      <c r="AI1562" s="71" t="str">
        <f t="shared" si="953"/>
        <v/>
      </c>
      <c r="AJ1562" s="71" t="str">
        <f t="shared" si="954"/>
        <v/>
      </c>
      <c r="AK1562" s="71" t="str">
        <f t="shared" si="955"/>
        <v/>
      </c>
      <c r="AL1562" s="71" t="str">
        <f t="shared" si="956"/>
        <v/>
      </c>
      <c r="AM1562" s="78" t="str">
        <f t="shared" si="957"/>
        <v/>
      </c>
      <c r="AN1562" s="75" t="str">
        <f t="shared" si="958"/>
        <v/>
      </c>
      <c r="AO1562" s="71" t="str">
        <f t="shared" si="959"/>
        <v/>
      </c>
      <c r="AP1562" s="71" t="str">
        <f t="shared" si="960"/>
        <v/>
      </c>
      <c r="AQ1562" s="71" t="str">
        <f t="shared" si="961"/>
        <v/>
      </c>
      <c r="AR1562" s="71" t="str">
        <f t="shared" si="962"/>
        <v/>
      </c>
      <c r="AS1562" s="71" t="str">
        <f t="shared" si="963"/>
        <v/>
      </c>
      <c r="AT1562" s="71" t="str">
        <f t="shared" si="964"/>
        <v/>
      </c>
      <c r="AU1562" s="76" t="str">
        <f t="shared" si="965"/>
        <v/>
      </c>
      <c r="BF1562" s="141">
        <v>72020</v>
      </c>
      <c r="BG1562" s="142" t="s">
        <v>18359</v>
      </c>
      <c r="BH1562" s="141" t="s">
        <v>180</v>
      </c>
      <c r="BI1562" s="141" t="s">
        <v>191</v>
      </c>
      <c r="BJ1562" s="141"/>
      <c r="BK1562" s="141" t="s">
        <v>1581</v>
      </c>
      <c r="BL1562" s="141" t="s">
        <v>18360</v>
      </c>
      <c r="BM1562" s="141">
        <v>45.498130000000003</v>
      </c>
      <c r="BN1562" s="141">
        <v>-73.960049999999995</v>
      </c>
      <c r="BO1562" s="141">
        <v>1980</v>
      </c>
      <c r="BP1562" s="143" t="s">
        <v>25636</v>
      </c>
      <c r="BQ1562" s="143" t="s">
        <v>17560</v>
      </c>
    </row>
    <row r="1563" spans="1:69" ht="38.25" customHeight="1" x14ac:dyDescent="0.25">
      <c r="A1563" s="1" t="str">
        <f t="shared" si="966"/>
        <v/>
      </c>
      <c r="B1563" s="32" t="str">
        <f t="shared" si="967"/>
        <v/>
      </c>
      <c r="C1563" s="25" t="str">
        <f t="shared" si="968"/>
        <v/>
      </c>
      <c r="D1563" s="25" t="str">
        <f t="shared" si="969"/>
        <v/>
      </c>
      <c r="E1563" s="25" t="str">
        <f t="shared" si="970"/>
        <v/>
      </c>
      <c r="F1563" s="25" t="str">
        <f t="shared" si="971"/>
        <v/>
      </c>
      <c r="G1563" s="108" t="str">
        <f t="shared" si="972"/>
        <v/>
      </c>
      <c r="H1563" s="108" t="str">
        <f t="shared" si="973"/>
        <v/>
      </c>
      <c r="I1563" s="112" t="str">
        <f t="shared" si="974"/>
        <v/>
      </c>
      <c r="J1563" s="112"/>
      <c r="K1563" s="112"/>
      <c r="L1563" s="113"/>
      <c r="M1563" s="113"/>
      <c r="N1563" s="224" t="str">
        <f t="shared" si="975"/>
        <v/>
      </c>
      <c r="O1563" s="225" t="str">
        <f t="shared" si="976"/>
        <v/>
      </c>
      <c r="Q1563" s="6">
        <v>1561</v>
      </c>
      <c r="R1563" s="47" t="str">
        <f t="shared" si="939"/>
        <v>-1561</v>
      </c>
      <c r="S1563" s="6"/>
      <c r="T1563" s="48" t="str">
        <f t="shared" si="940"/>
        <v/>
      </c>
      <c r="U1563" s="49" t="str">
        <f t="shared" si="941"/>
        <v/>
      </c>
      <c r="W1563" s="51"/>
      <c r="X1563" s="75" t="str">
        <f t="shared" si="942"/>
        <v/>
      </c>
      <c r="Y1563" s="71" t="str">
        <f t="shared" si="943"/>
        <v/>
      </c>
      <c r="Z1563" s="71" t="str">
        <f t="shared" si="944"/>
        <v/>
      </c>
      <c r="AA1563" s="71" t="str">
        <f t="shared" si="945"/>
        <v/>
      </c>
      <c r="AB1563" s="71" t="str">
        <f t="shared" si="946"/>
        <v/>
      </c>
      <c r="AC1563" s="71" t="str">
        <f t="shared" si="947"/>
        <v/>
      </c>
      <c r="AD1563" s="71" t="str">
        <f t="shared" si="948"/>
        <v/>
      </c>
      <c r="AE1563" s="78" t="str">
        <f t="shared" si="949"/>
        <v/>
      </c>
      <c r="AF1563" s="75" t="str">
        <f t="shared" si="950"/>
        <v/>
      </c>
      <c r="AG1563" s="71" t="str">
        <f t="shared" si="951"/>
        <v/>
      </c>
      <c r="AH1563" s="71" t="str">
        <f t="shared" si="952"/>
        <v/>
      </c>
      <c r="AI1563" s="71" t="str">
        <f t="shared" si="953"/>
        <v/>
      </c>
      <c r="AJ1563" s="71" t="str">
        <f t="shared" si="954"/>
        <v/>
      </c>
      <c r="AK1563" s="71" t="str">
        <f t="shared" si="955"/>
        <v/>
      </c>
      <c r="AL1563" s="71" t="str">
        <f t="shared" si="956"/>
        <v/>
      </c>
      <c r="AM1563" s="78" t="str">
        <f t="shared" si="957"/>
        <v/>
      </c>
      <c r="AN1563" s="75" t="str">
        <f t="shared" si="958"/>
        <v/>
      </c>
      <c r="AO1563" s="71" t="str">
        <f t="shared" si="959"/>
        <v/>
      </c>
      <c r="AP1563" s="71" t="str">
        <f t="shared" si="960"/>
        <v/>
      </c>
      <c r="AQ1563" s="71" t="str">
        <f t="shared" si="961"/>
        <v/>
      </c>
      <c r="AR1563" s="71" t="str">
        <f t="shared" si="962"/>
        <v/>
      </c>
      <c r="AS1563" s="71" t="str">
        <f t="shared" si="963"/>
        <v/>
      </c>
      <c r="AT1563" s="71" t="str">
        <f t="shared" si="964"/>
        <v/>
      </c>
      <c r="AU1563" s="76" t="str">
        <f t="shared" si="965"/>
        <v/>
      </c>
      <c r="BF1563" s="141">
        <v>72020</v>
      </c>
      <c r="BG1563" s="142" t="s">
        <v>18361</v>
      </c>
      <c r="BH1563" s="141" t="s">
        <v>180</v>
      </c>
      <c r="BI1563" s="141" t="s">
        <v>191</v>
      </c>
      <c r="BJ1563" s="141"/>
      <c r="BK1563" s="141" t="s">
        <v>13641</v>
      </c>
      <c r="BL1563" s="141" t="s">
        <v>18362</v>
      </c>
      <c r="BM1563" s="141">
        <v>45.51079</v>
      </c>
      <c r="BN1563" s="141">
        <v>-73.960830000000001</v>
      </c>
      <c r="BO1563" s="141">
        <v>1980</v>
      </c>
      <c r="BP1563" s="143" t="s">
        <v>25636</v>
      </c>
      <c r="BQ1563" s="143" t="s">
        <v>17560</v>
      </c>
    </row>
    <row r="1564" spans="1:69" ht="38.25" customHeight="1" x14ac:dyDescent="0.25">
      <c r="A1564" s="1" t="str">
        <f t="shared" si="966"/>
        <v/>
      </c>
      <c r="B1564" s="32" t="str">
        <f t="shared" si="967"/>
        <v/>
      </c>
      <c r="C1564" s="25" t="str">
        <f t="shared" si="968"/>
        <v/>
      </c>
      <c r="D1564" s="25" t="str">
        <f t="shared" si="969"/>
        <v/>
      </c>
      <c r="E1564" s="25" t="str">
        <f t="shared" si="970"/>
        <v/>
      </c>
      <c r="F1564" s="25" t="str">
        <f t="shared" si="971"/>
        <v/>
      </c>
      <c r="G1564" s="108" t="str">
        <f t="shared" si="972"/>
        <v/>
      </c>
      <c r="H1564" s="108" t="str">
        <f t="shared" si="973"/>
        <v/>
      </c>
      <c r="I1564" s="112" t="str">
        <f t="shared" si="974"/>
        <v/>
      </c>
      <c r="J1564" s="112"/>
      <c r="K1564" s="112"/>
      <c r="L1564" s="113"/>
      <c r="M1564" s="113"/>
      <c r="N1564" s="224" t="str">
        <f t="shared" si="975"/>
        <v/>
      </c>
      <c r="O1564" s="225" t="str">
        <f t="shared" si="976"/>
        <v/>
      </c>
      <c r="Q1564" s="6">
        <v>1562</v>
      </c>
      <c r="R1564" s="47" t="str">
        <f t="shared" si="939"/>
        <v>-1562</v>
      </c>
      <c r="S1564" s="6"/>
      <c r="T1564" s="48" t="str">
        <f t="shared" si="940"/>
        <v/>
      </c>
      <c r="U1564" s="49" t="str">
        <f t="shared" si="941"/>
        <v/>
      </c>
      <c r="W1564" s="51"/>
      <c r="X1564" s="75" t="str">
        <f t="shared" si="942"/>
        <v/>
      </c>
      <c r="Y1564" s="71" t="str">
        <f t="shared" si="943"/>
        <v/>
      </c>
      <c r="Z1564" s="71" t="str">
        <f t="shared" si="944"/>
        <v/>
      </c>
      <c r="AA1564" s="71" t="str">
        <f t="shared" si="945"/>
        <v/>
      </c>
      <c r="AB1564" s="71" t="str">
        <f t="shared" si="946"/>
        <v/>
      </c>
      <c r="AC1564" s="71" t="str">
        <f t="shared" si="947"/>
        <v/>
      </c>
      <c r="AD1564" s="71" t="str">
        <f t="shared" si="948"/>
        <v/>
      </c>
      <c r="AE1564" s="78" t="str">
        <f t="shared" si="949"/>
        <v/>
      </c>
      <c r="AF1564" s="75" t="str">
        <f t="shared" si="950"/>
        <v/>
      </c>
      <c r="AG1564" s="71" t="str">
        <f t="shared" si="951"/>
        <v/>
      </c>
      <c r="AH1564" s="71" t="str">
        <f t="shared" si="952"/>
        <v/>
      </c>
      <c r="AI1564" s="71" t="str">
        <f t="shared" si="953"/>
        <v/>
      </c>
      <c r="AJ1564" s="71" t="str">
        <f t="shared" si="954"/>
        <v/>
      </c>
      <c r="AK1564" s="71" t="str">
        <f t="shared" si="955"/>
        <v/>
      </c>
      <c r="AL1564" s="71" t="str">
        <f t="shared" si="956"/>
        <v/>
      </c>
      <c r="AM1564" s="78" t="str">
        <f t="shared" si="957"/>
        <v/>
      </c>
      <c r="AN1564" s="75" t="str">
        <f t="shared" si="958"/>
        <v/>
      </c>
      <c r="AO1564" s="71" t="str">
        <f t="shared" si="959"/>
        <v/>
      </c>
      <c r="AP1564" s="71" t="str">
        <f t="shared" si="960"/>
        <v/>
      </c>
      <c r="AQ1564" s="71" t="str">
        <f t="shared" si="961"/>
        <v/>
      </c>
      <c r="AR1564" s="71" t="str">
        <f t="shared" si="962"/>
        <v/>
      </c>
      <c r="AS1564" s="71" t="str">
        <f t="shared" si="963"/>
        <v/>
      </c>
      <c r="AT1564" s="71" t="str">
        <f t="shared" si="964"/>
        <v/>
      </c>
      <c r="AU1564" s="76" t="str">
        <f t="shared" si="965"/>
        <v/>
      </c>
      <c r="BF1564" s="141">
        <v>72020</v>
      </c>
      <c r="BG1564" s="142" t="s">
        <v>18363</v>
      </c>
      <c r="BH1564" s="141" t="s">
        <v>180</v>
      </c>
      <c r="BI1564" s="141" t="s">
        <v>191</v>
      </c>
      <c r="BJ1564" s="141"/>
      <c r="BK1564" s="141" t="s">
        <v>1581</v>
      </c>
      <c r="BL1564" s="141" t="s">
        <v>18364</v>
      </c>
      <c r="BM1564" s="141">
        <v>45.503590000000003</v>
      </c>
      <c r="BN1564" s="141">
        <v>-73.958860000000001</v>
      </c>
      <c r="BO1564" s="141">
        <v>1980</v>
      </c>
      <c r="BP1564" s="143" t="s">
        <v>25635</v>
      </c>
      <c r="BQ1564" s="143" t="s">
        <v>17560</v>
      </c>
    </row>
    <row r="1565" spans="1:69" ht="38.25" customHeight="1" x14ac:dyDescent="0.25">
      <c r="A1565" s="1" t="str">
        <f t="shared" si="966"/>
        <v/>
      </c>
      <c r="B1565" s="32" t="str">
        <f t="shared" si="967"/>
        <v/>
      </c>
      <c r="C1565" s="25" t="str">
        <f t="shared" si="968"/>
        <v/>
      </c>
      <c r="D1565" s="25" t="str">
        <f t="shared" si="969"/>
        <v/>
      </c>
      <c r="E1565" s="25" t="str">
        <f t="shared" si="970"/>
        <v/>
      </c>
      <c r="F1565" s="25" t="str">
        <f t="shared" si="971"/>
        <v/>
      </c>
      <c r="G1565" s="108" t="str">
        <f t="shared" si="972"/>
        <v/>
      </c>
      <c r="H1565" s="108" t="str">
        <f t="shared" si="973"/>
        <v/>
      </c>
      <c r="I1565" s="112" t="str">
        <f t="shared" si="974"/>
        <v/>
      </c>
      <c r="J1565" s="112"/>
      <c r="K1565" s="112"/>
      <c r="L1565" s="113"/>
      <c r="M1565" s="113"/>
      <c r="N1565" s="224" t="str">
        <f t="shared" si="975"/>
        <v/>
      </c>
      <c r="O1565" s="225" t="str">
        <f t="shared" si="976"/>
        <v/>
      </c>
      <c r="Q1565" s="6">
        <v>1563</v>
      </c>
      <c r="R1565" s="47" t="str">
        <f t="shared" si="939"/>
        <v>-1563</v>
      </c>
      <c r="S1565" s="6"/>
      <c r="T1565" s="48" t="str">
        <f t="shared" si="940"/>
        <v/>
      </c>
      <c r="U1565" s="49" t="str">
        <f t="shared" si="941"/>
        <v/>
      </c>
      <c r="W1565" s="51"/>
      <c r="X1565" s="75" t="str">
        <f t="shared" si="942"/>
        <v/>
      </c>
      <c r="Y1565" s="71" t="str">
        <f t="shared" si="943"/>
        <v/>
      </c>
      <c r="Z1565" s="71" t="str">
        <f t="shared" si="944"/>
        <v/>
      </c>
      <c r="AA1565" s="71" t="str">
        <f t="shared" si="945"/>
        <v/>
      </c>
      <c r="AB1565" s="71" t="str">
        <f t="shared" si="946"/>
        <v/>
      </c>
      <c r="AC1565" s="71" t="str">
        <f t="shared" si="947"/>
        <v/>
      </c>
      <c r="AD1565" s="71" t="str">
        <f t="shared" si="948"/>
        <v/>
      </c>
      <c r="AE1565" s="78" t="str">
        <f t="shared" si="949"/>
        <v/>
      </c>
      <c r="AF1565" s="75" t="str">
        <f t="shared" si="950"/>
        <v/>
      </c>
      <c r="AG1565" s="71" t="str">
        <f t="shared" si="951"/>
        <v/>
      </c>
      <c r="AH1565" s="71" t="str">
        <f t="shared" si="952"/>
        <v/>
      </c>
      <c r="AI1565" s="71" t="str">
        <f t="shared" si="953"/>
        <v/>
      </c>
      <c r="AJ1565" s="71" t="str">
        <f t="shared" si="954"/>
        <v/>
      </c>
      <c r="AK1565" s="71" t="str">
        <f t="shared" si="955"/>
        <v/>
      </c>
      <c r="AL1565" s="71" t="str">
        <f t="shared" si="956"/>
        <v/>
      </c>
      <c r="AM1565" s="78" t="str">
        <f t="shared" si="957"/>
        <v/>
      </c>
      <c r="AN1565" s="75" t="str">
        <f t="shared" si="958"/>
        <v/>
      </c>
      <c r="AO1565" s="71" t="str">
        <f t="shared" si="959"/>
        <v/>
      </c>
      <c r="AP1565" s="71" t="str">
        <f t="shared" si="960"/>
        <v/>
      </c>
      <c r="AQ1565" s="71" t="str">
        <f t="shared" si="961"/>
        <v/>
      </c>
      <c r="AR1565" s="71" t="str">
        <f t="shared" si="962"/>
        <v/>
      </c>
      <c r="AS1565" s="71" t="str">
        <f t="shared" si="963"/>
        <v/>
      </c>
      <c r="AT1565" s="71" t="str">
        <f t="shared" si="964"/>
        <v/>
      </c>
      <c r="AU1565" s="76" t="str">
        <f t="shared" si="965"/>
        <v/>
      </c>
      <c r="BF1565" s="141">
        <v>62015</v>
      </c>
      <c r="BG1565" s="142" t="s">
        <v>18405</v>
      </c>
      <c r="BH1565" s="141" t="s">
        <v>478</v>
      </c>
      <c r="BI1565" s="141" t="s">
        <v>186</v>
      </c>
      <c r="BJ1565" s="141"/>
      <c r="BK1565" s="141" t="s">
        <v>2237</v>
      </c>
      <c r="BL1565" s="141" t="s">
        <v>18406</v>
      </c>
      <c r="BM1565" s="141">
        <v>46.231653814083998</v>
      </c>
      <c r="BN1565" s="141">
        <v>-73.583694792240905</v>
      </c>
      <c r="BO1565" s="141">
        <v>1972</v>
      </c>
      <c r="BP1565" s="143"/>
      <c r="BQ1565" s="143" t="s">
        <v>26794</v>
      </c>
    </row>
    <row r="1566" spans="1:69" ht="38.25" customHeight="1" x14ac:dyDescent="0.25">
      <c r="A1566" s="1" t="str">
        <f t="shared" si="966"/>
        <v/>
      </c>
      <c r="B1566" s="32" t="str">
        <f t="shared" si="967"/>
        <v/>
      </c>
      <c r="C1566" s="25" t="str">
        <f t="shared" si="968"/>
        <v/>
      </c>
      <c r="D1566" s="25" t="str">
        <f t="shared" si="969"/>
        <v/>
      </c>
      <c r="E1566" s="25" t="str">
        <f t="shared" si="970"/>
        <v/>
      </c>
      <c r="F1566" s="25" t="str">
        <f t="shared" si="971"/>
        <v/>
      </c>
      <c r="G1566" s="108" t="str">
        <f t="shared" si="972"/>
        <v/>
      </c>
      <c r="H1566" s="108" t="str">
        <f t="shared" si="973"/>
        <v/>
      </c>
      <c r="I1566" s="112" t="str">
        <f t="shared" si="974"/>
        <v/>
      </c>
      <c r="J1566" s="112"/>
      <c r="K1566" s="112"/>
      <c r="L1566" s="113"/>
      <c r="M1566" s="113"/>
      <c r="N1566" s="224" t="str">
        <f t="shared" si="975"/>
        <v/>
      </c>
      <c r="O1566" s="225" t="str">
        <f t="shared" si="976"/>
        <v/>
      </c>
      <c r="Q1566" s="6">
        <v>1564</v>
      </c>
      <c r="R1566" s="47" t="str">
        <f t="shared" si="939"/>
        <v>-1564</v>
      </c>
      <c r="S1566" s="6"/>
      <c r="T1566" s="48" t="str">
        <f t="shared" si="940"/>
        <v/>
      </c>
      <c r="U1566" s="49" t="str">
        <f t="shared" si="941"/>
        <v/>
      </c>
      <c r="W1566" s="51"/>
      <c r="X1566" s="75" t="str">
        <f t="shared" si="942"/>
        <v/>
      </c>
      <c r="Y1566" s="71" t="str">
        <f t="shared" si="943"/>
        <v/>
      </c>
      <c r="Z1566" s="71" t="str">
        <f t="shared" si="944"/>
        <v/>
      </c>
      <c r="AA1566" s="71" t="str">
        <f t="shared" si="945"/>
        <v/>
      </c>
      <c r="AB1566" s="71" t="str">
        <f t="shared" si="946"/>
        <v/>
      </c>
      <c r="AC1566" s="71" t="str">
        <f t="shared" si="947"/>
        <v/>
      </c>
      <c r="AD1566" s="71" t="str">
        <f t="shared" si="948"/>
        <v/>
      </c>
      <c r="AE1566" s="78" t="str">
        <f t="shared" si="949"/>
        <v/>
      </c>
      <c r="AF1566" s="75" t="str">
        <f t="shared" si="950"/>
        <v/>
      </c>
      <c r="AG1566" s="71" t="str">
        <f t="shared" si="951"/>
        <v/>
      </c>
      <c r="AH1566" s="71" t="str">
        <f t="shared" si="952"/>
        <v/>
      </c>
      <c r="AI1566" s="71" t="str">
        <f t="shared" si="953"/>
        <v/>
      </c>
      <c r="AJ1566" s="71" t="str">
        <f t="shared" si="954"/>
        <v/>
      </c>
      <c r="AK1566" s="71" t="str">
        <f t="shared" si="955"/>
        <v/>
      </c>
      <c r="AL1566" s="71" t="str">
        <f t="shared" si="956"/>
        <v/>
      </c>
      <c r="AM1566" s="78" t="str">
        <f t="shared" si="957"/>
        <v/>
      </c>
      <c r="AN1566" s="75" t="str">
        <f t="shared" si="958"/>
        <v/>
      </c>
      <c r="AO1566" s="71" t="str">
        <f t="shared" si="959"/>
        <v/>
      </c>
      <c r="AP1566" s="71" t="str">
        <f t="shared" si="960"/>
        <v/>
      </c>
      <c r="AQ1566" s="71" t="str">
        <f t="shared" si="961"/>
        <v/>
      </c>
      <c r="AR1566" s="71" t="str">
        <f t="shared" si="962"/>
        <v/>
      </c>
      <c r="AS1566" s="71" t="str">
        <f t="shared" si="963"/>
        <v/>
      </c>
      <c r="AT1566" s="71" t="str">
        <f t="shared" si="964"/>
        <v/>
      </c>
      <c r="AU1566" s="76" t="str">
        <f t="shared" si="965"/>
        <v/>
      </c>
      <c r="BF1566" s="141">
        <v>62020</v>
      </c>
      <c r="BG1566" s="142" t="s">
        <v>18420</v>
      </c>
      <c r="BH1566" s="141" t="s">
        <v>478</v>
      </c>
      <c r="BI1566" s="141" t="s">
        <v>176</v>
      </c>
      <c r="BJ1566" s="141" t="s">
        <v>18421</v>
      </c>
      <c r="BK1566" s="141" t="s">
        <v>14106</v>
      </c>
      <c r="BL1566" s="141" t="s">
        <v>18422</v>
      </c>
      <c r="BM1566" s="141">
        <v>46.160071675159003</v>
      </c>
      <c r="BN1566" s="141">
        <v>-73.617548183492005</v>
      </c>
      <c r="BO1566" s="141">
        <v>2003</v>
      </c>
      <c r="BP1566" s="143" t="s">
        <v>25656</v>
      </c>
      <c r="BQ1566" s="143" t="s">
        <v>26794</v>
      </c>
    </row>
    <row r="1567" spans="1:69" ht="38.25" customHeight="1" x14ac:dyDescent="0.25">
      <c r="A1567" s="1" t="str">
        <f t="shared" si="966"/>
        <v/>
      </c>
      <c r="B1567" s="32" t="str">
        <f t="shared" si="967"/>
        <v/>
      </c>
      <c r="C1567" s="25" t="str">
        <f t="shared" si="968"/>
        <v/>
      </c>
      <c r="D1567" s="25" t="str">
        <f t="shared" si="969"/>
        <v/>
      </c>
      <c r="E1567" s="25" t="str">
        <f t="shared" si="970"/>
        <v/>
      </c>
      <c r="F1567" s="25" t="str">
        <f t="shared" si="971"/>
        <v/>
      </c>
      <c r="G1567" s="108" t="str">
        <f t="shared" si="972"/>
        <v/>
      </c>
      <c r="H1567" s="108" t="str">
        <f t="shared" si="973"/>
        <v/>
      </c>
      <c r="I1567" s="112" t="str">
        <f t="shared" si="974"/>
        <v/>
      </c>
      <c r="J1567" s="112"/>
      <c r="K1567" s="112"/>
      <c r="L1567" s="113"/>
      <c r="M1567" s="113"/>
      <c r="N1567" s="224" t="str">
        <f t="shared" si="975"/>
        <v/>
      </c>
      <c r="O1567" s="225" t="str">
        <f t="shared" si="976"/>
        <v/>
      </c>
      <c r="Q1567" s="6">
        <v>1565</v>
      </c>
      <c r="R1567" s="47" t="str">
        <f t="shared" si="939"/>
        <v>-1565</v>
      </c>
      <c r="S1567" s="6"/>
      <c r="T1567" s="48" t="str">
        <f t="shared" si="940"/>
        <v/>
      </c>
      <c r="U1567" s="49" t="str">
        <f t="shared" si="941"/>
        <v/>
      </c>
      <c r="W1567" s="51"/>
      <c r="X1567" s="75" t="str">
        <f t="shared" si="942"/>
        <v/>
      </c>
      <c r="Y1567" s="71" t="str">
        <f t="shared" si="943"/>
        <v/>
      </c>
      <c r="Z1567" s="71" t="str">
        <f t="shared" si="944"/>
        <v/>
      </c>
      <c r="AA1567" s="71" t="str">
        <f t="shared" si="945"/>
        <v/>
      </c>
      <c r="AB1567" s="71" t="str">
        <f t="shared" si="946"/>
        <v/>
      </c>
      <c r="AC1567" s="71" t="str">
        <f t="shared" si="947"/>
        <v/>
      </c>
      <c r="AD1567" s="71" t="str">
        <f t="shared" si="948"/>
        <v/>
      </c>
      <c r="AE1567" s="78" t="str">
        <f t="shared" si="949"/>
        <v/>
      </c>
      <c r="AF1567" s="75" t="str">
        <f t="shared" si="950"/>
        <v/>
      </c>
      <c r="AG1567" s="71" t="str">
        <f t="shared" si="951"/>
        <v/>
      </c>
      <c r="AH1567" s="71" t="str">
        <f t="shared" si="952"/>
        <v/>
      </c>
      <c r="AI1567" s="71" t="str">
        <f t="shared" si="953"/>
        <v/>
      </c>
      <c r="AJ1567" s="71" t="str">
        <f t="shared" si="954"/>
        <v/>
      </c>
      <c r="AK1567" s="71" t="str">
        <f t="shared" si="955"/>
        <v/>
      </c>
      <c r="AL1567" s="71" t="str">
        <f t="shared" si="956"/>
        <v/>
      </c>
      <c r="AM1567" s="78" t="str">
        <f t="shared" si="957"/>
        <v/>
      </c>
      <c r="AN1567" s="75" t="str">
        <f t="shared" si="958"/>
        <v/>
      </c>
      <c r="AO1567" s="71" t="str">
        <f t="shared" si="959"/>
        <v/>
      </c>
      <c r="AP1567" s="71" t="str">
        <f t="shared" si="960"/>
        <v/>
      </c>
      <c r="AQ1567" s="71" t="str">
        <f t="shared" si="961"/>
        <v/>
      </c>
      <c r="AR1567" s="71" t="str">
        <f t="shared" si="962"/>
        <v/>
      </c>
      <c r="AS1567" s="71" t="str">
        <f t="shared" si="963"/>
        <v/>
      </c>
      <c r="AT1567" s="71" t="str">
        <f t="shared" si="964"/>
        <v/>
      </c>
      <c r="AU1567" s="76" t="str">
        <f t="shared" si="965"/>
        <v/>
      </c>
      <c r="BF1567" s="141">
        <v>62020</v>
      </c>
      <c r="BG1567" s="142" t="s">
        <v>18423</v>
      </c>
      <c r="BH1567" s="141" t="s">
        <v>180</v>
      </c>
      <c r="BI1567" s="141" t="s">
        <v>178</v>
      </c>
      <c r="BJ1567" s="141"/>
      <c r="BK1567" s="141" t="s">
        <v>17361</v>
      </c>
      <c r="BL1567" s="141" t="s">
        <v>11322</v>
      </c>
      <c r="BM1567" s="141">
        <v>46.196903361470603</v>
      </c>
      <c r="BN1567" s="141">
        <v>-73.617471939693502</v>
      </c>
      <c r="BO1567" s="141">
        <v>1999</v>
      </c>
      <c r="BP1567" s="143" t="s">
        <v>25657</v>
      </c>
      <c r="BQ1567" s="143" t="s">
        <v>26794</v>
      </c>
    </row>
    <row r="1568" spans="1:69" ht="38.25" customHeight="1" x14ac:dyDescent="0.25">
      <c r="A1568" s="1" t="str">
        <f t="shared" si="966"/>
        <v/>
      </c>
      <c r="B1568" s="32" t="str">
        <f t="shared" si="967"/>
        <v/>
      </c>
      <c r="C1568" s="25" t="str">
        <f t="shared" si="968"/>
        <v/>
      </c>
      <c r="D1568" s="25" t="str">
        <f t="shared" si="969"/>
        <v/>
      </c>
      <c r="E1568" s="25" t="str">
        <f t="shared" si="970"/>
        <v/>
      </c>
      <c r="F1568" s="25" t="str">
        <f t="shared" si="971"/>
        <v/>
      </c>
      <c r="G1568" s="108" t="str">
        <f t="shared" si="972"/>
        <v/>
      </c>
      <c r="H1568" s="108" t="str">
        <f t="shared" si="973"/>
        <v/>
      </c>
      <c r="I1568" s="112" t="str">
        <f t="shared" si="974"/>
        <v/>
      </c>
      <c r="J1568" s="112"/>
      <c r="K1568" s="112"/>
      <c r="L1568" s="113"/>
      <c r="M1568" s="113"/>
      <c r="N1568" s="224" t="str">
        <f t="shared" si="975"/>
        <v/>
      </c>
      <c r="O1568" s="225" t="str">
        <f t="shared" si="976"/>
        <v/>
      </c>
      <c r="Q1568" s="6">
        <v>1566</v>
      </c>
      <c r="R1568" s="47" t="str">
        <f t="shared" si="939"/>
        <v>-1566</v>
      </c>
      <c r="S1568" s="6"/>
      <c r="T1568" s="48" t="str">
        <f t="shared" si="940"/>
        <v/>
      </c>
      <c r="U1568" s="49" t="str">
        <f t="shared" si="941"/>
        <v/>
      </c>
      <c r="W1568" s="51"/>
      <c r="X1568" s="75" t="str">
        <f t="shared" si="942"/>
        <v/>
      </c>
      <c r="Y1568" s="71" t="str">
        <f t="shared" si="943"/>
        <v/>
      </c>
      <c r="Z1568" s="71" t="str">
        <f t="shared" si="944"/>
        <v/>
      </c>
      <c r="AA1568" s="71" t="str">
        <f t="shared" si="945"/>
        <v/>
      </c>
      <c r="AB1568" s="71" t="str">
        <f t="shared" si="946"/>
        <v/>
      </c>
      <c r="AC1568" s="71" t="str">
        <f t="shared" si="947"/>
        <v/>
      </c>
      <c r="AD1568" s="71" t="str">
        <f t="shared" si="948"/>
        <v/>
      </c>
      <c r="AE1568" s="78" t="str">
        <f t="shared" si="949"/>
        <v/>
      </c>
      <c r="AF1568" s="75" t="str">
        <f t="shared" si="950"/>
        <v/>
      </c>
      <c r="AG1568" s="71" t="str">
        <f t="shared" si="951"/>
        <v/>
      </c>
      <c r="AH1568" s="71" t="str">
        <f t="shared" si="952"/>
        <v/>
      </c>
      <c r="AI1568" s="71" t="str">
        <f t="shared" si="953"/>
        <v/>
      </c>
      <c r="AJ1568" s="71" t="str">
        <f t="shared" si="954"/>
        <v/>
      </c>
      <c r="AK1568" s="71" t="str">
        <f t="shared" si="955"/>
        <v/>
      </c>
      <c r="AL1568" s="71" t="str">
        <f t="shared" si="956"/>
        <v/>
      </c>
      <c r="AM1568" s="78" t="str">
        <f t="shared" si="957"/>
        <v/>
      </c>
      <c r="AN1568" s="75" t="str">
        <f t="shared" si="958"/>
        <v/>
      </c>
      <c r="AO1568" s="71" t="str">
        <f t="shared" si="959"/>
        <v/>
      </c>
      <c r="AP1568" s="71" t="str">
        <f t="shared" si="960"/>
        <v/>
      </c>
      <c r="AQ1568" s="71" t="str">
        <f t="shared" si="961"/>
        <v/>
      </c>
      <c r="AR1568" s="71" t="str">
        <f t="shared" si="962"/>
        <v/>
      </c>
      <c r="AS1568" s="71" t="str">
        <f t="shared" si="963"/>
        <v/>
      </c>
      <c r="AT1568" s="71" t="str">
        <f t="shared" si="964"/>
        <v/>
      </c>
      <c r="AU1568" s="76" t="str">
        <f t="shared" si="965"/>
        <v/>
      </c>
      <c r="BF1568" s="141">
        <v>62020</v>
      </c>
      <c r="BG1568" s="142" t="s">
        <v>18424</v>
      </c>
      <c r="BH1568" s="141" t="s">
        <v>478</v>
      </c>
      <c r="BI1568" s="141" t="s">
        <v>176</v>
      </c>
      <c r="BJ1568" s="141" t="s">
        <v>1588</v>
      </c>
      <c r="BK1568" s="141" t="s">
        <v>18425</v>
      </c>
      <c r="BL1568" s="141" t="s">
        <v>18426</v>
      </c>
      <c r="BM1568" s="141">
        <v>46.196560414691</v>
      </c>
      <c r="BN1568" s="141">
        <v>-73.619783893554995</v>
      </c>
      <c r="BO1568" s="141">
        <v>1995</v>
      </c>
      <c r="BP1568" s="143" t="s">
        <v>25658</v>
      </c>
      <c r="BQ1568" s="143" t="s">
        <v>26794</v>
      </c>
    </row>
    <row r="1569" spans="1:69" ht="38.25" customHeight="1" x14ac:dyDescent="0.25">
      <c r="A1569" s="1" t="str">
        <f t="shared" si="966"/>
        <v/>
      </c>
      <c r="B1569" s="32" t="str">
        <f t="shared" si="967"/>
        <v/>
      </c>
      <c r="C1569" s="25" t="str">
        <f t="shared" si="968"/>
        <v/>
      </c>
      <c r="D1569" s="25" t="str">
        <f t="shared" si="969"/>
        <v/>
      </c>
      <c r="E1569" s="25" t="str">
        <f t="shared" si="970"/>
        <v/>
      </c>
      <c r="F1569" s="25" t="str">
        <f t="shared" si="971"/>
        <v/>
      </c>
      <c r="G1569" s="108" t="str">
        <f t="shared" si="972"/>
        <v/>
      </c>
      <c r="H1569" s="108" t="str">
        <f t="shared" si="973"/>
        <v/>
      </c>
      <c r="I1569" s="112" t="str">
        <f t="shared" si="974"/>
        <v/>
      </c>
      <c r="J1569" s="112"/>
      <c r="K1569" s="112"/>
      <c r="L1569" s="113"/>
      <c r="M1569" s="113"/>
      <c r="N1569" s="224" t="str">
        <f t="shared" si="975"/>
        <v/>
      </c>
      <c r="O1569" s="225" t="str">
        <f t="shared" si="976"/>
        <v/>
      </c>
      <c r="Q1569" s="6">
        <v>1567</v>
      </c>
      <c r="R1569" s="47" t="str">
        <f t="shared" si="939"/>
        <v>-1567</v>
      </c>
      <c r="S1569" s="6"/>
      <c r="T1569" s="48" t="str">
        <f t="shared" si="940"/>
        <v/>
      </c>
      <c r="U1569" s="49" t="str">
        <f t="shared" si="941"/>
        <v/>
      </c>
      <c r="W1569" s="51"/>
      <c r="X1569" s="75" t="str">
        <f t="shared" si="942"/>
        <v/>
      </c>
      <c r="Y1569" s="71" t="str">
        <f t="shared" si="943"/>
        <v/>
      </c>
      <c r="Z1569" s="71" t="str">
        <f t="shared" si="944"/>
        <v/>
      </c>
      <c r="AA1569" s="71" t="str">
        <f t="shared" si="945"/>
        <v/>
      </c>
      <c r="AB1569" s="71" t="str">
        <f t="shared" si="946"/>
        <v/>
      </c>
      <c r="AC1569" s="71" t="str">
        <f t="shared" si="947"/>
        <v/>
      </c>
      <c r="AD1569" s="71" t="str">
        <f t="shared" si="948"/>
        <v/>
      </c>
      <c r="AE1569" s="78" t="str">
        <f t="shared" si="949"/>
        <v/>
      </c>
      <c r="AF1569" s="75" t="str">
        <f t="shared" si="950"/>
        <v/>
      </c>
      <c r="AG1569" s="71" t="str">
        <f t="shared" si="951"/>
        <v/>
      </c>
      <c r="AH1569" s="71" t="str">
        <f t="shared" si="952"/>
        <v/>
      </c>
      <c r="AI1569" s="71" t="str">
        <f t="shared" si="953"/>
        <v/>
      </c>
      <c r="AJ1569" s="71" t="str">
        <f t="shared" si="954"/>
        <v/>
      </c>
      <c r="AK1569" s="71" t="str">
        <f t="shared" si="955"/>
        <v/>
      </c>
      <c r="AL1569" s="71" t="str">
        <f t="shared" si="956"/>
        <v/>
      </c>
      <c r="AM1569" s="78" t="str">
        <f t="shared" si="957"/>
        <v/>
      </c>
      <c r="AN1569" s="75" t="str">
        <f t="shared" si="958"/>
        <v/>
      </c>
      <c r="AO1569" s="71" t="str">
        <f t="shared" si="959"/>
        <v/>
      </c>
      <c r="AP1569" s="71" t="str">
        <f t="shared" si="960"/>
        <v/>
      </c>
      <c r="AQ1569" s="71" t="str">
        <f t="shared" si="961"/>
        <v/>
      </c>
      <c r="AR1569" s="71" t="str">
        <f t="shared" si="962"/>
        <v/>
      </c>
      <c r="AS1569" s="71" t="str">
        <f t="shared" si="963"/>
        <v/>
      </c>
      <c r="AT1569" s="71" t="str">
        <f t="shared" si="964"/>
        <v/>
      </c>
      <c r="AU1569" s="76" t="str">
        <f t="shared" si="965"/>
        <v/>
      </c>
      <c r="BF1569" s="141">
        <v>62020</v>
      </c>
      <c r="BG1569" s="142" t="s">
        <v>18427</v>
      </c>
      <c r="BH1569" s="141" t="s">
        <v>180</v>
      </c>
      <c r="BI1569" s="141" t="s">
        <v>191</v>
      </c>
      <c r="BJ1569" s="141"/>
      <c r="BK1569" s="141" t="s">
        <v>18428</v>
      </c>
      <c r="BL1569" s="141" t="s">
        <v>18429</v>
      </c>
      <c r="BM1569" s="141">
        <v>46.2022371782775</v>
      </c>
      <c r="BN1569" s="141">
        <v>-73.619068607861095</v>
      </c>
      <c r="BO1569" s="141">
        <v>1994</v>
      </c>
      <c r="BP1569" s="143" t="s">
        <v>25659</v>
      </c>
      <c r="BQ1569" s="143" t="s">
        <v>26794</v>
      </c>
    </row>
    <row r="1570" spans="1:69" ht="38.25" customHeight="1" x14ac:dyDescent="0.25">
      <c r="A1570" s="1" t="str">
        <f t="shared" si="966"/>
        <v/>
      </c>
      <c r="B1570" s="32" t="str">
        <f t="shared" si="967"/>
        <v/>
      </c>
      <c r="C1570" s="25" t="str">
        <f t="shared" si="968"/>
        <v/>
      </c>
      <c r="D1570" s="25" t="str">
        <f t="shared" si="969"/>
        <v/>
      </c>
      <c r="E1570" s="25" t="str">
        <f t="shared" si="970"/>
        <v/>
      </c>
      <c r="F1570" s="25" t="str">
        <f t="shared" si="971"/>
        <v/>
      </c>
      <c r="G1570" s="108" t="str">
        <f t="shared" si="972"/>
        <v/>
      </c>
      <c r="H1570" s="108" t="str">
        <f t="shared" si="973"/>
        <v/>
      </c>
      <c r="I1570" s="112" t="str">
        <f t="shared" si="974"/>
        <v/>
      </c>
      <c r="J1570" s="112"/>
      <c r="K1570" s="112"/>
      <c r="L1570" s="113"/>
      <c r="M1570" s="113"/>
      <c r="N1570" s="224" t="str">
        <f t="shared" si="975"/>
        <v/>
      </c>
      <c r="O1570" s="225" t="str">
        <f t="shared" si="976"/>
        <v/>
      </c>
      <c r="Q1570" s="6">
        <v>1568</v>
      </c>
      <c r="R1570" s="47" t="str">
        <f t="shared" si="939"/>
        <v>-1568</v>
      </c>
      <c r="S1570" s="6"/>
      <c r="T1570" s="48" t="str">
        <f t="shared" si="940"/>
        <v/>
      </c>
      <c r="U1570" s="49" t="str">
        <f t="shared" si="941"/>
        <v/>
      </c>
      <c r="W1570" s="51"/>
      <c r="X1570" s="75" t="str">
        <f t="shared" si="942"/>
        <v/>
      </c>
      <c r="Y1570" s="71" t="str">
        <f t="shared" si="943"/>
        <v/>
      </c>
      <c r="Z1570" s="71" t="str">
        <f t="shared" si="944"/>
        <v/>
      </c>
      <c r="AA1570" s="71" t="str">
        <f t="shared" si="945"/>
        <v/>
      </c>
      <c r="AB1570" s="71" t="str">
        <f t="shared" si="946"/>
        <v/>
      </c>
      <c r="AC1570" s="71" t="str">
        <f t="shared" si="947"/>
        <v/>
      </c>
      <c r="AD1570" s="71" t="str">
        <f t="shared" si="948"/>
        <v/>
      </c>
      <c r="AE1570" s="78" t="str">
        <f t="shared" si="949"/>
        <v/>
      </c>
      <c r="AF1570" s="75" t="str">
        <f t="shared" si="950"/>
        <v/>
      </c>
      <c r="AG1570" s="71" t="str">
        <f t="shared" si="951"/>
        <v/>
      </c>
      <c r="AH1570" s="71" t="str">
        <f t="shared" si="952"/>
        <v/>
      </c>
      <c r="AI1570" s="71" t="str">
        <f t="shared" si="953"/>
        <v/>
      </c>
      <c r="AJ1570" s="71" t="str">
        <f t="shared" si="954"/>
        <v/>
      </c>
      <c r="AK1570" s="71" t="str">
        <f t="shared" si="955"/>
        <v/>
      </c>
      <c r="AL1570" s="71" t="str">
        <f t="shared" si="956"/>
        <v/>
      </c>
      <c r="AM1570" s="78" t="str">
        <f t="shared" si="957"/>
        <v/>
      </c>
      <c r="AN1570" s="75" t="str">
        <f t="shared" si="958"/>
        <v/>
      </c>
      <c r="AO1570" s="71" t="str">
        <f t="shared" si="959"/>
        <v/>
      </c>
      <c r="AP1570" s="71" t="str">
        <f t="shared" si="960"/>
        <v/>
      </c>
      <c r="AQ1570" s="71" t="str">
        <f t="shared" si="961"/>
        <v/>
      </c>
      <c r="AR1570" s="71" t="str">
        <f t="shared" si="962"/>
        <v/>
      </c>
      <c r="AS1570" s="71" t="str">
        <f t="shared" si="963"/>
        <v/>
      </c>
      <c r="AT1570" s="71" t="str">
        <f t="shared" si="964"/>
        <v/>
      </c>
      <c r="AU1570" s="76" t="str">
        <f t="shared" si="965"/>
        <v/>
      </c>
      <c r="BF1570" s="141">
        <v>62020</v>
      </c>
      <c r="BG1570" s="142" t="s">
        <v>18430</v>
      </c>
      <c r="BH1570" s="141" t="s">
        <v>478</v>
      </c>
      <c r="BI1570" s="141" t="s">
        <v>176</v>
      </c>
      <c r="BJ1570" s="141" t="s">
        <v>18431</v>
      </c>
      <c r="BK1570" s="141" t="s">
        <v>3176</v>
      </c>
      <c r="BL1570" s="141" t="s">
        <v>18432</v>
      </c>
      <c r="BM1570" s="141">
        <v>46.192740558758601</v>
      </c>
      <c r="BN1570" s="141">
        <v>-73.623202469380004</v>
      </c>
      <c r="BO1570" s="141">
        <v>2004</v>
      </c>
      <c r="BP1570" s="143" t="s">
        <v>25660</v>
      </c>
      <c r="BQ1570" s="143" t="s">
        <v>26794</v>
      </c>
    </row>
    <row r="1571" spans="1:69" ht="38.25" customHeight="1" x14ac:dyDescent="0.25">
      <c r="A1571" s="1" t="str">
        <f t="shared" si="966"/>
        <v/>
      </c>
      <c r="B1571" s="32" t="str">
        <f t="shared" si="967"/>
        <v/>
      </c>
      <c r="C1571" s="25" t="str">
        <f t="shared" si="968"/>
        <v/>
      </c>
      <c r="D1571" s="25" t="str">
        <f t="shared" si="969"/>
        <v/>
      </c>
      <c r="E1571" s="25" t="str">
        <f t="shared" si="970"/>
        <v/>
      </c>
      <c r="F1571" s="25" t="str">
        <f t="shared" si="971"/>
        <v/>
      </c>
      <c r="G1571" s="108" t="str">
        <f t="shared" si="972"/>
        <v/>
      </c>
      <c r="H1571" s="108" t="str">
        <f t="shared" si="973"/>
        <v/>
      </c>
      <c r="I1571" s="112" t="str">
        <f t="shared" si="974"/>
        <v/>
      </c>
      <c r="J1571" s="112"/>
      <c r="K1571" s="112"/>
      <c r="L1571" s="113"/>
      <c r="M1571" s="113"/>
      <c r="N1571" s="224" t="str">
        <f t="shared" si="975"/>
        <v/>
      </c>
      <c r="O1571" s="225" t="str">
        <f t="shared" si="976"/>
        <v/>
      </c>
      <c r="Q1571" s="6">
        <v>1569</v>
      </c>
      <c r="R1571" s="47" t="str">
        <f t="shared" si="939"/>
        <v>-1569</v>
      </c>
      <c r="S1571" s="6"/>
      <c r="T1571" s="48" t="str">
        <f t="shared" si="940"/>
        <v/>
      </c>
      <c r="U1571" s="49" t="str">
        <f t="shared" si="941"/>
        <v/>
      </c>
      <c r="W1571" s="51"/>
      <c r="X1571" s="75" t="str">
        <f t="shared" si="942"/>
        <v/>
      </c>
      <c r="Y1571" s="71" t="str">
        <f t="shared" si="943"/>
        <v/>
      </c>
      <c r="Z1571" s="71" t="str">
        <f t="shared" si="944"/>
        <v/>
      </c>
      <c r="AA1571" s="71" t="str">
        <f t="shared" si="945"/>
        <v/>
      </c>
      <c r="AB1571" s="71" t="str">
        <f t="shared" si="946"/>
        <v/>
      </c>
      <c r="AC1571" s="71" t="str">
        <f t="shared" si="947"/>
        <v/>
      </c>
      <c r="AD1571" s="71" t="str">
        <f t="shared" si="948"/>
        <v/>
      </c>
      <c r="AE1571" s="78" t="str">
        <f t="shared" si="949"/>
        <v/>
      </c>
      <c r="AF1571" s="75" t="str">
        <f t="shared" si="950"/>
        <v/>
      </c>
      <c r="AG1571" s="71" t="str">
        <f t="shared" si="951"/>
        <v/>
      </c>
      <c r="AH1571" s="71" t="str">
        <f t="shared" si="952"/>
        <v/>
      </c>
      <c r="AI1571" s="71" t="str">
        <f t="shared" si="953"/>
        <v/>
      </c>
      <c r="AJ1571" s="71" t="str">
        <f t="shared" si="954"/>
        <v/>
      </c>
      <c r="AK1571" s="71" t="str">
        <f t="shared" si="955"/>
        <v/>
      </c>
      <c r="AL1571" s="71" t="str">
        <f t="shared" si="956"/>
        <v/>
      </c>
      <c r="AM1571" s="78" t="str">
        <f t="shared" si="957"/>
        <v/>
      </c>
      <c r="AN1571" s="75" t="str">
        <f t="shared" si="958"/>
        <v/>
      </c>
      <c r="AO1571" s="71" t="str">
        <f t="shared" si="959"/>
        <v/>
      </c>
      <c r="AP1571" s="71" t="str">
        <f t="shared" si="960"/>
        <v/>
      </c>
      <c r="AQ1571" s="71" t="str">
        <f t="shared" si="961"/>
        <v/>
      </c>
      <c r="AR1571" s="71" t="str">
        <f t="shared" si="962"/>
        <v/>
      </c>
      <c r="AS1571" s="71" t="str">
        <f t="shared" si="963"/>
        <v/>
      </c>
      <c r="AT1571" s="71" t="str">
        <f t="shared" si="964"/>
        <v/>
      </c>
      <c r="AU1571" s="76" t="str">
        <f t="shared" si="965"/>
        <v/>
      </c>
      <c r="BF1571" s="141">
        <v>62020</v>
      </c>
      <c r="BG1571" s="142" t="s">
        <v>18433</v>
      </c>
      <c r="BH1571" s="141" t="s">
        <v>478</v>
      </c>
      <c r="BI1571" s="141" t="s">
        <v>176</v>
      </c>
      <c r="BJ1571" s="141" t="s">
        <v>16954</v>
      </c>
      <c r="BK1571" s="141" t="s">
        <v>1818</v>
      </c>
      <c r="BL1571" s="141" t="s">
        <v>18434</v>
      </c>
      <c r="BM1571" s="141">
        <v>46.199970387939999</v>
      </c>
      <c r="BN1571" s="141">
        <v>-73.623039124499499</v>
      </c>
      <c r="BO1571" s="141">
        <v>1983</v>
      </c>
      <c r="BP1571" s="143" t="s">
        <v>25661</v>
      </c>
      <c r="BQ1571" s="143" t="s">
        <v>26794</v>
      </c>
    </row>
    <row r="1572" spans="1:69" ht="38.25" customHeight="1" x14ac:dyDescent="0.25">
      <c r="A1572" s="1" t="str">
        <f t="shared" si="966"/>
        <v/>
      </c>
      <c r="B1572" s="32" t="str">
        <f t="shared" si="967"/>
        <v/>
      </c>
      <c r="C1572" s="25" t="str">
        <f t="shared" si="968"/>
        <v/>
      </c>
      <c r="D1572" s="25" t="str">
        <f t="shared" si="969"/>
        <v/>
      </c>
      <c r="E1572" s="25" t="str">
        <f t="shared" si="970"/>
        <v/>
      </c>
      <c r="F1572" s="25" t="str">
        <f t="shared" si="971"/>
        <v/>
      </c>
      <c r="G1572" s="108" t="str">
        <f t="shared" si="972"/>
        <v/>
      </c>
      <c r="H1572" s="108" t="str">
        <f t="shared" si="973"/>
        <v/>
      </c>
      <c r="I1572" s="112" t="str">
        <f t="shared" si="974"/>
        <v/>
      </c>
      <c r="J1572" s="112"/>
      <c r="K1572" s="112"/>
      <c r="L1572" s="113"/>
      <c r="M1572" s="113"/>
      <c r="N1572" s="224" t="str">
        <f t="shared" si="975"/>
        <v/>
      </c>
      <c r="O1572" s="225" t="str">
        <f t="shared" si="976"/>
        <v/>
      </c>
      <c r="Q1572" s="6">
        <v>1570</v>
      </c>
      <c r="R1572" s="47" t="str">
        <f t="shared" si="939"/>
        <v>-1570</v>
      </c>
      <c r="S1572" s="6"/>
      <c r="T1572" s="48" t="str">
        <f t="shared" si="940"/>
        <v/>
      </c>
      <c r="U1572" s="49" t="str">
        <f t="shared" si="941"/>
        <v/>
      </c>
      <c r="W1572" s="51"/>
      <c r="X1572" s="75" t="str">
        <f t="shared" si="942"/>
        <v/>
      </c>
      <c r="Y1572" s="71" t="str">
        <f t="shared" si="943"/>
        <v/>
      </c>
      <c r="Z1572" s="71" t="str">
        <f t="shared" si="944"/>
        <v/>
      </c>
      <c r="AA1572" s="71" t="str">
        <f t="shared" si="945"/>
        <v/>
      </c>
      <c r="AB1572" s="71" t="str">
        <f t="shared" si="946"/>
        <v/>
      </c>
      <c r="AC1572" s="71" t="str">
        <f t="shared" si="947"/>
        <v/>
      </c>
      <c r="AD1572" s="71" t="str">
        <f t="shared" si="948"/>
        <v/>
      </c>
      <c r="AE1572" s="78" t="str">
        <f t="shared" si="949"/>
        <v/>
      </c>
      <c r="AF1572" s="75" t="str">
        <f t="shared" si="950"/>
        <v/>
      </c>
      <c r="AG1572" s="71" t="str">
        <f t="shared" si="951"/>
        <v/>
      </c>
      <c r="AH1572" s="71" t="str">
        <f t="shared" si="952"/>
        <v/>
      </c>
      <c r="AI1572" s="71" t="str">
        <f t="shared" si="953"/>
        <v/>
      </c>
      <c r="AJ1572" s="71" t="str">
        <f t="shared" si="954"/>
        <v/>
      </c>
      <c r="AK1572" s="71" t="str">
        <f t="shared" si="955"/>
        <v/>
      </c>
      <c r="AL1572" s="71" t="str">
        <f t="shared" si="956"/>
        <v/>
      </c>
      <c r="AM1572" s="78" t="str">
        <f t="shared" si="957"/>
        <v/>
      </c>
      <c r="AN1572" s="75" t="str">
        <f t="shared" si="958"/>
        <v/>
      </c>
      <c r="AO1572" s="71" t="str">
        <f t="shared" si="959"/>
        <v/>
      </c>
      <c r="AP1572" s="71" t="str">
        <f t="shared" si="960"/>
        <v/>
      </c>
      <c r="AQ1572" s="71" t="str">
        <f t="shared" si="961"/>
        <v/>
      </c>
      <c r="AR1572" s="71" t="str">
        <f t="shared" si="962"/>
        <v/>
      </c>
      <c r="AS1572" s="71" t="str">
        <f t="shared" si="963"/>
        <v/>
      </c>
      <c r="AT1572" s="71" t="str">
        <f t="shared" si="964"/>
        <v/>
      </c>
      <c r="AU1572" s="76" t="str">
        <f t="shared" si="965"/>
        <v/>
      </c>
      <c r="BF1572" s="141">
        <v>72020</v>
      </c>
      <c r="BG1572" s="142" t="s">
        <v>18365</v>
      </c>
      <c r="BH1572" s="141" t="s">
        <v>180</v>
      </c>
      <c r="BI1572" s="141" t="s">
        <v>191</v>
      </c>
      <c r="BJ1572" s="141" t="s">
        <v>18366</v>
      </c>
      <c r="BK1572" s="141" t="s">
        <v>17353</v>
      </c>
      <c r="BL1572" s="141" t="s">
        <v>18367</v>
      </c>
      <c r="BM1572" s="141">
        <v>45.495480000000001</v>
      </c>
      <c r="BN1572" s="141">
        <v>-73.984440000000006</v>
      </c>
      <c r="BO1572" s="141">
        <v>1991</v>
      </c>
      <c r="BP1572" s="143" t="s">
        <v>25635</v>
      </c>
      <c r="BQ1572" s="143" t="s">
        <v>17560</v>
      </c>
    </row>
    <row r="1573" spans="1:69" ht="38.25" customHeight="1" x14ac:dyDescent="0.25">
      <c r="A1573" s="1" t="str">
        <f t="shared" si="966"/>
        <v/>
      </c>
      <c r="B1573" s="32" t="str">
        <f t="shared" si="967"/>
        <v/>
      </c>
      <c r="C1573" s="25" t="str">
        <f t="shared" si="968"/>
        <v/>
      </c>
      <c r="D1573" s="25" t="str">
        <f t="shared" si="969"/>
        <v/>
      </c>
      <c r="E1573" s="25" t="str">
        <f t="shared" si="970"/>
        <v/>
      </c>
      <c r="F1573" s="25" t="str">
        <f t="shared" si="971"/>
        <v/>
      </c>
      <c r="G1573" s="108" t="str">
        <f t="shared" si="972"/>
        <v/>
      </c>
      <c r="H1573" s="108" t="str">
        <f t="shared" si="973"/>
        <v/>
      </c>
      <c r="I1573" s="112" t="str">
        <f t="shared" si="974"/>
        <v/>
      </c>
      <c r="J1573" s="112"/>
      <c r="K1573" s="112"/>
      <c r="L1573" s="113"/>
      <c r="M1573" s="113"/>
      <c r="N1573" s="224" t="str">
        <f t="shared" si="975"/>
        <v/>
      </c>
      <c r="O1573" s="225" t="str">
        <f t="shared" si="976"/>
        <v/>
      </c>
      <c r="Q1573" s="6">
        <v>1571</v>
      </c>
      <c r="R1573" s="47" t="str">
        <f t="shared" si="939"/>
        <v>-1571</v>
      </c>
      <c r="S1573" s="6"/>
      <c r="T1573" s="48" t="str">
        <f t="shared" si="940"/>
        <v/>
      </c>
      <c r="U1573" s="49" t="str">
        <f t="shared" si="941"/>
        <v/>
      </c>
      <c r="W1573" s="51"/>
      <c r="X1573" s="75" t="str">
        <f t="shared" si="942"/>
        <v/>
      </c>
      <c r="Y1573" s="71" t="str">
        <f t="shared" si="943"/>
        <v/>
      </c>
      <c r="Z1573" s="71" t="str">
        <f t="shared" si="944"/>
        <v/>
      </c>
      <c r="AA1573" s="71" t="str">
        <f t="shared" si="945"/>
        <v/>
      </c>
      <c r="AB1573" s="71" t="str">
        <f t="shared" si="946"/>
        <v/>
      </c>
      <c r="AC1573" s="71" t="str">
        <f t="shared" si="947"/>
        <v/>
      </c>
      <c r="AD1573" s="71" t="str">
        <f t="shared" si="948"/>
        <v/>
      </c>
      <c r="AE1573" s="78" t="str">
        <f t="shared" si="949"/>
        <v/>
      </c>
      <c r="AF1573" s="75" t="str">
        <f t="shared" si="950"/>
        <v/>
      </c>
      <c r="AG1573" s="71" t="str">
        <f t="shared" si="951"/>
        <v/>
      </c>
      <c r="AH1573" s="71" t="str">
        <f t="shared" si="952"/>
        <v/>
      </c>
      <c r="AI1573" s="71" t="str">
        <f t="shared" si="953"/>
        <v/>
      </c>
      <c r="AJ1573" s="71" t="str">
        <f t="shared" si="954"/>
        <v/>
      </c>
      <c r="AK1573" s="71" t="str">
        <f t="shared" si="955"/>
        <v/>
      </c>
      <c r="AL1573" s="71" t="str">
        <f t="shared" si="956"/>
        <v/>
      </c>
      <c r="AM1573" s="78" t="str">
        <f t="shared" si="957"/>
        <v/>
      </c>
      <c r="AN1573" s="75" t="str">
        <f t="shared" si="958"/>
        <v/>
      </c>
      <c r="AO1573" s="71" t="str">
        <f t="shared" si="959"/>
        <v/>
      </c>
      <c r="AP1573" s="71" t="str">
        <f t="shared" si="960"/>
        <v/>
      </c>
      <c r="AQ1573" s="71" t="str">
        <f t="shared" si="961"/>
        <v/>
      </c>
      <c r="AR1573" s="71" t="str">
        <f t="shared" si="962"/>
        <v/>
      </c>
      <c r="AS1573" s="71" t="str">
        <f t="shared" si="963"/>
        <v/>
      </c>
      <c r="AT1573" s="71" t="str">
        <f t="shared" si="964"/>
        <v/>
      </c>
      <c r="AU1573" s="76" t="str">
        <f t="shared" si="965"/>
        <v/>
      </c>
      <c r="BF1573" s="141">
        <v>72020</v>
      </c>
      <c r="BG1573" s="142" t="s">
        <v>19030</v>
      </c>
      <c r="BH1573" s="141" t="s">
        <v>180</v>
      </c>
      <c r="BI1573" s="141" t="s">
        <v>191</v>
      </c>
      <c r="BJ1573" s="141" t="s">
        <v>19031</v>
      </c>
      <c r="BK1573" s="141" t="s">
        <v>3482</v>
      </c>
      <c r="BL1573" s="141" t="s">
        <v>19032</v>
      </c>
      <c r="BM1573" s="141">
        <v>45.497239999999998</v>
      </c>
      <c r="BN1573" s="141">
        <v>-73.987530000000007</v>
      </c>
      <c r="BO1573" s="141">
        <v>2000</v>
      </c>
      <c r="BP1573" s="143" t="s">
        <v>25635</v>
      </c>
      <c r="BQ1573" s="143" t="s">
        <v>17560</v>
      </c>
    </row>
    <row r="1574" spans="1:69" ht="38.25" customHeight="1" x14ac:dyDescent="0.25">
      <c r="A1574" s="1" t="str">
        <f t="shared" si="966"/>
        <v/>
      </c>
      <c r="B1574" s="32" t="str">
        <f t="shared" si="967"/>
        <v/>
      </c>
      <c r="C1574" s="25" t="str">
        <f t="shared" si="968"/>
        <v/>
      </c>
      <c r="D1574" s="25" t="str">
        <f t="shared" si="969"/>
        <v/>
      </c>
      <c r="E1574" s="25" t="str">
        <f t="shared" si="970"/>
        <v/>
      </c>
      <c r="F1574" s="25" t="str">
        <f t="shared" si="971"/>
        <v/>
      </c>
      <c r="G1574" s="108" t="str">
        <f t="shared" si="972"/>
        <v/>
      </c>
      <c r="H1574" s="108" t="str">
        <f t="shared" si="973"/>
        <v/>
      </c>
      <c r="I1574" s="112" t="str">
        <f t="shared" si="974"/>
        <v/>
      </c>
      <c r="J1574" s="112"/>
      <c r="K1574" s="112"/>
      <c r="L1574" s="113"/>
      <c r="M1574" s="113"/>
      <c r="N1574" s="224" t="str">
        <f t="shared" si="975"/>
        <v/>
      </c>
      <c r="O1574" s="225" t="str">
        <f t="shared" si="976"/>
        <v/>
      </c>
      <c r="Q1574" s="6">
        <v>1572</v>
      </c>
      <c r="R1574" s="47" t="str">
        <f t="shared" si="939"/>
        <v>-1572</v>
      </c>
      <c r="S1574" s="6"/>
      <c r="T1574" s="48" t="str">
        <f t="shared" si="940"/>
        <v/>
      </c>
      <c r="U1574" s="49" t="str">
        <f t="shared" si="941"/>
        <v/>
      </c>
      <c r="W1574" s="51"/>
      <c r="X1574" s="75" t="str">
        <f t="shared" si="942"/>
        <v/>
      </c>
      <c r="Y1574" s="71" t="str">
        <f t="shared" si="943"/>
        <v/>
      </c>
      <c r="Z1574" s="71" t="str">
        <f t="shared" si="944"/>
        <v/>
      </c>
      <c r="AA1574" s="71" t="str">
        <f t="shared" si="945"/>
        <v/>
      </c>
      <c r="AB1574" s="71" t="str">
        <f t="shared" si="946"/>
        <v/>
      </c>
      <c r="AC1574" s="71" t="str">
        <f t="shared" si="947"/>
        <v/>
      </c>
      <c r="AD1574" s="71" t="str">
        <f t="shared" si="948"/>
        <v/>
      </c>
      <c r="AE1574" s="78" t="str">
        <f t="shared" si="949"/>
        <v/>
      </c>
      <c r="AF1574" s="75" t="str">
        <f t="shared" si="950"/>
        <v/>
      </c>
      <c r="AG1574" s="71" t="str">
        <f t="shared" si="951"/>
        <v/>
      </c>
      <c r="AH1574" s="71" t="str">
        <f t="shared" si="952"/>
        <v/>
      </c>
      <c r="AI1574" s="71" t="str">
        <f t="shared" si="953"/>
        <v/>
      </c>
      <c r="AJ1574" s="71" t="str">
        <f t="shared" si="954"/>
        <v/>
      </c>
      <c r="AK1574" s="71" t="str">
        <f t="shared" si="955"/>
        <v/>
      </c>
      <c r="AL1574" s="71" t="str">
        <f t="shared" si="956"/>
        <v/>
      </c>
      <c r="AM1574" s="78" t="str">
        <f t="shared" si="957"/>
        <v/>
      </c>
      <c r="AN1574" s="75" t="str">
        <f t="shared" si="958"/>
        <v/>
      </c>
      <c r="AO1574" s="71" t="str">
        <f t="shared" si="959"/>
        <v/>
      </c>
      <c r="AP1574" s="71" t="str">
        <f t="shared" si="960"/>
        <v/>
      </c>
      <c r="AQ1574" s="71" t="str">
        <f t="shared" si="961"/>
        <v/>
      </c>
      <c r="AR1574" s="71" t="str">
        <f t="shared" si="962"/>
        <v/>
      </c>
      <c r="AS1574" s="71" t="str">
        <f t="shared" si="963"/>
        <v/>
      </c>
      <c r="AT1574" s="71" t="str">
        <f t="shared" si="964"/>
        <v/>
      </c>
      <c r="AU1574" s="76" t="str">
        <f t="shared" si="965"/>
        <v/>
      </c>
      <c r="BF1574" s="141">
        <v>62020</v>
      </c>
      <c r="BG1574" s="142" t="s">
        <v>18435</v>
      </c>
      <c r="BH1574" s="141" t="s">
        <v>478</v>
      </c>
      <c r="BI1574" s="141" t="s">
        <v>176</v>
      </c>
      <c r="BJ1574" s="141" t="s">
        <v>16954</v>
      </c>
      <c r="BK1574" s="141" t="s">
        <v>12004</v>
      </c>
      <c r="BL1574" s="141" t="s">
        <v>18436</v>
      </c>
      <c r="BM1574" s="141">
        <v>46.162452999999999</v>
      </c>
      <c r="BN1574" s="141">
        <v>-73.586464000000007</v>
      </c>
      <c r="BO1574" s="141">
        <v>1986</v>
      </c>
      <c r="BP1574" s="143" t="s">
        <v>25661</v>
      </c>
      <c r="BQ1574" s="143" t="s">
        <v>26794</v>
      </c>
    </row>
    <row r="1575" spans="1:69" ht="38.25" customHeight="1" x14ac:dyDescent="0.25">
      <c r="A1575" s="1" t="str">
        <f t="shared" si="966"/>
        <v/>
      </c>
      <c r="B1575" s="32" t="str">
        <f t="shared" si="967"/>
        <v/>
      </c>
      <c r="C1575" s="25" t="str">
        <f t="shared" si="968"/>
        <v/>
      </c>
      <c r="D1575" s="25" t="str">
        <f t="shared" si="969"/>
        <v/>
      </c>
      <c r="E1575" s="25" t="str">
        <f t="shared" si="970"/>
        <v/>
      </c>
      <c r="F1575" s="25" t="str">
        <f t="shared" si="971"/>
        <v/>
      </c>
      <c r="G1575" s="108" t="str">
        <f t="shared" si="972"/>
        <v/>
      </c>
      <c r="H1575" s="108" t="str">
        <f t="shared" si="973"/>
        <v/>
      </c>
      <c r="I1575" s="112" t="str">
        <f t="shared" si="974"/>
        <v/>
      </c>
      <c r="J1575" s="112"/>
      <c r="K1575" s="112"/>
      <c r="L1575" s="113"/>
      <c r="M1575" s="113"/>
      <c r="N1575" s="224" t="str">
        <f t="shared" si="975"/>
        <v/>
      </c>
      <c r="O1575" s="225" t="str">
        <f t="shared" si="976"/>
        <v/>
      </c>
      <c r="Q1575" s="6">
        <v>1573</v>
      </c>
      <c r="R1575" s="47" t="str">
        <f t="shared" si="939"/>
        <v>-1573</v>
      </c>
      <c r="S1575" s="6"/>
      <c r="T1575" s="48" t="str">
        <f t="shared" si="940"/>
        <v/>
      </c>
      <c r="U1575" s="49" t="str">
        <f t="shared" si="941"/>
        <v/>
      </c>
      <c r="W1575" s="51"/>
      <c r="X1575" s="75" t="str">
        <f t="shared" si="942"/>
        <v/>
      </c>
      <c r="Y1575" s="71" t="str">
        <f t="shared" si="943"/>
        <v/>
      </c>
      <c r="Z1575" s="71" t="str">
        <f t="shared" si="944"/>
        <v/>
      </c>
      <c r="AA1575" s="71" t="str">
        <f t="shared" si="945"/>
        <v/>
      </c>
      <c r="AB1575" s="71" t="str">
        <f t="shared" si="946"/>
        <v/>
      </c>
      <c r="AC1575" s="71" t="str">
        <f t="shared" si="947"/>
        <v/>
      </c>
      <c r="AD1575" s="71" t="str">
        <f t="shared" si="948"/>
        <v/>
      </c>
      <c r="AE1575" s="78" t="str">
        <f t="shared" si="949"/>
        <v/>
      </c>
      <c r="AF1575" s="75" t="str">
        <f t="shared" si="950"/>
        <v/>
      </c>
      <c r="AG1575" s="71" t="str">
        <f t="shared" si="951"/>
        <v/>
      </c>
      <c r="AH1575" s="71" t="str">
        <f t="shared" si="952"/>
        <v/>
      </c>
      <c r="AI1575" s="71" t="str">
        <f t="shared" si="953"/>
        <v/>
      </c>
      <c r="AJ1575" s="71" t="str">
        <f t="shared" si="954"/>
        <v/>
      </c>
      <c r="AK1575" s="71" t="str">
        <f t="shared" si="955"/>
        <v/>
      </c>
      <c r="AL1575" s="71" t="str">
        <f t="shared" si="956"/>
        <v/>
      </c>
      <c r="AM1575" s="78" t="str">
        <f t="shared" si="957"/>
        <v/>
      </c>
      <c r="AN1575" s="75" t="str">
        <f t="shared" si="958"/>
        <v/>
      </c>
      <c r="AO1575" s="71" t="str">
        <f t="shared" si="959"/>
        <v/>
      </c>
      <c r="AP1575" s="71" t="str">
        <f t="shared" si="960"/>
        <v/>
      </c>
      <c r="AQ1575" s="71" t="str">
        <f t="shared" si="961"/>
        <v/>
      </c>
      <c r="AR1575" s="71" t="str">
        <f t="shared" si="962"/>
        <v/>
      </c>
      <c r="AS1575" s="71" t="str">
        <f t="shared" si="963"/>
        <v/>
      </c>
      <c r="AT1575" s="71" t="str">
        <f t="shared" si="964"/>
        <v/>
      </c>
      <c r="AU1575" s="76" t="str">
        <f t="shared" si="965"/>
        <v/>
      </c>
      <c r="BF1575" s="141">
        <v>62020</v>
      </c>
      <c r="BG1575" s="142" t="s">
        <v>18289</v>
      </c>
      <c r="BH1575" s="141" t="s">
        <v>180</v>
      </c>
      <c r="BI1575" s="141" t="s">
        <v>191</v>
      </c>
      <c r="BJ1575" s="141"/>
      <c r="BK1575" s="141" t="s">
        <v>18290</v>
      </c>
      <c r="BL1575" s="141" t="s">
        <v>3884</v>
      </c>
      <c r="BM1575" s="141">
        <v>46.1887379</v>
      </c>
      <c r="BN1575" s="141">
        <v>-73.615080789999993</v>
      </c>
      <c r="BO1575" s="141">
        <v>1994</v>
      </c>
      <c r="BP1575" s="143" t="s">
        <v>25624</v>
      </c>
      <c r="BQ1575" s="143" t="s">
        <v>26794</v>
      </c>
    </row>
    <row r="1576" spans="1:69" ht="38.25" customHeight="1" x14ac:dyDescent="0.25">
      <c r="A1576" s="1" t="str">
        <f t="shared" si="966"/>
        <v/>
      </c>
      <c r="B1576" s="32" t="str">
        <f t="shared" si="967"/>
        <v/>
      </c>
      <c r="C1576" s="25" t="str">
        <f t="shared" si="968"/>
        <v/>
      </c>
      <c r="D1576" s="25" t="str">
        <f t="shared" si="969"/>
        <v/>
      </c>
      <c r="E1576" s="25" t="str">
        <f t="shared" si="970"/>
        <v/>
      </c>
      <c r="F1576" s="25" t="str">
        <f t="shared" si="971"/>
        <v/>
      </c>
      <c r="G1576" s="108" t="str">
        <f t="shared" si="972"/>
        <v/>
      </c>
      <c r="H1576" s="108" t="str">
        <f t="shared" si="973"/>
        <v/>
      </c>
      <c r="I1576" s="112" t="str">
        <f t="shared" si="974"/>
        <v/>
      </c>
      <c r="J1576" s="112"/>
      <c r="K1576" s="112"/>
      <c r="L1576" s="113"/>
      <c r="M1576" s="113"/>
      <c r="N1576" s="224" t="str">
        <f t="shared" si="975"/>
        <v/>
      </c>
      <c r="O1576" s="225" t="str">
        <f t="shared" si="976"/>
        <v/>
      </c>
      <c r="Q1576" s="6">
        <v>1574</v>
      </c>
      <c r="R1576" s="47" t="str">
        <f t="shared" si="939"/>
        <v>-1574</v>
      </c>
      <c r="S1576" s="6"/>
      <c r="T1576" s="48" t="str">
        <f t="shared" si="940"/>
        <v/>
      </c>
      <c r="U1576" s="49" t="str">
        <f t="shared" si="941"/>
        <v/>
      </c>
      <c r="W1576" s="51"/>
      <c r="X1576" s="75" t="str">
        <f t="shared" si="942"/>
        <v/>
      </c>
      <c r="Y1576" s="71" t="str">
        <f t="shared" si="943"/>
        <v/>
      </c>
      <c r="Z1576" s="71" t="str">
        <f t="shared" si="944"/>
        <v/>
      </c>
      <c r="AA1576" s="71" t="str">
        <f t="shared" si="945"/>
        <v/>
      </c>
      <c r="AB1576" s="71" t="str">
        <f t="shared" si="946"/>
        <v/>
      </c>
      <c r="AC1576" s="71" t="str">
        <f t="shared" si="947"/>
        <v/>
      </c>
      <c r="AD1576" s="71" t="str">
        <f t="shared" si="948"/>
        <v/>
      </c>
      <c r="AE1576" s="78" t="str">
        <f t="shared" si="949"/>
        <v/>
      </c>
      <c r="AF1576" s="75" t="str">
        <f t="shared" si="950"/>
        <v/>
      </c>
      <c r="AG1576" s="71" t="str">
        <f t="shared" si="951"/>
        <v/>
      </c>
      <c r="AH1576" s="71" t="str">
        <f t="shared" si="952"/>
        <v/>
      </c>
      <c r="AI1576" s="71" t="str">
        <f t="shared" si="953"/>
        <v/>
      </c>
      <c r="AJ1576" s="71" t="str">
        <f t="shared" si="954"/>
        <v/>
      </c>
      <c r="AK1576" s="71" t="str">
        <f t="shared" si="955"/>
        <v/>
      </c>
      <c r="AL1576" s="71" t="str">
        <f t="shared" si="956"/>
        <v/>
      </c>
      <c r="AM1576" s="78" t="str">
        <f t="shared" si="957"/>
        <v/>
      </c>
      <c r="AN1576" s="75" t="str">
        <f t="shared" si="958"/>
        <v/>
      </c>
      <c r="AO1576" s="71" t="str">
        <f t="shared" si="959"/>
        <v/>
      </c>
      <c r="AP1576" s="71" t="str">
        <f t="shared" si="960"/>
        <v/>
      </c>
      <c r="AQ1576" s="71" t="str">
        <f t="shared" si="961"/>
        <v/>
      </c>
      <c r="AR1576" s="71" t="str">
        <f t="shared" si="962"/>
        <v/>
      </c>
      <c r="AS1576" s="71" t="str">
        <f t="shared" si="963"/>
        <v/>
      </c>
      <c r="AT1576" s="71" t="str">
        <f t="shared" si="964"/>
        <v/>
      </c>
      <c r="AU1576" s="76" t="str">
        <f t="shared" si="965"/>
        <v/>
      </c>
      <c r="BF1576" s="141">
        <v>62007</v>
      </c>
      <c r="BG1576" s="142" t="s">
        <v>18396</v>
      </c>
      <c r="BH1576" s="141" t="s">
        <v>478</v>
      </c>
      <c r="BI1576" s="141" t="s">
        <v>186</v>
      </c>
      <c r="BJ1576" s="141" t="s">
        <v>1727</v>
      </c>
      <c r="BK1576" s="141" t="s">
        <v>4255</v>
      </c>
      <c r="BL1576" s="141" t="s">
        <v>18397</v>
      </c>
      <c r="BM1576" s="141">
        <v>46.165587348572402</v>
      </c>
      <c r="BN1576" s="141">
        <v>-73.4824998232761</v>
      </c>
      <c r="BO1576" s="141">
        <v>2011</v>
      </c>
      <c r="BP1576" s="143" t="s">
        <v>25623</v>
      </c>
      <c r="BQ1576" s="143" t="s">
        <v>17560</v>
      </c>
    </row>
    <row r="1577" spans="1:69" ht="38.25" customHeight="1" x14ac:dyDescent="0.25">
      <c r="A1577" s="1" t="str">
        <f t="shared" si="966"/>
        <v/>
      </c>
      <c r="B1577" s="32" t="str">
        <f t="shared" si="967"/>
        <v/>
      </c>
      <c r="C1577" s="25" t="str">
        <f t="shared" si="968"/>
        <v/>
      </c>
      <c r="D1577" s="25" t="str">
        <f t="shared" si="969"/>
        <v/>
      </c>
      <c r="E1577" s="25" t="str">
        <f t="shared" si="970"/>
        <v/>
      </c>
      <c r="F1577" s="25" t="str">
        <f t="shared" si="971"/>
        <v/>
      </c>
      <c r="G1577" s="108" t="str">
        <f t="shared" si="972"/>
        <v/>
      </c>
      <c r="H1577" s="108" t="str">
        <f t="shared" si="973"/>
        <v/>
      </c>
      <c r="I1577" s="112" t="str">
        <f t="shared" si="974"/>
        <v/>
      </c>
      <c r="J1577" s="112"/>
      <c r="K1577" s="112"/>
      <c r="L1577" s="113"/>
      <c r="M1577" s="113"/>
      <c r="N1577" s="224" t="str">
        <f t="shared" si="975"/>
        <v/>
      </c>
      <c r="O1577" s="225" t="str">
        <f t="shared" si="976"/>
        <v/>
      </c>
      <c r="Q1577" s="6">
        <v>1575</v>
      </c>
      <c r="R1577" s="47" t="str">
        <f t="shared" si="939"/>
        <v>-1575</v>
      </c>
      <c r="S1577" s="6"/>
      <c r="T1577" s="48" t="str">
        <f t="shared" si="940"/>
        <v/>
      </c>
      <c r="U1577" s="49" t="str">
        <f t="shared" si="941"/>
        <v/>
      </c>
      <c r="W1577" s="51"/>
      <c r="X1577" s="75" t="str">
        <f t="shared" si="942"/>
        <v/>
      </c>
      <c r="Y1577" s="71" t="str">
        <f t="shared" si="943"/>
        <v/>
      </c>
      <c r="Z1577" s="71" t="str">
        <f t="shared" si="944"/>
        <v/>
      </c>
      <c r="AA1577" s="71" t="str">
        <f t="shared" si="945"/>
        <v/>
      </c>
      <c r="AB1577" s="71" t="str">
        <f t="shared" si="946"/>
        <v/>
      </c>
      <c r="AC1577" s="71" t="str">
        <f t="shared" si="947"/>
        <v/>
      </c>
      <c r="AD1577" s="71" t="str">
        <f t="shared" si="948"/>
        <v/>
      </c>
      <c r="AE1577" s="78" t="str">
        <f t="shared" si="949"/>
        <v/>
      </c>
      <c r="AF1577" s="75" t="str">
        <f t="shared" si="950"/>
        <v/>
      </c>
      <c r="AG1577" s="71" t="str">
        <f t="shared" si="951"/>
        <v/>
      </c>
      <c r="AH1577" s="71" t="str">
        <f t="shared" si="952"/>
        <v/>
      </c>
      <c r="AI1577" s="71" t="str">
        <f t="shared" si="953"/>
        <v/>
      </c>
      <c r="AJ1577" s="71" t="str">
        <f t="shared" si="954"/>
        <v/>
      </c>
      <c r="AK1577" s="71" t="str">
        <f t="shared" si="955"/>
        <v/>
      </c>
      <c r="AL1577" s="71" t="str">
        <f t="shared" si="956"/>
        <v/>
      </c>
      <c r="AM1577" s="78" t="str">
        <f t="shared" si="957"/>
        <v/>
      </c>
      <c r="AN1577" s="75" t="str">
        <f t="shared" si="958"/>
        <v/>
      </c>
      <c r="AO1577" s="71" t="str">
        <f t="shared" si="959"/>
        <v/>
      </c>
      <c r="AP1577" s="71" t="str">
        <f t="shared" si="960"/>
        <v/>
      </c>
      <c r="AQ1577" s="71" t="str">
        <f t="shared" si="961"/>
        <v/>
      </c>
      <c r="AR1577" s="71" t="str">
        <f t="shared" si="962"/>
        <v/>
      </c>
      <c r="AS1577" s="71" t="str">
        <f t="shared" si="963"/>
        <v/>
      </c>
      <c r="AT1577" s="71" t="str">
        <f t="shared" si="964"/>
        <v/>
      </c>
      <c r="AU1577" s="76" t="str">
        <f t="shared" si="965"/>
        <v/>
      </c>
      <c r="BF1577" s="141">
        <v>62007</v>
      </c>
      <c r="BG1577" s="142" t="s">
        <v>18398</v>
      </c>
      <c r="BH1577" s="141" t="s">
        <v>180</v>
      </c>
      <c r="BI1577" s="141" t="s">
        <v>190</v>
      </c>
      <c r="BJ1577" s="141" t="s">
        <v>2514</v>
      </c>
      <c r="BK1577" s="141" t="s">
        <v>2674</v>
      </c>
      <c r="BL1577" s="141" t="s">
        <v>18399</v>
      </c>
      <c r="BM1577" s="141">
        <v>46.169876738652697</v>
      </c>
      <c r="BN1577" s="141">
        <v>-73.405386389862201</v>
      </c>
      <c r="BO1577" s="141">
        <v>1998</v>
      </c>
      <c r="BP1577" s="143" t="s">
        <v>25646</v>
      </c>
      <c r="BQ1577" s="143" t="s">
        <v>17560</v>
      </c>
    </row>
    <row r="1578" spans="1:69" ht="38.25" customHeight="1" x14ac:dyDescent="0.25">
      <c r="A1578" s="1" t="str">
        <f t="shared" si="966"/>
        <v/>
      </c>
      <c r="B1578" s="32" t="str">
        <f t="shared" si="967"/>
        <v/>
      </c>
      <c r="C1578" s="25" t="str">
        <f t="shared" si="968"/>
        <v/>
      </c>
      <c r="D1578" s="25" t="str">
        <f t="shared" si="969"/>
        <v/>
      </c>
      <c r="E1578" s="25" t="str">
        <f t="shared" si="970"/>
        <v/>
      </c>
      <c r="F1578" s="25" t="str">
        <f t="shared" si="971"/>
        <v/>
      </c>
      <c r="G1578" s="108" t="str">
        <f t="shared" si="972"/>
        <v/>
      </c>
      <c r="H1578" s="108" t="str">
        <f t="shared" si="973"/>
        <v/>
      </c>
      <c r="I1578" s="112" t="str">
        <f t="shared" si="974"/>
        <v/>
      </c>
      <c r="J1578" s="112"/>
      <c r="K1578" s="112"/>
      <c r="L1578" s="113"/>
      <c r="M1578" s="113"/>
      <c r="N1578" s="224" t="str">
        <f t="shared" si="975"/>
        <v/>
      </c>
      <c r="O1578" s="225" t="str">
        <f t="shared" si="976"/>
        <v/>
      </c>
      <c r="Q1578" s="6">
        <v>1576</v>
      </c>
      <c r="R1578" s="47" t="str">
        <f t="shared" si="939"/>
        <v>-1576</v>
      </c>
      <c r="S1578" s="6"/>
      <c r="T1578" s="48" t="str">
        <f t="shared" si="940"/>
        <v/>
      </c>
      <c r="U1578" s="49" t="str">
        <f t="shared" si="941"/>
        <v/>
      </c>
      <c r="W1578" s="51"/>
      <c r="X1578" s="75" t="str">
        <f t="shared" si="942"/>
        <v/>
      </c>
      <c r="Y1578" s="71" t="str">
        <f t="shared" si="943"/>
        <v/>
      </c>
      <c r="Z1578" s="71" t="str">
        <f t="shared" si="944"/>
        <v/>
      </c>
      <c r="AA1578" s="71" t="str">
        <f t="shared" si="945"/>
        <v/>
      </c>
      <c r="AB1578" s="71" t="str">
        <f t="shared" si="946"/>
        <v/>
      </c>
      <c r="AC1578" s="71" t="str">
        <f t="shared" si="947"/>
        <v/>
      </c>
      <c r="AD1578" s="71" t="str">
        <f t="shared" si="948"/>
        <v/>
      </c>
      <c r="AE1578" s="78" t="str">
        <f t="shared" si="949"/>
        <v/>
      </c>
      <c r="AF1578" s="75" t="str">
        <f t="shared" si="950"/>
        <v/>
      </c>
      <c r="AG1578" s="71" t="str">
        <f t="shared" si="951"/>
        <v/>
      </c>
      <c r="AH1578" s="71" t="str">
        <f t="shared" si="952"/>
        <v/>
      </c>
      <c r="AI1578" s="71" t="str">
        <f t="shared" si="953"/>
        <v/>
      </c>
      <c r="AJ1578" s="71" t="str">
        <f t="shared" si="954"/>
        <v/>
      </c>
      <c r="AK1578" s="71" t="str">
        <f t="shared" si="955"/>
        <v/>
      </c>
      <c r="AL1578" s="71" t="str">
        <f t="shared" si="956"/>
        <v/>
      </c>
      <c r="AM1578" s="78" t="str">
        <f t="shared" si="957"/>
        <v/>
      </c>
      <c r="AN1578" s="75" t="str">
        <f t="shared" si="958"/>
        <v/>
      </c>
      <c r="AO1578" s="71" t="str">
        <f t="shared" si="959"/>
        <v/>
      </c>
      <c r="AP1578" s="71" t="str">
        <f t="shared" si="960"/>
        <v/>
      </c>
      <c r="AQ1578" s="71" t="str">
        <f t="shared" si="961"/>
        <v/>
      </c>
      <c r="AR1578" s="71" t="str">
        <f t="shared" si="962"/>
        <v/>
      </c>
      <c r="AS1578" s="71" t="str">
        <f t="shared" si="963"/>
        <v/>
      </c>
      <c r="AT1578" s="71" t="str">
        <f t="shared" si="964"/>
        <v/>
      </c>
      <c r="AU1578" s="76" t="str">
        <f t="shared" si="965"/>
        <v/>
      </c>
      <c r="BF1578" s="141">
        <v>62085</v>
      </c>
      <c r="BG1578" s="142" t="s">
        <v>18478</v>
      </c>
      <c r="BH1578" s="141" t="s">
        <v>180</v>
      </c>
      <c r="BI1578" s="141" t="s">
        <v>178</v>
      </c>
      <c r="BJ1578" s="141"/>
      <c r="BK1578" s="141" t="s">
        <v>2605</v>
      </c>
      <c r="BL1578" s="141" t="s">
        <v>18479</v>
      </c>
      <c r="BM1578" s="141">
        <v>46.681882625192699</v>
      </c>
      <c r="BN1578" s="141">
        <v>-73.914553102570594</v>
      </c>
      <c r="BO1578" s="141">
        <v>1990</v>
      </c>
      <c r="BP1578" s="143" t="s">
        <v>484</v>
      </c>
      <c r="BQ1578" s="143" t="s">
        <v>26794</v>
      </c>
    </row>
    <row r="1579" spans="1:69" ht="38.25" customHeight="1" x14ac:dyDescent="0.25">
      <c r="A1579" s="1" t="str">
        <f t="shared" si="966"/>
        <v/>
      </c>
      <c r="B1579" s="32" t="str">
        <f t="shared" si="967"/>
        <v/>
      </c>
      <c r="C1579" s="25" t="str">
        <f t="shared" si="968"/>
        <v/>
      </c>
      <c r="D1579" s="25" t="str">
        <f t="shared" si="969"/>
        <v/>
      </c>
      <c r="E1579" s="25" t="str">
        <f t="shared" si="970"/>
        <v/>
      </c>
      <c r="F1579" s="25" t="str">
        <f t="shared" si="971"/>
        <v/>
      </c>
      <c r="G1579" s="108" t="str">
        <f t="shared" si="972"/>
        <v/>
      </c>
      <c r="H1579" s="108" t="str">
        <f t="shared" si="973"/>
        <v/>
      </c>
      <c r="I1579" s="112" t="str">
        <f t="shared" si="974"/>
        <v/>
      </c>
      <c r="J1579" s="112"/>
      <c r="K1579" s="112"/>
      <c r="L1579" s="113"/>
      <c r="M1579" s="113"/>
      <c r="N1579" s="224" t="str">
        <f t="shared" si="975"/>
        <v/>
      </c>
      <c r="O1579" s="225" t="str">
        <f t="shared" si="976"/>
        <v/>
      </c>
      <c r="Q1579" s="6">
        <v>1577</v>
      </c>
      <c r="R1579" s="47" t="str">
        <f t="shared" si="939"/>
        <v>-1577</v>
      </c>
      <c r="S1579" s="6"/>
      <c r="T1579" s="48" t="str">
        <f t="shared" si="940"/>
        <v/>
      </c>
      <c r="U1579" s="49" t="str">
        <f t="shared" si="941"/>
        <v/>
      </c>
      <c r="W1579" s="51"/>
      <c r="X1579" s="75" t="str">
        <f t="shared" si="942"/>
        <v/>
      </c>
      <c r="Y1579" s="71" t="str">
        <f t="shared" si="943"/>
        <v/>
      </c>
      <c r="Z1579" s="71" t="str">
        <f t="shared" si="944"/>
        <v/>
      </c>
      <c r="AA1579" s="71" t="str">
        <f t="shared" si="945"/>
        <v/>
      </c>
      <c r="AB1579" s="71" t="str">
        <f t="shared" si="946"/>
        <v/>
      </c>
      <c r="AC1579" s="71" t="str">
        <f t="shared" si="947"/>
        <v/>
      </c>
      <c r="AD1579" s="71" t="str">
        <f t="shared" si="948"/>
        <v/>
      </c>
      <c r="AE1579" s="78" t="str">
        <f t="shared" si="949"/>
        <v/>
      </c>
      <c r="AF1579" s="75" t="str">
        <f t="shared" si="950"/>
        <v/>
      </c>
      <c r="AG1579" s="71" t="str">
        <f t="shared" si="951"/>
        <v/>
      </c>
      <c r="AH1579" s="71" t="str">
        <f t="shared" si="952"/>
        <v/>
      </c>
      <c r="AI1579" s="71" t="str">
        <f t="shared" si="953"/>
        <v/>
      </c>
      <c r="AJ1579" s="71" t="str">
        <f t="shared" si="954"/>
        <v/>
      </c>
      <c r="AK1579" s="71" t="str">
        <f t="shared" si="955"/>
        <v/>
      </c>
      <c r="AL1579" s="71" t="str">
        <f t="shared" si="956"/>
        <v/>
      </c>
      <c r="AM1579" s="78" t="str">
        <f t="shared" si="957"/>
        <v/>
      </c>
      <c r="AN1579" s="75" t="str">
        <f t="shared" si="958"/>
        <v/>
      </c>
      <c r="AO1579" s="71" t="str">
        <f t="shared" si="959"/>
        <v/>
      </c>
      <c r="AP1579" s="71" t="str">
        <f t="shared" si="960"/>
        <v/>
      </c>
      <c r="AQ1579" s="71" t="str">
        <f t="shared" si="961"/>
        <v/>
      </c>
      <c r="AR1579" s="71" t="str">
        <f t="shared" si="962"/>
        <v/>
      </c>
      <c r="AS1579" s="71" t="str">
        <f t="shared" si="963"/>
        <v/>
      </c>
      <c r="AT1579" s="71" t="str">
        <f t="shared" si="964"/>
        <v/>
      </c>
      <c r="AU1579" s="76" t="str">
        <f t="shared" si="965"/>
        <v/>
      </c>
      <c r="BF1579" s="141">
        <v>62085</v>
      </c>
      <c r="BG1579" s="142" t="s">
        <v>18480</v>
      </c>
      <c r="BH1579" s="141" t="s">
        <v>478</v>
      </c>
      <c r="BI1579" s="141" t="s">
        <v>176</v>
      </c>
      <c r="BJ1579" s="141"/>
      <c r="BK1579" s="141" t="s">
        <v>2208</v>
      </c>
      <c r="BL1579" s="141" t="s">
        <v>18481</v>
      </c>
      <c r="BM1579" s="141">
        <v>46.672273015925597</v>
      </c>
      <c r="BN1579" s="141">
        <v>-73.927781551931801</v>
      </c>
      <c r="BO1579" s="141">
        <v>2006</v>
      </c>
      <c r="BP1579" s="143" t="s">
        <v>4407</v>
      </c>
      <c r="BQ1579" s="143" t="s">
        <v>26794</v>
      </c>
    </row>
    <row r="1580" spans="1:69" ht="38.25" customHeight="1" x14ac:dyDescent="0.25">
      <c r="A1580" s="1" t="str">
        <f t="shared" si="966"/>
        <v/>
      </c>
      <c r="B1580" s="32" t="str">
        <f t="shared" si="967"/>
        <v/>
      </c>
      <c r="C1580" s="25" t="str">
        <f t="shared" si="968"/>
        <v/>
      </c>
      <c r="D1580" s="25" t="str">
        <f t="shared" si="969"/>
        <v/>
      </c>
      <c r="E1580" s="25" t="str">
        <f t="shared" si="970"/>
        <v/>
      </c>
      <c r="F1580" s="25" t="str">
        <f t="shared" si="971"/>
        <v/>
      </c>
      <c r="G1580" s="108" t="str">
        <f t="shared" si="972"/>
        <v/>
      </c>
      <c r="H1580" s="108" t="str">
        <f t="shared" si="973"/>
        <v/>
      </c>
      <c r="I1580" s="112" t="str">
        <f t="shared" si="974"/>
        <v/>
      </c>
      <c r="J1580" s="112"/>
      <c r="K1580" s="112"/>
      <c r="L1580" s="113"/>
      <c r="M1580" s="113"/>
      <c r="N1580" s="224" t="str">
        <f t="shared" si="975"/>
        <v/>
      </c>
      <c r="O1580" s="225" t="str">
        <f t="shared" si="976"/>
        <v/>
      </c>
      <c r="Q1580" s="6">
        <v>1578</v>
      </c>
      <c r="R1580" s="47" t="str">
        <f t="shared" si="939"/>
        <v>-1578</v>
      </c>
      <c r="S1580" s="6"/>
      <c r="T1580" s="48" t="str">
        <f t="shared" si="940"/>
        <v/>
      </c>
      <c r="U1580" s="49" t="str">
        <f t="shared" si="941"/>
        <v/>
      </c>
      <c r="W1580" s="51"/>
      <c r="X1580" s="75" t="str">
        <f t="shared" si="942"/>
        <v/>
      </c>
      <c r="Y1580" s="71" t="str">
        <f t="shared" si="943"/>
        <v/>
      </c>
      <c r="Z1580" s="71" t="str">
        <f t="shared" si="944"/>
        <v/>
      </c>
      <c r="AA1580" s="71" t="str">
        <f t="shared" si="945"/>
        <v/>
      </c>
      <c r="AB1580" s="71" t="str">
        <f t="shared" si="946"/>
        <v/>
      </c>
      <c r="AC1580" s="71" t="str">
        <f t="shared" si="947"/>
        <v/>
      </c>
      <c r="AD1580" s="71" t="str">
        <f t="shared" si="948"/>
        <v/>
      </c>
      <c r="AE1580" s="78" t="str">
        <f t="shared" si="949"/>
        <v/>
      </c>
      <c r="AF1580" s="75" t="str">
        <f t="shared" si="950"/>
        <v/>
      </c>
      <c r="AG1580" s="71" t="str">
        <f t="shared" si="951"/>
        <v/>
      </c>
      <c r="AH1580" s="71" t="str">
        <f t="shared" si="952"/>
        <v/>
      </c>
      <c r="AI1580" s="71" t="str">
        <f t="shared" si="953"/>
        <v/>
      </c>
      <c r="AJ1580" s="71" t="str">
        <f t="shared" si="954"/>
        <v/>
      </c>
      <c r="AK1580" s="71" t="str">
        <f t="shared" si="955"/>
        <v/>
      </c>
      <c r="AL1580" s="71" t="str">
        <f t="shared" si="956"/>
        <v/>
      </c>
      <c r="AM1580" s="78" t="str">
        <f t="shared" si="957"/>
        <v/>
      </c>
      <c r="AN1580" s="75" t="str">
        <f t="shared" si="958"/>
        <v/>
      </c>
      <c r="AO1580" s="71" t="str">
        <f t="shared" si="959"/>
        <v/>
      </c>
      <c r="AP1580" s="71" t="str">
        <f t="shared" si="960"/>
        <v/>
      </c>
      <c r="AQ1580" s="71" t="str">
        <f t="shared" si="961"/>
        <v/>
      </c>
      <c r="AR1580" s="71" t="str">
        <f t="shared" si="962"/>
        <v/>
      </c>
      <c r="AS1580" s="71" t="str">
        <f t="shared" si="963"/>
        <v/>
      </c>
      <c r="AT1580" s="71" t="str">
        <f t="shared" si="964"/>
        <v/>
      </c>
      <c r="AU1580" s="76" t="str">
        <f t="shared" si="965"/>
        <v/>
      </c>
      <c r="BF1580" s="141">
        <v>62085</v>
      </c>
      <c r="BG1580" s="142" t="s">
        <v>18482</v>
      </c>
      <c r="BH1580" s="141" t="s">
        <v>478</v>
      </c>
      <c r="BI1580" s="141" t="s">
        <v>176</v>
      </c>
      <c r="BJ1580" s="141"/>
      <c r="BK1580" s="141" t="s">
        <v>14218</v>
      </c>
      <c r="BL1580" s="141" t="s">
        <v>18483</v>
      </c>
      <c r="BM1580" s="141">
        <v>46.685490180187102</v>
      </c>
      <c r="BN1580" s="141">
        <v>-73.927925957270006</v>
      </c>
      <c r="BO1580" s="141">
        <v>1993</v>
      </c>
      <c r="BP1580" s="143"/>
      <c r="BQ1580" s="143" t="s">
        <v>26794</v>
      </c>
    </row>
    <row r="1581" spans="1:69" ht="38.25" customHeight="1" x14ac:dyDescent="0.25">
      <c r="A1581" s="1" t="str">
        <f t="shared" si="966"/>
        <v/>
      </c>
      <c r="B1581" s="32" t="str">
        <f t="shared" si="967"/>
        <v/>
      </c>
      <c r="C1581" s="25" t="str">
        <f t="shared" si="968"/>
        <v/>
      </c>
      <c r="D1581" s="25" t="str">
        <f t="shared" si="969"/>
        <v/>
      </c>
      <c r="E1581" s="25" t="str">
        <f t="shared" si="970"/>
        <v/>
      </c>
      <c r="F1581" s="25" t="str">
        <f t="shared" si="971"/>
        <v/>
      </c>
      <c r="G1581" s="108" t="str">
        <f t="shared" si="972"/>
        <v/>
      </c>
      <c r="H1581" s="108" t="str">
        <f t="shared" si="973"/>
        <v/>
      </c>
      <c r="I1581" s="112" t="str">
        <f t="shared" si="974"/>
        <v/>
      </c>
      <c r="J1581" s="112"/>
      <c r="K1581" s="112"/>
      <c r="L1581" s="113"/>
      <c r="M1581" s="113"/>
      <c r="N1581" s="224" t="str">
        <f t="shared" si="975"/>
        <v/>
      </c>
      <c r="O1581" s="225" t="str">
        <f t="shared" si="976"/>
        <v/>
      </c>
      <c r="Q1581" s="6">
        <v>1579</v>
      </c>
      <c r="R1581" s="47" t="str">
        <f t="shared" si="939"/>
        <v>-1579</v>
      </c>
      <c r="S1581" s="6"/>
      <c r="T1581" s="48" t="str">
        <f t="shared" si="940"/>
        <v/>
      </c>
      <c r="U1581" s="49" t="str">
        <f t="shared" si="941"/>
        <v/>
      </c>
      <c r="W1581" s="51"/>
      <c r="X1581" s="75" t="str">
        <f t="shared" si="942"/>
        <v/>
      </c>
      <c r="Y1581" s="71" t="str">
        <f t="shared" si="943"/>
        <v/>
      </c>
      <c r="Z1581" s="71" t="str">
        <f t="shared" si="944"/>
        <v/>
      </c>
      <c r="AA1581" s="71" t="str">
        <f t="shared" si="945"/>
        <v/>
      </c>
      <c r="AB1581" s="71" t="str">
        <f t="shared" si="946"/>
        <v/>
      </c>
      <c r="AC1581" s="71" t="str">
        <f t="shared" si="947"/>
        <v/>
      </c>
      <c r="AD1581" s="71" t="str">
        <f t="shared" si="948"/>
        <v/>
      </c>
      <c r="AE1581" s="78" t="str">
        <f t="shared" si="949"/>
        <v/>
      </c>
      <c r="AF1581" s="75" t="str">
        <f t="shared" si="950"/>
        <v/>
      </c>
      <c r="AG1581" s="71" t="str">
        <f t="shared" si="951"/>
        <v/>
      </c>
      <c r="AH1581" s="71" t="str">
        <f t="shared" si="952"/>
        <v/>
      </c>
      <c r="AI1581" s="71" t="str">
        <f t="shared" si="953"/>
        <v/>
      </c>
      <c r="AJ1581" s="71" t="str">
        <f t="shared" si="954"/>
        <v/>
      </c>
      <c r="AK1581" s="71" t="str">
        <f t="shared" si="955"/>
        <v/>
      </c>
      <c r="AL1581" s="71" t="str">
        <f t="shared" si="956"/>
        <v/>
      </c>
      <c r="AM1581" s="78" t="str">
        <f t="shared" si="957"/>
        <v/>
      </c>
      <c r="AN1581" s="75" t="str">
        <f t="shared" si="958"/>
        <v/>
      </c>
      <c r="AO1581" s="71" t="str">
        <f t="shared" si="959"/>
        <v/>
      </c>
      <c r="AP1581" s="71" t="str">
        <f t="shared" si="960"/>
        <v/>
      </c>
      <c r="AQ1581" s="71" t="str">
        <f t="shared" si="961"/>
        <v/>
      </c>
      <c r="AR1581" s="71" t="str">
        <f t="shared" si="962"/>
        <v/>
      </c>
      <c r="AS1581" s="71" t="str">
        <f t="shared" si="963"/>
        <v/>
      </c>
      <c r="AT1581" s="71" t="str">
        <f t="shared" si="964"/>
        <v/>
      </c>
      <c r="AU1581" s="76" t="str">
        <f t="shared" si="965"/>
        <v/>
      </c>
      <c r="BF1581" s="141">
        <v>64008</v>
      </c>
      <c r="BG1581" s="142" t="s">
        <v>18492</v>
      </c>
      <c r="BH1581" s="141" t="s">
        <v>180</v>
      </c>
      <c r="BI1581" s="141" t="s">
        <v>191</v>
      </c>
      <c r="BJ1581" s="141" t="s">
        <v>18493</v>
      </c>
      <c r="BK1581" s="141" t="s">
        <v>12952</v>
      </c>
      <c r="BL1581" s="141" t="s">
        <v>18494</v>
      </c>
      <c r="BM1581" s="141">
        <v>45.720796700000001</v>
      </c>
      <c r="BN1581" s="141">
        <v>-73.508655599999997</v>
      </c>
      <c r="BO1581" s="141">
        <v>2003</v>
      </c>
      <c r="BP1581" s="143" t="s">
        <v>25673</v>
      </c>
      <c r="BQ1581" s="143" t="s">
        <v>26794</v>
      </c>
    </row>
    <row r="1582" spans="1:69" ht="38.25" customHeight="1" x14ac:dyDescent="0.25">
      <c r="A1582" s="1" t="str">
        <f t="shared" si="966"/>
        <v/>
      </c>
      <c r="B1582" s="32" t="str">
        <f t="shared" si="967"/>
        <v/>
      </c>
      <c r="C1582" s="25" t="str">
        <f t="shared" si="968"/>
        <v/>
      </c>
      <c r="D1582" s="25" t="str">
        <f t="shared" si="969"/>
        <v/>
      </c>
      <c r="E1582" s="25" t="str">
        <f t="shared" si="970"/>
        <v/>
      </c>
      <c r="F1582" s="25" t="str">
        <f t="shared" si="971"/>
        <v/>
      </c>
      <c r="G1582" s="108" t="str">
        <f t="shared" si="972"/>
        <v/>
      </c>
      <c r="H1582" s="108" t="str">
        <f t="shared" si="973"/>
        <v/>
      </c>
      <c r="I1582" s="112" t="str">
        <f t="shared" si="974"/>
        <v/>
      </c>
      <c r="J1582" s="112"/>
      <c r="K1582" s="112"/>
      <c r="L1582" s="113"/>
      <c r="M1582" s="113"/>
      <c r="N1582" s="224" t="str">
        <f t="shared" si="975"/>
        <v/>
      </c>
      <c r="O1582" s="225" t="str">
        <f t="shared" si="976"/>
        <v/>
      </c>
      <c r="Q1582" s="6">
        <v>1580</v>
      </c>
      <c r="R1582" s="47" t="str">
        <f t="shared" si="939"/>
        <v>-1580</v>
      </c>
      <c r="S1582" s="6"/>
      <c r="T1582" s="48" t="str">
        <f t="shared" si="940"/>
        <v/>
      </c>
      <c r="U1582" s="49" t="str">
        <f t="shared" si="941"/>
        <v/>
      </c>
      <c r="W1582" s="51"/>
      <c r="X1582" s="75" t="str">
        <f t="shared" si="942"/>
        <v/>
      </c>
      <c r="Y1582" s="71" t="str">
        <f t="shared" si="943"/>
        <v/>
      </c>
      <c r="Z1582" s="71" t="str">
        <f t="shared" si="944"/>
        <v/>
      </c>
      <c r="AA1582" s="71" t="str">
        <f t="shared" si="945"/>
        <v/>
      </c>
      <c r="AB1582" s="71" t="str">
        <f t="shared" si="946"/>
        <v/>
      </c>
      <c r="AC1582" s="71" t="str">
        <f t="shared" si="947"/>
        <v/>
      </c>
      <c r="AD1582" s="71" t="str">
        <f t="shared" si="948"/>
        <v/>
      </c>
      <c r="AE1582" s="78" t="str">
        <f t="shared" si="949"/>
        <v/>
      </c>
      <c r="AF1582" s="75" t="str">
        <f t="shared" si="950"/>
        <v/>
      </c>
      <c r="AG1582" s="71" t="str">
        <f t="shared" si="951"/>
        <v/>
      </c>
      <c r="AH1582" s="71" t="str">
        <f t="shared" si="952"/>
        <v/>
      </c>
      <c r="AI1582" s="71" t="str">
        <f t="shared" si="953"/>
        <v/>
      </c>
      <c r="AJ1582" s="71" t="str">
        <f t="shared" si="954"/>
        <v/>
      </c>
      <c r="AK1582" s="71" t="str">
        <f t="shared" si="955"/>
        <v/>
      </c>
      <c r="AL1582" s="71" t="str">
        <f t="shared" si="956"/>
        <v/>
      </c>
      <c r="AM1582" s="78" t="str">
        <f t="shared" si="957"/>
        <v/>
      </c>
      <c r="AN1582" s="75" t="str">
        <f t="shared" si="958"/>
        <v/>
      </c>
      <c r="AO1582" s="71" t="str">
        <f t="shared" si="959"/>
        <v/>
      </c>
      <c r="AP1582" s="71" t="str">
        <f t="shared" si="960"/>
        <v/>
      </c>
      <c r="AQ1582" s="71" t="str">
        <f t="shared" si="961"/>
        <v/>
      </c>
      <c r="AR1582" s="71" t="str">
        <f t="shared" si="962"/>
        <v/>
      </c>
      <c r="AS1582" s="71" t="str">
        <f t="shared" si="963"/>
        <v/>
      </c>
      <c r="AT1582" s="71" t="str">
        <f t="shared" si="964"/>
        <v/>
      </c>
      <c r="AU1582" s="76" t="str">
        <f t="shared" si="965"/>
        <v/>
      </c>
      <c r="BF1582" s="141">
        <v>64008</v>
      </c>
      <c r="BG1582" s="142" t="s">
        <v>18495</v>
      </c>
      <c r="BH1582" s="141" t="s">
        <v>180</v>
      </c>
      <c r="BI1582" s="141" t="s">
        <v>191</v>
      </c>
      <c r="BJ1582" s="141" t="s">
        <v>18496</v>
      </c>
      <c r="BK1582" s="141" t="s">
        <v>13237</v>
      </c>
      <c r="BL1582" s="141" t="s">
        <v>18497</v>
      </c>
      <c r="BM1582" s="141">
        <v>45.724690600000002</v>
      </c>
      <c r="BN1582" s="141">
        <v>-73.507779299999896</v>
      </c>
      <c r="BO1582" s="141">
        <v>2005</v>
      </c>
      <c r="BP1582" s="143" t="s">
        <v>25673</v>
      </c>
      <c r="BQ1582" s="143" t="s">
        <v>26794</v>
      </c>
    </row>
    <row r="1583" spans="1:69" ht="38.25" customHeight="1" x14ac:dyDescent="0.25">
      <c r="A1583" s="1" t="str">
        <f t="shared" si="966"/>
        <v/>
      </c>
      <c r="B1583" s="32" t="str">
        <f t="shared" si="967"/>
        <v/>
      </c>
      <c r="C1583" s="25" t="str">
        <f t="shared" si="968"/>
        <v/>
      </c>
      <c r="D1583" s="25" t="str">
        <f t="shared" si="969"/>
        <v/>
      </c>
      <c r="E1583" s="25" t="str">
        <f t="shared" si="970"/>
        <v/>
      </c>
      <c r="F1583" s="25" t="str">
        <f t="shared" si="971"/>
        <v/>
      </c>
      <c r="G1583" s="108" t="str">
        <f t="shared" si="972"/>
        <v/>
      </c>
      <c r="H1583" s="108" t="str">
        <f t="shared" si="973"/>
        <v/>
      </c>
      <c r="I1583" s="112" t="str">
        <f t="shared" si="974"/>
        <v/>
      </c>
      <c r="J1583" s="112"/>
      <c r="K1583" s="112"/>
      <c r="L1583" s="113"/>
      <c r="M1583" s="113"/>
      <c r="N1583" s="224" t="str">
        <f t="shared" si="975"/>
        <v/>
      </c>
      <c r="O1583" s="225" t="str">
        <f t="shared" si="976"/>
        <v/>
      </c>
      <c r="Q1583" s="6">
        <v>1581</v>
      </c>
      <c r="R1583" s="47" t="str">
        <f t="shared" si="939"/>
        <v>-1581</v>
      </c>
      <c r="S1583" s="6"/>
      <c r="T1583" s="48" t="str">
        <f t="shared" si="940"/>
        <v/>
      </c>
      <c r="U1583" s="49" t="str">
        <f t="shared" si="941"/>
        <v/>
      </c>
      <c r="W1583" s="51"/>
      <c r="X1583" s="75" t="str">
        <f t="shared" si="942"/>
        <v/>
      </c>
      <c r="Y1583" s="71" t="str">
        <f t="shared" si="943"/>
        <v/>
      </c>
      <c r="Z1583" s="71" t="str">
        <f t="shared" si="944"/>
        <v/>
      </c>
      <c r="AA1583" s="71" t="str">
        <f t="shared" si="945"/>
        <v/>
      </c>
      <c r="AB1583" s="71" t="str">
        <f t="shared" si="946"/>
        <v/>
      </c>
      <c r="AC1583" s="71" t="str">
        <f t="shared" si="947"/>
        <v/>
      </c>
      <c r="AD1583" s="71" t="str">
        <f t="shared" si="948"/>
        <v/>
      </c>
      <c r="AE1583" s="78" t="str">
        <f t="shared" si="949"/>
        <v/>
      </c>
      <c r="AF1583" s="75" t="str">
        <f t="shared" si="950"/>
        <v/>
      </c>
      <c r="AG1583" s="71" t="str">
        <f t="shared" si="951"/>
        <v/>
      </c>
      <c r="AH1583" s="71" t="str">
        <f t="shared" si="952"/>
        <v/>
      </c>
      <c r="AI1583" s="71" t="str">
        <f t="shared" si="953"/>
        <v/>
      </c>
      <c r="AJ1583" s="71" t="str">
        <f t="shared" si="954"/>
        <v/>
      </c>
      <c r="AK1583" s="71" t="str">
        <f t="shared" si="955"/>
        <v/>
      </c>
      <c r="AL1583" s="71" t="str">
        <f t="shared" si="956"/>
        <v/>
      </c>
      <c r="AM1583" s="78" t="str">
        <f t="shared" si="957"/>
        <v/>
      </c>
      <c r="AN1583" s="75" t="str">
        <f t="shared" si="958"/>
        <v/>
      </c>
      <c r="AO1583" s="71" t="str">
        <f t="shared" si="959"/>
        <v/>
      </c>
      <c r="AP1583" s="71" t="str">
        <f t="shared" si="960"/>
        <v/>
      </c>
      <c r="AQ1583" s="71" t="str">
        <f t="shared" si="961"/>
        <v/>
      </c>
      <c r="AR1583" s="71" t="str">
        <f t="shared" si="962"/>
        <v/>
      </c>
      <c r="AS1583" s="71" t="str">
        <f t="shared" si="963"/>
        <v/>
      </c>
      <c r="AT1583" s="71" t="str">
        <f t="shared" si="964"/>
        <v/>
      </c>
      <c r="AU1583" s="76" t="str">
        <f t="shared" si="965"/>
        <v/>
      </c>
      <c r="BF1583" s="141">
        <v>64008</v>
      </c>
      <c r="BG1583" s="142" t="s">
        <v>18498</v>
      </c>
      <c r="BH1583" s="141" t="s">
        <v>180</v>
      </c>
      <c r="BI1583" s="141" t="s">
        <v>191</v>
      </c>
      <c r="BJ1583" s="141" t="s">
        <v>18499</v>
      </c>
      <c r="BK1583" s="141" t="s">
        <v>18500</v>
      </c>
      <c r="BL1583" s="141" t="s">
        <v>18501</v>
      </c>
      <c r="BM1583" s="141">
        <v>45.723092999999999</v>
      </c>
      <c r="BN1583" s="141">
        <v>-73.542815300000001</v>
      </c>
      <c r="BO1583" s="141">
        <v>1996</v>
      </c>
      <c r="BP1583" s="143" t="s">
        <v>25674</v>
      </c>
      <c r="BQ1583" s="143" t="s">
        <v>26794</v>
      </c>
    </row>
    <row r="1584" spans="1:69" ht="38.25" customHeight="1" x14ac:dyDescent="0.25">
      <c r="A1584" s="1" t="str">
        <f t="shared" si="966"/>
        <v/>
      </c>
      <c r="B1584" s="32" t="str">
        <f t="shared" si="967"/>
        <v/>
      </c>
      <c r="C1584" s="25" t="str">
        <f t="shared" si="968"/>
        <v/>
      </c>
      <c r="D1584" s="25" t="str">
        <f t="shared" si="969"/>
        <v/>
      </c>
      <c r="E1584" s="25" t="str">
        <f t="shared" si="970"/>
        <v/>
      </c>
      <c r="F1584" s="25" t="str">
        <f t="shared" si="971"/>
        <v/>
      </c>
      <c r="G1584" s="108" t="str">
        <f t="shared" si="972"/>
        <v/>
      </c>
      <c r="H1584" s="108" t="str">
        <f t="shared" si="973"/>
        <v/>
      </c>
      <c r="I1584" s="112" t="str">
        <f t="shared" si="974"/>
        <v/>
      </c>
      <c r="J1584" s="112"/>
      <c r="K1584" s="112"/>
      <c r="L1584" s="113"/>
      <c r="M1584" s="113"/>
      <c r="N1584" s="224" t="str">
        <f t="shared" si="975"/>
        <v/>
      </c>
      <c r="O1584" s="225" t="str">
        <f t="shared" si="976"/>
        <v/>
      </c>
      <c r="Q1584" s="6">
        <v>1582</v>
      </c>
      <c r="R1584" s="47" t="str">
        <f t="shared" si="939"/>
        <v>-1582</v>
      </c>
      <c r="S1584" s="6"/>
      <c r="T1584" s="48" t="str">
        <f t="shared" si="940"/>
        <v/>
      </c>
      <c r="U1584" s="49" t="str">
        <f t="shared" si="941"/>
        <v/>
      </c>
      <c r="W1584" s="51"/>
      <c r="X1584" s="75" t="str">
        <f t="shared" si="942"/>
        <v/>
      </c>
      <c r="Y1584" s="71" t="str">
        <f t="shared" si="943"/>
        <v/>
      </c>
      <c r="Z1584" s="71" t="str">
        <f t="shared" si="944"/>
        <v/>
      </c>
      <c r="AA1584" s="71" t="str">
        <f t="shared" si="945"/>
        <v/>
      </c>
      <c r="AB1584" s="71" t="str">
        <f t="shared" si="946"/>
        <v/>
      </c>
      <c r="AC1584" s="71" t="str">
        <f t="shared" si="947"/>
        <v/>
      </c>
      <c r="AD1584" s="71" t="str">
        <f t="shared" si="948"/>
        <v/>
      </c>
      <c r="AE1584" s="78" t="str">
        <f t="shared" si="949"/>
        <v/>
      </c>
      <c r="AF1584" s="75" t="str">
        <f t="shared" si="950"/>
        <v/>
      </c>
      <c r="AG1584" s="71" t="str">
        <f t="shared" si="951"/>
        <v/>
      </c>
      <c r="AH1584" s="71" t="str">
        <f t="shared" si="952"/>
        <v/>
      </c>
      <c r="AI1584" s="71" t="str">
        <f t="shared" si="953"/>
        <v/>
      </c>
      <c r="AJ1584" s="71" t="str">
        <f t="shared" si="954"/>
        <v/>
      </c>
      <c r="AK1584" s="71" t="str">
        <f t="shared" si="955"/>
        <v/>
      </c>
      <c r="AL1584" s="71" t="str">
        <f t="shared" si="956"/>
        <v/>
      </c>
      <c r="AM1584" s="78" t="str">
        <f t="shared" si="957"/>
        <v/>
      </c>
      <c r="AN1584" s="75" t="str">
        <f t="shared" si="958"/>
        <v/>
      </c>
      <c r="AO1584" s="71" t="str">
        <f t="shared" si="959"/>
        <v/>
      </c>
      <c r="AP1584" s="71" t="str">
        <f t="shared" si="960"/>
        <v/>
      </c>
      <c r="AQ1584" s="71" t="str">
        <f t="shared" si="961"/>
        <v/>
      </c>
      <c r="AR1584" s="71" t="str">
        <f t="shared" si="962"/>
        <v/>
      </c>
      <c r="AS1584" s="71" t="str">
        <f t="shared" si="963"/>
        <v/>
      </c>
      <c r="AT1584" s="71" t="str">
        <f t="shared" si="964"/>
        <v/>
      </c>
      <c r="AU1584" s="76" t="str">
        <f t="shared" si="965"/>
        <v/>
      </c>
      <c r="BF1584" s="141">
        <v>64008</v>
      </c>
      <c r="BG1584" s="142" t="s">
        <v>18502</v>
      </c>
      <c r="BH1584" s="141" t="s">
        <v>180</v>
      </c>
      <c r="BI1584" s="141" t="s">
        <v>191</v>
      </c>
      <c r="BJ1584" s="141" t="s">
        <v>18503</v>
      </c>
      <c r="BK1584" s="141" t="s">
        <v>18504</v>
      </c>
      <c r="BL1584" s="141" t="s">
        <v>18505</v>
      </c>
      <c r="BM1584" s="141">
        <v>45.791694700000001</v>
      </c>
      <c r="BN1584" s="141">
        <v>-73.765599800000004</v>
      </c>
      <c r="BO1584" s="141">
        <v>1996</v>
      </c>
      <c r="BP1584" s="143" t="s">
        <v>25673</v>
      </c>
      <c r="BQ1584" s="143" t="s">
        <v>26794</v>
      </c>
    </row>
    <row r="1585" spans="1:69" ht="38.25" customHeight="1" x14ac:dyDescent="0.25">
      <c r="A1585" s="1" t="str">
        <f t="shared" si="966"/>
        <v/>
      </c>
      <c r="B1585" s="32" t="str">
        <f t="shared" si="967"/>
        <v/>
      </c>
      <c r="C1585" s="25" t="str">
        <f t="shared" si="968"/>
        <v/>
      </c>
      <c r="D1585" s="25" t="str">
        <f t="shared" si="969"/>
        <v/>
      </c>
      <c r="E1585" s="25" t="str">
        <f t="shared" si="970"/>
        <v/>
      </c>
      <c r="F1585" s="25" t="str">
        <f t="shared" si="971"/>
        <v/>
      </c>
      <c r="G1585" s="108" t="str">
        <f t="shared" si="972"/>
        <v/>
      </c>
      <c r="H1585" s="108" t="str">
        <f t="shared" si="973"/>
        <v/>
      </c>
      <c r="I1585" s="112" t="str">
        <f t="shared" si="974"/>
        <v/>
      </c>
      <c r="J1585" s="112"/>
      <c r="K1585" s="112"/>
      <c r="L1585" s="113"/>
      <c r="M1585" s="113"/>
      <c r="N1585" s="224" t="str">
        <f t="shared" si="975"/>
        <v/>
      </c>
      <c r="O1585" s="225" t="str">
        <f t="shared" si="976"/>
        <v/>
      </c>
      <c r="Q1585" s="6">
        <v>1583</v>
      </c>
      <c r="R1585" s="47" t="str">
        <f t="shared" si="939"/>
        <v>-1583</v>
      </c>
      <c r="S1585" s="6"/>
      <c r="T1585" s="48" t="str">
        <f t="shared" si="940"/>
        <v/>
      </c>
      <c r="U1585" s="49" t="str">
        <f t="shared" si="941"/>
        <v/>
      </c>
      <c r="W1585" s="51"/>
      <c r="X1585" s="75" t="str">
        <f t="shared" si="942"/>
        <v/>
      </c>
      <c r="Y1585" s="71" t="str">
        <f t="shared" si="943"/>
        <v/>
      </c>
      <c r="Z1585" s="71" t="str">
        <f t="shared" si="944"/>
        <v/>
      </c>
      <c r="AA1585" s="71" t="str">
        <f t="shared" si="945"/>
        <v/>
      </c>
      <c r="AB1585" s="71" t="str">
        <f t="shared" si="946"/>
        <v/>
      </c>
      <c r="AC1585" s="71" t="str">
        <f t="shared" si="947"/>
        <v/>
      </c>
      <c r="AD1585" s="71" t="str">
        <f t="shared" si="948"/>
        <v/>
      </c>
      <c r="AE1585" s="78" t="str">
        <f t="shared" si="949"/>
        <v/>
      </c>
      <c r="AF1585" s="75" t="str">
        <f t="shared" si="950"/>
        <v/>
      </c>
      <c r="AG1585" s="71" t="str">
        <f t="shared" si="951"/>
        <v/>
      </c>
      <c r="AH1585" s="71" t="str">
        <f t="shared" si="952"/>
        <v/>
      </c>
      <c r="AI1585" s="71" t="str">
        <f t="shared" si="953"/>
        <v/>
      </c>
      <c r="AJ1585" s="71" t="str">
        <f t="shared" si="954"/>
        <v/>
      </c>
      <c r="AK1585" s="71" t="str">
        <f t="shared" si="955"/>
        <v/>
      </c>
      <c r="AL1585" s="71" t="str">
        <f t="shared" si="956"/>
        <v/>
      </c>
      <c r="AM1585" s="78" t="str">
        <f t="shared" si="957"/>
        <v/>
      </c>
      <c r="AN1585" s="75" t="str">
        <f t="shared" si="958"/>
        <v/>
      </c>
      <c r="AO1585" s="71" t="str">
        <f t="shared" si="959"/>
        <v/>
      </c>
      <c r="AP1585" s="71" t="str">
        <f t="shared" si="960"/>
        <v/>
      </c>
      <c r="AQ1585" s="71" t="str">
        <f t="shared" si="961"/>
        <v/>
      </c>
      <c r="AR1585" s="71" t="str">
        <f t="shared" si="962"/>
        <v/>
      </c>
      <c r="AS1585" s="71" t="str">
        <f t="shared" si="963"/>
        <v/>
      </c>
      <c r="AT1585" s="71" t="str">
        <f t="shared" si="964"/>
        <v/>
      </c>
      <c r="AU1585" s="76" t="str">
        <f t="shared" si="965"/>
        <v/>
      </c>
      <c r="BF1585" s="141">
        <v>64008</v>
      </c>
      <c r="BG1585" s="142" t="s">
        <v>18506</v>
      </c>
      <c r="BH1585" s="141" t="s">
        <v>180</v>
      </c>
      <c r="BI1585" s="141" t="s">
        <v>191</v>
      </c>
      <c r="BJ1585" s="141" t="s">
        <v>18507</v>
      </c>
      <c r="BK1585" s="141" t="s">
        <v>18508</v>
      </c>
      <c r="BL1585" s="141" t="s">
        <v>18509</v>
      </c>
      <c r="BM1585" s="141">
        <v>45.791019299999903</v>
      </c>
      <c r="BN1585" s="141">
        <v>-73.762087699999995</v>
      </c>
      <c r="BO1585" s="141">
        <v>1996</v>
      </c>
      <c r="BP1585" s="143" t="s">
        <v>25673</v>
      </c>
      <c r="BQ1585" s="143" t="s">
        <v>26794</v>
      </c>
    </row>
    <row r="1586" spans="1:69" ht="38.25" customHeight="1" x14ac:dyDescent="0.25">
      <c r="A1586" s="1" t="str">
        <f t="shared" si="966"/>
        <v/>
      </c>
      <c r="B1586" s="32" t="str">
        <f t="shared" si="967"/>
        <v/>
      </c>
      <c r="C1586" s="25" t="str">
        <f t="shared" si="968"/>
        <v/>
      </c>
      <c r="D1586" s="25" t="str">
        <f t="shared" si="969"/>
        <v/>
      </c>
      <c r="E1586" s="25" t="str">
        <f t="shared" si="970"/>
        <v/>
      </c>
      <c r="F1586" s="25" t="str">
        <f t="shared" si="971"/>
        <v/>
      </c>
      <c r="G1586" s="108" t="str">
        <f t="shared" si="972"/>
        <v/>
      </c>
      <c r="H1586" s="108" t="str">
        <f t="shared" si="973"/>
        <v/>
      </c>
      <c r="I1586" s="112" t="str">
        <f t="shared" si="974"/>
        <v/>
      </c>
      <c r="J1586" s="112"/>
      <c r="K1586" s="112"/>
      <c r="L1586" s="113"/>
      <c r="M1586" s="113"/>
      <c r="N1586" s="224" t="str">
        <f t="shared" si="975"/>
        <v/>
      </c>
      <c r="O1586" s="225" t="str">
        <f t="shared" si="976"/>
        <v/>
      </c>
      <c r="Q1586" s="6">
        <v>1584</v>
      </c>
      <c r="R1586" s="47" t="str">
        <f t="shared" si="939"/>
        <v>-1584</v>
      </c>
      <c r="S1586" s="6"/>
      <c r="T1586" s="48" t="str">
        <f t="shared" si="940"/>
        <v/>
      </c>
      <c r="U1586" s="49" t="str">
        <f t="shared" si="941"/>
        <v/>
      </c>
      <c r="W1586" s="51"/>
      <c r="X1586" s="75" t="str">
        <f t="shared" si="942"/>
        <v/>
      </c>
      <c r="Y1586" s="71" t="str">
        <f t="shared" si="943"/>
        <v/>
      </c>
      <c r="Z1586" s="71" t="str">
        <f t="shared" si="944"/>
        <v/>
      </c>
      <c r="AA1586" s="71" t="str">
        <f t="shared" si="945"/>
        <v/>
      </c>
      <c r="AB1586" s="71" t="str">
        <f t="shared" si="946"/>
        <v/>
      </c>
      <c r="AC1586" s="71" t="str">
        <f t="shared" si="947"/>
        <v/>
      </c>
      <c r="AD1586" s="71" t="str">
        <f t="shared" si="948"/>
        <v/>
      </c>
      <c r="AE1586" s="78" t="str">
        <f t="shared" si="949"/>
        <v/>
      </c>
      <c r="AF1586" s="75" t="str">
        <f t="shared" si="950"/>
        <v/>
      </c>
      <c r="AG1586" s="71" t="str">
        <f t="shared" si="951"/>
        <v/>
      </c>
      <c r="AH1586" s="71" t="str">
        <f t="shared" si="952"/>
        <v/>
      </c>
      <c r="AI1586" s="71" t="str">
        <f t="shared" si="953"/>
        <v/>
      </c>
      <c r="AJ1586" s="71" t="str">
        <f t="shared" si="954"/>
        <v/>
      </c>
      <c r="AK1586" s="71" t="str">
        <f t="shared" si="955"/>
        <v/>
      </c>
      <c r="AL1586" s="71" t="str">
        <f t="shared" si="956"/>
        <v/>
      </c>
      <c r="AM1586" s="78" t="str">
        <f t="shared" si="957"/>
        <v/>
      </c>
      <c r="AN1586" s="75" t="str">
        <f t="shared" si="958"/>
        <v/>
      </c>
      <c r="AO1586" s="71" t="str">
        <f t="shared" si="959"/>
        <v/>
      </c>
      <c r="AP1586" s="71" t="str">
        <f t="shared" si="960"/>
        <v/>
      </c>
      <c r="AQ1586" s="71" t="str">
        <f t="shared" si="961"/>
        <v/>
      </c>
      <c r="AR1586" s="71" t="str">
        <f t="shared" si="962"/>
        <v/>
      </c>
      <c r="AS1586" s="71" t="str">
        <f t="shared" si="963"/>
        <v/>
      </c>
      <c r="AT1586" s="71" t="str">
        <f t="shared" si="964"/>
        <v/>
      </c>
      <c r="AU1586" s="76" t="str">
        <f t="shared" si="965"/>
        <v/>
      </c>
      <c r="BF1586" s="141">
        <v>62060</v>
      </c>
      <c r="BG1586" s="142" t="s">
        <v>18441</v>
      </c>
      <c r="BH1586" s="141" t="s">
        <v>478</v>
      </c>
      <c r="BI1586" s="141" t="s">
        <v>177</v>
      </c>
      <c r="BJ1586" s="141" t="s">
        <v>18442</v>
      </c>
      <c r="BK1586" s="141" t="s">
        <v>11986</v>
      </c>
      <c r="BL1586" s="141" t="s">
        <v>18443</v>
      </c>
      <c r="BM1586" s="141">
        <v>46.304850000000002</v>
      </c>
      <c r="BN1586" s="141">
        <v>-74.215869999999995</v>
      </c>
      <c r="BO1586" s="141">
        <v>1954</v>
      </c>
      <c r="BP1586" s="143" t="s">
        <v>25663</v>
      </c>
      <c r="BQ1586" s="143" t="s">
        <v>17560</v>
      </c>
    </row>
    <row r="1587" spans="1:69" ht="38.25" customHeight="1" x14ac:dyDescent="0.25">
      <c r="A1587" s="1" t="str">
        <f t="shared" si="966"/>
        <v/>
      </c>
      <c r="B1587" s="32" t="str">
        <f t="shared" si="967"/>
        <v/>
      </c>
      <c r="C1587" s="25" t="str">
        <f t="shared" si="968"/>
        <v/>
      </c>
      <c r="D1587" s="25" t="str">
        <f t="shared" si="969"/>
        <v/>
      </c>
      <c r="E1587" s="25" t="str">
        <f t="shared" si="970"/>
        <v/>
      </c>
      <c r="F1587" s="25" t="str">
        <f t="shared" si="971"/>
        <v/>
      </c>
      <c r="G1587" s="108" t="str">
        <f t="shared" si="972"/>
        <v/>
      </c>
      <c r="H1587" s="108" t="str">
        <f t="shared" si="973"/>
        <v/>
      </c>
      <c r="I1587" s="112" t="str">
        <f t="shared" si="974"/>
        <v/>
      </c>
      <c r="J1587" s="112"/>
      <c r="K1587" s="112"/>
      <c r="L1587" s="113"/>
      <c r="M1587" s="113"/>
      <c r="N1587" s="224" t="str">
        <f t="shared" si="975"/>
        <v/>
      </c>
      <c r="O1587" s="225" t="str">
        <f t="shared" si="976"/>
        <v/>
      </c>
      <c r="Q1587" s="6">
        <v>1585</v>
      </c>
      <c r="R1587" s="47" t="str">
        <f t="shared" si="939"/>
        <v>-1585</v>
      </c>
      <c r="S1587" s="6"/>
      <c r="T1587" s="48" t="str">
        <f t="shared" si="940"/>
        <v/>
      </c>
      <c r="U1587" s="49" t="str">
        <f t="shared" si="941"/>
        <v/>
      </c>
      <c r="W1587" s="51"/>
      <c r="X1587" s="75" t="str">
        <f t="shared" si="942"/>
        <v/>
      </c>
      <c r="Y1587" s="71" t="str">
        <f t="shared" si="943"/>
        <v/>
      </c>
      <c r="Z1587" s="71" t="str">
        <f t="shared" si="944"/>
        <v/>
      </c>
      <c r="AA1587" s="71" t="str">
        <f t="shared" si="945"/>
        <v/>
      </c>
      <c r="AB1587" s="71" t="str">
        <f t="shared" si="946"/>
        <v/>
      </c>
      <c r="AC1587" s="71" t="str">
        <f t="shared" si="947"/>
        <v/>
      </c>
      <c r="AD1587" s="71" t="str">
        <f t="shared" si="948"/>
        <v/>
      </c>
      <c r="AE1587" s="78" t="str">
        <f t="shared" si="949"/>
        <v/>
      </c>
      <c r="AF1587" s="75" t="str">
        <f t="shared" si="950"/>
        <v/>
      </c>
      <c r="AG1587" s="71" t="str">
        <f t="shared" si="951"/>
        <v/>
      </c>
      <c r="AH1587" s="71" t="str">
        <f t="shared" si="952"/>
        <v/>
      </c>
      <c r="AI1587" s="71" t="str">
        <f t="shared" si="953"/>
        <v/>
      </c>
      <c r="AJ1587" s="71" t="str">
        <f t="shared" si="954"/>
        <v/>
      </c>
      <c r="AK1587" s="71" t="str">
        <f t="shared" si="955"/>
        <v/>
      </c>
      <c r="AL1587" s="71" t="str">
        <f t="shared" si="956"/>
        <v/>
      </c>
      <c r="AM1587" s="78" t="str">
        <f t="shared" si="957"/>
        <v/>
      </c>
      <c r="AN1587" s="75" t="str">
        <f t="shared" si="958"/>
        <v/>
      </c>
      <c r="AO1587" s="71" t="str">
        <f t="shared" si="959"/>
        <v/>
      </c>
      <c r="AP1587" s="71" t="str">
        <f t="shared" si="960"/>
        <v/>
      </c>
      <c r="AQ1587" s="71" t="str">
        <f t="shared" si="961"/>
        <v/>
      </c>
      <c r="AR1587" s="71" t="str">
        <f t="shared" si="962"/>
        <v/>
      </c>
      <c r="AS1587" s="71" t="str">
        <f t="shared" si="963"/>
        <v/>
      </c>
      <c r="AT1587" s="71" t="str">
        <f t="shared" si="964"/>
        <v/>
      </c>
      <c r="AU1587" s="76" t="str">
        <f t="shared" si="965"/>
        <v/>
      </c>
      <c r="BF1587" s="141">
        <v>62060</v>
      </c>
      <c r="BG1587" s="142" t="s">
        <v>18444</v>
      </c>
      <c r="BH1587" s="141" t="s">
        <v>478</v>
      </c>
      <c r="BI1587" s="141" t="s">
        <v>176</v>
      </c>
      <c r="BJ1587" s="141" t="s">
        <v>1588</v>
      </c>
      <c r="BK1587" s="141" t="s">
        <v>3278</v>
      </c>
      <c r="BL1587" s="141" t="s">
        <v>4807</v>
      </c>
      <c r="BM1587" s="141">
        <v>46.314540000000001</v>
      </c>
      <c r="BN1587" s="141">
        <v>-74.206270000000004</v>
      </c>
      <c r="BO1587" s="141">
        <v>2008</v>
      </c>
      <c r="BP1587" s="143" t="s">
        <v>25664</v>
      </c>
      <c r="BQ1587" s="143" t="s">
        <v>17560</v>
      </c>
    </row>
    <row r="1588" spans="1:69" ht="38.25" customHeight="1" x14ac:dyDescent="0.25">
      <c r="A1588" s="1" t="str">
        <f t="shared" si="966"/>
        <v/>
      </c>
      <c r="B1588" s="32" t="str">
        <f t="shared" si="967"/>
        <v/>
      </c>
      <c r="C1588" s="25" t="str">
        <f t="shared" si="968"/>
        <v/>
      </c>
      <c r="D1588" s="25" t="str">
        <f t="shared" si="969"/>
        <v/>
      </c>
      <c r="E1588" s="25" t="str">
        <f t="shared" si="970"/>
        <v/>
      </c>
      <c r="F1588" s="25" t="str">
        <f t="shared" si="971"/>
        <v/>
      </c>
      <c r="G1588" s="108" t="str">
        <f t="shared" si="972"/>
        <v/>
      </c>
      <c r="H1588" s="108" t="str">
        <f t="shared" si="973"/>
        <v/>
      </c>
      <c r="I1588" s="112" t="str">
        <f t="shared" si="974"/>
        <v/>
      </c>
      <c r="J1588" s="112"/>
      <c r="K1588" s="112"/>
      <c r="L1588" s="113"/>
      <c r="M1588" s="113"/>
      <c r="N1588" s="224" t="str">
        <f t="shared" si="975"/>
        <v/>
      </c>
      <c r="O1588" s="225" t="str">
        <f t="shared" si="976"/>
        <v/>
      </c>
      <c r="Q1588" s="6">
        <v>1586</v>
      </c>
      <c r="R1588" s="47" t="str">
        <f t="shared" si="939"/>
        <v>-1586</v>
      </c>
      <c r="S1588" s="6"/>
      <c r="T1588" s="48" t="str">
        <f t="shared" si="940"/>
        <v/>
      </c>
      <c r="U1588" s="49" t="str">
        <f t="shared" si="941"/>
        <v/>
      </c>
      <c r="W1588" s="51"/>
      <c r="X1588" s="75" t="str">
        <f t="shared" si="942"/>
        <v/>
      </c>
      <c r="Y1588" s="71" t="str">
        <f t="shared" si="943"/>
        <v/>
      </c>
      <c r="Z1588" s="71" t="str">
        <f t="shared" si="944"/>
        <v/>
      </c>
      <c r="AA1588" s="71" t="str">
        <f t="shared" si="945"/>
        <v/>
      </c>
      <c r="AB1588" s="71" t="str">
        <f t="shared" si="946"/>
        <v/>
      </c>
      <c r="AC1588" s="71" t="str">
        <f t="shared" si="947"/>
        <v/>
      </c>
      <c r="AD1588" s="71" t="str">
        <f t="shared" si="948"/>
        <v/>
      </c>
      <c r="AE1588" s="78" t="str">
        <f t="shared" si="949"/>
        <v/>
      </c>
      <c r="AF1588" s="75" t="str">
        <f t="shared" si="950"/>
        <v/>
      </c>
      <c r="AG1588" s="71" t="str">
        <f t="shared" si="951"/>
        <v/>
      </c>
      <c r="AH1588" s="71" t="str">
        <f t="shared" si="952"/>
        <v/>
      </c>
      <c r="AI1588" s="71" t="str">
        <f t="shared" si="953"/>
        <v/>
      </c>
      <c r="AJ1588" s="71" t="str">
        <f t="shared" si="954"/>
        <v/>
      </c>
      <c r="AK1588" s="71" t="str">
        <f t="shared" si="955"/>
        <v/>
      </c>
      <c r="AL1588" s="71" t="str">
        <f t="shared" si="956"/>
        <v/>
      </c>
      <c r="AM1588" s="78" t="str">
        <f t="shared" si="957"/>
        <v/>
      </c>
      <c r="AN1588" s="75" t="str">
        <f t="shared" si="958"/>
        <v/>
      </c>
      <c r="AO1588" s="71" t="str">
        <f t="shared" si="959"/>
        <v/>
      </c>
      <c r="AP1588" s="71" t="str">
        <f t="shared" si="960"/>
        <v/>
      </c>
      <c r="AQ1588" s="71" t="str">
        <f t="shared" si="961"/>
        <v/>
      </c>
      <c r="AR1588" s="71" t="str">
        <f t="shared" si="962"/>
        <v/>
      </c>
      <c r="AS1588" s="71" t="str">
        <f t="shared" si="963"/>
        <v/>
      </c>
      <c r="AT1588" s="71" t="str">
        <f t="shared" si="964"/>
        <v/>
      </c>
      <c r="AU1588" s="76" t="str">
        <f t="shared" si="965"/>
        <v/>
      </c>
      <c r="BF1588" s="141">
        <v>62060</v>
      </c>
      <c r="BG1588" s="142" t="s">
        <v>18445</v>
      </c>
      <c r="BH1588" s="141" t="s">
        <v>180</v>
      </c>
      <c r="BI1588" s="141" t="s">
        <v>191</v>
      </c>
      <c r="BJ1588" s="141" t="s">
        <v>18442</v>
      </c>
      <c r="BK1588" s="141" t="s">
        <v>1658</v>
      </c>
      <c r="BL1588" s="141" t="s">
        <v>18446</v>
      </c>
      <c r="BM1588" s="141">
        <v>46.296250000000001</v>
      </c>
      <c r="BN1588" s="141">
        <v>-74.208020000000005</v>
      </c>
      <c r="BO1588" s="141">
        <v>1982</v>
      </c>
      <c r="BP1588" s="143" t="s">
        <v>25665</v>
      </c>
      <c r="BQ1588" s="143" t="s">
        <v>17560</v>
      </c>
    </row>
    <row r="1589" spans="1:69" ht="38.25" customHeight="1" x14ac:dyDescent="0.25">
      <c r="A1589" s="1" t="str">
        <f t="shared" si="966"/>
        <v/>
      </c>
      <c r="B1589" s="32" t="str">
        <f t="shared" si="967"/>
        <v/>
      </c>
      <c r="C1589" s="25" t="str">
        <f t="shared" si="968"/>
        <v/>
      </c>
      <c r="D1589" s="25" t="str">
        <f t="shared" si="969"/>
        <v/>
      </c>
      <c r="E1589" s="25" t="str">
        <f t="shared" si="970"/>
        <v/>
      </c>
      <c r="F1589" s="25" t="str">
        <f t="shared" si="971"/>
        <v/>
      </c>
      <c r="G1589" s="108" t="str">
        <f t="shared" si="972"/>
        <v/>
      </c>
      <c r="H1589" s="108" t="str">
        <f t="shared" si="973"/>
        <v/>
      </c>
      <c r="I1589" s="112" t="str">
        <f t="shared" si="974"/>
        <v/>
      </c>
      <c r="J1589" s="112"/>
      <c r="K1589" s="112"/>
      <c r="L1589" s="113"/>
      <c r="M1589" s="113"/>
      <c r="N1589" s="224" t="str">
        <f t="shared" si="975"/>
        <v/>
      </c>
      <c r="O1589" s="225" t="str">
        <f t="shared" si="976"/>
        <v/>
      </c>
      <c r="Q1589" s="6">
        <v>1587</v>
      </c>
      <c r="R1589" s="47" t="str">
        <f t="shared" si="939"/>
        <v>-1587</v>
      </c>
      <c r="S1589" s="6"/>
      <c r="T1589" s="48" t="str">
        <f t="shared" si="940"/>
        <v/>
      </c>
      <c r="U1589" s="49" t="str">
        <f t="shared" si="941"/>
        <v/>
      </c>
      <c r="W1589" s="51"/>
      <c r="X1589" s="75" t="str">
        <f t="shared" si="942"/>
        <v/>
      </c>
      <c r="Y1589" s="71" t="str">
        <f t="shared" si="943"/>
        <v/>
      </c>
      <c r="Z1589" s="71" t="str">
        <f t="shared" si="944"/>
        <v/>
      </c>
      <c r="AA1589" s="71" t="str">
        <f t="shared" si="945"/>
        <v/>
      </c>
      <c r="AB1589" s="71" t="str">
        <f t="shared" si="946"/>
        <v/>
      </c>
      <c r="AC1589" s="71" t="str">
        <f t="shared" si="947"/>
        <v/>
      </c>
      <c r="AD1589" s="71" t="str">
        <f t="shared" si="948"/>
        <v/>
      </c>
      <c r="AE1589" s="78" t="str">
        <f t="shared" si="949"/>
        <v/>
      </c>
      <c r="AF1589" s="75" t="str">
        <f t="shared" si="950"/>
        <v/>
      </c>
      <c r="AG1589" s="71" t="str">
        <f t="shared" si="951"/>
        <v/>
      </c>
      <c r="AH1589" s="71" t="str">
        <f t="shared" si="952"/>
        <v/>
      </c>
      <c r="AI1589" s="71" t="str">
        <f t="shared" si="953"/>
        <v/>
      </c>
      <c r="AJ1589" s="71" t="str">
        <f t="shared" si="954"/>
        <v/>
      </c>
      <c r="AK1589" s="71" t="str">
        <f t="shared" si="955"/>
        <v/>
      </c>
      <c r="AL1589" s="71" t="str">
        <f t="shared" si="956"/>
        <v/>
      </c>
      <c r="AM1589" s="78" t="str">
        <f t="shared" si="957"/>
        <v/>
      </c>
      <c r="AN1589" s="75" t="str">
        <f t="shared" si="958"/>
        <v/>
      </c>
      <c r="AO1589" s="71" t="str">
        <f t="shared" si="959"/>
        <v/>
      </c>
      <c r="AP1589" s="71" t="str">
        <f t="shared" si="960"/>
        <v/>
      </c>
      <c r="AQ1589" s="71" t="str">
        <f t="shared" si="961"/>
        <v/>
      </c>
      <c r="AR1589" s="71" t="str">
        <f t="shared" si="962"/>
        <v/>
      </c>
      <c r="AS1589" s="71" t="str">
        <f t="shared" si="963"/>
        <v/>
      </c>
      <c r="AT1589" s="71" t="str">
        <f t="shared" si="964"/>
        <v/>
      </c>
      <c r="AU1589" s="76" t="str">
        <f t="shared" si="965"/>
        <v/>
      </c>
      <c r="BF1589" s="141">
        <v>62060</v>
      </c>
      <c r="BG1589" s="142" t="s">
        <v>18447</v>
      </c>
      <c r="BH1589" s="141" t="s">
        <v>180</v>
      </c>
      <c r="BI1589" s="141" t="s">
        <v>191</v>
      </c>
      <c r="BJ1589" s="141" t="s">
        <v>18442</v>
      </c>
      <c r="BK1589" s="141" t="s">
        <v>464</v>
      </c>
      <c r="BL1589" s="141" t="s">
        <v>18448</v>
      </c>
      <c r="BM1589" s="141">
        <v>46.299354999999998</v>
      </c>
      <c r="BN1589" s="141">
        <v>-74.204729999999998</v>
      </c>
      <c r="BO1589" s="141">
        <v>1982</v>
      </c>
      <c r="BP1589" s="143" t="s">
        <v>25665</v>
      </c>
      <c r="BQ1589" s="143" t="s">
        <v>17560</v>
      </c>
    </row>
    <row r="1590" spans="1:69" ht="38.25" customHeight="1" x14ac:dyDescent="0.25">
      <c r="A1590" s="1" t="str">
        <f t="shared" si="966"/>
        <v/>
      </c>
      <c r="B1590" s="32" t="str">
        <f t="shared" si="967"/>
        <v/>
      </c>
      <c r="C1590" s="25" t="str">
        <f t="shared" si="968"/>
        <v/>
      </c>
      <c r="D1590" s="25" t="str">
        <f t="shared" si="969"/>
        <v/>
      </c>
      <c r="E1590" s="25" t="str">
        <f t="shared" si="970"/>
        <v/>
      </c>
      <c r="F1590" s="25" t="str">
        <f t="shared" si="971"/>
        <v/>
      </c>
      <c r="G1590" s="108" t="str">
        <f t="shared" si="972"/>
        <v/>
      </c>
      <c r="H1590" s="108" t="str">
        <f t="shared" si="973"/>
        <v/>
      </c>
      <c r="I1590" s="112" t="str">
        <f t="shared" si="974"/>
        <v/>
      </c>
      <c r="J1590" s="112"/>
      <c r="K1590" s="112"/>
      <c r="L1590" s="113"/>
      <c r="M1590" s="113"/>
      <c r="N1590" s="224" t="str">
        <f t="shared" si="975"/>
        <v/>
      </c>
      <c r="O1590" s="225" t="str">
        <f t="shared" si="976"/>
        <v/>
      </c>
      <c r="Q1590" s="6">
        <v>1588</v>
      </c>
      <c r="R1590" s="47" t="str">
        <f t="shared" si="939"/>
        <v>-1588</v>
      </c>
      <c r="S1590" s="6"/>
      <c r="T1590" s="48" t="str">
        <f t="shared" si="940"/>
        <v/>
      </c>
      <c r="U1590" s="49" t="str">
        <f t="shared" si="941"/>
        <v/>
      </c>
      <c r="W1590" s="51"/>
      <c r="X1590" s="75" t="str">
        <f t="shared" si="942"/>
        <v/>
      </c>
      <c r="Y1590" s="71" t="str">
        <f t="shared" si="943"/>
        <v/>
      </c>
      <c r="Z1590" s="71" t="str">
        <f t="shared" si="944"/>
        <v/>
      </c>
      <c r="AA1590" s="71" t="str">
        <f t="shared" si="945"/>
        <v/>
      </c>
      <c r="AB1590" s="71" t="str">
        <f t="shared" si="946"/>
        <v/>
      </c>
      <c r="AC1590" s="71" t="str">
        <f t="shared" si="947"/>
        <v/>
      </c>
      <c r="AD1590" s="71" t="str">
        <f t="shared" si="948"/>
        <v/>
      </c>
      <c r="AE1590" s="78" t="str">
        <f t="shared" si="949"/>
        <v/>
      </c>
      <c r="AF1590" s="75" t="str">
        <f t="shared" si="950"/>
        <v/>
      </c>
      <c r="AG1590" s="71" t="str">
        <f t="shared" si="951"/>
        <v/>
      </c>
      <c r="AH1590" s="71" t="str">
        <f t="shared" si="952"/>
        <v/>
      </c>
      <c r="AI1590" s="71" t="str">
        <f t="shared" si="953"/>
        <v/>
      </c>
      <c r="AJ1590" s="71" t="str">
        <f t="shared" si="954"/>
        <v/>
      </c>
      <c r="AK1590" s="71" t="str">
        <f t="shared" si="955"/>
        <v/>
      </c>
      <c r="AL1590" s="71" t="str">
        <f t="shared" si="956"/>
        <v/>
      </c>
      <c r="AM1590" s="78" t="str">
        <f t="shared" si="957"/>
        <v/>
      </c>
      <c r="AN1590" s="75" t="str">
        <f t="shared" si="958"/>
        <v/>
      </c>
      <c r="AO1590" s="71" t="str">
        <f t="shared" si="959"/>
        <v/>
      </c>
      <c r="AP1590" s="71" t="str">
        <f t="shared" si="960"/>
        <v/>
      </c>
      <c r="AQ1590" s="71" t="str">
        <f t="shared" si="961"/>
        <v/>
      </c>
      <c r="AR1590" s="71" t="str">
        <f t="shared" si="962"/>
        <v/>
      </c>
      <c r="AS1590" s="71" t="str">
        <f t="shared" si="963"/>
        <v/>
      </c>
      <c r="AT1590" s="71" t="str">
        <f t="shared" si="964"/>
        <v/>
      </c>
      <c r="AU1590" s="76" t="str">
        <f t="shared" si="965"/>
        <v/>
      </c>
      <c r="BF1590" s="141">
        <v>62080</v>
      </c>
      <c r="BG1590" s="142" t="s">
        <v>18469</v>
      </c>
      <c r="BH1590" s="141" t="s">
        <v>180</v>
      </c>
      <c r="BI1590" s="141" t="s">
        <v>178</v>
      </c>
      <c r="BJ1590" s="141" t="s">
        <v>2406</v>
      </c>
      <c r="BK1590" s="141" t="s">
        <v>2272</v>
      </c>
      <c r="BL1590" s="141" t="s">
        <v>18470</v>
      </c>
      <c r="BM1590" s="141">
        <v>46.559144874979701</v>
      </c>
      <c r="BN1590" s="141">
        <v>-73.822119649130798</v>
      </c>
      <c r="BO1590" s="141">
        <v>1993</v>
      </c>
      <c r="BP1590" s="143" t="s">
        <v>25668</v>
      </c>
      <c r="BQ1590" s="143" t="s">
        <v>17560</v>
      </c>
    </row>
    <row r="1591" spans="1:69" ht="38.25" customHeight="1" x14ac:dyDescent="0.25">
      <c r="A1591" s="1" t="str">
        <f t="shared" si="966"/>
        <v/>
      </c>
      <c r="B1591" s="32" t="str">
        <f t="shared" si="967"/>
        <v/>
      </c>
      <c r="C1591" s="25" t="str">
        <f t="shared" si="968"/>
        <v/>
      </c>
      <c r="D1591" s="25" t="str">
        <f t="shared" si="969"/>
        <v/>
      </c>
      <c r="E1591" s="25" t="str">
        <f t="shared" si="970"/>
        <v/>
      </c>
      <c r="F1591" s="25" t="str">
        <f t="shared" si="971"/>
        <v/>
      </c>
      <c r="G1591" s="108" t="str">
        <f t="shared" si="972"/>
        <v/>
      </c>
      <c r="H1591" s="108" t="str">
        <f t="shared" si="973"/>
        <v/>
      </c>
      <c r="I1591" s="112" t="str">
        <f t="shared" si="974"/>
        <v/>
      </c>
      <c r="J1591" s="112"/>
      <c r="K1591" s="112"/>
      <c r="L1591" s="113"/>
      <c r="M1591" s="113"/>
      <c r="N1591" s="224" t="str">
        <f t="shared" si="975"/>
        <v/>
      </c>
      <c r="O1591" s="225" t="str">
        <f t="shared" si="976"/>
        <v/>
      </c>
      <c r="Q1591" s="6">
        <v>1589</v>
      </c>
      <c r="R1591" s="47" t="str">
        <f t="shared" si="939"/>
        <v>-1589</v>
      </c>
      <c r="S1591" s="6"/>
      <c r="T1591" s="48" t="str">
        <f t="shared" si="940"/>
        <v/>
      </c>
      <c r="U1591" s="49" t="str">
        <f t="shared" si="941"/>
        <v/>
      </c>
      <c r="W1591" s="51"/>
      <c r="X1591" s="75" t="str">
        <f t="shared" si="942"/>
        <v/>
      </c>
      <c r="Y1591" s="71" t="str">
        <f t="shared" si="943"/>
        <v/>
      </c>
      <c r="Z1591" s="71" t="str">
        <f t="shared" si="944"/>
        <v/>
      </c>
      <c r="AA1591" s="71" t="str">
        <f t="shared" si="945"/>
        <v/>
      </c>
      <c r="AB1591" s="71" t="str">
        <f t="shared" si="946"/>
        <v/>
      </c>
      <c r="AC1591" s="71" t="str">
        <f t="shared" si="947"/>
        <v/>
      </c>
      <c r="AD1591" s="71" t="str">
        <f t="shared" si="948"/>
        <v/>
      </c>
      <c r="AE1591" s="78" t="str">
        <f t="shared" si="949"/>
        <v/>
      </c>
      <c r="AF1591" s="75" t="str">
        <f t="shared" si="950"/>
        <v/>
      </c>
      <c r="AG1591" s="71" t="str">
        <f t="shared" si="951"/>
        <v/>
      </c>
      <c r="AH1591" s="71" t="str">
        <f t="shared" si="952"/>
        <v/>
      </c>
      <c r="AI1591" s="71" t="str">
        <f t="shared" si="953"/>
        <v/>
      </c>
      <c r="AJ1591" s="71" t="str">
        <f t="shared" si="954"/>
        <v/>
      </c>
      <c r="AK1591" s="71" t="str">
        <f t="shared" si="955"/>
        <v/>
      </c>
      <c r="AL1591" s="71" t="str">
        <f t="shared" si="956"/>
        <v/>
      </c>
      <c r="AM1591" s="78" t="str">
        <f t="shared" si="957"/>
        <v/>
      </c>
      <c r="AN1591" s="75" t="str">
        <f t="shared" si="958"/>
        <v/>
      </c>
      <c r="AO1591" s="71" t="str">
        <f t="shared" si="959"/>
        <v/>
      </c>
      <c r="AP1591" s="71" t="str">
        <f t="shared" si="960"/>
        <v/>
      </c>
      <c r="AQ1591" s="71" t="str">
        <f t="shared" si="961"/>
        <v/>
      </c>
      <c r="AR1591" s="71" t="str">
        <f t="shared" si="962"/>
        <v/>
      </c>
      <c r="AS1591" s="71" t="str">
        <f t="shared" si="963"/>
        <v/>
      </c>
      <c r="AT1591" s="71" t="str">
        <f t="shared" si="964"/>
        <v/>
      </c>
      <c r="AU1591" s="76" t="str">
        <f t="shared" si="965"/>
        <v/>
      </c>
      <c r="BF1591" s="141">
        <v>62080</v>
      </c>
      <c r="BG1591" s="142" t="s">
        <v>18471</v>
      </c>
      <c r="BH1591" s="141" t="s">
        <v>478</v>
      </c>
      <c r="BI1591" s="141" t="s">
        <v>176</v>
      </c>
      <c r="BJ1591" s="141" t="s">
        <v>18472</v>
      </c>
      <c r="BK1591" s="141" t="s">
        <v>4255</v>
      </c>
      <c r="BL1591" s="141" t="s">
        <v>18473</v>
      </c>
      <c r="BM1591" s="141">
        <v>46.541547899999998</v>
      </c>
      <c r="BN1591" s="141">
        <v>-73.824983200000005</v>
      </c>
      <c r="BO1591" s="141">
        <v>2012</v>
      </c>
      <c r="BP1591" s="143" t="s">
        <v>25669</v>
      </c>
      <c r="BQ1591" s="143" t="s">
        <v>17560</v>
      </c>
    </row>
    <row r="1592" spans="1:69" ht="38.25" customHeight="1" x14ac:dyDescent="0.25">
      <c r="A1592" s="1" t="str">
        <f t="shared" si="966"/>
        <v/>
      </c>
      <c r="B1592" s="32" t="str">
        <f t="shared" si="967"/>
        <v/>
      </c>
      <c r="C1592" s="25" t="str">
        <f t="shared" si="968"/>
        <v/>
      </c>
      <c r="D1592" s="25" t="str">
        <f t="shared" si="969"/>
        <v/>
      </c>
      <c r="E1592" s="25" t="str">
        <f t="shared" si="970"/>
        <v/>
      </c>
      <c r="F1592" s="25" t="str">
        <f t="shared" si="971"/>
        <v/>
      </c>
      <c r="G1592" s="108" t="str">
        <f t="shared" si="972"/>
        <v/>
      </c>
      <c r="H1592" s="108" t="str">
        <f t="shared" si="973"/>
        <v/>
      </c>
      <c r="I1592" s="112" t="str">
        <f t="shared" si="974"/>
        <v/>
      </c>
      <c r="J1592" s="112"/>
      <c r="K1592" s="112"/>
      <c r="L1592" s="113"/>
      <c r="M1592" s="113"/>
      <c r="N1592" s="224" t="str">
        <f t="shared" si="975"/>
        <v/>
      </c>
      <c r="O1592" s="225" t="str">
        <f t="shared" si="976"/>
        <v/>
      </c>
      <c r="Q1592" s="6">
        <v>1590</v>
      </c>
      <c r="R1592" s="47" t="str">
        <f t="shared" si="939"/>
        <v>-1590</v>
      </c>
      <c r="S1592" s="6"/>
      <c r="T1592" s="48" t="str">
        <f t="shared" si="940"/>
        <v/>
      </c>
      <c r="U1592" s="49" t="str">
        <f t="shared" si="941"/>
        <v/>
      </c>
      <c r="W1592" s="51"/>
      <c r="X1592" s="75" t="str">
        <f t="shared" si="942"/>
        <v/>
      </c>
      <c r="Y1592" s="71" t="str">
        <f t="shared" si="943"/>
        <v/>
      </c>
      <c r="Z1592" s="71" t="str">
        <f t="shared" si="944"/>
        <v/>
      </c>
      <c r="AA1592" s="71" t="str">
        <f t="shared" si="945"/>
        <v/>
      </c>
      <c r="AB1592" s="71" t="str">
        <f t="shared" si="946"/>
        <v/>
      </c>
      <c r="AC1592" s="71" t="str">
        <f t="shared" si="947"/>
        <v/>
      </c>
      <c r="AD1592" s="71" t="str">
        <f t="shared" si="948"/>
        <v/>
      </c>
      <c r="AE1592" s="78" t="str">
        <f t="shared" si="949"/>
        <v/>
      </c>
      <c r="AF1592" s="75" t="str">
        <f t="shared" si="950"/>
        <v/>
      </c>
      <c r="AG1592" s="71" t="str">
        <f t="shared" si="951"/>
        <v/>
      </c>
      <c r="AH1592" s="71" t="str">
        <f t="shared" si="952"/>
        <v/>
      </c>
      <c r="AI1592" s="71" t="str">
        <f t="shared" si="953"/>
        <v/>
      </c>
      <c r="AJ1592" s="71" t="str">
        <f t="shared" si="954"/>
        <v/>
      </c>
      <c r="AK1592" s="71" t="str">
        <f t="shared" si="955"/>
        <v/>
      </c>
      <c r="AL1592" s="71" t="str">
        <f t="shared" si="956"/>
        <v/>
      </c>
      <c r="AM1592" s="78" t="str">
        <f t="shared" si="957"/>
        <v/>
      </c>
      <c r="AN1592" s="75" t="str">
        <f t="shared" si="958"/>
        <v/>
      </c>
      <c r="AO1592" s="71" t="str">
        <f t="shared" si="959"/>
        <v/>
      </c>
      <c r="AP1592" s="71" t="str">
        <f t="shared" si="960"/>
        <v/>
      </c>
      <c r="AQ1592" s="71" t="str">
        <f t="shared" si="961"/>
        <v/>
      </c>
      <c r="AR1592" s="71" t="str">
        <f t="shared" si="962"/>
        <v/>
      </c>
      <c r="AS1592" s="71" t="str">
        <f t="shared" si="963"/>
        <v/>
      </c>
      <c r="AT1592" s="71" t="str">
        <f t="shared" si="964"/>
        <v/>
      </c>
      <c r="AU1592" s="76" t="str">
        <f t="shared" si="965"/>
        <v/>
      </c>
      <c r="BF1592" s="141">
        <v>63013</v>
      </c>
      <c r="BG1592" s="142" t="s">
        <v>18547</v>
      </c>
      <c r="BH1592" s="141" t="s">
        <v>478</v>
      </c>
      <c r="BI1592" s="141" t="s">
        <v>177</v>
      </c>
      <c r="BJ1592" s="141"/>
      <c r="BK1592" s="141" t="s">
        <v>18548</v>
      </c>
      <c r="BL1592" s="141" t="s">
        <v>18549</v>
      </c>
      <c r="BM1592" s="141">
        <v>45.954799999999999</v>
      </c>
      <c r="BN1592" s="141">
        <v>-73.584540000000004</v>
      </c>
      <c r="BO1592" s="141">
        <v>1956</v>
      </c>
      <c r="BP1592" s="143"/>
      <c r="BQ1592" s="143" t="s">
        <v>17560</v>
      </c>
    </row>
    <row r="1593" spans="1:69" ht="38.25" customHeight="1" x14ac:dyDescent="0.25">
      <c r="A1593" s="1" t="str">
        <f t="shared" si="966"/>
        <v/>
      </c>
      <c r="B1593" s="32" t="str">
        <f t="shared" si="967"/>
        <v/>
      </c>
      <c r="C1593" s="25" t="str">
        <f t="shared" si="968"/>
        <v/>
      </c>
      <c r="D1593" s="25" t="str">
        <f t="shared" si="969"/>
        <v/>
      </c>
      <c r="E1593" s="25" t="str">
        <f t="shared" si="970"/>
        <v/>
      </c>
      <c r="F1593" s="25" t="str">
        <f t="shared" si="971"/>
        <v/>
      </c>
      <c r="G1593" s="108" t="str">
        <f t="shared" si="972"/>
        <v/>
      </c>
      <c r="H1593" s="108" t="str">
        <f t="shared" si="973"/>
        <v/>
      </c>
      <c r="I1593" s="112" t="str">
        <f t="shared" si="974"/>
        <v/>
      </c>
      <c r="J1593" s="112"/>
      <c r="K1593" s="112"/>
      <c r="L1593" s="113"/>
      <c r="M1593" s="113"/>
      <c r="N1593" s="224" t="str">
        <f t="shared" si="975"/>
        <v/>
      </c>
      <c r="O1593" s="225" t="str">
        <f t="shared" si="976"/>
        <v/>
      </c>
      <c r="Q1593" s="6">
        <v>1591</v>
      </c>
      <c r="R1593" s="47" t="str">
        <f t="shared" si="939"/>
        <v>-1591</v>
      </c>
      <c r="S1593" s="6"/>
      <c r="T1593" s="48" t="str">
        <f t="shared" si="940"/>
        <v/>
      </c>
      <c r="U1593" s="49" t="str">
        <f t="shared" si="941"/>
        <v/>
      </c>
      <c r="W1593" s="51"/>
      <c r="X1593" s="75" t="str">
        <f t="shared" si="942"/>
        <v/>
      </c>
      <c r="Y1593" s="71" t="str">
        <f t="shared" si="943"/>
        <v/>
      </c>
      <c r="Z1593" s="71" t="str">
        <f t="shared" si="944"/>
        <v/>
      </c>
      <c r="AA1593" s="71" t="str">
        <f t="shared" si="945"/>
        <v/>
      </c>
      <c r="AB1593" s="71" t="str">
        <f t="shared" si="946"/>
        <v/>
      </c>
      <c r="AC1593" s="71" t="str">
        <f t="shared" si="947"/>
        <v/>
      </c>
      <c r="AD1593" s="71" t="str">
        <f t="shared" si="948"/>
        <v/>
      </c>
      <c r="AE1593" s="78" t="str">
        <f t="shared" si="949"/>
        <v/>
      </c>
      <c r="AF1593" s="75" t="str">
        <f t="shared" si="950"/>
        <v/>
      </c>
      <c r="AG1593" s="71" t="str">
        <f t="shared" si="951"/>
        <v/>
      </c>
      <c r="AH1593" s="71" t="str">
        <f t="shared" si="952"/>
        <v/>
      </c>
      <c r="AI1593" s="71" t="str">
        <f t="shared" si="953"/>
        <v/>
      </c>
      <c r="AJ1593" s="71" t="str">
        <f t="shared" si="954"/>
        <v/>
      </c>
      <c r="AK1593" s="71" t="str">
        <f t="shared" si="955"/>
        <v/>
      </c>
      <c r="AL1593" s="71" t="str">
        <f t="shared" si="956"/>
        <v/>
      </c>
      <c r="AM1593" s="78" t="str">
        <f t="shared" si="957"/>
        <v/>
      </c>
      <c r="AN1593" s="75" t="str">
        <f t="shared" si="958"/>
        <v/>
      </c>
      <c r="AO1593" s="71" t="str">
        <f t="shared" si="959"/>
        <v/>
      </c>
      <c r="AP1593" s="71" t="str">
        <f t="shared" si="960"/>
        <v/>
      </c>
      <c r="AQ1593" s="71" t="str">
        <f t="shared" si="961"/>
        <v/>
      </c>
      <c r="AR1593" s="71" t="str">
        <f t="shared" si="962"/>
        <v/>
      </c>
      <c r="AS1593" s="71" t="str">
        <f t="shared" si="963"/>
        <v/>
      </c>
      <c r="AT1593" s="71" t="str">
        <f t="shared" si="964"/>
        <v/>
      </c>
      <c r="AU1593" s="76" t="str">
        <f t="shared" si="965"/>
        <v/>
      </c>
      <c r="BF1593" s="141">
        <v>63013</v>
      </c>
      <c r="BG1593" s="142" t="s">
        <v>18587</v>
      </c>
      <c r="BH1593" s="141" t="s">
        <v>180</v>
      </c>
      <c r="BI1593" s="141" t="s">
        <v>178</v>
      </c>
      <c r="BJ1593" s="141"/>
      <c r="BK1593" s="141" t="s">
        <v>18588</v>
      </c>
      <c r="BL1593" s="141" t="s">
        <v>1230</v>
      </c>
      <c r="BM1593" s="141">
        <v>45.943730000000002</v>
      </c>
      <c r="BN1593" s="141">
        <v>-73.565539999999999</v>
      </c>
      <c r="BO1593" s="141">
        <v>1963</v>
      </c>
      <c r="BP1593" s="143"/>
      <c r="BQ1593" s="143" t="s">
        <v>17560</v>
      </c>
    </row>
    <row r="1594" spans="1:69" ht="38.25" customHeight="1" x14ac:dyDescent="0.25">
      <c r="A1594" s="1" t="str">
        <f t="shared" si="966"/>
        <v/>
      </c>
      <c r="B1594" s="32" t="str">
        <f t="shared" si="967"/>
        <v/>
      </c>
      <c r="C1594" s="25" t="str">
        <f t="shared" si="968"/>
        <v/>
      </c>
      <c r="D1594" s="25" t="str">
        <f t="shared" si="969"/>
        <v/>
      </c>
      <c r="E1594" s="25" t="str">
        <f t="shared" si="970"/>
        <v/>
      </c>
      <c r="F1594" s="25" t="str">
        <f t="shared" si="971"/>
        <v/>
      </c>
      <c r="G1594" s="108" t="str">
        <f t="shared" si="972"/>
        <v/>
      </c>
      <c r="H1594" s="108" t="str">
        <f t="shared" si="973"/>
        <v/>
      </c>
      <c r="I1594" s="112" t="str">
        <f t="shared" si="974"/>
        <v/>
      </c>
      <c r="J1594" s="112"/>
      <c r="K1594" s="112"/>
      <c r="L1594" s="113"/>
      <c r="M1594" s="113"/>
      <c r="N1594" s="224" t="str">
        <f t="shared" si="975"/>
        <v/>
      </c>
      <c r="O1594" s="225" t="str">
        <f t="shared" si="976"/>
        <v/>
      </c>
      <c r="Q1594" s="6">
        <v>1592</v>
      </c>
      <c r="R1594" s="47" t="str">
        <f t="shared" si="939"/>
        <v>-1592</v>
      </c>
      <c r="S1594" s="6"/>
      <c r="T1594" s="48" t="str">
        <f t="shared" si="940"/>
        <v/>
      </c>
      <c r="U1594" s="49" t="str">
        <f t="shared" si="941"/>
        <v/>
      </c>
      <c r="W1594" s="51"/>
      <c r="X1594" s="75" t="str">
        <f t="shared" si="942"/>
        <v/>
      </c>
      <c r="Y1594" s="71" t="str">
        <f t="shared" si="943"/>
        <v/>
      </c>
      <c r="Z1594" s="71" t="str">
        <f t="shared" si="944"/>
        <v/>
      </c>
      <c r="AA1594" s="71" t="str">
        <f t="shared" si="945"/>
        <v/>
      </c>
      <c r="AB1594" s="71" t="str">
        <f t="shared" si="946"/>
        <v/>
      </c>
      <c r="AC1594" s="71" t="str">
        <f t="shared" si="947"/>
        <v/>
      </c>
      <c r="AD1594" s="71" t="str">
        <f t="shared" si="948"/>
        <v/>
      </c>
      <c r="AE1594" s="78" t="str">
        <f t="shared" si="949"/>
        <v/>
      </c>
      <c r="AF1594" s="75" t="str">
        <f t="shared" si="950"/>
        <v/>
      </c>
      <c r="AG1594" s="71" t="str">
        <f t="shared" si="951"/>
        <v/>
      </c>
      <c r="AH1594" s="71" t="str">
        <f t="shared" si="952"/>
        <v/>
      </c>
      <c r="AI1594" s="71" t="str">
        <f t="shared" si="953"/>
        <v/>
      </c>
      <c r="AJ1594" s="71" t="str">
        <f t="shared" si="954"/>
        <v/>
      </c>
      <c r="AK1594" s="71" t="str">
        <f t="shared" si="955"/>
        <v/>
      </c>
      <c r="AL1594" s="71" t="str">
        <f t="shared" si="956"/>
        <v/>
      </c>
      <c r="AM1594" s="78" t="str">
        <f t="shared" si="957"/>
        <v/>
      </c>
      <c r="AN1594" s="75" t="str">
        <f t="shared" si="958"/>
        <v/>
      </c>
      <c r="AO1594" s="71" t="str">
        <f t="shared" si="959"/>
        <v/>
      </c>
      <c r="AP1594" s="71" t="str">
        <f t="shared" si="960"/>
        <v/>
      </c>
      <c r="AQ1594" s="71" t="str">
        <f t="shared" si="961"/>
        <v/>
      </c>
      <c r="AR1594" s="71" t="str">
        <f t="shared" si="962"/>
        <v/>
      </c>
      <c r="AS1594" s="71" t="str">
        <f t="shared" si="963"/>
        <v/>
      </c>
      <c r="AT1594" s="71" t="str">
        <f t="shared" si="964"/>
        <v/>
      </c>
      <c r="AU1594" s="76" t="str">
        <f t="shared" si="965"/>
        <v/>
      </c>
      <c r="BF1594" s="141">
        <v>63013</v>
      </c>
      <c r="BG1594" s="142" t="s">
        <v>18589</v>
      </c>
      <c r="BH1594" s="141" t="s">
        <v>478</v>
      </c>
      <c r="BI1594" s="141" t="s">
        <v>176</v>
      </c>
      <c r="BJ1594" s="141" t="s">
        <v>1553</v>
      </c>
      <c r="BK1594" s="141" t="s">
        <v>18590</v>
      </c>
      <c r="BL1594" s="141" t="s">
        <v>18591</v>
      </c>
      <c r="BM1594" s="141">
        <v>46.013069999999999</v>
      </c>
      <c r="BN1594" s="141">
        <v>-73.679640000000006</v>
      </c>
      <c r="BO1594" s="141">
        <v>1978</v>
      </c>
      <c r="BP1594" s="143"/>
      <c r="BQ1594" s="143" t="s">
        <v>17560</v>
      </c>
    </row>
    <row r="1595" spans="1:69" ht="38.25" customHeight="1" x14ac:dyDescent="0.25">
      <c r="A1595" s="1" t="str">
        <f t="shared" si="966"/>
        <v/>
      </c>
      <c r="B1595" s="32" t="str">
        <f t="shared" si="967"/>
        <v/>
      </c>
      <c r="C1595" s="25" t="str">
        <f t="shared" si="968"/>
        <v/>
      </c>
      <c r="D1595" s="25" t="str">
        <f t="shared" si="969"/>
        <v/>
      </c>
      <c r="E1595" s="25" t="str">
        <f t="shared" si="970"/>
        <v/>
      </c>
      <c r="F1595" s="25" t="str">
        <f t="shared" si="971"/>
        <v/>
      </c>
      <c r="G1595" s="108" t="str">
        <f t="shared" si="972"/>
        <v/>
      </c>
      <c r="H1595" s="108" t="str">
        <f t="shared" si="973"/>
        <v/>
      </c>
      <c r="I1595" s="112" t="str">
        <f t="shared" si="974"/>
        <v/>
      </c>
      <c r="J1595" s="112"/>
      <c r="K1595" s="112"/>
      <c r="L1595" s="113"/>
      <c r="M1595" s="113"/>
      <c r="N1595" s="224" t="str">
        <f t="shared" si="975"/>
        <v/>
      </c>
      <c r="O1595" s="225" t="str">
        <f t="shared" si="976"/>
        <v/>
      </c>
      <c r="Q1595" s="6">
        <v>1593</v>
      </c>
      <c r="R1595" s="47" t="str">
        <f t="shared" si="939"/>
        <v>-1593</v>
      </c>
      <c r="S1595" s="6"/>
      <c r="T1595" s="48" t="str">
        <f t="shared" si="940"/>
        <v/>
      </c>
      <c r="U1595" s="49" t="str">
        <f t="shared" si="941"/>
        <v/>
      </c>
      <c r="W1595" s="51"/>
      <c r="X1595" s="75" t="str">
        <f t="shared" si="942"/>
        <v/>
      </c>
      <c r="Y1595" s="71" t="str">
        <f t="shared" si="943"/>
        <v/>
      </c>
      <c r="Z1595" s="71" t="str">
        <f t="shared" si="944"/>
        <v/>
      </c>
      <c r="AA1595" s="71" t="str">
        <f t="shared" si="945"/>
        <v/>
      </c>
      <c r="AB1595" s="71" t="str">
        <f t="shared" si="946"/>
        <v/>
      </c>
      <c r="AC1595" s="71" t="str">
        <f t="shared" si="947"/>
        <v/>
      </c>
      <c r="AD1595" s="71" t="str">
        <f t="shared" si="948"/>
        <v/>
      </c>
      <c r="AE1595" s="78" t="str">
        <f t="shared" si="949"/>
        <v/>
      </c>
      <c r="AF1595" s="75" t="str">
        <f t="shared" si="950"/>
        <v/>
      </c>
      <c r="AG1595" s="71" t="str">
        <f t="shared" si="951"/>
        <v/>
      </c>
      <c r="AH1595" s="71" t="str">
        <f t="shared" si="952"/>
        <v/>
      </c>
      <c r="AI1595" s="71" t="str">
        <f t="shared" si="953"/>
        <v/>
      </c>
      <c r="AJ1595" s="71" t="str">
        <f t="shared" si="954"/>
        <v/>
      </c>
      <c r="AK1595" s="71" t="str">
        <f t="shared" si="955"/>
        <v/>
      </c>
      <c r="AL1595" s="71" t="str">
        <f t="shared" si="956"/>
        <v/>
      </c>
      <c r="AM1595" s="78" t="str">
        <f t="shared" si="957"/>
        <v/>
      </c>
      <c r="AN1595" s="75" t="str">
        <f t="shared" si="958"/>
        <v/>
      </c>
      <c r="AO1595" s="71" t="str">
        <f t="shared" si="959"/>
        <v/>
      </c>
      <c r="AP1595" s="71" t="str">
        <f t="shared" si="960"/>
        <v/>
      </c>
      <c r="AQ1595" s="71" t="str">
        <f t="shared" si="961"/>
        <v/>
      </c>
      <c r="AR1595" s="71" t="str">
        <f t="shared" si="962"/>
        <v/>
      </c>
      <c r="AS1595" s="71" t="str">
        <f t="shared" si="963"/>
        <v/>
      </c>
      <c r="AT1595" s="71" t="str">
        <f t="shared" si="964"/>
        <v/>
      </c>
      <c r="AU1595" s="76" t="str">
        <f t="shared" si="965"/>
        <v/>
      </c>
      <c r="BF1595" s="141">
        <v>63013</v>
      </c>
      <c r="BG1595" s="142" t="s">
        <v>18592</v>
      </c>
      <c r="BH1595" s="141" t="s">
        <v>180</v>
      </c>
      <c r="BI1595" s="141" t="s">
        <v>191</v>
      </c>
      <c r="BJ1595" s="141"/>
      <c r="BK1595" s="141" t="s">
        <v>2082</v>
      </c>
      <c r="BL1595" s="141" t="s">
        <v>18593</v>
      </c>
      <c r="BM1595" s="141">
        <v>45.947659999999999</v>
      </c>
      <c r="BN1595" s="141">
        <v>-73.569149999999993</v>
      </c>
      <c r="BO1595" s="141">
        <v>1986</v>
      </c>
      <c r="BP1595" s="143"/>
      <c r="BQ1595" s="143" t="s">
        <v>17560</v>
      </c>
    </row>
    <row r="1596" spans="1:69" ht="38.25" customHeight="1" x14ac:dyDescent="0.25">
      <c r="A1596" s="1" t="str">
        <f t="shared" si="966"/>
        <v/>
      </c>
      <c r="B1596" s="32" t="str">
        <f t="shared" si="967"/>
        <v/>
      </c>
      <c r="C1596" s="25" t="str">
        <f t="shared" si="968"/>
        <v/>
      </c>
      <c r="D1596" s="25" t="str">
        <f t="shared" si="969"/>
        <v/>
      </c>
      <c r="E1596" s="25" t="str">
        <f t="shared" si="970"/>
        <v/>
      </c>
      <c r="F1596" s="25" t="str">
        <f t="shared" si="971"/>
        <v/>
      </c>
      <c r="G1596" s="108" t="str">
        <f t="shared" si="972"/>
        <v/>
      </c>
      <c r="H1596" s="108" t="str">
        <f t="shared" si="973"/>
        <v/>
      </c>
      <c r="I1596" s="112" t="str">
        <f t="shared" si="974"/>
        <v/>
      </c>
      <c r="J1596" s="112"/>
      <c r="K1596" s="112"/>
      <c r="L1596" s="113"/>
      <c r="M1596" s="113"/>
      <c r="N1596" s="224" t="str">
        <f t="shared" si="975"/>
        <v/>
      </c>
      <c r="O1596" s="225" t="str">
        <f t="shared" si="976"/>
        <v/>
      </c>
      <c r="Q1596" s="6">
        <v>1594</v>
      </c>
      <c r="R1596" s="47" t="str">
        <f t="shared" si="939"/>
        <v>-1594</v>
      </c>
      <c r="S1596" s="6"/>
      <c r="T1596" s="48" t="str">
        <f t="shared" si="940"/>
        <v/>
      </c>
      <c r="U1596" s="49" t="str">
        <f t="shared" si="941"/>
        <v/>
      </c>
      <c r="W1596" s="51"/>
      <c r="X1596" s="75" t="str">
        <f t="shared" si="942"/>
        <v/>
      </c>
      <c r="Y1596" s="71" t="str">
        <f t="shared" si="943"/>
        <v/>
      </c>
      <c r="Z1596" s="71" t="str">
        <f t="shared" si="944"/>
        <v/>
      </c>
      <c r="AA1596" s="71" t="str">
        <f t="shared" si="945"/>
        <v/>
      </c>
      <c r="AB1596" s="71" t="str">
        <f t="shared" si="946"/>
        <v/>
      </c>
      <c r="AC1596" s="71" t="str">
        <f t="shared" si="947"/>
        <v/>
      </c>
      <c r="AD1596" s="71" t="str">
        <f t="shared" si="948"/>
        <v/>
      </c>
      <c r="AE1596" s="78" t="str">
        <f t="shared" si="949"/>
        <v/>
      </c>
      <c r="AF1596" s="75" t="str">
        <f t="shared" si="950"/>
        <v/>
      </c>
      <c r="AG1596" s="71" t="str">
        <f t="shared" si="951"/>
        <v/>
      </c>
      <c r="AH1596" s="71" t="str">
        <f t="shared" si="952"/>
        <v/>
      </c>
      <c r="AI1596" s="71" t="str">
        <f t="shared" si="953"/>
        <v/>
      </c>
      <c r="AJ1596" s="71" t="str">
        <f t="shared" si="954"/>
        <v/>
      </c>
      <c r="AK1596" s="71" t="str">
        <f t="shared" si="955"/>
        <v/>
      </c>
      <c r="AL1596" s="71" t="str">
        <f t="shared" si="956"/>
        <v/>
      </c>
      <c r="AM1596" s="78" t="str">
        <f t="shared" si="957"/>
        <v/>
      </c>
      <c r="AN1596" s="75" t="str">
        <f t="shared" si="958"/>
        <v/>
      </c>
      <c r="AO1596" s="71" t="str">
        <f t="shared" si="959"/>
        <v/>
      </c>
      <c r="AP1596" s="71" t="str">
        <f t="shared" si="960"/>
        <v/>
      </c>
      <c r="AQ1596" s="71" t="str">
        <f t="shared" si="961"/>
        <v/>
      </c>
      <c r="AR1596" s="71" t="str">
        <f t="shared" si="962"/>
        <v/>
      </c>
      <c r="AS1596" s="71" t="str">
        <f t="shared" si="963"/>
        <v/>
      </c>
      <c r="AT1596" s="71" t="str">
        <f t="shared" si="964"/>
        <v/>
      </c>
      <c r="AU1596" s="76" t="str">
        <f t="shared" si="965"/>
        <v/>
      </c>
      <c r="BF1596" s="141">
        <v>63013</v>
      </c>
      <c r="BG1596" s="142" t="s">
        <v>18594</v>
      </c>
      <c r="BH1596" s="141" t="s">
        <v>478</v>
      </c>
      <c r="BI1596" s="141" t="s">
        <v>176</v>
      </c>
      <c r="BJ1596" s="141" t="s">
        <v>12898</v>
      </c>
      <c r="BK1596" s="141" t="s">
        <v>18590</v>
      </c>
      <c r="BL1596" s="141" t="s">
        <v>18591</v>
      </c>
      <c r="BM1596" s="141">
        <v>46.013069999999999</v>
      </c>
      <c r="BN1596" s="141">
        <v>-73.673959999999994</v>
      </c>
      <c r="BO1596" s="141">
        <v>1986</v>
      </c>
      <c r="BP1596" s="143"/>
      <c r="BQ1596" s="143" t="s">
        <v>17560</v>
      </c>
    </row>
    <row r="1597" spans="1:69" ht="38.25" customHeight="1" x14ac:dyDescent="0.25">
      <c r="A1597" s="1" t="str">
        <f t="shared" si="966"/>
        <v/>
      </c>
      <c r="B1597" s="32" t="str">
        <f t="shared" si="967"/>
        <v/>
      </c>
      <c r="C1597" s="25" t="str">
        <f t="shared" si="968"/>
        <v/>
      </c>
      <c r="D1597" s="25" t="str">
        <f t="shared" si="969"/>
        <v/>
      </c>
      <c r="E1597" s="25" t="str">
        <f t="shared" si="970"/>
        <v/>
      </c>
      <c r="F1597" s="25" t="str">
        <f t="shared" si="971"/>
        <v/>
      </c>
      <c r="G1597" s="108" t="str">
        <f t="shared" si="972"/>
        <v/>
      </c>
      <c r="H1597" s="108" t="str">
        <f t="shared" si="973"/>
        <v/>
      </c>
      <c r="I1597" s="112" t="str">
        <f t="shared" si="974"/>
        <v/>
      </c>
      <c r="J1597" s="112"/>
      <c r="K1597" s="112"/>
      <c r="L1597" s="113"/>
      <c r="M1597" s="113"/>
      <c r="N1597" s="224" t="str">
        <f t="shared" si="975"/>
        <v/>
      </c>
      <c r="O1597" s="225" t="str">
        <f t="shared" si="976"/>
        <v/>
      </c>
      <c r="Q1597" s="6">
        <v>1595</v>
      </c>
      <c r="R1597" s="47" t="str">
        <f t="shared" si="939"/>
        <v>-1595</v>
      </c>
      <c r="S1597" s="6"/>
      <c r="T1597" s="48" t="str">
        <f t="shared" si="940"/>
        <v/>
      </c>
      <c r="U1597" s="49" t="str">
        <f t="shared" si="941"/>
        <v/>
      </c>
      <c r="W1597" s="51"/>
      <c r="X1597" s="75" t="str">
        <f t="shared" si="942"/>
        <v/>
      </c>
      <c r="Y1597" s="71" t="str">
        <f t="shared" si="943"/>
        <v/>
      </c>
      <c r="Z1597" s="71" t="str">
        <f t="shared" si="944"/>
        <v/>
      </c>
      <c r="AA1597" s="71" t="str">
        <f t="shared" si="945"/>
        <v/>
      </c>
      <c r="AB1597" s="71" t="str">
        <f t="shared" si="946"/>
        <v/>
      </c>
      <c r="AC1597" s="71" t="str">
        <f t="shared" si="947"/>
        <v/>
      </c>
      <c r="AD1597" s="71" t="str">
        <f t="shared" si="948"/>
        <v/>
      </c>
      <c r="AE1597" s="78" t="str">
        <f t="shared" si="949"/>
        <v/>
      </c>
      <c r="AF1597" s="75" t="str">
        <f t="shared" si="950"/>
        <v/>
      </c>
      <c r="AG1597" s="71" t="str">
        <f t="shared" si="951"/>
        <v/>
      </c>
      <c r="AH1597" s="71" t="str">
        <f t="shared" si="952"/>
        <v/>
      </c>
      <c r="AI1597" s="71" t="str">
        <f t="shared" si="953"/>
        <v/>
      </c>
      <c r="AJ1597" s="71" t="str">
        <f t="shared" si="954"/>
        <v/>
      </c>
      <c r="AK1597" s="71" t="str">
        <f t="shared" si="955"/>
        <v/>
      </c>
      <c r="AL1597" s="71" t="str">
        <f t="shared" si="956"/>
        <v/>
      </c>
      <c r="AM1597" s="78" t="str">
        <f t="shared" si="957"/>
        <v/>
      </c>
      <c r="AN1597" s="75" t="str">
        <f t="shared" si="958"/>
        <v/>
      </c>
      <c r="AO1597" s="71" t="str">
        <f t="shared" si="959"/>
        <v/>
      </c>
      <c r="AP1597" s="71" t="str">
        <f t="shared" si="960"/>
        <v/>
      </c>
      <c r="AQ1597" s="71" t="str">
        <f t="shared" si="961"/>
        <v/>
      </c>
      <c r="AR1597" s="71" t="str">
        <f t="shared" si="962"/>
        <v/>
      </c>
      <c r="AS1597" s="71" t="str">
        <f t="shared" si="963"/>
        <v/>
      </c>
      <c r="AT1597" s="71" t="str">
        <f t="shared" si="964"/>
        <v/>
      </c>
      <c r="AU1597" s="76" t="str">
        <f t="shared" si="965"/>
        <v/>
      </c>
      <c r="BF1597" s="141">
        <v>63013</v>
      </c>
      <c r="BG1597" s="142" t="s">
        <v>18595</v>
      </c>
      <c r="BH1597" s="141" t="s">
        <v>478</v>
      </c>
      <c r="BI1597" s="141" t="s">
        <v>176</v>
      </c>
      <c r="BJ1597" s="141" t="s">
        <v>2841</v>
      </c>
      <c r="BK1597" s="141" t="s">
        <v>12370</v>
      </c>
      <c r="BL1597" s="141" t="s">
        <v>18596</v>
      </c>
      <c r="BM1597" s="141">
        <v>46.016910000000003</v>
      </c>
      <c r="BN1597" s="141">
        <v>-73.685419999999993</v>
      </c>
      <c r="BO1597" s="141">
        <v>1978</v>
      </c>
      <c r="BP1597" s="143"/>
      <c r="BQ1597" s="143" t="s">
        <v>17560</v>
      </c>
    </row>
    <row r="1598" spans="1:69" ht="38.25" customHeight="1" x14ac:dyDescent="0.25">
      <c r="A1598" s="1" t="str">
        <f t="shared" si="966"/>
        <v/>
      </c>
      <c r="B1598" s="32" t="str">
        <f t="shared" si="967"/>
        <v/>
      </c>
      <c r="C1598" s="25" t="str">
        <f t="shared" si="968"/>
        <v/>
      </c>
      <c r="D1598" s="25" t="str">
        <f t="shared" si="969"/>
        <v/>
      </c>
      <c r="E1598" s="25" t="str">
        <f t="shared" si="970"/>
        <v/>
      </c>
      <c r="F1598" s="25" t="str">
        <f t="shared" si="971"/>
        <v/>
      </c>
      <c r="G1598" s="108" t="str">
        <f t="shared" si="972"/>
        <v/>
      </c>
      <c r="H1598" s="108" t="str">
        <f t="shared" si="973"/>
        <v/>
      </c>
      <c r="I1598" s="112" t="str">
        <f t="shared" si="974"/>
        <v/>
      </c>
      <c r="J1598" s="112"/>
      <c r="K1598" s="112"/>
      <c r="L1598" s="113"/>
      <c r="M1598" s="113"/>
      <c r="N1598" s="224" t="str">
        <f t="shared" si="975"/>
        <v/>
      </c>
      <c r="O1598" s="225" t="str">
        <f t="shared" si="976"/>
        <v/>
      </c>
      <c r="Q1598" s="6">
        <v>1596</v>
      </c>
      <c r="R1598" s="47" t="str">
        <f t="shared" si="939"/>
        <v>-1596</v>
      </c>
      <c r="S1598" s="6"/>
      <c r="T1598" s="48" t="str">
        <f t="shared" si="940"/>
        <v/>
      </c>
      <c r="U1598" s="49" t="str">
        <f t="shared" si="941"/>
        <v/>
      </c>
      <c r="W1598" s="51"/>
      <c r="X1598" s="75" t="str">
        <f t="shared" si="942"/>
        <v/>
      </c>
      <c r="Y1598" s="71" t="str">
        <f t="shared" si="943"/>
        <v/>
      </c>
      <c r="Z1598" s="71" t="str">
        <f t="shared" si="944"/>
        <v/>
      </c>
      <c r="AA1598" s="71" t="str">
        <f t="shared" si="945"/>
        <v/>
      </c>
      <c r="AB1598" s="71" t="str">
        <f t="shared" si="946"/>
        <v/>
      </c>
      <c r="AC1598" s="71" t="str">
        <f t="shared" si="947"/>
        <v/>
      </c>
      <c r="AD1598" s="71" t="str">
        <f t="shared" si="948"/>
        <v/>
      </c>
      <c r="AE1598" s="78" t="str">
        <f t="shared" si="949"/>
        <v/>
      </c>
      <c r="AF1598" s="75" t="str">
        <f t="shared" si="950"/>
        <v/>
      </c>
      <c r="AG1598" s="71" t="str">
        <f t="shared" si="951"/>
        <v/>
      </c>
      <c r="AH1598" s="71" t="str">
        <f t="shared" si="952"/>
        <v/>
      </c>
      <c r="AI1598" s="71" t="str">
        <f t="shared" si="953"/>
        <v/>
      </c>
      <c r="AJ1598" s="71" t="str">
        <f t="shared" si="954"/>
        <v/>
      </c>
      <c r="AK1598" s="71" t="str">
        <f t="shared" si="955"/>
        <v/>
      </c>
      <c r="AL1598" s="71" t="str">
        <f t="shared" si="956"/>
        <v/>
      </c>
      <c r="AM1598" s="78" t="str">
        <f t="shared" si="957"/>
        <v/>
      </c>
      <c r="AN1598" s="75" t="str">
        <f t="shared" si="958"/>
        <v/>
      </c>
      <c r="AO1598" s="71" t="str">
        <f t="shared" si="959"/>
        <v/>
      </c>
      <c r="AP1598" s="71" t="str">
        <f t="shared" si="960"/>
        <v/>
      </c>
      <c r="AQ1598" s="71" t="str">
        <f t="shared" si="961"/>
        <v/>
      </c>
      <c r="AR1598" s="71" t="str">
        <f t="shared" si="962"/>
        <v/>
      </c>
      <c r="AS1598" s="71" t="str">
        <f t="shared" si="963"/>
        <v/>
      </c>
      <c r="AT1598" s="71" t="str">
        <f t="shared" si="964"/>
        <v/>
      </c>
      <c r="AU1598" s="76" t="str">
        <f t="shared" si="965"/>
        <v/>
      </c>
      <c r="BF1598" s="141">
        <v>63060</v>
      </c>
      <c r="BG1598" s="142" t="s">
        <v>18696</v>
      </c>
      <c r="BH1598" s="141" t="s">
        <v>180</v>
      </c>
      <c r="BI1598" s="141" t="s">
        <v>178</v>
      </c>
      <c r="BJ1598" s="141" t="s">
        <v>2406</v>
      </c>
      <c r="BK1598" s="141" t="s">
        <v>18488</v>
      </c>
      <c r="BL1598" s="141" t="s">
        <v>18697</v>
      </c>
      <c r="BM1598" s="141">
        <v>45.959887999999999</v>
      </c>
      <c r="BN1598" s="141">
        <v>-73.711620999999994</v>
      </c>
      <c r="BO1598" s="141">
        <v>1985</v>
      </c>
      <c r="BP1598" s="143" t="s">
        <v>25706</v>
      </c>
      <c r="BQ1598" s="143" t="s">
        <v>17560</v>
      </c>
    </row>
    <row r="1599" spans="1:69" ht="38.25" customHeight="1" x14ac:dyDescent="0.25">
      <c r="A1599" s="1" t="str">
        <f t="shared" si="966"/>
        <v/>
      </c>
      <c r="B1599" s="32" t="str">
        <f t="shared" si="967"/>
        <v/>
      </c>
      <c r="C1599" s="25" t="str">
        <f t="shared" si="968"/>
        <v/>
      </c>
      <c r="D1599" s="25" t="str">
        <f t="shared" si="969"/>
        <v/>
      </c>
      <c r="E1599" s="25" t="str">
        <f t="shared" si="970"/>
        <v/>
      </c>
      <c r="F1599" s="25" t="str">
        <f t="shared" si="971"/>
        <v/>
      </c>
      <c r="G1599" s="108" t="str">
        <f t="shared" si="972"/>
        <v/>
      </c>
      <c r="H1599" s="108" t="str">
        <f t="shared" si="973"/>
        <v/>
      </c>
      <c r="I1599" s="112" t="str">
        <f t="shared" si="974"/>
        <v/>
      </c>
      <c r="J1599" s="112"/>
      <c r="K1599" s="112"/>
      <c r="L1599" s="113"/>
      <c r="M1599" s="113"/>
      <c r="N1599" s="224" t="str">
        <f t="shared" si="975"/>
        <v/>
      </c>
      <c r="O1599" s="225" t="str">
        <f t="shared" si="976"/>
        <v/>
      </c>
      <c r="Q1599" s="6">
        <v>1597</v>
      </c>
      <c r="R1599" s="47" t="str">
        <f t="shared" si="939"/>
        <v>-1597</v>
      </c>
      <c r="S1599" s="6"/>
      <c r="T1599" s="48" t="str">
        <f t="shared" si="940"/>
        <v/>
      </c>
      <c r="U1599" s="49" t="str">
        <f t="shared" si="941"/>
        <v/>
      </c>
      <c r="W1599" s="51"/>
      <c r="X1599" s="75" t="str">
        <f t="shared" si="942"/>
        <v/>
      </c>
      <c r="Y1599" s="71" t="str">
        <f t="shared" si="943"/>
        <v/>
      </c>
      <c r="Z1599" s="71" t="str">
        <f t="shared" si="944"/>
        <v/>
      </c>
      <c r="AA1599" s="71" t="str">
        <f t="shared" si="945"/>
        <v/>
      </c>
      <c r="AB1599" s="71" t="str">
        <f t="shared" si="946"/>
        <v/>
      </c>
      <c r="AC1599" s="71" t="str">
        <f t="shared" si="947"/>
        <v/>
      </c>
      <c r="AD1599" s="71" t="str">
        <f t="shared" si="948"/>
        <v/>
      </c>
      <c r="AE1599" s="78" t="str">
        <f t="shared" si="949"/>
        <v/>
      </c>
      <c r="AF1599" s="75" t="str">
        <f t="shared" si="950"/>
        <v/>
      </c>
      <c r="AG1599" s="71" t="str">
        <f t="shared" si="951"/>
        <v/>
      </c>
      <c r="AH1599" s="71" t="str">
        <f t="shared" si="952"/>
        <v/>
      </c>
      <c r="AI1599" s="71" t="str">
        <f t="shared" si="953"/>
        <v/>
      </c>
      <c r="AJ1599" s="71" t="str">
        <f t="shared" si="954"/>
        <v/>
      </c>
      <c r="AK1599" s="71" t="str">
        <f t="shared" si="955"/>
        <v/>
      </c>
      <c r="AL1599" s="71" t="str">
        <f t="shared" si="956"/>
        <v/>
      </c>
      <c r="AM1599" s="78" t="str">
        <f t="shared" si="957"/>
        <v/>
      </c>
      <c r="AN1599" s="75" t="str">
        <f t="shared" si="958"/>
        <v/>
      </c>
      <c r="AO1599" s="71" t="str">
        <f t="shared" si="959"/>
        <v/>
      </c>
      <c r="AP1599" s="71" t="str">
        <f t="shared" si="960"/>
        <v/>
      </c>
      <c r="AQ1599" s="71" t="str">
        <f t="shared" si="961"/>
        <v/>
      </c>
      <c r="AR1599" s="71" t="str">
        <f t="shared" si="962"/>
        <v/>
      </c>
      <c r="AS1599" s="71" t="str">
        <f t="shared" si="963"/>
        <v/>
      </c>
      <c r="AT1599" s="71" t="str">
        <f t="shared" si="964"/>
        <v/>
      </c>
      <c r="AU1599" s="76" t="str">
        <f t="shared" si="965"/>
        <v/>
      </c>
      <c r="BF1599" s="141">
        <v>72005</v>
      </c>
      <c r="BG1599" s="142" t="s">
        <v>18671</v>
      </c>
      <c r="BH1599" s="141" t="s">
        <v>478</v>
      </c>
      <c r="BI1599" s="141" t="s">
        <v>177</v>
      </c>
      <c r="BJ1599" s="141" t="s">
        <v>18672</v>
      </c>
      <c r="BK1599" s="141" t="s">
        <v>4455</v>
      </c>
      <c r="BL1599" s="141" t="s">
        <v>18673</v>
      </c>
      <c r="BM1599" s="141">
        <v>45.570199583555002</v>
      </c>
      <c r="BN1599" s="141">
        <v>-73.913039534824605</v>
      </c>
      <c r="BO1599" s="141">
        <v>1979</v>
      </c>
      <c r="BP1599" s="143" t="s">
        <v>25682</v>
      </c>
      <c r="BQ1599" s="143" t="s">
        <v>17560</v>
      </c>
    </row>
    <row r="1600" spans="1:69" ht="38.25" customHeight="1" x14ac:dyDescent="0.25">
      <c r="A1600" s="1" t="str">
        <f t="shared" si="966"/>
        <v/>
      </c>
      <c r="B1600" s="32" t="str">
        <f t="shared" si="967"/>
        <v/>
      </c>
      <c r="C1600" s="25" t="str">
        <f t="shared" si="968"/>
        <v/>
      </c>
      <c r="D1600" s="25" t="str">
        <f t="shared" si="969"/>
        <v/>
      </c>
      <c r="E1600" s="25" t="str">
        <f t="shared" si="970"/>
        <v/>
      </c>
      <c r="F1600" s="25" t="str">
        <f t="shared" si="971"/>
        <v/>
      </c>
      <c r="G1600" s="108" t="str">
        <f t="shared" si="972"/>
        <v/>
      </c>
      <c r="H1600" s="108" t="str">
        <f t="shared" si="973"/>
        <v/>
      </c>
      <c r="I1600" s="112" t="str">
        <f t="shared" si="974"/>
        <v/>
      </c>
      <c r="J1600" s="112"/>
      <c r="K1600" s="112"/>
      <c r="L1600" s="113"/>
      <c r="M1600" s="113"/>
      <c r="N1600" s="224" t="str">
        <f t="shared" si="975"/>
        <v/>
      </c>
      <c r="O1600" s="225" t="str">
        <f t="shared" si="976"/>
        <v/>
      </c>
      <c r="Q1600" s="6">
        <v>1598</v>
      </c>
      <c r="R1600" s="47" t="str">
        <f t="shared" si="939"/>
        <v>-1598</v>
      </c>
      <c r="S1600" s="6"/>
      <c r="T1600" s="48" t="str">
        <f t="shared" si="940"/>
        <v/>
      </c>
      <c r="U1600" s="49" t="str">
        <f t="shared" si="941"/>
        <v/>
      </c>
      <c r="W1600" s="51"/>
      <c r="X1600" s="75" t="str">
        <f t="shared" si="942"/>
        <v/>
      </c>
      <c r="Y1600" s="71" t="str">
        <f t="shared" si="943"/>
        <v/>
      </c>
      <c r="Z1600" s="71" t="str">
        <f t="shared" si="944"/>
        <v/>
      </c>
      <c r="AA1600" s="71" t="str">
        <f t="shared" si="945"/>
        <v/>
      </c>
      <c r="AB1600" s="71" t="str">
        <f t="shared" si="946"/>
        <v/>
      </c>
      <c r="AC1600" s="71" t="str">
        <f t="shared" si="947"/>
        <v/>
      </c>
      <c r="AD1600" s="71" t="str">
        <f t="shared" si="948"/>
        <v/>
      </c>
      <c r="AE1600" s="78" t="str">
        <f t="shared" si="949"/>
        <v/>
      </c>
      <c r="AF1600" s="75" t="str">
        <f t="shared" si="950"/>
        <v/>
      </c>
      <c r="AG1600" s="71" t="str">
        <f t="shared" si="951"/>
        <v/>
      </c>
      <c r="AH1600" s="71" t="str">
        <f t="shared" si="952"/>
        <v/>
      </c>
      <c r="AI1600" s="71" t="str">
        <f t="shared" si="953"/>
        <v/>
      </c>
      <c r="AJ1600" s="71" t="str">
        <f t="shared" si="954"/>
        <v/>
      </c>
      <c r="AK1600" s="71" t="str">
        <f t="shared" si="955"/>
        <v/>
      </c>
      <c r="AL1600" s="71" t="str">
        <f t="shared" si="956"/>
        <v/>
      </c>
      <c r="AM1600" s="78" t="str">
        <f t="shared" si="957"/>
        <v/>
      </c>
      <c r="AN1600" s="75" t="str">
        <f t="shared" si="958"/>
        <v/>
      </c>
      <c r="AO1600" s="71" t="str">
        <f t="shared" si="959"/>
        <v/>
      </c>
      <c r="AP1600" s="71" t="str">
        <f t="shared" si="960"/>
        <v/>
      </c>
      <c r="AQ1600" s="71" t="str">
        <f t="shared" si="961"/>
        <v/>
      </c>
      <c r="AR1600" s="71" t="str">
        <f t="shared" si="962"/>
        <v/>
      </c>
      <c r="AS1600" s="71" t="str">
        <f t="shared" si="963"/>
        <v/>
      </c>
      <c r="AT1600" s="71" t="str">
        <f t="shared" si="964"/>
        <v/>
      </c>
      <c r="AU1600" s="76" t="str">
        <f t="shared" si="965"/>
        <v/>
      </c>
      <c r="BF1600" s="141">
        <v>72005</v>
      </c>
      <c r="BG1600" s="142" t="s">
        <v>18674</v>
      </c>
      <c r="BH1600" s="141" t="s">
        <v>180</v>
      </c>
      <c r="BI1600" s="141" t="s">
        <v>191</v>
      </c>
      <c r="BJ1600" s="141" t="s">
        <v>18675</v>
      </c>
      <c r="BK1600" s="141" t="s">
        <v>1791</v>
      </c>
      <c r="BL1600" s="141" t="s">
        <v>18676</v>
      </c>
      <c r="BM1600" s="141">
        <v>45.547696412572598</v>
      </c>
      <c r="BN1600" s="141">
        <v>-73.924848940712394</v>
      </c>
      <c r="BO1600" s="141">
        <v>1991</v>
      </c>
      <c r="BP1600" s="143" t="s">
        <v>25680</v>
      </c>
      <c r="BQ1600" s="143" t="s">
        <v>17560</v>
      </c>
    </row>
    <row r="1601" spans="1:69" ht="38.25" customHeight="1" x14ac:dyDescent="0.25">
      <c r="A1601" s="1" t="str">
        <f t="shared" si="966"/>
        <v/>
      </c>
      <c r="B1601" s="32" t="str">
        <f t="shared" si="967"/>
        <v/>
      </c>
      <c r="C1601" s="25" t="str">
        <f t="shared" si="968"/>
        <v/>
      </c>
      <c r="D1601" s="25" t="str">
        <f t="shared" si="969"/>
        <v/>
      </c>
      <c r="E1601" s="25" t="str">
        <f t="shared" si="970"/>
        <v/>
      </c>
      <c r="F1601" s="25" t="str">
        <f t="shared" si="971"/>
        <v/>
      </c>
      <c r="G1601" s="108" t="str">
        <f t="shared" si="972"/>
        <v/>
      </c>
      <c r="H1601" s="108" t="str">
        <f t="shared" si="973"/>
        <v/>
      </c>
      <c r="I1601" s="112" t="str">
        <f t="shared" si="974"/>
        <v/>
      </c>
      <c r="J1601" s="112"/>
      <c r="K1601" s="112"/>
      <c r="L1601" s="113"/>
      <c r="M1601" s="113"/>
      <c r="N1601" s="224" t="str">
        <f t="shared" si="975"/>
        <v/>
      </c>
      <c r="O1601" s="225" t="str">
        <f t="shared" si="976"/>
        <v/>
      </c>
      <c r="Q1601" s="6">
        <v>1599</v>
      </c>
      <c r="R1601" s="47" t="str">
        <f t="shared" si="939"/>
        <v>-1599</v>
      </c>
      <c r="S1601" s="6"/>
      <c r="T1601" s="48" t="str">
        <f t="shared" si="940"/>
        <v/>
      </c>
      <c r="U1601" s="49" t="str">
        <f t="shared" si="941"/>
        <v/>
      </c>
      <c r="W1601" s="51"/>
      <c r="X1601" s="75" t="str">
        <f t="shared" si="942"/>
        <v/>
      </c>
      <c r="Y1601" s="71" t="str">
        <f t="shared" si="943"/>
        <v/>
      </c>
      <c r="Z1601" s="71" t="str">
        <f t="shared" si="944"/>
        <v/>
      </c>
      <c r="AA1601" s="71" t="str">
        <f t="shared" si="945"/>
        <v/>
      </c>
      <c r="AB1601" s="71" t="str">
        <f t="shared" si="946"/>
        <v/>
      </c>
      <c r="AC1601" s="71" t="str">
        <f t="shared" si="947"/>
        <v/>
      </c>
      <c r="AD1601" s="71" t="str">
        <f t="shared" si="948"/>
        <v/>
      </c>
      <c r="AE1601" s="78" t="str">
        <f t="shared" si="949"/>
        <v/>
      </c>
      <c r="AF1601" s="75" t="str">
        <f t="shared" si="950"/>
        <v/>
      </c>
      <c r="AG1601" s="71" t="str">
        <f t="shared" si="951"/>
        <v/>
      </c>
      <c r="AH1601" s="71" t="str">
        <f t="shared" si="952"/>
        <v/>
      </c>
      <c r="AI1601" s="71" t="str">
        <f t="shared" si="953"/>
        <v/>
      </c>
      <c r="AJ1601" s="71" t="str">
        <f t="shared" si="954"/>
        <v/>
      </c>
      <c r="AK1601" s="71" t="str">
        <f t="shared" si="955"/>
        <v/>
      </c>
      <c r="AL1601" s="71" t="str">
        <f t="shared" si="956"/>
        <v/>
      </c>
      <c r="AM1601" s="78" t="str">
        <f t="shared" si="957"/>
        <v/>
      </c>
      <c r="AN1601" s="75" t="str">
        <f t="shared" si="958"/>
        <v/>
      </c>
      <c r="AO1601" s="71" t="str">
        <f t="shared" si="959"/>
        <v/>
      </c>
      <c r="AP1601" s="71" t="str">
        <f t="shared" si="960"/>
        <v/>
      </c>
      <c r="AQ1601" s="71" t="str">
        <f t="shared" si="961"/>
        <v/>
      </c>
      <c r="AR1601" s="71" t="str">
        <f t="shared" si="962"/>
        <v/>
      </c>
      <c r="AS1601" s="71" t="str">
        <f t="shared" si="963"/>
        <v/>
      </c>
      <c r="AT1601" s="71" t="str">
        <f t="shared" si="964"/>
        <v/>
      </c>
      <c r="AU1601" s="76" t="str">
        <f t="shared" si="965"/>
        <v/>
      </c>
      <c r="BF1601" s="141">
        <v>72005</v>
      </c>
      <c r="BG1601" s="142" t="s">
        <v>18677</v>
      </c>
      <c r="BH1601" s="141" t="s">
        <v>478</v>
      </c>
      <c r="BI1601" s="141" t="s">
        <v>176</v>
      </c>
      <c r="BJ1601" s="141" t="s">
        <v>1553</v>
      </c>
      <c r="BK1601" s="141" t="s">
        <v>1936</v>
      </c>
      <c r="BL1601" s="141" t="s">
        <v>18678</v>
      </c>
      <c r="BM1601" s="141">
        <v>45.553722378306503</v>
      </c>
      <c r="BN1601" s="141">
        <v>-73.890363826693104</v>
      </c>
      <c r="BO1601" s="141">
        <v>1963</v>
      </c>
      <c r="BP1601" s="143" t="s">
        <v>482</v>
      </c>
      <c r="BQ1601" s="143" t="s">
        <v>17560</v>
      </c>
    </row>
    <row r="1602" spans="1:69" ht="38.25" customHeight="1" x14ac:dyDescent="0.25">
      <c r="A1602" s="1" t="str">
        <f t="shared" si="966"/>
        <v/>
      </c>
      <c r="B1602" s="32" t="str">
        <f t="shared" si="967"/>
        <v/>
      </c>
      <c r="C1602" s="25" t="str">
        <f t="shared" si="968"/>
        <v/>
      </c>
      <c r="D1602" s="25" t="str">
        <f t="shared" si="969"/>
        <v/>
      </c>
      <c r="E1602" s="25" t="str">
        <f t="shared" si="970"/>
        <v/>
      </c>
      <c r="F1602" s="25" t="str">
        <f t="shared" si="971"/>
        <v/>
      </c>
      <c r="G1602" s="108" t="str">
        <f t="shared" si="972"/>
        <v/>
      </c>
      <c r="H1602" s="108" t="str">
        <f t="shared" si="973"/>
        <v/>
      </c>
      <c r="I1602" s="112" t="str">
        <f t="shared" si="974"/>
        <v/>
      </c>
      <c r="J1602" s="112"/>
      <c r="K1602" s="112"/>
      <c r="L1602" s="113"/>
      <c r="M1602" s="113"/>
      <c r="N1602" s="224" t="str">
        <f t="shared" si="975"/>
        <v/>
      </c>
      <c r="O1602" s="225" t="str">
        <f t="shared" si="976"/>
        <v/>
      </c>
      <c r="Q1602" s="6">
        <v>1600</v>
      </c>
      <c r="R1602" s="47" t="str">
        <f t="shared" si="939"/>
        <v>-1600</v>
      </c>
      <c r="S1602" s="6"/>
      <c r="T1602" s="48" t="str">
        <f t="shared" si="940"/>
        <v/>
      </c>
      <c r="U1602" s="49" t="str">
        <f t="shared" si="941"/>
        <v/>
      </c>
      <c r="W1602" s="51"/>
      <c r="X1602" s="75" t="str">
        <f t="shared" si="942"/>
        <v/>
      </c>
      <c r="Y1602" s="71" t="str">
        <f t="shared" si="943"/>
        <v/>
      </c>
      <c r="Z1602" s="71" t="str">
        <f t="shared" si="944"/>
        <v/>
      </c>
      <c r="AA1602" s="71" t="str">
        <f t="shared" si="945"/>
        <v/>
      </c>
      <c r="AB1602" s="71" t="str">
        <f t="shared" si="946"/>
        <v/>
      </c>
      <c r="AC1602" s="71" t="str">
        <f t="shared" si="947"/>
        <v/>
      </c>
      <c r="AD1602" s="71" t="str">
        <f t="shared" si="948"/>
        <v/>
      </c>
      <c r="AE1602" s="78" t="str">
        <f t="shared" si="949"/>
        <v/>
      </c>
      <c r="AF1602" s="75" t="str">
        <f t="shared" si="950"/>
        <v/>
      </c>
      <c r="AG1602" s="71" t="str">
        <f t="shared" si="951"/>
        <v/>
      </c>
      <c r="AH1602" s="71" t="str">
        <f t="shared" si="952"/>
        <v/>
      </c>
      <c r="AI1602" s="71" t="str">
        <f t="shared" si="953"/>
        <v/>
      </c>
      <c r="AJ1602" s="71" t="str">
        <f t="shared" si="954"/>
        <v/>
      </c>
      <c r="AK1602" s="71" t="str">
        <f t="shared" si="955"/>
        <v/>
      </c>
      <c r="AL1602" s="71" t="str">
        <f t="shared" si="956"/>
        <v/>
      </c>
      <c r="AM1602" s="78" t="str">
        <f t="shared" si="957"/>
        <v/>
      </c>
      <c r="AN1602" s="75" t="str">
        <f t="shared" si="958"/>
        <v/>
      </c>
      <c r="AO1602" s="71" t="str">
        <f t="shared" si="959"/>
        <v/>
      </c>
      <c r="AP1602" s="71" t="str">
        <f t="shared" si="960"/>
        <v/>
      </c>
      <c r="AQ1602" s="71" t="str">
        <f t="shared" si="961"/>
        <v/>
      </c>
      <c r="AR1602" s="71" t="str">
        <f t="shared" si="962"/>
        <v/>
      </c>
      <c r="AS1602" s="71" t="str">
        <f t="shared" si="963"/>
        <v/>
      </c>
      <c r="AT1602" s="71" t="str">
        <f t="shared" si="964"/>
        <v/>
      </c>
      <c r="AU1602" s="76" t="str">
        <f t="shared" si="965"/>
        <v/>
      </c>
      <c r="BF1602" s="141">
        <v>63030</v>
      </c>
      <c r="BG1602" s="142" t="s">
        <v>18601</v>
      </c>
      <c r="BH1602" s="141" t="s">
        <v>180</v>
      </c>
      <c r="BI1602" s="141" t="s">
        <v>191</v>
      </c>
      <c r="BJ1602" s="141" t="s">
        <v>2514</v>
      </c>
      <c r="BK1602" s="141" t="s">
        <v>1658</v>
      </c>
      <c r="BL1602" s="141" t="s">
        <v>18602</v>
      </c>
      <c r="BM1602" s="141">
        <v>45.894959999999998</v>
      </c>
      <c r="BN1602" s="141">
        <v>-73.667119999999997</v>
      </c>
      <c r="BO1602" s="141">
        <v>2008</v>
      </c>
      <c r="BP1602" s="143" t="s">
        <v>24578</v>
      </c>
      <c r="BQ1602" s="143" t="s">
        <v>17560</v>
      </c>
    </row>
    <row r="1603" spans="1:69" ht="38.25" customHeight="1" x14ac:dyDescent="0.25">
      <c r="A1603" s="1" t="str">
        <f t="shared" si="966"/>
        <v/>
      </c>
      <c r="B1603" s="32" t="str">
        <f t="shared" si="967"/>
        <v/>
      </c>
      <c r="C1603" s="25" t="str">
        <f t="shared" si="968"/>
        <v/>
      </c>
      <c r="D1603" s="25" t="str">
        <f t="shared" si="969"/>
        <v/>
      </c>
      <c r="E1603" s="25" t="str">
        <f t="shared" si="970"/>
        <v/>
      </c>
      <c r="F1603" s="25" t="str">
        <f t="shared" si="971"/>
        <v/>
      </c>
      <c r="G1603" s="108" t="str">
        <f t="shared" si="972"/>
        <v/>
      </c>
      <c r="H1603" s="108" t="str">
        <f t="shared" si="973"/>
        <v/>
      </c>
      <c r="I1603" s="112" t="str">
        <f t="shared" si="974"/>
        <v/>
      </c>
      <c r="J1603" s="112"/>
      <c r="K1603" s="112"/>
      <c r="L1603" s="113"/>
      <c r="M1603" s="113"/>
      <c r="N1603" s="224" t="str">
        <f t="shared" si="975"/>
        <v/>
      </c>
      <c r="O1603" s="225" t="str">
        <f t="shared" si="976"/>
        <v/>
      </c>
      <c r="Q1603" s="6">
        <v>1601</v>
      </c>
      <c r="R1603" s="47" t="str">
        <f t="shared" ref="R1603:R1666" si="977">Code_geo&amp;"-"&amp;Q1603</f>
        <v>-1601</v>
      </c>
      <c r="S1603" s="6"/>
      <c r="T1603" s="48" t="str">
        <f t="shared" ref="T1603:T1666" si="978">IF(AND(B1613=$S$3,(OR(C1613=$W$10,C1613=$W$11,C1613=$W$12,C1613=$W$13))),1,"")</f>
        <v/>
      </c>
      <c r="U1603" s="49" t="str">
        <f t="shared" ref="U1603:U1666" si="979">IF(AND(B1613=$S$4,(OR(C1613=$W$5,C1613=$W$6,C1613=$W$7,C1613=$W$8))),1,"")</f>
        <v/>
      </c>
      <c r="W1603" s="51"/>
      <c r="X1603" s="75" t="str">
        <f t="shared" si="942"/>
        <v/>
      </c>
      <c r="Y1603" s="71" t="str">
        <f t="shared" si="943"/>
        <v/>
      </c>
      <c r="Z1603" s="71" t="str">
        <f t="shared" si="944"/>
        <v/>
      </c>
      <c r="AA1603" s="71" t="str">
        <f t="shared" si="945"/>
        <v/>
      </c>
      <c r="AB1603" s="71" t="str">
        <f t="shared" si="946"/>
        <v/>
      </c>
      <c r="AC1603" s="71" t="str">
        <f t="shared" si="947"/>
        <v/>
      </c>
      <c r="AD1603" s="71" t="str">
        <f t="shared" si="948"/>
        <v/>
      </c>
      <c r="AE1603" s="78" t="str">
        <f t="shared" si="949"/>
        <v/>
      </c>
      <c r="AF1603" s="75" t="str">
        <f t="shared" si="950"/>
        <v/>
      </c>
      <c r="AG1603" s="71" t="str">
        <f t="shared" si="951"/>
        <v/>
      </c>
      <c r="AH1603" s="71" t="str">
        <f t="shared" si="952"/>
        <v/>
      </c>
      <c r="AI1603" s="71" t="str">
        <f t="shared" si="953"/>
        <v/>
      </c>
      <c r="AJ1603" s="71" t="str">
        <f t="shared" si="954"/>
        <v/>
      </c>
      <c r="AK1603" s="71" t="str">
        <f t="shared" si="955"/>
        <v/>
      </c>
      <c r="AL1603" s="71" t="str">
        <f t="shared" si="956"/>
        <v/>
      </c>
      <c r="AM1603" s="78" t="str">
        <f t="shared" si="957"/>
        <v/>
      </c>
      <c r="AN1603" s="75" t="str">
        <f t="shared" si="958"/>
        <v/>
      </c>
      <c r="AO1603" s="71" t="str">
        <f t="shared" si="959"/>
        <v/>
      </c>
      <c r="AP1603" s="71" t="str">
        <f t="shared" si="960"/>
        <v/>
      </c>
      <c r="AQ1603" s="71" t="str">
        <f t="shared" si="961"/>
        <v/>
      </c>
      <c r="AR1603" s="71" t="str">
        <f t="shared" si="962"/>
        <v/>
      </c>
      <c r="AS1603" s="71" t="str">
        <f t="shared" si="963"/>
        <v/>
      </c>
      <c r="AT1603" s="71" t="str">
        <f t="shared" si="964"/>
        <v/>
      </c>
      <c r="AU1603" s="76" t="str">
        <f t="shared" si="965"/>
        <v/>
      </c>
      <c r="BF1603" s="141">
        <v>63030</v>
      </c>
      <c r="BG1603" s="142" t="s">
        <v>18603</v>
      </c>
      <c r="BH1603" s="141" t="s">
        <v>478</v>
      </c>
      <c r="BI1603" s="141" t="s">
        <v>176</v>
      </c>
      <c r="BJ1603" s="141" t="s">
        <v>18604</v>
      </c>
      <c r="BK1603" s="141" t="s">
        <v>2896</v>
      </c>
      <c r="BL1603" s="141" t="s">
        <v>18605</v>
      </c>
      <c r="BM1603" s="141">
        <v>45.914560000000002</v>
      </c>
      <c r="BN1603" s="141">
        <v>-73.706370000000007</v>
      </c>
      <c r="BO1603" s="141">
        <v>1976</v>
      </c>
      <c r="BP1603" s="143" t="s">
        <v>25685</v>
      </c>
      <c r="BQ1603" s="143" t="s">
        <v>17560</v>
      </c>
    </row>
    <row r="1604" spans="1:69" ht="38.25" customHeight="1" x14ac:dyDescent="0.25">
      <c r="A1604" s="1" t="str">
        <f t="shared" si="966"/>
        <v/>
      </c>
      <c r="B1604" s="32" t="str">
        <f t="shared" si="967"/>
        <v/>
      </c>
      <c r="C1604" s="25" t="str">
        <f t="shared" si="968"/>
        <v/>
      </c>
      <c r="D1604" s="25" t="str">
        <f t="shared" si="969"/>
        <v/>
      </c>
      <c r="E1604" s="25" t="str">
        <f t="shared" si="970"/>
        <v/>
      </c>
      <c r="F1604" s="25" t="str">
        <f t="shared" si="971"/>
        <v/>
      </c>
      <c r="G1604" s="108" t="str">
        <f t="shared" si="972"/>
        <v/>
      </c>
      <c r="H1604" s="108" t="str">
        <f t="shared" si="973"/>
        <v/>
      </c>
      <c r="I1604" s="112" t="str">
        <f t="shared" si="974"/>
        <v/>
      </c>
      <c r="J1604" s="112"/>
      <c r="K1604" s="112"/>
      <c r="L1604" s="113"/>
      <c r="M1604" s="113"/>
      <c r="N1604" s="224" t="str">
        <f t="shared" si="975"/>
        <v/>
      </c>
      <c r="O1604" s="225" t="str">
        <f t="shared" si="976"/>
        <v/>
      </c>
      <c r="Q1604" s="6">
        <v>1602</v>
      </c>
      <c r="R1604" s="47" t="str">
        <f t="shared" si="977"/>
        <v>-1602</v>
      </c>
      <c r="S1604" s="6"/>
      <c r="T1604" s="48" t="str">
        <f t="shared" si="978"/>
        <v/>
      </c>
      <c r="U1604" s="49" t="str">
        <f t="shared" si="979"/>
        <v/>
      </c>
      <c r="W1604" s="51"/>
      <c r="X1604" s="75" t="str">
        <f t="shared" ref="X1604:X1667" si="980">IF($C1613=$BE$3,$L1613+$M1613,"")</f>
        <v/>
      </c>
      <c r="Y1604" s="71" t="str">
        <f t="shared" ref="Y1604:Y1667" si="981">IF($C1613=$BE$4,$L1613+$M1613,"")</f>
        <v/>
      </c>
      <c r="Z1604" s="71" t="str">
        <f t="shared" ref="Z1604:Z1667" si="982">IF($C1613=$BE$5,$L1613+$M1613,"")</f>
        <v/>
      </c>
      <c r="AA1604" s="71" t="str">
        <f t="shared" ref="AA1604:AA1667" si="983">IF($C1613=$BE$6,$L1613+$M1613,"")</f>
        <v/>
      </c>
      <c r="AB1604" s="71" t="str">
        <f t="shared" ref="AB1604:AB1667" si="984">IF($C1613=$BE$7,$L1613+$M1613,"")</f>
        <v/>
      </c>
      <c r="AC1604" s="71" t="str">
        <f t="shared" ref="AC1604:AC1667" si="985">IF($C1613=$BE$8,$L1613+$M1613,"")</f>
        <v/>
      </c>
      <c r="AD1604" s="71" t="str">
        <f t="shared" ref="AD1604:AD1667" si="986">IF($C1613=$BE$9,$L1613+$M1613,"")</f>
        <v/>
      </c>
      <c r="AE1604" s="78" t="str">
        <f t="shared" ref="AE1604:AE1667" si="987">IF($C1613=$BE$10,$L1613+$M1613,"")</f>
        <v/>
      </c>
      <c r="AF1604" s="75" t="str">
        <f t="shared" ref="AF1604:AF1667" si="988">IF($C1613=$BE$3,IF($J1613&gt;0,$L1613/$J1613,$L1613),"")</f>
        <v/>
      </c>
      <c r="AG1604" s="71" t="str">
        <f t="shared" ref="AG1604:AG1667" si="989">IF($C1613=$BE$4,IF($J1613&gt;0,$L1613/$J1613,$L1613),"")</f>
        <v/>
      </c>
      <c r="AH1604" s="71" t="str">
        <f t="shared" ref="AH1604:AH1667" si="990">IF($C1613=$BE$5,IF($J1613&gt;0,$L1613/$J1613,$L1613),"")</f>
        <v/>
      </c>
      <c r="AI1604" s="71" t="str">
        <f t="shared" ref="AI1604:AI1667" si="991">IF($C1613=$BE$6,IF($J1613&gt;0,$L1613/$J1613,$L1613),"")</f>
        <v/>
      </c>
      <c r="AJ1604" s="71" t="str">
        <f t="shared" ref="AJ1604:AJ1667" si="992">IF($C1613=$BE$7,IF($J1613&gt;0,$L1613/$J1613,$L1613),"")</f>
        <v/>
      </c>
      <c r="AK1604" s="71" t="str">
        <f t="shared" ref="AK1604:AK1667" si="993">IF($C1613=$BE$8,IF($J1613&gt;0,$L1613/$J1613,$L1613),"")</f>
        <v/>
      </c>
      <c r="AL1604" s="71" t="str">
        <f t="shared" ref="AL1604:AL1667" si="994">IF($C1613=$BE$9,IF($J1613&gt;0,$L1613/$J1613,$L1613),"")</f>
        <v/>
      </c>
      <c r="AM1604" s="78" t="str">
        <f t="shared" ref="AM1604:AM1667" si="995">IF($C1613=$BE$10,IF($J1613&gt;0,$L1613/$J1613,$L1613),"")</f>
        <v/>
      </c>
      <c r="AN1604" s="75" t="str">
        <f t="shared" ref="AN1604:AN1667" si="996">IF($C1613=$BE$3,IF($K1613&gt;0,$M1613/$K1613,$M1613),"")</f>
        <v/>
      </c>
      <c r="AO1604" s="71" t="str">
        <f t="shared" ref="AO1604:AO1667" si="997">IF($C1613=$BE$4,IF($K1613&gt;0,$M1613/$K1613,$M1613),"")</f>
        <v/>
      </c>
      <c r="AP1604" s="71" t="str">
        <f t="shared" ref="AP1604:AP1667" si="998">IF($C1613=$BE$5,IF($K1613&gt;0,$M1613/$K1613,$M1613),"")</f>
        <v/>
      </c>
      <c r="AQ1604" s="71" t="str">
        <f t="shared" ref="AQ1604:AQ1667" si="999">IF($C1613=$BE$6,IF($K1613&gt;0,$M1613/$K1613,$M1613),"")</f>
        <v/>
      </c>
      <c r="AR1604" s="71" t="str">
        <f t="shared" ref="AR1604:AR1667" si="1000">IF($C1613=$BE$7,IF($K1613&gt;0,$M1613/$K1613,$M1613),"")</f>
        <v/>
      </c>
      <c r="AS1604" s="71" t="str">
        <f t="shared" ref="AS1604:AS1667" si="1001">IF($C1613=$BE$8,IF($K1613&gt;0,$M1613/$K1613,$M1613),"")</f>
        <v/>
      </c>
      <c r="AT1604" s="71" t="str">
        <f t="shared" ref="AT1604:AT1667" si="1002">IF($C1613=$BE$9,IF($K1613&gt;0,$M1613/$K1613,$M1613),"")</f>
        <v/>
      </c>
      <c r="AU1604" s="76" t="str">
        <f t="shared" ref="AU1604:AU1667" si="1003">IF($C1613=$BE$10,IF($K1613&gt;0,$M1613/$K1613,$M1613),"")</f>
        <v/>
      </c>
      <c r="BF1604" s="141">
        <v>63030</v>
      </c>
      <c r="BG1604" s="142" t="s">
        <v>18606</v>
      </c>
      <c r="BH1604" s="141" t="s">
        <v>478</v>
      </c>
      <c r="BI1604" s="141" t="s">
        <v>176</v>
      </c>
      <c r="BJ1604" s="141" t="s">
        <v>2341</v>
      </c>
      <c r="BK1604" s="141" t="s">
        <v>2896</v>
      </c>
      <c r="BL1604" s="141" t="s">
        <v>18605</v>
      </c>
      <c r="BM1604" s="141">
        <v>45.914560000000002</v>
      </c>
      <c r="BN1604" s="141">
        <v>-73.706370000000007</v>
      </c>
      <c r="BO1604" s="141">
        <v>1976</v>
      </c>
      <c r="BP1604" s="143" t="s">
        <v>24578</v>
      </c>
      <c r="BQ1604" s="143" t="s">
        <v>17560</v>
      </c>
    </row>
    <row r="1605" spans="1:69" ht="38.25" customHeight="1" x14ac:dyDescent="0.25">
      <c r="A1605" s="1" t="str">
        <f t="shared" si="966"/>
        <v/>
      </c>
      <c r="B1605" s="32" t="str">
        <f t="shared" si="967"/>
        <v/>
      </c>
      <c r="C1605" s="25" t="str">
        <f t="shared" si="968"/>
        <v/>
      </c>
      <c r="D1605" s="25" t="str">
        <f t="shared" si="969"/>
        <v/>
      </c>
      <c r="E1605" s="25" t="str">
        <f t="shared" si="970"/>
        <v/>
      </c>
      <c r="F1605" s="25" t="str">
        <f t="shared" si="971"/>
        <v/>
      </c>
      <c r="G1605" s="108" t="str">
        <f t="shared" si="972"/>
        <v/>
      </c>
      <c r="H1605" s="108" t="str">
        <f t="shared" si="973"/>
        <v/>
      </c>
      <c r="I1605" s="112" t="str">
        <f t="shared" si="974"/>
        <v/>
      </c>
      <c r="J1605" s="112"/>
      <c r="K1605" s="112"/>
      <c r="L1605" s="113"/>
      <c r="M1605" s="113"/>
      <c r="N1605" s="224" t="str">
        <f t="shared" si="975"/>
        <v/>
      </c>
      <c r="O1605" s="225" t="str">
        <f t="shared" si="976"/>
        <v/>
      </c>
      <c r="Q1605" s="6">
        <v>1603</v>
      </c>
      <c r="R1605" s="47" t="str">
        <f t="shared" si="977"/>
        <v>-1603</v>
      </c>
      <c r="S1605" s="6"/>
      <c r="T1605" s="48" t="str">
        <f t="shared" si="978"/>
        <v/>
      </c>
      <c r="U1605" s="49" t="str">
        <f t="shared" si="979"/>
        <v/>
      </c>
      <c r="W1605" s="51"/>
      <c r="X1605" s="75" t="str">
        <f t="shared" si="980"/>
        <v/>
      </c>
      <c r="Y1605" s="71" t="str">
        <f t="shared" si="981"/>
        <v/>
      </c>
      <c r="Z1605" s="71" t="str">
        <f t="shared" si="982"/>
        <v/>
      </c>
      <c r="AA1605" s="71" t="str">
        <f t="shared" si="983"/>
        <v/>
      </c>
      <c r="AB1605" s="71" t="str">
        <f t="shared" si="984"/>
        <v/>
      </c>
      <c r="AC1605" s="71" t="str">
        <f t="shared" si="985"/>
        <v/>
      </c>
      <c r="AD1605" s="71" t="str">
        <f t="shared" si="986"/>
        <v/>
      </c>
      <c r="AE1605" s="78" t="str">
        <f t="shared" si="987"/>
        <v/>
      </c>
      <c r="AF1605" s="75" t="str">
        <f t="shared" si="988"/>
        <v/>
      </c>
      <c r="AG1605" s="71" t="str">
        <f t="shared" si="989"/>
        <v/>
      </c>
      <c r="AH1605" s="71" t="str">
        <f t="shared" si="990"/>
        <v/>
      </c>
      <c r="AI1605" s="71" t="str">
        <f t="shared" si="991"/>
        <v/>
      </c>
      <c r="AJ1605" s="71" t="str">
        <f t="shared" si="992"/>
        <v/>
      </c>
      <c r="AK1605" s="71" t="str">
        <f t="shared" si="993"/>
        <v/>
      </c>
      <c r="AL1605" s="71" t="str">
        <f t="shared" si="994"/>
        <v/>
      </c>
      <c r="AM1605" s="78" t="str">
        <f t="shared" si="995"/>
        <v/>
      </c>
      <c r="AN1605" s="75" t="str">
        <f t="shared" si="996"/>
        <v/>
      </c>
      <c r="AO1605" s="71" t="str">
        <f t="shared" si="997"/>
        <v/>
      </c>
      <c r="AP1605" s="71" t="str">
        <f t="shared" si="998"/>
        <v/>
      </c>
      <c r="AQ1605" s="71" t="str">
        <f t="shared" si="999"/>
        <v/>
      </c>
      <c r="AR1605" s="71" t="str">
        <f t="shared" si="1000"/>
        <v/>
      </c>
      <c r="AS1605" s="71" t="str">
        <f t="shared" si="1001"/>
        <v/>
      </c>
      <c r="AT1605" s="71" t="str">
        <f t="shared" si="1002"/>
        <v/>
      </c>
      <c r="AU1605" s="76" t="str">
        <f t="shared" si="1003"/>
        <v/>
      </c>
      <c r="BF1605" s="141">
        <v>63030</v>
      </c>
      <c r="BG1605" s="142" t="s">
        <v>18607</v>
      </c>
      <c r="BH1605" s="141" t="s">
        <v>180</v>
      </c>
      <c r="BI1605" s="141" t="s">
        <v>178</v>
      </c>
      <c r="BJ1605" s="141" t="s">
        <v>18608</v>
      </c>
      <c r="BK1605" s="141" t="s">
        <v>3335</v>
      </c>
      <c r="BL1605" s="141" t="s">
        <v>18609</v>
      </c>
      <c r="BM1605" s="141">
        <v>45.890560000000001</v>
      </c>
      <c r="BN1605" s="141">
        <v>-73.661829999999995</v>
      </c>
      <c r="BO1605" s="141">
        <v>1987</v>
      </c>
      <c r="BP1605" s="143" t="s">
        <v>25686</v>
      </c>
      <c r="BQ1605" s="143" t="s">
        <v>17560</v>
      </c>
    </row>
    <row r="1606" spans="1:69" ht="38.25" customHeight="1" x14ac:dyDescent="0.25">
      <c r="A1606" s="1" t="str">
        <f t="shared" si="966"/>
        <v/>
      </c>
      <c r="B1606" s="32" t="str">
        <f t="shared" si="967"/>
        <v/>
      </c>
      <c r="C1606" s="25" t="str">
        <f t="shared" si="968"/>
        <v/>
      </c>
      <c r="D1606" s="25" t="str">
        <f t="shared" si="969"/>
        <v/>
      </c>
      <c r="E1606" s="25" t="str">
        <f t="shared" si="970"/>
        <v/>
      </c>
      <c r="F1606" s="25" t="str">
        <f t="shared" si="971"/>
        <v/>
      </c>
      <c r="G1606" s="108" t="str">
        <f t="shared" si="972"/>
        <v/>
      </c>
      <c r="H1606" s="108" t="str">
        <f t="shared" si="973"/>
        <v/>
      </c>
      <c r="I1606" s="112" t="str">
        <f t="shared" si="974"/>
        <v/>
      </c>
      <c r="J1606" s="112"/>
      <c r="K1606" s="112"/>
      <c r="L1606" s="113"/>
      <c r="M1606" s="113"/>
      <c r="N1606" s="224" t="str">
        <f t="shared" si="975"/>
        <v/>
      </c>
      <c r="O1606" s="225" t="str">
        <f t="shared" si="976"/>
        <v/>
      </c>
      <c r="Q1606" s="6">
        <v>1604</v>
      </c>
      <c r="R1606" s="47" t="str">
        <f t="shared" si="977"/>
        <v>-1604</v>
      </c>
      <c r="S1606" s="6"/>
      <c r="T1606" s="48" t="str">
        <f t="shared" si="978"/>
        <v/>
      </c>
      <c r="U1606" s="49" t="str">
        <f t="shared" si="979"/>
        <v/>
      </c>
      <c r="W1606" s="51"/>
      <c r="X1606" s="75" t="str">
        <f t="shared" si="980"/>
        <v/>
      </c>
      <c r="Y1606" s="71" t="str">
        <f t="shared" si="981"/>
        <v/>
      </c>
      <c r="Z1606" s="71" t="str">
        <f t="shared" si="982"/>
        <v/>
      </c>
      <c r="AA1606" s="71" t="str">
        <f t="shared" si="983"/>
        <v/>
      </c>
      <c r="AB1606" s="71" t="str">
        <f t="shared" si="984"/>
        <v/>
      </c>
      <c r="AC1606" s="71" t="str">
        <f t="shared" si="985"/>
        <v/>
      </c>
      <c r="AD1606" s="71" t="str">
        <f t="shared" si="986"/>
        <v/>
      </c>
      <c r="AE1606" s="78" t="str">
        <f t="shared" si="987"/>
        <v/>
      </c>
      <c r="AF1606" s="75" t="str">
        <f t="shared" si="988"/>
        <v/>
      </c>
      <c r="AG1606" s="71" t="str">
        <f t="shared" si="989"/>
        <v/>
      </c>
      <c r="AH1606" s="71" t="str">
        <f t="shared" si="990"/>
        <v/>
      </c>
      <c r="AI1606" s="71" t="str">
        <f t="shared" si="991"/>
        <v/>
      </c>
      <c r="AJ1606" s="71" t="str">
        <f t="shared" si="992"/>
        <v/>
      </c>
      <c r="AK1606" s="71" t="str">
        <f t="shared" si="993"/>
        <v/>
      </c>
      <c r="AL1606" s="71" t="str">
        <f t="shared" si="994"/>
        <v/>
      </c>
      <c r="AM1606" s="78" t="str">
        <f t="shared" si="995"/>
        <v/>
      </c>
      <c r="AN1606" s="75" t="str">
        <f t="shared" si="996"/>
        <v/>
      </c>
      <c r="AO1606" s="71" t="str">
        <f t="shared" si="997"/>
        <v/>
      </c>
      <c r="AP1606" s="71" t="str">
        <f t="shared" si="998"/>
        <v/>
      </c>
      <c r="AQ1606" s="71" t="str">
        <f t="shared" si="999"/>
        <v/>
      </c>
      <c r="AR1606" s="71" t="str">
        <f t="shared" si="1000"/>
        <v/>
      </c>
      <c r="AS1606" s="71" t="str">
        <f t="shared" si="1001"/>
        <v/>
      </c>
      <c r="AT1606" s="71" t="str">
        <f t="shared" si="1002"/>
        <v/>
      </c>
      <c r="AU1606" s="76" t="str">
        <f t="shared" si="1003"/>
        <v/>
      </c>
      <c r="BF1606" s="141">
        <v>63030</v>
      </c>
      <c r="BG1606" s="142" t="s">
        <v>18610</v>
      </c>
      <c r="BH1606" s="141" t="s">
        <v>180</v>
      </c>
      <c r="BI1606" s="141" t="s">
        <v>191</v>
      </c>
      <c r="BJ1606" s="141" t="s">
        <v>2514</v>
      </c>
      <c r="BK1606" s="141" t="s">
        <v>2272</v>
      </c>
      <c r="BL1606" s="141" t="s">
        <v>18611</v>
      </c>
      <c r="BM1606" s="141">
        <v>45.899209999999997</v>
      </c>
      <c r="BN1606" s="141">
        <v>-73.6601</v>
      </c>
      <c r="BO1606" s="141">
        <v>1986</v>
      </c>
      <c r="BP1606" s="143" t="s">
        <v>24578</v>
      </c>
      <c r="BQ1606" s="143" t="s">
        <v>17560</v>
      </c>
    </row>
    <row r="1607" spans="1:69" ht="38.25" customHeight="1" x14ac:dyDescent="0.25">
      <c r="A1607" s="1" t="str">
        <f t="shared" si="966"/>
        <v/>
      </c>
      <c r="B1607" s="32" t="str">
        <f t="shared" si="967"/>
        <v/>
      </c>
      <c r="C1607" s="25" t="str">
        <f t="shared" si="968"/>
        <v/>
      </c>
      <c r="D1607" s="25" t="str">
        <f t="shared" si="969"/>
        <v/>
      </c>
      <c r="E1607" s="25" t="str">
        <f t="shared" si="970"/>
        <v/>
      </c>
      <c r="F1607" s="25" t="str">
        <f t="shared" si="971"/>
        <v/>
      </c>
      <c r="G1607" s="108" t="str">
        <f t="shared" si="972"/>
        <v/>
      </c>
      <c r="H1607" s="108" t="str">
        <f t="shared" si="973"/>
        <v/>
      </c>
      <c r="I1607" s="112" t="str">
        <f t="shared" si="974"/>
        <v/>
      </c>
      <c r="J1607" s="112"/>
      <c r="K1607" s="112"/>
      <c r="L1607" s="113"/>
      <c r="M1607" s="113"/>
      <c r="N1607" s="224" t="str">
        <f t="shared" si="975"/>
        <v/>
      </c>
      <c r="O1607" s="225" t="str">
        <f t="shared" si="976"/>
        <v/>
      </c>
      <c r="Q1607" s="6">
        <v>1605</v>
      </c>
      <c r="R1607" s="47" t="str">
        <f t="shared" si="977"/>
        <v>-1605</v>
      </c>
      <c r="S1607" s="6"/>
      <c r="T1607" s="48" t="str">
        <f t="shared" si="978"/>
        <v/>
      </c>
      <c r="U1607" s="49" t="str">
        <f t="shared" si="979"/>
        <v/>
      </c>
      <c r="W1607" s="51"/>
      <c r="X1607" s="75" t="str">
        <f t="shared" si="980"/>
        <v/>
      </c>
      <c r="Y1607" s="71" t="str">
        <f t="shared" si="981"/>
        <v/>
      </c>
      <c r="Z1607" s="71" t="str">
        <f t="shared" si="982"/>
        <v/>
      </c>
      <c r="AA1607" s="71" t="str">
        <f t="shared" si="983"/>
        <v/>
      </c>
      <c r="AB1607" s="71" t="str">
        <f t="shared" si="984"/>
        <v/>
      </c>
      <c r="AC1607" s="71" t="str">
        <f t="shared" si="985"/>
        <v/>
      </c>
      <c r="AD1607" s="71" t="str">
        <f t="shared" si="986"/>
        <v/>
      </c>
      <c r="AE1607" s="78" t="str">
        <f t="shared" si="987"/>
        <v/>
      </c>
      <c r="AF1607" s="75" t="str">
        <f t="shared" si="988"/>
        <v/>
      </c>
      <c r="AG1607" s="71" t="str">
        <f t="shared" si="989"/>
        <v/>
      </c>
      <c r="AH1607" s="71" t="str">
        <f t="shared" si="990"/>
        <v/>
      </c>
      <c r="AI1607" s="71" t="str">
        <f t="shared" si="991"/>
        <v/>
      </c>
      <c r="AJ1607" s="71" t="str">
        <f t="shared" si="992"/>
        <v/>
      </c>
      <c r="AK1607" s="71" t="str">
        <f t="shared" si="993"/>
        <v/>
      </c>
      <c r="AL1607" s="71" t="str">
        <f t="shared" si="994"/>
        <v/>
      </c>
      <c r="AM1607" s="78" t="str">
        <f t="shared" si="995"/>
        <v/>
      </c>
      <c r="AN1607" s="75" t="str">
        <f t="shared" si="996"/>
        <v/>
      </c>
      <c r="AO1607" s="71" t="str">
        <f t="shared" si="997"/>
        <v/>
      </c>
      <c r="AP1607" s="71" t="str">
        <f t="shared" si="998"/>
        <v/>
      </c>
      <c r="AQ1607" s="71" t="str">
        <f t="shared" si="999"/>
        <v/>
      </c>
      <c r="AR1607" s="71" t="str">
        <f t="shared" si="1000"/>
        <v/>
      </c>
      <c r="AS1607" s="71" t="str">
        <f t="shared" si="1001"/>
        <v/>
      </c>
      <c r="AT1607" s="71" t="str">
        <f t="shared" si="1002"/>
        <v/>
      </c>
      <c r="AU1607" s="76" t="str">
        <f t="shared" si="1003"/>
        <v/>
      </c>
      <c r="BF1607" s="141">
        <v>63030</v>
      </c>
      <c r="BG1607" s="142" t="s">
        <v>18682</v>
      </c>
      <c r="BH1607" s="141" t="s">
        <v>478</v>
      </c>
      <c r="BI1607" s="141" t="s">
        <v>176</v>
      </c>
      <c r="BJ1607" s="141" t="s">
        <v>2345</v>
      </c>
      <c r="BK1607" s="141" t="s">
        <v>5833</v>
      </c>
      <c r="BL1607" s="141" t="s">
        <v>18683</v>
      </c>
      <c r="BM1607" s="141">
        <v>45.915909999999997</v>
      </c>
      <c r="BN1607" s="141">
        <v>-73.706569999999999</v>
      </c>
      <c r="BO1607" s="141">
        <v>1976</v>
      </c>
      <c r="BP1607" s="143" t="s">
        <v>25702</v>
      </c>
      <c r="BQ1607" s="143" t="s">
        <v>17560</v>
      </c>
    </row>
    <row r="1608" spans="1:69" ht="38.25" customHeight="1" x14ac:dyDescent="0.25">
      <c r="A1608" s="1" t="str">
        <f t="shared" si="966"/>
        <v/>
      </c>
      <c r="B1608" s="32" t="str">
        <f t="shared" si="967"/>
        <v/>
      </c>
      <c r="C1608" s="25" t="str">
        <f t="shared" si="968"/>
        <v/>
      </c>
      <c r="D1608" s="25" t="str">
        <f t="shared" si="969"/>
        <v/>
      </c>
      <c r="E1608" s="25" t="str">
        <f t="shared" si="970"/>
        <v/>
      </c>
      <c r="F1608" s="25" t="str">
        <f t="shared" si="971"/>
        <v/>
      </c>
      <c r="G1608" s="108" t="str">
        <f t="shared" si="972"/>
        <v/>
      </c>
      <c r="H1608" s="108" t="str">
        <f t="shared" si="973"/>
        <v/>
      </c>
      <c r="I1608" s="112" t="str">
        <f t="shared" si="974"/>
        <v/>
      </c>
      <c r="J1608" s="112"/>
      <c r="K1608" s="112"/>
      <c r="L1608" s="113"/>
      <c r="M1608" s="113"/>
      <c r="N1608" s="224" t="str">
        <f t="shared" si="975"/>
        <v/>
      </c>
      <c r="O1608" s="225" t="str">
        <f t="shared" si="976"/>
        <v/>
      </c>
      <c r="Q1608" s="6">
        <v>1606</v>
      </c>
      <c r="R1608" s="47" t="str">
        <f t="shared" si="977"/>
        <v>-1606</v>
      </c>
      <c r="S1608" s="6"/>
      <c r="T1608" s="48" t="str">
        <f t="shared" si="978"/>
        <v/>
      </c>
      <c r="U1608" s="49" t="str">
        <f t="shared" si="979"/>
        <v/>
      </c>
      <c r="W1608" s="51"/>
      <c r="X1608" s="75" t="str">
        <f t="shared" si="980"/>
        <v/>
      </c>
      <c r="Y1608" s="71" t="str">
        <f t="shared" si="981"/>
        <v/>
      </c>
      <c r="Z1608" s="71" t="str">
        <f t="shared" si="982"/>
        <v/>
      </c>
      <c r="AA1608" s="71" t="str">
        <f t="shared" si="983"/>
        <v/>
      </c>
      <c r="AB1608" s="71" t="str">
        <f t="shared" si="984"/>
        <v/>
      </c>
      <c r="AC1608" s="71" t="str">
        <f t="shared" si="985"/>
        <v/>
      </c>
      <c r="AD1608" s="71" t="str">
        <f t="shared" si="986"/>
        <v/>
      </c>
      <c r="AE1608" s="78" t="str">
        <f t="shared" si="987"/>
        <v/>
      </c>
      <c r="AF1608" s="75" t="str">
        <f t="shared" si="988"/>
        <v/>
      </c>
      <c r="AG1608" s="71" t="str">
        <f t="shared" si="989"/>
        <v/>
      </c>
      <c r="AH1608" s="71" t="str">
        <f t="shared" si="990"/>
        <v/>
      </c>
      <c r="AI1608" s="71" t="str">
        <f t="shared" si="991"/>
        <v/>
      </c>
      <c r="AJ1608" s="71" t="str">
        <f t="shared" si="992"/>
        <v/>
      </c>
      <c r="AK1608" s="71" t="str">
        <f t="shared" si="993"/>
        <v/>
      </c>
      <c r="AL1608" s="71" t="str">
        <f t="shared" si="994"/>
        <v/>
      </c>
      <c r="AM1608" s="78" t="str">
        <f t="shared" si="995"/>
        <v/>
      </c>
      <c r="AN1608" s="75" t="str">
        <f t="shared" si="996"/>
        <v/>
      </c>
      <c r="AO1608" s="71" t="str">
        <f t="shared" si="997"/>
        <v/>
      </c>
      <c r="AP1608" s="71" t="str">
        <f t="shared" si="998"/>
        <v/>
      </c>
      <c r="AQ1608" s="71" t="str">
        <f t="shared" si="999"/>
        <v/>
      </c>
      <c r="AR1608" s="71" t="str">
        <f t="shared" si="1000"/>
        <v/>
      </c>
      <c r="AS1608" s="71" t="str">
        <f t="shared" si="1001"/>
        <v/>
      </c>
      <c r="AT1608" s="71" t="str">
        <f t="shared" si="1002"/>
        <v/>
      </c>
      <c r="AU1608" s="76" t="str">
        <f t="shared" si="1003"/>
        <v/>
      </c>
      <c r="BF1608" s="141">
        <v>72005</v>
      </c>
      <c r="BG1608" s="142" t="s">
        <v>18679</v>
      </c>
      <c r="BH1608" s="141" t="s">
        <v>180</v>
      </c>
      <c r="BI1608" s="141" t="s">
        <v>191</v>
      </c>
      <c r="BJ1608" s="141" t="s">
        <v>18680</v>
      </c>
      <c r="BK1608" s="141" t="s">
        <v>2958</v>
      </c>
      <c r="BL1608" s="141" t="s">
        <v>18681</v>
      </c>
      <c r="BM1608" s="141">
        <v>45.557600486628502</v>
      </c>
      <c r="BN1608" s="141">
        <v>-73.893042130040897</v>
      </c>
      <c r="BO1608" s="141">
        <v>1978</v>
      </c>
      <c r="BP1608" s="143" t="s">
        <v>25680</v>
      </c>
      <c r="BQ1608" s="143" t="s">
        <v>17560</v>
      </c>
    </row>
    <row r="1609" spans="1:69" ht="38.25" customHeight="1" x14ac:dyDescent="0.25">
      <c r="A1609" s="1" t="str">
        <f t="shared" si="966"/>
        <v/>
      </c>
      <c r="B1609" s="32" t="str">
        <f t="shared" si="967"/>
        <v/>
      </c>
      <c r="C1609" s="25" t="str">
        <f t="shared" si="968"/>
        <v/>
      </c>
      <c r="D1609" s="25" t="str">
        <f t="shared" si="969"/>
        <v/>
      </c>
      <c r="E1609" s="25" t="str">
        <f t="shared" si="970"/>
        <v/>
      </c>
      <c r="F1609" s="25" t="str">
        <f t="shared" si="971"/>
        <v/>
      </c>
      <c r="G1609" s="108" t="str">
        <f t="shared" si="972"/>
        <v/>
      </c>
      <c r="H1609" s="108" t="str">
        <f t="shared" si="973"/>
        <v/>
      </c>
      <c r="I1609" s="112" t="str">
        <f t="shared" si="974"/>
        <v/>
      </c>
      <c r="J1609" s="112"/>
      <c r="K1609" s="112"/>
      <c r="L1609" s="113"/>
      <c r="M1609" s="113"/>
      <c r="N1609" s="224" t="str">
        <f t="shared" si="975"/>
        <v/>
      </c>
      <c r="O1609" s="225" t="str">
        <f t="shared" si="976"/>
        <v/>
      </c>
      <c r="Q1609" s="6">
        <v>1607</v>
      </c>
      <c r="R1609" s="47" t="str">
        <f t="shared" si="977"/>
        <v>-1607</v>
      </c>
      <c r="S1609" s="6"/>
      <c r="T1609" s="48" t="str">
        <f t="shared" si="978"/>
        <v/>
      </c>
      <c r="U1609" s="49" t="str">
        <f t="shared" si="979"/>
        <v/>
      </c>
      <c r="W1609" s="51"/>
      <c r="X1609" s="75" t="str">
        <f t="shared" si="980"/>
        <v/>
      </c>
      <c r="Y1609" s="71" t="str">
        <f t="shared" si="981"/>
        <v/>
      </c>
      <c r="Z1609" s="71" t="str">
        <f t="shared" si="982"/>
        <v/>
      </c>
      <c r="AA1609" s="71" t="str">
        <f t="shared" si="983"/>
        <v/>
      </c>
      <c r="AB1609" s="71" t="str">
        <f t="shared" si="984"/>
        <v/>
      </c>
      <c r="AC1609" s="71" t="str">
        <f t="shared" si="985"/>
        <v/>
      </c>
      <c r="AD1609" s="71" t="str">
        <f t="shared" si="986"/>
        <v/>
      </c>
      <c r="AE1609" s="78" t="str">
        <f t="shared" si="987"/>
        <v/>
      </c>
      <c r="AF1609" s="75" t="str">
        <f t="shared" si="988"/>
        <v/>
      </c>
      <c r="AG1609" s="71" t="str">
        <f t="shared" si="989"/>
        <v/>
      </c>
      <c r="AH1609" s="71" t="str">
        <f t="shared" si="990"/>
        <v/>
      </c>
      <c r="AI1609" s="71" t="str">
        <f t="shared" si="991"/>
        <v/>
      </c>
      <c r="AJ1609" s="71" t="str">
        <f t="shared" si="992"/>
        <v/>
      </c>
      <c r="AK1609" s="71" t="str">
        <f t="shared" si="993"/>
        <v/>
      </c>
      <c r="AL1609" s="71" t="str">
        <f t="shared" si="994"/>
        <v/>
      </c>
      <c r="AM1609" s="78" t="str">
        <f t="shared" si="995"/>
        <v/>
      </c>
      <c r="AN1609" s="75" t="str">
        <f t="shared" si="996"/>
        <v/>
      </c>
      <c r="AO1609" s="71" t="str">
        <f t="shared" si="997"/>
        <v/>
      </c>
      <c r="AP1609" s="71" t="str">
        <f t="shared" si="998"/>
        <v/>
      </c>
      <c r="AQ1609" s="71" t="str">
        <f t="shared" si="999"/>
        <v/>
      </c>
      <c r="AR1609" s="71" t="str">
        <f t="shared" si="1000"/>
        <v/>
      </c>
      <c r="AS1609" s="71" t="str">
        <f t="shared" si="1001"/>
        <v/>
      </c>
      <c r="AT1609" s="71" t="str">
        <f t="shared" si="1002"/>
        <v/>
      </c>
      <c r="AU1609" s="76" t="str">
        <f t="shared" si="1003"/>
        <v/>
      </c>
      <c r="BF1609" s="141">
        <v>72005</v>
      </c>
      <c r="BG1609" s="142" t="s">
        <v>18550</v>
      </c>
      <c r="BH1609" s="141" t="s">
        <v>180</v>
      </c>
      <c r="BI1609" s="141" t="s">
        <v>178</v>
      </c>
      <c r="BJ1609" s="141" t="s">
        <v>2406</v>
      </c>
      <c r="BK1609" s="141" t="s">
        <v>2674</v>
      </c>
      <c r="BL1609" s="141" t="s">
        <v>18551</v>
      </c>
      <c r="BM1609" s="141">
        <v>45.569348136658199</v>
      </c>
      <c r="BN1609" s="141">
        <v>-73.867257423194204</v>
      </c>
      <c r="BO1609" s="141">
        <v>1994</v>
      </c>
      <c r="BP1609" s="143" t="s">
        <v>484</v>
      </c>
      <c r="BQ1609" s="143" t="s">
        <v>17560</v>
      </c>
    </row>
    <row r="1610" spans="1:69" ht="38.25" customHeight="1" x14ac:dyDescent="0.25">
      <c r="A1610" s="1" t="str">
        <f t="shared" si="966"/>
        <v/>
      </c>
      <c r="B1610" s="32" t="str">
        <f t="shared" si="967"/>
        <v/>
      </c>
      <c r="C1610" s="25" t="str">
        <f t="shared" si="968"/>
        <v/>
      </c>
      <c r="D1610" s="25" t="str">
        <f t="shared" si="969"/>
        <v/>
      </c>
      <c r="E1610" s="25" t="str">
        <f t="shared" si="970"/>
        <v/>
      </c>
      <c r="F1610" s="25" t="str">
        <f t="shared" si="971"/>
        <v/>
      </c>
      <c r="G1610" s="108" t="str">
        <f t="shared" si="972"/>
        <v/>
      </c>
      <c r="H1610" s="108" t="str">
        <f t="shared" si="973"/>
        <v/>
      </c>
      <c r="I1610" s="112" t="str">
        <f t="shared" si="974"/>
        <v/>
      </c>
      <c r="J1610" s="112"/>
      <c r="K1610" s="112"/>
      <c r="L1610" s="113"/>
      <c r="M1610" s="113"/>
      <c r="N1610" s="224" t="str">
        <f t="shared" si="975"/>
        <v/>
      </c>
      <c r="O1610" s="225" t="str">
        <f t="shared" si="976"/>
        <v/>
      </c>
      <c r="Q1610" s="6">
        <v>1608</v>
      </c>
      <c r="R1610" s="47" t="str">
        <f t="shared" si="977"/>
        <v>-1608</v>
      </c>
      <c r="S1610" s="6"/>
      <c r="T1610" s="48" t="str">
        <f t="shared" si="978"/>
        <v/>
      </c>
      <c r="U1610" s="49" t="str">
        <f t="shared" si="979"/>
        <v/>
      </c>
      <c r="W1610" s="51"/>
      <c r="X1610" s="75" t="str">
        <f t="shared" si="980"/>
        <v/>
      </c>
      <c r="Y1610" s="71" t="str">
        <f t="shared" si="981"/>
        <v/>
      </c>
      <c r="Z1610" s="71" t="str">
        <f t="shared" si="982"/>
        <v/>
      </c>
      <c r="AA1610" s="71" t="str">
        <f t="shared" si="983"/>
        <v/>
      </c>
      <c r="AB1610" s="71" t="str">
        <f t="shared" si="984"/>
        <v/>
      </c>
      <c r="AC1610" s="71" t="str">
        <f t="shared" si="985"/>
        <v/>
      </c>
      <c r="AD1610" s="71" t="str">
        <f t="shared" si="986"/>
        <v/>
      </c>
      <c r="AE1610" s="78" t="str">
        <f t="shared" si="987"/>
        <v/>
      </c>
      <c r="AF1610" s="75" t="str">
        <f t="shared" si="988"/>
        <v/>
      </c>
      <c r="AG1610" s="71" t="str">
        <f t="shared" si="989"/>
        <v/>
      </c>
      <c r="AH1610" s="71" t="str">
        <f t="shared" si="990"/>
        <v/>
      </c>
      <c r="AI1610" s="71" t="str">
        <f t="shared" si="991"/>
        <v/>
      </c>
      <c r="AJ1610" s="71" t="str">
        <f t="shared" si="992"/>
        <v/>
      </c>
      <c r="AK1610" s="71" t="str">
        <f t="shared" si="993"/>
        <v/>
      </c>
      <c r="AL1610" s="71" t="str">
        <f t="shared" si="994"/>
        <v/>
      </c>
      <c r="AM1610" s="78" t="str">
        <f t="shared" si="995"/>
        <v/>
      </c>
      <c r="AN1610" s="75" t="str">
        <f t="shared" si="996"/>
        <v/>
      </c>
      <c r="AO1610" s="71" t="str">
        <f t="shared" si="997"/>
        <v/>
      </c>
      <c r="AP1610" s="71" t="str">
        <f t="shared" si="998"/>
        <v/>
      </c>
      <c r="AQ1610" s="71" t="str">
        <f t="shared" si="999"/>
        <v/>
      </c>
      <c r="AR1610" s="71" t="str">
        <f t="shared" si="1000"/>
        <v/>
      </c>
      <c r="AS1610" s="71" t="str">
        <f t="shared" si="1001"/>
        <v/>
      </c>
      <c r="AT1610" s="71" t="str">
        <f t="shared" si="1002"/>
        <v/>
      </c>
      <c r="AU1610" s="76" t="str">
        <f t="shared" si="1003"/>
        <v/>
      </c>
      <c r="BF1610" s="141">
        <v>72005</v>
      </c>
      <c r="BG1610" s="142" t="s">
        <v>18552</v>
      </c>
      <c r="BH1610" s="141" t="s">
        <v>180</v>
      </c>
      <c r="BI1610" s="141" t="s">
        <v>191</v>
      </c>
      <c r="BJ1610" s="141" t="s">
        <v>18553</v>
      </c>
      <c r="BK1610" s="141" t="s">
        <v>4516</v>
      </c>
      <c r="BL1610" s="141" t="s">
        <v>3359</v>
      </c>
      <c r="BM1610" s="141">
        <v>45.5668526380503</v>
      </c>
      <c r="BN1610" s="141">
        <v>-73.925185493372993</v>
      </c>
      <c r="BO1610" s="141">
        <v>1994</v>
      </c>
      <c r="BP1610" s="143" t="s">
        <v>25680</v>
      </c>
      <c r="BQ1610" s="143" t="s">
        <v>17560</v>
      </c>
    </row>
    <row r="1611" spans="1:69" ht="38.25" customHeight="1" x14ac:dyDescent="0.25">
      <c r="A1611" s="1" t="str">
        <f t="shared" si="966"/>
        <v/>
      </c>
      <c r="B1611" s="32" t="str">
        <f t="shared" si="967"/>
        <v/>
      </c>
      <c r="C1611" s="25" t="str">
        <f t="shared" si="968"/>
        <v/>
      </c>
      <c r="D1611" s="25" t="str">
        <f t="shared" si="969"/>
        <v/>
      </c>
      <c r="E1611" s="25" t="str">
        <f t="shared" si="970"/>
        <v/>
      </c>
      <c r="F1611" s="25" t="str">
        <f t="shared" si="971"/>
        <v/>
      </c>
      <c r="G1611" s="108" t="str">
        <f t="shared" si="972"/>
        <v/>
      </c>
      <c r="H1611" s="108" t="str">
        <f t="shared" si="973"/>
        <v/>
      </c>
      <c r="I1611" s="112" t="str">
        <f t="shared" si="974"/>
        <v/>
      </c>
      <c r="J1611" s="112"/>
      <c r="K1611" s="112"/>
      <c r="L1611" s="113"/>
      <c r="M1611" s="113"/>
      <c r="N1611" s="224" t="str">
        <f t="shared" si="975"/>
        <v/>
      </c>
      <c r="O1611" s="225" t="str">
        <f t="shared" si="976"/>
        <v/>
      </c>
      <c r="Q1611" s="6">
        <v>1609</v>
      </c>
      <c r="R1611" s="47" t="str">
        <f t="shared" si="977"/>
        <v>-1609</v>
      </c>
      <c r="S1611" s="6"/>
      <c r="T1611" s="48" t="str">
        <f t="shared" si="978"/>
        <v/>
      </c>
      <c r="U1611" s="49" t="str">
        <f t="shared" si="979"/>
        <v/>
      </c>
      <c r="W1611" s="51"/>
      <c r="X1611" s="75" t="str">
        <f t="shared" si="980"/>
        <v/>
      </c>
      <c r="Y1611" s="71" t="str">
        <f t="shared" si="981"/>
        <v/>
      </c>
      <c r="Z1611" s="71" t="str">
        <f t="shared" si="982"/>
        <v/>
      </c>
      <c r="AA1611" s="71" t="str">
        <f t="shared" si="983"/>
        <v/>
      </c>
      <c r="AB1611" s="71" t="str">
        <f t="shared" si="984"/>
        <v/>
      </c>
      <c r="AC1611" s="71" t="str">
        <f t="shared" si="985"/>
        <v/>
      </c>
      <c r="AD1611" s="71" t="str">
        <f t="shared" si="986"/>
        <v/>
      </c>
      <c r="AE1611" s="78" t="str">
        <f t="shared" si="987"/>
        <v/>
      </c>
      <c r="AF1611" s="75" t="str">
        <f t="shared" si="988"/>
        <v/>
      </c>
      <c r="AG1611" s="71" t="str">
        <f t="shared" si="989"/>
        <v/>
      </c>
      <c r="AH1611" s="71" t="str">
        <f t="shared" si="990"/>
        <v/>
      </c>
      <c r="AI1611" s="71" t="str">
        <f t="shared" si="991"/>
        <v/>
      </c>
      <c r="AJ1611" s="71" t="str">
        <f t="shared" si="992"/>
        <v/>
      </c>
      <c r="AK1611" s="71" t="str">
        <f t="shared" si="993"/>
        <v/>
      </c>
      <c r="AL1611" s="71" t="str">
        <f t="shared" si="994"/>
        <v/>
      </c>
      <c r="AM1611" s="78" t="str">
        <f t="shared" si="995"/>
        <v/>
      </c>
      <c r="AN1611" s="75" t="str">
        <f t="shared" si="996"/>
        <v/>
      </c>
      <c r="AO1611" s="71" t="str">
        <f t="shared" si="997"/>
        <v/>
      </c>
      <c r="AP1611" s="71" t="str">
        <f t="shared" si="998"/>
        <v/>
      </c>
      <c r="AQ1611" s="71" t="str">
        <f t="shared" si="999"/>
        <v/>
      </c>
      <c r="AR1611" s="71" t="str">
        <f t="shared" si="1000"/>
        <v/>
      </c>
      <c r="AS1611" s="71" t="str">
        <f t="shared" si="1001"/>
        <v/>
      </c>
      <c r="AT1611" s="71" t="str">
        <f t="shared" si="1002"/>
        <v/>
      </c>
      <c r="AU1611" s="76" t="str">
        <f t="shared" si="1003"/>
        <v/>
      </c>
      <c r="BF1611" s="141">
        <v>72005</v>
      </c>
      <c r="BG1611" s="142" t="s">
        <v>18554</v>
      </c>
      <c r="BH1611" s="141" t="s">
        <v>180</v>
      </c>
      <c r="BI1611" s="141" t="s">
        <v>191</v>
      </c>
      <c r="BJ1611" s="141" t="s">
        <v>18555</v>
      </c>
      <c r="BK1611" s="141" t="s">
        <v>12706</v>
      </c>
      <c r="BL1611" s="141" t="s">
        <v>18556</v>
      </c>
      <c r="BM1611" s="141">
        <v>45.582649256973902</v>
      </c>
      <c r="BN1611" s="141">
        <v>-73.852466345966107</v>
      </c>
      <c r="BO1611" s="141">
        <v>1982</v>
      </c>
      <c r="BP1611" s="143" t="s">
        <v>25680</v>
      </c>
      <c r="BQ1611" s="143" t="s">
        <v>17560</v>
      </c>
    </row>
    <row r="1612" spans="1:69" ht="38.25" customHeight="1" x14ac:dyDescent="0.25">
      <c r="A1612" s="1" t="str">
        <f t="shared" si="966"/>
        <v/>
      </c>
      <c r="B1612" s="32" t="str">
        <f t="shared" si="967"/>
        <v/>
      </c>
      <c r="C1612" s="25" t="str">
        <f t="shared" si="968"/>
        <v/>
      </c>
      <c r="D1612" s="25" t="str">
        <f t="shared" si="969"/>
        <v/>
      </c>
      <c r="E1612" s="25" t="str">
        <f t="shared" si="970"/>
        <v/>
      </c>
      <c r="F1612" s="25" t="str">
        <f t="shared" si="971"/>
        <v/>
      </c>
      <c r="G1612" s="108" t="str">
        <f t="shared" si="972"/>
        <v/>
      </c>
      <c r="H1612" s="108" t="str">
        <f t="shared" si="973"/>
        <v/>
      </c>
      <c r="I1612" s="112" t="str">
        <f t="shared" si="974"/>
        <v/>
      </c>
      <c r="J1612" s="112"/>
      <c r="K1612" s="112"/>
      <c r="L1612" s="113"/>
      <c r="M1612" s="113"/>
      <c r="N1612" s="224" t="str">
        <f t="shared" si="975"/>
        <v/>
      </c>
      <c r="O1612" s="225" t="str">
        <f t="shared" si="976"/>
        <v/>
      </c>
      <c r="Q1612" s="6">
        <v>1610</v>
      </c>
      <c r="R1612" s="47" t="str">
        <f t="shared" si="977"/>
        <v>-1610</v>
      </c>
      <c r="S1612" s="6"/>
      <c r="T1612" s="48" t="str">
        <f t="shared" si="978"/>
        <v/>
      </c>
      <c r="U1612" s="49" t="str">
        <f t="shared" si="979"/>
        <v/>
      </c>
      <c r="W1612" s="51"/>
      <c r="X1612" s="75" t="str">
        <f t="shared" si="980"/>
        <v/>
      </c>
      <c r="Y1612" s="71" t="str">
        <f t="shared" si="981"/>
        <v/>
      </c>
      <c r="Z1612" s="71" t="str">
        <f t="shared" si="982"/>
        <v/>
      </c>
      <c r="AA1612" s="71" t="str">
        <f t="shared" si="983"/>
        <v/>
      </c>
      <c r="AB1612" s="71" t="str">
        <f t="shared" si="984"/>
        <v/>
      </c>
      <c r="AC1612" s="71" t="str">
        <f t="shared" si="985"/>
        <v/>
      </c>
      <c r="AD1612" s="71" t="str">
        <f t="shared" si="986"/>
        <v/>
      </c>
      <c r="AE1612" s="78" t="str">
        <f t="shared" si="987"/>
        <v/>
      </c>
      <c r="AF1612" s="75" t="str">
        <f t="shared" si="988"/>
        <v/>
      </c>
      <c r="AG1612" s="71" t="str">
        <f t="shared" si="989"/>
        <v/>
      </c>
      <c r="AH1612" s="71" t="str">
        <f t="shared" si="990"/>
        <v/>
      </c>
      <c r="AI1612" s="71" t="str">
        <f t="shared" si="991"/>
        <v/>
      </c>
      <c r="AJ1612" s="71" t="str">
        <f t="shared" si="992"/>
        <v/>
      </c>
      <c r="AK1612" s="71" t="str">
        <f t="shared" si="993"/>
        <v/>
      </c>
      <c r="AL1612" s="71" t="str">
        <f t="shared" si="994"/>
        <v/>
      </c>
      <c r="AM1612" s="78" t="str">
        <f t="shared" si="995"/>
        <v/>
      </c>
      <c r="AN1612" s="75" t="str">
        <f t="shared" si="996"/>
        <v/>
      </c>
      <c r="AO1612" s="71" t="str">
        <f t="shared" si="997"/>
        <v/>
      </c>
      <c r="AP1612" s="71" t="str">
        <f t="shared" si="998"/>
        <v/>
      </c>
      <c r="AQ1612" s="71" t="str">
        <f t="shared" si="999"/>
        <v/>
      </c>
      <c r="AR1612" s="71" t="str">
        <f t="shared" si="1000"/>
        <v/>
      </c>
      <c r="AS1612" s="71" t="str">
        <f t="shared" si="1001"/>
        <v/>
      </c>
      <c r="AT1612" s="71" t="str">
        <f t="shared" si="1002"/>
        <v/>
      </c>
      <c r="AU1612" s="76" t="str">
        <f t="shared" si="1003"/>
        <v/>
      </c>
      <c r="BF1612" s="141">
        <v>72005</v>
      </c>
      <c r="BG1612" s="142" t="s">
        <v>18557</v>
      </c>
      <c r="BH1612" s="141" t="s">
        <v>180</v>
      </c>
      <c r="BI1612" s="141" t="s">
        <v>191</v>
      </c>
      <c r="BJ1612" s="141" t="s">
        <v>18558</v>
      </c>
      <c r="BK1612" s="141" t="s">
        <v>3335</v>
      </c>
      <c r="BL1612" s="141" t="s">
        <v>18559</v>
      </c>
      <c r="BM1612" s="141">
        <v>45.575876404954499</v>
      </c>
      <c r="BN1612" s="141">
        <v>-73.857331391756802</v>
      </c>
      <c r="BO1612" s="141">
        <v>1983</v>
      </c>
      <c r="BP1612" s="143" t="s">
        <v>25680</v>
      </c>
      <c r="BQ1612" s="143" t="s">
        <v>17560</v>
      </c>
    </row>
    <row r="1613" spans="1:69" ht="38.25" customHeight="1" x14ac:dyDescent="0.25">
      <c r="A1613" s="1" t="str">
        <f t="shared" ref="A1613:A1676" si="1004">IF(B1613="","",R1603)</f>
        <v/>
      </c>
      <c r="B1613" s="32" t="str">
        <f t="shared" ref="B1613:B1676" si="1005">IF(IF(ISERROR(VLOOKUP((Code_geo&amp;"-"&amp;Q1603),BD_IP_2014,2,FALSE)),"",(VLOOKUP((Code_geo&amp;"-"&amp;Q1603),BD_IP_2014,2,FALSE)))=0,"",IF(ISERROR(VLOOKUP((Code_geo&amp;"-"&amp;Q1603),BD_IP_2014,2,FALSE)),"",(VLOOKUP((Code_geo&amp;"-"&amp;Q1603),BD_IP_2014,2,FALSE))))</f>
        <v/>
      </c>
      <c r="C1613" s="25" t="str">
        <f t="shared" ref="C1613:C1676" si="1006">IF(IF(ISERROR(VLOOKUP((Code_geo&amp;"-"&amp;Q1603),BD_IP_2014,3,FALSE)),"",(VLOOKUP((Code_geo&amp;"-"&amp;Q1603),BD_IP_2014,3,FALSE)))=0,"",IF(ISERROR(VLOOKUP((Code_geo&amp;"-"&amp;Q1603),BD_IP_2014,3,FALSE)),"",(VLOOKUP((Code_geo&amp;"-"&amp;Q1603),BD_IP_2014,3,FALSE))))</f>
        <v/>
      </c>
      <c r="D1613" s="25" t="str">
        <f t="shared" ref="D1613:D1676" si="1007">IF(IF(ISERROR(VLOOKUP((Code_geo&amp;"-"&amp;Q1603),BD_IP_2014,4,FALSE)),"",(VLOOKUP((Code_geo&amp;"-"&amp;Q1603),BD_IP_2014,4,FALSE)))=0,"",IF(ISERROR(VLOOKUP((Code_geo&amp;"-"&amp;Q1603),BD_IP_2014,4,FALSE)),"",(VLOOKUP((Code_geo&amp;"-"&amp;Q1603),BD_IP_2014,4,FALSE))))</f>
        <v/>
      </c>
      <c r="E1613" s="25" t="str">
        <f t="shared" ref="E1613:E1676" si="1008">IF(IF(ISERROR(VLOOKUP((Code_geo&amp;"-"&amp;Q1603),BD_IP_2014,5,FALSE)),"",(VLOOKUP((Code_geo&amp;"-"&amp;Q1603),BD_IP_2014,5,FALSE)))=0,"",IF(ISERROR(VLOOKUP((Code_geo&amp;"-"&amp;Q1603),BD_IP_2014,5,FALSE)),"",(VLOOKUP((Code_geo&amp;"-"&amp;Q1603),BD_IP_2014,5,FALSE))))</f>
        <v/>
      </c>
      <c r="F1613" s="25" t="str">
        <f t="shared" ref="F1613:F1676" si="1009">IF(IF(ISERROR(VLOOKUP((Code_geo&amp;"-"&amp;Q1603),BD_IP_2014,6,FALSE)),"",(VLOOKUP((Code_geo&amp;"-"&amp;Q1603),BD_IP_2014,6,FALSE)))=0,"",IF(ISERROR(VLOOKUP((Code_geo&amp;"-"&amp;Q1603),BD_IP_2014,6,FALSE)),"",(VLOOKUP((Code_geo&amp;"-"&amp;Q1603),BD_IP_2014,6,FALSE))))</f>
        <v/>
      </c>
      <c r="G1613" s="108" t="str">
        <f t="shared" ref="G1613:G1676" si="1010">IF(ISERROR(VLOOKUP((Code_geo&amp;"-"&amp;Q1603),BD_IP_2014,7,FALSE)),"",(VLOOKUP((Code_geo&amp;"-"&amp;Q1603),BD_IP_2014,7,FALSE)))</f>
        <v/>
      </c>
      <c r="H1613" s="108" t="str">
        <f t="shared" ref="H1613:H1676" si="1011">IF(ISERROR(VLOOKUP((Code_geo&amp;"-"&amp;Q1603),BD_IP_2014,8,FALSE)),"",(VLOOKUP((Code_geo&amp;"-"&amp;Q1603),BD_IP_2014,8,FALSE)))</f>
        <v/>
      </c>
      <c r="I1613" s="112" t="str">
        <f t="shared" ref="I1613:I1676" si="1012">IF(ISERROR(VLOOKUP((Code_geo&amp;"-"&amp;Q1603),BD_IP_2014,9,FALSE)),"",(VLOOKUP((Code_geo&amp;"-"&amp;Q1603),BD_IP_2014,9,FALSE)))</f>
        <v/>
      </c>
      <c r="J1613" s="112"/>
      <c r="K1613" s="112"/>
      <c r="L1613" s="113"/>
      <c r="M1613" s="113"/>
      <c r="N1613" s="224" t="str">
        <f t="shared" ref="N1613:N1676" si="1013">IF(IF(ISERROR(VLOOKUP((Code_geo&amp;"-"&amp;Q1603),BD_IP_2014,10,FALSE)),"",(VLOOKUP((Code_geo&amp;"-"&amp;Q1603),BD_IP_2014,10,FALSE)))=0,"",IF(ISERROR(VLOOKUP((Code_geo&amp;"-"&amp;Q1603),BD_IP_2014,10,FALSE)),"",(VLOOKUP((Code_geo&amp;"-"&amp;Q1603),BD_IP_2014,10,FALSE))))</f>
        <v/>
      </c>
      <c r="O1613" s="225" t="str">
        <f t="shared" si="976"/>
        <v/>
      </c>
      <c r="Q1613" s="6">
        <v>1611</v>
      </c>
      <c r="R1613" s="47" t="str">
        <f t="shared" si="977"/>
        <v>-1611</v>
      </c>
      <c r="S1613" s="6"/>
      <c r="T1613" s="48" t="str">
        <f t="shared" si="978"/>
        <v/>
      </c>
      <c r="U1613" s="49" t="str">
        <f t="shared" si="979"/>
        <v/>
      </c>
      <c r="W1613" s="51"/>
      <c r="X1613" s="75" t="str">
        <f t="shared" si="980"/>
        <v/>
      </c>
      <c r="Y1613" s="71" t="str">
        <f t="shared" si="981"/>
        <v/>
      </c>
      <c r="Z1613" s="71" t="str">
        <f t="shared" si="982"/>
        <v/>
      </c>
      <c r="AA1613" s="71" t="str">
        <f t="shared" si="983"/>
        <v/>
      </c>
      <c r="AB1613" s="71" t="str">
        <f t="shared" si="984"/>
        <v/>
      </c>
      <c r="AC1613" s="71" t="str">
        <f t="shared" si="985"/>
        <v/>
      </c>
      <c r="AD1613" s="71" t="str">
        <f t="shared" si="986"/>
        <v/>
      </c>
      <c r="AE1613" s="78" t="str">
        <f t="shared" si="987"/>
        <v/>
      </c>
      <c r="AF1613" s="75" t="str">
        <f t="shared" si="988"/>
        <v/>
      </c>
      <c r="AG1613" s="71" t="str">
        <f t="shared" si="989"/>
        <v/>
      </c>
      <c r="AH1613" s="71" t="str">
        <f t="shared" si="990"/>
        <v/>
      </c>
      <c r="AI1613" s="71" t="str">
        <f t="shared" si="991"/>
        <v/>
      </c>
      <c r="AJ1613" s="71" t="str">
        <f t="shared" si="992"/>
        <v/>
      </c>
      <c r="AK1613" s="71" t="str">
        <f t="shared" si="993"/>
        <v/>
      </c>
      <c r="AL1613" s="71" t="str">
        <f t="shared" si="994"/>
        <v/>
      </c>
      <c r="AM1613" s="78" t="str">
        <f t="shared" si="995"/>
        <v/>
      </c>
      <c r="AN1613" s="75" t="str">
        <f t="shared" si="996"/>
        <v/>
      </c>
      <c r="AO1613" s="71" t="str">
        <f t="shared" si="997"/>
        <v/>
      </c>
      <c r="AP1613" s="71" t="str">
        <f t="shared" si="998"/>
        <v/>
      </c>
      <c r="AQ1613" s="71" t="str">
        <f t="shared" si="999"/>
        <v/>
      </c>
      <c r="AR1613" s="71" t="str">
        <f t="shared" si="1000"/>
        <v/>
      </c>
      <c r="AS1613" s="71" t="str">
        <f t="shared" si="1001"/>
        <v/>
      </c>
      <c r="AT1613" s="71" t="str">
        <f t="shared" si="1002"/>
        <v/>
      </c>
      <c r="AU1613" s="76" t="str">
        <f t="shared" si="1003"/>
        <v/>
      </c>
      <c r="BF1613" s="141">
        <v>64008</v>
      </c>
      <c r="BG1613" s="142" t="s">
        <v>18510</v>
      </c>
      <c r="BH1613" s="141" t="s">
        <v>180</v>
      </c>
      <c r="BI1613" s="141" t="s">
        <v>191</v>
      </c>
      <c r="BJ1613" s="141" t="s">
        <v>18511</v>
      </c>
      <c r="BK1613" s="141" t="s">
        <v>18512</v>
      </c>
      <c r="BL1613" s="141" t="s">
        <v>18509</v>
      </c>
      <c r="BM1613" s="141">
        <v>45.790919600000002</v>
      </c>
      <c r="BN1613" s="141">
        <v>-73.763100300000005</v>
      </c>
      <c r="BO1613" s="141">
        <v>2005</v>
      </c>
      <c r="BP1613" s="143" t="s">
        <v>25673</v>
      </c>
      <c r="BQ1613" s="143" t="s">
        <v>26794</v>
      </c>
    </row>
    <row r="1614" spans="1:69" ht="38.25" customHeight="1" x14ac:dyDescent="0.25">
      <c r="A1614" s="1" t="str">
        <f t="shared" si="1004"/>
        <v/>
      </c>
      <c r="B1614" s="32" t="str">
        <f t="shared" si="1005"/>
        <v/>
      </c>
      <c r="C1614" s="25" t="str">
        <f t="shared" si="1006"/>
        <v/>
      </c>
      <c r="D1614" s="25" t="str">
        <f t="shared" si="1007"/>
        <v/>
      </c>
      <c r="E1614" s="25" t="str">
        <f t="shared" si="1008"/>
        <v/>
      </c>
      <c r="F1614" s="25" t="str">
        <f t="shared" si="1009"/>
        <v/>
      </c>
      <c r="G1614" s="108" t="str">
        <f t="shared" si="1010"/>
        <v/>
      </c>
      <c r="H1614" s="108" t="str">
        <f t="shared" si="1011"/>
        <v/>
      </c>
      <c r="I1614" s="112" t="str">
        <f t="shared" si="1012"/>
        <v/>
      </c>
      <c r="J1614" s="112"/>
      <c r="K1614" s="112"/>
      <c r="L1614" s="113"/>
      <c r="M1614" s="113"/>
      <c r="N1614" s="224" t="str">
        <f t="shared" si="1013"/>
        <v/>
      </c>
      <c r="O1614" s="225" t="str">
        <f t="shared" ref="O1614:O1677" si="1014">IF(OR(B1614="",C1614="",G1614="",H1614="",I1614="",AND(J1614="",BW1614=FALSE),AND(K1614="",BX1614=FALSE),AND(L1614="",BY1614=FALSE),AND(M1614="",BZ1614=FALSE)),"",(IF(AND(100&gt;=CG1614,CG1614&gt;80),"A",IF(AND(80&gt;=CG1614,CG1614&gt;60),"B",IF(AND(60&gt;=CG1614,CG1614&gt;40),"C",IF(AND(40&gt;=CG1614,CG1614&gt;20),"D","E"))))))</f>
        <v/>
      </c>
      <c r="Q1614" s="6">
        <v>1612</v>
      </c>
      <c r="R1614" s="47" t="str">
        <f t="shared" si="977"/>
        <v>-1612</v>
      </c>
      <c r="S1614" s="6"/>
      <c r="T1614" s="48" t="str">
        <f t="shared" si="978"/>
        <v/>
      </c>
      <c r="U1614" s="49" t="str">
        <f t="shared" si="979"/>
        <v/>
      </c>
      <c r="W1614" s="51"/>
      <c r="X1614" s="75" t="str">
        <f t="shared" si="980"/>
        <v/>
      </c>
      <c r="Y1614" s="71" t="str">
        <f t="shared" si="981"/>
        <v/>
      </c>
      <c r="Z1614" s="71" t="str">
        <f t="shared" si="982"/>
        <v/>
      </c>
      <c r="AA1614" s="71" t="str">
        <f t="shared" si="983"/>
        <v/>
      </c>
      <c r="AB1614" s="71" t="str">
        <f t="shared" si="984"/>
        <v/>
      </c>
      <c r="AC1614" s="71" t="str">
        <f t="shared" si="985"/>
        <v/>
      </c>
      <c r="AD1614" s="71" t="str">
        <f t="shared" si="986"/>
        <v/>
      </c>
      <c r="AE1614" s="78" t="str">
        <f t="shared" si="987"/>
        <v/>
      </c>
      <c r="AF1614" s="75" t="str">
        <f t="shared" si="988"/>
        <v/>
      </c>
      <c r="AG1614" s="71" t="str">
        <f t="shared" si="989"/>
        <v/>
      </c>
      <c r="AH1614" s="71" t="str">
        <f t="shared" si="990"/>
        <v/>
      </c>
      <c r="AI1614" s="71" t="str">
        <f t="shared" si="991"/>
        <v/>
      </c>
      <c r="AJ1614" s="71" t="str">
        <f t="shared" si="992"/>
        <v/>
      </c>
      <c r="AK1614" s="71" t="str">
        <f t="shared" si="993"/>
        <v/>
      </c>
      <c r="AL1614" s="71" t="str">
        <f t="shared" si="994"/>
        <v/>
      </c>
      <c r="AM1614" s="78" t="str">
        <f t="shared" si="995"/>
        <v/>
      </c>
      <c r="AN1614" s="75" t="str">
        <f t="shared" si="996"/>
        <v/>
      </c>
      <c r="AO1614" s="71" t="str">
        <f t="shared" si="997"/>
        <v/>
      </c>
      <c r="AP1614" s="71" t="str">
        <f t="shared" si="998"/>
        <v/>
      </c>
      <c r="AQ1614" s="71" t="str">
        <f t="shared" si="999"/>
        <v/>
      </c>
      <c r="AR1614" s="71" t="str">
        <f t="shared" si="1000"/>
        <v/>
      </c>
      <c r="AS1614" s="71" t="str">
        <f t="shared" si="1001"/>
        <v/>
      </c>
      <c r="AT1614" s="71" t="str">
        <f t="shared" si="1002"/>
        <v/>
      </c>
      <c r="AU1614" s="76" t="str">
        <f t="shared" si="1003"/>
        <v/>
      </c>
      <c r="BF1614" s="141">
        <v>64008</v>
      </c>
      <c r="BG1614" s="142" t="s">
        <v>18513</v>
      </c>
      <c r="BH1614" s="141" t="s">
        <v>180</v>
      </c>
      <c r="BI1614" s="141" t="s">
        <v>191</v>
      </c>
      <c r="BJ1614" s="141" t="s">
        <v>18514</v>
      </c>
      <c r="BK1614" s="141" t="s">
        <v>18515</v>
      </c>
      <c r="BL1614" s="141" t="s">
        <v>18516</v>
      </c>
      <c r="BM1614" s="141">
        <v>45.775910699999997</v>
      </c>
      <c r="BN1614" s="141">
        <v>-73.7260188999999</v>
      </c>
      <c r="BO1614" s="141">
        <v>1996</v>
      </c>
      <c r="BP1614" s="143" t="s">
        <v>25675</v>
      </c>
      <c r="BQ1614" s="143" t="s">
        <v>26794</v>
      </c>
    </row>
    <row r="1615" spans="1:69" ht="38.25" customHeight="1" x14ac:dyDescent="0.25">
      <c r="A1615" s="1" t="str">
        <f t="shared" si="1004"/>
        <v/>
      </c>
      <c r="B1615" s="32" t="str">
        <f t="shared" si="1005"/>
        <v/>
      </c>
      <c r="C1615" s="25" t="str">
        <f t="shared" si="1006"/>
        <v/>
      </c>
      <c r="D1615" s="25" t="str">
        <f t="shared" si="1007"/>
        <v/>
      </c>
      <c r="E1615" s="25" t="str">
        <f t="shared" si="1008"/>
        <v/>
      </c>
      <c r="F1615" s="25" t="str">
        <f t="shared" si="1009"/>
        <v/>
      </c>
      <c r="G1615" s="108" t="str">
        <f t="shared" si="1010"/>
        <v/>
      </c>
      <c r="H1615" s="108" t="str">
        <f t="shared" si="1011"/>
        <v/>
      </c>
      <c r="I1615" s="112" t="str">
        <f t="shared" si="1012"/>
        <v/>
      </c>
      <c r="J1615" s="112"/>
      <c r="K1615" s="112"/>
      <c r="L1615" s="113"/>
      <c r="M1615" s="113"/>
      <c r="N1615" s="224" t="str">
        <f t="shared" si="1013"/>
        <v/>
      </c>
      <c r="O1615" s="225" t="str">
        <f t="shared" si="1014"/>
        <v/>
      </c>
      <c r="Q1615" s="6">
        <v>1613</v>
      </c>
      <c r="R1615" s="47" t="str">
        <f t="shared" si="977"/>
        <v>-1613</v>
      </c>
      <c r="S1615" s="6"/>
      <c r="T1615" s="48" t="str">
        <f t="shared" si="978"/>
        <v/>
      </c>
      <c r="U1615" s="49" t="str">
        <f t="shared" si="979"/>
        <v/>
      </c>
      <c r="W1615" s="51"/>
      <c r="X1615" s="75" t="str">
        <f t="shared" si="980"/>
        <v/>
      </c>
      <c r="Y1615" s="71" t="str">
        <f t="shared" si="981"/>
        <v/>
      </c>
      <c r="Z1615" s="71" t="str">
        <f t="shared" si="982"/>
        <v/>
      </c>
      <c r="AA1615" s="71" t="str">
        <f t="shared" si="983"/>
        <v/>
      </c>
      <c r="AB1615" s="71" t="str">
        <f t="shared" si="984"/>
        <v/>
      </c>
      <c r="AC1615" s="71" t="str">
        <f t="shared" si="985"/>
        <v/>
      </c>
      <c r="AD1615" s="71" t="str">
        <f t="shared" si="986"/>
        <v/>
      </c>
      <c r="AE1615" s="78" t="str">
        <f t="shared" si="987"/>
        <v/>
      </c>
      <c r="AF1615" s="75" t="str">
        <f t="shared" si="988"/>
        <v/>
      </c>
      <c r="AG1615" s="71" t="str">
        <f t="shared" si="989"/>
        <v/>
      </c>
      <c r="AH1615" s="71" t="str">
        <f t="shared" si="990"/>
        <v/>
      </c>
      <c r="AI1615" s="71" t="str">
        <f t="shared" si="991"/>
        <v/>
      </c>
      <c r="AJ1615" s="71" t="str">
        <f t="shared" si="992"/>
        <v/>
      </c>
      <c r="AK1615" s="71" t="str">
        <f t="shared" si="993"/>
        <v/>
      </c>
      <c r="AL1615" s="71" t="str">
        <f t="shared" si="994"/>
        <v/>
      </c>
      <c r="AM1615" s="78" t="str">
        <f t="shared" si="995"/>
        <v/>
      </c>
      <c r="AN1615" s="75" t="str">
        <f t="shared" si="996"/>
        <v/>
      </c>
      <c r="AO1615" s="71" t="str">
        <f t="shared" si="997"/>
        <v/>
      </c>
      <c r="AP1615" s="71" t="str">
        <f t="shared" si="998"/>
        <v/>
      </c>
      <c r="AQ1615" s="71" t="str">
        <f t="shared" si="999"/>
        <v/>
      </c>
      <c r="AR1615" s="71" t="str">
        <f t="shared" si="1000"/>
        <v/>
      </c>
      <c r="AS1615" s="71" t="str">
        <f t="shared" si="1001"/>
        <v/>
      </c>
      <c r="AT1615" s="71" t="str">
        <f t="shared" si="1002"/>
        <v/>
      </c>
      <c r="AU1615" s="76" t="str">
        <f t="shared" si="1003"/>
        <v/>
      </c>
      <c r="BF1615" s="141">
        <v>64008</v>
      </c>
      <c r="BG1615" s="142" t="s">
        <v>18517</v>
      </c>
      <c r="BH1615" s="141" t="s">
        <v>180</v>
      </c>
      <c r="BI1615" s="141" t="s">
        <v>191</v>
      </c>
      <c r="BJ1615" s="141" t="s">
        <v>18518</v>
      </c>
      <c r="BK1615" s="141" t="s">
        <v>18519</v>
      </c>
      <c r="BL1615" s="141" t="s">
        <v>18520</v>
      </c>
      <c r="BM1615" s="141">
        <v>45.7699876</v>
      </c>
      <c r="BN1615" s="141">
        <v>-73.726744499999995</v>
      </c>
      <c r="BO1615" s="141">
        <v>1996</v>
      </c>
      <c r="BP1615" s="143" t="s">
        <v>25673</v>
      </c>
      <c r="BQ1615" s="143" t="s">
        <v>26794</v>
      </c>
    </row>
    <row r="1616" spans="1:69" ht="38.25" customHeight="1" x14ac:dyDescent="0.25">
      <c r="A1616" s="1" t="str">
        <f t="shared" si="1004"/>
        <v/>
      </c>
      <c r="B1616" s="32" t="str">
        <f t="shared" si="1005"/>
        <v/>
      </c>
      <c r="C1616" s="25" t="str">
        <f t="shared" si="1006"/>
        <v/>
      </c>
      <c r="D1616" s="25" t="str">
        <f t="shared" si="1007"/>
        <v/>
      </c>
      <c r="E1616" s="25" t="str">
        <f t="shared" si="1008"/>
        <v/>
      </c>
      <c r="F1616" s="25" t="str">
        <f t="shared" si="1009"/>
        <v/>
      </c>
      <c r="G1616" s="108" t="str">
        <f t="shared" si="1010"/>
        <v/>
      </c>
      <c r="H1616" s="108" t="str">
        <f t="shared" si="1011"/>
        <v/>
      </c>
      <c r="I1616" s="112" t="str">
        <f t="shared" si="1012"/>
        <v/>
      </c>
      <c r="J1616" s="112"/>
      <c r="K1616" s="112"/>
      <c r="L1616" s="113"/>
      <c r="M1616" s="113"/>
      <c r="N1616" s="224" t="str">
        <f t="shared" si="1013"/>
        <v/>
      </c>
      <c r="O1616" s="225" t="str">
        <f t="shared" si="1014"/>
        <v/>
      </c>
      <c r="Q1616" s="6">
        <v>1614</v>
      </c>
      <c r="R1616" s="47" t="str">
        <f t="shared" si="977"/>
        <v>-1614</v>
      </c>
      <c r="S1616" s="6"/>
      <c r="T1616" s="48" t="str">
        <f t="shared" si="978"/>
        <v/>
      </c>
      <c r="U1616" s="49" t="str">
        <f t="shared" si="979"/>
        <v/>
      </c>
      <c r="W1616" s="51"/>
      <c r="X1616" s="75" t="str">
        <f t="shared" si="980"/>
        <v/>
      </c>
      <c r="Y1616" s="71" t="str">
        <f t="shared" si="981"/>
        <v/>
      </c>
      <c r="Z1616" s="71" t="str">
        <f t="shared" si="982"/>
        <v/>
      </c>
      <c r="AA1616" s="71" t="str">
        <f t="shared" si="983"/>
        <v/>
      </c>
      <c r="AB1616" s="71" t="str">
        <f t="shared" si="984"/>
        <v/>
      </c>
      <c r="AC1616" s="71" t="str">
        <f t="shared" si="985"/>
        <v/>
      </c>
      <c r="AD1616" s="71" t="str">
        <f t="shared" si="986"/>
        <v/>
      </c>
      <c r="AE1616" s="78" t="str">
        <f t="shared" si="987"/>
        <v/>
      </c>
      <c r="AF1616" s="75" t="str">
        <f t="shared" si="988"/>
        <v/>
      </c>
      <c r="AG1616" s="71" t="str">
        <f t="shared" si="989"/>
        <v/>
      </c>
      <c r="AH1616" s="71" t="str">
        <f t="shared" si="990"/>
        <v/>
      </c>
      <c r="AI1616" s="71" t="str">
        <f t="shared" si="991"/>
        <v/>
      </c>
      <c r="AJ1616" s="71" t="str">
        <f t="shared" si="992"/>
        <v/>
      </c>
      <c r="AK1616" s="71" t="str">
        <f t="shared" si="993"/>
        <v/>
      </c>
      <c r="AL1616" s="71" t="str">
        <f t="shared" si="994"/>
        <v/>
      </c>
      <c r="AM1616" s="78" t="str">
        <f t="shared" si="995"/>
        <v/>
      </c>
      <c r="AN1616" s="75" t="str">
        <f t="shared" si="996"/>
        <v/>
      </c>
      <c r="AO1616" s="71" t="str">
        <f t="shared" si="997"/>
        <v/>
      </c>
      <c r="AP1616" s="71" t="str">
        <f t="shared" si="998"/>
        <v/>
      </c>
      <c r="AQ1616" s="71" t="str">
        <f t="shared" si="999"/>
        <v/>
      </c>
      <c r="AR1616" s="71" t="str">
        <f t="shared" si="1000"/>
        <v/>
      </c>
      <c r="AS1616" s="71" t="str">
        <f t="shared" si="1001"/>
        <v/>
      </c>
      <c r="AT1616" s="71" t="str">
        <f t="shared" si="1002"/>
        <v/>
      </c>
      <c r="AU1616" s="76" t="str">
        <f t="shared" si="1003"/>
        <v/>
      </c>
      <c r="BF1616" s="141">
        <v>64008</v>
      </c>
      <c r="BG1616" s="142" t="s">
        <v>18521</v>
      </c>
      <c r="BH1616" s="141" t="s">
        <v>180</v>
      </c>
      <c r="BI1616" s="141" t="s">
        <v>191</v>
      </c>
      <c r="BJ1616" s="141" t="s">
        <v>18522</v>
      </c>
      <c r="BK1616" s="141" t="s">
        <v>18523</v>
      </c>
      <c r="BL1616" s="141" t="s">
        <v>18524</v>
      </c>
      <c r="BM1616" s="141">
        <v>45.763035100000003</v>
      </c>
      <c r="BN1616" s="141">
        <v>-73.718643700000001</v>
      </c>
      <c r="BO1616" s="141">
        <v>1996</v>
      </c>
      <c r="BP1616" s="143" t="s">
        <v>25673</v>
      </c>
      <c r="BQ1616" s="143" t="s">
        <v>26794</v>
      </c>
    </row>
    <row r="1617" spans="1:69" ht="38.25" customHeight="1" x14ac:dyDescent="0.25">
      <c r="A1617" s="1" t="str">
        <f t="shared" si="1004"/>
        <v/>
      </c>
      <c r="B1617" s="32" t="str">
        <f t="shared" si="1005"/>
        <v/>
      </c>
      <c r="C1617" s="25" t="str">
        <f t="shared" si="1006"/>
        <v/>
      </c>
      <c r="D1617" s="25" t="str">
        <f t="shared" si="1007"/>
        <v/>
      </c>
      <c r="E1617" s="25" t="str">
        <f t="shared" si="1008"/>
        <v/>
      </c>
      <c r="F1617" s="25" t="str">
        <f t="shared" si="1009"/>
        <v/>
      </c>
      <c r="G1617" s="108" t="str">
        <f t="shared" si="1010"/>
        <v/>
      </c>
      <c r="H1617" s="108" t="str">
        <f t="shared" si="1011"/>
        <v/>
      </c>
      <c r="I1617" s="112" t="str">
        <f t="shared" si="1012"/>
        <v/>
      </c>
      <c r="J1617" s="112"/>
      <c r="K1617" s="112"/>
      <c r="L1617" s="113"/>
      <c r="M1617" s="113"/>
      <c r="N1617" s="224" t="str">
        <f t="shared" si="1013"/>
        <v/>
      </c>
      <c r="O1617" s="225" t="str">
        <f t="shared" si="1014"/>
        <v/>
      </c>
      <c r="Q1617" s="6">
        <v>1615</v>
      </c>
      <c r="R1617" s="47" t="str">
        <f t="shared" si="977"/>
        <v>-1615</v>
      </c>
      <c r="S1617" s="6"/>
      <c r="T1617" s="48" t="str">
        <f t="shared" si="978"/>
        <v/>
      </c>
      <c r="U1617" s="49" t="str">
        <f t="shared" si="979"/>
        <v/>
      </c>
      <c r="W1617" s="51"/>
      <c r="X1617" s="75" t="str">
        <f t="shared" si="980"/>
        <v/>
      </c>
      <c r="Y1617" s="71" t="str">
        <f t="shared" si="981"/>
        <v/>
      </c>
      <c r="Z1617" s="71" t="str">
        <f t="shared" si="982"/>
        <v/>
      </c>
      <c r="AA1617" s="71" t="str">
        <f t="shared" si="983"/>
        <v/>
      </c>
      <c r="AB1617" s="71" t="str">
        <f t="shared" si="984"/>
        <v/>
      </c>
      <c r="AC1617" s="71" t="str">
        <f t="shared" si="985"/>
        <v/>
      </c>
      <c r="AD1617" s="71" t="str">
        <f t="shared" si="986"/>
        <v/>
      </c>
      <c r="AE1617" s="78" t="str">
        <f t="shared" si="987"/>
        <v/>
      </c>
      <c r="AF1617" s="75" t="str">
        <f t="shared" si="988"/>
        <v/>
      </c>
      <c r="AG1617" s="71" t="str">
        <f t="shared" si="989"/>
        <v/>
      </c>
      <c r="AH1617" s="71" t="str">
        <f t="shared" si="990"/>
        <v/>
      </c>
      <c r="AI1617" s="71" t="str">
        <f t="shared" si="991"/>
        <v/>
      </c>
      <c r="AJ1617" s="71" t="str">
        <f t="shared" si="992"/>
        <v/>
      </c>
      <c r="AK1617" s="71" t="str">
        <f t="shared" si="993"/>
        <v/>
      </c>
      <c r="AL1617" s="71" t="str">
        <f t="shared" si="994"/>
        <v/>
      </c>
      <c r="AM1617" s="78" t="str">
        <f t="shared" si="995"/>
        <v/>
      </c>
      <c r="AN1617" s="75" t="str">
        <f t="shared" si="996"/>
        <v/>
      </c>
      <c r="AO1617" s="71" t="str">
        <f t="shared" si="997"/>
        <v/>
      </c>
      <c r="AP1617" s="71" t="str">
        <f t="shared" si="998"/>
        <v/>
      </c>
      <c r="AQ1617" s="71" t="str">
        <f t="shared" si="999"/>
        <v/>
      </c>
      <c r="AR1617" s="71" t="str">
        <f t="shared" si="1000"/>
        <v/>
      </c>
      <c r="AS1617" s="71" t="str">
        <f t="shared" si="1001"/>
        <v/>
      </c>
      <c r="AT1617" s="71" t="str">
        <f t="shared" si="1002"/>
        <v/>
      </c>
      <c r="AU1617" s="76" t="str">
        <f t="shared" si="1003"/>
        <v/>
      </c>
      <c r="BF1617" s="141">
        <v>64008</v>
      </c>
      <c r="BG1617" s="142" t="s">
        <v>18525</v>
      </c>
      <c r="BH1617" s="141" t="s">
        <v>180</v>
      </c>
      <c r="BI1617" s="141" t="s">
        <v>191</v>
      </c>
      <c r="BJ1617" s="141" t="s">
        <v>18526</v>
      </c>
      <c r="BK1617" s="141" t="s">
        <v>1914</v>
      </c>
      <c r="BL1617" s="141" t="s">
        <v>17728</v>
      </c>
      <c r="BM1617" s="141">
        <v>45.759946999999997</v>
      </c>
      <c r="BN1617" s="141">
        <v>-73.708374300000003</v>
      </c>
      <c r="BO1617" s="141">
        <v>1996</v>
      </c>
      <c r="BP1617" s="143" t="s">
        <v>25675</v>
      </c>
      <c r="BQ1617" s="143" t="s">
        <v>26794</v>
      </c>
    </row>
    <row r="1618" spans="1:69" ht="38.25" customHeight="1" x14ac:dyDescent="0.25">
      <c r="A1618" s="1" t="str">
        <f t="shared" si="1004"/>
        <v/>
      </c>
      <c r="B1618" s="32" t="str">
        <f t="shared" si="1005"/>
        <v/>
      </c>
      <c r="C1618" s="25" t="str">
        <f t="shared" si="1006"/>
        <v/>
      </c>
      <c r="D1618" s="25" t="str">
        <f t="shared" si="1007"/>
        <v/>
      </c>
      <c r="E1618" s="25" t="str">
        <f t="shared" si="1008"/>
        <v/>
      </c>
      <c r="F1618" s="25" t="str">
        <f t="shared" si="1009"/>
        <v/>
      </c>
      <c r="G1618" s="108" t="str">
        <f t="shared" si="1010"/>
        <v/>
      </c>
      <c r="H1618" s="108" t="str">
        <f t="shared" si="1011"/>
        <v/>
      </c>
      <c r="I1618" s="112" t="str">
        <f t="shared" si="1012"/>
        <v/>
      </c>
      <c r="J1618" s="112"/>
      <c r="K1618" s="112"/>
      <c r="L1618" s="113"/>
      <c r="M1618" s="113"/>
      <c r="N1618" s="224" t="str">
        <f t="shared" si="1013"/>
        <v/>
      </c>
      <c r="O1618" s="225" t="str">
        <f t="shared" si="1014"/>
        <v/>
      </c>
      <c r="Q1618" s="6">
        <v>1616</v>
      </c>
      <c r="R1618" s="47" t="str">
        <f t="shared" si="977"/>
        <v>-1616</v>
      </c>
      <c r="S1618" s="6"/>
      <c r="T1618" s="48" t="str">
        <f t="shared" si="978"/>
        <v/>
      </c>
      <c r="U1618" s="49" t="str">
        <f t="shared" si="979"/>
        <v/>
      </c>
      <c r="W1618" s="51"/>
      <c r="X1618" s="75" t="str">
        <f t="shared" si="980"/>
        <v/>
      </c>
      <c r="Y1618" s="71" t="str">
        <f t="shared" si="981"/>
        <v/>
      </c>
      <c r="Z1618" s="71" t="str">
        <f t="shared" si="982"/>
        <v/>
      </c>
      <c r="AA1618" s="71" t="str">
        <f t="shared" si="983"/>
        <v/>
      </c>
      <c r="AB1618" s="71" t="str">
        <f t="shared" si="984"/>
        <v/>
      </c>
      <c r="AC1618" s="71" t="str">
        <f t="shared" si="985"/>
        <v/>
      </c>
      <c r="AD1618" s="71" t="str">
        <f t="shared" si="986"/>
        <v/>
      </c>
      <c r="AE1618" s="78" t="str">
        <f t="shared" si="987"/>
        <v/>
      </c>
      <c r="AF1618" s="75" t="str">
        <f t="shared" si="988"/>
        <v/>
      </c>
      <c r="AG1618" s="71" t="str">
        <f t="shared" si="989"/>
        <v/>
      </c>
      <c r="AH1618" s="71" t="str">
        <f t="shared" si="990"/>
        <v/>
      </c>
      <c r="AI1618" s="71" t="str">
        <f t="shared" si="991"/>
        <v/>
      </c>
      <c r="AJ1618" s="71" t="str">
        <f t="shared" si="992"/>
        <v/>
      </c>
      <c r="AK1618" s="71" t="str">
        <f t="shared" si="993"/>
        <v/>
      </c>
      <c r="AL1618" s="71" t="str">
        <f t="shared" si="994"/>
        <v/>
      </c>
      <c r="AM1618" s="78" t="str">
        <f t="shared" si="995"/>
        <v/>
      </c>
      <c r="AN1618" s="75" t="str">
        <f t="shared" si="996"/>
        <v/>
      </c>
      <c r="AO1618" s="71" t="str">
        <f t="shared" si="997"/>
        <v/>
      </c>
      <c r="AP1618" s="71" t="str">
        <f t="shared" si="998"/>
        <v/>
      </c>
      <c r="AQ1618" s="71" t="str">
        <f t="shared" si="999"/>
        <v/>
      </c>
      <c r="AR1618" s="71" t="str">
        <f t="shared" si="1000"/>
        <v/>
      </c>
      <c r="AS1618" s="71" t="str">
        <f t="shared" si="1001"/>
        <v/>
      </c>
      <c r="AT1618" s="71" t="str">
        <f t="shared" si="1002"/>
        <v/>
      </c>
      <c r="AU1618" s="76" t="str">
        <f t="shared" si="1003"/>
        <v/>
      </c>
      <c r="BF1618" s="141">
        <v>64008</v>
      </c>
      <c r="BG1618" s="142" t="s">
        <v>18705</v>
      </c>
      <c r="BH1618" s="141" t="s">
        <v>180</v>
      </c>
      <c r="BI1618" s="141" t="s">
        <v>191</v>
      </c>
      <c r="BJ1618" s="141" t="s">
        <v>18706</v>
      </c>
      <c r="BK1618" s="141" t="s">
        <v>1988</v>
      </c>
      <c r="BL1618" s="141" t="s">
        <v>18707</v>
      </c>
      <c r="BM1618" s="141">
        <v>45.760145199999997</v>
      </c>
      <c r="BN1618" s="141">
        <v>-73.703489300000001</v>
      </c>
      <c r="BO1618" s="141">
        <v>1996</v>
      </c>
      <c r="BP1618" s="143" t="s">
        <v>25673</v>
      </c>
      <c r="BQ1618" s="143" t="s">
        <v>26794</v>
      </c>
    </row>
    <row r="1619" spans="1:69" ht="38.25" customHeight="1" x14ac:dyDescent="0.25">
      <c r="A1619" s="1" t="str">
        <f t="shared" si="1004"/>
        <v/>
      </c>
      <c r="B1619" s="32" t="str">
        <f t="shared" si="1005"/>
        <v/>
      </c>
      <c r="C1619" s="25" t="str">
        <f t="shared" si="1006"/>
        <v/>
      </c>
      <c r="D1619" s="25" t="str">
        <f t="shared" si="1007"/>
        <v/>
      </c>
      <c r="E1619" s="25" t="str">
        <f t="shared" si="1008"/>
        <v/>
      </c>
      <c r="F1619" s="25" t="str">
        <f t="shared" si="1009"/>
        <v/>
      </c>
      <c r="G1619" s="108" t="str">
        <f t="shared" si="1010"/>
        <v/>
      </c>
      <c r="H1619" s="108" t="str">
        <f t="shared" si="1011"/>
        <v/>
      </c>
      <c r="I1619" s="112" t="str">
        <f t="shared" si="1012"/>
        <v/>
      </c>
      <c r="J1619" s="112"/>
      <c r="K1619" s="112"/>
      <c r="L1619" s="113"/>
      <c r="M1619" s="113"/>
      <c r="N1619" s="224" t="str">
        <f t="shared" si="1013"/>
        <v/>
      </c>
      <c r="O1619" s="225" t="str">
        <f t="shared" si="1014"/>
        <v/>
      </c>
      <c r="Q1619" s="6">
        <v>1617</v>
      </c>
      <c r="R1619" s="47" t="str">
        <f t="shared" si="977"/>
        <v>-1617</v>
      </c>
      <c r="S1619" s="6"/>
      <c r="T1619" s="48" t="str">
        <f t="shared" si="978"/>
        <v/>
      </c>
      <c r="U1619" s="49" t="str">
        <f t="shared" si="979"/>
        <v/>
      </c>
      <c r="W1619" s="51"/>
      <c r="X1619" s="75" t="str">
        <f t="shared" si="980"/>
        <v/>
      </c>
      <c r="Y1619" s="71" t="str">
        <f t="shared" si="981"/>
        <v/>
      </c>
      <c r="Z1619" s="71" t="str">
        <f t="shared" si="982"/>
        <v/>
      </c>
      <c r="AA1619" s="71" t="str">
        <f t="shared" si="983"/>
        <v/>
      </c>
      <c r="AB1619" s="71" t="str">
        <f t="shared" si="984"/>
        <v/>
      </c>
      <c r="AC1619" s="71" t="str">
        <f t="shared" si="985"/>
        <v/>
      </c>
      <c r="AD1619" s="71" t="str">
        <f t="shared" si="986"/>
        <v/>
      </c>
      <c r="AE1619" s="78" t="str">
        <f t="shared" si="987"/>
        <v/>
      </c>
      <c r="AF1619" s="75" t="str">
        <f t="shared" si="988"/>
        <v/>
      </c>
      <c r="AG1619" s="71" t="str">
        <f t="shared" si="989"/>
        <v/>
      </c>
      <c r="AH1619" s="71" t="str">
        <f t="shared" si="990"/>
        <v/>
      </c>
      <c r="AI1619" s="71" t="str">
        <f t="shared" si="991"/>
        <v/>
      </c>
      <c r="AJ1619" s="71" t="str">
        <f t="shared" si="992"/>
        <v/>
      </c>
      <c r="AK1619" s="71" t="str">
        <f t="shared" si="993"/>
        <v/>
      </c>
      <c r="AL1619" s="71" t="str">
        <f t="shared" si="994"/>
        <v/>
      </c>
      <c r="AM1619" s="78" t="str">
        <f t="shared" si="995"/>
        <v/>
      </c>
      <c r="AN1619" s="75" t="str">
        <f t="shared" si="996"/>
        <v/>
      </c>
      <c r="AO1619" s="71" t="str">
        <f t="shared" si="997"/>
        <v/>
      </c>
      <c r="AP1619" s="71" t="str">
        <f t="shared" si="998"/>
        <v/>
      </c>
      <c r="AQ1619" s="71" t="str">
        <f t="shared" si="999"/>
        <v/>
      </c>
      <c r="AR1619" s="71" t="str">
        <f t="shared" si="1000"/>
        <v/>
      </c>
      <c r="AS1619" s="71" t="str">
        <f t="shared" si="1001"/>
        <v/>
      </c>
      <c r="AT1619" s="71" t="str">
        <f t="shared" si="1002"/>
        <v/>
      </c>
      <c r="AU1619" s="76" t="str">
        <f t="shared" si="1003"/>
        <v/>
      </c>
      <c r="BF1619" s="141">
        <v>64008</v>
      </c>
      <c r="BG1619" s="142" t="s">
        <v>18708</v>
      </c>
      <c r="BH1619" s="141" t="s">
        <v>180</v>
      </c>
      <c r="BI1619" s="141" t="s">
        <v>191</v>
      </c>
      <c r="BJ1619" s="141" t="s">
        <v>18709</v>
      </c>
      <c r="BK1619" s="141" t="s">
        <v>18710</v>
      </c>
      <c r="BL1619" s="141" t="s">
        <v>18516</v>
      </c>
      <c r="BM1619" s="141">
        <v>45.7565721</v>
      </c>
      <c r="BN1619" s="141">
        <v>-73.695293699999894</v>
      </c>
      <c r="BO1619" s="141">
        <v>1996</v>
      </c>
      <c r="BP1619" s="143" t="s">
        <v>25673</v>
      </c>
      <c r="BQ1619" s="143" t="s">
        <v>26794</v>
      </c>
    </row>
    <row r="1620" spans="1:69" ht="38.25" customHeight="1" x14ac:dyDescent="0.25">
      <c r="A1620" s="1" t="str">
        <f t="shared" si="1004"/>
        <v/>
      </c>
      <c r="B1620" s="32" t="str">
        <f t="shared" si="1005"/>
        <v/>
      </c>
      <c r="C1620" s="25" t="str">
        <f t="shared" si="1006"/>
        <v/>
      </c>
      <c r="D1620" s="25" t="str">
        <f t="shared" si="1007"/>
        <v/>
      </c>
      <c r="E1620" s="25" t="str">
        <f t="shared" si="1008"/>
        <v/>
      </c>
      <c r="F1620" s="25" t="str">
        <f t="shared" si="1009"/>
        <v/>
      </c>
      <c r="G1620" s="108" t="str">
        <f t="shared" si="1010"/>
        <v/>
      </c>
      <c r="H1620" s="108" t="str">
        <f t="shared" si="1011"/>
        <v/>
      </c>
      <c r="I1620" s="112" t="str">
        <f t="shared" si="1012"/>
        <v/>
      </c>
      <c r="J1620" s="112"/>
      <c r="K1620" s="112"/>
      <c r="L1620" s="113"/>
      <c r="M1620" s="113"/>
      <c r="N1620" s="224" t="str">
        <f t="shared" si="1013"/>
        <v/>
      </c>
      <c r="O1620" s="225" t="str">
        <f t="shared" si="1014"/>
        <v/>
      </c>
      <c r="Q1620" s="6">
        <v>1618</v>
      </c>
      <c r="R1620" s="47" t="str">
        <f t="shared" si="977"/>
        <v>-1618</v>
      </c>
      <c r="S1620" s="6"/>
      <c r="T1620" s="48" t="str">
        <f t="shared" si="978"/>
        <v/>
      </c>
      <c r="U1620" s="49" t="str">
        <f t="shared" si="979"/>
        <v/>
      </c>
      <c r="W1620" s="51"/>
      <c r="X1620" s="75" t="str">
        <f t="shared" si="980"/>
        <v/>
      </c>
      <c r="Y1620" s="71" t="str">
        <f t="shared" si="981"/>
        <v/>
      </c>
      <c r="Z1620" s="71" t="str">
        <f t="shared" si="982"/>
        <v/>
      </c>
      <c r="AA1620" s="71" t="str">
        <f t="shared" si="983"/>
        <v/>
      </c>
      <c r="AB1620" s="71" t="str">
        <f t="shared" si="984"/>
        <v/>
      </c>
      <c r="AC1620" s="71" t="str">
        <f t="shared" si="985"/>
        <v/>
      </c>
      <c r="AD1620" s="71" t="str">
        <f t="shared" si="986"/>
        <v/>
      </c>
      <c r="AE1620" s="78" t="str">
        <f t="shared" si="987"/>
        <v/>
      </c>
      <c r="AF1620" s="75" t="str">
        <f t="shared" si="988"/>
        <v/>
      </c>
      <c r="AG1620" s="71" t="str">
        <f t="shared" si="989"/>
        <v/>
      </c>
      <c r="AH1620" s="71" t="str">
        <f t="shared" si="990"/>
        <v/>
      </c>
      <c r="AI1620" s="71" t="str">
        <f t="shared" si="991"/>
        <v/>
      </c>
      <c r="AJ1620" s="71" t="str">
        <f t="shared" si="992"/>
        <v/>
      </c>
      <c r="AK1620" s="71" t="str">
        <f t="shared" si="993"/>
        <v/>
      </c>
      <c r="AL1620" s="71" t="str">
        <f t="shared" si="994"/>
        <v/>
      </c>
      <c r="AM1620" s="78" t="str">
        <f t="shared" si="995"/>
        <v/>
      </c>
      <c r="AN1620" s="75" t="str">
        <f t="shared" si="996"/>
        <v/>
      </c>
      <c r="AO1620" s="71" t="str">
        <f t="shared" si="997"/>
        <v/>
      </c>
      <c r="AP1620" s="71" t="str">
        <f t="shared" si="998"/>
        <v/>
      </c>
      <c r="AQ1620" s="71" t="str">
        <f t="shared" si="999"/>
        <v/>
      </c>
      <c r="AR1620" s="71" t="str">
        <f t="shared" si="1000"/>
        <v/>
      </c>
      <c r="AS1620" s="71" t="str">
        <f t="shared" si="1001"/>
        <v/>
      </c>
      <c r="AT1620" s="71" t="str">
        <f t="shared" si="1002"/>
        <v/>
      </c>
      <c r="AU1620" s="76" t="str">
        <f t="shared" si="1003"/>
        <v/>
      </c>
      <c r="BF1620" s="141">
        <v>73035</v>
      </c>
      <c r="BG1620" s="142" t="s">
        <v>18945</v>
      </c>
      <c r="BH1620" s="141" t="s">
        <v>180</v>
      </c>
      <c r="BI1620" s="141" t="s">
        <v>190</v>
      </c>
      <c r="BJ1620" s="141"/>
      <c r="BK1620" s="141"/>
      <c r="BL1620" s="141" t="s">
        <v>18946</v>
      </c>
      <c r="BM1620" s="141">
        <v>45.763170000000002</v>
      </c>
      <c r="BN1620" s="141">
        <v>-73.82199</v>
      </c>
      <c r="BO1620" s="141">
        <v>2011</v>
      </c>
      <c r="BP1620" s="143" t="s">
        <v>25732</v>
      </c>
      <c r="BQ1620" s="143" t="s">
        <v>26794</v>
      </c>
    </row>
    <row r="1621" spans="1:69" ht="38.25" customHeight="1" x14ac:dyDescent="0.25">
      <c r="A1621" s="1" t="str">
        <f t="shared" si="1004"/>
        <v/>
      </c>
      <c r="B1621" s="32" t="str">
        <f t="shared" si="1005"/>
        <v/>
      </c>
      <c r="C1621" s="25" t="str">
        <f t="shared" si="1006"/>
        <v/>
      </c>
      <c r="D1621" s="25" t="str">
        <f t="shared" si="1007"/>
        <v/>
      </c>
      <c r="E1621" s="25" t="str">
        <f t="shared" si="1008"/>
        <v/>
      </c>
      <c r="F1621" s="25" t="str">
        <f t="shared" si="1009"/>
        <v/>
      </c>
      <c r="G1621" s="108" t="str">
        <f t="shared" si="1010"/>
        <v/>
      </c>
      <c r="H1621" s="108" t="str">
        <f t="shared" si="1011"/>
        <v/>
      </c>
      <c r="I1621" s="112" t="str">
        <f t="shared" si="1012"/>
        <v/>
      </c>
      <c r="J1621" s="112"/>
      <c r="K1621" s="112"/>
      <c r="L1621" s="113"/>
      <c r="M1621" s="113"/>
      <c r="N1621" s="224" t="str">
        <f t="shared" si="1013"/>
        <v/>
      </c>
      <c r="O1621" s="225" t="str">
        <f t="shared" si="1014"/>
        <v/>
      </c>
      <c r="Q1621" s="6">
        <v>1619</v>
      </c>
      <c r="R1621" s="47" t="str">
        <f t="shared" si="977"/>
        <v>-1619</v>
      </c>
      <c r="S1621" s="6"/>
      <c r="T1621" s="48" t="str">
        <f t="shared" si="978"/>
        <v/>
      </c>
      <c r="U1621" s="49" t="str">
        <f t="shared" si="979"/>
        <v/>
      </c>
      <c r="W1621" s="51"/>
      <c r="X1621" s="75" t="str">
        <f t="shared" si="980"/>
        <v/>
      </c>
      <c r="Y1621" s="71" t="str">
        <f t="shared" si="981"/>
        <v/>
      </c>
      <c r="Z1621" s="71" t="str">
        <f t="shared" si="982"/>
        <v/>
      </c>
      <c r="AA1621" s="71" t="str">
        <f t="shared" si="983"/>
        <v/>
      </c>
      <c r="AB1621" s="71" t="str">
        <f t="shared" si="984"/>
        <v/>
      </c>
      <c r="AC1621" s="71" t="str">
        <f t="shared" si="985"/>
        <v/>
      </c>
      <c r="AD1621" s="71" t="str">
        <f t="shared" si="986"/>
        <v/>
      </c>
      <c r="AE1621" s="78" t="str">
        <f t="shared" si="987"/>
        <v/>
      </c>
      <c r="AF1621" s="75" t="str">
        <f t="shared" si="988"/>
        <v/>
      </c>
      <c r="AG1621" s="71" t="str">
        <f t="shared" si="989"/>
        <v/>
      </c>
      <c r="AH1621" s="71" t="str">
        <f t="shared" si="990"/>
        <v/>
      </c>
      <c r="AI1621" s="71" t="str">
        <f t="shared" si="991"/>
        <v/>
      </c>
      <c r="AJ1621" s="71" t="str">
        <f t="shared" si="992"/>
        <v/>
      </c>
      <c r="AK1621" s="71" t="str">
        <f t="shared" si="993"/>
        <v/>
      </c>
      <c r="AL1621" s="71" t="str">
        <f t="shared" si="994"/>
        <v/>
      </c>
      <c r="AM1621" s="78" t="str">
        <f t="shared" si="995"/>
        <v/>
      </c>
      <c r="AN1621" s="75" t="str">
        <f t="shared" si="996"/>
        <v/>
      </c>
      <c r="AO1621" s="71" t="str">
        <f t="shared" si="997"/>
        <v/>
      </c>
      <c r="AP1621" s="71" t="str">
        <f t="shared" si="998"/>
        <v/>
      </c>
      <c r="AQ1621" s="71" t="str">
        <f t="shared" si="999"/>
        <v/>
      </c>
      <c r="AR1621" s="71" t="str">
        <f t="shared" si="1000"/>
        <v/>
      </c>
      <c r="AS1621" s="71" t="str">
        <f t="shared" si="1001"/>
        <v/>
      </c>
      <c r="AT1621" s="71" t="str">
        <f t="shared" si="1002"/>
        <v/>
      </c>
      <c r="AU1621" s="76" t="str">
        <f t="shared" si="1003"/>
        <v/>
      </c>
      <c r="BF1621" s="141">
        <v>73035</v>
      </c>
      <c r="BG1621" s="142" t="s">
        <v>18947</v>
      </c>
      <c r="BH1621" s="141" t="s">
        <v>478</v>
      </c>
      <c r="BI1621" s="141" t="s">
        <v>186</v>
      </c>
      <c r="BJ1621" s="141"/>
      <c r="BK1621" s="141" t="s">
        <v>3008</v>
      </c>
      <c r="BL1621" s="141" t="s">
        <v>18948</v>
      </c>
      <c r="BM1621" s="141">
        <v>45.757555097731597</v>
      </c>
      <c r="BN1621" s="141">
        <v>-73.849868102075504</v>
      </c>
      <c r="BO1621" s="141">
        <v>1993</v>
      </c>
      <c r="BP1621" s="143" t="s">
        <v>25733</v>
      </c>
      <c r="BQ1621" s="143" t="s">
        <v>26794</v>
      </c>
    </row>
    <row r="1622" spans="1:69" ht="38.25" customHeight="1" x14ac:dyDescent="0.25">
      <c r="A1622" s="1" t="str">
        <f t="shared" si="1004"/>
        <v/>
      </c>
      <c r="B1622" s="32" t="str">
        <f t="shared" si="1005"/>
        <v/>
      </c>
      <c r="C1622" s="25" t="str">
        <f t="shared" si="1006"/>
        <v/>
      </c>
      <c r="D1622" s="25" t="str">
        <f t="shared" si="1007"/>
        <v/>
      </c>
      <c r="E1622" s="25" t="str">
        <f t="shared" si="1008"/>
        <v/>
      </c>
      <c r="F1622" s="25" t="str">
        <f t="shared" si="1009"/>
        <v/>
      </c>
      <c r="G1622" s="108" t="str">
        <f t="shared" si="1010"/>
        <v/>
      </c>
      <c r="H1622" s="108" t="str">
        <f t="shared" si="1011"/>
        <v/>
      </c>
      <c r="I1622" s="112" t="str">
        <f t="shared" si="1012"/>
        <v/>
      </c>
      <c r="J1622" s="112"/>
      <c r="K1622" s="112"/>
      <c r="L1622" s="113"/>
      <c r="M1622" s="113"/>
      <c r="N1622" s="224" t="str">
        <f t="shared" si="1013"/>
        <v/>
      </c>
      <c r="O1622" s="225" t="str">
        <f t="shared" si="1014"/>
        <v/>
      </c>
      <c r="Q1622" s="6">
        <v>1620</v>
      </c>
      <c r="R1622" s="47" t="str">
        <f t="shared" si="977"/>
        <v>-1620</v>
      </c>
      <c r="S1622" s="6"/>
      <c r="T1622" s="48" t="str">
        <f t="shared" si="978"/>
        <v/>
      </c>
      <c r="U1622" s="49" t="str">
        <f t="shared" si="979"/>
        <v/>
      </c>
      <c r="W1622" s="51"/>
      <c r="X1622" s="75" t="str">
        <f t="shared" si="980"/>
        <v/>
      </c>
      <c r="Y1622" s="71" t="str">
        <f t="shared" si="981"/>
        <v/>
      </c>
      <c r="Z1622" s="71" t="str">
        <f t="shared" si="982"/>
        <v/>
      </c>
      <c r="AA1622" s="71" t="str">
        <f t="shared" si="983"/>
        <v/>
      </c>
      <c r="AB1622" s="71" t="str">
        <f t="shared" si="984"/>
        <v/>
      </c>
      <c r="AC1622" s="71" t="str">
        <f t="shared" si="985"/>
        <v/>
      </c>
      <c r="AD1622" s="71" t="str">
        <f t="shared" si="986"/>
        <v/>
      </c>
      <c r="AE1622" s="78" t="str">
        <f t="shared" si="987"/>
        <v/>
      </c>
      <c r="AF1622" s="75" t="str">
        <f t="shared" si="988"/>
        <v/>
      </c>
      <c r="AG1622" s="71" t="str">
        <f t="shared" si="989"/>
        <v/>
      </c>
      <c r="AH1622" s="71" t="str">
        <f t="shared" si="990"/>
        <v/>
      </c>
      <c r="AI1622" s="71" t="str">
        <f t="shared" si="991"/>
        <v/>
      </c>
      <c r="AJ1622" s="71" t="str">
        <f t="shared" si="992"/>
        <v/>
      </c>
      <c r="AK1622" s="71" t="str">
        <f t="shared" si="993"/>
        <v/>
      </c>
      <c r="AL1622" s="71" t="str">
        <f t="shared" si="994"/>
        <v/>
      </c>
      <c r="AM1622" s="78" t="str">
        <f t="shared" si="995"/>
        <v/>
      </c>
      <c r="AN1622" s="75" t="str">
        <f t="shared" si="996"/>
        <v/>
      </c>
      <c r="AO1622" s="71" t="str">
        <f t="shared" si="997"/>
        <v/>
      </c>
      <c r="AP1622" s="71" t="str">
        <f t="shared" si="998"/>
        <v/>
      </c>
      <c r="AQ1622" s="71" t="str">
        <f t="shared" si="999"/>
        <v/>
      </c>
      <c r="AR1622" s="71" t="str">
        <f t="shared" si="1000"/>
        <v/>
      </c>
      <c r="AS1622" s="71" t="str">
        <f t="shared" si="1001"/>
        <v/>
      </c>
      <c r="AT1622" s="71" t="str">
        <f t="shared" si="1002"/>
        <v/>
      </c>
      <c r="AU1622" s="76" t="str">
        <f t="shared" si="1003"/>
        <v/>
      </c>
      <c r="BF1622" s="141">
        <v>72010</v>
      </c>
      <c r="BG1622" s="142" t="s">
        <v>18620</v>
      </c>
      <c r="BH1622" s="141" t="s">
        <v>180</v>
      </c>
      <c r="BI1622" s="141" t="s">
        <v>191</v>
      </c>
      <c r="BJ1622" s="141" t="s">
        <v>12925</v>
      </c>
      <c r="BK1622" s="141" t="s">
        <v>2927</v>
      </c>
      <c r="BL1622" s="141" t="s">
        <v>18621</v>
      </c>
      <c r="BM1622" s="141">
        <v>45.551989086432002</v>
      </c>
      <c r="BN1622" s="141">
        <v>-73.899841876672895</v>
      </c>
      <c r="BO1622" s="141">
        <v>1972</v>
      </c>
      <c r="BP1622" s="143" t="s">
        <v>25687</v>
      </c>
      <c r="BQ1622" s="143" t="s">
        <v>17560</v>
      </c>
    </row>
    <row r="1623" spans="1:69" ht="38.25" customHeight="1" x14ac:dyDescent="0.25">
      <c r="A1623" s="1" t="str">
        <f t="shared" si="1004"/>
        <v/>
      </c>
      <c r="B1623" s="32" t="str">
        <f t="shared" si="1005"/>
        <v/>
      </c>
      <c r="C1623" s="25" t="str">
        <f t="shared" si="1006"/>
        <v/>
      </c>
      <c r="D1623" s="25" t="str">
        <f t="shared" si="1007"/>
        <v/>
      </c>
      <c r="E1623" s="25" t="str">
        <f t="shared" si="1008"/>
        <v/>
      </c>
      <c r="F1623" s="25" t="str">
        <f t="shared" si="1009"/>
        <v/>
      </c>
      <c r="G1623" s="108" t="str">
        <f t="shared" si="1010"/>
        <v/>
      </c>
      <c r="H1623" s="108" t="str">
        <f t="shared" si="1011"/>
        <v/>
      </c>
      <c r="I1623" s="112" t="str">
        <f t="shared" si="1012"/>
        <v/>
      </c>
      <c r="J1623" s="112"/>
      <c r="K1623" s="112"/>
      <c r="L1623" s="113"/>
      <c r="M1623" s="113"/>
      <c r="N1623" s="224" t="str">
        <f t="shared" si="1013"/>
        <v/>
      </c>
      <c r="O1623" s="225" t="str">
        <f t="shared" si="1014"/>
        <v/>
      </c>
      <c r="Q1623" s="6">
        <v>1621</v>
      </c>
      <c r="R1623" s="47" t="str">
        <f t="shared" si="977"/>
        <v>-1621</v>
      </c>
      <c r="S1623" s="6"/>
      <c r="T1623" s="48" t="str">
        <f t="shared" si="978"/>
        <v/>
      </c>
      <c r="U1623" s="49" t="str">
        <f t="shared" si="979"/>
        <v/>
      </c>
      <c r="W1623" s="51"/>
      <c r="X1623" s="75" t="str">
        <f t="shared" si="980"/>
        <v/>
      </c>
      <c r="Y1623" s="71" t="str">
        <f t="shared" si="981"/>
        <v/>
      </c>
      <c r="Z1623" s="71" t="str">
        <f t="shared" si="982"/>
        <v/>
      </c>
      <c r="AA1623" s="71" t="str">
        <f t="shared" si="983"/>
        <v/>
      </c>
      <c r="AB1623" s="71" t="str">
        <f t="shared" si="984"/>
        <v/>
      </c>
      <c r="AC1623" s="71" t="str">
        <f t="shared" si="985"/>
        <v/>
      </c>
      <c r="AD1623" s="71" t="str">
        <f t="shared" si="986"/>
        <v/>
      </c>
      <c r="AE1623" s="78" t="str">
        <f t="shared" si="987"/>
        <v/>
      </c>
      <c r="AF1623" s="75" t="str">
        <f t="shared" si="988"/>
        <v/>
      </c>
      <c r="AG1623" s="71" t="str">
        <f t="shared" si="989"/>
        <v/>
      </c>
      <c r="AH1623" s="71" t="str">
        <f t="shared" si="990"/>
        <v/>
      </c>
      <c r="AI1623" s="71" t="str">
        <f t="shared" si="991"/>
        <v/>
      </c>
      <c r="AJ1623" s="71" t="str">
        <f t="shared" si="992"/>
        <v/>
      </c>
      <c r="AK1623" s="71" t="str">
        <f t="shared" si="993"/>
        <v/>
      </c>
      <c r="AL1623" s="71" t="str">
        <f t="shared" si="994"/>
        <v/>
      </c>
      <c r="AM1623" s="78" t="str">
        <f t="shared" si="995"/>
        <v/>
      </c>
      <c r="AN1623" s="75" t="str">
        <f t="shared" si="996"/>
        <v/>
      </c>
      <c r="AO1623" s="71" t="str">
        <f t="shared" si="997"/>
        <v/>
      </c>
      <c r="AP1623" s="71" t="str">
        <f t="shared" si="998"/>
        <v/>
      </c>
      <c r="AQ1623" s="71" t="str">
        <f t="shared" si="999"/>
        <v/>
      </c>
      <c r="AR1623" s="71" t="str">
        <f t="shared" si="1000"/>
        <v/>
      </c>
      <c r="AS1623" s="71" t="str">
        <f t="shared" si="1001"/>
        <v/>
      </c>
      <c r="AT1623" s="71" t="str">
        <f t="shared" si="1002"/>
        <v/>
      </c>
      <c r="AU1623" s="76" t="str">
        <f t="shared" si="1003"/>
        <v/>
      </c>
      <c r="BF1623" s="141">
        <v>72010</v>
      </c>
      <c r="BG1623" s="142" t="s">
        <v>18622</v>
      </c>
      <c r="BH1623" s="141" t="s">
        <v>180</v>
      </c>
      <c r="BI1623" s="141" t="s">
        <v>191</v>
      </c>
      <c r="BJ1623" s="141" t="s">
        <v>18623</v>
      </c>
      <c r="BK1623" s="141" t="s">
        <v>10882</v>
      </c>
      <c r="BL1623" s="141" t="s">
        <v>18624</v>
      </c>
      <c r="BM1623" s="141">
        <v>45.5341859975955</v>
      </c>
      <c r="BN1623" s="141">
        <v>-73.891704891977597</v>
      </c>
      <c r="BO1623" s="141">
        <v>1999</v>
      </c>
      <c r="BP1623" s="143" t="s">
        <v>25688</v>
      </c>
      <c r="BQ1623" s="143" t="s">
        <v>17560</v>
      </c>
    </row>
    <row r="1624" spans="1:69" ht="38.25" customHeight="1" x14ac:dyDescent="0.25">
      <c r="A1624" s="1" t="str">
        <f t="shared" si="1004"/>
        <v/>
      </c>
      <c r="B1624" s="32" t="str">
        <f t="shared" si="1005"/>
        <v/>
      </c>
      <c r="C1624" s="25" t="str">
        <f t="shared" si="1006"/>
        <v/>
      </c>
      <c r="D1624" s="25" t="str">
        <f t="shared" si="1007"/>
        <v/>
      </c>
      <c r="E1624" s="25" t="str">
        <f t="shared" si="1008"/>
        <v/>
      </c>
      <c r="F1624" s="25" t="str">
        <f t="shared" si="1009"/>
        <v/>
      </c>
      <c r="G1624" s="108" t="str">
        <f t="shared" si="1010"/>
        <v/>
      </c>
      <c r="H1624" s="108" t="str">
        <f t="shared" si="1011"/>
        <v/>
      </c>
      <c r="I1624" s="112" t="str">
        <f t="shared" si="1012"/>
        <v/>
      </c>
      <c r="J1624" s="112"/>
      <c r="K1624" s="112"/>
      <c r="L1624" s="113"/>
      <c r="M1624" s="113"/>
      <c r="N1624" s="224" t="str">
        <f t="shared" si="1013"/>
        <v/>
      </c>
      <c r="O1624" s="225" t="str">
        <f t="shared" si="1014"/>
        <v/>
      </c>
      <c r="Q1624" s="6">
        <v>1622</v>
      </c>
      <c r="R1624" s="47" t="str">
        <f t="shared" si="977"/>
        <v>-1622</v>
      </c>
      <c r="S1624" s="6"/>
      <c r="T1624" s="48" t="str">
        <f t="shared" si="978"/>
        <v/>
      </c>
      <c r="U1624" s="49" t="str">
        <f t="shared" si="979"/>
        <v/>
      </c>
      <c r="W1624" s="51"/>
      <c r="X1624" s="75" t="str">
        <f t="shared" si="980"/>
        <v/>
      </c>
      <c r="Y1624" s="71" t="str">
        <f t="shared" si="981"/>
        <v/>
      </c>
      <c r="Z1624" s="71" t="str">
        <f t="shared" si="982"/>
        <v/>
      </c>
      <c r="AA1624" s="71" t="str">
        <f t="shared" si="983"/>
        <v/>
      </c>
      <c r="AB1624" s="71" t="str">
        <f t="shared" si="984"/>
        <v/>
      </c>
      <c r="AC1624" s="71" t="str">
        <f t="shared" si="985"/>
        <v/>
      </c>
      <c r="AD1624" s="71" t="str">
        <f t="shared" si="986"/>
        <v/>
      </c>
      <c r="AE1624" s="78" t="str">
        <f t="shared" si="987"/>
        <v/>
      </c>
      <c r="AF1624" s="75" t="str">
        <f t="shared" si="988"/>
        <v/>
      </c>
      <c r="AG1624" s="71" t="str">
        <f t="shared" si="989"/>
        <v/>
      </c>
      <c r="AH1624" s="71" t="str">
        <f t="shared" si="990"/>
        <v/>
      </c>
      <c r="AI1624" s="71" t="str">
        <f t="shared" si="991"/>
        <v/>
      </c>
      <c r="AJ1624" s="71" t="str">
        <f t="shared" si="992"/>
        <v/>
      </c>
      <c r="AK1624" s="71" t="str">
        <f t="shared" si="993"/>
        <v/>
      </c>
      <c r="AL1624" s="71" t="str">
        <f t="shared" si="994"/>
        <v/>
      </c>
      <c r="AM1624" s="78" t="str">
        <f t="shared" si="995"/>
        <v/>
      </c>
      <c r="AN1624" s="75" t="str">
        <f t="shared" si="996"/>
        <v/>
      </c>
      <c r="AO1624" s="71" t="str">
        <f t="shared" si="997"/>
        <v/>
      </c>
      <c r="AP1624" s="71" t="str">
        <f t="shared" si="998"/>
        <v/>
      </c>
      <c r="AQ1624" s="71" t="str">
        <f t="shared" si="999"/>
        <v/>
      </c>
      <c r="AR1624" s="71" t="str">
        <f t="shared" si="1000"/>
        <v/>
      </c>
      <c r="AS1624" s="71" t="str">
        <f t="shared" si="1001"/>
        <v/>
      </c>
      <c r="AT1624" s="71" t="str">
        <f t="shared" si="1002"/>
        <v/>
      </c>
      <c r="AU1624" s="76" t="str">
        <f t="shared" si="1003"/>
        <v/>
      </c>
      <c r="BF1624" s="141">
        <v>72010</v>
      </c>
      <c r="BG1624" s="142" t="s">
        <v>18625</v>
      </c>
      <c r="BH1624" s="141" t="s">
        <v>180</v>
      </c>
      <c r="BI1624" s="141" t="s">
        <v>191</v>
      </c>
      <c r="BJ1624" s="141" t="s">
        <v>18626</v>
      </c>
      <c r="BK1624" s="141" t="s">
        <v>461</v>
      </c>
      <c r="BL1624" s="141" t="s">
        <v>18627</v>
      </c>
      <c r="BM1624" s="141">
        <v>45.534063861828997</v>
      </c>
      <c r="BN1624" s="141">
        <v>-73.886860450743896</v>
      </c>
      <c r="BO1624" s="141">
        <v>1965</v>
      </c>
      <c r="BP1624" s="143" t="s">
        <v>25689</v>
      </c>
      <c r="BQ1624" s="143" t="s">
        <v>17560</v>
      </c>
    </row>
    <row r="1625" spans="1:69" ht="38.25" customHeight="1" x14ac:dyDescent="0.25">
      <c r="A1625" s="1" t="str">
        <f t="shared" si="1004"/>
        <v/>
      </c>
      <c r="B1625" s="32" t="str">
        <f t="shared" si="1005"/>
        <v/>
      </c>
      <c r="C1625" s="25" t="str">
        <f t="shared" si="1006"/>
        <v/>
      </c>
      <c r="D1625" s="25" t="str">
        <f t="shared" si="1007"/>
        <v/>
      </c>
      <c r="E1625" s="25" t="str">
        <f t="shared" si="1008"/>
        <v/>
      </c>
      <c r="F1625" s="25" t="str">
        <f t="shared" si="1009"/>
        <v/>
      </c>
      <c r="G1625" s="108" t="str">
        <f t="shared" si="1010"/>
        <v/>
      </c>
      <c r="H1625" s="108" t="str">
        <f t="shared" si="1011"/>
        <v/>
      </c>
      <c r="I1625" s="112" t="str">
        <f t="shared" si="1012"/>
        <v/>
      </c>
      <c r="J1625" s="112"/>
      <c r="K1625" s="112"/>
      <c r="L1625" s="113"/>
      <c r="M1625" s="113"/>
      <c r="N1625" s="224" t="str">
        <f t="shared" si="1013"/>
        <v/>
      </c>
      <c r="O1625" s="225" t="str">
        <f t="shared" si="1014"/>
        <v/>
      </c>
      <c r="Q1625" s="6">
        <v>1623</v>
      </c>
      <c r="R1625" s="47" t="str">
        <f t="shared" si="977"/>
        <v>-1623</v>
      </c>
      <c r="S1625" s="6"/>
      <c r="T1625" s="48" t="str">
        <f t="shared" si="978"/>
        <v/>
      </c>
      <c r="U1625" s="49" t="str">
        <f t="shared" si="979"/>
        <v/>
      </c>
      <c r="W1625" s="51"/>
      <c r="X1625" s="75" t="str">
        <f t="shared" si="980"/>
        <v/>
      </c>
      <c r="Y1625" s="71" t="str">
        <f t="shared" si="981"/>
        <v/>
      </c>
      <c r="Z1625" s="71" t="str">
        <f t="shared" si="982"/>
        <v/>
      </c>
      <c r="AA1625" s="71" t="str">
        <f t="shared" si="983"/>
        <v/>
      </c>
      <c r="AB1625" s="71" t="str">
        <f t="shared" si="984"/>
        <v/>
      </c>
      <c r="AC1625" s="71" t="str">
        <f t="shared" si="985"/>
        <v/>
      </c>
      <c r="AD1625" s="71" t="str">
        <f t="shared" si="986"/>
        <v/>
      </c>
      <c r="AE1625" s="78" t="str">
        <f t="shared" si="987"/>
        <v/>
      </c>
      <c r="AF1625" s="75" t="str">
        <f t="shared" si="988"/>
        <v/>
      </c>
      <c r="AG1625" s="71" t="str">
        <f t="shared" si="989"/>
        <v/>
      </c>
      <c r="AH1625" s="71" t="str">
        <f t="shared" si="990"/>
        <v/>
      </c>
      <c r="AI1625" s="71" t="str">
        <f t="shared" si="991"/>
        <v/>
      </c>
      <c r="AJ1625" s="71" t="str">
        <f t="shared" si="992"/>
        <v/>
      </c>
      <c r="AK1625" s="71" t="str">
        <f t="shared" si="993"/>
        <v/>
      </c>
      <c r="AL1625" s="71" t="str">
        <f t="shared" si="994"/>
        <v/>
      </c>
      <c r="AM1625" s="78" t="str">
        <f t="shared" si="995"/>
        <v/>
      </c>
      <c r="AN1625" s="75" t="str">
        <f t="shared" si="996"/>
        <v/>
      </c>
      <c r="AO1625" s="71" t="str">
        <f t="shared" si="997"/>
        <v/>
      </c>
      <c r="AP1625" s="71" t="str">
        <f t="shared" si="998"/>
        <v/>
      </c>
      <c r="AQ1625" s="71" t="str">
        <f t="shared" si="999"/>
        <v/>
      </c>
      <c r="AR1625" s="71" t="str">
        <f t="shared" si="1000"/>
        <v/>
      </c>
      <c r="AS1625" s="71" t="str">
        <f t="shared" si="1001"/>
        <v/>
      </c>
      <c r="AT1625" s="71" t="str">
        <f t="shared" si="1002"/>
        <v/>
      </c>
      <c r="AU1625" s="76" t="str">
        <f t="shared" si="1003"/>
        <v/>
      </c>
      <c r="BF1625" s="141">
        <v>73015</v>
      </c>
      <c r="BG1625" s="142" t="s">
        <v>19169</v>
      </c>
      <c r="BH1625" s="141" t="s">
        <v>180</v>
      </c>
      <c r="BI1625" s="141" t="s">
        <v>191</v>
      </c>
      <c r="BJ1625" s="141" t="s">
        <v>19170</v>
      </c>
      <c r="BK1625" s="141" t="s">
        <v>2501</v>
      </c>
      <c r="BL1625" s="141" t="s">
        <v>1074</v>
      </c>
      <c r="BM1625" s="141">
        <v>45.663609999999998</v>
      </c>
      <c r="BN1625" s="141">
        <v>-73.877920000000003</v>
      </c>
      <c r="BO1625" s="141">
        <v>1990</v>
      </c>
      <c r="BP1625" s="143" t="s">
        <v>25763</v>
      </c>
      <c r="BQ1625" s="143" t="s">
        <v>26794</v>
      </c>
    </row>
    <row r="1626" spans="1:69" ht="38.25" customHeight="1" x14ac:dyDescent="0.25">
      <c r="A1626" s="1" t="str">
        <f t="shared" si="1004"/>
        <v/>
      </c>
      <c r="B1626" s="32" t="str">
        <f t="shared" si="1005"/>
        <v/>
      </c>
      <c r="C1626" s="25" t="str">
        <f t="shared" si="1006"/>
        <v/>
      </c>
      <c r="D1626" s="25" t="str">
        <f t="shared" si="1007"/>
        <v/>
      </c>
      <c r="E1626" s="25" t="str">
        <f t="shared" si="1008"/>
        <v/>
      </c>
      <c r="F1626" s="25" t="str">
        <f t="shared" si="1009"/>
        <v/>
      </c>
      <c r="G1626" s="108" t="str">
        <f t="shared" si="1010"/>
        <v/>
      </c>
      <c r="H1626" s="108" t="str">
        <f t="shared" si="1011"/>
        <v/>
      </c>
      <c r="I1626" s="112" t="str">
        <f t="shared" si="1012"/>
        <v/>
      </c>
      <c r="J1626" s="112"/>
      <c r="K1626" s="112"/>
      <c r="L1626" s="113"/>
      <c r="M1626" s="113"/>
      <c r="N1626" s="224" t="str">
        <f t="shared" si="1013"/>
        <v/>
      </c>
      <c r="O1626" s="225" t="str">
        <f t="shared" si="1014"/>
        <v/>
      </c>
      <c r="Q1626" s="6">
        <v>1624</v>
      </c>
      <c r="R1626" s="47" t="str">
        <f t="shared" si="977"/>
        <v>-1624</v>
      </c>
      <c r="S1626" s="6"/>
      <c r="T1626" s="48" t="str">
        <f t="shared" si="978"/>
        <v/>
      </c>
      <c r="U1626" s="49" t="str">
        <f t="shared" si="979"/>
        <v/>
      </c>
      <c r="W1626" s="51"/>
      <c r="X1626" s="75" t="str">
        <f t="shared" si="980"/>
        <v/>
      </c>
      <c r="Y1626" s="71" t="str">
        <f t="shared" si="981"/>
        <v/>
      </c>
      <c r="Z1626" s="71" t="str">
        <f t="shared" si="982"/>
        <v/>
      </c>
      <c r="AA1626" s="71" t="str">
        <f t="shared" si="983"/>
        <v/>
      </c>
      <c r="AB1626" s="71" t="str">
        <f t="shared" si="984"/>
        <v/>
      </c>
      <c r="AC1626" s="71" t="str">
        <f t="shared" si="985"/>
        <v/>
      </c>
      <c r="AD1626" s="71" t="str">
        <f t="shared" si="986"/>
        <v/>
      </c>
      <c r="AE1626" s="78" t="str">
        <f t="shared" si="987"/>
        <v/>
      </c>
      <c r="AF1626" s="75" t="str">
        <f t="shared" si="988"/>
        <v/>
      </c>
      <c r="AG1626" s="71" t="str">
        <f t="shared" si="989"/>
        <v/>
      </c>
      <c r="AH1626" s="71" t="str">
        <f t="shared" si="990"/>
        <v/>
      </c>
      <c r="AI1626" s="71" t="str">
        <f t="shared" si="991"/>
        <v/>
      </c>
      <c r="AJ1626" s="71" t="str">
        <f t="shared" si="992"/>
        <v/>
      </c>
      <c r="AK1626" s="71" t="str">
        <f t="shared" si="993"/>
        <v/>
      </c>
      <c r="AL1626" s="71" t="str">
        <f t="shared" si="994"/>
        <v/>
      </c>
      <c r="AM1626" s="78" t="str">
        <f t="shared" si="995"/>
        <v/>
      </c>
      <c r="AN1626" s="75" t="str">
        <f t="shared" si="996"/>
        <v/>
      </c>
      <c r="AO1626" s="71" t="str">
        <f t="shared" si="997"/>
        <v/>
      </c>
      <c r="AP1626" s="71" t="str">
        <f t="shared" si="998"/>
        <v/>
      </c>
      <c r="AQ1626" s="71" t="str">
        <f t="shared" si="999"/>
        <v/>
      </c>
      <c r="AR1626" s="71" t="str">
        <f t="shared" si="1000"/>
        <v/>
      </c>
      <c r="AS1626" s="71" t="str">
        <f t="shared" si="1001"/>
        <v/>
      </c>
      <c r="AT1626" s="71" t="str">
        <f t="shared" si="1002"/>
        <v/>
      </c>
      <c r="AU1626" s="76" t="str">
        <f t="shared" si="1003"/>
        <v/>
      </c>
      <c r="BF1626" s="141">
        <v>73035</v>
      </c>
      <c r="BG1626" s="142" t="s">
        <v>18949</v>
      </c>
      <c r="BH1626" s="141" t="s">
        <v>180</v>
      </c>
      <c r="BI1626" s="141" t="s">
        <v>191</v>
      </c>
      <c r="BJ1626" s="141"/>
      <c r="BK1626" s="141"/>
      <c r="BL1626" s="141" t="s">
        <v>18015</v>
      </c>
      <c r="BM1626" s="141">
        <v>45.754779999999997</v>
      </c>
      <c r="BN1626" s="141">
        <v>-73.816699999999997</v>
      </c>
      <c r="BO1626" s="141">
        <v>1996</v>
      </c>
      <c r="BP1626" s="143" t="s">
        <v>25734</v>
      </c>
      <c r="BQ1626" s="143" t="s">
        <v>26794</v>
      </c>
    </row>
    <row r="1627" spans="1:69" ht="38.25" customHeight="1" x14ac:dyDescent="0.25">
      <c r="A1627" s="1" t="str">
        <f t="shared" si="1004"/>
        <v/>
      </c>
      <c r="B1627" s="32" t="str">
        <f t="shared" si="1005"/>
        <v/>
      </c>
      <c r="C1627" s="25" t="str">
        <f t="shared" si="1006"/>
        <v/>
      </c>
      <c r="D1627" s="25" t="str">
        <f t="shared" si="1007"/>
        <v/>
      </c>
      <c r="E1627" s="25" t="str">
        <f t="shared" si="1008"/>
        <v/>
      </c>
      <c r="F1627" s="25" t="str">
        <f t="shared" si="1009"/>
        <v/>
      </c>
      <c r="G1627" s="108" t="str">
        <f t="shared" si="1010"/>
        <v/>
      </c>
      <c r="H1627" s="108" t="str">
        <f t="shared" si="1011"/>
        <v/>
      </c>
      <c r="I1627" s="112" t="str">
        <f t="shared" si="1012"/>
        <v/>
      </c>
      <c r="J1627" s="112"/>
      <c r="K1627" s="112"/>
      <c r="L1627" s="113"/>
      <c r="M1627" s="113"/>
      <c r="N1627" s="224" t="str">
        <f t="shared" si="1013"/>
        <v/>
      </c>
      <c r="O1627" s="225" t="str">
        <f t="shared" si="1014"/>
        <v/>
      </c>
      <c r="Q1627" s="6">
        <v>1625</v>
      </c>
      <c r="R1627" s="47" t="str">
        <f t="shared" si="977"/>
        <v>-1625</v>
      </c>
      <c r="S1627" s="6"/>
      <c r="T1627" s="48" t="str">
        <f t="shared" si="978"/>
        <v/>
      </c>
      <c r="U1627" s="49" t="str">
        <f t="shared" si="979"/>
        <v/>
      </c>
      <c r="W1627" s="51"/>
      <c r="X1627" s="75" t="str">
        <f t="shared" si="980"/>
        <v/>
      </c>
      <c r="Y1627" s="71" t="str">
        <f t="shared" si="981"/>
        <v/>
      </c>
      <c r="Z1627" s="71" t="str">
        <f t="shared" si="982"/>
        <v/>
      </c>
      <c r="AA1627" s="71" t="str">
        <f t="shared" si="983"/>
        <v/>
      </c>
      <c r="AB1627" s="71" t="str">
        <f t="shared" si="984"/>
        <v/>
      </c>
      <c r="AC1627" s="71" t="str">
        <f t="shared" si="985"/>
        <v/>
      </c>
      <c r="AD1627" s="71" t="str">
        <f t="shared" si="986"/>
        <v/>
      </c>
      <c r="AE1627" s="78" t="str">
        <f t="shared" si="987"/>
        <v/>
      </c>
      <c r="AF1627" s="75" t="str">
        <f t="shared" si="988"/>
        <v/>
      </c>
      <c r="AG1627" s="71" t="str">
        <f t="shared" si="989"/>
        <v/>
      </c>
      <c r="AH1627" s="71" t="str">
        <f t="shared" si="990"/>
        <v/>
      </c>
      <c r="AI1627" s="71" t="str">
        <f t="shared" si="991"/>
        <v/>
      </c>
      <c r="AJ1627" s="71" t="str">
        <f t="shared" si="992"/>
        <v/>
      </c>
      <c r="AK1627" s="71" t="str">
        <f t="shared" si="993"/>
        <v/>
      </c>
      <c r="AL1627" s="71" t="str">
        <f t="shared" si="994"/>
        <v/>
      </c>
      <c r="AM1627" s="78" t="str">
        <f t="shared" si="995"/>
        <v/>
      </c>
      <c r="AN1627" s="75" t="str">
        <f t="shared" si="996"/>
        <v/>
      </c>
      <c r="AO1627" s="71" t="str">
        <f t="shared" si="997"/>
        <v/>
      </c>
      <c r="AP1627" s="71" t="str">
        <f t="shared" si="998"/>
        <v/>
      </c>
      <c r="AQ1627" s="71" t="str">
        <f t="shared" si="999"/>
        <v/>
      </c>
      <c r="AR1627" s="71" t="str">
        <f t="shared" si="1000"/>
        <v/>
      </c>
      <c r="AS1627" s="71" t="str">
        <f t="shared" si="1001"/>
        <v/>
      </c>
      <c r="AT1627" s="71" t="str">
        <f t="shared" si="1002"/>
        <v/>
      </c>
      <c r="AU1627" s="76" t="str">
        <f t="shared" si="1003"/>
        <v/>
      </c>
      <c r="BF1627" s="141">
        <v>73035</v>
      </c>
      <c r="BG1627" s="142" t="s">
        <v>18950</v>
      </c>
      <c r="BH1627" s="141" t="s">
        <v>478</v>
      </c>
      <c r="BI1627" s="141" t="s">
        <v>176</v>
      </c>
      <c r="BJ1627" s="141"/>
      <c r="BK1627" s="141" t="s">
        <v>1525</v>
      </c>
      <c r="BL1627" s="141" t="s">
        <v>18951</v>
      </c>
      <c r="BM1627" s="141">
        <v>45.760749116260399</v>
      </c>
      <c r="BN1627" s="141">
        <v>-73.815593427415195</v>
      </c>
      <c r="BO1627" s="141">
        <v>1970</v>
      </c>
      <c r="BP1627" s="143" t="s">
        <v>25735</v>
      </c>
      <c r="BQ1627" s="143" t="s">
        <v>26794</v>
      </c>
    </row>
    <row r="1628" spans="1:69" ht="38.25" customHeight="1" x14ac:dyDescent="0.25">
      <c r="A1628" s="1" t="str">
        <f t="shared" si="1004"/>
        <v/>
      </c>
      <c r="B1628" s="32" t="str">
        <f t="shared" si="1005"/>
        <v/>
      </c>
      <c r="C1628" s="25" t="str">
        <f t="shared" si="1006"/>
        <v/>
      </c>
      <c r="D1628" s="25" t="str">
        <f t="shared" si="1007"/>
        <v/>
      </c>
      <c r="E1628" s="25" t="str">
        <f t="shared" si="1008"/>
        <v/>
      </c>
      <c r="F1628" s="25" t="str">
        <f t="shared" si="1009"/>
        <v/>
      </c>
      <c r="G1628" s="108" t="str">
        <f t="shared" si="1010"/>
        <v/>
      </c>
      <c r="H1628" s="108" t="str">
        <f t="shared" si="1011"/>
        <v/>
      </c>
      <c r="I1628" s="112" t="str">
        <f t="shared" si="1012"/>
        <v/>
      </c>
      <c r="J1628" s="112"/>
      <c r="K1628" s="112"/>
      <c r="L1628" s="113"/>
      <c r="M1628" s="113"/>
      <c r="N1628" s="224" t="str">
        <f t="shared" si="1013"/>
        <v/>
      </c>
      <c r="O1628" s="225" t="str">
        <f t="shared" si="1014"/>
        <v/>
      </c>
      <c r="Q1628" s="6">
        <v>1626</v>
      </c>
      <c r="R1628" s="47" t="str">
        <f t="shared" si="977"/>
        <v>-1626</v>
      </c>
      <c r="S1628" s="6"/>
      <c r="T1628" s="48" t="str">
        <f t="shared" si="978"/>
        <v/>
      </c>
      <c r="U1628" s="49" t="str">
        <f t="shared" si="979"/>
        <v/>
      </c>
      <c r="W1628" s="51"/>
      <c r="X1628" s="75" t="str">
        <f t="shared" si="980"/>
        <v/>
      </c>
      <c r="Y1628" s="71" t="str">
        <f t="shared" si="981"/>
        <v/>
      </c>
      <c r="Z1628" s="71" t="str">
        <f t="shared" si="982"/>
        <v/>
      </c>
      <c r="AA1628" s="71" t="str">
        <f t="shared" si="983"/>
        <v/>
      </c>
      <c r="AB1628" s="71" t="str">
        <f t="shared" si="984"/>
        <v/>
      </c>
      <c r="AC1628" s="71" t="str">
        <f t="shared" si="985"/>
        <v/>
      </c>
      <c r="AD1628" s="71" t="str">
        <f t="shared" si="986"/>
        <v/>
      </c>
      <c r="AE1628" s="78" t="str">
        <f t="shared" si="987"/>
        <v/>
      </c>
      <c r="AF1628" s="75" t="str">
        <f t="shared" si="988"/>
        <v/>
      </c>
      <c r="AG1628" s="71" t="str">
        <f t="shared" si="989"/>
        <v/>
      </c>
      <c r="AH1628" s="71" t="str">
        <f t="shared" si="990"/>
        <v/>
      </c>
      <c r="AI1628" s="71" t="str">
        <f t="shared" si="991"/>
        <v/>
      </c>
      <c r="AJ1628" s="71" t="str">
        <f t="shared" si="992"/>
        <v/>
      </c>
      <c r="AK1628" s="71" t="str">
        <f t="shared" si="993"/>
        <v/>
      </c>
      <c r="AL1628" s="71" t="str">
        <f t="shared" si="994"/>
        <v/>
      </c>
      <c r="AM1628" s="78" t="str">
        <f t="shared" si="995"/>
        <v/>
      </c>
      <c r="AN1628" s="75" t="str">
        <f t="shared" si="996"/>
        <v/>
      </c>
      <c r="AO1628" s="71" t="str">
        <f t="shared" si="997"/>
        <v/>
      </c>
      <c r="AP1628" s="71" t="str">
        <f t="shared" si="998"/>
        <v/>
      </c>
      <c r="AQ1628" s="71" t="str">
        <f t="shared" si="999"/>
        <v/>
      </c>
      <c r="AR1628" s="71" t="str">
        <f t="shared" si="1000"/>
        <v/>
      </c>
      <c r="AS1628" s="71" t="str">
        <f t="shared" si="1001"/>
        <v/>
      </c>
      <c r="AT1628" s="71" t="str">
        <f t="shared" si="1002"/>
        <v/>
      </c>
      <c r="AU1628" s="76" t="str">
        <f t="shared" si="1003"/>
        <v/>
      </c>
      <c r="BF1628" s="141">
        <v>72015</v>
      </c>
      <c r="BG1628" s="142" t="s">
        <v>18909</v>
      </c>
      <c r="BH1628" s="141" t="s">
        <v>180</v>
      </c>
      <c r="BI1628" s="141" t="s">
        <v>178</v>
      </c>
      <c r="BJ1628" s="141" t="s">
        <v>18907</v>
      </c>
      <c r="BK1628" s="141" t="s">
        <v>18908</v>
      </c>
      <c r="BL1628" s="141" t="s">
        <v>8503</v>
      </c>
      <c r="BM1628" s="141">
        <v>45.528109999999998</v>
      </c>
      <c r="BN1628" s="141">
        <v>-79.979780000000005</v>
      </c>
      <c r="BO1628" s="141">
        <v>1998</v>
      </c>
      <c r="BP1628" s="143" t="s">
        <v>25729</v>
      </c>
      <c r="BQ1628" s="143" t="s">
        <v>17560</v>
      </c>
    </row>
    <row r="1629" spans="1:69" ht="38.25" customHeight="1" x14ac:dyDescent="0.25">
      <c r="A1629" s="1" t="str">
        <f t="shared" si="1004"/>
        <v/>
      </c>
      <c r="B1629" s="32" t="str">
        <f t="shared" si="1005"/>
        <v/>
      </c>
      <c r="C1629" s="25" t="str">
        <f t="shared" si="1006"/>
        <v/>
      </c>
      <c r="D1629" s="25" t="str">
        <f t="shared" si="1007"/>
        <v/>
      </c>
      <c r="E1629" s="25" t="str">
        <f t="shared" si="1008"/>
        <v/>
      </c>
      <c r="F1629" s="25" t="str">
        <f t="shared" si="1009"/>
        <v/>
      </c>
      <c r="G1629" s="108" t="str">
        <f t="shared" si="1010"/>
        <v/>
      </c>
      <c r="H1629" s="108" t="str">
        <f t="shared" si="1011"/>
        <v/>
      </c>
      <c r="I1629" s="112" t="str">
        <f t="shared" si="1012"/>
        <v/>
      </c>
      <c r="J1629" s="112"/>
      <c r="K1629" s="112"/>
      <c r="L1629" s="113"/>
      <c r="M1629" s="113"/>
      <c r="N1629" s="224" t="str">
        <f t="shared" si="1013"/>
        <v/>
      </c>
      <c r="O1629" s="225" t="str">
        <f t="shared" si="1014"/>
        <v/>
      </c>
      <c r="Q1629" s="6">
        <v>1627</v>
      </c>
      <c r="R1629" s="47" t="str">
        <f t="shared" si="977"/>
        <v>-1627</v>
      </c>
      <c r="S1629" s="6"/>
      <c r="T1629" s="48" t="str">
        <f t="shared" si="978"/>
        <v/>
      </c>
      <c r="U1629" s="49" t="str">
        <f t="shared" si="979"/>
        <v/>
      </c>
      <c r="W1629" s="51"/>
      <c r="X1629" s="75" t="str">
        <f t="shared" si="980"/>
        <v/>
      </c>
      <c r="Y1629" s="71" t="str">
        <f t="shared" si="981"/>
        <v/>
      </c>
      <c r="Z1629" s="71" t="str">
        <f t="shared" si="982"/>
        <v/>
      </c>
      <c r="AA1629" s="71" t="str">
        <f t="shared" si="983"/>
        <v/>
      </c>
      <c r="AB1629" s="71" t="str">
        <f t="shared" si="984"/>
        <v/>
      </c>
      <c r="AC1629" s="71" t="str">
        <f t="shared" si="985"/>
        <v/>
      </c>
      <c r="AD1629" s="71" t="str">
        <f t="shared" si="986"/>
        <v/>
      </c>
      <c r="AE1629" s="78" t="str">
        <f t="shared" si="987"/>
        <v/>
      </c>
      <c r="AF1629" s="75" t="str">
        <f t="shared" si="988"/>
        <v/>
      </c>
      <c r="AG1629" s="71" t="str">
        <f t="shared" si="989"/>
        <v/>
      </c>
      <c r="AH1629" s="71" t="str">
        <f t="shared" si="990"/>
        <v/>
      </c>
      <c r="AI1629" s="71" t="str">
        <f t="shared" si="991"/>
        <v/>
      </c>
      <c r="AJ1629" s="71" t="str">
        <f t="shared" si="992"/>
        <v/>
      </c>
      <c r="AK1629" s="71" t="str">
        <f t="shared" si="993"/>
        <v/>
      </c>
      <c r="AL1629" s="71" t="str">
        <f t="shared" si="994"/>
        <v/>
      </c>
      <c r="AM1629" s="78" t="str">
        <f t="shared" si="995"/>
        <v/>
      </c>
      <c r="AN1629" s="75" t="str">
        <f t="shared" si="996"/>
        <v/>
      </c>
      <c r="AO1629" s="71" t="str">
        <f t="shared" si="997"/>
        <v/>
      </c>
      <c r="AP1629" s="71" t="str">
        <f t="shared" si="998"/>
        <v/>
      </c>
      <c r="AQ1629" s="71" t="str">
        <f t="shared" si="999"/>
        <v/>
      </c>
      <c r="AR1629" s="71" t="str">
        <f t="shared" si="1000"/>
        <v/>
      </c>
      <c r="AS1629" s="71" t="str">
        <f t="shared" si="1001"/>
        <v/>
      </c>
      <c r="AT1629" s="71" t="str">
        <f t="shared" si="1002"/>
        <v/>
      </c>
      <c r="AU1629" s="76" t="str">
        <f t="shared" si="1003"/>
        <v/>
      </c>
      <c r="BF1629" s="141">
        <v>72015</v>
      </c>
      <c r="BG1629" s="142" t="s">
        <v>18910</v>
      </c>
      <c r="BH1629" s="141" t="s">
        <v>478</v>
      </c>
      <c r="BI1629" s="141" t="s">
        <v>176</v>
      </c>
      <c r="BJ1629" s="141"/>
      <c r="BK1629" s="141" t="s">
        <v>18911</v>
      </c>
      <c r="BL1629" s="141" t="s">
        <v>18912</v>
      </c>
      <c r="BM1629" s="141">
        <v>45.524250000000002</v>
      </c>
      <c r="BN1629" s="141">
        <v>-73.959469999999996</v>
      </c>
      <c r="BO1629" s="141">
        <v>2012</v>
      </c>
      <c r="BP1629" s="143" t="s">
        <v>1553</v>
      </c>
      <c r="BQ1629" s="143" t="s">
        <v>17560</v>
      </c>
    </row>
    <row r="1630" spans="1:69" ht="38.25" customHeight="1" x14ac:dyDescent="0.25">
      <c r="A1630" s="1" t="str">
        <f t="shared" si="1004"/>
        <v/>
      </c>
      <c r="B1630" s="32" t="str">
        <f t="shared" si="1005"/>
        <v/>
      </c>
      <c r="C1630" s="25" t="str">
        <f t="shared" si="1006"/>
        <v/>
      </c>
      <c r="D1630" s="25" t="str">
        <f t="shared" si="1007"/>
        <v/>
      </c>
      <c r="E1630" s="25" t="str">
        <f t="shared" si="1008"/>
        <v/>
      </c>
      <c r="F1630" s="25" t="str">
        <f t="shared" si="1009"/>
        <v/>
      </c>
      <c r="G1630" s="108" t="str">
        <f t="shared" si="1010"/>
        <v/>
      </c>
      <c r="H1630" s="108" t="str">
        <f t="shared" si="1011"/>
        <v/>
      </c>
      <c r="I1630" s="112" t="str">
        <f t="shared" si="1012"/>
        <v/>
      </c>
      <c r="J1630" s="112"/>
      <c r="K1630" s="112"/>
      <c r="L1630" s="113"/>
      <c r="M1630" s="113"/>
      <c r="N1630" s="224" t="str">
        <f t="shared" si="1013"/>
        <v/>
      </c>
      <c r="O1630" s="225" t="str">
        <f t="shared" si="1014"/>
        <v/>
      </c>
      <c r="Q1630" s="6">
        <v>1628</v>
      </c>
      <c r="R1630" s="47" t="str">
        <f t="shared" si="977"/>
        <v>-1628</v>
      </c>
      <c r="S1630" s="6"/>
      <c r="T1630" s="48" t="str">
        <f t="shared" si="978"/>
        <v/>
      </c>
      <c r="U1630" s="49" t="str">
        <f t="shared" si="979"/>
        <v/>
      </c>
      <c r="W1630" s="51"/>
      <c r="X1630" s="75" t="str">
        <f t="shared" si="980"/>
        <v/>
      </c>
      <c r="Y1630" s="71" t="str">
        <f t="shared" si="981"/>
        <v/>
      </c>
      <c r="Z1630" s="71" t="str">
        <f t="shared" si="982"/>
        <v/>
      </c>
      <c r="AA1630" s="71" t="str">
        <f t="shared" si="983"/>
        <v/>
      </c>
      <c r="AB1630" s="71" t="str">
        <f t="shared" si="984"/>
        <v/>
      </c>
      <c r="AC1630" s="71" t="str">
        <f t="shared" si="985"/>
        <v/>
      </c>
      <c r="AD1630" s="71" t="str">
        <f t="shared" si="986"/>
        <v/>
      </c>
      <c r="AE1630" s="78" t="str">
        <f t="shared" si="987"/>
        <v/>
      </c>
      <c r="AF1630" s="75" t="str">
        <f t="shared" si="988"/>
        <v/>
      </c>
      <c r="AG1630" s="71" t="str">
        <f t="shared" si="989"/>
        <v/>
      </c>
      <c r="AH1630" s="71" t="str">
        <f t="shared" si="990"/>
        <v/>
      </c>
      <c r="AI1630" s="71" t="str">
        <f t="shared" si="991"/>
        <v/>
      </c>
      <c r="AJ1630" s="71" t="str">
        <f t="shared" si="992"/>
        <v/>
      </c>
      <c r="AK1630" s="71" t="str">
        <f t="shared" si="993"/>
        <v/>
      </c>
      <c r="AL1630" s="71" t="str">
        <f t="shared" si="994"/>
        <v/>
      </c>
      <c r="AM1630" s="78" t="str">
        <f t="shared" si="995"/>
        <v/>
      </c>
      <c r="AN1630" s="75" t="str">
        <f t="shared" si="996"/>
        <v/>
      </c>
      <c r="AO1630" s="71" t="str">
        <f t="shared" si="997"/>
        <v/>
      </c>
      <c r="AP1630" s="71" t="str">
        <f t="shared" si="998"/>
        <v/>
      </c>
      <c r="AQ1630" s="71" t="str">
        <f t="shared" si="999"/>
        <v/>
      </c>
      <c r="AR1630" s="71" t="str">
        <f t="shared" si="1000"/>
        <v/>
      </c>
      <c r="AS1630" s="71" t="str">
        <f t="shared" si="1001"/>
        <v/>
      </c>
      <c r="AT1630" s="71" t="str">
        <f t="shared" si="1002"/>
        <v/>
      </c>
      <c r="AU1630" s="76" t="str">
        <f t="shared" si="1003"/>
        <v/>
      </c>
      <c r="BF1630" s="141">
        <v>72015</v>
      </c>
      <c r="BG1630" s="142" t="s">
        <v>18913</v>
      </c>
      <c r="BH1630" s="141" t="s">
        <v>180</v>
      </c>
      <c r="BI1630" s="141" t="s">
        <v>191</v>
      </c>
      <c r="BJ1630" s="141"/>
      <c r="BK1630" s="141" t="s">
        <v>18914</v>
      </c>
      <c r="BL1630" s="141" t="s">
        <v>18915</v>
      </c>
      <c r="BM1630" s="141">
        <v>45.520320055727602</v>
      </c>
      <c r="BN1630" s="141">
        <v>-73.949219772568895</v>
      </c>
      <c r="BO1630" s="141">
        <v>2001</v>
      </c>
      <c r="BP1630" s="143" t="s">
        <v>1727</v>
      </c>
      <c r="BQ1630" s="143" t="s">
        <v>17560</v>
      </c>
    </row>
    <row r="1631" spans="1:69" ht="38.25" customHeight="1" x14ac:dyDescent="0.25">
      <c r="A1631" s="1" t="str">
        <f t="shared" si="1004"/>
        <v/>
      </c>
      <c r="B1631" s="32" t="str">
        <f t="shared" si="1005"/>
        <v/>
      </c>
      <c r="C1631" s="25" t="str">
        <f t="shared" si="1006"/>
        <v/>
      </c>
      <c r="D1631" s="25" t="str">
        <f t="shared" si="1007"/>
        <v/>
      </c>
      <c r="E1631" s="25" t="str">
        <f t="shared" si="1008"/>
        <v/>
      </c>
      <c r="F1631" s="25" t="str">
        <f t="shared" si="1009"/>
        <v/>
      </c>
      <c r="G1631" s="108" t="str">
        <f t="shared" si="1010"/>
        <v/>
      </c>
      <c r="H1631" s="108" t="str">
        <f t="shared" si="1011"/>
        <v/>
      </c>
      <c r="I1631" s="112" t="str">
        <f t="shared" si="1012"/>
        <v/>
      </c>
      <c r="J1631" s="112"/>
      <c r="K1631" s="112"/>
      <c r="L1631" s="113"/>
      <c r="M1631" s="113"/>
      <c r="N1631" s="224" t="str">
        <f t="shared" si="1013"/>
        <v/>
      </c>
      <c r="O1631" s="225" t="str">
        <f t="shared" si="1014"/>
        <v/>
      </c>
      <c r="Q1631" s="6">
        <v>1629</v>
      </c>
      <c r="R1631" s="47" t="str">
        <f t="shared" si="977"/>
        <v>-1629</v>
      </c>
      <c r="S1631" s="6"/>
      <c r="T1631" s="48" t="str">
        <f t="shared" si="978"/>
        <v/>
      </c>
      <c r="U1631" s="49" t="str">
        <f t="shared" si="979"/>
        <v/>
      </c>
      <c r="W1631" s="51"/>
      <c r="X1631" s="75" t="str">
        <f t="shared" si="980"/>
        <v/>
      </c>
      <c r="Y1631" s="71" t="str">
        <f t="shared" si="981"/>
        <v/>
      </c>
      <c r="Z1631" s="71" t="str">
        <f t="shared" si="982"/>
        <v/>
      </c>
      <c r="AA1631" s="71" t="str">
        <f t="shared" si="983"/>
        <v/>
      </c>
      <c r="AB1631" s="71" t="str">
        <f t="shared" si="984"/>
        <v/>
      </c>
      <c r="AC1631" s="71" t="str">
        <f t="shared" si="985"/>
        <v/>
      </c>
      <c r="AD1631" s="71" t="str">
        <f t="shared" si="986"/>
        <v/>
      </c>
      <c r="AE1631" s="78" t="str">
        <f t="shared" si="987"/>
        <v/>
      </c>
      <c r="AF1631" s="75" t="str">
        <f t="shared" si="988"/>
        <v/>
      </c>
      <c r="AG1631" s="71" t="str">
        <f t="shared" si="989"/>
        <v/>
      </c>
      <c r="AH1631" s="71" t="str">
        <f t="shared" si="990"/>
        <v/>
      </c>
      <c r="AI1631" s="71" t="str">
        <f t="shared" si="991"/>
        <v/>
      </c>
      <c r="AJ1631" s="71" t="str">
        <f t="shared" si="992"/>
        <v/>
      </c>
      <c r="AK1631" s="71" t="str">
        <f t="shared" si="993"/>
        <v/>
      </c>
      <c r="AL1631" s="71" t="str">
        <f t="shared" si="994"/>
        <v/>
      </c>
      <c r="AM1631" s="78" t="str">
        <f t="shared" si="995"/>
        <v/>
      </c>
      <c r="AN1631" s="75" t="str">
        <f t="shared" si="996"/>
        <v/>
      </c>
      <c r="AO1631" s="71" t="str">
        <f t="shared" si="997"/>
        <v/>
      </c>
      <c r="AP1631" s="71" t="str">
        <f t="shared" si="998"/>
        <v/>
      </c>
      <c r="AQ1631" s="71" t="str">
        <f t="shared" si="999"/>
        <v/>
      </c>
      <c r="AR1631" s="71" t="str">
        <f t="shared" si="1000"/>
        <v/>
      </c>
      <c r="AS1631" s="71" t="str">
        <f t="shared" si="1001"/>
        <v/>
      </c>
      <c r="AT1631" s="71" t="str">
        <f t="shared" si="1002"/>
        <v/>
      </c>
      <c r="AU1631" s="76" t="str">
        <f t="shared" si="1003"/>
        <v/>
      </c>
      <c r="BF1631" s="141">
        <v>72015</v>
      </c>
      <c r="BG1631" s="142" t="s">
        <v>18916</v>
      </c>
      <c r="BH1631" s="141" t="s">
        <v>180</v>
      </c>
      <c r="BI1631" s="141" t="s">
        <v>191</v>
      </c>
      <c r="BJ1631" s="141"/>
      <c r="BK1631" s="141" t="s">
        <v>4123</v>
      </c>
      <c r="BL1631" s="141" t="s">
        <v>18917</v>
      </c>
      <c r="BM1631" s="141">
        <v>45.525125750681497</v>
      </c>
      <c r="BN1631" s="141">
        <v>-73.960382574619501</v>
      </c>
      <c r="BO1631" s="141">
        <v>2001</v>
      </c>
      <c r="BP1631" s="143" t="s">
        <v>1727</v>
      </c>
      <c r="BQ1631" s="143" t="s">
        <v>17560</v>
      </c>
    </row>
    <row r="1632" spans="1:69" ht="38.25" customHeight="1" x14ac:dyDescent="0.25">
      <c r="A1632" s="1" t="str">
        <f t="shared" si="1004"/>
        <v/>
      </c>
      <c r="B1632" s="32" t="str">
        <f t="shared" si="1005"/>
        <v/>
      </c>
      <c r="C1632" s="25" t="str">
        <f t="shared" si="1006"/>
        <v/>
      </c>
      <c r="D1632" s="25" t="str">
        <f t="shared" si="1007"/>
        <v/>
      </c>
      <c r="E1632" s="25" t="str">
        <f t="shared" si="1008"/>
        <v/>
      </c>
      <c r="F1632" s="25" t="str">
        <f t="shared" si="1009"/>
        <v/>
      </c>
      <c r="G1632" s="108" t="str">
        <f t="shared" si="1010"/>
        <v/>
      </c>
      <c r="H1632" s="108" t="str">
        <f t="shared" si="1011"/>
        <v/>
      </c>
      <c r="I1632" s="112" t="str">
        <f t="shared" si="1012"/>
        <v/>
      </c>
      <c r="J1632" s="112"/>
      <c r="K1632" s="112"/>
      <c r="L1632" s="113"/>
      <c r="M1632" s="113"/>
      <c r="N1632" s="224" t="str">
        <f t="shared" si="1013"/>
        <v/>
      </c>
      <c r="O1632" s="225" t="str">
        <f t="shared" si="1014"/>
        <v/>
      </c>
      <c r="Q1632" s="6">
        <v>1630</v>
      </c>
      <c r="R1632" s="47" t="str">
        <f t="shared" si="977"/>
        <v>-1630</v>
      </c>
      <c r="S1632" s="6"/>
      <c r="T1632" s="48" t="str">
        <f t="shared" si="978"/>
        <v/>
      </c>
      <c r="U1632" s="49" t="str">
        <f t="shared" si="979"/>
        <v/>
      </c>
      <c r="W1632" s="51"/>
      <c r="X1632" s="75" t="str">
        <f t="shared" si="980"/>
        <v/>
      </c>
      <c r="Y1632" s="71" t="str">
        <f t="shared" si="981"/>
        <v/>
      </c>
      <c r="Z1632" s="71" t="str">
        <f t="shared" si="982"/>
        <v/>
      </c>
      <c r="AA1632" s="71" t="str">
        <f t="shared" si="983"/>
        <v/>
      </c>
      <c r="AB1632" s="71" t="str">
        <f t="shared" si="984"/>
        <v/>
      </c>
      <c r="AC1632" s="71" t="str">
        <f t="shared" si="985"/>
        <v/>
      </c>
      <c r="AD1632" s="71" t="str">
        <f t="shared" si="986"/>
        <v/>
      </c>
      <c r="AE1632" s="78" t="str">
        <f t="shared" si="987"/>
        <v/>
      </c>
      <c r="AF1632" s="75" t="str">
        <f t="shared" si="988"/>
        <v/>
      </c>
      <c r="AG1632" s="71" t="str">
        <f t="shared" si="989"/>
        <v/>
      </c>
      <c r="AH1632" s="71" t="str">
        <f t="shared" si="990"/>
        <v/>
      </c>
      <c r="AI1632" s="71" t="str">
        <f t="shared" si="991"/>
        <v/>
      </c>
      <c r="AJ1632" s="71" t="str">
        <f t="shared" si="992"/>
        <v/>
      </c>
      <c r="AK1632" s="71" t="str">
        <f t="shared" si="993"/>
        <v/>
      </c>
      <c r="AL1632" s="71" t="str">
        <f t="shared" si="994"/>
        <v/>
      </c>
      <c r="AM1632" s="78" t="str">
        <f t="shared" si="995"/>
        <v/>
      </c>
      <c r="AN1632" s="75" t="str">
        <f t="shared" si="996"/>
        <v/>
      </c>
      <c r="AO1632" s="71" t="str">
        <f t="shared" si="997"/>
        <v/>
      </c>
      <c r="AP1632" s="71" t="str">
        <f t="shared" si="998"/>
        <v/>
      </c>
      <c r="AQ1632" s="71" t="str">
        <f t="shared" si="999"/>
        <v/>
      </c>
      <c r="AR1632" s="71" t="str">
        <f t="shared" si="1000"/>
        <v/>
      </c>
      <c r="AS1632" s="71" t="str">
        <f t="shared" si="1001"/>
        <v/>
      </c>
      <c r="AT1632" s="71" t="str">
        <f t="shared" si="1002"/>
        <v/>
      </c>
      <c r="AU1632" s="76" t="str">
        <f t="shared" si="1003"/>
        <v/>
      </c>
      <c r="BF1632" s="141">
        <v>72015</v>
      </c>
      <c r="BG1632" s="142" t="s">
        <v>18918</v>
      </c>
      <c r="BH1632" s="141" t="s">
        <v>180</v>
      </c>
      <c r="BI1632" s="141" t="s">
        <v>191</v>
      </c>
      <c r="BJ1632" s="141"/>
      <c r="BK1632" s="141" t="s">
        <v>1073</v>
      </c>
      <c r="BL1632" s="141" t="s">
        <v>18919</v>
      </c>
      <c r="BM1632" s="141">
        <v>45.525788889039703</v>
      </c>
      <c r="BN1632" s="141">
        <v>-73.928716538629104</v>
      </c>
      <c r="BO1632" s="141">
        <v>2001</v>
      </c>
      <c r="BP1632" s="143" t="s">
        <v>1727</v>
      </c>
      <c r="BQ1632" s="143" t="s">
        <v>17560</v>
      </c>
    </row>
    <row r="1633" spans="1:69" ht="38.25" customHeight="1" x14ac:dyDescent="0.25">
      <c r="A1633" s="1" t="str">
        <f t="shared" si="1004"/>
        <v/>
      </c>
      <c r="B1633" s="32" t="str">
        <f t="shared" si="1005"/>
        <v/>
      </c>
      <c r="C1633" s="25" t="str">
        <f t="shared" si="1006"/>
        <v/>
      </c>
      <c r="D1633" s="25" t="str">
        <f t="shared" si="1007"/>
        <v/>
      </c>
      <c r="E1633" s="25" t="str">
        <f t="shared" si="1008"/>
        <v/>
      </c>
      <c r="F1633" s="25" t="str">
        <f t="shared" si="1009"/>
        <v/>
      </c>
      <c r="G1633" s="108" t="str">
        <f t="shared" si="1010"/>
        <v/>
      </c>
      <c r="H1633" s="108" t="str">
        <f t="shared" si="1011"/>
        <v/>
      </c>
      <c r="I1633" s="112" t="str">
        <f t="shared" si="1012"/>
        <v/>
      </c>
      <c r="J1633" s="112"/>
      <c r="K1633" s="112"/>
      <c r="L1633" s="113"/>
      <c r="M1633" s="113"/>
      <c r="N1633" s="224" t="str">
        <f t="shared" si="1013"/>
        <v/>
      </c>
      <c r="O1633" s="225" t="str">
        <f t="shared" si="1014"/>
        <v/>
      </c>
      <c r="Q1633" s="6">
        <v>1631</v>
      </c>
      <c r="R1633" s="47" t="str">
        <f t="shared" si="977"/>
        <v>-1631</v>
      </c>
      <c r="S1633" s="6"/>
      <c r="T1633" s="48" t="str">
        <f t="shared" si="978"/>
        <v/>
      </c>
      <c r="U1633" s="49" t="str">
        <f t="shared" si="979"/>
        <v/>
      </c>
      <c r="W1633" s="51"/>
      <c r="X1633" s="75" t="str">
        <f t="shared" si="980"/>
        <v/>
      </c>
      <c r="Y1633" s="71" t="str">
        <f t="shared" si="981"/>
        <v/>
      </c>
      <c r="Z1633" s="71" t="str">
        <f t="shared" si="982"/>
        <v/>
      </c>
      <c r="AA1633" s="71" t="str">
        <f t="shared" si="983"/>
        <v/>
      </c>
      <c r="AB1633" s="71" t="str">
        <f t="shared" si="984"/>
        <v/>
      </c>
      <c r="AC1633" s="71" t="str">
        <f t="shared" si="985"/>
        <v/>
      </c>
      <c r="AD1633" s="71" t="str">
        <f t="shared" si="986"/>
        <v/>
      </c>
      <c r="AE1633" s="78" t="str">
        <f t="shared" si="987"/>
        <v/>
      </c>
      <c r="AF1633" s="75" t="str">
        <f t="shared" si="988"/>
        <v/>
      </c>
      <c r="AG1633" s="71" t="str">
        <f t="shared" si="989"/>
        <v/>
      </c>
      <c r="AH1633" s="71" t="str">
        <f t="shared" si="990"/>
        <v/>
      </c>
      <c r="AI1633" s="71" t="str">
        <f t="shared" si="991"/>
        <v/>
      </c>
      <c r="AJ1633" s="71" t="str">
        <f t="shared" si="992"/>
        <v/>
      </c>
      <c r="AK1633" s="71" t="str">
        <f t="shared" si="993"/>
        <v/>
      </c>
      <c r="AL1633" s="71" t="str">
        <f t="shared" si="994"/>
        <v/>
      </c>
      <c r="AM1633" s="78" t="str">
        <f t="shared" si="995"/>
        <v/>
      </c>
      <c r="AN1633" s="75" t="str">
        <f t="shared" si="996"/>
        <v/>
      </c>
      <c r="AO1633" s="71" t="str">
        <f t="shared" si="997"/>
        <v/>
      </c>
      <c r="AP1633" s="71" t="str">
        <f t="shared" si="998"/>
        <v/>
      </c>
      <c r="AQ1633" s="71" t="str">
        <f t="shared" si="999"/>
        <v/>
      </c>
      <c r="AR1633" s="71" t="str">
        <f t="shared" si="1000"/>
        <v/>
      </c>
      <c r="AS1633" s="71" t="str">
        <f t="shared" si="1001"/>
        <v/>
      </c>
      <c r="AT1633" s="71" t="str">
        <f t="shared" si="1002"/>
        <v/>
      </c>
      <c r="AU1633" s="76" t="str">
        <f t="shared" si="1003"/>
        <v/>
      </c>
      <c r="BF1633" s="141">
        <v>73035</v>
      </c>
      <c r="BG1633" s="142" t="s">
        <v>18952</v>
      </c>
      <c r="BH1633" s="141" t="s">
        <v>180</v>
      </c>
      <c r="BI1633" s="141" t="s">
        <v>178</v>
      </c>
      <c r="BJ1633" s="141"/>
      <c r="BK1633" s="141" t="s">
        <v>1797</v>
      </c>
      <c r="BL1633" s="141" t="s">
        <v>18031</v>
      </c>
      <c r="BM1633" s="141">
        <v>45.748429999999999</v>
      </c>
      <c r="BN1633" s="141">
        <v>-73.830259999999996</v>
      </c>
      <c r="BO1633" s="141">
        <v>1995</v>
      </c>
      <c r="BP1633" s="143" t="s">
        <v>25736</v>
      </c>
      <c r="BQ1633" s="143" t="s">
        <v>26794</v>
      </c>
    </row>
    <row r="1634" spans="1:69" ht="38.25" customHeight="1" x14ac:dyDescent="0.25">
      <c r="A1634" s="1" t="str">
        <f t="shared" si="1004"/>
        <v/>
      </c>
      <c r="B1634" s="32" t="str">
        <f t="shared" si="1005"/>
        <v/>
      </c>
      <c r="C1634" s="25" t="str">
        <f t="shared" si="1006"/>
        <v/>
      </c>
      <c r="D1634" s="25" t="str">
        <f t="shared" si="1007"/>
        <v/>
      </c>
      <c r="E1634" s="25" t="str">
        <f t="shared" si="1008"/>
        <v/>
      </c>
      <c r="F1634" s="25" t="str">
        <f t="shared" si="1009"/>
        <v/>
      </c>
      <c r="G1634" s="108" t="str">
        <f t="shared" si="1010"/>
        <v/>
      </c>
      <c r="H1634" s="108" t="str">
        <f t="shared" si="1011"/>
        <v/>
      </c>
      <c r="I1634" s="112" t="str">
        <f t="shared" si="1012"/>
        <v/>
      </c>
      <c r="J1634" s="112"/>
      <c r="K1634" s="112"/>
      <c r="L1634" s="113"/>
      <c r="M1634" s="113"/>
      <c r="N1634" s="224" t="str">
        <f t="shared" si="1013"/>
        <v/>
      </c>
      <c r="O1634" s="225" t="str">
        <f t="shared" si="1014"/>
        <v/>
      </c>
      <c r="Q1634" s="6">
        <v>1632</v>
      </c>
      <c r="R1634" s="47" t="str">
        <f t="shared" si="977"/>
        <v>-1632</v>
      </c>
      <c r="S1634" s="6"/>
      <c r="T1634" s="48" t="str">
        <f t="shared" si="978"/>
        <v/>
      </c>
      <c r="U1634" s="49" t="str">
        <f t="shared" si="979"/>
        <v/>
      </c>
      <c r="W1634" s="51"/>
      <c r="X1634" s="75" t="str">
        <f t="shared" si="980"/>
        <v/>
      </c>
      <c r="Y1634" s="71" t="str">
        <f t="shared" si="981"/>
        <v/>
      </c>
      <c r="Z1634" s="71" t="str">
        <f t="shared" si="982"/>
        <v/>
      </c>
      <c r="AA1634" s="71" t="str">
        <f t="shared" si="983"/>
        <v/>
      </c>
      <c r="AB1634" s="71" t="str">
        <f t="shared" si="984"/>
        <v/>
      </c>
      <c r="AC1634" s="71" t="str">
        <f t="shared" si="985"/>
        <v/>
      </c>
      <c r="AD1634" s="71" t="str">
        <f t="shared" si="986"/>
        <v/>
      </c>
      <c r="AE1634" s="78" t="str">
        <f t="shared" si="987"/>
        <v/>
      </c>
      <c r="AF1634" s="75" t="str">
        <f t="shared" si="988"/>
        <v/>
      </c>
      <c r="AG1634" s="71" t="str">
        <f t="shared" si="989"/>
        <v/>
      </c>
      <c r="AH1634" s="71" t="str">
        <f t="shared" si="990"/>
        <v/>
      </c>
      <c r="AI1634" s="71" t="str">
        <f t="shared" si="991"/>
        <v/>
      </c>
      <c r="AJ1634" s="71" t="str">
        <f t="shared" si="992"/>
        <v/>
      </c>
      <c r="AK1634" s="71" t="str">
        <f t="shared" si="993"/>
        <v/>
      </c>
      <c r="AL1634" s="71" t="str">
        <f t="shared" si="994"/>
        <v/>
      </c>
      <c r="AM1634" s="78" t="str">
        <f t="shared" si="995"/>
        <v/>
      </c>
      <c r="AN1634" s="75" t="str">
        <f t="shared" si="996"/>
        <v/>
      </c>
      <c r="AO1634" s="71" t="str">
        <f t="shared" si="997"/>
        <v/>
      </c>
      <c r="AP1634" s="71" t="str">
        <f t="shared" si="998"/>
        <v/>
      </c>
      <c r="AQ1634" s="71" t="str">
        <f t="shared" si="999"/>
        <v/>
      </c>
      <c r="AR1634" s="71" t="str">
        <f t="shared" si="1000"/>
        <v/>
      </c>
      <c r="AS1634" s="71" t="str">
        <f t="shared" si="1001"/>
        <v/>
      </c>
      <c r="AT1634" s="71" t="str">
        <f t="shared" si="1002"/>
        <v/>
      </c>
      <c r="AU1634" s="76" t="str">
        <f t="shared" si="1003"/>
        <v/>
      </c>
      <c r="BF1634" s="141">
        <v>73035</v>
      </c>
      <c r="BG1634" s="142" t="s">
        <v>18953</v>
      </c>
      <c r="BH1634" s="141" t="s">
        <v>180</v>
      </c>
      <c r="BI1634" s="141" t="s">
        <v>190</v>
      </c>
      <c r="BJ1634" s="141"/>
      <c r="BK1634" s="141"/>
      <c r="BL1634" s="141" t="s">
        <v>18954</v>
      </c>
      <c r="BM1634" s="141">
        <v>45.78436</v>
      </c>
      <c r="BN1634" s="141">
        <v>-73.85284</v>
      </c>
      <c r="BO1634" s="141">
        <v>2000</v>
      </c>
      <c r="BP1634" s="143" t="s">
        <v>25737</v>
      </c>
      <c r="BQ1634" s="143" t="s">
        <v>26794</v>
      </c>
    </row>
    <row r="1635" spans="1:69" ht="38.25" customHeight="1" x14ac:dyDescent="0.25">
      <c r="A1635" s="1" t="str">
        <f t="shared" si="1004"/>
        <v/>
      </c>
      <c r="B1635" s="32" t="str">
        <f t="shared" si="1005"/>
        <v/>
      </c>
      <c r="C1635" s="25" t="str">
        <f t="shared" si="1006"/>
        <v/>
      </c>
      <c r="D1635" s="25" t="str">
        <f t="shared" si="1007"/>
        <v/>
      </c>
      <c r="E1635" s="25" t="str">
        <f t="shared" si="1008"/>
        <v/>
      </c>
      <c r="F1635" s="25" t="str">
        <f t="shared" si="1009"/>
        <v/>
      </c>
      <c r="G1635" s="108" t="str">
        <f t="shared" si="1010"/>
        <v/>
      </c>
      <c r="H1635" s="108" t="str">
        <f t="shared" si="1011"/>
        <v/>
      </c>
      <c r="I1635" s="112" t="str">
        <f t="shared" si="1012"/>
        <v/>
      </c>
      <c r="J1635" s="112"/>
      <c r="K1635" s="112"/>
      <c r="L1635" s="113"/>
      <c r="M1635" s="113"/>
      <c r="N1635" s="224" t="str">
        <f t="shared" si="1013"/>
        <v/>
      </c>
      <c r="O1635" s="225" t="str">
        <f t="shared" si="1014"/>
        <v/>
      </c>
      <c r="Q1635" s="6">
        <v>1633</v>
      </c>
      <c r="R1635" s="47" t="str">
        <f t="shared" si="977"/>
        <v>-1633</v>
      </c>
      <c r="S1635" s="6"/>
      <c r="T1635" s="48" t="str">
        <f t="shared" si="978"/>
        <v/>
      </c>
      <c r="U1635" s="49" t="str">
        <f t="shared" si="979"/>
        <v/>
      </c>
      <c r="W1635" s="51"/>
      <c r="X1635" s="75" t="str">
        <f t="shared" si="980"/>
        <v/>
      </c>
      <c r="Y1635" s="71" t="str">
        <f t="shared" si="981"/>
        <v/>
      </c>
      <c r="Z1635" s="71" t="str">
        <f t="shared" si="982"/>
        <v/>
      </c>
      <c r="AA1635" s="71" t="str">
        <f t="shared" si="983"/>
        <v/>
      </c>
      <c r="AB1635" s="71" t="str">
        <f t="shared" si="984"/>
        <v/>
      </c>
      <c r="AC1635" s="71" t="str">
        <f t="shared" si="985"/>
        <v/>
      </c>
      <c r="AD1635" s="71" t="str">
        <f t="shared" si="986"/>
        <v/>
      </c>
      <c r="AE1635" s="78" t="str">
        <f t="shared" si="987"/>
        <v/>
      </c>
      <c r="AF1635" s="75" t="str">
        <f t="shared" si="988"/>
        <v/>
      </c>
      <c r="AG1635" s="71" t="str">
        <f t="shared" si="989"/>
        <v/>
      </c>
      <c r="AH1635" s="71" t="str">
        <f t="shared" si="990"/>
        <v/>
      </c>
      <c r="AI1635" s="71" t="str">
        <f t="shared" si="991"/>
        <v/>
      </c>
      <c r="AJ1635" s="71" t="str">
        <f t="shared" si="992"/>
        <v/>
      </c>
      <c r="AK1635" s="71" t="str">
        <f t="shared" si="993"/>
        <v/>
      </c>
      <c r="AL1635" s="71" t="str">
        <f t="shared" si="994"/>
        <v/>
      </c>
      <c r="AM1635" s="78" t="str">
        <f t="shared" si="995"/>
        <v/>
      </c>
      <c r="AN1635" s="75" t="str">
        <f t="shared" si="996"/>
        <v/>
      </c>
      <c r="AO1635" s="71" t="str">
        <f t="shared" si="997"/>
        <v/>
      </c>
      <c r="AP1635" s="71" t="str">
        <f t="shared" si="998"/>
        <v/>
      </c>
      <c r="AQ1635" s="71" t="str">
        <f t="shared" si="999"/>
        <v/>
      </c>
      <c r="AR1635" s="71" t="str">
        <f t="shared" si="1000"/>
        <v/>
      </c>
      <c r="AS1635" s="71" t="str">
        <f t="shared" si="1001"/>
        <v/>
      </c>
      <c r="AT1635" s="71" t="str">
        <f t="shared" si="1002"/>
        <v/>
      </c>
      <c r="AU1635" s="76" t="str">
        <f t="shared" si="1003"/>
        <v/>
      </c>
      <c r="BF1635" s="141">
        <v>73035</v>
      </c>
      <c r="BG1635" s="142" t="s">
        <v>18955</v>
      </c>
      <c r="BH1635" s="141" t="s">
        <v>478</v>
      </c>
      <c r="BI1635" s="141" t="s">
        <v>176</v>
      </c>
      <c r="BJ1635" s="141"/>
      <c r="BK1635" s="141"/>
      <c r="BL1635" s="141" t="s">
        <v>4952</v>
      </c>
      <c r="BM1635" s="141">
        <v>45.763330000000003</v>
      </c>
      <c r="BN1635" s="141">
        <v>-73.824969999999993</v>
      </c>
      <c r="BO1635" s="141">
        <v>1980</v>
      </c>
      <c r="BP1635" s="143" t="s">
        <v>25733</v>
      </c>
      <c r="BQ1635" s="143" t="s">
        <v>26794</v>
      </c>
    </row>
    <row r="1636" spans="1:69" ht="38.25" customHeight="1" x14ac:dyDescent="0.25">
      <c r="A1636" s="1" t="str">
        <f t="shared" si="1004"/>
        <v/>
      </c>
      <c r="B1636" s="32" t="str">
        <f t="shared" si="1005"/>
        <v/>
      </c>
      <c r="C1636" s="25" t="str">
        <f t="shared" si="1006"/>
        <v/>
      </c>
      <c r="D1636" s="25" t="str">
        <f t="shared" si="1007"/>
        <v/>
      </c>
      <c r="E1636" s="25" t="str">
        <f t="shared" si="1008"/>
        <v/>
      </c>
      <c r="F1636" s="25" t="str">
        <f t="shared" si="1009"/>
        <v/>
      </c>
      <c r="G1636" s="108" t="str">
        <f t="shared" si="1010"/>
        <v/>
      </c>
      <c r="H1636" s="108" t="str">
        <f t="shared" si="1011"/>
        <v/>
      </c>
      <c r="I1636" s="112" t="str">
        <f t="shared" si="1012"/>
        <v/>
      </c>
      <c r="J1636" s="112"/>
      <c r="K1636" s="112"/>
      <c r="L1636" s="113"/>
      <c r="M1636" s="113"/>
      <c r="N1636" s="224" t="str">
        <f t="shared" si="1013"/>
        <v/>
      </c>
      <c r="O1636" s="225" t="str">
        <f t="shared" si="1014"/>
        <v/>
      </c>
      <c r="Q1636" s="6">
        <v>1634</v>
      </c>
      <c r="R1636" s="47" t="str">
        <f t="shared" si="977"/>
        <v>-1634</v>
      </c>
      <c r="S1636" s="6"/>
      <c r="T1636" s="48" t="str">
        <f t="shared" si="978"/>
        <v/>
      </c>
      <c r="U1636" s="49" t="str">
        <f t="shared" si="979"/>
        <v/>
      </c>
      <c r="W1636" s="51"/>
      <c r="X1636" s="75" t="str">
        <f t="shared" si="980"/>
        <v/>
      </c>
      <c r="Y1636" s="71" t="str">
        <f t="shared" si="981"/>
        <v/>
      </c>
      <c r="Z1636" s="71" t="str">
        <f t="shared" si="982"/>
        <v/>
      </c>
      <c r="AA1636" s="71" t="str">
        <f t="shared" si="983"/>
        <v/>
      </c>
      <c r="AB1636" s="71" t="str">
        <f t="shared" si="984"/>
        <v/>
      </c>
      <c r="AC1636" s="71" t="str">
        <f t="shared" si="985"/>
        <v/>
      </c>
      <c r="AD1636" s="71" t="str">
        <f t="shared" si="986"/>
        <v/>
      </c>
      <c r="AE1636" s="78" t="str">
        <f t="shared" si="987"/>
        <v/>
      </c>
      <c r="AF1636" s="75" t="str">
        <f t="shared" si="988"/>
        <v/>
      </c>
      <c r="AG1636" s="71" t="str">
        <f t="shared" si="989"/>
        <v/>
      </c>
      <c r="AH1636" s="71" t="str">
        <f t="shared" si="990"/>
        <v/>
      </c>
      <c r="AI1636" s="71" t="str">
        <f t="shared" si="991"/>
        <v/>
      </c>
      <c r="AJ1636" s="71" t="str">
        <f t="shared" si="992"/>
        <v/>
      </c>
      <c r="AK1636" s="71" t="str">
        <f t="shared" si="993"/>
        <v/>
      </c>
      <c r="AL1636" s="71" t="str">
        <f t="shared" si="994"/>
        <v/>
      </c>
      <c r="AM1636" s="78" t="str">
        <f t="shared" si="995"/>
        <v/>
      </c>
      <c r="AN1636" s="75" t="str">
        <f t="shared" si="996"/>
        <v/>
      </c>
      <c r="AO1636" s="71" t="str">
        <f t="shared" si="997"/>
        <v/>
      </c>
      <c r="AP1636" s="71" t="str">
        <f t="shared" si="998"/>
        <v/>
      </c>
      <c r="AQ1636" s="71" t="str">
        <f t="shared" si="999"/>
        <v/>
      </c>
      <c r="AR1636" s="71" t="str">
        <f t="shared" si="1000"/>
        <v/>
      </c>
      <c r="AS1636" s="71" t="str">
        <f t="shared" si="1001"/>
        <v/>
      </c>
      <c r="AT1636" s="71" t="str">
        <f t="shared" si="1002"/>
        <v/>
      </c>
      <c r="AU1636" s="76" t="str">
        <f t="shared" si="1003"/>
        <v/>
      </c>
      <c r="BF1636" s="141">
        <v>73035</v>
      </c>
      <c r="BG1636" s="142" t="s">
        <v>18956</v>
      </c>
      <c r="BH1636" s="141" t="s">
        <v>180</v>
      </c>
      <c r="BI1636" s="141" t="s">
        <v>191</v>
      </c>
      <c r="BJ1636" s="141"/>
      <c r="BK1636" s="141"/>
      <c r="BL1636" s="141" t="s">
        <v>18957</v>
      </c>
      <c r="BM1636" s="141">
        <v>45.769550000000002</v>
      </c>
      <c r="BN1636" s="141">
        <v>-73.79616</v>
      </c>
      <c r="BO1636" s="141">
        <v>1993</v>
      </c>
      <c r="BP1636" s="143" t="s">
        <v>25738</v>
      </c>
      <c r="BQ1636" s="143" t="s">
        <v>26794</v>
      </c>
    </row>
    <row r="1637" spans="1:69" ht="38.25" customHeight="1" x14ac:dyDescent="0.25">
      <c r="A1637" s="1" t="str">
        <f t="shared" si="1004"/>
        <v/>
      </c>
      <c r="B1637" s="32" t="str">
        <f t="shared" si="1005"/>
        <v/>
      </c>
      <c r="C1637" s="25" t="str">
        <f t="shared" si="1006"/>
        <v/>
      </c>
      <c r="D1637" s="25" t="str">
        <f t="shared" si="1007"/>
        <v/>
      </c>
      <c r="E1637" s="25" t="str">
        <f t="shared" si="1008"/>
        <v/>
      </c>
      <c r="F1637" s="25" t="str">
        <f t="shared" si="1009"/>
        <v/>
      </c>
      <c r="G1637" s="108" t="str">
        <f t="shared" si="1010"/>
        <v/>
      </c>
      <c r="H1637" s="108" t="str">
        <f t="shared" si="1011"/>
        <v/>
      </c>
      <c r="I1637" s="112" t="str">
        <f t="shared" si="1012"/>
        <v/>
      </c>
      <c r="J1637" s="112"/>
      <c r="K1637" s="112"/>
      <c r="L1637" s="113"/>
      <c r="M1637" s="113"/>
      <c r="N1637" s="224" t="str">
        <f t="shared" si="1013"/>
        <v/>
      </c>
      <c r="O1637" s="225" t="str">
        <f t="shared" si="1014"/>
        <v/>
      </c>
      <c r="Q1637" s="6">
        <v>1635</v>
      </c>
      <c r="R1637" s="47" t="str">
        <f t="shared" si="977"/>
        <v>-1635</v>
      </c>
      <c r="S1637" s="6"/>
      <c r="T1637" s="48" t="str">
        <f t="shared" si="978"/>
        <v/>
      </c>
      <c r="U1637" s="49" t="str">
        <f t="shared" si="979"/>
        <v/>
      </c>
      <c r="W1637" s="51"/>
      <c r="X1637" s="75" t="str">
        <f t="shared" si="980"/>
        <v/>
      </c>
      <c r="Y1637" s="71" t="str">
        <f t="shared" si="981"/>
        <v/>
      </c>
      <c r="Z1637" s="71" t="str">
        <f t="shared" si="982"/>
        <v/>
      </c>
      <c r="AA1637" s="71" t="str">
        <f t="shared" si="983"/>
        <v/>
      </c>
      <c r="AB1637" s="71" t="str">
        <f t="shared" si="984"/>
        <v/>
      </c>
      <c r="AC1637" s="71" t="str">
        <f t="shared" si="985"/>
        <v/>
      </c>
      <c r="AD1637" s="71" t="str">
        <f t="shared" si="986"/>
        <v/>
      </c>
      <c r="AE1637" s="78" t="str">
        <f t="shared" si="987"/>
        <v/>
      </c>
      <c r="AF1637" s="75" t="str">
        <f t="shared" si="988"/>
        <v/>
      </c>
      <c r="AG1637" s="71" t="str">
        <f t="shared" si="989"/>
        <v/>
      </c>
      <c r="AH1637" s="71" t="str">
        <f t="shared" si="990"/>
        <v/>
      </c>
      <c r="AI1637" s="71" t="str">
        <f t="shared" si="991"/>
        <v/>
      </c>
      <c r="AJ1637" s="71" t="str">
        <f t="shared" si="992"/>
        <v/>
      </c>
      <c r="AK1637" s="71" t="str">
        <f t="shared" si="993"/>
        <v/>
      </c>
      <c r="AL1637" s="71" t="str">
        <f t="shared" si="994"/>
        <v/>
      </c>
      <c r="AM1637" s="78" t="str">
        <f t="shared" si="995"/>
        <v/>
      </c>
      <c r="AN1637" s="75" t="str">
        <f t="shared" si="996"/>
        <v/>
      </c>
      <c r="AO1637" s="71" t="str">
        <f t="shared" si="997"/>
        <v/>
      </c>
      <c r="AP1637" s="71" t="str">
        <f t="shared" si="998"/>
        <v/>
      </c>
      <c r="AQ1637" s="71" t="str">
        <f t="shared" si="999"/>
        <v/>
      </c>
      <c r="AR1637" s="71" t="str">
        <f t="shared" si="1000"/>
        <v/>
      </c>
      <c r="AS1637" s="71" t="str">
        <f t="shared" si="1001"/>
        <v/>
      </c>
      <c r="AT1637" s="71" t="str">
        <f t="shared" si="1002"/>
        <v/>
      </c>
      <c r="AU1637" s="76" t="str">
        <f t="shared" si="1003"/>
        <v/>
      </c>
      <c r="BF1637" s="141">
        <v>72015</v>
      </c>
      <c r="BG1637" s="142" t="s">
        <v>18920</v>
      </c>
      <c r="BH1637" s="141" t="s">
        <v>180</v>
      </c>
      <c r="BI1637" s="141" t="s">
        <v>191</v>
      </c>
      <c r="BJ1637" s="141"/>
      <c r="BK1637" s="141" t="s">
        <v>3361</v>
      </c>
      <c r="BL1637" s="141" t="s">
        <v>18921</v>
      </c>
      <c r="BM1637" s="141">
        <v>45.522291595019297</v>
      </c>
      <c r="BN1637" s="141">
        <v>-73.934857101312801</v>
      </c>
      <c r="BO1637" s="141">
        <v>1979</v>
      </c>
      <c r="BP1637" s="143" t="s">
        <v>25730</v>
      </c>
      <c r="BQ1637" s="143" t="s">
        <v>17560</v>
      </c>
    </row>
    <row r="1638" spans="1:69" ht="38.25" customHeight="1" x14ac:dyDescent="0.25">
      <c r="A1638" s="1" t="str">
        <f t="shared" si="1004"/>
        <v/>
      </c>
      <c r="B1638" s="32" t="str">
        <f t="shared" si="1005"/>
        <v/>
      </c>
      <c r="C1638" s="25" t="str">
        <f t="shared" si="1006"/>
        <v/>
      </c>
      <c r="D1638" s="25" t="str">
        <f t="shared" si="1007"/>
        <v/>
      </c>
      <c r="E1638" s="25" t="str">
        <f t="shared" si="1008"/>
        <v/>
      </c>
      <c r="F1638" s="25" t="str">
        <f t="shared" si="1009"/>
        <v/>
      </c>
      <c r="G1638" s="108" t="str">
        <f t="shared" si="1010"/>
        <v/>
      </c>
      <c r="H1638" s="108" t="str">
        <f t="shared" si="1011"/>
        <v/>
      </c>
      <c r="I1638" s="112" t="str">
        <f t="shared" si="1012"/>
        <v/>
      </c>
      <c r="J1638" s="112"/>
      <c r="K1638" s="112"/>
      <c r="L1638" s="113"/>
      <c r="M1638" s="113"/>
      <c r="N1638" s="224" t="str">
        <f t="shared" si="1013"/>
        <v/>
      </c>
      <c r="O1638" s="225" t="str">
        <f t="shared" si="1014"/>
        <v/>
      </c>
      <c r="Q1638" s="6">
        <v>1636</v>
      </c>
      <c r="R1638" s="47" t="str">
        <f t="shared" si="977"/>
        <v>-1636</v>
      </c>
      <c r="S1638" s="6"/>
      <c r="T1638" s="48" t="str">
        <f t="shared" si="978"/>
        <v/>
      </c>
      <c r="U1638" s="49" t="str">
        <f t="shared" si="979"/>
        <v/>
      </c>
      <c r="W1638" s="51"/>
      <c r="X1638" s="75" t="str">
        <f t="shared" si="980"/>
        <v/>
      </c>
      <c r="Y1638" s="71" t="str">
        <f t="shared" si="981"/>
        <v/>
      </c>
      <c r="Z1638" s="71" t="str">
        <f t="shared" si="982"/>
        <v/>
      </c>
      <c r="AA1638" s="71" t="str">
        <f t="shared" si="983"/>
        <v/>
      </c>
      <c r="AB1638" s="71" t="str">
        <f t="shared" si="984"/>
        <v/>
      </c>
      <c r="AC1638" s="71" t="str">
        <f t="shared" si="985"/>
        <v/>
      </c>
      <c r="AD1638" s="71" t="str">
        <f t="shared" si="986"/>
        <v/>
      </c>
      <c r="AE1638" s="78" t="str">
        <f t="shared" si="987"/>
        <v/>
      </c>
      <c r="AF1638" s="75" t="str">
        <f t="shared" si="988"/>
        <v/>
      </c>
      <c r="AG1638" s="71" t="str">
        <f t="shared" si="989"/>
        <v/>
      </c>
      <c r="AH1638" s="71" t="str">
        <f t="shared" si="990"/>
        <v/>
      </c>
      <c r="AI1638" s="71" t="str">
        <f t="shared" si="991"/>
        <v/>
      </c>
      <c r="AJ1638" s="71" t="str">
        <f t="shared" si="992"/>
        <v/>
      </c>
      <c r="AK1638" s="71" t="str">
        <f t="shared" si="993"/>
        <v/>
      </c>
      <c r="AL1638" s="71" t="str">
        <f t="shared" si="994"/>
        <v/>
      </c>
      <c r="AM1638" s="78" t="str">
        <f t="shared" si="995"/>
        <v/>
      </c>
      <c r="AN1638" s="75" t="str">
        <f t="shared" si="996"/>
        <v/>
      </c>
      <c r="AO1638" s="71" t="str">
        <f t="shared" si="997"/>
        <v/>
      </c>
      <c r="AP1638" s="71" t="str">
        <f t="shared" si="998"/>
        <v/>
      </c>
      <c r="AQ1638" s="71" t="str">
        <f t="shared" si="999"/>
        <v/>
      </c>
      <c r="AR1638" s="71" t="str">
        <f t="shared" si="1000"/>
        <v/>
      </c>
      <c r="AS1638" s="71" t="str">
        <f t="shared" si="1001"/>
        <v/>
      </c>
      <c r="AT1638" s="71" t="str">
        <f t="shared" si="1002"/>
        <v/>
      </c>
      <c r="AU1638" s="76" t="str">
        <f t="shared" si="1003"/>
        <v/>
      </c>
      <c r="BF1638" s="141">
        <v>72015</v>
      </c>
      <c r="BG1638" s="142" t="s">
        <v>18922</v>
      </c>
      <c r="BH1638" s="141" t="s">
        <v>180</v>
      </c>
      <c r="BI1638" s="141" t="s">
        <v>191</v>
      </c>
      <c r="BJ1638" s="141"/>
      <c r="BK1638" s="141"/>
      <c r="BL1638" s="141" t="s">
        <v>18923</v>
      </c>
      <c r="BM1638" s="141">
        <v>45.532499999999999</v>
      </c>
      <c r="BN1638" s="141">
        <v>-73.943119999999993</v>
      </c>
      <c r="BO1638" s="141">
        <v>1999</v>
      </c>
      <c r="BP1638" s="143" t="s">
        <v>1727</v>
      </c>
      <c r="BQ1638" s="143" t="s">
        <v>17560</v>
      </c>
    </row>
    <row r="1639" spans="1:69" ht="38.25" customHeight="1" x14ac:dyDescent="0.25">
      <c r="A1639" s="1" t="str">
        <f t="shared" si="1004"/>
        <v/>
      </c>
      <c r="B1639" s="32" t="str">
        <f t="shared" si="1005"/>
        <v/>
      </c>
      <c r="C1639" s="25" t="str">
        <f t="shared" si="1006"/>
        <v/>
      </c>
      <c r="D1639" s="25" t="str">
        <f t="shared" si="1007"/>
        <v/>
      </c>
      <c r="E1639" s="25" t="str">
        <f t="shared" si="1008"/>
        <v/>
      </c>
      <c r="F1639" s="25" t="str">
        <f t="shared" si="1009"/>
        <v/>
      </c>
      <c r="G1639" s="108" t="str">
        <f t="shared" si="1010"/>
        <v/>
      </c>
      <c r="H1639" s="108" t="str">
        <f t="shared" si="1011"/>
        <v/>
      </c>
      <c r="I1639" s="112" t="str">
        <f t="shared" si="1012"/>
        <v/>
      </c>
      <c r="J1639" s="112"/>
      <c r="K1639" s="112"/>
      <c r="L1639" s="113"/>
      <c r="M1639" s="113"/>
      <c r="N1639" s="224" t="str">
        <f t="shared" si="1013"/>
        <v/>
      </c>
      <c r="O1639" s="225" t="str">
        <f t="shared" si="1014"/>
        <v/>
      </c>
      <c r="Q1639" s="6">
        <v>1637</v>
      </c>
      <c r="R1639" s="47" t="str">
        <f t="shared" si="977"/>
        <v>-1637</v>
      </c>
      <c r="S1639" s="6"/>
      <c r="T1639" s="48" t="str">
        <f t="shared" si="978"/>
        <v/>
      </c>
      <c r="U1639" s="49" t="str">
        <f t="shared" si="979"/>
        <v/>
      </c>
      <c r="W1639" s="51"/>
      <c r="X1639" s="75" t="str">
        <f t="shared" si="980"/>
        <v/>
      </c>
      <c r="Y1639" s="71" t="str">
        <f t="shared" si="981"/>
        <v/>
      </c>
      <c r="Z1639" s="71" t="str">
        <f t="shared" si="982"/>
        <v/>
      </c>
      <c r="AA1639" s="71" t="str">
        <f t="shared" si="983"/>
        <v/>
      </c>
      <c r="AB1639" s="71" t="str">
        <f t="shared" si="984"/>
        <v/>
      </c>
      <c r="AC1639" s="71" t="str">
        <f t="shared" si="985"/>
        <v/>
      </c>
      <c r="AD1639" s="71" t="str">
        <f t="shared" si="986"/>
        <v/>
      </c>
      <c r="AE1639" s="78" t="str">
        <f t="shared" si="987"/>
        <v/>
      </c>
      <c r="AF1639" s="75" t="str">
        <f t="shared" si="988"/>
        <v/>
      </c>
      <c r="AG1639" s="71" t="str">
        <f t="shared" si="989"/>
        <v/>
      </c>
      <c r="AH1639" s="71" t="str">
        <f t="shared" si="990"/>
        <v/>
      </c>
      <c r="AI1639" s="71" t="str">
        <f t="shared" si="991"/>
        <v/>
      </c>
      <c r="AJ1639" s="71" t="str">
        <f t="shared" si="992"/>
        <v/>
      </c>
      <c r="AK1639" s="71" t="str">
        <f t="shared" si="993"/>
        <v/>
      </c>
      <c r="AL1639" s="71" t="str">
        <f t="shared" si="994"/>
        <v/>
      </c>
      <c r="AM1639" s="78" t="str">
        <f t="shared" si="995"/>
        <v/>
      </c>
      <c r="AN1639" s="75" t="str">
        <f t="shared" si="996"/>
        <v/>
      </c>
      <c r="AO1639" s="71" t="str">
        <f t="shared" si="997"/>
        <v/>
      </c>
      <c r="AP1639" s="71" t="str">
        <f t="shared" si="998"/>
        <v/>
      </c>
      <c r="AQ1639" s="71" t="str">
        <f t="shared" si="999"/>
        <v/>
      </c>
      <c r="AR1639" s="71" t="str">
        <f t="shared" si="1000"/>
        <v/>
      </c>
      <c r="AS1639" s="71" t="str">
        <f t="shared" si="1001"/>
        <v/>
      </c>
      <c r="AT1639" s="71" t="str">
        <f t="shared" si="1002"/>
        <v/>
      </c>
      <c r="AU1639" s="76" t="str">
        <f t="shared" si="1003"/>
        <v/>
      </c>
      <c r="BF1639" s="141">
        <v>72015</v>
      </c>
      <c r="BG1639" s="142" t="s">
        <v>18348</v>
      </c>
      <c r="BH1639" s="141" t="s">
        <v>180</v>
      </c>
      <c r="BI1639" s="141" t="s">
        <v>191</v>
      </c>
      <c r="BJ1639" s="141"/>
      <c r="BK1639" s="141"/>
      <c r="BL1639" s="141" t="s">
        <v>18349</v>
      </c>
      <c r="BM1639" s="141">
        <v>45.531480000000002</v>
      </c>
      <c r="BN1639" s="141">
        <v>-73.911010000000005</v>
      </c>
      <c r="BO1639" s="141">
        <v>1999</v>
      </c>
      <c r="BP1639" s="143" t="s">
        <v>1727</v>
      </c>
      <c r="BQ1639" s="143" t="s">
        <v>17560</v>
      </c>
    </row>
    <row r="1640" spans="1:69" ht="38.25" customHeight="1" x14ac:dyDescent="0.25">
      <c r="A1640" s="1" t="str">
        <f t="shared" si="1004"/>
        <v/>
      </c>
      <c r="B1640" s="32" t="str">
        <f t="shared" si="1005"/>
        <v/>
      </c>
      <c r="C1640" s="25" t="str">
        <f t="shared" si="1006"/>
        <v/>
      </c>
      <c r="D1640" s="25" t="str">
        <f t="shared" si="1007"/>
        <v/>
      </c>
      <c r="E1640" s="25" t="str">
        <f t="shared" si="1008"/>
        <v/>
      </c>
      <c r="F1640" s="25" t="str">
        <f t="shared" si="1009"/>
        <v/>
      </c>
      <c r="G1640" s="108" t="str">
        <f t="shared" si="1010"/>
        <v/>
      </c>
      <c r="H1640" s="108" t="str">
        <f t="shared" si="1011"/>
        <v/>
      </c>
      <c r="I1640" s="112" t="str">
        <f t="shared" si="1012"/>
        <v/>
      </c>
      <c r="J1640" s="112"/>
      <c r="K1640" s="112"/>
      <c r="L1640" s="113"/>
      <c r="M1640" s="113"/>
      <c r="N1640" s="224" t="str">
        <f t="shared" si="1013"/>
        <v/>
      </c>
      <c r="O1640" s="225" t="str">
        <f t="shared" si="1014"/>
        <v/>
      </c>
      <c r="Q1640" s="6">
        <v>1638</v>
      </c>
      <c r="R1640" s="47" t="str">
        <f t="shared" si="977"/>
        <v>-1638</v>
      </c>
      <c r="S1640" s="6"/>
      <c r="T1640" s="48" t="str">
        <f t="shared" si="978"/>
        <v/>
      </c>
      <c r="U1640" s="49" t="str">
        <f t="shared" si="979"/>
        <v/>
      </c>
      <c r="W1640" s="51"/>
      <c r="X1640" s="75" t="str">
        <f t="shared" si="980"/>
        <v/>
      </c>
      <c r="Y1640" s="71" t="str">
        <f t="shared" si="981"/>
        <v/>
      </c>
      <c r="Z1640" s="71" t="str">
        <f t="shared" si="982"/>
        <v/>
      </c>
      <c r="AA1640" s="71" t="str">
        <f t="shared" si="983"/>
        <v/>
      </c>
      <c r="AB1640" s="71" t="str">
        <f t="shared" si="984"/>
        <v/>
      </c>
      <c r="AC1640" s="71" t="str">
        <f t="shared" si="985"/>
        <v/>
      </c>
      <c r="AD1640" s="71" t="str">
        <f t="shared" si="986"/>
        <v/>
      </c>
      <c r="AE1640" s="78" t="str">
        <f t="shared" si="987"/>
        <v/>
      </c>
      <c r="AF1640" s="75" t="str">
        <f t="shared" si="988"/>
        <v/>
      </c>
      <c r="AG1640" s="71" t="str">
        <f t="shared" si="989"/>
        <v/>
      </c>
      <c r="AH1640" s="71" t="str">
        <f t="shared" si="990"/>
        <v/>
      </c>
      <c r="AI1640" s="71" t="str">
        <f t="shared" si="991"/>
        <v/>
      </c>
      <c r="AJ1640" s="71" t="str">
        <f t="shared" si="992"/>
        <v/>
      </c>
      <c r="AK1640" s="71" t="str">
        <f t="shared" si="993"/>
        <v/>
      </c>
      <c r="AL1640" s="71" t="str">
        <f t="shared" si="994"/>
        <v/>
      </c>
      <c r="AM1640" s="78" t="str">
        <f t="shared" si="995"/>
        <v/>
      </c>
      <c r="AN1640" s="75" t="str">
        <f t="shared" si="996"/>
        <v/>
      </c>
      <c r="AO1640" s="71" t="str">
        <f t="shared" si="997"/>
        <v/>
      </c>
      <c r="AP1640" s="71" t="str">
        <f t="shared" si="998"/>
        <v/>
      </c>
      <c r="AQ1640" s="71" t="str">
        <f t="shared" si="999"/>
        <v/>
      </c>
      <c r="AR1640" s="71" t="str">
        <f t="shared" si="1000"/>
        <v/>
      </c>
      <c r="AS1640" s="71" t="str">
        <f t="shared" si="1001"/>
        <v/>
      </c>
      <c r="AT1640" s="71" t="str">
        <f t="shared" si="1002"/>
        <v/>
      </c>
      <c r="AU1640" s="76" t="str">
        <f t="shared" si="1003"/>
        <v/>
      </c>
      <c r="BF1640" s="141">
        <v>72015</v>
      </c>
      <c r="BG1640" s="142" t="s">
        <v>18350</v>
      </c>
      <c r="BH1640" s="141" t="s">
        <v>180</v>
      </c>
      <c r="BI1640" s="141" t="s">
        <v>191</v>
      </c>
      <c r="BJ1640" s="141"/>
      <c r="BK1640" s="141"/>
      <c r="BL1640" s="141" t="s">
        <v>18351</v>
      </c>
      <c r="BM1640" s="141">
        <v>45.535519999999998</v>
      </c>
      <c r="BN1640" s="141">
        <v>-73.945949999999996</v>
      </c>
      <c r="BO1640" s="141">
        <v>1999</v>
      </c>
      <c r="BP1640" s="143" t="s">
        <v>1727</v>
      </c>
      <c r="BQ1640" s="143" t="s">
        <v>17560</v>
      </c>
    </row>
    <row r="1641" spans="1:69" ht="38.25" customHeight="1" x14ac:dyDescent="0.25">
      <c r="A1641" s="1" t="str">
        <f t="shared" si="1004"/>
        <v/>
      </c>
      <c r="B1641" s="32" t="str">
        <f t="shared" si="1005"/>
        <v/>
      </c>
      <c r="C1641" s="25" t="str">
        <f t="shared" si="1006"/>
        <v/>
      </c>
      <c r="D1641" s="25" t="str">
        <f t="shared" si="1007"/>
        <v/>
      </c>
      <c r="E1641" s="25" t="str">
        <f t="shared" si="1008"/>
        <v/>
      </c>
      <c r="F1641" s="25" t="str">
        <f t="shared" si="1009"/>
        <v/>
      </c>
      <c r="G1641" s="108" t="str">
        <f t="shared" si="1010"/>
        <v/>
      </c>
      <c r="H1641" s="108" t="str">
        <f t="shared" si="1011"/>
        <v/>
      </c>
      <c r="I1641" s="112" t="str">
        <f t="shared" si="1012"/>
        <v/>
      </c>
      <c r="J1641" s="112"/>
      <c r="K1641" s="112"/>
      <c r="L1641" s="113"/>
      <c r="M1641" s="113"/>
      <c r="N1641" s="224" t="str">
        <f t="shared" si="1013"/>
        <v/>
      </c>
      <c r="O1641" s="225" t="str">
        <f t="shared" si="1014"/>
        <v/>
      </c>
      <c r="Q1641" s="6">
        <v>1639</v>
      </c>
      <c r="R1641" s="47" t="str">
        <f t="shared" si="977"/>
        <v>-1639</v>
      </c>
      <c r="S1641" s="6"/>
      <c r="T1641" s="48" t="str">
        <f t="shared" si="978"/>
        <v/>
      </c>
      <c r="U1641" s="49" t="str">
        <f t="shared" si="979"/>
        <v/>
      </c>
      <c r="W1641" s="51"/>
      <c r="X1641" s="75" t="str">
        <f t="shared" si="980"/>
        <v/>
      </c>
      <c r="Y1641" s="71" t="str">
        <f t="shared" si="981"/>
        <v/>
      </c>
      <c r="Z1641" s="71" t="str">
        <f t="shared" si="982"/>
        <v/>
      </c>
      <c r="AA1641" s="71" t="str">
        <f t="shared" si="983"/>
        <v/>
      </c>
      <c r="AB1641" s="71" t="str">
        <f t="shared" si="984"/>
        <v/>
      </c>
      <c r="AC1641" s="71" t="str">
        <f t="shared" si="985"/>
        <v/>
      </c>
      <c r="AD1641" s="71" t="str">
        <f t="shared" si="986"/>
        <v/>
      </c>
      <c r="AE1641" s="78" t="str">
        <f t="shared" si="987"/>
        <v/>
      </c>
      <c r="AF1641" s="75" t="str">
        <f t="shared" si="988"/>
        <v/>
      </c>
      <c r="AG1641" s="71" t="str">
        <f t="shared" si="989"/>
        <v/>
      </c>
      <c r="AH1641" s="71" t="str">
        <f t="shared" si="990"/>
        <v/>
      </c>
      <c r="AI1641" s="71" t="str">
        <f t="shared" si="991"/>
        <v/>
      </c>
      <c r="AJ1641" s="71" t="str">
        <f t="shared" si="992"/>
        <v/>
      </c>
      <c r="AK1641" s="71" t="str">
        <f t="shared" si="993"/>
        <v/>
      </c>
      <c r="AL1641" s="71" t="str">
        <f t="shared" si="994"/>
        <v/>
      </c>
      <c r="AM1641" s="78" t="str">
        <f t="shared" si="995"/>
        <v/>
      </c>
      <c r="AN1641" s="75" t="str">
        <f t="shared" si="996"/>
        <v/>
      </c>
      <c r="AO1641" s="71" t="str">
        <f t="shared" si="997"/>
        <v/>
      </c>
      <c r="AP1641" s="71" t="str">
        <f t="shared" si="998"/>
        <v/>
      </c>
      <c r="AQ1641" s="71" t="str">
        <f t="shared" si="999"/>
        <v/>
      </c>
      <c r="AR1641" s="71" t="str">
        <f t="shared" si="1000"/>
        <v/>
      </c>
      <c r="AS1641" s="71" t="str">
        <f t="shared" si="1001"/>
        <v/>
      </c>
      <c r="AT1641" s="71" t="str">
        <f t="shared" si="1002"/>
        <v/>
      </c>
      <c r="AU1641" s="76" t="str">
        <f t="shared" si="1003"/>
        <v/>
      </c>
      <c r="BF1641" s="141">
        <v>72015</v>
      </c>
      <c r="BG1641" s="142" t="s">
        <v>18352</v>
      </c>
      <c r="BH1641" s="141" t="s">
        <v>180</v>
      </c>
      <c r="BI1641" s="141" t="s">
        <v>191</v>
      </c>
      <c r="BJ1641" s="141"/>
      <c r="BK1641" s="141"/>
      <c r="BL1641" s="141" t="s">
        <v>18353</v>
      </c>
      <c r="BM1641" s="141">
        <v>45.522820000000003</v>
      </c>
      <c r="BN1641" s="141">
        <v>-73.954080000000005</v>
      </c>
      <c r="BO1641" s="141">
        <v>1990</v>
      </c>
      <c r="BP1641" s="143" t="s">
        <v>1727</v>
      </c>
      <c r="BQ1641" s="143" t="s">
        <v>17560</v>
      </c>
    </row>
    <row r="1642" spans="1:69" ht="38.25" customHeight="1" x14ac:dyDescent="0.25">
      <c r="A1642" s="1" t="str">
        <f t="shared" si="1004"/>
        <v/>
      </c>
      <c r="B1642" s="32" t="str">
        <f t="shared" si="1005"/>
        <v/>
      </c>
      <c r="C1642" s="25" t="str">
        <f t="shared" si="1006"/>
        <v/>
      </c>
      <c r="D1642" s="25" t="str">
        <f t="shared" si="1007"/>
        <v/>
      </c>
      <c r="E1642" s="25" t="str">
        <f t="shared" si="1008"/>
        <v/>
      </c>
      <c r="F1642" s="25" t="str">
        <f t="shared" si="1009"/>
        <v/>
      </c>
      <c r="G1642" s="108" t="str">
        <f t="shared" si="1010"/>
        <v/>
      </c>
      <c r="H1642" s="108" t="str">
        <f t="shared" si="1011"/>
        <v/>
      </c>
      <c r="I1642" s="112" t="str">
        <f t="shared" si="1012"/>
        <v/>
      </c>
      <c r="J1642" s="112"/>
      <c r="K1642" s="112"/>
      <c r="L1642" s="113"/>
      <c r="M1642" s="113"/>
      <c r="N1642" s="224" t="str">
        <f t="shared" si="1013"/>
        <v/>
      </c>
      <c r="O1642" s="225" t="str">
        <f t="shared" si="1014"/>
        <v/>
      </c>
      <c r="Q1642" s="6">
        <v>1640</v>
      </c>
      <c r="R1642" s="47" t="str">
        <f t="shared" si="977"/>
        <v>-1640</v>
      </c>
      <c r="S1642" s="6"/>
      <c r="T1642" s="48" t="str">
        <f t="shared" si="978"/>
        <v/>
      </c>
      <c r="U1642" s="49" t="str">
        <f t="shared" si="979"/>
        <v/>
      </c>
      <c r="W1642" s="51"/>
      <c r="X1642" s="75" t="str">
        <f t="shared" si="980"/>
        <v/>
      </c>
      <c r="Y1642" s="71" t="str">
        <f t="shared" si="981"/>
        <v/>
      </c>
      <c r="Z1642" s="71" t="str">
        <f t="shared" si="982"/>
        <v/>
      </c>
      <c r="AA1642" s="71" t="str">
        <f t="shared" si="983"/>
        <v/>
      </c>
      <c r="AB1642" s="71" t="str">
        <f t="shared" si="984"/>
        <v/>
      </c>
      <c r="AC1642" s="71" t="str">
        <f t="shared" si="985"/>
        <v/>
      </c>
      <c r="AD1642" s="71" t="str">
        <f t="shared" si="986"/>
        <v/>
      </c>
      <c r="AE1642" s="78" t="str">
        <f t="shared" si="987"/>
        <v/>
      </c>
      <c r="AF1642" s="75" t="str">
        <f t="shared" si="988"/>
        <v/>
      </c>
      <c r="AG1642" s="71" t="str">
        <f t="shared" si="989"/>
        <v/>
      </c>
      <c r="AH1642" s="71" t="str">
        <f t="shared" si="990"/>
        <v/>
      </c>
      <c r="AI1642" s="71" t="str">
        <f t="shared" si="991"/>
        <v/>
      </c>
      <c r="AJ1642" s="71" t="str">
        <f t="shared" si="992"/>
        <v/>
      </c>
      <c r="AK1642" s="71" t="str">
        <f t="shared" si="993"/>
        <v/>
      </c>
      <c r="AL1642" s="71" t="str">
        <f t="shared" si="994"/>
        <v/>
      </c>
      <c r="AM1642" s="78" t="str">
        <f t="shared" si="995"/>
        <v/>
      </c>
      <c r="AN1642" s="75" t="str">
        <f t="shared" si="996"/>
        <v/>
      </c>
      <c r="AO1642" s="71" t="str">
        <f t="shared" si="997"/>
        <v/>
      </c>
      <c r="AP1642" s="71" t="str">
        <f t="shared" si="998"/>
        <v/>
      </c>
      <c r="AQ1642" s="71" t="str">
        <f t="shared" si="999"/>
        <v/>
      </c>
      <c r="AR1642" s="71" t="str">
        <f t="shared" si="1000"/>
        <v/>
      </c>
      <c r="AS1642" s="71" t="str">
        <f t="shared" si="1001"/>
        <v/>
      </c>
      <c r="AT1642" s="71" t="str">
        <f t="shared" si="1002"/>
        <v/>
      </c>
      <c r="AU1642" s="76" t="str">
        <f t="shared" si="1003"/>
        <v/>
      </c>
      <c r="BF1642" s="141">
        <v>73035</v>
      </c>
      <c r="BG1642" s="142" t="s">
        <v>18958</v>
      </c>
      <c r="BH1642" s="141" t="s">
        <v>180</v>
      </c>
      <c r="BI1642" s="141" t="s">
        <v>191</v>
      </c>
      <c r="BJ1642" s="141"/>
      <c r="BK1642" s="141"/>
      <c r="BL1642" s="141" t="s">
        <v>1560</v>
      </c>
      <c r="BM1642" s="141">
        <v>45.743690000000001</v>
      </c>
      <c r="BN1642" s="141">
        <v>-73.822389999999999</v>
      </c>
      <c r="BO1642" s="141">
        <v>2000</v>
      </c>
      <c r="BP1642" s="143" t="s">
        <v>25738</v>
      </c>
      <c r="BQ1642" s="143" t="s">
        <v>26794</v>
      </c>
    </row>
    <row r="1643" spans="1:69" ht="38.25" customHeight="1" x14ac:dyDescent="0.25">
      <c r="A1643" s="1" t="str">
        <f t="shared" si="1004"/>
        <v/>
      </c>
      <c r="B1643" s="32" t="str">
        <f t="shared" si="1005"/>
        <v/>
      </c>
      <c r="C1643" s="25" t="str">
        <f t="shared" si="1006"/>
        <v/>
      </c>
      <c r="D1643" s="25" t="str">
        <f t="shared" si="1007"/>
        <v/>
      </c>
      <c r="E1643" s="25" t="str">
        <f t="shared" si="1008"/>
        <v/>
      </c>
      <c r="F1643" s="25" t="str">
        <f t="shared" si="1009"/>
        <v/>
      </c>
      <c r="G1643" s="108" t="str">
        <f t="shared" si="1010"/>
        <v/>
      </c>
      <c r="H1643" s="108" t="str">
        <f t="shared" si="1011"/>
        <v/>
      </c>
      <c r="I1643" s="112" t="str">
        <f t="shared" si="1012"/>
        <v/>
      </c>
      <c r="J1643" s="112"/>
      <c r="K1643" s="112"/>
      <c r="L1643" s="113"/>
      <c r="M1643" s="113"/>
      <c r="N1643" s="224" t="str">
        <f t="shared" si="1013"/>
        <v/>
      </c>
      <c r="O1643" s="225" t="str">
        <f t="shared" si="1014"/>
        <v/>
      </c>
      <c r="Q1643" s="6">
        <v>1641</v>
      </c>
      <c r="R1643" s="47" t="str">
        <f t="shared" si="977"/>
        <v>-1641</v>
      </c>
      <c r="S1643" s="6"/>
      <c r="T1643" s="48" t="str">
        <f t="shared" si="978"/>
        <v/>
      </c>
      <c r="U1643" s="49" t="str">
        <f t="shared" si="979"/>
        <v/>
      </c>
      <c r="W1643" s="51"/>
      <c r="X1643" s="75" t="str">
        <f t="shared" si="980"/>
        <v/>
      </c>
      <c r="Y1643" s="71" t="str">
        <f t="shared" si="981"/>
        <v/>
      </c>
      <c r="Z1643" s="71" t="str">
        <f t="shared" si="982"/>
        <v/>
      </c>
      <c r="AA1643" s="71" t="str">
        <f t="shared" si="983"/>
        <v/>
      </c>
      <c r="AB1643" s="71" t="str">
        <f t="shared" si="984"/>
        <v/>
      </c>
      <c r="AC1643" s="71" t="str">
        <f t="shared" si="985"/>
        <v/>
      </c>
      <c r="AD1643" s="71" t="str">
        <f t="shared" si="986"/>
        <v/>
      </c>
      <c r="AE1643" s="78" t="str">
        <f t="shared" si="987"/>
        <v/>
      </c>
      <c r="AF1643" s="75" t="str">
        <f t="shared" si="988"/>
        <v/>
      </c>
      <c r="AG1643" s="71" t="str">
        <f t="shared" si="989"/>
        <v/>
      </c>
      <c r="AH1643" s="71" t="str">
        <f t="shared" si="990"/>
        <v/>
      </c>
      <c r="AI1643" s="71" t="str">
        <f t="shared" si="991"/>
        <v/>
      </c>
      <c r="AJ1643" s="71" t="str">
        <f t="shared" si="992"/>
        <v/>
      </c>
      <c r="AK1643" s="71" t="str">
        <f t="shared" si="993"/>
        <v/>
      </c>
      <c r="AL1643" s="71" t="str">
        <f t="shared" si="994"/>
        <v/>
      </c>
      <c r="AM1643" s="78" t="str">
        <f t="shared" si="995"/>
        <v/>
      </c>
      <c r="AN1643" s="75" t="str">
        <f t="shared" si="996"/>
        <v/>
      </c>
      <c r="AO1643" s="71" t="str">
        <f t="shared" si="997"/>
        <v/>
      </c>
      <c r="AP1643" s="71" t="str">
        <f t="shared" si="998"/>
        <v/>
      </c>
      <c r="AQ1643" s="71" t="str">
        <f t="shared" si="999"/>
        <v/>
      </c>
      <c r="AR1643" s="71" t="str">
        <f t="shared" si="1000"/>
        <v/>
      </c>
      <c r="AS1643" s="71" t="str">
        <f t="shared" si="1001"/>
        <v/>
      </c>
      <c r="AT1643" s="71" t="str">
        <f t="shared" si="1002"/>
        <v/>
      </c>
      <c r="AU1643" s="76" t="str">
        <f t="shared" si="1003"/>
        <v/>
      </c>
      <c r="BF1643" s="141">
        <v>73035</v>
      </c>
      <c r="BG1643" s="142" t="s">
        <v>18959</v>
      </c>
      <c r="BH1643" s="141" t="s">
        <v>180</v>
      </c>
      <c r="BI1643" s="141" t="s">
        <v>190</v>
      </c>
      <c r="BJ1643" s="141"/>
      <c r="BK1643" s="141"/>
      <c r="BL1643" s="141" t="s">
        <v>18960</v>
      </c>
      <c r="BM1643" s="141">
        <v>45.765219999999999</v>
      </c>
      <c r="BN1643" s="141">
        <v>-73.812340000000006</v>
      </c>
      <c r="BO1643" s="141">
        <v>2012</v>
      </c>
      <c r="BP1643" s="143" t="s">
        <v>25737</v>
      </c>
      <c r="BQ1643" s="143" t="s">
        <v>26794</v>
      </c>
    </row>
    <row r="1644" spans="1:69" ht="38.25" customHeight="1" x14ac:dyDescent="0.25">
      <c r="A1644" s="1" t="str">
        <f t="shared" si="1004"/>
        <v/>
      </c>
      <c r="B1644" s="32" t="str">
        <f t="shared" si="1005"/>
        <v/>
      </c>
      <c r="C1644" s="25" t="str">
        <f t="shared" si="1006"/>
        <v/>
      </c>
      <c r="D1644" s="25" t="str">
        <f t="shared" si="1007"/>
        <v/>
      </c>
      <c r="E1644" s="25" t="str">
        <f t="shared" si="1008"/>
        <v/>
      </c>
      <c r="F1644" s="25" t="str">
        <f t="shared" si="1009"/>
        <v/>
      </c>
      <c r="G1644" s="108" t="str">
        <f t="shared" si="1010"/>
        <v/>
      </c>
      <c r="H1644" s="108" t="str">
        <f t="shared" si="1011"/>
        <v/>
      </c>
      <c r="I1644" s="112" t="str">
        <f t="shared" si="1012"/>
        <v/>
      </c>
      <c r="J1644" s="112"/>
      <c r="K1644" s="112"/>
      <c r="L1644" s="113"/>
      <c r="M1644" s="113"/>
      <c r="N1644" s="224" t="str">
        <f t="shared" si="1013"/>
        <v/>
      </c>
      <c r="O1644" s="225" t="str">
        <f t="shared" si="1014"/>
        <v/>
      </c>
      <c r="Q1644" s="6">
        <v>1642</v>
      </c>
      <c r="R1644" s="47" t="str">
        <f t="shared" si="977"/>
        <v>-1642</v>
      </c>
      <c r="S1644" s="6"/>
      <c r="T1644" s="48" t="str">
        <f t="shared" si="978"/>
        <v/>
      </c>
      <c r="U1644" s="49" t="str">
        <f t="shared" si="979"/>
        <v/>
      </c>
      <c r="W1644" s="51"/>
      <c r="X1644" s="75" t="str">
        <f t="shared" si="980"/>
        <v/>
      </c>
      <c r="Y1644" s="71" t="str">
        <f t="shared" si="981"/>
        <v/>
      </c>
      <c r="Z1644" s="71" t="str">
        <f t="shared" si="982"/>
        <v/>
      </c>
      <c r="AA1644" s="71" t="str">
        <f t="shared" si="983"/>
        <v/>
      </c>
      <c r="AB1644" s="71" t="str">
        <f t="shared" si="984"/>
        <v/>
      </c>
      <c r="AC1644" s="71" t="str">
        <f t="shared" si="985"/>
        <v/>
      </c>
      <c r="AD1644" s="71" t="str">
        <f t="shared" si="986"/>
        <v/>
      </c>
      <c r="AE1644" s="78" t="str">
        <f t="shared" si="987"/>
        <v/>
      </c>
      <c r="AF1644" s="75" t="str">
        <f t="shared" si="988"/>
        <v/>
      </c>
      <c r="AG1644" s="71" t="str">
        <f t="shared" si="989"/>
        <v/>
      </c>
      <c r="AH1644" s="71" t="str">
        <f t="shared" si="990"/>
        <v/>
      </c>
      <c r="AI1644" s="71" t="str">
        <f t="shared" si="991"/>
        <v/>
      </c>
      <c r="AJ1644" s="71" t="str">
        <f t="shared" si="992"/>
        <v/>
      </c>
      <c r="AK1644" s="71" t="str">
        <f t="shared" si="993"/>
        <v/>
      </c>
      <c r="AL1644" s="71" t="str">
        <f t="shared" si="994"/>
        <v/>
      </c>
      <c r="AM1644" s="78" t="str">
        <f t="shared" si="995"/>
        <v/>
      </c>
      <c r="AN1644" s="75" t="str">
        <f t="shared" si="996"/>
        <v/>
      </c>
      <c r="AO1644" s="71" t="str">
        <f t="shared" si="997"/>
        <v/>
      </c>
      <c r="AP1644" s="71" t="str">
        <f t="shared" si="998"/>
        <v/>
      </c>
      <c r="AQ1644" s="71" t="str">
        <f t="shared" si="999"/>
        <v/>
      </c>
      <c r="AR1644" s="71" t="str">
        <f t="shared" si="1000"/>
        <v/>
      </c>
      <c r="AS1644" s="71" t="str">
        <f t="shared" si="1001"/>
        <v/>
      </c>
      <c r="AT1644" s="71" t="str">
        <f t="shared" si="1002"/>
        <v/>
      </c>
      <c r="AU1644" s="76" t="str">
        <f t="shared" si="1003"/>
        <v/>
      </c>
      <c r="BF1644" s="141">
        <v>73015</v>
      </c>
      <c r="BG1644" s="142" t="s">
        <v>19171</v>
      </c>
      <c r="BH1644" s="141" t="s">
        <v>180</v>
      </c>
      <c r="BI1644" s="141" t="s">
        <v>178</v>
      </c>
      <c r="BJ1644" s="141"/>
      <c r="BK1644" s="141" t="s">
        <v>2208</v>
      </c>
      <c r="BL1644" s="141" t="s">
        <v>19168</v>
      </c>
      <c r="BM1644" s="141">
        <v>45.674900000000001</v>
      </c>
      <c r="BN1644" s="141">
        <v>-73.848489999999998</v>
      </c>
      <c r="BO1644" s="141">
        <v>1998</v>
      </c>
      <c r="BP1644" s="143" t="s">
        <v>25762</v>
      </c>
      <c r="BQ1644" s="143" t="s">
        <v>26794</v>
      </c>
    </row>
    <row r="1645" spans="1:69" ht="38.25" customHeight="1" x14ac:dyDescent="0.25">
      <c r="A1645" s="1" t="str">
        <f t="shared" si="1004"/>
        <v/>
      </c>
      <c r="B1645" s="32" t="str">
        <f t="shared" si="1005"/>
        <v/>
      </c>
      <c r="C1645" s="25" t="str">
        <f t="shared" si="1006"/>
        <v/>
      </c>
      <c r="D1645" s="25" t="str">
        <f t="shared" si="1007"/>
        <v/>
      </c>
      <c r="E1645" s="25" t="str">
        <f t="shared" si="1008"/>
        <v/>
      </c>
      <c r="F1645" s="25" t="str">
        <f t="shared" si="1009"/>
        <v/>
      </c>
      <c r="G1645" s="108" t="str">
        <f t="shared" si="1010"/>
        <v/>
      </c>
      <c r="H1645" s="108" t="str">
        <f t="shared" si="1011"/>
        <v/>
      </c>
      <c r="I1645" s="112" t="str">
        <f t="shared" si="1012"/>
        <v/>
      </c>
      <c r="J1645" s="112"/>
      <c r="K1645" s="112"/>
      <c r="L1645" s="113"/>
      <c r="M1645" s="113"/>
      <c r="N1645" s="224" t="str">
        <f t="shared" si="1013"/>
        <v/>
      </c>
      <c r="O1645" s="225" t="str">
        <f t="shared" si="1014"/>
        <v/>
      </c>
      <c r="Q1645" s="6">
        <v>1643</v>
      </c>
      <c r="R1645" s="47" t="str">
        <f t="shared" si="977"/>
        <v>-1643</v>
      </c>
      <c r="S1645" s="6"/>
      <c r="T1645" s="48" t="str">
        <f t="shared" si="978"/>
        <v/>
      </c>
      <c r="U1645" s="49" t="str">
        <f t="shared" si="979"/>
        <v/>
      </c>
      <c r="W1645" s="51"/>
      <c r="X1645" s="75" t="str">
        <f t="shared" si="980"/>
        <v/>
      </c>
      <c r="Y1645" s="71" t="str">
        <f t="shared" si="981"/>
        <v/>
      </c>
      <c r="Z1645" s="71" t="str">
        <f t="shared" si="982"/>
        <v/>
      </c>
      <c r="AA1645" s="71" t="str">
        <f t="shared" si="983"/>
        <v/>
      </c>
      <c r="AB1645" s="71" t="str">
        <f t="shared" si="984"/>
        <v/>
      </c>
      <c r="AC1645" s="71" t="str">
        <f t="shared" si="985"/>
        <v/>
      </c>
      <c r="AD1645" s="71" t="str">
        <f t="shared" si="986"/>
        <v/>
      </c>
      <c r="AE1645" s="78" t="str">
        <f t="shared" si="987"/>
        <v/>
      </c>
      <c r="AF1645" s="75" t="str">
        <f t="shared" si="988"/>
        <v/>
      </c>
      <c r="AG1645" s="71" t="str">
        <f t="shared" si="989"/>
        <v/>
      </c>
      <c r="AH1645" s="71" t="str">
        <f t="shared" si="990"/>
        <v/>
      </c>
      <c r="AI1645" s="71" t="str">
        <f t="shared" si="991"/>
        <v/>
      </c>
      <c r="AJ1645" s="71" t="str">
        <f t="shared" si="992"/>
        <v/>
      </c>
      <c r="AK1645" s="71" t="str">
        <f t="shared" si="993"/>
        <v/>
      </c>
      <c r="AL1645" s="71" t="str">
        <f t="shared" si="994"/>
        <v/>
      </c>
      <c r="AM1645" s="78" t="str">
        <f t="shared" si="995"/>
        <v/>
      </c>
      <c r="AN1645" s="75" t="str">
        <f t="shared" si="996"/>
        <v/>
      </c>
      <c r="AO1645" s="71" t="str">
        <f t="shared" si="997"/>
        <v/>
      </c>
      <c r="AP1645" s="71" t="str">
        <f t="shared" si="998"/>
        <v/>
      </c>
      <c r="AQ1645" s="71" t="str">
        <f t="shared" si="999"/>
        <v/>
      </c>
      <c r="AR1645" s="71" t="str">
        <f t="shared" si="1000"/>
        <v/>
      </c>
      <c r="AS1645" s="71" t="str">
        <f t="shared" si="1001"/>
        <v/>
      </c>
      <c r="AT1645" s="71" t="str">
        <f t="shared" si="1002"/>
        <v/>
      </c>
      <c r="AU1645" s="76" t="str">
        <f t="shared" si="1003"/>
        <v/>
      </c>
      <c r="BF1645" s="141">
        <v>73015</v>
      </c>
      <c r="BG1645" s="142" t="s">
        <v>19172</v>
      </c>
      <c r="BH1645" s="141" t="s">
        <v>180</v>
      </c>
      <c r="BI1645" s="141" t="s">
        <v>191</v>
      </c>
      <c r="BJ1645" s="141" t="s">
        <v>19114</v>
      </c>
      <c r="BK1645" s="141" t="s">
        <v>19173</v>
      </c>
      <c r="BL1645" s="141" t="s">
        <v>19174</v>
      </c>
      <c r="BM1645" s="141">
        <v>45.685279999999999</v>
      </c>
      <c r="BN1645" s="141">
        <v>-73.898949999999999</v>
      </c>
      <c r="BO1645" s="141">
        <v>2006</v>
      </c>
      <c r="BP1645" s="143" t="s">
        <v>25764</v>
      </c>
      <c r="BQ1645" s="143" t="s">
        <v>26794</v>
      </c>
    </row>
    <row r="1646" spans="1:69" ht="38.25" customHeight="1" x14ac:dyDescent="0.25">
      <c r="A1646" s="1" t="str">
        <f t="shared" si="1004"/>
        <v/>
      </c>
      <c r="B1646" s="32" t="str">
        <f t="shared" si="1005"/>
        <v/>
      </c>
      <c r="C1646" s="25" t="str">
        <f t="shared" si="1006"/>
        <v/>
      </c>
      <c r="D1646" s="25" t="str">
        <f t="shared" si="1007"/>
        <v/>
      </c>
      <c r="E1646" s="25" t="str">
        <f t="shared" si="1008"/>
        <v/>
      </c>
      <c r="F1646" s="25" t="str">
        <f t="shared" si="1009"/>
        <v/>
      </c>
      <c r="G1646" s="108" t="str">
        <f t="shared" si="1010"/>
        <v/>
      </c>
      <c r="H1646" s="108" t="str">
        <f t="shared" si="1011"/>
        <v/>
      </c>
      <c r="I1646" s="112" t="str">
        <f t="shared" si="1012"/>
        <v/>
      </c>
      <c r="J1646" s="112"/>
      <c r="K1646" s="112"/>
      <c r="L1646" s="113"/>
      <c r="M1646" s="113"/>
      <c r="N1646" s="224" t="str">
        <f t="shared" si="1013"/>
        <v/>
      </c>
      <c r="O1646" s="225" t="str">
        <f t="shared" si="1014"/>
        <v/>
      </c>
      <c r="Q1646" s="6">
        <v>1644</v>
      </c>
      <c r="R1646" s="47" t="str">
        <f t="shared" si="977"/>
        <v>-1644</v>
      </c>
      <c r="S1646" s="6"/>
      <c r="T1646" s="48" t="str">
        <f t="shared" si="978"/>
        <v/>
      </c>
      <c r="U1646" s="49" t="str">
        <f t="shared" si="979"/>
        <v/>
      </c>
      <c r="W1646" s="51"/>
      <c r="X1646" s="75" t="str">
        <f t="shared" si="980"/>
        <v/>
      </c>
      <c r="Y1646" s="71" t="str">
        <f t="shared" si="981"/>
        <v/>
      </c>
      <c r="Z1646" s="71" t="str">
        <f t="shared" si="982"/>
        <v/>
      </c>
      <c r="AA1646" s="71" t="str">
        <f t="shared" si="983"/>
        <v/>
      </c>
      <c r="AB1646" s="71" t="str">
        <f t="shared" si="984"/>
        <v/>
      </c>
      <c r="AC1646" s="71" t="str">
        <f t="shared" si="985"/>
        <v/>
      </c>
      <c r="AD1646" s="71" t="str">
        <f t="shared" si="986"/>
        <v/>
      </c>
      <c r="AE1646" s="78" t="str">
        <f t="shared" si="987"/>
        <v/>
      </c>
      <c r="AF1646" s="75" t="str">
        <f t="shared" si="988"/>
        <v/>
      </c>
      <c r="AG1646" s="71" t="str">
        <f t="shared" si="989"/>
        <v/>
      </c>
      <c r="AH1646" s="71" t="str">
        <f t="shared" si="990"/>
        <v/>
      </c>
      <c r="AI1646" s="71" t="str">
        <f t="shared" si="991"/>
        <v/>
      </c>
      <c r="AJ1646" s="71" t="str">
        <f t="shared" si="992"/>
        <v/>
      </c>
      <c r="AK1646" s="71" t="str">
        <f t="shared" si="993"/>
        <v/>
      </c>
      <c r="AL1646" s="71" t="str">
        <f t="shared" si="994"/>
        <v/>
      </c>
      <c r="AM1646" s="78" t="str">
        <f t="shared" si="995"/>
        <v/>
      </c>
      <c r="AN1646" s="75" t="str">
        <f t="shared" si="996"/>
        <v/>
      </c>
      <c r="AO1646" s="71" t="str">
        <f t="shared" si="997"/>
        <v/>
      </c>
      <c r="AP1646" s="71" t="str">
        <f t="shared" si="998"/>
        <v/>
      </c>
      <c r="AQ1646" s="71" t="str">
        <f t="shared" si="999"/>
        <v/>
      </c>
      <c r="AR1646" s="71" t="str">
        <f t="shared" si="1000"/>
        <v/>
      </c>
      <c r="AS1646" s="71" t="str">
        <f t="shared" si="1001"/>
        <v/>
      </c>
      <c r="AT1646" s="71" t="str">
        <f t="shared" si="1002"/>
        <v/>
      </c>
      <c r="AU1646" s="76" t="str">
        <f t="shared" si="1003"/>
        <v/>
      </c>
      <c r="BF1646" s="141">
        <v>73015</v>
      </c>
      <c r="BG1646" s="142" t="s">
        <v>18961</v>
      </c>
      <c r="BH1646" s="141" t="s">
        <v>180</v>
      </c>
      <c r="BI1646" s="141" t="s">
        <v>191</v>
      </c>
      <c r="BJ1646" s="141" t="s">
        <v>18962</v>
      </c>
      <c r="BK1646" s="141" t="s">
        <v>2376</v>
      </c>
      <c r="BL1646" s="141" t="s">
        <v>18963</v>
      </c>
      <c r="BM1646" s="141">
        <v>45.673839999999998</v>
      </c>
      <c r="BN1646" s="141">
        <v>-73.813019999999995</v>
      </c>
      <c r="BO1646" s="141">
        <v>2011</v>
      </c>
      <c r="BP1646" s="143" t="s">
        <v>25739</v>
      </c>
      <c r="BQ1646" s="143" t="s">
        <v>26794</v>
      </c>
    </row>
    <row r="1647" spans="1:69" ht="38.25" customHeight="1" x14ac:dyDescent="0.25">
      <c r="A1647" s="1" t="str">
        <f t="shared" si="1004"/>
        <v/>
      </c>
      <c r="B1647" s="32" t="str">
        <f t="shared" si="1005"/>
        <v/>
      </c>
      <c r="C1647" s="25" t="str">
        <f t="shared" si="1006"/>
        <v/>
      </c>
      <c r="D1647" s="25" t="str">
        <f t="shared" si="1007"/>
        <v/>
      </c>
      <c r="E1647" s="25" t="str">
        <f t="shared" si="1008"/>
        <v/>
      </c>
      <c r="F1647" s="25" t="str">
        <f t="shared" si="1009"/>
        <v/>
      </c>
      <c r="G1647" s="108" t="str">
        <f t="shared" si="1010"/>
        <v/>
      </c>
      <c r="H1647" s="108" t="str">
        <f t="shared" si="1011"/>
        <v/>
      </c>
      <c r="I1647" s="112" t="str">
        <f t="shared" si="1012"/>
        <v/>
      </c>
      <c r="J1647" s="112"/>
      <c r="K1647" s="112"/>
      <c r="L1647" s="113"/>
      <c r="M1647" s="113"/>
      <c r="N1647" s="224" t="str">
        <f t="shared" si="1013"/>
        <v/>
      </c>
      <c r="O1647" s="225" t="str">
        <f t="shared" si="1014"/>
        <v/>
      </c>
      <c r="Q1647" s="6">
        <v>1645</v>
      </c>
      <c r="R1647" s="47" t="str">
        <f t="shared" si="977"/>
        <v>-1645</v>
      </c>
      <c r="S1647" s="6"/>
      <c r="T1647" s="48" t="str">
        <f t="shared" si="978"/>
        <v/>
      </c>
      <c r="U1647" s="49" t="str">
        <f t="shared" si="979"/>
        <v/>
      </c>
      <c r="W1647" s="51"/>
      <c r="X1647" s="75" t="str">
        <f t="shared" si="980"/>
        <v/>
      </c>
      <c r="Y1647" s="71" t="str">
        <f t="shared" si="981"/>
        <v/>
      </c>
      <c r="Z1647" s="71" t="str">
        <f t="shared" si="982"/>
        <v/>
      </c>
      <c r="AA1647" s="71" t="str">
        <f t="shared" si="983"/>
        <v/>
      </c>
      <c r="AB1647" s="71" t="str">
        <f t="shared" si="984"/>
        <v/>
      </c>
      <c r="AC1647" s="71" t="str">
        <f t="shared" si="985"/>
        <v/>
      </c>
      <c r="AD1647" s="71" t="str">
        <f t="shared" si="986"/>
        <v/>
      </c>
      <c r="AE1647" s="78" t="str">
        <f t="shared" si="987"/>
        <v/>
      </c>
      <c r="AF1647" s="75" t="str">
        <f t="shared" si="988"/>
        <v/>
      </c>
      <c r="AG1647" s="71" t="str">
        <f t="shared" si="989"/>
        <v/>
      </c>
      <c r="AH1647" s="71" t="str">
        <f t="shared" si="990"/>
        <v/>
      </c>
      <c r="AI1647" s="71" t="str">
        <f t="shared" si="991"/>
        <v/>
      </c>
      <c r="AJ1647" s="71" t="str">
        <f t="shared" si="992"/>
        <v/>
      </c>
      <c r="AK1647" s="71" t="str">
        <f t="shared" si="993"/>
        <v/>
      </c>
      <c r="AL1647" s="71" t="str">
        <f t="shared" si="994"/>
        <v/>
      </c>
      <c r="AM1647" s="78" t="str">
        <f t="shared" si="995"/>
        <v/>
      </c>
      <c r="AN1647" s="75" t="str">
        <f t="shared" si="996"/>
        <v/>
      </c>
      <c r="AO1647" s="71" t="str">
        <f t="shared" si="997"/>
        <v/>
      </c>
      <c r="AP1647" s="71" t="str">
        <f t="shared" si="998"/>
        <v/>
      </c>
      <c r="AQ1647" s="71" t="str">
        <f t="shared" si="999"/>
        <v/>
      </c>
      <c r="AR1647" s="71" t="str">
        <f t="shared" si="1000"/>
        <v/>
      </c>
      <c r="AS1647" s="71" t="str">
        <f t="shared" si="1001"/>
        <v/>
      </c>
      <c r="AT1647" s="71" t="str">
        <f t="shared" si="1002"/>
        <v/>
      </c>
      <c r="AU1647" s="76" t="str">
        <f t="shared" si="1003"/>
        <v/>
      </c>
      <c r="BF1647" s="141">
        <v>73005</v>
      </c>
      <c r="BG1647" s="142" t="s">
        <v>18975</v>
      </c>
      <c r="BH1647" s="141" t="s">
        <v>180</v>
      </c>
      <c r="BI1647" s="141" t="s">
        <v>178</v>
      </c>
      <c r="BJ1647" s="141" t="s">
        <v>2406</v>
      </c>
      <c r="BK1647" s="141" t="s">
        <v>3952</v>
      </c>
      <c r="BL1647" s="141" t="s">
        <v>18976</v>
      </c>
      <c r="BM1647" s="141">
        <v>45.603275470750098</v>
      </c>
      <c r="BN1647" s="141">
        <v>-73.830687259817793</v>
      </c>
      <c r="BO1647" s="141">
        <v>1990</v>
      </c>
      <c r="BP1647" s="143" t="s">
        <v>484</v>
      </c>
      <c r="BQ1647" s="143" t="s">
        <v>17560</v>
      </c>
    </row>
    <row r="1648" spans="1:69" ht="38.25" customHeight="1" x14ac:dyDescent="0.25">
      <c r="A1648" s="1" t="str">
        <f t="shared" si="1004"/>
        <v/>
      </c>
      <c r="B1648" s="32" t="str">
        <f t="shared" si="1005"/>
        <v/>
      </c>
      <c r="C1648" s="25" t="str">
        <f t="shared" si="1006"/>
        <v/>
      </c>
      <c r="D1648" s="25" t="str">
        <f t="shared" si="1007"/>
        <v/>
      </c>
      <c r="E1648" s="25" t="str">
        <f t="shared" si="1008"/>
        <v/>
      </c>
      <c r="F1648" s="25" t="str">
        <f t="shared" si="1009"/>
        <v/>
      </c>
      <c r="G1648" s="108" t="str">
        <f t="shared" si="1010"/>
        <v/>
      </c>
      <c r="H1648" s="108" t="str">
        <f t="shared" si="1011"/>
        <v/>
      </c>
      <c r="I1648" s="112" t="str">
        <f t="shared" si="1012"/>
        <v/>
      </c>
      <c r="J1648" s="112"/>
      <c r="K1648" s="112"/>
      <c r="L1648" s="113"/>
      <c r="M1648" s="113"/>
      <c r="N1648" s="224" t="str">
        <f t="shared" si="1013"/>
        <v/>
      </c>
      <c r="O1648" s="225" t="str">
        <f t="shared" si="1014"/>
        <v/>
      </c>
      <c r="Q1648" s="6">
        <v>1646</v>
      </c>
      <c r="R1648" s="47" t="str">
        <f t="shared" si="977"/>
        <v>-1646</v>
      </c>
      <c r="S1648" s="6"/>
      <c r="T1648" s="48" t="str">
        <f t="shared" si="978"/>
        <v/>
      </c>
      <c r="U1648" s="49" t="str">
        <f t="shared" si="979"/>
        <v/>
      </c>
      <c r="W1648" s="51"/>
      <c r="X1648" s="75" t="str">
        <f t="shared" si="980"/>
        <v/>
      </c>
      <c r="Y1648" s="71" t="str">
        <f t="shared" si="981"/>
        <v/>
      </c>
      <c r="Z1648" s="71" t="str">
        <f t="shared" si="982"/>
        <v/>
      </c>
      <c r="AA1648" s="71" t="str">
        <f t="shared" si="983"/>
        <v/>
      </c>
      <c r="AB1648" s="71" t="str">
        <f t="shared" si="984"/>
        <v/>
      </c>
      <c r="AC1648" s="71" t="str">
        <f t="shared" si="985"/>
        <v/>
      </c>
      <c r="AD1648" s="71" t="str">
        <f t="shared" si="986"/>
        <v/>
      </c>
      <c r="AE1648" s="78" t="str">
        <f t="shared" si="987"/>
        <v/>
      </c>
      <c r="AF1648" s="75" t="str">
        <f t="shared" si="988"/>
        <v/>
      </c>
      <c r="AG1648" s="71" t="str">
        <f t="shared" si="989"/>
        <v/>
      </c>
      <c r="AH1648" s="71" t="str">
        <f t="shared" si="990"/>
        <v/>
      </c>
      <c r="AI1648" s="71" t="str">
        <f t="shared" si="991"/>
        <v/>
      </c>
      <c r="AJ1648" s="71" t="str">
        <f t="shared" si="992"/>
        <v/>
      </c>
      <c r="AK1648" s="71" t="str">
        <f t="shared" si="993"/>
        <v/>
      </c>
      <c r="AL1648" s="71" t="str">
        <f t="shared" si="994"/>
        <v/>
      </c>
      <c r="AM1648" s="78" t="str">
        <f t="shared" si="995"/>
        <v/>
      </c>
      <c r="AN1648" s="75" t="str">
        <f t="shared" si="996"/>
        <v/>
      </c>
      <c r="AO1648" s="71" t="str">
        <f t="shared" si="997"/>
        <v/>
      </c>
      <c r="AP1648" s="71" t="str">
        <f t="shared" si="998"/>
        <v/>
      </c>
      <c r="AQ1648" s="71" t="str">
        <f t="shared" si="999"/>
        <v/>
      </c>
      <c r="AR1648" s="71" t="str">
        <f t="shared" si="1000"/>
        <v/>
      </c>
      <c r="AS1648" s="71" t="str">
        <f t="shared" si="1001"/>
        <v/>
      </c>
      <c r="AT1648" s="71" t="str">
        <f t="shared" si="1002"/>
        <v/>
      </c>
      <c r="AU1648" s="76" t="str">
        <f t="shared" si="1003"/>
        <v/>
      </c>
      <c r="BF1648" s="141">
        <v>73005</v>
      </c>
      <c r="BG1648" s="142" t="s">
        <v>18977</v>
      </c>
      <c r="BH1648" s="141" t="s">
        <v>180</v>
      </c>
      <c r="BI1648" s="141" t="s">
        <v>191</v>
      </c>
      <c r="BJ1648" s="141" t="s">
        <v>18978</v>
      </c>
      <c r="BK1648" s="141" t="s">
        <v>18979</v>
      </c>
      <c r="BL1648" s="141" t="s">
        <v>18980</v>
      </c>
      <c r="BM1648" s="141">
        <v>45.616820654471901</v>
      </c>
      <c r="BN1648" s="141">
        <v>-73.859586839181603</v>
      </c>
      <c r="BO1648" s="141">
        <v>1990</v>
      </c>
      <c r="BP1648" s="143" t="s">
        <v>23890</v>
      </c>
      <c r="BQ1648" s="143" t="s">
        <v>17560</v>
      </c>
    </row>
    <row r="1649" spans="1:69" ht="38.25" customHeight="1" x14ac:dyDescent="0.25">
      <c r="A1649" s="1" t="str">
        <f t="shared" si="1004"/>
        <v/>
      </c>
      <c r="B1649" s="32" t="str">
        <f t="shared" si="1005"/>
        <v/>
      </c>
      <c r="C1649" s="25" t="str">
        <f t="shared" si="1006"/>
        <v/>
      </c>
      <c r="D1649" s="25" t="str">
        <f t="shared" si="1007"/>
        <v/>
      </c>
      <c r="E1649" s="25" t="str">
        <f t="shared" si="1008"/>
        <v/>
      </c>
      <c r="F1649" s="25" t="str">
        <f t="shared" si="1009"/>
        <v/>
      </c>
      <c r="G1649" s="108" t="str">
        <f t="shared" si="1010"/>
        <v/>
      </c>
      <c r="H1649" s="108" t="str">
        <f t="shared" si="1011"/>
        <v/>
      </c>
      <c r="I1649" s="112" t="str">
        <f t="shared" si="1012"/>
        <v/>
      </c>
      <c r="J1649" s="112"/>
      <c r="K1649" s="112"/>
      <c r="L1649" s="113"/>
      <c r="M1649" s="113"/>
      <c r="N1649" s="224" t="str">
        <f t="shared" si="1013"/>
        <v/>
      </c>
      <c r="O1649" s="225" t="str">
        <f t="shared" si="1014"/>
        <v/>
      </c>
      <c r="Q1649" s="6">
        <v>1647</v>
      </c>
      <c r="R1649" s="47" t="str">
        <f t="shared" si="977"/>
        <v>-1647</v>
      </c>
      <c r="S1649" s="6"/>
      <c r="T1649" s="48" t="str">
        <f t="shared" si="978"/>
        <v/>
      </c>
      <c r="U1649" s="49" t="str">
        <f t="shared" si="979"/>
        <v/>
      </c>
      <c r="W1649" s="51"/>
      <c r="X1649" s="75" t="str">
        <f t="shared" si="980"/>
        <v/>
      </c>
      <c r="Y1649" s="71" t="str">
        <f t="shared" si="981"/>
        <v/>
      </c>
      <c r="Z1649" s="71" t="str">
        <f t="shared" si="982"/>
        <v/>
      </c>
      <c r="AA1649" s="71" t="str">
        <f t="shared" si="983"/>
        <v/>
      </c>
      <c r="AB1649" s="71" t="str">
        <f t="shared" si="984"/>
        <v/>
      </c>
      <c r="AC1649" s="71" t="str">
        <f t="shared" si="985"/>
        <v/>
      </c>
      <c r="AD1649" s="71" t="str">
        <f t="shared" si="986"/>
        <v/>
      </c>
      <c r="AE1649" s="78" t="str">
        <f t="shared" si="987"/>
        <v/>
      </c>
      <c r="AF1649" s="75" t="str">
        <f t="shared" si="988"/>
        <v/>
      </c>
      <c r="AG1649" s="71" t="str">
        <f t="shared" si="989"/>
        <v/>
      </c>
      <c r="AH1649" s="71" t="str">
        <f t="shared" si="990"/>
        <v/>
      </c>
      <c r="AI1649" s="71" t="str">
        <f t="shared" si="991"/>
        <v/>
      </c>
      <c r="AJ1649" s="71" t="str">
        <f t="shared" si="992"/>
        <v/>
      </c>
      <c r="AK1649" s="71" t="str">
        <f t="shared" si="993"/>
        <v/>
      </c>
      <c r="AL1649" s="71" t="str">
        <f t="shared" si="994"/>
        <v/>
      </c>
      <c r="AM1649" s="78" t="str">
        <f t="shared" si="995"/>
        <v/>
      </c>
      <c r="AN1649" s="75" t="str">
        <f t="shared" si="996"/>
        <v/>
      </c>
      <c r="AO1649" s="71" t="str">
        <f t="shared" si="997"/>
        <v/>
      </c>
      <c r="AP1649" s="71" t="str">
        <f t="shared" si="998"/>
        <v/>
      </c>
      <c r="AQ1649" s="71" t="str">
        <f t="shared" si="999"/>
        <v/>
      </c>
      <c r="AR1649" s="71" t="str">
        <f t="shared" si="1000"/>
        <v/>
      </c>
      <c r="AS1649" s="71" t="str">
        <f t="shared" si="1001"/>
        <v/>
      </c>
      <c r="AT1649" s="71" t="str">
        <f t="shared" si="1002"/>
        <v/>
      </c>
      <c r="AU1649" s="76" t="str">
        <f t="shared" si="1003"/>
        <v/>
      </c>
      <c r="BF1649" s="141">
        <v>73015</v>
      </c>
      <c r="BG1649" s="142" t="s">
        <v>18964</v>
      </c>
      <c r="BH1649" s="141" t="s">
        <v>180</v>
      </c>
      <c r="BI1649" s="141" t="s">
        <v>191</v>
      </c>
      <c r="BJ1649" s="141" t="s">
        <v>18965</v>
      </c>
      <c r="BK1649" s="141" t="s">
        <v>2171</v>
      </c>
      <c r="BL1649" s="141" t="s">
        <v>18966</v>
      </c>
      <c r="BM1649" s="141">
        <v>45.675809999999998</v>
      </c>
      <c r="BN1649" s="141">
        <v>-73.909350000000003</v>
      </c>
      <c r="BO1649" s="141">
        <v>2008</v>
      </c>
      <c r="BP1649" s="143" t="s">
        <v>25740</v>
      </c>
      <c r="BQ1649" s="143" t="s">
        <v>26794</v>
      </c>
    </row>
    <row r="1650" spans="1:69" ht="38.25" customHeight="1" x14ac:dyDescent="0.25">
      <c r="A1650" s="1" t="str">
        <f t="shared" si="1004"/>
        <v/>
      </c>
      <c r="B1650" s="32" t="str">
        <f t="shared" si="1005"/>
        <v/>
      </c>
      <c r="C1650" s="25" t="str">
        <f t="shared" si="1006"/>
        <v/>
      </c>
      <c r="D1650" s="25" t="str">
        <f t="shared" si="1007"/>
        <v/>
      </c>
      <c r="E1650" s="25" t="str">
        <f t="shared" si="1008"/>
        <v/>
      </c>
      <c r="F1650" s="25" t="str">
        <f t="shared" si="1009"/>
        <v/>
      </c>
      <c r="G1650" s="108" t="str">
        <f t="shared" si="1010"/>
        <v/>
      </c>
      <c r="H1650" s="108" t="str">
        <f t="shared" si="1011"/>
        <v/>
      </c>
      <c r="I1650" s="112" t="str">
        <f t="shared" si="1012"/>
        <v/>
      </c>
      <c r="J1650" s="112"/>
      <c r="K1650" s="112"/>
      <c r="L1650" s="113"/>
      <c r="M1650" s="113"/>
      <c r="N1650" s="224" t="str">
        <f t="shared" si="1013"/>
        <v/>
      </c>
      <c r="O1650" s="225" t="str">
        <f t="shared" si="1014"/>
        <v/>
      </c>
      <c r="Q1650" s="6">
        <v>1648</v>
      </c>
      <c r="R1650" s="47" t="str">
        <f t="shared" si="977"/>
        <v>-1648</v>
      </c>
      <c r="S1650" s="6"/>
      <c r="T1650" s="48" t="str">
        <f t="shared" si="978"/>
        <v/>
      </c>
      <c r="U1650" s="49" t="str">
        <f t="shared" si="979"/>
        <v/>
      </c>
      <c r="W1650" s="51"/>
      <c r="X1650" s="75" t="str">
        <f t="shared" si="980"/>
        <v/>
      </c>
      <c r="Y1650" s="71" t="str">
        <f t="shared" si="981"/>
        <v/>
      </c>
      <c r="Z1650" s="71" t="str">
        <f t="shared" si="982"/>
        <v/>
      </c>
      <c r="AA1650" s="71" t="str">
        <f t="shared" si="983"/>
        <v/>
      </c>
      <c r="AB1650" s="71" t="str">
        <f t="shared" si="984"/>
        <v/>
      </c>
      <c r="AC1650" s="71" t="str">
        <f t="shared" si="985"/>
        <v/>
      </c>
      <c r="AD1650" s="71" t="str">
        <f t="shared" si="986"/>
        <v/>
      </c>
      <c r="AE1650" s="78" t="str">
        <f t="shared" si="987"/>
        <v/>
      </c>
      <c r="AF1650" s="75" t="str">
        <f t="shared" si="988"/>
        <v/>
      </c>
      <c r="AG1650" s="71" t="str">
        <f t="shared" si="989"/>
        <v/>
      </c>
      <c r="AH1650" s="71" t="str">
        <f t="shared" si="990"/>
        <v/>
      </c>
      <c r="AI1650" s="71" t="str">
        <f t="shared" si="991"/>
        <v/>
      </c>
      <c r="AJ1650" s="71" t="str">
        <f t="shared" si="992"/>
        <v/>
      </c>
      <c r="AK1650" s="71" t="str">
        <f t="shared" si="993"/>
        <v/>
      </c>
      <c r="AL1650" s="71" t="str">
        <f t="shared" si="994"/>
        <v/>
      </c>
      <c r="AM1650" s="78" t="str">
        <f t="shared" si="995"/>
        <v/>
      </c>
      <c r="AN1650" s="75" t="str">
        <f t="shared" si="996"/>
        <v/>
      </c>
      <c r="AO1650" s="71" t="str">
        <f t="shared" si="997"/>
        <v/>
      </c>
      <c r="AP1650" s="71" t="str">
        <f t="shared" si="998"/>
        <v/>
      </c>
      <c r="AQ1650" s="71" t="str">
        <f t="shared" si="999"/>
        <v/>
      </c>
      <c r="AR1650" s="71" t="str">
        <f t="shared" si="1000"/>
        <v/>
      </c>
      <c r="AS1650" s="71" t="str">
        <f t="shared" si="1001"/>
        <v/>
      </c>
      <c r="AT1650" s="71" t="str">
        <f t="shared" si="1002"/>
        <v/>
      </c>
      <c r="AU1650" s="76" t="str">
        <f t="shared" si="1003"/>
        <v/>
      </c>
      <c r="BF1650" s="141">
        <v>72020</v>
      </c>
      <c r="BG1650" s="142" t="s">
        <v>19033</v>
      </c>
      <c r="BH1650" s="141" t="s">
        <v>180</v>
      </c>
      <c r="BI1650" s="141" t="s">
        <v>191</v>
      </c>
      <c r="BJ1650" s="141"/>
      <c r="BK1650" s="141" t="s">
        <v>19034</v>
      </c>
      <c r="BL1650" s="141" t="s">
        <v>19035</v>
      </c>
      <c r="BM1650" s="141">
        <v>45.505409999999998</v>
      </c>
      <c r="BN1650" s="141">
        <v>-73.957729999999998</v>
      </c>
      <c r="BO1650" s="141">
        <v>2014</v>
      </c>
      <c r="BP1650" s="143" t="s">
        <v>25635</v>
      </c>
      <c r="BQ1650" s="143" t="s">
        <v>17560</v>
      </c>
    </row>
    <row r="1651" spans="1:69" ht="38.25" customHeight="1" x14ac:dyDescent="0.25">
      <c r="A1651" s="1" t="str">
        <f t="shared" si="1004"/>
        <v/>
      </c>
      <c r="B1651" s="32" t="str">
        <f t="shared" si="1005"/>
        <v/>
      </c>
      <c r="C1651" s="25" t="str">
        <f t="shared" si="1006"/>
        <v/>
      </c>
      <c r="D1651" s="25" t="str">
        <f t="shared" si="1007"/>
        <v/>
      </c>
      <c r="E1651" s="25" t="str">
        <f t="shared" si="1008"/>
        <v/>
      </c>
      <c r="F1651" s="25" t="str">
        <f t="shared" si="1009"/>
        <v/>
      </c>
      <c r="G1651" s="108" t="str">
        <f t="shared" si="1010"/>
        <v/>
      </c>
      <c r="H1651" s="108" t="str">
        <f t="shared" si="1011"/>
        <v/>
      </c>
      <c r="I1651" s="112" t="str">
        <f t="shared" si="1012"/>
        <v/>
      </c>
      <c r="J1651" s="112"/>
      <c r="K1651" s="112"/>
      <c r="L1651" s="113"/>
      <c r="M1651" s="113"/>
      <c r="N1651" s="224" t="str">
        <f t="shared" si="1013"/>
        <v/>
      </c>
      <c r="O1651" s="225" t="str">
        <f t="shared" si="1014"/>
        <v/>
      </c>
      <c r="Q1651" s="6">
        <v>1649</v>
      </c>
      <c r="R1651" s="47" t="str">
        <f t="shared" si="977"/>
        <v>-1649</v>
      </c>
      <c r="S1651" s="6"/>
      <c r="T1651" s="48" t="str">
        <f t="shared" si="978"/>
        <v/>
      </c>
      <c r="U1651" s="49" t="str">
        <f t="shared" si="979"/>
        <v/>
      </c>
      <c r="W1651" s="51"/>
      <c r="X1651" s="75" t="str">
        <f t="shared" si="980"/>
        <v/>
      </c>
      <c r="Y1651" s="71" t="str">
        <f t="shared" si="981"/>
        <v/>
      </c>
      <c r="Z1651" s="71" t="str">
        <f t="shared" si="982"/>
        <v/>
      </c>
      <c r="AA1651" s="71" t="str">
        <f t="shared" si="983"/>
        <v/>
      </c>
      <c r="AB1651" s="71" t="str">
        <f t="shared" si="984"/>
        <v/>
      </c>
      <c r="AC1651" s="71" t="str">
        <f t="shared" si="985"/>
        <v/>
      </c>
      <c r="AD1651" s="71" t="str">
        <f t="shared" si="986"/>
        <v/>
      </c>
      <c r="AE1651" s="78" t="str">
        <f t="shared" si="987"/>
        <v/>
      </c>
      <c r="AF1651" s="75" t="str">
        <f t="shared" si="988"/>
        <v/>
      </c>
      <c r="AG1651" s="71" t="str">
        <f t="shared" si="989"/>
        <v/>
      </c>
      <c r="AH1651" s="71" t="str">
        <f t="shared" si="990"/>
        <v/>
      </c>
      <c r="AI1651" s="71" t="str">
        <f t="shared" si="991"/>
        <v/>
      </c>
      <c r="AJ1651" s="71" t="str">
        <f t="shared" si="992"/>
        <v/>
      </c>
      <c r="AK1651" s="71" t="str">
        <f t="shared" si="993"/>
        <v/>
      </c>
      <c r="AL1651" s="71" t="str">
        <f t="shared" si="994"/>
        <v/>
      </c>
      <c r="AM1651" s="78" t="str">
        <f t="shared" si="995"/>
        <v/>
      </c>
      <c r="AN1651" s="75" t="str">
        <f t="shared" si="996"/>
        <v/>
      </c>
      <c r="AO1651" s="71" t="str">
        <f t="shared" si="997"/>
        <v/>
      </c>
      <c r="AP1651" s="71" t="str">
        <f t="shared" si="998"/>
        <v/>
      </c>
      <c r="AQ1651" s="71" t="str">
        <f t="shared" si="999"/>
        <v/>
      </c>
      <c r="AR1651" s="71" t="str">
        <f t="shared" si="1000"/>
        <v/>
      </c>
      <c r="AS1651" s="71" t="str">
        <f t="shared" si="1001"/>
        <v/>
      </c>
      <c r="AT1651" s="71" t="str">
        <f t="shared" si="1002"/>
        <v/>
      </c>
      <c r="AU1651" s="76" t="str">
        <f t="shared" si="1003"/>
        <v/>
      </c>
      <c r="BF1651" s="141">
        <v>72020</v>
      </c>
      <c r="BG1651" s="142" t="s">
        <v>19036</v>
      </c>
      <c r="BH1651" s="141" t="s">
        <v>180</v>
      </c>
      <c r="BI1651" s="141" t="s">
        <v>178</v>
      </c>
      <c r="BJ1651" s="141" t="s">
        <v>18907</v>
      </c>
      <c r="BK1651" s="141" t="s">
        <v>18908</v>
      </c>
      <c r="BL1651" s="141" t="s">
        <v>8503</v>
      </c>
      <c r="BM1651" s="141">
        <v>45.528109999999998</v>
      </c>
      <c r="BN1651" s="141">
        <v>-79.979780000000005</v>
      </c>
      <c r="BO1651" s="141">
        <v>1998</v>
      </c>
      <c r="BP1651" s="143" t="s">
        <v>25729</v>
      </c>
      <c r="BQ1651" s="143" t="s">
        <v>17560</v>
      </c>
    </row>
    <row r="1652" spans="1:69" ht="38.25" customHeight="1" x14ac:dyDescent="0.25">
      <c r="A1652" s="1" t="str">
        <f t="shared" si="1004"/>
        <v/>
      </c>
      <c r="B1652" s="32" t="str">
        <f t="shared" si="1005"/>
        <v/>
      </c>
      <c r="C1652" s="25" t="str">
        <f t="shared" si="1006"/>
        <v/>
      </c>
      <c r="D1652" s="25" t="str">
        <f t="shared" si="1007"/>
        <v/>
      </c>
      <c r="E1652" s="25" t="str">
        <f t="shared" si="1008"/>
        <v/>
      </c>
      <c r="F1652" s="25" t="str">
        <f t="shared" si="1009"/>
        <v/>
      </c>
      <c r="G1652" s="108" t="str">
        <f t="shared" si="1010"/>
        <v/>
      </c>
      <c r="H1652" s="108" t="str">
        <f t="shared" si="1011"/>
        <v/>
      </c>
      <c r="I1652" s="112" t="str">
        <f t="shared" si="1012"/>
        <v/>
      </c>
      <c r="J1652" s="112"/>
      <c r="K1652" s="112"/>
      <c r="L1652" s="113"/>
      <c r="M1652" s="113"/>
      <c r="N1652" s="224" t="str">
        <f t="shared" si="1013"/>
        <v/>
      </c>
      <c r="O1652" s="225" t="str">
        <f t="shared" si="1014"/>
        <v/>
      </c>
      <c r="Q1652" s="6">
        <v>1650</v>
      </c>
      <c r="R1652" s="47" t="str">
        <f t="shared" si="977"/>
        <v>-1650</v>
      </c>
      <c r="S1652" s="6"/>
      <c r="T1652" s="48" t="str">
        <f t="shared" si="978"/>
        <v/>
      </c>
      <c r="U1652" s="49" t="str">
        <f t="shared" si="979"/>
        <v/>
      </c>
      <c r="W1652" s="51"/>
      <c r="X1652" s="75" t="str">
        <f t="shared" si="980"/>
        <v/>
      </c>
      <c r="Y1652" s="71" t="str">
        <f t="shared" si="981"/>
        <v/>
      </c>
      <c r="Z1652" s="71" t="str">
        <f t="shared" si="982"/>
        <v/>
      </c>
      <c r="AA1652" s="71" t="str">
        <f t="shared" si="983"/>
        <v/>
      </c>
      <c r="AB1652" s="71" t="str">
        <f t="shared" si="984"/>
        <v/>
      </c>
      <c r="AC1652" s="71" t="str">
        <f t="shared" si="985"/>
        <v/>
      </c>
      <c r="AD1652" s="71" t="str">
        <f t="shared" si="986"/>
        <v/>
      </c>
      <c r="AE1652" s="78" t="str">
        <f t="shared" si="987"/>
        <v/>
      </c>
      <c r="AF1652" s="75" t="str">
        <f t="shared" si="988"/>
        <v/>
      </c>
      <c r="AG1652" s="71" t="str">
        <f t="shared" si="989"/>
        <v/>
      </c>
      <c r="AH1652" s="71" t="str">
        <f t="shared" si="990"/>
        <v/>
      </c>
      <c r="AI1652" s="71" t="str">
        <f t="shared" si="991"/>
        <v/>
      </c>
      <c r="AJ1652" s="71" t="str">
        <f t="shared" si="992"/>
        <v/>
      </c>
      <c r="AK1652" s="71" t="str">
        <f t="shared" si="993"/>
        <v/>
      </c>
      <c r="AL1652" s="71" t="str">
        <f t="shared" si="994"/>
        <v/>
      </c>
      <c r="AM1652" s="78" t="str">
        <f t="shared" si="995"/>
        <v/>
      </c>
      <c r="AN1652" s="75" t="str">
        <f t="shared" si="996"/>
        <v/>
      </c>
      <c r="AO1652" s="71" t="str">
        <f t="shared" si="997"/>
        <v/>
      </c>
      <c r="AP1652" s="71" t="str">
        <f t="shared" si="998"/>
        <v/>
      </c>
      <c r="AQ1652" s="71" t="str">
        <f t="shared" si="999"/>
        <v/>
      </c>
      <c r="AR1652" s="71" t="str">
        <f t="shared" si="1000"/>
        <v/>
      </c>
      <c r="AS1652" s="71" t="str">
        <f t="shared" si="1001"/>
        <v/>
      </c>
      <c r="AT1652" s="71" t="str">
        <f t="shared" si="1002"/>
        <v/>
      </c>
      <c r="AU1652" s="76" t="str">
        <f t="shared" si="1003"/>
        <v/>
      </c>
      <c r="BF1652" s="141">
        <v>72025</v>
      </c>
      <c r="BG1652" s="142" t="s">
        <v>19037</v>
      </c>
      <c r="BH1652" s="141" t="s">
        <v>180</v>
      </c>
      <c r="BI1652" s="141" t="s">
        <v>178</v>
      </c>
      <c r="BJ1652" s="141" t="s">
        <v>18907</v>
      </c>
      <c r="BK1652" s="141" t="s">
        <v>18908</v>
      </c>
      <c r="BL1652" s="141" t="s">
        <v>8503</v>
      </c>
      <c r="BM1652" s="141">
        <v>45.528109999999998</v>
      </c>
      <c r="BN1652" s="141">
        <v>-79.979780000000005</v>
      </c>
      <c r="BO1652" s="141">
        <v>1998</v>
      </c>
      <c r="BP1652" s="143" t="s">
        <v>25729</v>
      </c>
      <c r="BQ1652" s="143" t="s">
        <v>17560</v>
      </c>
    </row>
    <row r="1653" spans="1:69" ht="38.25" customHeight="1" x14ac:dyDescent="0.25">
      <c r="A1653" s="1" t="str">
        <f t="shared" si="1004"/>
        <v/>
      </c>
      <c r="B1653" s="32" t="str">
        <f t="shared" si="1005"/>
        <v/>
      </c>
      <c r="C1653" s="25" t="str">
        <f t="shared" si="1006"/>
        <v/>
      </c>
      <c r="D1653" s="25" t="str">
        <f t="shared" si="1007"/>
        <v/>
      </c>
      <c r="E1653" s="25" t="str">
        <f t="shared" si="1008"/>
        <v/>
      </c>
      <c r="F1653" s="25" t="str">
        <f t="shared" si="1009"/>
        <v/>
      </c>
      <c r="G1653" s="108" t="str">
        <f t="shared" si="1010"/>
        <v/>
      </c>
      <c r="H1653" s="108" t="str">
        <f t="shared" si="1011"/>
        <v/>
      </c>
      <c r="I1653" s="112" t="str">
        <f t="shared" si="1012"/>
        <v/>
      </c>
      <c r="J1653" s="112"/>
      <c r="K1653" s="112"/>
      <c r="L1653" s="113"/>
      <c r="M1653" s="113"/>
      <c r="N1653" s="224" t="str">
        <f t="shared" si="1013"/>
        <v/>
      </c>
      <c r="O1653" s="225" t="str">
        <f t="shared" si="1014"/>
        <v/>
      </c>
      <c r="Q1653" s="6">
        <v>1651</v>
      </c>
      <c r="R1653" s="47" t="str">
        <f t="shared" si="977"/>
        <v>-1651</v>
      </c>
      <c r="S1653" s="6"/>
      <c r="T1653" s="48" t="str">
        <f t="shared" si="978"/>
        <v/>
      </c>
      <c r="U1653" s="49" t="str">
        <f t="shared" si="979"/>
        <v/>
      </c>
      <c r="W1653" s="51"/>
      <c r="X1653" s="75" t="str">
        <f t="shared" si="980"/>
        <v/>
      </c>
      <c r="Y1653" s="71" t="str">
        <f t="shared" si="981"/>
        <v/>
      </c>
      <c r="Z1653" s="71" t="str">
        <f t="shared" si="982"/>
        <v/>
      </c>
      <c r="AA1653" s="71" t="str">
        <f t="shared" si="983"/>
        <v/>
      </c>
      <c r="AB1653" s="71" t="str">
        <f t="shared" si="984"/>
        <v/>
      </c>
      <c r="AC1653" s="71" t="str">
        <f t="shared" si="985"/>
        <v/>
      </c>
      <c r="AD1653" s="71" t="str">
        <f t="shared" si="986"/>
        <v/>
      </c>
      <c r="AE1653" s="78" t="str">
        <f t="shared" si="987"/>
        <v/>
      </c>
      <c r="AF1653" s="75" t="str">
        <f t="shared" si="988"/>
        <v/>
      </c>
      <c r="AG1653" s="71" t="str">
        <f t="shared" si="989"/>
        <v/>
      </c>
      <c r="AH1653" s="71" t="str">
        <f t="shared" si="990"/>
        <v/>
      </c>
      <c r="AI1653" s="71" t="str">
        <f t="shared" si="991"/>
        <v/>
      </c>
      <c r="AJ1653" s="71" t="str">
        <f t="shared" si="992"/>
        <v/>
      </c>
      <c r="AK1653" s="71" t="str">
        <f t="shared" si="993"/>
        <v/>
      </c>
      <c r="AL1653" s="71" t="str">
        <f t="shared" si="994"/>
        <v/>
      </c>
      <c r="AM1653" s="78" t="str">
        <f t="shared" si="995"/>
        <v/>
      </c>
      <c r="AN1653" s="75" t="str">
        <f t="shared" si="996"/>
        <v/>
      </c>
      <c r="AO1653" s="71" t="str">
        <f t="shared" si="997"/>
        <v/>
      </c>
      <c r="AP1653" s="71" t="str">
        <f t="shared" si="998"/>
        <v/>
      </c>
      <c r="AQ1653" s="71" t="str">
        <f t="shared" si="999"/>
        <v/>
      </c>
      <c r="AR1653" s="71" t="str">
        <f t="shared" si="1000"/>
        <v/>
      </c>
      <c r="AS1653" s="71" t="str">
        <f t="shared" si="1001"/>
        <v/>
      </c>
      <c r="AT1653" s="71" t="str">
        <f t="shared" si="1002"/>
        <v/>
      </c>
      <c r="AU1653" s="76" t="str">
        <f t="shared" si="1003"/>
        <v/>
      </c>
      <c r="BF1653" s="141">
        <v>72025</v>
      </c>
      <c r="BG1653" s="142" t="s">
        <v>19038</v>
      </c>
      <c r="BH1653" s="141" t="s">
        <v>478</v>
      </c>
      <c r="BI1653" s="141" t="s">
        <v>176</v>
      </c>
      <c r="BJ1653" s="141"/>
      <c r="BK1653" s="141" t="s">
        <v>18460</v>
      </c>
      <c r="BL1653" s="141" t="s">
        <v>18912</v>
      </c>
      <c r="BM1653" s="141">
        <v>45.549779999999998</v>
      </c>
      <c r="BN1653" s="141">
        <v>-74.030779999999993</v>
      </c>
      <c r="BO1653" s="141">
        <v>2005</v>
      </c>
      <c r="BP1653" s="143" t="s">
        <v>1553</v>
      </c>
      <c r="BQ1653" s="143" t="s">
        <v>17560</v>
      </c>
    </row>
    <row r="1654" spans="1:69" ht="38.25" customHeight="1" x14ac:dyDescent="0.25">
      <c r="A1654" s="1" t="str">
        <f t="shared" si="1004"/>
        <v/>
      </c>
      <c r="B1654" s="32" t="str">
        <f t="shared" si="1005"/>
        <v/>
      </c>
      <c r="C1654" s="25" t="str">
        <f t="shared" si="1006"/>
        <v/>
      </c>
      <c r="D1654" s="25" t="str">
        <f t="shared" si="1007"/>
        <v/>
      </c>
      <c r="E1654" s="25" t="str">
        <f t="shared" si="1008"/>
        <v/>
      </c>
      <c r="F1654" s="25" t="str">
        <f t="shared" si="1009"/>
        <v/>
      </c>
      <c r="G1654" s="108" t="str">
        <f t="shared" si="1010"/>
        <v/>
      </c>
      <c r="H1654" s="108" t="str">
        <f t="shared" si="1011"/>
        <v/>
      </c>
      <c r="I1654" s="112" t="str">
        <f t="shared" si="1012"/>
        <v/>
      </c>
      <c r="J1654" s="112"/>
      <c r="K1654" s="112"/>
      <c r="L1654" s="113"/>
      <c r="M1654" s="113"/>
      <c r="N1654" s="224" t="str">
        <f t="shared" si="1013"/>
        <v/>
      </c>
      <c r="O1654" s="225" t="str">
        <f t="shared" si="1014"/>
        <v/>
      </c>
      <c r="Q1654" s="6">
        <v>1652</v>
      </c>
      <c r="R1654" s="47" t="str">
        <f t="shared" si="977"/>
        <v>-1652</v>
      </c>
      <c r="S1654" s="6"/>
      <c r="T1654" s="48" t="str">
        <f t="shared" si="978"/>
        <v/>
      </c>
      <c r="U1654" s="49" t="str">
        <f t="shared" si="979"/>
        <v/>
      </c>
      <c r="W1654" s="51"/>
      <c r="X1654" s="75" t="str">
        <f t="shared" si="980"/>
        <v/>
      </c>
      <c r="Y1654" s="71" t="str">
        <f t="shared" si="981"/>
        <v/>
      </c>
      <c r="Z1654" s="71" t="str">
        <f t="shared" si="982"/>
        <v/>
      </c>
      <c r="AA1654" s="71" t="str">
        <f t="shared" si="983"/>
        <v/>
      </c>
      <c r="AB1654" s="71" t="str">
        <f t="shared" si="984"/>
        <v/>
      </c>
      <c r="AC1654" s="71" t="str">
        <f t="shared" si="985"/>
        <v/>
      </c>
      <c r="AD1654" s="71" t="str">
        <f t="shared" si="986"/>
        <v/>
      </c>
      <c r="AE1654" s="78" t="str">
        <f t="shared" si="987"/>
        <v/>
      </c>
      <c r="AF1654" s="75" t="str">
        <f t="shared" si="988"/>
        <v/>
      </c>
      <c r="AG1654" s="71" t="str">
        <f t="shared" si="989"/>
        <v/>
      </c>
      <c r="AH1654" s="71" t="str">
        <f t="shared" si="990"/>
        <v/>
      </c>
      <c r="AI1654" s="71" t="str">
        <f t="shared" si="991"/>
        <v/>
      </c>
      <c r="AJ1654" s="71" t="str">
        <f t="shared" si="992"/>
        <v/>
      </c>
      <c r="AK1654" s="71" t="str">
        <f t="shared" si="993"/>
        <v/>
      </c>
      <c r="AL1654" s="71" t="str">
        <f t="shared" si="994"/>
        <v/>
      </c>
      <c r="AM1654" s="78" t="str">
        <f t="shared" si="995"/>
        <v/>
      </c>
      <c r="AN1654" s="75" t="str">
        <f t="shared" si="996"/>
        <v/>
      </c>
      <c r="AO1654" s="71" t="str">
        <f t="shared" si="997"/>
        <v/>
      </c>
      <c r="AP1654" s="71" t="str">
        <f t="shared" si="998"/>
        <v/>
      </c>
      <c r="AQ1654" s="71" t="str">
        <f t="shared" si="999"/>
        <v/>
      </c>
      <c r="AR1654" s="71" t="str">
        <f t="shared" si="1000"/>
        <v/>
      </c>
      <c r="AS1654" s="71" t="str">
        <f t="shared" si="1001"/>
        <v/>
      </c>
      <c r="AT1654" s="71" t="str">
        <f t="shared" si="1002"/>
        <v/>
      </c>
      <c r="AU1654" s="76" t="str">
        <f t="shared" si="1003"/>
        <v/>
      </c>
      <c r="BF1654" s="141">
        <v>72025</v>
      </c>
      <c r="BG1654" s="142" t="s">
        <v>19039</v>
      </c>
      <c r="BH1654" s="141" t="s">
        <v>478</v>
      </c>
      <c r="BI1654" s="141" t="s">
        <v>186</v>
      </c>
      <c r="BJ1654" s="141"/>
      <c r="BK1654" s="141" t="s">
        <v>19040</v>
      </c>
      <c r="BL1654" s="141" t="s">
        <v>5717</v>
      </c>
      <c r="BM1654" s="141">
        <v>45.527230000000003</v>
      </c>
      <c r="BN1654" s="141">
        <v>-73.996319999999997</v>
      </c>
      <c r="BO1654" s="141">
        <v>2008</v>
      </c>
      <c r="BP1654" s="143" t="s">
        <v>191</v>
      </c>
      <c r="BQ1654" s="143" t="s">
        <v>17560</v>
      </c>
    </row>
    <row r="1655" spans="1:69" ht="38.25" customHeight="1" x14ac:dyDescent="0.25">
      <c r="A1655" s="1" t="str">
        <f t="shared" si="1004"/>
        <v/>
      </c>
      <c r="B1655" s="32" t="str">
        <f t="shared" si="1005"/>
        <v/>
      </c>
      <c r="C1655" s="25" t="str">
        <f t="shared" si="1006"/>
        <v/>
      </c>
      <c r="D1655" s="25" t="str">
        <f t="shared" si="1007"/>
        <v/>
      </c>
      <c r="E1655" s="25" t="str">
        <f t="shared" si="1008"/>
        <v/>
      </c>
      <c r="F1655" s="25" t="str">
        <f t="shared" si="1009"/>
        <v/>
      </c>
      <c r="G1655" s="108" t="str">
        <f t="shared" si="1010"/>
        <v/>
      </c>
      <c r="H1655" s="108" t="str">
        <f t="shared" si="1011"/>
        <v/>
      </c>
      <c r="I1655" s="112" t="str">
        <f t="shared" si="1012"/>
        <v/>
      </c>
      <c r="J1655" s="112"/>
      <c r="K1655" s="112"/>
      <c r="L1655" s="113"/>
      <c r="M1655" s="113"/>
      <c r="N1655" s="224" t="str">
        <f t="shared" si="1013"/>
        <v/>
      </c>
      <c r="O1655" s="225" t="str">
        <f t="shared" si="1014"/>
        <v/>
      </c>
      <c r="Q1655" s="6">
        <v>1653</v>
      </c>
      <c r="R1655" s="47" t="str">
        <f t="shared" si="977"/>
        <v>-1653</v>
      </c>
      <c r="S1655" s="6"/>
      <c r="T1655" s="48" t="str">
        <f t="shared" si="978"/>
        <v/>
      </c>
      <c r="U1655" s="49" t="str">
        <f t="shared" si="979"/>
        <v/>
      </c>
      <c r="W1655" s="51"/>
      <c r="X1655" s="75" t="str">
        <f t="shared" si="980"/>
        <v/>
      </c>
      <c r="Y1655" s="71" t="str">
        <f t="shared" si="981"/>
        <v/>
      </c>
      <c r="Z1655" s="71" t="str">
        <f t="shared" si="982"/>
        <v/>
      </c>
      <c r="AA1655" s="71" t="str">
        <f t="shared" si="983"/>
        <v/>
      </c>
      <c r="AB1655" s="71" t="str">
        <f t="shared" si="984"/>
        <v/>
      </c>
      <c r="AC1655" s="71" t="str">
        <f t="shared" si="985"/>
        <v/>
      </c>
      <c r="AD1655" s="71" t="str">
        <f t="shared" si="986"/>
        <v/>
      </c>
      <c r="AE1655" s="78" t="str">
        <f t="shared" si="987"/>
        <v/>
      </c>
      <c r="AF1655" s="75" t="str">
        <f t="shared" si="988"/>
        <v/>
      </c>
      <c r="AG1655" s="71" t="str">
        <f t="shared" si="989"/>
        <v/>
      </c>
      <c r="AH1655" s="71" t="str">
        <f t="shared" si="990"/>
        <v/>
      </c>
      <c r="AI1655" s="71" t="str">
        <f t="shared" si="991"/>
        <v/>
      </c>
      <c r="AJ1655" s="71" t="str">
        <f t="shared" si="992"/>
        <v/>
      </c>
      <c r="AK1655" s="71" t="str">
        <f t="shared" si="993"/>
        <v/>
      </c>
      <c r="AL1655" s="71" t="str">
        <f t="shared" si="994"/>
        <v/>
      </c>
      <c r="AM1655" s="78" t="str">
        <f t="shared" si="995"/>
        <v/>
      </c>
      <c r="AN1655" s="75" t="str">
        <f t="shared" si="996"/>
        <v/>
      </c>
      <c r="AO1655" s="71" t="str">
        <f t="shared" si="997"/>
        <v/>
      </c>
      <c r="AP1655" s="71" t="str">
        <f t="shared" si="998"/>
        <v/>
      </c>
      <c r="AQ1655" s="71" t="str">
        <f t="shared" si="999"/>
        <v/>
      </c>
      <c r="AR1655" s="71" t="str">
        <f t="shared" si="1000"/>
        <v/>
      </c>
      <c r="AS1655" s="71" t="str">
        <f t="shared" si="1001"/>
        <v/>
      </c>
      <c r="AT1655" s="71" t="str">
        <f t="shared" si="1002"/>
        <v/>
      </c>
      <c r="AU1655" s="76" t="str">
        <f t="shared" si="1003"/>
        <v/>
      </c>
      <c r="BF1655" s="141">
        <v>73020</v>
      </c>
      <c r="BG1655" s="142" t="s">
        <v>2648</v>
      </c>
      <c r="BH1655" s="141" t="s">
        <v>180</v>
      </c>
      <c r="BI1655" s="141" t="s">
        <v>191</v>
      </c>
      <c r="BJ1655" s="141" t="s">
        <v>2634</v>
      </c>
      <c r="BK1655" s="141" t="s">
        <v>2649</v>
      </c>
      <c r="BL1655" s="141" t="s">
        <v>2634</v>
      </c>
      <c r="BM1655" s="141">
        <v>45.631340000000002</v>
      </c>
      <c r="BN1655" s="141">
        <v>-73.813760000000002</v>
      </c>
      <c r="BO1655" s="141">
        <v>1970</v>
      </c>
      <c r="BP1655" s="143" t="s">
        <v>24010</v>
      </c>
      <c r="BQ1655" s="143" t="s">
        <v>17560</v>
      </c>
    </row>
    <row r="1656" spans="1:69" ht="38.25" customHeight="1" x14ac:dyDescent="0.25">
      <c r="A1656" s="1" t="str">
        <f t="shared" si="1004"/>
        <v/>
      </c>
      <c r="B1656" s="32" t="str">
        <f t="shared" si="1005"/>
        <v/>
      </c>
      <c r="C1656" s="25" t="str">
        <f t="shared" si="1006"/>
        <v/>
      </c>
      <c r="D1656" s="25" t="str">
        <f t="shared" si="1007"/>
        <v/>
      </c>
      <c r="E1656" s="25" t="str">
        <f t="shared" si="1008"/>
        <v/>
      </c>
      <c r="F1656" s="25" t="str">
        <f t="shared" si="1009"/>
        <v/>
      </c>
      <c r="G1656" s="108" t="str">
        <f t="shared" si="1010"/>
        <v/>
      </c>
      <c r="H1656" s="108" t="str">
        <f t="shared" si="1011"/>
        <v/>
      </c>
      <c r="I1656" s="112" t="str">
        <f t="shared" si="1012"/>
        <v/>
      </c>
      <c r="J1656" s="112"/>
      <c r="K1656" s="112"/>
      <c r="L1656" s="113"/>
      <c r="M1656" s="113"/>
      <c r="N1656" s="224" t="str">
        <f t="shared" si="1013"/>
        <v/>
      </c>
      <c r="O1656" s="225" t="str">
        <f t="shared" si="1014"/>
        <v/>
      </c>
      <c r="Q1656" s="6">
        <v>1654</v>
      </c>
      <c r="R1656" s="47" t="str">
        <f t="shared" si="977"/>
        <v>-1654</v>
      </c>
      <c r="S1656" s="6"/>
      <c r="T1656" s="48" t="str">
        <f t="shared" si="978"/>
        <v/>
      </c>
      <c r="U1656" s="49" t="str">
        <f t="shared" si="979"/>
        <v/>
      </c>
      <c r="W1656" s="51"/>
      <c r="X1656" s="75" t="str">
        <f t="shared" si="980"/>
        <v/>
      </c>
      <c r="Y1656" s="71" t="str">
        <f t="shared" si="981"/>
        <v/>
      </c>
      <c r="Z1656" s="71" t="str">
        <f t="shared" si="982"/>
        <v/>
      </c>
      <c r="AA1656" s="71" t="str">
        <f t="shared" si="983"/>
        <v/>
      </c>
      <c r="AB1656" s="71" t="str">
        <f t="shared" si="984"/>
        <v/>
      </c>
      <c r="AC1656" s="71" t="str">
        <f t="shared" si="985"/>
        <v/>
      </c>
      <c r="AD1656" s="71" t="str">
        <f t="shared" si="986"/>
        <v/>
      </c>
      <c r="AE1656" s="78" t="str">
        <f t="shared" si="987"/>
        <v/>
      </c>
      <c r="AF1656" s="75" t="str">
        <f t="shared" si="988"/>
        <v/>
      </c>
      <c r="AG1656" s="71" t="str">
        <f t="shared" si="989"/>
        <v/>
      </c>
      <c r="AH1656" s="71" t="str">
        <f t="shared" si="990"/>
        <v/>
      </c>
      <c r="AI1656" s="71" t="str">
        <f t="shared" si="991"/>
        <v/>
      </c>
      <c r="AJ1656" s="71" t="str">
        <f t="shared" si="992"/>
        <v/>
      </c>
      <c r="AK1656" s="71" t="str">
        <f t="shared" si="993"/>
        <v/>
      </c>
      <c r="AL1656" s="71" t="str">
        <f t="shared" si="994"/>
        <v/>
      </c>
      <c r="AM1656" s="78" t="str">
        <f t="shared" si="995"/>
        <v/>
      </c>
      <c r="AN1656" s="75" t="str">
        <f t="shared" si="996"/>
        <v/>
      </c>
      <c r="AO1656" s="71" t="str">
        <f t="shared" si="997"/>
        <v/>
      </c>
      <c r="AP1656" s="71" t="str">
        <f t="shared" si="998"/>
        <v/>
      </c>
      <c r="AQ1656" s="71" t="str">
        <f t="shared" si="999"/>
        <v/>
      </c>
      <c r="AR1656" s="71" t="str">
        <f t="shared" si="1000"/>
        <v/>
      </c>
      <c r="AS1656" s="71" t="str">
        <f t="shared" si="1001"/>
        <v/>
      </c>
      <c r="AT1656" s="71" t="str">
        <f t="shared" si="1002"/>
        <v/>
      </c>
      <c r="AU1656" s="76" t="str">
        <f t="shared" si="1003"/>
        <v/>
      </c>
      <c r="BF1656" s="141">
        <v>73015</v>
      </c>
      <c r="BG1656" s="142" t="s">
        <v>18967</v>
      </c>
      <c r="BH1656" s="141" t="s">
        <v>180</v>
      </c>
      <c r="BI1656" s="141" t="s">
        <v>191</v>
      </c>
      <c r="BJ1656" s="141" t="s">
        <v>18968</v>
      </c>
      <c r="BK1656" s="141" t="s">
        <v>3900</v>
      </c>
      <c r="BL1656" s="141" t="s">
        <v>18969</v>
      </c>
      <c r="BM1656" s="141">
        <v>45.643720000000002</v>
      </c>
      <c r="BN1656" s="141">
        <v>-73.813230000000004</v>
      </c>
      <c r="BO1656" s="141">
        <v>1995</v>
      </c>
      <c r="BP1656" s="143" t="s">
        <v>25741</v>
      </c>
      <c r="BQ1656" s="143" t="s">
        <v>26794</v>
      </c>
    </row>
    <row r="1657" spans="1:69" ht="38.25" customHeight="1" x14ac:dyDescent="0.25">
      <c r="A1657" s="1" t="str">
        <f t="shared" si="1004"/>
        <v/>
      </c>
      <c r="B1657" s="32" t="str">
        <f t="shared" si="1005"/>
        <v/>
      </c>
      <c r="C1657" s="25" t="str">
        <f t="shared" si="1006"/>
        <v/>
      </c>
      <c r="D1657" s="25" t="str">
        <f t="shared" si="1007"/>
        <v/>
      </c>
      <c r="E1657" s="25" t="str">
        <f t="shared" si="1008"/>
        <v/>
      </c>
      <c r="F1657" s="25" t="str">
        <f t="shared" si="1009"/>
        <v/>
      </c>
      <c r="G1657" s="108" t="str">
        <f t="shared" si="1010"/>
        <v/>
      </c>
      <c r="H1657" s="108" t="str">
        <f t="shared" si="1011"/>
        <v/>
      </c>
      <c r="I1657" s="112" t="str">
        <f t="shared" si="1012"/>
        <v/>
      </c>
      <c r="J1657" s="112"/>
      <c r="K1657" s="112"/>
      <c r="L1657" s="113"/>
      <c r="M1657" s="113"/>
      <c r="N1657" s="224" t="str">
        <f t="shared" si="1013"/>
        <v/>
      </c>
      <c r="O1657" s="225" t="str">
        <f t="shared" si="1014"/>
        <v/>
      </c>
      <c r="Q1657" s="6">
        <v>1655</v>
      </c>
      <c r="R1657" s="47" t="str">
        <f t="shared" si="977"/>
        <v>-1655</v>
      </c>
      <c r="S1657" s="6"/>
      <c r="T1657" s="48" t="str">
        <f t="shared" si="978"/>
        <v/>
      </c>
      <c r="U1657" s="49" t="str">
        <f t="shared" si="979"/>
        <v/>
      </c>
      <c r="W1657" s="51"/>
      <c r="X1657" s="75" t="str">
        <f t="shared" si="980"/>
        <v/>
      </c>
      <c r="Y1657" s="71" t="str">
        <f t="shared" si="981"/>
        <v/>
      </c>
      <c r="Z1657" s="71" t="str">
        <f t="shared" si="982"/>
        <v/>
      </c>
      <c r="AA1657" s="71" t="str">
        <f t="shared" si="983"/>
        <v/>
      </c>
      <c r="AB1657" s="71" t="str">
        <f t="shared" si="984"/>
        <v/>
      </c>
      <c r="AC1657" s="71" t="str">
        <f t="shared" si="985"/>
        <v/>
      </c>
      <c r="AD1657" s="71" t="str">
        <f t="shared" si="986"/>
        <v/>
      </c>
      <c r="AE1657" s="78" t="str">
        <f t="shared" si="987"/>
        <v/>
      </c>
      <c r="AF1657" s="75" t="str">
        <f t="shared" si="988"/>
        <v/>
      </c>
      <c r="AG1657" s="71" t="str">
        <f t="shared" si="989"/>
        <v/>
      </c>
      <c r="AH1657" s="71" t="str">
        <f t="shared" si="990"/>
        <v/>
      </c>
      <c r="AI1657" s="71" t="str">
        <f t="shared" si="991"/>
        <v/>
      </c>
      <c r="AJ1657" s="71" t="str">
        <f t="shared" si="992"/>
        <v/>
      </c>
      <c r="AK1657" s="71" t="str">
        <f t="shared" si="993"/>
        <v/>
      </c>
      <c r="AL1657" s="71" t="str">
        <f t="shared" si="994"/>
        <v/>
      </c>
      <c r="AM1657" s="78" t="str">
        <f t="shared" si="995"/>
        <v/>
      </c>
      <c r="AN1657" s="75" t="str">
        <f t="shared" si="996"/>
        <v/>
      </c>
      <c r="AO1657" s="71" t="str">
        <f t="shared" si="997"/>
        <v/>
      </c>
      <c r="AP1657" s="71" t="str">
        <f t="shared" si="998"/>
        <v/>
      </c>
      <c r="AQ1657" s="71" t="str">
        <f t="shared" si="999"/>
        <v/>
      </c>
      <c r="AR1657" s="71" t="str">
        <f t="shared" si="1000"/>
        <v/>
      </c>
      <c r="AS1657" s="71" t="str">
        <f t="shared" si="1001"/>
        <v/>
      </c>
      <c r="AT1657" s="71" t="str">
        <f t="shared" si="1002"/>
        <v/>
      </c>
      <c r="AU1657" s="76" t="str">
        <f t="shared" si="1003"/>
        <v/>
      </c>
      <c r="BF1657" s="141">
        <v>72025</v>
      </c>
      <c r="BG1657" s="142" t="s">
        <v>19041</v>
      </c>
      <c r="BH1657" s="141" t="s">
        <v>180</v>
      </c>
      <c r="BI1657" s="141" t="s">
        <v>191</v>
      </c>
      <c r="BJ1657" s="141"/>
      <c r="BK1657" s="141"/>
      <c r="BL1657" s="141" t="s">
        <v>18912</v>
      </c>
      <c r="BM1657" s="141">
        <v>45.512948977798402</v>
      </c>
      <c r="BN1657" s="141">
        <v>-73.976217801071698</v>
      </c>
      <c r="BO1657" s="141">
        <v>2000</v>
      </c>
      <c r="BP1657" s="143" t="s">
        <v>191</v>
      </c>
      <c r="BQ1657" s="143" t="s">
        <v>17560</v>
      </c>
    </row>
    <row r="1658" spans="1:69" ht="38.25" customHeight="1" x14ac:dyDescent="0.25">
      <c r="A1658" s="1" t="str">
        <f t="shared" si="1004"/>
        <v/>
      </c>
      <c r="B1658" s="32" t="str">
        <f t="shared" si="1005"/>
        <v/>
      </c>
      <c r="C1658" s="25" t="str">
        <f t="shared" si="1006"/>
        <v/>
      </c>
      <c r="D1658" s="25" t="str">
        <f t="shared" si="1007"/>
        <v/>
      </c>
      <c r="E1658" s="25" t="str">
        <f t="shared" si="1008"/>
        <v/>
      </c>
      <c r="F1658" s="25" t="str">
        <f t="shared" si="1009"/>
        <v/>
      </c>
      <c r="G1658" s="108" t="str">
        <f t="shared" si="1010"/>
        <v/>
      </c>
      <c r="H1658" s="108" t="str">
        <f t="shared" si="1011"/>
        <v/>
      </c>
      <c r="I1658" s="112" t="str">
        <f t="shared" si="1012"/>
        <v/>
      </c>
      <c r="J1658" s="112"/>
      <c r="K1658" s="112"/>
      <c r="L1658" s="113"/>
      <c r="M1658" s="113"/>
      <c r="N1658" s="224" t="str">
        <f t="shared" si="1013"/>
        <v/>
      </c>
      <c r="O1658" s="225" t="str">
        <f t="shared" si="1014"/>
        <v/>
      </c>
      <c r="Q1658" s="6">
        <v>1656</v>
      </c>
      <c r="R1658" s="47" t="str">
        <f t="shared" si="977"/>
        <v>-1656</v>
      </c>
      <c r="S1658" s="6"/>
      <c r="T1658" s="48" t="str">
        <f t="shared" si="978"/>
        <v/>
      </c>
      <c r="U1658" s="49" t="str">
        <f t="shared" si="979"/>
        <v/>
      </c>
      <c r="W1658" s="51"/>
      <c r="X1658" s="75" t="str">
        <f t="shared" si="980"/>
        <v/>
      </c>
      <c r="Y1658" s="71" t="str">
        <f t="shared" si="981"/>
        <v/>
      </c>
      <c r="Z1658" s="71" t="str">
        <f t="shared" si="982"/>
        <v/>
      </c>
      <c r="AA1658" s="71" t="str">
        <f t="shared" si="983"/>
        <v/>
      </c>
      <c r="AB1658" s="71" t="str">
        <f t="shared" si="984"/>
        <v/>
      </c>
      <c r="AC1658" s="71" t="str">
        <f t="shared" si="985"/>
        <v/>
      </c>
      <c r="AD1658" s="71" t="str">
        <f t="shared" si="986"/>
        <v/>
      </c>
      <c r="AE1658" s="78" t="str">
        <f t="shared" si="987"/>
        <v/>
      </c>
      <c r="AF1658" s="75" t="str">
        <f t="shared" si="988"/>
        <v/>
      </c>
      <c r="AG1658" s="71" t="str">
        <f t="shared" si="989"/>
        <v/>
      </c>
      <c r="AH1658" s="71" t="str">
        <f t="shared" si="990"/>
        <v/>
      </c>
      <c r="AI1658" s="71" t="str">
        <f t="shared" si="991"/>
        <v/>
      </c>
      <c r="AJ1658" s="71" t="str">
        <f t="shared" si="992"/>
        <v/>
      </c>
      <c r="AK1658" s="71" t="str">
        <f t="shared" si="993"/>
        <v/>
      </c>
      <c r="AL1658" s="71" t="str">
        <f t="shared" si="994"/>
        <v/>
      </c>
      <c r="AM1658" s="78" t="str">
        <f t="shared" si="995"/>
        <v/>
      </c>
      <c r="AN1658" s="75" t="str">
        <f t="shared" si="996"/>
        <v/>
      </c>
      <c r="AO1658" s="71" t="str">
        <f t="shared" si="997"/>
        <v/>
      </c>
      <c r="AP1658" s="71" t="str">
        <f t="shared" si="998"/>
        <v/>
      </c>
      <c r="AQ1658" s="71" t="str">
        <f t="shared" si="999"/>
        <v/>
      </c>
      <c r="AR1658" s="71" t="str">
        <f t="shared" si="1000"/>
        <v/>
      </c>
      <c r="AS1658" s="71" t="str">
        <f t="shared" si="1001"/>
        <v/>
      </c>
      <c r="AT1658" s="71" t="str">
        <f t="shared" si="1002"/>
        <v/>
      </c>
      <c r="AU1658" s="76" t="str">
        <f t="shared" si="1003"/>
        <v/>
      </c>
      <c r="BF1658" s="141">
        <v>73010</v>
      </c>
      <c r="BG1658" s="142" t="s">
        <v>19016</v>
      </c>
      <c r="BH1658" s="141" t="s">
        <v>180</v>
      </c>
      <c r="BI1658" s="141" t="s">
        <v>191</v>
      </c>
      <c r="BJ1658" s="141" t="s">
        <v>1690</v>
      </c>
      <c r="BK1658" s="141" t="s">
        <v>272</v>
      </c>
      <c r="BL1658" s="141" t="s">
        <v>18972</v>
      </c>
      <c r="BM1658" s="141">
        <v>45.635914765650902</v>
      </c>
      <c r="BN1658" s="141">
        <v>-73.820284271041999</v>
      </c>
      <c r="BO1658" s="141">
        <v>1998</v>
      </c>
      <c r="BP1658" s="143" t="s">
        <v>191</v>
      </c>
      <c r="BQ1658" s="143" t="s">
        <v>17560</v>
      </c>
    </row>
    <row r="1659" spans="1:69" ht="38.25" customHeight="1" x14ac:dyDescent="0.25">
      <c r="A1659" s="1" t="str">
        <f t="shared" si="1004"/>
        <v/>
      </c>
      <c r="B1659" s="32" t="str">
        <f t="shared" si="1005"/>
        <v/>
      </c>
      <c r="C1659" s="25" t="str">
        <f t="shared" si="1006"/>
        <v/>
      </c>
      <c r="D1659" s="25" t="str">
        <f t="shared" si="1007"/>
        <v/>
      </c>
      <c r="E1659" s="25" t="str">
        <f t="shared" si="1008"/>
        <v/>
      </c>
      <c r="F1659" s="25" t="str">
        <f t="shared" si="1009"/>
        <v/>
      </c>
      <c r="G1659" s="108" t="str">
        <f t="shared" si="1010"/>
        <v/>
      </c>
      <c r="H1659" s="108" t="str">
        <f t="shared" si="1011"/>
        <v/>
      </c>
      <c r="I1659" s="112" t="str">
        <f t="shared" si="1012"/>
        <v/>
      </c>
      <c r="J1659" s="112"/>
      <c r="K1659" s="112"/>
      <c r="L1659" s="113"/>
      <c r="M1659" s="113"/>
      <c r="N1659" s="224" t="str">
        <f t="shared" si="1013"/>
        <v/>
      </c>
      <c r="O1659" s="225" t="str">
        <f t="shared" si="1014"/>
        <v/>
      </c>
      <c r="Q1659" s="6">
        <v>1657</v>
      </c>
      <c r="R1659" s="47" t="str">
        <f t="shared" si="977"/>
        <v>-1657</v>
      </c>
      <c r="S1659" s="6"/>
      <c r="T1659" s="48" t="str">
        <f t="shared" si="978"/>
        <v/>
      </c>
      <c r="U1659" s="49" t="str">
        <f t="shared" si="979"/>
        <v/>
      </c>
      <c r="W1659" s="51"/>
      <c r="X1659" s="75" t="str">
        <f t="shared" si="980"/>
        <v/>
      </c>
      <c r="Y1659" s="71" t="str">
        <f t="shared" si="981"/>
        <v/>
      </c>
      <c r="Z1659" s="71" t="str">
        <f t="shared" si="982"/>
        <v/>
      </c>
      <c r="AA1659" s="71" t="str">
        <f t="shared" si="983"/>
        <v/>
      </c>
      <c r="AB1659" s="71" t="str">
        <f t="shared" si="984"/>
        <v/>
      </c>
      <c r="AC1659" s="71" t="str">
        <f t="shared" si="985"/>
        <v/>
      </c>
      <c r="AD1659" s="71" t="str">
        <f t="shared" si="986"/>
        <v/>
      </c>
      <c r="AE1659" s="78" t="str">
        <f t="shared" si="987"/>
        <v/>
      </c>
      <c r="AF1659" s="75" t="str">
        <f t="shared" si="988"/>
        <v/>
      </c>
      <c r="AG1659" s="71" t="str">
        <f t="shared" si="989"/>
        <v/>
      </c>
      <c r="AH1659" s="71" t="str">
        <f t="shared" si="990"/>
        <v/>
      </c>
      <c r="AI1659" s="71" t="str">
        <f t="shared" si="991"/>
        <v/>
      </c>
      <c r="AJ1659" s="71" t="str">
        <f t="shared" si="992"/>
        <v/>
      </c>
      <c r="AK1659" s="71" t="str">
        <f t="shared" si="993"/>
        <v/>
      </c>
      <c r="AL1659" s="71" t="str">
        <f t="shared" si="994"/>
        <v/>
      </c>
      <c r="AM1659" s="78" t="str">
        <f t="shared" si="995"/>
        <v/>
      </c>
      <c r="AN1659" s="75" t="str">
        <f t="shared" si="996"/>
        <v/>
      </c>
      <c r="AO1659" s="71" t="str">
        <f t="shared" si="997"/>
        <v/>
      </c>
      <c r="AP1659" s="71" t="str">
        <f t="shared" si="998"/>
        <v/>
      </c>
      <c r="AQ1659" s="71" t="str">
        <f t="shared" si="999"/>
        <v/>
      </c>
      <c r="AR1659" s="71" t="str">
        <f t="shared" si="1000"/>
        <v/>
      </c>
      <c r="AS1659" s="71" t="str">
        <f t="shared" si="1001"/>
        <v/>
      </c>
      <c r="AT1659" s="71" t="str">
        <f t="shared" si="1002"/>
        <v/>
      </c>
      <c r="AU1659" s="76" t="str">
        <f t="shared" si="1003"/>
        <v/>
      </c>
      <c r="BF1659" s="141">
        <v>73010</v>
      </c>
      <c r="BG1659" s="142" t="s">
        <v>19017</v>
      </c>
      <c r="BH1659" s="141" t="s">
        <v>180</v>
      </c>
      <c r="BI1659" s="141" t="s">
        <v>191</v>
      </c>
      <c r="BJ1659" s="141" t="s">
        <v>19018</v>
      </c>
      <c r="BK1659" s="141" t="s">
        <v>466</v>
      </c>
      <c r="BL1659" s="141" t="s">
        <v>13675</v>
      </c>
      <c r="BM1659" s="141">
        <v>45.640574771817697</v>
      </c>
      <c r="BN1659" s="141">
        <v>-73.851362024960395</v>
      </c>
      <c r="BO1659" s="141">
        <v>2015</v>
      </c>
      <c r="BP1659" s="143" t="s">
        <v>191</v>
      </c>
      <c r="BQ1659" s="143" t="s">
        <v>17560</v>
      </c>
    </row>
    <row r="1660" spans="1:69" ht="38.25" customHeight="1" x14ac:dyDescent="0.25">
      <c r="A1660" s="1" t="str">
        <f t="shared" si="1004"/>
        <v/>
      </c>
      <c r="B1660" s="32" t="str">
        <f t="shared" si="1005"/>
        <v/>
      </c>
      <c r="C1660" s="25" t="str">
        <f t="shared" si="1006"/>
        <v/>
      </c>
      <c r="D1660" s="25" t="str">
        <f t="shared" si="1007"/>
        <v/>
      </c>
      <c r="E1660" s="25" t="str">
        <f t="shared" si="1008"/>
        <v/>
      </c>
      <c r="F1660" s="25" t="str">
        <f t="shared" si="1009"/>
        <v/>
      </c>
      <c r="G1660" s="108" t="str">
        <f t="shared" si="1010"/>
        <v/>
      </c>
      <c r="H1660" s="108" t="str">
        <f t="shared" si="1011"/>
        <v/>
      </c>
      <c r="I1660" s="112" t="str">
        <f t="shared" si="1012"/>
        <v/>
      </c>
      <c r="J1660" s="112"/>
      <c r="K1660" s="112"/>
      <c r="L1660" s="113"/>
      <c r="M1660" s="113"/>
      <c r="N1660" s="224" t="str">
        <f t="shared" si="1013"/>
        <v/>
      </c>
      <c r="O1660" s="225" t="str">
        <f t="shared" si="1014"/>
        <v/>
      </c>
      <c r="Q1660" s="6">
        <v>1658</v>
      </c>
      <c r="R1660" s="47" t="str">
        <f t="shared" si="977"/>
        <v>-1658</v>
      </c>
      <c r="S1660" s="6"/>
      <c r="T1660" s="48" t="str">
        <f t="shared" si="978"/>
        <v/>
      </c>
      <c r="U1660" s="49" t="str">
        <f t="shared" si="979"/>
        <v/>
      </c>
      <c r="W1660" s="51"/>
      <c r="X1660" s="75" t="str">
        <f t="shared" si="980"/>
        <v/>
      </c>
      <c r="Y1660" s="71" t="str">
        <f t="shared" si="981"/>
        <v/>
      </c>
      <c r="Z1660" s="71" t="str">
        <f t="shared" si="982"/>
        <v/>
      </c>
      <c r="AA1660" s="71" t="str">
        <f t="shared" si="983"/>
        <v/>
      </c>
      <c r="AB1660" s="71" t="str">
        <f t="shared" si="984"/>
        <v/>
      </c>
      <c r="AC1660" s="71" t="str">
        <f t="shared" si="985"/>
        <v/>
      </c>
      <c r="AD1660" s="71" t="str">
        <f t="shared" si="986"/>
        <v/>
      </c>
      <c r="AE1660" s="78" t="str">
        <f t="shared" si="987"/>
        <v/>
      </c>
      <c r="AF1660" s="75" t="str">
        <f t="shared" si="988"/>
        <v/>
      </c>
      <c r="AG1660" s="71" t="str">
        <f t="shared" si="989"/>
        <v/>
      </c>
      <c r="AH1660" s="71" t="str">
        <f t="shared" si="990"/>
        <v/>
      </c>
      <c r="AI1660" s="71" t="str">
        <f t="shared" si="991"/>
        <v/>
      </c>
      <c r="AJ1660" s="71" t="str">
        <f t="shared" si="992"/>
        <v/>
      </c>
      <c r="AK1660" s="71" t="str">
        <f t="shared" si="993"/>
        <v/>
      </c>
      <c r="AL1660" s="71" t="str">
        <f t="shared" si="994"/>
        <v/>
      </c>
      <c r="AM1660" s="78" t="str">
        <f t="shared" si="995"/>
        <v/>
      </c>
      <c r="AN1660" s="75" t="str">
        <f t="shared" si="996"/>
        <v/>
      </c>
      <c r="AO1660" s="71" t="str">
        <f t="shared" si="997"/>
        <v/>
      </c>
      <c r="AP1660" s="71" t="str">
        <f t="shared" si="998"/>
        <v/>
      </c>
      <c r="AQ1660" s="71" t="str">
        <f t="shared" si="999"/>
        <v/>
      </c>
      <c r="AR1660" s="71" t="str">
        <f t="shared" si="1000"/>
        <v/>
      </c>
      <c r="AS1660" s="71" t="str">
        <f t="shared" si="1001"/>
        <v/>
      </c>
      <c r="AT1660" s="71" t="str">
        <f t="shared" si="1002"/>
        <v/>
      </c>
      <c r="AU1660" s="76" t="str">
        <f t="shared" si="1003"/>
        <v/>
      </c>
      <c r="BF1660" s="141">
        <v>73010</v>
      </c>
      <c r="BG1660" s="142" t="s">
        <v>19019</v>
      </c>
      <c r="BH1660" s="141" t="s">
        <v>478</v>
      </c>
      <c r="BI1660" s="141" t="s">
        <v>186</v>
      </c>
      <c r="BJ1660" s="141" t="s">
        <v>19020</v>
      </c>
      <c r="BK1660" s="141" t="s">
        <v>10549</v>
      </c>
      <c r="BL1660" s="141" t="s">
        <v>19021</v>
      </c>
      <c r="BM1660" s="141">
        <v>45.648198862607103</v>
      </c>
      <c r="BN1660" s="141">
        <v>-73.852199145793094</v>
      </c>
      <c r="BO1660" s="141">
        <v>1992</v>
      </c>
      <c r="BP1660" s="143" t="s">
        <v>191</v>
      </c>
      <c r="BQ1660" s="143" t="s">
        <v>17560</v>
      </c>
    </row>
    <row r="1661" spans="1:69" ht="38.25" customHeight="1" x14ac:dyDescent="0.25">
      <c r="A1661" s="1" t="str">
        <f t="shared" si="1004"/>
        <v/>
      </c>
      <c r="B1661" s="32" t="str">
        <f t="shared" si="1005"/>
        <v/>
      </c>
      <c r="C1661" s="25" t="str">
        <f t="shared" si="1006"/>
        <v/>
      </c>
      <c r="D1661" s="25" t="str">
        <f t="shared" si="1007"/>
        <v/>
      </c>
      <c r="E1661" s="25" t="str">
        <f t="shared" si="1008"/>
        <v/>
      </c>
      <c r="F1661" s="25" t="str">
        <f t="shared" si="1009"/>
        <v/>
      </c>
      <c r="G1661" s="108" t="str">
        <f t="shared" si="1010"/>
        <v/>
      </c>
      <c r="H1661" s="108" t="str">
        <f t="shared" si="1011"/>
        <v/>
      </c>
      <c r="I1661" s="112" t="str">
        <f t="shared" si="1012"/>
        <v/>
      </c>
      <c r="J1661" s="112"/>
      <c r="K1661" s="112"/>
      <c r="L1661" s="113"/>
      <c r="M1661" s="113"/>
      <c r="N1661" s="224" t="str">
        <f t="shared" si="1013"/>
        <v/>
      </c>
      <c r="O1661" s="225" t="str">
        <f t="shared" si="1014"/>
        <v/>
      </c>
      <c r="Q1661" s="6">
        <v>1659</v>
      </c>
      <c r="R1661" s="47" t="str">
        <f t="shared" si="977"/>
        <v>-1659</v>
      </c>
      <c r="S1661" s="6"/>
      <c r="T1661" s="48" t="str">
        <f t="shared" si="978"/>
        <v/>
      </c>
      <c r="U1661" s="49" t="str">
        <f t="shared" si="979"/>
        <v/>
      </c>
      <c r="W1661" s="51"/>
      <c r="X1661" s="75" t="str">
        <f t="shared" si="980"/>
        <v/>
      </c>
      <c r="Y1661" s="71" t="str">
        <f t="shared" si="981"/>
        <v/>
      </c>
      <c r="Z1661" s="71" t="str">
        <f t="shared" si="982"/>
        <v/>
      </c>
      <c r="AA1661" s="71" t="str">
        <f t="shared" si="983"/>
        <v/>
      </c>
      <c r="AB1661" s="71" t="str">
        <f t="shared" si="984"/>
        <v/>
      </c>
      <c r="AC1661" s="71" t="str">
        <f t="shared" si="985"/>
        <v/>
      </c>
      <c r="AD1661" s="71" t="str">
        <f t="shared" si="986"/>
        <v/>
      </c>
      <c r="AE1661" s="78" t="str">
        <f t="shared" si="987"/>
        <v/>
      </c>
      <c r="AF1661" s="75" t="str">
        <f t="shared" si="988"/>
        <v/>
      </c>
      <c r="AG1661" s="71" t="str">
        <f t="shared" si="989"/>
        <v/>
      </c>
      <c r="AH1661" s="71" t="str">
        <f t="shared" si="990"/>
        <v/>
      </c>
      <c r="AI1661" s="71" t="str">
        <f t="shared" si="991"/>
        <v/>
      </c>
      <c r="AJ1661" s="71" t="str">
        <f t="shared" si="992"/>
        <v/>
      </c>
      <c r="AK1661" s="71" t="str">
        <f t="shared" si="993"/>
        <v/>
      </c>
      <c r="AL1661" s="71" t="str">
        <f t="shared" si="994"/>
        <v/>
      </c>
      <c r="AM1661" s="78" t="str">
        <f t="shared" si="995"/>
        <v/>
      </c>
      <c r="AN1661" s="75" t="str">
        <f t="shared" si="996"/>
        <v/>
      </c>
      <c r="AO1661" s="71" t="str">
        <f t="shared" si="997"/>
        <v/>
      </c>
      <c r="AP1661" s="71" t="str">
        <f t="shared" si="998"/>
        <v/>
      </c>
      <c r="AQ1661" s="71" t="str">
        <f t="shared" si="999"/>
        <v/>
      </c>
      <c r="AR1661" s="71" t="str">
        <f t="shared" si="1000"/>
        <v/>
      </c>
      <c r="AS1661" s="71" t="str">
        <f t="shared" si="1001"/>
        <v/>
      </c>
      <c r="AT1661" s="71" t="str">
        <f t="shared" si="1002"/>
        <v/>
      </c>
      <c r="AU1661" s="76" t="str">
        <f t="shared" si="1003"/>
        <v/>
      </c>
      <c r="BF1661" s="141">
        <v>73020</v>
      </c>
      <c r="BG1661" s="142" t="s">
        <v>2650</v>
      </c>
      <c r="BH1661" s="141" t="s">
        <v>180</v>
      </c>
      <c r="BI1661" s="141" t="s">
        <v>191</v>
      </c>
      <c r="BJ1661" s="141" t="s">
        <v>2651</v>
      </c>
      <c r="BK1661" s="141" t="s">
        <v>2652</v>
      </c>
      <c r="BL1661" s="141" t="s">
        <v>2653</v>
      </c>
      <c r="BM1661" s="141">
        <v>45.639940000000003</v>
      </c>
      <c r="BN1661" s="141">
        <v>-73.810580000000002</v>
      </c>
      <c r="BO1661" s="141">
        <v>1985</v>
      </c>
      <c r="BP1661" s="143" t="s">
        <v>24010</v>
      </c>
      <c r="BQ1661" s="143" t="s">
        <v>17560</v>
      </c>
    </row>
    <row r="1662" spans="1:69" ht="38.25" customHeight="1" x14ac:dyDescent="0.25">
      <c r="A1662" s="1" t="str">
        <f t="shared" si="1004"/>
        <v/>
      </c>
      <c r="B1662" s="32" t="str">
        <f t="shared" si="1005"/>
        <v/>
      </c>
      <c r="C1662" s="25" t="str">
        <f t="shared" si="1006"/>
        <v/>
      </c>
      <c r="D1662" s="25" t="str">
        <f t="shared" si="1007"/>
        <v/>
      </c>
      <c r="E1662" s="25" t="str">
        <f t="shared" si="1008"/>
        <v/>
      </c>
      <c r="F1662" s="25" t="str">
        <f t="shared" si="1009"/>
        <v/>
      </c>
      <c r="G1662" s="108" t="str">
        <f t="shared" si="1010"/>
        <v/>
      </c>
      <c r="H1662" s="108" t="str">
        <f t="shared" si="1011"/>
        <v/>
      </c>
      <c r="I1662" s="112" t="str">
        <f t="shared" si="1012"/>
        <v/>
      </c>
      <c r="J1662" s="112"/>
      <c r="K1662" s="112"/>
      <c r="L1662" s="113"/>
      <c r="M1662" s="113"/>
      <c r="N1662" s="224" t="str">
        <f t="shared" si="1013"/>
        <v/>
      </c>
      <c r="O1662" s="225" t="str">
        <f t="shared" si="1014"/>
        <v/>
      </c>
      <c r="Q1662" s="6">
        <v>1660</v>
      </c>
      <c r="R1662" s="47" t="str">
        <f t="shared" si="977"/>
        <v>-1660</v>
      </c>
      <c r="S1662" s="6"/>
      <c r="T1662" s="48" t="str">
        <f t="shared" si="978"/>
        <v/>
      </c>
      <c r="U1662" s="49" t="str">
        <f t="shared" si="979"/>
        <v/>
      </c>
      <c r="W1662" s="51"/>
      <c r="X1662" s="75" t="str">
        <f t="shared" si="980"/>
        <v/>
      </c>
      <c r="Y1662" s="71" t="str">
        <f t="shared" si="981"/>
        <v/>
      </c>
      <c r="Z1662" s="71" t="str">
        <f t="shared" si="982"/>
        <v/>
      </c>
      <c r="AA1662" s="71" t="str">
        <f t="shared" si="983"/>
        <v/>
      </c>
      <c r="AB1662" s="71" t="str">
        <f t="shared" si="984"/>
        <v/>
      </c>
      <c r="AC1662" s="71" t="str">
        <f t="shared" si="985"/>
        <v/>
      </c>
      <c r="AD1662" s="71" t="str">
        <f t="shared" si="986"/>
        <v/>
      </c>
      <c r="AE1662" s="78" t="str">
        <f t="shared" si="987"/>
        <v/>
      </c>
      <c r="AF1662" s="75" t="str">
        <f t="shared" si="988"/>
        <v/>
      </c>
      <c r="AG1662" s="71" t="str">
        <f t="shared" si="989"/>
        <v/>
      </c>
      <c r="AH1662" s="71" t="str">
        <f t="shared" si="990"/>
        <v/>
      </c>
      <c r="AI1662" s="71" t="str">
        <f t="shared" si="991"/>
        <v/>
      </c>
      <c r="AJ1662" s="71" t="str">
        <f t="shared" si="992"/>
        <v/>
      </c>
      <c r="AK1662" s="71" t="str">
        <f t="shared" si="993"/>
        <v/>
      </c>
      <c r="AL1662" s="71" t="str">
        <f t="shared" si="994"/>
        <v/>
      </c>
      <c r="AM1662" s="78" t="str">
        <f t="shared" si="995"/>
        <v/>
      </c>
      <c r="AN1662" s="75" t="str">
        <f t="shared" si="996"/>
        <v/>
      </c>
      <c r="AO1662" s="71" t="str">
        <f t="shared" si="997"/>
        <v/>
      </c>
      <c r="AP1662" s="71" t="str">
        <f t="shared" si="998"/>
        <v/>
      </c>
      <c r="AQ1662" s="71" t="str">
        <f t="shared" si="999"/>
        <v/>
      </c>
      <c r="AR1662" s="71" t="str">
        <f t="shared" si="1000"/>
        <v/>
      </c>
      <c r="AS1662" s="71" t="str">
        <f t="shared" si="1001"/>
        <v/>
      </c>
      <c r="AT1662" s="71" t="str">
        <f t="shared" si="1002"/>
        <v/>
      </c>
      <c r="AU1662" s="76" t="str">
        <f t="shared" si="1003"/>
        <v/>
      </c>
      <c r="BF1662" s="141">
        <v>73025</v>
      </c>
      <c r="BG1662" s="142" t="s">
        <v>19052</v>
      </c>
      <c r="BH1662" s="141" t="s">
        <v>180</v>
      </c>
      <c r="BI1662" s="141" t="s">
        <v>178</v>
      </c>
      <c r="BJ1662" s="141" t="s">
        <v>2571</v>
      </c>
      <c r="BK1662" s="141" t="s">
        <v>1797</v>
      </c>
      <c r="BL1662" s="141" t="s">
        <v>18974</v>
      </c>
      <c r="BM1662" s="141">
        <v>45.649037451890301</v>
      </c>
      <c r="BN1662" s="141">
        <v>-73.774043621298205</v>
      </c>
      <c r="BO1662" s="141">
        <v>1998</v>
      </c>
      <c r="BP1662" s="143" t="s">
        <v>25747</v>
      </c>
      <c r="BQ1662" s="143" t="s">
        <v>17560</v>
      </c>
    </row>
    <row r="1663" spans="1:69" ht="38.25" customHeight="1" x14ac:dyDescent="0.25">
      <c r="A1663" s="1" t="str">
        <f t="shared" si="1004"/>
        <v/>
      </c>
      <c r="B1663" s="32" t="str">
        <f t="shared" si="1005"/>
        <v/>
      </c>
      <c r="C1663" s="25" t="str">
        <f t="shared" si="1006"/>
        <v/>
      </c>
      <c r="D1663" s="25" t="str">
        <f t="shared" si="1007"/>
        <v/>
      </c>
      <c r="E1663" s="25" t="str">
        <f t="shared" si="1008"/>
        <v/>
      </c>
      <c r="F1663" s="25" t="str">
        <f t="shared" si="1009"/>
        <v/>
      </c>
      <c r="G1663" s="108" t="str">
        <f t="shared" si="1010"/>
        <v/>
      </c>
      <c r="H1663" s="108" t="str">
        <f t="shared" si="1011"/>
        <v/>
      </c>
      <c r="I1663" s="112" t="str">
        <f t="shared" si="1012"/>
        <v/>
      </c>
      <c r="J1663" s="112"/>
      <c r="K1663" s="112"/>
      <c r="L1663" s="113"/>
      <c r="M1663" s="113"/>
      <c r="N1663" s="224" t="str">
        <f t="shared" si="1013"/>
        <v/>
      </c>
      <c r="O1663" s="225" t="str">
        <f t="shared" si="1014"/>
        <v/>
      </c>
      <c r="Q1663" s="6">
        <v>1661</v>
      </c>
      <c r="R1663" s="47" t="str">
        <f t="shared" si="977"/>
        <v>-1661</v>
      </c>
      <c r="S1663" s="6"/>
      <c r="T1663" s="48" t="str">
        <f t="shared" si="978"/>
        <v/>
      </c>
      <c r="U1663" s="49" t="str">
        <f t="shared" si="979"/>
        <v/>
      </c>
      <c r="W1663" s="51"/>
      <c r="X1663" s="75" t="str">
        <f t="shared" si="980"/>
        <v/>
      </c>
      <c r="Y1663" s="71" t="str">
        <f t="shared" si="981"/>
        <v/>
      </c>
      <c r="Z1663" s="71" t="str">
        <f t="shared" si="982"/>
        <v/>
      </c>
      <c r="AA1663" s="71" t="str">
        <f t="shared" si="983"/>
        <v/>
      </c>
      <c r="AB1663" s="71" t="str">
        <f t="shared" si="984"/>
        <v/>
      </c>
      <c r="AC1663" s="71" t="str">
        <f t="shared" si="985"/>
        <v/>
      </c>
      <c r="AD1663" s="71" t="str">
        <f t="shared" si="986"/>
        <v/>
      </c>
      <c r="AE1663" s="78" t="str">
        <f t="shared" si="987"/>
        <v/>
      </c>
      <c r="AF1663" s="75" t="str">
        <f t="shared" si="988"/>
        <v/>
      </c>
      <c r="AG1663" s="71" t="str">
        <f t="shared" si="989"/>
        <v/>
      </c>
      <c r="AH1663" s="71" t="str">
        <f t="shared" si="990"/>
        <v/>
      </c>
      <c r="AI1663" s="71" t="str">
        <f t="shared" si="991"/>
        <v/>
      </c>
      <c r="AJ1663" s="71" t="str">
        <f t="shared" si="992"/>
        <v/>
      </c>
      <c r="AK1663" s="71" t="str">
        <f t="shared" si="993"/>
        <v/>
      </c>
      <c r="AL1663" s="71" t="str">
        <f t="shared" si="994"/>
        <v/>
      </c>
      <c r="AM1663" s="78" t="str">
        <f t="shared" si="995"/>
        <v/>
      </c>
      <c r="AN1663" s="75" t="str">
        <f t="shared" si="996"/>
        <v/>
      </c>
      <c r="AO1663" s="71" t="str">
        <f t="shared" si="997"/>
        <v/>
      </c>
      <c r="AP1663" s="71" t="str">
        <f t="shared" si="998"/>
        <v/>
      </c>
      <c r="AQ1663" s="71" t="str">
        <f t="shared" si="999"/>
        <v/>
      </c>
      <c r="AR1663" s="71" t="str">
        <f t="shared" si="1000"/>
        <v/>
      </c>
      <c r="AS1663" s="71" t="str">
        <f t="shared" si="1001"/>
        <v/>
      </c>
      <c r="AT1663" s="71" t="str">
        <f t="shared" si="1002"/>
        <v/>
      </c>
      <c r="AU1663" s="76" t="str">
        <f t="shared" si="1003"/>
        <v/>
      </c>
      <c r="BF1663" s="141">
        <v>73030</v>
      </c>
      <c r="BG1663" s="142" t="s">
        <v>19153</v>
      </c>
      <c r="BH1663" s="141" t="s">
        <v>478</v>
      </c>
      <c r="BI1663" s="141" t="s">
        <v>186</v>
      </c>
      <c r="BJ1663" s="141" t="s">
        <v>19154</v>
      </c>
      <c r="BK1663" s="141" t="s">
        <v>11440</v>
      </c>
      <c r="BL1663" s="141" t="s">
        <v>19155</v>
      </c>
      <c r="BM1663" s="141">
        <v>45.669690000000003</v>
      </c>
      <c r="BN1663" s="141">
        <v>-73.766109999999998</v>
      </c>
      <c r="BO1663" s="141">
        <v>2006</v>
      </c>
      <c r="BP1663" s="143"/>
      <c r="BQ1663" s="143" t="s">
        <v>17560</v>
      </c>
    </row>
    <row r="1664" spans="1:69" ht="38.25" customHeight="1" x14ac:dyDescent="0.25">
      <c r="A1664" s="1" t="str">
        <f t="shared" si="1004"/>
        <v/>
      </c>
      <c r="B1664" s="32" t="str">
        <f t="shared" si="1005"/>
        <v/>
      </c>
      <c r="C1664" s="25" t="str">
        <f t="shared" si="1006"/>
        <v/>
      </c>
      <c r="D1664" s="25" t="str">
        <f t="shared" si="1007"/>
        <v/>
      </c>
      <c r="E1664" s="25" t="str">
        <f t="shared" si="1008"/>
        <v/>
      </c>
      <c r="F1664" s="25" t="str">
        <f t="shared" si="1009"/>
        <v/>
      </c>
      <c r="G1664" s="108" t="str">
        <f t="shared" si="1010"/>
        <v/>
      </c>
      <c r="H1664" s="108" t="str">
        <f t="shared" si="1011"/>
        <v/>
      </c>
      <c r="I1664" s="112" t="str">
        <f t="shared" si="1012"/>
        <v/>
      </c>
      <c r="J1664" s="112"/>
      <c r="K1664" s="112"/>
      <c r="L1664" s="113"/>
      <c r="M1664" s="113"/>
      <c r="N1664" s="224" t="str">
        <f t="shared" si="1013"/>
        <v/>
      </c>
      <c r="O1664" s="225" t="str">
        <f t="shared" si="1014"/>
        <v/>
      </c>
      <c r="Q1664" s="6">
        <v>1662</v>
      </c>
      <c r="R1664" s="47" t="str">
        <f t="shared" si="977"/>
        <v>-1662</v>
      </c>
      <c r="S1664" s="6"/>
      <c r="T1664" s="48" t="str">
        <f t="shared" si="978"/>
        <v/>
      </c>
      <c r="U1664" s="49" t="str">
        <f t="shared" si="979"/>
        <v/>
      </c>
      <c r="W1664" s="51"/>
      <c r="X1664" s="75" t="str">
        <f t="shared" si="980"/>
        <v/>
      </c>
      <c r="Y1664" s="71" t="str">
        <f t="shared" si="981"/>
        <v/>
      </c>
      <c r="Z1664" s="71" t="str">
        <f t="shared" si="982"/>
        <v/>
      </c>
      <c r="AA1664" s="71" t="str">
        <f t="shared" si="983"/>
        <v/>
      </c>
      <c r="AB1664" s="71" t="str">
        <f t="shared" si="984"/>
        <v/>
      </c>
      <c r="AC1664" s="71" t="str">
        <f t="shared" si="985"/>
        <v/>
      </c>
      <c r="AD1664" s="71" t="str">
        <f t="shared" si="986"/>
        <v/>
      </c>
      <c r="AE1664" s="78" t="str">
        <f t="shared" si="987"/>
        <v/>
      </c>
      <c r="AF1664" s="75" t="str">
        <f t="shared" si="988"/>
        <v/>
      </c>
      <c r="AG1664" s="71" t="str">
        <f t="shared" si="989"/>
        <v/>
      </c>
      <c r="AH1664" s="71" t="str">
        <f t="shared" si="990"/>
        <v/>
      </c>
      <c r="AI1664" s="71" t="str">
        <f t="shared" si="991"/>
        <v/>
      </c>
      <c r="AJ1664" s="71" t="str">
        <f t="shared" si="992"/>
        <v/>
      </c>
      <c r="AK1664" s="71" t="str">
        <f t="shared" si="993"/>
        <v/>
      </c>
      <c r="AL1664" s="71" t="str">
        <f t="shared" si="994"/>
        <v/>
      </c>
      <c r="AM1664" s="78" t="str">
        <f t="shared" si="995"/>
        <v/>
      </c>
      <c r="AN1664" s="75" t="str">
        <f t="shared" si="996"/>
        <v/>
      </c>
      <c r="AO1664" s="71" t="str">
        <f t="shared" si="997"/>
        <v/>
      </c>
      <c r="AP1664" s="71" t="str">
        <f t="shared" si="998"/>
        <v/>
      </c>
      <c r="AQ1664" s="71" t="str">
        <f t="shared" si="999"/>
        <v/>
      </c>
      <c r="AR1664" s="71" t="str">
        <f t="shared" si="1000"/>
        <v/>
      </c>
      <c r="AS1664" s="71" t="str">
        <f t="shared" si="1001"/>
        <v/>
      </c>
      <c r="AT1664" s="71" t="str">
        <f t="shared" si="1002"/>
        <v/>
      </c>
      <c r="AU1664" s="76" t="str">
        <f t="shared" si="1003"/>
        <v/>
      </c>
      <c r="BF1664" s="141">
        <v>73030</v>
      </c>
      <c r="BG1664" s="142" t="s">
        <v>19156</v>
      </c>
      <c r="BH1664" s="141" t="s">
        <v>478</v>
      </c>
      <c r="BI1664" s="141" t="s">
        <v>1268</v>
      </c>
      <c r="BJ1664" s="141" t="s">
        <v>19157</v>
      </c>
      <c r="BK1664" s="141"/>
      <c r="BL1664" s="141" t="s">
        <v>19158</v>
      </c>
      <c r="BM1664" s="141">
        <v>45.65587</v>
      </c>
      <c r="BN1664" s="141">
        <v>-73.771529999999998</v>
      </c>
      <c r="BO1664" s="141">
        <v>1992</v>
      </c>
      <c r="BP1664" s="143" t="s">
        <v>25761</v>
      </c>
      <c r="BQ1664" s="143" t="s">
        <v>17560</v>
      </c>
    </row>
    <row r="1665" spans="1:69" ht="38.25" customHeight="1" x14ac:dyDescent="0.25">
      <c r="A1665" s="1" t="str">
        <f t="shared" si="1004"/>
        <v/>
      </c>
      <c r="B1665" s="32" t="str">
        <f t="shared" si="1005"/>
        <v/>
      </c>
      <c r="C1665" s="25" t="str">
        <f t="shared" si="1006"/>
        <v/>
      </c>
      <c r="D1665" s="25" t="str">
        <f t="shared" si="1007"/>
        <v/>
      </c>
      <c r="E1665" s="25" t="str">
        <f t="shared" si="1008"/>
        <v/>
      </c>
      <c r="F1665" s="25" t="str">
        <f t="shared" si="1009"/>
        <v/>
      </c>
      <c r="G1665" s="108" t="str">
        <f t="shared" si="1010"/>
        <v/>
      </c>
      <c r="H1665" s="108" t="str">
        <f t="shared" si="1011"/>
        <v/>
      </c>
      <c r="I1665" s="112" t="str">
        <f t="shared" si="1012"/>
        <v/>
      </c>
      <c r="J1665" s="112"/>
      <c r="K1665" s="112"/>
      <c r="L1665" s="113"/>
      <c r="M1665" s="113"/>
      <c r="N1665" s="224" t="str">
        <f t="shared" si="1013"/>
        <v/>
      </c>
      <c r="O1665" s="225" t="str">
        <f t="shared" si="1014"/>
        <v/>
      </c>
      <c r="Q1665" s="6">
        <v>1663</v>
      </c>
      <c r="R1665" s="47" t="str">
        <f t="shared" si="977"/>
        <v>-1663</v>
      </c>
      <c r="S1665" s="6"/>
      <c r="T1665" s="48" t="str">
        <f t="shared" si="978"/>
        <v/>
      </c>
      <c r="U1665" s="49" t="str">
        <f t="shared" si="979"/>
        <v/>
      </c>
      <c r="W1665" s="51"/>
      <c r="X1665" s="75" t="str">
        <f t="shared" si="980"/>
        <v/>
      </c>
      <c r="Y1665" s="71" t="str">
        <f t="shared" si="981"/>
        <v/>
      </c>
      <c r="Z1665" s="71" t="str">
        <f t="shared" si="982"/>
        <v/>
      </c>
      <c r="AA1665" s="71" t="str">
        <f t="shared" si="983"/>
        <v/>
      </c>
      <c r="AB1665" s="71" t="str">
        <f t="shared" si="984"/>
        <v/>
      </c>
      <c r="AC1665" s="71" t="str">
        <f t="shared" si="985"/>
        <v/>
      </c>
      <c r="AD1665" s="71" t="str">
        <f t="shared" si="986"/>
        <v/>
      </c>
      <c r="AE1665" s="78" t="str">
        <f t="shared" si="987"/>
        <v/>
      </c>
      <c r="AF1665" s="75" t="str">
        <f t="shared" si="988"/>
        <v/>
      </c>
      <c r="AG1665" s="71" t="str">
        <f t="shared" si="989"/>
        <v/>
      </c>
      <c r="AH1665" s="71" t="str">
        <f t="shared" si="990"/>
        <v/>
      </c>
      <c r="AI1665" s="71" t="str">
        <f t="shared" si="991"/>
        <v/>
      </c>
      <c r="AJ1665" s="71" t="str">
        <f t="shared" si="992"/>
        <v/>
      </c>
      <c r="AK1665" s="71" t="str">
        <f t="shared" si="993"/>
        <v/>
      </c>
      <c r="AL1665" s="71" t="str">
        <f t="shared" si="994"/>
        <v/>
      </c>
      <c r="AM1665" s="78" t="str">
        <f t="shared" si="995"/>
        <v/>
      </c>
      <c r="AN1665" s="75" t="str">
        <f t="shared" si="996"/>
        <v/>
      </c>
      <c r="AO1665" s="71" t="str">
        <f t="shared" si="997"/>
        <v/>
      </c>
      <c r="AP1665" s="71" t="str">
        <f t="shared" si="998"/>
        <v/>
      </c>
      <c r="AQ1665" s="71" t="str">
        <f t="shared" si="999"/>
        <v/>
      </c>
      <c r="AR1665" s="71" t="str">
        <f t="shared" si="1000"/>
        <v/>
      </c>
      <c r="AS1665" s="71" t="str">
        <f t="shared" si="1001"/>
        <v/>
      </c>
      <c r="AT1665" s="71" t="str">
        <f t="shared" si="1002"/>
        <v/>
      </c>
      <c r="AU1665" s="76" t="str">
        <f t="shared" si="1003"/>
        <v/>
      </c>
      <c r="BF1665" s="141">
        <v>73030</v>
      </c>
      <c r="BG1665" s="142" t="s">
        <v>19274</v>
      </c>
      <c r="BH1665" s="141" t="s">
        <v>478</v>
      </c>
      <c r="BI1665" s="141" t="s">
        <v>1268</v>
      </c>
      <c r="BJ1665" s="141" t="s">
        <v>19275</v>
      </c>
      <c r="BK1665" s="141"/>
      <c r="BL1665" s="141" t="s">
        <v>19276</v>
      </c>
      <c r="BM1665" s="141">
        <v>45.676670000000001</v>
      </c>
      <c r="BN1665" s="141">
        <v>-73.77834</v>
      </c>
      <c r="BO1665" s="141">
        <v>2005</v>
      </c>
      <c r="BP1665" s="143" t="s">
        <v>25769</v>
      </c>
      <c r="BQ1665" s="143" t="s">
        <v>17560</v>
      </c>
    </row>
    <row r="1666" spans="1:69" ht="38.25" customHeight="1" x14ac:dyDescent="0.25">
      <c r="A1666" s="1" t="str">
        <f t="shared" si="1004"/>
        <v/>
      </c>
      <c r="B1666" s="32" t="str">
        <f t="shared" si="1005"/>
        <v/>
      </c>
      <c r="C1666" s="25" t="str">
        <f t="shared" si="1006"/>
        <v/>
      </c>
      <c r="D1666" s="25" t="str">
        <f t="shared" si="1007"/>
        <v/>
      </c>
      <c r="E1666" s="25" t="str">
        <f t="shared" si="1008"/>
        <v/>
      </c>
      <c r="F1666" s="25" t="str">
        <f t="shared" si="1009"/>
        <v/>
      </c>
      <c r="G1666" s="108" t="str">
        <f t="shared" si="1010"/>
        <v/>
      </c>
      <c r="H1666" s="108" t="str">
        <f t="shared" si="1011"/>
        <v/>
      </c>
      <c r="I1666" s="112" t="str">
        <f t="shared" si="1012"/>
        <v/>
      </c>
      <c r="J1666" s="112"/>
      <c r="K1666" s="112"/>
      <c r="L1666" s="113"/>
      <c r="M1666" s="113"/>
      <c r="N1666" s="224" t="str">
        <f t="shared" si="1013"/>
        <v/>
      </c>
      <c r="O1666" s="225" t="str">
        <f t="shared" si="1014"/>
        <v/>
      </c>
      <c r="Q1666" s="6">
        <v>1664</v>
      </c>
      <c r="R1666" s="47" t="str">
        <f t="shared" si="977"/>
        <v>-1664</v>
      </c>
      <c r="S1666" s="6"/>
      <c r="T1666" s="48" t="str">
        <f t="shared" si="978"/>
        <v/>
      </c>
      <c r="U1666" s="49" t="str">
        <f t="shared" si="979"/>
        <v/>
      </c>
      <c r="W1666" s="51"/>
      <c r="X1666" s="75" t="str">
        <f t="shared" si="980"/>
        <v/>
      </c>
      <c r="Y1666" s="71" t="str">
        <f t="shared" si="981"/>
        <v/>
      </c>
      <c r="Z1666" s="71" t="str">
        <f t="shared" si="982"/>
        <v/>
      </c>
      <c r="AA1666" s="71" t="str">
        <f t="shared" si="983"/>
        <v/>
      </c>
      <c r="AB1666" s="71" t="str">
        <f t="shared" si="984"/>
        <v/>
      </c>
      <c r="AC1666" s="71" t="str">
        <f t="shared" si="985"/>
        <v/>
      </c>
      <c r="AD1666" s="71" t="str">
        <f t="shared" si="986"/>
        <v/>
      </c>
      <c r="AE1666" s="78" t="str">
        <f t="shared" si="987"/>
        <v/>
      </c>
      <c r="AF1666" s="75" t="str">
        <f t="shared" si="988"/>
        <v/>
      </c>
      <c r="AG1666" s="71" t="str">
        <f t="shared" si="989"/>
        <v/>
      </c>
      <c r="AH1666" s="71" t="str">
        <f t="shared" si="990"/>
        <v/>
      </c>
      <c r="AI1666" s="71" t="str">
        <f t="shared" si="991"/>
        <v/>
      </c>
      <c r="AJ1666" s="71" t="str">
        <f t="shared" si="992"/>
        <v/>
      </c>
      <c r="AK1666" s="71" t="str">
        <f t="shared" si="993"/>
        <v/>
      </c>
      <c r="AL1666" s="71" t="str">
        <f t="shared" si="994"/>
        <v/>
      </c>
      <c r="AM1666" s="78" t="str">
        <f t="shared" si="995"/>
        <v/>
      </c>
      <c r="AN1666" s="75" t="str">
        <f t="shared" si="996"/>
        <v/>
      </c>
      <c r="AO1666" s="71" t="str">
        <f t="shared" si="997"/>
        <v/>
      </c>
      <c r="AP1666" s="71" t="str">
        <f t="shared" si="998"/>
        <v/>
      </c>
      <c r="AQ1666" s="71" t="str">
        <f t="shared" si="999"/>
        <v/>
      </c>
      <c r="AR1666" s="71" t="str">
        <f t="shared" si="1000"/>
        <v/>
      </c>
      <c r="AS1666" s="71" t="str">
        <f t="shared" si="1001"/>
        <v/>
      </c>
      <c r="AT1666" s="71" t="str">
        <f t="shared" si="1002"/>
        <v/>
      </c>
      <c r="AU1666" s="76" t="str">
        <f t="shared" si="1003"/>
        <v/>
      </c>
      <c r="BF1666" s="141">
        <v>73030</v>
      </c>
      <c r="BG1666" s="142" t="s">
        <v>19277</v>
      </c>
      <c r="BH1666" s="141" t="s">
        <v>478</v>
      </c>
      <c r="BI1666" s="141" t="s">
        <v>1268</v>
      </c>
      <c r="BJ1666" s="141" t="s">
        <v>19278</v>
      </c>
      <c r="BK1666" s="141"/>
      <c r="BL1666" s="141" t="s">
        <v>11296</v>
      </c>
      <c r="BM1666" s="141">
        <v>45.685189999999999</v>
      </c>
      <c r="BN1666" s="141">
        <v>-73.766829999999999</v>
      </c>
      <c r="BO1666" s="141">
        <v>1998</v>
      </c>
      <c r="BP1666" s="143" t="s">
        <v>25770</v>
      </c>
      <c r="BQ1666" s="143" t="s">
        <v>17560</v>
      </c>
    </row>
    <row r="1667" spans="1:69" ht="38.25" customHeight="1" x14ac:dyDescent="0.25">
      <c r="A1667" s="1" t="str">
        <f t="shared" si="1004"/>
        <v/>
      </c>
      <c r="B1667" s="32" t="str">
        <f t="shared" si="1005"/>
        <v/>
      </c>
      <c r="C1667" s="25" t="str">
        <f t="shared" si="1006"/>
        <v/>
      </c>
      <c r="D1667" s="25" t="str">
        <f t="shared" si="1007"/>
        <v/>
      </c>
      <c r="E1667" s="25" t="str">
        <f t="shared" si="1008"/>
        <v/>
      </c>
      <c r="F1667" s="25" t="str">
        <f t="shared" si="1009"/>
        <v/>
      </c>
      <c r="G1667" s="108" t="str">
        <f t="shared" si="1010"/>
        <v/>
      </c>
      <c r="H1667" s="108" t="str">
        <f t="shared" si="1011"/>
        <v/>
      </c>
      <c r="I1667" s="112" t="str">
        <f t="shared" si="1012"/>
        <v/>
      </c>
      <c r="J1667" s="112"/>
      <c r="K1667" s="112"/>
      <c r="L1667" s="113"/>
      <c r="M1667" s="113"/>
      <c r="N1667" s="224" t="str">
        <f t="shared" si="1013"/>
        <v/>
      </c>
      <c r="O1667" s="225" t="str">
        <f t="shared" si="1014"/>
        <v/>
      </c>
      <c r="Q1667" s="6">
        <v>1665</v>
      </c>
      <c r="R1667" s="47" t="str">
        <f t="shared" ref="R1667:R1730" si="1015">Code_geo&amp;"-"&amp;Q1667</f>
        <v>-1665</v>
      </c>
      <c r="S1667" s="6"/>
      <c r="T1667" s="48" t="str">
        <f t="shared" ref="T1667:T1730" si="1016">IF(AND(B1677=$S$3,(OR(C1677=$W$10,C1677=$W$11,C1677=$W$12,C1677=$W$13))),1,"")</f>
        <v/>
      </c>
      <c r="U1667" s="49" t="str">
        <f t="shared" ref="U1667:U1730" si="1017">IF(AND(B1677=$S$4,(OR(C1677=$W$5,C1677=$W$6,C1677=$W$7,C1677=$W$8))),1,"")</f>
        <v/>
      </c>
      <c r="W1667" s="51"/>
      <c r="X1667" s="75" t="str">
        <f t="shared" si="980"/>
        <v/>
      </c>
      <c r="Y1667" s="71" t="str">
        <f t="shared" si="981"/>
        <v/>
      </c>
      <c r="Z1667" s="71" t="str">
        <f t="shared" si="982"/>
        <v/>
      </c>
      <c r="AA1667" s="71" t="str">
        <f t="shared" si="983"/>
        <v/>
      </c>
      <c r="AB1667" s="71" t="str">
        <f t="shared" si="984"/>
        <v/>
      </c>
      <c r="AC1667" s="71" t="str">
        <f t="shared" si="985"/>
        <v/>
      </c>
      <c r="AD1667" s="71" t="str">
        <f t="shared" si="986"/>
        <v/>
      </c>
      <c r="AE1667" s="78" t="str">
        <f t="shared" si="987"/>
        <v/>
      </c>
      <c r="AF1667" s="75" t="str">
        <f t="shared" si="988"/>
        <v/>
      </c>
      <c r="AG1667" s="71" t="str">
        <f t="shared" si="989"/>
        <v/>
      </c>
      <c r="AH1667" s="71" t="str">
        <f t="shared" si="990"/>
        <v/>
      </c>
      <c r="AI1667" s="71" t="str">
        <f t="shared" si="991"/>
        <v/>
      </c>
      <c r="AJ1667" s="71" t="str">
        <f t="shared" si="992"/>
        <v/>
      </c>
      <c r="AK1667" s="71" t="str">
        <f t="shared" si="993"/>
        <v/>
      </c>
      <c r="AL1667" s="71" t="str">
        <f t="shared" si="994"/>
        <v/>
      </c>
      <c r="AM1667" s="78" t="str">
        <f t="shared" si="995"/>
        <v/>
      </c>
      <c r="AN1667" s="75" t="str">
        <f t="shared" si="996"/>
        <v/>
      </c>
      <c r="AO1667" s="71" t="str">
        <f t="shared" si="997"/>
        <v/>
      </c>
      <c r="AP1667" s="71" t="str">
        <f t="shared" si="998"/>
        <v/>
      </c>
      <c r="AQ1667" s="71" t="str">
        <f t="shared" si="999"/>
        <v/>
      </c>
      <c r="AR1667" s="71" t="str">
        <f t="shared" si="1000"/>
        <v/>
      </c>
      <c r="AS1667" s="71" t="str">
        <f t="shared" si="1001"/>
        <v/>
      </c>
      <c r="AT1667" s="71" t="str">
        <f t="shared" si="1002"/>
        <v/>
      </c>
      <c r="AU1667" s="76" t="str">
        <f t="shared" si="1003"/>
        <v/>
      </c>
      <c r="BF1667" s="141">
        <v>73030</v>
      </c>
      <c r="BG1667" s="142" t="s">
        <v>19279</v>
      </c>
      <c r="BH1667" s="141" t="s">
        <v>478</v>
      </c>
      <c r="BI1667" s="141" t="s">
        <v>1268</v>
      </c>
      <c r="BJ1667" s="141" t="s">
        <v>19280</v>
      </c>
      <c r="BK1667" s="141"/>
      <c r="BL1667" s="141" t="s">
        <v>19158</v>
      </c>
      <c r="BM1667" s="141">
        <v>45.673659999999998</v>
      </c>
      <c r="BN1667" s="141">
        <v>-73.750200000000007</v>
      </c>
      <c r="BO1667" s="141">
        <v>1964</v>
      </c>
      <c r="BP1667" s="143" t="s">
        <v>25769</v>
      </c>
      <c r="BQ1667" s="143" t="s">
        <v>17560</v>
      </c>
    </row>
    <row r="1668" spans="1:69" ht="38.25" customHeight="1" x14ac:dyDescent="0.25">
      <c r="A1668" s="1" t="str">
        <f t="shared" si="1004"/>
        <v/>
      </c>
      <c r="B1668" s="32" t="str">
        <f t="shared" si="1005"/>
        <v/>
      </c>
      <c r="C1668" s="25" t="str">
        <f t="shared" si="1006"/>
        <v/>
      </c>
      <c r="D1668" s="25" t="str">
        <f t="shared" si="1007"/>
        <v/>
      </c>
      <c r="E1668" s="25" t="str">
        <f t="shared" si="1008"/>
        <v/>
      </c>
      <c r="F1668" s="25" t="str">
        <f t="shared" si="1009"/>
        <v/>
      </c>
      <c r="G1668" s="108" t="str">
        <f t="shared" si="1010"/>
        <v/>
      </c>
      <c r="H1668" s="108" t="str">
        <f t="shared" si="1011"/>
        <v/>
      </c>
      <c r="I1668" s="112" t="str">
        <f t="shared" si="1012"/>
        <v/>
      </c>
      <c r="J1668" s="112"/>
      <c r="K1668" s="112"/>
      <c r="L1668" s="113"/>
      <c r="M1668" s="113"/>
      <c r="N1668" s="224" t="str">
        <f t="shared" si="1013"/>
        <v/>
      </c>
      <c r="O1668" s="225" t="str">
        <f t="shared" si="1014"/>
        <v/>
      </c>
      <c r="Q1668" s="6">
        <v>1666</v>
      </c>
      <c r="R1668" s="47" t="str">
        <f t="shared" si="1015"/>
        <v>-1666</v>
      </c>
      <c r="S1668" s="6"/>
      <c r="T1668" s="48" t="str">
        <f t="shared" si="1016"/>
        <v/>
      </c>
      <c r="U1668" s="49" t="str">
        <f t="shared" si="1017"/>
        <v/>
      </c>
      <c r="W1668" s="51"/>
      <c r="X1668" s="75" t="str">
        <f t="shared" ref="X1668:X1731" si="1018">IF($C1677=$BE$3,$L1677+$M1677,"")</f>
        <v/>
      </c>
      <c r="Y1668" s="71" t="str">
        <f t="shared" ref="Y1668:Y1731" si="1019">IF($C1677=$BE$4,$L1677+$M1677,"")</f>
        <v/>
      </c>
      <c r="Z1668" s="71" t="str">
        <f t="shared" ref="Z1668:Z1731" si="1020">IF($C1677=$BE$5,$L1677+$M1677,"")</f>
        <v/>
      </c>
      <c r="AA1668" s="71" t="str">
        <f t="shared" ref="AA1668:AA1731" si="1021">IF($C1677=$BE$6,$L1677+$M1677,"")</f>
        <v/>
      </c>
      <c r="AB1668" s="71" t="str">
        <f t="shared" ref="AB1668:AB1731" si="1022">IF($C1677=$BE$7,$L1677+$M1677,"")</f>
        <v/>
      </c>
      <c r="AC1668" s="71" t="str">
        <f t="shared" ref="AC1668:AC1731" si="1023">IF($C1677=$BE$8,$L1677+$M1677,"")</f>
        <v/>
      </c>
      <c r="AD1668" s="71" t="str">
        <f t="shared" ref="AD1668:AD1731" si="1024">IF($C1677=$BE$9,$L1677+$M1677,"")</f>
        <v/>
      </c>
      <c r="AE1668" s="78" t="str">
        <f t="shared" ref="AE1668:AE1731" si="1025">IF($C1677=$BE$10,$L1677+$M1677,"")</f>
        <v/>
      </c>
      <c r="AF1668" s="75" t="str">
        <f t="shared" ref="AF1668:AF1731" si="1026">IF($C1677=$BE$3,IF($J1677&gt;0,$L1677/$J1677,$L1677),"")</f>
        <v/>
      </c>
      <c r="AG1668" s="71" t="str">
        <f t="shared" ref="AG1668:AG1731" si="1027">IF($C1677=$BE$4,IF($J1677&gt;0,$L1677/$J1677,$L1677),"")</f>
        <v/>
      </c>
      <c r="AH1668" s="71" t="str">
        <f t="shared" ref="AH1668:AH1731" si="1028">IF($C1677=$BE$5,IF($J1677&gt;0,$L1677/$J1677,$L1677),"")</f>
        <v/>
      </c>
      <c r="AI1668" s="71" t="str">
        <f t="shared" ref="AI1668:AI1731" si="1029">IF($C1677=$BE$6,IF($J1677&gt;0,$L1677/$J1677,$L1677),"")</f>
        <v/>
      </c>
      <c r="AJ1668" s="71" t="str">
        <f t="shared" ref="AJ1668:AJ1731" si="1030">IF($C1677=$BE$7,IF($J1677&gt;0,$L1677/$J1677,$L1677),"")</f>
        <v/>
      </c>
      <c r="AK1668" s="71" t="str">
        <f t="shared" ref="AK1668:AK1731" si="1031">IF($C1677=$BE$8,IF($J1677&gt;0,$L1677/$J1677,$L1677),"")</f>
        <v/>
      </c>
      <c r="AL1668" s="71" t="str">
        <f t="shared" ref="AL1668:AL1731" si="1032">IF($C1677=$BE$9,IF($J1677&gt;0,$L1677/$J1677,$L1677),"")</f>
        <v/>
      </c>
      <c r="AM1668" s="78" t="str">
        <f t="shared" ref="AM1668:AM1731" si="1033">IF($C1677=$BE$10,IF($J1677&gt;0,$L1677/$J1677,$L1677),"")</f>
        <v/>
      </c>
      <c r="AN1668" s="75" t="str">
        <f t="shared" ref="AN1668:AN1731" si="1034">IF($C1677=$BE$3,IF($K1677&gt;0,$M1677/$K1677,$M1677),"")</f>
        <v/>
      </c>
      <c r="AO1668" s="71" t="str">
        <f t="shared" ref="AO1668:AO1731" si="1035">IF($C1677=$BE$4,IF($K1677&gt;0,$M1677/$K1677,$M1677),"")</f>
        <v/>
      </c>
      <c r="AP1668" s="71" t="str">
        <f t="shared" ref="AP1668:AP1731" si="1036">IF($C1677=$BE$5,IF($K1677&gt;0,$M1677/$K1677,$M1677),"")</f>
        <v/>
      </c>
      <c r="AQ1668" s="71" t="str">
        <f t="shared" ref="AQ1668:AQ1731" si="1037">IF($C1677=$BE$6,IF($K1677&gt;0,$M1677/$K1677,$M1677),"")</f>
        <v/>
      </c>
      <c r="AR1668" s="71" t="str">
        <f t="shared" ref="AR1668:AR1731" si="1038">IF($C1677=$BE$7,IF($K1677&gt;0,$M1677/$K1677,$M1677),"")</f>
        <v/>
      </c>
      <c r="AS1668" s="71" t="str">
        <f t="shared" ref="AS1668:AS1731" si="1039">IF($C1677=$BE$8,IF($K1677&gt;0,$M1677/$K1677,$M1677),"")</f>
        <v/>
      </c>
      <c r="AT1668" s="71" t="str">
        <f t="shared" ref="AT1668:AT1731" si="1040">IF($C1677=$BE$9,IF($K1677&gt;0,$M1677/$K1677,$M1677),"")</f>
        <v/>
      </c>
      <c r="AU1668" s="76" t="str">
        <f t="shared" ref="AU1668:AU1731" si="1041">IF($C1677=$BE$10,IF($K1677&gt;0,$M1677/$K1677,$M1677),"")</f>
        <v/>
      </c>
      <c r="BF1668" s="141">
        <v>73030</v>
      </c>
      <c r="BG1668" s="142" t="s">
        <v>19281</v>
      </c>
      <c r="BH1668" s="141" t="s">
        <v>478</v>
      </c>
      <c r="BI1668" s="141" t="s">
        <v>1268</v>
      </c>
      <c r="BJ1668" s="141" t="s">
        <v>19282</v>
      </c>
      <c r="BK1668" s="141"/>
      <c r="BL1668" s="141" t="s">
        <v>19283</v>
      </c>
      <c r="BM1668" s="141">
        <v>45.67615</v>
      </c>
      <c r="BN1668" s="141">
        <v>-73.778989999999993</v>
      </c>
      <c r="BO1668" s="141">
        <v>2008</v>
      </c>
      <c r="BP1668" s="143"/>
      <c r="BQ1668" s="143" t="s">
        <v>17560</v>
      </c>
    </row>
    <row r="1669" spans="1:69" ht="38.25" customHeight="1" x14ac:dyDescent="0.25">
      <c r="A1669" s="1" t="str">
        <f t="shared" si="1004"/>
        <v/>
      </c>
      <c r="B1669" s="32" t="str">
        <f t="shared" si="1005"/>
        <v/>
      </c>
      <c r="C1669" s="25" t="str">
        <f t="shared" si="1006"/>
        <v/>
      </c>
      <c r="D1669" s="25" t="str">
        <f t="shared" si="1007"/>
        <v/>
      </c>
      <c r="E1669" s="25" t="str">
        <f t="shared" si="1008"/>
        <v/>
      </c>
      <c r="F1669" s="25" t="str">
        <f t="shared" si="1009"/>
        <v/>
      </c>
      <c r="G1669" s="108" t="str">
        <f t="shared" si="1010"/>
        <v/>
      </c>
      <c r="H1669" s="108" t="str">
        <f t="shared" si="1011"/>
        <v/>
      </c>
      <c r="I1669" s="112" t="str">
        <f t="shared" si="1012"/>
        <v/>
      </c>
      <c r="J1669" s="112"/>
      <c r="K1669" s="112"/>
      <c r="L1669" s="113"/>
      <c r="M1669" s="113"/>
      <c r="N1669" s="224" t="str">
        <f t="shared" si="1013"/>
        <v/>
      </c>
      <c r="O1669" s="225" t="str">
        <f t="shared" si="1014"/>
        <v/>
      </c>
      <c r="Q1669" s="6">
        <v>1667</v>
      </c>
      <c r="R1669" s="47" t="str">
        <f t="shared" si="1015"/>
        <v>-1667</v>
      </c>
      <c r="S1669" s="6"/>
      <c r="T1669" s="48" t="str">
        <f t="shared" si="1016"/>
        <v/>
      </c>
      <c r="U1669" s="49" t="str">
        <f t="shared" si="1017"/>
        <v/>
      </c>
      <c r="W1669" s="51"/>
      <c r="X1669" s="75" t="str">
        <f t="shared" si="1018"/>
        <v/>
      </c>
      <c r="Y1669" s="71" t="str">
        <f t="shared" si="1019"/>
        <v/>
      </c>
      <c r="Z1669" s="71" t="str">
        <f t="shared" si="1020"/>
        <v/>
      </c>
      <c r="AA1669" s="71" t="str">
        <f t="shared" si="1021"/>
        <v/>
      </c>
      <c r="AB1669" s="71" t="str">
        <f t="shared" si="1022"/>
        <v/>
      </c>
      <c r="AC1669" s="71" t="str">
        <f t="shared" si="1023"/>
        <v/>
      </c>
      <c r="AD1669" s="71" t="str">
        <f t="shared" si="1024"/>
        <v/>
      </c>
      <c r="AE1669" s="78" t="str">
        <f t="shared" si="1025"/>
        <v/>
      </c>
      <c r="AF1669" s="75" t="str">
        <f t="shared" si="1026"/>
        <v/>
      </c>
      <c r="AG1669" s="71" t="str">
        <f t="shared" si="1027"/>
        <v/>
      </c>
      <c r="AH1669" s="71" t="str">
        <f t="shared" si="1028"/>
        <v/>
      </c>
      <c r="AI1669" s="71" t="str">
        <f t="shared" si="1029"/>
        <v/>
      </c>
      <c r="AJ1669" s="71" t="str">
        <f t="shared" si="1030"/>
        <v/>
      </c>
      <c r="AK1669" s="71" t="str">
        <f t="shared" si="1031"/>
        <v/>
      </c>
      <c r="AL1669" s="71" t="str">
        <f t="shared" si="1032"/>
        <v/>
      </c>
      <c r="AM1669" s="78" t="str">
        <f t="shared" si="1033"/>
        <v/>
      </c>
      <c r="AN1669" s="75" t="str">
        <f t="shared" si="1034"/>
        <v/>
      </c>
      <c r="AO1669" s="71" t="str">
        <f t="shared" si="1035"/>
        <v/>
      </c>
      <c r="AP1669" s="71" t="str">
        <f t="shared" si="1036"/>
        <v/>
      </c>
      <c r="AQ1669" s="71" t="str">
        <f t="shared" si="1037"/>
        <v/>
      </c>
      <c r="AR1669" s="71" t="str">
        <f t="shared" si="1038"/>
        <v/>
      </c>
      <c r="AS1669" s="71" t="str">
        <f t="shared" si="1039"/>
        <v/>
      </c>
      <c r="AT1669" s="71" t="str">
        <f t="shared" si="1040"/>
        <v/>
      </c>
      <c r="AU1669" s="76" t="str">
        <f t="shared" si="1041"/>
        <v/>
      </c>
      <c r="BF1669" s="141">
        <v>75017</v>
      </c>
      <c r="BG1669" s="142" t="s">
        <v>19268</v>
      </c>
      <c r="BH1669" s="141" t="s">
        <v>180</v>
      </c>
      <c r="BI1669" s="141" t="s">
        <v>178</v>
      </c>
      <c r="BJ1669" s="141" t="s">
        <v>2406</v>
      </c>
      <c r="BK1669" s="141" t="s">
        <v>1581</v>
      </c>
      <c r="BL1669" s="141" t="s">
        <v>1232</v>
      </c>
      <c r="BM1669" s="141">
        <v>45.753443656098298</v>
      </c>
      <c r="BN1669" s="141">
        <v>-74.003735036661197</v>
      </c>
      <c r="BO1669" s="141">
        <v>1999</v>
      </c>
      <c r="BP1669" s="143" t="s">
        <v>14157</v>
      </c>
      <c r="BQ1669" s="143" t="s">
        <v>17560</v>
      </c>
    </row>
    <row r="1670" spans="1:69" ht="38.25" customHeight="1" x14ac:dyDescent="0.25">
      <c r="A1670" s="1" t="str">
        <f t="shared" si="1004"/>
        <v/>
      </c>
      <c r="B1670" s="32" t="str">
        <f t="shared" si="1005"/>
        <v/>
      </c>
      <c r="C1670" s="25" t="str">
        <f t="shared" si="1006"/>
        <v/>
      </c>
      <c r="D1670" s="25" t="str">
        <f t="shared" si="1007"/>
        <v/>
      </c>
      <c r="E1670" s="25" t="str">
        <f t="shared" si="1008"/>
        <v/>
      </c>
      <c r="F1670" s="25" t="str">
        <f t="shared" si="1009"/>
        <v/>
      </c>
      <c r="G1670" s="108" t="str">
        <f t="shared" si="1010"/>
        <v/>
      </c>
      <c r="H1670" s="108" t="str">
        <f t="shared" si="1011"/>
        <v/>
      </c>
      <c r="I1670" s="112" t="str">
        <f t="shared" si="1012"/>
        <v/>
      </c>
      <c r="J1670" s="112"/>
      <c r="K1670" s="112"/>
      <c r="L1670" s="113"/>
      <c r="M1670" s="113"/>
      <c r="N1670" s="224" t="str">
        <f t="shared" si="1013"/>
        <v/>
      </c>
      <c r="O1670" s="225" t="str">
        <f t="shared" si="1014"/>
        <v/>
      </c>
      <c r="Q1670" s="6">
        <v>1668</v>
      </c>
      <c r="R1670" s="47" t="str">
        <f t="shared" si="1015"/>
        <v>-1668</v>
      </c>
      <c r="S1670" s="6"/>
      <c r="T1670" s="48" t="str">
        <f t="shared" si="1016"/>
        <v/>
      </c>
      <c r="U1670" s="49" t="str">
        <f t="shared" si="1017"/>
        <v/>
      </c>
      <c r="W1670" s="51"/>
      <c r="X1670" s="75" t="str">
        <f t="shared" si="1018"/>
        <v/>
      </c>
      <c r="Y1670" s="71" t="str">
        <f t="shared" si="1019"/>
        <v/>
      </c>
      <c r="Z1670" s="71" t="str">
        <f t="shared" si="1020"/>
        <v/>
      </c>
      <c r="AA1670" s="71" t="str">
        <f t="shared" si="1021"/>
        <v/>
      </c>
      <c r="AB1670" s="71" t="str">
        <f t="shared" si="1022"/>
        <v/>
      </c>
      <c r="AC1670" s="71" t="str">
        <f t="shared" si="1023"/>
        <v/>
      </c>
      <c r="AD1670" s="71" t="str">
        <f t="shared" si="1024"/>
        <v/>
      </c>
      <c r="AE1670" s="78" t="str">
        <f t="shared" si="1025"/>
        <v/>
      </c>
      <c r="AF1670" s="75" t="str">
        <f t="shared" si="1026"/>
        <v/>
      </c>
      <c r="AG1670" s="71" t="str">
        <f t="shared" si="1027"/>
        <v/>
      </c>
      <c r="AH1670" s="71" t="str">
        <f t="shared" si="1028"/>
        <v/>
      </c>
      <c r="AI1670" s="71" t="str">
        <f t="shared" si="1029"/>
        <v/>
      </c>
      <c r="AJ1670" s="71" t="str">
        <f t="shared" si="1030"/>
        <v/>
      </c>
      <c r="AK1670" s="71" t="str">
        <f t="shared" si="1031"/>
        <v/>
      </c>
      <c r="AL1670" s="71" t="str">
        <f t="shared" si="1032"/>
        <v/>
      </c>
      <c r="AM1670" s="78" t="str">
        <f t="shared" si="1033"/>
        <v/>
      </c>
      <c r="AN1670" s="75" t="str">
        <f t="shared" si="1034"/>
        <v/>
      </c>
      <c r="AO1670" s="71" t="str">
        <f t="shared" si="1035"/>
        <v/>
      </c>
      <c r="AP1670" s="71" t="str">
        <f t="shared" si="1036"/>
        <v/>
      </c>
      <c r="AQ1670" s="71" t="str">
        <f t="shared" si="1037"/>
        <v/>
      </c>
      <c r="AR1670" s="71" t="str">
        <f t="shared" si="1038"/>
        <v/>
      </c>
      <c r="AS1670" s="71" t="str">
        <f t="shared" si="1039"/>
        <v/>
      </c>
      <c r="AT1670" s="71" t="str">
        <f t="shared" si="1040"/>
        <v/>
      </c>
      <c r="AU1670" s="76" t="str">
        <f t="shared" si="1041"/>
        <v/>
      </c>
      <c r="BF1670" s="141">
        <v>75017</v>
      </c>
      <c r="BG1670" s="142" t="s">
        <v>19269</v>
      </c>
      <c r="BH1670" s="141" t="s">
        <v>180</v>
      </c>
      <c r="BI1670" s="141" t="s">
        <v>190</v>
      </c>
      <c r="BJ1670" s="141"/>
      <c r="BK1670" s="141"/>
      <c r="BL1670" s="141" t="s">
        <v>5181</v>
      </c>
      <c r="BM1670" s="141">
        <v>45.798686037023302</v>
      </c>
      <c r="BN1670" s="141">
        <v>-73.980665633489195</v>
      </c>
      <c r="BO1670" s="141">
        <v>2013</v>
      </c>
      <c r="BP1670" s="143" t="s">
        <v>1807</v>
      </c>
      <c r="BQ1670" s="143" t="s">
        <v>17560</v>
      </c>
    </row>
    <row r="1671" spans="1:69" ht="38.25" customHeight="1" x14ac:dyDescent="0.25">
      <c r="A1671" s="1" t="str">
        <f t="shared" si="1004"/>
        <v/>
      </c>
      <c r="B1671" s="32" t="str">
        <f t="shared" si="1005"/>
        <v/>
      </c>
      <c r="C1671" s="25" t="str">
        <f t="shared" si="1006"/>
        <v/>
      </c>
      <c r="D1671" s="25" t="str">
        <f t="shared" si="1007"/>
        <v/>
      </c>
      <c r="E1671" s="25" t="str">
        <f t="shared" si="1008"/>
        <v/>
      </c>
      <c r="F1671" s="25" t="str">
        <f t="shared" si="1009"/>
        <v/>
      </c>
      <c r="G1671" s="108" t="str">
        <f t="shared" si="1010"/>
        <v/>
      </c>
      <c r="H1671" s="108" t="str">
        <f t="shared" si="1011"/>
        <v/>
      </c>
      <c r="I1671" s="112" t="str">
        <f t="shared" si="1012"/>
        <v/>
      </c>
      <c r="J1671" s="112"/>
      <c r="K1671" s="112"/>
      <c r="L1671" s="113"/>
      <c r="M1671" s="113"/>
      <c r="N1671" s="224" t="str">
        <f t="shared" si="1013"/>
        <v/>
      </c>
      <c r="O1671" s="225" t="str">
        <f t="shared" si="1014"/>
        <v/>
      </c>
      <c r="Q1671" s="6">
        <v>1669</v>
      </c>
      <c r="R1671" s="47" t="str">
        <f t="shared" si="1015"/>
        <v>-1669</v>
      </c>
      <c r="S1671" s="6"/>
      <c r="T1671" s="48" t="str">
        <f t="shared" si="1016"/>
        <v/>
      </c>
      <c r="U1671" s="49" t="str">
        <f t="shared" si="1017"/>
        <v/>
      </c>
      <c r="W1671" s="51"/>
      <c r="X1671" s="75" t="str">
        <f t="shared" si="1018"/>
        <v/>
      </c>
      <c r="Y1671" s="71" t="str">
        <f t="shared" si="1019"/>
        <v/>
      </c>
      <c r="Z1671" s="71" t="str">
        <f t="shared" si="1020"/>
        <v/>
      </c>
      <c r="AA1671" s="71" t="str">
        <f t="shared" si="1021"/>
        <v/>
      </c>
      <c r="AB1671" s="71" t="str">
        <f t="shared" si="1022"/>
        <v/>
      </c>
      <c r="AC1671" s="71" t="str">
        <f t="shared" si="1023"/>
        <v/>
      </c>
      <c r="AD1671" s="71" t="str">
        <f t="shared" si="1024"/>
        <v/>
      </c>
      <c r="AE1671" s="78" t="str">
        <f t="shared" si="1025"/>
        <v/>
      </c>
      <c r="AF1671" s="75" t="str">
        <f t="shared" si="1026"/>
        <v/>
      </c>
      <c r="AG1671" s="71" t="str">
        <f t="shared" si="1027"/>
        <v/>
      </c>
      <c r="AH1671" s="71" t="str">
        <f t="shared" si="1028"/>
        <v/>
      </c>
      <c r="AI1671" s="71" t="str">
        <f t="shared" si="1029"/>
        <v/>
      </c>
      <c r="AJ1671" s="71" t="str">
        <f t="shared" si="1030"/>
        <v/>
      </c>
      <c r="AK1671" s="71" t="str">
        <f t="shared" si="1031"/>
        <v/>
      </c>
      <c r="AL1671" s="71" t="str">
        <f t="shared" si="1032"/>
        <v/>
      </c>
      <c r="AM1671" s="78" t="str">
        <f t="shared" si="1033"/>
        <v/>
      </c>
      <c r="AN1671" s="75" t="str">
        <f t="shared" si="1034"/>
        <v/>
      </c>
      <c r="AO1671" s="71" t="str">
        <f t="shared" si="1035"/>
        <v/>
      </c>
      <c r="AP1671" s="71" t="str">
        <f t="shared" si="1036"/>
        <v/>
      </c>
      <c r="AQ1671" s="71" t="str">
        <f t="shared" si="1037"/>
        <v/>
      </c>
      <c r="AR1671" s="71" t="str">
        <f t="shared" si="1038"/>
        <v/>
      </c>
      <c r="AS1671" s="71" t="str">
        <f t="shared" si="1039"/>
        <v/>
      </c>
      <c r="AT1671" s="71" t="str">
        <f t="shared" si="1040"/>
        <v/>
      </c>
      <c r="AU1671" s="76" t="str">
        <f t="shared" si="1041"/>
        <v/>
      </c>
      <c r="BF1671" s="141">
        <v>75017</v>
      </c>
      <c r="BG1671" s="142" t="s">
        <v>19270</v>
      </c>
      <c r="BH1671" s="141" t="s">
        <v>478</v>
      </c>
      <c r="BI1671" s="141" t="s">
        <v>176</v>
      </c>
      <c r="BJ1671" s="141" t="s">
        <v>1553</v>
      </c>
      <c r="BK1671" s="141" t="s">
        <v>5073</v>
      </c>
      <c r="BL1671" s="141" t="s">
        <v>19271</v>
      </c>
      <c r="BM1671" s="141">
        <v>45.807004103630803</v>
      </c>
      <c r="BN1671" s="141">
        <v>-74.04047979533</v>
      </c>
      <c r="BO1671" s="141">
        <v>1963</v>
      </c>
      <c r="BP1671" s="143" t="s">
        <v>1553</v>
      </c>
      <c r="BQ1671" s="143" t="s">
        <v>17560</v>
      </c>
    </row>
    <row r="1672" spans="1:69" ht="38.25" customHeight="1" x14ac:dyDescent="0.25">
      <c r="A1672" s="1" t="str">
        <f t="shared" si="1004"/>
        <v/>
      </c>
      <c r="B1672" s="32" t="str">
        <f t="shared" si="1005"/>
        <v/>
      </c>
      <c r="C1672" s="25" t="str">
        <f t="shared" si="1006"/>
        <v/>
      </c>
      <c r="D1672" s="25" t="str">
        <f t="shared" si="1007"/>
        <v/>
      </c>
      <c r="E1672" s="25" t="str">
        <f t="shared" si="1008"/>
        <v/>
      </c>
      <c r="F1672" s="25" t="str">
        <f t="shared" si="1009"/>
        <v/>
      </c>
      <c r="G1672" s="108" t="str">
        <f t="shared" si="1010"/>
        <v/>
      </c>
      <c r="H1672" s="108" t="str">
        <f t="shared" si="1011"/>
        <v/>
      </c>
      <c r="I1672" s="112" t="str">
        <f t="shared" si="1012"/>
        <v/>
      </c>
      <c r="J1672" s="112"/>
      <c r="K1672" s="112"/>
      <c r="L1672" s="113"/>
      <c r="M1672" s="113"/>
      <c r="N1672" s="224" t="str">
        <f t="shared" si="1013"/>
        <v/>
      </c>
      <c r="O1672" s="225" t="str">
        <f t="shared" si="1014"/>
        <v/>
      </c>
      <c r="Q1672" s="6">
        <v>1670</v>
      </c>
      <c r="R1672" s="47" t="str">
        <f t="shared" si="1015"/>
        <v>-1670</v>
      </c>
      <c r="S1672" s="6"/>
      <c r="T1672" s="48" t="str">
        <f t="shared" si="1016"/>
        <v/>
      </c>
      <c r="U1672" s="49" t="str">
        <f t="shared" si="1017"/>
        <v/>
      </c>
      <c r="W1672" s="51"/>
      <c r="X1672" s="75" t="str">
        <f t="shared" si="1018"/>
        <v/>
      </c>
      <c r="Y1672" s="71" t="str">
        <f t="shared" si="1019"/>
        <v/>
      </c>
      <c r="Z1672" s="71" t="str">
        <f t="shared" si="1020"/>
        <v/>
      </c>
      <c r="AA1672" s="71" t="str">
        <f t="shared" si="1021"/>
        <v/>
      </c>
      <c r="AB1672" s="71" t="str">
        <f t="shared" si="1022"/>
        <v/>
      </c>
      <c r="AC1672" s="71" t="str">
        <f t="shared" si="1023"/>
        <v/>
      </c>
      <c r="AD1672" s="71" t="str">
        <f t="shared" si="1024"/>
        <v/>
      </c>
      <c r="AE1672" s="78" t="str">
        <f t="shared" si="1025"/>
        <v/>
      </c>
      <c r="AF1672" s="75" t="str">
        <f t="shared" si="1026"/>
        <v/>
      </c>
      <c r="AG1672" s="71" t="str">
        <f t="shared" si="1027"/>
        <v/>
      </c>
      <c r="AH1672" s="71" t="str">
        <f t="shared" si="1028"/>
        <v/>
      </c>
      <c r="AI1672" s="71" t="str">
        <f t="shared" si="1029"/>
        <v/>
      </c>
      <c r="AJ1672" s="71" t="str">
        <f t="shared" si="1030"/>
        <v/>
      </c>
      <c r="AK1672" s="71" t="str">
        <f t="shared" si="1031"/>
        <v/>
      </c>
      <c r="AL1672" s="71" t="str">
        <f t="shared" si="1032"/>
        <v/>
      </c>
      <c r="AM1672" s="78" t="str">
        <f t="shared" si="1033"/>
        <v/>
      </c>
      <c r="AN1672" s="75" t="str">
        <f t="shared" si="1034"/>
        <v/>
      </c>
      <c r="AO1672" s="71" t="str">
        <f t="shared" si="1035"/>
        <v/>
      </c>
      <c r="AP1672" s="71" t="str">
        <f t="shared" si="1036"/>
        <v/>
      </c>
      <c r="AQ1672" s="71" t="str">
        <f t="shared" si="1037"/>
        <v/>
      </c>
      <c r="AR1672" s="71" t="str">
        <f t="shared" si="1038"/>
        <v/>
      </c>
      <c r="AS1672" s="71" t="str">
        <f t="shared" si="1039"/>
        <v/>
      </c>
      <c r="AT1672" s="71" t="str">
        <f t="shared" si="1040"/>
        <v/>
      </c>
      <c r="AU1672" s="76" t="str">
        <f t="shared" si="1041"/>
        <v/>
      </c>
      <c r="BF1672" s="141">
        <v>75017</v>
      </c>
      <c r="BG1672" s="142" t="s">
        <v>19272</v>
      </c>
      <c r="BH1672" s="141" t="s">
        <v>180</v>
      </c>
      <c r="BI1672" s="141" t="s">
        <v>190</v>
      </c>
      <c r="BJ1672" s="141"/>
      <c r="BK1672" s="141"/>
      <c r="BL1672" s="141" t="s">
        <v>19273</v>
      </c>
      <c r="BM1672" s="141">
        <v>45.799347683805799</v>
      </c>
      <c r="BN1672" s="141">
        <v>-73.9853131404832</v>
      </c>
      <c r="BO1672" s="141">
        <v>2013</v>
      </c>
      <c r="BP1672" s="143" t="s">
        <v>1807</v>
      </c>
      <c r="BQ1672" s="143" t="s">
        <v>17560</v>
      </c>
    </row>
    <row r="1673" spans="1:69" ht="38.25" customHeight="1" x14ac:dyDescent="0.25">
      <c r="A1673" s="1" t="str">
        <f t="shared" si="1004"/>
        <v/>
      </c>
      <c r="B1673" s="32" t="str">
        <f t="shared" si="1005"/>
        <v/>
      </c>
      <c r="C1673" s="25" t="str">
        <f t="shared" si="1006"/>
        <v/>
      </c>
      <c r="D1673" s="25" t="str">
        <f t="shared" si="1007"/>
        <v/>
      </c>
      <c r="E1673" s="25" t="str">
        <f t="shared" si="1008"/>
        <v/>
      </c>
      <c r="F1673" s="25" t="str">
        <f t="shared" si="1009"/>
        <v/>
      </c>
      <c r="G1673" s="108" t="str">
        <f t="shared" si="1010"/>
        <v/>
      </c>
      <c r="H1673" s="108" t="str">
        <f t="shared" si="1011"/>
        <v/>
      </c>
      <c r="I1673" s="112" t="str">
        <f t="shared" si="1012"/>
        <v/>
      </c>
      <c r="J1673" s="112"/>
      <c r="K1673" s="112"/>
      <c r="L1673" s="113"/>
      <c r="M1673" s="113"/>
      <c r="N1673" s="224" t="str">
        <f t="shared" si="1013"/>
        <v/>
      </c>
      <c r="O1673" s="225" t="str">
        <f t="shared" si="1014"/>
        <v/>
      </c>
      <c r="Q1673" s="6">
        <v>1671</v>
      </c>
      <c r="R1673" s="47" t="str">
        <f t="shared" si="1015"/>
        <v>-1671</v>
      </c>
      <c r="S1673" s="6"/>
      <c r="T1673" s="48" t="str">
        <f t="shared" si="1016"/>
        <v/>
      </c>
      <c r="U1673" s="49" t="str">
        <f t="shared" si="1017"/>
        <v/>
      </c>
      <c r="W1673" s="51"/>
      <c r="X1673" s="75" t="str">
        <f t="shared" si="1018"/>
        <v/>
      </c>
      <c r="Y1673" s="71" t="str">
        <f t="shared" si="1019"/>
        <v/>
      </c>
      <c r="Z1673" s="71" t="str">
        <f t="shared" si="1020"/>
        <v/>
      </c>
      <c r="AA1673" s="71" t="str">
        <f t="shared" si="1021"/>
        <v/>
      </c>
      <c r="AB1673" s="71" t="str">
        <f t="shared" si="1022"/>
        <v/>
      </c>
      <c r="AC1673" s="71" t="str">
        <f t="shared" si="1023"/>
        <v/>
      </c>
      <c r="AD1673" s="71" t="str">
        <f t="shared" si="1024"/>
        <v/>
      </c>
      <c r="AE1673" s="78" t="str">
        <f t="shared" si="1025"/>
        <v/>
      </c>
      <c r="AF1673" s="75" t="str">
        <f t="shared" si="1026"/>
        <v/>
      </c>
      <c r="AG1673" s="71" t="str">
        <f t="shared" si="1027"/>
        <v/>
      </c>
      <c r="AH1673" s="71" t="str">
        <f t="shared" si="1028"/>
        <v/>
      </c>
      <c r="AI1673" s="71" t="str">
        <f t="shared" si="1029"/>
        <v/>
      </c>
      <c r="AJ1673" s="71" t="str">
        <f t="shared" si="1030"/>
        <v/>
      </c>
      <c r="AK1673" s="71" t="str">
        <f t="shared" si="1031"/>
        <v/>
      </c>
      <c r="AL1673" s="71" t="str">
        <f t="shared" si="1032"/>
        <v/>
      </c>
      <c r="AM1673" s="78" t="str">
        <f t="shared" si="1033"/>
        <v/>
      </c>
      <c r="AN1673" s="75" t="str">
        <f t="shared" si="1034"/>
        <v/>
      </c>
      <c r="AO1673" s="71" t="str">
        <f t="shared" si="1035"/>
        <v/>
      </c>
      <c r="AP1673" s="71" t="str">
        <f t="shared" si="1036"/>
        <v/>
      </c>
      <c r="AQ1673" s="71" t="str">
        <f t="shared" si="1037"/>
        <v/>
      </c>
      <c r="AR1673" s="71" t="str">
        <f t="shared" si="1038"/>
        <v/>
      </c>
      <c r="AS1673" s="71" t="str">
        <f t="shared" si="1039"/>
        <v/>
      </c>
      <c r="AT1673" s="71" t="str">
        <f t="shared" si="1040"/>
        <v/>
      </c>
      <c r="AU1673" s="76" t="str">
        <f t="shared" si="1041"/>
        <v/>
      </c>
      <c r="BF1673" s="141">
        <v>75017</v>
      </c>
      <c r="BG1673" s="142" t="s">
        <v>19300</v>
      </c>
      <c r="BH1673" s="141" t="s">
        <v>180</v>
      </c>
      <c r="BI1673" s="141" t="s">
        <v>190</v>
      </c>
      <c r="BJ1673" s="141"/>
      <c r="BK1673" s="141"/>
      <c r="BL1673" s="141" t="s">
        <v>19301</v>
      </c>
      <c r="BM1673" s="141">
        <v>45.803164602837299</v>
      </c>
      <c r="BN1673" s="141">
        <v>-73.995381056611507</v>
      </c>
      <c r="BO1673" s="141">
        <v>2013</v>
      </c>
      <c r="BP1673" s="143" t="s">
        <v>1807</v>
      </c>
      <c r="BQ1673" s="143" t="s">
        <v>17560</v>
      </c>
    </row>
    <row r="1674" spans="1:69" ht="38.25" customHeight="1" x14ac:dyDescent="0.25">
      <c r="A1674" s="1" t="str">
        <f t="shared" si="1004"/>
        <v/>
      </c>
      <c r="B1674" s="32" t="str">
        <f t="shared" si="1005"/>
        <v/>
      </c>
      <c r="C1674" s="25" t="str">
        <f t="shared" si="1006"/>
        <v/>
      </c>
      <c r="D1674" s="25" t="str">
        <f t="shared" si="1007"/>
        <v/>
      </c>
      <c r="E1674" s="25" t="str">
        <f t="shared" si="1008"/>
        <v/>
      </c>
      <c r="F1674" s="25" t="str">
        <f t="shared" si="1009"/>
        <v/>
      </c>
      <c r="G1674" s="108" t="str">
        <f t="shared" si="1010"/>
        <v/>
      </c>
      <c r="H1674" s="108" t="str">
        <f t="shared" si="1011"/>
        <v/>
      </c>
      <c r="I1674" s="112" t="str">
        <f t="shared" si="1012"/>
        <v/>
      </c>
      <c r="J1674" s="112"/>
      <c r="K1674" s="112"/>
      <c r="L1674" s="113"/>
      <c r="M1674" s="113"/>
      <c r="N1674" s="224" t="str">
        <f t="shared" si="1013"/>
        <v/>
      </c>
      <c r="O1674" s="225" t="str">
        <f t="shared" si="1014"/>
        <v/>
      </c>
      <c r="Q1674" s="6">
        <v>1672</v>
      </c>
      <c r="R1674" s="47" t="str">
        <f t="shared" si="1015"/>
        <v>-1672</v>
      </c>
      <c r="S1674" s="6"/>
      <c r="T1674" s="48" t="str">
        <f t="shared" si="1016"/>
        <v/>
      </c>
      <c r="U1674" s="49" t="str">
        <f t="shared" si="1017"/>
        <v/>
      </c>
      <c r="W1674" s="51"/>
      <c r="X1674" s="75" t="str">
        <f t="shared" si="1018"/>
        <v/>
      </c>
      <c r="Y1674" s="71" t="str">
        <f t="shared" si="1019"/>
        <v/>
      </c>
      <c r="Z1674" s="71" t="str">
        <f t="shared" si="1020"/>
        <v/>
      </c>
      <c r="AA1674" s="71" t="str">
        <f t="shared" si="1021"/>
        <v/>
      </c>
      <c r="AB1674" s="71" t="str">
        <f t="shared" si="1022"/>
        <v/>
      </c>
      <c r="AC1674" s="71" t="str">
        <f t="shared" si="1023"/>
        <v/>
      </c>
      <c r="AD1674" s="71" t="str">
        <f t="shared" si="1024"/>
        <v/>
      </c>
      <c r="AE1674" s="78" t="str">
        <f t="shared" si="1025"/>
        <v/>
      </c>
      <c r="AF1674" s="75" t="str">
        <f t="shared" si="1026"/>
        <v/>
      </c>
      <c r="AG1674" s="71" t="str">
        <f t="shared" si="1027"/>
        <v/>
      </c>
      <c r="AH1674" s="71" t="str">
        <f t="shared" si="1028"/>
        <v/>
      </c>
      <c r="AI1674" s="71" t="str">
        <f t="shared" si="1029"/>
        <v/>
      </c>
      <c r="AJ1674" s="71" t="str">
        <f t="shared" si="1030"/>
        <v/>
      </c>
      <c r="AK1674" s="71" t="str">
        <f t="shared" si="1031"/>
        <v/>
      </c>
      <c r="AL1674" s="71" t="str">
        <f t="shared" si="1032"/>
        <v/>
      </c>
      <c r="AM1674" s="78" t="str">
        <f t="shared" si="1033"/>
        <v/>
      </c>
      <c r="AN1674" s="75" t="str">
        <f t="shared" si="1034"/>
        <v/>
      </c>
      <c r="AO1674" s="71" t="str">
        <f t="shared" si="1035"/>
        <v/>
      </c>
      <c r="AP1674" s="71" t="str">
        <f t="shared" si="1036"/>
        <v/>
      </c>
      <c r="AQ1674" s="71" t="str">
        <f t="shared" si="1037"/>
        <v/>
      </c>
      <c r="AR1674" s="71" t="str">
        <f t="shared" si="1038"/>
        <v/>
      </c>
      <c r="AS1674" s="71" t="str">
        <f t="shared" si="1039"/>
        <v/>
      </c>
      <c r="AT1674" s="71" t="str">
        <f t="shared" si="1040"/>
        <v/>
      </c>
      <c r="AU1674" s="76" t="str">
        <f t="shared" si="1041"/>
        <v/>
      </c>
      <c r="BF1674" s="141">
        <v>76020</v>
      </c>
      <c r="BG1674" s="142" t="s">
        <v>19588</v>
      </c>
      <c r="BH1674" s="141" t="s">
        <v>180</v>
      </c>
      <c r="BI1674" s="141" t="s">
        <v>191</v>
      </c>
      <c r="BJ1674" s="141" t="s">
        <v>10283</v>
      </c>
      <c r="BK1674" s="141"/>
      <c r="BL1674" s="141" t="s">
        <v>19589</v>
      </c>
      <c r="BM1674" s="141">
        <v>45.657511474875498</v>
      </c>
      <c r="BN1674" s="141">
        <v>-74.350433869114994</v>
      </c>
      <c r="BO1674" s="141">
        <v>1999</v>
      </c>
      <c r="BP1674" s="143" t="s">
        <v>25781</v>
      </c>
      <c r="BQ1674" s="143" t="s">
        <v>17560</v>
      </c>
    </row>
    <row r="1675" spans="1:69" ht="38.25" customHeight="1" x14ac:dyDescent="0.25">
      <c r="A1675" s="1" t="str">
        <f t="shared" si="1004"/>
        <v/>
      </c>
      <c r="B1675" s="32" t="str">
        <f t="shared" si="1005"/>
        <v/>
      </c>
      <c r="C1675" s="25" t="str">
        <f t="shared" si="1006"/>
        <v/>
      </c>
      <c r="D1675" s="25" t="str">
        <f t="shared" si="1007"/>
        <v/>
      </c>
      <c r="E1675" s="25" t="str">
        <f t="shared" si="1008"/>
        <v/>
      </c>
      <c r="F1675" s="25" t="str">
        <f t="shared" si="1009"/>
        <v/>
      </c>
      <c r="G1675" s="108" t="str">
        <f t="shared" si="1010"/>
        <v/>
      </c>
      <c r="H1675" s="108" t="str">
        <f t="shared" si="1011"/>
        <v/>
      </c>
      <c r="I1675" s="112" t="str">
        <f t="shared" si="1012"/>
        <v/>
      </c>
      <c r="J1675" s="112"/>
      <c r="K1675" s="112"/>
      <c r="L1675" s="113"/>
      <c r="M1675" s="113"/>
      <c r="N1675" s="224" t="str">
        <f t="shared" si="1013"/>
        <v/>
      </c>
      <c r="O1675" s="225" t="str">
        <f t="shared" si="1014"/>
        <v/>
      </c>
      <c r="Q1675" s="6">
        <v>1673</v>
      </c>
      <c r="R1675" s="47" t="str">
        <f t="shared" si="1015"/>
        <v>-1673</v>
      </c>
      <c r="S1675" s="6"/>
      <c r="T1675" s="48" t="str">
        <f t="shared" si="1016"/>
        <v/>
      </c>
      <c r="U1675" s="49" t="str">
        <f t="shared" si="1017"/>
        <v/>
      </c>
      <c r="W1675" s="51"/>
      <c r="X1675" s="75" t="str">
        <f t="shared" si="1018"/>
        <v/>
      </c>
      <c r="Y1675" s="71" t="str">
        <f t="shared" si="1019"/>
        <v/>
      </c>
      <c r="Z1675" s="71" t="str">
        <f t="shared" si="1020"/>
        <v/>
      </c>
      <c r="AA1675" s="71" t="str">
        <f t="shared" si="1021"/>
        <v/>
      </c>
      <c r="AB1675" s="71" t="str">
        <f t="shared" si="1022"/>
        <v/>
      </c>
      <c r="AC1675" s="71" t="str">
        <f t="shared" si="1023"/>
        <v/>
      </c>
      <c r="AD1675" s="71" t="str">
        <f t="shared" si="1024"/>
        <v/>
      </c>
      <c r="AE1675" s="78" t="str">
        <f t="shared" si="1025"/>
        <v/>
      </c>
      <c r="AF1675" s="75" t="str">
        <f t="shared" si="1026"/>
        <v/>
      </c>
      <c r="AG1675" s="71" t="str">
        <f t="shared" si="1027"/>
        <v/>
      </c>
      <c r="AH1675" s="71" t="str">
        <f t="shared" si="1028"/>
        <v/>
      </c>
      <c r="AI1675" s="71" t="str">
        <f t="shared" si="1029"/>
        <v/>
      </c>
      <c r="AJ1675" s="71" t="str">
        <f t="shared" si="1030"/>
        <v/>
      </c>
      <c r="AK1675" s="71" t="str">
        <f t="shared" si="1031"/>
        <v/>
      </c>
      <c r="AL1675" s="71" t="str">
        <f t="shared" si="1032"/>
        <v/>
      </c>
      <c r="AM1675" s="78" t="str">
        <f t="shared" si="1033"/>
        <v/>
      </c>
      <c r="AN1675" s="75" t="str">
        <f t="shared" si="1034"/>
        <v/>
      </c>
      <c r="AO1675" s="71" t="str">
        <f t="shared" si="1035"/>
        <v/>
      </c>
      <c r="AP1675" s="71" t="str">
        <f t="shared" si="1036"/>
        <v/>
      </c>
      <c r="AQ1675" s="71" t="str">
        <f t="shared" si="1037"/>
        <v/>
      </c>
      <c r="AR1675" s="71" t="str">
        <f t="shared" si="1038"/>
        <v/>
      </c>
      <c r="AS1675" s="71" t="str">
        <f t="shared" si="1039"/>
        <v/>
      </c>
      <c r="AT1675" s="71" t="str">
        <f t="shared" si="1040"/>
        <v/>
      </c>
      <c r="AU1675" s="76" t="str">
        <f t="shared" si="1041"/>
        <v/>
      </c>
      <c r="BF1675" s="141">
        <v>75017</v>
      </c>
      <c r="BG1675" s="142" t="s">
        <v>19302</v>
      </c>
      <c r="BH1675" s="141" t="s">
        <v>478</v>
      </c>
      <c r="BI1675" s="141" t="s">
        <v>176</v>
      </c>
      <c r="BJ1675" s="141" t="s">
        <v>19303</v>
      </c>
      <c r="BK1675" s="141" t="s">
        <v>19304</v>
      </c>
      <c r="BL1675" s="141" t="s">
        <v>19305</v>
      </c>
      <c r="BM1675" s="141">
        <v>45.810641698265599</v>
      </c>
      <c r="BN1675" s="141">
        <v>-74.042333534831101</v>
      </c>
      <c r="BO1675" s="141">
        <v>1963</v>
      </c>
      <c r="BP1675" s="143" t="s">
        <v>1553</v>
      </c>
      <c r="BQ1675" s="143" t="s">
        <v>17560</v>
      </c>
    </row>
    <row r="1676" spans="1:69" ht="38.25" customHeight="1" x14ac:dyDescent="0.25">
      <c r="A1676" s="1" t="str">
        <f t="shared" si="1004"/>
        <v/>
      </c>
      <c r="B1676" s="32" t="str">
        <f t="shared" si="1005"/>
        <v/>
      </c>
      <c r="C1676" s="25" t="str">
        <f t="shared" si="1006"/>
        <v/>
      </c>
      <c r="D1676" s="25" t="str">
        <f t="shared" si="1007"/>
        <v/>
      </c>
      <c r="E1676" s="25" t="str">
        <f t="shared" si="1008"/>
        <v/>
      </c>
      <c r="F1676" s="25" t="str">
        <f t="shared" si="1009"/>
        <v/>
      </c>
      <c r="G1676" s="108" t="str">
        <f t="shared" si="1010"/>
        <v/>
      </c>
      <c r="H1676" s="108" t="str">
        <f t="shared" si="1011"/>
        <v/>
      </c>
      <c r="I1676" s="112" t="str">
        <f t="shared" si="1012"/>
        <v/>
      </c>
      <c r="J1676" s="112"/>
      <c r="K1676" s="112"/>
      <c r="L1676" s="113"/>
      <c r="M1676" s="113"/>
      <c r="N1676" s="224" t="str">
        <f t="shared" si="1013"/>
        <v/>
      </c>
      <c r="O1676" s="225" t="str">
        <f t="shared" si="1014"/>
        <v/>
      </c>
      <c r="Q1676" s="6">
        <v>1674</v>
      </c>
      <c r="R1676" s="47" t="str">
        <f t="shared" si="1015"/>
        <v>-1674</v>
      </c>
      <c r="S1676" s="6"/>
      <c r="T1676" s="48" t="str">
        <f t="shared" si="1016"/>
        <v/>
      </c>
      <c r="U1676" s="49" t="str">
        <f t="shared" si="1017"/>
        <v/>
      </c>
      <c r="W1676" s="51"/>
      <c r="X1676" s="75" t="str">
        <f t="shared" si="1018"/>
        <v/>
      </c>
      <c r="Y1676" s="71" t="str">
        <f t="shared" si="1019"/>
        <v/>
      </c>
      <c r="Z1676" s="71" t="str">
        <f t="shared" si="1020"/>
        <v/>
      </c>
      <c r="AA1676" s="71" t="str">
        <f t="shared" si="1021"/>
        <v/>
      </c>
      <c r="AB1676" s="71" t="str">
        <f t="shared" si="1022"/>
        <v/>
      </c>
      <c r="AC1676" s="71" t="str">
        <f t="shared" si="1023"/>
        <v/>
      </c>
      <c r="AD1676" s="71" t="str">
        <f t="shared" si="1024"/>
        <v/>
      </c>
      <c r="AE1676" s="78" t="str">
        <f t="shared" si="1025"/>
        <v/>
      </c>
      <c r="AF1676" s="75" t="str">
        <f t="shared" si="1026"/>
        <v/>
      </c>
      <c r="AG1676" s="71" t="str">
        <f t="shared" si="1027"/>
        <v/>
      </c>
      <c r="AH1676" s="71" t="str">
        <f t="shared" si="1028"/>
        <v/>
      </c>
      <c r="AI1676" s="71" t="str">
        <f t="shared" si="1029"/>
        <v/>
      </c>
      <c r="AJ1676" s="71" t="str">
        <f t="shared" si="1030"/>
        <v/>
      </c>
      <c r="AK1676" s="71" t="str">
        <f t="shared" si="1031"/>
        <v/>
      </c>
      <c r="AL1676" s="71" t="str">
        <f t="shared" si="1032"/>
        <v/>
      </c>
      <c r="AM1676" s="78" t="str">
        <f t="shared" si="1033"/>
        <v/>
      </c>
      <c r="AN1676" s="75" t="str">
        <f t="shared" si="1034"/>
        <v/>
      </c>
      <c r="AO1676" s="71" t="str">
        <f t="shared" si="1035"/>
        <v/>
      </c>
      <c r="AP1676" s="71" t="str">
        <f t="shared" si="1036"/>
        <v/>
      </c>
      <c r="AQ1676" s="71" t="str">
        <f t="shared" si="1037"/>
        <v/>
      </c>
      <c r="AR1676" s="71" t="str">
        <f t="shared" si="1038"/>
        <v/>
      </c>
      <c r="AS1676" s="71" t="str">
        <f t="shared" si="1039"/>
        <v/>
      </c>
      <c r="AT1676" s="71" t="str">
        <f t="shared" si="1040"/>
        <v/>
      </c>
      <c r="AU1676" s="76" t="str">
        <f t="shared" si="1041"/>
        <v/>
      </c>
      <c r="BF1676" s="141">
        <v>75017</v>
      </c>
      <c r="BG1676" s="142" t="s">
        <v>19306</v>
      </c>
      <c r="BH1676" s="141" t="s">
        <v>180</v>
      </c>
      <c r="BI1676" s="141" t="s">
        <v>190</v>
      </c>
      <c r="BJ1676" s="141"/>
      <c r="BK1676" s="141"/>
      <c r="BL1676" s="141" t="s">
        <v>19307</v>
      </c>
      <c r="BM1676" s="141">
        <v>45.781228415613697</v>
      </c>
      <c r="BN1676" s="141">
        <v>-73.981030005770606</v>
      </c>
      <c r="BO1676" s="141">
        <v>2013</v>
      </c>
      <c r="BP1676" s="143" t="s">
        <v>1807</v>
      </c>
      <c r="BQ1676" s="143" t="s">
        <v>17560</v>
      </c>
    </row>
    <row r="1677" spans="1:69" ht="38.25" customHeight="1" x14ac:dyDescent="0.25">
      <c r="A1677" s="1" t="str">
        <f t="shared" ref="A1677:A1740" si="1042">IF(B1677="","",R1667)</f>
        <v/>
      </c>
      <c r="B1677" s="32" t="str">
        <f t="shared" ref="B1677:B1740" si="1043">IF(IF(ISERROR(VLOOKUP((Code_geo&amp;"-"&amp;Q1667),BD_IP_2014,2,FALSE)),"",(VLOOKUP((Code_geo&amp;"-"&amp;Q1667),BD_IP_2014,2,FALSE)))=0,"",IF(ISERROR(VLOOKUP((Code_geo&amp;"-"&amp;Q1667),BD_IP_2014,2,FALSE)),"",(VLOOKUP((Code_geo&amp;"-"&amp;Q1667),BD_IP_2014,2,FALSE))))</f>
        <v/>
      </c>
      <c r="C1677" s="25" t="str">
        <f t="shared" ref="C1677:C1740" si="1044">IF(IF(ISERROR(VLOOKUP((Code_geo&amp;"-"&amp;Q1667),BD_IP_2014,3,FALSE)),"",(VLOOKUP((Code_geo&amp;"-"&amp;Q1667),BD_IP_2014,3,FALSE)))=0,"",IF(ISERROR(VLOOKUP((Code_geo&amp;"-"&amp;Q1667),BD_IP_2014,3,FALSE)),"",(VLOOKUP((Code_geo&amp;"-"&amp;Q1667),BD_IP_2014,3,FALSE))))</f>
        <v/>
      </c>
      <c r="D1677" s="25" t="str">
        <f t="shared" ref="D1677:D1740" si="1045">IF(IF(ISERROR(VLOOKUP((Code_geo&amp;"-"&amp;Q1667),BD_IP_2014,4,FALSE)),"",(VLOOKUP((Code_geo&amp;"-"&amp;Q1667),BD_IP_2014,4,FALSE)))=0,"",IF(ISERROR(VLOOKUP((Code_geo&amp;"-"&amp;Q1667),BD_IP_2014,4,FALSE)),"",(VLOOKUP((Code_geo&amp;"-"&amp;Q1667),BD_IP_2014,4,FALSE))))</f>
        <v/>
      </c>
      <c r="E1677" s="25" t="str">
        <f t="shared" ref="E1677:E1740" si="1046">IF(IF(ISERROR(VLOOKUP((Code_geo&amp;"-"&amp;Q1667),BD_IP_2014,5,FALSE)),"",(VLOOKUP((Code_geo&amp;"-"&amp;Q1667),BD_IP_2014,5,FALSE)))=0,"",IF(ISERROR(VLOOKUP((Code_geo&amp;"-"&amp;Q1667),BD_IP_2014,5,FALSE)),"",(VLOOKUP((Code_geo&amp;"-"&amp;Q1667),BD_IP_2014,5,FALSE))))</f>
        <v/>
      </c>
      <c r="F1677" s="25" t="str">
        <f t="shared" ref="F1677:F1740" si="1047">IF(IF(ISERROR(VLOOKUP((Code_geo&amp;"-"&amp;Q1667),BD_IP_2014,6,FALSE)),"",(VLOOKUP((Code_geo&amp;"-"&amp;Q1667),BD_IP_2014,6,FALSE)))=0,"",IF(ISERROR(VLOOKUP((Code_geo&amp;"-"&amp;Q1667),BD_IP_2014,6,FALSE)),"",(VLOOKUP((Code_geo&amp;"-"&amp;Q1667),BD_IP_2014,6,FALSE))))</f>
        <v/>
      </c>
      <c r="G1677" s="108" t="str">
        <f t="shared" ref="G1677:G1740" si="1048">IF(ISERROR(VLOOKUP((Code_geo&amp;"-"&amp;Q1667),BD_IP_2014,7,FALSE)),"",(VLOOKUP((Code_geo&amp;"-"&amp;Q1667),BD_IP_2014,7,FALSE)))</f>
        <v/>
      </c>
      <c r="H1677" s="108" t="str">
        <f t="shared" ref="H1677:H1740" si="1049">IF(ISERROR(VLOOKUP((Code_geo&amp;"-"&amp;Q1667),BD_IP_2014,8,FALSE)),"",(VLOOKUP((Code_geo&amp;"-"&amp;Q1667),BD_IP_2014,8,FALSE)))</f>
        <v/>
      </c>
      <c r="I1677" s="112" t="str">
        <f t="shared" ref="I1677:I1740" si="1050">IF(ISERROR(VLOOKUP((Code_geo&amp;"-"&amp;Q1667),BD_IP_2014,9,FALSE)),"",(VLOOKUP((Code_geo&amp;"-"&amp;Q1667),BD_IP_2014,9,FALSE)))</f>
        <v/>
      </c>
      <c r="J1677" s="112"/>
      <c r="K1677" s="112"/>
      <c r="L1677" s="113"/>
      <c r="M1677" s="113"/>
      <c r="N1677" s="224" t="str">
        <f t="shared" ref="N1677:N1740" si="1051">IF(IF(ISERROR(VLOOKUP((Code_geo&amp;"-"&amp;Q1667),BD_IP_2014,10,FALSE)),"",(VLOOKUP((Code_geo&amp;"-"&amp;Q1667),BD_IP_2014,10,FALSE)))=0,"",IF(ISERROR(VLOOKUP((Code_geo&amp;"-"&amp;Q1667),BD_IP_2014,10,FALSE)),"",(VLOOKUP((Code_geo&amp;"-"&amp;Q1667),BD_IP_2014,10,FALSE))))</f>
        <v/>
      </c>
      <c r="O1677" s="225" t="str">
        <f t="shared" si="1014"/>
        <v/>
      </c>
      <c r="Q1677" s="6">
        <v>1675</v>
      </c>
      <c r="R1677" s="47" t="str">
        <f t="shared" si="1015"/>
        <v>-1675</v>
      </c>
      <c r="S1677" s="6"/>
      <c r="T1677" s="48" t="str">
        <f t="shared" si="1016"/>
        <v/>
      </c>
      <c r="U1677" s="49" t="str">
        <f t="shared" si="1017"/>
        <v/>
      </c>
      <c r="W1677" s="51"/>
      <c r="X1677" s="75" t="str">
        <f t="shared" si="1018"/>
        <v/>
      </c>
      <c r="Y1677" s="71" t="str">
        <f t="shared" si="1019"/>
        <v/>
      </c>
      <c r="Z1677" s="71" t="str">
        <f t="shared" si="1020"/>
        <v/>
      </c>
      <c r="AA1677" s="71" t="str">
        <f t="shared" si="1021"/>
        <v/>
      </c>
      <c r="AB1677" s="71" t="str">
        <f t="shared" si="1022"/>
        <v/>
      </c>
      <c r="AC1677" s="71" t="str">
        <f t="shared" si="1023"/>
        <v/>
      </c>
      <c r="AD1677" s="71" t="str">
        <f t="shared" si="1024"/>
        <v/>
      </c>
      <c r="AE1677" s="78" t="str">
        <f t="shared" si="1025"/>
        <v/>
      </c>
      <c r="AF1677" s="75" t="str">
        <f t="shared" si="1026"/>
        <v/>
      </c>
      <c r="AG1677" s="71" t="str">
        <f t="shared" si="1027"/>
        <v/>
      </c>
      <c r="AH1677" s="71" t="str">
        <f t="shared" si="1028"/>
        <v/>
      </c>
      <c r="AI1677" s="71" t="str">
        <f t="shared" si="1029"/>
        <v/>
      </c>
      <c r="AJ1677" s="71" t="str">
        <f t="shared" si="1030"/>
        <v/>
      </c>
      <c r="AK1677" s="71" t="str">
        <f t="shared" si="1031"/>
        <v/>
      </c>
      <c r="AL1677" s="71" t="str">
        <f t="shared" si="1032"/>
        <v/>
      </c>
      <c r="AM1677" s="78" t="str">
        <f t="shared" si="1033"/>
        <v/>
      </c>
      <c r="AN1677" s="75" t="str">
        <f t="shared" si="1034"/>
        <v/>
      </c>
      <c r="AO1677" s="71" t="str">
        <f t="shared" si="1035"/>
        <v/>
      </c>
      <c r="AP1677" s="71" t="str">
        <f t="shared" si="1036"/>
        <v/>
      </c>
      <c r="AQ1677" s="71" t="str">
        <f t="shared" si="1037"/>
        <v/>
      </c>
      <c r="AR1677" s="71" t="str">
        <f t="shared" si="1038"/>
        <v/>
      </c>
      <c r="AS1677" s="71" t="str">
        <f t="shared" si="1039"/>
        <v/>
      </c>
      <c r="AT1677" s="71" t="str">
        <f t="shared" si="1040"/>
        <v/>
      </c>
      <c r="AU1677" s="76" t="str">
        <f t="shared" si="1041"/>
        <v/>
      </c>
      <c r="BF1677" s="141">
        <v>75017</v>
      </c>
      <c r="BG1677" s="142" t="s">
        <v>19308</v>
      </c>
      <c r="BH1677" s="141" t="s">
        <v>180</v>
      </c>
      <c r="BI1677" s="141" t="s">
        <v>190</v>
      </c>
      <c r="BJ1677" s="141"/>
      <c r="BK1677" s="141"/>
      <c r="BL1677" s="141" t="s">
        <v>19309</v>
      </c>
      <c r="BM1677" s="141">
        <v>45.800742480502599</v>
      </c>
      <c r="BN1677" s="141">
        <v>-73.985286650561704</v>
      </c>
      <c r="BO1677" s="141">
        <v>2013</v>
      </c>
      <c r="BP1677" s="143" t="s">
        <v>1807</v>
      </c>
      <c r="BQ1677" s="143" t="s">
        <v>17560</v>
      </c>
    </row>
    <row r="1678" spans="1:69" ht="38.25" customHeight="1" x14ac:dyDescent="0.25">
      <c r="A1678" s="1" t="str">
        <f t="shared" si="1042"/>
        <v/>
      </c>
      <c r="B1678" s="32" t="str">
        <f t="shared" si="1043"/>
        <v/>
      </c>
      <c r="C1678" s="25" t="str">
        <f t="shared" si="1044"/>
        <v/>
      </c>
      <c r="D1678" s="25" t="str">
        <f t="shared" si="1045"/>
        <v/>
      </c>
      <c r="E1678" s="25" t="str">
        <f t="shared" si="1046"/>
        <v/>
      </c>
      <c r="F1678" s="25" t="str">
        <f t="shared" si="1047"/>
        <v/>
      </c>
      <c r="G1678" s="108" t="str">
        <f t="shared" si="1048"/>
        <v/>
      </c>
      <c r="H1678" s="108" t="str">
        <f t="shared" si="1049"/>
        <v/>
      </c>
      <c r="I1678" s="112" t="str">
        <f t="shared" si="1050"/>
        <v/>
      </c>
      <c r="J1678" s="112"/>
      <c r="K1678" s="112"/>
      <c r="L1678" s="113"/>
      <c r="M1678" s="113"/>
      <c r="N1678" s="224" t="str">
        <f t="shared" si="1051"/>
        <v/>
      </c>
      <c r="O1678" s="225" t="str">
        <f t="shared" ref="O1678:O1741" si="1052">IF(OR(B1678="",C1678="",G1678="",H1678="",I1678="",AND(J1678="",BW1678=FALSE),AND(K1678="",BX1678=FALSE),AND(L1678="",BY1678=FALSE),AND(M1678="",BZ1678=FALSE)),"",(IF(AND(100&gt;=CG1678,CG1678&gt;80),"A",IF(AND(80&gt;=CG1678,CG1678&gt;60),"B",IF(AND(60&gt;=CG1678,CG1678&gt;40),"C",IF(AND(40&gt;=CG1678,CG1678&gt;20),"D","E"))))))</f>
        <v/>
      </c>
      <c r="Q1678" s="6">
        <v>1676</v>
      </c>
      <c r="R1678" s="47" t="str">
        <f t="shared" si="1015"/>
        <v>-1676</v>
      </c>
      <c r="S1678" s="6"/>
      <c r="T1678" s="48" t="str">
        <f t="shared" si="1016"/>
        <v/>
      </c>
      <c r="U1678" s="49" t="str">
        <f t="shared" si="1017"/>
        <v/>
      </c>
      <c r="W1678" s="51"/>
      <c r="X1678" s="75" t="str">
        <f t="shared" si="1018"/>
        <v/>
      </c>
      <c r="Y1678" s="71" t="str">
        <f t="shared" si="1019"/>
        <v/>
      </c>
      <c r="Z1678" s="71" t="str">
        <f t="shared" si="1020"/>
        <v/>
      </c>
      <c r="AA1678" s="71" t="str">
        <f t="shared" si="1021"/>
        <v/>
      </c>
      <c r="AB1678" s="71" t="str">
        <f t="shared" si="1022"/>
        <v/>
      </c>
      <c r="AC1678" s="71" t="str">
        <f t="shared" si="1023"/>
        <v/>
      </c>
      <c r="AD1678" s="71" t="str">
        <f t="shared" si="1024"/>
        <v/>
      </c>
      <c r="AE1678" s="78" t="str">
        <f t="shared" si="1025"/>
        <v/>
      </c>
      <c r="AF1678" s="75" t="str">
        <f t="shared" si="1026"/>
        <v/>
      </c>
      <c r="AG1678" s="71" t="str">
        <f t="shared" si="1027"/>
        <v/>
      </c>
      <c r="AH1678" s="71" t="str">
        <f t="shared" si="1028"/>
        <v/>
      </c>
      <c r="AI1678" s="71" t="str">
        <f t="shared" si="1029"/>
        <v/>
      </c>
      <c r="AJ1678" s="71" t="str">
        <f t="shared" si="1030"/>
        <v/>
      </c>
      <c r="AK1678" s="71" t="str">
        <f t="shared" si="1031"/>
        <v/>
      </c>
      <c r="AL1678" s="71" t="str">
        <f t="shared" si="1032"/>
        <v/>
      </c>
      <c r="AM1678" s="78" t="str">
        <f t="shared" si="1033"/>
        <v/>
      </c>
      <c r="AN1678" s="75" t="str">
        <f t="shared" si="1034"/>
        <v/>
      </c>
      <c r="AO1678" s="71" t="str">
        <f t="shared" si="1035"/>
        <v/>
      </c>
      <c r="AP1678" s="71" t="str">
        <f t="shared" si="1036"/>
        <v/>
      </c>
      <c r="AQ1678" s="71" t="str">
        <f t="shared" si="1037"/>
        <v/>
      </c>
      <c r="AR1678" s="71" t="str">
        <f t="shared" si="1038"/>
        <v/>
      </c>
      <c r="AS1678" s="71" t="str">
        <f t="shared" si="1039"/>
        <v/>
      </c>
      <c r="AT1678" s="71" t="str">
        <f t="shared" si="1040"/>
        <v/>
      </c>
      <c r="AU1678" s="76" t="str">
        <f t="shared" si="1041"/>
        <v/>
      </c>
      <c r="BF1678" s="141">
        <v>75017</v>
      </c>
      <c r="BG1678" s="142" t="s">
        <v>19310</v>
      </c>
      <c r="BH1678" s="141" t="s">
        <v>180</v>
      </c>
      <c r="BI1678" s="141" t="s">
        <v>191</v>
      </c>
      <c r="BJ1678" s="141" t="s">
        <v>19311</v>
      </c>
      <c r="BK1678" s="141" t="s">
        <v>4415</v>
      </c>
      <c r="BL1678" s="141" t="s">
        <v>19312</v>
      </c>
      <c r="BM1678" s="141">
        <v>45.752053472879801</v>
      </c>
      <c r="BN1678" s="141">
        <v>-73.977540250566804</v>
      </c>
      <c r="BO1678" s="141">
        <v>2012</v>
      </c>
      <c r="BP1678" s="143" t="s">
        <v>191</v>
      </c>
      <c r="BQ1678" s="143" t="s">
        <v>17560</v>
      </c>
    </row>
    <row r="1679" spans="1:69" ht="38.25" customHeight="1" x14ac:dyDescent="0.25">
      <c r="A1679" s="1" t="str">
        <f t="shared" si="1042"/>
        <v/>
      </c>
      <c r="B1679" s="32" t="str">
        <f t="shared" si="1043"/>
        <v/>
      </c>
      <c r="C1679" s="25" t="str">
        <f t="shared" si="1044"/>
        <v/>
      </c>
      <c r="D1679" s="25" t="str">
        <f t="shared" si="1045"/>
        <v/>
      </c>
      <c r="E1679" s="25" t="str">
        <f t="shared" si="1046"/>
        <v/>
      </c>
      <c r="F1679" s="25" t="str">
        <f t="shared" si="1047"/>
        <v/>
      </c>
      <c r="G1679" s="108" t="str">
        <f t="shared" si="1048"/>
        <v/>
      </c>
      <c r="H1679" s="108" t="str">
        <f t="shared" si="1049"/>
        <v/>
      </c>
      <c r="I1679" s="112" t="str">
        <f t="shared" si="1050"/>
        <v/>
      </c>
      <c r="J1679" s="112"/>
      <c r="K1679" s="112"/>
      <c r="L1679" s="113"/>
      <c r="M1679" s="113"/>
      <c r="N1679" s="224" t="str">
        <f t="shared" si="1051"/>
        <v/>
      </c>
      <c r="O1679" s="225" t="str">
        <f t="shared" si="1052"/>
        <v/>
      </c>
      <c r="Q1679" s="6">
        <v>1677</v>
      </c>
      <c r="R1679" s="47" t="str">
        <f t="shared" si="1015"/>
        <v>-1677</v>
      </c>
      <c r="S1679" s="6"/>
      <c r="T1679" s="48" t="str">
        <f t="shared" si="1016"/>
        <v/>
      </c>
      <c r="U1679" s="49" t="str">
        <f t="shared" si="1017"/>
        <v/>
      </c>
      <c r="W1679" s="51"/>
      <c r="X1679" s="75" t="str">
        <f t="shared" si="1018"/>
        <v/>
      </c>
      <c r="Y1679" s="71" t="str">
        <f t="shared" si="1019"/>
        <v/>
      </c>
      <c r="Z1679" s="71" t="str">
        <f t="shared" si="1020"/>
        <v/>
      </c>
      <c r="AA1679" s="71" t="str">
        <f t="shared" si="1021"/>
        <v/>
      </c>
      <c r="AB1679" s="71" t="str">
        <f t="shared" si="1022"/>
        <v/>
      </c>
      <c r="AC1679" s="71" t="str">
        <f t="shared" si="1023"/>
        <v/>
      </c>
      <c r="AD1679" s="71" t="str">
        <f t="shared" si="1024"/>
        <v/>
      </c>
      <c r="AE1679" s="78" t="str">
        <f t="shared" si="1025"/>
        <v/>
      </c>
      <c r="AF1679" s="75" t="str">
        <f t="shared" si="1026"/>
        <v/>
      </c>
      <c r="AG1679" s="71" t="str">
        <f t="shared" si="1027"/>
        <v/>
      </c>
      <c r="AH1679" s="71" t="str">
        <f t="shared" si="1028"/>
        <v/>
      </c>
      <c r="AI1679" s="71" t="str">
        <f t="shared" si="1029"/>
        <v/>
      </c>
      <c r="AJ1679" s="71" t="str">
        <f t="shared" si="1030"/>
        <v/>
      </c>
      <c r="AK1679" s="71" t="str">
        <f t="shared" si="1031"/>
        <v/>
      </c>
      <c r="AL1679" s="71" t="str">
        <f t="shared" si="1032"/>
        <v/>
      </c>
      <c r="AM1679" s="78" t="str">
        <f t="shared" si="1033"/>
        <v/>
      </c>
      <c r="AN1679" s="75" t="str">
        <f t="shared" si="1034"/>
        <v/>
      </c>
      <c r="AO1679" s="71" t="str">
        <f t="shared" si="1035"/>
        <v/>
      </c>
      <c r="AP1679" s="71" t="str">
        <f t="shared" si="1036"/>
        <v/>
      </c>
      <c r="AQ1679" s="71" t="str">
        <f t="shared" si="1037"/>
        <v/>
      </c>
      <c r="AR1679" s="71" t="str">
        <f t="shared" si="1038"/>
        <v/>
      </c>
      <c r="AS1679" s="71" t="str">
        <f t="shared" si="1039"/>
        <v/>
      </c>
      <c r="AT1679" s="71" t="str">
        <f t="shared" si="1040"/>
        <v/>
      </c>
      <c r="AU1679" s="76" t="str">
        <f t="shared" si="1041"/>
        <v/>
      </c>
      <c r="BF1679" s="141">
        <v>75040</v>
      </c>
      <c r="BG1679" s="142" t="s">
        <v>19459</v>
      </c>
      <c r="BH1679" s="141" t="s">
        <v>478</v>
      </c>
      <c r="BI1679" s="141" t="s">
        <v>186</v>
      </c>
      <c r="BJ1679" s="141" t="s">
        <v>19460</v>
      </c>
      <c r="BK1679" s="141" t="s">
        <v>4794</v>
      </c>
      <c r="BL1679" s="141" t="s">
        <v>19461</v>
      </c>
      <c r="BM1679" s="141">
        <v>45.873849999999997</v>
      </c>
      <c r="BN1679" s="141">
        <v>-74.073179999999994</v>
      </c>
      <c r="BO1679" s="141">
        <v>2014</v>
      </c>
      <c r="BP1679" s="143" t="s">
        <v>191</v>
      </c>
      <c r="BQ1679" s="143" t="s">
        <v>17560</v>
      </c>
    </row>
    <row r="1680" spans="1:69" ht="38.25" customHeight="1" x14ac:dyDescent="0.25">
      <c r="A1680" s="1" t="str">
        <f t="shared" si="1042"/>
        <v/>
      </c>
      <c r="B1680" s="32" t="str">
        <f t="shared" si="1043"/>
        <v/>
      </c>
      <c r="C1680" s="25" t="str">
        <f t="shared" si="1044"/>
        <v/>
      </c>
      <c r="D1680" s="25" t="str">
        <f t="shared" si="1045"/>
        <v/>
      </c>
      <c r="E1680" s="25" t="str">
        <f t="shared" si="1046"/>
        <v/>
      </c>
      <c r="F1680" s="25" t="str">
        <f t="shared" si="1047"/>
        <v/>
      </c>
      <c r="G1680" s="108" t="str">
        <f t="shared" si="1048"/>
        <v/>
      </c>
      <c r="H1680" s="108" t="str">
        <f t="shared" si="1049"/>
        <v/>
      </c>
      <c r="I1680" s="112" t="str">
        <f t="shared" si="1050"/>
        <v/>
      </c>
      <c r="J1680" s="112"/>
      <c r="K1680" s="112"/>
      <c r="L1680" s="113"/>
      <c r="M1680" s="113"/>
      <c r="N1680" s="224" t="str">
        <f t="shared" si="1051"/>
        <v/>
      </c>
      <c r="O1680" s="225" t="str">
        <f t="shared" si="1052"/>
        <v/>
      </c>
      <c r="Q1680" s="6">
        <v>1678</v>
      </c>
      <c r="R1680" s="47" t="str">
        <f t="shared" si="1015"/>
        <v>-1678</v>
      </c>
      <c r="S1680" s="6"/>
      <c r="T1680" s="48" t="str">
        <f t="shared" si="1016"/>
        <v/>
      </c>
      <c r="U1680" s="49" t="str">
        <f t="shared" si="1017"/>
        <v/>
      </c>
      <c r="W1680" s="51"/>
      <c r="X1680" s="75" t="str">
        <f t="shared" si="1018"/>
        <v/>
      </c>
      <c r="Y1680" s="71" t="str">
        <f t="shared" si="1019"/>
        <v/>
      </c>
      <c r="Z1680" s="71" t="str">
        <f t="shared" si="1020"/>
        <v/>
      </c>
      <c r="AA1680" s="71" t="str">
        <f t="shared" si="1021"/>
        <v/>
      </c>
      <c r="AB1680" s="71" t="str">
        <f t="shared" si="1022"/>
        <v/>
      </c>
      <c r="AC1680" s="71" t="str">
        <f t="shared" si="1023"/>
        <v/>
      </c>
      <c r="AD1680" s="71" t="str">
        <f t="shared" si="1024"/>
        <v/>
      </c>
      <c r="AE1680" s="78" t="str">
        <f t="shared" si="1025"/>
        <v/>
      </c>
      <c r="AF1680" s="75" t="str">
        <f t="shared" si="1026"/>
        <v/>
      </c>
      <c r="AG1680" s="71" t="str">
        <f t="shared" si="1027"/>
        <v/>
      </c>
      <c r="AH1680" s="71" t="str">
        <f t="shared" si="1028"/>
        <v/>
      </c>
      <c r="AI1680" s="71" t="str">
        <f t="shared" si="1029"/>
        <v/>
      </c>
      <c r="AJ1680" s="71" t="str">
        <f t="shared" si="1030"/>
        <v/>
      </c>
      <c r="AK1680" s="71" t="str">
        <f t="shared" si="1031"/>
        <v/>
      </c>
      <c r="AL1680" s="71" t="str">
        <f t="shared" si="1032"/>
        <v/>
      </c>
      <c r="AM1680" s="78" t="str">
        <f t="shared" si="1033"/>
        <v/>
      </c>
      <c r="AN1680" s="75" t="str">
        <f t="shared" si="1034"/>
        <v/>
      </c>
      <c r="AO1680" s="71" t="str">
        <f t="shared" si="1035"/>
        <v/>
      </c>
      <c r="AP1680" s="71" t="str">
        <f t="shared" si="1036"/>
        <v/>
      </c>
      <c r="AQ1680" s="71" t="str">
        <f t="shared" si="1037"/>
        <v/>
      </c>
      <c r="AR1680" s="71" t="str">
        <f t="shared" si="1038"/>
        <v/>
      </c>
      <c r="AS1680" s="71" t="str">
        <f t="shared" si="1039"/>
        <v/>
      </c>
      <c r="AT1680" s="71" t="str">
        <f t="shared" si="1040"/>
        <v/>
      </c>
      <c r="AU1680" s="76" t="str">
        <f t="shared" si="1041"/>
        <v/>
      </c>
      <c r="BF1680" s="141">
        <v>75040</v>
      </c>
      <c r="BG1680" s="142" t="s">
        <v>19462</v>
      </c>
      <c r="BH1680" s="141" t="s">
        <v>478</v>
      </c>
      <c r="BI1680" s="141" t="s">
        <v>186</v>
      </c>
      <c r="BJ1680" s="141" t="s">
        <v>19463</v>
      </c>
      <c r="BK1680" s="141" t="s">
        <v>5532</v>
      </c>
      <c r="BL1680" s="141" t="s">
        <v>19464</v>
      </c>
      <c r="BM1680" s="141">
        <v>45.8733</v>
      </c>
      <c r="BN1680" s="141">
        <v>-74.086690000000004</v>
      </c>
      <c r="BO1680" s="141">
        <v>2014</v>
      </c>
      <c r="BP1680" s="143" t="s">
        <v>191</v>
      </c>
      <c r="BQ1680" s="143" t="s">
        <v>17560</v>
      </c>
    </row>
    <row r="1681" spans="1:69" ht="38.25" customHeight="1" x14ac:dyDescent="0.25">
      <c r="A1681" s="1" t="str">
        <f t="shared" si="1042"/>
        <v/>
      </c>
      <c r="B1681" s="32" t="str">
        <f t="shared" si="1043"/>
        <v/>
      </c>
      <c r="C1681" s="25" t="str">
        <f t="shared" si="1044"/>
        <v/>
      </c>
      <c r="D1681" s="25" t="str">
        <f t="shared" si="1045"/>
        <v/>
      </c>
      <c r="E1681" s="25" t="str">
        <f t="shared" si="1046"/>
        <v/>
      </c>
      <c r="F1681" s="25" t="str">
        <f t="shared" si="1047"/>
        <v/>
      </c>
      <c r="G1681" s="108" t="str">
        <f t="shared" si="1048"/>
        <v/>
      </c>
      <c r="H1681" s="108" t="str">
        <f t="shared" si="1049"/>
        <v/>
      </c>
      <c r="I1681" s="112" t="str">
        <f t="shared" si="1050"/>
        <v/>
      </c>
      <c r="J1681" s="112"/>
      <c r="K1681" s="112"/>
      <c r="L1681" s="113"/>
      <c r="M1681" s="113"/>
      <c r="N1681" s="224" t="str">
        <f t="shared" si="1051"/>
        <v/>
      </c>
      <c r="O1681" s="225" t="str">
        <f t="shared" si="1052"/>
        <v/>
      </c>
      <c r="Q1681" s="6">
        <v>1679</v>
      </c>
      <c r="R1681" s="47" t="str">
        <f t="shared" si="1015"/>
        <v>-1679</v>
      </c>
      <c r="S1681" s="6"/>
      <c r="T1681" s="48" t="str">
        <f t="shared" si="1016"/>
        <v/>
      </c>
      <c r="U1681" s="49" t="str">
        <f t="shared" si="1017"/>
        <v/>
      </c>
      <c r="W1681" s="51"/>
      <c r="X1681" s="75" t="str">
        <f t="shared" si="1018"/>
        <v/>
      </c>
      <c r="Y1681" s="71" t="str">
        <f t="shared" si="1019"/>
        <v/>
      </c>
      <c r="Z1681" s="71" t="str">
        <f t="shared" si="1020"/>
        <v/>
      </c>
      <c r="AA1681" s="71" t="str">
        <f t="shared" si="1021"/>
        <v/>
      </c>
      <c r="AB1681" s="71" t="str">
        <f t="shared" si="1022"/>
        <v/>
      </c>
      <c r="AC1681" s="71" t="str">
        <f t="shared" si="1023"/>
        <v/>
      </c>
      <c r="AD1681" s="71" t="str">
        <f t="shared" si="1024"/>
        <v/>
      </c>
      <c r="AE1681" s="78" t="str">
        <f t="shared" si="1025"/>
        <v/>
      </c>
      <c r="AF1681" s="75" t="str">
        <f t="shared" si="1026"/>
        <v/>
      </c>
      <c r="AG1681" s="71" t="str">
        <f t="shared" si="1027"/>
        <v/>
      </c>
      <c r="AH1681" s="71" t="str">
        <f t="shared" si="1028"/>
        <v/>
      </c>
      <c r="AI1681" s="71" t="str">
        <f t="shared" si="1029"/>
        <v/>
      </c>
      <c r="AJ1681" s="71" t="str">
        <f t="shared" si="1030"/>
        <v/>
      </c>
      <c r="AK1681" s="71" t="str">
        <f t="shared" si="1031"/>
        <v/>
      </c>
      <c r="AL1681" s="71" t="str">
        <f t="shared" si="1032"/>
        <v/>
      </c>
      <c r="AM1681" s="78" t="str">
        <f t="shared" si="1033"/>
        <v/>
      </c>
      <c r="AN1681" s="75" t="str">
        <f t="shared" si="1034"/>
        <v/>
      </c>
      <c r="AO1681" s="71" t="str">
        <f t="shared" si="1035"/>
        <v/>
      </c>
      <c r="AP1681" s="71" t="str">
        <f t="shared" si="1036"/>
        <v/>
      </c>
      <c r="AQ1681" s="71" t="str">
        <f t="shared" si="1037"/>
        <v/>
      </c>
      <c r="AR1681" s="71" t="str">
        <f t="shared" si="1038"/>
        <v/>
      </c>
      <c r="AS1681" s="71" t="str">
        <f t="shared" si="1039"/>
        <v/>
      </c>
      <c r="AT1681" s="71" t="str">
        <f t="shared" si="1040"/>
        <v/>
      </c>
      <c r="AU1681" s="76" t="str">
        <f t="shared" si="1041"/>
        <v/>
      </c>
      <c r="BF1681" s="141">
        <v>75040</v>
      </c>
      <c r="BG1681" s="142" t="s">
        <v>19465</v>
      </c>
      <c r="BH1681" s="141" t="s">
        <v>478</v>
      </c>
      <c r="BI1681" s="141" t="s">
        <v>177</v>
      </c>
      <c r="BJ1681" s="141" t="s">
        <v>19466</v>
      </c>
      <c r="BK1681" s="141" t="s">
        <v>18599</v>
      </c>
      <c r="BL1681" s="141" t="s">
        <v>19174</v>
      </c>
      <c r="BM1681" s="141">
        <v>45.827741896517601</v>
      </c>
      <c r="BN1681" s="141">
        <v>-74.052446834172798</v>
      </c>
      <c r="BO1681" s="141">
        <v>2014</v>
      </c>
      <c r="BP1681" s="143" t="s">
        <v>485</v>
      </c>
      <c r="BQ1681" s="143" t="s">
        <v>17560</v>
      </c>
    </row>
    <row r="1682" spans="1:69" ht="38.25" customHeight="1" x14ac:dyDescent="0.25">
      <c r="A1682" s="1" t="str">
        <f t="shared" si="1042"/>
        <v/>
      </c>
      <c r="B1682" s="32" t="str">
        <f t="shared" si="1043"/>
        <v/>
      </c>
      <c r="C1682" s="25" t="str">
        <f t="shared" si="1044"/>
        <v/>
      </c>
      <c r="D1682" s="25" t="str">
        <f t="shared" si="1045"/>
        <v/>
      </c>
      <c r="E1682" s="25" t="str">
        <f t="shared" si="1046"/>
        <v/>
      </c>
      <c r="F1682" s="25" t="str">
        <f t="shared" si="1047"/>
        <v/>
      </c>
      <c r="G1682" s="108" t="str">
        <f t="shared" si="1048"/>
        <v/>
      </c>
      <c r="H1682" s="108" t="str">
        <f t="shared" si="1049"/>
        <v/>
      </c>
      <c r="I1682" s="112" t="str">
        <f t="shared" si="1050"/>
        <v/>
      </c>
      <c r="J1682" s="112"/>
      <c r="K1682" s="112"/>
      <c r="L1682" s="113"/>
      <c r="M1682" s="113"/>
      <c r="N1682" s="224" t="str">
        <f t="shared" si="1051"/>
        <v/>
      </c>
      <c r="O1682" s="225" t="str">
        <f t="shared" si="1052"/>
        <v/>
      </c>
      <c r="Q1682" s="6">
        <v>1680</v>
      </c>
      <c r="R1682" s="47" t="str">
        <f t="shared" si="1015"/>
        <v>-1680</v>
      </c>
      <c r="S1682" s="6"/>
      <c r="T1682" s="48" t="str">
        <f t="shared" si="1016"/>
        <v/>
      </c>
      <c r="U1682" s="49" t="str">
        <f t="shared" si="1017"/>
        <v/>
      </c>
      <c r="W1682" s="51"/>
      <c r="X1682" s="75" t="str">
        <f t="shared" si="1018"/>
        <v/>
      </c>
      <c r="Y1682" s="71" t="str">
        <f t="shared" si="1019"/>
        <v/>
      </c>
      <c r="Z1682" s="71" t="str">
        <f t="shared" si="1020"/>
        <v/>
      </c>
      <c r="AA1682" s="71" t="str">
        <f t="shared" si="1021"/>
        <v/>
      </c>
      <c r="AB1682" s="71" t="str">
        <f t="shared" si="1022"/>
        <v/>
      </c>
      <c r="AC1682" s="71" t="str">
        <f t="shared" si="1023"/>
        <v/>
      </c>
      <c r="AD1682" s="71" t="str">
        <f t="shared" si="1024"/>
        <v/>
      </c>
      <c r="AE1682" s="78" t="str">
        <f t="shared" si="1025"/>
        <v/>
      </c>
      <c r="AF1682" s="75" t="str">
        <f t="shared" si="1026"/>
        <v/>
      </c>
      <c r="AG1682" s="71" t="str">
        <f t="shared" si="1027"/>
        <v/>
      </c>
      <c r="AH1682" s="71" t="str">
        <f t="shared" si="1028"/>
        <v/>
      </c>
      <c r="AI1682" s="71" t="str">
        <f t="shared" si="1029"/>
        <v/>
      </c>
      <c r="AJ1682" s="71" t="str">
        <f t="shared" si="1030"/>
        <v/>
      </c>
      <c r="AK1682" s="71" t="str">
        <f t="shared" si="1031"/>
        <v/>
      </c>
      <c r="AL1682" s="71" t="str">
        <f t="shared" si="1032"/>
        <v/>
      </c>
      <c r="AM1682" s="78" t="str">
        <f t="shared" si="1033"/>
        <v/>
      </c>
      <c r="AN1682" s="75" t="str">
        <f t="shared" si="1034"/>
        <v/>
      </c>
      <c r="AO1682" s="71" t="str">
        <f t="shared" si="1035"/>
        <v/>
      </c>
      <c r="AP1682" s="71" t="str">
        <f t="shared" si="1036"/>
        <v/>
      </c>
      <c r="AQ1682" s="71" t="str">
        <f t="shared" si="1037"/>
        <v/>
      </c>
      <c r="AR1682" s="71" t="str">
        <f t="shared" si="1038"/>
        <v/>
      </c>
      <c r="AS1682" s="71" t="str">
        <f t="shared" si="1039"/>
        <v/>
      </c>
      <c r="AT1682" s="71" t="str">
        <f t="shared" si="1040"/>
        <v/>
      </c>
      <c r="AU1682" s="76" t="str">
        <f t="shared" si="1041"/>
        <v/>
      </c>
      <c r="BF1682" s="141">
        <v>76008</v>
      </c>
      <c r="BG1682" s="142" t="s">
        <v>19395</v>
      </c>
      <c r="BH1682" s="141" t="s">
        <v>180</v>
      </c>
      <c r="BI1682" s="141" t="s">
        <v>178</v>
      </c>
      <c r="BJ1682" s="141" t="s">
        <v>19396</v>
      </c>
      <c r="BK1682" s="141" t="s">
        <v>3600</v>
      </c>
      <c r="BL1682" s="141" t="s">
        <v>19397</v>
      </c>
      <c r="BM1682" s="141">
        <v>45.563839999999999</v>
      </c>
      <c r="BN1682" s="141">
        <v>-74.325519999999997</v>
      </c>
      <c r="BO1682" s="141">
        <v>1995</v>
      </c>
      <c r="BP1682" s="143" t="s">
        <v>25787</v>
      </c>
      <c r="BQ1682" s="143" t="s">
        <v>17560</v>
      </c>
    </row>
    <row r="1683" spans="1:69" ht="38.25" customHeight="1" x14ac:dyDescent="0.25">
      <c r="A1683" s="1" t="str">
        <f t="shared" si="1042"/>
        <v/>
      </c>
      <c r="B1683" s="32" t="str">
        <f t="shared" si="1043"/>
        <v/>
      </c>
      <c r="C1683" s="25" t="str">
        <f t="shared" si="1044"/>
        <v/>
      </c>
      <c r="D1683" s="25" t="str">
        <f t="shared" si="1045"/>
        <v/>
      </c>
      <c r="E1683" s="25" t="str">
        <f t="shared" si="1046"/>
        <v/>
      </c>
      <c r="F1683" s="25" t="str">
        <f t="shared" si="1047"/>
        <v/>
      </c>
      <c r="G1683" s="108" t="str">
        <f t="shared" si="1048"/>
        <v/>
      </c>
      <c r="H1683" s="108" t="str">
        <f t="shared" si="1049"/>
        <v/>
      </c>
      <c r="I1683" s="112" t="str">
        <f t="shared" si="1050"/>
        <v/>
      </c>
      <c r="J1683" s="112"/>
      <c r="K1683" s="112"/>
      <c r="L1683" s="113"/>
      <c r="M1683" s="113"/>
      <c r="N1683" s="224" t="str">
        <f t="shared" si="1051"/>
        <v/>
      </c>
      <c r="O1683" s="225" t="str">
        <f t="shared" si="1052"/>
        <v/>
      </c>
      <c r="Q1683" s="6">
        <v>1681</v>
      </c>
      <c r="R1683" s="47" t="str">
        <f t="shared" si="1015"/>
        <v>-1681</v>
      </c>
      <c r="S1683" s="6"/>
      <c r="T1683" s="48" t="str">
        <f t="shared" si="1016"/>
        <v/>
      </c>
      <c r="U1683" s="49" t="str">
        <f t="shared" si="1017"/>
        <v/>
      </c>
      <c r="W1683" s="51"/>
      <c r="X1683" s="75" t="str">
        <f t="shared" si="1018"/>
        <v/>
      </c>
      <c r="Y1683" s="71" t="str">
        <f t="shared" si="1019"/>
        <v/>
      </c>
      <c r="Z1683" s="71" t="str">
        <f t="shared" si="1020"/>
        <v/>
      </c>
      <c r="AA1683" s="71" t="str">
        <f t="shared" si="1021"/>
        <v/>
      </c>
      <c r="AB1683" s="71" t="str">
        <f t="shared" si="1022"/>
        <v/>
      </c>
      <c r="AC1683" s="71" t="str">
        <f t="shared" si="1023"/>
        <v/>
      </c>
      <c r="AD1683" s="71" t="str">
        <f t="shared" si="1024"/>
        <v/>
      </c>
      <c r="AE1683" s="78" t="str">
        <f t="shared" si="1025"/>
        <v/>
      </c>
      <c r="AF1683" s="75" t="str">
        <f t="shared" si="1026"/>
        <v/>
      </c>
      <c r="AG1683" s="71" t="str">
        <f t="shared" si="1027"/>
        <v/>
      </c>
      <c r="AH1683" s="71" t="str">
        <f t="shared" si="1028"/>
        <v/>
      </c>
      <c r="AI1683" s="71" t="str">
        <f t="shared" si="1029"/>
        <v/>
      </c>
      <c r="AJ1683" s="71" t="str">
        <f t="shared" si="1030"/>
        <v/>
      </c>
      <c r="AK1683" s="71" t="str">
        <f t="shared" si="1031"/>
        <v/>
      </c>
      <c r="AL1683" s="71" t="str">
        <f t="shared" si="1032"/>
        <v/>
      </c>
      <c r="AM1683" s="78" t="str">
        <f t="shared" si="1033"/>
        <v/>
      </c>
      <c r="AN1683" s="75" t="str">
        <f t="shared" si="1034"/>
        <v/>
      </c>
      <c r="AO1683" s="71" t="str">
        <f t="shared" si="1035"/>
        <v/>
      </c>
      <c r="AP1683" s="71" t="str">
        <f t="shared" si="1036"/>
        <v/>
      </c>
      <c r="AQ1683" s="71" t="str">
        <f t="shared" si="1037"/>
        <v/>
      </c>
      <c r="AR1683" s="71" t="str">
        <f t="shared" si="1038"/>
        <v/>
      </c>
      <c r="AS1683" s="71" t="str">
        <f t="shared" si="1039"/>
        <v/>
      </c>
      <c r="AT1683" s="71" t="str">
        <f t="shared" si="1040"/>
        <v/>
      </c>
      <c r="AU1683" s="76" t="str">
        <f t="shared" si="1041"/>
        <v/>
      </c>
      <c r="BF1683" s="141">
        <v>76008</v>
      </c>
      <c r="BG1683" s="142" t="s">
        <v>19398</v>
      </c>
      <c r="BH1683" s="141" t="s">
        <v>180</v>
      </c>
      <c r="BI1683" s="141" t="s">
        <v>191</v>
      </c>
      <c r="BJ1683" s="141" t="s">
        <v>19396</v>
      </c>
      <c r="BK1683" s="141" t="s">
        <v>1481</v>
      </c>
      <c r="BL1683" s="141" t="s">
        <v>19399</v>
      </c>
      <c r="BM1683" s="141">
        <v>45.582599999999999</v>
      </c>
      <c r="BN1683" s="141">
        <v>-74.371920000000003</v>
      </c>
      <c r="BO1683" s="141">
        <v>1995</v>
      </c>
      <c r="BP1683" s="143" t="s">
        <v>25788</v>
      </c>
      <c r="BQ1683" s="143" t="s">
        <v>17560</v>
      </c>
    </row>
    <row r="1684" spans="1:69" ht="38.25" customHeight="1" x14ac:dyDescent="0.25">
      <c r="A1684" s="1" t="str">
        <f t="shared" si="1042"/>
        <v/>
      </c>
      <c r="B1684" s="32" t="str">
        <f t="shared" si="1043"/>
        <v/>
      </c>
      <c r="C1684" s="25" t="str">
        <f t="shared" si="1044"/>
        <v/>
      </c>
      <c r="D1684" s="25" t="str">
        <f t="shared" si="1045"/>
        <v/>
      </c>
      <c r="E1684" s="25" t="str">
        <f t="shared" si="1046"/>
        <v/>
      </c>
      <c r="F1684" s="25" t="str">
        <f t="shared" si="1047"/>
        <v/>
      </c>
      <c r="G1684" s="108" t="str">
        <f t="shared" si="1048"/>
        <v/>
      </c>
      <c r="H1684" s="108" t="str">
        <f t="shared" si="1049"/>
        <v/>
      </c>
      <c r="I1684" s="112" t="str">
        <f t="shared" si="1050"/>
        <v/>
      </c>
      <c r="J1684" s="112"/>
      <c r="K1684" s="112"/>
      <c r="L1684" s="113"/>
      <c r="M1684" s="113"/>
      <c r="N1684" s="224" t="str">
        <f t="shared" si="1051"/>
        <v/>
      </c>
      <c r="O1684" s="225" t="str">
        <f t="shared" si="1052"/>
        <v/>
      </c>
      <c r="Q1684" s="6">
        <v>1682</v>
      </c>
      <c r="R1684" s="47" t="str">
        <f t="shared" si="1015"/>
        <v>-1682</v>
      </c>
      <c r="S1684" s="6"/>
      <c r="T1684" s="48" t="str">
        <f t="shared" si="1016"/>
        <v/>
      </c>
      <c r="U1684" s="49" t="str">
        <f t="shared" si="1017"/>
        <v/>
      </c>
      <c r="W1684" s="51"/>
      <c r="X1684" s="75" t="str">
        <f t="shared" si="1018"/>
        <v/>
      </c>
      <c r="Y1684" s="71" t="str">
        <f t="shared" si="1019"/>
        <v/>
      </c>
      <c r="Z1684" s="71" t="str">
        <f t="shared" si="1020"/>
        <v/>
      </c>
      <c r="AA1684" s="71" t="str">
        <f t="shared" si="1021"/>
        <v/>
      </c>
      <c r="AB1684" s="71" t="str">
        <f t="shared" si="1022"/>
        <v/>
      </c>
      <c r="AC1684" s="71" t="str">
        <f t="shared" si="1023"/>
        <v/>
      </c>
      <c r="AD1684" s="71" t="str">
        <f t="shared" si="1024"/>
        <v/>
      </c>
      <c r="AE1684" s="78" t="str">
        <f t="shared" si="1025"/>
        <v/>
      </c>
      <c r="AF1684" s="75" t="str">
        <f t="shared" si="1026"/>
        <v/>
      </c>
      <c r="AG1684" s="71" t="str">
        <f t="shared" si="1027"/>
        <v/>
      </c>
      <c r="AH1684" s="71" t="str">
        <f t="shared" si="1028"/>
        <v/>
      </c>
      <c r="AI1684" s="71" t="str">
        <f t="shared" si="1029"/>
        <v/>
      </c>
      <c r="AJ1684" s="71" t="str">
        <f t="shared" si="1030"/>
        <v/>
      </c>
      <c r="AK1684" s="71" t="str">
        <f t="shared" si="1031"/>
        <v/>
      </c>
      <c r="AL1684" s="71" t="str">
        <f t="shared" si="1032"/>
        <v/>
      </c>
      <c r="AM1684" s="78" t="str">
        <f t="shared" si="1033"/>
        <v/>
      </c>
      <c r="AN1684" s="75" t="str">
        <f t="shared" si="1034"/>
        <v/>
      </c>
      <c r="AO1684" s="71" t="str">
        <f t="shared" si="1035"/>
        <v/>
      </c>
      <c r="AP1684" s="71" t="str">
        <f t="shared" si="1036"/>
        <v/>
      </c>
      <c r="AQ1684" s="71" t="str">
        <f t="shared" si="1037"/>
        <v/>
      </c>
      <c r="AR1684" s="71" t="str">
        <f t="shared" si="1038"/>
        <v/>
      </c>
      <c r="AS1684" s="71" t="str">
        <f t="shared" si="1039"/>
        <v/>
      </c>
      <c r="AT1684" s="71" t="str">
        <f t="shared" si="1040"/>
        <v/>
      </c>
      <c r="AU1684" s="76" t="str">
        <f t="shared" si="1041"/>
        <v/>
      </c>
      <c r="BF1684" s="141">
        <v>77043</v>
      </c>
      <c r="BG1684" s="142" t="s">
        <v>19640</v>
      </c>
      <c r="BH1684" s="141" t="s">
        <v>478</v>
      </c>
      <c r="BI1684" s="141" t="s">
        <v>176</v>
      </c>
      <c r="BJ1684" s="141"/>
      <c r="BK1684" s="141" t="s">
        <v>1597</v>
      </c>
      <c r="BL1684" s="141" t="s">
        <v>19621</v>
      </c>
      <c r="BM1684" s="141">
        <v>45.905307115485201</v>
      </c>
      <c r="BN1684" s="141">
        <v>-74.135457587809199</v>
      </c>
      <c r="BO1684" s="141">
        <v>1990</v>
      </c>
      <c r="BP1684" s="143" t="s">
        <v>25826</v>
      </c>
      <c r="BQ1684" s="143" t="s">
        <v>17560</v>
      </c>
    </row>
    <row r="1685" spans="1:69" ht="38.25" customHeight="1" x14ac:dyDescent="0.25">
      <c r="A1685" s="1" t="str">
        <f t="shared" si="1042"/>
        <v/>
      </c>
      <c r="B1685" s="32" t="str">
        <f t="shared" si="1043"/>
        <v/>
      </c>
      <c r="C1685" s="25" t="str">
        <f t="shared" si="1044"/>
        <v/>
      </c>
      <c r="D1685" s="25" t="str">
        <f t="shared" si="1045"/>
        <v/>
      </c>
      <c r="E1685" s="25" t="str">
        <f t="shared" si="1046"/>
        <v/>
      </c>
      <c r="F1685" s="25" t="str">
        <f t="shared" si="1047"/>
        <v/>
      </c>
      <c r="G1685" s="108" t="str">
        <f t="shared" si="1048"/>
        <v/>
      </c>
      <c r="H1685" s="108" t="str">
        <f t="shared" si="1049"/>
        <v/>
      </c>
      <c r="I1685" s="112" t="str">
        <f t="shared" si="1050"/>
        <v/>
      </c>
      <c r="J1685" s="112"/>
      <c r="K1685" s="112"/>
      <c r="L1685" s="113"/>
      <c r="M1685" s="113"/>
      <c r="N1685" s="224" t="str">
        <f t="shared" si="1051"/>
        <v/>
      </c>
      <c r="O1685" s="225" t="str">
        <f t="shared" si="1052"/>
        <v/>
      </c>
      <c r="Q1685" s="6">
        <v>1683</v>
      </c>
      <c r="R1685" s="47" t="str">
        <f t="shared" si="1015"/>
        <v>-1683</v>
      </c>
      <c r="S1685" s="6"/>
      <c r="T1685" s="48" t="str">
        <f t="shared" si="1016"/>
        <v/>
      </c>
      <c r="U1685" s="49" t="str">
        <f t="shared" si="1017"/>
        <v/>
      </c>
      <c r="W1685" s="51"/>
      <c r="X1685" s="75" t="str">
        <f t="shared" si="1018"/>
        <v/>
      </c>
      <c r="Y1685" s="71" t="str">
        <f t="shared" si="1019"/>
        <v/>
      </c>
      <c r="Z1685" s="71" t="str">
        <f t="shared" si="1020"/>
        <v/>
      </c>
      <c r="AA1685" s="71" t="str">
        <f t="shared" si="1021"/>
        <v/>
      </c>
      <c r="AB1685" s="71" t="str">
        <f t="shared" si="1022"/>
        <v/>
      </c>
      <c r="AC1685" s="71" t="str">
        <f t="shared" si="1023"/>
        <v/>
      </c>
      <c r="AD1685" s="71" t="str">
        <f t="shared" si="1024"/>
        <v/>
      </c>
      <c r="AE1685" s="78" t="str">
        <f t="shared" si="1025"/>
        <v/>
      </c>
      <c r="AF1685" s="75" t="str">
        <f t="shared" si="1026"/>
        <v/>
      </c>
      <c r="AG1685" s="71" t="str">
        <f t="shared" si="1027"/>
        <v/>
      </c>
      <c r="AH1685" s="71" t="str">
        <f t="shared" si="1028"/>
        <v/>
      </c>
      <c r="AI1685" s="71" t="str">
        <f t="shared" si="1029"/>
        <v/>
      </c>
      <c r="AJ1685" s="71" t="str">
        <f t="shared" si="1030"/>
        <v/>
      </c>
      <c r="AK1685" s="71" t="str">
        <f t="shared" si="1031"/>
        <v/>
      </c>
      <c r="AL1685" s="71" t="str">
        <f t="shared" si="1032"/>
        <v/>
      </c>
      <c r="AM1685" s="78" t="str">
        <f t="shared" si="1033"/>
        <v/>
      </c>
      <c r="AN1685" s="75" t="str">
        <f t="shared" si="1034"/>
        <v/>
      </c>
      <c r="AO1685" s="71" t="str">
        <f t="shared" si="1035"/>
        <v/>
      </c>
      <c r="AP1685" s="71" t="str">
        <f t="shared" si="1036"/>
        <v/>
      </c>
      <c r="AQ1685" s="71" t="str">
        <f t="shared" si="1037"/>
        <v/>
      </c>
      <c r="AR1685" s="71" t="str">
        <f t="shared" si="1038"/>
        <v/>
      </c>
      <c r="AS1685" s="71" t="str">
        <f t="shared" si="1039"/>
        <v/>
      </c>
      <c r="AT1685" s="71" t="str">
        <f t="shared" si="1040"/>
        <v/>
      </c>
      <c r="AU1685" s="76" t="str">
        <f t="shared" si="1041"/>
        <v/>
      </c>
      <c r="BF1685" s="141">
        <v>77043</v>
      </c>
      <c r="BG1685" s="142" t="s">
        <v>19641</v>
      </c>
      <c r="BH1685" s="141" t="s">
        <v>180</v>
      </c>
      <c r="BI1685" s="141" t="s">
        <v>178</v>
      </c>
      <c r="BJ1685" s="141"/>
      <c r="BK1685" s="141" t="s">
        <v>15878</v>
      </c>
      <c r="BL1685" s="141" t="s">
        <v>19623</v>
      </c>
      <c r="BM1685" s="141">
        <v>45.893721873765202</v>
      </c>
      <c r="BN1685" s="141">
        <v>-74.120256731961007</v>
      </c>
      <c r="BO1685" s="141">
        <v>1998</v>
      </c>
      <c r="BP1685" s="143" t="s">
        <v>25820</v>
      </c>
      <c r="BQ1685" s="143" t="s">
        <v>17560</v>
      </c>
    </row>
    <row r="1686" spans="1:69" ht="38.25" customHeight="1" x14ac:dyDescent="0.25">
      <c r="A1686" s="1" t="str">
        <f t="shared" si="1042"/>
        <v/>
      </c>
      <c r="B1686" s="32" t="str">
        <f t="shared" si="1043"/>
        <v/>
      </c>
      <c r="C1686" s="25" t="str">
        <f t="shared" si="1044"/>
        <v/>
      </c>
      <c r="D1686" s="25" t="str">
        <f t="shared" si="1045"/>
        <v/>
      </c>
      <c r="E1686" s="25" t="str">
        <f t="shared" si="1046"/>
        <v/>
      </c>
      <c r="F1686" s="25" t="str">
        <f t="shared" si="1047"/>
        <v/>
      </c>
      <c r="G1686" s="108" t="str">
        <f t="shared" si="1048"/>
        <v/>
      </c>
      <c r="H1686" s="108" t="str">
        <f t="shared" si="1049"/>
        <v/>
      </c>
      <c r="I1686" s="112" t="str">
        <f t="shared" si="1050"/>
        <v/>
      </c>
      <c r="J1686" s="112"/>
      <c r="K1686" s="112"/>
      <c r="L1686" s="113"/>
      <c r="M1686" s="113"/>
      <c r="N1686" s="224" t="str">
        <f t="shared" si="1051"/>
        <v/>
      </c>
      <c r="O1686" s="225" t="str">
        <f t="shared" si="1052"/>
        <v/>
      </c>
      <c r="Q1686" s="6">
        <v>1684</v>
      </c>
      <c r="R1686" s="47" t="str">
        <f t="shared" si="1015"/>
        <v>-1684</v>
      </c>
      <c r="S1686" s="6"/>
      <c r="T1686" s="48" t="str">
        <f t="shared" si="1016"/>
        <v/>
      </c>
      <c r="U1686" s="49" t="str">
        <f t="shared" si="1017"/>
        <v/>
      </c>
      <c r="W1686" s="51"/>
      <c r="X1686" s="75" t="str">
        <f t="shared" si="1018"/>
        <v/>
      </c>
      <c r="Y1686" s="71" t="str">
        <f t="shared" si="1019"/>
        <v/>
      </c>
      <c r="Z1686" s="71" t="str">
        <f t="shared" si="1020"/>
        <v/>
      </c>
      <c r="AA1686" s="71" t="str">
        <f t="shared" si="1021"/>
        <v/>
      </c>
      <c r="AB1686" s="71" t="str">
        <f t="shared" si="1022"/>
        <v/>
      </c>
      <c r="AC1686" s="71" t="str">
        <f t="shared" si="1023"/>
        <v/>
      </c>
      <c r="AD1686" s="71" t="str">
        <f t="shared" si="1024"/>
        <v/>
      </c>
      <c r="AE1686" s="78" t="str">
        <f t="shared" si="1025"/>
        <v/>
      </c>
      <c r="AF1686" s="75" t="str">
        <f t="shared" si="1026"/>
        <v/>
      </c>
      <c r="AG1686" s="71" t="str">
        <f t="shared" si="1027"/>
        <v/>
      </c>
      <c r="AH1686" s="71" t="str">
        <f t="shared" si="1028"/>
        <v/>
      </c>
      <c r="AI1686" s="71" t="str">
        <f t="shared" si="1029"/>
        <v/>
      </c>
      <c r="AJ1686" s="71" t="str">
        <f t="shared" si="1030"/>
        <v/>
      </c>
      <c r="AK1686" s="71" t="str">
        <f t="shared" si="1031"/>
        <v/>
      </c>
      <c r="AL1686" s="71" t="str">
        <f t="shared" si="1032"/>
        <v/>
      </c>
      <c r="AM1686" s="78" t="str">
        <f t="shared" si="1033"/>
        <v/>
      </c>
      <c r="AN1686" s="75" t="str">
        <f t="shared" si="1034"/>
        <v/>
      </c>
      <c r="AO1686" s="71" t="str">
        <f t="shared" si="1035"/>
        <v/>
      </c>
      <c r="AP1686" s="71" t="str">
        <f t="shared" si="1036"/>
        <v/>
      </c>
      <c r="AQ1686" s="71" t="str">
        <f t="shared" si="1037"/>
        <v/>
      </c>
      <c r="AR1686" s="71" t="str">
        <f t="shared" si="1038"/>
        <v/>
      </c>
      <c r="AS1686" s="71" t="str">
        <f t="shared" si="1039"/>
        <v/>
      </c>
      <c r="AT1686" s="71" t="str">
        <f t="shared" si="1040"/>
        <v/>
      </c>
      <c r="AU1686" s="76" t="str">
        <f t="shared" si="1041"/>
        <v/>
      </c>
      <c r="BF1686" s="141">
        <v>77043</v>
      </c>
      <c r="BG1686" s="142" t="s">
        <v>19642</v>
      </c>
      <c r="BH1686" s="141" t="s">
        <v>478</v>
      </c>
      <c r="BI1686" s="141" t="s">
        <v>177</v>
      </c>
      <c r="BJ1686" s="141" t="s">
        <v>19643</v>
      </c>
      <c r="BK1686" s="141" t="s">
        <v>19644</v>
      </c>
      <c r="BL1686" s="141" t="s">
        <v>1665</v>
      </c>
      <c r="BM1686" s="141">
        <v>45.877769999999998</v>
      </c>
      <c r="BN1686" s="141">
        <v>-74.189400000000006</v>
      </c>
      <c r="BO1686" s="141">
        <v>1980</v>
      </c>
      <c r="BP1686" s="143" t="s">
        <v>1807</v>
      </c>
      <c r="BQ1686" s="143" t="s">
        <v>17560</v>
      </c>
    </row>
    <row r="1687" spans="1:69" ht="38.25" customHeight="1" x14ac:dyDescent="0.25">
      <c r="A1687" s="1" t="str">
        <f t="shared" si="1042"/>
        <v/>
      </c>
      <c r="B1687" s="32" t="str">
        <f t="shared" si="1043"/>
        <v/>
      </c>
      <c r="C1687" s="25" t="str">
        <f t="shared" si="1044"/>
        <v/>
      </c>
      <c r="D1687" s="25" t="str">
        <f t="shared" si="1045"/>
        <v/>
      </c>
      <c r="E1687" s="25" t="str">
        <f t="shared" si="1046"/>
        <v/>
      </c>
      <c r="F1687" s="25" t="str">
        <f t="shared" si="1047"/>
        <v/>
      </c>
      <c r="G1687" s="108" t="str">
        <f t="shared" si="1048"/>
        <v/>
      </c>
      <c r="H1687" s="108" t="str">
        <f t="shared" si="1049"/>
        <v/>
      </c>
      <c r="I1687" s="112" t="str">
        <f t="shared" si="1050"/>
        <v/>
      </c>
      <c r="J1687" s="112"/>
      <c r="K1687" s="112"/>
      <c r="L1687" s="113"/>
      <c r="M1687" s="113"/>
      <c r="N1687" s="224" t="str">
        <f t="shared" si="1051"/>
        <v/>
      </c>
      <c r="O1687" s="225" t="str">
        <f t="shared" si="1052"/>
        <v/>
      </c>
      <c r="Q1687" s="6">
        <v>1685</v>
      </c>
      <c r="R1687" s="47" t="str">
        <f t="shared" si="1015"/>
        <v>-1685</v>
      </c>
      <c r="S1687" s="6"/>
      <c r="T1687" s="48" t="str">
        <f t="shared" si="1016"/>
        <v/>
      </c>
      <c r="U1687" s="49" t="str">
        <f t="shared" si="1017"/>
        <v/>
      </c>
      <c r="W1687" s="51"/>
      <c r="X1687" s="75" t="str">
        <f t="shared" si="1018"/>
        <v/>
      </c>
      <c r="Y1687" s="71" t="str">
        <f t="shared" si="1019"/>
        <v/>
      </c>
      <c r="Z1687" s="71" t="str">
        <f t="shared" si="1020"/>
        <v/>
      </c>
      <c r="AA1687" s="71" t="str">
        <f t="shared" si="1021"/>
        <v/>
      </c>
      <c r="AB1687" s="71" t="str">
        <f t="shared" si="1022"/>
        <v/>
      </c>
      <c r="AC1687" s="71" t="str">
        <f t="shared" si="1023"/>
        <v/>
      </c>
      <c r="AD1687" s="71" t="str">
        <f t="shared" si="1024"/>
        <v/>
      </c>
      <c r="AE1687" s="78" t="str">
        <f t="shared" si="1025"/>
        <v/>
      </c>
      <c r="AF1687" s="75" t="str">
        <f t="shared" si="1026"/>
        <v/>
      </c>
      <c r="AG1687" s="71" t="str">
        <f t="shared" si="1027"/>
        <v/>
      </c>
      <c r="AH1687" s="71" t="str">
        <f t="shared" si="1028"/>
        <v/>
      </c>
      <c r="AI1687" s="71" t="str">
        <f t="shared" si="1029"/>
        <v/>
      </c>
      <c r="AJ1687" s="71" t="str">
        <f t="shared" si="1030"/>
        <v/>
      </c>
      <c r="AK1687" s="71" t="str">
        <f t="shared" si="1031"/>
        <v/>
      </c>
      <c r="AL1687" s="71" t="str">
        <f t="shared" si="1032"/>
        <v/>
      </c>
      <c r="AM1687" s="78" t="str">
        <f t="shared" si="1033"/>
        <v/>
      </c>
      <c r="AN1687" s="75" t="str">
        <f t="shared" si="1034"/>
        <v/>
      </c>
      <c r="AO1687" s="71" t="str">
        <f t="shared" si="1035"/>
        <v/>
      </c>
      <c r="AP1687" s="71" t="str">
        <f t="shared" si="1036"/>
        <v/>
      </c>
      <c r="AQ1687" s="71" t="str">
        <f t="shared" si="1037"/>
        <v/>
      </c>
      <c r="AR1687" s="71" t="str">
        <f t="shared" si="1038"/>
        <v/>
      </c>
      <c r="AS1687" s="71" t="str">
        <f t="shared" si="1039"/>
        <v/>
      </c>
      <c r="AT1687" s="71" t="str">
        <f t="shared" si="1040"/>
        <v/>
      </c>
      <c r="AU1687" s="76" t="str">
        <f t="shared" si="1041"/>
        <v/>
      </c>
      <c r="BF1687" s="141">
        <v>77043</v>
      </c>
      <c r="BG1687" s="142" t="s">
        <v>19645</v>
      </c>
      <c r="BH1687" s="141" t="s">
        <v>478</v>
      </c>
      <c r="BI1687" s="141" t="s">
        <v>177</v>
      </c>
      <c r="BJ1687" s="141" t="s">
        <v>19646</v>
      </c>
      <c r="BK1687" s="141" t="s">
        <v>12398</v>
      </c>
      <c r="BL1687" s="141" t="s">
        <v>19647</v>
      </c>
      <c r="BM1687" s="141">
        <v>45.875990000000002</v>
      </c>
      <c r="BN1687" s="141">
        <v>-74.163160000000005</v>
      </c>
      <c r="BO1687" s="141">
        <v>1980</v>
      </c>
      <c r="BP1687" s="143" t="s">
        <v>1807</v>
      </c>
      <c r="BQ1687" s="143" t="s">
        <v>17560</v>
      </c>
    </row>
    <row r="1688" spans="1:69" ht="38.25" customHeight="1" x14ac:dyDescent="0.25">
      <c r="A1688" s="1" t="str">
        <f t="shared" si="1042"/>
        <v/>
      </c>
      <c r="B1688" s="32" t="str">
        <f t="shared" si="1043"/>
        <v/>
      </c>
      <c r="C1688" s="25" t="str">
        <f t="shared" si="1044"/>
        <v/>
      </c>
      <c r="D1688" s="25" t="str">
        <f t="shared" si="1045"/>
        <v/>
      </c>
      <c r="E1688" s="25" t="str">
        <f t="shared" si="1046"/>
        <v/>
      </c>
      <c r="F1688" s="25" t="str">
        <f t="shared" si="1047"/>
        <v/>
      </c>
      <c r="G1688" s="108" t="str">
        <f t="shared" si="1048"/>
        <v/>
      </c>
      <c r="H1688" s="108" t="str">
        <f t="shared" si="1049"/>
        <v/>
      </c>
      <c r="I1688" s="112" t="str">
        <f t="shared" si="1050"/>
        <v/>
      </c>
      <c r="J1688" s="112"/>
      <c r="K1688" s="112"/>
      <c r="L1688" s="113"/>
      <c r="M1688" s="113"/>
      <c r="N1688" s="224" t="str">
        <f t="shared" si="1051"/>
        <v/>
      </c>
      <c r="O1688" s="225" t="str">
        <f t="shared" si="1052"/>
        <v/>
      </c>
      <c r="Q1688" s="6">
        <v>1686</v>
      </c>
      <c r="R1688" s="47" t="str">
        <f t="shared" si="1015"/>
        <v>-1686</v>
      </c>
      <c r="S1688" s="6"/>
      <c r="T1688" s="48" t="str">
        <f t="shared" si="1016"/>
        <v/>
      </c>
      <c r="U1688" s="49" t="str">
        <f t="shared" si="1017"/>
        <v/>
      </c>
      <c r="W1688" s="51"/>
      <c r="X1688" s="75" t="str">
        <f t="shared" si="1018"/>
        <v/>
      </c>
      <c r="Y1688" s="71" t="str">
        <f t="shared" si="1019"/>
        <v/>
      </c>
      <c r="Z1688" s="71" t="str">
        <f t="shared" si="1020"/>
        <v/>
      </c>
      <c r="AA1688" s="71" t="str">
        <f t="shared" si="1021"/>
        <v/>
      </c>
      <c r="AB1688" s="71" t="str">
        <f t="shared" si="1022"/>
        <v/>
      </c>
      <c r="AC1688" s="71" t="str">
        <f t="shared" si="1023"/>
        <v/>
      </c>
      <c r="AD1688" s="71" t="str">
        <f t="shared" si="1024"/>
        <v/>
      </c>
      <c r="AE1688" s="78" t="str">
        <f t="shared" si="1025"/>
        <v/>
      </c>
      <c r="AF1688" s="75" t="str">
        <f t="shared" si="1026"/>
        <v/>
      </c>
      <c r="AG1688" s="71" t="str">
        <f t="shared" si="1027"/>
        <v/>
      </c>
      <c r="AH1688" s="71" t="str">
        <f t="shared" si="1028"/>
        <v/>
      </c>
      <c r="AI1688" s="71" t="str">
        <f t="shared" si="1029"/>
        <v/>
      </c>
      <c r="AJ1688" s="71" t="str">
        <f t="shared" si="1030"/>
        <v/>
      </c>
      <c r="AK1688" s="71" t="str">
        <f t="shared" si="1031"/>
        <v/>
      </c>
      <c r="AL1688" s="71" t="str">
        <f t="shared" si="1032"/>
        <v/>
      </c>
      <c r="AM1688" s="78" t="str">
        <f t="shared" si="1033"/>
        <v/>
      </c>
      <c r="AN1688" s="75" t="str">
        <f t="shared" si="1034"/>
        <v/>
      </c>
      <c r="AO1688" s="71" t="str">
        <f t="shared" si="1035"/>
        <v/>
      </c>
      <c r="AP1688" s="71" t="str">
        <f t="shared" si="1036"/>
        <v/>
      </c>
      <c r="AQ1688" s="71" t="str">
        <f t="shared" si="1037"/>
        <v/>
      </c>
      <c r="AR1688" s="71" t="str">
        <f t="shared" si="1038"/>
        <v/>
      </c>
      <c r="AS1688" s="71" t="str">
        <f t="shared" si="1039"/>
        <v/>
      </c>
      <c r="AT1688" s="71" t="str">
        <f t="shared" si="1040"/>
        <v/>
      </c>
      <c r="AU1688" s="76" t="str">
        <f t="shared" si="1041"/>
        <v/>
      </c>
      <c r="BF1688" s="141">
        <v>77043</v>
      </c>
      <c r="BG1688" s="142" t="s">
        <v>19648</v>
      </c>
      <c r="BH1688" s="141" t="s">
        <v>478</v>
      </c>
      <c r="BI1688" s="141" t="s">
        <v>177</v>
      </c>
      <c r="BJ1688" s="141" t="s">
        <v>19649</v>
      </c>
      <c r="BK1688" s="141" t="s">
        <v>1846</v>
      </c>
      <c r="BL1688" s="141" t="s">
        <v>19650</v>
      </c>
      <c r="BM1688" s="141">
        <v>45.873840000000001</v>
      </c>
      <c r="BN1688" s="141">
        <v>-74.180269999999993</v>
      </c>
      <c r="BO1688" s="141">
        <v>2013</v>
      </c>
      <c r="BP1688" s="143" t="s">
        <v>1807</v>
      </c>
      <c r="BQ1688" s="143" t="s">
        <v>17560</v>
      </c>
    </row>
    <row r="1689" spans="1:69" ht="38.25" customHeight="1" x14ac:dyDescent="0.25">
      <c r="A1689" s="1" t="str">
        <f t="shared" si="1042"/>
        <v/>
      </c>
      <c r="B1689" s="32" t="str">
        <f t="shared" si="1043"/>
        <v/>
      </c>
      <c r="C1689" s="25" t="str">
        <f t="shared" si="1044"/>
        <v/>
      </c>
      <c r="D1689" s="25" t="str">
        <f t="shared" si="1045"/>
        <v/>
      </c>
      <c r="E1689" s="25" t="str">
        <f t="shared" si="1046"/>
        <v/>
      </c>
      <c r="F1689" s="25" t="str">
        <f t="shared" si="1047"/>
        <v/>
      </c>
      <c r="G1689" s="108" t="str">
        <f t="shared" si="1048"/>
        <v/>
      </c>
      <c r="H1689" s="108" t="str">
        <f t="shared" si="1049"/>
        <v/>
      </c>
      <c r="I1689" s="112" t="str">
        <f t="shared" si="1050"/>
        <v/>
      </c>
      <c r="J1689" s="112"/>
      <c r="K1689" s="112"/>
      <c r="L1689" s="113"/>
      <c r="M1689" s="113"/>
      <c r="N1689" s="224" t="str">
        <f t="shared" si="1051"/>
        <v/>
      </c>
      <c r="O1689" s="225" t="str">
        <f t="shared" si="1052"/>
        <v/>
      </c>
      <c r="Q1689" s="6">
        <v>1687</v>
      </c>
      <c r="R1689" s="47" t="str">
        <f t="shared" si="1015"/>
        <v>-1687</v>
      </c>
      <c r="S1689" s="6"/>
      <c r="T1689" s="48" t="str">
        <f t="shared" si="1016"/>
        <v/>
      </c>
      <c r="U1689" s="49" t="str">
        <f t="shared" si="1017"/>
        <v/>
      </c>
      <c r="W1689" s="51"/>
      <c r="X1689" s="75" t="str">
        <f t="shared" si="1018"/>
        <v/>
      </c>
      <c r="Y1689" s="71" t="str">
        <f t="shared" si="1019"/>
        <v/>
      </c>
      <c r="Z1689" s="71" t="str">
        <f t="shared" si="1020"/>
        <v/>
      </c>
      <c r="AA1689" s="71" t="str">
        <f t="shared" si="1021"/>
        <v/>
      </c>
      <c r="AB1689" s="71" t="str">
        <f t="shared" si="1022"/>
        <v/>
      </c>
      <c r="AC1689" s="71" t="str">
        <f t="shared" si="1023"/>
        <v/>
      </c>
      <c r="AD1689" s="71" t="str">
        <f t="shared" si="1024"/>
        <v/>
      </c>
      <c r="AE1689" s="78" t="str">
        <f t="shared" si="1025"/>
        <v/>
      </c>
      <c r="AF1689" s="75" t="str">
        <f t="shared" si="1026"/>
        <v/>
      </c>
      <c r="AG1689" s="71" t="str">
        <f t="shared" si="1027"/>
        <v/>
      </c>
      <c r="AH1689" s="71" t="str">
        <f t="shared" si="1028"/>
        <v/>
      </c>
      <c r="AI1689" s="71" t="str">
        <f t="shared" si="1029"/>
        <v/>
      </c>
      <c r="AJ1689" s="71" t="str">
        <f t="shared" si="1030"/>
        <v/>
      </c>
      <c r="AK1689" s="71" t="str">
        <f t="shared" si="1031"/>
        <v/>
      </c>
      <c r="AL1689" s="71" t="str">
        <f t="shared" si="1032"/>
        <v/>
      </c>
      <c r="AM1689" s="78" t="str">
        <f t="shared" si="1033"/>
        <v/>
      </c>
      <c r="AN1689" s="75" t="str">
        <f t="shared" si="1034"/>
        <v/>
      </c>
      <c r="AO1689" s="71" t="str">
        <f t="shared" si="1035"/>
        <v/>
      </c>
      <c r="AP1689" s="71" t="str">
        <f t="shared" si="1036"/>
        <v/>
      </c>
      <c r="AQ1689" s="71" t="str">
        <f t="shared" si="1037"/>
        <v/>
      </c>
      <c r="AR1689" s="71" t="str">
        <f t="shared" si="1038"/>
        <v/>
      </c>
      <c r="AS1689" s="71" t="str">
        <f t="shared" si="1039"/>
        <v/>
      </c>
      <c r="AT1689" s="71" t="str">
        <f t="shared" si="1040"/>
        <v/>
      </c>
      <c r="AU1689" s="76" t="str">
        <f t="shared" si="1041"/>
        <v/>
      </c>
      <c r="BF1689" s="141">
        <v>78032</v>
      </c>
      <c r="BG1689" s="142" t="s">
        <v>19863</v>
      </c>
      <c r="BH1689" s="141" t="s">
        <v>180</v>
      </c>
      <c r="BI1689" s="141" t="s">
        <v>190</v>
      </c>
      <c r="BJ1689" s="141" t="s">
        <v>19864</v>
      </c>
      <c r="BK1689" s="141" t="s">
        <v>3325</v>
      </c>
      <c r="BL1689" s="141" t="s">
        <v>19862</v>
      </c>
      <c r="BM1689" s="141">
        <v>46.050919999999998</v>
      </c>
      <c r="BN1689" s="141">
        <v>-74.274910000000006</v>
      </c>
      <c r="BO1689" s="141">
        <v>2012</v>
      </c>
      <c r="BP1689" s="143" t="s">
        <v>25859</v>
      </c>
      <c r="BQ1689" s="143" t="s">
        <v>17560</v>
      </c>
    </row>
    <row r="1690" spans="1:69" ht="38.25" customHeight="1" x14ac:dyDescent="0.25">
      <c r="A1690" s="1" t="str">
        <f t="shared" si="1042"/>
        <v/>
      </c>
      <c r="B1690" s="32" t="str">
        <f t="shared" si="1043"/>
        <v/>
      </c>
      <c r="C1690" s="25" t="str">
        <f t="shared" si="1044"/>
        <v/>
      </c>
      <c r="D1690" s="25" t="str">
        <f t="shared" si="1045"/>
        <v/>
      </c>
      <c r="E1690" s="25" t="str">
        <f t="shared" si="1046"/>
        <v/>
      </c>
      <c r="F1690" s="25" t="str">
        <f t="shared" si="1047"/>
        <v/>
      </c>
      <c r="G1690" s="108" t="str">
        <f t="shared" si="1048"/>
        <v/>
      </c>
      <c r="H1690" s="108" t="str">
        <f t="shared" si="1049"/>
        <v/>
      </c>
      <c r="I1690" s="112" t="str">
        <f t="shared" si="1050"/>
        <v/>
      </c>
      <c r="J1690" s="112"/>
      <c r="K1690" s="112"/>
      <c r="L1690" s="113"/>
      <c r="M1690" s="113"/>
      <c r="N1690" s="224" t="str">
        <f t="shared" si="1051"/>
        <v/>
      </c>
      <c r="O1690" s="225" t="str">
        <f t="shared" si="1052"/>
        <v/>
      </c>
      <c r="Q1690" s="6">
        <v>1688</v>
      </c>
      <c r="R1690" s="47" t="str">
        <f t="shared" si="1015"/>
        <v>-1688</v>
      </c>
      <c r="S1690" s="6"/>
      <c r="T1690" s="48" t="str">
        <f t="shared" si="1016"/>
        <v/>
      </c>
      <c r="U1690" s="49" t="str">
        <f t="shared" si="1017"/>
        <v/>
      </c>
      <c r="W1690" s="51"/>
      <c r="X1690" s="75" t="str">
        <f t="shared" si="1018"/>
        <v/>
      </c>
      <c r="Y1690" s="71" t="str">
        <f t="shared" si="1019"/>
        <v/>
      </c>
      <c r="Z1690" s="71" t="str">
        <f t="shared" si="1020"/>
        <v/>
      </c>
      <c r="AA1690" s="71" t="str">
        <f t="shared" si="1021"/>
        <v/>
      </c>
      <c r="AB1690" s="71" t="str">
        <f t="shared" si="1022"/>
        <v/>
      </c>
      <c r="AC1690" s="71" t="str">
        <f t="shared" si="1023"/>
        <v/>
      </c>
      <c r="AD1690" s="71" t="str">
        <f t="shared" si="1024"/>
        <v/>
      </c>
      <c r="AE1690" s="78" t="str">
        <f t="shared" si="1025"/>
        <v/>
      </c>
      <c r="AF1690" s="75" t="str">
        <f t="shared" si="1026"/>
        <v/>
      </c>
      <c r="AG1690" s="71" t="str">
        <f t="shared" si="1027"/>
        <v/>
      </c>
      <c r="AH1690" s="71" t="str">
        <f t="shared" si="1028"/>
        <v/>
      </c>
      <c r="AI1690" s="71" t="str">
        <f t="shared" si="1029"/>
        <v/>
      </c>
      <c r="AJ1690" s="71" t="str">
        <f t="shared" si="1030"/>
        <v/>
      </c>
      <c r="AK1690" s="71" t="str">
        <f t="shared" si="1031"/>
        <v/>
      </c>
      <c r="AL1690" s="71" t="str">
        <f t="shared" si="1032"/>
        <v/>
      </c>
      <c r="AM1690" s="78" t="str">
        <f t="shared" si="1033"/>
        <v/>
      </c>
      <c r="AN1690" s="75" t="str">
        <f t="shared" si="1034"/>
        <v/>
      </c>
      <c r="AO1690" s="71" t="str">
        <f t="shared" si="1035"/>
        <v/>
      </c>
      <c r="AP1690" s="71" t="str">
        <f t="shared" si="1036"/>
        <v/>
      </c>
      <c r="AQ1690" s="71" t="str">
        <f t="shared" si="1037"/>
        <v/>
      </c>
      <c r="AR1690" s="71" t="str">
        <f t="shared" si="1038"/>
        <v/>
      </c>
      <c r="AS1690" s="71" t="str">
        <f t="shared" si="1039"/>
        <v/>
      </c>
      <c r="AT1690" s="71" t="str">
        <f t="shared" si="1040"/>
        <v/>
      </c>
      <c r="AU1690" s="76" t="str">
        <f t="shared" si="1041"/>
        <v/>
      </c>
      <c r="BF1690" s="141">
        <v>78032</v>
      </c>
      <c r="BG1690" s="142" t="s">
        <v>19865</v>
      </c>
      <c r="BH1690" s="141" t="s">
        <v>180</v>
      </c>
      <c r="BI1690" s="141" t="s">
        <v>1269</v>
      </c>
      <c r="BJ1690" s="141" t="s">
        <v>19866</v>
      </c>
      <c r="BK1690" s="141" t="s">
        <v>3325</v>
      </c>
      <c r="BL1690" s="141" t="s">
        <v>19862</v>
      </c>
      <c r="BM1690" s="141">
        <v>46.050919999999998</v>
      </c>
      <c r="BN1690" s="141">
        <v>-74.274910000000006</v>
      </c>
      <c r="BO1690" s="141">
        <v>2012</v>
      </c>
      <c r="BP1690" s="143" t="s">
        <v>25860</v>
      </c>
      <c r="BQ1690" s="143" t="s">
        <v>17560</v>
      </c>
    </row>
    <row r="1691" spans="1:69" ht="38.25" customHeight="1" x14ac:dyDescent="0.25">
      <c r="A1691" s="1" t="str">
        <f t="shared" si="1042"/>
        <v/>
      </c>
      <c r="B1691" s="32" t="str">
        <f t="shared" si="1043"/>
        <v/>
      </c>
      <c r="C1691" s="25" t="str">
        <f t="shared" si="1044"/>
        <v/>
      </c>
      <c r="D1691" s="25" t="str">
        <f t="shared" si="1045"/>
        <v/>
      </c>
      <c r="E1691" s="25" t="str">
        <f t="shared" si="1046"/>
        <v/>
      </c>
      <c r="F1691" s="25" t="str">
        <f t="shared" si="1047"/>
        <v/>
      </c>
      <c r="G1691" s="108" t="str">
        <f t="shared" si="1048"/>
        <v/>
      </c>
      <c r="H1691" s="108" t="str">
        <f t="shared" si="1049"/>
        <v/>
      </c>
      <c r="I1691" s="112" t="str">
        <f t="shared" si="1050"/>
        <v/>
      </c>
      <c r="J1691" s="112"/>
      <c r="K1691" s="112"/>
      <c r="L1691" s="113"/>
      <c r="M1691" s="113"/>
      <c r="N1691" s="224" t="str">
        <f t="shared" si="1051"/>
        <v/>
      </c>
      <c r="O1691" s="225" t="str">
        <f t="shared" si="1052"/>
        <v/>
      </c>
      <c r="Q1691" s="6">
        <v>1689</v>
      </c>
      <c r="R1691" s="47" t="str">
        <f t="shared" si="1015"/>
        <v>-1689</v>
      </c>
      <c r="S1691" s="6"/>
      <c r="T1691" s="48" t="str">
        <f t="shared" si="1016"/>
        <v/>
      </c>
      <c r="U1691" s="49" t="str">
        <f t="shared" si="1017"/>
        <v/>
      </c>
      <c r="W1691" s="51"/>
      <c r="X1691" s="75" t="str">
        <f t="shared" si="1018"/>
        <v/>
      </c>
      <c r="Y1691" s="71" t="str">
        <f t="shared" si="1019"/>
        <v/>
      </c>
      <c r="Z1691" s="71" t="str">
        <f t="shared" si="1020"/>
        <v/>
      </c>
      <c r="AA1691" s="71" t="str">
        <f t="shared" si="1021"/>
        <v/>
      </c>
      <c r="AB1691" s="71" t="str">
        <f t="shared" si="1022"/>
        <v/>
      </c>
      <c r="AC1691" s="71" t="str">
        <f t="shared" si="1023"/>
        <v/>
      </c>
      <c r="AD1691" s="71" t="str">
        <f t="shared" si="1024"/>
        <v/>
      </c>
      <c r="AE1691" s="78" t="str">
        <f t="shared" si="1025"/>
        <v/>
      </c>
      <c r="AF1691" s="75" t="str">
        <f t="shared" si="1026"/>
        <v/>
      </c>
      <c r="AG1691" s="71" t="str">
        <f t="shared" si="1027"/>
        <v/>
      </c>
      <c r="AH1691" s="71" t="str">
        <f t="shared" si="1028"/>
        <v/>
      </c>
      <c r="AI1691" s="71" t="str">
        <f t="shared" si="1029"/>
        <v/>
      </c>
      <c r="AJ1691" s="71" t="str">
        <f t="shared" si="1030"/>
        <v/>
      </c>
      <c r="AK1691" s="71" t="str">
        <f t="shared" si="1031"/>
        <v/>
      </c>
      <c r="AL1691" s="71" t="str">
        <f t="shared" si="1032"/>
        <v/>
      </c>
      <c r="AM1691" s="78" t="str">
        <f t="shared" si="1033"/>
        <v/>
      </c>
      <c r="AN1691" s="75" t="str">
        <f t="shared" si="1034"/>
        <v/>
      </c>
      <c r="AO1691" s="71" t="str">
        <f t="shared" si="1035"/>
        <v/>
      </c>
      <c r="AP1691" s="71" t="str">
        <f t="shared" si="1036"/>
        <v/>
      </c>
      <c r="AQ1691" s="71" t="str">
        <f t="shared" si="1037"/>
        <v/>
      </c>
      <c r="AR1691" s="71" t="str">
        <f t="shared" si="1038"/>
        <v/>
      </c>
      <c r="AS1691" s="71" t="str">
        <f t="shared" si="1039"/>
        <v/>
      </c>
      <c r="AT1691" s="71" t="str">
        <f t="shared" si="1040"/>
        <v/>
      </c>
      <c r="AU1691" s="76" t="str">
        <f t="shared" si="1041"/>
        <v/>
      </c>
      <c r="BF1691" s="141">
        <v>77012</v>
      </c>
      <c r="BG1691" s="142" t="s">
        <v>19632</v>
      </c>
      <c r="BH1691" s="141" t="s">
        <v>180</v>
      </c>
      <c r="BI1691" s="141" t="s">
        <v>191</v>
      </c>
      <c r="BJ1691" s="141"/>
      <c r="BK1691" s="141" t="s">
        <v>11321</v>
      </c>
      <c r="BL1691" s="141" t="s">
        <v>19633</v>
      </c>
      <c r="BM1691" s="141">
        <v>46.039496917804101</v>
      </c>
      <c r="BN1691" s="141">
        <v>-74.037325448089206</v>
      </c>
      <c r="BO1691" s="141">
        <v>2013</v>
      </c>
      <c r="BP1691" s="143" t="s">
        <v>26745</v>
      </c>
      <c r="BQ1691" s="143" t="s">
        <v>17560</v>
      </c>
    </row>
    <row r="1692" spans="1:69" ht="38.25" customHeight="1" x14ac:dyDescent="0.25">
      <c r="A1692" s="1" t="str">
        <f t="shared" si="1042"/>
        <v/>
      </c>
      <c r="B1692" s="32" t="str">
        <f t="shared" si="1043"/>
        <v/>
      </c>
      <c r="C1692" s="25" t="str">
        <f t="shared" si="1044"/>
        <v/>
      </c>
      <c r="D1692" s="25" t="str">
        <f t="shared" si="1045"/>
        <v/>
      </c>
      <c r="E1692" s="25" t="str">
        <f t="shared" si="1046"/>
        <v/>
      </c>
      <c r="F1692" s="25" t="str">
        <f t="shared" si="1047"/>
        <v/>
      </c>
      <c r="G1692" s="108" t="str">
        <f t="shared" si="1048"/>
        <v/>
      </c>
      <c r="H1692" s="108" t="str">
        <f t="shared" si="1049"/>
        <v/>
      </c>
      <c r="I1692" s="112" t="str">
        <f t="shared" si="1050"/>
        <v/>
      </c>
      <c r="J1692" s="112"/>
      <c r="K1692" s="112"/>
      <c r="L1692" s="113"/>
      <c r="M1692" s="113"/>
      <c r="N1692" s="224" t="str">
        <f t="shared" si="1051"/>
        <v/>
      </c>
      <c r="O1692" s="225" t="str">
        <f t="shared" si="1052"/>
        <v/>
      </c>
      <c r="Q1692" s="6">
        <v>1690</v>
      </c>
      <c r="R1692" s="47" t="str">
        <f t="shared" si="1015"/>
        <v>-1690</v>
      </c>
      <c r="S1692" s="6"/>
      <c r="T1692" s="48" t="str">
        <f t="shared" si="1016"/>
        <v/>
      </c>
      <c r="U1692" s="49" t="str">
        <f t="shared" si="1017"/>
        <v/>
      </c>
      <c r="W1692" s="51"/>
      <c r="X1692" s="75" t="str">
        <f t="shared" si="1018"/>
        <v/>
      </c>
      <c r="Y1692" s="71" t="str">
        <f t="shared" si="1019"/>
        <v/>
      </c>
      <c r="Z1692" s="71" t="str">
        <f t="shared" si="1020"/>
        <v/>
      </c>
      <c r="AA1692" s="71" t="str">
        <f t="shared" si="1021"/>
        <v/>
      </c>
      <c r="AB1692" s="71" t="str">
        <f t="shared" si="1022"/>
        <v/>
      </c>
      <c r="AC1692" s="71" t="str">
        <f t="shared" si="1023"/>
        <v/>
      </c>
      <c r="AD1692" s="71" t="str">
        <f t="shared" si="1024"/>
        <v/>
      </c>
      <c r="AE1692" s="78" t="str">
        <f t="shared" si="1025"/>
        <v/>
      </c>
      <c r="AF1692" s="75" t="str">
        <f t="shared" si="1026"/>
        <v/>
      </c>
      <c r="AG1692" s="71" t="str">
        <f t="shared" si="1027"/>
        <v/>
      </c>
      <c r="AH1692" s="71" t="str">
        <f t="shared" si="1028"/>
        <v/>
      </c>
      <c r="AI1692" s="71" t="str">
        <f t="shared" si="1029"/>
        <v/>
      </c>
      <c r="AJ1692" s="71" t="str">
        <f t="shared" si="1030"/>
        <v/>
      </c>
      <c r="AK1692" s="71" t="str">
        <f t="shared" si="1031"/>
        <v/>
      </c>
      <c r="AL1692" s="71" t="str">
        <f t="shared" si="1032"/>
        <v/>
      </c>
      <c r="AM1692" s="78" t="str">
        <f t="shared" si="1033"/>
        <v/>
      </c>
      <c r="AN1692" s="75" t="str">
        <f t="shared" si="1034"/>
        <v/>
      </c>
      <c r="AO1692" s="71" t="str">
        <f t="shared" si="1035"/>
        <v/>
      </c>
      <c r="AP1692" s="71" t="str">
        <f t="shared" si="1036"/>
        <v/>
      </c>
      <c r="AQ1692" s="71" t="str">
        <f t="shared" si="1037"/>
        <v/>
      </c>
      <c r="AR1692" s="71" t="str">
        <f t="shared" si="1038"/>
        <v/>
      </c>
      <c r="AS1692" s="71" t="str">
        <f t="shared" si="1039"/>
        <v/>
      </c>
      <c r="AT1692" s="71" t="str">
        <f t="shared" si="1040"/>
        <v/>
      </c>
      <c r="AU1692" s="76" t="str">
        <f t="shared" si="1041"/>
        <v/>
      </c>
      <c r="BF1692" s="141">
        <v>77012</v>
      </c>
      <c r="BG1692" s="142" t="s">
        <v>19634</v>
      </c>
      <c r="BH1692" s="141" t="s">
        <v>180</v>
      </c>
      <c r="BI1692" s="141" t="s">
        <v>178</v>
      </c>
      <c r="BJ1692" s="141"/>
      <c r="BK1692" s="141" t="s">
        <v>3176</v>
      </c>
      <c r="BL1692" s="141" t="s">
        <v>19635</v>
      </c>
      <c r="BM1692" s="141">
        <v>46.028519996145498</v>
      </c>
      <c r="BN1692" s="141">
        <v>-74.054146721689705</v>
      </c>
      <c r="BO1692" s="141">
        <v>1993</v>
      </c>
      <c r="BP1692" s="143" t="s">
        <v>25825</v>
      </c>
      <c r="BQ1692" s="143" t="s">
        <v>17560</v>
      </c>
    </row>
    <row r="1693" spans="1:69" ht="38.25" customHeight="1" x14ac:dyDescent="0.25">
      <c r="A1693" s="1" t="str">
        <f t="shared" si="1042"/>
        <v/>
      </c>
      <c r="B1693" s="32" t="str">
        <f t="shared" si="1043"/>
        <v/>
      </c>
      <c r="C1693" s="25" t="str">
        <f t="shared" si="1044"/>
        <v/>
      </c>
      <c r="D1693" s="25" t="str">
        <f t="shared" si="1045"/>
        <v/>
      </c>
      <c r="E1693" s="25" t="str">
        <f t="shared" si="1046"/>
        <v/>
      </c>
      <c r="F1693" s="25" t="str">
        <f t="shared" si="1047"/>
        <v/>
      </c>
      <c r="G1693" s="108" t="str">
        <f t="shared" si="1048"/>
        <v/>
      </c>
      <c r="H1693" s="108" t="str">
        <f t="shared" si="1049"/>
        <v/>
      </c>
      <c r="I1693" s="112" t="str">
        <f t="shared" si="1050"/>
        <v/>
      </c>
      <c r="J1693" s="112"/>
      <c r="K1693" s="112"/>
      <c r="L1693" s="113"/>
      <c r="M1693" s="113"/>
      <c r="N1693" s="224" t="str">
        <f t="shared" si="1051"/>
        <v/>
      </c>
      <c r="O1693" s="225" t="str">
        <f t="shared" si="1052"/>
        <v/>
      </c>
      <c r="Q1693" s="6">
        <v>1691</v>
      </c>
      <c r="R1693" s="47" t="str">
        <f t="shared" si="1015"/>
        <v>-1691</v>
      </c>
      <c r="S1693" s="6"/>
      <c r="T1693" s="48" t="str">
        <f t="shared" si="1016"/>
        <v/>
      </c>
      <c r="U1693" s="49" t="str">
        <f t="shared" si="1017"/>
        <v/>
      </c>
      <c r="W1693" s="51"/>
      <c r="X1693" s="75" t="str">
        <f t="shared" si="1018"/>
        <v/>
      </c>
      <c r="Y1693" s="71" t="str">
        <f t="shared" si="1019"/>
        <v/>
      </c>
      <c r="Z1693" s="71" t="str">
        <f t="shared" si="1020"/>
        <v/>
      </c>
      <c r="AA1693" s="71" t="str">
        <f t="shared" si="1021"/>
        <v/>
      </c>
      <c r="AB1693" s="71" t="str">
        <f t="shared" si="1022"/>
        <v/>
      </c>
      <c r="AC1693" s="71" t="str">
        <f t="shared" si="1023"/>
        <v/>
      </c>
      <c r="AD1693" s="71" t="str">
        <f t="shared" si="1024"/>
        <v/>
      </c>
      <c r="AE1693" s="78" t="str">
        <f t="shared" si="1025"/>
        <v/>
      </c>
      <c r="AF1693" s="75" t="str">
        <f t="shared" si="1026"/>
        <v/>
      </c>
      <c r="AG1693" s="71" t="str">
        <f t="shared" si="1027"/>
        <v/>
      </c>
      <c r="AH1693" s="71" t="str">
        <f t="shared" si="1028"/>
        <v/>
      </c>
      <c r="AI1693" s="71" t="str">
        <f t="shared" si="1029"/>
        <v/>
      </c>
      <c r="AJ1693" s="71" t="str">
        <f t="shared" si="1030"/>
        <v/>
      </c>
      <c r="AK1693" s="71" t="str">
        <f t="shared" si="1031"/>
        <v/>
      </c>
      <c r="AL1693" s="71" t="str">
        <f t="shared" si="1032"/>
        <v/>
      </c>
      <c r="AM1693" s="78" t="str">
        <f t="shared" si="1033"/>
        <v/>
      </c>
      <c r="AN1693" s="75" t="str">
        <f t="shared" si="1034"/>
        <v/>
      </c>
      <c r="AO1693" s="71" t="str">
        <f t="shared" si="1035"/>
        <v/>
      </c>
      <c r="AP1693" s="71" t="str">
        <f t="shared" si="1036"/>
        <v/>
      </c>
      <c r="AQ1693" s="71" t="str">
        <f t="shared" si="1037"/>
        <v/>
      </c>
      <c r="AR1693" s="71" t="str">
        <f t="shared" si="1038"/>
        <v/>
      </c>
      <c r="AS1693" s="71" t="str">
        <f t="shared" si="1039"/>
        <v/>
      </c>
      <c r="AT1693" s="71" t="str">
        <f t="shared" si="1040"/>
        <v/>
      </c>
      <c r="AU1693" s="76" t="str">
        <f t="shared" si="1041"/>
        <v/>
      </c>
      <c r="BF1693" s="141">
        <v>77012</v>
      </c>
      <c r="BG1693" s="142" t="s">
        <v>19636</v>
      </c>
      <c r="BH1693" s="141" t="s">
        <v>180</v>
      </c>
      <c r="BI1693" s="141" t="s">
        <v>178</v>
      </c>
      <c r="BJ1693" s="141"/>
      <c r="BK1693" s="141" t="s">
        <v>11986</v>
      </c>
      <c r="BL1693" s="141" t="s">
        <v>19637</v>
      </c>
      <c r="BM1693" s="141">
        <v>46.032530000000001</v>
      </c>
      <c r="BN1693" s="141">
        <v>-74.045519999999996</v>
      </c>
      <c r="BO1693" s="141">
        <v>2013</v>
      </c>
      <c r="BP1693" s="143" t="s">
        <v>191</v>
      </c>
      <c r="BQ1693" s="143" t="s">
        <v>17560</v>
      </c>
    </row>
    <row r="1694" spans="1:69" ht="38.25" customHeight="1" x14ac:dyDescent="0.25">
      <c r="A1694" s="1" t="str">
        <f t="shared" si="1042"/>
        <v/>
      </c>
      <c r="B1694" s="32" t="str">
        <f t="shared" si="1043"/>
        <v/>
      </c>
      <c r="C1694" s="25" t="str">
        <f t="shared" si="1044"/>
        <v/>
      </c>
      <c r="D1694" s="25" t="str">
        <f t="shared" si="1045"/>
        <v/>
      </c>
      <c r="E1694" s="25" t="str">
        <f t="shared" si="1046"/>
        <v/>
      </c>
      <c r="F1694" s="25" t="str">
        <f t="shared" si="1047"/>
        <v/>
      </c>
      <c r="G1694" s="108" t="str">
        <f t="shared" si="1048"/>
        <v/>
      </c>
      <c r="H1694" s="108" t="str">
        <f t="shared" si="1049"/>
        <v/>
      </c>
      <c r="I1694" s="112" t="str">
        <f t="shared" si="1050"/>
        <v/>
      </c>
      <c r="J1694" s="112"/>
      <c r="K1694" s="112"/>
      <c r="L1694" s="113"/>
      <c r="M1694" s="113"/>
      <c r="N1694" s="224" t="str">
        <f t="shared" si="1051"/>
        <v/>
      </c>
      <c r="O1694" s="225" t="str">
        <f t="shared" si="1052"/>
        <v/>
      </c>
      <c r="Q1694" s="6">
        <v>1692</v>
      </c>
      <c r="R1694" s="47" t="str">
        <f t="shared" si="1015"/>
        <v>-1692</v>
      </c>
      <c r="S1694" s="6"/>
      <c r="T1694" s="48" t="str">
        <f t="shared" si="1016"/>
        <v/>
      </c>
      <c r="U1694" s="49" t="str">
        <f t="shared" si="1017"/>
        <v/>
      </c>
      <c r="W1694" s="51"/>
      <c r="X1694" s="75" t="str">
        <f t="shared" si="1018"/>
        <v/>
      </c>
      <c r="Y1694" s="71" t="str">
        <f t="shared" si="1019"/>
        <v/>
      </c>
      <c r="Z1694" s="71" t="str">
        <f t="shared" si="1020"/>
        <v/>
      </c>
      <c r="AA1694" s="71" t="str">
        <f t="shared" si="1021"/>
        <v/>
      </c>
      <c r="AB1694" s="71" t="str">
        <f t="shared" si="1022"/>
        <v/>
      </c>
      <c r="AC1694" s="71" t="str">
        <f t="shared" si="1023"/>
        <v/>
      </c>
      <c r="AD1694" s="71" t="str">
        <f t="shared" si="1024"/>
        <v/>
      </c>
      <c r="AE1694" s="78" t="str">
        <f t="shared" si="1025"/>
        <v/>
      </c>
      <c r="AF1694" s="75" t="str">
        <f t="shared" si="1026"/>
        <v/>
      </c>
      <c r="AG1694" s="71" t="str">
        <f t="shared" si="1027"/>
        <v/>
      </c>
      <c r="AH1694" s="71" t="str">
        <f t="shared" si="1028"/>
        <v/>
      </c>
      <c r="AI1694" s="71" t="str">
        <f t="shared" si="1029"/>
        <v/>
      </c>
      <c r="AJ1694" s="71" t="str">
        <f t="shared" si="1030"/>
        <v/>
      </c>
      <c r="AK1694" s="71" t="str">
        <f t="shared" si="1031"/>
        <v/>
      </c>
      <c r="AL1694" s="71" t="str">
        <f t="shared" si="1032"/>
        <v/>
      </c>
      <c r="AM1694" s="78" t="str">
        <f t="shared" si="1033"/>
        <v/>
      </c>
      <c r="AN1694" s="75" t="str">
        <f t="shared" si="1034"/>
        <v/>
      </c>
      <c r="AO1694" s="71" t="str">
        <f t="shared" si="1035"/>
        <v/>
      </c>
      <c r="AP1694" s="71" t="str">
        <f t="shared" si="1036"/>
        <v/>
      </c>
      <c r="AQ1694" s="71" t="str">
        <f t="shared" si="1037"/>
        <v/>
      </c>
      <c r="AR1694" s="71" t="str">
        <f t="shared" si="1038"/>
        <v/>
      </c>
      <c r="AS1694" s="71" t="str">
        <f t="shared" si="1039"/>
        <v/>
      </c>
      <c r="AT1694" s="71" t="str">
        <f t="shared" si="1040"/>
        <v/>
      </c>
      <c r="AU1694" s="76" t="str">
        <f t="shared" si="1041"/>
        <v/>
      </c>
      <c r="BF1694" s="141">
        <v>77012</v>
      </c>
      <c r="BG1694" s="142" t="s">
        <v>19638</v>
      </c>
      <c r="BH1694" s="141" t="s">
        <v>180</v>
      </c>
      <c r="BI1694" s="141" t="s">
        <v>191</v>
      </c>
      <c r="BJ1694" s="141"/>
      <c r="BK1694" s="141" t="s">
        <v>4160</v>
      </c>
      <c r="BL1694" s="141" t="s">
        <v>19639</v>
      </c>
      <c r="BM1694" s="141">
        <v>46.030679999999997</v>
      </c>
      <c r="BN1694" s="141">
        <v>-74.056420000000003</v>
      </c>
      <c r="BO1694" s="141">
        <v>2013</v>
      </c>
      <c r="BP1694" s="143" t="s">
        <v>191</v>
      </c>
      <c r="BQ1694" s="143" t="s">
        <v>17560</v>
      </c>
    </row>
    <row r="1695" spans="1:69" ht="38.25" customHeight="1" x14ac:dyDescent="0.25">
      <c r="A1695" s="1" t="str">
        <f t="shared" si="1042"/>
        <v/>
      </c>
      <c r="B1695" s="32" t="str">
        <f t="shared" si="1043"/>
        <v/>
      </c>
      <c r="C1695" s="25" t="str">
        <f t="shared" si="1044"/>
        <v/>
      </c>
      <c r="D1695" s="25" t="str">
        <f t="shared" si="1045"/>
        <v/>
      </c>
      <c r="E1695" s="25" t="str">
        <f t="shared" si="1046"/>
        <v/>
      </c>
      <c r="F1695" s="25" t="str">
        <f t="shared" si="1047"/>
        <v/>
      </c>
      <c r="G1695" s="108" t="str">
        <f t="shared" si="1048"/>
        <v/>
      </c>
      <c r="H1695" s="108" t="str">
        <f t="shared" si="1049"/>
        <v/>
      </c>
      <c r="I1695" s="112" t="str">
        <f t="shared" si="1050"/>
        <v/>
      </c>
      <c r="J1695" s="112"/>
      <c r="K1695" s="112"/>
      <c r="L1695" s="113"/>
      <c r="M1695" s="113"/>
      <c r="N1695" s="224" t="str">
        <f t="shared" si="1051"/>
        <v/>
      </c>
      <c r="O1695" s="225" t="str">
        <f t="shared" si="1052"/>
        <v/>
      </c>
      <c r="Q1695" s="6">
        <v>1693</v>
      </c>
      <c r="R1695" s="47" t="str">
        <f t="shared" si="1015"/>
        <v>-1693</v>
      </c>
      <c r="S1695" s="6"/>
      <c r="T1695" s="48" t="str">
        <f t="shared" si="1016"/>
        <v/>
      </c>
      <c r="U1695" s="49" t="str">
        <f t="shared" si="1017"/>
        <v/>
      </c>
      <c r="W1695" s="51"/>
      <c r="X1695" s="75" t="str">
        <f t="shared" si="1018"/>
        <v/>
      </c>
      <c r="Y1695" s="71" t="str">
        <f t="shared" si="1019"/>
        <v/>
      </c>
      <c r="Z1695" s="71" t="str">
        <f t="shared" si="1020"/>
        <v/>
      </c>
      <c r="AA1695" s="71" t="str">
        <f t="shared" si="1021"/>
        <v/>
      </c>
      <c r="AB1695" s="71" t="str">
        <f t="shared" si="1022"/>
        <v/>
      </c>
      <c r="AC1695" s="71" t="str">
        <f t="shared" si="1023"/>
        <v/>
      </c>
      <c r="AD1695" s="71" t="str">
        <f t="shared" si="1024"/>
        <v/>
      </c>
      <c r="AE1695" s="78" t="str">
        <f t="shared" si="1025"/>
        <v/>
      </c>
      <c r="AF1695" s="75" t="str">
        <f t="shared" si="1026"/>
        <v/>
      </c>
      <c r="AG1695" s="71" t="str">
        <f t="shared" si="1027"/>
        <v/>
      </c>
      <c r="AH1695" s="71" t="str">
        <f t="shared" si="1028"/>
        <v/>
      </c>
      <c r="AI1695" s="71" t="str">
        <f t="shared" si="1029"/>
        <v/>
      </c>
      <c r="AJ1695" s="71" t="str">
        <f t="shared" si="1030"/>
        <v/>
      </c>
      <c r="AK1695" s="71" t="str">
        <f t="shared" si="1031"/>
        <v/>
      </c>
      <c r="AL1695" s="71" t="str">
        <f t="shared" si="1032"/>
        <v/>
      </c>
      <c r="AM1695" s="78" t="str">
        <f t="shared" si="1033"/>
        <v/>
      </c>
      <c r="AN1695" s="75" t="str">
        <f t="shared" si="1034"/>
        <v/>
      </c>
      <c r="AO1695" s="71" t="str">
        <f t="shared" si="1035"/>
        <v/>
      </c>
      <c r="AP1695" s="71" t="str">
        <f t="shared" si="1036"/>
        <v/>
      </c>
      <c r="AQ1695" s="71" t="str">
        <f t="shared" si="1037"/>
        <v/>
      </c>
      <c r="AR1695" s="71" t="str">
        <f t="shared" si="1038"/>
        <v/>
      </c>
      <c r="AS1695" s="71" t="str">
        <f t="shared" si="1039"/>
        <v/>
      </c>
      <c r="AT1695" s="71" t="str">
        <f t="shared" si="1040"/>
        <v/>
      </c>
      <c r="AU1695" s="76" t="str">
        <f t="shared" si="1041"/>
        <v/>
      </c>
      <c r="BF1695" s="141">
        <v>77012</v>
      </c>
      <c r="BG1695" s="142" t="s">
        <v>19737</v>
      </c>
      <c r="BH1695" s="141" t="s">
        <v>180</v>
      </c>
      <c r="BI1695" s="141" t="s">
        <v>191</v>
      </c>
      <c r="BJ1695" s="141"/>
      <c r="BK1695" s="141" t="s">
        <v>2896</v>
      </c>
      <c r="BL1695" s="141" t="s">
        <v>19738</v>
      </c>
      <c r="BM1695" s="141">
        <v>46.019660000000002</v>
      </c>
      <c r="BN1695" s="141">
        <v>-74.079480000000004</v>
      </c>
      <c r="BO1695" s="141">
        <v>2013</v>
      </c>
      <c r="BP1695" s="143" t="s">
        <v>191</v>
      </c>
      <c r="BQ1695" s="143" t="s">
        <v>17560</v>
      </c>
    </row>
    <row r="1696" spans="1:69" ht="38.25" customHeight="1" x14ac:dyDescent="0.25">
      <c r="A1696" s="1" t="str">
        <f t="shared" si="1042"/>
        <v/>
      </c>
      <c r="B1696" s="32" t="str">
        <f t="shared" si="1043"/>
        <v/>
      </c>
      <c r="C1696" s="25" t="str">
        <f t="shared" si="1044"/>
        <v/>
      </c>
      <c r="D1696" s="25" t="str">
        <f t="shared" si="1045"/>
        <v/>
      </c>
      <c r="E1696" s="25" t="str">
        <f t="shared" si="1046"/>
        <v/>
      </c>
      <c r="F1696" s="25" t="str">
        <f t="shared" si="1047"/>
        <v/>
      </c>
      <c r="G1696" s="108" t="str">
        <f t="shared" si="1048"/>
        <v/>
      </c>
      <c r="H1696" s="108" t="str">
        <f t="shared" si="1049"/>
        <v/>
      </c>
      <c r="I1696" s="112" t="str">
        <f t="shared" si="1050"/>
        <v/>
      </c>
      <c r="J1696" s="112"/>
      <c r="K1696" s="112"/>
      <c r="L1696" s="113"/>
      <c r="M1696" s="113"/>
      <c r="N1696" s="224" t="str">
        <f t="shared" si="1051"/>
        <v/>
      </c>
      <c r="O1696" s="225" t="str">
        <f t="shared" si="1052"/>
        <v/>
      </c>
      <c r="Q1696" s="6">
        <v>1694</v>
      </c>
      <c r="R1696" s="47" t="str">
        <f t="shared" si="1015"/>
        <v>-1694</v>
      </c>
      <c r="S1696" s="6"/>
      <c r="T1696" s="48" t="str">
        <f t="shared" si="1016"/>
        <v/>
      </c>
      <c r="U1696" s="49" t="str">
        <f t="shared" si="1017"/>
        <v/>
      </c>
      <c r="W1696" s="51"/>
      <c r="X1696" s="75" t="str">
        <f t="shared" si="1018"/>
        <v/>
      </c>
      <c r="Y1696" s="71" t="str">
        <f t="shared" si="1019"/>
        <v/>
      </c>
      <c r="Z1696" s="71" t="str">
        <f t="shared" si="1020"/>
        <v/>
      </c>
      <c r="AA1696" s="71" t="str">
        <f t="shared" si="1021"/>
        <v/>
      </c>
      <c r="AB1696" s="71" t="str">
        <f t="shared" si="1022"/>
        <v/>
      </c>
      <c r="AC1696" s="71" t="str">
        <f t="shared" si="1023"/>
        <v/>
      </c>
      <c r="AD1696" s="71" t="str">
        <f t="shared" si="1024"/>
        <v/>
      </c>
      <c r="AE1696" s="78" t="str">
        <f t="shared" si="1025"/>
        <v/>
      </c>
      <c r="AF1696" s="75" t="str">
        <f t="shared" si="1026"/>
        <v/>
      </c>
      <c r="AG1696" s="71" t="str">
        <f t="shared" si="1027"/>
        <v/>
      </c>
      <c r="AH1696" s="71" t="str">
        <f t="shared" si="1028"/>
        <v/>
      </c>
      <c r="AI1696" s="71" t="str">
        <f t="shared" si="1029"/>
        <v/>
      </c>
      <c r="AJ1696" s="71" t="str">
        <f t="shared" si="1030"/>
        <v/>
      </c>
      <c r="AK1696" s="71" t="str">
        <f t="shared" si="1031"/>
        <v/>
      </c>
      <c r="AL1696" s="71" t="str">
        <f t="shared" si="1032"/>
        <v/>
      </c>
      <c r="AM1696" s="78" t="str">
        <f t="shared" si="1033"/>
        <v/>
      </c>
      <c r="AN1696" s="75" t="str">
        <f t="shared" si="1034"/>
        <v/>
      </c>
      <c r="AO1696" s="71" t="str">
        <f t="shared" si="1035"/>
        <v/>
      </c>
      <c r="AP1696" s="71" t="str">
        <f t="shared" si="1036"/>
        <v/>
      </c>
      <c r="AQ1696" s="71" t="str">
        <f t="shared" si="1037"/>
        <v/>
      </c>
      <c r="AR1696" s="71" t="str">
        <f t="shared" si="1038"/>
        <v/>
      </c>
      <c r="AS1696" s="71" t="str">
        <f t="shared" si="1039"/>
        <v/>
      </c>
      <c r="AT1696" s="71" t="str">
        <f t="shared" si="1040"/>
        <v/>
      </c>
      <c r="AU1696" s="76" t="str">
        <f t="shared" si="1041"/>
        <v/>
      </c>
      <c r="BF1696" s="141">
        <v>77012</v>
      </c>
      <c r="BG1696" s="142" t="s">
        <v>19739</v>
      </c>
      <c r="BH1696" s="141" t="s">
        <v>180</v>
      </c>
      <c r="BI1696" s="141" t="s">
        <v>191</v>
      </c>
      <c r="BJ1696" s="141"/>
      <c r="BK1696" s="141" t="s">
        <v>19740</v>
      </c>
      <c r="BL1696" s="141" t="s">
        <v>19738</v>
      </c>
      <c r="BM1696" s="141">
        <v>46.027700000000003</v>
      </c>
      <c r="BN1696" s="141">
        <v>-74.064229999999995</v>
      </c>
      <c r="BO1696" s="141">
        <v>2013</v>
      </c>
      <c r="BP1696" s="143" t="s">
        <v>191</v>
      </c>
      <c r="BQ1696" s="143" t="s">
        <v>17560</v>
      </c>
    </row>
    <row r="1697" spans="1:69" ht="38.25" customHeight="1" x14ac:dyDescent="0.25">
      <c r="A1697" s="1" t="str">
        <f t="shared" si="1042"/>
        <v/>
      </c>
      <c r="B1697" s="32" t="str">
        <f t="shared" si="1043"/>
        <v/>
      </c>
      <c r="C1697" s="25" t="str">
        <f t="shared" si="1044"/>
        <v/>
      </c>
      <c r="D1697" s="25" t="str">
        <f t="shared" si="1045"/>
        <v/>
      </c>
      <c r="E1697" s="25" t="str">
        <f t="shared" si="1046"/>
        <v/>
      </c>
      <c r="F1697" s="25" t="str">
        <f t="shared" si="1047"/>
        <v/>
      </c>
      <c r="G1697" s="108" t="str">
        <f t="shared" si="1048"/>
        <v/>
      </c>
      <c r="H1697" s="108" t="str">
        <f t="shared" si="1049"/>
        <v/>
      </c>
      <c r="I1697" s="112" t="str">
        <f t="shared" si="1050"/>
        <v/>
      </c>
      <c r="J1697" s="112"/>
      <c r="K1697" s="112"/>
      <c r="L1697" s="113"/>
      <c r="M1697" s="113"/>
      <c r="N1697" s="224" t="str">
        <f t="shared" si="1051"/>
        <v/>
      </c>
      <c r="O1697" s="225" t="str">
        <f t="shared" si="1052"/>
        <v/>
      </c>
      <c r="Q1697" s="6">
        <v>1695</v>
      </c>
      <c r="R1697" s="47" t="str">
        <f t="shared" si="1015"/>
        <v>-1695</v>
      </c>
      <c r="S1697" s="6"/>
      <c r="T1697" s="48" t="str">
        <f t="shared" si="1016"/>
        <v/>
      </c>
      <c r="U1697" s="49" t="str">
        <f t="shared" si="1017"/>
        <v/>
      </c>
      <c r="W1697" s="51"/>
      <c r="X1697" s="75" t="str">
        <f t="shared" si="1018"/>
        <v/>
      </c>
      <c r="Y1697" s="71" t="str">
        <f t="shared" si="1019"/>
        <v/>
      </c>
      <c r="Z1697" s="71" t="str">
        <f t="shared" si="1020"/>
        <v/>
      </c>
      <c r="AA1697" s="71" t="str">
        <f t="shared" si="1021"/>
        <v/>
      </c>
      <c r="AB1697" s="71" t="str">
        <f t="shared" si="1022"/>
        <v/>
      </c>
      <c r="AC1697" s="71" t="str">
        <f t="shared" si="1023"/>
        <v/>
      </c>
      <c r="AD1697" s="71" t="str">
        <f t="shared" si="1024"/>
        <v/>
      </c>
      <c r="AE1697" s="78" t="str">
        <f t="shared" si="1025"/>
        <v/>
      </c>
      <c r="AF1697" s="75" t="str">
        <f t="shared" si="1026"/>
        <v/>
      </c>
      <c r="AG1697" s="71" t="str">
        <f t="shared" si="1027"/>
        <v/>
      </c>
      <c r="AH1697" s="71" t="str">
        <f t="shared" si="1028"/>
        <v/>
      </c>
      <c r="AI1697" s="71" t="str">
        <f t="shared" si="1029"/>
        <v/>
      </c>
      <c r="AJ1697" s="71" t="str">
        <f t="shared" si="1030"/>
        <v/>
      </c>
      <c r="AK1697" s="71" t="str">
        <f t="shared" si="1031"/>
        <v/>
      </c>
      <c r="AL1697" s="71" t="str">
        <f t="shared" si="1032"/>
        <v/>
      </c>
      <c r="AM1697" s="78" t="str">
        <f t="shared" si="1033"/>
        <v/>
      </c>
      <c r="AN1697" s="75" t="str">
        <f t="shared" si="1034"/>
        <v/>
      </c>
      <c r="AO1697" s="71" t="str">
        <f t="shared" si="1035"/>
        <v/>
      </c>
      <c r="AP1697" s="71" t="str">
        <f t="shared" si="1036"/>
        <v/>
      </c>
      <c r="AQ1697" s="71" t="str">
        <f t="shared" si="1037"/>
        <v/>
      </c>
      <c r="AR1697" s="71" t="str">
        <f t="shared" si="1038"/>
        <v/>
      </c>
      <c r="AS1697" s="71" t="str">
        <f t="shared" si="1039"/>
        <v/>
      </c>
      <c r="AT1697" s="71" t="str">
        <f t="shared" si="1040"/>
        <v/>
      </c>
      <c r="AU1697" s="76" t="str">
        <f t="shared" si="1041"/>
        <v/>
      </c>
      <c r="BF1697" s="141">
        <v>77022</v>
      </c>
      <c r="BG1697" s="142" t="s">
        <v>19412</v>
      </c>
      <c r="BH1697" s="141" t="s">
        <v>180</v>
      </c>
      <c r="BI1697" s="141" t="s">
        <v>178</v>
      </c>
      <c r="BJ1697" s="141" t="s">
        <v>19413</v>
      </c>
      <c r="BK1697" s="141" t="s">
        <v>19414</v>
      </c>
      <c r="BL1697" s="141" t="s">
        <v>19415</v>
      </c>
      <c r="BM1697" s="141">
        <v>45.933427548903502</v>
      </c>
      <c r="BN1697" s="141">
        <v>-74.129207504157904</v>
      </c>
      <c r="BO1697" s="141">
        <v>1986</v>
      </c>
      <c r="BP1697" s="143" t="s">
        <v>25791</v>
      </c>
      <c r="BQ1697" s="143" t="s">
        <v>17560</v>
      </c>
    </row>
    <row r="1698" spans="1:69" ht="38.25" customHeight="1" x14ac:dyDescent="0.25">
      <c r="A1698" s="1" t="str">
        <f t="shared" si="1042"/>
        <v/>
      </c>
      <c r="B1698" s="32" t="str">
        <f t="shared" si="1043"/>
        <v/>
      </c>
      <c r="C1698" s="25" t="str">
        <f t="shared" si="1044"/>
        <v/>
      </c>
      <c r="D1698" s="25" t="str">
        <f t="shared" si="1045"/>
        <v/>
      </c>
      <c r="E1698" s="25" t="str">
        <f t="shared" si="1046"/>
        <v/>
      </c>
      <c r="F1698" s="25" t="str">
        <f t="shared" si="1047"/>
        <v/>
      </c>
      <c r="G1698" s="108" t="str">
        <f t="shared" si="1048"/>
        <v/>
      </c>
      <c r="H1698" s="108" t="str">
        <f t="shared" si="1049"/>
        <v/>
      </c>
      <c r="I1698" s="112" t="str">
        <f t="shared" si="1050"/>
        <v/>
      </c>
      <c r="J1698" s="112"/>
      <c r="K1698" s="112"/>
      <c r="L1698" s="113"/>
      <c r="M1698" s="113"/>
      <c r="N1698" s="224" t="str">
        <f t="shared" si="1051"/>
        <v/>
      </c>
      <c r="O1698" s="225" t="str">
        <f t="shared" si="1052"/>
        <v/>
      </c>
      <c r="Q1698" s="6">
        <v>1696</v>
      </c>
      <c r="R1698" s="47" t="str">
        <f t="shared" si="1015"/>
        <v>-1696</v>
      </c>
      <c r="S1698" s="6"/>
      <c r="T1698" s="48" t="str">
        <f t="shared" si="1016"/>
        <v/>
      </c>
      <c r="U1698" s="49" t="str">
        <f t="shared" si="1017"/>
        <v/>
      </c>
      <c r="W1698" s="51"/>
      <c r="X1698" s="75" t="str">
        <f t="shared" si="1018"/>
        <v/>
      </c>
      <c r="Y1698" s="71" t="str">
        <f t="shared" si="1019"/>
        <v/>
      </c>
      <c r="Z1698" s="71" t="str">
        <f t="shared" si="1020"/>
        <v/>
      </c>
      <c r="AA1698" s="71" t="str">
        <f t="shared" si="1021"/>
        <v/>
      </c>
      <c r="AB1698" s="71" t="str">
        <f t="shared" si="1022"/>
        <v/>
      </c>
      <c r="AC1698" s="71" t="str">
        <f t="shared" si="1023"/>
        <v/>
      </c>
      <c r="AD1698" s="71" t="str">
        <f t="shared" si="1024"/>
        <v/>
      </c>
      <c r="AE1698" s="78" t="str">
        <f t="shared" si="1025"/>
        <v/>
      </c>
      <c r="AF1698" s="75" t="str">
        <f t="shared" si="1026"/>
        <v/>
      </c>
      <c r="AG1698" s="71" t="str">
        <f t="shared" si="1027"/>
        <v/>
      </c>
      <c r="AH1698" s="71" t="str">
        <f t="shared" si="1028"/>
        <v/>
      </c>
      <c r="AI1698" s="71" t="str">
        <f t="shared" si="1029"/>
        <v/>
      </c>
      <c r="AJ1698" s="71" t="str">
        <f t="shared" si="1030"/>
        <v/>
      </c>
      <c r="AK1698" s="71" t="str">
        <f t="shared" si="1031"/>
        <v/>
      </c>
      <c r="AL1698" s="71" t="str">
        <f t="shared" si="1032"/>
        <v/>
      </c>
      <c r="AM1698" s="78" t="str">
        <f t="shared" si="1033"/>
        <v/>
      </c>
      <c r="AN1698" s="75" t="str">
        <f t="shared" si="1034"/>
        <v/>
      </c>
      <c r="AO1698" s="71" t="str">
        <f t="shared" si="1035"/>
        <v/>
      </c>
      <c r="AP1698" s="71" t="str">
        <f t="shared" si="1036"/>
        <v/>
      </c>
      <c r="AQ1698" s="71" t="str">
        <f t="shared" si="1037"/>
        <v/>
      </c>
      <c r="AR1698" s="71" t="str">
        <f t="shared" si="1038"/>
        <v/>
      </c>
      <c r="AS1698" s="71" t="str">
        <f t="shared" si="1039"/>
        <v/>
      </c>
      <c r="AT1698" s="71" t="str">
        <f t="shared" si="1040"/>
        <v/>
      </c>
      <c r="AU1698" s="76" t="str">
        <f t="shared" si="1041"/>
        <v/>
      </c>
      <c r="BF1698" s="141">
        <v>77022</v>
      </c>
      <c r="BG1698" s="142" t="s">
        <v>19416</v>
      </c>
      <c r="BH1698" s="141" t="s">
        <v>180</v>
      </c>
      <c r="BI1698" s="141" t="s">
        <v>191</v>
      </c>
      <c r="BJ1698" s="141" t="s">
        <v>19417</v>
      </c>
      <c r="BK1698" s="141" t="s">
        <v>14694</v>
      </c>
      <c r="BL1698" s="141" t="s">
        <v>19418</v>
      </c>
      <c r="BM1698" s="141">
        <v>45.948002555785301</v>
      </c>
      <c r="BN1698" s="141">
        <v>-74.140787646770306</v>
      </c>
      <c r="BO1698" s="141">
        <v>1968</v>
      </c>
      <c r="BP1698" s="143" t="s">
        <v>25789</v>
      </c>
      <c r="BQ1698" s="143" t="s">
        <v>17560</v>
      </c>
    </row>
    <row r="1699" spans="1:69" ht="38.25" customHeight="1" x14ac:dyDescent="0.25">
      <c r="A1699" s="1" t="str">
        <f t="shared" si="1042"/>
        <v/>
      </c>
      <c r="B1699" s="32" t="str">
        <f t="shared" si="1043"/>
        <v/>
      </c>
      <c r="C1699" s="25" t="str">
        <f t="shared" si="1044"/>
        <v/>
      </c>
      <c r="D1699" s="25" t="str">
        <f t="shared" si="1045"/>
        <v/>
      </c>
      <c r="E1699" s="25" t="str">
        <f t="shared" si="1046"/>
        <v/>
      </c>
      <c r="F1699" s="25" t="str">
        <f t="shared" si="1047"/>
        <v/>
      </c>
      <c r="G1699" s="108" t="str">
        <f t="shared" si="1048"/>
        <v/>
      </c>
      <c r="H1699" s="108" t="str">
        <f t="shared" si="1049"/>
        <v/>
      </c>
      <c r="I1699" s="112" t="str">
        <f t="shared" si="1050"/>
        <v/>
      </c>
      <c r="J1699" s="112"/>
      <c r="K1699" s="112"/>
      <c r="L1699" s="113"/>
      <c r="M1699" s="113"/>
      <c r="N1699" s="224" t="str">
        <f t="shared" si="1051"/>
        <v/>
      </c>
      <c r="O1699" s="225" t="str">
        <f t="shared" si="1052"/>
        <v/>
      </c>
      <c r="Q1699" s="6">
        <v>1697</v>
      </c>
      <c r="R1699" s="47" t="str">
        <f t="shared" si="1015"/>
        <v>-1697</v>
      </c>
      <c r="S1699" s="6"/>
      <c r="T1699" s="48" t="str">
        <f t="shared" si="1016"/>
        <v/>
      </c>
      <c r="U1699" s="49" t="str">
        <f t="shared" si="1017"/>
        <v/>
      </c>
      <c r="W1699" s="51"/>
      <c r="X1699" s="75" t="str">
        <f t="shared" si="1018"/>
        <v/>
      </c>
      <c r="Y1699" s="71" t="str">
        <f t="shared" si="1019"/>
        <v/>
      </c>
      <c r="Z1699" s="71" t="str">
        <f t="shared" si="1020"/>
        <v/>
      </c>
      <c r="AA1699" s="71" t="str">
        <f t="shared" si="1021"/>
        <v/>
      </c>
      <c r="AB1699" s="71" t="str">
        <f t="shared" si="1022"/>
        <v/>
      </c>
      <c r="AC1699" s="71" t="str">
        <f t="shared" si="1023"/>
        <v/>
      </c>
      <c r="AD1699" s="71" t="str">
        <f t="shared" si="1024"/>
        <v/>
      </c>
      <c r="AE1699" s="78" t="str">
        <f t="shared" si="1025"/>
        <v/>
      </c>
      <c r="AF1699" s="75" t="str">
        <f t="shared" si="1026"/>
        <v/>
      </c>
      <c r="AG1699" s="71" t="str">
        <f t="shared" si="1027"/>
        <v/>
      </c>
      <c r="AH1699" s="71" t="str">
        <f t="shared" si="1028"/>
        <v/>
      </c>
      <c r="AI1699" s="71" t="str">
        <f t="shared" si="1029"/>
        <v/>
      </c>
      <c r="AJ1699" s="71" t="str">
        <f t="shared" si="1030"/>
        <v/>
      </c>
      <c r="AK1699" s="71" t="str">
        <f t="shared" si="1031"/>
        <v/>
      </c>
      <c r="AL1699" s="71" t="str">
        <f t="shared" si="1032"/>
        <v/>
      </c>
      <c r="AM1699" s="78" t="str">
        <f t="shared" si="1033"/>
        <v/>
      </c>
      <c r="AN1699" s="75" t="str">
        <f t="shared" si="1034"/>
        <v/>
      </c>
      <c r="AO1699" s="71" t="str">
        <f t="shared" si="1035"/>
        <v/>
      </c>
      <c r="AP1699" s="71" t="str">
        <f t="shared" si="1036"/>
        <v/>
      </c>
      <c r="AQ1699" s="71" t="str">
        <f t="shared" si="1037"/>
        <v/>
      </c>
      <c r="AR1699" s="71" t="str">
        <f t="shared" si="1038"/>
        <v/>
      </c>
      <c r="AS1699" s="71" t="str">
        <f t="shared" si="1039"/>
        <v/>
      </c>
      <c r="AT1699" s="71" t="str">
        <f t="shared" si="1040"/>
        <v/>
      </c>
      <c r="AU1699" s="76" t="str">
        <f t="shared" si="1041"/>
        <v/>
      </c>
      <c r="BF1699" s="141">
        <v>78020</v>
      </c>
      <c r="BG1699" s="142" t="s">
        <v>19810</v>
      </c>
      <c r="BH1699" s="141" t="s">
        <v>478</v>
      </c>
      <c r="BI1699" s="141" t="s">
        <v>177</v>
      </c>
      <c r="BJ1699" s="141"/>
      <c r="BK1699" s="141" t="s">
        <v>19811</v>
      </c>
      <c r="BL1699" s="141" t="s">
        <v>12393</v>
      </c>
      <c r="BM1699" s="141">
        <v>46.126763125283503</v>
      </c>
      <c r="BN1699" s="141">
        <v>-74.18859647443</v>
      </c>
      <c r="BO1699" s="141">
        <v>1963</v>
      </c>
      <c r="BP1699" s="143" t="s">
        <v>25854</v>
      </c>
      <c r="BQ1699" s="143" t="s">
        <v>17560</v>
      </c>
    </row>
    <row r="1700" spans="1:69" ht="38.25" customHeight="1" x14ac:dyDescent="0.25">
      <c r="A1700" s="1" t="str">
        <f t="shared" si="1042"/>
        <v/>
      </c>
      <c r="B1700" s="32" t="str">
        <f t="shared" si="1043"/>
        <v/>
      </c>
      <c r="C1700" s="25" t="str">
        <f t="shared" si="1044"/>
        <v/>
      </c>
      <c r="D1700" s="25" t="str">
        <f t="shared" si="1045"/>
        <v/>
      </c>
      <c r="E1700" s="25" t="str">
        <f t="shared" si="1046"/>
        <v/>
      </c>
      <c r="F1700" s="25" t="str">
        <f t="shared" si="1047"/>
        <v/>
      </c>
      <c r="G1700" s="108" t="str">
        <f t="shared" si="1048"/>
        <v/>
      </c>
      <c r="H1700" s="108" t="str">
        <f t="shared" si="1049"/>
        <v/>
      </c>
      <c r="I1700" s="112" t="str">
        <f t="shared" si="1050"/>
        <v/>
      </c>
      <c r="J1700" s="112"/>
      <c r="K1700" s="112"/>
      <c r="L1700" s="113"/>
      <c r="M1700" s="113"/>
      <c r="N1700" s="224" t="str">
        <f t="shared" si="1051"/>
        <v/>
      </c>
      <c r="O1700" s="225" t="str">
        <f t="shared" si="1052"/>
        <v/>
      </c>
      <c r="Q1700" s="6">
        <v>1698</v>
      </c>
      <c r="R1700" s="47" t="str">
        <f t="shared" si="1015"/>
        <v>-1698</v>
      </c>
      <c r="S1700" s="6"/>
      <c r="T1700" s="48" t="str">
        <f t="shared" si="1016"/>
        <v/>
      </c>
      <c r="U1700" s="49" t="str">
        <f t="shared" si="1017"/>
        <v/>
      </c>
      <c r="W1700" s="51"/>
      <c r="X1700" s="75" t="str">
        <f t="shared" si="1018"/>
        <v/>
      </c>
      <c r="Y1700" s="71" t="str">
        <f t="shared" si="1019"/>
        <v/>
      </c>
      <c r="Z1700" s="71" t="str">
        <f t="shared" si="1020"/>
        <v/>
      </c>
      <c r="AA1700" s="71" t="str">
        <f t="shared" si="1021"/>
        <v/>
      </c>
      <c r="AB1700" s="71" t="str">
        <f t="shared" si="1022"/>
        <v/>
      </c>
      <c r="AC1700" s="71" t="str">
        <f t="shared" si="1023"/>
        <v/>
      </c>
      <c r="AD1700" s="71" t="str">
        <f t="shared" si="1024"/>
        <v/>
      </c>
      <c r="AE1700" s="78" t="str">
        <f t="shared" si="1025"/>
        <v/>
      </c>
      <c r="AF1700" s="75" t="str">
        <f t="shared" si="1026"/>
        <v/>
      </c>
      <c r="AG1700" s="71" t="str">
        <f t="shared" si="1027"/>
        <v/>
      </c>
      <c r="AH1700" s="71" t="str">
        <f t="shared" si="1028"/>
        <v/>
      </c>
      <c r="AI1700" s="71" t="str">
        <f t="shared" si="1029"/>
        <v/>
      </c>
      <c r="AJ1700" s="71" t="str">
        <f t="shared" si="1030"/>
        <v/>
      </c>
      <c r="AK1700" s="71" t="str">
        <f t="shared" si="1031"/>
        <v/>
      </c>
      <c r="AL1700" s="71" t="str">
        <f t="shared" si="1032"/>
        <v/>
      </c>
      <c r="AM1700" s="78" t="str">
        <f t="shared" si="1033"/>
        <v/>
      </c>
      <c r="AN1700" s="75" t="str">
        <f t="shared" si="1034"/>
        <v/>
      </c>
      <c r="AO1700" s="71" t="str">
        <f t="shared" si="1035"/>
        <v/>
      </c>
      <c r="AP1700" s="71" t="str">
        <f t="shared" si="1036"/>
        <v/>
      </c>
      <c r="AQ1700" s="71" t="str">
        <f t="shared" si="1037"/>
        <v/>
      </c>
      <c r="AR1700" s="71" t="str">
        <f t="shared" si="1038"/>
        <v/>
      </c>
      <c r="AS1700" s="71" t="str">
        <f t="shared" si="1039"/>
        <v/>
      </c>
      <c r="AT1700" s="71" t="str">
        <f t="shared" si="1040"/>
        <v/>
      </c>
      <c r="AU1700" s="76" t="str">
        <f t="shared" si="1041"/>
        <v/>
      </c>
      <c r="BF1700" s="141">
        <v>77022</v>
      </c>
      <c r="BG1700" s="142" t="s">
        <v>19419</v>
      </c>
      <c r="BH1700" s="141" t="s">
        <v>478</v>
      </c>
      <c r="BI1700" s="141" t="s">
        <v>176</v>
      </c>
      <c r="BJ1700" s="141" t="s">
        <v>19420</v>
      </c>
      <c r="BK1700" s="141" t="s">
        <v>5461</v>
      </c>
      <c r="BL1700" s="141" t="s">
        <v>19421</v>
      </c>
      <c r="BM1700" s="141">
        <v>45.952476785623503</v>
      </c>
      <c r="BN1700" s="141">
        <v>-74.117478007413595</v>
      </c>
      <c r="BO1700" s="141">
        <v>1980</v>
      </c>
      <c r="BP1700" s="143" t="s">
        <v>25792</v>
      </c>
      <c r="BQ1700" s="143" t="s">
        <v>17560</v>
      </c>
    </row>
    <row r="1701" spans="1:69" ht="38.25" customHeight="1" x14ac:dyDescent="0.25">
      <c r="A1701" s="1" t="str">
        <f t="shared" si="1042"/>
        <v/>
      </c>
      <c r="B1701" s="32" t="str">
        <f t="shared" si="1043"/>
        <v/>
      </c>
      <c r="C1701" s="25" t="str">
        <f t="shared" si="1044"/>
        <v/>
      </c>
      <c r="D1701" s="25" t="str">
        <f t="shared" si="1045"/>
        <v/>
      </c>
      <c r="E1701" s="25" t="str">
        <f t="shared" si="1046"/>
        <v/>
      </c>
      <c r="F1701" s="25" t="str">
        <f t="shared" si="1047"/>
        <v/>
      </c>
      <c r="G1701" s="108" t="str">
        <f t="shared" si="1048"/>
        <v/>
      </c>
      <c r="H1701" s="108" t="str">
        <f t="shared" si="1049"/>
        <v/>
      </c>
      <c r="I1701" s="112" t="str">
        <f t="shared" si="1050"/>
        <v/>
      </c>
      <c r="J1701" s="112"/>
      <c r="K1701" s="112"/>
      <c r="L1701" s="113"/>
      <c r="M1701" s="113"/>
      <c r="N1701" s="224" t="str">
        <f t="shared" si="1051"/>
        <v/>
      </c>
      <c r="O1701" s="225" t="str">
        <f t="shared" si="1052"/>
        <v/>
      </c>
      <c r="Q1701" s="6">
        <v>1699</v>
      </c>
      <c r="R1701" s="47" t="str">
        <f t="shared" si="1015"/>
        <v>-1699</v>
      </c>
      <c r="S1701" s="6"/>
      <c r="T1701" s="48" t="str">
        <f t="shared" si="1016"/>
        <v/>
      </c>
      <c r="U1701" s="49" t="str">
        <f t="shared" si="1017"/>
        <v/>
      </c>
      <c r="W1701" s="51"/>
      <c r="X1701" s="75" t="str">
        <f t="shared" si="1018"/>
        <v/>
      </c>
      <c r="Y1701" s="71" t="str">
        <f t="shared" si="1019"/>
        <v/>
      </c>
      <c r="Z1701" s="71" t="str">
        <f t="shared" si="1020"/>
        <v/>
      </c>
      <c r="AA1701" s="71" t="str">
        <f t="shared" si="1021"/>
        <v/>
      </c>
      <c r="AB1701" s="71" t="str">
        <f t="shared" si="1022"/>
        <v/>
      </c>
      <c r="AC1701" s="71" t="str">
        <f t="shared" si="1023"/>
        <v/>
      </c>
      <c r="AD1701" s="71" t="str">
        <f t="shared" si="1024"/>
        <v/>
      </c>
      <c r="AE1701" s="78" t="str">
        <f t="shared" si="1025"/>
        <v/>
      </c>
      <c r="AF1701" s="75" t="str">
        <f t="shared" si="1026"/>
        <v/>
      </c>
      <c r="AG1701" s="71" t="str">
        <f t="shared" si="1027"/>
        <v/>
      </c>
      <c r="AH1701" s="71" t="str">
        <f t="shared" si="1028"/>
        <v/>
      </c>
      <c r="AI1701" s="71" t="str">
        <f t="shared" si="1029"/>
        <v/>
      </c>
      <c r="AJ1701" s="71" t="str">
        <f t="shared" si="1030"/>
        <v/>
      </c>
      <c r="AK1701" s="71" t="str">
        <f t="shared" si="1031"/>
        <v/>
      </c>
      <c r="AL1701" s="71" t="str">
        <f t="shared" si="1032"/>
        <v/>
      </c>
      <c r="AM1701" s="78" t="str">
        <f t="shared" si="1033"/>
        <v/>
      </c>
      <c r="AN1701" s="75" t="str">
        <f t="shared" si="1034"/>
        <v/>
      </c>
      <c r="AO1701" s="71" t="str">
        <f t="shared" si="1035"/>
        <v/>
      </c>
      <c r="AP1701" s="71" t="str">
        <f t="shared" si="1036"/>
        <v/>
      </c>
      <c r="AQ1701" s="71" t="str">
        <f t="shared" si="1037"/>
        <v/>
      </c>
      <c r="AR1701" s="71" t="str">
        <f t="shared" si="1038"/>
        <v/>
      </c>
      <c r="AS1701" s="71" t="str">
        <f t="shared" si="1039"/>
        <v/>
      </c>
      <c r="AT1701" s="71" t="str">
        <f t="shared" si="1040"/>
        <v/>
      </c>
      <c r="AU1701" s="76" t="str">
        <f t="shared" si="1041"/>
        <v/>
      </c>
      <c r="BF1701" s="141">
        <v>77022</v>
      </c>
      <c r="BG1701" s="142" t="s">
        <v>19507</v>
      </c>
      <c r="BH1701" s="141" t="s">
        <v>180</v>
      </c>
      <c r="BI1701" s="141" t="s">
        <v>178</v>
      </c>
      <c r="BJ1701" s="141" t="s">
        <v>19508</v>
      </c>
      <c r="BK1701" s="141" t="s">
        <v>4776</v>
      </c>
      <c r="BL1701" s="141" t="s">
        <v>19509</v>
      </c>
      <c r="BM1701" s="141">
        <v>45.917537296027596</v>
      </c>
      <c r="BN1701" s="141">
        <v>-74.145374322914407</v>
      </c>
      <c r="BO1701" s="141">
        <v>1988</v>
      </c>
      <c r="BP1701" s="143" t="s">
        <v>25800</v>
      </c>
      <c r="BQ1701" s="143" t="s">
        <v>17560</v>
      </c>
    </row>
    <row r="1702" spans="1:69" ht="38.25" customHeight="1" x14ac:dyDescent="0.25">
      <c r="A1702" s="1" t="str">
        <f t="shared" si="1042"/>
        <v/>
      </c>
      <c r="B1702" s="32" t="str">
        <f t="shared" si="1043"/>
        <v/>
      </c>
      <c r="C1702" s="25" t="str">
        <f t="shared" si="1044"/>
        <v/>
      </c>
      <c r="D1702" s="25" t="str">
        <f t="shared" si="1045"/>
        <v/>
      </c>
      <c r="E1702" s="25" t="str">
        <f t="shared" si="1046"/>
        <v/>
      </c>
      <c r="F1702" s="25" t="str">
        <f t="shared" si="1047"/>
        <v/>
      </c>
      <c r="G1702" s="108" t="str">
        <f t="shared" si="1048"/>
        <v/>
      </c>
      <c r="H1702" s="108" t="str">
        <f t="shared" si="1049"/>
        <v/>
      </c>
      <c r="I1702" s="112" t="str">
        <f t="shared" si="1050"/>
        <v/>
      </c>
      <c r="J1702" s="112"/>
      <c r="K1702" s="112"/>
      <c r="L1702" s="113"/>
      <c r="M1702" s="113"/>
      <c r="N1702" s="224" t="str">
        <f t="shared" si="1051"/>
        <v/>
      </c>
      <c r="O1702" s="225" t="str">
        <f t="shared" si="1052"/>
        <v/>
      </c>
      <c r="Q1702" s="6">
        <v>1700</v>
      </c>
      <c r="R1702" s="47" t="str">
        <f t="shared" si="1015"/>
        <v>-1700</v>
      </c>
      <c r="S1702" s="6"/>
      <c r="T1702" s="48" t="str">
        <f t="shared" si="1016"/>
        <v/>
      </c>
      <c r="U1702" s="49" t="str">
        <f t="shared" si="1017"/>
        <v/>
      </c>
      <c r="W1702" s="51"/>
      <c r="X1702" s="75" t="str">
        <f t="shared" si="1018"/>
        <v/>
      </c>
      <c r="Y1702" s="71" t="str">
        <f t="shared" si="1019"/>
        <v/>
      </c>
      <c r="Z1702" s="71" t="str">
        <f t="shared" si="1020"/>
        <v/>
      </c>
      <c r="AA1702" s="71" t="str">
        <f t="shared" si="1021"/>
        <v/>
      </c>
      <c r="AB1702" s="71" t="str">
        <f t="shared" si="1022"/>
        <v/>
      </c>
      <c r="AC1702" s="71" t="str">
        <f t="shared" si="1023"/>
        <v/>
      </c>
      <c r="AD1702" s="71" t="str">
        <f t="shared" si="1024"/>
        <v/>
      </c>
      <c r="AE1702" s="78" t="str">
        <f t="shared" si="1025"/>
        <v/>
      </c>
      <c r="AF1702" s="75" t="str">
        <f t="shared" si="1026"/>
        <v/>
      </c>
      <c r="AG1702" s="71" t="str">
        <f t="shared" si="1027"/>
        <v/>
      </c>
      <c r="AH1702" s="71" t="str">
        <f t="shared" si="1028"/>
        <v/>
      </c>
      <c r="AI1702" s="71" t="str">
        <f t="shared" si="1029"/>
        <v/>
      </c>
      <c r="AJ1702" s="71" t="str">
        <f t="shared" si="1030"/>
        <v/>
      </c>
      <c r="AK1702" s="71" t="str">
        <f t="shared" si="1031"/>
        <v/>
      </c>
      <c r="AL1702" s="71" t="str">
        <f t="shared" si="1032"/>
        <v/>
      </c>
      <c r="AM1702" s="78" t="str">
        <f t="shared" si="1033"/>
        <v/>
      </c>
      <c r="AN1702" s="75" t="str">
        <f t="shared" si="1034"/>
        <v/>
      </c>
      <c r="AO1702" s="71" t="str">
        <f t="shared" si="1035"/>
        <v/>
      </c>
      <c r="AP1702" s="71" t="str">
        <f t="shared" si="1036"/>
        <v/>
      </c>
      <c r="AQ1702" s="71" t="str">
        <f t="shared" si="1037"/>
        <v/>
      </c>
      <c r="AR1702" s="71" t="str">
        <f t="shared" si="1038"/>
        <v/>
      </c>
      <c r="AS1702" s="71" t="str">
        <f t="shared" si="1039"/>
        <v/>
      </c>
      <c r="AT1702" s="71" t="str">
        <f t="shared" si="1040"/>
        <v/>
      </c>
      <c r="AU1702" s="76" t="str">
        <f t="shared" si="1041"/>
        <v/>
      </c>
      <c r="BF1702" s="141">
        <v>77030</v>
      </c>
      <c r="BG1702" s="142" t="s">
        <v>19620</v>
      </c>
      <c r="BH1702" s="141" t="s">
        <v>478</v>
      </c>
      <c r="BI1702" s="141" t="s">
        <v>176</v>
      </c>
      <c r="BJ1702" s="141"/>
      <c r="BK1702" s="141" t="s">
        <v>1597</v>
      </c>
      <c r="BL1702" s="141" t="s">
        <v>19621</v>
      </c>
      <c r="BM1702" s="141">
        <v>45.905307115485201</v>
      </c>
      <c r="BN1702" s="141">
        <v>-74.135457587809199</v>
      </c>
      <c r="BO1702" s="141">
        <v>1990</v>
      </c>
      <c r="BP1702" s="143" t="s">
        <v>25819</v>
      </c>
      <c r="BQ1702" s="143" t="s">
        <v>17560</v>
      </c>
    </row>
    <row r="1703" spans="1:69" ht="38.25" customHeight="1" x14ac:dyDescent="0.25">
      <c r="A1703" s="1" t="str">
        <f t="shared" si="1042"/>
        <v/>
      </c>
      <c r="B1703" s="32" t="str">
        <f t="shared" si="1043"/>
        <v/>
      </c>
      <c r="C1703" s="25" t="str">
        <f t="shared" si="1044"/>
        <v/>
      </c>
      <c r="D1703" s="25" t="str">
        <f t="shared" si="1045"/>
        <v/>
      </c>
      <c r="E1703" s="25" t="str">
        <f t="shared" si="1046"/>
        <v/>
      </c>
      <c r="F1703" s="25" t="str">
        <f t="shared" si="1047"/>
        <v/>
      </c>
      <c r="G1703" s="108" t="str">
        <f t="shared" si="1048"/>
        <v/>
      </c>
      <c r="H1703" s="108" t="str">
        <f t="shared" si="1049"/>
        <v/>
      </c>
      <c r="I1703" s="112" t="str">
        <f t="shared" si="1050"/>
        <v/>
      </c>
      <c r="J1703" s="112"/>
      <c r="K1703" s="112"/>
      <c r="L1703" s="113"/>
      <c r="M1703" s="113"/>
      <c r="N1703" s="224" t="str">
        <f t="shared" si="1051"/>
        <v/>
      </c>
      <c r="O1703" s="225" t="str">
        <f t="shared" si="1052"/>
        <v/>
      </c>
      <c r="Q1703" s="6">
        <v>1701</v>
      </c>
      <c r="R1703" s="47" t="str">
        <f t="shared" si="1015"/>
        <v>-1701</v>
      </c>
      <c r="S1703" s="6"/>
      <c r="T1703" s="48" t="str">
        <f t="shared" si="1016"/>
        <v/>
      </c>
      <c r="U1703" s="49" t="str">
        <f t="shared" si="1017"/>
        <v/>
      </c>
      <c r="W1703" s="51"/>
      <c r="X1703" s="75" t="str">
        <f t="shared" si="1018"/>
        <v/>
      </c>
      <c r="Y1703" s="71" t="str">
        <f t="shared" si="1019"/>
        <v/>
      </c>
      <c r="Z1703" s="71" t="str">
        <f t="shared" si="1020"/>
        <v/>
      </c>
      <c r="AA1703" s="71" t="str">
        <f t="shared" si="1021"/>
        <v/>
      </c>
      <c r="AB1703" s="71" t="str">
        <f t="shared" si="1022"/>
        <v/>
      </c>
      <c r="AC1703" s="71" t="str">
        <f t="shared" si="1023"/>
        <v/>
      </c>
      <c r="AD1703" s="71" t="str">
        <f t="shared" si="1024"/>
        <v/>
      </c>
      <c r="AE1703" s="78" t="str">
        <f t="shared" si="1025"/>
        <v/>
      </c>
      <c r="AF1703" s="75" t="str">
        <f t="shared" si="1026"/>
        <v/>
      </c>
      <c r="AG1703" s="71" t="str">
        <f t="shared" si="1027"/>
        <v/>
      </c>
      <c r="AH1703" s="71" t="str">
        <f t="shared" si="1028"/>
        <v/>
      </c>
      <c r="AI1703" s="71" t="str">
        <f t="shared" si="1029"/>
        <v/>
      </c>
      <c r="AJ1703" s="71" t="str">
        <f t="shared" si="1030"/>
        <v/>
      </c>
      <c r="AK1703" s="71" t="str">
        <f t="shared" si="1031"/>
        <v/>
      </c>
      <c r="AL1703" s="71" t="str">
        <f t="shared" si="1032"/>
        <v/>
      </c>
      <c r="AM1703" s="78" t="str">
        <f t="shared" si="1033"/>
        <v/>
      </c>
      <c r="AN1703" s="75" t="str">
        <f t="shared" si="1034"/>
        <v/>
      </c>
      <c r="AO1703" s="71" t="str">
        <f t="shared" si="1035"/>
        <v/>
      </c>
      <c r="AP1703" s="71" t="str">
        <f t="shared" si="1036"/>
        <v/>
      </c>
      <c r="AQ1703" s="71" t="str">
        <f t="shared" si="1037"/>
        <v/>
      </c>
      <c r="AR1703" s="71" t="str">
        <f t="shared" si="1038"/>
        <v/>
      </c>
      <c r="AS1703" s="71" t="str">
        <f t="shared" si="1039"/>
        <v/>
      </c>
      <c r="AT1703" s="71" t="str">
        <f t="shared" si="1040"/>
        <v/>
      </c>
      <c r="AU1703" s="76" t="str">
        <f t="shared" si="1041"/>
        <v/>
      </c>
      <c r="BF1703" s="141">
        <v>77030</v>
      </c>
      <c r="BG1703" s="142" t="s">
        <v>19622</v>
      </c>
      <c r="BH1703" s="141" t="s">
        <v>180</v>
      </c>
      <c r="BI1703" s="141" t="s">
        <v>178</v>
      </c>
      <c r="BJ1703" s="141"/>
      <c r="BK1703" s="141" t="s">
        <v>15878</v>
      </c>
      <c r="BL1703" s="141" t="s">
        <v>19623</v>
      </c>
      <c r="BM1703" s="141">
        <v>45.893721873765202</v>
      </c>
      <c r="BN1703" s="141">
        <v>-74.120256731961007</v>
      </c>
      <c r="BO1703" s="141">
        <v>1998</v>
      </c>
      <c r="BP1703" s="143" t="s">
        <v>25820</v>
      </c>
      <c r="BQ1703" s="143" t="s">
        <v>17560</v>
      </c>
    </row>
    <row r="1704" spans="1:69" ht="38.25" customHeight="1" x14ac:dyDescent="0.25">
      <c r="A1704" s="1" t="str">
        <f t="shared" si="1042"/>
        <v/>
      </c>
      <c r="B1704" s="32" t="str">
        <f t="shared" si="1043"/>
        <v/>
      </c>
      <c r="C1704" s="25" t="str">
        <f t="shared" si="1044"/>
        <v/>
      </c>
      <c r="D1704" s="25" t="str">
        <f t="shared" si="1045"/>
        <v/>
      </c>
      <c r="E1704" s="25" t="str">
        <f t="shared" si="1046"/>
        <v/>
      </c>
      <c r="F1704" s="25" t="str">
        <f t="shared" si="1047"/>
        <v/>
      </c>
      <c r="G1704" s="108" t="str">
        <f t="shared" si="1048"/>
        <v/>
      </c>
      <c r="H1704" s="108" t="str">
        <f t="shared" si="1049"/>
        <v/>
      </c>
      <c r="I1704" s="112" t="str">
        <f t="shared" si="1050"/>
        <v/>
      </c>
      <c r="J1704" s="112"/>
      <c r="K1704" s="112"/>
      <c r="L1704" s="113"/>
      <c r="M1704" s="113"/>
      <c r="N1704" s="224" t="str">
        <f t="shared" si="1051"/>
        <v/>
      </c>
      <c r="O1704" s="225" t="str">
        <f t="shared" si="1052"/>
        <v/>
      </c>
      <c r="Q1704" s="6">
        <v>1702</v>
      </c>
      <c r="R1704" s="47" t="str">
        <f t="shared" si="1015"/>
        <v>-1702</v>
      </c>
      <c r="S1704" s="6"/>
      <c r="T1704" s="48" t="str">
        <f t="shared" si="1016"/>
        <v/>
      </c>
      <c r="U1704" s="49" t="str">
        <f t="shared" si="1017"/>
        <v/>
      </c>
      <c r="W1704" s="51"/>
      <c r="X1704" s="75" t="str">
        <f t="shared" si="1018"/>
        <v/>
      </c>
      <c r="Y1704" s="71" t="str">
        <f t="shared" si="1019"/>
        <v/>
      </c>
      <c r="Z1704" s="71" t="str">
        <f t="shared" si="1020"/>
        <v/>
      </c>
      <c r="AA1704" s="71" t="str">
        <f t="shared" si="1021"/>
        <v/>
      </c>
      <c r="AB1704" s="71" t="str">
        <f t="shared" si="1022"/>
        <v/>
      </c>
      <c r="AC1704" s="71" t="str">
        <f t="shared" si="1023"/>
        <v/>
      </c>
      <c r="AD1704" s="71" t="str">
        <f t="shared" si="1024"/>
        <v/>
      </c>
      <c r="AE1704" s="78" t="str">
        <f t="shared" si="1025"/>
        <v/>
      </c>
      <c r="AF1704" s="75" t="str">
        <f t="shared" si="1026"/>
        <v/>
      </c>
      <c r="AG1704" s="71" t="str">
        <f t="shared" si="1027"/>
        <v/>
      </c>
      <c r="AH1704" s="71" t="str">
        <f t="shared" si="1028"/>
        <v/>
      </c>
      <c r="AI1704" s="71" t="str">
        <f t="shared" si="1029"/>
        <v/>
      </c>
      <c r="AJ1704" s="71" t="str">
        <f t="shared" si="1030"/>
        <v/>
      </c>
      <c r="AK1704" s="71" t="str">
        <f t="shared" si="1031"/>
        <v/>
      </c>
      <c r="AL1704" s="71" t="str">
        <f t="shared" si="1032"/>
        <v/>
      </c>
      <c r="AM1704" s="78" t="str">
        <f t="shared" si="1033"/>
        <v/>
      </c>
      <c r="AN1704" s="75" t="str">
        <f t="shared" si="1034"/>
        <v/>
      </c>
      <c r="AO1704" s="71" t="str">
        <f t="shared" si="1035"/>
        <v/>
      </c>
      <c r="AP1704" s="71" t="str">
        <f t="shared" si="1036"/>
        <v/>
      </c>
      <c r="AQ1704" s="71" t="str">
        <f t="shared" si="1037"/>
        <v/>
      </c>
      <c r="AR1704" s="71" t="str">
        <f t="shared" si="1038"/>
        <v/>
      </c>
      <c r="AS1704" s="71" t="str">
        <f t="shared" si="1039"/>
        <v/>
      </c>
      <c r="AT1704" s="71" t="str">
        <f t="shared" si="1040"/>
        <v/>
      </c>
      <c r="AU1704" s="76" t="str">
        <f t="shared" si="1041"/>
        <v/>
      </c>
      <c r="BF1704" s="141">
        <v>77030</v>
      </c>
      <c r="BG1704" s="142" t="s">
        <v>19757</v>
      </c>
      <c r="BH1704" s="141" t="s">
        <v>478</v>
      </c>
      <c r="BI1704" s="141" t="s">
        <v>177</v>
      </c>
      <c r="BJ1704" s="141"/>
      <c r="BK1704" s="141" t="s">
        <v>3566</v>
      </c>
      <c r="BL1704" s="141" t="s">
        <v>4917</v>
      </c>
      <c r="BM1704" s="141">
        <v>45.897166211067798</v>
      </c>
      <c r="BN1704" s="141">
        <v>-74.138978388599696</v>
      </c>
      <c r="BO1704" s="141">
        <v>2007</v>
      </c>
      <c r="BP1704" s="143" t="s">
        <v>25839</v>
      </c>
      <c r="BQ1704" s="143" t="s">
        <v>17560</v>
      </c>
    </row>
    <row r="1705" spans="1:69" ht="38.25" customHeight="1" x14ac:dyDescent="0.25">
      <c r="A1705" s="1" t="str">
        <f t="shared" si="1042"/>
        <v/>
      </c>
      <c r="B1705" s="32" t="str">
        <f t="shared" si="1043"/>
        <v/>
      </c>
      <c r="C1705" s="25" t="str">
        <f t="shared" si="1044"/>
        <v/>
      </c>
      <c r="D1705" s="25" t="str">
        <f t="shared" si="1045"/>
        <v/>
      </c>
      <c r="E1705" s="25" t="str">
        <f t="shared" si="1046"/>
        <v/>
      </c>
      <c r="F1705" s="25" t="str">
        <f t="shared" si="1047"/>
        <v/>
      </c>
      <c r="G1705" s="108" t="str">
        <f t="shared" si="1048"/>
        <v/>
      </c>
      <c r="H1705" s="108" t="str">
        <f t="shared" si="1049"/>
        <v/>
      </c>
      <c r="I1705" s="112" t="str">
        <f t="shared" si="1050"/>
        <v/>
      </c>
      <c r="J1705" s="112"/>
      <c r="K1705" s="112"/>
      <c r="L1705" s="113"/>
      <c r="M1705" s="113"/>
      <c r="N1705" s="224" t="str">
        <f t="shared" si="1051"/>
        <v/>
      </c>
      <c r="O1705" s="225" t="str">
        <f t="shared" si="1052"/>
        <v/>
      </c>
      <c r="Q1705" s="6">
        <v>1703</v>
      </c>
      <c r="R1705" s="47" t="str">
        <f t="shared" si="1015"/>
        <v>-1703</v>
      </c>
      <c r="S1705" s="6"/>
      <c r="T1705" s="48" t="str">
        <f t="shared" si="1016"/>
        <v/>
      </c>
      <c r="U1705" s="49" t="str">
        <f t="shared" si="1017"/>
        <v/>
      </c>
      <c r="W1705" s="51"/>
      <c r="X1705" s="75" t="str">
        <f t="shared" si="1018"/>
        <v/>
      </c>
      <c r="Y1705" s="71" t="str">
        <f t="shared" si="1019"/>
        <v/>
      </c>
      <c r="Z1705" s="71" t="str">
        <f t="shared" si="1020"/>
        <v/>
      </c>
      <c r="AA1705" s="71" t="str">
        <f t="shared" si="1021"/>
        <v/>
      </c>
      <c r="AB1705" s="71" t="str">
        <f t="shared" si="1022"/>
        <v/>
      </c>
      <c r="AC1705" s="71" t="str">
        <f t="shared" si="1023"/>
        <v/>
      </c>
      <c r="AD1705" s="71" t="str">
        <f t="shared" si="1024"/>
        <v/>
      </c>
      <c r="AE1705" s="78" t="str">
        <f t="shared" si="1025"/>
        <v/>
      </c>
      <c r="AF1705" s="75" t="str">
        <f t="shared" si="1026"/>
        <v/>
      </c>
      <c r="AG1705" s="71" t="str">
        <f t="shared" si="1027"/>
        <v/>
      </c>
      <c r="AH1705" s="71" t="str">
        <f t="shared" si="1028"/>
        <v/>
      </c>
      <c r="AI1705" s="71" t="str">
        <f t="shared" si="1029"/>
        <v/>
      </c>
      <c r="AJ1705" s="71" t="str">
        <f t="shared" si="1030"/>
        <v/>
      </c>
      <c r="AK1705" s="71" t="str">
        <f t="shared" si="1031"/>
        <v/>
      </c>
      <c r="AL1705" s="71" t="str">
        <f t="shared" si="1032"/>
        <v/>
      </c>
      <c r="AM1705" s="78" t="str">
        <f t="shared" si="1033"/>
        <v/>
      </c>
      <c r="AN1705" s="75" t="str">
        <f t="shared" si="1034"/>
        <v/>
      </c>
      <c r="AO1705" s="71" t="str">
        <f t="shared" si="1035"/>
        <v/>
      </c>
      <c r="AP1705" s="71" t="str">
        <f t="shared" si="1036"/>
        <v/>
      </c>
      <c r="AQ1705" s="71" t="str">
        <f t="shared" si="1037"/>
        <v/>
      </c>
      <c r="AR1705" s="71" t="str">
        <f t="shared" si="1038"/>
        <v/>
      </c>
      <c r="AS1705" s="71" t="str">
        <f t="shared" si="1039"/>
        <v/>
      </c>
      <c r="AT1705" s="71" t="str">
        <f t="shared" si="1040"/>
        <v/>
      </c>
      <c r="AU1705" s="76" t="str">
        <f t="shared" si="1041"/>
        <v/>
      </c>
      <c r="BF1705" s="141">
        <v>78020</v>
      </c>
      <c r="BG1705" s="142" t="s">
        <v>19812</v>
      </c>
      <c r="BH1705" s="141" t="s">
        <v>180</v>
      </c>
      <c r="BI1705" s="141" t="s">
        <v>178</v>
      </c>
      <c r="BJ1705" s="141"/>
      <c r="BK1705" s="141" t="s">
        <v>19813</v>
      </c>
      <c r="BL1705" s="141" t="s">
        <v>19814</v>
      </c>
      <c r="BM1705" s="141">
        <v>46.129057029922997</v>
      </c>
      <c r="BN1705" s="141">
        <v>-74.175062957373797</v>
      </c>
      <c r="BO1705" s="141">
        <v>1986</v>
      </c>
      <c r="BP1705" s="143" t="s">
        <v>25855</v>
      </c>
      <c r="BQ1705" s="143" t="s">
        <v>17560</v>
      </c>
    </row>
    <row r="1706" spans="1:69" ht="38.25" customHeight="1" x14ac:dyDescent="0.25">
      <c r="A1706" s="1" t="str">
        <f t="shared" si="1042"/>
        <v/>
      </c>
      <c r="B1706" s="32" t="str">
        <f t="shared" si="1043"/>
        <v/>
      </c>
      <c r="C1706" s="25" t="str">
        <f t="shared" si="1044"/>
        <v/>
      </c>
      <c r="D1706" s="25" t="str">
        <f t="shared" si="1045"/>
        <v/>
      </c>
      <c r="E1706" s="25" t="str">
        <f t="shared" si="1046"/>
        <v/>
      </c>
      <c r="F1706" s="25" t="str">
        <f t="shared" si="1047"/>
        <v/>
      </c>
      <c r="G1706" s="108" t="str">
        <f t="shared" si="1048"/>
        <v/>
      </c>
      <c r="H1706" s="108" t="str">
        <f t="shared" si="1049"/>
        <v/>
      </c>
      <c r="I1706" s="112" t="str">
        <f t="shared" si="1050"/>
        <v/>
      </c>
      <c r="J1706" s="112"/>
      <c r="K1706" s="112"/>
      <c r="L1706" s="113"/>
      <c r="M1706" s="113"/>
      <c r="N1706" s="224" t="str">
        <f t="shared" si="1051"/>
        <v/>
      </c>
      <c r="O1706" s="225" t="str">
        <f t="shared" si="1052"/>
        <v/>
      </c>
      <c r="Q1706" s="6">
        <v>1704</v>
      </c>
      <c r="R1706" s="47" t="str">
        <f t="shared" si="1015"/>
        <v>-1704</v>
      </c>
      <c r="S1706" s="6"/>
      <c r="T1706" s="48" t="str">
        <f t="shared" si="1016"/>
        <v/>
      </c>
      <c r="U1706" s="49" t="str">
        <f t="shared" si="1017"/>
        <v/>
      </c>
      <c r="W1706" s="51"/>
      <c r="X1706" s="75" t="str">
        <f t="shared" si="1018"/>
        <v/>
      </c>
      <c r="Y1706" s="71" t="str">
        <f t="shared" si="1019"/>
        <v/>
      </c>
      <c r="Z1706" s="71" t="str">
        <f t="shared" si="1020"/>
        <v/>
      </c>
      <c r="AA1706" s="71" t="str">
        <f t="shared" si="1021"/>
        <v/>
      </c>
      <c r="AB1706" s="71" t="str">
        <f t="shared" si="1022"/>
        <v/>
      </c>
      <c r="AC1706" s="71" t="str">
        <f t="shared" si="1023"/>
        <v/>
      </c>
      <c r="AD1706" s="71" t="str">
        <f t="shared" si="1024"/>
        <v/>
      </c>
      <c r="AE1706" s="78" t="str">
        <f t="shared" si="1025"/>
        <v/>
      </c>
      <c r="AF1706" s="75" t="str">
        <f t="shared" si="1026"/>
        <v/>
      </c>
      <c r="AG1706" s="71" t="str">
        <f t="shared" si="1027"/>
        <v/>
      </c>
      <c r="AH1706" s="71" t="str">
        <f t="shared" si="1028"/>
        <v/>
      </c>
      <c r="AI1706" s="71" t="str">
        <f t="shared" si="1029"/>
        <v/>
      </c>
      <c r="AJ1706" s="71" t="str">
        <f t="shared" si="1030"/>
        <v/>
      </c>
      <c r="AK1706" s="71" t="str">
        <f t="shared" si="1031"/>
        <v/>
      </c>
      <c r="AL1706" s="71" t="str">
        <f t="shared" si="1032"/>
        <v/>
      </c>
      <c r="AM1706" s="78" t="str">
        <f t="shared" si="1033"/>
        <v/>
      </c>
      <c r="AN1706" s="75" t="str">
        <f t="shared" si="1034"/>
        <v/>
      </c>
      <c r="AO1706" s="71" t="str">
        <f t="shared" si="1035"/>
        <v/>
      </c>
      <c r="AP1706" s="71" t="str">
        <f t="shared" si="1036"/>
        <v/>
      </c>
      <c r="AQ1706" s="71" t="str">
        <f t="shared" si="1037"/>
        <v/>
      </c>
      <c r="AR1706" s="71" t="str">
        <f t="shared" si="1038"/>
        <v/>
      </c>
      <c r="AS1706" s="71" t="str">
        <f t="shared" si="1039"/>
        <v/>
      </c>
      <c r="AT1706" s="71" t="str">
        <f t="shared" si="1040"/>
        <v/>
      </c>
      <c r="AU1706" s="76" t="str">
        <f t="shared" si="1041"/>
        <v/>
      </c>
      <c r="BF1706" s="141">
        <v>77030</v>
      </c>
      <c r="BG1706" s="142" t="s">
        <v>19758</v>
      </c>
      <c r="BH1706" s="141" t="s">
        <v>478</v>
      </c>
      <c r="BI1706" s="141" t="s">
        <v>186</v>
      </c>
      <c r="BJ1706" s="141"/>
      <c r="BK1706" s="141" t="s">
        <v>2587</v>
      </c>
      <c r="BL1706" s="141" t="s">
        <v>12687</v>
      </c>
      <c r="BM1706" s="141">
        <v>45.913619574230701</v>
      </c>
      <c r="BN1706" s="141">
        <v>-74.128274633416893</v>
      </c>
      <c r="BO1706" s="141">
        <v>2009</v>
      </c>
      <c r="BP1706" s="143" t="s">
        <v>25840</v>
      </c>
      <c r="BQ1706" s="143" t="s">
        <v>17560</v>
      </c>
    </row>
    <row r="1707" spans="1:69" ht="38.25" customHeight="1" x14ac:dyDescent="0.25">
      <c r="A1707" s="1" t="str">
        <f t="shared" si="1042"/>
        <v/>
      </c>
      <c r="B1707" s="32" t="str">
        <f t="shared" si="1043"/>
        <v/>
      </c>
      <c r="C1707" s="25" t="str">
        <f t="shared" si="1044"/>
        <v/>
      </c>
      <c r="D1707" s="25" t="str">
        <f t="shared" si="1045"/>
        <v/>
      </c>
      <c r="E1707" s="25" t="str">
        <f t="shared" si="1046"/>
        <v/>
      </c>
      <c r="F1707" s="25" t="str">
        <f t="shared" si="1047"/>
        <v/>
      </c>
      <c r="G1707" s="108" t="str">
        <f t="shared" si="1048"/>
        <v/>
      </c>
      <c r="H1707" s="108" t="str">
        <f t="shared" si="1049"/>
        <v/>
      </c>
      <c r="I1707" s="112" t="str">
        <f t="shared" si="1050"/>
        <v/>
      </c>
      <c r="J1707" s="112"/>
      <c r="K1707" s="112"/>
      <c r="L1707" s="113"/>
      <c r="M1707" s="113"/>
      <c r="N1707" s="224" t="str">
        <f t="shared" si="1051"/>
        <v/>
      </c>
      <c r="O1707" s="225" t="str">
        <f t="shared" si="1052"/>
        <v/>
      </c>
      <c r="Q1707" s="6">
        <v>1705</v>
      </c>
      <c r="R1707" s="47" t="str">
        <f t="shared" si="1015"/>
        <v>-1705</v>
      </c>
      <c r="S1707" s="6"/>
      <c r="T1707" s="48" t="str">
        <f t="shared" si="1016"/>
        <v/>
      </c>
      <c r="U1707" s="49" t="str">
        <f t="shared" si="1017"/>
        <v/>
      </c>
      <c r="W1707" s="51"/>
      <c r="X1707" s="75" t="str">
        <f t="shared" si="1018"/>
        <v/>
      </c>
      <c r="Y1707" s="71" t="str">
        <f t="shared" si="1019"/>
        <v/>
      </c>
      <c r="Z1707" s="71" t="str">
        <f t="shared" si="1020"/>
        <v/>
      </c>
      <c r="AA1707" s="71" t="str">
        <f t="shared" si="1021"/>
        <v/>
      </c>
      <c r="AB1707" s="71" t="str">
        <f t="shared" si="1022"/>
        <v/>
      </c>
      <c r="AC1707" s="71" t="str">
        <f t="shared" si="1023"/>
        <v/>
      </c>
      <c r="AD1707" s="71" t="str">
        <f t="shared" si="1024"/>
        <v/>
      </c>
      <c r="AE1707" s="78" t="str">
        <f t="shared" si="1025"/>
        <v/>
      </c>
      <c r="AF1707" s="75" t="str">
        <f t="shared" si="1026"/>
        <v/>
      </c>
      <c r="AG1707" s="71" t="str">
        <f t="shared" si="1027"/>
        <v/>
      </c>
      <c r="AH1707" s="71" t="str">
        <f t="shared" si="1028"/>
        <v/>
      </c>
      <c r="AI1707" s="71" t="str">
        <f t="shared" si="1029"/>
        <v/>
      </c>
      <c r="AJ1707" s="71" t="str">
        <f t="shared" si="1030"/>
        <v/>
      </c>
      <c r="AK1707" s="71" t="str">
        <f t="shared" si="1031"/>
        <v/>
      </c>
      <c r="AL1707" s="71" t="str">
        <f t="shared" si="1032"/>
        <v/>
      </c>
      <c r="AM1707" s="78" t="str">
        <f t="shared" si="1033"/>
        <v/>
      </c>
      <c r="AN1707" s="75" t="str">
        <f t="shared" si="1034"/>
        <v/>
      </c>
      <c r="AO1707" s="71" t="str">
        <f t="shared" si="1035"/>
        <v/>
      </c>
      <c r="AP1707" s="71" t="str">
        <f t="shared" si="1036"/>
        <v/>
      </c>
      <c r="AQ1707" s="71" t="str">
        <f t="shared" si="1037"/>
        <v/>
      </c>
      <c r="AR1707" s="71" t="str">
        <f t="shared" si="1038"/>
        <v/>
      </c>
      <c r="AS1707" s="71" t="str">
        <f t="shared" si="1039"/>
        <v/>
      </c>
      <c r="AT1707" s="71" t="str">
        <f t="shared" si="1040"/>
        <v/>
      </c>
      <c r="AU1707" s="76" t="str">
        <f t="shared" si="1041"/>
        <v/>
      </c>
      <c r="BF1707" s="141">
        <v>77030</v>
      </c>
      <c r="BG1707" s="142" t="s">
        <v>19759</v>
      </c>
      <c r="BH1707" s="141" t="s">
        <v>478</v>
      </c>
      <c r="BI1707" s="141" t="s">
        <v>176</v>
      </c>
      <c r="BJ1707" s="141"/>
      <c r="BK1707" s="141" t="s">
        <v>4194</v>
      </c>
      <c r="BL1707" s="141" t="s">
        <v>19621</v>
      </c>
      <c r="BM1707" s="141">
        <v>45.905637482153701</v>
      </c>
      <c r="BN1707" s="141">
        <v>-74.133352974529302</v>
      </c>
      <c r="BO1707" s="141">
        <v>1980</v>
      </c>
      <c r="BP1707" s="143" t="s">
        <v>25841</v>
      </c>
      <c r="BQ1707" s="143" t="s">
        <v>17560</v>
      </c>
    </row>
    <row r="1708" spans="1:69" ht="38.25" customHeight="1" x14ac:dyDescent="0.25">
      <c r="A1708" s="1" t="str">
        <f t="shared" si="1042"/>
        <v/>
      </c>
      <c r="B1708" s="32" t="str">
        <f t="shared" si="1043"/>
        <v/>
      </c>
      <c r="C1708" s="25" t="str">
        <f t="shared" si="1044"/>
        <v/>
      </c>
      <c r="D1708" s="25" t="str">
        <f t="shared" si="1045"/>
        <v/>
      </c>
      <c r="E1708" s="25" t="str">
        <f t="shared" si="1046"/>
        <v/>
      </c>
      <c r="F1708" s="25" t="str">
        <f t="shared" si="1047"/>
        <v/>
      </c>
      <c r="G1708" s="108" t="str">
        <f t="shared" si="1048"/>
        <v/>
      </c>
      <c r="H1708" s="108" t="str">
        <f t="shared" si="1049"/>
        <v/>
      </c>
      <c r="I1708" s="112" t="str">
        <f t="shared" si="1050"/>
        <v/>
      </c>
      <c r="J1708" s="112"/>
      <c r="K1708" s="112"/>
      <c r="L1708" s="113"/>
      <c r="M1708" s="113"/>
      <c r="N1708" s="224" t="str">
        <f t="shared" si="1051"/>
        <v/>
      </c>
      <c r="O1708" s="225" t="str">
        <f t="shared" si="1052"/>
        <v/>
      </c>
      <c r="Q1708" s="6">
        <v>1706</v>
      </c>
      <c r="R1708" s="47" t="str">
        <f t="shared" si="1015"/>
        <v>-1706</v>
      </c>
      <c r="S1708" s="6"/>
      <c r="T1708" s="48" t="str">
        <f t="shared" si="1016"/>
        <v/>
      </c>
      <c r="U1708" s="49" t="str">
        <f t="shared" si="1017"/>
        <v/>
      </c>
      <c r="W1708" s="51"/>
      <c r="X1708" s="75" t="str">
        <f t="shared" si="1018"/>
        <v/>
      </c>
      <c r="Y1708" s="71" t="str">
        <f t="shared" si="1019"/>
        <v/>
      </c>
      <c r="Z1708" s="71" t="str">
        <f t="shared" si="1020"/>
        <v/>
      </c>
      <c r="AA1708" s="71" t="str">
        <f t="shared" si="1021"/>
        <v/>
      </c>
      <c r="AB1708" s="71" t="str">
        <f t="shared" si="1022"/>
        <v/>
      </c>
      <c r="AC1708" s="71" t="str">
        <f t="shared" si="1023"/>
        <v/>
      </c>
      <c r="AD1708" s="71" t="str">
        <f t="shared" si="1024"/>
        <v/>
      </c>
      <c r="AE1708" s="78" t="str">
        <f t="shared" si="1025"/>
        <v/>
      </c>
      <c r="AF1708" s="75" t="str">
        <f t="shared" si="1026"/>
        <v/>
      </c>
      <c r="AG1708" s="71" t="str">
        <f t="shared" si="1027"/>
        <v/>
      </c>
      <c r="AH1708" s="71" t="str">
        <f t="shared" si="1028"/>
        <v/>
      </c>
      <c r="AI1708" s="71" t="str">
        <f t="shared" si="1029"/>
        <v/>
      </c>
      <c r="AJ1708" s="71" t="str">
        <f t="shared" si="1030"/>
        <v/>
      </c>
      <c r="AK1708" s="71" t="str">
        <f t="shared" si="1031"/>
        <v/>
      </c>
      <c r="AL1708" s="71" t="str">
        <f t="shared" si="1032"/>
        <v/>
      </c>
      <c r="AM1708" s="78" t="str">
        <f t="shared" si="1033"/>
        <v/>
      </c>
      <c r="AN1708" s="75" t="str">
        <f t="shared" si="1034"/>
        <v/>
      </c>
      <c r="AO1708" s="71" t="str">
        <f t="shared" si="1035"/>
        <v/>
      </c>
      <c r="AP1708" s="71" t="str">
        <f t="shared" si="1036"/>
        <v/>
      </c>
      <c r="AQ1708" s="71" t="str">
        <f t="shared" si="1037"/>
        <v/>
      </c>
      <c r="AR1708" s="71" t="str">
        <f t="shared" si="1038"/>
        <v/>
      </c>
      <c r="AS1708" s="71" t="str">
        <f t="shared" si="1039"/>
        <v/>
      </c>
      <c r="AT1708" s="71" t="str">
        <f t="shared" si="1040"/>
        <v/>
      </c>
      <c r="AU1708" s="76" t="str">
        <f t="shared" si="1041"/>
        <v/>
      </c>
      <c r="BF1708" s="141">
        <v>77030</v>
      </c>
      <c r="BG1708" s="142" t="s">
        <v>19760</v>
      </c>
      <c r="BH1708" s="141" t="s">
        <v>478</v>
      </c>
      <c r="BI1708" s="141" t="s">
        <v>176</v>
      </c>
      <c r="BJ1708" s="141"/>
      <c r="BK1708" s="141" t="s">
        <v>3190</v>
      </c>
      <c r="BL1708" s="141" t="s">
        <v>19761</v>
      </c>
      <c r="BM1708" s="141">
        <v>45.909509999999997</v>
      </c>
      <c r="BN1708" s="141">
        <v>-74.137879999999996</v>
      </c>
      <c r="BO1708" s="141">
        <v>2011</v>
      </c>
      <c r="BP1708" s="143" t="s">
        <v>25842</v>
      </c>
      <c r="BQ1708" s="143" t="s">
        <v>17560</v>
      </c>
    </row>
    <row r="1709" spans="1:69" ht="38.25" customHeight="1" x14ac:dyDescent="0.25">
      <c r="A1709" s="1" t="str">
        <f t="shared" si="1042"/>
        <v/>
      </c>
      <c r="B1709" s="32" t="str">
        <f t="shared" si="1043"/>
        <v/>
      </c>
      <c r="C1709" s="25" t="str">
        <f t="shared" si="1044"/>
        <v/>
      </c>
      <c r="D1709" s="25" t="str">
        <f t="shared" si="1045"/>
        <v/>
      </c>
      <c r="E1709" s="25" t="str">
        <f t="shared" si="1046"/>
        <v/>
      </c>
      <c r="F1709" s="25" t="str">
        <f t="shared" si="1047"/>
        <v/>
      </c>
      <c r="G1709" s="108" t="str">
        <f t="shared" si="1048"/>
        <v/>
      </c>
      <c r="H1709" s="108" t="str">
        <f t="shared" si="1049"/>
        <v/>
      </c>
      <c r="I1709" s="112" t="str">
        <f t="shared" si="1050"/>
        <v/>
      </c>
      <c r="J1709" s="112"/>
      <c r="K1709" s="112"/>
      <c r="L1709" s="113"/>
      <c r="M1709" s="113"/>
      <c r="N1709" s="224" t="str">
        <f t="shared" si="1051"/>
        <v/>
      </c>
      <c r="O1709" s="225" t="str">
        <f t="shared" si="1052"/>
        <v/>
      </c>
      <c r="Q1709" s="6">
        <v>1707</v>
      </c>
      <c r="R1709" s="47" t="str">
        <f t="shared" si="1015"/>
        <v>-1707</v>
      </c>
      <c r="S1709" s="6"/>
      <c r="T1709" s="48" t="str">
        <f t="shared" si="1016"/>
        <v/>
      </c>
      <c r="U1709" s="49" t="str">
        <f t="shared" si="1017"/>
        <v/>
      </c>
      <c r="W1709" s="51"/>
      <c r="X1709" s="75" t="str">
        <f t="shared" si="1018"/>
        <v/>
      </c>
      <c r="Y1709" s="71" t="str">
        <f t="shared" si="1019"/>
        <v/>
      </c>
      <c r="Z1709" s="71" t="str">
        <f t="shared" si="1020"/>
        <v/>
      </c>
      <c r="AA1709" s="71" t="str">
        <f t="shared" si="1021"/>
        <v/>
      </c>
      <c r="AB1709" s="71" t="str">
        <f t="shared" si="1022"/>
        <v/>
      </c>
      <c r="AC1709" s="71" t="str">
        <f t="shared" si="1023"/>
        <v/>
      </c>
      <c r="AD1709" s="71" t="str">
        <f t="shared" si="1024"/>
        <v/>
      </c>
      <c r="AE1709" s="78" t="str">
        <f t="shared" si="1025"/>
        <v/>
      </c>
      <c r="AF1709" s="75" t="str">
        <f t="shared" si="1026"/>
        <v/>
      </c>
      <c r="AG1709" s="71" t="str">
        <f t="shared" si="1027"/>
        <v/>
      </c>
      <c r="AH1709" s="71" t="str">
        <f t="shared" si="1028"/>
        <v/>
      </c>
      <c r="AI1709" s="71" t="str">
        <f t="shared" si="1029"/>
        <v/>
      </c>
      <c r="AJ1709" s="71" t="str">
        <f t="shared" si="1030"/>
        <v/>
      </c>
      <c r="AK1709" s="71" t="str">
        <f t="shared" si="1031"/>
        <v/>
      </c>
      <c r="AL1709" s="71" t="str">
        <f t="shared" si="1032"/>
        <v/>
      </c>
      <c r="AM1709" s="78" t="str">
        <f t="shared" si="1033"/>
        <v/>
      </c>
      <c r="AN1709" s="75" t="str">
        <f t="shared" si="1034"/>
        <v/>
      </c>
      <c r="AO1709" s="71" t="str">
        <f t="shared" si="1035"/>
        <v/>
      </c>
      <c r="AP1709" s="71" t="str">
        <f t="shared" si="1036"/>
        <v/>
      </c>
      <c r="AQ1709" s="71" t="str">
        <f t="shared" si="1037"/>
        <v/>
      </c>
      <c r="AR1709" s="71" t="str">
        <f t="shared" si="1038"/>
        <v/>
      </c>
      <c r="AS1709" s="71" t="str">
        <f t="shared" si="1039"/>
        <v/>
      </c>
      <c r="AT1709" s="71" t="str">
        <f t="shared" si="1040"/>
        <v/>
      </c>
      <c r="AU1709" s="76" t="str">
        <f t="shared" si="1041"/>
        <v/>
      </c>
      <c r="BF1709" s="141">
        <v>77030</v>
      </c>
      <c r="BG1709" s="142" t="s">
        <v>19762</v>
      </c>
      <c r="BH1709" s="141" t="s">
        <v>478</v>
      </c>
      <c r="BI1709" s="141" t="s">
        <v>186</v>
      </c>
      <c r="BJ1709" s="141"/>
      <c r="BK1709" s="141" t="s">
        <v>1522</v>
      </c>
      <c r="BL1709" s="141" t="s">
        <v>19763</v>
      </c>
      <c r="BM1709" s="141">
        <v>45.899760000000001</v>
      </c>
      <c r="BN1709" s="141">
        <v>-74.136179999999996</v>
      </c>
      <c r="BO1709" s="141">
        <v>2008</v>
      </c>
      <c r="BP1709" s="143" t="s">
        <v>25843</v>
      </c>
      <c r="BQ1709" s="143" t="s">
        <v>17560</v>
      </c>
    </row>
    <row r="1710" spans="1:69" ht="38.25" customHeight="1" x14ac:dyDescent="0.25">
      <c r="A1710" s="1" t="str">
        <f t="shared" si="1042"/>
        <v/>
      </c>
      <c r="B1710" s="32" t="str">
        <f t="shared" si="1043"/>
        <v/>
      </c>
      <c r="C1710" s="25" t="str">
        <f t="shared" si="1044"/>
        <v/>
      </c>
      <c r="D1710" s="25" t="str">
        <f t="shared" si="1045"/>
        <v/>
      </c>
      <c r="E1710" s="25" t="str">
        <f t="shared" si="1046"/>
        <v/>
      </c>
      <c r="F1710" s="25" t="str">
        <f t="shared" si="1047"/>
        <v/>
      </c>
      <c r="G1710" s="108" t="str">
        <f t="shared" si="1048"/>
        <v/>
      </c>
      <c r="H1710" s="108" t="str">
        <f t="shared" si="1049"/>
        <v/>
      </c>
      <c r="I1710" s="112" t="str">
        <f t="shared" si="1050"/>
        <v/>
      </c>
      <c r="J1710" s="112"/>
      <c r="K1710" s="112"/>
      <c r="L1710" s="113"/>
      <c r="M1710" s="113"/>
      <c r="N1710" s="224" t="str">
        <f t="shared" si="1051"/>
        <v/>
      </c>
      <c r="O1710" s="225" t="str">
        <f t="shared" si="1052"/>
        <v/>
      </c>
      <c r="Q1710" s="6">
        <v>1708</v>
      </c>
      <c r="R1710" s="47" t="str">
        <f t="shared" si="1015"/>
        <v>-1708</v>
      </c>
      <c r="S1710" s="6"/>
      <c r="T1710" s="48" t="str">
        <f t="shared" si="1016"/>
        <v/>
      </c>
      <c r="U1710" s="49" t="str">
        <f t="shared" si="1017"/>
        <v/>
      </c>
      <c r="W1710" s="51"/>
      <c r="X1710" s="75" t="str">
        <f t="shared" si="1018"/>
        <v/>
      </c>
      <c r="Y1710" s="71" t="str">
        <f t="shared" si="1019"/>
        <v/>
      </c>
      <c r="Z1710" s="71" t="str">
        <f t="shared" si="1020"/>
        <v/>
      </c>
      <c r="AA1710" s="71" t="str">
        <f t="shared" si="1021"/>
        <v/>
      </c>
      <c r="AB1710" s="71" t="str">
        <f t="shared" si="1022"/>
        <v/>
      </c>
      <c r="AC1710" s="71" t="str">
        <f t="shared" si="1023"/>
        <v/>
      </c>
      <c r="AD1710" s="71" t="str">
        <f t="shared" si="1024"/>
        <v/>
      </c>
      <c r="AE1710" s="78" t="str">
        <f t="shared" si="1025"/>
        <v/>
      </c>
      <c r="AF1710" s="75" t="str">
        <f t="shared" si="1026"/>
        <v/>
      </c>
      <c r="AG1710" s="71" t="str">
        <f t="shared" si="1027"/>
        <v/>
      </c>
      <c r="AH1710" s="71" t="str">
        <f t="shared" si="1028"/>
        <v/>
      </c>
      <c r="AI1710" s="71" t="str">
        <f t="shared" si="1029"/>
        <v/>
      </c>
      <c r="AJ1710" s="71" t="str">
        <f t="shared" si="1030"/>
        <v/>
      </c>
      <c r="AK1710" s="71" t="str">
        <f t="shared" si="1031"/>
        <v/>
      </c>
      <c r="AL1710" s="71" t="str">
        <f t="shared" si="1032"/>
        <v/>
      </c>
      <c r="AM1710" s="78" t="str">
        <f t="shared" si="1033"/>
        <v/>
      </c>
      <c r="AN1710" s="75" t="str">
        <f t="shared" si="1034"/>
        <v/>
      </c>
      <c r="AO1710" s="71" t="str">
        <f t="shared" si="1035"/>
        <v/>
      </c>
      <c r="AP1710" s="71" t="str">
        <f t="shared" si="1036"/>
        <v/>
      </c>
      <c r="AQ1710" s="71" t="str">
        <f t="shared" si="1037"/>
        <v/>
      </c>
      <c r="AR1710" s="71" t="str">
        <f t="shared" si="1038"/>
        <v/>
      </c>
      <c r="AS1710" s="71" t="str">
        <f t="shared" si="1039"/>
        <v/>
      </c>
      <c r="AT1710" s="71" t="str">
        <f t="shared" si="1040"/>
        <v/>
      </c>
      <c r="AU1710" s="76" t="str">
        <f t="shared" si="1041"/>
        <v/>
      </c>
      <c r="BF1710" s="141">
        <v>78010</v>
      </c>
      <c r="BG1710" s="142" t="s">
        <v>19771</v>
      </c>
      <c r="BH1710" s="141" t="s">
        <v>478</v>
      </c>
      <c r="BI1710" s="141" t="s">
        <v>176</v>
      </c>
      <c r="BJ1710" s="141" t="s">
        <v>19772</v>
      </c>
      <c r="BK1710" s="141" t="s">
        <v>19773</v>
      </c>
      <c r="BL1710" s="141" t="s">
        <v>5740</v>
      </c>
      <c r="BM1710" s="141">
        <v>46.039053422636201</v>
      </c>
      <c r="BN1710" s="141">
        <v>-74.220301048573305</v>
      </c>
      <c r="BO1710" s="141">
        <v>1972</v>
      </c>
      <c r="BP1710" s="143" t="s">
        <v>25844</v>
      </c>
      <c r="BQ1710" s="143" t="s">
        <v>17560</v>
      </c>
    </row>
    <row r="1711" spans="1:69" ht="38.25" customHeight="1" x14ac:dyDescent="0.25">
      <c r="A1711" s="1" t="str">
        <f t="shared" si="1042"/>
        <v/>
      </c>
      <c r="B1711" s="32" t="str">
        <f t="shared" si="1043"/>
        <v/>
      </c>
      <c r="C1711" s="25" t="str">
        <f t="shared" si="1044"/>
        <v/>
      </c>
      <c r="D1711" s="25" t="str">
        <f t="shared" si="1045"/>
        <v/>
      </c>
      <c r="E1711" s="25" t="str">
        <f t="shared" si="1046"/>
        <v/>
      </c>
      <c r="F1711" s="25" t="str">
        <f t="shared" si="1047"/>
        <v/>
      </c>
      <c r="G1711" s="108" t="str">
        <f t="shared" si="1048"/>
        <v/>
      </c>
      <c r="H1711" s="108" t="str">
        <f t="shared" si="1049"/>
        <v/>
      </c>
      <c r="I1711" s="112" t="str">
        <f t="shared" si="1050"/>
        <v/>
      </c>
      <c r="J1711" s="112"/>
      <c r="K1711" s="112"/>
      <c r="L1711" s="113"/>
      <c r="M1711" s="113"/>
      <c r="N1711" s="224" t="str">
        <f t="shared" si="1051"/>
        <v/>
      </c>
      <c r="O1711" s="225" t="str">
        <f t="shared" si="1052"/>
        <v/>
      </c>
      <c r="Q1711" s="6">
        <v>1709</v>
      </c>
      <c r="R1711" s="47" t="str">
        <f t="shared" si="1015"/>
        <v>-1709</v>
      </c>
      <c r="S1711" s="6"/>
      <c r="T1711" s="48" t="str">
        <f t="shared" si="1016"/>
        <v/>
      </c>
      <c r="U1711" s="49" t="str">
        <f t="shared" si="1017"/>
        <v/>
      </c>
      <c r="W1711" s="51"/>
      <c r="X1711" s="75" t="str">
        <f t="shared" si="1018"/>
        <v/>
      </c>
      <c r="Y1711" s="71" t="str">
        <f t="shared" si="1019"/>
        <v/>
      </c>
      <c r="Z1711" s="71" t="str">
        <f t="shared" si="1020"/>
        <v/>
      </c>
      <c r="AA1711" s="71" t="str">
        <f t="shared" si="1021"/>
        <v/>
      </c>
      <c r="AB1711" s="71" t="str">
        <f t="shared" si="1022"/>
        <v/>
      </c>
      <c r="AC1711" s="71" t="str">
        <f t="shared" si="1023"/>
        <v/>
      </c>
      <c r="AD1711" s="71" t="str">
        <f t="shared" si="1024"/>
        <v/>
      </c>
      <c r="AE1711" s="78" t="str">
        <f t="shared" si="1025"/>
        <v/>
      </c>
      <c r="AF1711" s="75" t="str">
        <f t="shared" si="1026"/>
        <v/>
      </c>
      <c r="AG1711" s="71" t="str">
        <f t="shared" si="1027"/>
        <v/>
      </c>
      <c r="AH1711" s="71" t="str">
        <f t="shared" si="1028"/>
        <v/>
      </c>
      <c r="AI1711" s="71" t="str">
        <f t="shared" si="1029"/>
        <v/>
      </c>
      <c r="AJ1711" s="71" t="str">
        <f t="shared" si="1030"/>
        <v/>
      </c>
      <c r="AK1711" s="71" t="str">
        <f t="shared" si="1031"/>
        <v/>
      </c>
      <c r="AL1711" s="71" t="str">
        <f t="shared" si="1032"/>
        <v/>
      </c>
      <c r="AM1711" s="78" t="str">
        <f t="shared" si="1033"/>
        <v/>
      </c>
      <c r="AN1711" s="75" t="str">
        <f t="shared" si="1034"/>
        <v/>
      </c>
      <c r="AO1711" s="71" t="str">
        <f t="shared" si="1035"/>
        <v/>
      </c>
      <c r="AP1711" s="71" t="str">
        <f t="shared" si="1036"/>
        <v/>
      </c>
      <c r="AQ1711" s="71" t="str">
        <f t="shared" si="1037"/>
        <v/>
      </c>
      <c r="AR1711" s="71" t="str">
        <f t="shared" si="1038"/>
        <v/>
      </c>
      <c r="AS1711" s="71" t="str">
        <f t="shared" si="1039"/>
        <v/>
      </c>
      <c r="AT1711" s="71" t="str">
        <f t="shared" si="1040"/>
        <v/>
      </c>
      <c r="AU1711" s="76" t="str">
        <f t="shared" si="1041"/>
        <v/>
      </c>
      <c r="BF1711" s="141">
        <v>78010</v>
      </c>
      <c r="BG1711" s="142" t="s">
        <v>19774</v>
      </c>
      <c r="BH1711" s="141" t="s">
        <v>478</v>
      </c>
      <c r="BI1711" s="141" t="s">
        <v>176</v>
      </c>
      <c r="BJ1711" s="141" t="s">
        <v>19775</v>
      </c>
      <c r="BK1711" s="141" t="s">
        <v>19776</v>
      </c>
      <c r="BL1711" s="141" t="s">
        <v>19777</v>
      </c>
      <c r="BM1711" s="141">
        <v>46.018637659781596</v>
      </c>
      <c r="BN1711" s="141">
        <v>-74.198584076723805</v>
      </c>
      <c r="BO1711" s="141">
        <v>1966</v>
      </c>
      <c r="BP1711" s="143" t="s">
        <v>1588</v>
      </c>
      <c r="BQ1711" s="143" t="s">
        <v>17560</v>
      </c>
    </row>
    <row r="1712" spans="1:69" ht="38.25" customHeight="1" x14ac:dyDescent="0.25">
      <c r="A1712" s="1" t="str">
        <f t="shared" si="1042"/>
        <v/>
      </c>
      <c r="B1712" s="32" t="str">
        <f t="shared" si="1043"/>
        <v/>
      </c>
      <c r="C1712" s="25" t="str">
        <f t="shared" si="1044"/>
        <v/>
      </c>
      <c r="D1712" s="25" t="str">
        <f t="shared" si="1045"/>
        <v/>
      </c>
      <c r="E1712" s="25" t="str">
        <f t="shared" si="1046"/>
        <v/>
      </c>
      <c r="F1712" s="25" t="str">
        <f t="shared" si="1047"/>
        <v/>
      </c>
      <c r="G1712" s="108" t="str">
        <f t="shared" si="1048"/>
        <v/>
      </c>
      <c r="H1712" s="108" t="str">
        <f t="shared" si="1049"/>
        <v/>
      </c>
      <c r="I1712" s="112" t="str">
        <f t="shared" si="1050"/>
        <v/>
      </c>
      <c r="J1712" s="112"/>
      <c r="K1712" s="112"/>
      <c r="L1712" s="113"/>
      <c r="M1712" s="113"/>
      <c r="N1712" s="224" t="str">
        <f t="shared" si="1051"/>
        <v/>
      </c>
      <c r="O1712" s="225" t="str">
        <f t="shared" si="1052"/>
        <v/>
      </c>
      <c r="Q1712" s="6">
        <v>1710</v>
      </c>
      <c r="R1712" s="47" t="str">
        <f t="shared" si="1015"/>
        <v>-1710</v>
      </c>
      <c r="S1712" s="6"/>
      <c r="T1712" s="48" t="str">
        <f t="shared" si="1016"/>
        <v/>
      </c>
      <c r="U1712" s="49" t="str">
        <f t="shared" si="1017"/>
        <v/>
      </c>
      <c r="W1712" s="51"/>
      <c r="X1712" s="75" t="str">
        <f t="shared" si="1018"/>
        <v/>
      </c>
      <c r="Y1712" s="71" t="str">
        <f t="shared" si="1019"/>
        <v/>
      </c>
      <c r="Z1712" s="71" t="str">
        <f t="shared" si="1020"/>
        <v/>
      </c>
      <c r="AA1712" s="71" t="str">
        <f t="shared" si="1021"/>
        <v/>
      </c>
      <c r="AB1712" s="71" t="str">
        <f t="shared" si="1022"/>
        <v/>
      </c>
      <c r="AC1712" s="71" t="str">
        <f t="shared" si="1023"/>
        <v/>
      </c>
      <c r="AD1712" s="71" t="str">
        <f t="shared" si="1024"/>
        <v/>
      </c>
      <c r="AE1712" s="78" t="str">
        <f t="shared" si="1025"/>
        <v/>
      </c>
      <c r="AF1712" s="75" t="str">
        <f t="shared" si="1026"/>
        <v/>
      </c>
      <c r="AG1712" s="71" t="str">
        <f t="shared" si="1027"/>
        <v/>
      </c>
      <c r="AH1712" s="71" t="str">
        <f t="shared" si="1028"/>
        <v/>
      </c>
      <c r="AI1712" s="71" t="str">
        <f t="shared" si="1029"/>
        <v/>
      </c>
      <c r="AJ1712" s="71" t="str">
        <f t="shared" si="1030"/>
        <v/>
      </c>
      <c r="AK1712" s="71" t="str">
        <f t="shared" si="1031"/>
        <v/>
      </c>
      <c r="AL1712" s="71" t="str">
        <f t="shared" si="1032"/>
        <v/>
      </c>
      <c r="AM1712" s="78" t="str">
        <f t="shared" si="1033"/>
        <v/>
      </c>
      <c r="AN1712" s="75" t="str">
        <f t="shared" si="1034"/>
        <v/>
      </c>
      <c r="AO1712" s="71" t="str">
        <f t="shared" si="1035"/>
        <v/>
      </c>
      <c r="AP1712" s="71" t="str">
        <f t="shared" si="1036"/>
        <v/>
      </c>
      <c r="AQ1712" s="71" t="str">
        <f t="shared" si="1037"/>
        <v/>
      </c>
      <c r="AR1712" s="71" t="str">
        <f t="shared" si="1038"/>
        <v/>
      </c>
      <c r="AS1712" s="71" t="str">
        <f t="shared" si="1039"/>
        <v/>
      </c>
      <c r="AT1712" s="71" t="str">
        <f t="shared" si="1040"/>
        <v/>
      </c>
      <c r="AU1712" s="76" t="str">
        <f t="shared" si="1041"/>
        <v/>
      </c>
      <c r="BF1712" s="141">
        <v>78020</v>
      </c>
      <c r="BG1712" s="142" t="s">
        <v>19815</v>
      </c>
      <c r="BH1712" s="141" t="s">
        <v>478</v>
      </c>
      <c r="BI1712" s="141" t="s">
        <v>186</v>
      </c>
      <c r="BJ1712" s="141"/>
      <c r="BK1712" s="141" t="s">
        <v>10910</v>
      </c>
      <c r="BL1712" s="141" t="s">
        <v>19816</v>
      </c>
      <c r="BM1712" s="141">
        <v>46.088239999999999</v>
      </c>
      <c r="BN1712" s="141">
        <v>-74.180660000000003</v>
      </c>
      <c r="BO1712" s="141">
        <v>2010</v>
      </c>
      <c r="BP1712" s="143" t="s">
        <v>25856</v>
      </c>
      <c r="BQ1712" s="143" t="s">
        <v>17560</v>
      </c>
    </row>
    <row r="1713" spans="1:69" ht="38.25" customHeight="1" x14ac:dyDescent="0.25">
      <c r="A1713" s="1" t="str">
        <f t="shared" si="1042"/>
        <v/>
      </c>
      <c r="B1713" s="32" t="str">
        <f t="shared" si="1043"/>
        <v/>
      </c>
      <c r="C1713" s="25" t="str">
        <f t="shared" si="1044"/>
        <v/>
      </c>
      <c r="D1713" s="25" t="str">
        <f t="shared" si="1045"/>
        <v/>
      </c>
      <c r="E1713" s="25" t="str">
        <f t="shared" si="1046"/>
        <v/>
      </c>
      <c r="F1713" s="25" t="str">
        <f t="shared" si="1047"/>
        <v/>
      </c>
      <c r="G1713" s="108" t="str">
        <f t="shared" si="1048"/>
        <v/>
      </c>
      <c r="H1713" s="108" t="str">
        <f t="shared" si="1049"/>
        <v/>
      </c>
      <c r="I1713" s="112" t="str">
        <f t="shared" si="1050"/>
        <v/>
      </c>
      <c r="J1713" s="112"/>
      <c r="K1713" s="112"/>
      <c r="L1713" s="113"/>
      <c r="M1713" s="113"/>
      <c r="N1713" s="224" t="str">
        <f t="shared" si="1051"/>
        <v/>
      </c>
      <c r="O1713" s="225" t="str">
        <f t="shared" si="1052"/>
        <v/>
      </c>
      <c r="Q1713" s="6">
        <v>1711</v>
      </c>
      <c r="R1713" s="47" t="str">
        <f t="shared" si="1015"/>
        <v>-1711</v>
      </c>
      <c r="S1713" s="6"/>
      <c r="T1713" s="48" t="str">
        <f t="shared" si="1016"/>
        <v/>
      </c>
      <c r="U1713" s="49" t="str">
        <f t="shared" si="1017"/>
        <v/>
      </c>
      <c r="W1713" s="51"/>
      <c r="X1713" s="75" t="str">
        <f t="shared" si="1018"/>
        <v/>
      </c>
      <c r="Y1713" s="71" t="str">
        <f t="shared" si="1019"/>
        <v/>
      </c>
      <c r="Z1713" s="71" t="str">
        <f t="shared" si="1020"/>
        <v/>
      </c>
      <c r="AA1713" s="71" t="str">
        <f t="shared" si="1021"/>
        <v/>
      </c>
      <c r="AB1713" s="71" t="str">
        <f t="shared" si="1022"/>
        <v/>
      </c>
      <c r="AC1713" s="71" t="str">
        <f t="shared" si="1023"/>
        <v/>
      </c>
      <c r="AD1713" s="71" t="str">
        <f t="shared" si="1024"/>
        <v/>
      </c>
      <c r="AE1713" s="78" t="str">
        <f t="shared" si="1025"/>
        <v/>
      </c>
      <c r="AF1713" s="75" t="str">
        <f t="shared" si="1026"/>
        <v/>
      </c>
      <c r="AG1713" s="71" t="str">
        <f t="shared" si="1027"/>
        <v/>
      </c>
      <c r="AH1713" s="71" t="str">
        <f t="shared" si="1028"/>
        <v/>
      </c>
      <c r="AI1713" s="71" t="str">
        <f t="shared" si="1029"/>
        <v/>
      </c>
      <c r="AJ1713" s="71" t="str">
        <f t="shared" si="1030"/>
        <v/>
      </c>
      <c r="AK1713" s="71" t="str">
        <f t="shared" si="1031"/>
        <v/>
      </c>
      <c r="AL1713" s="71" t="str">
        <f t="shared" si="1032"/>
        <v/>
      </c>
      <c r="AM1713" s="78" t="str">
        <f t="shared" si="1033"/>
        <v/>
      </c>
      <c r="AN1713" s="75" t="str">
        <f t="shared" si="1034"/>
        <v/>
      </c>
      <c r="AO1713" s="71" t="str">
        <f t="shared" si="1035"/>
        <v/>
      </c>
      <c r="AP1713" s="71" t="str">
        <f t="shared" si="1036"/>
        <v/>
      </c>
      <c r="AQ1713" s="71" t="str">
        <f t="shared" si="1037"/>
        <v/>
      </c>
      <c r="AR1713" s="71" t="str">
        <f t="shared" si="1038"/>
        <v/>
      </c>
      <c r="AS1713" s="71" t="str">
        <f t="shared" si="1039"/>
        <v/>
      </c>
      <c r="AT1713" s="71" t="str">
        <f t="shared" si="1040"/>
        <v/>
      </c>
      <c r="AU1713" s="76" t="str">
        <f t="shared" si="1041"/>
        <v/>
      </c>
      <c r="BF1713" s="141">
        <v>78020</v>
      </c>
      <c r="BG1713" s="142" t="s">
        <v>19817</v>
      </c>
      <c r="BH1713" s="141" t="s">
        <v>180</v>
      </c>
      <c r="BI1713" s="141" t="s">
        <v>191</v>
      </c>
      <c r="BJ1713" s="141"/>
      <c r="BK1713" s="141"/>
      <c r="BL1713" s="141" t="s">
        <v>19818</v>
      </c>
      <c r="BM1713" s="141">
        <v>46.120980000000003</v>
      </c>
      <c r="BN1713" s="141">
        <v>-74.18289</v>
      </c>
      <c r="BO1713" s="141">
        <v>1976</v>
      </c>
      <c r="BP1713" s="143" t="s">
        <v>25857</v>
      </c>
      <c r="BQ1713" s="143" t="s">
        <v>17560</v>
      </c>
    </row>
    <row r="1714" spans="1:69" ht="38.25" customHeight="1" x14ac:dyDescent="0.25">
      <c r="A1714" s="1" t="str">
        <f t="shared" si="1042"/>
        <v/>
      </c>
      <c r="B1714" s="32" t="str">
        <f t="shared" si="1043"/>
        <v/>
      </c>
      <c r="C1714" s="25" t="str">
        <f t="shared" si="1044"/>
        <v/>
      </c>
      <c r="D1714" s="25" t="str">
        <f t="shared" si="1045"/>
        <v/>
      </c>
      <c r="E1714" s="25" t="str">
        <f t="shared" si="1046"/>
        <v/>
      </c>
      <c r="F1714" s="25" t="str">
        <f t="shared" si="1047"/>
        <v/>
      </c>
      <c r="G1714" s="108" t="str">
        <f t="shared" si="1048"/>
        <v/>
      </c>
      <c r="H1714" s="108" t="str">
        <f t="shared" si="1049"/>
        <v/>
      </c>
      <c r="I1714" s="112" t="str">
        <f t="shared" si="1050"/>
        <v/>
      </c>
      <c r="J1714" s="112"/>
      <c r="K1714" s="112"/>
      <c r="L1714" s="113"/>
      <c r="M1714" s="113"/>
      <c r="N1714" s="224" t="str">
        <f t="shared" si="1051"/>
        <v/>
      </c>
      <c r="O1714" s="225" t="str">
        <f t="shared" si="1052"/>
        <v/>
      </c>
      <c r="Q1714" s="6">
        <v>1712</v>
      </c>
      <c r="R1714" s="47" t="str">
        <f t="shared" si="1015"/>
        <v>-1712</v>
      </c>
      <c r="S1714" s="6"/>
      <c r="T1714" s="48" t="str">
        <f t="shared" si="1016"/>
        <v/>
      </c>
      <c r="U1714" s="49" t="str">
        <f t="shared" si="1017"/>
        <v/>
      </c>
      <c r="W1714" s="51"/>
      <c r="X1714" s="75" t="str">
        <f t="shared" si="1018"/>
        <v/>
      </c>
      <c r="Y1714" s="71" t="str">
        <f t="shared" si="1019"/>
        <v/>
      </c>
      <c r="Z1714" s="71" t="str">
        <f t="shared" si="1020"/>
        <v/>
      </c>
      <c r="AA1714" s="71" t="str">
        <f t="shared" si="1021"/>
        <v/>
      </c>
      <c r="AB1714" s="71" t="str">
        <f t="shared" si="1022"/>
        <v/>
      </c>
      <c r="AC1714" s="71" t="str">
        <f t="shared" si="1023"/>
        <v/>
      </c>
      <c r="AD1714" s="71" t="str">
        <f t="shared" si="1024"/>
        <v/>
      </c>
      <c r="AE1714" s="78" t="str">
        <f t="shared" si="1025"/>
        <v/>
      </c>
      <c r="AF1714" s="75" t="str">
        <f t="shared" si="1026"/>
        <v/>
      </c>
      <c r="AG1714" s="71" t="str">
        <f t="shared" si="1027"/>
        <v/>
      </c>
      <c r="AH1714" s="71" t="str">
        <f t="shared" si="1028"/>
        <v/>
      </c>
      <c r="AI1714" s="71" t="str">
        <f t="shared" si="1029"/>
        <v/>
      </c>
      <c r="AJ1714" s="71" t="str">
        <f t="shared" si="1030"/>
        <v/>
      </c>
      <c r="AK1714" s="71" t="str">
        <f t="shared" si="1031"/>
        <v/>
      </c>
      <c r="AL1714" s="71" t="str">
        <f t="shared" si="1032"/>
        <v/>
      </c>
      <c r="AM1714" s="78" t="str">
        <f t="shared" si="1033"/>
        <v/>
      </c>
      <c r="AN1714" s="75" t="str">
        <f t="shared" si="1034"/>
        <v/>
      </c>
      <c r="AO1714" s="71" t="str">
        <f t="shared" si="1035"/>
        <v/>
      </c>
      <c r="AP1714" s="71" t="str">
        <f t="shared" si="1036"/>
        <v/>
      </c>
      <c r="AQ1714" s="71" t="str">
        <f t="shared" si="1037"/>
        <v/>
      </c>
      <c r="AR1714" s="71" t="str">
        <f t="shared" si="1038"/>
        <v/>
      </c>
      <c r="AS1714" s="71" t="str">
        <f t="shared" si="1039"/>
        <v/>
      </c>
      <c r="AT1714" s="71" t="str">
        <f t="shared" si="1040"/>
        <v/>
      </c>
      <c r="AU1714" s="76" t="str">
        <f t="shared" si="1041"/>
        <v/>
      </c>
      <c r="BF1714" s="141">
        <v>77065</v>
      </c>
      <c r="BG1714" s="142" t="s">
        <v>19933</v>
      </c>
      <c r="BH1714" s="141" t="s">
        <v>478</v>
      </c>
      <c r="BI1714" s="141" t="s">
        <v>176</v>
      </c>
      <c r="BJ1714" s="141"/>
      <c r="BK1714" s="141" t="s">
        <v>12875</v>
      </c>
      <c r="BL1714" s="141" t="s">
        <v>19934</v>
      </c>
      <c r="BM1714" s="141">
        <v>45.973260000000003</v>
      </c>
      <c r="BN1714" s="141">
        <v>-74.299850000000006</v>
      </c>
      <c r="BO1714" s="141">
        <v>1989</v>
      </c>
      <c r="BP1714" s="143" t="s">
        <v>25867</v>
      </c>
      <c r="BQ1714" s="143" t="s">
        <v>17560</v>
      </c>
    </row>
    <row r="1715" spans="1:69" ht="38.25" customHeight="1" x14ac:dyDescent="0.25">
      <c r="A1715" s="1" t="str">
        <f t="shared" si="1042"/>
        <v/>
      </c>
      <c r="B1715" s="32" t="str">
        <f t="shared" si="1043"/>
        <v/>
      </c>
      <c r="C1715" s="25" t="str">
        <f t="shared" si="1044"/>
        <v/>
      </c>
      <c r="D1715" s="25" t="str">
        <f t="shared" si="1045"/>
        <v/>
      </c>
      <c r="E1715" s="25" t="str">
        <f t="shared" si="1046"/>
        <v/>
      </c>
      <c r="F1715" s="25" t="str">
        <f t="shared" si="1047"/>
        <v/>
      </c>
      <c r="G1715" s="108" t="str">
        <f t="shared" si="1048"/>
        <v/>
      </c>
      <c r="H1715" s="108" t="str">
        <f t="shared" si="1049"/>
        <v/>
      </c>
      <c r="I1715" s="112" t="str">
        <f t="shared" si="1050"/>
        <v/>
      </c>
      <c r="J1715" s="112"/>
      <c r="K1715" s="112"/>
      <c r="L1715" s="113"/>
      <c r="M1715" s="113"/>
      <c r="N1715" s="224" t="str">
        <f t="shared" si="1051"/>
        <v/>
      </c>
      <c r="O1715" s="225" t="str">
        <f t="shared" si="1052"/>
        <v/>
      </c>
      <c r="Q1715" s="6">
        <v>1713</v>
      </c>
      <c r="R1715" s="47" t="str">
        <f t="shared" si="1015"/>
        <v>-1713</v>
      </c>
      <c r="S1715" s="6"/>
      <c r="T1715" s="48" t="str">
        <f t="shared" si="1016"/>
        <v/>
      </c>
      <c r="U1715" s="49" t="str">
        <f t="shared" si="1017"/>
        <v/>
      </c>
      <c r="W1715" s="51"/>
      <c r="X1715" s="75" t="str">
        <f t="shared" si="1018"/>
        <v/>
      </c>
      <c r="Y1715" s="71" t="str">
        <f t="shared" si="1019"/>
        <v/>
      </c>
      <c r="Z1715" s="71" t="str">
        <f t="shared" si="1020"/>
        <v/>
      </c>
      <c r="AA1715" s="71" t="str">
        <f t="shared" si="1021"/>
        <v/>
      </c>
      <c r="AB1715" s="71" t="str">
        <f t="shared" si="1022"/>
        <v/>
      </c>
      <c r="AC1715" s="71" t="str">
        <f t="shared" si="1023"/>
        <v/>
      </c>
      <c r="AD1715" s="71" t="str">
        <f t="shared" si="1024"/>
        <v/>
      </c>
      <c r="AE1715" s="78" t="str">
        <f t="shared" si="1025"/>
        <v/>
      </c>
      <c r="AF1715" s="75" t="str">
        <f t="shared" si="1026"/>
        <v/>
      </c>
      <c r="AG1715" s="71" t="str">
        <f t="shared" si="1027"/>
        <v/>
      </c>
      <c r="AH1715" s="71" t="str">
        <f t="shared" si="1028"/>
        <v/>
      </c>
      <c r="AI1715" s="71" t="str">
        <f t="shared" si="1029"/>
        <v/>
      </c>
      <c r="AJ1715" s="71" t="str">
        <f t="shared" si="1030"/>
        <v/>
      </c>
      <c r="AK1715" s="71" t="str">
        <f t="shared" si="1031"/>
        <v/>
      </c>
      <c r="AL1715" s="71" t="str">
        <f t="shared" si="1032"/>
        <v/>
      </c>
      <c r="AM1715" s="78" t="str">
        <f t="shared" si="1033"/>
        <v/>
      </c>
      <c r="AN1715" s="75" t="str">
        <f t="shared" si="1034"/>
        <v/>
      </c>
      <c r="AO1715" s="71" t="str">
        <f t="shared" si="1035"/>
        <v/>
      </c>
      <c r="AP1715" s="71" t="str">
        <f t="shared" si="1036"/>
        <v/>
      </c>
      <c r="AQ1715" s="71" t="str">
        <f t="shared" si="1037"/>
        <v/>
      </c>
      <c r="AR1715" s="71" t="str">
        <f t="shared" si="1038"/>
        <v/>
      </c>
      <c r="AS1715" s="71" t="str">
        <f t="shared" si="1039"/>
        <v/>
      </c>
      <c r="AT1715" s="71" t="str">
        <f t="shared" si="1040"/>
        <v/>
      </c>
      <c r="AU1715" s="76" t="str">
        <f t="shared" si="1041"/>
        <v/>
      </c>
      <c r="BF1715" s="141">
        <v>77065</v>
      </c>
      <c r="BG1715" s="142" t="s">
        <v>19935</v>
      </c>
      <c r="BH1715" s="141" t="s">
        <v>478</v>
      </c>
      <c r="BI1715" s="141" t="s">
        <v>176</v>
      </c>
      <c r="BJ1715" s="141"/>
      <c r="BK1715" s="141" t="s">
        <v>5043</v>
      </c>
      <c r="BL1715" s="141" t="s">
        <v>19936</v>
      </c>
      <c r="BM1715" s="141">
        <v>45.936160080855402</v>
      </c>
      <c r="BN1715" s="141">
        <v>-74.318562226933196</v>
      </c>
      <c r="BO1715" s="141">
        <v>1992</v>
      </c>
      <c r="BP1715" s="143" t="s">
        <v>1553</v>
      </c>
      <c r="BQ1715" s="143" t="s">
        <v>17560</v>
      </c>
    </row>
    <row r="1716" spans="1:69" ht="38.25" customHeight="1" x14ac:dyDescent="0.25">
      <c r="A1716" s="1" t="str">
        <f t="shared" si="1042"/>
        <v/>
      </c>
      <c r="B1716" s="32" t="str">
        <f t="shared" si="1043"/>
        <v/>
      </c>
      <c r="C1716" s="25" t="str">
        <f t="shared" si="1044"/>
        <v/>
      </c>
      <c r="D1716" s="25" t="str">
        <f t="shared" si="1045"/>
        <v/>
      </c>
      <c r="E1716" s="25" t="str">
        <f t="shared" si="1046"/>
        <v/>
      </c>
      <c r="F1716" s="25" t="str">
        <f t="shared" si="1047"/>
        <v/>
      </c>
      <c r="G1716" s="108" t="str">
        <f t="shared" si="1048"/>
        <v/>
      </c>
      <c r="H1716" s="108" t="str">
        <f t="shared" si="1049"/>
        <v/>
      </c>
      <c r="I1716" s="112" t="str">
        <f t="shared" si="1050"/>
        <v/>
      </c>
      <c r="J1716" s="112"/>
      <c r="K1716" s="112"/>
      <c r="L1716" s="113"/>
      <c r="M1716" s="113"/>
      <c r="N1716" s="224" t="str">
        <f t="shared" si="1051"/>
        <v/>
      </c>
      <c r="O1716" s="225" t="str">
        <f t="shared" si="1052"/>
        <v/>
      </c>
      <c r="Q1716" s="6">
        <v>1714</v>
      </c>
      <c r="R1716" s="47" t="str">
        <f t="shared" si="1015"/>
        <v>-1714</v>
      </c>
      <c r="S1716" s="6"/>
      <c r="T1716" s="48" t="str">
        <f t="shared" si="1016"/>
        <v/>
      </c>
      <c r="U1716" s="49" t="str">
        <f t="shared" si="1017"/>
        <v/>
      </c>
      <c r="W1716" s="51"/>
      <c r="X1716" s="75" t="str">
        <f t="shared" si="1018"/>
        <v/>
      </c>
      <c r="Y1716" s="71" t="str">
        <f t="shared" si="1019"/>
        <v/>
      </c>
      <c r="Z1716" s="71" t="str">
        <f t="shared" si="1020"/>
        <v/>
      </c>
      <c r="AA1716" s="71" t="str">
        <f t="shared" si="1021"/>
        <v/>
      </c>
      <c r="AB1716" s="71" t="str">
        <f t="shared" si="1022"/>
        <v/>
      </c>
      <c r="AC1716" s="71" t="str">
        <f t="shared" si="1023"/>
        <v/>
      </c>
      <c r="AD1716" s="71" t="str">
        <f t="shared" si="1024"/>
        <v/>
      </c>
      <c r="AE1716" s="78" t="str">
        <f t="shared" si="1025"/>
        <v/>
      </c>
      <c r="AF1716" s="75" t="str">
        <f t="shared" si="1026"/>
        <v/>
      </c>
      <c r="AG1716" s="71" t="str">
        <f t="shared" si="1027"/>
        <v/>
      </c>
      <c r="AH1716" s="71" t="str">
        <f t="shared" si="1028"/>
        <v/>
      </c>
      <c r="AI1716" s="71" t="str">
        <f t="shared" si="1029"/>
        <v/>
      </c>
      <c r="AJ1716" s="71" t="str">
        <f t="shared" si="1030"/>
        <v/>
      </c>
      <c r="AK1716" s="71" t="str">
        <f t="shared" si="1031"/>
        <v/>
      </c>
      <c r="AL1716" s="71" t="str">
        <f t="shared" si="1032"/>
        <v/>
      </c>
      <c r="AM1716" s="78" t="str">
        <f t="shared" si="1033"/>
        <v/>
      </c>
      <c r="AN1716" s="75" t="str">
        <f t="shared" si="1034"/>
        <v/>
      </c>
      <c r="AO1716" s="71" t="str">
        <f t="shared" si="1035"/>
        <v/>
      </c>
      <c r="AP1716" s="71" t="str">
        <f t="shared" si="1036"/>
        <v/>
      </c>
      <c r="AQ1716" s="71" t="str">
        <f t="shared" si="1037"/>
        <v/>
      </c>
      <c r="AR1716" s="71" t="str">
        <f t="shared" si="1038"/>
        <v/>
      </c>
      <c r="AS1716" s="71" t="str">
        <f t="shared" si="1039"/>
        <v/>
      </c>
      <c r="AT1716" s="71" t="str">
        <f t="shared" si="1040"/>
        <v/>
      </c>
      <c r="AU1716" s="76" t="str">
        <f t="shared" si="1041"/>
        <v/>
      </c>
      <c r="BF1716" s="141">
        <v>77065</v>
      </c>
      <c r="BG1716" s="142" t="s">
        <v>19937</v>
      </c>
      <c r="BH1716" s="141" t="s">
        <v>180</v>
      </c>
      <c r="BI1716" s="141" t="s">
        <v>178</v>
      </c>
      <c r="BJ1716" s="141"/>
      <c r="BK1716" s="141" t="s">
        <v>2120</v>
      </c>
      <c r="BL1716" s="141" t="s">
        <v>19938</v>
      </c>
      <c r="BM1716" s="141">
        <v>45.937730000000002</v>
      </c>
      <c r="BN1716" s="141">
        <v>-74.305729999999997</v>
      </c>
      <c r="BO1716" s="141">
        <v>1994</v>
      </c>
      <c r="BP1716" s="143" t="s">
        <v>1686</v>
      </c>
      <c r="BQ1716" s="143" t="s">
        <v>17560</v>
      </c>
    </row>
    <row r="1717" spans="1:69" ht="38.25" customHeight="1" x14ac:dyDescent="0.25">
      <c r="A1717" s="1" t="str">
        <f t="shared" si="1042"/>
        <v/>
      </c>
      <c r="B1717" s="32" t="str">
        <f t="shared" si="1043"/>
        <v/>
      </c>
      <c r="C1717" s="25" t="str">
        <f t="shared" si="1044"/>
        <v/>
      </c>
      <c r="D1717" s="25" t="str">
        <f t="shared" si="1045"/>
        <v/>
      </c>
      <c r="E1717" s="25" t="str">
        <f t="shared" si="1046"/>
        <v/>
      </c>
      <c r="F1717" s="25" t="str">
        <f t="shared" si="1047"/>
        <v/>
      </c>
      <c r="G1717" s="108" t="str">
        <f t="shared" si="1048"/>
        <v/>
      </c>
      <c r="H1717" s="108" t="str">
        <f t="shared" si="1049"/>
        <v/>
      </c>
      <c r="I1717" s="112" t="str">
        <f t="shared" si="1050"/>
        <v/>
      </c>
      <c r="J1717" s="112"/>
      <c r="K1717" s="112"/>
      <c r="L1717" s="113"/>
      <c r="M1717" s="113"/>
      <c r="N1717" s="224" t="str">
        <f t="shared" si="1051"/>
        <v/>
      </c>
      <c r="O1717" s="225" t="str">
        <f t="shared" si="1052"/>
        <v/>
      </c>
      <c r="Q1717" s="6">
        <v>1715</v>
      </c>
      <c r="R1717" s="47" t="str">
        <f t="shared" si="1015"/>
        <v>-1715</v>
      </c>
      <c r="S1717" s="6"/>
      <c r="T1717" s="48" t="str">
        <f t="shared" si="1016"/>
        <v/>
      </c>
      <c r="U1717" s="49" t="str">
        <f t="shared" si="1017"/>
        <v/>
      </c>
      <c r="W1717" s="51"/>
      <c r="X1717" s="75" t="str">
        <f t="shared" si="1018"/>
        <v/>
      </c>
      <c r="Y1717" s="71" t="str">
        <f t="shared" si="1019"/>
        <v/>
      </c>
      <c r="Z1717" s="71" t="str">
        <f t="shared" si="1020"/>
        <v/>
      </c>
      <c r="AA1717" s="71" t="str">
        <f t="shared" si="1021"/>
        <v/>
      </c>
      <c r="AB1717" s="71" t="str">
        <f t="shared" si="1022"/>
        <v/>
      </c>
      <c r="AC1717" s="71" t="str">
        <f t="shared" si="1023"/>
        <v/>
      </c>
      <c r="AD1717" s="71" t="str">
        <f t="shared" si="1024"/>
        <v/>
      </c>
      <c r="AE1717" s="78" t="str">
        <f t="shared" si="1025"/>
        <v/>
      </c>
      <c r="AF1717" s="75" t="str">
        <f t="shared" si="1026"/>
        <v/>
      </c>
      <c r="AG1717" s="71" t="str">
        <f t="shared" si="1027"/>
        <v/>
      </c>
      <c r="AH1717" s="71" t="str">
        <f t="shared" si="1028"/>
        <v/>
      </c>
      <c r="AI1717" s="71" t="str">
        <f t="shared" si="1029"/>
        <v/>
      </c>
      <c r="AJ1717" s="71" t="str">
        <f t="shared" si="1030"/>
        <v/>
      </c>
      <c r="AK1717" s="71" t="str">
        <f t="shared" si="1031"/>
        <v/>
      </c>
      <c r="AL1717" s="71" t="str">
        <f t="shared" si="1032"/>
        <v/>
      </c>
      <c r="AM1717" s="78" t="str">
        <f t="shared" si="1033"/>
        <v/>
      </c>
      <c r="AN1717" s="75" t="str">
        <f t="shared" si="1034"/>
        <v/>
      </c>
      <c r="AO1717" s="71" t="str">
        <f t="shared" si="1035"/>
        <v/>
      </c>
      <c r="AP1717" s="71" t="str">
        <f t="shared" si="1036"/>
        <v/>
      </c>
      <c r="AQ1717" s="71" t="str">
        <f t="shared" si="1037"/>
        <v/>
      </c>
      <c r="AR1717" s="71" t="str">
        <f t="shared" si="1038"/>
        <v/>
      </c>
      <c r="AS1717" s="71" t="str">
        <f t="shared" si="1039"/>
        <v/>
      </c>
      <c r="AT1717" s="71" t="str">
        <f t="shared" si="1040"/>
        <v/>
      </c>
      <c r="AU1717" s="76" t="str">
        <f t="shared" si="1041"/>
        <v/>
      </c>
      <c r="BF1717" s="141">
        <v>78065</v>
      </c>
      <c r="BG1717" s="142" t="s">
        <v>19921</v>
      </c>
      <c r="BH1717" s="141" t="s">
        <v>478</v>
      </c>
      <c r="BI1717" s="141" t="s">
        <v>186</v>
      </c>
      <c r="BJ1717" s="141"/>
      <c r="BK1717" s="141" t="s">
        <v>4549</v>
      </c>
      <c r="BL1717" s="141" t="s">
        <v>2063</v>
      </c>
      <c r="BM1717" s="141">
        <v>45.985199999999999</v>
      </c>
      <c r="BN1717" s="141">
        <v>-74.635189999999994</v>
      </c>
      <c r="BO1717" s="141">
        <v>2008</v>
      </c>
      <c r="BP1717" s="143" t="s">
        <v>25862</v>
      </c>
      <c r="BQ1717" s="143" t="s">
        <v>17560</v>
      </c>
    </row>
    <row r="1718" spans="1:69" ht="38.25" customHeight="1" x14ac:dyDescent="0.25">
      <c r="A1718" s="1" t="str">
        <f t="shared" si="1042"/>
        <v/>
      </c>
      <c r="B1718" s="32" t="str">
        <f t="shared" si="1043"/>
        <v/>
      </c>
      <c r="C1718" s="25" t="str">
        <f t="shared" si="1044"/>
        <v/>
      </c>
      <c r="D1718" s="25" t="str">
        <f t="shared" si="1045"/>
        <v/>
      </c>
      <c r="E1718" s="25" t="str">
        <f t="shared" si="1046"/>
        <v/>
      </c>
      <c r="F1718" s="25" t="str">
        <f t="shared" si="1047"/>
        <v/>
      </c>
      <c r="G1718" s="108" t="str">
        <f t="shared" si="1048"/>
        <v/>
      </c>
      <c r="H1718" s="108" t="str">
        <f t="shared" si="1049"/>
        <v/>
      </c>
      <c r="I1718" s="112" t="str">
        <f t="shared" si="1050"/>
        <v/>
      </c>
      <c r="J1718" s="112"/>
      <c r="K1718" s="112"/>
      <c r="L1718" s="113"/>
      <c r="M1718" s="113"/>
      <c r="N1718" s="224" t="str">
        <f t="shared" si="1051"/>
        <v/>
      </c>
      <c r="O1718" s="225" t="str">
        <f t="shared" si="1052"/>
        <v/>
      </c>
      <c r="Q1718" s="6">
        <v>1716</v>
      </c>
      <c r="R1718" s="47" t="str">
        <f t="shared" si="1015"/>
        <v>-1716</v>
      </c>
      <c r="S1718" s="6"/>
      <c r="T1718" s="48" t="str">
        <f t="shared" si="1016"/>
        <v/>
      </c>
      <c r="U1718" s="49" t="str">
        <f t="shared" si="1017"/>
        <v/>
      </c>
      <c r="W1718" s="51"/>
      <c r="X1718" s="75" t="str">
        <f t="shared" si="1018"/>
        <v/>
      </c>
      <c r="Y1718" s="71" t="str">
        <f t="shared" si="1019"/>
        <v/>
      </c>
      <c r="Z1718" s="71" t="str">
        <f t="shared" si="1020"/>
        <v/>
      </c>
      <c r="AA1718" s="71" t="str">
        <f t="shared" si="1021"/>
        <v/>
      </c>
      <c r="AB1718" s="71" t="str">
        <f t="shared" si="1022"/>
        <v/>
      </c>
      <c r="AC1718" s="71" t="str">
        <f t="shared" si="1023"/>
        <v/>
      </c>
      <c r="AD1718" s="71" t="str">
        <f t="shared" si="1024"/>
        <v/>
      </c>
      <c r="AE1718" s="78" t="str">
        <f t="shared" si="1025"/>
        <v/>
      </c>
      <c r="AF1718" s="75" t="str">
        <f t="shared" si="1026"/>
        <v/>
      </c>
      <c r="AG1718" s="71" t="str">
        <f t="shared" si="1027"/>
        <v/>
      </c>
      <c r="AH1718" s="71" t="str">
        <f t="shared" si="1028"/>
        <v/>
      </c>
      <c r="AI1718" s="71" t="str">
        <f t="shared" si="1029"/>
        <v/>
      </c>
      <c r="AJ1718" s="71" t="str">
        <f t="shared" si="1030"/>
        <v/>
      </c>
      <c r="AK1718" s="71" t="str">
        <f t="shared" si="1031"/>
        <v/>
      </c>
      <c r="AL1718" s="71" t="str">
        <f t="shared" si="1032"/>
        <v/>
      </c>
      <c r="AM1718" s="78" t="str">
        <f t="shared" si="1033"/>
        <v/>
      </c>
      <c r="AN1718" s="75" t="str">
        <f t="shared" si="1034"/>
        <v/>
      </c>
      <c r="AO1718" s="71" t="str">
        <f t="shared" si="1035"/>
        <v/>
      </c>
      <c r="AP1718" s="71" t="str">
        <f t="shared" si="1036"/>
        <v/>
      </c>
      <c r="AQ1718" s="71" t="str">
        <f t="shared" si="1037"/>
        <v/>
      </c>
      <c r="AR1718" s="71" t="str">
        <f t="shared" si="1038"/>
        <v/>
      </c>
      <c r="AS1718" s="71" t="str">
        <f t="shared" si="1039"/>
        <v/>
      </c>
      <c r="AT1718" s="71" t="str">
        <f t="shared" si="1040"/>
        <v/>
      </c>
      <c r="AU1718" s="76" t="str">
        <f t="shared" si="1041"/>
        <v/>
      </c>
      <c r="BF1718" s="141">
        <v>78070</v>
      </c>
      <c r="BG1718" s="142" t="s">
        <v>19924</v>
      </c>
      <c r="BH1718" s="141" t="s">
        <v>478</v>
      </c>
      <c r="BI1718" s="141" t="s">
        <v>176</v>
      </c>
      <c r="BJ1718" s="141" t="s">
        <v>19925</v>
      </c>
      <c r="BK1718" s="141"/>
      <c r="BL1718" s="141" t="s">
        <v>19926</v>
      </c>
      <c r="BM1718" s="141">
        <v>46.008890000000001</v>
      </c>
      <c r="BN1718" s="141">
        <v>-74.756879999999995</v>
      </c>
      <c r="BO1718" s="141">
        <v>2004</v>
      </c>
      <c r="BP1718" s="143" t="s">
        <v>25864</v>
      </c>
      <c r="BQ1718" s="143" t="s">
        <v>17560</v>
      </c>
    </row>
    <row r="1719" spans="1:69" ht="38.25" customHeight="1" x14ac:dyDescent="0.25">
      <c r="A1719" s="1" t="str">
        <f t="shared" si="1042"/>
        <v/>
      </c>
      <c r="B1719" s="32" t="str">
        <f t="shared" si="1043"/>
        <v/>
      </c>
      <c r="C1719" s="25" t="str">
        <f t="shared" si="1044"/>
        <v/>
      </c>
      <c r="D1719" s="25" t="str">
        <f t="shared" si="1045"/>
        <v/>
      </c>
      <c r="E1719" s="25" t="str">
        <f t="shared" si="1046"/>
        <v/>
      </c>
      <c r="F1719" s="25" t="str">
        <f t="shared" si="1047"/>
        <v/>
      </c>
      <c r="G1719" s="108" t="str">
        <f t="shared" si="1048"/>
        <v/>
      </c>
      <c r="H1719" s="108" t="str">
        <f t="shared" si="1049"/>
        <v/>
      </c>
      <c r="I1719" s="112" t="str">
        <f t="shared" si="1050"/>
        <v/>
      </c>
      <c r="J1719" s="112"/>
      <c r="K1719" s="112"/>
      <c r="L1719" s="113"/>
      <c r="M1719" s="113"/>
      <c r="N1719" s="224" t="str">
        <f t="shared" si="1051"/>
        <v/>
      </c>
      <c r="O1719" s="225" t="str">
        <f t="shared" si="1052"/>
        <v/>
      </c>
      <c r="Q1719" s="6">
        <v>1717</v>
      </c>
      <c r="R1719" s="47" t="str">
        <f t="shared" si="1015"/>
        <v>-1717</v>
      </c>
      <c r="S1719" s="6"/>
      <c r="T1719" s="48" t="str">
        <f t="shared" si="1016"/>
        <v/>
      </c>
      <c r="U1719" s="49" t="str">
        <f t="shared" si="1017"/>
        <v/>
      </c>
      <c r="W1719" s="51"/>
      <c r="X1719" s="75" t="str">
        <f t="shared" si="1018"/>
        <v/>
      </c>
      <c r="Y1719" s="71" t="str">
        <f t="shared" si="1019"/>
        <v/>
      </c>
      <c r="Z1719" s="71" t="str">
        <f t="shared" si="1020"/>
        <v/>
      </c>
      <c r="AA1719" s="71" t="str">
        <f t="shared" si="1021"/>
        <v/>
      </c>
      <c r="AB1719" s="71" t="str">
        <f t="shared" si="1022"/>
        <v/>
      </c>
      <c r="AC1719" s="71" t="str">
        <f t="shared" si="1023"/>
        <v/>
      </c>
      <c r="AD1719" s="71" t="str">
        <f t="shared" si="1024"/>
        <v/>
      </c>
      <c r="AE1719" s="78" t="str">
        <f t="shared" si="1025"/>
        <v/>
      </c>
      <c r="AF1719" s="75" t="str">
        <f t="shared" si="1026"/>
        <v/>
      </c>
      <c r="AG1719" s="71" t="str">
        <f t="shared" si="1027"/>
        <v/>
      </c>
      <c r="AH1719" s="71" t="str">
        <f t="shared" si="1028"/>
        <v/>
      </c>
      <c r="AI1719" s="71" t="str">
        <f t="shared" si="1029"/>
        <v/>
      </c>
      <c r="AJ1719" s="71" t="str">
        <f t="shared" si="1030"/>
        <v/>
      </c>
      <c r="AK1719" s="71" t="str">
        <f t="shared" si="1031"/>
        <v/>
      </c>
      <c r="AL1719" s="71" t="str">
        <f t="shared" si="1032"/>
        <v/>
      </c>
      <c r="AM1719" s="78" t="str">
        <f t="shared" si="1033"/>
        <v/>
      </c>
      <c r="AN1719" s="75" t="str">
        <f t="shared" si="1034"/>
        <v/>
      </c>
      <c r="AO1719" s="71" t="str">
        <f t="shared" si="1035"/>
        <v/>
      </c>
      <c r="AP1719" s="71" t="str">
        <f t="shared" si="1036"/>
        <v/>
      </c>
      <c r="AQ1719" s="71" t="str">
        <f t="shared" si="1037"/>
        <v/>
      </c>
      <c r="AR1719" s="71" t="str">
        <f t="shared" si="1038"/>
        <v/>
      </c>
      <c r="AS1719" s="71" t="str">
        <f t="shared" si="1039"/>
        <v/>
      </c>
      <c r="AT1719" s="71" t="str">
        <f t="shared" si="1040"/>
        <v/>
      </c>
      <c r="AU1719" s="76" t="str">
        <f t="shared" si="1041"/>
        <v/>
      </c>
      <c r="BF1719" s="141">
        <v>78102</v>
      </c>
      <c r="BG1719" s="142" t="s">
        <v>19955</v>
      </c>
      <c r="BH1719" s="141" t="s">
        <v>180</v>
      </c>
      <c r="BI1719" s="141" t="s">
        <v>178</v>
      </c>
      <c r="BJ1719" s="141" t="s">
        <v>19956</v>
      </c>
      <c r="BK1719" s="141" t="s">
        <v>15363</v>
      </c>
      <c r="BL1719" s="141" t="s">
        <v>19957</v>
      </c>
      <c r="BM1719" s="141">
        <v>46.196707595053702</v>
      </c>
      <c r="BN1719" s="141">
        <v>-74.575343130982006</v>
      </c>
      <c r="BO1719" s="141">
        <v>1994</v>
      </c>
      <c r="BP1719" s="143" t="s">
        <v>25870</v>
      </c>
      <c r="BQ1719" s="143" t="s">
        <v>17560</v>
      </c>
    </row>
    <row r="1720" spans="1:69" ht="38.25" customHeight="1" x14ac:dyDescent="0.25">
      <c r="A1720" s="1" t="str">
        <f t="shared" si="1042"/>
        <v/>
      </c>
      <c r="B1720" s="32" t="str">
        <f t="shared" si="1043"/>
        <v/>
      </c>
      <c r="C1720" s="25" t="str">
        <f t="shared" si="1044"/>
        <v/>
      </c>
      <c r="D1720" s="25" t="str">
        <f t="shared" si="1045"/>
        <v/>
      </c>
      <c r="E1720" s="25" t="str">
        <f t="shared" si="1046"/>
        <v/>
      </c>
      <c r="F1720" s="25" t="str">
        <f t="shared" si="1047"/>
        <v/>
      </c>
      <c r="G1720" s="108" t="str">
        <f t="shared" si="1048"/>
        <v/>
      </c>
      <c r="H1720" s="108" t="str">
        <f t="shared" si="1049"/>
        <v/>
      </c>
      <c r="I1720" s="112" t="str">
        <f t="shared" si="1050"/>
        <v/>
      </c>
      <c r="J1720" s="112"/>
      <c r="K1720" s="112"/>
      <c r="L1720" s="113"/>
      <c r="M1720" s="113"/>
      <c r="N1720" s="224" t="str">
        <f t="shared" si="1051"/>
        <v/>
      </c>
      <c r="O1720" s="225" t="str">
        <f t="shared" si="1052"/>
        <v/>
      </c>
      <c r="Q1720" s="6">
        <v>1718</v>
      </c>
      <c r="R1720" s="47" t="str">
        <f t="shared" si="1015"/>
        <v>-1718</v>
      </c>
      <c r="S1720" s="6"/>
      <c r="T1720" s="48" t="str">
        <f t="shared" si="1016"/>
        <v/>
      </c>
      <c r="U1720" s="49" t="str">
        <f t="shared" si="1017"/>
        <v/>
      </c>
      <c r="W1720" s="51"/>
      <c r="X1720" s="75" t="str">
        <f t="shared" si="1018"/>
        <v/>
      </c>
      <c r="Y1720" s="71" t="str">
        <f t="shared" si="1019"/>
        <v/>
      </c>
      <c r="Z1720" s="71" t="str">
        <f t="shared" si="1020"/>
        <v/>
      </c>
      <c r="AA1720" s="71" t="str">
        <f t="shared" si="1021"/>
        <v/>
      </c>
      <c r="AB1720" s="71" t="str">
        <f t="shared" si="1022"/>
        <v/>
      </c>
      <c r="AC1720" s="71" t="str">
        <f t="shared" si="1023"/>
        <v/>
      </c>
      <c r="AD1720" s="71" t="str">
        <f t="shared" si="1024"/>
        <v/>
      </c>
      <c r="AE1720" s="78" t="str">
        <f t="shared" si="1025"/>
        <v/>
      </c>
      <c r="AF1720" s="75" t="str">
        <f t="shared" si="1026"/>
        <v/>
      </c>
      <c r="AG1720" s="71" t="str">
        <f t="shared" si="1027"/>
        <v/>
      </c>
      <c r="AH1720" s="71" t="str">
        <f t="shared" si="1028"/>
        <v/>
      </c>
      <c r="AI1720" s="71" t="str">
        <f t="shared" si="1029"/>
        <v/>
      </c>
      <c r="AJ1720" s="71" t="str">
        <f t="shared" si="1030"/>
        <v/>
      </c>
      <c r="AK1720" s="71" t="str">
        <f t="shared" si="1031"/>
        <v/>
      </c>
      <c r="AL1720" s="71" t="str">
        <f t="shared" si="1032"/>
        <v/>
      </c>
      <c r="AM1720" s="78" t="str">
        <f t="shared" si="1033"/>
        <v/>
      </c>
      <c r="AN1720" s="75" t="str">
        <f t="shared" si="1034"/>
        <v/>
      </c>
      <c r="AO1720" s="71" t="str">
        <f t="shared" si="1035"/>
        <v/>
      </c>
      <c r="AP1720" s="71" t="str">
        <f t="shared" si="1036"/>
        <v/>
      </c>
      <c r="AQ1720" s="71" t="str">
        <f t="shared" si="1037"/>
        <v/>
      </c>
      <c r="AR1720" s="71" t="str">
        <f t="shared" si="1038"/>
        <v/>
      </c>
      <c r="AS1720" s="71" t="str">
        <f t="shared" si="1039"/>
        <v/>
      </c>
      <c r="AT1720" s="71" t="str">
        <f t="shared" si="1040"/>
        <v/>
      </c>
      <c r="AU1720" s="76" t="str">
        <f t="shared" si="1041"/>
        <v/>
      </c>
      <c r="BF1720" s="141">
        <v>78120</v>
      </c>
      <c r="BG1720" s="142" t="s">
        <v>20204</v>
      </c>
      <c r="BH1720" s="141" t="s">
        <v>478</v>
      </c>
      <c r="BI1720" s="141" t="s">
        <v>176</v>
      </c>
      <c r="BJ1720" s="141"/>
      <c r="BK1720" s="141" t="s">
        <v>20205</v>
      </c>
      <c r="BL1720" s="141" t="s">
        <v>20206</v>
      </c>
      <c r="BM1720" s="141">
        <v>46.276090000000003</v>
      </c>
      <c r="BN1720" s="141">
        <v>-74.717259999999996</v>
      </c>
      <c r="BO1720" s="141">
        <v>2008</v>
      </c>
      <c r="BP1720" s="143" t="s">
        <v>25917</v>
      </c>
      <c r="BQ1720" s="143" t="s">
        <v>17560</v>
      </c>
    </row>
    <row r="1721" spans="1:69" ht="38.25" customHeight="1" x14ac:dyDescent="0.25">
      <c r="A1721" s="1" t="str">
        <f t="shared" si="1042"/>
        <v/>
      </c>
      <c r="B1721" s="32" t="str">
        <f t="shared" si="1043"/>
        <v/>
      </c>
      <c r="C1721" s="25" t="str">
        <f t="shared" si="1044"/>
        <v/>
      </c>
      <c r="D1721" s="25" t="str">
        <f t="shared" si="1045"/>
        <v/>
      </c>
      <c r="E1721" s="25" t="str">
        <f t="shared" si="1046"/>
        <v/>
      </c>
      <c r="F1721" s="25" t="str">
        <f t="shared" si="1047"/>
        <v/>
      </c>
      <c r="G1721" s="108" t="str">
        <f t="shared" si="1048"/>
        <v/>
      </c>
      <c r="H1721" s="108" t="str">
        <f t="shared" si="1049"/>
        <v/>
      </c>
      <c r="I1721" s="112" t="str">
        <f t="shared" si="1050"/>
        <v/>
      </c>
      <c r="J1721" s="112"/>
      <c r="K1721" s="112"/>
      <c r="L1721" s="113"/>
      <c r="M1721" s="113"/>
      <c r="N1721" s="224" t="str">
        <f t="shared" si="1051"/>
        <v/>
      </c>
      <c r="O1721" s="225" t="str">
        <f t="shared" si="1052"/>
        <v/>
      </c>
      <c r="Q1721" s="6">
        <v>1719</v>
      </c>
      <c r="R1721" s="47" t="str">
        <f t="shared" si="1015"/>
        <v>-1719</v>
      </c>
      <c r="S1721" s="6"/>
      <c r="T1721" s="48" t="str">
        <f t="shared" si="1016"/>
        <v/>
      </c>
      <c r="U1721" s="49" t="str">
        <f t="shared" si="1017"/>
        <v/>
      </c>
      <c r="W1721" s="51"/>
      <c r="X1721" s="75" t="str">
        <f t="shared" si="1018"/>
        <v/>
      </c>
      <c r="Y1721" s="71" t="str">
        <f t="shared" si="1019"/>
        <v/>
      </c>
      <c r="Z1721" s="71" t="str">
        <f t="shared" si="1020"/>
        <v/>
      </c>
      <c r="AA1721" s="71" t="str">
        <f t="shared" si="1021"/>
        <v/>
      </c>
      <c r="AB1721" s="71" t="str">
        <f t="shared" si="1022"/>
        <v/>
      </c>
      <c r="AC1721" s="71" t="str">
        <f t="shared" si="1023"/>
        <v/>
      </c>
      <c r="AD1721" s="71" t="str">
        <f t="shared" si="1024"/>
        <v/>
      </c>
      <c r="AE1721" s="78" t="str">
        <f t="shared" si="1025"/>
        <v/>
      </c>
      <c r="AF1721" s="75" t="str">
        <f t="shared" si="1026"/>
        <v/>
      </c>
      <c r="AG1721" s="71" t="str">
        <f t="shared" si="1027"/>
        <v/>
      </c>
      <c r="AH1721" s="71" t="str">
        <f t="shared" si="1028"/>
        <v/>
      </c>
      <c r="AI1721" s="71" t="str">
        <f t="shared" si="1029"/>
        <v/>
      </c>
      <c r="AJ1721" s="71" t="str">
        <f t="shared" si="1030"/>
        <v/>
      </c>
      <c r="AK1721" s="71" t="str">
        <f t="shared" si="1031"/>
        <v/>
      </c>
      <c r="AL1721" s="71" t="str">
        <f t="shared" si="1032"/>
        <v/>
      </c>
      <c r="AM1721" s="78" t="str">
        <f t="shared" si="1033"/>
        <v/>
      </c>
      <c r="AN1721" s="75" t="str">
        <f t="shared" si="1034"/>
        <v/>
      </c>
      <c r="AO1721" s="71" t="str">
        <f t="shared" si="1035"/>
        <v/>
      </c>
      <c r="AP1721" s="71" t="str">
        <f t="shared" si="1036"/>
        <v/>
      </c>
      <c r="AQ1721" s="71" t="str">
        <f t="shared" si="1037"/>
        <v/>
      </c>
      <c r="AR1721" s="71" t="str">
        <f t="shared" si="1038"/>
        <v/>
      </c>
      <c r="AS1721" s="71" t="str">
        <f t="shared" si="1039"/>
        <v/>
      </c>
      <c r="AT1721" s="71" t="str">
        <f t="shared" si="1040"/>
        <v/>
      </c>
      <c r="AU1721" s="76" t="str">
        <f t="shared" si="1041"/>
        <v/>
      </c>
      <c r="BF1721" s="141">
        <v>78075</v>
      </c>
      <c r="BG1721" s="142" t="s">
        <v>19927</v>
      </c>
      <c r="BH1721" s="141" t="s">
        <v>180</v>
      </c>
      <c r="BI1721" s="141" t="s">
        <v>191</v>
      </c>
      <c r="BJ1721" s="141" t="s">
        <v>19928</v>
      </c>
      <c r="BK1721" s="141" t="s">
        <v>4417</v>
      </c>
      <c r="BL1721" s="141" t="s">
        <v>19929</v>
      </c>
      <c r="BM1721" s="141">
        <v>46.079709999999999</v>
      </c>
      <c r="BN1721" s="141">
        <v>-74.671800000000005</v>
      </c>
      <c r="BO1721" s="141">
        <v>1994</v>
      </c>
      <c r="BP1721" s="143" t="s">
        <v>25865</v>
      </c>
      <c r="BQ1721" s="143" t="s">
        <v>27848</v>
      </c>
    </row>
    <row r="1722" spans="1:69" ht="38.25" customHeight="1" x14ac:dyDescent="0.25">
      <c r="A1722" s="1" t="str">
        <f t="shared" si="1042"/>
        <v/>
      </c>
      <c r="B1722" s="32" t="str">
        <f t="shared" si="1043"/>
        <v/>
      </c>
      <c r="C1722" s="25" t="str">
        <f t="shared" si="1044"/>
        <v/>
      </c>
      <c r="D1722" s="25" t="str">
        <f t="shared" si="1045"/>
        <v/>
      </c>
      <c r="E1722" s="25" t="str">
        <f t="shared" si="1046"/>
        <v/>
      </c>
      <c r="F1722" s="25" t="str">
        <f t="shared" si="1047"/>
        <v/>
      </c>
      <c r="G1722" s="108" t="str">
        <f t="shared" si="1048"/>
        <v/>
      </c>
      <c r="H1722" s="108" t="str">
        <f t="shared" si="1049"/>
        <v/>
      </c>
      <c r="I1722" s="112" t="str">
        <f t="shared" si="1050"/>
        <v/>
      </c>
      <c r="J1722" s="112"/>
      <c r="K1722" s="112"/>
      <c r="L1722" s="113"/>
      <c r="M1722" s="113"/>
      <c r="N1722" s="224" t="str">
        <f t="shared" si="1051"/>
        <v/>
      </c>
      <c r="O1722" s="225" t="str">
        <f t="shared" si="1052"/>
        <v/>
      </c>
      <c r="Q1722" s="6">
        <v>1720</v>
      </c>
      <c r="R1722" s="47" t="str">
        <f t="shared" si="1015"/>
        <v>-1720</v>
      </c>
      <c r="S1722" s="6"/>
      <c r="T1722" s="48" t="str">
        <f t="shared" si="1016"/>
        <v/>
      </c>
      <c r="U1722" s="49" t="str">
        <f t="shared" si="1017"/>
        <v/>
      </c>
      <c r="W1722" s="51"/>
      <c r="X1722" s="75" t="str">
        <f t="shared" si="1018"/>
        <v/>
      </c>
      <c r="Y1722" s="71" t="str">
        <f t="shared" si="1019"/>
        <v/>
      </c>
      <c r="Z1722" s="71" t="str">
        <f t="shared" si="1020"/>
        <v/>
      </c>
      <c r="AA1722" s="71" t="str">
        <f t="shared" si="1021"/>
        <v/>
      </c>
      <c r="AB1722" s="71" t="str">
        <f t="shared" si="1022"/>
        <v/>
      </c>
      <c r="AC1722" s="71" t="str">
        <f t="shared" si="1023"/>
        <v/>
      </c>
      <c r="AD1722" s="71" t="str">
        <f t="shared" si="1024"/>
        <v/>
      </c>
      <c r="AE1722" s="78" t="str">
        <f t="shared" si="1025"/>
        <v/>
      </c>
      <c r="AF1722" s="75" t="str">
        <f t="shared" si="1026"/>
        <v/>
      </c>
      <c r="AG1722" s="71" t="str">
        <f t="shared" si="1027"/>
        <v/>
      </c>
      <c r="AH1722" s="71" t="str">
        <f t="shared" si="1028"/>
        <v/>
      </c>
      <c r="AI1722" s="71" t="str">
        <f t="shared" si="1029"/>
        <v/>
      </c>
      <c r="AJ1722" s="71" t="str">
        <f t="shared" si="1030"/>
        <v/>
      </c>
      <c r="AK1722" s="71" t="str">
        <f t="shared" si="1031"/>
        <v/>
      </c>
      <c r="AL1722" s="71" t="str">
        <f t="shared" si="1032"/>
        <v/>
      </c>
      <c r="AM1722" s="78" t="str">
        <f t="shared" si="1033"/>
        <v/>
      </c>
      <c r="AN1722" s="75" t="str">
        <f t="shared" si="1034"/>
        <v/>
      </c>
      <c r="AO1722" s="71" t="str">
        <f t="shared" si="1035"/>
        <v/>
      </c>
      <c r="AP1722" s="71" t="str">
        <f t="shared" si="1036"/>
        <v/>
      </c>
      <c r="AQ1722" s="71" t="str">
        <f t="shared" si="1037"/>
        <v/>
      </c>
      <c r="AR1722" s="71" t="str">
        <f t="shared" si="1038"/>
        <v/>
      </c>
      <c r="AS1722" s="71" t="str">
        <f t="shared" si="1039"/>
        <v/>
      </c>
      <c r="AT1722" s="71" t="str">
        <f t="shared" si="1040"/>
        <v/>
      </c>
      <c r="AU1722" s="76" t="str">
        <f t="shared" si="1041"/>
        <v/>
      </c>
      <c r="BF1722" s="141">
        <v>78120</v>
      </c>
      <c r="BG1722" s="142" t="s">
        <v>19996</v>
      </c>
      <c r="BH1722" s="141" t="s">
        <v>180</v>
      </c>
      <c r="BI1722" s="141" t="s">
        <v>178</v>
      </c>
      <c r="BJ1722" s="141"/>
      <c r="BK1722" s="141" t="s">
        <v>19997</v>
      </c>
      <c r="BL1722" s="141" t="s">
        <v>19998</v>
      </c>
      <c r="BM1722" s="141">
        <v>46.269150000000003</v>
      </c>
      <c r="BN1722" s="141">
        <v>-74.721230000000006</v>
      </c>
      <c r="BO1722" s="141">
        <v>2000</v>
      </c>
      <c r="BP1722" s="143" t="s">
        <v>25882</v>
      </c>
      <c r="BQ1722" s="143" t="s">
        <v>17560</v>
      </c>
    </row>
    <row r="1723" spans="1:69" ht="38.25" customHeight="1" x14ac:dyDescent="0.25">
      <c r="A1723" s="1" t="str">
        <f t="shared" si="1042"/>
        <v/>
      </c>
      <c r="B1723" s="32" t="str">
        <f t="shared" si="1043"/>
        <v/>
      </c>
      <c r="C1723" s="25" t="str">
        <f t="shared" si="1044"/>
        <v/>
      </c>
      <c r="D1723" s="25" t="str">
        <f t="shared" si="1045"/>
        <v/>
      </c>
      <c r="E1723" s="25" t="str">
        <f t="shared" si="1046"/>
        <v/>
      </c>
      <c r="F1723" s="25" t="str">
        <f t="shared" si="1047"/>
        <v/>
      </c>
      <c r="G1723" s="108" t="str">
        <f t="shared" si="1048"/>
        <v/>
      </c>
      <c r="H1723" s="108" t="str">
        <f t="shared" si="1049"/>
        <v/>
      </c>
      <c r="I1723" s="112" t="str">
        <f t="shared" si="1050"/>
        <v/>
      </c>
      <c r="J1723" s="112"/>
      <c r="K1723" s="112"/>
      <c r="L1723" s="113"/>
      <c r="M1723" s="113"/>
      <c r="N1723" s="224" t="str">
        <f t="shared" si="1051"/>
        <v/>
      </c>
      <c r="O1723" s="225" t="str">
        <f t="shared" si="1052"/>
        <v/>
      </c>
      <c r="Q1723" s="6">
        <v>1721</v>
      </c>
      <c r="R1723" s="47" t="str">
        <f t="shared" si="1015"/>
        <v>-1721</v>
      </c>
      <c r="S1723" s="6"/>
      <c r="T1723" s="48" t="str">
        <f t="shared" si="1016"/>
        <v/>
      </c>
      <c r="U1723" s="49" t="str">
        <f t="shared" si="1017"/>
        <v/>
      </c>
      <c r="W1723" s="51"/>
      <c r="X1723" s="75" t="str">
        <f t="shared" si="1018"/>
        <v/>
      </c>
      <c r="Y1723" s="71" t="str">
        <f t="shared" si="1019"/>
        <v/>
      </c>
      <c r="Z1723" s="71" t="str">
        <f t="shared" si="1020"/>
        <v/>
      </c>
      <c r="AA1723" s="71" t="str">
        <f t="shared" si="1021"/>
        <v/>
      </c>
      <c r="AB1723" s="71" t="str">
        <f t="shared" si="1022"/>
        <v/>
      </c>
      <c r="AC1723" s="71" t="str">
        <f t="shared" si="1023"/>
        <v/>
      </c>
      <c r="AD1723" s="71" t="str">
        <f t="shared" si="1024"/>
        <v/>
      </c>
      <c r="AE1723" s="78" t="str">
        <f t="shared" si="1025"/>
        <v/>
      </c>
      <c r="AF1723" s="75" t="str">
        <f t="shared" si="1026"/>
        <v/>
      </c>
      <c r="AG1723" s="71" t="str">
        <f t="shared" si="1027"/>
        <v/>
      </c>
      <c r="AH1723" s="71" t="str">
        <f t="shared" si="1028"/>
        <v/>
      </c>
      <c r="AI1723" s="71" t="str">
        <f t="shared" si="1029"/>
        <v/>
      </c>
      <c r="AJ1723" s="71" t="str">
        <f t="shared" si="1030"/>
        <v/>
      </c>
      <c r="AK1723" s="71" t="str">
        <f t="shared" si="1031"/>
        <v/>
      </c>
      <c r="AL1723" s="71" t="str">
        <f t="shared" si="1032"/>
        <v/>
      </c>
      <c r="AM1723" s="78" t="str">
        <f t="shared" si="1033"/>
        <v/>
      </c>
      <c r="AN1723" s="75" t="str">
        <f t="shared" si="1034"/>
        <v/>
      </c>
      <c r="AO1723" s="71" t="str">
        <f t="shared" si="1035"/>
        <v/>
      </c>
      <c r="AP1723" s="71" t="str">
        <f t="shared" si="1036"/>
        <v/>
      </c>
      <c r="AQ1723" s="71" t="str">
        <f t="shared" si="1037"/>
        <v/>
      </c>
      <c r="AR1723" s="71" t="str">
        <f t="shared" si="1038"/>
        <v/>
      </c>
      <c r="AS1723" s="71" t="str">
        <f t="shared" si="1039"/>
        <v/>
      </c>
      <c r="AT1723" s="71" t="str">
        <f t="shared" si="1040"/>
        <v/>
      </c>
      <c r="AU1723" s="76" t="str">
        <f t="shared" si="1041"/>
        <v/>
      </c>
      <c r="BF1723" s="141">
        <v>78120</v>
      </c>
      <c r="BG1723" s="142" t="s">
        <v>19999</v>
      </c>
      <c r="BH1723" s="141" t="s">
        <v>180</v>
      </c>
      <c r="BI1723" s="141" t="s">
        <v>191</v>
      </c>
      <c r="BJ1723" s="141"/>
      <c r="BK1723" s="141"/>
      <c r="BL1723" s="141" t="s">
        <v>20000</v>
      </c>
      <c r="BM1723" s="141">
        <v>46.278019999999998</v>
      </c>
      <c r="BN1723" s="141">
        <v>-74.727400000000003</v>
      </c>
      <c r="BO1723" s="141">
        <v>1993</v>
      </c>
      <c r="BP1723" s="143" t="s">
        <v>25883</v>
      </c>
      <c r="BQ1723" s="143" t="s">
        <v>17560</v>
      </c>
    </row>
    <row r="1724" spans="1:69" ht="38.25" customHeight="1" x14ac:dyDescent="0.25">
      <c r="A1724" s="1" t="str">
        <f t="shared" si="1042"/>
        <v/>
      </c>
      <c r="B1724" s="32" t="str">
        <f t="shared" si="1043"/>
        <v/>
      </c>
      <c r="C1724" s="25" t="str">
        <f t="shared" si="1044"/>
        <v/>
      </c>
      <c r="D1724" s="25" t="str">
        <f t="shared" si="1045"/>
        <v/>
      </c>
      <c r="E1724" s="25" t="str">
        <f t="shared" si="1046"/>
        <v/>
      </c>
      <c r="F1724" s="25" t="str">
        <f t="shared" si="1047"/>
        <v/>
      </c>
      <c r="G1724" s="108" t="str">
        <f t="shared" si="1048"/>
        <v/>
      </c>
      <c r="H1724" s="108" t="str">
        <f t="shared" si="1049"/>
        <v/>
      </c>
      <c r="I1724" s="112" t="str">
        <f t="shared" si="1050"/>
        <v/>
      </c>
      <c r="J1724" s="112"/>
      <c r="K1724" s="112"/>
      <c r="L1724" s="113"/>
      <c r="M1724" s="113"/>
      <c r="N1724" s="224" t="str">
        <f t="shared" si="1051"/>
        <v/>
      </c>
      <c r="O1724" s="225" t="str">
        <f t="shared" si="1052"/>
        <v/>
      </c>
      <c r="Q1724" s="6">
        <v>1722</v>
      </c>
      <c r="R1724" s="47" t="str">
        <f t="shared" si="1015"/>
        <v>-1722</v>
      </c>
      <c r="S1724" s="6"/>
      <c r="T1724" s="48" t="str">
        <f t="shared" si="1016"/>
        <v/>
      </c>
      <c r="U1724" s="49" t="str">
        <f t="shared" si="1017"/>
        <v/>
      </c>
      <c r="W1724" s="51"/>
      <c r="X1724" s="75" t="str">
        <f t="shared" si="1018"/>
        <v/>
      </c>
      <c r="Y1724" s="71" t="str">
        <f t="shared" si="1019"/>
        <v/>
      </c>
      <c r="Z1724" s="71" t="str">
        <f t="shared" si="1020"/>
        <v/>
      </c>
      <c r="AA1724" s="71" t="str">
        <f t="shared" si="1021"/>
        <v/>
      </c>
      <c r="AB1724" s="71" t="str">
        <f t="shared" si="1022"/>
        <v/>
      </c>
      <c r="AC1724" s="71" t="str">
        <f t="shared" si="1023"/>
        <v/>
      </c>
      <c r="AD1724" s="71" t="str">
        <f t="shared" si="1024"/>
        <v/>
      </c>
      <c r="AE1724" s="78" t="str">
        <f t="shared" si="1025"/>
        <v/>
      </c>
      <c r="AF1724" s="75" t="str">
        <f t="shared" si="1026"/>
        <v/>
      </c>
      <c r="AG1724" s="71" t="str">
        <f t="shared" si="1027"/>
        <v/>
      </c>
      <c r="AH1724" s="71" t="str">
        <f t="shared" si="1028"/>
        <v/>
      </c>
      <c r="AI1724" s="71" t="str">
        <f t="shared" si="1029"/>
        <v/>
      </c>
      <c r="AJ1724" s="71" t="str">
        <f t="shared" si="1030"/>
        <v/>
      </c>
      <c r="AK1724" s="71" t="str">
        <f t="shared" si="1031"/>
        <v/>
      </c>
      <c r="AL1724" s="71" t="str">
        <f t="shared" si="1032"/>
        <v/>
      </c>
      <c r="AM1724" s="78" t="str">
        <f t="shared" si="1033"/>
        <v/>
      </c>
      <c r="AN1724" s="75" t="str">
        <f t="shared" si="1034"/>
        <v/>
      </c>
      <c r="AO1724" s="71" t="str">
        <f t="shared" si="1035"/>
        <v/>
      </c>
      <c r="AP1724" s="71" t="str">
        <f t="shared" si="1036"/>
        <v/>
      </c>
      <c r="AQ1724" s="71" t="str">
        <f t="shared" si="1037"/>
        <v/>
      </c>
      <c r="AR1724" s="71" t="str">
        <f t="shared" si="1038"/>
        <v/>
      </c>
      <c r="AS1724" s="71" t="str">
        <f t="shared" si="1039"/>
        <v/>
      </c>
      <c r="AT1724" s="71" t="str">
        <f t="shared" si="1040"/>
        <v/>
      </c>
      <c r="AU1724" s="76" t="str">
        <f t="shared" si="1041"/>
        <v/>
      </c>
      <c r="BF1724" s="141">
        <v>79050</v>
      </c>
      <c r="BG1724" s="142" t="s">
        <v>20017</v>
      </c>
      <c r="BH1724" s="141" t="s">
        <v>478</v>
      </c>
      <c r="BI1724" s="141" t="s">
        <v>176</v>
      </c>
      <c r="BJ1724" s="141"/>
      <c r="BK1724" s="141" t="s">
        <v>2137</v>
      </c>
      <c r="BL1724" s="141" t="s">
        <v>20018</v>
      </c>
      <c r="BM1724" s="141">
        <v>46.557070000000003</v>
      </c>
      <c r="BN1724" s="141">
        <v>-74.821370000000002</v>
      </c>
      <c r="BO1724" s="141">
        <v>2003</v>
      </c>
      <c r="BP1724" s="143" t="s">
        <v>25886</v>
      </c>
      <c r="BQ1724" s="143" t="s">
        <v>17560</v>
      </c>
    </row>
    <row r="1725" spans="1:69" ht="38.25" customHeight="1" x14ac:dyDescent="0.25">
      <c r="A1725" s="1" t="str">
        <f t="shared" si="1042"/>
        <v/>
      </c>
      <c r="B1725" s="32" t="str">
        <f t="shared" si="1043"/>
        <v/>
      </c>
      <c r="C1725" s="25" t="str">
        <f t="shared" si="1044"/>
        <v/>
      </c>
      <c r="D1725" s="25" t="str">
        <f t="shared" si="1045"/>
        <v/>
      </c>
      <c r="E1725" s="25" t="str">
        <f t="shared" si="1046"/>
        <v/>
      </c>
      <c r="F1725" s="25" t="str">
        <f t="shared" si="1047"/>
        <v/>
      </c>
      <c r="G1725" s="108" t="str">
        <f t="shared" si="1048"/>
        <v/>
      </c>
      <c r="H1725" s="108" t="str">
        <f t="shared" si="1049"/>
        <v/>
      </c>
      <c r="I1725" s="112" t="str">
        <f t="shared" si="1050"/>
        <v/>
      </c>
      <c r="J1725" s="112"/>
      <c r="K1725" s="112"/>
      <c r="L1725" s="113"/>
      <c r="M1725" s="113"/>
      <c r="N1725" s="224" t="str">
        <f t="shared" si="1051"/>
        <v/>
      </c>
      <c r="O1725" s="225" t="str">
        <f t="shared" si="1052"/>
        <v/>
      </c>
      <c r="Q1725" s="6">
        <v>1723</v>
      </c>
      <c r="R1725" s="47" t="str">
        <f t="shared" si="1015"/>
        <v>-1723</v>
      </c>
      <c r="S1725" s="6"/>
      <c r="T1725" s="48" t="str">
        <f t="shared" si="1016"/>
        <v/>
      </c>
      <c r="U1725" s="49" t="str">
        <f t="shared" si="1017"/>
        <v/>
      </c>
      <c r="W1725" s="51"/>
      <c r="X1725" s="75" t="str">
        <f t="shared" si="1018"/>
        <v/>
      </c>
      <c r="Y1725" s="71" t="str">
        <f t="shared" si="1019"/>
        <v/>
      </c>
      <c r="Z1725" s="71" t="str">
        <f t="shared" si="1020"/>
        <v/>
      </c>
      <c r="AA1725" s="71" t="str">
        <f t="shared" si="1021"/>
        <v/>
      </c>
      <c r="AB1725" s="71" t="str">
        <f t="shared" si="1022"/>
        <v/>
      </c>
      <c r="AC1725" s="71" t="str">
        <f t="shared" si="1023"/>
        <v/>
      </c>
      <c r="AD1725" s="71" t="str">
        <f t="shared" si="1024"/>
        <v/>
      </c>
      <c r="AE1725" s="78" t="str">
        <f t="shared" si="1025"/>
        <v/>
      </c>
      <c r="AF1725" s="75" t="str">
        <f t="shared" si="1026"/>
        <v/>
      </c>
      <c r="AG1725" s="71" t="str">
        <f t="shared" si="1027"/>
        <v/>
      </c>
      <c r="AH1725" s="71" t="str">
        <f t="shared" si="1028"/>
        <v/>
      </c>
      <c r="AI1725" s="71" t="str">
        <f t="shared" si="1029"/>
        <v/>
      </c>
      <c r="AJ1725" s="71" t="str">
        <f t="shared" si="1030"/>
        <v/>
      </c>
      <c r="AK1725" s="71" t="str">
        <f t="shared" si="1031"/>
        <v/>
      </c>
      <c r="AL1725" s="71" t="str">
        <f t="shared" si="1032"/>
        <v/>
      </c>
      <c r="AM1725" s="78" t="str">
        <f t="shared" si="1033"/>
        <v/>
      </c>
      <c r="AN1725" s="75" t="str">
        <f t="shared" si="1034"/>
        <v/>
      </c>
      <c r="AO1725" s="71" t="str">
        <f t="shared" si="1035"/>
        <v/>
      </c>
      <c r="AP1725" s="71" t="str">
        <f t="shared" si="1036"/>
        <v/>
      </c>
      <c r="AQ1725" s="71" t="str">
        <f t="shared" si="1037"/>
        <v/>
      </c>
      <c r="AR1725" s="71" t="str">
        <f t="shared" si="1038"/>
        <v/>
      </c>
      <c r="AS1725" s="71" t="str">
        <f t="shared" si="1039"/>
        <v/>
      </c>
      <c r="AT1725" s="71" t="str">
        <f t="shared" si="1040"/>
        <v/>
      </c>
      <c r="AU1725" s="76" t="str">
        <f t="shared" si="1041"/>
        <v/>
      </c>
      <c r="BF1725" s="141">
        <v>79050</v>
      </c>
      <c r="BG1725" s="142" t="s">
        <v>20019</v>
      </c>
      <c r="BH1725" s="141" t="s">
        <v>180</v>
      </c>
      <c r="BI1725" s="141" t="s">
        <v>191</v>
      </c>
      <c r="BJ1725" s="141"/>
      <c r="BK1725" s="141" t="s">
        <v>14402</v>
      </c>
      <c r="BL1725" s="141" t="s">
        <v>2818</v>
      </c>
      <c r="BM1725" s="141">
        <v>46.550350000000002</v>
      </c>
      <c r="BN1725" s="141">
        <v>-74.828569999999999</v>
      </c>
      <c r="BO1725" s="141">
        <v>1991</v>
      </c>
      <c r="BP1725" s="143" t="s">
        <v>25887</v>
      </c>
      <c r="BQ1725" s="143" t="s">
        <v>17560</v>
      </c>
    </row>
    <row r="1726" spans="1:69" ht="38.25" customHeight="1" x14ac:dyDescent="0.25">
      <c r="A1726" s="1" t="str">
        <f t="shared" si="1042"/>
        <v/>
      </c>
      <c r="B1726" s="32" t="str">
        <f t="shared" si="1043"/>
        <v/>
      </c>
      <c r="C1726" s="25" t="str">
        <f t="shared" si="1044"/>
        <v/>
      </c>
      <c r="D1726" s="25" t="str">
        <f t="shared" si="1045"/>
        <v/>
      </c>
      <c r="E1726" s="25" t="str">
        <f t="shared" si="1046"/>
        <v/>
      </c>
      <c r="F1726" s="25" t="str">
        <f t="shared" si="1047"/>
        <v/>
      </c>
      <c r="G1726" s="108" t="str">
        <f t="shared" si="1048"/>
        <v/>
      </c>
      <c r="H1726" s="108" t="str">
        <f t="shared" si="1049"/>
        <v/>
      </c>
      <c r="I1726" s="112" t="str">
        <f t="shared" si="1050"/>
        <v/>
      </c>
      <c r="J1726" s="112"/>
      <c r="K1726" s="112"/>
      <c r="L1726" s="113"/>
      <c r="M1726" s="113"/>
      <c r="N1726" s="224" t="str">
        <f t="shared" si="1051"/>
        <v/>
      </c>
      <c r="O1726" s="225" t="str">
        <f t="shared" si="1052"/>
        <v/>
      </c>
      <c r="Q1726" s="6">
        <v>1724</v>
      </c>
      <c r="R1726" s="47" t="str">
        <f t="shared" si="1015"/>
        <v>-1724</v>
      </c>
      <c r="S1726" s="6"/>
      <c r="T1726" s="48" t="str">
        <f t="shared" si="1016"/>
        <v/>
      </c>
      <c r="U1726" s="49" t="str">
        <f t="shared" si="1017"/>
        <v/>
      </c>
      <c r="W1726" s="51"/>
      <c r="X1726" s="75" t="str">
        <f t="shared" si="1018"/>
        <v/>
      </c>
      <c r="Y1726" s="71" t="str">
        <f t="shared" si="1019"/>
        <v/>
      </c>
      <c r="Z1726" s="71" t="str">
        <f t="shared" si="1020"/>
        <v/>
      </c>
      <c r="AA1726" s="71" t="str">
        <f t="shared" si="1021"/>
        <v/>
      </c>
      <c r="AB1726" s="71" t="str">
        <f t="shared" si="1022"/>
        <v/>
      </c>
      <c r="AC1726" s="71" t="str">
        <f t="shared" si="1023"/>
        <v/>
      </c>
      <c r="AD1726" s="71" t="str">
        <f t="shared" si="1024"/>
        <v/>
      </c>
      <c r="AE1726" s="78" t="str">
        <f t="shared" si="1025"/>
        <v/>
      </c>
      <c r="AF1726" s="75" t="str">
        <f t="shared" si="1026"/>
        <v/>
      </c>
      <c r="AG1726" s="71" t="str">
        <f t="shared" si="1027"/>
        <v/>
      </c>
      <c r="AH1726" s="71" t="str">
        <f t="shared" si="1028"/>
        <v/>
      </c>
      <c r="AI1726" s="71" t="str">
        <f t="shared" si="1029"/>
        <v/>
      </c>
      <c r="AJ1726" s="71" t="str">
        <f t="shared" si="1030"/>
        <v/>
      </c>
      <c r="AK1726" s="71" t="str">
        <f t="shared" si="1031"/>
        <v/>
      </c>
      <c r="AL1726" s="71" t="str">
        <f t="shared" si="1032"/>
        <v/>
      </c>
      <c r="AM1726" s="78" t="str">
        <f t="shared" si="1033"/>
        <v/>
      </c>
      <c r="AN1726" s="75" t="str">
        <f t="shared" si="1034"/>
        <v/>
      </c>
      <c r="AO1726" s="71" t="str">
        <f t="shared" si="1035"/>
        <v/>
      </c>
      <c r="AP1726" s="71" t="str">
        <f t="shared" si="1036"/>
        <v/>
      </c>
      <c r="AQ1726" s="71" t="str">
        <f t="shared" si="1037"/>
        <v/>
      </c>
      <c r="AR1726" s="71" t="str">
        <f t="shared" si="1038"/>
        <v/>
      </c>
      <c r="AS1726" s="71" t="str">
        <f t="shared" si="1039"/>
        <v/>
      </c>
      <c r="AT1726" s="71" t="str">
        <f t="shared" si="1040"/>
        <v/>
      </c>
      <c r="AU1726" s="76" t="str">
        <f t="shared" si="1041"/>
        <v/>
      </c>
      <c r="BF1726" s="141">
        <v>79050</v>
      </c>
      <c r="BG1726" s="142" t="s">
        <v>20020</v>
      </c>
      <c r="BH1726" s="141" t="s">
        <v>180</v>
      </c>
      <c r="BI1726" s="141" t="s">
        <v>178</v>
      </c>
      <c r="BJ1726" s="141"/>
      <c r="BK1726" s="141" t="s">
        <v>3335</v>
      </c>
      <c r="BL1726" s="141" t="s">
        <v>2818</v>
      </c>
      <c r="BM1726" s="141">
        <v>46.549239999999998</v>
      </c>
      <c r="BN1726" s="141">
        <v>-74.829269999999994</v>
      </c>
      <c r="BO1726" s="141">
        <v>1991</v>
      </c>
      <c r="BP1726" s="143" t="s">
        <v>25888</v>
      </c>
      <c r="BQ1726" s="143" t="s">
        <v>17560</v>
      </c>
    </row>
    <row r="1727" spans="1:69" ht="38.25" customHeight="1" x14ac:dyDescent="0.25">
      <c r="A1727" s="1" t="str">
        <f t="shared" si="1042"/>
        <v/>
      </c>
      <c r="B1727" s="32" t="str">
        <f t="shared" si="1043"/>
        <v/>
      </c>
      <c r="C1727" s="25" t="str">
        <f t="shared" si="1044"/>
        <v/>
      </c>
      <c r="D1727" s="25" t="str">
        <f t="shared" si="1045"/>
        <v/>
      </c>
      <c r="E1727" s="25" t="str">
        <f t="shared" si="1046"/>
        <v/>
      </c>
      <c r="F1727" s="25" t="str">
        <f t="shared" si="1047"/>
        <v/>
      </c>
      <c r="G1727" s="108" t="str">
        <f t="shared" si="1048"/>
        <v/>
      </c>
      <c r="H1727" s="108" t="str">
        <f t="shared" si="1049"/>
        <v/>
      </c>
      <c r="I1727" s="112" t="str">
        <f t="shared" si="1050"/>
        <v/>
      </c>
      <c r="J1727" s="112"/>
      <c r="K1727" s="112"/>
      <c r="L1727" s="113"/>
      <c r="M1727" s="113"/>
      <c r="N1727" s="224" t="str">
        <f t="shared" si="1051"/>
        <v/>
      </c>
      <c r="O1727" s="225" t="str">
        <f t="shared" si="1052"/>
        <v/>
      </c>
      <c r="Q1727" s="6">
        <v>1725</v>
      </c>
      <c r="R1727" s="47" t="str">
        <f t="shared" si="1015"/>
        <v>-1725</v>
      </c>
      <c r="S1727" s="6"/>
      <c r="T1727" s="48" t="str">
        <f t="shared" si="1016"/>
        <v/>
      </c>
      <c r="U1727" s="49" t="str">
        <f t="shared" si="1017"/>
        <v/>
      </c>
      <c r="W1727" s="51"/>
      <c r="X1727" s="75" t="str">
        <f t="shared" si="1018"/>
        <v/>
      </c>
      <c r="Y1727" s="71" t="str">
        <f t="shared" si="1019"/>
        <v/>
      </c>
      <c r="Z1727" s="71" t="str">
        <f t="shared" si="1020"/>
        <v/>
      </c>
      <c r="AA1727" s="71" t="str">
        <f t="shared" si="1021"/>
        <v/>
      </c>
      <c r="AB1727" s="71" t="str">
        <f t="shared" si="1022"/>
        <v/>
      </c>
      <c r="AC1727" s="71" t="str">
        <f t="shared" si="1023"/>
        <v/>
      </c>
      <c r="AD1727" s="71" t="str">
        <f t="shared" si="1024"/>
        <v/>
      </c>
      <c r="AE1727" s="78" t="str">
        <f t="shared" si="1025"/>
        <v/>
      </c>
      <c r="AF1727" s="75" t="str">
        <f t="shared" si="1026"/>
        <v/>
      </c>
      <c r="AG1727" s="71" t="str">
        <f t="shared" si="1027"/>
        <v/>
      </c>
      <c r="AH1727" s="71" t="str">
        <f t="shared" si="1028"/>
        <v/>
      </c>
      <c r="AI1727" s="71" t="str">
        <f t="shared" si="1029"/>
        <v/>
      </c>
      <c r="AJ1727" s="71" t="str">
        <f t="shared" si="1030"/>
        <v/>
      </c>
      <c r="AK1727" s="71" t="str">
        <f t="shared" si="1031"/>
        <v/>
      </c>
      <c r="AL1727" s="71" t="str">
        <f t="shared" si="1032"/>
        <v/>
      </c>
      <c r="AM1727" s="78" t="str">
        <f t="shared" si="1033"/>
        <v/>
      </c>
      <c r="AN1727" s="75" t="str">
        <f t="shared" si="1034"/>
        <v/>
      </c>
      <c r="AO1727" s="71" t="str">
        <f t="shared" si="1035"/>
        <v/>
      </c>
      <c r="AP1727" s="71" t="str">
        <f t="shared" si="1036"/>
        <v/>
      </c>
      <c r="AQ1727" s="71" t="str">
        <f t="shared" si="1037"/>
        <v/>
      </c>
      <c r="AR1727" s="71" t="str">
        <f t="shared" si="1038"/>
        <v/>
      </c>
      <c r="AS1727" s="71" t="str">
        <f t="shared" si="1039"/>
        <v/>
      </c>
      <c r="AT1727" s="71" t="str">
        <f t="shared" si="1040"/>
        <v/>
      </c>
      <c r="AU1727" s="76" t="str">
        <f t="shared" si="1041"/>
        <v/>
      </c>
      <c r="BF1727" s="141">
        <v>79078</v>
      </c>
      <c r="BG1727" s="142" t="s">
        <v>20021</v>
      </c>
      <c r="BH1727" s="141" t="s">
        <v>478</v>
      </c>
      <c r="BI1727" s="141" t="s">
        <v>177</v>
      </c>
      <c r="BJ1727" s="141" t="s">
        <v>20022</v>
      </c>
      <c r="BK1727" s="141" t="s">
        <v>11321</v>
      </c>
      <c r="BL1727" s="141" t="s">
        <v>20023</v>
      </c>
      <c r="BM1727" s="141">
        <v>46.550249999999998</v>
      </c>
      <c r="BN1727" s="141">
        <v>-75.374449999999996</v>
      </c>
      <c r="BO1727" s="141">
        <v>2008</v>
      </c>
      <c r="BP1727" s="143"/>
      <c r="BQ1727" s="143" t="s">
        <v>17560</v>
      </c>
    </row>
    <row r="1728" spans="1:69" ht="38.25" customHeight="1" x14ac:dyDescent="0.25">
      <c r="A1728" s="1" t="str">
        <f t="shared" si="1042"/>
        <v/>
      </c>
      <c r="B1728" s="32" t="str">
        <f t="shared" si="1043"/>
        <v/>
      </c>
      <c r="C1728" s="25" t="str">
        <f t="shared" si="1044"/>
        <v/>
      </c>
      <c r="D1728" s="25" t="str">
        <f t="shared" si="1045"/>
        <v/>
      </c>
      <c r="E1728" s="25" t="str">
        <f t="shared" si="1046"/>
        <v/>
      </c>
      <c r="F1728" s="25" t="str">
        <f t="shared" si="1047"/>
        <v/>
      </c>
      <c r="G1728" s="108" t="str">
        <f t="shared" si="1048"/>
        <v/>
      </c>
      <c r="H1728" s="108" t="str">
        <f t="shared" si="1049"/>
        <v/>
      </c>
      <c r="I1728" s="112" t="str">
        <f t="shared" si="1050"/>
        <v/>
      </c>
      <c r="J1728" s="112"/>
      <c r="K1728" s="112"/>
      <c r="L1728" s="113"/>
      <c r="M1728" s="113"/>
      <c r="N1728" s="224" t="str">
        <f t="shared" si="1051"/>
        <v/>
      </c>
      <c r="O1728" s="225" t="str">
        <f t="shared" si="1052"/>
        <v/>
      </c>
      <c r="Q1728" s="6">
        <v>1726</v>
      </c>
      <c r="R1728" s="47" t="str">
        <f t="shared" si="1015"/>
        <v>-1726</v>
      </c>
      <c r="S1728" s="6"/>
      <c r="T1728" s="48" t="str">
        <f t="shared" si="1016"/>
        <v/>
      </c>
      <c r="U1728" s="49" t="str">
        <f t="shared" si="1017"/>
        <v/>
      </c>
      <c r="W1728" s="51"/>
      <c r="X1728" s="75" t="str">
        <f t="shared" si="1018"/>
        <v/>
      </c>
      <c r="Y1728" s="71" t="str">
        <f t="shared" si="1019"/>
        <v/>
      </c>
      <c r="Z1728" s="71" t="str">
        <f t="shared" si="1020"/>
        <v/>
      </c>
      <c r="AA1728" s="71" t="str">
        <f t="shared" si="1021"/>
        <v/>
      </c>
      <c r="AB1728" s="71" t="str">
        <f t="shared" si="1022"/>
        <v/>
      </c>
      <c r="AC1728" s="71" t="str">
        <f t="shared" si="1023"/>
        <v/>
      </c>
      <c r="AD1728" s="71" t="str">
        <f t="shared" si="1024"/>
        <v/>
      </c>
      <c r="AE1728" s="78" t="str">
        <f t="shared" si="1025"/>
        <v/>
      </c>
      <c r="AF1728" s="75" t="str">
        <f t="shared" si="1026"/>
        <v/>
      </c>
      <c r="AG1728" s="71" t="str">
        <f t="shared" si="1027"/>
        <v/>
      </c>
      <c r="AH1728" s="71" t="str">
        <f t="shared" si="1028"/>
        <v/>
      </c>
      <c r="AI1728" s="71" t="str">
        <f t="shared" si="1029"/>
        <v/>
      </c>
      <c r="AJ1728" s="71" t="str">
        <f t="shared" si="1030"/>
        <v/>
      </c>
      <c r="AK1728" s="71" t="str">
        <f t="shared" si="1031"/>
        <v/>
      </c>
      <c r="AL1728" s="71" t="str">
        <f t="shared" si="1032"/>
        <v/>
      </c>
      <c r="AM1728" s="78" t="str">
        <f t="shared" si="1033"/>
        <v/>
      </c>
      <c r="AN1728" s="75" t="str">
        <f t="shared" si="1034"/>
        <v/>
      </c>
      <c r="AO1728" s="71" t="str">
        <f t="shared" si="1035"/>
        <v/>
      </c>
      <c r="AP1728" s="71" t="str">
        <f t="shared" si="1036"/>
        <v/>
      </c>
      <c r="AQ1728" s="71" t="str">
        <f t="shared" si="1037"/>
        <v/>
      </c>
      <c r="AR1728" s="71" t="str">
        <f t="shared" si="1038"/>
        <v/>
      </c>
      <c r="AS1728" s="71" t="str">
        <f t="shared" si="1039"/>
        <v/>
      </c>
      <c r="AT1728" s="71" t="str">
        <f t="shared" si="1040"/>
        <v/>
      </c>
      <c r="AU1728" s="76" t="str">
        <f t="shared" si="1041"/>
        <v/>
      </c>
      <c r="BF1728" s="141">
        <v>78075</v>
      </c>
      <c r="BG1728" s="142" t="s">
        <v>20095</v>
      </c>
      <c r="BH1728" s="141" t="s">
        <v>180</v>
      </c>
      <c r="BI1728" s="141" t="s">
        <v>190</v>
      </c>
      <c r="BJ1728" s="141" t="s">
        <v>20096</v>
      </c>
      <c r="BK1728" s="141" t="s">
        <v>4417</v>
      </c>
      <c r="BL1728" s="141" t="s">
        <v>19929</v>
      </c>
      <c r="BM1728" s="141">
        <v>46.079709999999999</v>
      </c>
      <c r="BN1728" s="141">
        <v>-74.671800000000005</v>
      </c>
      <c r="BO1728" s="141">
        <v>1992</v>
      </c>
      <c r="BP1728" s="143" t="s">
        <v>25904</v>
      </c>
      <c r="BQ1728" s="143" t="s">
        <v>27848</v>
      </c>
    </row>
    <row r="1729" spans="1:69" ht="38.25" customHeight="1" x14ac:dyDescent="0.25">
      <c r="A1729" s="1" t="str">
        <f t="shared" si="1042"/>
        <v/>
      </c>
      <c r="B1729" s="32" t="str">
        <f t="shared" si="1043"/>
        <v/>
      </c>
      <c r="C1729" s="25" t="str">
        <f t="shared" si="1044"/>
        <v/>
      </c>
      <c r="D1729" s="25" t="str">
        <f t="shared" si="1045"/>
        <v/>
      </c>
      <c r="E1729" s="25" t="str">
        <f t="shared" si="1046"/>
        <v/>
      </c>
      <c r="F1729" s="25" t="str">
        <f t="shared" si="1047"/>
        <v/>
      </c>
      <c r="G1729" s="108" t="str">
        <f t="shared" si="1048"/>
        <v/>
      </c>
      <c r="H1729" s="108" t="str">
        <f t="shared" si="1049"/>
        <v/>
      </c>
      <c r="I1729" s="112" t="str">
        <f t="shared" si="1050"/>
        <v/>
      </c>
      <c r="J1729" s="112"/>
      <c r="K1729" s="112"/>
      <c r="L1729" s="113"/>
      <c r="M1729" s="113"/>
      <c r="N1729" s="224" t="str">
        <f t="shared" si="1051"/>
        <v/>
      </c>
      <c r="O1729" s="225" t="str">
        <f t="shared" si="1052"/>
        <v/>
      </c>
      <c r="Q1729" s="6">
        <v>1727</v>
      </c>
      <c r="R1729" s="47" t="str">
        <f t="shared" si="1015"/>
        <v>-1727</v>
      </c>
      <c r="S1729" s="6"/>
      <c r="T1729" s="48" t="str">
        <f t="shared" si="1016"/>
        <v/>
      </c>
      <c r="U1729" s="49" t="str">
        <f t="shared" si="1017"/>
        <v/>
      </c>
      <c r="W1729" s="51"/>
      <c r="X1729" s="75" t="str">
        <f t="shared" si="1018"/>
        <v/>
      </c>
      <c r="Y1729" s="71" t="str">
        <f t="shared" si="1019"/>
        <v/>
      </c>
      <c r="Z1729" s="71" t="str">
        <f t="shared" si="1020"/>
        <v/>
      </c>
      <c r="AA1729" s="71" t="str">
        <f t="shared" si="1021"/>
        <v/>
      </c>
      <c r="AB1729" s="71" t="str">
        <f t="shared" si="1022"/>
        <v/>
      </c>
      <c r="AC1729" s="71" t="str">
        <f t="shared" si="1023"/>
        <v/>
      </c>
      <c r="AD1729" s="71" t="str">
        <f t="shared" si="1024"/>
        <v/>
      </c>
      <c r="AE1729" s="78" t="str">
        <f t="shared" si="1025"/>
        <v/>
      </c>
      <c r="AF1729" s="75" t="str">
        <f t="shared" si="1026"/>
        <v/>
      </c>
      <c r="AG1729" s="71" t="str">
        <f t="shared" si="1027"/>
        <v/>
      </c>
      <c r="AH1729" s="71" t="str">
        <f t="shared" si="1028"/>
        <v/>
      </c>
      <c r="AI1729" s="71" t="str">
        <f t="shared" si="1029"/>
        <v/>
      </c>
      <c r="AJ1729" s="71" t="str">
        <f t="shared" si="1030"/>
        <v/>
      </c>
      <c r="AK1729" s="71" t="str">
        <f t="shared" si="1031"/>
        <v/>
      </c>
      <c r="AL1729" s="71" t="str">
        <f t="shared" si="1032"/>
        <v/>
      </c>
      <c r="AM1729" s="78" t="str">
        <f t="shared" si="1033"/>
        <v/>
      </c>
      <c r="AN1729" s="75" t="str">
        <f t="shared" si="1034"/>
        <v/>
      </c>
      <c r="AO1729" s="71" t="str">
        <f t="shared" si="1035"/>
        <v/>
      </c>
      <c r="AP1729" s="71" t="str">
        <f t="shared" si="1036"/>
        <v/>
      </c>
      <c r="AQ1729" s="71" t="str">
        <f t="shared" si="1037"/>
        <v/>
      </c>
      <c r="AR1729" s="71" t="str">
        <f t="shared" si="1038"/>
        <v/>
      </c>
      <c r="AS1729" s="71" t="str">
        <f t="shared" si="1039"/>
        <v/>
      </c>
      <c r="AT1729" s="71" t="str">
        <f t="shared" si="1040"/>
        <v/>
      </c>
      <c r="AU1729" s="76" t="str">
        <f t="shared" si="1041"/>
        <v/>
      </c>
      <c r="BF1729" s="141">
        <v>79010</v>
      </c>
      <c r="BG1729" s="142" t="s">
        <v>20027</v>
      </c>
      <c r="BH1729" s="141" t="s">
        <v>478</v>
      </c>
      <c r="BI1729" s="141" t="s">
        <v>176</v>
      </c>
      <c r="BJ1729" s="141"/>
      <c r="BK1729" s="141" t="s">
        <v>13654</v>
      </c>
      <c r="BL1729" s="141" t="s">
        <v>1665</v>
      </c>
      <c r="BM1729" s="141">
        <v>46.284889999999997</v>
      </c>
      <c r="BN1729" s="141">
        <v>-75.631500000000003</v>
      </c>
      <c r="BO1729" s="141">
        <v>2013</v>
      </c>
      <c r="BP1729" s="143" t="s">
        <v>25890</v>
      </c>
      <c r="BQ1729" s="143" t="s">
        <v>17560</v>
      </c>
    </row>
    <row r="1730" spans="1:69" ht="38.25" customHeight="1" x14ac:dyDescent="0.25">
      <c r="A1730" s="1" t="str">
        <f t="shared" si="1042"/>
        <v/>
      </c>
      <c r="B1730" s="32" t="str">
        <f t="shared" si="1043"/>
        <v/>
      </c>
      <c r="C1730" s="25" t="str">
        <f t="shared" si="1044"/>
        <v/>
      </c>
      <c r="D1730" s="25" t="str">
        <f t="shared" si="1045"/>
        <v/>
      </c>
      <c r="E1730" s="25" t="str">
        <f t="shared" si="1046"/>
        <v/>
      </c>
      <c r="F1730" s="25" t="str">
        <f t="shared" si="1047"/>
        <v/>
      </c>
      <c r="G1730" s="108" t="str">
        <f t="shared" si="1048"/>
        <v/>
      </c>
      <c r="H1730" s="108" t="str">
        <f t="shared" si="1049"/>
        <v/>
      </c>
      <c r="I1730" s="112" t="str">
        <f t="shared" si="1050"/>
        <v/>
      </c>
      <c r="J1730" s="112"/>
      <c r="K1730" s="112"/>
      <c r="L1730" s="113"/>
      <c r="M1730" s="113"/>
      <c r="N1730" s="224" t="str">
        <f t="shared" si="1051"/>
        <v/>
      </c>
      <c r="O1730" s="225" t="str">
        <f t="shared" si="1052"/>
        <v/>
      </c>
      <c r="Q1730" s="6">
        <v>1728</v>
      </c>
      <c r="R1730" s="47" t="str">
        <f t="shared" si="1015"/>
        <v>-1728</v>
      </c>
      <c r="S1730" s="6"/>
      <c r="T1730" s="48" t="str">
        <f t="shared" si="1016"/>
        <v/>
      </c>
      <c r="U1730" s="49" t="str">
        <f t="shared" si="1017"/>
        <v/>
      </c>
      <c r="W1730" s="51"/>
      <c r="X1730" s="75" t="str">
        <f t="shared" si="1018"/>
        <v/>
      </c>
      <c r="Y1730" s="71" t="str">
        <f t="shared" si="1019"/>
        <v/>
      </c>
      <c r="Z1730" s="71" t="str">
        <f t="shared" si="1020"/>
        <v/>
      </c>
      <c r="AA1730" s="71" t="str">
        <f t="shared" si="1021"/>
        <v/>
      </c>
      <c r="AB1730" s="71" t="str">
        <f t="shared" si="1022"/>
        <v/>
      </c>
      <c r="AC1730" s="71" t="str">
        <f t="shared" si="1023"/>
        <v/>
      </c>
      <c r="AD1730" s="71" t="str">
        <f t="shared" si="1024"/>
        <v/>
      </c>
      <c r="AE1730" s="78" t="str">
        <f t="shared" si="1025"/>
        <v/>
      </c>
      <c r="AF1730" s="75" t="str">
        <f t="shared" si="1026"/>
        <v/>
      </c>
      <c r="AG1730" s="71" t="str">
        <f t="shared" si="1027"/>
        <v/>
      </c>
      <c r="AH1730" s="71" t="str">
        <f t="shared" si="1028"/>
        <v/>
      </c>
      <c r="AI1730" s="71" t="str">
        <f t="shared" si="1029"/>
        <v/>
      </c>
      <c r="AJ1730" s="71" t="str">
        <f t="shared" si="1030"/>
        <v/>
      </c>
      <c r="AK1730" s="71" t="str">
        <f t="shared" si="1031"/>
        <v/>
      </c>
      <c r="AL1730" s="71" t="str">
        <f t="shared" si="1032"/>
        <v/>
      </c>
      <c r="AM1730" s="78" t="str">
        <f t="shared" si="1033"/>
        <v/>
      </c>
      <c r="AN1730" s="75" t="str">
        <f t="shared" si="1034"/>
        <v/>
      </c>
      <c r="AO1730" s="71" t="str">
        <f t="shared" si="1035"/>
        <v/>
      </c>
      <c r="AP1730" s="71" t="str">
        <f t="shared" si="1036"/>
        <v/>
      </c>
      <c r="AQ1730" s="71" t="str">
        <f t="shared" si="1037"/>
        <v/>
      </c>
      <c r="AR1730" s="71" t="str">
        <f t="shared" si="1038"/>
        <v/>
      </c>
      <c r="AS1730" s="71" t="str">
        <f t="shared" si="1039"/>
        <v/>
      </c>
      <c r="AT1730" s="71" t="str">
        <f t="shared" si="1040"/>
        <v/>
      </c>
      <c r="AU1730" s="76" t="str">
        <f t="shared" si="1041"/>
        <v/>
      </c>
      <c r="BF1730" s="141">
        <v>79022</v>
      </c>
      <c r="BG1730" s="142" t="s">
        <v>20030</v>
      </c>
      <c r="BH1730" s="141" t="s">
        <v>478</v>
      </c>
      <c r="BI1730" s="141" t="s">
        <v>176</v>
      </c>
      <c r="BJ1730" s="141"/>
      <c r="BK1730" s="141" t="s">
        <v>3503</v>
      </c>
      <c r="BL1730" s="141" t="s">
        <v>19938</v>
      </c>
      <c r="BM1730" s="141">
        <v>46.405549999999998</v>
      </c>
      <c r="BN1730" s="141">
        <v>-75.525750000000002</v>
      </c>
      <c r="BO1730" s="141">
        <v>1993</v>
      </c>
      <c r="BP1730" s="143" t="s">
        <v>25893</v>
      </c>
      <c r="BQ1730" s="143" t="s">
        <v>17560</v>
      </c>
    </row>
    <row r="1731" spans="1:69" ht="38.25" customHeight="1" x14ac:dyDescent="0.25">
      <c r="A1731" s="1" t="str">
        <f t="shared" si="1042"/>
        <v/>
      </c>
      <c r="B1731" s="32" t="str">
        <f t="shared" si="1043"/>
        <v/>
      </c>
      <c r="C1731" s="25" t="str">
        <f t="shared" si="1044"/>
        <v/>
      </c>
      <c r="D1731" s="25" t="str">
        <f t="shared" si="1045"/>
        <v/>
      </c>
      <c r="E1731" s="25" t="str">
        <f t="shared" si="1046"/>
        <v/>
      </c>
      <c r="F1731" s="25" t="str">
        <f t="shared" si="1047"/>
        <v/>
      </c>
      <c r="G1731" s="108" t="str">
        <f t="shared" si="1048"/>
        <v/>
      </c>
      <c r="H1731" s="108" t="str">
        <f t="shared" si="1049"/>
        <v/>
      </c>
      <c r="I1731" s="112" t="str">
        <f t="shared" si="1050"/>
        <v/>
      </c>
      <c r="J1731" s="112"/>
      <c r="K1731" s="112"/>
      <c r="L1731" s="113"/>
      <c r="M1731" s="113"/>
      <c r="N1731" s="224" t="str">
        <f t="shared" si="1051"/>
        <v/>
      </c>
      <c r="O1731" s="225" t="str">
        <f t="shared" si="1052"/>
        <v/>
      </c>
      <c r="Q1731" s="6">
        <v>1729</v>
      </c>
      <c r="R1731" s="47" t="str">
        <f t="shared" ref="R1731:R1794" si="1053">Code_geo&amp;"-"&amp;Q1731</f>
        <v>-1729</v>
      </c>
      <c r="S1731" s="6"/>
      <c r="T1731" s="48" t="str">
        <f t="shared" ref="T1731:T1794" si="1054">IF(AND(B1741=$S$3,(OR(C1741=$W$10,C1741=$W$11,C1741=$W$12,C1741=$W$13))),1,"")</f>
        <v/>
      </c>
      <c r="U1731" s="49" t="str">
        <f t="shared" ref="U1731:U1794" si="1055">IF(AND(B1741=$S$4,(OR(C1741=$W$5,C1741=$W$6,C1741=$W$7,C1741=$W$8))),1,"")</f>
        <v/>
      </c>
      <c r="W1731" s="51"/>
      <c r="X1731" s="75" t="str">
        <f t="shared" si="1018"/>
        <v/>
      </c>
      <c r="Y1731" s="71" t="str">
        <f t="shared" si="1019"/>
        <v/>
      </c>
      <c r="Z1731" s="71" t="str">
        <f t="shared" si="1020"/>
        <v/>
      </c>
      <c r="AA1731" s="71" t="str">
        <f t="shared" si="1021"/>
        <v/>
      </c>
      <c r="AB1731" s="71" t="str">
        <f t="shared" si="1022"/>
        <v/>
      </c>
      <c r="AC1731" s="71" t="str">
        <f t="shared" si="1023"/>
        <v/>
      </c>
      <c r="AD1731" s="71" t="str">
        <f t="shared" si="1024"/>
        <v/>
      </c>
      <c r="AE1731" s="78" t="str">
        <f t="shared" si="1025"/>
        <v/>
      </c>
      <c r="AF1731" s="75" t="str">
        <f t="shared" si="1026"/>
        <v/>
      </c>
      <c r="AG1731" s="71" t="str">
        <f t="shared" si="1027"/>
        <v/>
      </c>
      <c r="AH1731" s="71" t="str">
        <f t="shared" si="1028"/>
        <v/>
      </c>
      <c r="AI1731" s="71" t="str">
        <f t="shared" si="1029"/>
        <v/>
      </c>
      <c r="AJ1731" s="71" t="str">
        <f t="shared" si="1030"/>
        <v/>
      </c>
      <c r="AK1731" s="71" t="str">
        <f t="shared" si="1031"/>
        <v/>
      </c>
      <c r="AL1731" s="71" t="str">
        <f t="shared" si="1032"/>
        <v/>
      </c>
      <c r="AM1731" s="78" t="str">
        <f t="shared" si="1033"/>
        <v/>
      </c>
      <c r="AN1731" s="75" t="str">
        <f t="shared" si="1034"/>
        <v/>
      </c>
      <c r="AO1731" s="71" t="str">
        <f t="shared" si="1035"/>
        <v/>
      </c>
      <c r="AP1731" s="71" t="str">
        <f t="shared" si="1036"/>
        <v/>
      </c>
      <c r="AQ1731" s="71" t="str">
        <f t="shared" si="1037"/>
        <v/>
      </c>
      <c r="AR1731" s="71" t="str">
        <f t="shared" si="1038"/>
        <v/>
      </c>
      <c r="AS1731" s="71" t="str">
        <f t="shared" si="1039"/>
        <v/>
      </c>
      <c r="AT1731" s="71" t="str">
        <f t="shared" si="1040"/>
        <v/>
      </c>
      <c r="AU1731" s="76" t="str">
        <f t="shared" si="1041"/>
        <v/>
      </c>
      <c r="BF1731" s="141">
        <v>79022</v>
      </c>
      <c r="BG1731" s="142" t="s">
        <v>20031</v>
      </c>
      <c r="BH1731" s="141" t="s">
        <v>478</v>
      </c>
      <c r="BI1731" s="141" t="s">
        <v>176</v>
      </c>
      <c r="BJ1731" s="141"/>
      <c r="BK1731" s="141" t="s">
        <v>3503</v>
      </c>
      <c r="BL1731" s="141" t="s">
        <v>19938</v>
      </c>
      <c r="BM1731" s="141">
        <v>46.405549999999998</v>
      </c>
      <c r="BN1731" s="141">
        <v>-75.525750000000002</v>
      </c>
      <c r="BO1731" s="141">
        <v>1993</v>
      </c>
      <c r="BP1731" s="143" t="s">
        <v>25894</v>
      </c>
      <c r="BQ1731" s="143" t="s">
        <v>17560</v>
      </c>
    </row>
    <row r="1732" spans="1:69" ht="38.25" customHeight="1" x14ac:dyDescent="0.25">
      <c r="A1732" s="1" t="str">
        <f t="shared" si="1042"/>
        <v/>
      </c>
      <c r="B1732" s="32" t="str">
        <f t="shared" si="1043"/>
        <v/>
      </c>
      <c r="C1732" s="25" t="str">
        <f t="shared" si="1044"/>
        <v/>
      </c>
      <c r="D1732" s="25" t="str">
        <f t="shared" si="1045"/>
        <v/>
      </c>
      <c r="E1732" s="25" t="str">
        <f t="shared" si="1046"/>
        <v/>
      </c>
      <c r="F1732" s="25" t="str">
        <f t="shared" si="1047"/>
        <v/>
      </c>
      <c r="G1732" s="108" t="str">
        <f t="shared" si="1048"/>
        <v/>
      </c>
      <c r="H1732" s="108" t="str">
        <f t="shared" si="1049"/>
        <v/>
      </c>
      <c r="I1732" s="112" t="str">
        <f t="shared" si="1050"/>
        <v/>
      </c>
      <c r="J1732" s="112"/>
      <c r="K1732" s="112"/>
      <c r="L1732" s="113"/>
      <c r="M1732" s="113"/>
      <c r="N1732" s="224" t="str">
        <f t="shared" si="1051"/>
        <v/>
      </c>
      <c r="O1732" s="225" t="str">
        <f t="shared" si="1052"/>
        <v/>
      </c>
      <c r="Q1732" s="6">
        <v>1730</v>
      </c>
      <c r="R1732" s="47" t="str">
        <f t="shared" si="1053"/>
        <v>-1730</v>
      </c>
      <c r="S1732" s="6"/>
      <c r="T1732" s="48" t="str">
        <f t="shared" si="1054"/>
        <v/>
      </c>
      <c r="U1732" s="49" t="str">
        <f t="shared" si="1055"/>
        <v/>
      </c>
      <c r="W1732" s="51"/>
      <c r="X1732" s="75" t="str">
        <f t="shared" ref="X1732:X1795" si="1056">IF($C1741=$BE$3,$L1741+$M1741,"")</f>
        <v/>
      </c>
      <c r="Y1732" s="71" t="str">
        <f t="shared" ref="Y1732:Y1795" si="1057">IF($C1741=$BE$4,$L1741+$M1741,"")</f>
        <v/>
      </c>
      <c r="Z1732" s="71" t="str">
        <f t="shared" ref="Z1732:Z1795" si="1058">IF($C1741=$BE$5,$L1741+$M1741,"")</f>
        <v/>
      </c>
      <c r="AA1732" s="71" t="str">
        <f t="shared" ref="AA1732:AA1795" si="1059">IF($C1741=$BE$6,$L1741+$M1741,"")</f>
        <v/>
      </c>
      <c r="AB1732" s="71" t="str">
        <f t="shared" ref="AB1732:AB1795" si="1060">IF($C1741=$BE$7,$L1741+$M1741,"")</f>
        <v/>
      </c>
      <c r="AC1732" s="71" t="str">
        <f t="shared" ref="AC1732:AC1795" si="1061">IF($C1741=$BE$8,$L1741+$M1741,"")</f>
        <v/>
      </c>
      <c r="AD1732" s="71" t="str">
        <f t="shared" ref="AD1732:AD1795" si="1062">IF($C1741=$BE$9,$L1741+$M1741,"")</f>
        <v/>
      </c>
      <c r="AE1732" s="78" t="str">
        <f t="shared" ref="AE1732:AE1795" si="1063">IF($C1741=$BE$10,$L1741+$M1741,"")</f>
        <v/>
      </c>
      <c r="AF1732" s="75" t="str">
        <f t="shared" ref="AF1732:AF1795" si="1064">IF($C1741=$BE$3,IF($J1741&gt;0,$L1741/$J1741,$L1741),"")</f>
        <v/>
      </c>
      <c r="AG1732" s="71" t="str">
        <f t="shared" ref="AG1732:AG1795" si="1065">IF($C1741=$BE$4,IF($J1741&gt;0,$L1741/$J1741,$L1741),"")</f>
        <v/>
      </c>
      <c r="AH1732" s="71" t="str">
        <f t="shared" ref="AH1732:AH1795" si="1066">IF($C1741=$BE$5,IF($J1741&gt;0,$L1741/$J1741,$L1741),"")</f>
        <v/>
      </c>
      <c r="AI1732" s="71" t="str">
        <f t="shared" ref="AI1732:AI1795" si="1067">IF($C1741=$BE$6,IF($J1741&gt;0,$L1741/$J1741,$L1741),"")</f>
        <v/>
      </c>
      <c r="AJ1732" s="71" t="str">
        <f t="shared" ref="AJ1732:AJ1795" si="1068">IF($C1741=$BE$7,IF($J1741&gt;0,$L1741/$J1741,$L1741),"")</f>
        <v/>
      </c>
      <c r="AK1732" s="71" t="str">
        <f t="shared" ref="AK1732:AK1795" si="1069">IF($C1741=$BE$8,IF($J1741&gt;0,$L1741/$J1741,$L1741),"")</f>
        <v/>
      </c>
      <c r="AL1732" s="71" t="str">
        <f t="shared" ref="AL1732:AL1795" si="1070">IF($C1741=$BE$9,IF($J1741&gt;0,$L1741/$J1741,$L1741),"")</f>
        <v/>
      </c>
      <c r="AM1732" s="78" t="str">
        <f t="shared" ref="AM1732:AM1795" si="1071">IF($C1741=$BE$10,IF($J1741&gt;0,$L1741/$J1741,$L1741),"")</f>
        <v/>
      </c>
      <c r="AN1732" s="75" t="str">
        <f t="shared" ref="AN1732:AN1795" si="1072">IF($C1741=$BE$3,IF($K1741&gt;0,$M1741/$K1741,$M1741),"")</f>
        <v/>
      </c>
      <c r="AO1732" s="71" t="str">
        <f t="shared" ref="AO1732:AO1795" si="1073">IF($C1741=$BE$4,IF($K1741&gt;0,$M1741/$K1741,$M1741),"")</f>
        <v/>
      </c>
      <c r="AP1732" s="71" t="str">
        <f t="shared" ref="AP1732:AP1795" si="1074">IF($C1741=$BE$5,IF($K1741&gt;0,$M1741/$K1741,$M1741),"")</f>
        <v/>
      </c>
      <c r="AQ1732" s="71" t="str">
        <f t="shared" ref="AQ1732:AQ1795" si="1075">IF($C1741=$BE$6,IF($K1741&gt;0,$M1741/$K1741,$M1741),"")</f>
        <v/>
      </c>
      <c r="AR1732" s="71" t="str">
        <f t="shared" ref="AR1732:AR1795" si="1076">IF($C1741=$BE$7,IF($K1741&gt;0,$M1741/$K1741,$M1741),"")</f>
        <v/>
      </c>
      <c r="AS1732" s="71" t="str">
        <f t="shared" ref="AS1732:AS1795" si="1077">IF($C1741=$BE$8,IF($K1741&gt;0,$M1741/$K1741,$M1741),"")</f>
        <v/>
      </c>
      <c r="AT1732" s="71" t="str">
        <f t="shared" ref="AT1732:AT1795" si="1078">IF($C1741=$BE$9,IF($K1741&gt;0,$M1741/$K1741,$M1741),"")</f>
        <v/>
      </c>
      <c r="AU1732" s="76" t="str">
        <f t="shared" ref="AU1732:AU1795" si="1079">IF($C1741=$BE$10,IF($K1741&gt;0,$M1741/$K1741,$M1741),"")</f>
        <v/>
      </c>
      <c r="BF1732" s="141">
        <v>79022</v>
      </c>
      <c r="BG1732" s="142" t="s">
        <v>20032</v>
      </c>
      <c r="BH1732" s="141" t="s">
        <v>478</v>
      </c>
      <c r="BI1732" s="141" t="s">
        <v>176</v>
      </c>
      <c r="BJ1732" s="141"/>
      <c r="BK1732" s="141"/>
      <c r="BL1732" s="141" t="s">
        <v>20033</v>
      </c>
      <c r="BM1732" s="141">
        <v>46.38841</v>
      </c>
      <c r="BN1732" s="141">
        <v>-75.527010000000004</v>
      </c>
      <c r="BO1732" s="141">
        <v>2011</v>
      </c>
      <c r="BP1732" s="143" t="s">
        <v>25894</v>
      </c>
      <c r="BQ1732" s="143" t="s">
        <v>17560</v>
      </c>
    </row>
    <row r="1733" spans="1:69" ht="38.25" customHeight="1" x14ac:dyDescent="0.25">
      <c r="A1733" s="1" t="str">
        <f t="shared" si="1042"/>
        <v/>
      </c>
      <c r="B1733" s="32" t="str">
        <f t="shared" si="1043"/>
        <v/>
      </c>
      <c r="C1733" s="25" t="str">
        <f t="shared" si="1044"/>
        <v/>
      </c>
      <c r="D1733" s="25" t="str">
        <f t="shared" si="1045"/>
        <v/>
      </c>
      <c r="E1733" s="25" t="str">
        <f t="shared" si="1046"/>
        <v/>
      </c>
      <c r="F1733" s="25" t="str">
        <f t="shared" si="1047"/>
        <v/>
      </c>
      <c r="G1733" s="108" t="str">
        <f t="shared" si="1048"/>
        <v/>
      </c>
      <c r="H1733" s="108" t="str">
        <f t="shared" si="1049"/>
        <v/>
      </c>
      <c r="I1733" s="112" t="str">
        <f t="shared" si="1050"/>
        <v/>
      </c>
      <c r="J1733" s="112"/>
      <c r="K1733" s="112"/>
      <c r="L1733" s="113"/>
      <c r="M1733" s="113"/>
      <c r="N1733" s="224" t="str">
        <f t="shared" si="1051"/>
        <v/>
      </c>
      <c r="O1733" s="225" t="str">
        <f t="shared" si="1052"/>
        <v/>
      </c>
      <c r="Q1733" s="6">
        <v>1731</v>
      </c>
      <c r="R1733" s="47" t="str">
        <f t="shared" si="1053"/>
        <v>-1731</v>
      </c>
      <c r="S1733" s="6"/>
      <c r="T1733" s="48" t="str">
        <f t="shared" si="1054"/>
        <v/>
      </c>
      <c r="U1733" s="49" t="str">
        <f t="shared" si="1055"/>
        <v/>
      </c>
      <c r="W1733" s="51"/>
      <c r="X1733" s="75" t="str">
        <f t="shared" si="1056"/>
        <v/>
      </c>
      <c r="Y1733" s="71" t="str">
        <f t="shared" si="1057"/>
        <v/>
      </c>
      <c r="Z1733" s="71" t="str">
        <f t="shared" si="1058"/>
        <v/>
      </c>
      <c r="AA1733" s="71" t="str">
        <f t="shared" si="1059"/>
        <v/>
      </c>
      <c r="AB1733" s="71" t="str">
        <f t="shared" si="1060"/>
        <v/>
      </c>
      <c r="AC1733" s="71" t="str">
        <f t="shared" si="1061"/>
        <v/>
      </c>
      <c r="AD1733" s="71" t="str">
        <f t="shared" si="1062"/>
        <v/>
      </c>
      <c r="AE1733" s="78" t="str">
        <f t="shared" si="1063"/>
        <v/>
      </c>
      <c r="AF1733" s="75" t="str">
        <f t="shared" si="1064"/>
        <v/>
      </c>
      <c r="AG1733" s="71" t="str">
        <f t="shared" si="1065"/>
        <v/>
      </c>
      <c r="AH1733" s="71" t="str">
        <f t="shared" si="1066"/>
        <v/>
      </c>
      <c r="AI1733" s="71" t="str">
        <f t="shared" si="1067"/>
        <v/>
      </c>
      <c r="AJ1733" s="71" t="str">
        <f t="shared" si="1068"/>
        <v/>
      </c>
      <c r="AK1733" s="71" t="str">
        <f t="shared" si="1069"/>
        <v/>
      </c>
      <c r="AL1733" s="71" t="str">
        <f t="shared" si="1070"/>
        <v/>
      </c>
      <c r="AM1733" s="78" t="str">
        <f t="shared" si="1071"/>
        <v/>
      </c>
      <c r="AN1733" s="75" t="str">
        <f t="shared" si="1072"/>
        <v/>
      </c>
      <c r="AO1733" s="71" t="str">
        <f t="shared" si="1073"/>
        <v/>
      </c>
      <c r="AP1733" s="71" t="str">
        <f t="shared" si="1074"/>
        <v/>
      </c>
      <c r="AQ1733" s="71" t="str">
        <f t="shared" si="1075"/>
        <v/>
      </c>
      <c r="AR1733" s="71" t="str">
        <f t="shared" si="1076"/>
        <v/>
      </c>
      <c r="AS1733" s="71" t="str">
        <f t="shared" si="1077"/>
        <v/>
      </c>
      <c r="AT1733" s="71" t="str">
        <f t="shared" si="1078"/>
        <v/>
      </c>
      <c r="AU1733" s="76" t="str">
        <f t="shared" si="1079"/>
        <v/>
      </c>
      <c r="BF1733" s="141">
        <v>79037</v>
      </c>
      <c r="BG1733" s="142" t="s">
        <v>20355</v>
      </c>
      <c r="BH1733" s="141" t="s">
        <v>478</v>
      </c>
      <c r="BI1733" s="141" t="s">
        <v>176</v>
      </c>
      <c r="BJ1733" s="141"/>
      <c r="BK1733" s="141" t="s">
        <v>3747</v>
      </c>
      <c r="BL1733" s="141" t="s">
        <v>20011</v>
      </c>
      <c r="BM1733" s="141">
        <v>46.406379999999999</v>
      </c>
      <c r="BN1733" s="141">
        <v>-74.862669999999994</v>
      </c>
      <c r="BO1733" s="141">
        <v>1968</v>
      </c>
      <c r="BP1733" s="143" t="s">
        <v>25955</v>
      </c>
      <c r="BQ1733" s="143" t="s">
        <v>17560</v>
      </c>
    </row>
    <row r="1734" spans="1:69" ht="38.25" customHeight="1" x14ac:dyDescent="0.25">
      <c r="A1734" s="1" t="str">
        <f t="shared" si="1042"/>
        <v/>
      </c>
      <c r="B1734" s="32" t="str">
        <f t="shared" si="1043"/>
        <v/>
      </c>
      <c r="C1734" s="25" t="str">
        <f t="shared" si="1044"/>
        <v/>
      </c>
      <c r="D1734" s="25" t="str">
        <f t="shared" si="1045"/>
        <v/>
      </c>
      <c r="E1734" s="25" t="str">
        <f t="shared" si="1046"/>
        <v/>
      </c>
      <c r="F1734" s="25" t="str">
        <f t="shared" si="1047"/>
        <v/>
      </c>
      <c r="G1734" s="108" t="str">
        <f t="shared" si="1048"/>
        <v/>
      </c>
      <c r="H1734" s="108" t="str">
        <f t="shared" si="1049"/>
        <v/>
      </c>
      <c r="I1734" s="112" t="str">
        <f t="shared" si="1050"/>
        <v/>
      </c>
      <c r="J1734" s="112"/>
      <c r="K1734" s="112"/>
      <c r="L1734" s="113"/>
      <c r="M1734" s="113"/>
      <c r="N1734" s="224" t="str">
        <f t="shared" si="1051"/>
        <v/>
      </c>
      <c r="O1734" s="225" t="str">
        <f t="shared" si="1052"/>
        <v/>
      </c>
      <c r="Q1734" s="6">
        <v>1732</v>
      </c>
      <c r="R1734" s="47" t="str">
        <f t="shared" si="1053"/>
        <v>-1732</v>
      </c>
      <c r="S1734" s="6"/>
      <c r="T1734" s="48" t="str">
        <f t="shared" si="1054"/>
        <v/>
      </c>
      <c r="U1734" s="49" t="str">
        <f t="shared" si="1055"/>
        <v/>
      </c>
      <c r="W1734" s="51"/>
      <c r="X1734" s="75" t="str">
        <f t="shared" si="1056"/>
        <v/>
      </c>
      <c r="Y1734" s="71" t="str">
        <f t="shared" si="1057"/>
        <v/>
      </c>
      <c r="Z1734" s="71" t="str">
        <f t="shared" si="1058"/>
        <v/>
      </c>
      <c r="AA1734" s="71" t="str">
        <f t="shared" si="1059"/>
        <v/>
      </c>
      <c r="AB1734" s="71" t="str">
        <f t="shared" si="1060"/>
        <v/>
      </c>
      <c r="AC1734" s="71" t="str">
        <f t="shared" si="1061"/>
        <v/>
      </c>
      <c r="AD1734" s="71" t="str">
        <f t="shared" si="1062"/>
        <v/>
      </c>
      <c r="AE1734" s="78" t="str">
        <f t="shared" si="1063"/>
        <v/>
      </c>
      <c r="AF1734" s="75" t="str">
        <f t="shared" si="1064"/>
        <v/>
      </c>
      <c r="AG1734" s="71" t="str">
        <f t="shared" si="1065"/>
        <v/>
      </c>
      <c r="AH1734" s="71" t="str">
        <f t="shared" si="1066"/>
        <v/>
      </c>
      <c r="AI1734" s="71" t="str">
        <f t="shared" si="1067"/>
        <v/>
      </c>
      <c r="AJ1734" s="71" t="str">
        <f t="shared" si="1068"/>
        <v/>
      </c>
      <c r="AK1734" s="71" t="str">
        <f t="shared" si="1069"/>
        <v/>
      </c>
      <c r="AL1734" s="71" t="str">
        <f t="shared" si="1070"/>
        <v/>
      </c>
      <c r="AM1734" s="78" t="str">
        <f t="shared" si="1071"/>
        <v/>
      </c>
      <c r="AN1734" s="75" t="str">
        <f t="shared" si="1072"/>
        <v/>
      </c>
      <c r="AO1734" s="71" t="str">
        <f t="shared" si="1073"/>
        <v/>
      </c>
      <c r="AP1734" s="71" t="str">
        <f t="shared" si="1074"/>
        <v/>
      </c>
      <c r="AQ1734" s="71" t="str">
        <f t="shared" si="1075"/>
        <v/>
      </c>
      <c r="AR1734" s="71" t="str">
        <f t="shared" si="1076"/>
        <v/>
      </c>
      <c r="AS1734" s="71" t="str">
        <f t="shared" si="1077"/>
        <v/>
      </c>
      <c r="AT1734" s="71" t="str">
        <f t="shared" si="1078"/>
        <v/>
      </c>
      <c r="AU1734" s="76" t="str">
        <f t="shared" si="1079"/>
        <v/>
      </c>
      <c r="BF1734" s="141">
        <v>79047</v>
      </c>
      <c r="BG1734" s="142" t="s">
        <v>20015</v>
      </c>
      <c r="BH1734" s="141" t="s">
        <v>478</v>
      </c>
      <c r="BI1734" s="141" t="s">
        <v>186</v>
      </c>
      <c r="BJ1734" s="141"/>
      <c r="BK1734" s="141" t="s">
        <v>1559</v>
      </c>
      <c r="BL1734" s="141" t="s">
        <v>14915</v>
      </c>
      <c r="BM1734" s="141">
        <v>46.371000000000002</v>
      </c>
      <c r="BN1734" s="141">
        <v>-74.772540000000006</v>
      </c>
      <c r="BO1734" s="141">
        <v>2002</v>
      </c>
      <c r="BP1734" s="143" t="s">
        <v>25885</v>
      </c>
      <c r="BQ1734" s="143" t="s">
        <v>17560</v>
      </c>
    </row>
    <row r="1735" spans="1:69" ht="38.25" customHeight="1" x14ac:dyDescent="0.25">
      <c r="A1735" s="1" t="str">
        <f t="shared" si="1042"/>
        <v/>
      </c>
      <c r="B1735" s="32" t="str">
        <f t="shared" si="1043"/>
        <v/>
      </c>
      <c r="C1735" s="25" t="str">
        <f t="shared" si="1044"/>
        <v/>
      </c>
      <c r="D1735" s="25" t="str">
        <f t="shared" si="1045"/>
        <v/>
      </c>
      <c r="E1735" s="25" t="str">
        <f t="shared" si="1046"/>
        <v/>
      </c>
      <c r="F1735" s="25" t="str">
        <f t="shared" si="1047"/>
        <v/>
      </c>
      <c r="G1735" s="108" t="str">
        <f t="shared" si="1048"/>
        <v/>
      </c>
      <c r="H1735" s="108" t="str">
        <f t="shared" si="1049"/>
        <v/>
      </c>
      <c r="I1735" s="112" t="str">
        <f t="shared" si="1050"/>
        <v/>
      </c>
      <c r="J1735" s="112"/>
      <c r="K1735" s="112"/>
      <c r="L1735" s="113"/>
      <c r="M1735" s="113"/>
      <c r="N1735" s="224" t="str">
        <f t="shared" si="1051"/>
        <v/>
      </c>
      <c r="O1735" s="225" t="str">
        <f t="shared" si="1052"/>
        <v/>
      </c>
      <c r="Q1735" s="6">
        <v>1733</v>
      </c>
      <c r="R1735" s="47" t="str">
        <f t="shared" si="1053"/>
        <v>-1733</v>
      </c>
      <c r="S1735" s="6"/>
      <c r="T1735" s="48" t="str">
        <f t="shared" si="1054"/>
        <v/>
      </c>
      <c r="U1735" s="49" t="str">
        <f t="shared" si="1055"/>
        <v/>
      </c>
      <c r="W1735" s="51"/>
      <c r="X1735" s="75" t="str">
        <f t="shared" si="1056"/>
        <v/>
      </c>
      <c r="Y1735" s="71" t="str">
        <f t="shared" si="1057"/>
        <v/>
      </c>
      <c r="Z1735" s="71" t="str">
        <f t="shared" si="1058"/>
        <v/>
      </c>
      <c r="AA1735" s="71" t="str">
        <f t="shared" si="1059"/>
        <v/>
      </c>
      <c r="AB1735" s="71" t="str">
        <f t="shared" si="1060"/>
        <v/>
      </c>
      <c r="AC1735" s="71" t="str">
        <f t="shared" si="1061"/>
        <v/>
      </c>
      <c r="AD1735" s="71" t="str">
        <f t="shared" si="1062"/>
        <v/>
      </c>
      <c r="AE1735" s="78" t="str">
        <f t="shared" si="1063"/>
        <v/>
      </c>
      <c r="AF1735" s="75" t="str">
        <f t="shared" si="1064"/>
        <v/>
      </c>
      <c r="AG1735" s="71" t="str">
        <f t="shared" si="1065"/>
        <v/>
      </c>
      <c r="AH1735" s="71" t="str">
        <f t="shared" si="1066"/>
        <v/>
      </c>
      <c r="AI1735" s="71" t="str">
        <f t="shared" si="1067"/>
        <v/>
      </c>
      <c r="AJ1735" s="71" t="str">
        <f t="shared" si="1068"/>
        <v/>
      </c>
      <c r="AK1735" s="71" t="str">
        <f t="shared" si="1069"/>
        <v/>
      </c>
      <c r="AL1735" s="71" t="str">
        <f t="shared" si="1070"/>
        <v/>
      </c>
      <c r="AM1735" s="78" t="str">
        <f t="shared" si="1071"/>
        <v/>
      </c>
      <c r="AN1735" s="75" t="str">
        <f t="shared" si="1072"/>
        <v/>
      </c>
      <c r="AO1735" s="71" t="str">
        <f t="shared" si="1073"/>
        <v/>
      </c>
      <c r="AP1735" s="71" t="str">
        <f t="shared" si="1074"/>
        <v/>
      </c>
      <c r="AQ1735" s="71" t="str">
        <f t="shared" si="1075"/>
        <v/>
      </c>
      <c r="AR1735" s="71" t="str">
        <f t="shared" si="1076"/>
        <v/>
      </c>
      <c r="AS1735" s="71" t="str">
        <f t="shared" si="1077"/>
        <v/>
      </c>
      <c r="AT1735" s="71" t="str">
        <f t="shared" si="1078"/>
        <v/>
      </c>
      <c r="AU1735" s="76" t="str">
        <f t="shared" si="1079"/>
        <v/>
      </c>
      <c r="BF1735" s="141">
        <v>79047</v>
      </c>
      <c r="BG1735" s="142" t="s">
        <v>20016</v>
      </c>
      <c r="BH1735" s="141" t="s">
        <v>478</v>
      </c>
      <c r="BI1735" s="141" t="s">
        <v>177</v>
      </c>
      <c r="BJ1735" s="141"/>
      <c r="BK1735" s="141" t="s">
        <v>1559</v>
      </c>
      <c r="BL1735" s="141" t="s">
        <v>14915</v>
      </c>
      <c r="BM1735" s="141">
        <v>46.371000000000002</v>
      </c>
      <c r="BN1735" s="141">
        <v>-74.772540000000006</v>
      </c>
      <c r="BO1735" s="141">
        <v>2002</v>
      </c>
      <c r="BP1735" s="143" t="s">
        <v>10147</v>
      </c>
      <c r="BQ1735" s="143" t="s">
        <v>17560</v>
      </c>
    </row>
    <row r="1736" spans="1:69" ht="38.25" customHeight="1" x14ac:dyDescent="0.25">
      <c r="A1736" s="1" t="str">
        <f t="shared" si="1042"/>
        <v/>
      </c>
      <c r="B1736" s="32" t="str">
        <f t="shared" si="1043"/>
        <v/>
      </c>
      <c r="C1736" s="25" t="str">
        <f t="shared" si="1044"/>
        <v/>
      </c>
      <c r="D1736" s="25" t="str">
        <f t="shared" si="1045"/>
        <v/>
      </c>
      <c r="E1736" s="25" t="str">
        <f t="shared" si="1046"/>
        <v/>
      </c>
      <c r="F1736" s="25" t="str">
        <f t="shared" si="1047"/>
        <v/>
      </c>
      <c r="G1736" s="108" t="str">
        <f t="shared" si="1048"/>
        <v/>
      </c>
      <c r="H1736" s="108" t="str">
        <f t="shared" si="1049"/>
        <v/>
      </c>
      <c r="I1736" s="112" t="str">
        <f t="shared" si="1050"/>
        <v/>
      </c>
      <c r="J1736" s="112"/>
      <c r="K1736" s="112"/>
      <c r="L1736" s="113"/>
      <c r="M1736" s="113"/>
      <c r="N1736" s="224" t="str">
        <f t="shared" si="1051"/>
        <v/>
      </c>
      <c r="O1736" s="225" t="str">
        <f t="shared" si="1052"/>
        <v/>
      </c>
      <c r="Q1736" s="6">
        <v>1734</v>
      </c>
      <c r="R1736" s="47" t="str">
        <f t="shared" si="1053"/>
        <v>-1734</v>
      </c>
      <c r="S1736" s="6"/>
      <c r="T1736" s="48" t="str">
        <f t="shared" si="1054"/>
        <v/>
      </c>
      <c r="U1736" s="49" t="str">
        <f t="shared" si="1055"/>
        <v/>
      </c>
      <c r="W1736" s="51"/>
      <c r="X1736" s="75" t="str">
        <f t="shared" si="1056"/>
        <v/>
      </c>
      <c r="Y1736" s="71" t="str">
        <f t="shared" si="1057"/>
        <v/>
      </c>
      <c r="Z1736" s="71" t="str">
        <f t="shared" si="1058"/>
        <v/>
      </c>
      <c r="AA1736" s="71" t="str">
        <f t="shared" si="1059"/>
        <v/>
      </c>
      <c r="AB1736" s="71" t="str">
        <f t="shared" si="1060"/>
        <v/>
      </c>
      <c r="AC1736" s="71" t="str">
        <f t="shared" si="1061"/>
        <v/>
      </c>
      <c r="AD1736" s="71" t="str">
        <f t="shared" si="1062"/>
        <v/>
      </c>
      <c r="AE1736" s="78" t="str">
        <f t="shared" si="1063"/>
        <v/>
      </c>
      <c r="AF1736" s="75" t="str">
        <f t="shared" si="1064"/>
        <v/>
      </c>
      <c r="AG1736" s="71" t="str">
        <f t="shared" si="1065"/>
        <v/>
      </c>
      <c r="AH1736" s="71" t="str">
        <f t="shared" si="1066"/>
        <v/>
      </c>
      <c r="AI1736" s="71" t="str">
        <f t="shared" si="1067"/>
        <v/>
      </c>
      <c r="AJ1736" s="71" t="str">
        <f t="shared" si="1068"/>
        <v/>
      </c>
      <c r="AK1736" s="71" t="str">
        <f t="shared" si="1069"/>
        <v/>
      </c>
      <c r="AL1736" s="71" t="str">
        <f t="shared" si="1070"/>
        <v/>
      </c>
      <c r="AM1736" s="78" t="str">
        <f t="shared" si="1071"/>
        <v/>
      </c>
      <c r="AN1736" s="75" t="str">
        <f t="shared" si="1072"/>
        <v/>
      </c>
      <c r="AO1736" s="71" t="str">
        <f t="shared" si="1073"/>
        <v/>
      </c>
      <c r="AP1736" s="71" t="str">
        <f t="shared" si="1074"/>
        <v/>
      </c>
      <c r="AQ1736" s="71" t="str">
        <f t="shared" si="1075"/>
        <v/>
      </c>
      <c r="AR1736" s="71" t="str">
        <f t="shared" si="1076"/>
        <v/>
      </c>
      <c r="AS1736" s="71" t="str">
        <f t="shared" si="1077"/>
        <v/>
      </c>
      <c r="AT1736" s="71" t="str">
        <f t="shared" si="1078"/>
        <v/>
      </c>
      <c r="AU1736" s="76" t="str">
        <f t="shared" si="1079"/>
        <v/>
      </c>
      <c r="BF1736" s="141">
        <v>78075</v>
      </c>
      <c r="BG1736" s="142" t="s">
        <v>20097</v>
      </c>
      <c r="BH1736" s="141" t="s">
        <v>180</v>
      </c>
      <c r="BI1736" s="141" t="s">
        <v>178</v>
      </c>
      <c r="BJ1736" s="141" t="s">
        <v>20098</v>
      </c>
      <c r="BK1736" s="141" t="s">
        <v>4417</v>
      </c>
      <c r="BL1736" s="141" t="s">
        <v>19929</v>
      </c>
      <c r="BM1736" s="141">
        <v>46.079709999999999</v>
      </c>
      <c r="BN1736" s="141">
        <v>-74.671800000000005</v>
      </c>
      <c r="BO1736" s="141">
        <v>1994</v>
      </c>
      <c r="BP1736" s="143" t="s">
        <v>25905</v>
      </c>
      <c r="BQ1736" s="143" t="s">
        <v>27848</v>
      </c>
    </row>
    <row r="1737" spans="1:69" ht="38.25" customHeight="1" x14ac:dyDescent="0.25">
      <c r="A1737" s="1" t="str">
        <f t="shared" si="1042"/>
        <v/>
      </c>
      <c r="B1737" s="32" t="str">
        <f t="shared" si="1043"/>
        <v/>
      </c>
      <c r="C1737" s="25" t="str">
        <f t="shared" si="1044"/>
        <v/>
      </c>
      <c r="D1737" s="25" t="str">
        <f t="shared" si="1045"/>
        <v/>
      </c>
      <c r="E1737" s="25" t="str">
        <f t="shared" si="1046"/>
        <v/>
      </c>
      <c r="F1737" s="25" t="str">
        <f t="shared" si="1047"/>
        <v/>
      </c>
      <c r="G1737" s="108" t="str">
        <f t="shared" si="1048"/>
        <v/>
      </c>
      <c r="H1737" s="108" t="str">
        <f t="shared" si="1049"/>
        <v/>
      </c>
      <c r="I1737" s="112" t="str">
        <f t="shared" si="1050"/>
        <v/>
      </c>
      <c r="J1737" s="112"/>
      <c r="K1737" s="112"/>
      <c r="L1737" s="113"/>
      <c r="M1737" s="113"/>
      <c r="N1737" s="224" t="str">
        <f t="shared" si="1051"/>
        <v/>
      </c>
      <c r="O1737" s="225" t="str">
        <f t="shared" si="1052"/>
        <v/>
      </c>
      <c r="Q1737" s="6">
        <v>1735</v>
      </c>
      <c r="R1737" s="47" t="str">
        <f t="shared" si="1053"/>
        <v>-1735</v>
      </c>
      <c r="S1737" s="6"/>
      <c r="T1737" s="48" t="str">
        <f t="shared" si="1054"/>
        <v/>
      </c>
      <c r="U1737" s="49" t="str">
        <f t="shared" si="1055"/>
        <v/>
      </c>
      <c r="W1737" s="51"/>
      <c r="X1737" s="75" t="str">
        <f t="shared" si="1056"/>
        <v/>
      </c>
      <c r="Y1737" s="71" t="str">
        <f t="shared" si="1057"/>
        <v/>
      </c>
      <c r="Z1737" s="71" t="str">
        <f t="shared" si="1058"/>
        <v/>
      </c>
      <c r="AA1737" s="71" t="str">
        <f t="shared" si="1059"/>
        <v/>
      </c>
      <c r="AB1737" s="71" t="str">
        <f t="shared" si="1060"/>
        <v/>
      </c>
      <c r="AC1737" s="71" t="str">
        <f t="shared" si="1061"/>
        <v/>
      </c>
      <c r="AD1737" s="71" t="str">
        <f t="shared" si="1062"/>
        <v/>
      </c>
      <c r="AE1737" s="78" t="str">
        <f t="shared" si="1063"/>
        <v/>
      </c>
      <c r="AF1737" s="75" t="str">
        <f t="shared" si="1064"/>
        <v/>
      </c>
      <c r="AG1737" s="71" t="str">
        <f t="shared" si="1065"/>
        <v/>
      </c>
      <c r="AH1737" s="71" t="str">
        <f t="shared" si="1066"/>
        <v/>
      </c>
      <c r="AI1737" s="71" t="str">
        <f t="shared" si="1067"/>
        <v/>
      </c>
      <c r="AJ1737" s="71" t="str">
        <f t="shared" si="1068"/>
        <v/>
      </c>
      <c r="AK1737" s="71" t="str">
        <f t="shared" si="1069"/>
        <v/>
      </c>
      <c r="AL1737" s="71" t="str">
        <f t="shared" si="1070"/>
        <v/>
      </c>
      <c r="AM1737" s="78" t="str">
        <f t="shared" si="1071"/>
        <v/>
      </c>
      <c r="AN1737" s="75" t="str">
        <f t="shared" si="1072"/>
        <v/>
      </c>
      <c r="AO1737" s="71" t="str">
        <f t="shared" si="1073"/>
        <v/>
      </c>
      <c r="AP1737" s="71" t="str">
        <f t="shared" si="1074"/>
        <v/>
      </c>
      <c r="AQ1737" s="71" t="str">
        <f t="shared" si="1075"/>
        <v/>
      </c>
      <c r="AR1737" s="71" t="str">
        <f t="shared" si="1076"/>
        <v/>
      </c>
      <c r="AS1737" s="71" t="str">
        <f t="shared" si="1077"/>
        <v/>
      </c>
      <c r="AT1737" s="71" t="str">
        <f t="shared" si="1078"/>
        <v/>
      </c>
      <c r="AU1737" s="76" t="str">
        <f t="shared" si="1079"/>
        <v/>
      </c>
      <c r="BF1737" s="141">
        <v>78075</v>
      </c>
      <c r="BG1737" s="142" t="s">
        <v>20099</v>
      </c>
      <c r="BH1737" s="141" t="s">
        <v>478</v>
      </c>
      <c r="BI1737" s="141" t="s">
        <v>177</v>
      </c>
      <c r="BJ1737" s="141" t="s">
        <v>20100</v>
      </c>
      <c r="BK1737" s="141" t="s">
        <v>2160</v>
      </c>
      <c r="BL1737" s="141" t="s">
        <v>20101</v>
      </c>
      <c r="BM1737" s="141">
        <v>46.09355</v>
      </c>
      <c r="BN1737" s="141">
        <v>-74.698769999999996</v>
      </c>
      <c r="BO1737" s="141">
        <v>2005</v>
      </c>
      <c r="BP1737" s="143" t="s">
        <v>25906</v>
      </c>
      <c r="BQ1737" s="143" t="s">
        <v>27848</v>
      </c>
    </row>
    <row r="1738" spans="1:69" ht="38.25" customHeight="1" x14ac:dyDescent="0.25">
      <c r="A1738" s="1" t="str">
        <f t="shared" si="1042"/>
        <v/>
      </c>
      <c r="B1738" s="32" t="str">
        <f t="shared" si="1043"/>
        <v/>
      </c>
      <c r="C1738" s="25" t="str">
        <f t="shared" si="1044"/>
        <v/>
      </c>
      <c r="D1738" s="25" t="str">
        <f t="shared" si="1045"/>
        <v/>
      </c>
      <c r="E1738" s="25" t="str">
        <f t="shared" si="1046"/>
        <v/>
      </c>
      <c r="F1738" s="25" t="str">
        <f t="shared" si="1047"/>
        <v/>
      </c>
      <c r="G1738" s="108" t="str">
        <f t="shared" si="1048"/>
        <v/>
      </c>
      <c r="H1738" s="108" t="str">
        <f t="shared" si="1049"/>
        <v/>
      </c>
      <c r="I1738" s="112" t="str">
        <f t="shared" si="1050"/>
        <v/>
      </c>
      <c r="J1738" s="112"/>
      <c r="K1738" s="112"/>
      <c r="L1738" s="113"/>
      <c r="M1738" s="113"/>
      <c r="N1738" s="224" t="str">
        <f t="shared" si="1051"/>
        <v/>
      </c>
      <c r="O1738" s="225" t="str">
        <f t="shared" si="1052"/>
        <v/>
      </c>
      <c r="Q1738" s="6">
        <v>1736</v>
      </c>
      <c r="R1738" s="47" t="str">
        <f t="shared" si="1053"/>
        <v>-1736</v>
      </c>
      <c r="S1738" s="6"/>
      <c r="T1738" s="48" t="str">
        <f t="shared" si="1054"/>
        <v/>
      </c>
      <c r="U1738" s="49" t="str">
        <f t="shared" si="1055"/>
        <v/>
      </c>
      <c r="W1738" s="51"/>
      <c r="X1738" s="75" t="str">
        <f t="shared" si="1056"/>
        <v/>
      </c>
      <c r="Y1738" s="71" t="str">
        <f t="shared" si="1057"/>
        <v/>
      </c>
      <c r="Z1738" s="71" t="str">
        <f t="shared" si="1058"/>
        <v/>
      </c>
      <c r="AA1738" s="71" t="str">
        <f t="shared" si="1059"/>
        <v/>
      </c>
      <c r="AB1738" s="71" t="str">
        <f t="shared" si="1060"/>
        <v/>
      </c>
      <c r="AC1738" s="71" t="str">
        <f t="shared" si="1061"/>
        <v/>
      </c>
      <c r="AD1738" s="71" t="str">
        <f t="shared" si="1062"/>
        <v/>
      </c>
      <c r="AE1738" s="78" t="str">
        <f t="shared" si="1063"/>
        <v/>
      </c>
      <c r="AF1738" s="75" t="str">
        <f t="shared" si="1064"/>
        <v/>
      </c>
      <c r="AG1738" s="71" t="str">
        <f t="shared" si="1065"/>
        <v/>
      </c>
      <c r="AH1738" s="71" t="str">
        <f t="shared" si="1066"/>
        <v/>
      </c>
      <c r="AI1738" s="71" t="str">
        <f t="shared" si="1067"/>
        <v/>
      </c>
      <c r="AJ1738" s="71" t="str">
        <f t="shared" si="1068"/>
        <v/>
      </c>
      <c r="AK1738" s="71" t="str">
        <f t="shared" si="1069"/>
        <v/>
      </c>
      <c r="AL1738" s="71" t="str">
        <f t="shared" si="1070"/>
        <v/>
      </c>
      <c r="AM1738" s="78" t="str">
        <f t="shared" si="1071"/>
        <v/>
      </c>
      <c r="AN1738" s="75" t="str">
        <f t="shared" si="1072"/>
        <v/>
      </c>
      <c r="AO1738" s="71" t="str">
        <f t="shared" si="1073"/>
        <v/>
      </c>
      <c r="AP1738" s="71" t="str">
        <f t="shared" si="1074"/>
        <v/>
      </c>
      <c r="AQ1738" s="71" t="str">
        <f t="shared" si="1075"/>
        <v/>
      </c>
      <c r="AR1738" s="71" t="str">
        <f t="shared" si="1076"/>
        <v/>
      </c>
      <c r="AS1738" s="71" t="str">
        <f t="shared" si="1077"/>
        <v/>
      </c>
      <c r="AT1738" s="71" t="str">
        <f t="shared" si="1078"/>
        <v/>
      </c>
      <c r="AU1738" s="76" t="str">
        <f t="shared" si="1079"/>
        <v/>
      </c>
      <c r="BF1738" s="141">
        <v>78102</v>
      </c>
      <c r="BG1738" s="142" t="s">
        <v>19958</v>
      </c>
      <c r="BH1738" s="141" t="s">
        <v>180</v>
      </c>
      <c r="BI1738" s="141" t="s">
        <v>191</v>
      </c>
      <c r="BJ1738" s="141" t="s">
        <v>19959</v>
      </c>
      <c r="BK1738" s="141" t="s">
        <v>3459</v>
      </c>
      <c r="BL1738" s="141" t="s">
        <v>19960</v>
      </c>
      <c r="BM1738" s="141">
        <v>46.178997631414902</v>
      </c>
      <c r="BN1738" s="141">
        <v>-74.612373023419707</v>
      </c>
      <c r="BO1738" s="141">
        <v>1999</v>
      </c>
      <c r="BP1738" s="143" t="s">
        <v>25871</v>
      </c>
      <c r="BQ1738" s="143" t="s">
        <v>17560</v>
      </c>
    </row>
    <row r="1739" spans="1:69" ht="38.25" customHeight="1" x14ac:dyDescent="0.25">
      <c r="A1739" s="1" t="str">
        <f t="shared" si="1042"/>
        <v/>
      </c>
      <c r="B1739" s="32" t="str">
        <f t="shared" si="1043"/>
        <v/>
      </c>
      <c r="C1739" s="25" t="str">
        <f t="shared" si="1044"/>
        <v/>
      </c>
      <c r="D1739" s="25" t="str">
        <f t="shared" si="1045"/>
        <v/>
      </c>
      <c r="E1739" s="25" t="str">
        <f t="shared" si="1046"/>
        <v/>
      </c>
      <c r="F1739" s="25" t="str">
        <f t="shared" si="1047"/>
        <v/>
      </c>
      <c r="G1739" s="108" t="str">
        <f t="shared" si="1048"/>
        <v/>
      </c>
      <c r="H1739" s="108" t="str">
        <f t="shared" si="1049"/>
        <v/>
      </c>
      <c r="I1739" s="112" t="str">
        <f t="shared" si="1050"/>
        <v/>
      </c>
      <c r="J1739" s="112"/>
      <c r="K1739" s="112"/>
      <c r="L1739" s="113"/>
      <c r="M1739" s="113"/>
      <c r="N1739" s="224" t="str">
        <f t="shared" si="1051"/>
        <v/>
      </c>
      <c r="O1739" s="225" t="str">
        <f t="shared" si="1052"/>
        <v/>
      </c>
      <c r="Q1739" s="6">
        <v>1737</v>
      </c>
      <c r="R1739" s="47" t="str">
        <f t="shared" si="1053"/>
        <v>-1737</v>
      </c>
      <c r="S1739" s="6"/>
      <c r="T1739" s="48" t="str">
        <f t="shared" si="1054"/>
        <v/>
      </c>
      <c r="U1739" s="49" t="str">
        <f t="shared" si="1055"/>
        <v/>
      </c>
      <c r="W1739" s="51"/>
      <c r="X1739" s="75" t="str">
        <f t="shared" si="1056"/>
        <v/>
      </c>
      <c r="Y1739" s="71" t="str">
        <f t="shared" si="1057"/>
        <v/>
      </c>
      <c r="Z1739" s="71" t="str">
        <f t="shared" si="1058"/>
        <v/>
      </c>
      <c r="AA1739" s="71" t="str">
        <f t="shared" si="1059"/>
        <v/>
      </c>
      <c r="AB1739" s="71" t="str">
        <f t="shared" si="1060"/>
        <v/>
      </c>
      <c r="AC1739" s="71" t="str">
        <f t="shared" si="1061"/>
        <v/>
      </c>
      <c r="AD1739" s="71" t="str">
        <f t="shared" si="1062"/>
        <v/>
      </c>
      <c r="AE1739" s="78" t="str">
        <f t="shared" si="1063"/>
        <v/>
      </c>
      <c r="AF1739" s="75" t="str">
        <f t="shared" si="1064"/>
        <v/>
      </c>
      <c r="AG1739" s="71" t="str">
        <f t="shared" si="1065"/>
        <v/>
      </c>
      <c r="AH1739" s="71" t="str">
        <f t="shared" si="1066"/>
        <v/>
      </c>
      <c r="AI1739" s="71" t="str">
        <f t="shared" si="1067"/>
        <v/>
      </c>
      <c r="AJ1739" s="71" t="str">
        <f t="shared" si="1068"/>
        <v/>
      </c>
      <c r="AK1739" s="71" t="str">
        <f t="shared" si="1069"/>
        <v/>
      </c>
      <c r="AL1739" s="71" t="str">
        <f t="shared" si="1070"/>
        <v/>
      </c>
      <c r="AM1739" s="78" t="str">
        <f t="shared" si="1071"/>
        <v/>
      </c>
      <c r="AN1739" s="75" t="str">
        <f t="shared" si="1072"/>
        <v/>
      </c>
      <c r="AO1739" s="71" t="str">
        <f t="shared" si="1073"/>
        <v/>
      </c>
      <c r="AP1739" s="71" t="str">
        <f t="shared" si="1074"/>
        <v/>
      </c>
      <c r="AQ1739" s="71" t="str">
        <f t="shared" si="1075"/>
        <v/>
      </c>
      <c r="AR1739" s="71" t="str">
        <f t="shared" si="1076"/>
        <v/>
      </c>
      <c r="AS1739" s="71" t="str">
        <f t="shared" si="1077"/>
        <v/>
      </c>
      <c r="AT1739" s="71" t="str">
        <f t="shared" si="1078"/>
        <v/>
      </c>
      <c r="AU1739" s="76" t="str">
        <f t="shared" si="1079"/>
        <v/>
      </c>
      <c r="BF1739" s="141">
        <v>78102</v>
      </c>
      <c r="BG1739" s="142" t="s">
        <v>19961</v>
      </c>
      <c r="BH1739" s="141" t="s">
        <v>180</v>
      </c>
      <c r="BI1739" s="141" t="s">
        <v>191</v>
      </c>
      <c r="BJ1739" s="141" t="s">
        <v>19962</v>
      </c>
      <c r="BK1739" s="141" t="s">
        <v>1581</v>
      </c>
      <c r="BL1739" s="141" t="s">
        <v>19963</v>
      </c>
      <c r="BM1739" s="141">
        <v>46.193778140424698</v>
      </c>
      <c r="BN1739" s="141">
        <v>-74.631778353597994</v>
      </c>
      <c r="BO1739" s="141">
        <v>1989</v>
      </c>
      <c r="BP1739" s="143" t="s">
        <v>25872</v>
      </c>
      <c r="BQ1739" s="143" t="s">
        <v>17560</v>
      </c>
    </row>
    <row r="1740" spans="1:69" ht="38.25" customHeight="1" x14ac:dyDescent="0.25">
      <c r="A1740" s="1" t="str">
        <f t="shared" si="1042"/>
        <v/>
      </c>
      <c r="B1740" s="32" t="str">
        <f t="shared" si="1043"/>
        <v/>
      </c>
      <c r="C1740" s="25" t="str">
        <f t="shared" si="1044"/>
        <v/>
      </c>
      <c r="D1740" s="25" t="str">
        <f t="shared" si="1045"/>
        <v/>
      </c>
      <c r="E1740" s="25" t="str">
        <f t="shared" si="1046"/>
        <v/>
      </c>
      <c r="F1740" s="25" t="str">
        <f t="shared" si="1047"/>
        <v/>
      </c>
      <c r="G1740" s="108" t="str">
        <f t="shared" si="1048"/>
        <v/>
      </c>
      <c r="H1740" s="108" t="str">
        <f t="shared" si="1049"/>
        <v/>
      </c>
      <c r="I1740" s="112" t="str">
        <f t="shared" si="1050"/>
        <v/>
      </c>
      <c r="J1740" s="112"/>
      <c r="K1740" s="112"/>
      <c r="L1740" s="113"/>
      <c r="M1740" s="113"/>
      <c r="N1740" s="224" t="str">
        <f t="shared" si="1051"/>
        <v/>
      </c>
      <c r="O1740" s="225" t="str">
        <f t="shared" si="1052"/>
        <v/>
      </c>
      <c r="Q1740" s="6">
        <v>1738</v>
      </c>
      <c r="R1740" s="47" t="str">
        <f t="shared" si="1053"/>
        <v>-1738</v>
      </c>
      <c r="S1740" s="6"/>
      <c r="T1740" s="48" t="str">
        <f t="shared" si="1054"/>
        <v/>
      </c>
      <c r="U1740" s="49" t="str">
        <f t="shared" si="1055"/>
        <v/>
      </c>
      <c r="W1740" s="51"/>
      <c r="X1740" s="75" t="str">
        <f t="shared" si="1056"/>
        <v/>
      </c>
      <c r="Y1740" s="71" t="str">
        <f t="shared" si="1057"/>
        <v/>
      </c>
      <c r="Z1740" s="71" t="str">
        <f t="shared" si="1058"/>
        <v/>
      </c>
      <c r="AA1740" s="71" t="str">
        <f t="shared" si="1059"/>
        <v/>
      </c>
      <c r="AB1740" s="71" t="str">
        <f t="shared" si="1060"/>
        <v/>
      </c>
      <c r="AC1740" s="71" t="str">
        <f t="shared" si="1061"/>
        <v/>
      </c>
      <c r="AD1740" s="71" t="str">
        <f t="shared" si="1062"/>
        <v/>
      </c>
      <c r="AE1740" s="78" t="str">
        <f t="shared" si="1063"/>
        <v/>
      </c>
      <c r="AF1740" s="75" t="str">
        <f t="shared" si="1064"/>
        <v/>
      </c>
      <c r="AG1740" s="71" t="str">
        <f t="shared" si="1065"/>
        <v/>
      </c>
      <c r="AH1740" s="71" t="str">
        <f t="shared" si="1066"/>
        <v/>
      </c>
      <c r="AI1740" s="71" t="str">
        <f t="shared" si="1067"/>
        <v/>
      </c>
      <c r="AJ1740" s="71" t="str">
        <f t="shared" si="1068"/>
        <v/>
      </c>
      <c r="AK1740" s="71" t="str">
        <f t="shared" si="1069"/>
        <v/>
      </c>
      <c r="AL1740" s="71" t="str">
        <f t="shared" si="1070"/>
        <v/>
      </c>
      <c r="AM1740" s="78" t="str">
        <f t="shared" si="1071"/>
        <v/>
      </c>
      <c r="AN1740" s="75" t="str">
        <f t="shared" si="1072"/>
        <v/>
      </c>
      <c r="AO1740" s="71" t="str">
        <f t="shared" si="1073"/>
        <v/>
      </c>
      <c r="AP1740" s="71" t="str">
        <f t="shared" si="1074"/>
        <v/>
      </c>
      <c r="AQ1740" s="71" t="str">
        <f t="shared" si="1075"/>
        <v/>
      </c>
      <c r="AR1740" s="71" t="str">
        <f t="shared" si="1076"/>
        <v/>
      </c>
      <c r="AS1740" s="71" t="str">
        <f t="shared" si="1077"/>
        <v/>
      </c>
      <c r="AT1740" s="71" t="str">
        <f t="shared" si="1078"/>
        <v/>
      </c>
      <c r="AU1740" s="76" t="str">
        <f t="shared" si="1079"/>
        <v/>
      </c>
      <c r="BF1740" s="141">
        <v>78102</v>
      </c>
      <c r="BG1740" s="142" t="s">
        <v>19964</v>
      </c>
      <c r="BH1740" s="141" t="s">
        <v>478</v>
      </c>
      <c r="BI1740" s="141" t="s">
        <v>186</v>
      </c>
      <c r="BJ1740" s="141" t="s">
        <v>19965</v>
      </c>
      <c r="BK1740" s="141" t="s">
        <v>19966</v>
      </c>
      <c r="BL1740" s="141" t="s">
        <v>19967</v>
      </c>
      <c r="BM1740" s="141">
        <v>46.193143295753899</v>
      </c>
      <c r="BN1740" s="141">
        <v>-74.626966703904003</v>
      </c>
      <c r="BO1740" s="141">
        <v>2001</v>
      </c>
      <c r="BP1740" s="143" t="s">
        <v>25873</v>
      </c>
      <c r="BQ1740" s="143" t="s">
        <v>17560</v>
      </c>
    </row>
    <row r="1741" spans="1:69" ht="38.25" customHeight="1" x14ac:dyDescent="0.25">
      <c r="A1741" s="1" t="str">
        <f t="shared" ref="A1741:A1804" si="1080">IF(B1741="","",R1731)</f>
        <v/>
      </c>
      <c r="B1741" s="32" t="str">
        <f t="shared" ref="B1741:B1804" si="1081">IF(IF(ISERROR(VLOOKUP((Code_geo&amp;"-"&amp;Q1731),BD_IP_2014,2,FALSE)),"",(VLOOKUP((Code_geo&amp;"-"&amp;Q1731),BD_IP_2014,2,FALSE)))=0,"",IF(ISERROR(VLOOKUP((Code_geo&amp;"-"&amp;Q1731),BD_IP_2014,2,FALSE)),"",(VLOOKUP((Code_geo&amp;"-"&amp;Q1731),BD_IP_2014,2,FALSE))))</f>
        <v/>
      </c>
      <c r="C1741" s="25" t="str">
        <f t="shared" ref="C1741:C1804" si="1082">IF(IF(ISERROR(VLOOKUP((Code_geo&amp;"-"&amp;Q1731),BD_IP_2014,3,FALSE)),"",(VLOOKUP((Code_geo&amp;"-"&amp;Q1731),BD_IP_2014,3,FALSE)))=0,"",IF(ISERROR(VLOOKUP((Code_geo&amp;"-"&amp;Q1731),BD_IP_2014,3,FALSE)),"",(VLOOKUP((Code_geo&amp;"-"&amp;Q1731),BD_IP_2014,3,FALSE))))</f>
        <v/>
      </c>
      <c r="D1741" s="25" t="str">
        <f t="shared" ref="D1741:D1804" si="1083">IF(IF(ISERROR(VLOOKUP((Code_geo&amp;"-"&amp;Q1731),BD_IP_2014,4,FALSE)),"",(VLOOKUP((Code_geo&amp;"-"&amp;Q1731),BD_IP_2014,4,FALSE)))=0,"",IF(ISERROR(VLOOKUP((Code_geo&amp;"-"&amp;Q1731),BD_IP_2014,4,FALSE)),"",(VLOOKUP((Code_geo&amp;"-"&amp;Q1731),BD_IP_2014,4,FALSE))))</f>
        <v/>
      </c>
      <c r="E1741" s="25" t="str">
        <f t="shared" ref="E1741:E1804" si="1084">IF(IF(ISERROR(VLOOKUP((Code_geo&amp;"-"&amp;Q1731),BD_IP_2014,5,FALSE)),"",(VLOOKUP((Code_geo&amp;"-"&amp;Q1731),BD_IP_2014,5,FALSE)))=0,"",IF(ISERROR(VLOOKUP((Code_geo&amp;"-"&amp;Q1731),BD_IP_2014,5,FALSE)),"",(VLOOKUP((Code_geo&amp;"-"&amp;Q1731),BD_IP_2014,5,FALSE))))</f>
        <v/>
      </c>
      <c r="F1741" s="25" t="str">
        <f t="shared" ref="F1741:F1804" si="1085">IF(IF(ISERROR(VLOOKUP((Code_geo&amp;"-"&amp;Q1731),BD_IP_2014,6,FALSE)),"",(VLOOKUP((Code_geo&amp;"-"&amp;Q1731),BD_IP_2014,6,FALSE)))=0,"",IF(ISERROR(VLOOKUP((Code_geo&amp;"-"&amp;Q1731),BD_IP_2014,6,FALSE)),"",(VLOOKUP((Code_geo&amp;"-"&amp;Q1731),BD_IP_2014,6,FALSE))))</f>
        <v/>
      </c>
      <c r="G1741" s="108" t="str">
        <f t="shared" ref="G1741:G1804" si="1086">IF(ISERROR(VLOOKUP((Code_geo&amp;"-"&amp;Q1731),BD_IP_2014,7,FALSE)),"",(VLOOKUP((Code_geo&amp;"-"&amp;Q1731),BD_IP_2014,7,FALSE)))</f>
        <v/>
      </c>
      <c r="H1741" s="108" t="str">
        <f t="shared" ref="H1741:H1804" si="1087">IF(ISERROR(VLOOKUP((Code_geo&amp;"-"&amp;Q1731),BD_IP_2014,8,FALSE)),"",(VLOOKUP((Code_geo&amp;"-"&amp;Q1731),BD_IP_2014,8,FALSE)))</f>
        <v/>
      </c>
      <c r="I1741" s="112" t="str">
        <f t="shared" ref="I1741:I1804" si="1088">IF(ISERROR(VLOOKUP((Code_geo&amp;"-"&amp;Q1731),BD_IP_2014,9,FALSE)),"",(VLOOKUP((Code_geo&amp;"-"&amp;Q1731),BD_IP_2014,9,FALSE)))</f>
        <v/>
      </c>
      <c r="J1741" s="112"/>
      <c r="K1741" s="112"/>
      <c r="L1741" s="113"/>
      <c r="M1741" s="113"/>
      <c r="N1741" s="224" t="str">
        <f t="shared" ref="N1741:N1804" si="1089">IF(IF(ISERROR(VLOOKUP((Code_geo&amp;"-"&amp;Q1731),BD_IP_2014,10,FALSE)),"",(VLOOKUP((Code_geo&amp;"-"&amp;Q1731),BD_IP_2014,10,FALSE)))=0,"",IF(ISERROR(VLOOKUP((Code_geo&amp;"-"&amp;Q1731),BD_IP_2014,10,FALSE)),"",(VLOOKUP((Code_geo&amp;"-"&amp;Q1731),BD_IP_2014,10,FALSE))))</f>
        <v/>
      </c>
      <c r="O1741" s="225" t="str">
        <f t="shared" si="1052"/>
        <v/>
      </c>
      <c r="Q1741" s="6">
        <v>1739</v>
      </c>
      <c r="R1741" s="47" t="str">
        <f t="shared" si="1053"/>
        <v>-1739</v>
      </c>
      <c r="S1741" s="6"/>
      <c r="T1741" s="48" t="str">
        <f t="shared" si="1054"/>
        <v/>
      </c>
      <c r="U1741" s="49" t="str">
        <f t="shared" si="1055"/>
        <v/>
      </c>
      <c r="W1741" s="51"/>
      <c r="X1741" s="75" t="str">
        <f t="shared" si="1056"/>
        <v/>
      </c>
      <c r="Y1741" s="71" t="str">
        <f t="shared" si="1057"/>
        <v/>
      </c>
      <c r="Z1741" s="71" t="str">
        <f t="shared" si="1058"/>
        <v/>
      </c>
      <c r="AA1741" s="71" t="str">
        <f t="shared" si="1059"/>
        <v/>
      </c>
      <c r="AB1741" s="71" t="str">
        <f t="shared" si="1060"/>
        <v/>
      </c>
      <c r="AC1741" s="71" t="str">
        <f t="shared" si="1061"/>
        <v/>
      </c>
      <c r="AD1741" s="71" t="str">
        <f t="shared" si="1062"/>
        <v/>
      </c>
      <c r="AE1741" s="78" t="str">
        <f t="shared" si="1063"/>
        <v/>
      </c>
      <c r="AF1741" s="75" t="str">
        <f t="shared" si="1064"/>
        <v/>
      </c>
      <c r="AG1741" s="71" t="str">
        <f t="shared" si="1065"/>
        <v/>
      </c>
      <c r="AH1741" s="71" t="str">
        <f t="shared" si="1066"/>
        <v/>
      </c>
      <c r="AI1741" s="71" t="str">
        <f t="shared" si="1067"/>
        <v/>
      </c>
      <c r="AJ1741" s="71" t="str">
        <f t="shared" si="1068"/>
        <v/>
      </c>
      <c r="AK1741" s="71" t="str">
        <f t="shared" si="1069"/>
        <v/>
      </c>
      <c r="AL1741" s="71" t="str">
        <f t="shared" si="1070"/>
        <v/>
      </c>
      <c r="AM1741" s="78" t="str">
        <f t="shared" si="1071"/>
        <v/>
      </c>
      <c r="AN1741" s="75" t="str">
        <f t="shared" si="1072"/>
        <v/>
      </c>
      <c r="AO1741" s="71" t="str">
        <f t="shared" si="1073"/>
        <v/>
      </c>
      <c r="AP1741" s="71" t="str">
        <f t="shared" si="1074"/>
        <v/>
      </c>
      <c r="AQ1741" s="71" t="str">
        <f t="shared" si="1075"/>
        <v/>
      </c>
      <c r="AR1741" s="71" t="str">
        <f t="shared" si="1076"/>
        <v/>
      </c>
      <c r="AS1741" s="71" t="str">
        <f t="shared" si="1077"/>
        <v/>
      </c>
      <c r="AT1741" s="71" t="str">
        <f t="shared" si="1078"/>
        <v/>
      </c>
      <c r="AU1741" s="76" t="str">
        <f t="shared" si="1079"/>
        <v/>
      </c>
      <c r="BF1741" s="141">
        <v>79088</v>
      </c>
      <c r="BG1741" s="142" t="s">
        <v>20089</v>
      </c>
      <c r="BH1741" s="141" t="s">
        <v>180</v>
      </c>
      <c r="BI1741" s="141" t="s">
        <v>191</v>
      </c>
      <c r="BJ1741" s="141" t="s">
        <v>20090</v>
      </c>
      <c r="BK1741" s="141" t="s">
        <v>3207</v>
      </c>
      <c r="BL1741" s="141" t="s">
        <v>20091</v>
      </c>
      <c r="BM1741" s="141">
        <v>46.548396985344503</v>
      </c>
      <c r="BN1741" s="141">
        <v>-75.479987270808394</v>
      </c>
      <c r="BO1741" s="141">
        <v>1981</v>
      </c>
      <c r="BP1741" s="143" t="s">
        <v>25902</v>
      </c>
      <c r="BQ1741" s="143" t="s">
        <v>17560</v>
      </c>
    </row>
    <row r="1742" spans="1:69" ht="38.25" customHeight="1" x14ac:dyDescent="0.25">
      <c r="A1742" s="1" t="str">
        <f t="shared" si="1080"/>
        <v/>
      </c>
      <c r="B1742" s="32" t="str">
        <f t="shared" si="1081"/>
        <v/>
      </c>
      <c r="C1742" s="25" t="str">
        <f t="shared" si="1082"/>
        <v/>
      </c>
      <c r="D1742" s="25" t="str">
        <f t="shared" si="1083"/>
        <v/>
      </c>
      <c r="E1742" s="25" t="str">
        <f t="shared" si="1084"/>
        <v/>
      </c>
      <c r="F1742" s="25" t="str">
        <f t="shared" si="1085"/>
        <v/>
      </c>
      <c r="G1742" s="108" t="str">
        <f t="shared" si="1086"/>
        <v/>
      </c>
      <c r="H1742" s="108" t="str">
        <f t="shared" si="1087"/>
        <v/>
      </c>
      <c r="I1742" s="112" t="str">
        <f t="shared" si="1088"/>
        <v/>
      </c>
      <c r="J1742" s="112"/>
      <c r="K1742" s="112"/>
      <c r="L1742" s="113"/>
      <c r="M1742" s="113"/>
      <c r="N1742" s="224" t="str">
        <f t="shared" si="1089"/>
        <v/>
      </c>
      <c r="O1742" s="225" t="str">
        <f t="shared" ref="O1742:O1805" si="1090">IF(OR(B1742="",C1742="",G1742="",H1742="",I1742="",AND(J1742="",BW1742=FALSE),AND(K1742="",BX1742=FALSE),AND(L1742="",BY1742=FALSE),AND(M1742="",BZ1742=FALSE)),"",(IF(AND(100&gt;=CG1742,CG1742&gt;80),"A",IF(AND(80&gt;=CG1742,CG1742&gt;60),"B",IF(AND(60&gt;=CG1742,CG1742&gt;40),"C",IF(AND(40&gt;=CG1742,CG1742&gt;20),"D","E"))))))</f>
        <v/>
      </c>
      <c r="Q1742" s="6">
        <v>1740</v>
      </c>
      <c r="R1742" s="47" t="str">
        <f t="shared" si="1053"/>
        <v>-1740</v>
      </c>
      <c r="S1742" s="6"/>
      <c r="T1742" s="48" t="str">
        <f t="shared" si="1054"/>
        <v/>
      </c>
      <c r="U1742" s="49" t="str">
        <f t="shared" si="1055"/>
        <v/>
      </c>
      <c r="W1742" s="51"/>
      <c r="X1742" s="75" t="str">
        <f t="shared" si="1056"/>
        <v/>
      </c>
      <c r="Y1742" s="71" t="str">
        <f t="shared" si="1057"/>
        <v/>
      </c>
      <c r="Z1742" s="71" t="str">
        <f t="shared" si="1058"/>
        <v/>
      </c>
      <c r="AA1742" s="71" t="str">
        <f t="shared" si="1059"/>
        <v/>
      </c>
      <c r="AB1742" s="71" t="str">
        <f t="shared" si="1060"/>
        <v/>
      </c>
      <c r="AC1742" s="71" t="str">
        <f t="shared" si="1061"/>
        <v/>
      </c>
      <c r="AD1742" s="71" t="str">
        <f t="shared" si="1062"/>
        <v/>
      </c>
      <c r="AE1742" s="78" t="str">
        <f t="shared" si="1063"/>
        <v/>
      </c>
      <c r="AF1742" s="75" t="str">
        <f t="shared" si="1064"/>
        <v/>
      </c>
      <c r="AG1742" s="71" t="str">
        <f t="shared" si="1065"/>
        <v/>
      </c>
      <c r="AH1742" s="71" t="str">
        <f t="shared" si="1066"/>
        <v/>
      </c>
      <c r="AI1742" s="71" t="str">
        <f t="shared" si="1067"/>
        <v/>
      </c>
      <c r="AJ1742" s="71" t="str">
        <f t="shared" si="1068"/>
        <v/>
      </c>
      <c r="AK1742" s="71" t="str">
        <f t="shared" si="1069"/>
        <v/>
      </c>
      <c r="AL1742" s="71" t="str">
        <f t="shared" si="1070"/>
        <v/>
      </c>
      <c r="AM1742" s="78" t="str">
        <f t="shared" si="1071"/>
        <v/>
      </c>
      <c r="AN1742" s="75" t="str">
        <f t="shared" si="1072"/>
        <v/>
      </c>
      <c r="AO1742" s="71" t="str">
        <f t="shared" si="1073"/>
        <v/>
      </c>
      <c r="AP1742" s="71" t="str">
        <f t="shared" si="1074"/>
        <v/>
      </c>
      <c r="AQ1742" s="71" t="str">
        <f t="shared" si="1075"/>
        <v/>
      </c>
      <c r="AR1742" s="71" t="str">
        <f t="shared" si="1076"/>
        <v/>
      </c>
      <c r="AS1742" s="71" t="str">
        <f t="shared" si="1077"/>
        <v/>
      </c>
      <c r="AT1742" s="71" t="str">
        <f t="shared" si="1078"/>
        <v/>
      </c>
      <c r="AU1742" s="76" t="str">
        <f t="shared" si="1079"/>
        <v/>
      </c>
      <c r="BF1742" s="141">
        <v>79088</v>
      </c>
      <c r="BG1742" s="142" t="s">
        <v>20092</v>
      </c>
      <c r="BH1742" s="141" t="s">
        <v>478</v>
      </c>
      <c r="BI1742" s="141" t="s">
        <v>186</v>
      </c>
      <c r="BJ1742" s="141" t="s">
        <v>191</v>
      </c>
      <c r="BK1742" s="141" t="s">
        <v>20093</v>
      </c>
      <c r="BL1742" s="141" t="s">
        <v>20094</v>
      </c>
      <c r="BM1742" s="141">
        <v>46.555472361286398</v>
      </c>
      <c r="BN1742" s="141">
        <v>-75.455160930240496</v>
      </c>
      <c r="BO1742" s="141">
        <v>1976</v>
      </c>
      <c r="BP1742" s="143" t="s">
        <v>25903</v>
      </c>
      <c r="BQ1742" s="143" t="s">
        <v>17560</v>
      </c>
    </row>
    <row r="1743" spans="1:69" ht="38.25" customHeight="1" x14ac:dyDescent="0.25">
      <c r="A1743" s="1" t="str">
        <f t="shared" si="1080"/>
        <v/>
      </c>
      <c r="B1743" s="32" t="str">
        <f t="shared" si="1081"/>
        <v/>
      </c>
      <c r="C1743" s="25" t="str">
        <f t="shared" si="1082"/>
        <v/>
      </c>
      <c r="D1743" s="25" t="str">
        <f t="shared" si="1083"/>
        <v/>
      </c>
      <c r="E1743" s="25" t="str">
        <f t="shared" si="1084"/>
        <v/>
      </c>
      <c r="F1743" s="25" t="str">
        <f t="shared" si="1085"/>
        <v/>
      </c>
      <c r="G1743" s="108" t="str">
        <f t="shared" si="1086"/>
        <v/>
      </c>
      <c r="H1743" s="108" t="str">
        <f t="shared" si="1087"/>
        <v/>
      </c>
      <c r="I1743" s="112" t="str">
        <f t="shared" si="1088"/>
        <v/>
      </c>
      <c r="J1743" s="112"/>
      <c r="K1743" s="112"/>
      <c r="L1743" s="113"/>
      <c r="M1743" s="113"/>
      <c r="N1743" s="224" t="str">
        <f t="shared" si="1089"/>
        <v/>
      </c>
      <c r="O1743" s="225" t="str">
        <f t="shared" si="1090"/>
        <v/>
      </c>
      <c r="Q1743" s="6">
        <v>1741</v>
      </c>
      <c r="R1743" s="47" t="str">
        <f t="shared" si="1053"/>
        <v>-1741</v>
      </c>
      <c r="S1743" s="6"/>
      <c r="T1743" s="48" t="str">
        <f t="shared" si="1054"/>
        <v/>
      </c>
      <c r="U1743" s="49" t="str">
        <f t="shared" si="1055"/>
        <v/>
      </c>
      <c r="W1743" s="51"/>
      <c r="X1743" s="75" t="str">
        <f t="shared" si="1056"/>
        <v/>
      </c>
      <c r="Y1743" s="71" t="str">
        <f t="shared" si="1057"/>
        <v/>
      </c>
      <c r="Z1743" s="71" t="str">
        <f t="shared" si="1058"/>
        <v/>
      </c>
      <c r="AA1743" s="71" t="str">
        <f t="shared" si="1059"/>
        <v/>
      </c>
      <c r="AB1743" s="71" t="str">
        <f t="shared" si="1060"/>
        <v/>
      </c>
      <c r="AC1743" s="71" t="str">
        <f t="shared" si="1061"/>
        <v/>
      </c>
      <c r="AD1743" s="71" t="str">
        <f t="shared" si="1062"/>
        <v/>
      </c>
      <c r="AE1743" s="78" t="str">
        <f t="shared" si="1063"/>
        <v/>
      </c>
      <c r="AF1743" s="75" t="str">
        <f t="shared" si="1064"/>
        <v/>
      </c>
      <c r="AG1743" s="71" t="str">
        <f t="shared" si="1065"/>
        <v/>
      </c>
      <c r="AH1743" s="71" t="str">
        <f t="shared" si="1066"/>
        <v/>
      </c>
      <c r="AI1743" s="71" t="str">
        <f t="shared" si="1067"/>
        <v/>
      </c>
      <c r="AJ1743" s="71" t="str">
        <f t="shared" si="1068"/>
        <v/>
      </c>
      <c r="AK1743" s="71" t="str">
        <f t="shared" si="1069"/>
        <v/>
      </c>
      <c r="AL1743" s="71" t="str">
        <f t="shared" si="1070"/>
        <v/>
      </c>
      <c r="AM1743" s="78" t="str">
        <f t="shared" si="1071"/>
        <v/>
      </c>
      <c r="AN1743" s="75" t="str">
        <f t="shared" si="1072"/>
        <v/>
      </c>
      <c r="AO1743" s="71" t="str">
        <f t="shared" si="1073"/>
        <v/>
      </c>
      <c r="AP1743" s="71" t="str">
        <f t="shared" si="1074"/>
        <v/>
      </c>
      <c r="AQ1743" s="71" t="str">
        <f t="shared" si="1075"/>
        <v/>
      </c>
      <c r="AR1743" s="71" t="str">
        <f t="shared" si="1076"/>
        <v/>
      </c>
      <c r="AS1743" s="71" t="str">
        <f t="shared" si="1077"/>
        <v/>
      </c>
      <c r="AT1743" s="71" t="str">
        <f t="shared" si="1078"/>
        <v/>
      </c>
      <c r="AU1743" s="76" t="str">
        <f t="shared" si="1079"/>
        <v/>
      </c>
      <c r="BF1743" s="141">
        <v>78095</v>
      </c>
      <c r="BG1743" s="142" t="s">
        <v>20110</v>
      </c>
      <c r="BH1743" s="141" t="s">
        <v>478</v>
      </c>
      <c r="BI1743" s="141" t="s">
        <v>176</v>
      </c>
      <c r="BJ1743" s="141"/>
      <c r="BK1743" s="141" t="s">
        <v>14402</v>
      </c>
      <c r="BL1743" s="141" t="s">
        <v>19954</v>
      </c>
      <c r="BM1743" s="141">
        <v>46.13823</v>
      </c>
      <c r="BN1743" s="141">
        <v>-74.480699999999999</v>
      </c>
      <c r="BO1743" s="141">
        <v>1998</v>
      </c>
      <c r="BP1743" s="143" t="s">
        <v>25910</v>
      </c>
      <c r="BQ1743" s="143" t="s">
        <v>17560</v>
      </c>
    </row>
    <row r="1744" spans="1:69" ht="38.25" customHeight="1" x14ac:dyDescent="0.25">
      <c r="A1744" s="1" t="str">
        <f t="shared" si="1080"/>
        <v/>
      </c>
      <c r="B1744" s="32" t="str">
        <f t="shared" si="1081"/>
        <v/>
      </c>
      <c r="C1744" s="25" t="str">
        <f t="shared" si="1082"/>
        <v/>
      </c>
      <c r="D1744" s="25" t="str">
        <f t="shared" si="1083"/>
        <v/>
      </c>
      <c r="E1744" s="25" t="str">
        <f t="shared" si="1084"/>
        <v/>
      </c>
      <c r="F1744" s="25" t="str">
        <f t="shared" si="1085"/>
        <v/>
      </c>
      <c r="G1744" s="108" t="str">
        <f t="shared" si="1086"/>
        <v/>
      </c>
      <c r="H1744" s="108" t="str">
        <f t="shared" si="1087"/>
        <v/>
      </c>
      <c r="I1744" s="112" t="str">
        <f t="shared" si="1088"/>
        <v/>
      </c>
      <c r="J1744" s="112"/>
      <c r="K1744" s="112"/>
      <c r="L1744" s="113"/>
      <c r="M1744" s="113"/>
      <c r="N1744" s="224" t="str">
        <f t="shared" si="1089"/>
        <v/>
      </c>
      <c r="O1744" s="225" t="str">
        <f t="shared" si="1090"/>
        <v/>
      </c>
      <c r="Q1744" s="6">
        <v>1742</v>
      </c>
      <c r="R1744" s="47" t="str">
        <f t="shared" si="1053"/>
        <v>-1742</v>
      </c>
      <c r="S1744" s="6"/>
      <c r="T1744" s="48" t="str">
        <f t="shared" si="1054"/>
        <v/>
      </c>
      <c r="U1744" s="49" t="str">
        <f t="shared" si="1055"/>
        <v/>
      </c>
      <c r="W1744" s="51"/>
      <c r="X1744" s="75" t="str">
        <f t="shared" si="1056"/>
        <v/>
      </c>
      <c r="Y1744" s="71" t="str">
        <f t="shared" si="1057"/>
        <v/>
      </c>
      <c r="Z1744" s="71" t="str">
        <f t="shared" si="1058"/>
        <v/>
      </c>
      <c r="AA1744" s="71" t="str">
        <f t="shared" si="1059"/>
        <v/>
      </c>
      <c r="AB1744" s="71" t="str">
        <f t="shared" si="1060"/>
        <v/>
      </c>
      <c r="AC1744" s="71" t="str">
        <f t="shared" si="1061"/>
        <v/>
      </c>
      <c r="AD1744" s="71" t="str">
        <f t="shared" si="1062"/>
        <v/>
      </c>
      <c r="AE1744" s="78" t="str">
        <f t="shared" si="1063"/>
        <v/>
      </c>
      <c r="AF1744" s="75" t="str">
        <f t="shared" si="1064"/>
        <v/>
      </c>
      <c r="AG1744" s="71" t="str">
        <f t="shared" si="1065"/>
        <v/>
      </c>
      <c r="AH1744" s="71" t="str">
        <f t="shared" si="1066"/>
        <v/>
      </c>
      <c r="AI1744" s="71" t="str">
        <f t="shared" si="1067"/>
        <v/>
      </c>
      <c r="AJ1744" s="71" t="str">
        <f t="shared" si="1068"/>
        <v/>
      </c>
      <c r="AK1744" s="71" t="str">
        <f t="shared" si="1069"/>
        <v/>
      </c>
      <c r="AL1744" s="71" t="str">
        <f t="shared" si="1070"/>
        <v/>
      </c>
      <c r="AM1744" s="78" t="str">
        <f t="shared" si="1071"/>
        <v/>
      </c>
      <c r="AN1744" s="75" t="str">
        <f t="shared" si="1072"/>
        <v/>
      </c>
      <c r="AO1744" s="71" t="str">
        <f t="shared" si="1073"/>
        <v/>
      </c>
      <c r="AP1744" s="71" t="str">
        <f t="shared" si="1074"/>
        <v/>
      </c>
      <c r="AQ1744" s="71" t="str">
        <f t="shared" si="1075"/>
        <v/>
      </c>
      <c r="AR1744" s="71" t="str">
        <f t="shared" si="1076"/>
        <v/>
      </c>
      <c r="AS1744" s="71" t="str">
        <f t="shared" si="1077"/>
        <v/>
      </c>
      <c r="AT1744" s="71" t="str">
        <f t="shared" si="1078"/>
        <v/>
      </c>
      <c r="AU1744" s="76" t="str">
        <f t="shared" si="1079"/>
        <v/>
      </c>
      <c r="BF1744" s="141">
        <v>78075</v>
      </c>
      <c r="BG1744" s="142" t="s">
        <v>20102</v>
      </c>
      <c r="BH1744" s="141" t="s">
        <v>478</v>
      </c>
      <c r="BI1744" s="141" t="s">
        <v>176</v>
      </c>
      <c r="BJ1744" s="141" t="s">
        <v>20103</v>
      </c>
      <c r="BK1744" s="141" t="s">
        <v>1732</v>
      </c>
      <c r="BL1744" s="141" t="s">
        <v>20104</v>
      </c>
      <c r="BM1744" s="141">
        <v>46.072850000000003</v>
      </c>
      <c r="BN1744" s="141">
        <v>-74.664929999999998</v>
      </c>
      <c r="BO1744" s="141">
        <v>2013</v>
      </c>
      <c r="BP1744" s="143" t="s">
        <v>25907</v>
      </c>
      <c r="BQ1744" s="143" t="s">
        <v>27848</v>
      </c>
    </row>
    <row r="1745" spans="1:69" ht="38.25" customHeight="1" x14ac:dyDescent="0.25">
      <c r="A1745" s="1" t="str">
        <f t="shared" si="1080"/>
        <v/>
      </c>
      <c r="B1745" s="32" t="str">
        <f t="shared" si="1081"/>
        <v/>
      </c>
      <c r="C1745" s="25" t="str">
        <f t="shared" si="1082"/>
        <v/>
      </c>
      <c r="D1745" s="25" t="str">
        <f t="shared" si="1083"/>
        <v/>
      </c>
      <c r="E1745" s="25" t="str">
        <f t="shared" si="1084"/>
        <v/>
      </c>
      <c r="F1745" s="25" t="str">
        <f t="shared" si="1085"/>
        <v/>
      </c>
      <c r="G1745" s="108" t="str">
        <f t="shared" si="1086"/>
        <v/>
      </c>
      <c r="H1745" s="108" t="str">
        <f t="shared" si="1087"/>
        <v/>
      </c>
      <c r="I1745" s="112" t="str">
        <f t="shared" si="1088"/>
        <v/>
      </c>
      <c r="J1745" s="112"/>
      <c r="K1745" s="112"/>
      <c r="L1745" s="113"/>
      <c r="M1745" s="113"/>
      <c r="N1745" s="224" t="str">
        <f t="shared" si="1089"/>
        <v/>
      </c>
      <c r="O1745" s="225" t="str">
        <f t="shared" si="1090"/>
        <v/>
      </c>
      <c r="Q1745" s="6">
        <v>1743</v>
      </c>
      <c r="R1745" s="47" t="str">
        <f t="shared" si="1053"/>
        <v>-1743</v>
      </c>
      <c r="S1745" s="6"/>
      <c r="T1745" s="48" t="str">
        <f t="shared" si="1054"/>
        <v/>
      </c>
      <c r="U1745" s="49" t="str">
        <f t="shared" si="1055"/>
        <v/>
      </c>
      <c r="W1745" s="51"/>
      <c r="X1745" s="75" t="str">
        <f t="shared" si="1056"/>
        <v/>
      </c>
      <c r="Y1745" s="71" t="str">
        <f t="shared" si="1057"/>
        <v/>
      </c>
      <c r="Z1745" s="71" t="str">
        <f t="shared" si="1058"/>
        <v/>
      </c>
      <c r="AA1745" s="71" t="str">
        <f t="shared" si="1059"/>
        <v/>
      </c>
      <c r="AB1745" s="71" t="str">
        <f t="shared" si="1060"/>
        <v/>
      </c>
      <c r="AC1745" s="71" t="str">
        <f t="shared" si="1061"/>
        <v/>
      </c>
      <c r="AD1745" s="71" t="str">
        <f t="shared" si="1062"/>
        <v/>
      </c>
      <c r="AE1745" s="78" t="str">
        <f t="shared" si="1063"/>
        <v/>
      </c>
      <c r="AF1745" s="75" t="str">
        <f t="shared" si="1064"/>
        <v/>
      </c>
      <c r="AG1745" s="71" t="str">
        <f t="shared" si="1065"/>
        <v/>
      </c>
      <c r="AH1745" s="71" t="str">
        <f t="shared" si="1066"/>
        <v/>
      </c>
      <c r="AI1745" s="71" t="str">
        <f t="shared" si="1067"/>
        <v/>
      </c>
      <c r="AJ1745" s="71" t="str">
        <f t="shared" si="1068"/>
        <v/>
      </c>
      <c r="AK1745" s="71" t="str">
        <f t="shared" si="1069"/>
        <v/>
      </c>
      <c r="AL1745" s="71" t="str">
        <f t="shared" si="1070"/>
        <v/>
      </c>
      <c r="AM1745" s="78" t="str">
        <f t="shared" si="1071"/>
        <v/>
      </c>
      <c r="AN1745" s="75" t="str">
        <f t="shared" si="1072"/>
        <v/>
      </c>
      <c r="AO1745" s="71" t="str">
        <f t="shared" si="1073"/>
        <v/>
      </c>
      <c r="AP1745" s="71" t="str">
        <f t="shared" si="1074"/>
        <v/>
      </c>
      <c r="AQ1745" s="71" t="str">
        <f t="shared" si="1075"/>
        <v/>
      </c>
      <c r="AR1745" s="71" t="str">
        <f t="shared" si="1076"/>
        <v/>
      </c>
      <c r="AS1745" s="71" t="str">
        <f t="shared" si="1077"/>
        <v/>
      </c>
      <c r="AT1745" s="71" t="str">
        <f t="shared" si="1078"/>
        <v/>
      </c>
      <c r="AU1745" s="76" t="str">
        <f t="shared" si="1079"/>
        <v/>
      </c>
      <c r="BF1745" s="141">
        <v>78075</v>
      </c>
      <c r="BG1745" s="142" t="s">
        <v>20105</v>
      </c>
      <c r="BH1745" s="141" t="s">
        <v>478</v>
      </c>
      <c r="BI1745" s="141" t="s">
        <v>186</v>
      </c>
      <c r="BJ1745" s="141" t="s">
        <v>20106</v>
      </c>
      <c r="BK1745" s="141" t="s">
        <v>1732</v>
      </c>
      <c r="BL1745" s="141" t="s">
        <v>20104</v>
      </c>
      <c r="BM1745" s="141">
        <v>46.072850000000003</v>
      </c>
      <c r="BN1745" s="141">
        <v>-74.664929999999998</v>
      </c>
      <c r="BO1745" s="141">
        <v>2005</v>
      </c>
      <c r="BP1745" s="143" t="s">
        <v>25908</v>
      </c>
      <c r="BQ1745" s="143" t="s">
        <v>27848</v>
      </c>
    </row>
    <row r="1746" spans="1:69" ht="38.25" customHeight="1" x14ac:dyDescent="0.25">
      <c r="A1746" s="1" t="str">
        <f t="shared" si="1080"/>
        <v/>
      </c>
      <c r="B1746" s="32" t="str">
        <f t="shared" si="1081"/>
        <v/>
      </c>
      <c r="C1746" s="25" t="str">
        <f t="shared" si="1082"/>
        <v/>
      </c>
      <c r="D1746" s="25" t="str">
        <f t="shared" si="1083"/>
        <v/>
      </c>
      <c r="E1746" s="25" t="str">
        <f t="shared" si="1084"/>
        <v/>
      </c>
      <c r="F1746" s="25" t="str">
        <f t="shared" si="1085"/>
        <v/>
      </c>
      <c r="G1746" s="108" t="str">
        <f t="shared" si="1086"/>
        <v/>
      </c>
      <c r="H1746" s="108" t="str">
        <f t="shared" si="1087"/>
        <v/>
      </c>
      <c r="I1746" s="112" t="str">
        <f t="shared" si="1088"/>
        <v/>
      </c>
      <c r="J1746" s="112"/>
      <c r="K1746" s="112"/>
      <c r="L1746" s="113"/>
      <c r="M1746" s="113"/>
      <c r="N1746" s="224" t="str">
        <f t="shared" si="1089"/>
        <v/>
      </c>
      <c r="O1746" s="225" t="str">
        <f t="shared" si="1090"/>
        <v/>
      </c>
      <c r="Q1746" s="6">
        <v>1744</v>
      </c>
      <c r="R1746" s="47" t="str">
        <f t="shared" si="1053"/>
        <v>-1744</v>
      </c>
      <c r="S1746" s="6"/>
      <c r="T1746" s="48" t="str">
        <f t="shared" si="1054"/>
        <v/>
      </c>
      <c r="U1746" s="49" t="str">
        <f t="shared" si="1055"/>
        <v/>
      </c>
      <c r="W1746" s="51"/>
      <c r="X1746" s="75" t="str">
        <f t="shared" si="1056"/>
        <v/>
      </c>
      <c r="Y1746" s="71" t="str">
        <f t="shared" si="1057"/>
        <v/>
      </c>
      <c r="Z1746" s="71" t="str">
        <f t="shared" si="1058"/>
        <v/>
      </c>
      <c r="AA1746" s="71" t="str">
        <f t="shared" si="1059"/>
        <v/>
      </c>
      <c r="AB1746" s="71" t="str">
        <f t="shared" si="1060"/>
        <v/>
      </c>
      <c r="AC1746" s="71" t="str">
        <f t="shared" si="1061"/>
        <v/>
      </c>
      <c r="AD1746" s="71" t="str">
        <f t="shared" si="1062"/>
        <v/>
      </c>
      <c r="AE1746" s="78" t="str">
        <f t="shared" si="1063"/>
        <v/>
      </c>
      <c r="AF1746" s="75" t="str">
        <f t="shared" si="1064"/>
        <v/>
      </c>
      <c r="AG1746" s="71" t="str">
        <f t="shared" si="1065"/>
        <v/>
      </c>
      <c r="AH1746" s="71" t="str">
        <f t="shared" si="1066"/>
        <v/>
      </c>
      <c r="AI1746" s="71" t="str">
        <f t="shared" si="1067"/>
        <v/>
      </c>
      <c r="AJ1746" s="71" t="str">
        <f t="shared" si="1068"/>
        <v/>
      </c>
      <c r="AK1746" s="71" t="str">
        <f t="shared" si="1069"/>
        <v/>
      </c>
      <c r="AL1746" s="71" t="str">
        <f t="shared" si="1070"/>
        <v/>
      </c>
      <c r="AM1746" s="78" t="str">
        <f t="shared" si="1071"/>
        <v/>
      </c>
      <c r="AN1746" s="75" t="str">
        <f t="shared" si="1072"/>
        <v/>
      </c>
      <c r="AO1746" s="71" t="str">
        <f t="shared" si="1073"/>
        <v/>
      </c>
      <c r="AP1746" s="71" t="str">
        <f t="shared" si="1074"/>
        <v/>
      </c>
      <c r="AQ1746" s="71" t="str">
        <f t="shared" si="1075"/>
        <v/>
      </c>
      <c r="AR1746" s="71" t="str">
        <f t="shared" si="1076"/>
        <v/>
      </c>
      <c r="AS1746" s="71" t="str">
        <f t="shared" si="1077"/>
        <v/>
      </c>
      <c r="AT1746" s="71" t="str">
        <f t="shared" si="1078"/>
        <v/>
      </c>
      <c r="AU1746" s="76" t="str">
        <f t="shared" si="1079"/>
        <v/>
      </c>
      <c r="BF1746" s="141">
        <v>78095</v>
      </c>
      <c r="BG1746" s="142" t="s">
        <v>20111</v>
      </c>
      <c r="BH1746" s="141" t="s">
        <v>478</v>
      </c>
      <c r="BI1746" s="141" t="s">
        <v>176</v>
      </c>
      <c r="BJ1746" s="141"/>
      <c r="BK1746" s="141" t="s">
        <v>3278</v>
      </c>
      <c r="BL1746" s="141" t="s">
        <v>20112</v>
      </c>
      <c r="BM1746" s="141">
        <v>46.203339999999997</v>
      </c>
      <c r="BN1746" s="141">
        <v>-74.475669999999994</v>
      </c>
      <c r="BO1746" s="141">
        <v>2008</v>
      </c>
      <c r="BP1746" s="143" t="s">
        <v>25911</v>
      </c>
      <c r="BQ1746" s="143" t="s">
        <v>17560</v>
      </c>
    </row>
    <row r="1747" spans="1:69" ht="38.25" customHeight="1" x14ac:dyDescent="0.25">
      <c r="A1747" s="1" t="str">
        <f t="shared" si="1080"/>
        <v/>
      </c>
      <c r="B1747" s="32" t="str">
        <f t="shared" si="1081"/>
        <v/>
      </c>
      <c r="C1747" s="25" t="str">
        <f t="shared" si="1082"/>
        <v/>
      </c>
      <c r="D1747" s="25" t="str">
        <f t="shared" si="1083"/>
        <v/>
      </c>
      <c r="E1747" s="25" t="str">
        <f t="shared" si="1084"/>
        <v/>
      </c>
      <c r="F1747" s="25" t="str">
        <f t="shared" si="1085"/>
        <v/>
      </c>
      <c r="G1747" s="108" t="str">
        <f t="shared" si="1086"/>
        <v/>
      </c>
      <c r="H1747" s="108" t="str">
        <f t="shared" si="1087"/>
        <v/>
      </c>
      <c r="I1747" s="112" t="str">
        <f t="shared" si="1088"/>
        <v/>
      </c>
      <c r="J1747" s="112"/>
      <c r="K1747" s="112"/>
      <c r="L1747" s="113"/>
      <c r="M1747" s="113"/>
      <c r="N1747" s="224" t="str">
        <f t="shared" si="1089"/>
        <v/>
      </c>
      <c r="O1747" s="225" t="str">
        <f t="shared" si="1090"/>
        <v/>
      </c>
      <c r="Q1747" s="6">
        <v>1745</v>
      </c>
      <c r="R1747" s="47" t="str">
        <f t="shared" si="1053"/>
        <v>-1745</v>
      </c>
      <c r="S1747" s="6"/>
      <c r="T1747" s="48" t="str">
        <f t="shared" si="1054"/>
        <v/>
      </c>
      <c r="U1747" s="49" t="str">
        <f t="shared" si="1055"/>
        <v/>
      </c>
      <c r="W1747" s="51"/>
      <c r="X1747" s="75" t="str">
        <f t="shared" si="1056"/>
        <v/>
      </c>
      <c r="Y1747" s="71" t="str">
        <f t="shared" si="1057"/>
        <v/>
      </c>
      <c r="Z1747" s="71" t="str">
        <f t="shared" si="1058"/>
        <v/>
      </c>
      <c r="AA1747" s="71" t="str">
        <f t="shared" si="1059"/>
        <v/>
      </c>
      <c r="AB1747" s="71" t="str">
        <f t="shared" si="1060"/>
        <v/>
      </c>
      <c r="AC1747" s="71" t="str">
        <f t="shared" si="1061"/>
        <v/>
      </c>
      <c r="AD1747" s="71" t="str">
        <f t="shared" si="1062"/>
        <v/>
      </c>
      <c r="AE1747" s="78" t="str">
        <f t="shared" si="1063"/>
        <v/>
      </c>
      <c r="AF1747" s="75" t="str">
        <f t="shared" si="1064"/>
        <v/>
      </c>
      <c r="AG1747" s="71" t="str">
        <f t="shared" si="1065"/>
        <v/>
      </c>
      <c r="AH1747" s="71" t="str">
        <f t="shared" si="1066"/>
        <v/>
      </c>
      <c r="AI1747" s="71" t="str">
        <f t="shared" si="1067"/>
        <v/>
      </c>
      <c r="AJ1747" s="71" t="str">
        <f t="shared" si="1068"/>
        <v/>
      </c>
      <c r="AK1747" s="71" t="str">
        <f t="shared" si="1069"/>
        <v/>
      </c>
      <c r="AL1747" s="71" t="str">
        <f t="shared" si="1070"/>
        <v/>
      </c>
      <c r="AM1747" s="78" t="str">
        <f t="shared" si="1071"/>
        <v/>
      </c>
      <c r="AN1747" s="75" t="str">
        <f t="shared" si="1072"/>
        <v/>
      </c>
      <c r="AO1747" s="71" t="str">
        <f t="shared" si="1073"/>
        <v/>
      </c>
      <c r="AP1747" s="71" t="str">
        <f t="shared" si="1074"/>
        <v/>
      </c>
      <c r="AQ1747" s="71" t="str">
        <f t="shared" si="1075"/>
        <v/>
      </c>
      <c r="AR1747" s="71" t="str">
        <f t="shared" si="1076"/>
        <v/>
      </c>
      <c r="AS1747" s="71" t="str">
        <f t="shared" si="1077"/>
        <v/>
      </c>
      <c r="AT1747" s="71" t="str">
        <f t="shared" si="1078"/>
        <v/>
      </c>
      <c r="AU1747" s="76" t="str">
        <f t="shared" si="1079"/>
        <v/>
      </c>
      <c r="BF1747" s="141">
        <v>78102</v>
      </c>
      <c r="BG1747" s="142" t="s">
        <v>19968</v>
      </c>
      <c r="BH1747" s="141" t="s">
        <v>478</v>
      </c>
      <c r="BI1747" s="141" t="s">
        <v>176</v>
      </c>
      <c r="BJ1747" s="141" t="s">
        <v>19969</v>
      </c>
      <c r="BK1747" s="141" t="s">
        <v>19970</v>
      </c>
      <c r="BL1747" s="141" t="s">
        <v>19971</v>
      </c>
      <c r="BM1747" s="141">
        <v>46.211930000000002</v>
      </c>
      <c r="BN1747" s="141">
        <v>-74.588480000000004</v>
      </c>
      <c r="BO1747" s="141">
        <v>2010</v>
      </c>
      <c r="BP1747" s="143" t="s">
        <v>25874</v>
      </c>
      <c r="BQ1747" s="143" t="s">
        <v>17560</v>
      </c>
    </row>
    <row r="1748" spans="1:69" ht="38.25" customHeight="1" x14ac:dyDescent="0.25">
      <c r="A1748" s="1" t="str">
        <f t="shared" si="1080"/>
        <v/>
      </c>
      <c r="B1748" s="32" t="str">
        <f t="shared" si="1081"/>
        <v/>
      </c>
      <c r="C1748" s="25" t="str">
        <f t="shared" si="1082"/>
        <v/>
      </c>
      <c r="D1748" s="25" t="str">
        <f t="shared" si="1083"/>
        <v/>
      </c>
      <c r="E1748" s="25" t="str">
        <f t="shared" si="1084"/>
        <v/>
      </c>
      <c r="F1748" s="25" t="str">
        <f t="shared" si="1085"/>
        <v/>
      </c>
      <c r="G1748" s="108" t="str">
        <f t="shared" si="1086"/>
        <v/>
      </c>
      <c r="H1748" s="108" t="str">
        <f t="shared" si="1087"/>
        <v/>
      </c>
      <c r="I1748" s="112" t="str">
        <f t="shared" si="1088"/>
        <v/>
      </c>
      <c r="J1748" s="112"/>
      <c r="K1748" s="112"/>
      <c r="L1748" s="113"/>
      <c r="M1748" s="113"/>
      <c r="N1748" s="224" t="str">
        <f t="shared" si="1089"/>
        <v/>
      </c>
      <c r="O1748" s="225" t="str">
        <f t="shared" si="1090"/>
        <v/>
      </c>
      <c r="Q1748" s="6">
        <v>1746</v>
      </c>
      <c r="R1748" s="47" t="str">
        <f t="shared" si="1053"/>
        <v>-1746</v>
      </c>
      <c r="S1748" s="6"/>
      <c r="T1748" s="48" t="str">
        <f t="shared" si="1054"/>
        <v/>
      </c>
      <c r="U1748" s="49" t="str">
        <f t="shared" si="1055"/>
        <v/>
      </c>
      <c r="W1748" s="51"/>
      <c r="X1748" s="75" t="str">
        <f t="shared" si="1056"/>
        <v/>
      </c>
      <c r="Y1748" s="71" t="str">
        <f t="shared" si="1057"/>
        <v/>
      </c>
      <c r="Z1748" s="71" t="str">
        <f t="shared" si="1058"/>
        <v/>
      </c>
      <c r="AA1748" s="71" t="str">
        <f t="shared" si="1059"/>
        <v/>
      </c>
      <c r="AB1748" s="71" t="str">
        <f t="shared" si="1060"/>
        <v/>
      </c>
      <c r="AC1748" s="71" t="str">
        <f t="shared" si="1061"/>
        <v/>
      </c>
      <c r="AD1748" s="71" t="str">
        <f t="shared" si="1062"/>
        <v/>
      </c>
      <c r="AE1748" s="78" t="str">
        <f t="shared" si="1063"/>
        <v/>
      </c>
      <c r="AF1748" s="75" t="str">
        <f t="shared" si="1064"/>
        <v/>
      </c>
      <c r="AG1748" s="71" t="str">
        <f t="shared" si="1065"/>
        <v/>
      </c>
      <c r="AH1748" s="71" t="str">
        <f t="shared" si="1066"/>
        <v/>
      </c>
      <c r="AI1748" s="71" t="str">
        <f t="shared" si="1067"/>
        <v/>
      </c>
      <c r="AJ1748" s="71" t="str">
        <f t="shared" si="1068"/>
        <v/>
      </c>
      <c r="AK1748" s="71" t="str">
        <f t="shared" si="1069"/>
        <v/>
      </c>
      <c r="AL1748" s="71" t="str">
        <f t="shared" si="1070"/>
        <v/>
      </c>
      <c r="AM1748" s="78" t="str">
        <f t="shared" si="1071"/>
        <v/>
      </c>
      <c r="AN1748" s="75" t="str">
        <f t="shared" si="1072"/>
        <v/>
      </c>
      <c r="AO1748" s="71" t="str">
        <f t="shared" si="1073"/>
        <v/>
      </c>
      <c r="AP1748" s="71" t="str">
        <f t="shared" si="1074"/>
        <v/>
      </c>
      <c r="AQ1748" s="71" t="str">
        <f t="shared" si="1075"/>
        <v/>
      </c>
      <c r="AR1748" s="71" t="str">
        <f t="shared" si="1076"/>
        <v/>
      </c>
      <c r="AS1748" s="71" t="str">
        <f t="shared" si="1077"/>
        <v/>
      </c>
      <c r="AT1748" s="71" t="str">
        <f t="shared" si="1078"/>
        <v/>
      </c>
      <c r="AU1748" s="76" t="str">
        <f t="shared" si="1079"/>
        <v/>
      </c>
      <c r="BF1748" s="141">
        <v>78102</v>
      </c>
      <c r="BG1748" s="142" t="s">
        <v>19972</v>
      </c>
      <c r="BH1748" s="141" t="s">
        <v>180</v>
      </c>
      <c r="BI1748" s="141" t="s">
        <v>191</v>
      </c>
      <c r="BJ1748" s="141" t="s">
        <v>19973</v>
      </c>
      <c r="BK1748" s="141" t="s">
        <v>6045</v>
      </c>
      <c r="BL1748" s="141" t="s">
        <v>19974</v>
      </c>
      <c r="BM1748" s="141">
        <v>46.208757225563701</v>
      </c>
      <c r="BN1748" s="141">
        <v>-74.584682996303698</v>
      </c>
      <c r="BO1748" s="141">
        <v>1994</v>
      </c>
      <c r="BP1748" s="143" t="s">
        <v>25871</v>
      </c>
      <c r="BQ1748" s="143" t="s">
        <v>17560</v>
      </c>
    </row>
    <row r="1749" spans="1:69" ht="38.25" customHeight="1" x14ac:dyDescent="0.25">
      <c r="A1749" s="1" t="str">
        <f t="shared" si="1080"/>
        <v/>
      </c>
      <c r="B1749" s="32" t="str">
        <f t="shared" si="1081"/>
        <v/>
      </c>
      <c r="C1749" s="25" t="str">
        <f t="shared" si="1082"/>
        <v/>
      </c>
      <c r="D1749" s="25" t="str">
        <f t="shared" si="1083"/>
        <v/>
      </c>
      <c r="E1749" s="25" t="str">
        <f t="shared" si="1084"/>
        <v/>
      </c>
      <c r="F1749" s="25" t="str">
        <f t="shared" si="1085"/>
        <v/>
      </c>
      <c r="G1749" s="108" t="str">
        <f t="shared" si="1086"/>
        <v/>
      </c>
      <c r="H1749" s="108" t="str">
        <f t="shared" si="1087"/>
        <v/>
      </c>
      <c r="I1749" s="112" t="str">
        <f t="shared" si="1088"/>
        <v/>
      </c>
      <c r="J1749" s="112"/>
      <c r="K1749" s="112"/>
      <c r="L1749" s="113"/>
      <c r="M1749" s="113"/>
      <c r="N1749" s="224" t="str">
        <f t="shared" si="1089"/>
        <v/>
      </c>
      <c r="O1749" s="225" t="str">
        <f t="shared" si="1090"/>
        <v/>
      </c>
      <c r="Q1749" s="6">
        <v>1747</v>
      </c>
      <c r="R1749" s="47" t="str">
        <f t="shared" si="1053"/>
        <v>-1747</v>
      </c>
      <c r="S1749" s="6"/>
      <c r="T1749" s="48" t="str">
        <f t="shared" si="1054"/>
        <v/>
      </c>
      <c r="U1749" s="49" t="str">
        <f t="shared" si="1055"/>
        <v/>
      </c>
      <c r="W1749" s="51"/>
      <c r="X1749" s="75" t="str">
        <f t="shared" si="1056"/>
        <v/>
      </c>
      <c r="Y1749" s="71" t="str">
        <f t="shared" si="1057"/>
        <v/>
      </c>
      <c r="Z1749" s="71" t="str">
        <f t="shared" si="1058"/>
        <v/>
      </c>
      <c r="AA1749" s="71" t="str">
        <f t="shared" si="1059"/>
        <v/>
      </c>
      <c r="AB1749" s="71" t="str">
        <f t="shared" si="1060"/>
        <v/>
      </c>
      <c r="AC1749" s="71" t="str">
        <f t="shared" si="1061"/>
        <v/>
      </c>
      <c r="AD1749" s="71" t="str">
        <f t="shared" si="1062"/>
        <v/>
      </c>
      <c r="AE1749" s="78" t="str">
        <f t="shared" si="1063"/>
        <v/>
      </c>
      <c r="AF1749" s="75" t="str">
        <f t="shared" si="1064"/>
        <v/>
      </c>
      <c r="AG1749" s="71" t="str">
        <f t="shared" si="1065"/>
        <v/>
      </c>
      <c r="AH1749" s="71" t="str">
        <f t="shared" si="1066"/>
        <v/>
      </c>
      <c r="AI1749" s="71" t="str">
        <f t="shared" si="1067"/>
        <v/>
      </c>
      <c r="AJ1749" s="71" t="str">
        <f t="shared" si="1068"/>
        <v/>
      </c>
      <c r="AK1749" s="71" t="str">
        <f t="shared" si="1069"/>
        <v/>
      </c>
      <c r="AL1749" s="71" t="str">
        <f t="shared" si="1070"/>
        <v/>
      </c>
      <c r="AM1749" s="78" t="str">
        <f t="shared" si="1071"/>
        <v/>
      </c>
      <c r="AN1749" s="75" t="str">
        <f t="shared" si="1072"/>
        <v/>
      </c>
      <c r="AO1749" s="71" t="str">
        <f t="shared" si="1073"/>
        <v/>
      </c>
      <c r="AP1749" s="71" t="str">
        <f t="shared" si="1074"/>
        <v/>
      </c>
      <c r="AQ1749" s="71" t="str">
        <f t="shared" si="1075"/>
        <v/>
      </c>
      <c r="AR1749" s="71" t="str">
        <f t="shared" si="1076"/>
        <v/>
      </c>
      <c r="AS1749" s="71" t="str">
        <f t="shared" si="1077"/>
        <v/>
      </c>
      <c r="AT1749" s="71" t="str">
        <f t="shared" si="1078"/>
        <v/>
      </c>
      <c r="AU1749" s="76" t="str">
        <f t="shared" si="1079"/>
        <v/>
      </c>
      <c r="BF1749" s="141">
        <v>78102</v>
      </c>
      <c r="BG1749" s="142" t="s">
        <v>19975</v>
      </c>
      <c r="BH1749" s="141" t="s">
        <v>180</v>
      </c>
      <c r="BI1749" s="141" t="s">
        <v>178</v>
      </c>
      <c r="BJ1749" s="141" t="s">
        <v>19976</v>
      </c>
      <c r="BK1749" s="141" t="s">
        <v>18007</v>
      </c>
      <c r="BL1749" s="141" t="s">
        <v>19977</v>
      </c>
      <c r="BM1749" s="141">
        <v>46.111719999999998</v>
      </c>
      <c r="BN1749" s="141">
        <v>-74.607709999999997</v>
      </c>
      <c r="BO1749" s="141">
        <v>1986</v>
      </c>
      <c r="BP1749" s="143" t="s">
        <v>25875</v>
      </c>
      <c r="BQ1749" s="143" t="s">
        <v>17560</v>
      </c>
    </row>
    <row r="1750" spans="1:69" ht="38.25" customHeight="1" x14ac:dyDescent="0.25">
      <c r="A1750" s="1" t="str">
        <f t="shared" si="1080"/>
        <v/>
      </c>
      <c r="B1750" s="32" t="str">
        <f t="shared" si="1081"/>
        <v/>
      </c>
      <c r="C1750" s="25" t="str">
        <f t="shared" si="1082"/>
        <v/>
      </c>
      <c r="D1750" s="25" t="str">
        <f t="shared" si="1083"/>
        <v/>
      </c>
      <c r="E1750" s="25" t="str">
        <f t="shared" si="1084"/>
        <v/>
      </c>
      <c r="F1750" s="25" t="str">
        <f t="shared" si="1085"/>
        <v/>
      </c>
      <c r="G1750" s="108" t="str">
        <f t="shared" si="1086"/>
        <v/>
      </c>
      <c r="H1750" s="108" t="str">
        <f t="shared" si="1087"/>
        <v/>
      </c>
      <c r="I1750" s="112" t="str">
        <f t="shared" si="1088"/>
        <v/>
      </c>
      <c r="J1750" s="112"/>
      <c r="K1750" s="112"/>
      <c r="L1750" s="113"/>
      <c r="M1750" s="113"/>
      <c r="N1750" s="224" t="str">
        <f t="shared" si="1089"/>
        <v/>
      </c>
      <c r="O1750" s="225" t="str">
        <f t="shared" si="1090"/>
        <v/>
      </c>
      <c r="Q1750" s="6">
        <v>1748</v>
      </c>
      <c r="R1750" s="47" t="str">
        <f t="shared" si="1053"/>
        <v>-1748</v>
      </c>
      <c r="S1750" s="6"/>
      <c r="T1750" s="48" t="str">
        <f t="shared" si="1054"/>
        <v/>
      </c>
      <c r="U1750" s="49" t="str">
        <f t="shared" si="1055"/>
        <v/>
      </c>
      <c r="W1750" s="51"/>
      <c r="X1750" s="75" t="str">
        <f t="shared" si="1056"/>
        <v/>
      </c>
      <c r="Y1750" s="71" t="str">
        <f t="shared" si="1057"/>
        <v/>
      </c>
      <c r="Z1750" s="71" t="str">
        <f t="shared" si="1058"/>
        <v/>
      </c>
      <c r="AA1750" s="71" t="str">
        <f t="shared" si="1059"/>
        <v/>
      </c>
      <c r="AB1750" s="71" t="str">
        <f t="shared" si="1060"/>
        <v/>
      </c>
      <c r="AC1750" s="71" t="str">
        <f t="shared" si="1061"/>
        <v/>
      </c>
      <c r="AD1750" s="71" t="str">
        <f t="shared" si="1062"/>
        <v/>
      </c>
      <c r="AE1750" s="78" t="str">
        <f t="shared" si="1063"/>
        <v/>
      </c>
      <c r="AF1750" s="75" t="str">
        <f t="shared" si="1064"/>
        <v/>
      </c>
      <c r="AG1750" s="71" t="str">
        <f t="shared" si="1065"/>
        <v/>
      </c>
      <c r="AH1750" s="71" t="str">
        <f t="shared" si="1066"/>
        <v/>
      </c>
      <c r="AI1750" s="71" t="str">
        <f t="shared" si="1067"/>
        <v/>
      </c>
      <c r="AJ1750" s="71" t="str">
        <f t="shared" si="1068"/>
        <v/>
      </c>
      <c r="AK1750" s="71" t="str">
        <f t="shared" si="1069"/>
        <v/>
      </c>
      <c r="AL1750" s="71" t="str">
        <f t="shared" si="1070"/>
        <v/>
      </c>
      <c r="AM1750" s="78" t="str">
        <f t="shared" si="1071"/>
        <v/>
      </c>
      <c r="AN1750" s="75" t="str">
        <f t="shared" si="1072"/>
        <v/>
      </c>
      <c r="AO1750" s="71" t="str">
        <f t="shared" si="1073"/>
        <v/>
      </c>
      <c r="AP1750" s="71" t="str">
        <f t="shared" si="1074"/>
        <v/>
      </c>
      <c r="AQ1750" s="71" t="str">
        <f t="shared" si="1075"/>
        <v/>
      </c>
      <c r="AR1750" s="71" t="str">
        <f t="shared" si="1076"/>
        <v/>
      </c>
      <c r="AS1750" s="71" t="str">
        <f t="shared" si="1077"/>
        <v/>
      </c>
      <c r="AT1750" s="71" t="str">
        <f t="shared" si="1078"/>
        <v/>
      </c>
      <c r="AU1750" s="76" t="str">
        <f t="shared" si="1079"/>
        <v/>
      </c>
      <c r="BF1750" s="141">
        <v>78102</v>
      </c>
      <c r="BG1750" s="142" t="s">
        <v>19978</v>
      </c>
      <c r="BH1750" s="141" t="s">
        <v>478</v>
      </c>
      <c r="BI1750" s="141" t="s">
        <v>176</v>
      </c>
      <c r="BJ1750" s="141" t="s">
        <v>19979</v>
      </c>
      <c r="BK1750" s="141" t="s">
        <v>19980</v>
      </c>
      <c r="BL1750" s="141" t="s">
        <v>19981</v>
      </c>
      <c r="BM1750" s="141">
        <v>46.129204036846701</v>
      </c>
      <c r="BN1750" s="141">
        <v>-74.602324451524794</v>
      </c>
      <c r="BO1750" s="141">
        <v>1990</v>
      </c>
      <c r="BP1750" s="143" t="s">
        <v>25876</v>
      </c>
      <c r="BQ1750" s="143" t="s">
        <v>17560</v>
      </c>
    </row>
    <row r="1751" spans="1:69" ht="38.25" customHeight="1" x14ac:dyDescent="0.25">
      <c r="A1751" s="1" t="str">
        <f t="shared" si="1080"/>
        <v/>
      </c>
      <c r="B1751" s="32" t="str">
        <f t="shared" si="1081"/>
        <v/>
      </c>
      <c r="C1751" s="25" t="str">
        <f t="shared" si="1082"/>
        <v/>
      </c>
      <c r="D1751" s="25" t="str">
        <f t="shared" si="1083"/>
        <v/>
      </c>
      <c r="E1751" s="25" t="str">
        <f t="shared" si="1084"/>
        <v/>
      </c>
      <c r="F1751" s="25" t="str">
        <f t="shared" si="1085"/>
        <v/>
      </c>
      <c r="G1751" s="108" t="str">
        <f t="shared" si="1086"/>
        <v/>
      </c>
      <c r="H1751" s="108" t="str">
        <f t="shared" si="1087"/>
        <v/>
      </c>
      <c r="I1751" s="112" t="str">
        <f t="shared" si="1088"/>
        <v/>
      </c>
      <c r="J1751" s="112"/>
      <c r="K1751" s="112"/>
      <c r="L1751" s="113"/>
      <c r="M1751" s="113"/>
      <c r="N1751" s="224" t="str">
        <f t="shared" si="1089"/>
        <v/>
      </c>
      <c r="O1751" s="225" t="str">
        <f t="shared" si="1090"/>
        <v/>
      </c>
      <c r="Q1751" s="6">
        <v>1749</v>
      </c>
      <c r="R1751" s="47" t="str">
        <f t="shared" si="1053"/>
        <v>-1749</v>
      </c>
      <c r="S1751" s="6"/>
      <c r="T1751" s="48" t="str">
        <f t="shared" si="1054"/>
        <v/>
      </c>
      <c r="U1751" s="49" t="str">
        <f t="shared" si="1055"/>
        <v/>
      </c>
      <c r="W1751" s="51"/>
      <c r="X1751" s="75" t="str">
        <f t="shared" si="1056"/>
        <v/>
      </c>
      <c r="Y1751" s="71" t="str">
        <f t="shared" si="1057"/>
        <v/>
      </c>
      <c r="Z1751" s="71" t="str">
        <f t="shared" si="1058"/>
        <v/>
      </c>
      <c r="AA1751" s="71" t="str">
        <f t="shared" si="1059"/>
        <v/>
      </c>
      <c r="AB1751" s="71" t="str">
        <f t="shared" si="1060"/>
        <v/>
      </c>
      <c r="AC1751" s="71" t="str">
        <f t="shared" si="1061"/>
        <v/>
      </c>
      <c r="AD1751" s="71" t="str">
        <f t="shared" si="1062"/>
        <v/>
      </c>
      <c r="AE1751" s="78" t="str">
        <f t="shared" si="1063"/>
        <v/>
      </c>
      <c r="AF1751" s="75" t="str">
        <f t="shared" si="1064"/>
        <v/>
      </c>
      <c r="AG1751" s="71" t="str">
        <f t="shared" si="1065"/>
        <v/>
      </c>
      <c r="AH1751" s="71" t="str">
        <f t="shared" si="1066"/>
        <v/>
      </c>
      <c r="AI1751" s="71" t="str">
        <f t="shared" si="1067"/>
        <v/>
      </c>
      <c r="AJ1751" s="71" t="str">
        <f t="shared" si="1068"/>
        <v/>
      </c>
      <c r="AK1751" s="71" t="str">
        <f t="shared" si="1069"/>
        <v/>
      </c>
      <c r="AL1751" s="71" t="str">
        <f t="shared" si="1070"/>
        <v/>
      </c>
      <c r="AM1751" s="78" t="str">
        <f t="shared" si="1071"/>
        <v/>
      </c>
      <c r="AN1751" s="75" t="str">
        <f t="shared" si="1072"/>
        <v/>
      </c>
      <c r="AO1751" s="71" t="str">
        <f t="shared" si="1073"/>
        <v/>
      </c>
      <c r="AP1751" s="71" t="str">
        <f t="shared" si="1074"/>
        <v/>
      </c>
      <c r="AQ1751" s="71" t="str">
        <f t="shared" si="1075"/>
        <v/>
      </c>
      <c r="AR1751" s="71" t="str">
        <f t="shared" si="1076"/>
        <v/>
      </c>
      <c r="AS1751" s="71" t="str">
        <f t="shared" si="1077"/>
        <v/>
      </c>
      <c r="AT1751" s="71" t="str">
        <f t="shared" si="1078"/>
        <v/>
      </c>
      <c r="AU1751" s="76" t="str">
        <f t="shared" si="1079"/>
        <v/>
      </c>
      <c r="BF1751" s="141">
        <v>78102</v>
      </c>
      <c r="BG1751" s="142" t="s">
        <v>20113</v>
      </c>
      <c r="BH1751" s="141" t="s">
        <v>478</v>
      </c>
      <c r="BI1751" s="141" t="s">
        <v>177</v>
      </c>
      <c r="BJ1751" s="141" t="s">
        <v>20114</v>
      </c>
      <c r="BK1751" s="141" t="s">
        <v>20115</v>
      </c>
      <c r="BL1751" s="141" t="s">
        <v>19418</v>
      </c>
      <c r="BM1751" s="141">
        <v>46.123236485378797</v>
      </c>
      <c r="BN1751" s="141">
        <v>-74.574462106948999</v>
      </c>
      <c r="BO1751" s="141">
        <v>1980</v>
      </c>
      <c r="BP1751" s="143" t="s">
        <v>25912</v>
      </c>
      <c r="BQ1751" s="143" t="s">
        <v>17560</v>
      </c>
    </row>
    <row r="1752" spans="1:69" ht="38.25" customHeight="1" x14ac:dyDescent="0.25">
      <c r="A1752" s="1" t="str">
        <f t="shared" si="1080"/>
        <v/>
      </c>
      <c r="B1752" s="32" t="str">
        <f t="shared" si="1081"/>
        <v/>
      </c>
      <c r="C1752" s="25" t="str">
        <f t="shared" si="1082"/>
        <v/>
      </c>
      <c r="D1752" s="25" t="str">
        <f t="shared" si="1083"/>
        <v/>
      </c>
      <c r="E1752" s="25" t="str">
        <f t="shared" si="1084"/>
        <v/>
      </c>
      <c r="F1752" s="25" t="str">
        <f t="shared" si="1085"/>
        <v/>
      </c>
      <c r="G1752" s="108" t="str">
        <f t="shared" si="1086"/>
        <v/>
      </c>
      <c r="H1752" s="108" t="str">
        <f t="shared" si="1087"/>
        <v/>
      </c>
      <c r="I1752" s="112" t="str">
        <f t="shared" si="1088"/>
        <v/>
      </c>
      <c r="J1752" s="112"/>
      <c r="K1752" s="112"/>
      <c r="L1752" s="113"/>
      <c r="M1752" s="113"/>
      <c r="N1752" s="224" t="str">
        <f t="shared" si="1089"/>
        <v/>
      </c>
      <c r="O1752" s="225" t="str">
        <f t="shared" si="1090"/>
        <v/>
      </c>
      <c r="Q1752" s="6">
        <v>1750</v>
      </c>
      <c r="R1752" s="47" t="str">
        <f t="shared" si="1053"/>
        <v>-1750</v>
      </c>
      <c r="S1752" s="6"/>
      <c r="T1752" s="48" t="str">
        <f t="shared" si="1054"/>
        <v/>
      </c>
      <c r="U1752" s="49" t="str">
        <f t="shared" si="1055"/>
        <v/>
      </c>
      <c r="W1752" s="51"/>
      <c r="X1752" s="75" t="str">
        <f t="shared" si="1056"/>
        <v/>
      </c>
      <c r="Y1752" s="71" t="str">
        <f t="shared" si="1057"/>
        <v/>
      </c>
      <c r="Z1752" s="71" t="str">
        <f t="shared" si="1058"/>
        <v/>
      </c>
      <c r="AA1752" s="71" t="str">
        <f t="shared" si="1059"/>
        <v/>
      </c>
      <c r="AB1752" s="71" t="str">
        <f t="shared" si="1060"/>
        <v/>
      </c>
      <c r="AC1752" s="71" t="str">
        <f t="shared" si="1061"/>
        <v/>
      </c>
      <c r="AD1752" s="71" t="str">
        <f t="shared" si="1062"/>
        <v/>
      </c>
      <c r="AE1752" s="78" t="str">
        <f t="shared" si="1063"/>
        <v/>
      </c>
      <c r="AF1752" s="75" t="str">
        <f t="shared" si="1064"/>
        <v/>
      </c>
      <c r="AG1752" s="71" t="str">
        <f t="shared" si="1065"/>
        <v/>
      </c>
      <c r="AH1752" s="71" t="str">
        <f t="shared" si="1066"/>
        <v/>
      </c>
      <c r="AI1752" s="71" t="str">
        <f t="shared" si="1067"/>
        <v/>
      </c>
      <c r="AJ1752" s="71" t="str">
        <f t="shared" si="1068"/>
        <v/>
      </c>
      <c r="AK1752" s="71" t="str">
        <f t="shared" si="1069"/>
        <v/>
      </c>
      <c r="AL1752" s="71" t="str">
        <f t="shared" si="1070"/>
        <v/>
      </c>
      <c r="AM1752" s="78" t="str">
        <f t="shared" si="1071"/>
        <v/>
      </c>
      <c r="AN1752" s="75" t="str">
        <f t="shared" si="1072"/>
        <v/>
      </c>
      <c r="AO1752" s="71" t="str">
        <f t="shared" si="1073"/>
        <v/>
      </c>
      <c r="AP1752" s="71" t="str">
        <f t="shared" si="1074"/>
        <v/>
      </c>
      <c r="AQ1752" s="71" t="str">
        <f t="shared" si="1075"/>
        <v/>
      </c>
      <c r="AR1752" s="71" t="str">
        <f t="shared" si="1076"/>
        <v/>
      </c>
      <c r="AS1752" s="71" t="str">
        <f t="shared" si="1077"/>
        <v/>
      </c>
      <c r="AT1752" s="71" t="str">
        <f t="shared" si="1078"/>
        <v/>
      </c>
      <c r="AU1752" s="76" t="str">
        <f t="shared" si="1079"/>
        <v/>
      </c>
      <c r="BF1752" s="141">
        <v>78102</v>
      </c>
      <c r="BG1752" s="142" t="s">
        <v>20116</v>
      </c>
      <c r="BH1752" s="141" t="s">
        <v>180</v>
      </c>
      <c r="BI1752" s="141" t="s">
        <v>178</v>
      </c>
      <c r="BJ1752" s="141" t="s">
        <v>20117</v>
      </c>
      <c r="BK1752" s="141" t="s">
        <v>20118</v>
      </c>
      <c r="BL1752" s="141" t="s">
        <v>20119</v>
      </c>
      <c r="BM1752" s="141">
        <v>46.178739999999998</v>
      </c>
      <c r="BN1752" s="141">
        <v>-74.621160000000003</v>
      </c>
      <c r="BO1752" s="141">
        <v>1978</v>
      </c>
      <c r="BP1752" s="143" t="s">
        <v>25913</v>
      </c>
      <c r="BQ1752" s="143" t="s">
        <v>17560</v>
      </c>
    </row>
    <row r="1753" spans="1:69" ht="38.25" customHeight="1" x14ac:dyDescent="0.25">
      <c r="A1753" s="1" t="str">
        <f t="shared" si="1080"/>
        <v/>
      </c>
      <c r="B1753" s="32" t="str">
        <f t="shared" si="1081"/>
        <v/>
      </c>
      <c r="C1753" s="25" t="str">
        <f t="shared" si="1082"/>
        <v/>
      </c>
      <c r="D1753" s="25" t="str">
        <f t="shared" si="1083"/>
        <v/>
      </c>
      <c r="E1753" s="25" t="str">
        <f t="shared" si="1084"/>
        <v/>
      </c>
      <c r="F1753" s="25" t="str">
        <f t="shared" si="1085"/>
        <v/>
      </c>
      <c r="G1753" s="108" t="str">
        <f t="shared" si="1086"/>
        <v/>
      </c>
      <c r="H1753" s="108" t="str">
        <f t="shared" si="1087"/>
        <v/>
      </c>
      <c r="I1753" s="112" t="str">
        <f t="shared" si="1088"/>
        <v/>
      </c>
      <c r="J1753" s="112"/>
      <c r="K1753" s="112"/>
      <c r="L1753" s="113"/>
      <c r="M1753" s="113"/>
      <c r="N1753" s="224" t="str">
        <f t="shared" si="1089"/>
        <v/>
      </c>
      <c r="O1753" s="225" t="str">
        <f t="shared" si="1090"/>
        <v/>
      </c>
      <c r="Q1753" s="6">
        <v>1751</v>
      </c>
      <c r="R1753" s="47" t="str">
        <f t="shared" si="1053"/>
        <v>-1751</v>
      </c>
      <c r="S1753" s="6"/>
      <c r="T1753" s="48" t="str">
        <f t="shared" si="1054"/>
        <v/>
      </c>
      <c r="U1753" s="49" t="str">
        <f t="shared" si="1055"/>
        <v/>
      </c>
      <c r="W1753" s="51"/>
      <c r="X1753" s="75" t="str">
        <f t="shared" si="1056"/>
        <v/>
      </c>
      <c r="Y1753" s="71" t="str">
        <f t="shared" si="1057"/>
        <v/>
      </c>
      <c r="Z1753" s="71" t="str">
        <f t="shared" si="1058"/>
        <v/>
      </c>
      <c r="AA1753" s="71" t="str">
        <f t="shared" si="1059"/>
        <v/>
      </c>
      <c r="AB1753" s="71" t="str">
        <f t="shared" si="1060"/>
        <v/>
      </c>
      <c r="AC1753" s="71" t="str">
        <f t="shared" si="1061"/>
        <v/>
      </c>
      <c r="AD1753" s="71" t="str">
        <f t="shared" si="1062"/>
        <v/>
      </c>
      <c r="AE1753" s="78" t="str">
        <f t="shared" si="1063"/>
        <v/>
      </c>
      <c r="AF1753" s="75" t="str">
        <f t="shared" si="1064"/>
        <v/>
      </c>
      <c r="AG1753" s="71" t="str">
        <f t="shared" si="1065"/>
        <v/>
      </c>
      <c r="AH1753" s="71" t="str">
        <f t="shared" si="1066"/>
        <v/>
      </c>
      <c r="AI1753" s="71" t="str">
        <f t="shared" si="1067"/>
        <v/>
      </c>
      <c r="AJ1753" s="71" t="str">
        <f t="shared" si="1068"/>
        <v/>
      </c>
      <c r="AK1753" s="71" t="str">
        <f t="shared" si="1069"/>
        <v/>
      </c>
      <c r="AL1753" s="71" t="str">
        <f t="shared" si="1070"/>
        <v/>
      </c>
      <c r="AM1753" s="78" t="str">
        <f t="shared" si="1071"/>
        <v/>
      </c>
      <c r="AN1753" s="75" t="str">
        <f t="shared" si="1072"/>
        <v/>
      </c>
      <c r="AO1753" s="71" t="str">
        <f t="shared" si="1073"/>
        <v/>
      </c>
      <c r="AP1753" s="71" t="str">
        <f t="shared" si="1074"/>
        <v/>
      </c>
      <c r="AQ1753" s="71" t="str">
        <f t="shared" si="1075"/>
        <v/>
      </c>
      <c r="AR1753" s="71" t="str">
        <f t="shared" si="1076"/>
        <v/>
      </c>
      <c r="AS1753" s="71" t="str">
        <f t="shared" si="1077"/>
        <v/>
      </c>
      <c r="AT1753" s="71" t="str">
        <f t="shared" si="1078"/>
        <v/>
      </c>
      <c r="AU1753" s="76" t="str">
        <f t="shared" si="1079"/>
        <v/>
      </c>
      <c r="BF1753" s="141">
        <v>78102</v>
      </c>
      <c r="BG1753" s="142" t="s">
        <v>20120</v>
      </c>
      <c r="BH1753" s="141" t="s">
        <v>478</v>
      </c>
      <c r="BI1753" s="141" t="s">
        <v>177</v>
      </c>
      <c r="BJ1753" s="141" t="s">
        <v>20121</v>
      </c>
      <c r="BK1753" s="141" t="s">
        <v>20122</v>
      </c>
      <c r="BL1753" s="141" t="s">
        <v>20123</v>
      </c>
      <c r="BM1753" s="141">
        <v>46.21687</v>
      </c>
      <c r="BN1753" s="141">
        <v>-74.614360000000005</v>
      </c>
      <c r="BO1753" s="141">
        <v>1988</v>
      </c>
      <c r="BP1753" s="143" t="s">
        <v>10147</v>
      </c>
      <c r="BQ1753" s="143" t="s">
        <v>17560</v>
      </c>
    </row>
    <row r="1754" spans="1:69" ht="38.25" customHeight="1" x14ac:dyDescent="0.25">
      <c r="A1754" s="1" t="str">
        <f t="shared" si="1080"/>
        <v/>
      </c>
      <c r="B1754" s="32" t="str">
        <f t="shared" si="1081"/>
        <v/>
      </c>
      <c r="C1754" s="25" t="str">
        <f t="shared" si="1082"/>
        <v/>
      </c>
      <c r="D1754" s="25" t="str">
        <f t="shared" si="1083"/>
        <v/>
      </c>
      <c r="E1754" s="25" t="str">
        <f t="shared" si="1084"/>
        <v/>
      </c>
      <c r="F1754" s="25" t="str">
        <f t="shared" si="1085"/>
        <v/>
      </c>
      <c r="G1754" s="108" t="str">
        <f t="shared" si="1086"/>
        <v/>
      </c>
      <c r="H1754" s="108" t="str">
        <f t="shared" si="1087"/>
        <v/>
      </c>
      <c r="I1754" s="112" t="str">
        <f t="shared" si="1088"/>
        <v/>
      </c>
      <c r="J1754" s="112"/>
      <c r="K1754" s="112"/>
      <c r="L1754" s="113"/>
      <c r="M1754" s="113"/>
      <c r="N1754" s="224" t="str">
        <f t="shared" si="1089"/>
        <v/>
      </c>
      <c r="O1754" s="225" t="str">
        <f t="shared" si="1090"/>
        <v/>
      </c>
      <c r="Q1754" s="6">
        <v>1752</v>
      </c>
      <c r="R1754" s="47" t="str">
        <f t="shared" si="1053"/>
        <v>-1752</v>
      </c>
      <c r="S1754" s="6"/>
      <c r="T1754" s="48" t="str">
        <f t="shared" si="1054"/>
        <v/>
      </c>
      <c r="U1754" s="49" t="str">
        <f t="shared" si="1055"/>
        <v/>
      </c>
      <c r="W1754" s="51"/>
      <c r="X1754" s="75" t="str">
        <f t="shared" si="1056"/>
        <v/>
      </c>
      <c r="Y1754" s="71" t="str">
        <f t="shared" si="1057"/>
        <v/>
      </c>
      <c r="Z1754" s="71" t="str">
        <f t="shared" si="1058"/>
        <v/>
      </c>
      <c r="AA1754" s="71" t="str">
        <f t="shared" si="1059"/>
        <v/>
      </c>
      <c r="AB1754" s="71" t="str">
        <f t="shared" si="1060"/>
        <v/>
      </c>
      <c r="AC1754" s="71" t="str">
        <f t="shared" si="1061"/>
        <v/>
      </c>
      <c r="AD1754" s="71" t="str">
        <f t="shared" si="1062"/>
        <v/>
      </c>
      <c r="AE1754" s="78" t="str">
        <f t="shared" si="1063"/>
        <v/>
      </c>
      <c r="AF1754" s="75" t="str">
        <f t="shared" si="1064"/>
        <v/>
      </c>
      <c r="AG1754" s="71" t="str">
        <f t="shared" si="1065"/>
        <v/>
      </c>
      <c r="AH1754" s="71" t="str">
        <f t="shared" si="1066"/>
        <v/>
      </c>
      <c r="AI1754" s="71" t="str">
        <f t="shared" si="1067"/>
        <v/>
      </c>
      <c r="AJ1754" s="71" t="str">
        <f t="shared" si="1068"/>
        <v/>
      </c>
      <c r="AK1754" s="71" t="str">
        <f t="shared" si="1069"/>
        <v/>
      </c>
      <c r="AL1754" s="71" t="str">
        <f t="shared" si="1070"/>
        <v/>
      </c>
      <c r="AM1754" s="78" t="str">
        <f t="shared" si="1071"/>
        <v/>
      </c>
      <c r="AN1754" s="75" t="str">
        <f t="shared" si="1072"/>
        <v/>
      </c>
      <c r="AO1754" s="71" t="str">
        <f t="shared" si="1073"/>
        <v/>
      </c>
      <c r="AP1754" s="71" t="str">
        <f t="shared" si="1074"/>
        <v/>
      </c>
      <c r="AQ1754" s="71" t="str">
        <f t="shared" si="1075"/>
        <v/>
      </c>
      <c r="AR1754" s="71" t="str">
        <f t="shared" si="1076"/>
        <v/>
      </c>
      <c r="AS1754" s="71" t="str">
        <f t="shared" si="1077"/>
        <v/>
      </c>
      <c r="AT1754" s="71" t="str">
        <f t="shared" si="1078"/>
        <v/>
      </c>
      <c r="AU1754" s="76" t="str">
        <f t="shared" si="1079"/>
        <v/>
      </c>
      <c r="BF1754" s="141">
        <v>78102</v>
      </c>
      <c r="BG1754" s="142" t="s">
        <v>20124</v>
      </c>
      <c r="BH1754" s="141" t="s">
        <v>478</v>
      </c>
      <c r="BI1754" s="141" t="s">
        <v>177</v>
      </c>
      <c r="BJ1754" s="141" t="s">
        <v>20125</v>
      </c>
      <c r="BK1754" s="141" t="s">
        <v>20126</v>
      </c>
      <c r="BL1754" s="141" t="s">
        <v>20127</v>
      </c>
      <c r="BM1754" s="141">
        <v>46.204149999999998</v>
      </c>
      <c r="BN1754" s="141">
        <v>-74.599630000000005</v>
      </c>
      <c r="BO1754" s="141">
        <v>1966</v>
      </c>
      <c r="BP1754" s="143" t="s">
        <v>10147</v>
      </c>
      <c r="BQ1754" s="143" t="s">
        <v>17560</v>
      </c>
    </row>
    <row r="1755" spans="1:69" ht="38.25" customHeight="1" x14ac:dyDescent="0.25">
      <c r="A1755" s="1" t="str">
        <f t="shared" si="1080"/>
        <v/>
      </c>
      <c r="B1755" s="32" t="str">
        <f t="shared" si="1081"/>
        <v/>
      </c>
      <c r="C1755" s="25" t="str">
        <f t="shared" si="1082"/>
        <v/>
      </c>
      <c r="D1755" s="25" t="str">
        <f t="shared" si="1083"/>
        <v/>
      </c>
      <c r="E1755" s="25" t="str">
        <f t="shared" si="1084"/>
        <v/>
      </c>
      <c r="F1755" s="25" t="str">
        <f t="shared" si="1085"/>
        <v/>
      </c>
      <c r="G1755" s="108" t="str">
        <f t="shared" si="1086"/>
        <v/>
      </c>
      <c r="H1755" s="108" t="str">
        <f t="shared" si="1087"/>
        <v/>
      </c>
      <c r="I1755" s="112" t="str">
        <f t="shared" si="1088"/>
        <v/>
      </c>
      <c r="J1755" s="112"/>
      <c r="K1755" s="112"/>
      <c r="L1755" s="113"/>
      <c r="M1755" s="113"/>
      <c r="N1755" s="224" t="str">
        <f t="shared" si="1089"/>
        <v/>
      </c>
      <c r="O1755" s="225" t="str">
        <f t="shared" si="1090"/>
        <v/>
      </c>
      <c r="Q1755" s="6">
        <v>1753</v>
      </c>
      <c r="R1755" s="47" t="str">
        <f t="shared" si="1053"/>
        <v>-1753</v>
      </c>
      <c r="S1755" s="6"/>
      <c r="T1755" s="48" t="str">
        <f t="shared" si="1054"/>
        <v/>
      </c>
      <c r="U1755" s="49" t="str">
        <f t="shared" si="1055"/>
        <v/>
      </c>
      <c r="W1755" s="51"/>
      <c r="X1755" s="75" t="str">
        <f t="shared" si="1056"/>
        <v/>
      </c>
      <c r="Y1755" s="71" t="str">
        <f t="shared" si="1057"/>
        <v/>
      </c>
      <c r="Z1755" s="71" t="str">
        <f t="shared" si="1058"/>
        <v/>
      </c>
      <c r="AA1755" s="71" t="str">
        <f t="shared" si="1059"/>
        <v/>
      </c>
      <c r="AB1755" s="71" t="str">
        <f t="shared" si="1060"/>
        <v/>
      </c>
      <c r="AC1755" s="71" t="str">
        <f t="shared" si="1061"/>
        <v/>
      </c>
      <c r="AD1755" s="71" t="str">
        <f t="shared" si="1062"/>
        <v/>
      </c>
      <c r="AE1755" s="78" t="str">
        <f t="shared" si="1063"/>
        <v/>
      </c>
      <c r="AF1755" s="75" t="str">
        <f t="shared" si="1064"/>
        <v/>
      </c>
      <c r="AG1755" s="71" t="str">
        <f t="shared" si="1065"/>
        <v/>
      </c>
      <c r="AH1755" s="71" t="str">
        <f t="shared" si="1066"/>
        <v/>
      </c>
      <c r="AI1755" s="71" t="str">
        <f t="shared" si="1067"/>
        <v/>
      </c>
      <c r="AJ1755" s="71" t="str">
        <f t="shared" si="1068"/>
        <v/>
      </c>
      <c r="AK1755" s="71" t="str">
        <f t="shared" si="1069"/>
        <v/>
      </c>
      <c r="AL1755" s="71" t="str">
        <f t="shared" si="1070"/>
        <v/>
      </c>
      <c r="AM1755" s="78" t="str">
        <f t="shared" si="1071"/>
        <v/>
      </c>
      <c r="AN1755" s="75" t="str">
        <f t="shared" si="1072"/>
        <v/>
      </c>
      <c r="AO1755" s="71" t="str">
        <f t="shared" si="1073"/>
        <v/>
      </c>
      <c r="AP1755" s="71" t="str">
        <f t="shared" si="1074"/>
        <v/>
      </c>
      <c r="AQ1755" s="71" t="str">
        <f t="shared" si="1075"/>
        <v/>
      </c>
      <c r="AR1755" s="71" t="str">
        <f t="shared" si="1076"/>
        <v/>
      </c>
      <c r="AS1755" s="71" t="str">
        <f t="shared" si="1077"/>
        <v/>
      </c>
      <c r="AT1755" s="71" t="str">
        <f t="shared" si="1078"/>
        <v/>
      </c>
      <c r="AU1755" s="76" t="str">
        <f t="shared" si="1079"/>
        <v/>
      </c>
      <c r="BF1755" s="141">
        <v>47047</v>
      </c>
      <c r="BG1755" s="142" t="s">
        <v>20294</v>
      </c>
      <c r="BH1755" s="141" t="s">
        <v>478</v>
      </c>
      <c r="BI1755" s="141" t="s">
        <v>176</v>
      </c>
      <c r="BJ1755" s="141"/>
      <c r="BK1755" s="141"/>
      <c r="BL1755" s="141" t="s">
        <v>20295</v>
      </c>
      <c r="BM1755" s="141">
        <v>45.479309999999998</v>
      </c>
      <c r="BN1755" s="141">
        <v>-72.640299999999996</v>
      </c>
      <c r="BO1755" s="141">
        <v>2005</v>
      </c>
      <c r="BP1755" s="143" t="s">
        <v>25942</v>
      </c>
      <c r="BQ1755" s="143" t="s">
        <v>17560</v>
      </c>
    </row>
    <row r="1756" spans="1:69" ht="38.25" customHeight="1" x14ac:dyDescent="0.25">
      <c r="A1756" s="1" t="str">
        <f t="shared" si="1080"/>
        <v/>
      </c>
      <c r="B1756" s="32" t="str">
        <f t="shared" si="1081"/>
        <v/>
      </c>
      <c r="C1756" s="25" t="str">
        <f t="shared" si="1082"/>
        <v/>
      </c>
      <c r="D1756" s="25" t="str">
        <f t="shared" si="1083"/>
        <v/>
      </c>
      <c r="E1756" s="25" t="str">
        <f t="shared" si="1084"/>
        <v/>
      </c>
      <c r="F1756" s="25" t="str">
        <f t="shared" si="1085"/>
        <v/>
      </c>
      <c r="G1756" s="108" t="str">
        <f t="shared" si="1086"/>
        <v/>
      </c>
      <c r="H1756" s="108" t="str">
        <f t="shared" si="1087"/>
        <v/>
      </c>
      <c r="I1756" s="112" t="str">
        <f t="shared" si="1088"/>
        <v/>
      </c>
      <c r="J1756" s="112"/>
      <c r="K1756" s="112"/>
      <c r="L1756" s="113"/>
      <c r="M1756" s="113"/>
      <c r="N1756" s="224" t="str">
        <f t="shared" si="1089"/>
        <v/>
      </c>
      <c r="O1756" s="225" t="str">
        <f t="shared" si="1090"/>
        <v/>
      </c>
      <c r="Q1756" s="6">
        <v>1754</v>
      </c>
      <c r="R1756" s="47" t="str">
        <f t="shared" si="1053"/>
        <v>-1754</v>
      </c>
      <c r="S1756" s="6"/>
      <c r="T1756" s="48" t="str">
        <f t="shared" si="1054"/>
        <v/>
      </c>
      <c r="U1756" s="49" t="str">
        <f t="shared" si="1055"/>
        <v/>
      </c>
      <c r="W1756" s="51"/>
      <c r="X1756" s="75" t="str">
        <f t="shared" si="1056"/>
        <v/>
      </c>
      <c r="Y1756" s="71" t="str">
        <f t="shared" si="1057"/>
        <v/>
      </c>
      <c r="Z1756" s="71" t="str">
        <f t="shared" si="1058"/>
        <v/>
      </c>
      <c r="AA1756" s="71" t="str">
        <f t="shared" si="1059"/>
        <v/>
      </c>
      <c r="AB1756" s="71" t="str">
        <f t="shared" si="1060"/>
        <v/>
      </c>
      <c r="AC1756" s="71" t="str">
        <f t="shared" si="1061"/>
        <v/>
      </c>
      <c r="AD1756" s="71" t="str">
        <f t="shared" si="1062"/>
        <v/>
      </c>
      <c r="AE1756" s="78" t="str">
        <f t="shared" si="1063"/>
        <v/>
      </c>
      <c r="AF1756" s="75" t="str">
        <f t="shared" si="1064"/>
        <v/>
      </c>
      <c r="AG1756" s="71" t="str">
        <f t="shared" si="1065"/>
        <v/>
      </c>
      <c r="AH1756" s="71" t="str">
        <f t="shared" si="1066"/>
        <v/>
      </c>
      <c r="AI1756" s="71" t="str">
        <f t="shared" si="1067"/>
        <v/>
      </c>
      <c r="AJ1756" s="71" t="str">
        <f t="shared" si="1068"/>
        <v/>
      </c>
      <c r="AK1756" s="71" t="str">
        <f t="shared" si="1069"/>
        <v/>
      </c>
      <c r="AL1756" s="71" t="str">
        <f t="shared" si="1070"/>
        <v/>
      </c>
      <c r="AM1756" s="78" t="str">
        <f t="shared" si="1071"/>
        <v/>
      </c>
      <c r="AN1756" s="75" t="str">
        <f t="shared" si="1072"/>
        <v/>
      </c>
      <c r="AO1756" s="71" t="str">
        <f t="shared" si="1073"/>
        <v/>
      </c>
      <c r="AP1756" s="71" t="str">
        <f t="shared" si="1074"/>
        <v/>
      </c>
      <c r="AQ1756" s="71" t="str">
        <f t="shared" si="1075"/>
        <v/>
      </c>
      <c r="AR1756" s="71" t="str">
        <f t="shared" si="1076"/>
        <v/>
      </c>
      <c r="AS1756" s="71" t="str">
        <f t="shared" si="1077"/>
        <v/>
      </c>
      <c r="AT1756" s="71" t="str">
        <f t="shared" si="1078"/>
        <v/>
      </c>
      <c r="AU1756" s="76" t="str">
        <f t="shared" si="1079"/>
        <v/>
      </c>
      <c r="BF1756" s="141">
        <v>53032</v>
      </c>
      <c r="BG1756" s="142" t="s">
        <v>2967</v>
      </c>
      <c r="BH1756" s="141" t="s">
        <v>478</v>
      </c>
      <c r="BI1756" s="141" t="s">
        <v>186</v>
      </c>
      <c r="BJ1756" s="141"/>
      <c r="BK1756" s="141" t="s">
        <v>2968</v>
      </c>
      <c r="BL1756" s="141" t="s">
        <v>2969</v>
      </c>
      <c r="BM1756" s="141">
        <v>46.016804999999998</v>
      </c>
      <c r="BN1756" s="141">
        <v>-73.034366000000006</v>
      </c>
      <c r="BO1756" s="141">
        <v>1968</v>
      </c>
      <c r="BP1756" s="143"/>
      <c r="BQ1756" s="143" t="s">
        <v>17560</v>
      </c>
    </row>
    <row r="1757" spans="1:69" ht="38.25" customHeight="1" x14ac:dyDescent="0.25">
      <c r="A1757" s="1" t="str">
        <f t="shared" si="1080"/>
        <v/>
      </c>
      <c r="B1757" s="32" t="str">
        <f t="shared" si="1081"/>
        <v/>
      </c>
      <c r="C1757" s="25" t="str">
        <f t="shared" si="1082"/>
        <v/>
      </c>
      <c r="D1757" s="25" t="str">
        <f t="shared" si="1083"/>
        <v/>
      </c>
      <c r="E1757" s="25" t="str">
        <f t="shared" si="1084"/>
        <v/>
      </c>
      <c r="F1757" s="25" t="str">
        <f t="shared" si="1085"/>
        <v/>
      </c>
      <c r="G1757" s="108" t="str">
        <f t="shared" si="1086"/>
        <v/>
      </c>
      <c r="H1757" s="108" t="str">
        <f t="shared" si="1087"/>
        <v/>
      </c>
      <c r="I1757" s="112" t="str">
        <f t="shared" si="1088"/>
        <v/>
      </c>
      <c r="J1757" s="112"/>
      <c r="K1757" s="112"/>
      <c r="L1757" s="113"/>
      <c r="M1757" s="113"/>
      <c r="N1757" s="224" t="str">
        <f t="shared" si="1089"/>
        <v/>
      </c>
      <c r="O1757" s="225" t="str">
        <f t="shared" si="1090"/>
        <v/>
      </c>
      <c r="Q1757" s="6">
        <v>1755</v>
      </c>
      <c r="R1757" s="47" t="str">
        <f t="shared" si="1053"/>
        <v>-1755</v>
      </c>
      <c r="S1757" s="6"/>
      <c r="T1757" s="48" t="str">
        <f t="shared" si="1054"/>
        <v/>
      </c>
      <c r="U1757" s="49" t="str">
        <f t="shared" si="1055"/>
        <v/>
      </c>
      <c r="W1757" s="51"/>
      <c r="X1757" s="75" t="str">
        <f t="shared" si="1056"/>
        <v/>
      </c>
      <c r="Y1757" s="71" t="str">
        <f t="shared" si="1057"/>
        <v/>
      </c>
      <c r="Z1757" s="71" t="str">
        <f t="shared" si="1058"/>
        <v/>
      </c>
      <c r="AA1757" s="71" t="str">
        <f t="shared" si="1059"/>
        <v/>
      </c>
      <c r="AB1757" s="71" t="str">
        <f t="shared" si="1060"/>
        <v/>
      </c>
      <c r="AC1757" s="71" t="str">
        <f t="shared" si="1061"/>
        <v/>
      </c>
      <c r="AD1757" s="71" t="str">
        <f t="shared" si="1062"/>
        <v/>
      </c>
      <c r="AE1757" s="78" t="str">
        <f t="shared" si="1063"/>
        <v/>
      </c>
      <c r="AF1757" s="75" t="str">
        <f t="shared" si="1064"/>
        <v/>
      </c>
      <c r="AG1757" s="71" t="str">
        <f t="shared" si="1065"/>
        <v/>
      </c>
      <c r="AH1757" s="71" t="str">
        <f t="shared" si="1066"/>
        <v/>
      </c>
      <c r="AI1757" s="71" t="str">
        <f t="shared" si="1067"/>
        <v/>
      </c>
      <c r="AJ1757" s="71" t="str">
        <f t="shared" si="1068"/>
        <v/>
      </c>
      <c r="AK1757" s="71" t="str">
        <f t="shared" si="1069"/>
        <v/>
      </c>
      <c r="AL1757" s="71" t="str">
        <f t="shared" si="1070"/>
        <v/>
      </c>
      <c r="AM1757" s="78" t="str">
        <f t="shared" si="1071"/>
        <v/>
      </c>
      <c r="AN1757" s="75" t="str">
        <f t="shared" si="1072"/>
        <v/>
      </c>
      <c r="AO1757" s="71" t="str">
        <f t="shared" si="1073"/>
        <v/>
      </c>
      <c r="AP1757" s="71" t="str">
        <f t="shared" si="1074"/>
        <v/>
      </c>
      <c r="AQ1757" s="71" t="str">
        <f t="shared" si="1075"/>
        <v/>
      </c>
      <c r="AR1757" s="71" t="str">
        <f t="shared" si="1076"/>
        <v/>
      </c>
      <c r="AS1757" s="71" t="str">
        <f t="shared" si="1077"/>
        <v/>
      </c>
      <c r="AT1757" s="71" t="str">
        <f t="shared" si="1078"/>
        <v/>
      </c>
      <c r="AU1757" s="76" t="str">
        <f t="shared" si="1079"/>
        <v/>
      </c>
      <c r="BF1757" s="141">
        <v>53032</v>
      </c>
      <c r="BG1757" s="142" t="s">
        <v>2967</v>
      </c>
      <c r="BH1757" s="141" t="s">
        <v>478</v>
      </c>
      <c r="BI1757" s="141" t="s">
        <v>186</v>
      </c>
      <c r="BJ1757" s="141"/>
      <c r="BK1757" s="141" t="s">
        <v>2970</v>
      </c>
      <c r="BL1757" s="141" t="s">
        <v>2971</v>
      </c>
      <c r="BM1757" s="141">
        <v>45.980127000000003</v>
      </c>
      <c r="BN1757" s="141">
        <v>-73.138037999999995</v>
      </c>
      <c r="BO1757" s="141">
        <v>1972</v>
      </c>
      <c r="BP1757" s="143"/>
      <c r="BQ1757" s="143" t="s">
        <v>17560</v>
      </c>
    </row>
    <row r="1758" spans="1:69" ht="38.25" customHeight="1" x14ac:dyDescent="0.25">
      <c r="A1758" s="1" t="str">
        <f t="shared" si="1080"/>
        <v/>
      </c>
      <c r="B1758" s="32" t="str">
        <f t="shared" si="1081"/>
        <v/>
      </c>
      <c r="C1758" s="25" t="str">
        <f t="shared" si="1082"/>
        <v/>
      </c>
      <c r="D1758" s="25" t="str">
        <f t="shared" si="1083"/>
        <v/>
      </c>
      <c r="E1758" s="25" t="str">
        <f t="shared" si="1084"/>
        <v/>
      </c>
      <c r="F1758" s="25" t="str">
        <f t="shared" si="1085"/>
        <v/>
      </c>
      <c r="G1758" s="108" t="str">
        <f t="shared" si="1086"/>
        <v/>
      </c>
      <c r="H1758" s="108" t="str">
        <f t="shared" si="1087"/>
        <v/>
      </c>
      <c r="I1758" s="112" t="str">
        <f t="shared" si="1088"/>
        <v/>
      </c>
      <c r="J1758" s="112"/>
      <c r="K1758" s="112"/>
      <c r="L1758" s="113"/>
      <c r="M1758" s="113"/>
      <c r="N1758" s="224" t="str">
        <f t="shared" si="1089"/>
        <v/>
      </c>
      <c r="O1758" s="225" t="str">
        <f t="shared" si="1090"/>
        <v/>
      </c>
      <c r="Q1758" s="6">
        <v>1756</v>
      </c>
      <c r="R1758" s="47" t="str">
        <f t="shared" si="1053"/>
        <v>-1756</v>
      </c>
      <c r="S1758" s="6"/>
      <c r="T1758" s="48" t="str">
        <f t="shared" si="1054"/>
        <v/>
      </c>
      <c r="U1758" s="49" t="str">
        <f t="shared" si="1055"/>
        <v/>
      </c>
      <c r="W1758" s="51"/>
      <c r="X1758" s="75" t="str">
        <f t="shared" si="1056"/>
        <v/>
      </c>
      <c r="Y1758" s="71" t="str">
        <f t="shared" si="1057"/>
        <v/>
      </c>
      <c r="Z1758" s="71" t="str">
        <f t="shared" si="1058"/>
        <v/>
      </c>
      <c r="AA1758" s="71" t="str">
        <f t="shared" si="1059"/>
        <v/>
      </c>
      <c r="AB1758" s="71" t="str">
        <f t="shared" si="1060"/>
        <v/>
      </c>
      <c r="AC1758" s="71" t="str">
        <f t="shared" si="1061"/>
        <v/>
      </c>
      <c r="AD1758" s="71" t="str">
        <f t="shared" si="1062"/>
        <v/>
      </c>
      <c r="AE1758" s="78" t="str">
        <f t="shared" si="1063"/>
        <v/>
      </c>
      <c r="AF1758" s="75" t="str">
        <f t="shared" si="1064"/>
        <v/>
      </c>
      <c r="AG1758" s="71" t="str">
        <f t="shared" si="1065"/>
        <v/>
      </c>
      <c r="AH1758" s="71" t="str">
        <f t="shared" si="1066"/>
        <v/>
      </c>
      <c r="AI1758" s="71" t="str">
        <f t="shared" si="1067"/>
        <v/>
      </c>
      <c r="AJ1758" s="71" t="str">
        <f t="shared" si="1068"/>
        <v/>
      </c>
      <c r="AK1758" s="71" t="str">
        <f t="shared" si="1069"/>
        <v/>
      </c>
      <c r="AL1758" s="71" t="str">
        <f t="shared" si="1070"/>
        <v/>
      </c>
      <c r="AM1758" s="78" t="str">
        <f t="shared" si="1071"/>
        <v/>
      </c>
      <c r="AN1758" s="75" t="str">
        <f t="shared" si="1072"/>
        <v/>
      </c>
      <c r="AO1758" s="71" t="str">
        <f t="shared" si="1073"/>
        <v/>
      </c>
      <c r="AP1758" s="71" t="str">
        <f t="shared" si="1074"/>
        <v/>
      </c>
      <c r="AQ1758" s="71" t="str">
        <f t="shared" si="1075"/>
        <v/>
      </c>
      <c r="AR1758" s="71" t="str">
        <f t="shared" si="1076"/>
        <v/>
      </c>
      <c r="AS1758" s="71" t="str">
        <f t="shared" si="1077"/>
        <v/>
      </c>
      <c r="AT1758" s="71" t="str">
        <f t="shared" si="1078"/>
        <v/>
      </c>
      <c r="AU1758" s="76" t="str">
        <f t="shared" si="1079"/>
        <v/>
      </c>
      <c r="BF1758" s="141">
        <v>53032</v>
      </c>
      <c r="BG1758" s="142" t="s">
        <v>2967</v>
      </c>
      <c r="BH1758" s="141" t="s">
        <v>180</v>
      </c>
      <c r="BI1758" s="141" t="s">
        <v>178</v>
      </c>
      <c r="BJ1758" s="141"/>
      <c r="BK1758" s="141" t="s">
        <v>20227</v>
      </c>
      <c r="BL1758" s="141" t="s">
        <v>2971</v>
      </c>
      <c r="BM1758" s="141">
        <v>45.909855</v>
      </c>
      <c r="BN1758" s="141">
        <v>-73.135834000000003</v>
      </c>
      <c r="BO1758" s="141">
        <v>1994</v>
      </c>
      <c r="BP1758" s="143" t="s">
        <v>25922</v>
      </c>
      <c r="BQ1758" s="143" t="s">
        <v>17560</v>
      </c>
    </row>
    <row r="1759" spans="1:69" ht="38.25" customHeight="1" x14ac:dyDescent="0.25">
      <c r="A1759" s="1" t="str">
        <f t="shared" si="1080"/>
        <v/>
      </c>
      <c r="B1759" s="32" t="str">
        <f t="shared" si="1081"/>
        <v/>
      </c>
      <c r="C1759" s="25" t="str">
        <f t="shared" si="1082"/>
        <v/>
      </c>
      <c r="D1759" s="25" t="str">
        <f t="shared" si="1083"/>
        <v/>
      </c>
      <c r="E1759" s="25" t="str">
        <f t="shared" si="1084"/>
        <v/>
      </c>
      <c r="F1759" s="25" t="str">
        <f t="shared" si="1085"/>
        <v/>
      </c>
      <c r="G1759" s="108" t="str">
        <f t="shared" si="1086"/>
        <v/>
      </c>
      <c r="H1759" s="108" t="str">
        <f t="shared" si="1087"/>
        <v/>
      </c>
      <c r="I1759" s="112" t="str">
        <f t="shared" si="1088"/>
        <v/>
      </c>
      <c r="J1759" s="112"/>
      <c r="K1759" s="112"/>
      <c r="L1759" s="113"/>
      <c r="M1759" s="113"/>
      <c r="N1759" s="224" t="str">
        <f t="shared" si="1089"/>
        <v/>
      </c>
      <c r="O1759" s="225" t="str">
        <f t="shared" si="1090"/>
        <v/>
      </c>
      <c r="Q1759" s="6">
        <v>1757</v>
      </c>
      <c r="R1759" s="47" t="str">
        <f t="shared" si="1053"/>
        <v>-1757</v>
      </c>
      <c r="S1759" s="6"/>
      <c r="T1759" s="48" t="str">
        <f t="shared" si="1054"/>
        <v/>
      </c>
      <c r="U1759" s="49" t="str">
        <f t="shared" si="1055"/>
        <v/>
      </c>
      <c r="W1759" s="51"/>
      <c r="X1759" s="75" t="str">
        <f t="shared" si="1056"/>
        <v/>
      </c>
      <c r="Y1759" s="71" t="str">
        <f t="shared" si="1057"/>
        <v/>
      </c>
      <c r="Z1759" s="71" t="str">
        <f t="shared" si="1058"/>
        <v/>
      </c>
      <c r="AA1759" s="71" t="str">
        <f t="shared" si="1059"/>
        <v/>
      </c>
      <c r="AB1759" s="71" t="str">
        <f t="shared" si="1060"/>
        <v/>
      </c>
      <c r="AC1759" s="71" t="str">
        <f t="shared" si="1061"/>
        <v/>
      </c>
      <c r="AD1759" s="71" t="str">
        <f t="shared" si="1062"/>
        <v/>
      </c>
      <c r="AE1759" s="78" t="str">
        <f t="shared" si="1063"/>
        <v/>
      </c>
      <c r="AF1759" s="75" t="str">
        <f t="shared" si="1064"/>
        <v/>
      </c>
      <c r="AG1759" s="71" t="str">
        <f t="shared" si="1065"/>
        <v/>
      </c>
      <c r="AH1759" s="71" t="str">
        <f t="shared" si="1066"/>
        <v/>
      </c>
      <c r="AI1759" s="71" t="str">
        <f t="shared" si="1067"/>
        <v/>
      </c>
      <c r="AJ1759" s="71" t="str">
        <f t="shared" si="1068"/>
        <v/>
      </c>
      <c r="AK1759" s="71" t="str">
        <f t="shared" si="1069"/>
        <v/>
      </c>
      <c r="AL1759" s="71" t="str">
        <f t="shared" si="1070"/>
        <v/>
      </c>
      <c r="AM1759" s="78" t="str">
        <f t="shared" si="1071"/>
        <v/>
      </c>
      <c r="AN1759" s="75" t="str">
        <f t="shared" si="1072"/>
        <v/>
      </c>
      <c r="AO1759" s="71" t="str">
        <f t="shared" si="1073"/>
        <v/>
      </c>
      <c r="AP1759" s="71" t="str">
        <f t="shared" si="1074"/>
        <v/>
      </c>
      <c r="AQ1759" s="71" t="str">
        <f t="shared" si="1075"/>
        <v/>
      </c>
      <c r="AR1759" s="71" t="str">
        <f t="shared" si="1076"/>
        <v/>
      </c>
      <c r="AS1759" s="71" t="str">
        <f t="shared" si="1077"/>
        <v/>
      </c>
      <c r="AT1759" s="71" t="str">
        <f t="shared" si="1078"/>
        <v/>
      </c>
      <c r="AU1759" s="76" t="str">
        <f t="shared" si="1079"/>
        <v/>
      </c>
      <c r="BF1759" s="141">
        <v>53032</v>
      </c>
      <c r="BG1759" s="142" t="s">
        <v>2967</v>
      </c>
      <c r="BH1759" s="141" t="s">
        <v>180</v>
      </c>
      <c r="BI1759" s="141" t="s">
        <v>191</v>
      </c>
      <c r="BJ1759" s="141"/>
      <c r="BK1759" s="141" t="s">
        <v>2082</v>
      </c>
      <c r="BL1759" s="141" t="s">
        <v>20228</v>
      </c>
      <c r="BM1759" s="141">
        <v>45.887515999999998</v>
      </c>
      <c r="BN1759" s="141">
        <v>-73.152161000000007</v>
      </c>
      <c r="BO1759" s="141">
        <v>1994</v>
      </c>
      <c r="BP1759" s="143"/>
      <c r="BQ1759" s="143" t="s">
        <v>17560</v>
      </c>
    </row>
    <row r="1760" spans="1:69" ht="38.25" customHeight="1" x14ac:dyDescent="0.25">
      <c r="A1760" s="1" t="str">
        <f t="shared" si="1080"/>
        <v/>
      </c>
      <c r="B1760" s="32" t="str">
        <f t="shared" si="1081"/>
        <v/>
      </c>
      <c r="C1760" s="25" t="str">
        <f t="shared" si="1082"/>
        <v/>
      </c>
      <c r="D1760" s="25" t="str">
        <f t="shared" si="1083"/>
        <v/>
      </c>
      <c r="E1760" s="25" t="str">
        <f t="shared" si="1084"/>
        <v/>
      </c>
      <c r="F1760" s="25" t="str">
        <f t="shared" si="1085"/>
        <v/>
      </c>
      <c r="G1760" s="108" t="str">
        <f t="shared" si="1086"/>
        <v/>
      </c>
      <c r="H1760" s="108" t="str">
        <f t="shared" si="1087"/>
        <v/>
      </c>
      <c r="I1760" s="112" t="str">
        <f t="shared" si="1088"/>
        <v/>
      </c>
      <c r="J1760" s="112"/>
      <c r="K1760" s="112"/>
      <c r="L1760" s="113"/>
      <c r="M1760" s="113"/>
      <c r="N1760" s="224" t="str">
        <f t="shared" si="1089"/>
        <v/>
      </c>
      <c r="O1760" s="225" t="str">
        <f t="shared" si="1090"/>
        <v/>
      </c>
      <c r="Q1760" s="6">
        <v>1758</v>
      </c>
      <c r="R1760" s="47" t="str">
        <f t="shared" si="1053"/>
        <v>-1758</v>
      </c>
      <c r="S1760" s="6"/>
      <c r="T1760" s="48" t="str">
        <f t="shared" si="1054"/>
        <v/>
      </c>
      <c r="U1760" s="49" t="str">
        <f t="shared" si="1055"/>
        <v/>
      </c>
      <c r="W1760" s="51"/>
      <c r="X1760" s="75" t="str">
        <f t="shared" si="1056"/>
        <v/>
      </c>
      <c r="Y1760" s="71" t="str">
        <f t="shared" si="1057"/>
        <v/>
      </c>
      <c r="Z1760" s="71" t="str">
        <f t="shared" si="1058"/>
        <v/>
      </c>
      <c r="AA1760" s="71" t="str">
        <f t="shared" si="1059"/>
        <v/>
      </c>
      <c r="AB1760" s="71" t="str">
        <f t="shared" si="1060"/>
        <v/>
      </c>
      <c r="AC1760" s="71" t="str">
        <f t="shared" si="1061"/>
        <v/>
      </c>
      <c r="AD1760" s="71" t="str">
        <f t="shared" si="1062"/>
        <v/>
      </c>
      <c r="AE1760" s="78" t="str">
        <f t="shared" si="1063"/>
        <v/>
      </c>
      <c r="AF1760" s="75" t="str">
        <f t="shared" si="1064"/>
        <v/>
      </c>
      <c r="AG1760" s="71" t="str">
        <f t="shared" si="1065"/>
        <v/>
      </c>
      <c r="AH1760" s="71" t="str">
        <f t="shared" si="1066"/>
        <v/>
      </c>
      <c r="AI1760" s="71" t="str">
        <f t="shared" si="1067"/>
        <v/>
      </c>
      <c r="AJ1760" s="71" t="str">
        <f t="shared" si="1068"/>
        <v/>
      </c>
      <c r="AK1760" s="71" t="str">
        <f t="shared" si="1069"/>
        <v/>
      </c>
      <c r="AL1760" s="71" t="str">
        <f t="shared" si="1070"/>
        <v/>
      </c>
      <c r="AM1760" s="78" t="str">
        <f t="shared" si="1071"/>
        <v/>
      </c>
      <c r="AN1760" s="75" t="str">
        <f t="shared" si="1072"/>
        <v/>
      </c>
      <c r="AO1760" s="71" t="str">
        <f t="shared" si="1073"/>
        <v/>
      </c>
      <c r="AP1760" s="71" t="str">
        <f t="shared" si="1074"/>
        <v/>
      </c>
      <c r="AQ1760" s="71" t="str">
        <f t="shared" si="1075"/>
        <v/>
      </c>
      <c r="AR1760" s="71" t="str">
        <f t="shared" si="1076"/>
        <v/>
      </c>
      <c r="AS1760" s="71" t="str">
        <f t="shared" si="1077"/>
        <v/>
      </c>
      <c r="AT1760" s="71" t="str">
        <f t="shared" si="1078"/>
        <v/>
      </c>
      <c r="AU1760" s="76" t="str">
        <f t="shared" si="1079"/>
        <v/>
      </c>
      <c r="BF1760" s="141">
        <v>53032</v>
      </c>
      <c r="BG1760" s="142" t="s">
        <v>2967</v>
      </c>
      <c r="BH1760" s="141" t="s">
        <v>180</v>
      </c>
      <c r="BI1760" s="141" t="s">
        <v>191</v>
      </c>
      <c r="BJ1760" s="141"/>
      <c r="BK1760" s="141" t="s">
        <v>1825</v>
      </c>
      <c r="BL1760" s="141" t="s">
        <v>20229</v>
      </c>
      <c r="BM1760" s="141">
        <v>45.899044000000004</v>
      </c>
      <c r="BN1760" s="141">
        <v>-73.148003000000003</v>
      </c>
      <c r="BO1760" s="141">
        <v>1994</v>
      </c>
      <c r="BP1760" s="143"/>
      <c r="BQ1760" s="143" t="s">
        <v>17560</v>
      </c>
    </row>
    <row r="1761" spans="1:69" ht="38.25" customHeight="1" x14ac:dyDescent="0.25">
      <c r="A1761" s="1" t="str">
        <f t="shared" si="1080"/>
        <v/>
      </c>
      <c r="B1761" s="32" t="str">
        <f t="shared" si="1081"/>
        <v/>
      </c>
      <c r="C1761" s="25" t="str">
        <f t="shared" si="1082"/>
        <v/>
      </c>
      <c r="D1761" s="25" t="str">
        <f t="shared" si="1083"/>
        <v/>
      </c>
      <c r="E1761" s="25" t="str">
        <f t="shared" si="1084"/>
        <v/>
      </c>
      <c r="F1761" s="25" t="str">
        <f t="shared" si="1085"/>
        <v/>
      </c>
      <c r="G1761" s="108" t="str">
        <f t="shared" si="1086"/>
        <v/>
      </c>
      <c r="H1761" s="108" t="str">
        <f t="shared" si="1087"/>
        <v/>
      </c>
      <c r="I1761" s="112" t="str">
        <f t="shared" si="1088"/>
        <v/>
      </c>
      <c r="J1761" s="112"/>
      <c r="K1761" s="112"/>
      <c r="L1761" s="113"/>
      <c r="M1761" s="113"/>
      <c r="N1761" s="224" t="str">
        <f t="shared" si="1089"/>
        <v/>
      </c>
      <c r="O1761" s="225" t="str">
        <f t="shared" si="1090"/>
        <v/>
      </c>
      <c r="Q1761" s="6">
        <v>1759</v>
      </c>
      <c r="R1761" s="47" t="str">
        <f t="shared" si="1053"/>
        <v>-1759</v>
      </c>
      <c r="S1761" s="6"/>
      <c r="T1761" s="48" t="str">
        <f t="shared" si="1054"/>
        <v/>
      </c>
      <c r="U1761" s="49" t="str">
        <f t="shared" si="1055"/>
        <v/>
      </c>
      <c r="W1761" s="51"/>
      <c r="X1761" s="75" t="str">
        <f t="shared" si="1056"/>
        <v/>
      </c>
      <c r="Y1761" s="71" t="str">
        <f t="shared" si="1057"/>
        <v/>
      </c>
      <c r="Z1761" s="71" t="str">
        <f t="shared" si="1058"/>
        <v/>
      </c>
      <c r="AA1761" s="71" t="str">
        <f t="shared" si="1059"/>
        <v/>
      </c>
      <c r="AB1761" s="71" t="str">
        <f t="shared" si="1060"/>
        <v/>
      </c>
      <c r="AC1761" s="71" t="str">
        <f t="shared" si="1061"/>
        <v/>
      </c>
      <c r="AD1761" s="71" t="str">
        <f t="shared" si="1062"/>
        <v/>
      </c>
      <c r="AE1761" s="78" t="str">
        <f t="shared" si="1063"/>
        <v/>
      </c>
      <c r="AF1761" s="75" t="str">
        <f t="shared" si="1064"/>
        <v/>
      </c>
      <c r="AG1761" s="71" t="str">
        <f t="shared" si="1065"/>
        <v/>
      </c>
      <c r="AH1761" s="71" t="str">
        <f t="shared" si="1066"/>
        <v/>
      </c>
      <c r="AI1761" s="71" t="str">
        <f t="shared" si="1067"/>
        <v/>
      </c>
      <c r="AJ1761" s="71" t="str">
        <f t="shared" si="1068"/>
        <v/>
      </c>
      <c r="AK1761" s="71" t="str">
        <f t="shared" si="1069"/>
        <v/>
      </c>
      <c r="AL1761" s="71" t="str">
        <f t="shared" si="1070"/>
        <v/>
      </c>
      <c r="AM1761" s="78" t="str">
        <f t="shared" si="1071"/>
        <v/>
      </c>
      <c r="AN1761" s="75" t="str">
        <f t="shared" si="1072"/>
        <v/>
      </c>
      <c r="AO1761" s="71" t="str">
        <f t="shared" si="1073"/>
        <v/>
      </c>
      <c r="AP1761" s="71" t="str">
        <f t="shared" si="1074"/>
        <v/>
      </c>
      <c r="AQ1761" s="71" t="str">
        <f t="shared" si="1075"/>
        <v/>
      </c>
      <c r="AR1761" s="71" t="str">
        <f t="shared" si="1076"/>
        <v/>
      </c>
      <c r="AS1761" s="71" t="str">
        <f t="shared" si="1077"/>
        <v/>
      </c>
      <c r="AT1761" s="71" t="str">
        <f t="shared" si="1078"/>
        <v/>
      </c>
      <c r="AU1761" s="76" t="str">
        <f t="shared" si="1079"/>
        <v/>
      </c>
      <c r="BF1761" s="141">
        <v>78115</v>
      </c>
      <c r="BG1761" s="142" t="s">
        <v>20199</v>
      </c>
      <c r="BH1761" s="141" t="s">
        <v>478</v>
      </c>
      <c r="BI1761" s="141" t="s">
        <v>176</v>
      </c>
      <c r="BJ1761" s="141"/>
      <c r="BK1761" s="141" t="s">
        <v>20200</v>
      </c>
      <c r="BL1761" s="141" t="s">
        <v>20201</v>
      </c>
      <c r="BM1761" s="141">
        <v>46.152209999999997</v>
      </c>
      <c r="BN1761" s="141">
        <v>-74.694909999999993</v>
      </c>
      <c r="BO1761" s="141">
        <v>2011</v>
      </c>
      <c r="BP1761" s="143" t="s">
        <v>25916</v>
      </c>
      <c r="BQ1761" s="143" t="s">
        <v>17560</v>
      </c>
    </row>
    <row r="1762" spans="1:69" ht="38.25" customHeight="1" x14ac:dyDescent="0.25">
      <c r="A1762" s="1" t="str">
        <f t="shared" si="1080"/>
        <v/>
      </c>
      <c r="B1762" s="32" t="str">
        <f t="shared" si="1081"/>
        <v/>
      </c>
      <c r="C1762" s="25" t="str">
        <f t="shared" si="1082"/>
        <v/>
      </c>
      <c r="D1762" s="25" t="str">
        <f t="shared" si="1083"/>
        <v/>
      </c>
      <c r="E1762" s="25" t="str">
        <f t="shared" si="1084"/>
        <v/>
      </c>
      <c r="F1762" s="25" t="str">
        <f t="shared" si="1085"/>
        <v/>
      </c>
      <c r="G1762" s="108" t="str">
        <f t="shared" si="1086"/>
        <v/>
      </c>
      <c r="H1762" s="108" t="str">
        <f t="shared" si="1087"/>
        <v/>
      </c>
      <c r="I1762" s="112" t="str">
        <f t="shared" si="1088"/>
        <v/>
      </c>
      <c r="J1762" s="112"/>
      <c r="K1762" s="112"/>
      <c r="L1762" s="113"/>
      <c r="M1762" s="113"/>
      <c r="N1762" s="224" t="str">
        <f t="shared" si="1089"/>
        <v/>
      </c>
      <c r="O1762" s="225" t="str">
        <f t="shared" si="1090"/>
        <v/>
      </c>
      <c r="Q1762" s="6">
        <v>1760</v>
      </c>
      <c r="R1762" s="47" t="str">
        <f t="shared" si="1053"/>
        <v>-1760</v>
      </c>
      <c r="S1762" s="6"/>
      <c r="T1762" s="48" t="str">
        <f t="shared" si="1054"/>
        <v/>
      </c>
      <c r="U1762" s="49" t="str">
        <f t="shared" si="1055"/>
        <v/>
      </c>
      <c r="W1762" s="51"/>
      <c r="X1762" s="75" t="str">
        <f t="shared" si="1056"/>
        <v/>
      </c>
      <c r="Y1762" s="71" t="str">
        <f t="shared" si="1057"/>
        <v/>
      </c>
      <c r="Z1762" s="71" t="str">
        <f t="shared" si="1058"/>
        <v/>
      </c>
      <c r="AA1762" s="71" t="str">
        <f t="shared" si="1059"/>
        <v/>
      </c>
      <c r="AB1762" s="71" t="str">
        <f t="shared" si="1060"/>
        <v/>
      </c>
      <c r="AC1762" s="71" t="str">
        <f t="shared" si="1061"/>
        <v/>
      </c>
      <c r="AD1762" s="71" t="str">
        <f t="shared" si="1062"/>
        <v/>
      </c>
      <c r="AE1762" s="78" t="str">
        <f t="shared" si="1063"/>
        <v/>
      </c>
      <c r="AF1762" s="75" t="str">
        <f t="shared" si="1064"/>
        <v/>
      </c>
      <c r="AG1762" s="71" t="str">
        <f t="shared" si="1065"/>
        <v/>
      </c>
      <c r="AH1762" s="71" t="str">
        <f t="shared" si="1066"/>
        <v/>
      </c>
      <c r="AI1762" s="71" t="str">
        <f t="shared" si="1067"/>
        <v/>
      </c>
      <c r="AJ1762" s="71" t="str">
        <f t="shared" si="1068"/>
        <v/>
      </c>
      <c r="AK1762" s="71" t="str">
        <f t="shared" si="1069"/>
        <v/>
      </c>
      <c r="AL1762" s="71" t="str">
        <f t="shared" si="1070"/>
        <v/>
      </c>
      <c r="AM1762" s="78" t="str">
        <f t="shared" si="1071"/>
        <v/>
      </c>
      <c r="AN1762" s="75" t="str">
        <f t="shared" si="1072"/>
        <v/>
      </c>
      <c r="AO1762" s="71" t="str">
        <f t="shared" si="1073"/>
        <v/>
      </c>
      <c r="AP1762" s="71" t="str">
        <f t="shared" si="1074"/>
        <v/>
      </c>
      <c r="AQ1762" s="71" t="str">
        <f t="shared" si="1075"/>
        <v/>
      </c>
      <c r="AR1762" s="71" t="str">
        <f t="shared" si="1076"/>
        <v/>
      </c>
      <c r="AS1762" s="71" t="str">
        <f t="shared" si="1077"/>
        <v/>
      </c>
      <c r="AT1762" s="71" t="str">
        <f t="shared" si="1078"/>
        <v/>
      </c>
      <c r="AU1762" s="76" t="str">
        <f t="shared" si="1079"/>
        <v/>
      </c>
      <c r="BF1762" s="141">
        <v>79088</v>
      </c>
      <c r="BG1762" s="142" t="s">
        <v>20034</v>
      </c>
      <c r="BH1762" s="141" t="s">
        <v>180</v>
      </c>
      <c r="BI1762" s="141" t="s">
        <v>178</v>
      </c>
      <c r="BJ1762" s="141" t="s">
        <v>2769</v>
      </c>
      <c r="BK1762" s="141" t="s">
        <v>20035</v>
      </c>
      <c r="BL1762" s="141" t="s">
        <v>5732</v>
      </c>
      <c r="BM1762" s="141">
        <v>46.538648578601197</v>
      </c>
      <c r="BN1762" s="141">
        <v>-75.482625012547899</v>
      </c>
      <c r="BO1762" s="141">
        <v>1985</v>
      </c>
      <c r="BP1762" s="143" t="s">
        <v>25895</v>
      </c>
      <c r="BQ1762" s="143" t="s">
        <v>17560</v>
      </c>
    </row>
    <row r="1763" spans="1:69" ht="38.25" customHeight="1" x14ac:dyDescent="0.25">
      <c r="A1763" s="1" t="str">
        <f t="shared" si="1080"/>
        <v/>
      </c>
      <c r="B1763" s="32" t="str">
        <f t="shared" si="1081"/>
        <v/>
      </c>
      <c r="C1763" s="25" t="str">
        <f t="shared" si="1082"/>
        <v/>
      </c>
      <c r="D1763" s="25" t="str">
        <f t="shared" si="1083"/>
        <v/>
      </c>
      <c r="E1763" s="25" t="str">
        <f t="shared" si="1084"/>
        <v/>
      </c>
      <c r="F1763" s="25" t="str">
        <f t="shared" si="1085"/>
        <v/>
      </c>
      <c r="G1763" s="108" t="str">
        <f t="shared" si="1086"/>
        <v/>
      </c>
      <c r="H1763" s="108" t="str">
        <f t="shared" si="1087"/>
        <v/>
      </c>
      <c r="I1763" s="112" t="str">
        <f t="shared" si="1088"/>
        <v/>
      </c>
      <c r="J1763" s="112"/>
      <c r="K1763" s="112"/>
      <c r="L1763" s="113"/>
      <c r="M1763" s="113"/>
      <c r="N1763" s="224" t="str">
        <f t="shared" si="1089"/>
        <v/>
      </c>
      <c r="O1763" s="225" t="str">
        <f t="shared" si="1090"/>
        <v/>
      </c>
      <c r="Q1763" s="6">
        <v>1761</v>
      </c>
      <c r="R1763" s="47" t="str">
        <f t="shared" si="1053"/>
        <v>-1761</v>
      </c>
      <c r="S1763" s="6"/>
      <c r="T1763" s="48" t="str">
        <f t="shared" si="1054"/>
        <v/>
      </c>
      <c r="U1763" s="49" t="str">
        <f t="shared" si="1055"/>
        <v/>
      </c>
      <c r="W1763" s="51"/>
      <c r="X1763" s="75" t="str">
        <f t="shared" si="1056"/>
        <v/>
      </c>
      <c r="Y1763" s="71" t="str">
        <f t="shared" si="1057"/>
        <v/>
      </c>
      <c r="Z1763" s="71" t="str">
        <f t="shared" si="1058"/>
        <v/>
      </c>
      <c r="AA1763" s="71" t="str">
        <f t="shared" si="1059"/>
        <v/>
      </c>
      <c r="AB1763" s="71" t="str">
        <f t="shared" si="1060"/>
        <v/>
      </c>
      <c r="AC1763" s="71" t="str">
        <f t="shared" si="1061"/>
        <v/>
      </c>
      <c r="AD1763" s="71" t="str">
        <f t="shared" si="1062"/>
        <v/>
      </c>
      <c r="AE1763" s="78" t="str">
        <f t="shared" si="1063"/>
        <v/>
      </c>
      <c r="AF1763" s="75" t="str">
        <f t="shared" si="1064"/>
        <v/>
      </c>
      <c r="AG1763" s="71" t="str">
        <f t="shared" si="1065"/>
        <v/>
      </c>
      <c r="AH1763" s="71" t="str">
        <f t="shared" si="1066"/>
        <v/>
      </c>
      <c r="AI1763" s="71" t="str">
        <f t="shared" si="1067"/>
        <v/>
      </c>
      <c r="AJ1763" s="71" t="str">
        <f t="shared" si="1068"/>
        <v/>
      </c>
      <c r="AK1763" s="71" t="str">
        <f t="shared" si="1069"/>
        <v/>
      </c>
      <c r="AL1763" s="71" t="str">
        <f t="shared" si="1070"/>
        <v/>
      </c>
      <c r="AM1763" s="78" t="str">
        <f t="shared" si="1071"/>
        <v/>
      </c>
      <c r="AN1763" s="75" t="str">
        <f t="shared" si="1072"/>
        <v/>
      </c>
      <c r="AO1763" s="71" t="str">
        <f t="shared" si="1073"/>
        <v/>
      </c>
      <c r="AP1763" s="71" t="str">
        <f t="shared" si="1074"/>
        <v/>
      </c>
      <c r="AQ1763" s="71" t="str">
        <f t="shared" si="1075"/>
        <v/>
      </c>
      <c r="AR1763" s="71" t="str">
        <f t="shared" si="1076"/>
        <v/>
      </c>
      <c r="AS1763" s="71" t="str">
        <f t="shared" si="1077"/>
        <v/>
      </c>
      <c r="AT1763" s="71" t="str">
        <f t="shared" si="1078"/>
        <v/>
      </c>
      <c r="AU1763" s="76" t="str">
        <f t="shared" si="1079"/>
        <v/>
      </c>
      <c r="BF1763" s="141">
        <v>47047</v>
      </c>
      <c r="BG1763" s="142" t="s">
        <v>20296</v>
      </c>
      <c r="BH1763" s="141" t="s">
        <v>180</v>
      </c>
      <c r="BI1763" s="141" t="s">
        <v>178</v>
      </c>
      <c r="BJ1763" s="141"/>
      <c r="BK1763" s="141"/>
      <c r="BL1763" s="141" t="s">
        <v>20297</v>
      </c>
      <c r="BM1763" s="141">
        <v>45.472920000000002</v>
      </c>
      <c r="BN1763" s="141">
        <v>-72.671440000000004</v>
      </c>
      <c r="BO1763" s="141">
        <v>1987</v>
      </c>
      <c r="BP1763" s="143" t="s">
        <v>27685</v>
      </c>
      <c r="BQ1763" s="143" t="s">
        <v>17560</v>
      </c>
    </row>
    <row r="1764" spans="1:69" ht="38.25" customHeight="1" x14ac:dyDescent="0.25">
      <c r="A1764" s="1" t="str">
        <f t="shared" si="1080"/>
        <v/>
      </c>
      <c r="B1764" s="32" t="str">
        <f t="shared" si="1081"/>
        <v/>
      </c>
      <c r="C1764" s="25" t="str">
        <f t="shared" si="1082"/>
        <v/>
      </c>
      <c r="D1764" s="25" t="str">
        <f t="shared" si="1083"/>
        <v/>
      </c>
      <c r="E1764" s="25" t="str">
        <f t="shared" si="1084"/>
        <v/>
      </c>
      <c r="F1764" s="25" t="str">
        <f t="shared" si="1085"/>
        <v/>
      </c>
      <c r="G1764" s="108" t="str">
        <f t="shared" si="1086"/>
        <v/>
      </c>
      <c r="H1764" s="108" t="str">
        <f t="shared" si="1087"/>
        <v/>
      </c>
      <c r="I1764" s="112" t="str">
        <f t="shared" si="1088"/>
        <v/>
      </c>
      <c r="J1764" s="112"/>
      <c r="K1764" s="112"/>
      <c r="L1764" s="113"/>
      <c r="M1764" s="113"/>
      <c r="N1764" s="224" t="str">
        <f t="shared" si="1089"/>
        <v/>
      </c>
      <c r="O1764" s="225" t="str">
        <f t="shared" si="1090"/>
        <v/>
      </c>
      <c r="Q1764" s="6">
        <v>1762</v>
      </c>
      <c r="R1764" s="47" t="str">
        <f t="shared" si="1053"/>
        <v>-1762</v>
      </c>
      <c r="S1764" s="6"/>
      <c r="T1764" s="48" t="str">
        <f t="shared" si="1054"/>
        <v/>
      </c>
      <c r="U1764" s="49" t="str">
        <f t="shared" si="1055"/>
        <v/>
      </c>
      <c r="W1764" s="51"/>
      <c r="X1764" s="75" t="str">
        <f t="shared" si="1056"/>
        <v/>
      </c>
      <c r="Y1764" s="71" t="str">
        <f t="shared" si="1057"/>
        <v/>
      </c>
      <c r="Z1764" s="71" t="str">
        <f t="shared" si="1058"/>
        <v/>
      </c>
      <c r="AA1764" s="71" t="str">
        <f t="shared" si="1059"/>
        <v/>
      </c>
      <c r="AB1764" s="71" t="str">
        <f t="shared" si="1060"/>
        <v/>
      </c>
      <c r="AC1764" s="71" t="str">
        <f t="shared" si="1061"/>
        <v/>
      </c>
      <c r="AD1764" s="71" t="str">
        <f t="shared" si="1062"/>
        <v/>
      </c>
      <c r="AE1764" s="78" t="str">
        <f t="shared" si="1063"/>
        <v/>
      </c>
      <c r="AF1764" s="75" t="str">
        <f t="shared" si="1064"/>
        <v/>
      </c>
      <c r="AG1764" s="71" t="str">
        <f t="shared" si="1065"/>
        <v/>
      </c>
      <c r="AH1764" s="71" t="str">
        <f t="shared" si="1066"/>
        <v/>
      </c>
      <c r="AI1764" s="71" t="str">
        <f t="shared" si="1067"/>
        <v/>
      </c>
      <c r="AJ1764" s="71" t="str">
        <f t="shared" si="1068"/>
        <v/>
      </c>
      <c r="AK1764" s="71" t="str">
        <f t="shared" si="1069"/>
        <v/>
      </c>
      <c r="AL1764" s="71" t="str">
        <f t="shared" si="1070"/>
        <v/>
      </c>
      <c r="AM1764" s="78" t="str">
        <f t="shared" si="1071"/>
        <v/>
      </c>
      <c r="AN1764" s="75" t="str">
        <f t="shared" si="1072"/>
        <v/>
      </c>
      <c r="AO1764" s="71" t="str">
        <f t="shared" si="1073"/>
        <v/>
      </c>
      <c r="AP1764" s="71" t="str">
        <f t="shared" si="1074"/>
        <v/>
      </c>
      <c r="AQ1764" s="71" t="str">
        <f t="shared" si="1075"/>
        <v/>
      </c>
      <c r="AR1764" s="71" t="str">
        <f t="shared" si="1076"/>
        <v/>
      </c>
      <c r="AS1764" s="71" t="str">
        <f t="shared" si="1077"/>
        <v/>
      </c>
      <c r="AT1764" s="71" t="str">
        <f t="shared" si="1078"/>
        <v/>
      </c>
      <c r="AU1764" s="76" t="str">
        <f t="shared" si="1079"/>
        <v/>
      </c>
      <c r="BF1764" s="141">
        <v>47047</v>
      </c>
      <c r="BG1764" s="142" t="s">
        <v>20298</v>
      </c>
      <c r="BH1764" s="141" t="s">
        <v>180</v>
      </c>
      <c r="BI1764" s="141" t="s">
        <v>191</v>
      </c>
      <c r="BJ1764" s="141" t="s">
        <v>20299</v>
      </c>
      <c r="BK1764" s="141" t="s">
        <v>5006</v>
      </c>
      <c r="BL1764" s="141" t="s">
        <v>20300</v>
      </c>
      <c r="BM1764" s="141">
        <v>45.45928</v>
      </c>
      <c r="BN1764" s="141">
        <v>-72.650829999999999</v>
      </c>
      <c r="BO1764" s="141">
        <v>2014</v>
      </c>
      <c r="BP1764" s="143" t="s">
        <v>25943</v>
      </c>
      <c r="BQ1764" s="143" t="s">
        <v>17560</v>
      </c>
    </row>
    <row r="1765" spans="1:69" ht="38.25" customHeight="1" x14ac:dyDescent="0.25">
      <c r="A1765" s="1" t="str">
        <f t="shared" si="1080"/>
        <v/>
      </c>
      <c r="B1765" s="32" t="str">
        <f t="shared" si="1081"/>
        <v/>
      </c>
      <c r="C1765" s="25" t="str">
        <f t="shared" si="1082"/>
        <v/>
      </c>
      <c r="D1765" s="25" t="str">
        <f t="shared" si="1083"/>
        <v/>
      </c>
      <c r="E1765" s="25" t="str">
        <f t="shared" si="1084"/>
        <v/>
      </c>
      <c r="F1765" s="25" t="str">
        <f t="shared" si="1085"/>
        <v/>
      </c>
      <c r="G1765" s="108" t="str">
        <f t="shared" si="1086"/>
        <v/>
      </c>
      <c r="H1765" s="108" t="str">
        <f t="shared" si="1087"/>
        <v/>
      </c>
      <c r="I1765" s="112" t="str">
        <f t="shared" si="1088"/>
        <v/>
      </c>
      <c r="J1765" s="112"/>
      <c r="K1765" s="112"/>
      <c r="L1765" s="113"/>
      <c r="M1765" s="113"/>
      <c r="N1765" s="224" t="str">
        <f t="shared" si="1089"/>
        <v/>
      </c>
      <c r="O1765" s="225" t="str">
        <f t="shared" si="1090"/>
        <v/>
      </c>
      <c r="Q1765" s="6">
        <v>1763</v>
      </c>
      <c r="R1765" s="47" t="str">
        <f t="shared" si="1053"/>
        <v>-1763</v>
      </c>
      <c r="S1765" s="6"/>
      <c r="T1765" s="48" t="str">
        <f t="shared" si="1054"/>
        <v/>
      </c>
      <c r="U1765" s="49" t="str">
        <f t="shared" si="1055"/>
        <v/>
      </c>
      <c r="W1765" s="51"/>
      <c r="X1765" s="75" t="str">
        <f t="shared" si="1056"/>
        <v/>
      </c>
      <c r="Y1765" s="71" t="str">
        <f t="shared" si="1057"/>
        <v/>
      </c>
      <c r="Z1765" s="71" t="str">
        <f t="shared" si="1058"/>
        <v/>
      </c>
      <c r="AA1765" s="71" t="str">
        <f t="shared" si="1059"/>
        <v/>
      </c>
      <c r="AB1765" s="71" t="str">
        <f t="shared" si="1060"/>
        <v/>
      </c>
      <c r="AC1765" s="71" t="str">
        <f t="shared" si="1061"/>
        <v/>
      </c>
      <c r="AD1765" s="71" t="str">
        <f t="shared" si="1062"/>
        <v/>
      </c>
      <c r="AE1765" s="78" t="str">
        <f t="shared" si="1063"/>
        <v/>
      </c>
      <c r="AF1765" s="75" t="str">
        <f t="shared" si="1064"/>
        <v/>
      </c>
      <c r="AG1765" s="71" t="str">
        <f t="shared" si="1065"/>
        <v/>
      </c>
      <c r="AH1765" s="71" t="str">
        <f t="shared" si="1066"/>
        <v/>
      </c>
      <c r="AI1765" s="71" t="str">
        <f t="shared" si="1067"/>
        <v/>
      </c>
      <c r="AJ1765" s="71" t="str">
        <f t="shared" si="1068"/>
        <v/>
      </c>
      <c r="AK1765" s="71" t="str">
        <f t="shared" si="1069"/>
        <v/>
      </c>
      <c r="AL1765" s="71" t="str">
        <f t="shared" si="1070"/>
        <v/>
      </c>
      <c r="AM1765" s="78" t="str">
        <f t="shared" si="1071"/>
        <v/>
      </c>
      <c r="AN1765" s="75" t="str">
        <f t="shared" si="1072"/>
        <v/>
      </c>
      <c r="AO1765" s="71" t="str">
        <f t="shared" si="1073"/>
        <v/>
      </c>
      <c r="AP1765" s="71" t="str">
        <f t="shared" si="1074"/>
        <v/>
      </c>
      <c r="AQ1765" s="71" t="str">
        <f t="shared" si="1075"/>
        <v/>
      </c>
      <c r="AR1765" s="71" t="str">
        <f t="shared" si="1076"/>
        <v/>
      </c>
      <c r="AS1765" s="71" t="str">
        <f t="shared" si="1077"/>
        <v/>
      </c>
      <c r="AT1765" s="71" t="str">
        <f t="shared" si="1078"/>
        <v/>
      </c>
      <c r="AU1765" s="76" t="str">
        <f t="shared" si="1079"/>
        <v/>
      </c>
      <c r="BF1765" s="141">
        <v>47047</v>
      </c>
      <c r="BG1765" s="142" t="s">
        <v>20301</v>
      </c>
      <c r="BH1765" s="141" t="s">
        <v>180</v>
      </c>
      <c r="BI1765" s="141" t="s">
        <v>191</v>
      </c>
      <c r="BJ1765" s="141" t="s">
        <v>20302</v>
      </c>
      <c r="BK1765" s="141" t="s">
        <v>12853</v>
      </c>
      <c r="BL1765" s="141" t="s">
        <v>7712</v>
      </c>
      <c r="BM1765" s="141">
        <v>45.46707</v>
      </c>
      <c r="BN1765" s="141">
        <v>-72.64152</v>
      </c>
      <c r="BO1765" s="141">
        <v>2014</v>
      </c>
      <c r="BP1765" s="143" t="s">
        <v>25943</v>
      </c>
      <c r="BQ1765" s="143" t="s">
        <v>17560</v>
      </c>
    </row>
    <row r="1766" spans="1:69" ht="38.25" customHeight="1" x14ac:dyDescent="0.25">
      <c r="A1766" s="1" t="str">
        <f t="shared" si="1080"/>
        <v/>
      </c>
      <c r="B1766" s="32" t="str">
        <f t="shared" si="1081"/>
        <v/>
      </c>
      <c r="C1766" s="25" t="str">
        <f t="shared" si="1082"/>
        <v/>
      </c>
      <c r="D1766" s="25" t="str">
        <f t="shared" si="1083"/>
        <v/>
      </c>
      <c r="E1766" s="25" t="str">
        <f t="shared" si="1084"/>
        <v/>
      </c>
      <c r="F1766" s="25" t="str">
        <f t="shared" si="1085"/>
        <v/>
      </c>
      <c r="G1766" s="108" t="str">
        <f t="shared" si="1086"/>
        <v/>
      </c>
      <c r="H1766" s="108" t="str">
        <f t="shared" si="1087"/>
        <v/>
      </c>
      <c r="I1766" s="112" t="str">
        <f t="shared" si="1088"/>
        <v/>
      </c>
      <c r="J1766" s="112"/>
      <c r="K1766" s="112"/>
      <c r="L1766" s="113"/>
      <c r="M1766" s="113"/>
      <c r="N1766" s="224" t="str">
        <f t="shared" si="1089"/>
        <v/>
      </c>
      <c r="O1766" s="225" t="str">
        <f t="shared" si="1090"/>
        <v/>
      </c>
      <c r="Q1766" s="6">
        <v>1764</v>
      </c>
      <c r="R1766" s="47" t="str">
        <f t="shared" si="1053"/>
        <v>-1764</v>
      </c>
      <c r="S1766" s="6"/>
      <c r="T1766" s="48" t="str">
        <f t="shared" si="1054"/>
        <v/>
      </c>
      <c r="U1766" s="49" t="str">
        <f t="shared" si="1055"/>
        <v/>
      </c>
      <c r="W1766" s="51"/>
      <c r="X1766" s="75" t="str">
        <f t="shared" si="1056"/>
        <v/>
      </c>
      <c r="Y1766" s="71" t="str">
        <f t="shared" si="1057"/>
        <v/>
      </c>
      <c r="Z1766" s="71" t="str">
        <f t="shared" si="1058"/>
        <v/>
      </c>
      <c r="AA1766" s="71" t="str">
        <f t="shared" si="1059"/>
        <v/>
      </c>
      <c r="AB1766" s="71" t="str">
        <f t="shared" si="1060"/>
        <v/>
      </c>
      <c r="AC1766" s="71" t="str">
        <f t="shared" si="1061"/>
        <v/>
      </c>
      <c r="AD1766" s="71" t="str">
        <f t="shared" si="1062"/>
        <v/>
      </c>
      <c r="AE1766" s="78" t="str">
        <f t="shared" si="1063"/>
        <v/>
      </c>
      <c r="AF1766" s="75" t="str">
        <f t="shared" si="1064"/>
        <v/>
      </c>
      <c r="AG1766" s="71" t="str">
        <f t="shared" si="1065"/>
        <v/>
      </c>
      <c r="AH1766" s="71" t="str">
        <f t="shared" si="1066"/>
        <v/>
      </c>
      <c r="AI1766" s="71" t="str">
        <f t="shared" si="1067"/>
        <v/>
      </c>
      <c r="AJ1766" s="71" t="str">
        <f t="shared" si="1068"/>
        <v/>
      </c>
      <c r="AK1766" s="71" t="str">
        <f t="shared" si="1069"/>
        <v/>
      </c>
      <c r="AL1766" s="71" t="str">
        <f t="shared" si="1070"/>
        <v/>
      </c>
      <c r="AM1766" s="78" t="str">
        <f t="shared" si="1071"/>
        <v/>
      </c>
      <c r="AN1766" s="75" t="str">
        <f t="shared" si="1072"/>
        <v/>
      </c>
      <c r="AO1766" s="71" t="str">
        <f t="shared" si="1073"/>
        <v/>
      </c>
      <c r="AP1766" s="71" t="str">
        <f t="shared" si="1074"/>
        <v/>
      </c>
      <c r="AQ1766" s="71" t="str">
        <f t="shared" si="1075"/>
        <v/>
      </c>
      <c r="AR1766" s="71" t="str">
        <f t="shared" si="1076"/>
        <v/>
      </c>
      <c r="AS1766" s="71" t="str">
        <f t="shared" si="1077"/>
        <v/>
      </c>
      <c r="AT1766" s="71" t="str">
        <f t="shared" si="1078"/>
        <v/>
      </c>
      <c r="AU1766" s="76" t="str">
        <f t="shared" si="1079"/>
        <v/>
      </c>
      <c r="BF1766" s="141">
        <v>47047</v>
      </c>
      <c r="BG1766" s="142" t="s">
        <v>20303</v>
      </c>
      <c r="BH1766" s="141" t="s">
        <v>180</v>
      </c>
      <c r="BI1766" s="141" t="s">
        <v>191</v>
      </c>
      <c r="BJ1766" s="141" t="s">
        <v>20304</v>
      </c>
      <c r="BK1766" s="141" t="s">
        <v>3311</v>
      </c>
      <c r="BL1766" s="141" t="s">
        <v>20305</v>
      </c>
      <c r="BM1766" s="141">
        <v>45.47148</v>
      </c>
      <c r="BN1766" s="141">
        <v>-72.640119999999996</v>
      </c>
      <c r="BO1766" s="141">
        <v>2014</v>
      </c>
      <c r="BP1766" s="143" t="s">
        <v>25943</v>
      </c>
      <c r="BQ1766" s="143" t="s">
        <v>17560</v>
      </c>
    </row>
    <row r="1767" spans="1:69" ht="38.25" customHeight="1" x14ac:dyDescent="0.25">
      <c r="A1767" s="1" t="str">
        <f t="shared" si="1080"/>
        <v/>
      </c>
      <c r="B1767" s="32" t="str">
        <f t="shared" si="1081"/>
        <v/>
      </c>
      <c r="C1767" s="25" t="str">
        <f t="shared" si="1082"/>
        <v/>
      </c>
      <c r="D1767" s="25" t="str">
        <f t="shared" si="1083"/>
        <v/>
      </c>
      <c r="E1767" s="25" t="str">
        <f t="shared" si="1084"/>
        <v/>
      </c>
      <c r="F1767" s="25" t="str">
        <f t="shared" si="1085"/>
        <v/>
      </c>
      <c r="G1767" s="108" t="str">
        <f t="shared" si="1086"/>
        <v/>
      </c>
      <c r="H1767" s="108" t="str">
        <f t="shared" si="1087"/>
        <v/>
      </c>
      <c r="I1767" s="112" t="str">
        <f t="shared" si="1088"/>
        <v/>
      </c>
      <c r="J1767" s="112"/>
      <c r="K1767" s="112"/>
      <c r="L1767" s="113"/>
      <c r="M1767" s="113"/>
      <c r="N1767" s="224" t="str">
        <f t="shared" si="1089"/>
        <v/>
      </c>
      <c r="O1767" s="225" t="str">
        <f t="shared" si="1090"/>
        <v/>
      </c>
      <c r="Q1767" s="6">
        <v>1765</v>
      </c>
      <c r="R1767" s="47" t="str">
        <f t="shared" si="1053"/>
        <v>-1765</v>
      </c>
      <c r="S1767" s="6"/>
      <c r="T1767" s="48" t="str">
        <f t="shared" si="1054"/>
        <v/>
      </c>
      <c r="U1767" s="49" t="str">
        <f t="shared" si="1055"/>
        <v/>
      </c>
      <c r="W1767" s="51"/>
      <c r="X1767" s="75" t="str">
        <f t="shared" si="1056"/>
        <v/>
      </c>
      <c r="Y1767" s="71" t="str">
        <f t="shared" si="1057"/>
        <v/>
      </c>
      <c r="Z1767" s="71" t="str">
        <f t="shared" si="1058"/>
        <v/>
      </c>
      <c r="AA1767" s="71" t="str">
        <f t="shared" si="1059"/>
        <v/>
      </c>
      <c r="AB1767" s="71" t="str">
        <f t="shared" si="1060"/>
        <v/>
      </c>
      <c r="AC1767" s="71" t="str">
        <f t="shared" si="1061"/>
        <v/>
      </c>
      <c r="AD1767" s="71" t="str">
        <f t="shared" si="1062"/>
        <v/>
      </c>
      <c r="AE1767" s="78" t="str">
        <f t="shared" si="1063"/>
        <v/>
      </c>
      <c r="AF1767" s="75" t="str">
        <f t="shared" si="1064"/>
        <v/>
      </c>
      <c r="AG1767" s="71" t="str">
        <f t="shared" si="1065"/>
        <v/>
      </c>
      <c r="AH1767" s="71" t="str">
        <f t="shared" si="1066"/>
        <v/>
      </c>
      <c r="AI1767" s="71" t="str">
        <f t="shared" si="1067"/>
        <v/>
      </c>
      <c r="AJ1767" s="71" t="str">
        <f t="shared" si="1068"/>
        <v/>
      </c>
      <c r="AK1767" s="71" t="str">
        <f t="shared" si="1069"/>
        <v/>
      </c>
      <c r="AL1767" s="71" t="str">
        <f t="shared" si="1070"/>
        <v/>
      </c>
      <c r="AM1767" s="78" t="str">
        <f t="shared" si="1071"/>
        <v/>
      </c>
      <c r="AN1767" s="75" t="str">
        <f t="shared" si="1072"/>
        <v/>
      </c>
      <c r="AO1767" s="71" t="str">
        <f t="shared" si="1073"/>
        <v/>
      </c>
      <c r="AP1767" s="71" t="str">
        <f t="shared" si="1074"/>
        <v/>
      </c>
      <c r="AQ1767" s="71" t="str">
        <f t="shared" si="1075"/>
        <v/>
      </c>
      <c r="AR1767" s="71" t="str">
        <f t="shared" si="1076"/>
        <v/>
      </c>
      <c r="AS1767" s="71" t="str">
        <f t="shared" si="1077"/>
        <v/>
      </c>
      <c r="AT1767" s="71" t="str">
        <f t="shared" si="1078"/>
        <v/>
      </c>
      <c r="AU1767" s="76" t="str">
        <f t="shared" si="1079"/>
        <v/>
      </c>
      <c r="BF1767" s="141">
        <v>47047</v>
      </c>
      <c r="BG1767" s="142" t="s">
        <v>20306</v>
      </c>
      <c r="BH1767" s="141" t="s">
        <v>180</v>
      </c>
      <c r="BI1767" s="141" t="s">
        <v>191</v>
      </c>
      <c r="BJ1767" s="141" t="s">
        <v>2259</v>
      </c>
      <c r="BK1767" s="141" t="s">
        <v>17743</v>
      </c>
      <c r="BL1767" s="141" t="s">
        <v>20307</v>
      </c>
      <c r="BM1767" s="141">
        <v>45.464350000000003</v>
      </c>
      <c r="BN1767" s="141">
        <v>-72.663399999999996</v>
      </c>
      <c r="BO1767" s="141">
        <v>2011</v>
      </c>
      <c r="BP1767" s="143" t="s">
        <v>25943</v>
      </c>
      <c r="BQ1767" s="143" t="s">
        <v>17560</v>
      </c>
    </row>
    <row r="1768" spans="1:69" ht="38.25" customHeight="1" x14ac:dyDescent="0.25">
      <c r="A1768" s="1" t="str">
        <f t="shared" si="1080"/>
        <v/>
      </c>
      <c r="B1768" s="32" t="str">
        <f t="shared" si="1081"/>
        <v/>
      </c>
      <c r="C1768" s="25" t="str">
        <f t="shared" si="1082"/>
        <v/>
      </c>
      <c r="D1768" s="25" t="str">
        <f t="shared" si="1083"/>
        <v/>
      </c>
      <c r="E1768" s="25" t="str">
        <f t="shared" si="1084"/>
        <v/>
      </c>
      <c r="F1768" s="25" t="str">
        <f t="shared" si="1085"/>
        <v/>
      </c>
      <c r="G1768" s="108" t="str">
        <f t="shared" si="1086"/>
        <v/>
      </c>
      <c r="H1768" s="108" t="str">
        <f t="shared" si="1087"/>
        <v/>
      </c>
      <c r="I1768" s="112" t="str">
        <f t="shared" si="1088"/>
        <v/>
      </c>
      <c r="J1768" s="112"/>
      <c r="K1768" s="112"/>
      <c r="L1768" s="113"/>
      <c r="M1768" s="113"/>
      <c r="N1768" s="224" t="str">
        <f t="shared" si="1089"/>
        <v/>
      </c>
      <c r="O1768" s="225" t="str">
        <f t="shared" si="1090"/>
        <v/>
      </c>
      <c r="Q1768" s="6">
        <v>1766</v>
      </c>
      <c r="R1768" s="47" t="str">
        <f t="shared" si="1053"/>
        <v>-1766</v>
      </c>
      <c r="S1768" s="6"/>
      <c r="T1768" s="48" t="str">
        <f t="shared" si="1054"/>
        <v/>
      </c>
      <c r="U1768" s="49" t="str">
        <f t="shared" si="1055"/>
        <v/>
      </c>
      <c r="W1768" s="51"/>
      <c r="X1768" s="75" t="str">
        <f t="shared" si="1056"/>
        <v/>
      </c>
      <c r="Y1768" s="71" t="str">
        <f t="shared" si="1057"/>
        <v/>
      </c>
      <c r="Z1768" s="71" t="str">
        <f t="shared" si="1058"/>
        <v/>
      </c>
      <c r="AA1768" s="71" t="str">
        <f t="shared" si="1059"/>
        <v/>
      </c>
      <c r="AB1768" s="71" t="str">
        <f t="shared" si="1060"/>
        <v/>
      </c>
      <c r="AC1768" s="71" t="str">
        <f t="shared" si="1061"/>
        <v/>
      </c>
      <c r="AD1768" s="71" t="str">
        <f t="shared" si="1062"/>
        <v/>
      </c>
      <c r="AE1768" s="78" t="str">
        <f t="shared" si="1063"/>
        <v/>
      </c>
      <c r="AF1768" s="75" t="str">
        <f t="shared" si="1064"/>
        <v/>
      </c>
      <c r="AG1768" s="71" t="str">
        <f t="shared" si="1065"/>
        <v/>
      </c>
      <c r="AH1768" s="71" t="str">
        <f t="shared" si="1066"/>
        <v/>
      </c>
      <c r="AI1768" s="71" t="str">
        <f t="shared" si="1067"/>
        <v/>
      </c>
      <c r="AJ1768" s="71" t="str">
        <f t="shared" si="1068"/>
        <v/>
      </c>
      <c r="AK1768" s="71" t="str">
        <f t="shared" si="1069"/>
        <v/>
      </c>
      <c r="AL1768" s="71" t="str">
        <f t="shared" si="1070"/>
        <v/>
      </c>
      <c r="AM1768" s="78" t="str">
        <f t="shared" si="1071"/>
        <v/>
      </c>
      <c r="AN1768" s="75" t="str">
        <f t="shared" si="1072"/>
        <v/>
      </c>
      <c r="AO1768" s="71" t="str">
        <f t="shared" si="1073"/>
        <v/>
      </c>
      <c r="AP1768" s="71" t="str">
        <f t="shared" si="1074"/>
        <v/>
      </c>
      <c r="AQ1768" s="71" t="str">
        <f t="shared" si="1075"/>
        <v/>
      </c>
      <c r="AR1768" s="71" t="str">
        <f t="shared" si="1076"/>
        <v/>
      </c>
      <c r="AS1768" s="71" t="str">
        <f t="shared" si="1077"/>
        <v/>
      </c>
      <c r="AT1768" s="71" t="str">
        <f t="shared" si="1078"/>
        <v/>
      </c>
      <c r="AU1768" s="76" t="str">
        <f t="shared" si="1079"/>
        <v/>
      </c>
      <c r="BF1768" s="141">
        <v>47047</v>
      </c>
      <c r="BG1768" s="142" t="s">
        <v>20308</v>
      </c>
      <c r="BH1768" s="141" t="s">
        <v>180</v>
      </c>
      <c r="BI1768" s="141" t="s">
        <v>191</v>
      </c>
      <c r="BJ1768" s="141" t="s">
        <v>2254</v>
      </c>
      <c r="BK1768" s="141" t="s">
        <v>20309</v>
      </c>
      <c r="BL1768" s="141" t="s">
        <v>20300</v>
      </c>
      <c r="BM1768" s="141">
        <v>45.460979999999999</v>
      </c>
      <c r="BN1768" s="141">
        <v>-72.662959999999998</v>
      </c>
      <c r="BO1768" s="141">
        <v>2011</v>
      </c>
      <c r="BP1768" s="143" t="s">
        <v>25943</v>
      </c>
      <c r="BQ1768" s="143" t="s">
        <v>17560</v>
      </c>
    </row>
    <row r="1769" spans="1:69" ht="38.25" customHeight="1" x14ac:dyDescent="0.25">
      <c r="A1769" s="1" t="str">
        <f t="shared" si="1080"/>
        <v/>
      </c>
      <c r="B1769" s="32" t="str">
        <f t="shared" si="1081"/>
        <v/>
      </c>
      <c r="C1769" s="25" t="str">
        <f t="shared" si="1082"/>
        <v/>
      </c>
      <c r="D1769" s="25" t="str">
        <f t="shared" si="1083"/>
        <v/>
      </c>
      <c r="E1769" s="25" t="str">
        <f t="shared" si="1084"/>
        <v/>
      </c>
      <c r="F1769" s="25" t="str">
        <f t="shared" si="1085"/>
        <v/>
      </c>
      <c r="G1769" s="108" t="str">
        <f t="shared" si="1086"/>
        <v/>
      </c>
      <c r="H1769" s="108" t="str">
        <f t="shared" si="1087"/>
        <v/>
      </c>
      <c r="I1769" s="112" t="str">
        <f t="shared" si="1088"/>
        <v/>
      </c>
      <c r="J1769" s="112"/>
      <c r="K1769" s="112"/>
      <c r="L1769" s="113"/>
      <c r="M1769" s="113"/>
      <c r="N1769" s="224" t="str">
        <f t="shared" si="1089"/>
        <v/>
      </c>
      <c r="O1769" s="225" t="str">
        <f t="shared" si="1090"/>
        <v/>
      </c>
      <c r="Q1769" s="6">
        <v>1767</v>
      </c>
      <c r="R1769" s="47" t="str">
        <f t="shared" si="1053"/>
        <v>-1767</v>
      </c>
      <c r="S1769" s="6"/>
      <c r="T1769" s="48" t="str">
        <f t="shared" si="1054"/>
        <v/>
      </c>
      <c r="U1769" s="49" t="str">
        <f t="shared" si="1055"/>
        <v/>
      </c>
      <c r="W1769" s="51"/>
      <c r="X1769" s="75" t="str">
        <f t="shared" si="1056"/>
        <v/>
      </c>
      <c r="Y1769" s="71" t="str">
        <f t="shared" si="1057"/>
        <v/>
      </c>
      <c r="Z1769" s="71" t="str">
        <f t="shared" si="1058"/>
        <v/>
      </c>
      <c r="AA1769" s="71" t="str">
        <f t="shared" si="1059"/>
        <v/>
      </c>
      <c r="AB1769" s="71" t="str">
        <f t="shared" si="1060"/>
        <v/>
      </c>
      <c r="AC1769" s="71" t="str">
        <f t="shared" si="1061"/>
        <v/>
      </c>
      <c r="AD1769" s="71" t="str">
        <f t="shared" si="1062"/>
        <v/>
      </c>
      <c r="AE1769" s="78" t="str">
        <f t="shared" si="1063"/>
        <v/>
      </c>
      <c r="AF1769" s="75" t="str">
        <f t="shared" si="1064"/>
        <v/>
      </c>
      <c r="AG1769" s="71" t="str">
        <f t="shared" si="1065"/>
        <v/>
      </c>
      <c r="AH1769" s="71" t="str">
        <f t="shared" si="1066"/>
        <v/>
      </c>
      <c r="AI1769" s="71" t="str">
        <f t="shared" si="1067"/>
        <v/>
      </c>
      <c r="AJ1769" s="71" t="str">
        <f t="shared" si="1068"/>
        <v/>
      </c>
      <c r="AK1769" s="71" t="str">
        <f t="shared" si="1069"/>
        <v/>
      </c>
      <c r="AL1769" s="71" t="str">
        <f t="shared" si="1070"/>
        <v/>
      </c>
      <c r="AM1769" s="78" t="str">
        <f t="shared" si="1071"/>
        <v/>
      </c>
      <c r="AN1769" s="75" t="str">
        <f t="shared" si="1072"/>
        <v/>
      </c>
      <c r="AO1769" s="71" t="str">
        <f t="shared" si="1073"/>
        <v/>
      </c>
      <c r="AP1769" s="71" t="str">
        <f t="shared" si="1074"/>
        <v/>
      </c>
      <c r="AQ1769" s="71" t="str">
        <f t="shared" si="1075"/>
        <v/>
      </c>
      <c r="AR1769" s="71" t="str">
        <f t="shared" si="1076"/>
        <v/>
      </c>
      <c r="AS1769" s="71" t="str">
        <f t="shared" si="1077"/>
        <v/>
      </c>
      <c r="AT1769" s="71" t="str">
        <f t="shared" si="1078"/>
        <v/>
      </c>
      <c r="AU1769" s="76" t="str">
        <f t="shared" si="1079"/>
        <v/>
      </c>
      <c r="BF1769" s="141">
        <v>67025</v>
      </c>
      <c r="BG1769" s="142" t="s">
        <v>20292</v>
      </c>
      <c r="BH1769" s="141" t="s">
        <v>180</v>
      </c>
      <c r="BI1769" s="141" t="s">
        <v>178</v>
      </c>
      <c r="BJ1769" s="141"/>
      <c r="BK1769" s="141" t="s">
        <v>2771</v>
      </c>
      <c r="BL1769" s="141" t="s">
        <v>2165</v>
      </c>
      <c r="BM1769" s="141">
        <v>45.40475</v>
      </c>
      <c r="BN1769" s="141">
        <v>-73.556690000000003</v>
      </c>
      <c r="BO1769" s="141">
        <v>1989</v>
      </c>
      <c r="BP1769" s="143" t="s">
        <v>25941</v>
      </c>
      <c r="BQ1769" s="143" t="s">
        <v>17560</v>
      </c>
    </row>
    <row r="1770" spans="1:69" ht="38.25" customHeight="1" x14ac:dyDescent="0.25">
      <c r="A1770" s="1" t="str">
        <f t="shared" si="1080"/>
        <v/>
      </c>
      <c r="B1770" s="32" t="str">
        <f t="shared" si="1081"/>
        <v/>
      </c>
      <c r="C1770" s="25" t="str">
        <f t="shared" si="1082"/>
        <v/>
      </c>
      <c r="D1770" s="25" t="str">
        <f t="shared" si="1083"/>
        <v/>
      </c>
      <c r="E1770" s="25" t="str">
        <f t="shared" si="1084"/>
        <v/>
      </c>
      <c r="F1770" s="25" t="str">
        <f t="shared" si="1085"/>
        <v/>
      </c>
      <c r="G1770" s="108" t="str">
        <f t="shared" si="1086"/>
        <v/>
      </c>
      <c r="H1770" s="108" t="str">
        <f t="shared" si="1087"/>
        <v/>
      </c>
      <c r="I1770" s="112" t="str">
        <f t="shared" si="1088"/>
        <v/>
      </c>
      <c r="J1770" s="112"/>
      <c r="K1770" s="112"/>
      <c r="L1770" s="113"/>
      <c r="M1770" s="113"/>
      <c r="N1770" s="224" t="str">
        <f t="shared" si="1089"/>
        <v/>
      </c>
      <c r="O1770" s="225" t="str">
        <f t="shared" si="1090"/>
        <v/>
      </c>
      <c r="Q1770" s="6">
        <v>1768</v>
      </c>
      <c r="R1770" s="47" t="str">
        <f t="shared" si="1053"/>
        <v>-1768</v>
      </c>
      <c r="S1770" s="6"/>
      <c r="T1770" s="48" t="str">
        <f t="shared" si="1054"/>
        <v/>
      </c>
      <c r="U1770" s="49" t="str">
        <f t="shared" si="1055"/>
        <v/>
      </c>
      <c r="W1770" s="51"/>
      <c r="X1770" s="75" t="str">
        <f t="shared" si="1056"/>
        <v/>
      </c>
      <c r="Y1770" s="71" t="str">
        <f t="shared" si="1057"/>
        <v/>
      </c>
      <c r="Z1770" s="71" t="str">
        <f t="shared" si="1058"/>
        <v/>
      </c>
      <c r="AA1770" s="71" t="str">
        <f t="shared" si="1059"/>
        <v/>
      </c>
      <c r="AB1770" s="71" t="str">
        <f t="shared" si="1060"/>
        <v/>
      </c>
      <c r="AC1770" s="71" t="str">
        <f t="shared" si="1061"/>
        <v/>
      </c>
      <c r="AD1770" s="71" t="str">
        <f t="shared" si="1062"/>
        <v/>
      </c>
      <c r="AE1770" s="78" t="str">
        <f t="shared" si="1063"/>
        <v/>
      </c>
      <c r="AF1770" s="75" t="str">
        <f t="shared" si="1064"/>
        <v/>
      </c>
      <c r="AG1770" s="71" t="str">
        <f t="shared" si="1065"/>
        <v/>
      </c>
      <c r="AH1770" s="71" t="str">
        <f t="shared" si="1066"/>
        <v/>
      </c>
      <c r="AI1770" s="71" t="str">
        <f t="shared" si="1067"/>
        <v/>
      </c>
      <c r="AJ1770" s="71" t="str">
        <f t="shared" si="1068"/>
        <v/>
      </c>
      <c r="AK1770" s="71" t="str">
        <f t="shared" si="1069"/>
        <v/>
      </c>
      <c r="AL1770" s="71" t="str">
        <f t="shared" si="1070"/>
        <v/>
      </c>
      <c r="AM1770" s="78" t="str">
        <f t="shared" si="1071"/>
        <v/>
      </c>
      <c r="AN1770" s="75" t="str">
        <f t="shared" si="1072"/>
        <v/>
      </c>
      <c r="AO1770" s="71" t="str">
        <f t="shared" si="1073"/>
        <v/>
      </c>
      <c r="AP1770" s="71" t="str">
        <f t="shared" si="1074"/>
        <v/>
      </c>
      <c r="AQ1770" s="71" t="str">
        <f t="shared" si="1075"/>
        <v/>
      </c>
      <c r="AR1770" s="71" t="str">
        <f t="shared" si="1076"/>
        <v/>
      </c>
      <c r="AS1770" s="71" t="str">
        <f t="shared" si="1077"/>
        <v/>
      </c>
      <c r="AT1770" s="71" t="str">
        <f t="shared" si="1078"/>
        <v/>
      </c>
      <c r="AU1770" s="76" t="str">
        <f t="shared" si="1079"/>
        <v/>
      </c>
      <c r="BF1770" s="141">
        <v>67025</v>
      </c>
      <c r="BG1770" s="142" t="s">
        <v>20293</v>
      </c>
      <c r="BH1770" s="141" t="s">
        <v>180</v>
      </c>
      <c r="BI1770" s="141" t="s">
        <v>191</v>
      </c>
      <c r="BJ1770" s="141"/>
      <c r="BK1770" s="141" t="s">
        <v>2771</v>
      </c>
      <c r="BL1770" s="141" t="s">
        <v>2165</v>
      </c>
      <c r="BM1770" s="141">
        <v>45.40475</v>
      </c>
      <c r="BN1770" s="141">
        <v>-73.556690000000003</v>
      </c>
      <c r="BO1770" s="141">
        <v>1989</v>
      </c>
      <c r="BP1770" s="143" t="s">
        <v>26746</v>
      </c>
      <c r="BQ1770" s="143" t="s">
        <v>17560</v>
      </c>
    </row>
    <row r="1771" spans="1:69" ht="38.25" customHeight="1" x14ac:dyDescent="0.25">
      <c r="A1771" s="1" t="str">
        <f t="shared" si="1080"/>
        <v/>
      </c>
      <c r="B1771" s="32" t="str">
        <f t="shared" si="1081"/>
        <v/>
      </c>
      <c r="C1771" s="25" t="str">
        <f t="shared" si="1082"/>
        <v/>
      </c>
      <c r="D1771" s="25" t="str">
        <f t="shared" si="1083"/>
        <v/>
      </c>
      <c r="E1771" s="25" t="str">
        <f t="shared" si="1084"/>
        <v/>
      </c>
      <c r="F1771" s="25" t="str">
        <f t="shared" si="1085"/>
        <v/>
      </c>
      <c r="G1771" s="108" t="str">
        <f t="shared" si="1086"/>
        <v/>
      </c>
      <c r="H1771" s="108" t="str">
        <f t="shared" si="1087"/>
        <v/>
      </c>
      <c r="I1771" s="112" t="str">
        <f t="shared" si="1088"/>
        <v/>
      </c>
      <c r="J1771" s="112"/>
      <c r="K1771" s="112"/>
      <c r="L1771" s="113"/>
      <c r="M1771" s="113"/>
      <c r="N1771" s="224" t="str">
        <f t="shared" si="1089"/>
        <v/>
      </c>
      <c r="O1771" s="225" t="str">
        <f t="shared" si="1090"/>
        <v/>
      </c>
      <c r="Q1771" s="6">
        <v>1769</v>
      </c>
      <c r="R1771" s="47" t="str">
        <f t="shared" si="1053"/>
        <v>-1769</v>
      </c>
      <c r="S1771" s="6"/>
      <c r="T1771" s="48" t="str">
        <f t="shared" si="1054"/>
        <v/>
      </c>
      <c r="U1771" s="49" t="str">
        <f t="shared" si="1055"/>
        <v/>
      </c>
      <c r="W1771" s="51"/>
      <c r="X1771" s="75" t="str">
        <f t="shared" si="1056"/>
        <v/>
      </c>
      <c r="Y1771" s="71" t="str">
        <f t="shared" si="1057"/>
        <v/>
      </c>
      <c r="Z1771" s="71" t="str">
        <f t="shared" si="1058"/>
        <v/>
      </c>
      <c r="AA1771" s="71" t="str">
        <f t="shared" si="1059"/>
        <v/>
      </c>
      <c r="AB1771" s="71" t="str">
        <f t="shared" si="1060"/>
        <v/>
      </c>
      <c r="AC1771" s="71" t="str">
        <f t="shared" si="1061"/>
        <v/>
      </c>
      <c r="AD1771" s="71" t="str">
        <f t="shared" si="1062"/>
        <v/>
      </c>
      <c r="AE1771" s="78" t="str">
        <f t="shared" si="1063"/>
        <v/>
      </c>
      <c r="AF1771" s="75" t="str">
        <f t="shared" si="1064"/>
        <v/>
      </c>
      <c r="AG1771" s="71" t="str">
        <f t="shared" si="1065"/>
        <v/>
      </c>
      <c r="AH1771" s="71" t="str">
        <f t="shared" si="1066"/>
        <v/>
      </c>
      <c r="AI1771" s="71" t="str">
        <f t="shared" si="1067"/>
        <v/>
      </c>
      <c r="AJ1771" s="71" t="str">
        <f t="shared" si="1068"/>
        <v/>
      </c>
      <c r="AK1771" s="71" t="str">
        <f t="shared" si="1069"/>
        <v/>
      </c>
      <c r="AL1771" s="71" t="str">
        <f t="shared" si="1070"/>
        <v/>
      </c>
      <c r="AM1771" s="78" t="str">
        <f t="shared" si="1071"/>
        <v/>
      </c>
      <c r="AN1771" s="75" t="str">
        <f t="shared" si="1072"/>
        <v/>
      </c>
      <c r="AO1771" s="71" t="str">
        <f t="shared" si="1073"/>
        <v/>
      </c>
      <c r="AP1771" s="71" t="str">
        <f t="shared" si="1074"/>
        <v/>
      </c>
      <c r="AQ1771" s="71" t="str">
        <f t="shared" si="1075"/>
        <v/>
      </c>
      <c r="AR1771" s="71" t="str">
        <f t="shared" si="1076"/>
        <v/>
      </c>
      <c r="AS1771" s="71" t="str">
        <f t="shared" si="1077"/>
        <v/>
      </c>
      <c r="AT1771" s="71" t="str">
        <f t="shared" si="1078"/>
        <v/>
      </c>
      <c r="AU1771" s="76" t="str">
        <f t="shared" si="1079"/>
        <v/>
      </c>
      <c r="BF1771" s="141">
        <v>47047</v>
      </c>
      <c r="BG1771" s="142" t="s">
        <v>20310</v>
      </c>
      <c r="BH1771" s="141" t="s">
        <v>180</v>
      </c>
      <c r="BI1771" s="141" t="s">
        <v>191</v>
      </c>
      <c r="BJ1771" s="141" t="s">
        <v>2257</v>
      </c>
      <c r="BK1771" s="141" t="s">
        <v>20311</v>
      </c>
      <c r="BL1771" s="141" t="s">
        <v>20312</v>
      </c>
      <c r="BM1771" s="141">
        <v>45.475709999999999</v>
      </c>
      <c r="BN1771" s="141">
        <v>-72.667829999999995</v>
      </c>
      <c r="BO1771" s="141">
        <v>2011</v>
      </c>
      <c r="BP1771" s="143" t="s">
        <v>25943</v>
      </c>
      <c r="BQ1771" s="143" t="s">
        <v>17560</v>
      </c>
    </row>
    <row r="1772" spans="1:69" ht="38.25" customHeight="1" x14ac:dyDescent="0.25">
      <c r="A1772" s="1" t="str">
        <f t="shared" si="1080"/>
        <v/>
      </c>
      <c r="B1772" s="32" t="str">
        <f t="shared" si="1081"/>
        <v/>
      </c>
      <c r="C1772" s="25" t="str">
        <f t="shared" si="1082"/>
        <v/>
      </c>
      <c r="D1772" s="25" t="str">
        <f t="shared" si="1083"/>
        <v/>
      </c>
      <c r="E1772" s="25" t="str">
        <f t="shared" si="1084"/>
        <v/>
      </c>
      <c r="F1772" s="25" t="str">
        <f t="shared" si="1085"/>
        <v/>
      </c>
      <c r="G1772" s="108" t="str">
        <f t="shared" si="1086"/>
        <v/>
      </c>
      <c r="H1772" s="108" t="str">
        <f t="shared" si="1087"/>
        <v/>
      </c>
      <c r="I1772" s="112" t="str">
        <f t="shared" si="1088"/>
        <v/>
      </c>
      <c r="J1772" s="112"/>
      <c r="K1772" s="112"/>
      <c r="L1772" s="113"/>
      <c r="M1772" s="113"/>
      <c r="N1772" s="224" t="str">
        <f t="shared" si="1089"/>
        <v/>
      </c>
      <c r="O1772" s="225" t="str">
        <f t="shared" si="1090"/>
        <v/>
      </c>
      <c r="Q1772" s="6">
        <v>1770</v>
      </c>
      <c r="R1772" s="47" t="str">
        <f t="shared" si="1053"/>
        <v>-1770</v>
      </c>
      <c r="S1772" s="6"/>
      <c r="T1772" s="48" t="str">
        <f t="shared" si="1054"/>
        <v/>
      </c>
      <c r="U1772" s="49" t="str">
        <f t="shared" si="1055"/>
        <v/>
      </c>
      <c r="W1772" s="51"/>
      <c r="X1772" s="75" t="str">
        <f t="shared" si="1056"/>
        <v/>
      </c>
      <c r="Y1772" s="71" t="str">
        <f t="shared" si="1057"/>
        <v/>
      </c>
      <c r="Z1772" s="71" t="str">
        <f t="shared" si="1058"/>
        <v/>
      </c>
      <c r="AA1772" s="71" t="str">
        <f t="shared" si="1059"/>
        <v/>
      </c>
      <c r="AB1772" s="71" t="str">
        <f t="shared" si="1060"/>
        <v/>
      </c>
      <c r="AC1772" s="71" t="str">
        <f t="shared" si="1061"/>
        <v/>
      </c>
      <c r="AD1772" s="71" t="str">
        <f t="shared" si="1062"/>
        <v/>
      </c>
      <c r="AE1772" s="78" t="str">
        <f t="shared" si="1063"/>
        <v/>
      </c>
      <c r="AF1772" s="75" t="str">
        <f t="shared" si="1064"/>
        <v/>
      </c>
      <c r="AG1772" s="71" t="str">
        <f t="shared" si="1065"/>
        <v/>
      </c>
      <c r="AH1772" s="71" t="str">
        <f t="shared" si="1066"/>
        <v/>
      </c>
      <c r="AI1772" s="71" t="str">
        <f t="shared" si="1067"/>
        <v/>
      </c>
      <c r="AJ1772" s="71" t="str">
        <f t="shared" si="1068"/>
        <v/>
      </c>
      <c r="AK1772" s="71" t="str">
        <f t="shared" si="1069"/>
        <v/>
      </c>
      <c r="AL1772" s="71" t="str">
        <f t="shared" si="1070"/>
        <v/>
      </c>
      <c r="AM1772" s="78" t="str">
        <f t="shared" si="1071"/>
        <v/>
      </c>
      <c r="AN1772" s="75" t="str">
        <f t="shared" si="1072"/>
        <v/>
      </c>
      <c r="AO1772" s="71" t="str">
        <f t="shared" si="1073"/>
        <v/>
      </c>
      <c r="AP1772" s="71" t="str">
        <f t="shared" si="1074"/>
        <v/>
      </c>
      <c r="AQ1772" s="71" t="str">
        <f t="shared" si="1075"/>
        <v/>
      </c>
      <c r="AR1772" s="71" t="str">
        <f t="shared" si="1076"/>
        <v/>
      </c>
      <c r="AS1772" s="71" t="str">
        <f t="shared" si="1077"/>
        <v/>
      </c>
      <c r="AT1772" s="71" t="str">
        <f t="shared" si="1078"/>
        <v/>
      </c>
      <c r="AU1772" s="76" t="str">
        <f t="shared" si="1079"/>
        <v/>
      </c>
      <c r="BF1772" s="141">
        <v>47047</v>
      </c>
      <c r="BG1772" s="142" t="s">
        <v>20313</v>
      </c>
      <c r="BH1772" s="141" t="s">
        <v>180</v>
      </c>
      <c r="BI1772" s="141" t="s">
        <v>191</v>
      </c>
      <c r="BJ1772" s="141" t="s">
        <v>20314</v>
      </c>
      <c r="BK1772" s="141" t="s">
        <v>11483</v>
      </c>
      <c r="BL1772" s="141" t="s">
        <v>20314</v>
      </c>
      <c r="BM1772" s="141">
        <v>45.480310000000003</v>
      </c>
      <c r="BN1772" s="141">
        <v>-72.665700000000001</v>
      </c>
      <c r="BO1772" s="141">
        <v>1987</v>
      </c>
      <c r="BP1772" s="143" t="s">
        <v>25944</v>
      </c>
      <c r="BQ1772" s="143" t="s">
        <v>17560</v>
      </c>
    </row>
    <row r="1773" spans="1:69" ht="38.25" customHeight="1" x14ac:dyDescent="0.25">
      <c r="A1773" s="1" t="str">
        <f t="shared" si="1080"/>
        <v/>
      </c>
      <c r="B1773" s="32" t="str">
        <f t="shared" si="1081"/>
        <v/>
      </c>
      <c r="C1773" s="25" t="str">
        <f t="shared" si="1082"/>
        <v/>
      </c>
      <c r="D1773" s="25" t="str">
        <f t="shared" si="1083"/>
        <v/>
      </c>
      <c r="E1773" s="25" t="str">
        <f t="shared" si="1084"/>
        <v/>
      </c>
      <c r="F1773" s="25" t="str">
        <f t="shared" si="1085"/>
        <v/>
      </c>
      <c r="G1773" s="108" t="str">
        <f t="shared" si="1086"/>
        <v/>
      </c>
      <c r="H1773" s="108" t="str">
        <f t="shared" si="1087"/>
        <v/>
      </c>
      <c r="I1773" s="112" t="str">
        <f t="shared" si="1088"/>
        <v/>
      </c>
      <c r="J1773" s="112"/>
      <c r="K1773" s="112"/>
      <c r="L1773" s="113"/>
      <c r="M1773" s="113"/>
      <c r="N1773" s="224" t="str">
        <f t="shared" si="1089"/>
        <v/>
      </c>
      <c r="O1773" s="225" t="str">
        <f t="shared" si="1090"/>
        <v/>
      </c>
      <c r="Q1773" s="6">
        <v>1771</v>
      </c>
      <c r="R1773" s="47" t="str">
        <f t="shared" si="1053"/>
        <v>-1771</v>
      </c>
      <c r="S1773" s="6"/>
      <c r="T1773" s="48" t="str">
        <f t="shared" si="1054"/>
        <v/>
      </c>
      <c r="U1773" s="49" t="str">
        <f t="shared" si="1055"/>
        <v/>
      </c>
      <c r="W1773" s="51"/>
      <c r="X1773" s="75" t="str">
        <f t="shared" si="1056"/>
        <v/>
      </c>
      <c r="Y1773" s="71" t="str">
        <f t="shared" si="1057"/>
        <v/>
      </c>
      <c r="Z1773" s="71" t="str">
        <f t="shared" si="1058"/>
        <v/>
      </c>
      <c r="AA1773" s="71" t="str">
        <f t="shared" si="1059"/>
        <v/>
      </c>
      <c r="AB1773" s="71" t="str">
        <f t="shared" si="1060"/>
        <v/>
      </c>
      <c r="AC1773" s="71" t="str">
        <f t="shared" si="1061"/>
        <v/>
      </c>
      <c r="AD1773" s="71" t="str">
        <f t="shared" si="1062"/>
        <v/>
      </c>
      <c r="AE1773" s="78" t="str">
        <f t="shared" si="1063"/>
        <v/>
      </c>
      <c r="AF1773" s="75" t="str">
        <f t="shared" si="1064"/>
        <v/>
      </c>
      <c r="AG1773" s="71" t="str">
        <f t="shared" si="1065"/>
        <v/>
      </c>
      <c r="AH1773" s="71" t="str">
        <f t="shared" si="1066"/>
        <v/>
      </c>
      <c r="AI1773" s="71" t="str">
        <f t="shared" si="1067"/>
        <v/>
      </c>
      <c r="AJ1773" s="71" t="str">
        <f t="shared" si="1068"/>
        <v/>
      </c>
      <c r="AK1773" s="71" t="str">
        <f t="shared" si="1069"/>
        <v/>
      </c>
      <c r="AL1773" s="71" t="str">
        <f t="shared" si="1070"/>
        <v/>
      </c>
      <c r="AM1773" s="78" t="str">
        <f t="shared" si="1071"/>
        <v/>
      </c>
      <c r="AN1773" s="75" t="str">
        <f t="shared" si="1072"/>
        <v/>
      </c>
      <c r="AO1773" s="71" t="str">
        <f t="shared" si="1073"/>
        <v/>
      </c>
      <c r="AP1773" s="71" t="str">
        <f t="shared" si="1074"/>
        <v/>
      </c>
      <c r="AQ1773" s="71" t="str">
        <f t="shared" si="1075"/>
        <v/>
      </c>
      <c r="AR1773" s="71" t="str">
        <f t="shared" si="1076"/>
        <v/>
      </c>
      <c r="AS1773" s="71" t="str">
        <f t="shared" si="1077"/>
        <v/>
      </c>
      <c r="AT1773" s="71" t="str">
        <f t="shared" si="1078"/>
        <v/>
      </c>
      <c r="AU1773" s="76" t="str">
        <f t="shared" si="1079"/>
        <v/>
      </c>
      <c r="BF1773" s="141">
        <v>47047</v>
      </c>
      <c r="BG1773" s="142" t="s">
        <v>20315</v>
      </c>
      <c r="BH1773" s="141" t="s">
        <v>180</v>
      </c>
      <c r="BI1773" s="141" t="s">
        <v>191</v>
      </c>
      <c r="BJ1773" s="141" t="s">
        <v>20316</v>
      </c>
      <c r="BK1773" s="141" t="s">
        <v>10238</v>
      </c>
      <c r="BL1773" s="141" t="s">
        <v>20316</v>
      </c>
      <c r="BM1773" s="141">
        <v>45.480400000000003</v>
      </c>
      <c r="BN1773" s="141">
        <v>-72.661559999999994</v>
      </c>
      <c r="BO1773" s="141">
        <v>1987</v>
      </c>
      <c r="BP1773" s="143" t="s">
        <v>25944</v>
      </c>
      <c r="BQ1773" s="143" t="s">
        <v>17560</v>
      </c>
    </row>
    <row r="1774" spans="1:69" ht="38.25" customHeight="1" x14ac:dyDescent="0.25">
      <c r="A1774" s="1" t="str">
        <f t="shared" si="1080"/>
        <v/>
      </c>
      <c r="B1774" s="32" t="str">
        <f t="shared" si="1081"/>
        <v/>
      </c>
      <c r="C1774" s="25" t="str">
        <f t="shared" si="1082"/>
        <v/>
      </c>
      <c r="D1774" s="25" t="str">
        <f t="shared" si="1083"/>
        <v/>
      </c>
      <c r="E1774" s="25" t="str">
        <f t="shared" si="1084"/>
        <v/>
      </c>
      <c r="F1774" s="25" t="str">
        <f t="shared" si="1085"/>
        <v/>
      </c>
      <c r="G1774" s="108" t="str">
        <f t="shared" si="1086"/>
        <v/>
      </c>
      <c r="H1774" s="108" t="str">
        <f t="shared" si="1087"/>
        <v/>
      </c>
      <c r="I1774" s="112" t="str">
        <f t="shared" si="1088"/>
        <v/>
      </c>
      <c r="J1774" s="112"/>
      <c r="K1774" s="112"/>
      <c r="L1774" s="113"/>
      <c r="M1774" s="113"/>
      <c r="N1774" s="224" t="str">
        <f t="shared" si="1089"/>
        <v/>
      </c>
      <c r="O1774" s="225" t="str">
        <f t="shared" si="1090"/>
        <v/>
      </c>
      <c r="Q1774" s="6">
        <v>1772</v>
      </c>
      <c r="R1774" s="47" t="str">
        <f t="shared" si="1053"/>
        <v>-1772</v>
      </c>
      <c r="S1774" s="6"/>
      <c r="T1774" s="48" t="str">
        <f t="shared" si="1054"/>
        <v/>
      </c>
      <c r="U1774" s="49" t="str">
        <f t="shared" si="1055"/>
        <v/>
      </c>
      <c r="W1774" s="51"/>
      <c r="X1774" s="75" t="str">
        <f t="shared" si="1056"/>
        <v/>
      </c>
      <c r="Y1774" s="71" t="str">
        <f t="shared" si="1057"/>
        <v/>
      </c>
      <c r="Z1774" s="71" t="str">
        <f t="shared" si="1058"/>
        <v/>
      </c>
      <c r="AA1774" s="71" t="str">
        <f t="shared" si="1059"/>
        <v/>
      </c>
      <c r="AB1774" s="71" t="str">
        <f t="shared" si="1060"/>
        <v/>
      </c>
      <c r="AC1774" s="71" t="str">
        <f t="shared" si="1061"/>
        <v/>
      </c>
      <c r="AD1774" s="71" t="str">
        <f t="shared" si="1062"/>
        <v/>
      </c>
      <c r="AE1774" s="78" t="str">
        <f t="shared" si="1063"/>
        <v/>
      </c>
      <c r="AF1774" s="75" t="str">
        <f t="shared" si="1064"/>
        <v/>
      </c>
      <c r="AG1774" s="71" t="str">
        <f t="shared" si="1065"/>
        <v/>
      </c>
      <c r="AH1774" s="71" t="str">
        <f t="shared" si="1066"/>
        <v/>
      </c>
      <c r="AI1774" s="71" t="str">
        <f t="shared" si="1067"/>
        <v/>
      </c>
      <c r="AJ1774" s="71" t="str">
        <f t="shared" si="1068"/>
        <v/>
      </c>
      <c r="AK1774" s="71" t="str">
        <f t="shared" si="1069"/>
        <v/>
      </c>
      <c r="AL1774" s="71" t="str">
        <f t="shared" si="1070"/>
        <v/>
      </c>
      <c r="AM1774" s="78" t="str">
        <f t="shared" si="1071"/>
        <v/>
      </c>
      <c r="AN1774" s="75" t="str">
        <f t="shared" si="1072"/>
        <v/>
      </c>
      <c r="AO1774" s="71" t="str">
        <f t="shared" si="1073"/>
        <v/>
      </c>
      <c r="AP1774" s="71" t="str">
        <f t="shared" si="1074"/>
        <v/>
      </c>
      <c r="AQ1774" s="71" t="str">
        <f t="shared" si="1075"/>
        <v/>
      </c>
      <c r="AR1774" s="71" t="str">
        <f t="shared" si="1076"/>
        <v/>
      </c>
      <c r="AS1774" s="71" t="str">
        <f t="shared" si="1077"/>
        <v/>
      </c>
      <c r="AT1774" s="71" t="str">
        <f t="shared" si="1078"/>
        <v/>
      </c>
      <c r="AU1774" s="76" t="str">
        <f t="shared" si="1079"/>
        <v/>
      </c>
      <c r="BF1774" s="141">
        <v>54048</v>
      </c>
      <c r="BG1774" s="142" t="s">
        <v>20317</v>
      </c>
      <c r="BH1774" s="141" t="s">
        <v>180</v>
      </c>
      <c r="BI1774" s="141" t="s">
        <v>191</v>
      </c>
      <c r="BJ1774" s="141" t="s">
        <v>20318</v>
      </c>
      <c r="BK1774" s="141" t="s">
        <v>20319</v>
      </c>
      <c r="BL1774" s="141" t="s">
        <v>20320</v>
      </c>
      <c r="BM1774" s="141">
        <v>45.650286513549602</v>
      </c>
      <c r="BN1774" s="141">
        <v>-72.905827713906902</v>
      </c>
      <c r="BO1774" s="141">
        <v>1960</v>
      </c>
      <c r="BP1774" s="143" t="s">
        <v>25945</v>
      </c>
      <c r="BQ1774" s="143" t="s">
        <v>17560</v>
      </c>
    </row>
    <row r="1775" spans="1:69" ht="38.25" customHeight="1" x14ac:dyDescent="0.25">
      <c r="A1775" s="1" t="str">
        <f t="shared" si="1080"/>
        <v/>
      </c>
      <c r="B1775" s="32" t="str">
        <f t="shared" si="1081"/>
        <v/>
      </c>
      <c r="C1775" s="25" t="str">
        <f t="shared" si="1082"/>
        <v/>
      </c>
      <c r="D1775" s="25" t="str">
        <f t="shared" si="1083"/>
        <v/>
      </c>
      <c r="E1775" s="25" t="str">
        <f t="shared" si="1084"/>
        <v/>
      </c>
      <c r="F1775" s="25" t="str">
        <f t="shared" si="1085"/>
        <v/>
      </c>
      <c r="G1775" s="108" t="str">
        <f t="shared" si="1086"/>
        <v/>
      </c>
      <c r="H1775" s="108" t="str">
        <f t="shared" si="1087"/>
        <v/>
      </c>
      <c r="I1775" s="112" t="str">
        <f t="shared" si="1088"/>
        <v/>
      </c>
      <c r="J1775" s="112"/>
      <c r="K1775" s="112"/>
      <c r="L1775" s="113"/>
      <c r="M1775" s="113"/>
      <c r="N1775" s="224" t="str">
        <f t="shared" si="1089"/>
        <v/>
      </c>
      <c r="O1775" s="225" t="str">
        <f t="shared" si="1090"/>
        <v/>
      </c>
      <c r="Q1775" s="6">
        <v>1773</v>
      </c>
      <c r="R1775" s="47" t="str">
        <f t="shared" si="1053"/>
        <v>-1773</v>
      </c>
      <c r="S1775" s="6"/>
      <c r="T1775" s="48" t="str">
        <f t="shared" si="1054"/>
        <v/>
      </c>
      <c r="U1775" s="49" t="str">
        <f t="shared" si="1055"/>
        <v/>
      </c>
      <c r="W1775" s="51"/>
      <c r="X1775" s="75" t="str">
        <f t="shared" si="1056"/>
        <v/>
      </c>
      <c r="Y1775" s="71" t="str">
        <f t="shared" si="1057"/>
        <v/>
      </c>
      <c r="Z1775" s="71" t="str">
        <f t="shared" si="1058"/>
        <v/>
      </c>
      <c r="AA1775" s="71" t="str">
        <f t="shared" si="1059"/>
        <v/>
      </c>
      <c r="AB1775" s="71" t="str">
        <f t="shared" si="1060"/>
        <v/>
      </c>
      <c r="AC1775" s="71" t="str">
        <f t="shared" si="1061"/>
        <v/>
      </c>
      <c r="AD1775" s="71" t="str">
        <f t="shared" si="1062"/>
        <v/>
      </c>
      <c r="AE1775" s="78" t="str">
        <f t="shared" si="1063"/>
        <v/>
      </c>
      <c r="AF1775" s="75" t="str">
        <f t="shared" si="1064"/>
        <v/>
      </c>
      <c r="AG1775" s="71" t="str">
        <f t="shared" si="1065"/>
        <v/>
      </c>
      <c r="AH1775" s="71" t="str">
        <f t="shared" si="1066"/>
        <v/>
      </c>
      <c r="AI1775" s="71" t="str">
        <f t="shared" si="1067"/>
        <v/>
      </c>
      <c r="AJ1775" s="71" t="str">
        <f t="shared" si="1068"/>
        <v/>
      </c>
      <c r="AK1775" s="71" t="str">
        <f t="shared" si="1069"/>
        <v/>
      </c>
      <c r="AL1775" s="71" t="str">
        <f t="shared" si="1070"/>
        <v/>
      </c>
      <c r="AM1775" s="78" t="str">
        <f t="shared" si="1071"/>
        <v/>
      </c>
      <c r="AN1775" s="75" t="str">
        <f t="shared" si="1072"/>
        <v/>
      </c>
      <c r="AO1775" s="71" t="str">
        <f t="shared" si="1073"/>
        <v/>
      </c>
      <c r="AP1775" s="71" t="str">
        <f t="shared" si="1074"/>
        <v/>
      </c>
      <c r="AQ1775" s="71" t="str">
        <f t="shared" si="1075"/>
        <v/>
      </c>
      <c r="AR1775" s="71" t="str">
        <f t="shared" si="1076"/>
        <v/>
      </c>
      <c r="AS1775" s="71" t="str">
        <f t="shared" si="1077"/>
        <v/>
      </c>
      <c r="AT1775" s="71" t="str">
        <f t="shared" si="1078"/>
        <v/>
      </c>
      <c r="AU1775" s="76" t="str">
        <f t="shared" si="1079"/>
        <v/>
      </c>
      <c r="BF1775" s="141">
        <v>54048</v>
      </c>
      <c r="BG1775" s="142" t="s">
        <v>20321</v>
      </c>
      <c r="BH1775" s="141" t="s">
        <v>180</v>
      </c>
      <c r="BI1775" s="141" t="s">
        <v>191</v>
      </c>
      <c r="BJ1775" s="141" t="s">
        <v>20322</v>
      </c>
      <c r="BK1775" s="141" t="s">
        <v>3747</v>
      </c>
      <c r="BL1775" s="141" t="s">
        <v>1484</v>
      </c>
      <c r="BM1775" s="141">
        <v>45.632415263173499</v>
      </c>
      <c r="BN1775" s="141">
        <v>-72.941339332619506</v>
      </c>
      <c r="BO1775" s="141">
        <v>1985</v>
      </c>
      <c r="BP1775" s="143"/>
      <c r="BQ1775" s="143" t="s">
        <v>17560</v>
      </c>
    </row>
    <row r="1776" spans="1:69" ht="38.25" customHeight="1" x14ac:dyDescent="0.25">
      <c r="A1776" s="1" t="str">
        <f t="shared" si="1080"/>
        <v/>
      </c>
      <c r="B1776" s="32" t="str">
        <f t="shared" si="1081"/>
        <v/>
      </c>
      <c r="C1776" s="25" t="str">
        <f t="shared" si="1082"/>
        <v/>
      </c>
      <c r="D1776" s="25" t="str">
        <f t="shared" si="1083"/>
        <v/>
      </c>
      <c r="E1776" s="25" t="str">
        <f t="shared" si="1084"/>
        <v/>
      </c>
      <c r="F1776" s="25" t="str">
        <f t="shared" si="1085"/>
        <v/>
      </c>
      <c r="G1776" s="108" t="str">
        <f t="shared" si="1086"/>
        <v/>
      </c>
      <c r="H1776" s="108" t="str">
        <f t="shared" si="1087"/>
        <v/>
      </c>
      <c r="I1776" s="112" t="str">
        <f t="shared" si="1088"/>
        <v/>
      </c>
      <c r="J1776" s="112"/>
      <c r="K1776" s="112"/>
      <c r="L1776" s="113"/>
      <c r="M1776" s="113"/>
      <c r="N1776" s="224" t="str">
        <f t="shared" si="1089"/>
        <v/>
      </c>
      <c r="O1776" s="225" t="str">
        <f t="shared" si="1090"/>
        <v/>
      </c>
      <c r="Q1776" s="6">
        <v>1774</v>
      </c>
      <c r="R1776" s="47" t="str">
        <f t="shared" si="1053"/>
        <v>-1774</v>
      </c>
      <c r="S1776" s="6"/>
      <c r="T1776" s="48" t="str">
        <f t="shared" si="1054"/>
        <v/>
      </c>
      <c r="U1776" s="49" t="str">
        <f t="shared" si="1055"/>
        <v/>
      </c>
      <c r="W1776" s="51"/>
      <c r="X1776" s="75" t="str">
        <f t="shared" si="1056"/>
        <v/>
      </c>
      <c r="Y1776" s="71" t="str">
        <f t="shared" si="1057"/>
        <v/>
      </c>
      <c r="Z1776" s="71" t="str">
        <f t="shared" si="1058"/>
        <v/>
      </c>
      <c r="AA1776" s="71" t="str">
        <f t="shared" si="1059"/>
        <v/>
      </c>
      <c r="AB1776" s="71" t="str">
        <f t="shared" si="1060"/>
        <v/>
      </c>
      <c r="AC1776" s="71" t="str">
        <f t="shared" si="1061"/>
        <v/>
      </c>
      <c r="AD1776" s="71" t="str">
        <f t="shared" si="1062"/>
        <v/>
      </c>
      <c r="AE1776" s="78" t="str">
        <f t="shared" si="1063"/>
        <v/>
      </c>
      <c r="AF1776" s="75" t="str">
        <f t="shared" si="1064"/>
        <v/>
      </c>
      <c r="AG1776" s="71" t="str">
        <f t="shared" si="1065"/>
        <v/>
      </c>
      <c r="AH1776" s="71" t="str">
        <f t="shared" si="1066"/>
        <v/>
      </c>
      <c r="AI1776" s="71" t="str">
        <f t="shared" si="1067"/>
        <v/>
      </c>
      <c r="AJ1776" s="71" t="str">
        <f t="shared" si="1068"/>
        <v/>
      </c>
      <c r="AK1776" s="71" t="str">
        <f t="shared" si="1069"/>
        <v/>
      </c>
      <c r="AL1776" s="71" t="str">
        <f t="shared" si="1070"/>
        <v/>
      </c>
      <c r="AM1776" s="78" t="str">
        <f t="shared" si="1071"/>
        <v/>
      </c>
      <c r="AN1776" s="75" t="str">
        <f t="shared" si="1072"/>
        <v/>
      </c>
      <c r="AO1776" s="71" t="str">
        <f t="shared" si="1073"/>
        <v/>
      </c>
      <c r="AP1776" s="71" t="str">
        <f t="shared" si="1074"/>
        <v/>
      </c>
      <c r="AQ1776" s="71" t="str">
        <f t="shared" si="1075"/>
        <v/>
      </c>
      <c r="AR1776" s="71" t="str">
        <f t="shared" si="1076"/>
        <v/>
      </c>
      <c r="AS1776" s="71" t="str">
        <f t="shared" si="1077"/>
        <v/>
      </c>
      <c r="AT1776" s="71" t="str">
        <f t="shared" si="1078"/>
        <v/>
      </c>
      <c r="AU1776" s="76" t="str">
        <f t="shared" si="1079"/>
        <v/>
      </c>
      <c r="BF1776" s="141">
        <v>54048</v>
      </c>
      <c r="BG1776" s="142" t="s">
        <v>20323</v>
      </c>
      <c r="BH1776" s="141" t="s">
        <v>478</v>
      </c>
      <c r="BI1776" s="141" t="s">
        <v>177</v>
      </c>
      <c r="BJ1776" s="141" t="s">
        <v>20324</v>
      </c>
      <c r="BK1776" s="141" t="s">
        <v>10961</v>
      </c>
      <c r="BL1776" s="141" t="s">
        <v>20325</v>
      </c>
      <c r="BM1776" s="141">
        <v>45.610227936231297</v>
      </c>
      <c r="BN1776" s="141">
        <v>-72.974742799896006</v>
      </c>
      <c r="BO1776" s="141">
        <v>1960</v>
      </c>
      <c r="BP1776" s="143" t="s">
        <v>25946</v>
      </c>
      <c r="BQ1776" s="143" t="s">
        <v>17560</v>
      </c>
    </row>
    <row r="1777" spans="1:69" ht="38.25" customHeight="1" x14ac:dyDescent="0.25">
      <c r="A1777" s="1" t="str">
        <f t="shared" si="1080"/>
        <v/>
      </c>
      <c r="B1777" s="32" t="str">
        <f t="shared" si="1081"/>
        <v/>
      </c>
      <c r="C1777" s="25" t="str">
        <f t="shared" si="1082"/>
        <v/>
      </c>
      <c r="D1777" s="25" t="str">
        <f t="shared" si="1083"/>
        <v/>
      </c>
      <c r="E1777" s="25" t="str">
        <f t="shared" si="1084"/>
        <v/>
      </c>
      <c r="F1777" s="25" t="str">
        <f t="shared" si="1085"/>
        <v/>
      </c>
      <c r="G1777" s="108" t="str">
        <f t="shared" si="1086"/>
        <v/>
      </c>
      <c r="H1777" s="108" t="str">
        <f t="shared" si="1087"/>
        <v/>
      </c>
      <c r="I1777" s="112" t="str">
        <f t="shared" si="1088"/>
        <v/>
      </c>
      <c r="J1777" s="112"/>
      <c r="K1777" s="112"/>
      <c r="L1777" s="113"/>
      <c r="M1777" s="113"/>
      <c r="N1777" s="224" t="str">
        <f t="shared" si="1089"/>
        <v/>
      </c>
      <c r="O1777" s="225" t="str">
        <f t="shared" si="1090"/>
        <v/>
      </c>
      <c r="Q1777" s="6">
        <v>1775</v>
      </c>
      <c r="R1777" s="47" t="str">
        <f t="shared" si="1053"/>
        <v>-1775</v>
      </c>
      <c r="S1777" s="6"/>
      <c r="T1777" s="48" t="str">
        <f t="shared" si="1054"/>
        <v/>
      </c>
      <c r="U1777" s="49" t="str">
        <f t="shared" si="1055"/>
        <v/>
      </c>
      <c r="W1777" s="51"/>
      <c r="X1777" s="75" t="str">
        <f t="shared" si="1056"/>
        <v/>
      </c>
      <c r="Y1777" s="71" t="str">
        <f t="shared" si="1057"/>
        <v/>
      </c>
      <c r="Z1777" s="71" t="str">
        <f t="shared" si="1058"/>
        <v/>
      </c>
      <c r="AA1777" s="71" t="str">
        <f t="shared" si="1059"/>
        <v/>
      </c>
      <c r="AB1777" s="71" t="str">
        <f t="shared" si="1060"/>
        <v/>
      </c>
      <c r="AC1777" s="71" t="str">
        <f t="shared" si="1061"/>
        <v/>
      </c>
      <c r="AD1777" s="71" t="str">
        <f t="shared" si="1062"/>
        <v/>
      </c>
      <c r="AE1777" s="78" t="str">
        <f t="shared" si="1063"/>
        <v/>
      </c>
      <c r="AF1777" s="75" t="str">
        <f t="shared" si="1064"/>
        <v/>
      </c>
      <c r="AG1777" s="71" t="str">
        <f t="shared" si="1065"/>
        <v/>
      </c>
      <c r="AH1777" s="71" t="str">
        <f t="shared" si="1066"/>
        <v/>
      </c>
      <c r="AI1777" s="71" t="str">
        <f t="shared" si="1067"/>
        <v/>
      </c>
      <c r="AJ1777" s="71" t="str">
        <f t="shared" si="1068"/>
        <v/>
      </c>
      <c r="AK1777" s="71" t="str">
        <f t="shared" si="1069"/>
        <v/>
      </c>
      <c r="AL1777" s="71" t="str">
        <f t="shared" si="1070"/>
        <v/>
      </c>
      <c r="AM1777" s="78" t="str">
        <f t="shared" si="1071"/>
        <v/>
      </c>
      <c r="AN1777" s="75" t="str">
        <f t="shared" si="1072"/>
        <v/>
      </c>
      <c r="AO1777" s="71" t="str">
        <f t="shared" si="1073"/>
        <v/>
      </c>
      <c r="AP1777" s="71" t="str">
        <f t="shared" si="1074"/>
        <v/>
      </c>
      <c r="AQ1777" s="71" t="str">
        <f t="shared" si="1075"/>
        <v/>
      </c>
      <c r="AR1777" s="71" t="str">
        <f t="shared" si="1076"/>
        <v/>
      </c>
      <c r="AS1777" s="71" t="str">
        <f t="shared" si="1077"/>
        <v/>
      </c>
      <c r="AT1777" s="71" t="str">
        <f t="shared" si="1078"/>
        <v/>
      </c>
      <c r="AU1777" s="76" t="str">
        <f t="shared" si="1079"/>
        <v/>
      </c>
      <c r="BF1777" s="141">
        <v>54048</v>
      </c>
      <c r="BG1777" s="142" t="s">
        <v>20326</v>
      </c>
      <c r="BH1777" s="141" t="s">
        <v>180</v>
      </c>
      <c r="BI1777" s="141" t="s">
        <v>191</v>
      </c>
      <c r="BJ1777" s="141" t="s">
        <v>20327</v>
      </c>
      <c r="BK1777" s="141" t="s">
        <v>5073</v>
      </c>
      <c r="BL1777" s="141" t="s">
        <v>1484</v>
      </c>
      <c r="BM1777" s="141">
        <v>45.643051400258997</v>
      </c>
      <c r="BN1777" s="141">
        <v>-72.941387560232997</v>
      </c>
      <c r="BO1777" s="141">
        <v>1986</v>
      </c>
      <c r="BP1777" s="143"/>
      <c r="BQ1777" s="143" t="s">
        <v>17560</v>
      </c>
    </row>
    <row r="1778" spans="1:69" ht="38.25" customHeight="1" x14ac:dyDescent="0.25">
      <c r="A1778" s="1" t="str">
        <f t="shared" si="1080"/>
        <v/>
      </c>
      <c r="B1778" s="32" t="str">
        <f t="shared" si="1081"/>
        <v/>
      </c>
      <c r="C1778" s="25" t="str">
        <f t="shared" si="1082"/>
        <v/>
      </c>
      <c r="D1778" s="25" t="str">
        <f t="shared" si="1083"/>
        <v/>
      </c>
      <c r="E1778" s="25" t="str">
        <f t="shared" si="1084"/>
        <v/>
      </c>
      <c r="F1778" s="25" t="str">
        <f t="shared" si="1085"/>
        <v/>
      </c>
      <c r="G1778" s="108" t="str">
        <f t="shared" si="1086"/>
        <v/>
      </c>
      <c r="H1778" s="108" t="str">
        <f t="shared" si="1087"/>
        <v/>
      </c>
      <c r="I1778" s="112" t="str">
        <f t="shared" si="1088"/>
        <v/>
      </c>
      <c r="J1778" s="112"/>
      <c r="K1778" s="112"/>
      <c r="L1778" s="113"/>
      <c r="M1778" s="113"/>
      <c r="N1778" s="224" t="str">
        <f t="shared" si="1089"/>
        <v/>
      </c>
      <c r="O1778" s="225" t="str">
        <f t="shared" si="1090"/>
        <v/>
      </c>
      <c r="Q1778" s="6">
        <v>1776</v>
      </c>
      <c r="R1778" s="47" t="str">
        <f t="shared" si="1053"/>
        <v>-1776</v>
      </c>
      <c r="S1778" s="6"/>
      <c r="T1778" s="48" t="str">
        <f t="shared" si="1054"/>
        <v/>
      </c>
      <c r="U1778" s="49" t="str">
        <f t="shared" si="1055"/>
        <v/>
      </c>
      <c r="W1778" s="51"/>
      <c r="X1778" s="75" t="str">
        <f t="shared" si="1056"/>
        <v/>
      </c>
      <c r="Y1778" s="71" t="str">
        <f t="shared" si="1057"/>
        <v/>
      </c>
      <c r="Z1778" s="71" t="str">
        <f t="shared" si="1058"/>
        <v/>
      </c>
      <c r="AA1778" s="71" t="str">
        <f t="shared" si="1059"/>
        <v/>
      </c>
      <c r="AB1778" s="71" t="str">
        <f t="shared" si="1060"/>
        <v/>
      </c>
      <c r="AC1778" s="71" t="str">
        <f t="shared" si="1061"/>
        <v/>
      </c>
      <c r="AD1778" s="71" t="str">
        <f t="shared" si="1062"/>
        <v/>
      </c>
      <c r="AE1778" s="78" t="str">
        <f t="shared" si="1063"/>
        <v/>
      </c>
      <c r="AF1778" s="75" t="str">
        <f t="shared" si="1064"/>
        <v/>
      </c>
      <c r="AG1778" s="71" t="str">
        <f t="shared" si="1065"/>
        <v/>
      </c>
      <c r="AH1778" s="71" t="str">
        <f t="shared" si="1066"/>
        <v/>
      </c>
      <c r="AI1778" s="71" t="str">
        <f t="shared" si="1067"/>
        <v/>
      </c>
      <c r="AJ1778" s="71" t="str">
        <f t="shared" si="1068"/>
        <v/>
      </c>
      <c r="AK1778" s="71" t="str">
        <f t="shared" si="1069"/>
        <v/>
      </c>
      <c r="AL1778" s="71" t="str">
        <f t="shared" si="1070"/>
        <v/>
      </c>
      <c r="AM1778" s="78" t="str">
        <f t="shared" si="1071"/>
        <v/>
      </c>
      <c r="AN1778" s="75" t="str">
        <f t="shared" si="1072"/>
        <v/>
      </c>
      <c r="AO1778" s="71" t="str">
        <f t="shared" si="1073"/>
        <v/>
      </c>
      <c r="AP1778" s="71" t="str">
        <f t="shared" si="1074"/>
        <v/>
      </c>
      <c r="AQ1778" s="71" t="str">
        <f t="shared" si="1075"/>
        <v/>
      </c>
      <c r="AR1778" s="71" t="str">
        <f t="shared" si="1076"/>
        <v/>
      </c>
      <c r="AS1778" s="71" t="str">
        <f t="shared" si="1077"/>
        <v/>
      </c>
      <c r="AT1778" s="71" t="str">
        <f t="shared" si="1078"/>
        <v/>
      </c>
      <c r="AU1778" s="76" t="str">
        <f t="shared" si="1079"/>
        <v/>
      </c>
      <c r="BF1778" s="141">
        <v>54048</v>
      </c>
      <c r="BG1778" s="142" t="s">
        <v>20328</v>
      </c>
      <c r="BH1778" s="141" t="s">
        <v>478</v>
      </c>
      <c r="BI1778" s="141" t="s">
        <v>176</v>
      </c>
      <c r="BJ1778" s="141" t="s">
        <v>20329</v>
      </c>
      <c r="BK1778" s="141" t="s">
        <v>5304</v>
      </c>
      <c r="BL1778" s="141" t="s">
        <v>1485</v>
      </c>
      <c r="BM1778" s="141">
        <v>45.617819154542701</v>
      </c>
      <c r="BN1778" s="141">
        <v>-72.961756899239901</v>
      </c>
      <c r="BO1778" s="141">
        <v>1989</v>
      </c>
      <c r="BP1778" s="143" t="s">
        <v>25947</v>
      </c>
      <c r="BQ1778" s="143" t="s">
        <v>17560</v>
      </c>
    </row>
    <row r="1779" spans="1:69" ht="38.25" customHeight="1" x14ac:dyDescent="0.25">
      <c r="A1779" s="1" t="str">
        <f t="shared" si="1080"/>
        <v/>
      </c>
      <c r="B1779" s="32" t="str">
        <f t="shared" si="1081"/>
        <v/>
      </c>
      <c r="C1779" s="25" t="str">
        <f t="shared" si="1082"/>
        <v/>
      </c>
      <c r="D1779" s="25" t="str">
        <f t="shared" si="1083"/>
        <v/>
      </c>
      <c r="E1779" s="25" t="str">
        <f t="shared" si="1084"/>
        <v/>
      </c>
      <c r="F1779" s="25" t="str">
        <f t="shared" si="1085"/>
        <v/>
      </c>
      <c r="G1779" s="108" t="str">
        <f t="shared" si="1086"/>
        <v/>
      </c>
      <c r="H1779" s="108" t="str">
        <f t="shared" si="1087"/>
        <v/>
      </c>
      <c r="I1779" s="112" t="str">
        <f t="shared" si="1088"/>
        <v/>
      </c>
      <c r="J1779" s="112"/>
      <c r="K1779" s="112"/>
      <c r="L1779" s="113"/>
      <c r="M1779" s="113"/>
      <c r="N1779" s="224" t="str">
        <f t="shared" si="1089"/>
        <v/>
      </c>
      <c r="O1779" s="225" t="str">
        <f t="shared" si="1090"/>
        <v/>
      </c>
      <c r="Q1779" s="6">
        <v>1777</v>
      </c>
      <c r="R1779" s="47" t="str">
        <f t="shared" si="1053"/>
        <v>-1777</v>
      </c>
      <c r="S1779" s="6"/>
      <c r="T1779" s="48" t="str">
        <f t="shared" si="1054"/>
        <v/>
      </c>
      <c r="U1779" s="49" t="str">
        <f t="shared" si="1055"/>
        <v/>
      </c>
      <c r="W1779" s="51"/>
      <c r="X1779" s="75" t="str">
        <f t="shared" si="1056"/>
        <v/>
      </c>
      <c r="Y1779" s="71" t="str">
        <f t="shared" si="1057"/>
        <v/>
      </c>
      <c r="Z1779" s="71" t="str">
        <f t="shared" si="1058"/>
        <v/>
      </c>
      <c r="AA1779" s="71" t="str">
        <f t="shared" si="1059"/>
        <v/>
      </c>
      <c r="AB1779" s="71" t="str">
        <f t="shared" si="1060"/>
        <v/>
      </c>
      <c r="AC1779" s="71" t="str">
        <f t="shared" si="1061"/>
        <v/>
      </c>
      <c r="AD1779" s="71" t="str">
        <f t="shared" si="1062"/>
        <v/>
      </c>
      <c r="AE1779" s="78" t="str">
        <f t="shared" si="1063"/>
        <v/>
      </c>
      <c r="AF1779" s="75" t="str">
        <f t="shared" si="1064"/>
        <v/>
      </c>
      <c r="AG1779" s="71" t="str">
        <f t="shared" si="1065"/>
        <v/>
      </c>
      <c r="AH1779" s="71" t="str">
        <f t="shared" si="1066"/>
        <v/>
      </c>
      <c r="AI1779" s="71" t="str">
        <f t="shared" si="1067"/>
        <v/>
      </c>
      <c r="AJ1779" s="71" t="str">
        <f t="shared" si="1068"/>
        <v/>
      </c>
      <c r="AK1779" s="71" t="str">
        <f t="shared" si="1069"/>
        <v/>
      </c>
      <c r="AL1779" s="71" t="str">
        <f t="shared" si="1070"/>
        <v/>
      </c>
      <c r="AM1779" s="78" t="str">
        <f t="shared" si="1071"/>
        <v/>
      </c>
      <c r="AN1779" s="75" t="str">
        <f t="shared" si="1072"/>
        <v/>
      </c>
      <c r="AO1779" s="71" t="str">
        <f t="shared" si="1073"/>
        <v/>
      </c>
      <c r="AP1779" s="71" t="str">
        <f t="shared" si="1074"/>
        <v/>
      </c>
      <c r="AQ1779" s="71" t="str">
        <f t="shared" si="1075"/>
        <v/>
      </c>
      <c r="AR1779" s="71" t="str">
        <f t="shared" si="1076"/>
        <v/>
      </c>
      <c r="AS1779" s="71" t="str">
        <f t="shared" si="1077"/>
        <v/>
      </c>
      <c r="AT1779" s="71" t="str">
        <f t="shared" si="1078"/>
        <v/>
      </c>
      <c r="AU1779" s="76" t="str">
        <f t="shared" si="1079"/>
        <v/>
      </c>
      <c r="BF1779" s="141">
        <v>54048</v>
      </c>
      <c r="BG1779" s="142" t="s">
        <v>20330</v>
      </c>
      <c r="BH1779" s="141" t="s">
        <v>180</v>
      </c>
      <c r="BI1779" s="141" t="s">
        <v>191</v>
      </c>
      <c r="BJ1779" s="141" t="s">
        <v>20331</v>
      </c>
      <c r="BK1779" s="141" t="s">
        <v>18989</v>
      </c>
      <c r="BL1779" s="141" t="s">
        <v>1486</v>
      </c>
      <c r="BM1779" s="141">
        <v>45.626253217174899</v>
      </c>
      <c r="BN1779" s="141">
        <v>-72.985786379955897</v>
      </c>
      <c r="BO1779" s="141">
        <v>1984</v>
      </c>
      <c r="BP1779" s="143"/>
      <c r="BQ1779" s="143" t="s">
        <v>17560</v>
      </c>
    </row>
    <row r="1780" spans="1:69" ht="38.25" customHeight="1" x14ac:dyDescent="0.25">
      <c r="A1780" s="1" t="str">
        <f t="shared" si="1080"/>
        <v/>
      </c>
      <c r="B1780" s="32" t="str">
        <f t="shared" si="1081"/>
        <v/>
      </c>
      <c r="C1780" s="25" t="str">
        <f t="shared" si="1082"/>
        <v/>
      </c>
      <c r="D1780" s="25" t="str">
        <f t="shared" si="1083"/>
        <v/>
      </c>
      <c r="E1780" s="25" t="str">
        <f t="shared" si="1084"/>
        <v/>
      </c>
      <c r="F1780" s="25" t="str">
        <f t="shared" si="1085"/>
        <v/>
      </c>
      <c r="G1780" s="108" t="str">
        <f t="shared" si="1086"/>
        <v/>
      </c>
      <c r="H1780" s="108" t="str">
        <f t="shared" si="1087"/>
        <v/>
      </c>
      <c r="I1780" s="112" t="str">
        <f t="shared" si="1088"/>
        <v/>
      </c>
      <c r="J1780" s="112"/>
      <c r="K1780" s="112"/>
      <c r="L1780" s="113"/>
      <c r="M1780" s="113"/>
      <c r="N1780" s="224" t="str">
        <f t="shared" si="1089"/>
        <v/>
      </c>
      <c r="O1780" s="225" t="str">
        <f t="shared" si="1090"/>
        <v/>
      </c>
      <c r="Q1780" s="6">
        <v>1778</v>
      </c>
      <c r="R1780" s="47" t="str">
        <f t="shared" si="1053"/>
        <v>-1778</v>
      </c>
      <c r="S1780" s="6"/>
      <c r="T1780" s="48" t="str">
        <f t="shared" si="1054"/>
        <v/>
      </c>
      <c r="U1780" s="49" t="str">
        <f t="shared" si="1055"/>
        <v/>
      </c>
      <c r="W1780" s="51"/>
      <c r="X1780" s="75" t="str">
        <f t="shared" si="1056"/>
        <v/>
      </c>
      <c r="Y1780" s="71" t="str">
        <f t="shared" si="1057"/>
        <v/>
      </c>
      <c r="Z1780" s="71" t="str">
        <f t="shared" si="1058"/>
        <v/>
      </c>
      <c r="AA1780" s="71" t="str">
        <f t="shared" si="1059"/>
        <v/>
      </c>
      <c r="AB1780" s="71" t="str">
        <f t="shared" si="1060"/>
        <v/>
      </c>
      <c r="AC1780" s="71" t="str">
        <f t="shared" si="1061"/>
        <v/>
      </c>
      <c r="AD1780" s="71" t="str">
        <f t="shared" si="1062"/>
        <v/>
      </c>
      <c r="AE1780" s="78" t="str">
        <f t="shared" si="1063"/>
        <v/>
      </c>
      <c r="AF1780" s="75" t="str">
        <f t="shared" si="1064"/>
        <v/>
      </c>
      <c r="AG1780" s="71" t="str">
        <f t="shared" si="1065"/>
        <v/>
      </c>
      <c r="AH1780" s="71" t="str">
        <f t="shared" si="1066"/>
        <v/>
      </c>
      <c r="AI1780" s="71" t="str">
        <f t="shared" si="1067"/>
        <v/>
      </c>
      <c r="AJ1780" s="71" t="str">
        <f t="shared" si="1068"/>
        <v/>
      </c>
      <c r="AK1780" s="71" t="str">
        <f t="shared" si="1069"/>
        <v/>
      </c>
      <c r="AL1780" s="71" t="str">
        <f t="shared" si="1070"/>
        <v/>
      </c>
      <c r="AM1780" s="78" t="str">
        <f t="shared" si="1071"/>
        <v/>
      </c>
      <c r="AN1780" s="75" t="str">
        <f t="shared" si="1072"/>
        <v/>
      </c>
      <c r="AO1780" s="71" t="str">
        <f t="shared" si="1073"/>
        <v/>
      </c>
      <c r="AP1780" s="71" t="str">
        <f t="shared" si="1074"/>
        <v/>
      </c>
      <c r="AQ1780" s="71" t="str">
        <f t="shared" si="1075"/>
        <v/>
      </c>
      <c r="AR1780" s="71" t="str">
        <f t="shared" si="1076"/>
        <v/>
      </c>
      <c r="AS1780" s="71" t="str">
        <f t="shared" si="1077"/>
        <v/>
      </c>
      <c r="AT1780" s="71" t="str">
        <f t="shared" si="1078"/>
        <v/>
      </c>
      <c r="AU1780" s="76" t="str">
        <f t="shared" si="1079"/>
        <v/>
      </c>
      <c r="BF1780" s="141">
        <v>54048</v>
      </c>
      <c r="BG1780" s="142" t="s">
        <v>20332</v>
      </c>
      <c r="BH1780" s="141" t="s">
        <v>180</v>
      </c>
      <c r="BI1780" s="141" t="s">
        <v>191</v>
      </c>
      <c r="BJ1780" s="141" t="s">
        <v>17940</v>
      </c>
      <c r="BK1780" s="141" t="s">
        <v>20333</v>
      </c>
      <c r="BL1780" s="141" t="s">
        <v>20334</v>
      </c>
      <c r="BM1780" s="141">
        <v>45.638185059456802</v>
      </c>
      <c r="BN1780" s="141">
        <v>-72.921835824386406</v>
      </c>
      <c r="BO1780" s="141">
        <v>1962</v>
      </c>
      <c r="BP1780" s="143" t="s">
        <v>25948</v>
      </c>
      <c r="BQ1780" s="143" t="s">
        <v>17560</v>
      </c>
    </row>
    <row r="1781" spans="1:69" ht="38.25" customHeight="1" x14ac:dyDescent="0.25">
      <c r="A1781" s="1" t="str">
        <f t="shared" si="1080"/>
        <v/>
      </c>
      <c r="B1781" s="32" t="str">
        <f t="shared" si="1081"/>
        <v/>
      </c>
      <c r="C1781" s="25" t="str">
        <f t="shared" si="1082"/>
        <v/>
      </c>
      <c r="D1781" s="25" t="str">
        <f t="shared" si="1083"/>
        <v/>
      </c>
      <c r="E1781" s="25" t="str">
        <f t="shared" si="1084"/>
        <v/>
      </c>
      <c r="F1781" s="25" t="str">
        <f t="shared" si="1085"/>
        <v/>
      </c>
      <c r="G1781" s="108" t="str">
        <f t="shared" si="1086"/>
        <v/>
      </c>
      <c r="H1781" s="108" t="str">
        <f t="shared" si="1087"/>
        <v/>
      </c>
      <c r="I1781" s="112" t="str">
        <f t="shared" si="1088"/>
        <v/>
      </c>
      <c r="J1781" s="112"/>
      <c r="K1781" s="112"/>
      <c r="L1781" s="113"/>
      <c r="M1781" s="113"/>
      <c r="N1781" s="224" t="str">
        <f t="shared" si="1089"/>
        <v/>
      </c>
      <c r="O1781" s="225" t="str">
        <f t="shared" si="1090"/>
        <v/>
      </c>
      <c r="Q1781" s="6">
        <v>1779</v>
      </c>
      <c r="R1781" s="47" t="str">
        <f t="shared" si="1053"/>
        <v>-1779</v>
      </c>
      <c r="S1781" s="6"/>
      <c r="T1781" s="48" t="str">
        <f t="shared" si="1054"/>
        <v/>
      </c>
      <c r="U1781" s="49" t="str">
        <f t="shared" si="1055"/>
        <v/>
      </c>
      <c r="W1781" s="51"/>
      <c r="X1781" s="75" t="str">
        <f t="shared" si="1056"/>
        <v/>
      </c>
      <c r="Y1781" s="71" t="str">
        <f t="shared" si="1057"/>
        <v/>
      </c>
      <c r="Z1781" s="71" t="str">
        <f t="shared" si="1058"/>
        <v/>
      </c>
      <c r="AA1781" s="71" t="str">
        <f t="shared" si="1059"/>
        <v/>
      </c>
      <c r="AB1781" s="71" t="str">
        <f t="shared" si="1060"/>
        <v/>
      </c>
      <c r="AC1781" s="71" t="str">
        <f t="shared" si="1061"/>
        <v/>
      </c>
      <c r="AD1781" s="71" t="str">
        <f t="shared" si="1062"/>
        <v/>
      </c>
      <c r="AE1781" s="78" t="str">
        <f t="shared" si="1063"/>
        <v/>
      </c>
      <c r="AF1781" s="75" t="str">
        <f t="shared" si="1064"/>
        <v/>
      </c>
      <c r="AG1781" s="71" t="str">
        <f t="shared" si="1065"/>
        <v/>
      </c>
      <c r="AH1781" s="71" t="str">
        <f t="shared" si="1066"/>
        <v/>
      </c>
      <c r="AI1781" s="71" t="str">
        <f t="shared" si="1067"/>
        <v/>
      </c>
      <c r="AJ1781" s="71" t="str">
        <f t="shared" si="1068"/>
        <v/>
      </c>
      <c r="AK1781" s="71" t="str">
        <f t="shared" si="1069"/>
        <v/>
      </c>
      <c r="AL1781" s="71" t="str">
        <f t="shared" si="1070"/>
        <v/>
      </c>
      <c r="AM1781" s="78" t="str">
        <f t="shared" si="1071"/>
        <v/>
      </c>
      <c r="AN1781" s="75" t="str">
        <f t="shared" si="1072"/>
        <v/>
      </c>
      <c r="AO1781" s="71" t="str">
        <f t="shared" si="1073"/>
        <v/>
      </c>
      <c r="AP1781" s="71" t="str">
        <f t="shared" si="1074"/>
        <v/>
      </c>
      <c r="AQ1781" s="71" t="str">
        <f t="shared" si="1075"/>
        <v/>
      </c>
      <c r="AR1781" s="71" t="str">
        <f t="shared" si="1076"/>
        <v/>
      </c>
      <c r="AS1781" s="71" t="str">
        <f t="shared" si="1077"/>
        <v/>
      </c>
      <c r="AT1781" s="71" t="str">
        <f t="shared" si="1078"/>
        <v/>
      </c>
      <c r="AU1781" s="76" t="str">
        <f t="shared" si="1079"/>
        <v/>
      </c>
      <c r="BF1781" s="141">
        <v>54048</v>
      </c>
      <c r="BG1781" s="142" t="s">
        <v>20335</v>
      </c>
      <c r="BH1781" s="141" t="s">
        <v>180</v>
      </c>
      <c r="BI1781" s="141" t="s">
        <v>178</v>
      </c>
      <c r="BJ1781" s="141" t="s">
        <v>2406</v>
      </c>
      <c r="BK1781" s="141" t="s">
        <v>20336</v>
      </c>
      <c r="BL1781" s="141" t="s">
        <v>1484</v>
      </c>
      <c r="BM1781" s="141">
        <v>45.646404705194897</v>
      </c>
      <c r="BN1781" s="141">
        <v>-72.942170475586906</v>
      </c>
      <c r="BO1781" s="141">
        <v>1986</v>
      </c>
      <c r="BP1781" s="143" t="s">
        <v>484</v>
      </c>
      <c r="BQ1781" s="143" t="s">
        <v>17560</v>
      </c>
    </row>
    <row r="1782" spans="1:69" ht="38.25" customHeight="1" x14ac:dyDescent="0.25">
      <c r="A1782" s="1" t="str">
        <f t="shared" si="1080"/>
        <v/>
      </c>
      <c r="B1782" s="32" t="str">
        <f t="shared" si="1081"/>
        <v/>
      </c>
      <c r="C1782" s="25" t="str">
        <f t="shared" si="1082"/>
        <v/>
      </c>
      <c r="D1782" s="25" t="str">
        <f t="shared" si="1083"/>
        <v/>
      </c>
      <c r="E1782" s="25" t="str">
        <f t="shared" si="1084"/>
        <v/>
      </c>
      <c r="F1782" s="25" t="str">
        <f t="shared" si="1085"/>
        <v/>
      </c>
      <c r="G1782" s="108" t="str">
        <f t="shared" si="1086"/>
        <v/>
      </c>
      <c r="H1782" s="108" t="str">
        <f t="shared" si="1087"/>
        <v/>
      </c>
      <c r="I1782" s="112" t="str">
        <f t="shared" si="1088"/>
        <v/>
      </c>
      <c r="J1782" s="112"/>
      <c r="K1782" s="112"/>
      <c r="L1782" s="113"/>
      <c r="M1782" s="113"/>
      <c r="N1782" s="224" t="str">
        <f t="shared" si="1089"/>
        <v/>
      </c>
      <c r="O1782" s="225" t="str">
        <f t="shared" si="1090"/>
        <v/>
      </c>
      <c r="Q1782" s="6">
        <v>1780</v>
      </c>
      <c r="R1782" s="47" t="str">
        <f t="shared" si="1053"/>
        <v>-1780</v>
      </c>
      <c r="S1782" s="6"/>
      <c r="T1782" s="48" t="str">
        <f t="shared" si="1054"/>
        <v/>
      </c>
      <c r="U1782" s="49" t="str">
        <f t="shared" si="1055"/>
        <v/>
      </c>
      <c r="W1782" s="51"/>
      <c r="X1782" s="75" t="str">
        <f t="shared" si="1056"/>
        <v/>
      </c>
      <c r="Y1782" s="71" t="str">
        <f t="shared" si="1057"/>
        <v/>
      </c>
      <c r="Z1782" s="71" t="str">
        <f t="shared" si="1058"/>
        <v/>
      </c>
      <c r="AA1782" s="71" t="str">
        <f t="shared" si="1059"/>
        <v/>
      </c>
      <c r="AB1782" s="71" t="str">
        <f t="shared" si="1060"/>
        <v/>
      </c>
      <c r="AC1782" s="71" t="str">
        <f t="shared" si="1061"/>
        <v/>
      </c>
      <c r="AD1782" s="71" t="str">
        <f t="shared" si="1062"/>
        <v/>
      </c>
      <c r="AE1782" s="78" t="str">
        <f t="shared" si="1063"/>
        <v/>
      </c>
      <c r="AF1782" s="75" t="str">
        <f t="shared" si="1064"/>
        <v/>
      </c>
      <c r="AG1782" s="71" t="str">
        <f t="shared" si="1065"/>
        <v/>
      </c>
      <c r="AH1782" s="71" t="str">
        <f t="shared" si="1066"/>
        <v/>
      </c>
      <c r="AI1782" s="71" t="str">
        <f t="shared" si="1067"/>
        <v/>
      </c>
      <c r="AJ1782" s="71" t="str">
        <f t="shared" si="1068"/>
        <v/>
      </c>
      <c r="AK1782" s="71" t="str">
        <f t="shared" si="1069"/>
        <v/>
      </c>
      <c r="AL1782" s="71" t="str">
        <f t="shared" si="1070"/>
        <v/>
      </c>
      <c r="AM1782" s="78" t="str">
        <f t="shared" si="1071"/>
        <v/>
      </c>
      <c r="AN1782" s="75" t="str">
        <f t="shared" si="1072"/>
        <v/>
      </c>
      <c r="AO1782" s="71" t="str">
        <f t="shared" si="1073"/>
        <v/>
      </c>
      <c r="AP1782" s="71" t="str">
        <f t="shared" si="1074"/>
        <v/>
      </c>
      <c r="AQ1782" s="71" t="str">
        <f t="shared" si="1075"/>
        <v/>
      </c>
      <c r="AR1782" s="71" t="str">
        <f t="shared" si="1076"/>
        <v/>
      </c>
      <c r="AS1782" s="71" t="str">
        <f t="shared" si="1077"/>
        <v/>
      </c>
      <c r="AT1782" s="71" t="str">
        <f t="shared" si="1078"/>
        <v/>
      </c>
      <c r="AU1782" s="76" t="str">
        <f t="shared" si="1079"/>
        <v/>
      </c>
      <c r="BF1782" s="141">
        <v>46017</v>
      </c>
      <c r="BG1782" s="142" t="s">
        <v>20374</v>
      </c>
      <c r="BH1782" s="141" t="s">
        <v>180</v>
      </c>
      <c r="BI1782" s="141" t="s">
        <v>178</v>
      </c>
      <c r="BJ1782" s="141"/>
      <c r="BK1782" s="141"/>
      <c r="BL1782" s="141" t="s">
        <v>4337</v>
      </c>
      <c r="BM1782" s="141">
        <v>45.05162</v>
      </c>
      <c r="BN1782" s="141">
        <v>-73.068579999999997</v>
      </c>
      <c r="BO1782" s="141">
        <v>2003</v>
      </c>
      <c r="BP1782" s="143" t="s">
        <v>484</v>
      </c>
      <c r="BQ1782" s="143" t="s">
        <v>17560</v>
      </c>
    </row>
    <row r="1783" spans="1:69" ht="38.25" customHeight="1" x14ac:dyDescent="0.25">
      <c r="A1783" s="1" t="str">
        <f t="shared" si="1080"/>
        <v/>
      </c>
      <c r="B1783" s="32" t="str">
        <f t="shared" si="1081"/>
        <v/>
      </c>
      <c r="C1783" s="25" t="str">
        <f t="shared" si="1082"/>
        <v/>
      </c>
      <c r="D1783" s="25" t="str">
        <f t="shared" si="1083"/>
        <v/>
      </c>
      <c r="E1783" s="25" t="str">
        <f t="shared" si="1084"/>
        <v/>
      </c>
      <c r="F1783" s="25" t="str">
        <f t="shared" si="1085"/>
        <v/>
      </c>
      <c r="G1783" s="108" t="str">
        <f t="shared" si="1086"/>
        <v/>
      </c>
      <c r="H1783" s="108" t="str">
        <f t="shared" si="1087"/>
        <v/>
      </c>
      <c r="I1783" s="112" t="str">
        <f t="shared" si="1088"/>
        <v/>
      </c>
      <c r="J1783" s="112"/>
      <c r="K1783" s="112"/>
      <c r="L1783" s="113"/>
      <c r="M1783" s="113"/>
      <c r="N1783" s="224" t="str">
        <f t="shared" si="1089"/>
        <v/>
      </c>
      <c r="O1783" s="225" t="str">
        <f t="shared" si="1090"/>
        <v/>
      </c>
      <c r="Q1783" s="6">
        <v>1781</v>
      </c>
      <c r="R1783" s="47" t="str">
        <f t="shared" si="1053"/>
        <v>-1781</v>
      </c>
      <c r="S1783" s="6"/>
      <c r="T1783" s="48" t="str">
        <f t="shared" si="1054"/>
        <v/>
      </c>
      <c r="U1783" s="49" t="str">
        <f t="shared" si="1055"/>
        <v/>
      </c>
      <c r="W1783" s="51"/>
      <c r="X1783" s="75" t="str">
        <f t="shared" si="1056"/>
        <v/>
      </c>
      <c r="Y1783" s="71" t="str">
        <f t="shared" si="1057"/>
        <v/>
      </c>
      <c r="Z1783" s="71" t="str">
        <f t="shared" si="1058"/>
        <v/>
      </c>
      <c r="AA1783" s="71" t="str">
        <f t="shared" si="1059"/>
        <v/>
      </c>
      <c r="AB1783" s="71" t="str">
        <f t="shared" si="1060"/>
        <v/>
      </c>
      <c r="AC1783" s="71" t="str">
        <f t="shared" si="1061"/>
        <v/>
      </c>
      <c r="AD1783" s="71" t="str">
        <f t="shared" si="1062"/>
        <v/>
      </c>
      <c r="AE1783" s="78" t="str">
        <f t="shared" si="1063"/>
        <v/>
      </c>
      <c r="AF1783" s="75" t="str">
        <f t="shared" si="1064"/>
        <v/>
      </c>
      <c r="AG1783" s="71" t="str">
        <f t="shared" si="1065"/>
        <v/>
      </c>
      <c r="AH1783" s="71" t="str">
        <f t="shared" si="1066"/>
        <v/>
      </c>
      <c r="AI1783" s="71" t="str">
        <f t="shared" si="1067"/>
        <v/>
      </c>
      <c r="AJ1783" s="71" t="str">
        <f t="shared" si="1068"/>
        <v/>
      </c>
      <c r="AK1783" s="71" t="str">
        <f t="shared" si="1069"/>
        <v/>
      </c>
      <c r="AL1783" s="71" t="str">
        <f t="shared" si="1070"/>
        <v/>
      </c>
      <c r="AM1783" s="78" t="str">
        <f t="shared" si="1071"/>
        <v/>
      </c>
      <c r="AN1783" s="75" t="str">
        <f t="shared" si="1072"/>
        <v/>
      </c>
      <c r="AO1783" s="71" t="str">
        <f t="shared" si="1073"/>
        <v/>
      </c>
      <c r="AP1783" s="71" t="str">
        <f t="shared" si="1074"/>
        <v/>
      </c>
      <c r="AQ1783" s="71" t="str">
        <f t="shared" si="1075"/>
        <v/>
      </c>
      <c r="AR1783" s="71" t="str">
        <f t="shared" si="1076"/>
        <v/>
      </c>
      <c r="AS1783" s="71" t="str">
        <f t="shared" si="1077"/>
        <v/>
      </c>
      <c r="AT1783" s="71" t="str">
        <f t="shared" si="1078"/>
        <v/>
      </c>
      <c r="AU1783" s="76" t="str">
        <f t="shared" si="1079"/>
        <v/>
      </c>
      <c r="BF1783" s="141">
        <v>46017</v>
      </c>
      <c r="BG1783" s="142" t="s">
        <v>20375</v>
      </c>
      <c r="BH1783" s="141" t="s">
        <v>180</v>
      </c>
      <c r="BI1783" s="141" t="s">
        <v>191</v>
      </c>
      <c r="BJ1783" s="141" t="s">
        <v>1539</v>
      </c>
      <c r="BK1783" s="141"/>
      <c r="BL1783" s="141" t="s">
        <v>4337</v>
      </c>
      <c r="BM1783" s="141">
        <v>45.04522</v>
      </c>
      <c r="BN1783" s="141">
        <v>-73.075810000000004</v>
      </c>
      <c r="BO1783" s="141">
        <v>2003</v>
      </c>
      <c r="BP1783" s="143" t="s">
        <v>25961</v>
      </c>
      <c r="BQ1783" s="143" t="s">
        <v>17560</v>
      </c>
    </row>
    <row r="1784" spans="1:69" ht="38.25" customHeight="1" x14ac:dyDescent="0.25">
      <c r="A1784" s="1" t="str">
        <f t="shared" si="1080"/>
        <v/>
      </c>
      <c r="B1784" s="32" t="str">
        <f t="shared" si="1081"/>
        <v/>
      </c>
      <c r="C1784" s="25" t="str">
        <f t="shared" si="1082"/>
        <v/>
      </c>
      <c r="D1784" s="25" t="str">
        <f t="shared" si="1083"/>
        <v/>
      </c>
      <c r="E1784" s="25" t="str">
        <f t="shared" si="1084"/>
        <v/>
      </c>
      <c r="F1784" s="25" t="str">
        <f t="shared" si="1085"/>
        <v/>
      </c>
      <c r="G1784" s="108" t="str">
        <f t="shared" si="1086"/>
        <v/>
      </c>
      <c r="H1784" s="108" t="str">
        <f t="shared" si="1087"/>
        <v/>
      </c>
      <c r="I1784" s="112" t="str">
        <f t="shared" si="1088"/>
        <v/>
      </c>
      <c r="J1784" s="112"/>
      <c r="K1784" s="112"/>
      <c r="L1784" s="113"/>
      <c r="M1784" s="113"/>
      <c r="N1784" s="224" t="str">
        <f t="shared" si="1089"/>
        <v/>
      </c>
      <c r="O1784" s="225" t="str">
        <f t="shared" si="1090"/>
        <v/>
      </c>
      <c r="Q1784" s="6">
        <v>1782</v>
      </c>
      <c r="R1784" s="47" t="str">
        <f t="shared" si="1053"/>
        <v>-1782</v>
      </c>
      <c r="S1784" s="6"/>
      <c r="T1784" s="48" t="str">
        <f t="shared" si="1054"/>
        <v/>
      </c>
      <c r="U1784" s="49" t="str">
        <f t="shared" si="1055"/>
        <v/>
      </c>
      <c r="W1784" s="51"/>
      <c r="X1784" s="75" t="str">
        <f t="shared" si="1056"/>
        <v/>
      </c>
      <c r="Y1784" s="71" t="str">
        <f t="shared" si="1057"/>
        <v/>
      </c>
      <c r="Z1784" s="71" t="str">
        <f t="shared" si="1058"/>
        <v/>
      </c>
      <c r="AA1784" s="71" t="str">
        <f t="shared" si="1059"/>
        <v/>
      </c>
      <c r="AB1784" s="71" t="str">
        <f t="shared" si="1060"/>
        <v/>
      </c>
      <c r="AC1784" s="71" t="str">
        <f t="shared" si="1061"/>
        <v/>
      </c>
      <c r="AD1784" s="71" t="str">
        <f t="shared" si="1062"/>
        <v/>
      </c>
      <c r="AE1784" s="78" t="str">
        <f t="shared" si="1063"/>
        <v/>
      </c>
      <c r="AF1784" s="75" t="str">
        <f t="shared" si="1064"/>
        <v/>
      </c>
      <c r="AG1784" s="71" t="str">
        <f t="shared" si="1065"/>
        <v/>
      </c>
      <c r="AH1784" s="71" t="str">
        <f t="shared" si="1066"/>
        <v/>
      </c>
      <c r="AI1784" s="71" t="str">
        <f t="shared" si="1067"/>
        <v/>
      </c>
      <c r="AJ1784" s="71" t="str">
        <f t="shared" si="1068"/>
        <v/>
      </c>
      <c r="AK1784" s="71" t="str">
        <f t="shared" si="1069"/>
        <v/>
      </c>
      <c r="AL1784" s="71" t="str">
        <f t="shared" si="1070"/>
        <v/>
      </c>
      <c r="AM1784" s="78" t="str">
        <f t="shared" si="1071"/>
        <v/>
      </c>
      <c r="AN1784" s="75" t="str">
        <f t="shared" si="1072"/>
        <v/>
      </c>
      <c r="AO1784" s="71" t="str">
        <f t="shared" si="1073"/>
        <v/>
      </c>
      <c r="AP1784" s="71" t="str">
        <f t="shared" si="1074"/>
        <v/>
      </c>
      <c r="AQ1784" s="71" t="str">
        <f t="shared" si="1075"/>
        <v/>
      </c>
      <c r="AR1784" s="71" t="str">
        <f t="shared" si="1076"/>
        <v/>
      </c>
      <c r="AS1784" s="71" t="str">
        <f t="shared" si="1077"/>
        <v/>
      </c>
      <c r="AT1784" s="71" t="str">
        <f t="shared" si="1078"/>
        <v/>
      </c>
      <c r="AU1784" s="76" t="str">
        <f t="shared" si="1079"/>
        <v/>
      </c>
      <c r="BF1784" s="141">
        <v>53025</v>
      </c>
      <c r="BG1784" s="142" t="s">
        <v>20364</v>
      </c>
      <c r="BH1784" s="141" t="s">
        <v>478</v>
      </c>
      <c r="BI1784" s="141" t="s">
        <v>186</v>
      </c>
      <c r="BJ1784" s="141"/>
      <c r="BK1784" s="141" t="s">
        <v>20365</v>
      </c>
      <c r="BL1784" s="141" t="s">
        <v>2971</v>
      </c>
      <c r="BM1784" s="141">
        <v>45.979908000000002</v>
      </c>
      <c r="BN1784" s="141">
        <v>-73.137119999999996</v>
      </c>
      <c r="BO1784" s="141">
        <v>1972</v>
      </c>
      <c r="BP1784" s="143" t="s">
        <v>25958</v>
      </c>
      <c r="BQ1784" s="143" t="s">
        <v>17560</v>
      </c>
    </row>
    <row r="1785" spans="1:69" ht="38.25" customHeight="1" x14ac:dyDescent="0.25">
      <c r="A1785" s="1" t="str">
        <f t="shared" si="1080"/>
        <v/>
      </c>
      <c r="B1785" s="32" t="str">
        <f t="shared" si="1081"/>
        <v/>
      </c>
      <c r="C1785" s="25" t="str">
        <f t="shared" si="1082"/>
        <v/>
      </c>
      <c r="D1785" s="25" t="str">
        <f t="shared" si="1083"/>
        <v/>
      </c>
      <c r="E1785" s="25" t="str">
        <f t="shared" si="1084"/>
        <v/>
      </c>
      <c r="F1785" s="25" t="str">
        <f t="shared" si="1085"/>
        <v/>
      </c>
      <c r="G1785" s="108" t="str">
        <f t="shared" si="1086"/>
        <v/>
      </c>
      <c r="H1785" s="108" t="str">
        <f t="shared" si="1087"/>
        <v/>
      </c>
      <c r="I1785" s="112" t="str">
        <f t="shared" si="1088"/>
        <v/>
      </c>
      <c r="J1785" s="112"/>
      <c r="K1785" s="112"/>
      <c r="L1785" s="113"/>
      <c r="M1785" s="113"/>
      <c r="N1785" s="224" t="str">
        <f t="shared" si="1089"/>
        <v/>
      </c>
      <c r="O1785" s="225" t="str">
        <f t="shared" si="1090"/>
        <v/>
      </c>
      <c r="Q1785" s="6">
        <v>1783</v>
      </c>
      <c r="R1785" s="47" t="str">
        <f t="shared" si="1053"/>
        <v>-1783</v>
      </c>
      <c r="S1785" s="6"/>
      <c r="T1785" s="48" t="str">
        <f t="shared" si="1054"/>
        <v/>
      </c>
      <c r="U1785" s="49" t="str">
        <f t="shared" si="1055"/>
        <v/>
      </c>
      <c r="W1785" s="51"/>
      <c r="X1785" s="75" t="str">
        <f t="shared" si="1056"/>
        <v/>
      </c>
      <c r="Y1785" s="71" t="str">
        <f t="shared" si="1057"/>
        <v/>
      </c>
      <c r="Z1785" s="71" t="str">
        <f t="shared" si="1058"/>
        <v/>
      </c>
      <c r="AA1785" s="71" t="str">
        <f t="shared" si="1059"/>
        <v/>
      </c>
      <c r="AB1785" s="71" t="str">
        <f t="shared" si="1060"/>
        <v/>
      </c>
      <c r="AC1785" s="71" t="str">
        <f t="shared" si="1061"/>
        <v/>
      </c>
      <c r="AD1785" s="71" t="str">
        <f t="shared" si="1062"/>
        <v/>
      </c>
      <c r="AE1785" s="78" t="str">
        <f t="shared" si="1063"/>
        <v/>
      </c>
      <c r="AF1785" s="75" t="str">
        <f t="shared" si="1064"/>
        <v/>
      </c>
      <c r="AG1785" s="71" t="str">
        <f t="shared" si="1065"/>
        <v/>
      </c>
      <c r="AH1785" s="71" t="str">
        <f t="shared" si="1066"/>
        <v/>
      </c>
      <c r="AI1785" s="71" t="str">
        <f t="shared" si="1067"/>
        <v/>
      </c>
      <c r="AJ1785" s="71" t="str">
        <f t="shared" si="1068"/>
        <v/>
      </c>
      <c r="AK1785" s="71" t="str">
        <f t="shared" si="1069"/>
        <v/>
      </c>
      <c r="AL1785" s="71" t="str">
        <f t="shared" si="1070"/>
        <v/>
      </c>
      <c r="AM1785" s="78" t="str">
        <f t="shared" si="1071"/>
        <v/>
      </c>
      <c r="AN1785" s="75" t="str">
        <f t="shared" si="1072"/>
        <v/>
      </c>
      <c r="AO1785" s="71" t="str">
        <f t="shared" si="1073"/>
        <v/>
      </c>
      <c r="AP1785" s="71" t="str">
        <f t="shared" si="1074"/>
        <v/>
      </c>
      <c r="AQ1785" s="71" t="str">
        <f t="shared" si="1075"/>
        <v/>
      </c>
      <c r="AR1785" s="71" t="str">
        <f t="shared" si="1076"/>
        <v/>
      </c>
      <c r="AS1785" s="71" t="str">
        <f t="shared" si="1077"/>
        <v/>
      </c>
      <c r="AT1785" s="71" t="str">
        <f t="shared" si="1078"/>
        <v/>
      </c>
      <c r="AU1785" s="76" t="str">
        <f t="shared" si="1079"/>
        <v/>
      </c>
      <c r="BF1785" s="141">
        <v>54048</v>
      </c>
      <c r="BG1785" s="142" t="s">
        <v>20337</v>
      </c>
      <c r="BH1785" s="141" t="s">
        <v>478</v>
      </c>
      <c r="BI1785" s="141" t="s">
        <v>1268</v>
      </c>
      <c r="BJ1785" s="141" t="s">
        <v>20338</v>
      </c>
      <c r="BK1785" s="141" t="s">
        <v>4947</v>
      </c>
      <c r="BL1785" s="141" t="s">
        <v>1487</v>
      </c>
      <c r="BM1785" s="141">
        <v>45.6218487213903</v>
      </c>
      <c r="BN1785" s="141">
        <v>-72.949712356275001</v>
      </c>
      <c r="BO1785" s="141">
        <v>1889</v>
      </c>
      <c r="BP1785" s="143" t="s">
        <v>25949</v>
      </c>
      <c r="BQ1785" s="143" t="s">
        <v>17560</v>
      </c>
    </row>
    <row r="1786" spans="1:69" ht="38.25" customHeight="1" x14ac:dyDescent="0.25">
      <c r="A1786" s="1" t="str">
        <f t="shared" si="1080"/>
        <v/>
      </c>
      <c r="B1786" s="32" t="str">
        <f t="shared" si="1081"/>
        <v/>
      </c>
      <c r="C1786" s="25" t="str">
        <f t="shared" si="1082"/>
        <v/>
      </c>
      <c r="D1786" s="25" t="str">
        <f t="shared" si="1083"/>
        <v/>
      </c>
      <c r="E1786" s="25" t="str">
        <f t="shared" si="1084"/>
        <v/>
      </c>
      <c r="F1786" s="25" t="str">
        <f t="shared" si="1085"/>
        <v/>
      </c>
      <c r="G1786" s="108" t="str">
        <f t="shared" si="1086"/>
        <v/>
      </c>
      <c r="H1786" s="108" t="str">
        <f t="shared" si="1087"/>
        <v/>
      </c>
      <c r="I1786" s="112" t="str">
        <f t="shared" si="1088"/>
        <v/>
      </c>
      <c r="J1786" s="112"/>
      <c r="K1786" s="112"/>
      <c r="L1786" s="113"/>
      <c r="M1786" s="113"/>
      <c r="N1786" s="224" t="str">
        <f t="shared" si="1089"/>
        <v/>
      </c>
      <c r="O1786" s="225" t="str">
        <f t="shared" si="1090"/>
        <v/>
      </c>
      <c r="Q1786" s="6">
        <v>1784</v>
      </c>
      <c r="R1786" s="47" t="str">
        <f t="shared" si="1053"/>
        <v>-1784</v>
      </c>
      <c r="S1786" s="6"/>
      <c r="T1786" s="48" t="str">
        <f t="shared" si="1054"/>
        <v/>
      </c>
      <c r="U1786" s="49" t="str">
        <f t="shared" si="1055"/>
        <v/>
      </c>
      <c r="W1786" s="51"/>
      <c r="X1786" s="75" t="str">
        <f t="shared" si="1056"/>
        <v/>
      </c>
      <c r="Y1786" s="71" t="str">
        <f t="shared" si="1057"/>
        <v/>
      </c>
      <c r="Z1786" s="71" t="str">
        <f t="shared" si="1058"/>
        <v/>
      </c>
      <c r="AA1786" s="71" t="str">
        <f t="shared" si="1059"/>
        <v/>
      </c>
      <c r="AB1786" s="71" t="str">
        <f t="shared" si="1060"/>
        <v/>
      </c>
      <c r="AC1786" s="71" t="str">
        <f t="shared" si="1061"/>
        <v/>
      </c>
      <c r="AD1786" s="71" t="str">
        <f t="shared" si="1062"/>
        <v/>
      </c>
      <c r="AE1786" s="78" t="str">
        <f t="shared" si="1063"/>
        <v/>
      </c>
      <c r="AF1786" s="75" t="str">
        <f t="shared" si="1064"/>
        <v/>
      </c>
      <c r="AG1786" s="71" t="str">
        <f t="shared" si="1065"/>
        <v/>
      </c>
      <c r="AH1786" s="71" t="str">
        <f t="shared" si="1066"/>
        <v/>
      </c>
      <c r="AI1786" s="71" t="str">
        <f t="shared" si="1067"/>
        <v/>
      </c>
      <c r="AJ1786" s="71" t="str">
        <f t="shared" si="1068"/>
        <v/>
      </c>
      <c r="AK1786" s="71" t="str">
        <f t="shared" si="1069"/>
        <v/>
      </c>
      <c r="AL1786" s="71" t="str">
        <f t="shared" si="1070"/>
        <v/>
      </c>
      <c r="AM1786" s="78" t="str">
        <f t="shared" si="1071"/>
        <v/>
      </c>
      <c r="AN1786" s="75" t="str">
        <f t="shared" si="1072"/>
        <v/>
      </c>
      <c r="AO1786" s="71" t="str">
        <f t="shared" si="1073"/>
        <v/>
      </c>
      <c r="AP1786" s="71" t="str">
        <f t="shared" si="1074"/>
        <v/>
      </c>
      <c r="AQ1786" s="71" t="str">
        <f t="shared" si="1075"/>
        <v/>
      </c>
      <c r="AR1786" s="71" t="str">
        <f t="shared" si="1076"/>
        <v/>
      </c>
      <c r="AS1786" s="71" t="str">
        <f t="shared" si="1077"/>
        <v/>
      </c>
      <c r="AT1786" s="71" t="str">
        <f t="shared" si="1078"/>
        <v/>
      </c>
      <c r="AU1786" s="76" t="str">
        <f t="shared" si="1079"/>
        <v/>
      </c>
      <c r="BF1786" s="141">
        <v>79025</v>
      </c>
      <c r="BG1786" s="142" t="s">
        <v>20346</v>
      </c>
      <c r="BH1786" s="141" t="s">
        <v>180</v>
      </c>
      <c r="BI1786" s="141" t="s">
        <v>178</v>
      </c>
      <c r="BJ1786" s="141" t="s">
        <v>16844</v>
      </c>
      <c r="BK1786" s="141" t="s">
        <v>3922</v>
      </c>
      <c r="BL1786" s="141" t="s">
        <v>2063</v>
      </c>
      <c r="BM1786" s="141">
        <v>46.420549999999999</v>
      </c>
      <c r="BN1786" s="141">
        <v>-75.383349999999993</v>
      </c>
      <c r="BO1786" s="141">
        <v>2010</v>
      </c>
      <c r="BP1786" s="143" t="s">
        <v>25951</v>
      </c>
      <c r="BQ1786" s="143" t="s">
        <v>17560</v>
      </c>
    </row>
    <row r="1787" spans="1:69" ht="38.25" customHeight="1" x14ac:dyDescent="0.25">
      <c r="A1787" s="1" t="str">
        <f t="shared" si="1080"/>
        <v/>
      </c>
      <c r="B1787" s="32" t="str">
        <f t="shared" si="1081"/>
        <v/>
      </c>
      <c r="C1787" s="25" t="str">
        <f t="shared" si="1082"/>
        <v/>
      </c>
      <c r="D1787" s="25" t="str">
        <f t="shared" si="1083"/>
        <v/>
      </c>
      <c r="E1787" s="25" t="str">
        <f t="shared" si="1084"/>
        <v/>
      </c>
      <c r="F1787" s="25" t="str">
        <f t="shared" si="1085"/>
        <v/>
      </c>
      <c r="G1787" s="108" t="str">
        <f t="shared" si="1086"/>
        <v/>
      </c>
      <c r="H1787" s="108" t="str">
        <f t="shared" si="1087"/>
        <v/>
      </c>
      <c r="I1787" s="112" t="str">
        <f t="shared" si="1088"/>
        <v/>
      </c>
      <c r="J1787" s="112"/>
      <c r="K1787" s="112"/>
      <c r="L1787" s="113"/>
      <c r="M1787" s="113"/>
      <c r="N1787" s="224" t="str">
        <f t="shared" si="1089"/>
        <v/>
      </c>
      <c r="O1787" s="225" t="str">
        <f t="shared" si="1090"/>
        <v/>
      </c>
      <c r="Q1787" s="6">
        <v>1785</v>
      </c>
      <c r="R1787" s="47" t="str">
        <f t="shared" si="1053"/>
        <v>-1785</v>
      </c>
      <c r="S1787" s="6"/>
      <c r="T1787" s="48" t="str">
        <f t="shared" si="1054"/>
        <v/>
      </c>
      <c r="U1787" s="49" t="str">
        <f t="shared" si="1055"/>
        <v/>
      </c>
      <c r="W1787" s="51"/>
      <c r="X1787" s="75" t="str">
        <f t="shared" si="1056"/>
        <v/>
      </c>
      <c r="Y1787" s="71" t="str">
        <f t="shared" si="1057"/>
        <v/>
      </c>
      <c r="Z1787" s="71" t="str">
        <f t="shared" si="1058"/>
        <v/>
      </c>
      <c r="AA1787" s="71" t="str">
        <f t="shared" si="1059"/>
        <v/>
      </c>
      <c r="AB1787" s="71" t="str">
        <f t="shared" si="1060"/>
        <v/>
      </c>
      <c r="AC1787" s="71" t="str">
        <f t="shared" si="1061"/>
        <v/>
      </c>
      <c r="AD1787" s="71" t="str">
        <f t="shared" si="1062"/>
        <v/>
      </c>
      <c r="AE1787" s="78" t="str">
        <f t="shared" si="1063"/>
        <v/>
      </c>
      <c r="AF1787" s="75" t="str">
        <f t="shared" si="1064"/>
        <v/>
      </c>
      <c r="AG1787" s="71" t="str">
        <f t="shared" si="1065"/>
        <v/>
      </c>
      <c r="AH1787" s="71" t="str">
        <f t="shared" si="1066"/>
        <v/>
      </c>
      <c r="AI1787" s="71" t="str">
        <f t="shared" si="1067"/>
        <v/>
      </c>
      <c r="AJ1787" s="71" t="str">
        <f t="shared" si="1068"/>
        <v/>
      </c>
      <c r="AK1787" s="71" t="str">
        <f t="shared" si="1069"/>
        <v/>
      </c>
      <c r="AL1787" s="71" t="str">
        <f t="shared" si="1070"/>
        <v/>
      </c>
      <c r="AM1787" s="78" t="str">
        <f t="shared" si="1071"/>
        <v/>
      </c>
      <c r="AN1787" s="75" t="str">
        <f t="shared" si="1072"/>
        <v/>
      </c>
      <c r="AO1787" s="71" t="str">
        <f t="shared" si="1073"/>
        <v/>
      </c>
      <c r="AP1787" s="71" t="str">
        <f t="shared" si="1074"/>
        <v/>
      </c>
      <c r="AQ1787" s="71" t="str">
        <f t="shared" si="1075"/>
        <v/>
      </c>
      <c r="AR1787" s="71" t="str">
        <f t="shared" si="1076"/>
        <v/>
      </c>
      <c r="AS1787" s="71" t="str">
        <f t="shared" si="1077"/>
        <v/>
      </c>
      <c r="AT1787" s="71" t="str">
        <f t="shared" si="1078"/>
        <v/>
      </c>
      <c r="AU1787" s="76" t="str">
        <f t="shared" si="1079"/>
        <v/>
      </c>
      <c r="BF1787" s="141">
        <v>79025</v>
      </c>
      <c r="BG1787" s="142" t="s">
        <v>20347</v>
      </c>
      <c r="BH1787" s="141" t="s">
        <v>478</v>
      </c>
      <c r="BI1787" s="141" t="s">
        <v>177</v>
      </c>
      <c r="BJ1787" s="141" t="s">
        <v>20348</v>
      </c>
      <c r="BK1787" s="141"/>
      <c r="BL1787" s="141" t="s">
        <v>20349</v>
      </c>
      <c r="BM1787" s="141">
        <v>46.409700000000001</v>
      </c>
      <c r="BN1787" s="141">
        <v>-75.379300000000001</v>
      </c>
      <c r="BO1787" s="141">
        <v>1964</v>
      </c>
      <c r="BP1787" s="143" t="s">
        <v>25952</v>
      </c>
      <c r="BQ1787" s="143" t="s">
        <v>17560</v>
      </c>
    </row>
    <row r="1788" spans="1:69" ht="38.25" customHeight="1" x14ac:dyDescent="0.25">
      <c r="A1788" s="1" t="str">
        <f t="shared" si="1080"/>
        <v/>
      </c>
      <c r="B1788" s="32" t="str">
        <f t="shared" si="1081"/>
        <v/>
      </c>
      <c r="C1788" s="25" t="str">
        <f t="shared" si="1082"/>
        <v/>
      </c>
      <c r="D1788" s="25" t="str">
        <f t="shared" si="1083"/>
        <v/>
      </c>
      <c r="E1788" s="25" t="str">
        <f t="shared" si="1084"/>
        <v/>
      </c>
      <c r="F1788" s="25" t="str">
        <f t="shared" si="1085"/>
        <v/>
      </c>
      <c r="G1788" s="108" t="str">
        <f t="shared" si="1086"/>
        <v/>
      </c>
      <c r="H1788" s="108" t="str">
        <f t="shared" si="1087"/>
        <v/>
      </c>
      <c r="I1788" s="112" t="str">
        <f t="shared" si="1088"/>
        <v/>
      </c>
      <c r="J1788" s="112"/>
      <c r="K1788" s="112"/>
      <c r="L1788" s="113"/>
      <c r="M1788" s="113"/>
      <c r="N1788" s="224" t="str">
        <f t="shared" si="1089"/>
        <v/>
      </c>
      <c r="O1788" s="225" t="str">
        <f t="shared" si="1090"/>
        <v/>
      </c>
      <c r="Q1788" s="6">
        <v>1786</v>
      </c>
      <c r="R1788" s="47" t="str">
        <f t="shared" si="1053"/>
        <v>-1786</v>
      </c>
      <c r="S1788" s="6"/>
      <c r="T1788" s="48" t="str">
        <f t="shared" si="1054"/>
        <v/>
      </c>
      <c r="U1788" s="49" t="str">
        <f t="shared" si="1055"/>
        <v/>
      </c>
      <c r="W1788" s="51"/>
      <c r="X1788" s="75" t="str">
        <f t="shared" si="1056"/>
        <v/>
      </c>
      <c r="Y1788" s="71" t="str">
        <f t="shared" si="1057"/>
        <v/>
      </c>
      <c r="Z1788" s="71" t="str">
        <f t="shared" si="1058"/>
        <v/>
      </c>
      <c r="AA1788" s="71" t="str">
        <f t="shared" si="1059"/>
        <v/>
      </c>
      <c r="AB1788" s="71" t="str">
        <f t="shared" si="1060"/>
        <v/>
      </c>
      <c r="AC1788" s="71" t="str">
        <f t="shared" si="1061"/>
        <v/>
      </c>
      <c r="AD1788" s="71" t="str">
        <f t="shared" si="1062"/>
        <v/>
      </c>
      <c r="AE1788" s="78" t="str">
        <f t="shared" si="1063"/>
        <v/>
      </c>
      <c r="AF1788" s="75" t="str">
        <f t="shared" si="1064"/>
        <v/>
      </c>
      <c r="AG1788" s="71" t="str">
        <f t="shared" si="1065"/>
        <v/>
      </c>
      <c r="AH1788" s="71" t="str">
        <f t="shared" si="1066"/>
        <v/>
      </c>
      <c r="AI1788" s="71" t="str">
        <f t="shared" si="1067"/>
        <v/>
      </c>
      <c r="AJ1788" s="71" t="str">
        <f t="shared" si="1068"/>
        <v/>
      </c>
      <c r="AK1788" s="71" t="str">
        <f t="shared" si="1069"/>
        <v/>
      </c>
      <c r="AL1788" s="71" t="str">
        <f t="shared" si="1070"/>
        <v/>
      </c>
      <c r="AM1788" s="78" t="str">
        <f t="shared" si="1071"/>
        <v/>
      </c>
      <c r="AN1788" s="75" t="str">
        <f t="shared" si="1072"/>
        <v/>
      </c>
      <c r="AO1788" s="71" t="str">
        <f t="shared" si="1073"/>
        <v/>
      </c>
      <c r="AP1788" s="71" t="str">
        <f t="shared" si="1074"/>
        <v/>
      </c>
      <c r="AQ1788" s="71" t="str">
        <f t="shared" si="1075"/>
        <v/>
      </c>
      <c r="AR1788" s="71" t="str">
        <f t="shared" si="1076"/>
        <v/>
      </c>
      <c r="AS1788" s="71" t="str">
        <f t="shared" si="1077"/>
        <v/>
      </c>
      <c r="AT1788" s="71" t="str">
        <f t="shared" si="1078"/>
        <v/>
      </c>
      <c r="AU1788" s="76" t="str">
        <f t="shared" si="1079"/>
        <v/>
      </c>
      <c r="BF1788" s="141">
        <v>79025</v>
      </c>
      <c r="BG1788" s="142" t="s">
        <v>20350</v>
      </c>
      <c r="BH1788" s="141" t="s">
        <v>478</v>
      </c>
      <c r="BI1788" s="141" t="s">
        <v>176</v>
      </c>
      <c r="BJ1788" s="141" t="s">
        <v>2127</v>
      </c>
      <c r="BK1788" s="141" t="s">
        <v>2342</v>
      </c>
      <c r="BL1788" s="141" t="s">
        <v>20351</v>
      </c>
      <c r="BM1788" s="141">
        <v>46.415170000000003</v>
      </c>
      <c r="BN1788" s="141">
        <v>-75.373649999999998</v>
      </c>
      <c r="BO1788" s="141">
        <v>1964</v>
      </c>
      <c r="BP1788" s="143" t="s">
        <v>25953</v>
      </c>
      <c r="BQ1788" s="143" t="s">
        <v>17560</v>
      </c>
    </row>
    <row r="1789" spans="1:69" ht="38.25" customHeight="1" x14ac:dyDescent="0.25">
      <c r="A1789" s="1" t="str">
        <f t="shared" si="1080"/>
        <v/>
      </c>
      <c r="B1789" s="32" t="str">
        <f t="shared" si="1081"/>
        <v/>
      </c>
      <c r="C1789" s="25" t="str">
        <f t="shared" si="1082"/>
        <v/>
      </c>
      <c r="D1789" s="25" t="str">
        <f t="shared" si="1083"/>
        <v/>
      </c>
      <c r="E1789" s="25" t="str">
        <f t="shared" si="1084"/>
        <v/>
      </c>
      <c r="F1789" s="25" t="str">
        <f t="shared" si="1085"/>
        <v/>
      </c>
      <c r="G1789" s="108" t="str">
        <f t="shared" si="1086"/>
        <v/>
      </c>
      <c r="H1789" s="108" t="str">
        <f t="shared" si="1087"/>
        <v/>
      </c>
      <c r="I1789" s="112" t="str">
        <f t="shared" si="1088"/>
        <v/>
      </c>
      <c r="J1789" s="112"/>
      <c r="K1789" s="112"/>
      <c r="L1789" s="113"/>
      <c r="M1789" s="113"/>
      <c r="N1789" s="224" t="str">
        <f t="shared" si="1089"/>
        <v/>
      </c>
      <c r="O1789" s="225" t="str">
        <f t="shared" si="1090"/>
        <v/>
      </c>
      <c r="Q1789" s="6">
        <v>1787</v>
      </c>
      <c r="R1789" s="47" t="str">
        <f t="shared" si="1053"/>
        <v>-1787</v>
      </c>
      <c r="S1789" s="6"/>
      <c r="T1789" s="48" t="str">
        <f t="shared" si="1054"/>
        <v/>
      </c>
      <c r="U1789" s="49" t="str">
        <f t="shared" si="1055"/>
        <v/>
      </c>
      <c r="W1789" s="51"/>
      <c r="X1789" s="75" t="str">
        <f t="shared" si="1056"/>
        <v/>
      </c>
      <c r="Y1789" s="71" t="str">
        <f t="shared" si="1057"/>
        <v/>
      </c>
      <c r="Z1789" s="71" t="str">
        <f t="shared" si="1058"/>
        <v/>
      </c>
      <c r="AA1789" s="71" t="str">
        <f t="shared" si="1059"/>
        <v/>
      </c>
      <c r="AB1789" s="71" t="str">
        <f t="shared" si="1060"/>
        <v/>
      </c>
      <c r="AC1789" s="71" t="str">
        <f t="shared" si="1061"/>
        <v/>
      </c>
      <c r="AD1789" s="71" t="str">
        <f t="shared" si="1062"/>
        <v/>
      </c>
      <c r="AE1789" s="78" t="str">
        <f t="shared" si="1063"/>
        <v/>
      </c>
      <c r="AF1789" s="75" t="str">
        <f t="shared" si="1064"/>
        <v/>
      </c>
      <c r="AG1789" s="71" t="str">
        <f t="shared" si="1065"/>
        <v/>
      </c>
      <c r="AH1789" s="71" t="str">
        <f t="shared" si="1066"/>
        <v/>
      </c>
      <c r="AI1789" s="71" t="str">
        <f t="shared" si="1067"/>
        <v/>
      </c>
      <c r="AJ1789" s="71" t="str">
        <f t="shared" si="1068"/>
        <v/>
      </c>
      <c r="AK1789" s="71" t="str">
        <f t="shared" si="1069"/>
        <v/>
      </c>
      <c r="AL1789" s="71" t="str">
        <f t="shared" si="1070"/>
        <v/>
      </c>
      <c r="AM1789" s="78" t="str">
        <f t="shared" si="1071"/>
        <v/>
      </c>
      <c r="AN1789" s="75" t="str">
        <f t="shared" si="1072"/>
        <v/>
      </c>
      <c r="AO1789" s="71" t="str">
        <f t="shared" si="1073"/>
        <v/>
      </c>
      <c r="AP1789" s="71" t="str">
        <f t="shared" si="1074"/>
        <v/>
      </c>
      <c r="AQ1789" s="71" t="str">
        <f t="shared" si="1075"/>
        <v/>
      </c>
      <c r="AR1789" s="71" t="str">
        <f t="shared" si="1076"/>
        <v/>
      </c>
      <c r="AS1789" s="71" t="str">
        <f t="shared" si="1077"/>
        <v/>
      </c>
      <c r="AT1789" s="71" t="str">
        <f t="shared" si="1078"/>
        <v/>
      </c>
      <c r="AU1789" s="76" t="str">
        <f t="shared" si="1079"/>
        <v/>
      </c>
      <c r="BF1789" s="141">
        <v>53025</v>
      </c>
      <c r="BG1789" s="142" t="s">
        <v>20366</v>
      </c>
      <c r="BH1789" s="141" t="s">
        <v>180</v>
      </c>
      <c r="BI1789" s="141" t="s">
        <v>178</v>
      </c>
      <c r="BJ1789" s="141" t="s">
        <v>20367</v>
      </c>
      <c r="BK1789" s="141" t="s">
        <v>20368</v>
      </c>
      <c r="BL1789" s="141" t="s">
        <v>20369</v>
      </c>
      <c r="BM1789" s="141">
        <v>45.953940000000003</v>
      </c>
      <c r="BN1789" s="141">
        <v>-73.094970000000004</v>
      </c>
      <c r="BO1789" s="141">
        <v>2013</v>
      </c>
      <c r="BP1789" s="143" t="s">
        <v>25959</v>
      </c>
      <c r="BQ1789" s="143" t="s">
        <v>17560</v>
      </c>
    </row>
    <row r="1790" spans="1:69" ht="38.25" customHeight="1" x14ac:dyDescent="0.25">
      <c r="A1790" s="1" t="str">
        <f t="shared" si="1080"/>
        <v/>
      </c>
      <c r="B1790" s="32" t="str">
        <f t="shared" si="1081"/>
        <v/>
      </c>
      <c r="C1790" s="25" t="str">
        <f t="shared" si="1082"/>
        <v/>
      </c>
      <c r="D1790" s="25" t="str">
        <f t="shared" si="1083"/>
        <v/>
      </c>
      <c r="E1790" s="25" t="str">
        <f t="shared" si="1084"/>
        <v/>
      </c>
      <c r="F1790" s="25" t="str">
        <f t="shared" si="1085"/>
        <v/>
      </c>
      <c r="G1790" s="108" t="str">
        <f t="shared" si="1086"/>
        <v/>
      </c>
      <c r="H1790" s="108" t="str">
        <f t="shared" si="1087"/>
        <v/>
      </c>
      <c r="I1790" s="112" t="str">
        <f t="shared" si="1088"/>
        <v/>
      </c>
      <c r="J1790" s="112"/>
      <c r="K1790" s="112"/>
      <c r="L1790" s="113"/>
      <c r="M1790" s="113"/>
      <c r="N1790" s="224" t="str">
        <f t="shared" si="1089"/>
        <v/>
      </c>
      <c r="O1790" s="225" t="str">
        <f t="shared" si="1090"/>
        <v/>
      </c>
      <c r="Q1790" s="6">
        <v>1788</v>
      </c>
      <c r="R1790" s="47" t="str">
        <f t="shared" si="1053"/>
        <v>-1788</v>
      </c>
      <c r="S1790" s="6"/>
      <c r="T1790" s="48" t="str">
        <f t="shared" si="1054"/>
        <v/>
      </c>
      <c r="U1790" s="49" t="str">
        <f t="shared" si="1055"/>
        <v/>
      </c>
      <c r="W1790" s="51"/>
      <c r="X1790" s="75" t="str">
        <f t="shared" si="1056"/>
        <v/>
      </c>
      <c r="Y1790" s="71" t="str">
        <f t="shared" si="1057"/>
        <v/>
      </c>
      <c r="Z1790" s="71" t="str">
        <f t="shared" si="1058"/>
        <v/>
      </c>
      <c r="AA1790" s="71" t="str">
        <f t="shared" si="1059"/>
        <v/>
      </c>
      <c r="AB1790" s="71" t="str">
        <f t="shared" si="1060"/>
        <v/>
      </c>
      <c r="AC1790" s="71" t="str">
        <f t="shared" si="1061"/>
        <v/>
      </c>
      <c r="AD1790" s="71" t="str">
        <f t="shared" si="1062"/>
        <v/>
      </c>
      <c r="AE1790" s="78" t="str">
        <f t="shared" si="1063"/>
        <v/>
      </c>
      <c r="AF1790" s="75" t="str">
        <f t="shared" si="1064"/>
        <v/>
      </c>
      <c r="AG1790" s="71" t="str">
        <f t="shared" si="1065"/>
        <v/>
      </c>
      <c r="AH1790" s="71" t="str">
        <f t="shared" si="1066"/>
        <v/>
      </c>
      <c r="AI1790" s="71" t="str">
        <f t="shared" si="1067"/>
        <v/>
      </c>
      <c r="AJ1790" s="71" t="str">
        <f t="shared" si="1068"/>
        <v/>
      </c>
      <c r="AK1790" s="71" t="str">
        <f t="shared" si="1069"/>
        <v/>
      </c>
      <c r="AL1790" s="71" t="str">
        <f t="shared" si="1070"/>
        <v/>
      </c>
      <c r="AM1790" s="78" t="str">
        <f t="shared" si="1071"/>
        <v/>
      </c>
      <c r="AN1790" s="75" t="str">
        <f t="shared" si="1072"/>
        <v/>
      </c>
      <c r="AO1790" s="71" t="str">
        <f t="shared" si="1073"/>
        <v/>
      </c>
      <c r="AP1790" s="71" t="str">
        <f t="shared" si="1074"/>
        <v/>
      </c>
      <c r="AQ1790" s="71" t="str">
        <f t="shared" si="1075"/>
        <v/>
      </c>
      <c r="AR1790" s="71" t="str">
        <f t="shared" si="1076"/>
        <v/>
      </c>
      <c r="AS1790" s="71" t="str">
        <f t="shared" si="1077"/>
        <v/>
      </c>
      <c r="AT1790" s="71" t="str">
        <f t="shared" si="1078"/>
        <v/>
      </c>
      <c r="AU1790" s="76" t="str">
        <f t="shared" si="1079"/>
        <v/>
      </c>
      <c r="BF1790" s="141">
        <v>53025</v>
      </c>
      <c r="BG1790" s="142" t="s">
        <v>20370</v>
      </c>
      <c r="BH1790" s="141" t="s">
        <v>180</v>
      </c>
      <c r="BI1790" s="141" t="s">
        <v>191</v>
      </c>
      <c r="BJ1790" s="141"/>
      <c r="BK1790" s="141" t="s">
        <v>5097</v>
      </c>
      <c r="BL1790" s="141" t="s">
        <v>20371</v>
      </c>
      <c r="BM1790" s="141">
        <v>45.981909999999999</v>
      </c>
      <c r="BN1790" s="141">
        <v>-73.070210000000003</v>
      </c>
      <c r="BO1790" s="141">
        <v>2013</v>
      </c>
      <c r="BP1790" s="143" t="s">
        <v>25960</v>
      </c>
      <c r="BQ1790" s="143" t="s">
        <v>17560</v>
      </c>
    </row>
    <row r="1791" spans="1:69" ht="38.25" customHeight="1" x14ac:dyDescent="0.25">
      <c r="A1791" s="1" t="str">
        <f t="shared" si="1080"/>
        <v/>
      </c>
      <c r="B1791" s="32" t="str">
        <f t="shared" si="1081"/>
        <v/>
      </c>
      <c r="C1791" s="25" t="str">
        <f t="shared" si="1082"/>
        <v/>
      </c>
      <c r="D1791" s="25" t="str">
        <f t="shared" si="1083"/>
        <v/>
      </c>
      <c r="E1791" s="25" t="str">
        <f t="shared" si="1084"/>
        <v/>
      </c>
      <c r="F1791" s="25" t="str">
        <f t="shared" si="1085"/>
        <v/>
      </c>
      <c r="G1791" s="108" t="str">
        <f t="shared" si="1086"/>
        <v/>
      </c>
      <c r="H1791" s="108" t="str">
        <f t="shared" si="1087"/>
        <v/>
      </c>
      <c r="I1791" s="112" t="str">
        <f t="shared" si="1088"/>
        <v/>
      </c>
      <c r="J1791" s="112"/>
      <c r="K1791" s="112"/>
      <c r="L1791" s="113"/>
      <c r="M1791" s="113"/>
      <c r="N1791" s="224" t="str">
        <f t="shared" si="1089"/>
        <v/>
      </c>
      <c r="O1791" s="225" t="str">
        <f t="shared" si="1090"/>
        <v/>
      </c>
      <c r="Q1791" s="6">
        <v>1789</v>
      </c>
      <c r="R1791" s="47" t="str">
        <f t="shared" si="1053"/>
        <v>-1789</v>
      </c>
      <c r="S1791" s="6"/>
      <c r="T1791" s="48" t="str">
        <f t="shared" si="1054"/>
        <v/>
      </c>
      <c r="U1791" s="49" t="str">
        <f t="shared" si="1055"/>
        <v/>
      </c>
      <c r="W1791" s="51"/>
      <c r="X1791" s="75" t="str">
        <f t="shared" si="1056"/>
        <v/>
      </c>
      <c r="Y1791" s="71" t="str">
        <f t="shared" si="1057"/>
        <v/>
      </c>
      <c r="Z1791" s="71" t="str">
        <f t="shared" si="1058"/>
        <v/>
      </c>
      <c r="AA1791" s="71" t="str">
        <f t="shared" si="1059"/>
        <v/>
      </c>
      <c r="AB1791" s="71" t="str">
        <f t="shared" si="1060"/>
        <v/>
      </c>
      <c r="AC1791" s="71" t="str">
        <f t="shared" si="1061"/>
        <v/>
      </c>
      <c r="AD1791" s="71" t="str">
        <f t="shared" si="1062"/>
        <v/>
      </c>
      <c r="AE1791" s="78" t="str">
        <f t="shared" si="1063"/>
        <v/>
      </c>
      <c r="AF1791" s="75" t="str">
        <f t="shared" si="1064"/>
        <v/>
      </c>
      <c r="AG1791" s="71" t="str">
        <f t="shared" si="1065"/>
        <v/>
      </c>
      <c r="AH1791" s="71" t="str">
        <f t="shared" si="1066"/>
        <v/>
      </c>
      <c r="AI1791" s="71" t="str">
        <f t="shared" si="1067"/>
        <v/>
      </c>
      <c r="AJ1791" s="71" t="str">
        <f t="shared" si="1068"/>
        <v/>
      </c>
      <c r="AK1791" s="71" t="str">
        <f t="shared" si="1069"/>
        <v/>
      </c>
      <c r="AL1791" s="71" t="str">
        <f t="shared" si="1070"/>
        <v/>
      </c>
      <c r="AM1791" s="78" t="str">
        <f t="shared" si="1071"/>
        <v/>
      </c>
      <c r="AN1791" s="75" t="str">
        <f t="shared" si="1072"/>
        <v/>
      </c>
      <c r="AO1791" s="71" t="str">
        <f t="shared" si="1073"/>
        <v/>
      </c>
      <c r="AP1791" s="71" t="str">
        <f t="shared" si="1074"/>
        <v/>
      </c>
      <c r="AQ1791" s="71" t="str">
        <f t="shared" si="1075"/>
        <v/>
      </c>
      <c r="AR1791" s="71" t="str">
        <f t="shared" si="1076"/>
        <v/>
      </c>
      <c r="AS1791" s="71" t="str">
        <f t="shared" si="1077"/>
        <v/>
      </c>
      <c r="AT1791" s="71" t="str">
        <f t="shared" si="1078"/>
        <v/>
      </c>
      <c r="AU1791" s="76" t="str">
        <f t="shared" si="1079"/>
        <v/>
      </c>
      <c r="BF1791" s="141">
        <v>53025</v>
      </c>
      <c r="BG1791" s="142" t="s">
        <v>20372</v>
      </c>
      <c r="BH1791" s="141" t="s">
        <v>478</v>
      </c>
      <c r="BI1791" s="141" t="s">
        <v>186</v>
      </c>
      <c r="BJ1791" s="141"/>
      <c r="BK1791" s="141" t="s">
        <v>2968</v>
      </c>
      <c r="BL1791" s="141" t="s">
        <v>20373</v>
      </c>
      <c r="BM1791" s="141">
        <v>46.016804999999998</v>
      </c>
      <c r="BN1791" s="141">
        <v>-73.034366000000006</v>
      </c>
      <c r="BO1791" s="141">
        <v>1968</v>
      </c>
      <c r="BP1791" s="143"/>
      <c r="BQ1791" s="143" t="s">
        <v>17560</v>
      </c>
    </row>
    <row r="1792" spans="1:69" ht="38.25" customHeight="1" x14ac:dyDescent="0.25">
      <c r="A1792" s="1" t="str">
        <f t="shared" si="1080"/>
        <v/>
      </c>
      <c r="B1792" s="32" t="str">
        <f t="shared" si="1081"/>
        <v/>
      </c>
      <c r="C1792" s="25" t="str">
        <f t="shared" si="1082"/>
        <v/>
      </c>
      <c r="D1792" s="25" t="str">
        <f t="shared" si="1083"/>
        <v/>
      </c>
      <c r="E1792" s="25" t="str">
        <f t="shared" si="1084"/>
        <v/>
      </c>
      <c r="F1792" s="25" t="str">
        <f t="shared" si="1085"/>
        <v/>
      </c>
      <c r="G1792" s="108" t="str">
        <f t="shared" si="1086"/>
        <v/>
      </c>
      <c r="H1792" s="108" t="str">
        <f t="shared" si="1087"/>
        <v/>
      </c>
      <c r="I1792" s="112" t="str">
        <f t="shared" si="1088"/>
        <v/>
      </c>
      <c r="J1792" s="112"/>
      <c r="K1792" s="112"/>
      <c r="L1792" s="113"/>
      <c r="M1792" s="113"/>
      <c r="N1792" s="224" t="str">
        <f t="shared" si="1089"/>
        <v/>
      </c>
      <c r="O1792" s="225" t="str">
        <f t="shared" si="1090"/>
        <v/>
      </c>
      <c r="Q1792" s="6">
        <v>1790</v>
      </c>
      <c r="R1792" s="47" t="str">
        <f t="shared" si="1053"/>
        <v>-1790</v>
      </c>
      <c r="S1792" s="6"/>
      <c r="T1792" s="48" t="str">
        <f t="shared" si="1054"/>
        <v/>
      </c>
      <c r="U1792" s="49" t="str">
        <f t="shared" si="1055"/>
        <v/>
      </c>
      <c r="W1792" s="51"/>
      <c r="X1792" s="75" t="str">
        <f t="shared" si="1056"/>
        <v/>
      </c>
      <c r="Y1792" s="71" t="str">
        <f t="shared" si="1057"/>
        <v/>
      </c>
      <c r="Z1792" s="71" t="str">
        <f t="shared" si="1058"/>
        <v/>
      </c>
      <c r="AA1792" s="71" t="str">
        <f t="shared" si="1059"/>
        <v/>
      </c>
      <c r="AB1792" s="71" t="str">
        <f t="shared" si="1060"/>
        <v/>
      </c>
      <c r="AC1792" s="71" t="str">
        <f t="shared" si="1061"/>
        <v/>
      </c>
      <c r="AD1792" s="71" t="str">
        <f t="shared" si="1062"/>
        <v/>
      </c>
      <c r="AE1792" s="78" t="str">
        <f t="shared" si="1063"/>
        <v/>
      </c>
      <c r="AF1792" s="75" t="str">
        <f t="shared" si="1064"/>
        <v/>
      </c>
      <c r="AG1792" s="71" t="str">
        <f t="shared" si="1065"/>
        <v/>
      </c>
      <c r="AH1792" s="71" t="str">
        <f t="shared" si="1066"/>
        <v/>
      </c>
      <c r="AI1792" s="71" t="str">
        <f t="shared" si="1067"/>
        <v/>
      </c>
      <c r="AJ1792" s="71" t="str">
        <f t="shared" si="1068"/>
        <v/>
      </c>
      <c r="AK1792" s="71" t="str">
        <f t="shared" si="1069"/>
        <v/>
      </c>
      <c r="AL1792" s="71" t="str">
        <f t="shared" si="1070"/>
        <v/>
      </c>
      <c r="AM1792" s="78" t="str">
        <f t="shared" si="1071"/>
        <v/>
      </c>
      <c r="AN1792" s="75" t="str">
        <f t="shared" si="1072"/>
        <v/>
      </c>
      <c r="AO1792" s="71" t="str">
        <f t="shared" si="1073"/>
        <v/>
      </c>
      <c r="AP1792" s="71" t="str">
        <f t="shared" si="1074"/>
        <v/>
      </c>
      <c r="AQ1792" s="71" t="str">
        <f t="shared" si="1075"/>
        <v/>
      </c>
      <c r="AR1792" s="71" t="str">
        <f t="shared" si="1076"/>
        <v/>
      </c>
      <c r="AS1792" s="71" t="str">
        <f t="shared" si="1077"/>
        <v/>
      </c>
      <c r="AT1792" s="71" t="str">
        <f t="shared" si="1078"/>
        <v/>
      </c>
      <c r="AU1792" s="76" t="str">
        <f t="shared" si="1079"/>
        <v/>
      </c>
      <c r="BF1792" s="141">
        <v>54048</v>
      </c>
      <c r="BG1792" s="142" t="s">
        <v>20339</v>
      </c>
      <c r="BH1792" s="141" t="s">
        <v>180</v>
      </c>
      <c r="BI1792" s="141" t="s">
        <v>191</v>
      </c>
      <c r="BJ1792" s="141" t="s">
        <v>20340</v>
      </c>
      <c r="BK1792" s="141" t="s">
        <v>16742</v>
      </c>
      <c r="BL1792" s="141" t="s">
        <v>20341</v>
      </c>
      <c r="BM1792" s="141">
        <v>45.624600000000001</v>
      </c>
      <c r="BN1792" s="141">
        <v>-72.938199999999995</v>
      </c>
      <c r="BO1792" s="141">
        <v>1977</v>
      </c>
      <c r="BP1792" s="143"/>
      <c r="BQ1792" s="143" t="s">
        <v>17560</v>
      </c>
    </row>
    <row r="1793" spans="1:69" ht="38.25" customHeight="1" x14ac:dyDescent="0.25">
      <c r="A1793" s="1" t="str">
        <f t="shared" si="1080"/>
        <v/>
      </c>
      <c r="B1793" s="32" t="str">
        <f t="shared" si="1081"/>
        <v/>
      </c>
      <c r="C1793" s="25" t="str">
        <f t="shared" si="1082"/>
        <v/>
      </c>
      <c r="D1793" s="25" t="str">
        <f t="shared" si="1083"/>
        <v/>
      </c>
      <c r="E1793" s="25" t="str">
        <f t="shared" si="1084"/>
        <v/>
      </c>
      <c r="F1793" s="25" t="str">
        <f t="shared" si="1085"/>
        <v/>
      </c>
      <c r="G1793" s="108" t="str">
        <f t="shared" si="1086"/>
        <v/>
      </c>
      <c r="H1793" s="108" t="str">
        <f t="shared" si="1087"/>
        <v/>
      </c>
      <c r="I1793" s="112" t="str">
        <f t="shared" si="1088"/>
        <v/>
      </c>
      <c r="J1793" s="112"/>
      <c r="K1793" s="112"/>
      <c r="L1793" s="113"/>
      <c r="M1793" s="113"/>
      <c r="N1793" s="224" t="str">
        <f t="shared" si="1089"/>
        <v/>
      </c>
      <c r="O1793" s="225" t="str">
        <f t="shared" si="1090"/>
        <v/>
      </c>
      <c r="Q1793" s="6">
        <v>1791</v>
      </c>
      <c r="R1793" s="47" t="str">
        <f t="shared" si="1053"/>
        <v>-1791</v>
      </c>
      <c r="S1793" s="6"/>
      <c r="T1793" s="48" t="str">
        <f t="shared" si="1054"/>
        <v/>
      </c>
      <c r="U1793" s="49" t="str">
        <f t="shared" si="1055"/>
        <v/>
      </c>
      <c r="W1793" s="51"/>
      <c r="X1793" s="75" t="str">
        <f t="shared" si="1056"/>
        <v/>
      </c>
      <c r="Y1793" s="71" t="str">
        <f t="shared" si="1057"/>
        <v/>
      </c>
      <c r="Z1793" s="71" t="str">
        <f t="shared" si="1058"/>
        <v/>
      </c>
      <c r="AA1793" s="71" t="str">
        <f t="shared" si="1059"/>
        <v/>
      </c>
      <c r="AB1793" s="71" t="str">
        <f t="shared" si="1060"/>
        <v/>
      </c>
      <c r="AC1793" s="71" t="str">
        <f t="shared" si="1061"/>
        <v/>
      </c>
      <c r="AD1793" s="71" t="str">
        <f t="shared" si="1062"/>
        <v/>
      </c>
      <c r="AE1793" s="78" t="str">
        <f t="shared" si="1063"/>
        <v/>
      </c>
      <c r="AF1793" s="75" t="str">
        <f t="shared" si="1064"/>
        <v/>
      </c>
      <c r="AG1793" s="71" t="str">
        <f t="shared" si="1065"/>
        <v/>
      </c>
      <c r="AH1793" s="71" t="str">
        <f t="shared" si="1066"/>
        <v/>
      </c>
      <c r="AI1793" s="71" t="str">
        <f t="shared" si="1067"/>
        <v/>
      </c>
      <c r="AJ1793" s="71" t="str">
        <f t="shared" si="1068"/>
        <v/>
      </c>
      <c r="AK1793" s="71" t="str">
        <f t="shared" si="1069"/>
        <v/>
      </c>
      <c r="AL1793" s="71" t="str">
        <f t="shared" si="1070"/>
        <v/>
      </c>
      <c r="AM1793" s="78" t="str">
        <f t="shared" si="1071"/>
        <v/>
      </c>
      <c r="AN1793" s="75" t="str">
        <f t="shared" si="1072"/>
        <v/>
      </c>
      <c r="AO1793" s="71" t="str">
        <f t="shared" si="1073"/>
        <v/>
      </c>
      <c r="AP1793" s="71" t="str">
        <f t="shared" si="1074"/>
        <v/>
      </c>
      <c r="AQ1793" s="71" t="str">
        <f t="shared" si="1075"/>
        <v/>
      </c>
      <c r="AR1793" s="71" t="str">
        <f t="shared" si="1076"/>
        <v/>
      </c>
      <c r="AS1793" s="71" t="str">
        <f t="shared" si="1077"/>
        <v/>
      </c>
      <c r="AT1793" s="71" t="str">
        <f t="shared" si="1078"/>
        <v/>
      </c>
      <c r="AU1793" s="76" t="str">
        <f t="shared" si="1079"/>
        <v/>
      </c>
      <c r="BF1793" s="141">
        <v>54048</v>
      </c>
      <c r="BG1793" s="142" t="s">
        <v>20342</v>
      </c>
      <c r="BH1793" s="141" t="s">
        <v>180</v>
      </c>
      <c r="BI1793" s="141" t="s">
        <v>191</v>
      </c>
      <c r="BJ1793" s="141" t="s">
        <v>20343</v>
      </c>
      <c r="BK1793" s="141" t="s">
        <v>20344</v>
      </c>
      <c r="BL1793" s="141" t="s">
        <v>20345</v>
      </c>
      <c r="BM1793" s="141">
        <v>45.6447</v>
      </c>
      <c r="BN1793" s="141">
        <v>-72.897499999999994</v>
      </c>
      <c r="BO1793" s="141">
        <v>1984</v>
      </c>
      <c r="BP1793" s="143" t="s">
        <v>25950</v>
      </c>
      <c r="BQ1793" s="143" t="s">
        <v>17560</v>
      </c>
    </row>
    <row r="1794" spans="1:69" ht="38.25" customHeight="1" x14ac:dyDescent="0.25">
      <c r="A1794" s="1" t="str">
        <f t="shared" si="1080"/>
        <v/>
      </c>
      <c r="B1794" s="32" t="str">
        <f t="shared" si="1081"/>
        <v/>
      </c>
      <c r="C1794" s="25" t="str">
        <f t="shared" si="1082"/>
        <v/>
      </c>
      <c r="D1794" s="25" t="str">
        <f t="shared" si="1083"/>
        <v/>
      </c>
      <c r="E1794" s="25" t="str">
        <f t="shared" si="1084"/>
        <v/>
      </c>
      <c r="F1794" s="25" t="str">
        <f t="shared" si="1085"/>
        <v/>
      </c>
      <c r="G1794" s="108" t="str">
        <f t="shared" si="1086"/>
        <v/>
      </c>
      <c r="H1794" s="108" t="str">
        <f t="shared" si="1087"/>
        <v/>
      </c>
      <c r="I1794" s="112" t="str">
        <f t="shared" si="1088"/>
        <v/>
      </c>
      <c r="J1794" s="112"/>
      <c r="K1794" s="112"/>
      <c r="L1794" s="113"/>
      <c r="M1794" s="113"/>
      <c r="N1794" s="224" t="str">
        <f t="shared" si="1089"/>
        <v/>
      </c>
      <c r="O1794" s="225" t="str">
        <f t="shared" si="1090"/>
        <v/>
      </c>
      <c r="Q1794" s="6">
        <v>1792</v>
      </c>
      <c r="R1794" s="47" t="str">
        <f t="shared" si="1053"/>
        <v>-1792</v>
      </c>
      <c r="S1794" s="6"/>
      <c r="T1794" s="48" t="str">
        <f t="shared" si="1054"/>
        <v/>
      </c>
      <c r="U1794" s="49" t="str">
        <f t="shared" si="1055"/>
        <v/>
      </c>
      <c r="W1794" s="51"/>
      <c r="X1794" s="75" t="str">
        <f t="shared" si="1056"/>
        <v/>
      </c>
      <c r="Y1794" s="71" t="str">
        <f t="shared" si="1057"/>
        <v/>
      </c>
      <c r="Z1794" s="71" t="str">
        <f t="shared" si="1058"/>
        <v/>
      </c>
      <c r="AA1794" s="71" t="str">
        <f t="shared" si="1059"/>
        <v/>
      </c>
      <c r="AB1794" s="71" t="str">
        <f t="shared" si="1060"/>
        <v/>
      </c>
      <c r="AC1794" s="71" t="str">
        <f t="shared" si="1061"/>
        <v/>
      </c>
      <c r="AD1794" s="71" t="str">
        <f t="shared" si="1062"/>
        <v/>
      </c>
      <c r="AE1794" s="78" t="str">
        <f t="shared" si="1063"/>
        <v/>
      </c>
      <c r="AF1794" s="75" t="str">
        <f t="shared" si="1064"/>
        <v/>
      </c>
      <c r="AG1794" s="71" t="str">
        <f t="shared" si="1065"/>
        <v/>
      </c>
      <c r="AH1794" s="71" t="str">
        <f t="shared" si="1066"/>
        <v/>
      </c>
      <c r="AI1794" s="71" t="str">
        <f t="shared" si="1067"/>
        <v/>
      </c>
      <c r="AJ1794" s="71" t="str">
        <f t="shared" si="1068"/>
        <v/>
      </c>
      <c r="AK1794" s="71" t="str">
        <f t="shared" si="1069"/>
        <v/>
      </c>
      <c r="AL1794" s="71" t="str">
        <f t="shared" si="1070"/>
        <v/>
      </c>
      <c r="AM1794" s="78" t="str">
        <f t="shared" si="1071"/>
        <v/>
      </c>
      <c r="AN1794" s="75" t="str">
        <f t="shared" si="1072"/>
        <v/>
      </c>
      <c r="AO1794" s="71" t="str">
        <f t="shared" si="1073"/>
        <v/>
      </c>
      <c r="AP1794" s="71" t="str">
        <f t="shared" si="1074"/>
        <v/>
      </c>
      <c r="AQ1794" s="71" t="str">
        <f t="shared" si="1075"/>
        <v/>
      </c>
      <c r="AR1794" s="71" t="str">
        <f t="shared" si="1076"/>
        <v/>
      </c>
      <c r="AS1794" s="71" t="str">
        <f t="shared" si="1077"/>
        <v/>
      </c>
      <c r="AT1794" s="71" t="str">
        <f t="shared" si="1078"/>
        <v/>
      </c>
      <c r="AU1794" s="76" t="str">
        <f t="shared" si="1079"/>
        <v/>
      </c>
      <c r="BF1794" s="141">
        <v>54048</v>
      </c>
      <c r="BG1794" s="142" t="s">
        <v>20376</v>
      </c>
      <c r="BH1794" s="141" t="s">
        <v>180</v>
      </c>
      <c r="BI1794" s="141" t="s">
        <v>191</v>
      </c>
      <c r="BJ1794" s="141" t="s">
        <v>12945</v>
      </c>
      <c r="BK1794" s="141" t="s">
        <v>20377</v>
      </c>
      <c r="BL1794" s="141" t="s">
        <v>20378</v>
      </c>
      <c r="BM1794" s="141">
        <v>45.642200000000003</v>
      </c>
      <c r="BN1794" s="141">
        <v>-72.8887</v>
      </c>
      <c r="BO1794" s="141">
        <v>1980</v>
      </c>
      <c r="BP1794" s="143"/>
      <c r="BQ1794" s="143" t="s">
        <v>17560</v>
      </c>
    </row>
    <row r="1795" spans="1:69" ht="38.25" customHeight="1" x14ac:dyDescent="0.25">
      <c r="A1795" s="1" t="str">
        <f t="shared" si="1080"/>
        <v/>
      </c>
      <c r="B1795" s="32" t="str">
        <f t="shared" si="1081"/>
        <v/>
      </c>
      <c r="C1795" s="25" t="str">
        <f t="shared" si="1082"/>
        <v/>
      </c>
      <c r="D1795" s="25" t="str">
        <f t="shared" si="1083"/>
        <v/>
      </c>
      <c r="E1795" s="25" t="str">
        <f t="shared" si="1084"/>
        <v/>
      </c>
      <c r="F1795" s="25" t="str">
        <f t="shared" si="1085"/>
        <v/>
      </c>
      <c r="G1795" s="108" t="str">
        <f t="shared" si="1086"/>
        <v/>
      </c>
      <c r="H1795" s="108" t="str">
        <f t="shared" si="1087"/>
        <v/>
      </c>
      <c r="I1795" s="112" t="str">
        <f t="shared" si="1088"/>
        <v/>
      </c>
      <c r="J1795" s="112"/>
      <c r="K1795" s="112"/>
      <c r="L1795" s="113"/>
      <c r="M1795" s="113"/>
      <c r="N1795" s="224" t="str">
        <f t="shared" si="1089"/>
        <v/>
      </c>
      <c r="O1795" s="225" t="str">
        <f t="shared" si="1090"/>
        <v/>
      </c>
      <c r="Q1795" s="6">
        <v>1793</v>
      </c>
      <c r="R1795" s="47" t="str">
        <f t="shared" ref="R1795:R1858" si="1091">Code_geo&amp;"-"&amp;Q1795</f>
        <v>-1793</v>
      </c>
      <c r="S1795" s="6"/>
      <c r="T1795" s="48" t="str">
        <f t="shared" ref="T1795:T1858" si="1092">IF(AND(B1805=$S$3,(OR(C1805=$W$10,C1805=$W$11,C1805=$W$12,C1805=$W$13))),1,"")</f>
        <v/>
      </c>
      <c r="U1795" s="49" t="str">
        <f t="shared" ref="U1795:U1858" si="1093">IF(AND(B1805=$S$4,(OR(C1805=$W$5,C1805=$W$6,C1805=$W$7,C1805=$W$8))),1,"")</f>
        <v/>
      </c>
      <c r="W1795" s="51"/>
      <c r="X1795" s="75" t="str">
        <f t="shared" si="1056"/>
        <v/>
      </c>
      <c r="Y1795" s="71" t="str">
        <f t="shared" si="1057"/>
        <v/>
      </c>
      <c r="Z1795" s="71" t="str">
        <f t="shared" si="1058"/>
        <v/>
      </c>
      <c r="AA1795" s="71" t="str">
        <f t="shared" si="1059"/>
        <v/>
      </c>
      <c r="AB1795" s="71" t="str">
        <f t="shared" si="1060"/>
        <v/>
      </c>
      <c r="AC1795" s="71" t="str">
        <f t="shared" si="1061"/>
        <v/>
      </c>
      <c r="AD1795" s="71" t="str">
        <f t="shared" si="1062"/>
        <v/>
      </c>
      <c r="AE1795" s="78" t="str">
        <f t="shared" si="1063"/>
        <v/>
      </c>
      <c r="AF1795" s="75" t="str">
        <f t="shared" si="1064"/>
        <v/>
      </c>
      <c r="AG1795" s="71" t="str">
        <f t="shared" si="1065"/>
        <v/>
      </c>
      <c r="AH1795" s="71" t="str">
        <f t="shared" si="1066"/>
        <v/>
      </c>
      <c r="AI1795" s="71" t="str">
        <f t="shared" si="1067"/>
        <v/>
      </c>
      <c r="AJ1795" s="71" t="str">
        <f t="shared" si="1068"/>
        <v/>
      </c>
      <c r="AK1795" s="71" t="str">
        <f t="shared" si="1069"/>
        <v/>
      </c>
      <c r="AL1795" s="71" t="str">
        <f t="shared" si="1070"/>
        <v/>
      </c>
      <c r="AM1795" s="78" t="str">
        <f t="shared" si="1071"/>
        <v/>
      </c>
      <c r="AN1795" s="75" t="str">
        <f t="shared" si="1072"/>
        <v/>
      </c>
      <c r="AO1795" s="71" t="str">
        <f t="shared" si="1073"/>
        <v/>
      </c>
      <c r="AP1795" s="71" t="str">
        <f t="shared" si="1074"/>
        <v/>
      </c>
      <c r="AQ1795" s="71" t="str">
        <f t="shared" si="1075"/>
        <v/>
      </c>
      <c r="AR1795" s="71" t="str">
        <f t="shared" si="1076"/>
        <v/>
      </c>
      <c r="AS1795" s="71" t="str">
        <f t="shared" si="1077"/>
        <v/>
      </c>
      <c r="AT1795" s="71" t="str">
        <f t="shared" si="1078"/>
        <v/>
      </c>
      <c r="AU1795" s="76" t="str">
        <f t="shared" si="1079"/>
        <v/>
      </c>
      <c r="BF1795" s="141">
        <v>54048</v>
      </c>
      <c r="BG1795" s="142" t="s">
        <v>20379</v>
      </c>
      <c r="BH1795" s="141" t="s">
        <v>180</v>
      </c>
      <c r="BI1795" s="141" t="s">
        <v>191</v>
      </c>
      <c r="BJ1795" s="141" t="s">
        <v>20380</v>
      </c>
      <c r="BK1795" s="141" t="s">
        <v>20381</v>
      </c>
      <c r="BL1795" s="141" t="s">
        <v>20382</v>
      </c>
      <c r="BM1795" s="141">
        <v>45.647399999999998</v>
      </c>
      <c r="BN1795" s="141">
        <v>-72.982100000000003</v>
      </c>
      <c r="BO1795" s="141">
        <v>1985</v>
      </c>
      <c r="BP1795" s="143"/>
      <c r="BQ1795" s="143" t="s">
        <v>17560</v>
      </c>
    </row>
    <row r="1796" spans="1:69" ht="38.25" customHeight="1" x14ac:dyDescent="0.25">
      <c r="A1796" s="1" t="str">
        <f t="shared" si="1080"/>
        <v/>
      </c>
      <c r="B1796" s="32" t="str">
        <f t="shared" si="1081"/>
        <v/>
      </c>
      <c r="C1796" s="25" t="str">
        <f t="shared" si="1082"/>
        <v/>
      </c>
      <c r="D1796" s="25" t="str">
        <f t="shared" si="1083"/>
        <v/>
      </c>
      <c r="E1796" s="25" t="str">
        <f t="shared" si="1084"/>
        <v/>
      </c>
      <c r="F1796" s="25" t="str">
        <f t="shared" si="1085"/>
        <v/>
      </c>
      <c r="G1796" s="108" t="str">
        <f t="shared" si="1086"/>
        <v/>
      </c>
      <c r="H1796" s="108" t="str">
        <f t="shared" si="1087"/>
        <v/>
      </c>
      <c r="I1796" s="112" t="str">
        <f t="shared" si="1088"/>
        <v/>
      </c>
      <c r="J1796" s="112"/>
      <c r="K1796" s="112"/>
      <c r="L1796" s="113"/>
      <c r="M1796" s="113"/>
      <c r="N1796" s="224" t="str">
        <f t="shared" si="1089"/>
        <v/>
      </c>
      <c r="O1796" s="225" t="str">
        <f t="shared" si="1090"/>
        <v/>
      </c>
      <c r="Q1796" s="6">
        <v>1794</v>
      </c>
      <c r="R1796" s="47" t="str">
        <f t="shared" si="1091"/>
        <v>-1794</v>
      </c>
      <c r="S1796" s="6"/>
      <c r="T1796" s="48" t="str">
        <f t="shared" si="1092"/>
        <v/>
      </c>
      <c r="U1796" s="49" t="str">
        <f t="shared" si="1093"/>
        <v/>
      </c>
      <c r="W1796" s="51"/>
      <c r="X1796" s="75" t="str">
        <f t="shared" ref="X1796:X1859" si="1094">IF($C1805=$BE$3,$L1805+$M1805,"")</f>
        <v/>
      </c>
      <c r="Y1796" s="71" t="str">
        <f t="shared" ref="Y1796:Y1859" si="1095">IF($C1805=$BE$4,$L1805+$M1805,"")</f>
        <v/>
      </c>
      <c r="Z1796" s="71" t="str">
        <f t="shared" ref="Z1796:Z1859" si="1096">IF($C1805=$BE$5,$L1805+$M1805,"")</f>
        <v/>
      </c>
      <c r="AA1796" s="71" t="str">
        <f t="shared" ref="AA1796:AA1859" si="1097">IF($C1805=$BE$6,$L1805+$M1805,"")</f>
        <v/>
      </c>
      <c r="AB1796" s="71" t="str">
        <f t="shared" ref="AB1796:AB1859" si="1098">IF($C1805=$BE$7,$L1805+$M1805,"")</f>
        <v/>
      </c>
      <c r="AC1796" s="71" t="str">
        <f t="shared" ref="AC1796:AC1859" si="1099">IF($C1805=$BE$8,$L1805+$M1805,"")</f>
        <v/>
      </c>
      <c r="AD1796" s="71" t="str">
        <f t="shared" ref="AD1796:AD1859" si="1100">IF($C1805=$BE$9,$L1805+$M1805,"")</f>
        <v/>
      </c>
      <c r="AE1796" s="78" t="str">
        <f t="shared" ref="AE1796:AE1859" si="1101">IF($C1805=$BE$10,$L1805+$M1805,"")</f>
        <v/>
      </c>
      <c r="AF1796" s="75" t="str">
        <f t="shared" ref="AF1796:AF1859" si="1102">IF($C1805=$BE$3,IF($J1805&gt;0,$L1805/$J1805,$L1805),"")</f>
        <v/>
      </c>
      <c r="AG1796" s="71" t="str">
        <f t="shared" ref="AG1796:AG1859" si="1103">IF($C1805=$BE$4,IF($J1805&gt;0,$L1805/$J1805,$L1805),"")</f>
        <v/>
      </c>
      <c r="AH1796" s="71" t="str">
        <f t="shared" ref="AH1796:AH1859" si="1104">IF($C1805=$BE$5,IF($J1805&gt;0,$L1805/$J1805,$L1805),"")</f>
        <v/>
      </c>
      <c r="AI1796" s="71" t="str">
        <f t="shared" ref="AI1796:AI1859" si="1105">IF($C1805=$BE$6,IF($J1805&gt;0,$L1805/$J1805,$L1805),"")</f>
        <v/>
      </c>
      <c r="AJ1796" s="71" t="str">
        <f t="shared" ref="AJ1796:AJ1859" si="1106">IF($C1805=$BE$7,IF($J1805&gt;0,$L1805/$J1805,$L1805),"")</f>
        <v/>
      </c>
      <c r="AK1796" s="71" t="str">
        <f t="shared" ref="AK1796:AK1859" si="1107">IF($C1805=$BE$8,IF($J1805&gt;0,$L1805/$J1805,$L1805),"")</f>
        <v/>
      </c>
      <c r="AL1796" s="71" t="str">
        <f t="shared" ref="AL1796:AL1859" si="1108">IF($C1805=$BE$9,IF($J1805&gt;0,$L1805/$J1805,$L1805),"")</f>
        <v/>
      </c>
      <c r="AM1796" s="78" t="str">
        <f t="shared" ref="AM1796:AM1859" si="1109">IF($C1805=$BE$10,IF($J1805&gt;0,$L1805/$J1805,$L1805),"")</f>
        <v/>
      </c>
      <c r="AN1796" s="75" t="str">
        <f t="shared" ref="AN1796:AN1859" si="1110">IF($C1805=$BE$3,IF($K1805&gt;0,$M1805/$K1805,$M1805),"")</f>
        <v/>
      </c>
      <c r="AO1796" s="71" t="str">
        <f t="shared" ref="AO1796:AO1859" si="1111">IF($C1805=$BE$4,IF($K1805&gt;0,$M1805/$K1805,$M1805),"")</f>
        <v/>
      </c>
      <c r="AP1796" s="71" t="str">
        <f t="shared" ref="AP1796:AP1859" si="1112">IF($C1805=$BE$5,IF($K1805&gt;0,$M1805/$K1805,$M1805),"")</f>
        <v/>
      </c>
      <c r="AQ1796" s="71" t="str">
        <f t="shared" ref="AQ1796:AQ1859" si="1113">IF($C1805=$BE$6,IF($K1805&gt;0,$M1805/$K1805,$M1805),"")</f>
        <v/>
      </c>
      <c r="AR1796" s="71" t="str">
        <f t="shared" ref="AR1796:AR1859" si="1114">IF($C1805=$BE$7,IF($K1805&gt;0,$M1805/$K1805,$M1805),"")</f>
        <v/>
      </c>
      <c r="AS1796" s="71" t="str">
        <f t="shared" ref="AS1796:AS1859" si="1115">IF($C1805=$BE$8,IF($K1805&gt;0,$M1805/$K1805,$M1805),"")</f>
        <v/>
      </c>
      <c r="AT1796" s="71" t="str">
        <f t="shared" ref="AT1796:AT1859" si="1116">IF($C1805=$BE$9,IF($K1805&gt;0,$M1805/$K1805,$M1805),"")</f>
        <v/>
      </c>
      <c r="AU1796" s="76" t="str">
        <f t="shared" ref="AU1796:AU1859" si="1117">IF($C1805=$BE$10,IF($K1805&gt;0,$M1805/$K1805,$M1805),"")</f>
        <v/>
      </c>
      <c r="BF1796" s="141">
        <v>79030</v>
      </c>
      <c r="BG1796" s="142" t="s">
        <v>20352</v>
      </c>
      <c r="BH1796" s="141" t="s">
        <v>478</v>
      </c>
      <c r="BI1796" s="141" t="s">
        <v>176</v>
      </c>
      <c r="BJ1796" s="141"/>
      <c r="BK1796" s="141" t="s">
        <v>20353</v>
      </c>
      <c r="BL1796" s="141" t="s">
        <v>20354</v>
      </c>
      <c r="BM1796" s="141">
        <v>46.394060000000003</v>
      </c>
      <c r="BN1796" s="141">
        <v>-75.039270000000002</v>
      </c>
      <c r="BO1796" s="141">
        <v>2012</v>
      </c>
      <c r="BP1796" s="143" t="s">
        <v>25954</v>
      </c>
      <c r="BQ1796" s="143" t="s">
        <v>17560</v>
      </c>
    </row>
    <row r="1797" spans="1:69" ht="38.25" customHeight="1" x14ac:dyDescent="0.25">
      <c r="A1797" s="1" t="str">
        <f t="shared" si="1080"/>
        <v/>
      </c>
      <c r="B1797" s="32" t="str">
        <f t="shared" si="1081"/>
        <v/>
      </c>
      <c r="C1797" s="25" t="str">
        <f t="shared" si="1082"/>
        <v/>
      </c>
      <c r="D1797" s="25" t="str">
        <f t="shared" si="1083"/>
        <v/>
      </c>
      <c r="E1797" s="25" t="str">
        <f t="shared" si="1084"/>
        <v/>
      </c>
      <c r="F1797" s="25" t="str">
        <f t="shared" si="1085"/>
        <v/>
      </c>
      <c r="G1797" s="108" t="str">
        <f t="shared" si="1086"/>
        <v/>
      </c>
      <c r="H1797" s="108" t="str">
        <f t="shared" si="1087"/>
        <v/>
      </c>
      <c r="I1797" s="112" t="str">
        <f t="shared" si="1088"/>
        <v/>
      </c>
      <c r="J1797" s="112"/>
      <c r="K1797" s="112"/>
      <c r="L1797" s="113"/>
      <c r="M1797" s="113"/>
      <c r="N1797" s="224" t="str">
        <f t="shared" si="1089"/>
        <v/>
      </c>
      <c r="O1797" s="225" t="str">
        <f t="shared" si="1090"/>
        <v/>
      </c>
      <c r="Q1797" s="6">
        <v>1795</v>
      </c>
      <c r="R1797" s="47" t="str">
        <f t="shared" si="1091"/>
        <v>-1795</v>
      </c>
      <c r="S1797" s="6"/>
      <c r="T1797" s="48" t="str">
        <f t="shared" si="1092"/>
        <v/>
      </c>
      <c r="U1797" s="49" t="str">
        <f t="shared" si="1093"/>
        <v/>
      </c>
      <c r="W1797" s="51"/>
      <c r="X1797" s="75" t="str">
        <f t="shared" si="1094"/>
        <v/>
      </c>
      <c r="Y1797" s="71" t="str">
        <f t="shared" si="1095"/>
        <v/>
      </c>
      <c r="Z1797" s="71" t="str">
        <f t="shared" si="1096"/>
        <v/>
      </c>
      <c r="AA1797" s="71" t="str">
        <f t="shared" si="1097"/>
        <v/>
      </c>
      <c r="AB1797" s="71" t="str">
        <f t="shared" si="1098"/>
        <v/>
      </c>
      <c r="AC1797" s="71" t="str">
        <f t="shared" si="1099"/>
        <v/>
      </c>
      <c r="AD1797" s="71" t="str">
        <f t="shared" si="1100"/>
        <v/>
      </c>
      <c r="AE1797" s="78" t="str">
        <f t="shared" si="1101"/>
        <v/>
      </c>
      <c r="AF1797" s="75" t="str">
        <f t="shared" si="1102"/>
        <v/>
      </c>
      <c r="AG1797" s="71" t="str">
        <f t="shared" si="1103"/>
        <v/>
      </c>
      <c r="AH1797" s="71" t="str">
        <f t="shared" si="1104"/>
        <v/>
      </c>
      <c r="AI1797" s="71" t="str">
        <f t="shared" si="1105"/>
        <v/>
      </c>
      <c r="AJ1797" s="71" t="str">
        <f t="shared" si="1106"/>
        <v/>
      </c>
      <c r="AK1797" s="71" t="str">
        <f t="shared" si="1107"/>
        <v/>
      </c>
      <c r="AL1797" s="71" t="str">
        <f t="shared" si="1108"/>
        <v/>
      </c>
      <c r="AM1797" s="78" t="str">
        <f t="shared" si="1109"/>
        <v/>
      </c>
      <c r="AN1797" s="75" t="str">
        <f t="shared" si="1110"/>
        <v/>
      </c>
      <c r="AO1797" s="71" t="str">
        <f t="shared" si="1111"/>
        <v/>
      </c>
      <c r="AP1797" s="71" t="str">
        <f t="shared" si="1112"/>
        <v/>
      </c>
      <c r="AQ1797" s="71" t="str">
        <f t="shared" si="1113"/>
        <v/>
      </c>
      <c r="AR1797" s="71" t="str">
        <f t="shared" si="1114"/>
        <v/>
      </c>
      <c r="AS1797" s="71" t="str">
        <f t="shared" si="1115"/>
        <v/>
      </c>
      <c r="AT1797" s="71" t="str">
        <f t="shared" si="1116"/>
        <v/>
      </c>
      <c r="AU1797" s="76" t="str">
        <f t="shared" si="1117"/>
        <v/>
      </c>
      <c r="BF1797" s="141">
        <v>79037</v>
      </c>
      <c r="BG1797" s="142" t="s">
        <v>20356</v>
      </c>
      <c r="BH1797" s="141" t="s">
        <v>478</v>
      </c>
      <c r="BI1797" s="141" t="s">
        <v>177</v>
      </c>
      <c r="BJ1797" s="141"/>
      <c r="BK1797" s="141" t="s">
        <v>10389</v>
      </c>
      <c r="BL1797" s="141" t="s">
        <v>20357</v>
      </c>
      <c r="BM1797" s="141">
        <v>46.404091594288701</v>
      </c>
      <c r="BN1797" s="141">
        <v>-74.874012278512595</v>
      </c>
      <c r="BO1797" s="141">
        <v>2015</v>
      </c>
      <c r="BP1797" s="143" t="s">
        <v>25956</v>
      </c>
      <c r="BQ1797" s="143" t="s">
        <v>17560</v>
      </c>
    </row>
    <row r="1798" spans="1:69" ht="38.25" customHeight="1" x14ac:dyDescent="0.25">
      <c r="A1798" s="1" t="str">
        <f t="shared" si="1080"/>
        <v/>
      </c>
      <c r="B1798" s="32" t="str">
        <f t="shared" si="1081"/>
        <v/>
      </c>
      <c r="C1798" s="25" t="str">
        <f t="shared" si="1082"/>
        <v/>
      </c>
      <c r="D1798" s="25" t="str">
        <f t="shared" si="1083"/>
        <v/>
      </c>
      <c r="E1798" s="25" t="str">
        <f t="shared" si="1084"/>
        <v/>
      </c>
      <c r="F1798" s="25" t="str">
        <f t="shared" si="1085"/>
        <v/>
      </c>
      <c r="G1798" s="108" t="str">
        <f t="shared" si="1086"/>
        <v/>
      </c>
      <c r="H1798" s="108" t="str">
        <f t="shared" si="1087"/>
        <v/>
      </c>
      <c r="I1798" s="112" t="str">
        <f t="shared" si="1088"/>
        <v/>
      </c>
      <c r="J1798" s="112"/>
      <c r="K1798" s="112"/>
      <c r="L1798" s="113"/>
      <c r="M1798" s="113"/>
      <c r="N1798" s="224" t="str">
        <f t="shared" si="1089"/>
        <v/>
      </c>
      <c r="O1798" s="225" t="str">
        <f t="shared" si="1090"/>
        <v/>
      </c>
      <c r="Q1798" s="6">
        <v>1796</v>
      </c>
      <c r="R1798" s="47" t="str">
        <f t="shared" si="1091"/>
        <v>-1796</v>
      </c>
      <c r="S1798" s="6"/>
      <c r="T1798" s="48" t="str">
        <f t="shared" si="1092"/>
        <v/>
      </c>
      <c r="U1798" s="49" t="str">
        <f t="shared" si="1093"/>
        <v/>
      </c>
      <c r="W1798" s="51"/>
      <c r="X1798" s="75" t="str">
        <f t="shared" si="1094"/>
        <v/>
      </c>
      <c r="Y1798" s="71" t="str">
        <f t="shared" si="1095"/>
        <v/>
      </c>
      <c r="Z1798" s="71" t="str">
        <f t="shared" si="1096"/>
        <v/>
      </c>
      <c r="AA1798" s="71" t="str">
        <f t="shared" si="1097"/>
        <v/>
      </c>
      <c r="AB1798" s="71" t="str">
        <f t="shared" si="1098"/>
        <v/>
      </c>
      <c r="AC1798" s="71" t="str">
        <f t="shared" si="1099"/>
        <v/>
      </c>
      <c r="AD1798" s="71" t="str">
        <f t="shared" si="1100"/>
        <v/>
      </c>
      <c r="AE1798" s="78" t="str">
        <f t="shared" si="1101"/>
        <v/>
      </c>
      <c r="AF1798" s="75" t="str">
        <f t="shared" si="1102"/>
        <v/>
      </c>
      <c r="AG1798" s="71" t="str">
        <f t="shared" si="1103"/>
        <v/>
      </c>
      <c r="AH1798" s="71" t="str">
        <f t="shared" si="1104"/>
        <v/>
      </c>
      <c r="AI1798" s="71" t="str">
        <f t="shared" si="1105"/>
        <v/>
      </c>
      <c r="AJ1798" s="71" t="str">
        <f t="shared" si="1106"/>
        <v/>
      </c>
      <c r="AK1798" s="71" t="str">
        <f t="shared" si="1107"/>
        <v/>
      </c>
      <c r="AL1798" s="71" t="str">
        <f t="shared" si="1108"/>
        <v/>
      </c>
      <c r="AM1798" s="78" t="str">
        <f t="shared" si="1109"/>
        <v/>
      </c>
      <c r="AN1798" s="75" t="str">
        <f t="shared" si="1110"/>
        <v/>
      </c>
      <c r="AO1798" s="71" t="str">
        <f t="shared" si="1111"/>
        <v/>
      </c>
      <c r="AP1798" s="71" t="str">
        <f t="shared" si="1112"/>
        <v/>
      </c>
      <c r="AQ1798" s="71" t="str">
        <f t="shared" si="1113"/>
        <v/>
      </c>
      <c r="AR1798" s="71" t="str">
        <f t="shared" si="1114"/>
        <v/>
      </c>
      <c r="AS1798" s="71" t="str">
        <f t="shared" si="1115"/>
        <v/>
      </c>
      <c r="AT1798" s="71" t="str">
        <f t="shared" si="1116"/>
        <v/>
      </c>
      <c r="AU1798" s="76" t="str">
        <f t="shared" si="1117"/>
        <v/>
      </c>
      <c r="BF1798" s="141">
        <v>79037</v>
      </c>
      <c r="BG1798" s="142" t="s">
        <v>20358</v>
      </c>
      <c r="BH1798" s="141" t="s">
        <v>478</v>
      </c>
      <c r="BI1798" s="141" t="s">
        <v>176</v>
      </c>
      <c r="BJ1798" s="141"/>
      <c r="BK1798" s="141" t="s">
        <v>4445</v>
      </c>
      <c r="BL1798" s="141" t="s">
        <v>20359</v>
      </c>
      <c r="BM1798" s="141">
        <v>46.508890000000001</v>
      </c>
      <c r="BN1798" s="141">
        <v>-74.995540000000005</v>
      </c>
      <c r="BO1798" s="141">
        <v>2010</v>
      </c>
      <c r="BP1798" s="143" t="s">
        <v>25957</v>
      </c>
      <c r="BQ1798" s="143" t="s">
        <v>17560</v>
      </c>
    </row>
    <row r="1799" spans="1:69" ht="38.25" customHeight="1" x14ac:dyDescent="0.25">
      <c r="A1799" s="1" t="str">
        <f t="shared" si="1080"/>
        <v/>
      </c>
      <c r="B1799" s="32" t="str">
        <f t="shared" si="1081"/>
        <v/>
      </c>
      <c r="C1799" s="25" t="str">
        <f t="shared" si="1082"/>
        <v/>
      </c>
      <c r="D1799" s="25" t="str">
        <f t="shared" si="1083"/>
        <v/>
      </c>
      <c r="E1799" s="25" t="str">
        <f t="shared" si="1084"/>
        <v/>
      </c>
      <c r="F1799" s="25" t="str">
        <f t="shared" si="1085"/>
        <v/>
      </c>
      <c r="G1799" s="108" t="str">
        <f t="shared" si="1086"/>
        <v/>
      </c>
      <c r="H1799" s="108" t="str">
        <f t="shared" si="1087"/>
        <v/>
      </c>
      <c r="I1799" s="112" t="str">
        <f t="shared" si="1088"/>
        <v/>
      </c>
      <c r="J1799" s="112"/>
      <c r="K1799" s="112"/>
      <c r="L1799" s="113"/>
      <c r="M1799" s="113"/>
      <c r="N1799" s="224" t="str">
        <f t="shared" si="1089"/>
        <v/>
      </c>
      <c r="O1799" s="225" t="str">
        <f t="shared" si="1090"/>
        <v/>
      </c>
      <c r="Q1799" s="6">
        <v>1797</v>
      </c>
      <c r="R1799" s="47" t="str">
        <f t="shared" si="1091"/>
        <v>-1797</v>
      </c>
      <c r="S1799" s="6"/>
      <c r="T1799" s="48" t="str">
        <f t="shared" si="1092"/>
        <v/>
      </c>
      <c r="U1799" s="49" t="str">
        <f t="shared" si="1093"/>
        <v/>
      </c>
      <c r="W1799" s="51"/>
      <c r="X1799" s="75" t="str">
        <f t="shared" si="1094"/>
        <v/>
      </c>
      <c r="Y1799" s="71" t="str">
        <f t="shared" si="1095"/>
        <v/>
      </c>
      <c r="Z1799" s="71" t="str">
        <f t="shared" si="1096"/>
        <v/>
      </c>
      <c r="AA1799" s="71" t="str">
        <f t="shared" si="1097"/>
        <v/>
      </c>
      <c r="AB1799" s="71" t="str">
        <f t="shared" si="1098"/>
        <v/>
      </c>
      <c r="AC1799" s="71" t="str">
        <f t="shared" si="1099"/>
        <v/>
      </c>
      <c r="AD1799" s="71" t="str">
        <f t="shared" si="1100"/>
        <v/>
      </c>
      <c r="AE1799" s="78" t="str">
        <f t="shared" si="1101"/>
        <v/>
      </c>
      <c r="AF1799" s="75" t="str">
        <f t="shared" si="1102"/>
        <v/>
      </c>
      <c r="AG1799" s="71" t="str">
        <f t="shared" si="1103"/>
        <v/>
      </c>
      <c r="AH1799" s="71" t="str">
        <f t="shared" si="1104"/>
        <v/>
      </c>
      <c r="AI1799" s="71" t="str">
        <f t="shared" si="1105"/>
        <v/>
      </c>
      <c r="AJ1799" s="71" t="str">
        <f t="shared" si="1106"/>
        <v/>
      </c>
      <c r="AK1799" s="71" t="str">
        <f t="shared" si="1107"/>
        <v/>
      </c>
      <c r="AL1799" s="71" t="str">
        <f t="shared" si="1108"/>
        <v/>
      </c>
      <c r="AM1799" s="78" t="str">
        <f t="shared" si="1109"/>
        <v/>
      </c>
      <c r="AN1799" s="75" t="str">
        <f t="shared" si="1110"/>
        <v/>
      </c>
      <c r="AO1799" s="71" t="str">
        <f t="shared" si="1111"/>
        <v/>
      </c>
      <c r="AP1799" s="71" t="str">
        <f t="shared" si="1112"/>
        <v/>
      </c>
      <c r="AQ1799" s="71" t="str">
        <f t="shared" si="1113"/>
        <v/>
      </c>
      <c r="AR1799" s="71" t="str">
        <f t="shared" si="1114"/>
        <v/>
      </c>
      <c r="AS1799" s="71" t="str">
        <f t="shared" si="1115"/>
        <v/>
      </c>
      <c r="AT1799" s="71" t="str">
        <f t="shared" si="1116"/>
        <v/>
      </c>
      <c r="AU1799" s="76" t="str">
        <f t="shared" si="1117"/>
        <v/>
      </c>
      <c r="BF1799" s="141">
        <v>79037</v>
      </c>
      <c r="BG1799" s="142" t="s">
        <v>20360</v>
      </c>
      <c r="BH1799" s="141" t="s">
        <v>180</v>
      </c>
      <c r="BI1799" s="141" t="s">
        <v>178</v>
      </c>
      <c r="BJ1799" s="141"/>
      <c r="BK1799" s="141" t="s">
        <v>2314</v>
      </c>
      <c r="BL1799" s="141" t="s">
        <v>19639</v>
      </c>
      <c r="BM1799" s="141">
        <v>46.402410000000003</v>
      </c>
      <c r="BN1799" s="141">
        <v>-74.860640000000004</v>
      </c>
      <c r="BO1799" s="141">
        <v>1990</v>
      </c>
      <c r="BP1799" s="143" t="s">
        <v>1686</v>
      </c>
      <c r="BQ1799" s="143" t="s">
        <v>17560</v>
      </c>
    </row>
    <row r="1800" spans="1:69" ht="38.25" customHeight="1" x14ac:dyDescent="0.25">
      <c r="A1800" s="1" t="str">
        <f t="shared" si="1080"/>
        <v/>
      </c>
      <c r="B1800" s="32" t="str">
        <f t="shared" si="1081"/>
        <v/>
      </c>
      <c r="C1800" s="25" t="str">
        <f t="shared" si="1082"/>
        <v/>
      </c>
      <c r="D1800" s="25" t="str">
        <f t="shared" si="1083"/>
        <v/>
      </c>
      <c r="E1800" s="25" t="str">
        <f t="shared" si="1084"/>
        <v/>
      </c>
      <c r="F1800" s="25" t="str">
        <f t="shared" si="1085"/>
        <v/>
      </c>
      <c r="G1800" s="108" t="str">
        <f t="shared" si="1086"/>
        <v/>
      </c>
      <c r="H1800" s="108" t="str">
        <f t="shared" si="1087"/>
        <v/>
      </c>
      <c r="I1800" s="112" t="str">
        <f t="shared" si="1088"/>
        <v/>
      </c>
      <c r="J1800" s="112"/>
      <c r="K1800" s="112"/>
      <c r="L1800" s="113"/>
      <c r="M1800" s="113"/>
      <c r="N1800" s="224" t="str">
        <f t="shared" si="1089"/>
        <v/>
      </c>
      <c r="O1800" s="225" t="str">
        <f t="shared" si="1090"/>
        <v/>
      </c>
      <c r="Q1800" s="6">
        <v>1798</v>
      </c>
      <c r="R1800" s="47" t="str">
        <f t="shared" si="1091"/>
        <v>-1798</v>
      </c>
      <c r="S1800" s="6"/>
      <c r="T1800" s="48" t="str">
        <f t="shared" si="1092"/>
        <v/>
      </c>
      <c r="U1800" s="49" t="str">
        <f t="shared" si="1093"/>
        <v/>
      </c>
      <c r="W1800" s="51"/>
      <c r="X1800" s="75" t="str">
        <f t="shared" si="1094"/>
        <v/>
      </c>
      <c r="Y1800" s="71" t="str">
        <f t="shared" si="1095"/>
        <v/>
      </c>
      <c r="Z1800" s="71" t="str">
        <f t="shared" si="1096"/>
        <v/>
      </c>
      <c r="AA1800" s="71" t="str">
        <f t="shared" si="1097"/>
        <v/>
      </c>
      <c r="AB1800" s="71" t="str">
        <f t="shared" si="1098"/>
        <v/>
      </c>
      <c r="AC1800" s="71" t="str">
        <f t="shared" si="1099"/>
        <v/>
      </c>
      <c r="AD1800" s="71" t="str">
        <f t="shared" si="1100"/>
        <v/>
      </c>
      <c r="AE1800" s="78" t="str">
        <f t="shared" si="1101"/>
        <v/>
      </c>
      <c r="AF1800" s="75" t="str">
        <f t="shared" si="1102"/>
        <v/>
      </c>
      <c r="AG1800" s="71" t="str">
        <f t="shared" si="1103"/>
        <v/>
      </c>
      <c r="AH1800" s="71" t="str">
        <f t="shared" si="1104"/>
        <v/>
      </c>
      <c r="AI1800" s="71" t="str">
        <f t="shared" si="1105"/>
        <v/>
      </c>
      <c r="AJ1800" s="71" t="str">
        <f t="shared" si="1106"/>
        <v/>
      </c>
      <c r="AK1800" s="71" t="str">
        <f t="shared" si="1107"/>
        <v/>
      </c>
      <c r="AL1800" s="71" t="str">
        <f t="shared" si="1108"/>
        <v/>
      </c>
      <c r="AM1800" s="78" t="str">
        <f t="shared" si="1109"/>
        <v/>
      </c>
      <c r="AN1800" s="75" t="str">
        <f t="shared" si="1110"/>
        <v/>
      </c>
      <c r="AO1800" s="71" t="str">
        <f t="shared" si="1111"/>
        <v/>
      </c>
      <c r="AP1800" s="71" t="str">
        <f t="shared" si="1112"/>
        <v/>
      </c>
      <c r="AQ1800" s="71" t="str">
        <f t="shared" si="1113"/>
        <v/>
      </c>
      <c r="AR1800" s="71" t="str">
        <f t="shared" si="1114"/>
        <v/>
      </c>
      <c r="AS1800" s="71" t="str">
        <f t="shared" si="1115"/>
        <v/>
      </c>
      <c r="AT1800" s="71" t="str">
        <f t="shared" si="1116"/>
        <v/>
      </c>
      <c r="AU1800" s="76" t="str">
        <f t="shared" si="1117"/>
        <v/>
      </c>
      <c r="BF1800" s="141">
        <v>79037</v>
      </c>
      <c r="BG1800" s="142" t="s">
        <v>20008</v>
      </c>
      <c r="BH1800" s="141" t="s">
        <v>180</v>
      </c>
      <c r="BI1800" s="141" t="s">
        <v>191</v>
      </c>
      <c r="BJ1800" s="141"/>
      <c r="BK1800" s="141" t="s">
        <v>13163</v>
      </c>
      <c r="BL1800" s="141" t="s">
        <v>20009</v>
      </c>
      <c r="BM1800" s="141">
        <v>46.400280000000002</v>
      </c>
      <c r="BN1800" s="141">
        <v>-74.865250000000003</v>
      </c>
      <c r="BO1800" s="141">
        <v>1990</v>
      </c>
      <c r="BP1800" s="143" t="s">
        <v>191</v>
      </c>
      <c r="BQ1800" s="143" t="s">
        <v>17560</v>
      </c>
    </row>
    <row r="1801" spans="1:69" ht="38.25" customHeight="1" x14ac:dyDescent="0.25">
      <c r="A1801" s="1" t="str">
        <f t="shared" si="1080"/>
        <v/>
      </c>
      <c r="B1801" s="32" t="str">
        <f t="shared" si="1081"/>
        <v/>
      </c>
      <c r="C1801" s="25" t="str">
        <f t="shared" si="1082"/>
        <v/>
      </c>
      <c r="D1801" s="25" t="str">
        <f t="shared" si="1083"/>
        <v/>
      </c>
      <c r="E1801" s="25" t="str">
        <f t="shared" si="1084"/>
        <v/>
      </c>
      <c r="F1801" s="25" t="str">
        <f t="shared" si="1085"/>
        <v/>
      </c>
      <c r="G1801" s="108" t="str">
        <f t="shared" si="1086"/>
        <v/>
      </c>
      <c r="H1801" s="108" t="str">
        <f t="shared" si="1087"/>
        <v/>
      </c>
      <c r="I1801" s="112" t="str">
        <f t="shared" si="1088"/>
        <v/>
      </c>
      <c r="J1801" s="112"/>
      <c r="K1801" s="112"/>
      <c r="L1801" s="113"/>
      <c r="M1801" s="113"/>
      <c r="N1801" s="224" t="str">
        <f t="shared" si="1089"/>
        <v/>
      </c>
      <c r="O1801" s="225" t="str">
        <f t="shared" si="1090"/>
        <v/>
      </c>
      <c r="Q1801" s="6">
        <v>1799</v>
      </c>
      <c r="R1801" s="47" t="str">
        <f t="shared" si="1091"/>
        <v>-1799</v>
      </c>
      <c r="S1801" s="6"/>
      <c r="T1801" s="48" t="str">
        <f t="shared" si="1092"/>
        <v/>
      </c>
      <c r="U1801" s="49" t="str">
        <f t="shared" si="1093"/>
        <v/>
      </c>
      <c r="W1801" s="51"/>
      <c r="X1801" s="75" t="str">
        <f t="shared" si="1094"/>
        <v/>
      </c>
      <c r="Y1801" s="71" t="str">
        <f t="shared" si="1095"/>
        <v/>
      </c>
      <c r="Z1801" s="71" t="str">
        <f t="shared" si="1096"/>
        <v/>
      </c>
      <c r="AA1801" s="71" t="str">
        <f t="shared" si="1097"/>
        <v/>
      </c>
      <c r="AB1801" s="71" t="str">
        <f t="shared" si="1098"/>
        <v/>
      </c>
      <c r="AC1801" s="71" t="str">
        <f t="shared" si="1099"/>
        <v/>
      </c>
      <c r="AD1801" s="71" t="str">
        <f t="shared" si="1100"/>
        <v/>
      </c>
      <c r="AE1801" s="78" t="str">
        <f t="shared" si="1101"/>
        <v/>
      </c>
      <c r="AF1801" s="75" t="str">
        <f t="shared" si="1102"/>
        <v/>
      </c>
      <c r="AG1801" s="71" t="str">
        <f t="shared" si="1103"/>
        <v/>
      </c>
      <c r="AH1801" s="71" t="str">
        <f t="shared" si="1104"/>
        <v/>
      </c>
      <c r="AI1801" s="71" t="str">
        <f t="shared" si="1105"/>
        <v/>
      </c>
      <c r="AJ1801" s="71" t="str">
        <f t="shared" si="1106"/>
        <v/>
      </c>
      <c r="AK1801" s="71" t="str">
        <f t="shared" si="1107"/>
        <v/>
      </c>
      <c r="AL1801" s="71" t="str">
        <f t="shared" si="1108"/>
        <v/>
      </c>
      <c r="AM1801" s="78" t="str">
        <f t="shared" si="1109"/>
        <v/>
      </c>
      <c r="AN1801" s="75" t="str">
        <f t="shared" si="1110"/>
        <v/>
      </c>
      <c r="AO1801" s="71" t="str">
        <f t="shared" si="1111"/>
        <v/>
      </c>
      <c r="AP1801" s="71" t="str">
        <f t="shared" si="1112"/>
        <v/>
      </c>
      <c r="AQ1801" s="71" t="str">
        <f t="shared" si="1113"/>
        <v/>
      </c>
      <c r="AR1801" s="71" t="str">
        <f t="shared" si="1114"/>
        <v/>
      </c>
      <c r="AS1801" s="71" t="str">
        <f t="shared" si="1115"/>
        <v/>
      </c>
      <c r="AT1801" s="71" t="str">
        <f t="shared" si="1116"/>
        <v/>
      </c>
      <c r="AU1801" s="76" t="str">
        <f t="shared" si="1117"/>
        <v/>
      </c>
      <c r="BF1801" s="141">
        <v>79037</v>
      </c>
      <c r="BG1801" s="142" t="s">
        <v>20010</v>
      </c>
      <c r="BH1801" s="141" t="s">
        <v>180</v>
      </c>
      <c r="BI1801" s="141" t="s">
        <v>191</v>
      </c>
      <c r="BJ1801" s="141"/>
      <c r="BK1801" s="141" t="s">
        <v>1732</v>
      </c>
      <c r="BL1801" s="141" t="s">
        <v>20011</v>
      </c>
      <c r="BM1801" s="141">
        <v>46.408880000000003</v>
      </c>
      <c r="BN1801" s="141">
        <v>-74.867440000000002</v>
      </c>
      <c r="BO1801" s="141">
        <v>1990</v>
      </c>
      <c r="BP1801" s="143" t="s">
        <v>191</v>
      </c>
      <c r="BQ1801" s="143" t="s">
        <v>17560</v>
      </c>
    </row>
    <row r="1802" spans="1:69" ht="38.25" customHeight="1" x14ac:dyDescent="0.25">
      <c r="A1802" s="1" t="str">
        <f t="shared" si="1080"/>
        <v/>
      </c>
      <c r="B1802" s="32" t="str">
        <f t="shared" si="1081"/>
        <v/>
      </c>
      <c r="C1802" s="25" t="str">
        <f t="shared" si="1082"/>
        <v/>
      </c>
      <c r="D1802" s="25" t="str">
        <f t="shared" si="1083"/>
        <v/>
      </c>
      <c r="E1802" s="25" t="str">
        <f t="shared" si="1084"/>
        <v/>
      </c>
      <c r="F1802" s="25" t="str">
        <f t="shared" si="1085"/>
        <v/>
      </c>
      <c r="G1802" s="108" t="str">
        <f t="shared" si="1086"/>
        <v/>
      </c>
      <c r="H1802" s="108" t="str">
        <f t="shared" si="1087"/>
        <v/>
      </c>
      <c r="I1802" s="112" t="str">
        <f t="shared" si="1088"/>
        <v/>
      </c>
      <c r="J1802" s="112"/>
      <c r="K1802" s="112"/>
      <c r="L1802" s="113"/>
      <c r="M1802" s="113"/>
      <c r="N1802" s="224" t="str">
        <f t="shared" si="1089"/>
        <v/>
      </c>
      <c r="O1802" s="225" t="str">
        <f t="shared" si="1090"/>
        <v/>
      </c>
      <c r="Q1802" s="6">
        <v>1800</v>
      </c>
      <c r="R1802" s="47" t="str">
        <f t="shared" si="1091"/>
        <v>-1800</v>
      </c>
      <c r="S1802" s="6"/>
      <c r="T1802" s="48" t="str">
        <f t="shared" si="1092"/>
        <v/>
      </c>
      <c r="U1802" s="49" t="str">
        <f t="shared" si="1093"/>
        <v/>
      </c>
      <c r="W1802" s="51"/>
      <c r="X1802" s="75" t="str">
        <f t="shared" si="1094"/>
        <v/>
      </c>
      <c r="Y1802" s="71" t="str">
        <f t="shared" si="1095"/>
        <v/>
      </c>
      <c r="Z1802" s="71" t="str">
        <f t="shared" si="1096"/>
        <v/>
      </c>
      <c r="AA1802" s="71" t="str">
        <f t="shared" si="1097"/>
        <v/>
      </c>
      <c r="AB1802" s="71" t="str">
        <f t="shared" si="1098"/>
        <v/>
      </c>
      <c r="AC1802" s="71" t="str">
        <f t="shared" si="1099"/>
        <v/>
      </c>
      <c r="AD1802" s="71" t="str">
        <f t="shared" si="1100"/>
        <v/>
      </c>
      <c r="AE1802" s="78" t="str">
        <f t="shared" si="1101"/>
        <v/>
      </c>
      <c r="AF1802" s="75" t="str">
        <f t="shared" si="1102"/>
        <v/>
      </c>
      <c r="AG1802" s="71" t="str">
        <f t="shared" si="1103"/>
        <v/>
      </c>
      <c r="AH1802" s="71" t="str">
        <f t="shared" si="1104"/>
        <v/>
      </c>
      <c r="AI1802" s="71" t="str">
        <f t="shared" si="1105"/>
        <v/>
      </c>
      <c r="AJ1802" s="71" t="str">
        <f t="shared" si="1106"/>
        <v/>
      </c>
      <c r="AK1802" s="71" t="str">
        <f t="shared" si="1107"/>
        <v/>
      </c>
      <c r="AL1802" s="71" t="str">
        <f t="shared" si="1108"/>
        <v/>
      </c>
      <c r="AM1802" s="78" t="str">
        <f t="shared" si="1109"/>
        <v/>
      </c>
      <c r="AN1802" s="75" t="str">
        <f t="shared" si="1110"/>
        <v/>
      </c>
      <c r="AO1802" s="71" t="str">
        <f t="shared" si="1111"/>
        <v/>
      </c>
      <c r="AP1802" s="71" t="str">
        <f t="shared" si="1112"/>
        <v/>
      </c>
      <c r="AQ1802" s="71" t="str">
        <f t="shared" si="1113"/>
        <v/>
      </c>
      <c r="AR1802" s="71" t="str">
        <f t="shared" si="1114"/>
        <v/>
      </c>
      <c r="AS1802" s="71" t="str">
        <f t="shared" si="1115"/>
        <v/>
      </c>
      <c r="AT1802" s="71" t="str">
        <f t="shared" si="1116"/>
        <v/>
      </c>
      <c r="AU1802" s="76" t="str">
        <f t="shared" si="1117"/>
        <v/>
      </c>
      <c r="BF1802" s="141">
        <v>54048</v>
      </c>
      <c r="BG1802" s="142" t="s">
        <v>20383</v>
      </c>
      <c r="BH1802" s="141" t="s">
        <v>180</v>
      </c>
      <c r="BI1802" s="141" t="s">
        <v>191</v>
      </c>
      <c r="BJ1802" s="141" t="s">
        <v>20384</v>
      </c>
      <c r="BK1802" s="141" t="s">
        <v>20385</v>
      </c>
      <c r="BL1802" s="141" t="s">
        <v>20382</v>
      </c>
      <c r="BM1802" s="141">
        <v>45.649000000000001</v>
      </c>
      <c r="BN1802" s="141">
        <v>-73.006399999999999</v>
      </c>
      <c r="BO1802" s="141">
        <v>1985</v>
      </c>
      <c r="BP1802" s="143"/>
      <c r="BQ1802" s="143" t="s">
        <v>17560</v>
      </c>
    </row>
    <row r="1803" spans="1:69" ht="38.25" customHeight="1" x14ac:dyDescent="0.25">
      <c r="A1803" s="1" t="str">
        <f t="shared" si="1080"/>
        <v/>
      </c>
      <c r="B1803" s="32" t="str">
        <f t="shared" si="1081"/>
        <v/>
      </c>
      <c r="C1803" s="25" t="str">
        <f t="shared" si="1082"/>
        <v/>
      </c>
      <c r="D1803" s="25" t="str">
        <f t="shared" si="1083"/>
        <v/>
      </c>
      <c r="E1803" s="25" t="str">
        <f t="shared" si="1084"/>
        <v/>
      </c>
      <c r="F1803" s="25" t="str">
        <f t="shared" si="1085"/>
        <v/>
      </c>
      <c r="G1803" s="108" t="str">
        <f t="shared" si="1086"/>
        <v/>
      </c>
      <c r="H1803" s="108" t="str">
        <f t="shared" si="1087"/>
        <v/>
      </c>
      <c r="I1803" s="112" t="str">
        <f t="shared" si="1088"/>
        <v/>
      </c>
      <c r="J1803" s="112"/>
      <c r="K1803" s="112"/>
      <c r="L1803" s="113"/>
      <c r="M1803" s="113"/>
      <c r="N1803" s="224" t="str">
        <f t="shared" si="1089"/>
        <v/>
      </c>
      <c r="O1803" s="225" t="str">
        <f t="shared" si="1090"/>
        <v/>
      </c>
      <c r="Q1803" s="6">
        <v>1801</v>
      </c>
      <c r="R1803" s="47" t="str">
        <f t="shared" si="1091"/>
        <v>-1801</v>
      </c>
      <c r="S1803" s="6"/>
      <c r="T1803" s="48" t="str">
        <f t="shared" si="1092"/>
        <v/>
      </c>
      <c r="U1803" s="49" t="str">
        <f t="shared" si="1093"/>
        <v/>
      </c>
      <c r="W1803" s="51"/>
      <c r="X1803" s="75" t="str">
        <f t="shared" si="1094"/>
        <v/>
      </c>
      <c r="Y1803" s="71" t="str">
        <f t="shared" si="1095"/>
        <v/>
      </c>
      <c r="Z1803" s="71" t="str">
        <f t="shared" si="1096"/>
        <v/>
      </c>
      <c r="AA1803" s="71" t="str">
        <f t="shared" si="1097"/>
        <v/>
      </c>
      <c r="AB1803" s="71" t="str">
        <f t="shared" si="1098"/>
        <v/>
      </c>
      <c r="AC1803" s="71" t="str">
        <f t="shared" si="1099"/>
        <v/>
      </c>
      <c r="AD1803" s="71" t="str">
        <f t="shared" si="1100"/>
        <v/>
      </c>
      <c r="AE1803" s="78" t="str">
        <f t="shared" si="1101"/>
        <v/>
      </c>
      <c r="AF1803" s="75" t="str">
        <f t="shared" si="1102"/>
        <v/>
      </c>
      <c r="AG1803" s="71" t="str">
        <f t="shared" si="1103"/>
        <v/>
      </c>
      <c r="AH1803" s="71" t="str">
        <f t="shared" si="1104"/>
        <v/>
      </c>
      <c r="AI1803" s="71" t="str">
        <f t="shared" si="1105"/>
        <v/>
      </c>
      <c r="AJ1803" s="71" t="str">
        <f t="shared" si="1106"/>
        <v/>
      </c>
      <c r="AK1803" s="71" t="str">
        <f t="shared" si="1107"/>
        <v/>
      </c>
      <c r="AL1803" s="71" t="str">
        <f t="shared" si="1108"/>
        <v/>
      </c>
      <c r="AM1803" s="78" t="str">
        <f t="shared" si="1109"/>
        <v/>
      </c>
      <c r="AN1803" s="75" t="str">
        <f t="shared" si="1110"/>
        <v/>
      </c>
      <c r="AO1803" s="71" t="str">
        <f t="shared" si="1111"/>
        <v/>
      </c>
      <c r="AP1803" s="71" t="str">
        <f t="shared" si="1112"/>
        <v/>
      </c>
      <c r="AQ1803" s="71" t="str">
        <f t="shared" si="1113"/>
        <v/>
      </c>
      <c r="AR1803" s="71" t="str">
        <f t="shared" si="1114"/>
        <v/>
      </c>
      <c r="AS1803" s="71" t="str">
        <f t="shared" si="1115"/>
        <v/>
      </c>
      <c r="AT1803" s="71" t="str">
        <f t="shared" si="1116"/>
        <v/>
      </c>
      <c r="AU1803" s="76" t="str">
        <f t="shared" si="1117"/>
        <v/>
      </c>
      <c r="BF1803" s="141">
        <v>54048</v>
      </c>
      <c r="BG1803" s="142" t="s">
        <v>20386</v>
      </c>
      <c r="BH1803" s="141" t="s">
        <v>180</v>
      </c>
      <c r="BI1803" s="141" t="s">
        <v>191</v>
      </c>
      <c r="BJ1803" s="141" t="s">
        <v>20387</v>
      </c>
      <c r="BK1803" s="141" t="s">
        <v>20388</v>
      </c>
      <c r="BL1803" s="141" t="s">
        <v>20389</v>
      </c>
      <c r="BM1803" s="141">
        <v>45.642600000000002</v>
      </c>
      <c r="BN1803" s="141">
        <v>-72.990300000000005</v>
      </c>
      <c r="BO1803" s="141">
        <v>1985</v>
      </c>
      <c r="BP1803" s="143"/>
      <c r="BQ1803" s="143" t="s">
        <v>17560</v>
      </c>
    </row>
    <row r="1804" spans="1:69" ht="38.25" customHeight="1" x14ac:dyDescent="0.25">
      <c r="A1804" s="1" t="str">
        <f t="shared" si="1080"/>
        <v/>
      </c>
      <c r="B1804" s="32" t="str">
        <f t="shared" si="1081"/>
        <v/>
      </c>
      <c r="C1804" s="25" t="str">
        <f t="shared" si="1082"/>
        <v/>
      </c>
      <c r="D1804" s="25" t="str">
        <f t="shared" si="1083"/>
        <v/>
      </c>
      <c r="E1804" s="25" t="str">
        <f t="shared" si="1084"/>
        <v/>
      </c>
      <c r="F1804" s="25" t="str">
        <f t="shared" si="1085"/>
        <v/>
      </c>
      <c r="G1804" s="108" t="str">
        <f t="shared" si="1086"/>
        <v/>
      </c>
      <c r="H1804" s="108" t="str">
        <f t="shared" si="1087"/>
        <v/>
      </c>
      <c r="I1804" s="112" t="str">
        <f t="shared" si="1088"/>
        <v/>
      </c>
      <c r="J1804" s="112"/>
      <c r="K1804" s="112"/>
      <c r="L1804" s="113"/>
      <c r="M1804" s="113"/>
      <c r="N1804" s="224" t="str">
        <f t="shared" si="1089"/>
        <v/>
      </c>
      <c r="O1804" s="225" t="str">
        <f t="shared" si="1090"/>
        <v/>
      </c>
      <c r="Q1804" s="6">
        <v>1802</v>
      </c>
      <c r="R1804" s="47" t="str">
        <f t="shared" si="1091"/>
        <v>-1802</v>
      </c>
      <c r="S1804" s="6"/>
      <c r="T1804" s="48" t="str">
        <f t="shared" si="1092"/>
        <v/>
      </c>
      <c r="U1804" s="49" t="str">
        <f t="shared" si="1093"/>
        <v/>
      </c>
      <c r="W1804" s="51"/>
      <c r="X1804" s="75" t="str">
        <f t="shared" si="1094"/>
        <v/>
      </c>
      <c r="Y1804" s="71" t="str">
        <f t="shared" si="1095"/>
        <v/>
      </c>
      <c r="Z1804" s="71" t="str">
        <f t="shared" si="1096"/>
        <v/>
      </c>
      <c r="AA1804" s="71" t="str">
        <f t="shared" si="1097"/>
        <v/>
      </c>
      <c r="AB1804" s="71" t="str">
        <f t="shared" si="1098"/>
        <v/>
      </c>
      <c r="AC1804" s="71" t="str">
        <f t="shared" si="1099"/>
        <v/>
      </c>
      <c r="AD1804" s="71" t="str">
        <f t="shared" si="1100"/>
        <v/>
      </c>
      <c r="AE1804" s="78" t="str">
        <f t="shared" si="1101"/>
        <v/>
      </c>
      <c r="AF1804" s="75" t="str">
        <f t="shared" si="1102"/>
        <v/>
      </c>
      <c r="AG1804" s="71" t="str">
        <f t="shared" si="1103"/>
        <v/>
      </c>
      <c r="AH1804" s="71" t="str">
        <f t="shared" si="1104"/>
        <v/>
      </c>
      <c r="AI1804" s="71" t="str">
        <f t="shared" si="1105"/>
        <v/>
      </c>
      <c r="AJ1804" s="71" t="str">
        <f t="shared" si="1106"/>
        <v/>
      </c>
      <c r="AK1804" s="71" t="str">
        <f t="shared" si="1107"/>
        <v/>
      </c>
      <c r="AL1804" s="71" t="str">
        <f t="shared" si="1108"/>
        <v/>
      </c>
      <c r="AM1804" s="78" t="str">
        <f t="shared" si="1109"/>
        <v/>
      </c>
      <c r="AN1804" s="75" t="str">
        <f t="shared" si="1110"/>
        <v/>
      </c>
      <c r="AO1804" s="71" t="str">
        <f t="shared" si="1111"/>
        <v/>
      </c>
      <c r="AP1804" s="71" t="str">
        <f t="shared" si="1112"/>
        <v/>
      </c>
      <c r="AQ1804" s="71" t="str">
        <f t="shared" si="1113"/>
        <v/>
      </c>
      <c r="AR1804" s="71" t="str">
        <f t="shared" si="1114"/>
        <v/>
      </c>
      <c r="AS1804" s="71" t="str">
        <f t="shared" si="1115"/>
        <v/>
      </c>
      <c r="AT1804" s="71" t="str">
        <f t="shared" si="1116"/>
        <v/>
      </c>
      <c r="AU1804" s="76" t="str">
        <f t="shared" si="1117"/>
        <v/>
      </c>
      <c r="BF1804" s="141">
        <v>54048</v>
      </c>
      <c r="BG1804" s="142" t="s">
        <v>20390</v>
      </c>
      <c r="BH1804" s="141" t="s">
        <v>180</v>
      </c>
      <c r="BI1804" s="141" t="s">
        <v>191</v>
      </c>
      <c r="BJ1804" s="141" t="s">
        <v>20391</v>
      </c>
      <c r="BK1804" s="141" t="s">
        <v>20392</v>
      </c>
      <c r="BL1804" s="141" t="s">
        <v>20393</v>
      </c>
      <c r="BM1804" s="141">
        <v>45.645800000000001</v>
      </c>
      <c r="BN1804" s="141">
        <v>-72.971400000000003</v>
      </c>
      <c r="BO1804" s="141">
        <v>2012</v>
      </c>
      <c r="BP1804" s="143"/>
      <c r="BQ1804" s="143" t="s">
        <v>17560</v>
      </c>
    </row>
    <row r="1805" spans="1:69" ht="38.25" customHeight="1" x14ac:dyDescent="0.25">
      <c r="A1805" s="1" t="str">
        <f t="shared" ref="A1805:A1868" si="1118">IF(B1805="","",R1795)</f>
        <v/>
      </c>
      <c r="B1805" s="32" t="str">
        <f t="shared" ref="B1805:B1868" si="1119">IF(IF(ISERROR(VLOOKUP((Code_geo&amp;"-"&amp;Q1795),BD_IP_2014,2,FALSE)),"",(VLOOKUP((Code_geo&amp;"-"&amp;Q1795),BD_IP_2014,2,FALSE)))=0,"",IF(ISERROR(VLOOKUP((Code_geo&amp;"-"&amp;Q1795),BD_IP_2014,2,FALSE)),"",(VLOOKUP((Code_geo&amp;"-"&amp;Q1795),BD_IP_2014,2,FALSE))))</f>
        <v/>
      </c>
      <c r="C1805" s="25" t="str">
        <f t="shared" ref="C1805:C1868" si="1120">IF(IF(ISERROR(VLOOKUP((Code_geo&amp;"-"&amp;Q1795),BD_IP_2014,3,FALSE)),"",(VLOOKUP((Code_geo&amp;"-"&amp;Q1795),BD_IP_2014,3,FALSE)))=0,"",IF(ISERROR(VLOOKUP((Code_geo&amp;"-"&amp;Q1795),BD_IP_2014,3,FALSE)),"",(VLOOKUP((Code_geo&amp;"-"&amp;Q1795),BD_IP_2014,3,FALSE))))</f>
        <v/>
      </c>
      <c r="D1805" s="25" t="str">
        <f t="shared" ref="D1805:D1868" si="1121">IF(IF(ISERROR(VLOOKUP((Code_geo&amp;"-"&amp;Q1795),BD_IP_2014,4,FALSE)),"",(VLOOKUP((Code_geo&amp;"-"&amp;Q1795),BD_IP_2014,4,FALSE)))=0,"",IF(ISERROR(VLOOKUP((Code_geo&amp;"-"&amp;Q1795),BD_IP_2014,4,FALSE)),"",(VLOOKUP((Code_geo&amp;"-"&amp;Q1795),BD_IP_2014,4,FALSE))))</f>
        <v/>
      </c>
      <c r="E1805" s="25" t="str">
        <f t="shared" ref="E1805:E1868" si="1122">IF(IF(ISERROR(VLOOKUP((Code_geo&amp;"-"&amp;Q1795),BD_IP_2014,5,FALSE)),"",(VLOOKUP((Code_geo&amp;"-"&amp;Q1795),BD_IP_2014,5,FALSE)))=0,"",IF(ISERROR(VLOOKUP((Code_geo&amp;"-"&amp;Q1795),BD_IP_2014,5,FALSE)),"",(VLOOKUP((Code_geo&amp;"-"&amp;Q1795),BD_IP_2014,5,FALSE))))</f>
        <v/>
      </c>
      <c r="F1805" s="25" t="str">
        <f t="shared" ref="F1805:F1868" si="1123">IF(IF(ISERROR(VLOOKUP((Code_geo&amp;"-"&amp;Q1795),BD_IP_2014,6,FALSE)),"",(VLOOKUP((Code_geo&amp;"-"&amp;Q1795),BD_IP_2014,6,FALSE)))=0,"",IF(ISERROR(VLOOKUP((Code_geo&amp;"-"&amp;Q1795),BD_IP_2014,6,FALSE)),"",(VLOOKUP((Code_geo&amp;"-"&amp;Q1795),BD_IP_2014,6,FALSE))))</f>
        <v/>
      </c>
      <c r="G1805" s="108" t="str">
        <f t="shared" ref="G1805:G1868" si="1124">IF(ISERROR(VLOOKUP((Code_geo&amp;"-"&amp;Q1795),BD_IP_2014,7,FALSE)),"",(VLOOKUP((Code_geo&amp;"-"&amp;Q1795),BD_IP_2014,7,FALSE)))</f>
        <v/>
      </c>
      <c r="H1805" s="108" t="str">
        <f t="shared" ref="H1805:H1868" si="1125">IF(ISERROR(VLOOKUP((Code_geo&amp;"-"&amp;Q1795),BD_IP_2014,8,FALSE)),"",(VLOOKUP((Code_geo&amp;"-"&amp;Q1795),BD_IP_2014,8,FALSE)))</f>
        <v/>
      </c>
      <c r="I1805" s="112" t="str">
        <f t="shared" ref="I1805:I1868" si="1126">IF(ISERROR(VLOOKUP((Code_geo&amp;"-"&amp;Q1795),BD_IP_2014,9,FALSE)),"",(VLOOKUP((Code_geo&amp;"-"&amp;Q1795),BD_IP_2014,9,FALSE)))</f>
        <v/>
      </c>
      <c r="J1805" s="112"/>
      <c r="K1805" s="112"/>
      <c r="L1805" s="113"/>
      <c r="M1805" s="113"/>
      <c r="N1805" s="224" t="str">
        <f t="shared" ref="N1805:N1868" si="1127">IF(IF(ISERROR(VLOOKUP((Code_geo&amp;"-"&amp;Q1795),BD_IP_2014,10,FALSE)),"",(VLOOKUP((Code_geo&amp;"-"&amp;Q1795),BD_IP_2014,10,FALSE)))=0,"",IF(ISERROR(VLOOKUP((Code_geo&amp;"-"&amp;Q1795),BD_IP_2014,10,FALSE)),"",(VLOOKUP((Code_geo&amp;"-"&amp;Q1795),BD_IP_2014,10,FALSE))))</f>
        <v/>
      </c>
      <c r="O1805" s="225" t="str">
        <f t="shared" si="1090"/>
        <v/>
      </c>
      <c r="Q1805" s="6">
        <v>1803</v>
      </c>
      <c r="R1805" s="47" t="str">
        <f t="shared" si="1091"/>
        <v>-1803</v>
      </c>
      <c r="S1805" s="6"/>
      <c r="T1805" s="48" t="str">
        <f t="shared" si="1092"/>
        <v/>
      </c>
      <c r="U1805" s="49" t="str">
        <f t="shared" si="1093"/>
        <v/>
      </c>
      <c r="W1805" s="51"/>
      <c r="X1805" s="75" t="str">
        <f t="shared" si="1094"/>
        <v/>
      </c>
      <c r="Y1805" s="71" t="str">
        <f t="shared" si="1095"/>
        <v/>
      </c>
      <c r="Z1805" s="71" t="str">
        <f t="shared" si="1096"/>
        <v/>
      </c>
      <c r="AA1805" s="71" t="str">
        <f t="shared" si="1097"/>
        <v/>
      </c>
      <c r="AB1805" s="71" t="str">
        <f t="shared" si="1098"/>
        <v/>
      </c>
      <c r="AC1805" s="71" t="str">
        <f t="shared" si="1099"/>
        <v/>
      </c>
      <c r="AD1805" s="71" t="str">
        <f t="shared" si="1100"/>
        <v/>
      </c>
      <c r="AE1805" s="78" t="str">
        <f t="shared" si="1101"/>
        <v/>
      </c>
      <c r="AF1805" s="75" t="str">
        <f t="shared" si="1102"/>
        <v/>
      </c>
      <c r="AG1805" s="71" t="str">
        <f t="shared" si="1103"/>
        <v/>
      </c>
      <c r="AH1805" s="71" t="str">
        <f t="shared" si="1104"/>
        <v/>
      </c>
      <c r="AI1805" s="71" t="str">
        <f t="shared" si="1105"/>
        <v/>
      </c>
      <c r="AJ1805" s="71" t="str">
        <f t="shared" si="1106"/>
        <v/>
      </c>
      <c r="AK1805" s="71" t="str">
        <f t="shared" si="1107"/>
        <v/>
      </c>
      <c r="AL1805" s="71" t="str">
        <f t="shared" si="1108"/>
        <v/>
      </c>
      <c r="AM1805" s="78" t="str">
        <f t="shared" si="1109"/>
        <v/>
      </c>
      <c r="AN1805" s="75" t="str">
        <f t="shared" si="1110"/>
        <v/>
      </c>
      <c r="AO1805" s="71" t="str">
        <f t="shared" si="1111"/>
        <v/>
      </c>
      <c r="AP1805" s="71" t="str">
        <f t="shared" si="1112"/>
        <v/>
      </c>
      <c r="AQ1805" s="71" t="str">
        <f t="shared" si="1113"/>
        <v/>
      </c>
      <c r="AR1805" s="71" t="str">
        <f t="shared" si="1114"/>
        <v/>
      </c>
      <c r="AS1805" s="71" t="str">
        <f t="shared" si="1115"/>
        <v/>
      </c>
      <c r="AT1805" s="71" t="str">
        <f t="shared" si="1116"/>
        <v/>
      </c>
      <c r="AU1805" s="76" t="str">
        <f t="shared" si="1117"/>
        <v/>
      </c>
      <c r="BF1805" s="141">
        <v>54048</v>
      </c>
      <c r="BG1805" s="142" t="s">
        <v>20394</v>
      </c>
      <c r="BH1805" s="141" t="s">
        <v>180</v>
      </c>
      <c r="BI1805" s="141" t="s">
        <v>191</v>
      </c>
      <c r="BJ1805" s="141" t="s">
        <v>20395</v>
      </c>
      <c r="BK1805" s="141" t="s">
        <v>20396</v>
      </c>
      <c r="BL1805" s="141" t="s">
        <v>20397</v>
      </c>
      <c r="BM1805" s="141">
        <v>45.643599999999999</v>
      </c>
      <c r="BN1805" s="141">
        <v>-72.977099999999993</v>
      </c>
      <c r="BO1805" s="141">
        <v>1987</v>
      </c>
      <c r="BP1805" s="143"/>
      <c r="BQ1805" s="143" t="s">
        <v>17560</v>
      </c>
    </row>
    <row r="1806" spans="1:69" ht="38.25" customHeight="1" x14ac:dyDescent="0.25">
      <c r="A1806" s="1" t="str">
        <f t="shared" si="1118"/>
        <v/>
      </c>
      <c r="B1806" s="32" t="str">
        <f t="shared" si="1119"/>
        <v/>
      </c>
      <c r="C1806" s="25" t="str">
        <f t="shared" si="1120"/>
        <v/>
      </c>
      <c r="D1806" s="25" t="str">
        <f t="shared" si="1121"/>
        <v/>
      </c>
      <c r="E1806" s="25" t="str">
        <f t="shared" si="1122"/>
        <v/>
      </c>
      <c r="F1806" s="25" t="str">
        <f t="shared" si="1123"/>
        <v/>
      </c>
      <c r="G1806" s="108" t="str">
        <f t="shared" si="1124"/>
        <v/>
      </c>
      <c r="H1806" s="108" t="str">
        <f t="shared" si="1125"/>
        <v/>
      </c>
      <c r="I1806" s="112" t="str">
        <f t="shared" si="1126"/>
        <v/>
      </c>
      <c r="J1806" s="112"/>
      <c r="K1806" s="112"/>
      <c r="L1806" s="113"/>
      <c r="M1806" s="113"/>
      <c r="N1806" s="224" t="str">
        <f t="shared" si="1127"/>
        <v/>
      </c>
      <c r="O1806" s="225" t="str">
        <f t="shared" ref="O1806:O1869" si="1128">IF(OR(B1806="",C1806="",G1806="",H1806="",I1806="",AND(J1806="",BW1806=FALSE),AND(K1806="",BX1806=FALSE),AND(L1806="",BY1806=FALSE),AND(M1806="",BZ1806=FALSE)),"",(IF(AND(100&gt;=CG1806,CG1806&gt;80),"A",IF(AND(80&gt;=CG1806,CG1806&gt;60),"B",IF(AND(60&gt;=CG1806,CG1806&gt;40),"C",IF(AND(40&gt;=CG1806,CG1806&gt;20),"D","E"))))))</f>
        <v/>
      </c>
      <c r="Q1806" s="6">
        <v>1804</v>
      </c>
      <c r="R1806" s="47" t="str">
        <f t="shared" si="1091"/>
        <v>-1804</v>
      </c>
      <c r="S1806" s="6"/>
      <c r="T1806" s="48" t="str">
        <f t="shared" si="1092"/>
        <v/>
      </c>
      <c r="U1806" s="49" t="str">
        <f t="shared" si="1093"/>
        <v/>
      </c>
      <c r="W1806" s="51"/>
      <c r="X1806" s="75" t="str">
        <f t="shared" si="1094"/>
        <v/>
      </c>
      <c r="Y1806" s="71" t="str">
        <f t="shared" si="1095"/>
        <v/>
      </c>
      <c r="Z1806" s="71" t="str">
        <f t="shared" si="1096"/>
        <v/>
      </c>
      <c r="AA1806" s="71" t="str">
        <f t="shared" si="1097"/>
        <v/>
      </c>
      <c r="AB1806" s="71" t="str">
        <f t="shared" si="1098"/>
        <v/>
      </c>
      <c r="AC1806" s="71" t="str">
        <f t="shared" si="1099"/>
        <v/>
      </c>
      <c r="AD1806" s="71" t="str">
        <f t="shared" si="1100"/>
        <v/>
      </c>
      <c r="AE1806" s="78" t="str">
        <f t="shared" si="1101"/>
        <v/>
      </c>
      <c r="AF1806" s="75" t="str">
        <f t="shared" si="1102"/>
        <v/>
      </c>
      <c r="AG1806" s="71" t="str">
        <f t="shared" si="1103"/>
        <v/>
      </c>
      <c r="AH1806" s="71" t="str">
        <f t="shared" si="1104"/>
        <v/>
      </c>
      <c r="AI1806" s="71" t="str">
        <f t="shared" si="1105"/>
        <v/>
      </c>
      <c r="AJ1806" s="71" t="str">
        <f t="shared" si="1106"/>
        <v/>
      </c>
      <c r="AK1806" s="71" t="str">
        <f t="shared" si="1107"/>
        <v/>
      </c>
      <c r="AL1806" s="71" t="str">
        <f t="shared" si="1108"/>
        <v/>
      </c>
      <c r="AM1806" s="78" t="str">
        <f t="shared" si="1109"/>
        <v/>
      </c>
      <c r="AN1806" s="75" t="str">
        <f t="shared" si="1110"/>
        <v/>
      </c>
      <c r="AO1806" s="71" t="str">
        <f t="shared" si="1111"/>
        <v/>
      </c>
      <c r="AP1806" s="71" t="str">
        <f t="shared" si="1112"/>
        <v/>
      </c>
      <c r="AQ1806" s="71" t="str">
        <f t="shared" si="1113"/>
        <v/>
      </c>
      <c r="AR1806" s="71" t="str">
        <f t="shared" si="1114"/>
        <v/>
      </c>
      <c r="AS1806" s="71" t="str">
        <f t="shared" si="1115"/>
        <v/>
      </c>
      <c r="AT1806" s="71" t="str">
        <f t="shared" si="1116"/>
        <v/>
      </c>
      <c r="AU1806" s="76" t="str">
        <f t="shared" si="1117"/>
        <v/>
      </c>
      <c r="BF1806" s="141">
        <v>54048</v>
      </c>
      <c r="BG1806" s="142" t="s">
        <v>20398</v>
      </c>
      <c r="BH1806" s="141" t="s">
        <v>180</v>
      </c>
      <c r="BI1806" s="141" t="s">
        <v>191</v>
      </c>
      <c r="BJ1806" s="141" t="s">
        <v>20399</v>
      </c>
      <c r="BK1806" s="141" t="s">
        <v>20400</v>
      </c>
      <c r="BL1806" s="141" t="s">
        <v>20397</v>
      </c>
      <c r="BM1806" s="141">
        <v>45.648800000000001</v>
      </c>
      <c r="BN1806" s="141">
        <v>-72.953199999999995</v>
      </c>
      <c r="BO1806" s="141">
        <v>2006</v>
      </c>
      <c r="BP1806" s="143"/>
      <c r="BQ1806" s="143" t="s">
        <v>17560</v>
      </c>
    </row>
    <row r="1807" spans="1:69" ht="38.25" customHeight="1" x14ac:dyDescent="0.25">
      <c r="A1807" s="1" t="str">
        <f t="shared" si="1118"/>
        <v/>
      </c>
      <c r="B1807" s="32" t="str">
        <f t="shared" si="1119"/>
        <v/>
      </c>
      <c r="C1807" s="25" t="str">
        <f t="shared" si="1120"/>
        <v/>
      </c>
      <c r="D1807" s="25" t="str">
        <f t="shared" si="1121"/>
        <v/>
      </c>
      <c r="E1807" s="25" t="str">
        <f t="shared" si="1122"/>
        <v/>
      </c>
      <c r="F1807" s="25" t="str">
        <f t="shared" si="1123"/>
        <v/>
      </c>
      <c r="G1807" s="108" t="str">
        <f t="shared" si="1124"/>
        <v/>
      </c>
      <c r="H1807" s="108" t="str">
        <f t="shared" si="1125"/>
        <v/>
      </c>
      <c r="I1807" s="112" t="str">
        <f t="shared" si="1126"/>
        <v/>
      </c>
      <c r="J1807" s="112"/>
      <c r="K1807" s="112"/>
      <c r="L1807" s="113"/>
      <c r="M1807" s="113"/>
      <c r="N1807" s="224" t="str">
        <f t="shared" si="1127"/>
        <v/>
      </c>
      <c r="O1807" s="225" t="str">
        <f t="shared" si="1128"/>
        <v/>
      </c>
      <c r="Q1807" s="6">
        <v>1805</v>
      </c>
      <c r="R1807" s="47" t="str">
        <f t="shared" si="1091"/>
        <v>-1805</v>
      </c>
      <c r="S1807" s="6"/>
      <c r="T1807" s="48" t="str">
        <f t="shared" si="1092"/>
        <v/>
      </c>
      <c r="U1807" s="49" t="str">
        <f t="shared" si="1093"/>
        <v/>
      </c>
      <c r="W1807" s="51"/>
      <c r="X1807" s="75" t="str">
        <f t="shared" si="1094"/>
        <v/>
      </c>
      <c r="Y1807" s="71" t="str">
        <f t="shared" si="1095"/>
        <v/>
      </c>
      <c r="Z1807" s="71" t="str">
        <f t="shared" si="1096"/>
        <v/>
      </c>
      <c r="AA1807" s="71" t="str">
        <f t="shared" si="1097"/>
        <v/>
      </c>
      <c r="AB1807" s="71" t="str">
        <f t="shared" si="1098"/>
        <v/>
      </c>
      <c r="AC1807" s="71" t="str">
        <f t="shared" si="1099"/>
        <v/>
      </c>
      <c r="AD1807" s="71" t="str">
        <f t="shared" si="1100"/>
        <v/>
      </c>
      <c r="AE1807" s="78" t="str">
        <f t="shared" si="1101"/>
        <v/>
      </c>
      <c r="AF1807" s="75" t="str">
        <f t="shared" si="1102"/>
        <v/>
      </c>
      <c r="AG1807" s="71" t="str">
        <f t="shared" si="1103"/>
        <v/>
      </c>
      <c r="AH1807" s="71" t="str">
        <f t="shared" si="1104"/>
        <v/>
      </c>
      <c r="AI1807" s="71" t="str">
        <f t="shared" si="1105"/>
        <v/>
      </c>
      <c r="AJ1807" s="71" t="str">
        <f t="shared" si="1106"/>
        <v/>
      </c>
      <c r="AK1807" s="71" t="str">
        <f t="shared" si="1107"/>
        <v/>
      </c>
      <c r="AL1807" s="71" t="str">
        <f t="shared" si="1108"/>
        <v/>
      </c>
      <c r="AM1807" s="78" t="str">
        <f t="shared" si="1109"/>
        <v/>
      </c>
      <c r="AN1807" s="75" t="str">
        <f t="shared" si="1110"/>
        <v/>
      </c>
      <c r="AO1807" s="71" t="str">
        <f t="shared" si="1111"/>
        <v/>
      </c>
      <c r="AP1807" s="71" t="str">
        <f t="shared" si="1112"/>
        <v/>
      </c>
      <c r="AQ1807" s="71" t="str">
        <f t="shared" si="1113"/>
        <v/>
      </c>
      <c r="AR1807" s="71" t="str">
        <f t="shared" si="1114"/>
        <v/>
      </c>
      <c r="AS1807" s="71" t="str">
        <f t="shared" si="1115"/>
        <v/>
      </c>
      <c r="AT1807" s="71" t="str">
        <f t="shared" si="1116"/>
        <v/>
      </c>
      <c r="AU1807" s="76" t="str">
        <f t="shared" si="1117"/>
        <v/>
      </c>
      <c r="BF1807" s="141">
        <v>54048</v>
      </c>
      <c r="BG1807" s="142" t="s">
        <v>20401</v>
      </c>
      <c r="BH1807" s="141" t="s">
        <v>180</v>
      </c>
      <c r="BI1807" s="141" t="s">
        <v>191</v>
      </c>
      <c r="BJ1807" s="141" t="s">
        <v>20402</v>
      </c>
      <c r="BK1807" s="141" t="s">
        <v>20403</v>
      </c>
      <c r="BL1807" s="141" t="s">
        <v>12063</v>
      </c>
      <c r="BM1807" s="141">
        <v>45.601100000000002</v>
      </c>
      <c r="BN1807" s="141">
        <v>-72.977199999999996</v>
      </c>
      <c r="BO1807" s="141">
        <v>1985</v>
      </c>
      <c r="BP1807" s="143"/>
      <c r="BQ1807" s="143" t="s">
        <v>17560</v>
      </c>
    </row>
    <row r="1808" spans="1:69" ht="38.25" customHeight="1" x14ac:dyDescent="0.25">
      <c r="A1808" s="1" t="str">
        <f t="shared" si="1118"/>
        <v/>
      </c>
      <c r="B1808" s="32" t="str">
        <f t="shared" si="1119"/>
        <v/>
      </c>
      <c r="C1808" s="25" t="str">
        <f t="shared" si="1120"/>
        <v/>
      </c>
      <c r="D1808" s="25" t="str">
        <f t="shared" si="1121"/>
        <v/>
      </c>
      <c r="E1808" s="25" t="str">
        <f t="shared" si="1122"/>
        <v/>
      </c>
      <c r="F1808" s="25" t="str">
        <f t="shared" si="1123"/>
        <v/>
      </c>
      <c r="G1808" s="108" t="str">
        <f t="shared" si="1124"/>
        <v/>
      </c>
      <c r="H1808" s="108" t="str">
        <f t="shared" si="1125"/>
        <v/>
      </c>
      <c r="I1808" s="112" t="str">
        <f t="shared" si="1126"/>
        <v/>
      </c>
      <c r="J1808" s="112"/>
      <c r="K1808" s="112"/>
      <c r="L1808" s="113"/>
      <c r="M1808" s="113"/>
      <c r="N1808" s="224" t="str">
        <f t="shared" si="1127"/>
        <v/>
      </c>
      <c r="O1808" s="225" t="str">
        <f t="shared" si="1128"/>
        <v/>
      </c>
      <c r="Q1808" s="6">
        <v>1806</v>
      </c>
      <c r="R1808" s="47" t="str">
        <f t="shared" si="1091"/>
        <v>-1806</v>
      </c>
      <c r="S1808" s="6"/>
      <c r="T1808" s="48" t="str">
        <f t="shared" si="1092"/>
        <v/>
      </c>
      <c r="U1808" s="49" t="str">
        <f t="shared" si="1093"/>
        <v/>
      </c>
      <c r="W1808" s="51"/>
      <c r="X1808" s="75" t="str">
        <f t="shared" si="1094"/>
        <v/>
      </c>
      <c r="Y1808" s="71" t="str">
        <f t="shared" si="1095"/>
        <v/>
      </c>
      <c r="Z1808" s="71" t="str">
        <f t="shared" si="1096"/>
        <v/>
      </c>
      <c r="AA1808" s="71" t="str">
        <f t="shared" si="1097"/>
        <v/>
      </c>
      <c r="AB1808" s="71" t="str">
        <f t="shared" si="1098"/>
        <v/>
      </c>
      <c r="AC1808" s="71" t="str">
        <f t="shared" si="1099"/>
        <v/>
      </c>
      <c r="AD1808" s="71" t="str">
        <f t="shared" si="1100"/>
        <v/>
      </c>
      <c r="AE1808" s="78" t="str">
        <f t="shared" si="1101"/>
        <v/>
      </c>
      <c r="AF1808" s="75" t="str">
        <f t="shared" si="1102"/>
        <v/>
      </c>
      <c r="AG1808" s="71" t="str">
        <f t="shared" si="1103"/>
        <v/>
      </c>
      <c r="AH1808" s="71" t="str">
        <f t="shared" si="1104"/>
        <v/>
      </c>
      <c r="AI1808" s="71" t="str">
        <f t="shared" si="1105"/>
        <v/>
      </c>
      <c r="AJ1808" s="71" t="str">
        <f t="shared" si="1106"/>
        <v/>
      </c>
      <c r="AK1808" s="71" t="str">
        <f t="shared" si="1107"/>
        <v/>
      </c>
      <c r="AL1808" s="71" t="str">
        <f t="shared" si="1108"/>
        <v/>
      </c>
      <c r="AM1808" s="78" t="str">
        <f t="shared" si="1109"/>
        <v/>
      </c>
      <c r="AN1808" s="75" t="str">
        <f t="shared" si="1110"/>
        <v/>
      </c>
      <c r="AO1808" s="71" t="str">
        <f t="shared" si="1111"/>
        <v/>
      </c>
      <c r="AP1808" s="71" t="str">
        <f t="shared" si="1112"/>
        <v/>
      </c>
      <c r="AQ1808" s="71" t="str">
        <f t="shared" si="1113"/>
        <v/>
      </c>
      <c r="AR1808" s="71" t="str">
        <f t="shared" si="1114"/>
        <v/>
      </c>
      <c r="AS1808" s="71" t="str">
        <f t="shared" si="1115"/>
        <v/>
      </c>
      <c r="AT1808" s="71" t="str">
        <f t="shared" si="1116"/>
        <v/>
      </c>
      <c r="AU1808" s="76" t="str">
        <f t="shared" si="1117"/>
        <v/>
      </c>
      <c r="BF1808" s="141">
        <v>54048</v>
      </c>
      <c r="BG1808" s="142" t="s">
        <v>20404</v>
      </c>
      <c r="BH1808" s="141" t="s">
        <v>180</v>
      </c>
      <c r="BI1808" s="141" t="s">
        <v>191</v>
      </c>
      <c r="BJ1808" s="141" t="s">
        <v>20405</v>
      </c>
      <c r="BK1808" s="141" t="s">
        <v>20406</v>
      </c>
      <c r="BL1808" s="141" t="s">
        <v>4180</v>
      </c>
      <c r="BM1808" s="141">
        <v>45.608499999999999</v>
      </c>
      <c r="BN1808" s="141">
        <v>-72.971299999999999</v>
      </c>
      <c r="BO1808" s="141">
        <v>1985</v>
      </c>
      <c r="BP1808" s="143"/>
      <c r="BQ1808" s="143" t="s">
        <v>17560</v>
      </c>
    </row>
    <row r="1809" spans="1:69" ht="38.25" customHeight="1" x14ac:dyDescent="0.25">
      <c r="A1809" s="1" t="str">
        <f t="shared" si="1118"/>
        <v/>
      </c>
      <c r="B1809" s="32" t="str">
        <f t="shared" si="1119"/>
        <v/>
      </c>
      <c r="C1809" s="25" t="str">
        <f t="shared" si="1120"/>
        <v/>
      </c>
      <c r="D1809" s="25" t="str">
        <f t="shared" si="1121"/>
        <v/>
      </c>
      <c r="E1809" s="25" t="str">
        <f t="shared" si="1122"/>
        <v/>
      </c>
      <c r="F1809" s="25" t="str">
        <f t="shared" si="1123"/>
        <v/>
      </c>
      <c r="G1809" s="108" t="str">
        <f t="shared" si="1124"/>
        <v/>
      </c>
      <c r="H1809" s="108" t="str">
        <f t="shared" si="1125"/>
        <v/>
      </c>
      <c r="I1809" s="112" t="str">
        <f t="shared" si="1126"/>
        <v/>
      </c>
      <c r="J1809" s="112"/>
      <c r="K1809" s="112"/>
      <c r="L1809" s="113"/>
      <c r="M1809" s="113"/>
      <c r="N1809" s="224" t="str">
        <f t="shared" si="1127"/>
        <v/>
      </c>
      <c r="O1809" s="225" t="str">
        <f t="shared" si="1128"/>
        <v/>
      </c>
      <c r="Q1809" s="6">
        <v>1807</v>
      </c>
      <c r="R1809" s="47" t="str">
        <f t="shared" si="1091"/>
        <v>-1807</v>
      </c>
      <c r="S1809" s="6"/>
      <c r="T1809" s="48" t="str">
        <f t="shared" si="1092"/>
        <v/>
      </c>
      <c r="U1809" s="49" t="str">
        <f t="shared" si="1093"/>
        <v/>
      </c>
      <c r="W1809" s="51"/>
      <c r="X1809" s="75" t="str">
        <f t="shared" si="1094"/>
        <v/>
      </c>
      <c r="Y1809" s="71" t="str">
        <f t="shared" si="1095"/>
        <v/>
      </c>
      <c r="Z1809" s="71" t="str">
        <f t="shared" si="1096"/>
        <v/>
      </c>
      <c r="AA1809" s="71" t="str">
        <f t="shared" si="1097"/>
        <v/>
      </c>
      <c r="AB1809" s="71" t="str">
        <f t="shared" si="1098"/>
        <v/>
      </c>
      <c r="AC1809" s="71" t="str">
        <f t="shared" si="1099"/>
        <v/>
      </c>
      <c r="AD1809" s="71" t="str">
        <f t="shared" si="1100"/>
        <v/>
      </c>
      <c r="AE1809" s="78" t="str">
        <f t="shared" si="1101"/>
        <v/>
      </c>
      <c r="AF1809" s="75" t="str">
        <f t="shared" si="1102"/>
        <v/>
      </c>
      <c r="AG1809" s="71" t="str">
        <f t="shared" si="1103"/>
        <v/>
      </c>
      <c r="AH1809" s="71" t="str">
        <f t="shared" si="1104"/>
        <v/>
      </c>
      <c r="AI1809" s="71" t="str">
        <f t="shared" si="1105"/>
        <v/>
      </c>
      <c r="AJ1809" s="71" t="str">
        <f t="shared" si="1106"/>
        <v/>
      </c>
      <c r="AK1809" s="71" t="str">
        <f t="shared" si="1107"/>
        <v/>
      </c>
      <c r="AL1809" s="71" t="str">
        <f t="shared" si="1108"/>
        <v/>
      </c>
      <c r="AM1809" s="78" t="str">
        <f t="shared" si="1109"/>
        <v/>
      </c>
      <c r="AN1809" s="75" t="str">
        <f t="shared" si="1110"/>
        <v/>
      </c>
      <c r="AO1809" s="71" t="str">
        <f t="shared" si="1111"/>
        <v/>
      </c>
      <c r="AP1809" s="71" t="str">
        <f t="shared" si="1112"/>
        <v/>
      </c>
      <c r="AQ1809" s="71" t="str">
        <f t="shared" si="1113"/>
        <v/>
      </c>
      <c r="AR1809" s="71" t="str">
        <f t="shared" si="1114"/>
        <v/>
      </c>
      <c r="AS1809" s="71" t="str">
        <f t="shared" si="1115"/>
        <v/>
      </c>
      <c r="AT1809" s="71" t="str">
        <f t="shared" si="1116"/>
        <v/>
      </c>
      <c r="AU1809" s="76" t="str">
        <f t="shared" si="1117"/>
        <v/>
      </c>
      <c r="BF1809" s="141">
        <v>54048</v>
      </c>
      <c r="BG1809" s="142" t="s">
        <v>20407</v>
      </c>
      <c r="BH1809" s="141" t="s">
        <v>180</v>
      </c>
      <c r="BI1809" s="141" t="s">
        <v>191</v>
      </c>
      <c r="BJ1809" s="141" t="s">
        <v>20408</v>
      </c>
      <c r="BK1809" s="141" t="s">
        <v>2617</v>
      </c>
      <c r="BL1809" s="141" t="s">
        <v>17805</v>
      </c>
      <c r="BM1809" s="141">
        <v>45.590899999999998</v>
      </c>
      <c r="BN1809" s="141">
        <v>-72.972899999999996</v>
      </c>
      <c r="BO1809" s="141">
        <v>1974</v>
      </c>
      <c r="BP1809" s="143"/>
      <c r="BQ1809" s="143" t="s">
        <v>17560</v>
      </c>
    </row>
    <row r="1810" spans="1:69" ht="38.25" customHeight="1" x14ac:dyDescent="0.25">
      <c r="A1810" s="1" t="str">
        <f t="shared" si="1118"/>
        <v/>
      </c>
      <c r="B1810" s="32" t="str">
        <f t="shared" si="1119"/>
        <v/>
      </c>
      <c r="C1810" s="25" t="str">
        <f t="shared" si="1120"/>
        <v/>
      </c>
      <c r="D1810" s="25" t="str">
        <f t="shared" si="1121"/>
        <v/>
      </c>
      <c r="E1810" s="25" t="str">
        <f t="shared" si="1122"/>
        <v/>
      </c>
      <c r="F1810" s="25" t="str">
        <f t="shared" si="1123"/>
        <v/>
      </c>
      <c r="G1810" s="108" t="str">
        <f t="shared" si="1124"/>
        <v/>
      </c>
      <c r="H1810" s="108" t="str">
        <f t="shared" si="1125"/>
        <v/>
      </c>
      <c r="I1810" s="112" t="str">
        <f t="shared" si="1126"/>
        <v/>
      </c>
      <c r="J1810" s="112"/>
      <c r="K1810" s="112"/>
      <c r="L1810" s="113"/>
      <c r="M1810" s="113"/>
      <c r="N1810" s="224" t="str">
        <f t="shared" si="1127"/>
        <v/>
      </c>
      <c r="O1810" s="225" t="str">
        <f t="shared" si="1128"/>
        <v/>
      </c>
      <c r="Q1810" s="6">
        <v>1808</v>
      </c>
      <c r="R1810" s="47" t="str">
        <f t="shared" si="1091"/>
        <v>-1808</v>
      </c>
      <c r="S1810" s="6"/>
      <c r="T1810" s="48" t="str">
        <f t="shared" si="1092"/>
        <v/>
      </c>
      <c r="U1810" s="49" t="str">
        <f t="shared" si="1093"/>
        <v/>
      </c>
      <c r="W1810" s="51"/>
      <c r="X1810" s="75" t="str">
        <f t="shared" si="1094"/>
        <v/>
      </c>
      <c r="Y1810" s="71" t="str">
        <f t="shared" si="1095"/>
        <v/>
      </c>
      <c r="Z1810" s="71" t="str">
        <f t="shared" si="1096"/>
        <v/>
      </c>
      <c r="AA1810" s="71" t="str">
        <f t="shared" si="1097"/>
        <v/>
      </c>
      <c r="AB1810" s="71" t="str">
        <f t="shared" si="1098"/>
        <v/>
      </c>
      <c r="AC1810" s="71" t="str">
        <f t="shared" si="1099"/>
        <v/>
      </c>
      <c r="AD1810" s="71" t="str">
        <f t="shared" si="1100"/>
        <v/>
      </c>
      <c r="AE1810" s="78" t="str">
        <f t="shared" si="1101"/>
        <v/>
      </c>
      <c r="AF1810" s="75" t="str">
        <f t="shared" si="1102"/>
        <v/>
      </c>
      <c r="AG1810" s="71" t="str">
        <f t="shared" si="1103"/>
        <v/>
      </c>
      <c r="AH1810" s="71" t="str">
        <f t="shared" si="1104"/>
        <v/>
      </c>
      <c r="AI1810" s="71" t="str">
        <f t="shared" si="1105"/>
        <v/>
      </c>
      <c r="AJ1810" s="71" t="str">
        <f t="shared" si="1106"/>
        <v/>
      </c>
      <c r="AK1810" s="71" t="str">
        <f t="shared" si="1107"/>
        <v/>
      </c>
      <c r="AL1810" s="71" t="str">
        <f t="shared" si="1108"/>
        <v/>
      </c>
      <c r="AM1810" s="78" t="str">
        <f t="shared" si="1109"/>
        <v/>
      </c>
      <c r="AN1810" s="75" t="str">
        <f t="shared" si="1110"/>
        <v/>
      </c>
      <c r="AO1810" s="71" t="str">
        <f t="shared" si="1111"/>
        <v/>
      </c>
      <c r="AP1810" s="71" t="str">
        <f t="shared" si="1112"/>
        <v/>
      </c>
      <c r="AQ1810" s="71" t="str">
        <f t="shared" si="1113"/>
        <v/>
      </c>
      <c r="AR1810" s="71" t="str">
        <f t="shared" si="1114"/>
        <v/>
      </c>
      <c r="AS1810" s="71" t="str">
        <f t="shared" si="1115"/>
        <v/>
      </c>
      <c r="AT1810" s="71" t="str">
        <f t="shared" si="1116"/>
        <v/>
      </c>
      <c r="AU1810" s="76" t="str">
        <f t="shared" si="1117"/>
        <v/>
      </c>
      <c r="BF1810" s="141">
        <v>67025</v>
      </c>
      <c r="BG1810" s="142" t="s">
        <v>20361</v>
      </c>
      <c r="BH1810" s="141" t="s">
        <v>180</v>
      </c>
      <c r="BI1810" s="141" t="s">
        <v>1269</v>
      </c>
      <c r="BJ1810" s="141" t="s">
        <v>2774</v>
      </c>
      <c r="BK1810" s="141" t="s">
        <v>2771</v>
      </c>
      <c r="BL1810" s="141" t="s">
        <v>2165</v>
      </c>
      <c r="BM1810" s="141">
        <v>45.40475</v>
      </c>
      <c r="BN1810" s="141">
        <v>-73.556690000000003</v>
      </c>
      <c r="BO1810" s="141">
        <v>1989</v>
      </c>
      <c r="BP1810" s="143" t="s">
        <v>26747</v>
      </c>
      <c r="BQ1810" s="143" t="s">
        <v>17560</v>
      </c>
    </row>
    <row r="1811" spans="1:69" ht="38.25" customHeight="1" x14ac:dyDescent="0.25">
      <c r="A1811" s="1" t="str">
        <f t="shared" si="1118"/>
        <v/>
      </c>
      <c r="B1811" s="32" t="str">
        <f t="shared" si="1119"/>
        <v/>
      </c>
      <c r="C1811" s="25" t="str">
        <f t="shared" si="1120"/>
        <v/>
      </c>
      <c r="D1811" s="25" t="str">
        <f t="shared" si="1121"/>
        <v/>
      </c>
      <c r="E1811" s="25" t="str">
        <f t="shared" si="1122"/>
        <v/>
      </c>
      <c r="F1811" s="25" t="str">
        <f t="shared" si="1123"/>
        <v/>
      </c>
      <c r="G1811" s="108" t="str">
        <f t="shared" si="1124"/>
        <v/>
      </c>
      <c r="H1811" s="108" t="str">
        <f t="shared" si="1125"/>
        <v/>
      </c>
      <c r="I1811" s="112" t="str">
        <f t="shared" si="1126"/>
        <v/>
      </c>
      <c r="J1811" s="112"/>
      <c r="K1811" s="112"/>
      <c r="L1811" s="113"/>
      <c r="M1811" s="113"/>
      <c r="N1811" s="224" t="str">
        <f t="shared" si="1127"/>
        <v/>
      </c>
      <c r="O1811" s="225" t="str">
        <f t="shared" si="1128"/>
        <v/>
      </c>
      <c r="Q1811" s="6">
        <v>1809</v>
      </c>
      <c r="R1811" s="47" t="str">
        <f t="shared" si="1091"/>
        <v>-1809</v>
      </c>
      <c r="S1811" s="6"/>
      <c r="T1811" s="48" t="str">
        <f t="shared" si="1092"/>
        <v/>
      </c>
      <c r="U1811" s="49" t="str">
        <f t="shared" si="1093"/>
        <v/>
      </c>
      <c r="W1811" s="51"/>
      <c r="X1811" s="75" t="str">
        <f t="shared" si="1094"/>
        <v/>
      </c>
      <c r="Y1811" s="71" t="str">
        <f t="shared" si="1095"/>
        <v/>
      </c>
      <c r="Z1811" s="71" t="str">
        <f t="shared" si="1096"/>
        <v/>
      </c>
      <c r="AA1811" s="71" t="str">
        <f t="shared" si="1097"/>
        <v/>
      </c>
      <c r="AB1811" s="71" t="str">
        <f t="shared" si="1098"/>
        <v/>
      </c>
      <c r="AC1811" s="71" t="str">
        <f t="shared" si="1099"/>
        <v/>
      </c>
      <c r="AD1811" s="71" t="str">
        <f t="shared" si="1100"/>
        <v/>
      </c>
      <c r="AE1811" s="78" t="str">
        <f t="shared" si="1101"/>
        <v/>
      </c>
      <c r="AF1811" s="75" t="str">
        <f t="shared" si="1102"/>
        <v/>
      </c>
      <c r="AG1811" s="71" t="str">
        <f t="shared" si="1103"/>
        <v/>
      </c>
      <c r="AH1811" s="71" t="str">
        <f t="shared" si="1104"/>
        <v/>
      </c>
      <c r="AI1811" s="71" t="str">
        <f t="shared" si="1105"/>
        <v/>
      </c>
      <c r="AJ1811" s="71" t="str">
        <f t="shared" si="1106"/>
        <v/>
      </c>
      <c r="AK1811" s="71" t="str">
        <f t="shared" si="1107"/>
        <v/>
      </c>
      <c r="AL1811" s="71" t="str">
        <f t="shared" si="1108"/>
        <v/>
      </c>
      <c r="AM1811" s="78" t="str">
        <f t="shared" si="1109"/>
        <v/>
      </c>
      <c r="AN1811" s="75" t="str">
        <f t="shared" si="1110"/>
        <v/>
      </c>
      <c r="AO1811" s="71" t="str">
        <f t="shared" si="1111"/>
        <v/>
      </c>
      <c r="AP1811" s="71" t="str">
        <f t="shared" si="1112"/>
        <v/>
      </c>
      <c r="AQ1811" s="71" t="str">
        <f t="shared" si="1113"/>
        <v/>
      </c>
      <c r="AR1811" s="71" t="str">
        <f t="shared" si="1114"/>
        <v/>
      </c>
      <c r="AS1811" s="71" t="str">
        <f t="shared" si="1115"/>
        <v/>
      </c>
      <c r="AT1811" s="71" t="str">
        <f t="shared" si="1116"/>
        <v/>
      </c>
      <c r="AU1811" s="76" t="str">
        <f t="shared" si="1117"/>
        <v/>
      </c>
      <c r="BF1811" s="141">
        <v>67025</v>
      </c>
      <c r="BG1811" s="142" t="s">
        <v>20362</v>
      </c>
      <c r="BH1811" s="141" t="s">
        <v>180</v>
      </c>
      <c r="BI1811" s="141" t="s">
        <v>1269</v>
      </c>
      <c r="BJ1811" s="141" t="s">
        <v>2776</v>
      </c>
      <c r="BK1811" s="141" t="s">
        <v>2771</v>
      </c>
      <c r="BL1811" s="141" t="s">
        <v>2165</v>
      </c>
      <c r="BM1811" s="141">
        <v>45.40475</v>
      </c>
      <c r="BN1811" s="141">
        <v>-73.556690000000003</v>
      </c>
      <c r="BO1811" s="141">
        <v>2011</v>
      </c>
      <c r="BP1811" s="143" t="s">
        <v>26748</v>
      </c>
      <c r="BQ1811" s="143" t="s">
        <v>17560</v>
      </c>
    </row>
    <row r="1812" spans="1:69" ht="38.25" customHeight="1" x14ac:dyDescent="0.25">
      <c r="A1812" s="1" t="str">
        <f t="shared" si="1118"/>
        <v/>
      </c>
      <c r="B1812" s="32" t="str">
        <f t="shared" si="1119"/>
        <v/>
      </c>
      <c r="C1812" s="25" t="str">
        <f t="shared" si="1120"/>
        <v/>
      </c>
      <c r="D1812" s="25" t="str">
        <f t="shared" si="1121"/>
        <v/>
      </c>
      <c r="E1812" s="25" t="str">
        <f t="shared" si="1122"/>
        <v/>
      </c>
      <c r="F1812" s="25" t="str">
        <f t="shared" si="1123"/>
        <v/>
      </c>
      <c r="G1812" s="108" t="str">
        <f t="shared" si="1124"/>
        <v/>
      </c>
      <c r="H1812" s="108" t="str">
        <f t="shared" si="1125"/>
        <v/>
      </c>
      <c r="I1812" s="112" t="str">
        <f t="shared" si="1126"/>
        <v/>
      </c>
      <c r="J1812" s="112"/>
      <c r="K1812" s="112"/>
      <c r="L1812" s="113"/>
      <c r="M1812" s="113"/>
      <c r="N1812" s="224" t="str">
        <f t="shared" si="1127"/>
        <v/>
      </c>
      <c r="O1812" s="225" t="str">
        <f t="shared" si="1128"/>
        <v/>
      </c>
      <c r="Q1812" s="6">
        <v>1810</v>
      </c>
      <c r="R1812" s="47" t="str">
        <f t="shared" si="1091"/>
        <v>-1810</v>
      </c>
      <c r="S1812" s="6"/>
      <c r="T1812" s="48" t="str">
        <f t="shared" si="1092"/>
        <v/>
      </c>
      <c r="U1812" s="49" t="str">
        <f t="shared" si="1093"/>
        <v/>
      </c>
      <c r="W1812" s="51"/>
      <c r="X1812" s="75" t="str">
        <f t="shared" si="1094"/>
        <v/>
      </c>
      <c r="Y1812" s="71" t="str">
        <f t="shared" si="1095"/>
        <v/>
      </c>
      <c r="Z1812" s="71" t="str">
        <f t="shared" si="1096"/>
        <v/>
      </c>
      <c r="AA1812" s="71" t="str">
        <f t="shared" si="1097"/>
        <v/>
      </c>
      <c r="AB1812" s="71" t="str">
        <f t="shared" si="1098"/>
        <v/>
      </c>
      <c r="AC1812" s="71" t="str">
        <f t="shared" si="1099"/>
        <v/>
      </c>
      <c r="AD1812" s="71" t="str">
        <f t="shared" si="1100"/>
        <v/>
      </c>
      <c r="AE1812" s="78" t="str">
        <f t="shared" si="1101"/>
        <v/>
      </c>
      <c r="AF1812" s="75" t="str">
        <f t="shared" si="1102"/>
        <v/>
      </c>
      <c r="AG1812" s="71" t="str">
        <f t="shared" si="1103"/>
        <v/>
      </c>
      <c r="AH1812" s="71" t="str">
        <f t="shared" si="1104"/>
        <v/>
      </c>
      <c r="AI1812" s="71" t="str">
        <f t="shared" si="1105"/>
        <v/>
      </c>
      <c r="AJ1812" s="71" t="str">
        <f t="shared" si="1106"/>
        <v/>
      </c>
      <c r="AK1812" s="71" t="str">
        <f t="shared" si="1107"/>
        <v/>
      </c>
      <c r="AL1812" s="71" t="str">
        <f t="shared" si="1108"/>
        <v/>
      </c>
      <c r="AM1812" s="78" t="str">
        <f t="shared" si="1109"/>
        <v/>
      </c>
      <c r="AN1812" s="75" t="str">
        <f t="shared" si="1110"/>
        <v/>
      </c>
      <c r="AO1812" s="71" t="str">
        <f t="shared" si="1111"/>
        <v/>
      </c>
      <c r="AP1812" s="71" t="str">
        <f t="shared" si="1112"/>
        <v/>
      </c>
      <c r="AQ1812" s="71" t="str">
        <f t="shared" si="1113"/>
        <v/>
      </c>
      <c r="AR1812" s="71" t="str">
        <f t="shared" si="1114"/>
        <v/>
      </c>
      <c r="AS1812" s="71" t="str">
        <f t="shared" si="1115"/>
        <v/>
      </c>
      <c r="AT1812" s="71" t="str">
        <f t="shared" si="1116"/>
        <v/>
      </c>
      <c r="AU1812" s="76" t="str">
        <f t="shared" si="1117"/>
        <v/>
      </c>
      <c r="BF1812" s="141">
        <v>67025</v>
      </c>
      <c r="BG1812" s="142" t="s">
        <v>20363</v>
      </c>
      <c r="BH1812" s="141" t="s">
        <v>180</v>
      </c>
      <c r="BI1812" s="141" t="s">
        <v>1269</v>
      </c>
      <c r="BJ1812" s="141" t="s">
        <v>2778</v>
      </c>
      <c r="BK1812" s="141" t="s">
        <v>2771</v>
      </c>
      <c r="BL1812" s="141" t="s">
        <v>2165</v>
      </c>
      <c r="BM1812" s="141">
        <v>45.40475</v>
      </c>
      <c r="BN1812" s="141">
        <v>-73.556690000000003</v>
      </c>
      <c r="BO1812" s="141">
        <v>1989</v>
      </c>
      <c r="BP1812" s="143" t="s">
        <v>26749</v>
      </c>
      <c r="BQ1812" s="143" t="s">
        <v>17560</v>
      </c>
    </row>
    <row r="1813" spans="1:69" ht="38.25" customHeight="1" x14ac:dyDescent="0.25">
      <c r="A1813" s="1" t="str">
        <f t="shared" si="1118"/>
        <v/>
      </c>
      <c r="B1813" s="32" t="str">
        <f t="shared" si="1119"/>
        <v/>
      </c>
      <c r="C1813" s="25" t="str">
        <f t="shared" si="1120"/>
        <v/>
      </c>
      <c r="D1813" s="25" t="str">
        <f t="shared" si="1121"/>
        <v/>
      </c>
      <c r="E1813" s="25" t="str">
        <f t="shared" si="1122"/>
        <v/>
      </c>
      <c r="F1813" s="25" t="str">
        <f t="shared" si="1123"/>
        <v/>
      </c>
      <c r="G1813" s="108" t="str">
        <f t="shared" si="1124"/>
        <v/>
      </c>
      <c r="H1813" s="108" t="str">
        <f t="shared" si="1125"/>
        <v/>
      </c>
      <c r="I1813" s="112" t="str">
        <f t="shared" si="1126"/>
        <v/>
      </c>
      <c r="J1813" s="112"/>
      <c r="K1813" s="112"/>
      <c r="L1813" s="113"/>
      <c r="M1813" s="113"/>
      <c r="N1813" s="224" t="str">
        <f t="shared" si="1127"/>
        <v/>
      </c>
      <c r="O1813" s="225" t="str">
        <f t="shared" si="1128"/>
        <v/>
      </c>
      <c r="Q1813" s="6">
        <v>1811</v>
      </c>
      <c r="R1813" s="47" t="str">
        <f t="shared" si="1091"/>
        <v>-1811</v>
      </c>
      <c r="S1813" s="6"/>
      <c r="T1813" s="48" t="str">
        <f t="shared" si="1092"/>
        <v/>
      </c>
      <c r="U1813" s="49" t="str">
        <f t="shared" si="1093"/>
        <v/>
      </c>
      <c r="W1813" s="51"/>
      <c r="X1813" s="75" t="str">
        <f t="shared" si="1094"/>
        <v/>
      </c>
      <c r="Y1813" s="71" t="str">
        <f t="shared" si="1095"/>
        <v/>
      </c>
      <c r="Z1813" s="71" t="str">
        <f t="shared" si="1096"/>
        <v/>
      </c>
      <c r="AA1813" s="71" t="str">
        <f t="shared" si="1097"/>
        <v/>
      </c>
      <c r="AB1813" s="71" t="str">
        <f t="shared" si="1098"/>
        <v/>
      </c>
      <c r="AC1813" s="71" t="str">
        <f t="shared" si="1099"/>
        <v/>
      </c>
      <c r="AD1813" s="71" t="str">
        <f t="shared" si="1100"/>
        <v/>
      </c>
      <c r="AE1813" s="78" t="str">
        <f t="shared" si="1101"/>
        <v/>
      </c>
      <c r="AF1813" s="75" t="str">
        <f t="shared" si="1102"/>
        <v/>
      </c>
      <c r="AG1813" s="71" t="str">
        <f t="shared" si="1103"/>
        <v/>
      </c>
      <c r="AH1813" s="71" t="str">
        <f t="shared" si="1104"/>
        <v/>
      </c>
      <c r="AI1813" s="71" t="str">
        <f t="shared" si="1105"/>
        <v/>
      </c>
      <c r="AJ1813" s="71" t="str">
        <f t="shared" si="1106"/>
        <v/>
      </c>
      <c r="AK1813" s="71" t="str">
        <f t="shared" si="1107"/>
        <v/>
      </c>
      <c r="AL1813" s="71" t="str">
        <f t="shared" si="1108"/>
        <v/>
      </c>
      <c r="AM1813" s="78" t="str">
        <f t="shared" si="1109"/>
        <v/>
      </c>
      <c r="AN1813" s="75" t="str">
        <f t="shared" si="1110"/>
        <v/>
      </c>
      <c r="AO1813" s="71" t="str">
        <f t="shared" si="1111"/>
        <v/>
      </c>
      <c r="AP1813" s="71" t="str">
        <f t="shared" si="1112"/>
        <v/>
      </c>
      <c r="AQ1813" s="71" t="str">
        <f t="shared" si="1113"/>
        <v/>
      </c>
      <c r="AR1813" s="71" t="str">
        <f t="shared" si="1114"/>
        <v/>
      </c>
      <c r="AS1813" s="71" t="str">
        <f t="shared" si="1115"/>
        <v/>
      </c>
      <c r="AT1813" s="71" t="str">
        <f t="shared" si="1116"/>
        <v/>
      </c>
      <c r="AU1813" s="76" t="str">
        <f t="shared" si="1117"/>
        <v/>
      </c>
      <c r="BF1813" s="141">
        <v>54048</v>
      </c>
      <c r="BG1813" s="142" t="s">
        <v>20409</v>
      </c>
      <c r="BH1813" s="141" t="s">
        <v>180</v>
      </c>
      <c r="BI1813" s="141" t="s">
        <v>191</v>
      </c>
      <c r="BJ1813" s="141" t="s">
        <v>20410</v>
      </c>
      <c r="BK1813" s="141" t="s">
        <v>20411</v>
      </c>
      <c r="BL1813" s="141" t="s">
        <v>17805</v>
      </c>
      <c r="BM1813" s="141">
        <v>45.585500000000003</v>
      </c>
      <c r="BN1813" s="141">
        <v>-72.978200000000001</v>
      </c>
      <c r="BO1813" s="141">
        <v>2004</v>
      </c>
      <c r="BP1813" s="143"/>
      <c r="BQ1813" s="143" t="s">
        <v>17560</v>
      </c>
    </row>
    <row r="1814" spans="1:69" ht="38.25" customHeight="1" x14ac:dyDescent="0.25">
      <c r="A1814" s="1" t="str">
        <f t="shared" si="1118"/>
        <v/>
      </c>
      <c r="B1814" s="32" t="str">
        <f t="shared" si="1119"/>
        <v/>
      </c>
      <c r="C1814" s="25" t="str">
        <f t="shared" si="1120"/>
        <v/>
      </c>
      <c r="D1814" s="25" t="str">
        <f t="shared" si="1121"/>
        <v/>
      </c>
      <c r="E1814" s="25" t="str">
        <f t="shared" si="1122"/>
        <v/>
      </c>
      <c r="F1814" s="25" t="str">
        <f t="shared" si="1123"/>
        <v/>
      </c>
      <c r="G1814" s="108" t="str">
        <f t="shared" si="1124"/>
        <v/>
      </c>
      <c r="H1814" s="108" t="str">
        <f t="shared" si="1125"/>
        <v/>
      </c>
      <c r="I1814" s="112" t="str">
        <f t="shared" si="1126"/>
        <v/>
      </c>
      <c r="J1814" s="112"/>
      <c r="K1814" s="112"/>
      <c r="L1814" s="113"/>
      <c r="M1814" s="113"/>
      <c r="N1814" s="224" t="str">
        <f t="shared" si="1127"/>
        <v/>
      </c>
      <c r="O1814" s="225" t="str">
        <f t="shared" si="1128"/>
        <v/>
      </c>
      <c r="Q1814" s="6">
        <v>1812</v>
      </c>
      <c r="R1814" s="47" t="str">
        <f t="shared" si="1091"/>
        <v>-1812</v>
      </c>
      <c r="S1814" s="6"/>
      <c r="T1814" s="48" t="str">
        <f t="shared" si="1092"/>
        <v/>
      </c>
      <c r="U1814" s="49" t="str">
        <f t="shared" si="1093"/>
        <v/>
      </c>
      <c r="W1814" s="51"/>
      <c r="X1814" s="75" t="str">
        <f t="shared" si="1094"/>
        <v/>
      </c>
      <c r="Y1814" s="71" t="str">
        <f t="shared" si="1095"/>
        <v/>
      </c>
      <c r="Z1814" s="71" t="str">
        <f t="shared" si="1096"/>
        <v/>
      </c>
      <c r="AA1814" s="71" t="str">
        <f t="shared" si="1097"/>
        <v/>
      </c>
      <c r="AB1814" s="71" t="str">
        <f t="shared" si="1098"/>
        <v/>
      </c>
      <c r="AC1814" s="71" t="str">
        <f t="shared" si="1099"/>
        <v/>
      </c>
      <c r="AD1814" s="71" t="str">
        <f t="shared" si="1100"/>
        <v/>
      </c>
      <c r="AE1814" s="78" t="str">
        <f t="shared" si="1101"/>
        <v/>
      </c>
      <c r="AF1814" s="75" t="str">
        <f t="shared" si="1102"/>
        <v/>
      </c>
      <c r="AG1814" s="71" t="str">
        <f t="shared" si="1103"/>
        <v/>
      </c>
      <c r="AH1814" s="71" t="str">
        <f t="shared" si="1104"/>
        <v/>
      </c>
      <c r="AI1814" s="71" t="str">
        <f t="shared" si="1105"/>
        <v/>
      </c>
      <c r="AJ1814" s="71" t="str">
        <f t="shared" si="1106"/>
        <v/>
      </c>
      <c r="AK1814" s="71" t="str">
        <f t="shared" si="1107"/>
        <v/>
      </c>
      <c r="AL1814" s="71" t="str">
        <f t="shared" si="1108"/>
        <v/>
      </c>
      <c r="AM1814" s="78" t="str">
        <f t="shared" si="1109"/>
        <v/>
      </c>
      <c r="AN1814" s="75" t="str">
        <f t="shared" si="1110"/>
        <v/>
      </c>
      <c r="AO1814" s="71" t="str">
        <f t="shared" si="1111"/>
        <v/>
      </c>
      <c r="AP1814" s="71" t="str">
        <f t="shared" si="1112"/>
        <v/>
      </c>
      <c r="AQ1814" s="71" t="str">
        <f t="shared" si="1113"/>
        <v/>
      </c>
      <c r="AR1814" s="71" t="str">
        <f t="shared" si="1114"/>
        <v/>
      </c>
      <c r="AS1814" s="71" t="str">
        <f t="shared" si="1115"/>
        <v/>
      </c>
      <c r="AT1814" s="71" t="str">
        <f t="shared" si="1116"/>
        <v/>
      </c>
      <c r="AU1814" s="76" t="str">
        <f t="shared" si="1117"/>
        <v/>
      </c>
      <c r="BF1814" s="141">
        <v>54048</v>
      </c>
      <c r="BG1814" s="142" t="s">
        <v>20412</v>
      </c>
      <c r="BH1814" s="141" t="s">
        <v>180</v>
      </c>
      <c r="BI1814" s="141" t="s">
        <v>191</v>
      </c>
      <c r="BJ1814" s="141" t="s">
        <v>20413</v>
      </c>
      <c r="BK1814" s="141" t="s">
        <v>20414</v>
      </c>
      <c r="BL1814" s="141" t="s">
        <v>17805</v>
      </c>
      <c r="BM1814" s="141">
        <v>45.581099999999999</v>
      </c>
      <c r="BN1814" s="141">
        <v>-72.982299999999995</v>
      </c>
      <c r="BO1814" s="141">
        <v>2004</v>
      </c>
      <c r="BP1814" s="143"/>
      <c r="BQ1814" s="143" t="s">
        <v>17560</v>
      </c>
    </row>
    <row r="1815" spans="1:69" ht="38.25" customHeight="1" x14ac:dyDescent="0.25">
      <c r="A1815" s="1" t="str">
        <f t="shared" si="1118"/>
        <v/>
      </c>
      <c r="B1815" s="32" t="str">
        <f t="shared" si="1119"/>
        <v/>
      </c>
      <c r="C1815" s="25" t="str">
        <f t="shared" si="1120"/>
        <v/>
      </c>
      <c r="D1815" s="25" t="str">
        <f t="shared" si="1121"/>
        <v/>
      </c>
      <c r="E1815" s="25" t="str">
        <f t="shared" si="1122"/>
        <v/>
      </c>
      <c r="F1815" s="25" t="str">
        <f t="shared" si="1123"/>
        <v/>
      </c>
      <c r="G1815" s="108" t="str">
        <f t="shared" si="1124"/>
        <v/>
      </c>
      <c r="H1815" s="108" t="str">
        <f t="shared" si="1125"/>
        <v/>
      </c>
      <c r="I1815" s="112" t="str">
        <f t="shared" si="1126"/>
        <v/>
      </c>
      <c r="J1815" s="112"/>
      <c r="K1815" s="112"/>
      <c r="L1815" s="113"/>
      <c r="M1815" s="113"/>
      <c r="N1815" s="224" t="str">
        <f t="shared" si="1127"/>
        <v/>
      </c>
      <c r="O1815" s="225" t="str">
        <f t="shared" si="1128"/>
        <v/>
      </c>
      <c r="Q1815" s="6">
        <v>1813</v>
      </c>
      <c r="R1815" s="47" t="str">
        <f t="shared" si="1091"/>
        <v>-1813</v>
      </c>
      <c r="S1815" s="6"/>
      <c r="T1815" s="48" t="str">
        <f t="shared" si="1092"/>
        <v/>
      </c>
      <c r="U1815" s="49" t="str">
        <f t="shared" si="1093"/>
        <v/>
      </c>
      <c r="W1815" s="51"/>
      <c r="X1815" s="75" t="str">
        <f t="shared" si="1094"/>
        <v/>
      </c>
      <c r="Y1815" s="71" t="str">
        <f t="shared" si="1095"/>
        <v/>
      </c>
      <c r="Z1815" s="71" t="str">
        <f t="shared" si="1096"/>
        <v/>
      </c>
      <c r="AA1815" s="71" t="str">
        <f t="shared" si="1097"/>
        <v/>
      </c>
      <c r="AB1815" s="71" t="str">
        <f t="shared" si="1098"/>
        <v/>
      </c>
      <c r="AC1815" s="71" t="str">
        <f t="shared" si="1099"/>
        <v/>
      </c>
      <c r="AD1815" s="71" t="str">
        <f t="shared" si="1100"/>
        <v/>
      </c>
      <c r="AE1815" s="78" t="str">
        <f t="shared" si="1101"/>
        <v/>
      </c>
      <c r="AF1815" s="75" t="str">
        <f t="shared" si="1102"/>
        <v/>
      </c>
      <c r="AG1815" s="71" t="str">
        <f t="shared" si="1103"/>
        <v/>
      </c>
      <c r="AH1815" s="71" t="str">
        <f t="shared" si="1104"/>
        <v/>
      </c>
      <c r="AI1815" s="71" t="str">
        <f t="shared" si="1105"/>
        <v/>
      </c>
      <c r="AJ1815" s="71" t="str">
        <f t="shared" si="1106"/>
        <v/>
      </c>
      <c r="AK1815" s="71" t="str">
        <f t="shared" si="1107"/>
        <v/>
      </c>
      <c r="AL1815" s="71" t="str">
        <f t="shared" si="1108"/>
        <v/>
      </c>
      <c r="AM1815" s="78" t="str">
        <f t="shared" si="1109"/>
        <v/>
      </c>
      <c r="AN1815" s="75" t="str">
        <f t="shared" si="1110"/>
        <v/>
      </c>
      <c r="AO1815" s="71" t="str">
        <f t="shared" si="1111"/>
        <v/>
      </c>
      <c r="AP1815" s="71" t="str">
        <f t="shared" si="1112"/>
        <v/>
      </c>
      <c r="AQ1815" s="71" t="str">
        <f t="shared" si="1113"/>
        <v/>
      </c>
      <c r="AR1815" s="71" t="str">
        <f t="shared" si="1114"/>
        <v/>
      </c>
      <c r="AS1815" s="71" t="str">
        <f t="shared" si="1115"/>
        <v/>
      </c>
      <c r="AT1815" s="71" t="str">
        <f t="shared" si="1116"/>
        <v/>
      </c>
      <c r="AU1815" s="76" t="str">
        <f t="shared" si="1117"/>
        <v/>
      </c>
      <c r="BF1815" s="141">
        <v>54048</v>
      </c>
      <c r="BG1815" s="142" t="s">
        <v>20415</v>
      </c>
      <c r="BH1815" s="141" t="s">
        <v>180</v>
      </c>
      <c r="BI1815" s="141" t="s">
        <v>191</v>
      </c>
      <c r="BJ1815" s="141" t="s">
        <v>20416</v>
      </c>
      <c r="BK1815" s="141" t="s">
        <v>20417</v>
      </c>
      <c r="BL1815" s="141" t="s">
        <v>17185</v>
      </c>
      <c r="BM1815" s="141">
        <v>45.600999999999999</v>
      </c>
      <c r="BN1815" s="141">
        <v>-72.997900000000001</v>
      </c>
      <c r="BO1815" s="141">
        <v>2012</v>
      </c>
      <c r="BP1815" s="143"/>
      <c r="BQ1815" s="143" t="s">
        <v>17560</v>
      </c>
    </row>
    <row r="1816" spans="1:69" ht="38.25" customHeight="1" x14ac:dyDescent="0.25">
      <c r="A1816" s="1" t="str">
        <f t="shared" si="1118"/>
        <v/>
      </c>
      <c r="B1816" s="32" t="str">
        <f t="shared" si="1119"/>
        <v/>
      </c>
      <c r="C1816" s="25" t="str">
        <f t="shared" si="1120"/>
        <v/>
      </c>
      <c r="D1816" s="25" t="str">
        <f t="shared" si="1121"/>
        <v/>
      </c>
      <c r="E1816" s="25" t="str">
        <f t="shared" si="1122"/>
        <v/>
      </c>
      <c r="F1816" s="25" t="str">
        <f t="shared" si="1123"/>
        <v/>
      </c>
      <c r="G1816" s="108" t="str">
        <f t="shared" si="1124"/>
        <v/>
      </c>
      <c r="H1816" s="108" t="str">
        <f t="shared" si="1125"/>
        <v/>
      </c>
      <c r="I1816" s="112" t="str">
        <f t="shared" si="1126"/>
        <v/>
      </c>
      <c r="J1816" s="112"/>
      <c r="K1816" s="112"/>
      <c r="L1816" s="113"/>
      <c r="M1816" s="113"/>
      <c r="N1816" s="224" t="str">
        <f t="shared" si="1127"/>
        <v/>
      </c>
      <c r="O1816" s="225" t="str">
        <f t="shared" si="1128"/>
        <v/>
      </c>
      <c r="Q1816" s="6">
        <v>1814</v>
      </c>
      <c r="R1816" s="47" t="str">
        <f t="shared" si="1091"/>
        <v>-1814</v>
      </c>
      <c r="S1816" s="6"/>
      <c r="T1816" s="48" t="str">
        <f t="shared" si="1092"/>
        <v/>
      </c>
      <c r="U1816" s="49" t="str">
        <f t="shared" si="1093"/>
        <v/>
      </c>
      <c r="W1816" s="51"/>
      <c r="X1816" s="75" t="str">
        <f t="shared" si="1094"/>
        <v/>
      </c>
      <c r="Y1816" s="71" t="str">
        <f t="shared" si="1095"/>
        <v/>
      </c>
      <c r="Z1816" s="71" t="str">
        <f t="shared" si="1096"/>
        <v/>
      </c>
      <c r="AA1816" s="71" t="str">
        <f t="shared" si="1097"/>
        <v/>
      </c>
      <c r="AB1816" s="71" t="str">
        <f t="shared" si="1098"/>
        <v/>
      </c>
      <c r="AC1816" s="71" t="str">
        <f t="shared" si="1099"/>
        <v/>
      </c>
      <c r="AD1816" s="71" t="str">
        <f t="shared" si="1100"/>
        <v/>
      </c>
      <c r="AE1816" s="78" t="str">
        <f t="shared" si="1101"/>
        <v/>
      </c>
      <c r="AF1816" s="75" t="str">
        <f t="shared" si="1102"/>
        <v/>
      </c>
      <c r="AG1816" s="71" t="str">
        <f t="shared" si="1103"/>
        <v/>
      </c>
      <c r="AH1816" s="71" t="str">
        <f t="shared" si="1104"/>
        <v/>
      </c>
      <c r="AI1816" s="71" t="str">
        <f t="shared" si="1105"/>
        <v/>
      </c>
      <c r="AJ1816" s="71" t="str">
        <f t="shared" si="1106"/>
        <v/>
      </c>
      <c r="AK1816" s="71" t="str">
        <f t="shared" si="1107"/>
        <v/>
      </c>
      <c r="AL1816" s="71" t="str">
        <f t="shared" si="1108"/>
        <v/>
      </c>
      <c r="AM1816" s="78" t="str">
        <f t="shared" si="1109"/>
        <v/>
      </c>
      <c r="AN1816" s="75" t="str">
        <f t="shared" si="1110"/>
        <v/>
      </c>
      <c r="AO1816" s="71" t="str">
        <f t="shared" si="1111"/>
        <v/>
      </c>
      <c r="AP1816" s="71" t="str">
        <f t="shared" si="1112"/>
        <v/>
      </c>
      <c r="AQ1816" s="71" t="str">
        <f t="shared" si="1113"/>
        <v/>
      </c>
      <c r="AR1816" s="71" t="str">
        <f t="shared" si="1114"/>
        <v/>
      </c>
      <c r="AS1816" s="71" t="str">
        <f t="shared" si="1115"/>
        <v/>
      </c>
      <c r="AT1816" s="71" t="str">
        <f t="shared" si="1116"/>
        <v/>
      </c>
      <c r="AU1816" s="76" t="str">
        <f t="shared" si="1117"/>
        <v/>
      </c>
      <c r="BF1816" s="141">
        <v>54048</v>
      </c>
      <c r="BG1816" s="142" t="s">
        <v>20418</v>
      </c>
      <c r="BH1816" s="141" t="s">
        <v>180</v>
      </c>
      <c r="BI1816" s="141" t="s">
        <v>191</v>
      </c>
      <c r="BJ1816" s="141" t="s">
        <v>20419</v>
      </c>
      <c r="BK1816" s="141" t="s">
        <v>20420</v>
      </c>
      <c r="BL1816" s="141" t="s">
        <v>20421</v>
      </c>
      <c r="BM1816" s="141">
        <v>45.612000000000002</v>
      </c>
      <c r="BN1816" s="141">
        <v>-72.984399999999994</v>
      </c>
      <c r="BO1816" s="141">
        <v>2004</v>
      </c>
      <c r="BP1816" s="143"/>
      <c r="BQ1816" s="143" t="s">
        <v>17560</v>
      </c>
    </row>
    <row r="1817" spans="1:69" ht="38.25" customHeight="1" x14ac:dyDescent="0.25">
      <c r="A1817" s="1" t="str">
        <f t="shared" si="1118"/>
        <v/>
      </c>
      <c r="B1817" s="32" t="str">
        <f t="shared" si="1119"/>
        <v/>
      </c>
      <c r="C1817" s="25" t="str">
        <f t="shared" si="1120"/>
        <v/>
      </c>
      <c r="D1817" s="25" t="str">
        <f t="shared" si="1121"/>
        <v/>
      </c>
      <c r="E1817" s="25" t="str">
        <f t="shared" si="1122"/>
        <v/>
      </c>
      <c r="F1817" s="25" t="str">
        <f t="shared" si="1123"/>
        <v/>
      </c>
      <c r="G1817" s="108" t="str">
        <f t="shared" si="1124"/>
        <v/>
      </c>
      <c r="H1817" s="108" t="str">
        <f t="shared" si="1125"/>
        <v/>
      </c>
      <c r="I1817" s="112" t="str">
        <f t="shared" si="1126"/>
        <v/>
      </c>
      <c r="J1817" s="112"/>
      <c r="K1817" s="112"/>
      <c r="L1817" s="113"/>
      <c r="M1817" s="113"/>
      <c r="N1817" s="224" t="str">
        <f t="shared" si="1127"/>
        <v/>
      </c>
      <c r="O1817" s="225" t="str">
        <f t="shared" si="1128"/>
        <v/>
      </c>
      <c r="Q1817" s="6">
        <v>1815</v>
      </c>
      <c r="R1817" s="47" t="str">
        <f t="shared" si="1091"/>
        <v>-1815</v>
      </c>
      <c r="S1817" s="6"/>
      <c r="T1817" s="48" t="str">
        <f t="shared" si="1092"/>
        <v/>
      </c>
      <c r="U1817" s="49" t="str">
        <f t="shared" si="1093"/>
        <v/>
      </c>
      <c r="W1817" s="51"/>
      <c r="X1817" s="75" t="str">
        <f t="shared" si="1094"/>
        <v/>
      </c>
      <c r="Y1817" s="71" t="str">
        <f t="shared" si="1095"/>
        <v/>
      </c>
      <c r="Z1817" s="71" t="str">
        <f t="shared" si="1096"/>
        <v/>
      </c>
      <c r="AA1817" s="71" t="str">
        <f t="shared" si="1097"/>
        <v/>
      </c>
      <c r="AB1817" s="71" t="str">
        <f t="shared" si="1098"/>
        <v/>
      </c>
      <c r="AC1817" s="71" t="str">
        <f t="shared" si="1099"/>
        <v/>
      </c>
      <c r="AD1817" s="71" t="str">
        <f t="shared" si="1100"/>
        <v/>
      </c>
      <c r="AE1817" s="78" t="str">
        <f t="shared" si="1101"/>
        <v/>
      </c>
      <c r="AF1817" s="75" t="str">
        <f t="shared" si="1102"/>
        <v/>
      </c>
      <c r="AG1817" s="71" t="str">
        <f t="shared" si="1103"/>
        <v/>
      </c>
      <c r="AH1817" s="71" t="str">
        <f t="shared" si="1104"/>
        <v/>
      </c>
      <c r="AI1817" s="71" t="str">
        <f t="shared" si="1105"/>
        <v/>
      </c>
      <c r="AJ1817" s="71" t="str">
        <f t="shared" si="1106"/>
        <v/>
      </c>
      <c r="AK1817" s="71" t="str">
        <f t="shared" si="1107"/>
        <v/>
      </c>
      <c r="AL1817" s="71" t="str">
        <f t="shared" si="1108"/>
        <v/>
      </c>
      <c r="AM1817" s="78" t="str">
        <f t="shared" si="1109"/>
        <v/>
      </c>
      <c r="AN1817" s="75" t="str">
        <f t="shared" si="1110"/>
        <v/>
      </c>
      <c r="AO1817" s="71" t="str">
        <f t="shared" si="1111"/>
        <v/>
      </c>
      <c r="AP1817" s="71" t="str">
        <f t="shared" si="1112"/>
        <v/>
      </c>
      <c r="AQ1817" s="71" t="str">
        <f t="shared" si="1113"/>
        <v/>
      </c>
      <c r="AR1817" s="71" t="str">
        <f t="shared" si="1114"/>
        <v/>
      </c>
      <c r="AS1817" s="71" t="str">
        <f t="shared" si="1115"/>
        <v/>
      </c>
      <c r="AT1817" s="71" t="str">
        <f t="shared" si="1116"/>
        <v/>
      </c>
      <c r="AU1817" s="76" t="str">
        <f t="shared" si="1117"/>
        <v/>
      </c>
      <c r="BF1817" s="141">
        <v>54048</v>
      </c>
      <c r="BG1817" s="142" t="s">
        <v>20422</v>
      </c>
      <c r="BH1817" s="141" t="s">
        <v>180</v>
      </c>
      <c r="BI1817" s="141" t="s">
        <v>191</v>
      </c>
      <c r="BJ1817" s="141" t="s">
        <v>20423</v>
      </c>
      <c r="BK1817" s="141" t="s">
        <v>18845</v>
      </c>
      <c r="BL1817" s="141" t="s">
        <v>20424</v>
      </c>
      <c r="BM1817" s="141">
        <v>45.616700000000002</v>
      </c>
      <c r="BN1817" s="141">
        <v>-72.984800000000007</v>
      </c>
      <c r="BO1817" s="141">
        <v>2013</v>
      </c>
      <c r="BP1817" s="143"/>
      <c r="BQ1817" s="143" t="s">
        <v>17560</v>
      </c>
    </row>
    <row r="1818" spans="1:69" ht="38.25" customHeight="1" x14ac:dyDescent="0.25">
      <c r="A1818" s="1" t="str">
        <f t="shared" si="1118"/>
        <v/>
      </c>
      <c r="B1818" s="32" t="str">
        <f t="shared" si="1119"/>
        <v/>
      </c>
      <c r="C1818" s="25" t="str">
        <f t="shared" si="1120"/>
        <v/>
      </c>
      <c r="D1818" s="25" t="str">
        <f t="shared" si="1121"/>
        <v/>
      </c>
      <c r="E1818" s="25" t="str">
        <f t="shared" si="1122"/>
        <v/>
      </c>
      <c r="F1818" s="25" t="str">
        <f t="shared" si="1123"/>
        <v/>
      </c>
      <c r="G1818" s="108" t="str">
        <f t="shared" si="1124"/>
        <v/>
      </c>
      <c r="H1818" s="108" t="str">
        <f t="shared" si="1125"/>
        <v/>
      </c>
      <c r="I1818" s="112" t="str">
        <f t="shared" si="1126"/>
        <v/>
      </c>
      <c r="J1818" s="112"/>
      <c r="K1818" s="112"/>
      <c r="L1818" s="113"/>
      <c r="M1818" s="113"/>
      <c r="N1818" s="224" t="str">
        <f t="shared" si="1127"/>
        <v/>
      </c>
      <c r="O1818" s="225" t="str">
        <f t="shared" si="1128"/>
        <v/>
      </c>
      <c r="Q1818" s="6">
        <v>1816</v>
      </c>
      <c r="R1818" s="47" t="str">
        <f t="shared" si="1091"/>
        <v>-1816</v>
      </c>
      <c r="S1818" s="6"/>
      <c r="T1818" s="48" t="str">
        <f t="shared" si="1092"/>
        <v/>
      </c>
      <c r="U1818" s="49" t="str">
        <f t="shared" si="1093"/>
        <v/>
      </c>
      <c r="W1818" s="51"/>
      <c r="X1818" s="75" t="str">
        <f t="shared" si="1094"/>
        <v/>
      </c>
      <c r="Y1818" s="71" t="str">
        <f t="shared" si="1095"/>
        <v/>
      </c>
      <c r="Z1818" s="71" t="str">
        <f t="shared" si="1096"/>
        <v/>
      </c>
      <c r="AA1818" s="71" t="str">
        <f t="shared" si="1097"/>
        <v/>
      </c>
      <c r="AB1818" s="71" t="str">
        <f t="shared" si="1098"/>
        <v/>
      </c>
      <c r="AC1818" s="71" t="str">
        <f t="shared" si="1099"/>
        <v/>
      </c>
      <c r="AD1818" s="71" t="str">
        <f t="shared" si="1100"/>
        <v/>
      </c>
      <c r="AE1818" s="78" t="str">
        <f t="shared" si="1101"/>
        <v/>
      </c>
      <c r="AF1818" s="75" t="str">
        <f t="shared" si="1102"/>
        <v/>
      </c>
      <c r="AG1818" s="71" t="str">
        <f t="shared" si="1103"/>
        <v/>
      </c>
      <c r="AH1818" s="71" t="str">
        <f t="shared" si="1104"/>
        <v/>
      </c>
      <c r="AI1818" s="71" t="str">
        <f t="shared" si="1105"/>
        <v/>
      </c>
      <c r="AJ1818" s="71" t="str">
        <f t="shared" si="1106"/>
        <v/>
      </c>
      <c r="AK1818" s="71" t="str">
        <f t="shared" si="1107"/>
        <v/>
      </c>
      <c r="AL1818" s="71" t="str">
        <f t="shared" si="1108"/>
        <v/>
      </c>
      <c r="AM1818" s="78" t="str">
        <f t="shared" si="1109"/>
        <v/>
      </c>
      <c r="AN1818" s="75" t="str">
        <f t="shared" si="1110"/>
        <v/>
      </c>
      <c r="AO1818" s="71" t="str">
        <f t="shared" si="1111"/>
        <v/>
      </c>
      <c r="AP1818" s="71" t="str">
        <f t="shared" si="1112"/>
        <v/>
      </c>
      <c r="AQ1818" s="71" t="str">
        <f t="shared" si="1113"/>
        <v/>
      </c>
      <c r="AR1818" s="71" t="str">
        <f t="shared" si="1114"/>
        <v/>
      </c>
      <c r="AS1818" s="71" t="str">
        <f t="shared" si="1115"/>
        <v/>
      </c>
      <c r="AT1818" s="71" t="str">
        <f t="shared" si="1116"/>
        <v/>
      </c>
      <c r="AU1818" s="76" t="str">
        <f t="shared" si="1117"/>
        <v/>
      </c>
      <c r="BF1818" s="141">
        <v>54048</v>
      </c>
      <c r="BG1818" s="142" t="s">
        <v>20456</v>
      </c>
      <c r="BH1818" s="141" t="s">
        <v>180</v>
      </c>
      <c r="BI1818" s="141" t="s">
        <v>191</v>
      </c>
      <c r="BJ1818" s="141" t="s">
        <v>20457</v>
      </c>
      <c r="BK1818" s="141" t="s">
        <v>20458</v>
      </c>
      <c r="BL1818" s="141" t="s">
        <v>20459</v>
      </c>
      <c r="BM1818" s="141">
        <v>45.597700000000003</v>
      </c>
      <c r="BN1818" s="141">
        <v>-72.965599999999995</v>
      </c>
      <c r="BO1818" s="141">
        <v>2006</v>
      </c>
      <c r="BP1818" s="143"/>
      <c r="BQ1818" s="143" t="s">
        <v>17560</v>
      </c>
    </row>
    <row r="1819" spans="1:69" ht="38.25" customHeight="1" x14ac:dyDescent="0.25">
      <c r="A1819" s="1" t="str">
        <f t="shared" si="1118"/>
        <v/>
      </c>
      <c r="B1819" s="32" t="str">
        <f t="shared" si="1119"/>
        <v/>
      </c>
      <c r="C1819" s="25" t="str">
        <f t="shared" si="1120"/>
        <v/>
      </c>
      <c r="D1819" s="25" t="str">
        <f t="shared" si="1121"/>
        <v/>
      </c>
      <c r="E1819" s="25" t="str">
        <f t="shared" si="1122"/>
        <v/>
      </c>
      <c r="F1819" s="25" t="str">
        <f t="shared" si="1123"/>
        <v/>
      </c>
      <c r="G1819" s="108" t="str">
        <f t="shared" si="1124"/>
        <v/>
      </c>
      <c r="H1819" s="108" t="str">
        <f t="shared" si="1125"/>
        <v/>
      </c>
      <c r="I1819" s="112" t="str">
        <f t="shared" si="1126"/>
        <v/>
      </c>
      <c r="J1819" s="112"/>
      <c r="K1819" s="112"/>
      <c r="L1819" s="113"/>
      <c r="M1819" s="113"/>
      <c r="N1819" s="224" t="str">
        <f t="shared" si="1127"/>
        <v/>
      </c>
      <c r="O1819" s="225" t="str">
        <f t="shared" si="1128"/>
        <v/>
      </c>
      <c r="Q1819" s="6">
        <v>1817</v>
      </c>
      <c r="R1819" s="47" t="str">
        <f t="shared" si="1091"/>
        <v>-1817</v>
      </c>
      <c r="S1819" s="6"/>
      <c r="T1819" s="48" t="str">
        <f t="shared" si="1092"/>
        <v/>
      </c>
      <c r="U1819" s="49" t="str">
        <f t="shared" si="1093"/>
        <v/>
      </c>
      <c r="W1819" s="51"/>
      <c r="X1819" s="75" t="str">
        <f t="shared" si="1094"/>
        <v/>
      </c>
      <c r="Y1819" s="71" t="str">
        <f t="shared" si="1095"/>
        <v/>
      </c>
      <c r="Z1819" s="71" t="str">
        <f t="shared" si="1096"/>
        <v/>
      </c>
      <c r="AA1819" s="71" t="str">
        <f t="shared" si="1097"/>
        <v/>
      </c>
      <c r="AB1819" s="71" t="str">
        <f t="shared" si="1098"/>
        <v/>
      </c>
      <c r="AC1819" s="71" t="str">
        <f t="shared" si="1099"/>
        <v/>
      </c>
      <c r="AD1819" s="71" t="str">
        <f t="shared" si="1100"/>
        <v/>
      </c>
      <c r="AE1819" s="78" t="str">
        <f t="shared" si="1101"/>
        <v/>
      </c>
      <c r="AF1819" s="75" t="str">
        <f t="shared" si="1102"/>
        <v/>
      </c>
      <c r="AG1819" s="71" t="str">
        <f t="shared" si="1103"/>
        <v/>
      </c>
      <c r="AH1819" s="71" t="str">
        <f t="shared" si="1104"/>
        <v/>
      </c>
      <c r="AI1819" s="71" t="str">
        <f t="shared" si="1105"/>
        <v/>
      </c>
      <c r="AJ1819" s="71" t="str">
        <f t="shared" si="1106"/>
        <v/>
      </c>
      <c r="AK1819" s="71" t="str">
        <f t="shared" si="1107"/>
        <v/>
      </c>
      <c r="AL1819" s="71" t="str">
        <f t="shared" si="1108"/>
        <v/>
      </c>
      <c r="AM1819" s="78" t="str">
        <f t="shared" si="1109"/>
        <v/>
      </c>
      <c r="AN1819" s="75" t="str">
        <f t="shared" si="1110"/>
        <v/>
      </c>
      <c r="AO1819" s="71" t="str">
        <f t="shared" si="1111"/>
        <v/>
      </c>
      <c r="AP1819" s="71" t="str">
        <f t="shared" si="1112"/>
        <v/>
      </c>
      <c r="AQ1819" s="71" t="str">
        <f t="shared" si="1113"/>
        <v/>
      </c>
      <c r="AR1819" s="71" t="str">
        <f t="shared" si="1114"/>
        <v/>
      </c>
      <c r="AS1819" s="71" t="str">
        <f t="shared" si="1115"/>
        <v/>
      </c>
      <c r="AT1819" s="71" t="str">
        <f t="shared" si="1116"/>
        <v/>
      </c>
      <c r="AU1819" s="76" t="str">
        <f t="shared" si="1117"/>
        <v/>
      </c>
      <c r="BF1819" s="141">
        <v>59020</v>
      </c>
      <c r="BG1819" s="142" t="s">
        <v>20231</v>
      </c>
      <c r="BH1819" s="141" t="s">
        <v>180</v>
      </c>
      <c r="BI1819" s="141" t="s">
        <v>191</v>
      </c>
      <c r="BJ1819" s="141"/>
      <c r="BK1819" s="141" t="s">
        <v>1708</v>
      </c>
      <c r="BL1819" s="141" t="s">
        <v>20232</v>
      </c>
      <c r="BM1819" s="141">
        <v>45.669946833792999</v>
      </c>
      <c r="BN1819" s="141">
        <v>-73.436300417334195</v>
      </c>
      <c r="BO1819" s="141">
        <v>1992</v>
      </c>
      <c r="BP1819" s="143" t="s">
        <v>25923</v>
      </c>
      <c r="BQ1819" s="143" t="s">
        <v>17560</v>
      </c>
    </row>
    <row r="1820" spans="1:69" ht="38.25" customHeight="1" x14ac:dyDescent="0.25">
      <c r="A1820" s="1" t="str">
        <f t="shared" si="1118"/>
        <v/>
      </c>
      <c r="B1820" s="32" t="str">
        <f t="shared" si="1119"/>
        <v/>
      </c>
      <c r="C1820" s="25" t="str">
        <f t="shared" si="1120"/>
        <v/>
      </c>
      <c r="D1820" s="25" t="str">
        <f t="shared" si="1121"/>
        <v/>
      </c>
      <c r="E1820" s="25" t="str">
        <f t="shared" si="1122"/>
        <v/>
      </c>
      <c r="F1820" s="25" t="str">
        <f t="shared" si="1123"/>
        <v/>
      </c>
      <c r="G1820" s="108" t="str">
        <f t="shared" si="1124"/>
        <v/>
      </c>
      <c r="H1820" s="108" t="str">
        <f t="shared" si="1125"/>
        <v/>
      </c>
      <c r="I1820" s="112" t="str">
        <f t="shared" si="1126"/>
        <v/>
      </c>
      <c r="J1820" s="112"/>
      <c r="K1820" s="112"/>
      <c r="L1820" s="113"/>
      <c r="M1820" s="113"/>
      <c r="N1820" s="224" t="str">
        <f t="shared" si="1127"/>
        <v/>
      </c>
      <c r="O1820" s="225" t="str">
        <f t="shared" si="1128"/>
        <v/>
      </c>
      <c r="Q1820" s="6">
        <v>1818</v>
      </c>
      <c r="R1820" s="47" t="str">
        <f t="shared" si="1091"/>
        <v>-1818</v>
      </c>
      <c r="S1820" s="6"/>
      <c r="T1820" s="48" t="str">
        <f t="shared" si="1092"/>
        <v/>
      </c>
      <c r="U1820" s="49" t="str">
        <f t="shared" si="1093"/>
        <v/>
      </c>
      <c r="W1820" s="51"/>
      <c r="X1820" s="75" t="str">
        <f t="shared" si="1094"/>
        <v/>
      </c>
      <c r="Y1820" s="71" t="str">
        <f t="shared" si="1095"/>
        <v/>
      </c>
      <c r="Z1820" s="71" t="str">
        <f t="shared" si="1096"/>
        <v/>
      </c>
      <c r="AA1820" s="71" t="str">
        <f t="shared" si="1097"/>
        <v/>
      </c>
      <c r="AB1820" s="71" t="str">
        <f t="shared" si="1098"/>
        <v/>
      </c>
      <c r="AC1820" s="71" t="str">
        <f t="shared" si="1099"/>
        <v/>
      </c>
      <c r="AD1820" s="71" t="str">
        <f t="shared" si="1100"/>
        <v/>
      </c>
      <c r="AE1820" s="78" t="str">
        <f t="shared" si="1101"/>
        <v/>
      </c>
      <c r="AF1820" s="75" t="str">
        <f t="shared" si="1102"/>
        <v/>
      </c>
      <c r="AG1820" s="71" t="str">
        <f t="shared" si="1103"/>
        <v/>
      </c>
      <c r="AH1820" s="71" t="str">
        <f t="shared" si="1104"/>
        <v/>
      </c>
      <c r="AI1820" s="71" t="str">
        <f t="shared" si="1105"/>
        <v/>
      </c>
      <c r="AJ1820" s="71" t="str">
        <f t="shared" si="1106"/>
        <v/>
      </c>
      <c r="AK1820" s="71" t="str">
        <f t="shared" si="1107"/>
        <v/>
      </c>
      <c r="AL1820" s="71" t="str">
        <f t="shared" si="1108"/>
        <v/>
      </c>
      <c r="AM1820" s="78" t="str">
        <f t="shared" si="1109"/>
        <v/>
      </c>
      <c r="AN1820" s="75" t="str">
        <f t="shared" si="1110"/>
        <v/>
      </c>
      <c r="AO1820" s="71" t="str">
        <f t="shared" si="1111"/>
        <v/>
      </c>
      <c r="AP1820" s="71" t="str">
        <f t="shared" si="1112"/>
        <v/>
      </c>
      <c r="AQ1820" s="71" t="str">
        <f t="shared" si="1113"/>
        <v/>
      </c>
      <c r="AR1820" s="71" t="str">
        <f t="shared" si="1114"/>
        <v/>
      </c>
      <c r="AS1820" s="71" t="str">
        <f t="shared" si="1115"/>
        <v/>
      </c>
      <c r="AT1820" s="71" t="str">
        <f t="shared" si="1116"/>
        <v/>
      </c>
      <c r="AU1820" s="76" t="str">
        <f t="shared" si="1117"/>
        <v/>
      </c>
      <c r="BF1820" s="141">
        <v>59020</v>
      </c>
      <c r="BG1820" s="142" t="s">
        <v>20233</v>
      </c>
      <c r="BH1820" s="141" t="s">
        <v>180</v>
      </c>
      <c r="BI1820" s="141" t="s">
        <v>191</v>
      </c>
      <c r="BJ1820" s="141"/>
      <c r="BK1820" s="141" t="s">
        <v>17884</v>
      </c>
      <c r="BL1820" s="141" t="s">
        <v>20234</v>
      </c>
      <c r="BM1820" s="141">
        <v>45.640357822713703</v>
      </c>
      <c r="BN1820" s="141">
        <v>-73.400238233757904</v>
      </c>
      <c r="BO1820" s="141">
        <v>1992</v>
      </c>
      <c r="BP1820" s="143" t="s">
        <v>25924</v>
      </c>
      <c r="BQ1820" s="143" t="s">
        <v>17560</v>
      </c>
    </row>
    <row r="1821" spans="1:69" ht="38.25" customHeight="1" x14ac:dyDescent="0.25">
      <c r="A1821" s="1" t="str">
        <f t="shared" si="1118"/>
        <v/>
      </c>
      <c r="B1821" s="32" t="str">
        <f t="shared" si="1119"/>
        <v/>
      </c>
      <c r="C1821" s="25" t="str">
        <f t="shared" si="1120"/>
        <v/>
      </c>
      <c r="D1821" s="25" t="str">
        <f t="shared" si="1121"/>
        <v/>
      </c>
      <c r="E1821" s="25" t="str">
        <f t="shared" si="1122"/>
        <v/>
      </c>
      <c r="F1821" s="25" t="str">
        <f t="shared" si="1123"/>
        <v/>
      </c>
      <c r="G1821" s="108" t="str">
        <f t="shared" si="1124"/>
        <v/>
      </c>
      <c r="H1821" s="108" t="str">
        <f t="shared" si="1125"/>
        <v/>
      </c>
      <c r="I1821" s="112" t="str">
        <f t="shared" si="1126"/>
        <v/>
      </c>
      <c r="J1821" s="112"/>
      <c r="K1821" s="112"/>
      <c r="L1821" s="113"/>
      <c r="M1821" s="113"/>
      <c r="N1821" s="224" t="str">
        <f t="shared" si="1127"/>
        <v/>
      </c>
      <c r="O1821" s="225" t="str">
        <f t="shared" si="1128"/>
        <v/>
      </c>
      <c r="Q1821" s="6">
        <v>1819</v>
      </c>
      <c r="R1821" s="47" t="str">
        <f t="shared" si="1091"/>
        <v>-1819</v>
      </c>
      <c r="S1821" s="6"/>
      <c r="T1821" s="48" t="str">
        <f t="shared" si="1092"/>
        <v/>
      </c>
      <c r="U1821" s="49" t="str">
        <f t="shared" si="1093"/>
        <v/>
      </c>
      <c r="W1821" s="51"/>
      <c r="X1821" s="75" t="str">
        <f t="shared" si="1094"/>
        <v/>
      </c>
      <c r="Y1821" s="71" t="str">
        <f t="shared" si="1095"/>
        <v/>
      </c>
      <c r="Z1821" s="71" t="str">
        <f t="shared" si="1096"/>
        <v/>
      </c>
      <c r="AA1821" s="71" t="str">
        <f t="shared" si="1097"/>
        <v/>
      </c>
      <c r="AB1821" s="71" t="str">
        <f t="shared" si="1098"/>
        <v/>
      </c>
      <c r="AC1821" s="71" t="str">
        <f t="shared" si="1099"/>
        <v/>
      </c>
      <c r="AD1821" s="71" t="str">
        <f t="shared" si="1100"/>
        <v/>
      </c>
      <c r="AE1821" s="78" t="str">
        <f t="shared" si="1101"/>
        <v/>
      </c>
      <c r="AF1821" s="75" t="str">
        <f t="shared" si="1102"/>
        <v/>
      </c>
      <c r="AG1821" s="71" t="str">
        <f t="shared" si="1103"/>
        <v/>
      </c>
      <c r="AH1821" s="71" t="str">
        <f t="shared" si="1104"/>
        <v/>
      </c>
      <c r="AI1821" s="71" t="str">
        <f t="shared" si="1105"/>
        <v/>
      </c>
      <c r="AJ1821" s="71" t="str">
        <f t="shared" si="1106"/>
        <v/>
      </c>
      <c r="AK1821" s="71" t="str">
        <f t="shared" si="1107"/>
        <v/>
      </c>
      <c r="AL1821" s="71" t="str">
        <f t="shared" si="1108"/>
        <v/>
      </c>
      <c r="AM1821" s="78" t="str">
        <f t="shared" si="1109"/>
        <v/>
      </c>
      <c r="AN1821" s="75" t="str">
        <f t="shared" si="1110"/>
        <v/>
      </c>
      <c r="AO1821" s="71" t="str">
        <f t="shared" si="1111"/>
        <v/>
      </c>
      <c r="AP1821" s="71" t="str">
        <f t="shared" si="1112"/>
        <v/>
      </c>
      <c r="AQ1821" s="71" t="str">
        <f t="shared" si="1113"/>
        <v/>
      </c>
      <c r="AR1821" s="71" t="str">
        <f t="shared" si="1114"/>
        <v/>
      </c>
      <c r="AS1821" s="71" t="str">
        <f t="shared" si="1115"/>
        <v/>
      </c>
      <c r="AT1821" s="71" t="str">
        <f t="shared" si="1116"/>
        <v/>
      </c>
      <c r="AU1821" s="76" t="str">
        <f t="shared" si="1117"/>
        <v/>
      </c>
      <c r="BF1821" s="141">
        <v>59020</v>
      </c>
      <c r="BG1821" s="142" t="s">
        <v>20235</v>
      </c>
      <c r="BH1821" s="141" t="s">
        <v>478</v>
      </c>
      <c r="BI1821" s="141" t="s">
        <v>176</v>
      </c>
      <c r="BJ1821" s="141" t="s">
        <v>14677</v>
      </c>
      <c r="BK1821" s="141" t="s">
        <v>2437</v>
      </c>
      <c r="BL1821" s="141" t="s">
        <v>20236</v>
      </c>
      <c r="BM1821" s="141">
        <v>45.673400000000001</v>
      </c>
      <c r="BN1821" s="141">
        <v>-73.438355000000001</v>
      </c>
      <c r="BO1821" s="141">
        <v>1982</v>
      </c>
      <c r="BP1821" s="143"/>
      <c r="BQ1821" s="143" t="s">
        <v>17560</v>
      </c>
    </row>
    <row r="1822" spans="1:69" ht="38.25" customHeight="1" x14ac:dyDescent="0.25">
      <c r="A1822" s="1" t="str">
        <f t="shared" si="1118"/>
        <v/>
      </c>
      <c r="B1822" s="32" t="str">
        <f t="shared" si="1119"/>
        <v/>
      </c>
      <c r="C1822" s="25" t="str">
        <f t="shared" si="1120"/>
        <v/>
      </c>
      <c r="D1822" s="25" t="str">
        <f t="shared" si="1121"/>
        <v/>
      </c>
      <c r="E1822" s="25" t="str">
        <f t="shared" si="1122"/>
        <v/>
      </c>
      <c r="F1822" s="25" t="str">
        <f t="shared" si="1123"/>
        <v/>
      </c>
      <c r="G1822" s="108" t="str">
        <f t="shared" si="1124"/>
        <v/>
      </c>
      <c r="H1822" s="108" t="str">
        <f t="shared" si="1125"/>
        <v/>
      </c>
      <c r="I1822" s="112" t="str">
        <f t="shared" si="1126"/>
        <v/>
      </c>
      <c r="J1822" s="112"/>
      <c r="K1822" s="112"/>
      <c r="L1822" s="113"/>
      <c r="M1822" s="113"/>
      <c r="N1822" s="224" t="str">
        <f t="shared" si="1127"/>
        <v/>
      </c>
      <c r="O1822" s="225" t="str">
        <f t="shared" si="1128"/>
        <v/>
      </c>
      <c r="Q1822" s="6">
        <v>1820</v>
      </c>
      <c r="R1822" s="47" t="str">
        <f t="shared" si="1091"/>
        <v>-1820</v>
      </c>
      <c r="S1822" s="6"/>
      <c r="T1822" s="48" t="str">
        <f t="shared" si="1092"/>
        <v/>
      </c>
      <c r="U1822" s="49" t="str">
        <f t="shared" si="1093"/>
        <v/>
      </c>
      <c r="W1822" s="51"/>
      <c r="X1822" s="75" t="str">
        <f t="shared" si="1094"/>
        <v/>
      </c>
      <c r="Y1822" s="71" t="str">
        <f t="shared" si="1095"/>
        <v/>
      </c>
      <c r="Z1822" s="71" t="str">
        <f t="shared" si="1096"/>
        <v/>
      </c>
      <c r="AA1822" s="71" t="str">
        <f t="shared" si="1097"/>
        <v/>
      </c>
      <c r="AB1822" s="71" t="str">
        <f t="shared" si="1098"/>
        <v/>
      </c>
      <c r="AC1822" s="71" t="str">
        <f t="shared" si="1099"/>
        <v/>
      </c>
      <c r="AD1822" s="71" t="str">
        <f t="shared" si="1100"/>
        <v/>
      </c>
      <c r="AE1822" s="78" t="str">
        <f t="shared" si="1101"/>
        <v/>
      </c>
      <c r="AF1822" s="75" t="str">
        <f t="shared" si="1102"/>
        <v/>
      </c>
      <c r="AG1822" s="71" t="str">
        <f t="shared" si="1103"/>
        <v/>
      </c>
      <c r="AH1822" s="71" t="str">
        <f t="shared" si="1104"/>
        <v/>
      </c>
      <c r="AI1822" s="71" t="str">
        <f t="shared" si="1105"/>
        <v/>
      </c>
      <c r="AJ1822" s="71" t="str">
        <f t="shared" si="1106"/>
        <v/>
      </c>
      <c r="AK1822" s="71" t="str">
        <f t="shared" si="1107"/>
        <v/>
      </c>
      <c r="AL1822" s="71" t="str">
        <f t="shared" si="1108"/>
        <v/>
      </c>
      <c r="AM1822" s="78" t="str">
        <f t="shared" si="1109"/>
        <v/>
      </c>
      <c r="AN1822" s="75" t="str">
        <f t="shared" si="1110"/>
        <v/>
      </c>
      <c r="AO1822" s="71" t="str">
        <f t="shared" si="1111"/>
        <v/>
      </c>
      <c r="AP1822" s="71" t="str">
        <f t="shared" si="1112"/>
        <v/>
      </c>
      <c r="AQ1822" s="71" t="str">
        <f t="shared" si="1113"/>
        <v/>
      </c>
      <c r="AR1822" s="71" t="str">
        <f t="shared" si="1114"/>
        <v/>
      </c>
      <c r="AS1822" s="71" t="str">
        <f t="shared" si="1115"/>
        <v/>
      </c>
      <c r="AT1822" s="71" t="str">
        <f t="shared" si="1116"/>
        <v/>
      </c>
      <c r="AU1822" s="76" t="str">
        <f t="shared" si="1117"/>
        <v/>
      </c>
      <c r="BF1822" s="141">
        <v>59020</v>
      </c>
      <c r="BG1822" s="142" t="s">
        <v>20237</v>
      </c>
      <c r="BH1822" s="141" t="s">
        <v>478</v>
      </c>
      <c r="BI1822" s="141" t="s">
        <v>186</v>
      </c>
      <c r="BJ1822" s="141" t="s">
        <v>14705</v>
      </c>
      <c r="BK1822" s="141" t="s">
        <v>17884</v>
      </c>
      <c r="BL1822" s="141" t="s">
        <v>20238</v>
      </c>
      <c r="BM1822" s="141">
        <v>45.640357999999999</v>
      </c>
      <c r="BN1822" s="141">
        <v>-73.400239999999997</v>
      </c>
      <c r="BO1822" s="141">
        <v>1992</v>
      </c>
      <c r="BP1822" s="143"/>
      <c r="BQ1822" s="143" t="s">
        <v>17560</v>
      </c>
    </row>
    <row r="1823" spans="1:69" ht="38.25" customHeight="1" x14ac:dyDescent="0.25">
      <c r="A1823" s="1" t="str">
        <f t="shared" si="1118"/>
        <v/>
      </c>
      <c r="B1823" s="32" t="str">
        <f t="shared" si="1119"/>
        <v/>
      </c>
      <c r="C1823" s="25" t="str">
        <f t="shared" si="1120"/>
        <v/>
      </c>
      <c r="D1823" s="25" t="str">
        <f t="shared" si="1121"/>
        <v/>
      </c>
      <c r="E1823" s="25" t="str">
        <f t="shared" si="1122"/>
        <v/>
      </c>
      <c r="F1823" s="25" t="str">
        <f t="shared" si="1123"/>
        <v/>
      </c>
      <c r="G1823" s="108" t="str">
        <f t="shared" si="1124"/>
        <v/>
      </c>
      <c r="H1823" s="108" t="str">
        <f t="shared" si="1125"/>
        <v/>
      </c>
      <c r="I1823" s="112" t="str">
        <f t="shared" si="1126"/>
        <v/>
      </c>
      <c r="J1823" s="112"/>
      <c r="K1823" s="112"/>
      <c r="L1823" s="113"/>
      <c r="M1823" s="113"/>
      <c r="N1823" s="224" t="str">
        <f t="shared" si="1127"/>
        <v/>
      </c>
      <c r="O1823" s="225" t="str">
        <f t="shared" si="1128"/>
        <v/>
      </c>
      <c r="Q1823" s="6">
        <v>1821</v>
      </c>
      <c r="R1823" s="47" t="str">
        <f t="shared" si="1091"/>
        <v>-1821</v>
      </c>
      <c r="S1823" s="6"/>
      <c r="T1823" s="48" t="str">
        <f t="shared" si="1092"/>
        <v/>
      </c>
      <c r="U1823" s="49" t="str">
        <f t="shared" si="1093"/>
        <v/>
      </c>
      <c r="W1823" s="51"/>
      <c r="X1823" s="75" t="str">
        <f t="shared" si="1094"/>
        <v/>
      </c>
      <c r="Y1823" s="71" t="str">
        <f t="shared" si="1095"/>
        <v/>
      </c>
      <c r="Z1823" s="71" t="str">
        <f t="shared" si="1096"/>
        <v/>
      </c>
      <c r="AA1823" s="71" t="str">
        <f t="shared" si="1097"/>
        <v/>
      </c>
      <c r="AB1823" s="71" t="str">
        <f t="shared" si="1098"/>
        <v/>
      </c>
      <c r="AC1823" s="71" t="str">
        <f t="shared" si="1099"/>
        <v/>
      </c>
      <c r="AD1823" s="71" t="str">
        <f t="shared" si="1100"/>
        <v/>
      </c>
      <c r="AE1823" s="78" t="str">
        <f t="shared" si="1101"/>
        <v/>
      </c>
      <c r="AF1823" s="75" t="str">
        <f t="shared" si="1102"/>
        <v/>
      </c>
      <c r="AG1823" s="71" t="str">
        <f t="shared" si="1103"/>
        <v/>
      </c>
      <c r="AH1823" s="71" t="str">
        <f t="shared" si="1104"/>
        <v/>
      </c>
      <c r="AI1823" s="71" t="str">
        <f t="shared" si="1105"/>
        <v/>
      </c>
      <c r="AJ1823" s="71" t="str">
        <f t="shared" si="1106"/>
        <v/>
      </c>
      <c r="AK1823" s="71" t="str">
        <f t="shared" si="1107"/>
        <v/>
      </c>
      <c r="AL1823" s="71" t="str">
        <f t="shared" si="1108"/>
        <v/>
      </c>
      <c r="AM1823" s="78" t="str">
        <f t="shared" si="1109"/>
        <v/>
      </c>
      <c r="AN1823" s="75" t="str">
        <f t="shared" si="1110"/>
        <v/>
      </c>
      <c r="AO1823" s="71" t="str">
        <f t="shared" si="1111"/>
        <v/>
      </c>
      <c r="AP1823" s="71" t="str">
        <f t="shared" si="1112"/>
        <v/>
      </c>
      <c r="AQ1823" s="71" t="str">
        <f t="shared" si="1113"/>
        <v/>
      </c>
      <c r="AR1823" s="71" t="str">
        <f t="shared" si="1114"/>
        <v/>
      </c>
      <c r="AS1823" s="71" t="str">
        <f t="shared" si="1115"/>
        <v/>
      </c>
      <c r="AT1823" s="71" t="str">
        <f t="shared" si="1116"/>
        <v/>
      </c>
      <c r="AU1823" s="76" t="str">
        <f t="shared" si="1117"/>
        <v/>
      </c>
      <c r="BF1823" s="141">
        <v>59020</v>
      </c>
      <c r="BG1823" s="142" t="s">
        <v>20239</v>
      </c>
      <c r="BH1823" s="141" t="s">
        <v>478</v>
      </c>
      <c r="BI1823" s="141" t="s">
        <v>186</v>
      </c>
      <c r="BJ1823" s="141" t="s">
        <v>14690</v>
      </c>
      <c r="BK1823" s="141" t="s">
        <v>20240</v>
      </c>
      <c r="BL1823" s="141" t="s">
        <v>20238</v>
      </c>
      <c r="BM1823" s="141">
        <v>45.624540000000003</v>
      </c>
      <c r="BN1823" s="141">
        <v>-73.377660000000006</v>
      </c>
      <c r="BO1823" s="141">
        <v>1975</v>
      </c>
      <c r="BP1823" s="143"/>
      <c r="BQ1823" s="143" t="s">
        <v>17560</v>
      </c>
    </row>
    <row r="1824" spans="1:69" ht="38.25" customHeight="1" x14ac:dyDescent="0.25">
      <c r="A1824" s="1" t="str">
        <f t="shared" si="1118"/>
        <v/>
      </c>
      <c r="B1824" s="32" t="str">
        <f t="shared" si="1119"/>
        <v/>
      </c>
      <c r="C1824" s="25" t="str">
        <f t="shared" si="1120"/>
        <v/>
      </c>
      <c r="D1824" s="25" t="str">
        <f t="shared" si="1121"/>
        <v/>
      </c>
      <c r="E1824" s="25" t="str">
        <f t="shared" si="1122"/>
        <v/>
      </c>
      <c r="F1824" s="25" t="str">
        <f t="shared" si="1123"/>
        <v/>
      </c>
      <c r="G1824" s="108" t="str">
        <f t="shared" si="1124"/>
        <v/>
      </c>
      <c r="H1824" s="108" t="str">
        <f t="shared" si="1125"/>
        <v/>
      </c>
      <c r="I1824" s="112" t="str">
        <f t="shared" si="1126"/>
        <v/>
      </c>
      <c r="J1824" s="112"/>
      <c r="K1824" s="112"/>
      <c r="L1824" s="113"/>
      <c r="M1824" s="113"/>
      <c r="N1824" s="224" t="str">
        <f t="shared" si="1127"/>
        <v/>
      </c>
      <c r="O1824" s="225" t="str">
        <f t="shared" si="1128"/>
        <v/>
      </c>
      <c r="Q1824" s="6">
        <v>1822</v>
      </c>
      <c r="R1824" s="47" t="str">
        <f t="shared" si="1091"/>
        <v>-1822</v>
      </c>
      <c r="S1824" s="6"/>
      <c r="T1824" s="48" t="str">
        <f t="shared" si="1092"/>
        <v/>
      </c>
      <c r="U1824" s="49" t="str">
        <f t="shared" si="1093"/>
        <v/>
      </c>
      <c r="W1824" s="51"/>
      <c r="X1824" s="75" t="str">
        <f t="shared" si="1094"/>
        <v/>
      </c>
      <c r="Y1824" s="71" t="str">
        <f t="shared" si="1095"/>
        <v/>
      </c>
      <c r="Z1824" s="71" t="str">
        <f t="shared" si="1096"/>
        <v/>
      </c>
      <c r="AA1824" s="71" t="str">
        <f t="shared" si="1097"/>
        <v/>
      </c>
      <c r="AB1824" s="71" t="str">
        <f t="shared" si="1098"/>
        <v/>
      </c>
      <c r="AC1824" s="71" t="str">
        <f t="shared" si="1099"/>
        <v/>
      </c>
      <c r="AD1824" s="71" t="str">
        <f t="shared" si="1100"/>
        <v/>
      </c>
      <c r="AE1824" s="78" t="str">
        <f t="shared" si="1101"/>
        <v/>
      </c>
      <c r="AF1824" s="75" t="str">
        <f t="shared" si="1102"/>
        <v/>
      </c>
      <c r="AG1824" s="71" t="str">
        <f t="shared" si="1103"/>
        <v/>
      </c>
      <c r="AH1824" s="71" t="str">
        <f t="shared" si="1104"/>
        <v/>
      </c>
      <c r="AI1824" s="71" t="str">
        <f t="shared" si="1105"/>
        <v/>
      </c>
      <c r="AJ1824" s="71" t="str">
        <f t="shared" si="1106"/>
        <v/>
      </c>
      <c r="AK1824" s="71" t="str">
        <f t="shared" si="1107"/>
        <v/>
      </c>
      <c r="AL1824" s="71" t="str">
        <f t="shared" si="1108"/>
        <v/>
      </c>
      <c r="AM1824" s="78" t="str">
        <f t="shared" si="1109"/>
        <v/>
      </c>
      <c r="AN1824" s="75" t="str">
        <f t="shared" si="1110"/>
        <v/>
      </c>
      <c r="AO1824" s="71" t="str">
        <f t="shared" si="1111"/>
        <v/>
      </c>
      <c r="AP1824" s="71" t="str">
        <f t="shared" si="1112"/>
        <v/>
      </c>
      <c r="AQ1824" s="71" t="str">
        <f t="shared" si="1113"/>
        <v/>
      </c>
      <c r="AR1824" s="71" t="str">
        <f t="shared" si="1114"/>
        <v/>
      </c>
      <c r="AS1824" s="71" t="str">
        <f t="shared" si="1115"/>
        <v/>
      </c>
      <c r="AT1824" s="71" t="str">
        <f t="shared" si="1116"/>
        <v/>
      </c>
      <c r="AU1824" s="76" t="str">
        <f t="shared" si="1117"/>
        <v/>
      </c>
      <c r="BF1824" s="141">
        <v>59020</v>
      </c>
      <c r="BG1824" s="142" t="s">
        <v>20241</v>
      </c>
      <c r="BH1824" s="141" t="s">
        <v>478</v>
      </c>
      <c r="BI1824" s="141" t="s">
        <v>186</v>
      </c>
      <c r="BJ1824" s="141" t="s">
        <v>14690</v>
      </c>
      <c r="BK1824" s="141" t="s">
        <v>20240</v>
      </c>
      <c r="BL1824" s="141" t="s">
        <v>20238</v>
      </c>
      <c r="BM1824" s="141">
        <v>45.624540000000003</v>
      </c>
      <c r="BN1824" s="141">
        <v>-73.377660000000006</v>
      </c>
      <c r="BO1824" s="141">
        <v>1975</v>
      </c>
      <c r="BP1824" s="143"/>
      <c r="BQ1824" s="143" t="s">
        <v>17560</v>
      </c>
    </row>
    <row r="1825" spans="1:69" ht="38.25" customHeight="1" x14ac:dyDescent="0.25">
      <c r="A1825" s="1" t="str">
        <f t="shared" si="1118"/>
        <v/>
      </c>
      <c r="B1825" s="32" t="str">
        <f t="shared" si="1119"/>
        <v/>
      </c>
      <c r="C1825" s="25" t="str">
        <f t="shared" si="1120"/>
        <v/>
      </c>
      <c r="D1825" s="25" t="str">
        <f t="shared" si="1121"/>
        <v/>
      </c>
      <c r="E1825" s="25" t="str">
        <f t="shared" si="1122"/>
        <v/>
      </c>
      <c r="F1825" s="25" t="str">
        <f t="shared" si="1123"/>
        <v/>
      </c>
      <c r="G1825" s="108" t="str">
        <f t="shared" si="1124"/>
        <v/>
      </c>
      <c r="H1825" s="108" t="str">
        <f t="shared" si="1125"/>
        <v/>
      </c>
      <c r="I1825" s="112" t="str">
        <f t="shared" si="1126"/>
        <v/>
      </c>
      <c r="J1825" s="112"/>
      <c r="K1825" s="112"/>
      <c r="L1825" s="113"/>
      <c r="M1825" s="113"/>
      <c r="N1825" s="224" t="str">
        <f t="shared" si="1127"/>
        <v/>
      </c>
      <c r="O1825" s="225" t="str">
        <f t="shared" si="1128"/>
        <v/>
      </c>
      <c r="Q1825" s="6">
        <v>1823</v>
      </c>
      <c r="R1825" s="47" t="str">
        <f t="shared" si="1091"/>
        <v>-1823</v>
      </c>
      <c r="S1825" s="6"/>
      <c r="T1825" s="48" t="str">
        <f t="shared" si="1092"/>
        <v/>
      </c>
      <c r="U1825" s="49" t="str">
        <f t="shared" si="1093"/>
        <v/>
      </c>
      <c r="W1825" s="51"/>
      <c r="X1825" s="75" t="str">
        <f t="shared" si="1094"/>
        <v/>
      </c>
      <c r="Y1825" s="71" t="str">
        <f t="shared" si="1095"/>
        <v/>
      </c>
      <c r="Z1825" s="71" t="str">
        <f t="shared" si="1096"/>
        <v/>
      </c>
      <c r="AA1825" s="71" t="str">
        <f t="shared" si="1097"/>
        <v/>
      </c>
      <c r="AB1825" s="71" t="str">
        <f t="shared" si="1098"/>
        <v/>
      </c>
      <c r="AC1825" s="71" t="str">
        <f t="shared" si="1099"/>
        <v/>
      </c>
      <c r="AD1825" s="71" t="str">
        <f t="shared" si="1100"/>
        <v/>
      </c>
      <c r="AE1825" s="78" t="str">
        <f t="shared" si="1101"/>
        <v/>
      </c>
      <c r="AF1825" s="75" t="str">
        <f t="shared" si="1102"/>
        <v/>
      </c>
      <c r="AG1825" s="71" t="str">
        <f t="shared" si="1103"/>
        <v/>
      </c>
      <c r="AH1825" s="71" t="str">
        <f t="shared" si="1104"/>
        <v/>
      </c>
      <c r="AI1825" s="71" t="str">
        <f t="shared" si="1105"/>
        <v/>
      </c>
      <c r="AJ1825" s="71" t="str">
        <f t="shared" si="1106"/>
        <v/>
      </c>
      <c r="AK1825" s="71" t="str">
        <f t="shared" si="1107"/>
        <v/>
      </c>
      <c r="AL1825" s="71" t="str">
        <f t="shared" si="1108"/>
        <v/>
      </c>
      <c r="AM1825" s="78" t="str">
        <f t="shared" si="1109"/>
        <v/>
      </c>
      <c r="AN1825" s="75" t="str">
        <f t="shared" si="1110"/>
        <v/>
      </c>
      <c r="AO1825" s="71" t="str">
        <f t="shared" si="1111"/>
        <v/>
      </c>
      <c r="AP1825" s="71" t="str">
        <f t="shared" si="1112"/>
        <v/>
      </c>
      <c r="AQ1825" s="71" t="str">
        <f t="shared" si="1113"/>
        <v/>
      </c>
      <c r="AR1825" s="71" t="str">
        <f t="shared" si="1114"/>
        <v/>
      </c>
      <c r="AS1825" s="71" t="str">
        <f t="shared" si="1115"/>
        <v/>
      </c>
      <c r="AT1825" s="71" t="str">
        <f t="shared" si="1116"/>
        <v/>
      </c>
      <c r="AU1825" s="76" t="str">
        <f t="shared" si="1117"/>
        <v/>
      </c>
      <c r="BF1825" s="141">
        <v>59020</v>
      </c>
      <c r="BG1825" s="142" t="s">
        <v>20242</v>
      </c>
      <c r="BH1825" s="141" t="s">
        <v>478</v>
      </c>
      <c r="BI1825" s="141" t="s">
        <v>186</v>
      </c>
      <c r="BJ1825" s="141" t="s">
        <v>14665</v>
      </c>
      <c r="BK1825" s="141" t="s">
        <v>1563</v>
      </c>
      <c r="BL1825" s="141" t="s">
        <v>20243</v>
      </c>
      <c r="BM1825" s="141">
        <v>45.617721000000003</v>
      </c>
      <c r="BN1825" s="141">
        <v>-73.371762000000004</v>
      </c>
      <c r="BO1825" s="141">
        <v>1975</v>
      </c>
      <c r="BP1825" s="143"/>
      <c r="BQ1825" s="143" t="s">
        <v>17560</v>
      </c>
    </row>
    <row r="1826" spans="1:69" ht="38.25" customHeight="1" x14ac:dyDescent="0.25">
      <c r="A1826" s="1" t="str">
        <f t="shared" si="1118"/>
        <v/>
      </c>
      <c r="B1826" s="32" t="str">
        <f t="shared" si="1119"/>
        <v/>
      </c>
      <c r="C1826" s="25" t="str">
        <f t="shared" si="1120"/>
        <v/>
      </c>
      <c r="D1826" s="25" t="str">
        <f t="shared" si="1121"/>
        <v/>
      </c>
      <c r="E1826" s="25" t="str">
        <f t="shared" si="1122"/>
        <v/>
      </c>
      <c r="F1826" s="25" t="str">
        <f t="shared" si="1123"/>
        <v/>
      </c>
      <c r="G1826" s="108" t="str">
        <f t="shared" si="1124"/>
        <v/>
      </c>
      <c r="H1826" s="108" t="str">
        <f t="shared" si="1125"/>
        <v/>
      </c>
      <c r="I1826" s="112" t="str">
        <f t="shared" si="1126"/>
        <v/>
      </c>
      <c r="J1826" s="112"/>
      <c r="K1826" s="112"/>
      <c r="L1826" s="113"/>
      <c r="M1826" s="113"/>
      <c r="N1826" s="224" t="str">
        <f t="shared" si="1127"/>
        <v/>
      </c>
      <c r="O1826" s="225" t="str">
        <f t="shared" si="1128"/>
        <v/>
      </c>
      <c r="Q1826" s="6">
        <v>1824</v>
      </c>
      <c r="R1826" s="47" t="str">
        <f t="shared" si="1091"/>
        <v>-1824</v>
      </c>
      <c r="S1826" s="6"/>
      <c r="T1826" s="48" t="str">
        <f t="shared" si="1092"/>
        <v/>
      </c>
      <c r="U1826" s="49" t="str">
        <f t="shared" si="1093"/>
        <v/>
      </c>
      <c r="W1826" s="51"/>
      <c r="X1826" s="75" t="str">
        <f t="shared" si="1094"/>
        <v/>
      </c>
      <c r="Y1826" s="71" t="str">
        <f t="shared" si="1095"/>
        <v/>
      </c>
      <c r="Z1826" s="71" t="str">
        <f t="shared" si="1096"/>
        <v/>
      </c>
      <c r="AA1826" s="71" t="str">
        <f t="shared" si="1097"/>
        <v/>
      </c>
      <c r="AB1826" s="71" t="str">
        <f t="shared" si="1098"/>
        <v/>
      </c>
      <c r="AC1826" s="71" t="str">
        <f t="shared" si="1099"/>
        <v/>
      </c>
      <c r="AD1826" s="71" t="str">
        <f t="shared" si="1100"/>
        <v/>
      </c>
      <c r="AE1826" s="78" t="str">
        <f t="shared" si="1101"/>
        <v/>
      </c>
      <c r="AF1826" s="75" t="str">
        <f t="shared" si="1102"/>
        <v/>
      </c>
      <c r="AG1826" s="71" t="str">
        <f t="shared" si="1103"/>
        <v/>
      </c>
      <c r="AH1826" s="71" t="str">
        <f t="shared" si="1104"/>
        <v/>
      </c>
      <c r="AI1826" s="71" t="str">
        <f t="shared" si="1105"/>
        <v/>
      </c>
      <c r="AJ1826" s="71" t="str">
        <f t="shared" si="1106"/>
        <v/>
      </c>
      <c r="AK1826" s="71" t="str">
        <f t="shared" si="1107"/>
        <v/>
      </c>
      <c r="AL1826" s="71" t="str">
        <f t="shared" si="1108"/>
        <v/>
      </c>
      <c r="AM1826" s="78" t="str">
        <f t="shared" si="1109"/>
        <v/>
      </c>
      <c r="AN1826" s="75" t="str">
        <f t="shared" si="1110"/>
        <v/>
      </c>
      <c r="AO1826" s="71" t="str">
        <f t="shared" si="1111"/>
        <v/>
      </c>
      <c r="AP1826" s="71" t="str">
        <f t="shared" si="1112"/>
        <v/>
      </c>
      <c r="AQ1826" s="71" t="str">
        <f t="shared" si="1113"/>
        <v/>
      </c>
      <c r="AR1826" s="71" t="str">
        <f t="shared" si="1114"/>
        <v/>
      </c>
      <c r="AS1826" s="71" t="str">
        <f t="shared" si="1115"/>
        <v/>
      </c>
      <c r="AT1826" s="71" t="str">
        <f t="shared" si="1116"/>
        <v/>
      </c>
      <c r="AU1826" s="76" t="str">
        <f t="shared" si="1117"/>
        <v/>
      </c>
      <c r="BF1826" s="141">
        <v>54048</v>
      </c>
      <c r="BG1826" s="142" t="s">
        <v>20460</v>
      </c>
      <c r="BH1826" s="141" t="s">
        <v>180</v>
      </c>
      <c r="BI1826" s="141" t="s">
        <v>191</v>
      </c>
      <c r="BJ1826" s="141" t="s">
        <v>20461</v>
      </c>
      <c r="BK1826" s="141" t="s">
        <v>20462</v>
      </c>
      <c r="BL1826" s="141" t="s">
        <v>20463</v>
      </c>
      <c r="BM1826" s="141">
        <v>45.6188</v>
      </c>
      <c r="BN1826" s="141">
        <v>-72.9392</v>
      </c>
      <c r="BO1826" s="141">
        <v>1970</v>
      </c>
      <c r="BP1826" s="143"/>
      <c r="BQ1826" s="143" t="s">
        <v>17560</v>
      </c>
    </row>
    <row r="1827" spans="1:69" ht="38.25" customHeight="1" x14ac:dyDescent="0.25">
      <c r="A1827" s="1" t="str">
        <f t="shared" si="1118"/>
        <v/>
      </c>
      <c r="B1827" s="32" t="str">
        <f t="shared" si="1119"/>
        <v/>
      </c>
      <c r="C1827" s="25" t="str">
        <f t="shared" si="1120"/>
        <v/>
      </c>
      <c r="D1827" s="25" t="str">
        <f t="shared" si="1121"/>
        <v/>
      </c>
      <c r="E1827" s="25" t="str">
        <f t="shared" si="1122"/>
        <v/>
      </c>
      <c r="F1827" s="25" t="str">
        <f t="shared" si="1123"/>
        <v/>
      </c>
      <c r="G1827" s="108" t="str">
        <f t="shared" si="1124"/>
        <v/>
      </c>
      <c r="H1827" s="108" t="str">
        <f t="shared" si="1125"/>
        <v/>
      </c>
      <c r="I1827" s="112" t="str">
        <f t="shared" si="1126"/>
        <v/>
      </c>
      <c r="J1827" s="112"/>
      <c r="K1827" s="112"/>
      <c r="L1827" s="113"/>
      <c r="M1827" s="113"/>
      <c r="N1827" s="224" t="str">
        <f t="shared" si="1127"/>
        <v/>
      </c>
      <c r="O1827" s="225" t="str">
        <f t="shared" si="1128"/>
        <v/>
      </c>
      <c r="Q1827" s="6">
        <v>1825</v>
      </c>
      <c r="R1827" s="47" t="str">
        <f t="shared" si="1091"/>
        <v>-1825</v>
      </c>
      <c r="S1827" s="6"/>
      <c r="T1827" s="48" t="str">
        <f t="shared" si="1092"/>
        <v/>
      </c>
      <c r="U1827" s="49" t="str">
        <f t="shared" si="1093"/>
        <v/>
      </c>
      <c r="W1827" s="51"/>
      <c r="X1827" s="75" t="str">
        <f t="shared" si="1094"/>
        <v/>
      </c>
      <c r="Y1827" s="71" t="str">
        <f t="shared" si="1095"/>
        <v/>
      </c>
      <c r="Z1827" s="71" t="str">
        <f t="shared" si="1096"/>
        <v/>
      </c>
      <c r="AA1827" s="71" t="str">
        <f t="shared" si="1097"/>
        <v/>
      </c>
      <c r="AB1827" s="71" t="str">
        <f t="shared" si="1098"/>
        <v/>
      </c>
      <c r="AC1827" s="71" t="str">
        <f t="shared" si="1099"/>
        <v/>
      </c>
      <c r="AD1827" s="71" t="str">
        <f t="shared" si="1100"/>
        <v/>
      </c>
      <c r="AE1827" s="78" t="str">
        <f t="shared" si="1101"/>
        <v/>
      </c>
      <c r="AF1827" s="75" t="str">
        <f t="shared" si="1102"/>
        <v/>
      </c>
      <c r="AG1827" s="71" t="str">
        <f t="shared" si="1103"/>
        <v/>
      </c>
      <c r="AH1827" s="71" t="str">
        <f t="shared" si="1104"/>
        <v/>
      </c>
      <c r="AI1827" s="71" t="str">
        <f t="shared" si="1105"/>
        <v/>
      </c>
      <c r="AJ1827" s="71" t="str">
        <f t="shared" si="1106"/>
        <v/>
      </c>
      <c r="AK1827" s="71" t="str">
        <f t="shared" si="1107"/>
        <v/>
      </c>
      <c r="AL1827" s="71" t="str">
        <f t="shared" si="1108"/>
        <v/>
      </c>
      <c r="AM1827" s="78" t="str">
        <f t="shared" si="1109"/>
        <v/>
      </c>
      <c r="AN1827" s="75" t="str">
        <f t="shared" si="1110"/>
        <v/>
      </c>
      <c r="AO1827" s="71" t="str">
        <f t="shared" si="1111"/>
        <v/>
      </c>
      <c r="AP1827" s="71" t="str">
        <f t="shared" si="1112"/>
        <v/>
      </c>
      <c r="AQ1827" s="71" t="str">
        <f t="shared" si="1113"/>
        <v/>
      </c>
      <c r="AR1827" s="71" t="str">
        <f t="shared" si="1114"/>
        <v/>
      </c>
      <c r="AS1827" s="71" t="str">
        <f t="shared" si="1115"/>
        <v/>
      </c>
      <c r="AT1827" s="71" t="str">
        <f t="shared" si="1116"/>
        <v/>
      </c>
      <c r="AU1827" s="76" t="str">
        <f t="shared" si="1117"/>
        <v/>
      </c>
      <c r="BF1827" s="141">
        <v>54048</v>
      </c>
      <c r="BG1827" s="142" t="s">
        <v>20464</v>
      </c>
      <c r="BH1827" s="141" t="s">
        <v>180</v>
      </c>
      <c r="BI1827" s="141" t="s">
        <v>191</v>
      </c>
      <c r="BJ1827" s="141" t="s">
        <v>20465</v>
      </c>
      <c r="BK1827" s="141" t="s">
        <v>5326</v>
      </c>
      <c r="BL1827" s="141" t="s">
        <v>20466</v>
      </c>
      <c r="BM1827" s="141">
        <v>45.6252</v>
      </c>
      <c r="BN1827" s="141">
        <v>-72.9619</v>
      </c>
      <c r="BO1827" s="141">
        <v>1969</v>
      </c>
      <c r="BP1827" s="143"/>
      <c r="BQ1827" s="143" t="s">
        <v>17560</v>
      </c>
    </row>
    <row r="1828" spans="1:69" ht="38.25" customHeight="1" x14ac:dyDescent="0.25">
      <c r="A1828" s="1" t="str">
        <f t="shared" si="1118"/>
        <v/>
      </c>
      <c r="B1828" s="32" t="str">
        <f t="shared" si="1119"/>
        <v/>
      </c>
      <c r="C1828" s="25" t="str">
        <f t="shared" si="1120"/>
        <v/>
      </c>
      <c r="D1828" s="25" t="str">
        <f t="shared" si="1121"/>
        <v/>
      </c>
      <c r="E1828" s="25" t="str">
        <f t="shared" si="1122"/>
        <v/>
      </c>
      <c r="F1828" s="25" t="str">
        <f t="shared" si="1123"/>
        <v/>
      </c>
      <c r="G1828" s="108" t="str">
        <f t="shared" si="1124"/>
        <v/>
      </c>
      <c r="H1828" s="108" t="str">
        <f t="shared" si="1125"/>
        <v/>
      </c>
      <c r="I1828" s="112" t="str">
        <f t="shared" si="1126"/>
        <v/>
      </c>
      <c r="J1828" s="112"/>
      <c r="K1828" s="112"/>
      <c r="L1828" s="113"/>
      <c r="M1828" s="113"/>
      <c r="N1828" s="224" t="str">
        <f t="shared" si="1127"/>
        <v/>
      </c>
      <c r="O1828" s="225" t="str">
        <f t="shared" si="1128"/>
        <v/>
      </c>
      <c r="Q1828" s="6">
        <v>1826</v>
      </c>
      <c r="R1828" s="47" t="str">
        <f t="shared" si="1091"/>
        <v>-1826</v>
      </c>
      <c r="S1828" s="6"/>
      <c r="T1828" s="48" t="str">
        <f t="shared" si="1092"/>
        <v/>
      </c>
      <c r="U1828" s="49" t="str">
        <f t="shared" si="1093"/>
        <v/>
      </c>
      <c r="W1828" s="51"/>
      <c r="X1828" s="75" t="str">
        <f t="shared" si="1094"/>
        <v/>
      </c>
      <c r="Y1828" s="71" t="str">
        <f t="shared" si="1095"/>
        <v/>
      </c>
      <c r="Z1828" s="71" t="str">
        <f t="shared" si="1096"/>
        <v/>
      </c>
      <c r="AA1828" s="71" t="str">
        <f t="shared" si="1097"/>
        <v/>
      </c>
      <c r="AB1828" s="71" t="str">
        <f t="shared" si="1098"/>
        <v/>
      </c>
      <c r="AC1828" s="71" t="str">
        <f t="shared" si="1099"/>
        <v/>
      </c>
      <c r="AD1828" s="71" t="str">
        <f t="shared" si="1100"/>
        <v/>
      </c>
      <c r="AE1828" s="78" t="str">
        <f t="shared" si="1101"/>
        <v/>
      </c>
      <c r="AF1828" s="75" t="str">
        <f t="shared" si="1102"/>
        <v/>
      </c>
      <c r="AG1828" s="71" t="str">
        <f t="shared" si="1103"/>
        <v/>
      </c>
      <c r="AH1828" s="71" t="str">
        <f t="shared" si="1104"/>
        <v/>
      </c>
      <c r="AI1828" s="71" t="str">
        <f t="shared" si="1105"/>
        <v/>
      </c>
      <c r="AJ1828" s="71" t="str">
        <f t="shared" si="1106"/>
        <v/>
      </c>
      <c r="AK1828" s="71" t="str">
        <f t="shared" si="1107"/>
        <v/>
      </c>
      <c r="AL1828" s="71" t="str">
        <f t="shared" si="1108"/>
        <v/>
      </c>
      <c r="AM1828" s="78" t="str">
        <f t="shared" si="1109"/>
        <v/>
      </c>
      <c r="AN1828" s="75" t="str">
        <f t="shared" si="1110"/>
        <v/>
      </c>
      <c r="AO1828" s="71" t="str">
        <f t="shared" si="1111"/>
        <v/>
      </c>
      <c r="AP1828" s="71" t="str">
        <f t="shared" si="1112"/>
        <v/>
      </c>
      <c r="AQ1828" s="71" t="str">
        <f t="shared" si="1113"/>
        <v/>
      </c>
      <c r="AR1828" s="71" t="str">
        <f t="shared" si="1114"/>
        <v/>
      </c>
      <c r="AS1828" s="71" t="str">
        <f t="shared" si="1115"/>
        <v/>
      </c>
      <c r="AT1828" s="71" t="str">
        <f t="shared" si="1116"/>
        <v/>
      </c>
      <c r="AU1828" s="76" t="str">
        <f t="shared" si="1117"/>
        <v/>
      </c>
      <c r="BF1828" s="141">
        <v>54048</v>
      </c>
      <c r="BG1828" s="142" t="s">
        <v>20467</v>
      </c>
      <c r="BH1828" s="141" t="s">
        <v>180</v>
      </c>
      <c r="BI1828" s="141" t="s">
        <v>191</v>
      </c>
      <c r="BJ1828" s="141" t="s">
        <v>20468</v>
      </c>
      <c r="BK1828" s="141" t="s">
        <v>18460</v>
      </c>
      <c r="BL1828" s="141" t="s">
        <v>20469</v>
      </c>
      <c r="BM1828" s="141">
        <v>45.627400000000002</v>
      </c>
      <c r="BN1828" s="141">
        <v>-72.950999999999993</v>
      </c>
      <c r="BO1828" s="141">
        <v>1940</v>
      </c>
      <c r="BP1828" s="143"/>
      <c r="BQ1828" s="143" t="s">
        <v>17560</v>
      </c>
    </row>
    <row r="1829" spans="1:69" ht="38.25" customHeight="1" x14ac:dyDescent="0.25">
      <c r="A1829" s="1" t="str">
        <f t="shared" si="1118"/>
        <v/>
      </c>
      <c r="B1829" s="32" t="str">
        <f t="shared" si="1119"/>
        <v/>
      </c>
      <c r="C1829" s="25" t="str">
        <f t="shared" si="1120"/>
        <v/>
      </c>
      <c r="D1829" s="25" t="str">
        <f t="shared" si="1121"/>
        <v/>
      </c>
      <c r="E1829" s="25" t="str">
        <f t="shared" si="1122"/>
        <v/>
      </c>
      <c r="F1829" s="25" t="str">
        <f t="shared" si="1123"/>
        <v/>
      </c>
      <c r="G1829" s="108" t="str">
        <f t="shared" si="1124"/>
        <v/>
      </c>
      <c r="H1829" s="108" t="str">
        <f t="shared" si="1125"/>
        <v/>
      </c>
      <c r="I1829" s="112" t="str">
        <f t="shared" si="1126"/>
        <v/>
      </c>
      <c r="J1829" s="112"/>
      <c r="K1829" s="112"/>
      <c r="L1829" s="113"/>
      <c r="M1829" s="113"/>
      <c r="N1829" s="224" t="str">
        <f t="shared" si="1127"/>
        <v/>
      </c>
      <c r="O1829" s="225" t="str">
        <f t="shared" si="1128"/>
        <v/>
      </c>
      <c r="Q1829" s="6">
        <v>1827</v>
      </c>
      <c r="R1829" s="47" t="str">
        <f t="shared" si="1091"/>
        <v>-1827</v>
      </c>
      <c r="S1829" s="6"/>
      <c r="T1829" s="48" t="str">
        <f t="shared" si="1092"/>
        <v/>
      </c>
      <c r="U1829" s="49" t="str">
        <f t="shared" si="1093"/>
        <v/>
      </c>
      <c r="W1829" s="51"/>
      <c r="X1829" s="75" t="str">
        <f t="shared" si="1094"/>
        <v/>
      </c>
      <c r="Y1829" s="71" t="str">
        <f t="shared" si="1095"/>
        <v/>
      </c>
      <c r="Z1829" s="71" t="str">
        <f t="shared" si="1096"/>
        <v/>
      </c>
      <c r="AA1829" s="71" t="str">
        <f t="shared" si="1097"/>
        <v/>
      </c>
      <c r="AB1829" s="71" t="str">
        <f t="shared" si="1098"/>
        <v/>
      </c>
      <c r="AC1829" s="71" t="str">
        <f t="shared" si="1099"/>
        <v/>
      </c>
      <c r="AD1829" s="71" t="str">
        <f t="shared" si="1100"/>
        <v/>
      </c>
      <c r="AE1829" s="78" t="str">
        <f t="shared" si="1101"/>
        <v/>
      </c>
      <c r="AF1829" s="75" t="str">
        <f t="shared" si="1102"/>
        <v/>
      </c>
      <c r="AG1829" s="71" t="str">
        <f t="shared" si="1103"/>
        <v/>
      </c>
      <c r="AH1829" s="71" t="str">
        <f t="shared" si="1104"/>
        <v/>
      </c>
      <c r="AI1829" s="71" t="str">
        <f t="shared" si="1105"/>
        <v/>
      </c>
      <c r="AJ1829" s="71" t="str">
        <f t="shared" si="1106"/>
        <v/>
      </c>
      <c r="AK1829" s="71" t="str">
        <f t="shared" si="1107"/>
        <v/>
      </c>
      <c r="AL1829" s="71" t="str">
        <f t="shared" si="1108"/>
        <v/>
      </c>
      <c r="AM1829" s="78" t="str">
        <f t="shared" si="1109"/>
        <v/>
      </c>
      <c r="AN1829" s="75" t="str">
        <f t="shared" si="1110"/>
        <v/>
      </c>
      <c r="AO1829" s="71" t="str">
        <f t="shared" si="1111"/>
        <v/>
      </c>
      <c r="AP1829" s="71" t="str">
        <f t="shared" si="1112"/>
        <v/>
      </c>
      <c r="AQ1829" s="71" t="str">
        <f t="shared" si="1113"/>
        <v/>
      </c>
      <c r="AR1829" s="71" t="str">
        <f t="shared" si="1114"/>
        <v/>
      </c>
      <c r="AS1829" s="71" t="str">
        <f t="shared" si="1115"/>
        <v/>
      </c>
      <c r="AT1829" s="71" t="str">
        <f t="shared" si="1116"/>
        <v/>
      </c>
      <c r="AU1829" s="76" t="str">
        <f t="shared" si="1117"/>
        <v/>
      </c>
      <c r="BF1829" s="141">
        <v>54048</v>
      </c>
      <c r="BG1829" s="142" t="s">
        <v>20470</v>
      </c>
      <c r="BH1829" s="141" t="s">
        <v>180</v>
      </c>
      <c r="BI1829" s="141" t="s">
        <v>191</v>
      </c>
      <c r="BJ1829" s="141" t="s">
        <v>20471</v>
      </c>
      <c r="BK1829" s="141" t="s">
        <v>11015</v>
      </c>
      <c r="BL1829" s="141" t="s">
        <v>20472</v>
      </c>
      <c r="BM1829" s="141">
        <v>45.622199999999999</v>
      </c>
      <c r="BN1829" s="141">
        <v>-72.945499999999996</v>
      </c>
      <c r="BO1829" s="141">
        <v>1992</v>
      </c>
      <c r="BP1829" s="143" t="s">
        <v>25950</v>
      </c>
      <c r="BQ1829" s="143" t="s">
        <v>17560</v>
      </c>
    </row>
    <row r="1830" spans="1:69" ht="38.25" customHeight="1" x14ac:dyDescent="0.25">
      <c r="A1830" s="1" t="str">
        <f t="shared" si="1118"/>
        <v/>
      </c>
      <c r="B1830" s="32" t="str">
        <f t="shared" si="1119"/>
        <v/>
      </c>
      <c r="C1830" s="25" t="str">
        <f t="shared" si="1120"/>
        <v/>
      </c>
      <c r="D1830" s="25" t="str">
        <f t="shared" si="1121"/>
        <v/>
      </c>
      <c r="E1830" s="25" t="str">
        <f t="shared" si="1122"/>
        <v/>
      </c>
      <c r="F1830" s="25" t="str">
        <f t="shared" si="1123"/>
        <v/>
      </c>
      <c r="G1830" s="108" t="str">
        <f t="shared" si="1124"/>
        <v/>
      </c>
      <c r="H1830" s="108" t="str">
        <f t="shared" si="1125"/>
        <v/>
      </c>
      <c r="I1830" s="112" t="str">
        <f t="shared" si="1126"/>
        <v/>
      </c>
      <c r="J1830" s="112"/>
      <c r="K1830" s="112"/>
      <c r="L1830" s="113"/>
      <c r="M1830" s="113"/>
      <c r="N1830" s="224" t="str">
        <f t="shared" si="1127"/>
        <v/>
      </c>
      <c r="O1830" s="225" t="str">
        <f t="shared" si="1128"/>
        <v/>
      </c>
      <c r="Q1830" s="6">
        <v>1828</v>
      </c>
      <c r="R1830" s="47" t="str">
        <f t="shared" si="1091"/>
        <v>-1828</v>
      </c>
      <c r="S1830" s="6"/>
      <c r="T1830" s="48" t="str">
        <f t="shared" si="1092"/>
        <v/>
      </c>
      <c r="U1830" s="49" t="str">
        <f t="shared" si="1093"/>
        <v/>
      </c>
      <c r="W1830" s="51"/>
      <c r="X1830" s="75" t="str">
        <f t="shared" si="1094"/>
        <v/>
      </c>
      <c r="Y1830" s="71" t="str">
        <f t="shared" si="1095"/>
        <v/>
      </c>
      <c r="Z1830" s="71" t="str">
        <f t="shared" si="1096"/>
        <v/>
      </c>
      <c r="AA1830" s="71" t="str">
        <f t="shared" si="1097"/>
        <v/>
      </c>
      <c r="AB1830" s="71" t="str">
        <f t="shared" si="1098"/>
        <v/>
      </c>
      <c r="AC1830" s="71" t="str">
        <f t="shared" si="1099"/>
        <v/>
      </c>
      <c r="AD1830" s="71" t="str">
        <f t="shared" si="1100"/>
        <v/>
      </c>
      <c r="AE1830" s="78" t="str">
        <f t="shared" si="1101"/>
        <v/>
      </c>
      <c r="AF1830" s="75" t="str">
        <f t="shared" si="1102"/>
        <v/>
      </c>
      <c r="AG1830" s="71" t="str">
        <f t="shared" si="1103"/>
        <v/>
      </c>
      <c r="AH1830" s="71" t="str">
        <f t="shared" si="1104"/>
        <v/>
      </c>
      <c r="AI1830" s="71" t="str">
        <f t="shared" si="1105"/>
        <v/>
      </c>
      <c r="AJ1830" s="71" t="str">
        <f t="shared" si="1106"/>
        <v/>
      </c>
      <c r="AK1830" s="71" t="str">
        <f t="shared" si="1107"/>
        <v/>
      </c>
      <c r="AL1830" s="71" t="str">
        <f t="shared" si="1108"/>
        <v/>
      </c>
      <c r="AM1830" s="78" t="str">
        <f t="shared" si="1109"/>
        <v/>
      </c>
      <c r="AN1830" s="75" t="str">
        <f t="shared" si="1110"/>
        <v/>
      </c>
      <c r="AO1830" s="71" t="str">
        <f t="shared" si="1111"/>
        <v/>
      </c>
      <c r="AP1830" s="71" t="str">
        <f t="shared" si="1112"/>
        <v/>
      </c>
      <c r="AQ1830" s="71" t="str">
        <f t="shared" si="1113"/>
        <v/>
      </c>
      <c r="AR1830" s="71" t="str">
        <f t="shared" si="1114"/>
        <v/>
      </c>
      <c r="AS1830" s="71" t="str">
        <f t="shared" si="1115"/>
        <v/>
      </c>
      <c r="AT1830" s="71" t="str">
        <f t="shared" si="1116"/>
        <v/>
      </c>
      <c r="AU1830" s="76" t="str">
        <f t="shared" si="1117"/>
        <v/>
      </c>
      <c r="BF1830" s="141">
        <v>54048</v>
      </c>
      <c r="BG1830" s="142" t="s">
        <v>20473</v>
      </c>
      <c r="BH1830" s="141" t="s">
        <v>180</v>
      </c>
      <c r="BI1830" s="141" t="s">
        <v>191</v>
      </c>
      <c r="BJ1830" s="141" t="s">
        <v>20474</v>
      </c>
      <c r="BK1830" s="141" t="s">
        <v>20475</v>
      </c>
      <c r="BL1830" s="141" t="s">
        <v>20476</v>
      </c>
      <c r="BM1830" s="141">
        <v>45.637999999999998</v>
      </c>
      <c r="BN1830" s="141">
        <v>-72.974999999999994</v>
      </c>
      <c r="BO1830" s="141">
        <v>1972</v>
      </c>
      <c r="BP1830" s="143"/>
      <c r="BQ1830" s="143" t="s">
        <v>17560</v>
      </c>
    </row>
    <row r="1831" spans="1:69" ht="38.25" customHeight="1" x14ac:dyDescent="0.25">
      <c r="A1831" s="1" t="str">
        <f t="shared" si="1118"/>
        <v/>
      </c>
      <c r="B1831" s="32" t="str">
        <f t="shared" si="1119"/>
        <v/>
      </c>
      <c r="C1831" s="25" t="str">
        <f t="shared" si="1120"/>
        <v/>
      </c>
      <c r="D1831" s="25" t="str">
        <f t="shared" si="1121"/>
        <v/>
      </c>
      <c r="E1831" s="25" t="str">
        <f t="shared" si="1122"/>
        <v/>
      </c>
      <c r="F1831" s="25" t="str">
        <f t="shared" si="1123"/>
        <v/>
      </c>
      <c r="G1831" s="108" t="str">
        <f t="shared" si="1124"/>
        <v/>
      </c>
      <c r="H1831" s="108" t="str">
        <f t="shared" si="1125"/>
        <v/>
      </c>
      <c r="I1831" s="112" t="str">
        <f t="shared" si="1126"/>
        <v/>
      </c>
      <c r="J1831" s="112"/>
      <c r="K1831" s="112"/>
      <c r="L1831" s="113"/>
      <c r="M1831" s="113"/>
      <c r="N1831" s="224" t="str">
        <f t="shared" si="1127"/>
        <v/>
      </c>
      <c r="O1831" s="225" t="str">
        <f t="shared" si="1128"/>
        <v/>
      </c>
      <c r="Q1831" s="6">
        <v>1829</v>
      </c>
      <c r="R1831" s="47" t="str">
        <f t="shared" si="1091"/>
        <v>-1829</v>
      </c>
      <c r="S1831" s="6"/>
      <c r="T1831" s="48" t="str">
        <f t="shared" si="1092"/>
        <v/>
      </c>
      <c r="U1831" s="49" t="str">
        <f t="shared" si="1093"/>
        <v/>
      </c>
      <c r="W1831" s="51"/>
      <c r="X1831" s="75" t="str">
        <f t="shared" si="1094"/>
        <v/>
      </c>
      <c r="Y1831" s="71" t="str">
        <f t="shared" si="1095"/>
        <v/>
      </c>
      <c r="Z1831" s="71" t="str">
        <f t="shared" si="1096"/>
        <v/>
      </c>
      <c r="AA1831" s="71" t="str">
        <f t="shared" si="1097"/>
        <v/>
      </c>
      <c r="AB1831" s="71" t="str">
        <f t="shared" si="1098"/>
        <v/>
      </c>
      <c r="AC1831" s="71" t="str">
        <f t="shared" si="1099"/>
        <v/>
      </c>
      <c r="AD1831" s="71" t="str">
        <f t="shared" si="1100"/>
        <v/>
      </c>
      <c r="AE1831" s="78" t="str">
        <f t="shared" si="1101"/>
        <v/>
      </c>
      <c r="AF1831" s="75" t="str">
        <f t="shared" si="1102"/>
        <v/>
      </c>
      <c r="AG1831" s="71" t="str">
        <f t="shared" si="1103"/>
        <v/>
      </c>
      <c r="AH1831" s="71" t="str">
        <f t="shared" si="1104"/>
        <v/>
      </c>
      <c r="AI1831" s="71" t="str">
        <f t="shared" si="1105"/>
        <v/>
      </c>
      <c r="AJ1831" s="71" t="str">
        <f t="shared" si="1106"/>
        <v/>
      </c>
      <c r="AK1831" s="71" t="str">
        <f t="shared" si="1107"/>
        <v/>
      </c>
      <c r="AL1831" s="71" t="str">
        <f t="shared" si="1108"/>
        <v/>
      </c>
      <c r="AM1831" s="78" t="str">
        <f t="shared" si="1109"/>
        <v/>
      </c>
      <c r="AN1831" s="75" t="str">
        <f t="shared" si="1110"/>
        <v/>
      </c>
      <c r="AO1831" s="71" t="str">
        <f t="shared" si="1111"/>
        <v/>
      </c>
      <c r="AP1831" s="71" t="str">
        <f t="shared" si="1112"/>
        <v/>
      </c>
      <c r="AQ1831" s="71" t="str">
        <f t="shared" si="1113"/>
        <v/>
      </c>
      <c r="AR1831" s="71" t="str">
        <f t="shared" si="1114"/>
        <v/>
      </c>
      <c r="AS1831" s="71" t="str">
        <f t="shared" si="1115"/>
        <v/>
      </c>
      <c r="AT1831" s="71" t="str">
        <f t="shared" si="1116"/>
        <v/>
      </c>
      <c r="AU1831" s="76" t="str">
        <f t="shared" si="1117"/>
        <v/>
      </c>
      <c r="BF1831" s="141">
        <v>54048</v>
      </c>
      <c r="BG1831" s="142" t="s">
        <v>20477</v>
      </c>
      <c r="BH1831" s="141" t="s">
        <v>180</v>
      </c>
      <c r="BI1831" s="141" t="s">
        <v>191</v>
      </c>
      <c r="BJ1831" s="141" t="s">
        <v>20478</v>
      </c>
      <c r="BK1831" s="141" t="s">
        <v>20479</v>
      </c>
      <c r="BL1831" s="141" t="s">
        <v>20480</v>
      </c>
      <c r="BM1831" s="141">
        <v>45.642200000000003</v>
      </c>
      <c r="BN1831" s="141">
        <v>-72.990600000000001</v>
      </c>
      <c r="BO1831" s="141">
        <v>1987</v>
      </c>
      <c r="BP1831" s="143" t="s">
        <v>25950</v>
      </c>
      <c r="BQ1831" s="143" t="s">
        <v>17560</v>
      </c>
    </row>
    <row r="1832" spans="1:69" ht="38.25" customHeight="1" x14ac:dyDescent="0.25">
      <c r="A1832" s="1" t="str">
        <f t="shared" si="1118"/>
        <v/>
      </c>
      <c r="B1832" s="32" t="str">
        <f t="shared" si="1119"/>
        <v/>
      </c>
      <c r="C1832" s="25" t="str">
        <f t="shared" si="1120"/>
        <v/>
      </c>
      <c r="D1832" s="25" t="str">
        <f t="shared" si="1121"/>
        <v/>
      </c>
      <c r="E1832" s="25" t="str">
        <f t="shared" si="1122"/>
        <v/>
      </c>
      <c r="F1832" s="25" t="str">
        <f t="shared" si="1123"/>
        <v/>
      </c>
      <c r="G1832" s="108" t="str">
        <f t="shared" si="1124"/>
        <v/>
      </c>
      <c r="H1832" s="108" t="str">
        <f t="shared" si="1125"/>
        <v/>
      </c>
      <c r="I1832" s="112" t="str">
        <f t="shared" si="1126"/>
        <v/>
      </c>
      <c r="J1832" s="112"/>
      <c r="K1832" s="112"/>
      <c r="L1832" s="113"/>
      <c r="M1832" s="113"/>
      <c r="N1832" s="224" t="str">
        <f t="shared" si="1127"/>
        <v/>
      </c>
      <c r="O1832" s="225" t="str">
        <f t="shared" si="1128"/>
        <v/>
      </c>
      <c r="Q1832" s="6">
        <v>1830</v>
      </c>
      <c r="R1832" s="47" t="str">
        <f t="shared" si="1091"/>
        <v>-1830</v>
      </c>
      <c r="S1832" s="6"/>
      <c r="T1832" s="48" t="str">
        <f t="shared" si="1092"/>
        <v/>
      </c>
      <c r="U1832" s="49" t="str">
        <f t="shared" si="1093"/>
        <v/>
      </c>
      <c r="W1832" s="51"/>
      <c r="X1832" s="75" t="str">
        <f t="shared" si="1094"/>
        <v/>
      </c>
      <c r="Y1832" s="71" t="str">
        <f t="shared" si="1095"/>
        <v/>
      </c>
      <c r="Z1832" s="71" t="str">
        <f t="shared" si="1096"/>
        <v/>
      </c>
      <c r="AA1832" s="71" t="str">
        <f t="shared" si="1097"/>
        <v/>
      </c>
      <c r="AB1832" s="71" t="str">
        <f t="shared" si="1098"/>
        <v/>
      </c>
      <c r="AC1832" s="71" t="str">
        <f t="shared" si="1099"/>
        <v/>
      </c>
      <c r="AD1832" s="71" t="str">
        <f t="shared" si="1100"/>
        <v/>
      </c>
      <c r="AE1832" s="78" t="str">
        <f t="shared" si="1101"/>
        <v/>
      </c>
      <c r="AF1832" s="75" t="str">
        <f t="shared" si="1102"/>
        <v/>
      </c>
      <c r="AG1832" s="71" t="str">
        <f t="shared" si="1103"/>
        <v/>
      </c>
      <c r="AH1832" s="71" t="str">
        <f t="shared" si="1104"/>
        <v/>
      </c>
      <c r="AI1832" s="71" t="str">
        <f t="shared" si="1105"/>
        <v/>
      </c>
      <c r="AJ1832" s="71" t="str">
        <f t="shared" si="1106"/>
        <v/>
      </c>
      <c r="AK1832" s="71" t="str">
        <f t="shared" si="1107"/>
        <v/>
      </c>
      <c r="AL1832" s="71" t="str">
        <f t="shared" si="1108"/>
        <v/>
      </c>
      <c r="AM1832" s="78" t="str">
        <f t="shared" si="1109"/>
        <v/>
      </c>
      <c r="AN1832" s="75" t="str">
        <f t="shared" si="1110"/>
        <v/>
      </c>
      <c r="AO1832" s="71" t="str">
        <f t="shared" si="1111"/>
        <v/>
      </c>
      <c r="AP1832" s="71" t="str">
        <f t="shared" si="1112"/>
        <v/>
      </c>
      <c r="AQ1832" s="71" t="str">
        <f t="shared" si="1113"/>
        <v/>
      </c>
      <c r="AR1832" s="71" t="str">
        <f t="shared" si="1114"/>
        <v/>
      </c>
      <c r="AS1832" s="71" t="str">
        <f t="shared" si="1115"/>
        <v/>
      </c>
      <c r="AT1832" s="71" t="str">
        <f t="shared" si="1116"/>
        <v/>
      </c>
      <c r="AU1832" s="76" t="str">
        <f t="shared" si="1117"/>
        <v/>
      </c>
      <c r="BF1832" s="141">
        <v>54048</v>
      </c>
      <c r="BG1832" s="142" t="s">
        <v>20481</v>
      </c>
      <c r="BH1832" s="141" t="s">
        <v>180</v>
      </c>
      <c r="BI1832" s="141" t="s">
        <v>191</v>
      </c>
      <c r="BJ1832" s="141" t="s">
        <v>20482</v>
      </c>
      <c r="BK1832" s="141" t="s">
        <v>20483</v>
      </c>
      <c r="BL1832" s="141" t="s">
        <v>20484</v>
      </c>
      <c r="BM1832" s="141">
        <v>45.651899999999998</v>
      </c>
      <c r="BN1832" s="141">
        <v>-72.997100000000003</v>
      </c>
      <c r="BO1832" s="141">
        <v>1987</v>
      </c>
      <c r="BP1832" s="143" t="s">
        <v>25950</v>
      </c>
      <c r="BQ1832" s="143" t="s">
        <v>17560</v>
      </c>
    </row>
    <row r="1833" spans="1:69" ht="38.25" customHeight="1" x14ac:dyDescent="0.25">
      <c r="A1833" s="1" t="str">
        <f t="shared" si="1118"/>
        <v/>
      </c>
      <c r="B1833" s="32" t="str">
        <f t="shared" si="1119"/>
        <v/>
      </c>
      <c r="C1833" s="25" t="str">
        <f t="shared" si="1120"/>
        <v/>
      </c>
      <c r="D1833" s="25" t="str">
        <f t="shared" si="1121"/>
        <v/>
      </c>
      <c r="E1833" s="25" t="str">
        <f t="shared" si="1122"/>
        <v/>
      </c>
      <c r="F1833" s="25" t="str">
        <f t="shared" si="1123"/>
        <v/>
      </c>
      <c r="G1833" s="108" t="str">
        <f t="shared" si="1124"/>
        <v/>
      </c>
      <c r="H1833" s="108" t="str">
        <f t="shared" si="1125"/>
        <v/>
      </c>
      <c r="I1833" s="112" t="str">
        <f t="shared" si="1126"/>
        <v/>
      </c>
      <c r="J1833" s="112"/>
      <c r="K1833" s="112"/>
      <c r="L1833" s="113"/>
      <c r="M1833" s="113"/>
      <c r="N1833" s="224" t="str">
        <f t="shared" si="1127"/>
        <v/>
      </c>
      <c r="O1833" s="225" t="str">
        <f t="shared" si="1128"/>
        <v/>
      </c>
      <c r="Q1833" s="6">
        <v>1831</v>
      </c>
      <c r="R1833" s="47" t="str">
        <f t="shared" si="1091"/>
        <v>-1831</v>
      </c>
      <c r="S1833" s="6"/>
      <c r="T1833" s="48" t="str">
        <f t="shared" si="1092"/>
        <v/>
      </c>
      <c r="U1833" s="49" t="str">
        <f t="shared" si="1093"/>
        <v/>
      </c>
      <c r="W1833" s="51"/>
      <c r="X1833" s="75" t="str">
        <f t="shared" si="1094"/>
        <v/>
      </c>
      <c r="Y1833" s="71" t="str">
        <f t="shared" si="1095"/>
        <v/>
      </c>
      <c r="Z1833" s="71" t="str">
        <f t="shared" si="1096"/>
        <v/>
      </c>
      <c r="AA1833" s="71" t="str">
        <f t="shared" si="1097"/>
        <v/>
      </c>
      <c r="AB1833" s="71" t="str">
        <f t="shared" si="1098"/>
        <v/>
      </c>
      <c r="AC1833" s="71" t="str">
        <f t="shared" si="1099"/>
        <v/>
      </c>
      <c r="AD1833" s="71" t="str">
        <f t="shared" si="1100"/>
        <v/>
      </c>
      <c r="AE1833" s="78" t="str">
        <f t="shared" si="1101"/>
        <v/>
      </c>
      <c r="AF1833" s="75" t="str">
        <f t="shared" si="1102"/>
        <v/>
      </c>
      <c r="AG1833" s="71" t="str">
        <f t="shared" si="1103"/>
        <v/>
      </c>
      <c r="AH1833" s="71" t="str">
        <f t="shared" si="1104"/>
        <v/>
      </c>
      <c r="AI1833" s="71" t="str">
        <f t="shared" si="1105"/>
        <v/>
      </c>
      <c r="AJ1833" s="71" t="str">
        <f t="shared" si="1106"/>
        <v/>
      </c>
      <c r="AK1833" s="71" t="str">
        <f t="shared" si="1107"/>
        <v/>
      </c>
      <c r="AL1833" s="71" t="str">
        <f t="shared" si="1108"/>
        <v/>
      </c>
      <c r="AM1833" s="78" t="str">
        <f t="shared" si="1109"/>
        <v/>
      </c>
      <c r="AN1833" s="75" t="str">
        <f t="shared" si="1110"/>
        <v/>
      </c>
      <c r="AO1833" s="71" t="str">
        <f t="shared" si="1111"/>
        <v/>
      </c>
      <c r="AP1833" s="71" t="str">
        <f t="shared" si="1112"/>
        <v/>
      </c>
      <c r="AQ1833" s="71" t="str">
        <f t="shared" si="1113"/>
        <v/>
      </c>
      <c r="AR1833" s="71" t="str">
        <f t="shared" si="1114"/>
        <v/>
      </c>
      <c r="AS1833" s="71" t="str">
        <f t="shared" si="1115"/>
        <v/>
      </c>
      <c r="AT1833" s="71" t="str">
        <f t="shared" si="1116"/>
        <v/>
      </c>
      <c r="AU1833" s="76" t="str">
        <f t="shared" si="1117"/>
        <v/>
      </c>
      <c r="BF1833" s="141">
        <v>54048</v>
      </c>
      <c r="BG1833" s="142" t="s">
        <v>20485</v>
      </c>
      <c r="BH1833" s="141" t="s">
        <v>180</v>
      </c>
      <c r="BI1833" s="141" t="s">
        <v>1269</v>
      </c>
      <c r="BJ1833" s="141" t="s">
        <v>20486</v>
      </c>
      <c r="BK1833" s="141" t="s">
        <v>20487</v>
      </c>
      <c r="BL1833" s="141" t="s">
        <v>20488</v>
      </c>
      <c r="BM1833" s="141">
        <v>45.6188</v>
      </c>
      <c r="BN1833" s="141">
        <v>-72.956299999999999</v>
      </c>
      <c r="BO1833" s="141">
        <v>1985</v>
      </c>
      <c r="BP1833" s="143"/>
      <c r="BQ1833" s="143" t="s">
        <v>17560</v>
      </c>
    </row>
    <row r="1834" spans="1:69" ht="38.25" customHeight="1" x14ac:dyDescent="0.25">
      <c r="A1834" s="1" t="str">
        <f t="shared" si="1118"/>
        <v/>
      </c>
      <c r="B1834" s="32" t="str">
        <f t="shared" si="1119"/>
        <v/>
      </c>
      <c r="C1834" s="25" t="str">
        <f t="shared" si="1120"/>
        <v/>
      </c>
      <c r="D1834" s="25" t="str">
        <f t="shared" si="1121"/>
        <v/>
      </c>
      <c r="E1834" s="25" t="str">
        <f t="shared" si="1122"/>
        <v/>
      </c>
      <c r="F1834" s="25" t="str">
        <f t="shared" si="1123"/>
        <v/>
      </c>
      <c r="G1834" s="108" t="str">
        <f t="shared" si="1124"/>
        <v/>
      </c>
      <c r="H1834" s="108" t="str">
        <f t="shared" si="1125"/>
        <v/>
      </c>
      <c r="I1834" s="112" t="str">
        <f t="shared" si="1126"/>
        <v/>
      </c>
      <c r="J1834" s="112"/>
      <c r="K1834" s="112"/>
      <c r="L1834" s="113"/>
      <c r="M1834" s="113"/>
      <c r="N1834" s="224" t="str">
        <f t="shared" si="1127"/>
        <v/>
      </c>
      <c r="O1834" s="225" t="str">
        <f t="shared" si="1128"/>
        <v/>
      </c>
      <c r="Q1834" s="6">
        <v>1832</v>
      </c>
      <c r="R1834" s="47" t="str">
        <f t="shared" si="1091"/>
        <v>-1832</v>
      </c>
      <c r="S1834" s="6"/>
      <c r="T1834" s="48" t="str">
        <f t="shared" si="1092"/>
        <v/>
      </c>
      <c r="U1834" s="49" t="str">
        <f t="shared" si="1093"/>
        <v/>
      </c>
      <c r="W1834" s="51"/>
      <c r="X1834" s="75" t="str">
        <f t="shared" si="1094"/>
        <v/>
      </c>
      <c r="Y1834" s="71" t="str">
        <f t="shared" si="1095"/>
        <v/>
      </c>
      <c r="Z1834" s="71" t="str">
        <f t="shared" si="1096"/>
        <v/>
      </c>
      <c r="AA1834" s="71" t="str">
        <f t="shared" si="1097"/>
        <v/>
      </c>
      <c r="AB1834" s="71" t="str">
        <f t="shared" si="1098"/>
        <v/>
      </c>
      <c r="AC1834" s="71" t="str">
        <f t="shared" si="1099"/>
        <v/>
      </c>
      <c r="AD1834" s="71" t="str">
        <f t="shared" si="1100"/>
        <v/>
      </c>
      <c r="AE1834" s="78" t="str">
        <f t="shared" si="1101"/>
        <v/>
      </c>
      <c r="AF1834" s="75" t="str">
        <f t="shared" si="1102"/>
        <v/>
      </c>
      <c r="AG1834" s="71" t="str">
        <f t="shared" si="1103"/>
        <v/>
      </c>
      <c r="AH1834" s="71" t="str">
        <f t="shared" si="1104"/>
        <v/>
      </c>
      <c r="AI1834" s="71" t="str">
        <f t="shared" si="1105"/>
        <v/>
      </c>
      <c r="AJ1834" s="71" t="str">
        <f t="shared" si="1106"/>
        <v/>
      </c>
      <c r="AK1834" s="71" t="str">
        <f t="shared" si="1107"/>
        <v/>
      </c>
      <c r="AL1834" s="71" t="str">
        <f t="shared" si="1108"/>
        <v/>
      </c>
      <c r="AM1834" s="78" t="str">
        <f t="shared" si="1109"/>
        <v/>
      </c>
      <c r="AN1834" s="75" t="str">
        <f t="shared" si="1110"/>
        <v/>
      </c>
      <c r="AO1834" s="71" t="str">
        <f t="shared" si="1111"/>
        <v/>
      </c>
      <c r="AP1834" s="71" t="str">
        <f t="shared" si="1112"/>
        <v/>
      </c>
      <c r="AQ1834" s="71" t="str">
        <f t="shared" si="1113"/>
        <v/>
      </c>
      <c r="AR1834" s="71" t="str">
        <f t="shared" si="1114"/>
        <v/>
      </c>
      <c r="AS1834" s="71" t="str">
        <f t="shared" si="1115"/>
        <v/>
      </c>
      <c r="AT1834" s="71" t="str">
        <f t="shared" si="1116"/>
        <v/>
      </c>
      <c r="AU1834" s="76" t="str">
        <f t="shared" si="1117"/>
        <v/>
      </c>
      <c r="BF1834" s="141">
        <v>54048</v>
      </c>
      <c r="BG1834" s="142" t="s">
        <v>20489</v>
      </c>
      <c r="BH1834" s="141" t="s">
        <v>180</v>
      </c>
      <c r="BI1834" s="141" t="s">
        <v>1269</v>
      </c>
      <c r="BJ1834" s="141" t="s">
        <v>20490</v>
      </c>
      <c r="BK1834" s="141" t="s">
        <v>20491</v>
      </c>
      <c r="BL1834" s="141" t="s">
        <v>20488</v>
      </c>
      <c r="BM1834" s="141">
        <v>45.619799999999998</v>
      </c>
      <c r="BN1834" s="141">
        <v>-72.955200000000005</v>
      </c>
      <c r="BO1834" s="141">
        <v>1985</v>
      </c>
      <c r="BP1834" s="143"/>
      <c r="BQ1834" s="143" t="s">
        <v>17560</v>
      </c>
    </row>
    <row r="1835" spans="1:69" ht="38.25" customHeight="1" x14ac:dyDescent="0.25">
      <c r="A1835" s="1" t="str">
        <f t="shared" si="1118"/>
        <v/>
      </c>
      <c r="B1835" s="32" t="str">
        <f t="shared" si="1119"/>
        <v/>
      </c>
      <c r="C1835" s="25" t="str">
        <f t="shared" si="1120"/>
        <v/>
      </c>
      <c r="D1835" s="25" t="str">
        <f t="shared" si="1121"/>
        <v/>
      </c>
      <c r="E1835" s="25" t="str">
        <f t="shared" si="1122"/>
        <v/>
      </c>
      <c r="F1835" s="25" t="str">
        <f t="shared" si="1123"/>
        <v/>
      </c>
      <c r="G1835" s="108" t="str">
        <f t="shared" si="1124"/>
        <v/>
      </c>
      <c r="H1835" s="108" t="str">
        <f t="shared" si="1125"/>
        <v/>
      </c>
      <c r="I1835" s="112" t="str">
        <f t="shared" si="1126"/>
        <v/>
      </c>
      <c r="J1835" s="112"/>
      <c r="K1835" s="112"/>
      <c r="L1835" s="113"/>
      <c r="M1835" s="113"/>
      <c r="N1835" s="224" t="str">
        <f t="shared" si="1127"/>
        <v/>
      </c>
      <c r="O1835" s="225" t="str">
        <f t="shared" si="1128"/>
        <v/>
      </c>
      <c r="Q1835" s="6">
        <v>1833</v>
      </c>
      <c r="R1835" s="47" t="str">
        <f t="shared" si="1091"/>
        <v>-1833</v>
      </c>
      <c r="S1835" s="6"/>
      <c r="T1835" s="48" t="str">
        <f t="shared" si="1092"/>
        <v/>
      </c>
      <c r="U1835" s="49" t="str">
        <f t="shared" si="1093"/>
        <v/>
      </c>
      <c r="W1835" s="51"/>
      <c r="X1835" s="75" t="str">
        <f t="shared" si="1094"/>
        <v/>
      </c>
      <c r="Y1835" s="71" t="str">
        <f t="shared" si="1095"/>
        <v/>
      </c>
      <c r="Z1835" s="71" t="str">
        <f t="shared" si="1096"/>
        <v/>
      </c>
      <c r="AA1835" s="71" t="str">
        <f t="shared" si="1097"/>
        <v/>
      </c>
      <c r="AB1835" s="71" t="str">
        <f t="shared" si="1098"/>
        <v/>
      </c>
      <c r="AC1835" s="71" t="str">
        <f t="shared" si="1099"/>
        <v/>
      </c>
      <c r="AD1835" s="71" t="str">
        <f t="shared" si="1100"/>
        <v/>
      </c>
      <c r="AE1835" s="78" t="str">
        <f t="shared" si="1101"/>
        <v/>
      </c>
      <c r="AF1835" s="75" t="str">
        <f t="shared" si="1102"/>
        <v/>
      </c>
      <c r="AG1835" s="71" t="str">
        <f t="shared" si="1103"/>
        <v/>
      </c>
      <c r="AH1835" s="71" t="str">
        <f t="shared" si="1104"/>
        <v/>
      </c>
      <c r="AI1835" s="71" t="str">
        <f t="shared" si="1105"/>
        <v/>
      </c>
      <c r="AJ1835" s="71" t="str">
        <f t="shared" si="1106"/>
        <v/>
      </c>
      <c r="AK1835" s="71" t="str">
        <f t="shared" si="1107"/>
        <v/>
      </c>
      <c r="AL1835" s="71" t="str">
        <f t="shared" si="1108"/>
        <v/>
      </c>
      <c r="AM1835" s="78" t="str">
        <f t="shared" si="1109"/>
        <v/>
      </c>
      <c r="AN1835" s="75" t="str">
        <f t="shared" si="1110"/>
        <v/>
      </c>
      <c r="AO1835" s="71" t="str">
        <f t="shared" si="1111"/>
        <v/>
      </c>
      <c r="AP1835" s="71" t="str">
        <f t="shared" si="1112"/>
        <v/>
      </c>
      <c r="AQ1835" s="71" t="str">
        <f t="shared" si="1113"/>
        <v/>
      </c>
      <c r="AR1835" s="71" t="str">
        <f t="shared" si="1114"/>
        <v/>
      </c>
      <c r="AS1835" s="71" t="str">
        <f t="shared" si="1115"/>
        <v/>
      </c>
      <c r="AT1835" s="71" t="str">
        <f t="shared" si="1116"/>
        <v/>
      </c>
      <c r="AU1835" s="76" t="str">
        <f t="shared" si="1117"/>
        <v/>
      </c>
      <c r="BF1835" s="141">
        <v>54048</v>
      </c>
      <c r="BG1835" s="142" t="s">
        <v>20492</v>
      </c>
      <c r="BH1835" s="141" t="s">
        <v>180</v>
      </c>
      <c r="BI1835" s="141" t="s">
        <v>1269</v>
      </c>
      <c r="BJ1835" s="141" t="s">
        <v>20493</v>
      </c>
      <c r="BK1835" s="141" t="s">
        <v>20494</v>
      </c>
      <c r="BL1835" s="141" t="s">
        <v>20488</v>
      </c>
      <c r="BM1835" s="141">
        <v>45.6203</v>
      </c>
      <c r="BN1835" s="141">
        <v>-72.953999999999994</v>
      </c>
      <c r="BO1835" s="141">
        <v>1985</v>
      </c>
      <c r="BP1835" s="143"/>
      <c r="BQ1835" s="143" t="s">
        <v>17560</v>
      </c>
    </row>
    <row r="1836" spans="1:69" ht="38.25" customHeight="1" x14ac:dyDescent="0.25">
      <c r="A1836" s="1" t="str">
        <f t="shared" si="1118"/>
        <v/>
      </c>
      <c r="B1836" s="32" t="str">
        <f t="shared" si="1119"/>
        <v/>
      </c>
      <c r="C1836" s="25" t="str">
        <f t="shared" si="1120"/>
        <v/>
      </c>
      <c r="D1836" s="25" t="str">
        <f t="shared" si="1121"/>
        <v/>
      </c>
      <c r="E1836" s="25" t="str">
        <f t="shared" si="1122"/>
        <v/>
      </c>
      <c r="F1836" s="25" t="str">
        <f t="shared" si="1123"/>
        <v/>
      </c>
      <c r="G1836" s="108" t="str">
        <f t="shared" si="1124"/>
        <v/>
      </c>
      <c r="H1836" s="108" t="str">
        <f t="shared" si="1125"/>
        <v/>
      </c>
      <c r="I1836" s="112" t="str">
        <f t="shared" si="1126"/>
        <v/>
      </c>
      <c r="J1836" s="112"/>
      <c r="K1836" s="112"/>
      <c r="L1836" s="113"/>
      <c r="M1836" s="113"/>
      <c r="N1836" s="224" t="str">
        <f t="shared" si="1127"/>
        <v/>
      </c>
      <c r="O1836" s="225" t="str">
        <f t="shared" si="1128"/>
        <v/>
      </c>
      <c r="Q1836" s="6">
        <v>1834</v>
      </c>
      <c r="R1836" s="47" t="str">
        <f t="shared" si="1091"/>
        <v>-1834</v>
      </c>
      <c r="S1836" s="6"/>
      <c r="T1836" s="48" t="str">
        <f t="shared" si="1092"/>
        <v/>
      </c>
      <c r="U1836" s="49" t="str">
        <f t="shared" si="1093"/>
        <v/>
      </c>
      <c r="W1836" s="51"/>
      <c r="X1836" s="75" t="str">
        <f t="shared" si="1094"/>
        <v/>
      </c>
      <c r="Y1836" s="71" t="str">
        <f t="shared" si="1095"/>
        <v/>
      </c>
      <c r="Z1836" s="71" t="str">
        <f t="shared" si="1096"/>
        <v/>
      </c>
      <c r="AA1836" s="71" t="str">
        <f t="shared" si="1097"/>
        <v/>
      </c>
      <c r="AB1836" s="71" t="str">
        <f t="shared" si="1098"/>
        <v/>
      </c>
      <c r="AC1836" s="71" t="str">
        <f t="shared" si="1099"/>
        <v/>
      </c>
      <c r="AD1836" s="71" t="str">
        <f t="shared" si="1100"/>
        <v/>
      </c>
      <c r="AE1836" s="78" t="str">
        <f t="shared" si="1101"/>
        <v/>
      </c>
      <c r="AF1836" s="75" t="str">
        <f t="shared" si="1102"/>
        <v/>
      </c>
      <c r="AG1836" s="71" t="str">
        <f t="shared" si="1103"/>
        <v/>
      </c>
      <c r="AH1836" s="71" t="str">
        <f t="shared" si="1104"/>
        <v/>
      </c>
      <c r="AI1836" s="71" t="str">
        <f t="shared" si="1105"/>
        <v/>
      </c>
      <c r="AJ1836" s="71" t="str">
        <f t="shared" si="1106"/>
        <v/>
      </c>
      <c r="AK1836" s="71" t="str">
        <f t="shared" si="1107"/>
        <v/>
      </c>
      <c r="AL1836" s="71" t="str">
        <f t="shared" si="1108"/>
        <v/>
      </c>
      <c r="AM1836" s="78" t="str">
        <f t="shared" si="1109"/>
        <v/>
      </c>
      <c r="AN1836" s="75" t="str">
        <f t="shared" si="1110"/>
        <v/>
      </c>
      <c r="AO1836" s="71" t="str">
        <f t="shared" si="1111"/>
        <v/>
      </c>
      <c r="AP1836" s="71" t="str">
        <f t="shared" si="1112"/>
        <v/>
      </c>
      <c r="AQ1836" s="71" t="str">
        <f t="shared" si="1113"/>
        <v/>
      </c>
      <c r="AR1836" s="71" t="str">
        <f t="shared" si="1114"/>
        <v/>
      </c>
      <c r="AS1836" s="71" t="str">
        <f t="shared" si="1115"/>
        <v/>
      </c>
      <c r="AT1836" s="71" t="str">
        <f t="shared" si="1116"/>
        <v/>
      </c>
      <c r="AU1836" s="76" t="str">
        <f t="shared" si="1117"/>
        <v/>
      </c>
      <c r="BF1836" s="141">
        <v>54048</v>
      </c>
      <c r="BG1836" s="142" t="s">
        <v>20495</v>
      </c>
      <c r="BH1836" s="141" t="s">
        <v>180</v>
      </c>
      <c r="BI1836" s="141" t="s">
        <v>1269</v>
      </c>
      <c r="BJ1836" s="141" t="s">
        <v>20496</v>
      </c>
      <c r="BK1836" s="141" t="s">
        <v>20497</v>
      </c>
      <c r="BL1836" s="141" t="s">
        <v>20488</v>
      </c>
      <c r="BM1836" s="141">
        <v>45.621600000000001</v>
      </c>
      <c r="BN1836" s="141">
        <v>-72.951800000000006</v>
      </c>
      <c r="BO1836" s="141">
        <v>1985</v>
      </c>
      <c r="BP1836" s="143"/>
      <c r="BQ1836" s="143" t="s">
        <v>17560</v>
      </c>
    </row>
    <row r="1837" spans="1:69" ht="38.25" customHeight="1" x14ac:dyDescent="0.25">
      <c r="A1837" s="1" t="str">
        <f t="shared" si="1118"/>
        <v/>
      </c>
      <c r="B1837" s="32" t="str">
        <f t="shared" si="1119"/>
        <v/>
      </c>
      <c r="C1837" s="25" t="str">
        <f t="shared" si="1120"/>
        <v/>
      </c>
      <c r="D1837" s="25" t="str">
        <f t="shared" si="1121"/>
        <v/>
      </c>
      <c r="E1837" s="25" t="str">
        <f t="shared" si="1122"/>
        <v/>
      </c>
      <c r="F1837" s="25" t="str">
        <f t="shared" si="1123"/>
        <v/>
      </c>
      <c r="G1837" s="108" t="str">
        <f t="shared" si="1124"/>
        <v/>
      </c>
      <c r="H1837" s="108" t="str">
        <f t="shared" si="1125"/>
        <v/>
      </c>
      <c r="I1837" s="112" t="str">
        <f t="shared" si="1126"/>
        <v/>
      </c>
      <c r="J1837" s="112"/>
      <c r="K1837" s="112"/>
      <c r="L1837" s="113"/>
      <c r="M1837" s="113"/>
      <c r="N1837" s="224" t="str">
        <f t="shared" si="1127"/>
        <v/>
      </c>
      <c r="O1837" s="225" t="str">
        <f t="shared" si="1128"/>
        <v/>
      </c>
      <c r="Q1837" s="6">
        <v>1835</v>
      </c>
      <c r="R1837" s="47" t="str">
        <f t="shared" si="1091"/>
        <v>-1835</v>
      </c>
      <c r="S1837" s="6"/>
      <c r="T1837" s="48" t="str">
        <f t="shared" si="1092"/>
        <v/>
      </c>
      <c r="U1837" s="49" t="str">
        <f t="shared" si="1093"/>
        <v/>
      </c>
      <c r="W1837" s="51"/>
      <c r="X1837" s="75" t="str">
        <f t="shared" si="1094"/>
        <v/>
      </c>
      <c r="Y1837" s="71" t="str">
        <f t="shared" si="1095"/>
        <v/>
      </c>
      <c r="Z1837" s="71" t="str">
        <f t="shared" si="1096"/>
        <v/>
      </c>
      <c r="AA1837" s="71" t="str">
        <f t="shared" si="1097"/>
        <v/>
      </c>
      <c r="AB1837" s="71" t="str">
        <f t="shared" si="1098"/>
        <v/>
      </c>
      <c r="AC1837" s="71" t="str">
        <f t="shared" si="1099"/>
        <v/>
      </c>
      <c r="AD1837" s="71" t="str">
        <f t="shared" si="1100"/>
        <v/>
      </c>
      <c r="AE1837" s="78" t="str">
        <f t="shared" si="1101"/>
        <v/>
      </c>
      <c r="AF1837" s="75" t="str">
        <f t="shared" si="1102"/>
        <v/>
      </c>
      <c r="AG1837" s="71" t="str">
        <f t="shared" si="1103"/>
        <v/>
      </c>
      <c r="AH1837" s="71" t="str">
        <f t="shared" si="1104"/>
        <v/>
      </c>
      <c r="AI1837" s="71" t="str">
        <f t="shared" si="1105"/>
        <v/>
      </c>
      <c r="AJ1837" s="71" t="str">
        <f t="shared" si="1106"/>
        <v/>
      </c>
      <c r="AK1837" s="71" t="str">
        <f t="shared" si="1107"/>
        <v/>
      </c>
      <c r="AL1837" s="71" t="str">
        <f t="shared" si="1108"/>
        <v/>
      </c>
      <c r="AM1837" s="78" t="str">
        <f t="shared" si="1109"/>
        <v/>
      </c>
      <c r="AN1837" s="75" t="str">
        <f t="shared" si="1110"/>
        <v/>
      </c>
      <c r="AO1837" s="71" t="str">
        <f t="shared" si="1111"/>
        <v/>
      </c>
      <c r="AP1837" s="71" t="str">
        <f t="shared" si="1112"/>
        <v/>
      </c>
      <c r="AQ1837" s="71" t="str">
        <f t="shared" si="1113"/>
        <v/>
      </c>
      <c r="AR1837" s="71" t="str">
        <f t="shared" si="1114"/>
        <v/>
      </c>
      <c r="AS1837" s="71" t="str">
        <f t="shared" si="1115"/>
        <v/>
      </c>
      <c r="AT1837" s="71" t="str">
        <f t="shared" si="1116"/>
        <v/>
      </c>
      <c r="AU1837" s="76" t="str">
        <f t="shared" si="1117"/>
        <v/>
      </c>
      <c r="BF1837" s="141">
        <v>59020</v>
      </c>
      <c r="BG1837" s="142" t="s">
        <v>20425</v>
      </c>
      <c r="BH1837" s="141" t="s">
        <v>478</v>
      </c>
      <c r="BI1837" s="141" t="s">
        <v>186</v>
      </c>
      <c r="BJ1837" s="141" t="s">
        <v>20426</v>
      </c>
      <c r="BK1837" s="141" t="s">
        <v>1825</v>
      </c>
      <c r="BL1837" s="141" t="s">
        <v>20427</v>
      </c>
      <c r="BM1837" s="141">
        <v>45.561923</v>
      </c>
      <c r="BN1837" s="141">
        <v>-73.324939000000001</v>
      </c>
      <c r="BO1837" s="141">
        <v>1975</v>
      </c>
      <c r="BP1837" s="143"/>
      <c r="BQ1837" s="143" t="s">
        <v>17560</v>
      </c>
    </row>
    <row r="1838" spans="1:69" ht="38.25" customHeight="1" x14ac:dyDescent="0.25">
      <c r="A1838" s="1" t="str">
        <f t="shared" si="1118"/>
        <v/>
      </c>
      <c r="B1838" s="32" t="str">
        <f t="shared" si="1119"/>
        <v/>
      </c>
      <c r="C1838" s="25" t="str">
        <f t="shared" si="1120"/>
        <v/>
      </c>
      <c r="D1838" s="25" t="str">
        <f t="shared" si="1121"/>
        <v/>
      </c>
      <c r="E1838" s="25" t="str">
        <f t="shared" si="1122"/>
        <v/>
      </c>
      <c r="F1838" s="25" t="str">
        <f t="shared" si="1123"/>
        <v/>
      </c>
      <c r="G1838" s="108" t="str">
        <f t="shared" si="1124"/>
        <v/>
      </c>
      <c r="H1838" s="108" t="str">
        <f t="shared" si="1125"/>
        <v/>
      </c>
      <c r="I1838" s="112" t="str">
        <f t="shared" si="1126"/>
        <v/>
      </c>
      <c r="J1838" s="112"/>
      <c r="K1838" s="112"/>
      <c r="L1838" s="113"/>
      <c r="M1838" s="113"/>
      <c r="N1838" s="224" t="str">
        <f t="shared" si="1127"/>
        <v/>
      </c>
      <c r="O1838" s="225" t="str">
        <f t="shared" si="1128"/>
        <v/>
      </c>
      <c r="Q1838" s="6">
        <v>1836</v>
      </c>
      <c r="R1838" s="47" t="str">
        <f t="shared" si="1091"/>
        <v>-1836</v>
      </c>
      <c r="S1838" s="6"/>
      <c r="T1838" s="48" t="str">
        <f t="shared" si="1092"/>
        <v/>
      </c>
      <c r="U1838" s="49" t="str">
        <f t="shared" si="1093"/>
        <v/>
      </c>
      <c r="W1838" s="51"/>
      <c r="X1838" s="75" t="str">
        <f t="shared" si="1094"/>
        <v/>
      </c>
      <c r="Y1838" s="71" t="str">
        <f t="shared" si="1095"/>
        <v/>
      </c>
      <c r="Z1838" s="71" t="str">
        <f t="shared" si="1096"/>
        <v/>
      </c>
      <c r="AA1838" s="71" t="str">
        <f t="shared" si="1097"/>
        <v/>
      </c>
      <c r="AB1838" s="71" t="str">
        <f t="shared" si="1098"/>
        <v/>
      </c>
      <c r="AC1838" s="71" t="str">
        <f t="shared" si="1099"/>
        <v/>
      </c>
      <c r="AD1838" s="71" t="str">
        <f t="shared" si="1100"/>
        <v/>
      </c>
      <c r="AE1838" s="78" t="str">
        <f t="shared" si="1101"/>
        <v/>
      </c>
      <c r="AF1838" s="75" t="str">
        <f t="shared" si="1102"/>
        <v/>
      </c>
      <c r="AG1838" s="71" t="str">
        <f t="shared" si="1103"/>
        <v/>
      </c>
      <c r="AH1838" s="71" t="str">
        <f t="shared" si="1104"/>
        <v/>
      </c>
      <c r="AI1838" s="71" t="str">
        <f t="shared" si="1105"/>
        <v/>
      </c>
      <c r="AJ1838" s="71" t="str">
        <f t="shared" si="1106"/>
        <v/>
      </c>
      <c r="AK1838" s="71" t="str">
        <f t="shared" si="1107"/>
        <v/>
      </c>
      <c r="AL1838" s="71" t="str">
        <f t="shared" si="1108"/>
        <v/>
      </c>
      <c r="AM1838" s="78" t="str">
        <f t="shared" si="1109"/>
        <v/>
      </c>
      <c r="AN1838" s="75" t="str">
        <f t="shared" si="1110"/>
        <v/>
      </c>
      <c r="AO1838" s="71" t="str">
        <f t="shared" si="1111"/>
        <v/>
      </c>
      <c r="AP1838" s="71" t="str">
        <f t="shared" si="1112"/>
        <v/>
      </c>
      <c r="AQ1838" s="71" t="str">
        <f t="shared" si="1113"/>
        <v/>
      </c>
      <c r="AR1838" s="71" t="str">
        <f t="shared" si="1114"/>
        <v/>
      </c>
      <c r="AS1838" s="71" t="str">
        <f t="shared" si="1115"/>
        <v/>
      </c>
      <c r="AT1838" s="71" t="str">
        <f t="shared" si="1116"/>
        <v/>
      </c>
      <c r="AU1838" s="76" t="str">
        <f t="shared" si="1117"/>
        <v/>
      </c>
      <c r="BF1838" s="141">
        <v>59020</v>
      </c>
      <c r="BG1838" s="142" t="s">
        <v>20428</v>
      </c>
      <c r="BH1838" s="141" t="s">
        <v>478</v>
      </c>
      <c r="BI1838" s="141" t="s">
        <v>186</v>
      </c>
      <c r="BJ1838" s="141" t="s">
        <v>14554</v>
      </c>
      <c r="BK1838" s="141" t="s">
        <v>10549</v>
      </c>
      <c r="BL1838" s="141" t="s">
        <v>20429</v>
      </c>
      <c r="BM1838" s="141">
        <v>45.632694000000001</v>
      </c>
      <c r="BN1838" s="141">
        <v>-73.319275000000005</v>
      </c>
      <c r="BO1838" s="141">
        <v>1996</v>
      </c>
      <c r="BP1838" s="143"/>
      <c r="BQ1838" s="143" t="s">
        <v>17560</v>
      </c>
    </row>
    <row r="1839" spans="1:69" ht="38.25" customHeight="1" x14ac:dyDescent="0.25">
      <c r="A1839" s="1" t="str">
        <f t="shared" si="1118"/>
        <v/>
      </c>
      <c r="B1839" s="32" t="str">
        <f t="shared" si="1119"/>
        <v/>
      </c>
      <c r="C1839" s="25" t="str">
        <f t="shared" si="1120"/>
        <v/>
      </c>
      <c r="D1839" s="25" t="str">
        <f t="shared" si="1121"/>
        <v/>
      </c>
      <c r="E1839" s="25" t="str">
        <f t="shared" si="1122"/>
        <v/>
      </c>
      <c r="F1839" s="25" t="str">
        <f t="shared" si="1123"/>
        <v/>
      </c>
      <c r="G1839" s="108" t="str">
        <f t="shared" si="1124"/>
        <v/>
      </c>
      <c r="H1839" s="108" t="str">
        <f t="shared" si="1125"/>
        <v/>
      </c>
      <c r="I1839" s="112" t="str">
        <f t="shared" si="1126"/>
        <v/>
      </c>
      <c r="J1839" s="112"/>
      <c r="K1839" s="112"/>
      <c r="L1839" s="113"/>
      <c r="M1839" s="113"/>
      <c r="N1839" s="224" t="str">
        <f t="shared" si="1127"/>
        <v/>
      </c>
      <c r="O1839" s="225" t="str">
        <f t="shared" si="1128"/>
        <v/>
      </c>
      <c r="Q1839" s="6">
        <v>1837</v>
      </c>
      <c r="R1839" s="47" t="str">
        <f t="shared" si="1091"/>
        <v>-1837</v>
      </c>
      <c r="S1839" s="6"/>
      <c r="T1839" s="48" t="str">
        <f t="shared" si="1092"/>
        <v/>
      </c>
      <c r="U1839" s="49" t="str">
        <f t="shared" si="1093"/>
        <v/>
      </c>
      <c r="W1839" s="51"/>
      <c r="X1839" s="75" t="str">
        <f t="shared" si="1094"/>
        <v/>
      </c>
      <c r="Y1839" s="71" t="str">
        <f t="shared" si="1095"/>
        <v/>
      </c>
      <c r="Z1839" s="71" t="str">
        <f t="shared" si="1096"/>
        <v/>
      </c>
      <c r="AA1839" s="71" t="str">
        <f t="shared" si="1097"/>
        <v/>
      </c>
      <c r="AB1839" s="71" t="str">
        <f t="shared" si="1098"/>
        <v/>
      </c>
      <c r="AC1839" s="71" t="str">
        <f t="shared" si="1099"/>
        <v/>
      </c>
      <c r="AD1839" s="71" t="str">
        <f t="shared" si="1100"/>
        <v/>
      </c>
      <c r="AE1839" s="78" t="str">
        <f t="shared" si="1101"/>
        <v/>
      </c>
      <c r="AF1839" s="75" t="str">
        <f t="shared" si="1102"/>
        <v/>
      </c>
      <c r="AG1839" s="71" t="str">
        <f t="shared" si="1103"/>
        <v/>
      </c>
      <c r="AH1839" s="71" t="str">
        <f t="shared" si="1104"/>
        <v/>
      </c>
      <c r="AI1839" s="71" t="str">
        <f t="shared" si="1105"/>
        <v/>
      </c>
      <c r="AJ1839" s="71" t="str">
        <f t="shared" si="1106"/>
        <v/>
      </c>
      <c r="AK1839" s="71" t="str">
        <f t="shared" si="1107"/>
        <v/>
      </c>
      <c r="AL1839" s="71" t="str">
        <f t="shared" si="1108"/>
        <v/>
      </c>
      <c r="AM1839" s="78" t="str">
        <f t="shared" si="1109"/>
        <v/>
      </c>
      <c r="AN1839" s="75" t="str">
        <f t="shared" si="1110"/>
        <v/>
      </c>
      <c r="AO1839" s="71" t="str">
        <f t="shared" si="1111"/>
        <v/>
      </c>
      <c r="AP1839" s="71" t="str">
        <f t="shared" si="1112"/>
        <v/>
      </c>
      <c r="AQ1839" s="71" t="str">
        <f t="shared" si="1113"/>
        <v/>
      </c>
      <c r="AR1839" s="71" t="str">
        <f t="shared" si="1114"/>
        <v/>
      </c>
      <c r="AS1839" s="71" t="str">
        <f t="shared" si="1115"/>
        <v/>
      </c>
      <c r="AT1839" s="71" t="str">
        <f t="shared" si="1116"/>
        <v/>
      </c>
      <c r="AU1839" s="76" t="str">
        <f t="shared" si="1117"/>
        <v/>
      </c>
      <c r="BF1839" s="141">
        <v>54048</v>
      </c>
      <c r="BG1839" s="142" t="s">
        <v>20498</v>
      </c>
      <c r="BH1839" s="141" t="s">
        <v>180</v>
      </c>
      <c r="BI1839" s="141" t="s">
        <v>1269</v>
      </c>
      <c r="BJ1839" s="141" t="s">
        <v>20499</v>
      </c>
      <c r="BK1839" s="141" t="s">
        <v>5283</v>
      </c>
      <c r="BL1839" s="141" t="s">
        <v>20463</v>
      </c>
      <c r="BM1839" s="141">
        <v>45.616799999999998</v>
      </c>
      <c r="BN1839" s="141">
        <v>-72.955100000000002</v>
      </c>
      <c r="BO1839" s="141">
        <v>1985</v>
      </c>
      <c r="BP1839" s="143"/>
      <c r="BQ1839" s="143" t="s">
        <v>17560</v>
      </c>
    </row>
    <row r="1840" spans="1:69" ht="38.25" customHeight="1" x14ac:dyDescent="0.25">
      <c r="A1840" s="1" t="str">
        <f t="shared" si="1118"/>
        <v/>
      </c>
      <c r="B1840" s="32" t="str">
        <f t="shared" si="1119"/>
        <v/>
      </c>
      <c r="C1840" s="25" t="str">
        <f t="shared" si="1120"/>
        <v/>
      </c>
      <c r="D1840" s="25" t="str">
        <f t="shared" si="1121"/>
        <v/>
      </c>
      <c r="E1840" s="25" t="str">
        <f t="shared" si="1122"/>
        <v/>
      </c>
      <c r="F1840" s="25" t="str">
        <f t="shared" si="1123"/>
        <v/>
      </c>
      <c r="G1840" s="108" t="str">
        <f t="shared" si="1124"/>
        <v/>
      </c>
      <c r="H1840" s="108" t="str">
        <f t="shared" si="1125"/>
        <v/>
      </c>
      <c r="I1840" s="112" t="str">
        <f t="shared" si="1126"/>
        <v/>
      </c>
      <c r="J1840" s="112"/>
      <c r="K1840" s="112"/>
      <c r="L1840" s="113"/>
      <c r="M1840" s="113"/>
      <c r="N1840" s="224" t="str">
        <f t="shared" si="1127"/>
        <v/>
      </c>
      <c r="O1840" s="225" t="str">
        <f t="shared" si="1128"/>
        <v/>
      </c>
      <c r="Q1840" s="6">
        <v>1838</v>
      </c>
      <c r="R1840" s="47" t="str">
        <f t="shared" si="1091"/>
        <v>-1838</v>
      </c>
      <c r="S1840" s="6"/>
      <c r="T1840" s="48" t="str">
        <f t="shared" si="1092"/>
        <v/>
      </c>
      <c r="U1840" s="49" t="str">
        <f t="shared" si="1093"/>
        <v/>
      </c>
      <c r="W1840" s="51"/>
      <c r="X1840" s="75" t="str">
        <f t="shared" si="1094"/>
        <v/>
      </c>
      <c r="Y1840" s="71" t="str">
        <f t="shared" si="1095"/>
        <v/>
      </c>
      <c r="Z1840" s="71" t="str">
        <f t="shared" si="1096"/>
        <v/>
      </c>
      <c r="AA1840" s="71" t="str">
        <f t="shared" si="1097"/>
        <v/>
      </c>
      <c r="AB1840" s="71" t="str">
        <f t="shared" si="1098"/>
        <v/>
      </c>
      <c r="AC1840" s="71" t="str">
        <f t="shared" si="1099"/>
        <v/>
      </c>
      <c r="AD1840" s="71" t="str">
        <f t="shared" si="1100"/>
        <v/>
      </c>
      <c r="AE1840" s="78" t="str">
        <f t="shared" si="1101"/>
        <v/>
      </c>
      <c r="AF1840" s="75" t="str">
        <f t="shared" si="1102"/>
        <v/>
      </c>
      <c r="AG1840" s="71" t="str">
        <f t="shared" si="1103"/>
        <v/>
      </c>
      <c r="AH1840" s="71" t="str">
        <f t="shared" si="1104"/>
        <v/>
      </c>
      <c r="AI1840" s="71" t="str">
        <f t="shared" si="1105"/>
        <v/>
      </c>
      <c r="AJ1840" s="71" t="str">
        <f t="shared" si="1106"/>
        <v/>
      </c>
      <c r="AK1840" s="71" t="str">
        <f t="shared" si="1107"/>
        <v/>
      </c>
      <c r="AL1840" s="71" t="str">
        <f t="shared" si="1108"/>
        <v/>
      </c>
      <c r="AM1840" s="78" t="str">
        <f t="shared" si="1109"/>
        <v/>
      </c>
      <c r="AN1840" s="75" t="str">
        <f t="shared" si="1110"/>
        <v/>
      </c>
      <c r="AO1840" s="71" t="str">
        <f t="shared" si="1111"/>
        <v/>
      </c>
      <c r="AP1840" s="71" t="str">
        <f t="shared" si="1112"/>
        <v/>
      </c>
      <c r="AQ1840" s="71" t="str">
        <f t="shared" si="1113"/>
        <v/>
      </c>
      <c r="AR1840" s="71" t="str">
        <f t="shared" si="1114"/>
        <v/>
      </c>
      <c r="AS1840" s="71" t="str">
        <f t="shared" si="1115"/>
        <v/>
      </c>
      <c r="AT1840" s="71" t="str">
        <f t="shared" si="1116"/>
        <v/>
      </c>
      <c r="AU1840" s="76" t="str">
        <f t="shared" si="1117"/>
        <v/>
      </c>
      <c r="BF1840" s="141">
        <v>54048</v>
      </c>
      <c r="BG1840" s="142" t="s">
        <v>20500</v>
      </c>
      <c r="BH1840" s="141" t="s">
        <v>180</v>
      </c>
      <c r="BI1840" s="141" t="s">
        <v>1269</v>
      </c>
      <c r="BJ1840" s="141" t="s">
        <v>20501</v>
      </c>
      <c r="BK1840" s="141" t="s">
        <v>20502</v>
      </c>
      <c r="BL1840" s="141" t="s">
        <v>20463</v>
      </c>
      <c r="BM1840" s="141">
        <v>45.620600000000003</v>
      </c>
      <c r="BN1840" s="141">
        <v>-72.947999999999993</v>
      </c>
      <c r="BO1840" s="141">
        <v>1985</v>
      </c>
      <c r="BP1840" s="143"/>
      <c r="BQ1840" s="143" t="s">
        <v>17560</v>
      </c>
    </row>
    <row r="1841" spans="1:69" ht="38.25" customHeight="1" x14ac:dyDescent="0.25">
      <c r="A1841" s="1" t="str">
        <f t="shared" si="1118"/>
        <v/>
      </c>
      <c r="B1841" s="32" t="str">
        <f t="shared" si="1119"/>
        <v/>
      </c>
      <c r="C1841" s="25" t="str">
        <f t="shared" si="1120"/>
        <v/>
      </c>
      <c r="D1841" s="25" t="str">
        <f t="shared" si="1121"/>
        <v/>
      </c>
      <c r="E1841" s="25" t="str">
        <f t="shared" si="1122"/>
        <v/>
      </c>
      <c r="F1841" s="25" t="str">
        <f t="shared" si="1123"/>
        <v/>
      </c>
      <c r="G1841" s="108" t="str">
        <f t="shared" si="1124"/>
        <v/>
      </c>
      <c r="H1841" s="108" t="str">
        <f t="shared" si="1125"/>
        <v/>
      </c>
      <c r="I1841" s="112" t="str">
        <f t="shared" si="1126"/>
        <v/>
      </c>
      <c r="J1841" s="112"/>
      <c r="K1841" s="112"/>
      <c r="L1841" s="113"/>
      <c r="M1841" s="113"/>
      <c r="N1841" s="224" t="str">
        <f t="shared" si="1127"/>
        <v/>
      </c>
      <c r="O1841" s="225" t="str">
        <f t="shared" si="1128"/>
        <v/>
      </c>
      <c r="Q1841" s="6">
        <v>1839</v>
      </c>
      <c r="R1841" s="47" t="str">
        <f t="shared" si="1091"/>
        <v>-1839</v>
      </c>
      <c r="S1841" s="6"/>
      <c r="T1841" s="48" t="str">
        <f t="shared" si="1092"/>
        <v/>
      </c>
      <c r="U1841" s="49" t="str">
        <f t="shared" si="1093"/>
        <v/>
      </c>
      <c r="W1841" s="51"/>
      <c r="X1841" s="75" t="str">
        <f t="shared" si="1094"/>
        <v/>
      </c>
      <c r="Y1841" s="71" t="str">
        <f t="shared" si="1095"/>
        <v/>
      </c>
      <c r="Z1841" s="71" t="str">
        <f t="shared" si="1096"/>
        <v/>
      </c>
      <c r="AA1841" s="71" t="str">
        <f t="shared" si="1097"/>
        <v/>
      </c>
      <c r="AB1841" s="71" t="str">
        <f t="shared" si="1098"/>
        <v/>
      </c>
      <c r="AC1841" s="71" t="str">
        <f t="shared" si="1099"/>
        <v/>
      </c>
      <c r="AD1841" s="71" t="str">
        <f t="shared" si="1100"/>
        <v/>
      </c>
      <c r="AE1841" s="78" t="str">
        <f t="shared" si="1101"/>
        <v/>
      </c>
      <c r="AF1841" s="75" t="str">
        <f t="shared" si="1102"/>
        <v/>
      </c>
      <c r="AG1841" s="71" t="str">
        <f t="shared" si="1103"/>
        <v/>
      </c>
      <c r="AH1841" s="71" t="str">
        <f t="shared" si="1104"/>
        <v/>
      </c>
      <c r="AI1841" s="71" t="str">
        <f t="shared" si="1105"/>
        <v/>
      </c>
      <c r="AJ1841" s="71" t="str">
        <f t="shared" si="1106"/>
        <v/>
      </c>
      <c r="AK1841" s="71" t="str">
        <f t="shared" si="1107"/>
        <v/>
      </c>
      <c r="AL1841" s="71" t="str">
        <f t="shared" si="1108"/>
        <v/>
      </c>
      <c r="AM1841" s="78" t="str">
        <f t="shared" si="1109"/>
        <v/>
      </c>
      <c r="AN1841" s="75" t="str">
        <f t="shared" si="1110"/>
        <v/>
      </c>
      <c r="AO1841" s="71" t="str">
        <f t="shared" si="1111"/>
        <v/>
      </c>
      <c r="AP1841" s="71" t="str">
        <f t="shared" si="1112"/>
        <v/>
      </c>
      <c r="AQ1841" s="71" t="str">
        <f t="shared" si="1113"/>
        <v/>
      </c>
      <c r="AR1841" s="71" t="str">
        <f t="shared" si="1114"/>
        <v/>
      </c>
      <c r="AS1841" s="71" t="str">
        <f t="shared" si="1115"/>
        <v/>
      </c>
      <c r="AT1841" s="71" t="str">
        <f t="shared" si="1116"/>
        <v/>
      </c>
      <c r="AU1841" s="76" t="str">
        <f t="shared" si="1117"/>
        <v/>
      </c>
      <c r="BF1841" s="141">
        <v>54048</v>
      </c>
      <c r="BG1841" s="142" t="s">
        <v>20503</v>
      </c>
      <c r="BH1841" s="141" t="s">
        <v>180</v>
      </c>
      <c r="BI1841" s="141" t="s">
        <v>1269</v>
      </c>
      <c r="BJ1841" s="141" t="s">
        <v>20504</v>
      </c>
      <c r="BK1841" s="141" t="s">
        <v>2099</v>
      </c>
      <c r="BL1841" s="141" t="s">
        <v>20463</v>
      </c>
      <c r="BM1841" s="141">
        <v>45.620399999999997</v>
      </c>
      <c r="BN1841" s="141">
        <v>-72.943100000000001</v>
      </c>
      <c r="BO1841" s="141">
        <v>1985</v>
      </c>
      <c r="BP1841" s="143"/>
      <c r="BQ1841" s="143" t="s">
        <v>17560</v>
      </c>
    </row>
    <row r="1842" spans="1:69" ht="38.25" customHeight="1" x14ac:dyDescent="0.25">
      <c r="A1842" s="1" t="str">
        <f t="shared" si="1118"/>
        <v/>
      </c>
      <c r="B1842" s="32" t="str">
        <f t="shared" si="1119"/>
        <v/>
      </c>
      <c r="C1842" s="25" t="str">
        <f t="shared" si="1120"/>
        <v/>
      </c>
      <c r="D1842" s="25" t="str">
        <f t="shared" si="1121"/>
        <v/>
      </c>
      <c r="E1842" s="25" t="str">
        <f t="shared" si="1122"/>
        <v/>
      </c>
      <c r="F1842" s="25" t="str">
        <f t="shared" si="1123"/>
        <v/>
      </c>
      <c r="G1842" s="108" t="str">
        <f t="shared" si="1124"/>
        <v/>
      </c>
      <c r="H1842" s="108" t="str">
        <f t="shared" si="1125"/>
        <v/>
      </c>
      <c r="I1842" s="112" t="str">
        <f t="shared" si="1126"/>
        <v/>
      </c>
      <c r="J1842" s="112"/>
      <c r="K1842" s="112"/>
      <c r="L1842" s="113"/>
      <c r="M1842" s="113"/>
      <c r="N1842" s="224" t="str">
        <f t="shared" si="1127"/>
        <v/>
      </c>
      <c r="O1842" s="225" t="str">
        <f t="shared" si="1128"/>
        <v/>
      </c>
      <c r="Q1842" s="6">
        <v>1840</v>
      </c>
      <c r="R1842" s="47" t="str">
        <f t="shared" si="1091"/>
        <v>-1840</v>
      </c>
      <c r="S1842" s="6"/>
      <c r="T1842" s="48" t="str">
        <f t="shared" si="1092"/>
        <v/>
      </c>
      <c r="U1842" s="49" t="str">
        <f t="shared" si="1093"/>
        <v/>
      </c>
      <c r="W1842" s="51"/>
      <c r="X1842" s="75" t="str">
        <f t="shared" si="1094"/>
        <v/>
      </c>
      <c r="Y1842" s="71" t="str">
        <f t="shared" si="1095"/>
        <v/>
      </c>
      <c r="Z1842" s="71" t="str">
        <f t="shared" si="1096"/>
        <v/>
      </c>
      <c r="AA1842" s="71" t="str">
        <f t="shared" si="1097"/>
        <v/>
      </c>
      <c r="AB1842" s="71" t="str">
        <f t="shared" si="1098"/>
        <v/>
      </c>
      <c r="AC1842" s="71" t="str">
        <f t="shared" si="1099"/>
        <v/>
      </c>
      <c r="AD1842" s="71" t="str">
        <f t="shared" si="1100"/>
        <v/>
      </c>
      <c r="AE1842" s="78" t="str">
        <f t="shared" si="1101"/>
        <v/>
      </c>
      <c r="AF1842" s="75" t="str">
        <f t="shared" si="1102"/>
        <v/>
      </c>
      <c r="AG1842" s="71" t="str">
        <f t="shared" si="1103"/>
        <v/>
      </c>
      <c r="AH1842" s="71" t="str">
        <f t="shared" si="1104"/>
        <v/>
      </c>
      <c r="AI1842" s="71" t="str">
        <f t="shared" si="1105"/>
        <v/>
      </c>
      <c r="AJ1842" s="71" t="str">
        <f t="shared" si="1106"/>
        <v/>
      </c>
      <c r="AK1842" s="71" t="str">
        <f t="shared" si="1107"/>
        <v/>
      </c>
      <c r="AL1842" s="71" t="str">
        <f t="shared" si="1108"/>
        <v/>
      </c>
      <c r="AM1842" s="78" t="str">
        <f t="shared" si="1109"/>
        <v/>
      </c>
      <c r="AN1842" s="75" t="str">
        <f t="shared" si="1110"/>
        <v/>
      </c>
      <c r="AO1842" s="71" t="str">
        <f t="shared" si="1111"/>
        <v/>
      </c>
      <c r="AP1842" s="71" t="str">
        <f t="shared" si="1112"/>
        <v/>
      </c>
      <c r="AQ1842" s="71" t="str">
        <f t="shared" si="1113"/>
        <v/>
      </c>
      <c r="AR1842" s="71" t="str">
        <f t="shared" si="1114"/>
        <v/>
      </c>
      <c r="AS1842" s="71" t="str">
        <f t="shared" si="1115"/>
        <v/>
      </c>
      <c r="AT1842" s="71" t="str">
        <f t="shared" si="1116"/>
        <v/>
      </c>
      <c r="AU1842" s="76" t="str">
        <f t="shared" si="1117"/>
        <v/>
      </c>
      <c r="BF1842" s="141">
        <v>54048</v>
      </c>
      <c r="BG1842" s="142" t="s">
        <v>20505</v>
      </c>
      <c r="BH1842" s="141" t="s">
        <v>180</v>
      </c>
      <c r="BI1842" s="141" t="s">
        <v>1269</v>
      </c>
      <c r="BJ1842" s="141" t="s">
        <v>20506</v>
      </c>
      <c r="BK1842" s="141" t="s">
        <v>11747</v>
      </c>
      <c r="BL1842" s="141" t="s">
        <v>20463</v>
      </c>
      <c r="BM1842" s="141">
        <v>45.622399999999999</v>
      </c>
      <c r="BN1842" s="141">
        <v>-72.937100000000001</v>
      </c>
      <c r="BO1842" s="141">
        <v>1985</v>
      </c>
      <c r="BP1842" s="143"/>
      <c r="BQ1842" s="143" t="s">
        <v>17560</v>
      </c>
    </row>
    <row r="1843" spans="1:69" ht="38.25" customHeight="1" x14ac:dyDescent="0.25">
      <c r="A1843" s="1" t="str">
        <f t="shared" si="1118"/>
        <v/>
      </c>
      <c r="B1843" s="32" t="str">
        <f t="shared" si="1119"/>
        <v/>
      </c>
      <c r="C1843" s="25" t="str">
        <f t="shared" si="1120"/>
        <v/>
      </c>
      <c r="D1843" s="25" t="str">
        <f t="shared" si="1121"/>
        <v/>
      </c>
      <c r="E1843" s="25" t="str">
        <f t="shared" si="1122"/>
        <v/>
      </c>
      <c r="F1843" s="25" t="str">
        <f t="shared" si="1123"/>
        <v/>
      </c>
      <c r="G1843" s="108" t="str">
        <f t="shared" si="1124"/>
        <v/>
      </c>
      <c r="H1843" s="108" t="str">
        <f t="shared" si="1125"/>
        <v/>
      </c>
      <c r="I1843" s="112" t="str">
        <f t="shared" si="1126"/>
        <v/>
      </c>
      <c r="J1843" s="112"/>
      <c r="K1843" s="112"/>
      <c r="L1843" s="113"/>
      <c r="M1843" s="113"/>
      <c r="N1843" s="224" t="str">
        <f t="shared" si="1127"/>
        <v/>
      </c>
      <c r="O1843" s="225" t="str">
        <f t="shared" si="1128"/>
        <v/>
      </c>
      <c r="Q1843" s="6">
        <v>1841</v>
      </c>
      <c r="R1843" s="47" t="str">
        <f t="shared" si="1091"/>
        <v>-1841</v>
      </c>
      <c r="S1843" s="6"/>
      <c r="T1843" s="48" t="str">
        <f t="shared" si="1092"/>
        <v/>
      </c>
      <c r="U1843" s="49" t="str">
        <f t="shared" si="1093"/>
        <v/>
      </c>
      <c r="W1843" s="51"/>
      <c r="X1843" s="75" t="str">
        <f t="shared" si="1094"/>
        <v/>
      </c>
      <c r="Y1843" s="71" t="str">
        <f t="shared" si="1095"/>
        <v/>
      </c>
      <c r="Z1843" s="71" t="str">
        <f t="shared" si="1096"/>
        <v/>
      </c>
      <c r="AA1843" s="71" t="str">
        <f t="shared" si="1097"/>
        <v/>
      </c>
      <c r="AB1843" s="71" t="str">
        <f t="shared" si="1098"/>
        <v/>
      </c>
      <c r="AC1843" s="71" t="str">
        <f t="shared" si="1099"/>
        <v/>
      </c>
      <c r="AD1843" s="71" t="str">
        <f t="shared" si="1100"/>
        <v/>
      </c>
      <c r="AE1843" s="78" t="str">
        <f t="shared" si="1101"/>
        <v/>
      </c>
      <c r="AF1843" s="75" t="str">
        <f t="shared" si="1102"/>
        <v/>
      </c>
      <c r="AG1843" s="71" t="str">
        <f t="shared" si="1103"/>
        <v/>
      </c>
      <c r="AH1843" s="71" t="str">
        <f t="shared" si="1104"/>
        <v/>
      </c>
      <c r="AI1843" s="71" t="str">
        <f t="shared" si="1105"/>
        <v/>
      </c>
      <c r="AJ1843" s="71" t="str">
        <f t="shared" si="1106"/>
        <v/>
      </c>
      <c r="AK1843" s="71" t="str">
        <f t="shared" si="1107"/>
        <v/>
      </c>
      <c r="AL1843" s="71" t="str">
        <f t="shared" si="1108"/>
        <v/>
      </c>
      <c r="AM1843" s="78" t="str">
        <f t="shared" si="1109"/>
        <v/>
      </c>
      <c r="AN1843" s="75" t="str">
        <f t="shared" si="1110"/>
        <v/>
      </c>
      <c r="AO1843" s="71" t="str">
        <f t="shared" si="1111"/>
        <v/>
      </c>
      <c r="AP1843" s="71" t="str">
        <f t="shared" si="1112"/>
        <v/>
      </c>
      <c r="AQ1843" s="71" t="str">
        <f t="shared" si="1113"/>
        <v/>
      </c>
      <c r="AR1843" s="71" t="str">
        <f t="shared" si="1114"/>
        <v/>
      </c>
      <c r="AS1843" s="71" t="str">
        <f t="shared" si="1115"/>
        <v/>
      </c>
      <c r="AT1843" s="71" t="str">
        <f t="shared" si="1116"/>
        <v/>
      </c>
      <c r="AU1843" s="76" t="str">
        <f t="shared" si="1117"/>
        <v/>
      </c>
      <c r="BF1843" s="141">
        <v>54048</v>
      </c>
      <c r="BG1843" s="142" t="s">
        <v>20507</v>
      </c>
      <c r="BH1843" s="141" t="s">
        <v>180</v>
      </c>
      <c r="BI1843" s="141" t="s">
        <v>1269</v>
      </c>
      <c r="BJ1843" s="141" t="s">
        <v>20508</v>
      </c>
      <c r="BK1843" s="141" t="s">
        <v>20509</v>
      </c>
      <c r="BL1843" s="141" t="s">
        <v>20510</v>
      </c>
      <c r="BM1843" s="141">
        <v>45.628</v>
      </c>
      <c r="BN1843" s="141">
        <v>-72.938299999999998</v>
      </c>
      <c r="BO1843" s="141">
        <v>1985</v>
      </c>
      <c r="BP1843" s="143"/>
      <c r="BQ1843" s="143" t="s">
        <v>17560</v>
      </c>
    </row>
    <row r="1844" spans="1:69" ht="38.25" customHeight="1" x14ac:dyDescent="0.25">
      <c r="A1844" s="1" t="str">
        <f t="shared" si="1118"/>
        <v/>
      </c>
      <c r="B1844" s="32" t="str">
        <f t="shared" si="1119"/>
        <v/>
      </c>
      <c r="C1844" s="25" t="str">
        <f t="shared" si="1120"/>
        <v/>
      </c>
      <c r="D1844" s="25" t="str">
        <f t="shared" si="1121"/>
        <v/>
      </c>
      <c r="E1844" s="25" t="str">
        <f t="shared" si="1122"/>
        <v/>
      </c>
      <c r="F1844" s="25" t="str">
        <f t="shared" si="1123"/>
        <v/>
      </c>
      <c r="G1844" s="108" t="str">
        <f t="shared" si="1124"/>
        <v/>
      </c>
      <c r="H1844" s="108" t="str">
        <f t="shared" si="1125"/>
        <v/>
      </c>
      <c r="I1844" s="112" t="str">
        <f t="shared" si="1126"/>
        <v/>
      </c>
      <c r="J1844" s="112"/>
      <c r="K1844" s="112"/>
      <c r="L1844" s="113"/>
      <c r="M1844" s="113"/>
      <c r="N1844" s="224" t="str">
        <f t="shared" si="1127"/>
        <v/>
      </c>
      <c r="O1844" s="225" t="str">
        <f t="shared" si="1128"/>
        <v/>
      </c>
      <c r="Q1844" s="6">
        <v>1842</v>
      </c>
      <c r="R1844" s="47" t="str">
        <f t="shared" si="1091"/>
        <v>-1842</v>
      </c>
      <c r="S1844" s="6"/>
      <c r="T1844" s="48" t="str">
        <f t="shared" si="1092"/>
        <v/>
      </c>
      <c r="U1844" s="49" t="str">
        <f t="shared" si="1093"/>
        <v/>
      </c>
      <c r="W1844" s="51"/>
      <c r="X1844" s="75" t="str">
        <f t="shared" si="1094"/>
        <v/>
      </c>
      <c r="Y1844" s="71" t="str">
        <f t="shared" si="1095"/>
        <v/>
      </c>
      <c r="Z1844" s="71" t="str">
        <f t="shared" si="1096"/>
        <v/>
      </c>
      <c r="AA1844" s="71" t="str">
        <f t="shared" si="1097"/>
        <v/>
      </c>
      <c r="AB1844" s="71" t="str">
        <f t="shared" si="1098"/>
        <v/>
      </c>
      <c r="AC1844" s="71" t="str">
        <f t="shared" si="1099"/>
        <v/>
      </c>
      <c r="AD1844" s="71" t="str">
        <f t="shared" si="1100"/>
        <v/>
      </c>
      <c r="AE1844" s="78" t="str">
        <f t="shared" si="1101"/>
        <v/>
      </c>
      <c r="AF1844" s="75" t="str">
        <f t="shared" si="1102"/>
        <v/>
      </c>
      <c r="AG1844" s="71" t="str">
        <f t="shared" si="1103"/>
        <v/>
      </c>
      <c r="AH1844" s="71" t="str">
        <f t="shared" si="1104"/>
        <v/>
      </c>
      <c r="AI1844" s="71" t="str">
        <f t="shared" si="1105"/>
        <v/>
      </c>
      <c r="AJ1844" s="71" t="str">
        <f t="shared" si="1106"/>
        <v/>
      </c>
      <c r="AK1844" s="71" t="str">
        <f t="shared" si="1107"/>
        <v/>
      </c>
      <c r="AL1844" s="71" t="str">
        <f t="shared" si="1108"/>
        <v/>
      </c>
      <c r="AM1844" s="78" t="str">
        <f t="shared" si="1109"/>
        <v/>
      </c>
      <c r="AN1844" s="75" t="str">
        <f t="shared" si="1110"/>
        <v/>
      </c>
      <c r="AO1844" s="71" t="str">
        <f t="shared" si="1111"/>
        <v/>
      </c>
      <c r="AP1844" s="71" t="str">
        <f t="shared" si="1112"/>
        <v/>
      </c>
      <c r="AQ1844" s="71" t="str">
        <f t="shared" si="1113"/>
        <v/>
      </c>
      <c r="AR1844" s="71" t="str">
        <f t="shared" si="1114"/>
        <v/>
      </c>
      <c r="AS1844" s="71" t="str">
        <f t="shared" si="1115"/>
        <v/>
      </c>
      <c r="AT1844" s="71" t="str">
        <f t="shared" si="1116"/>
        <v/>
      </c>
      <c r="AU1844" s="76" t="str">
        <f t="shared" si="1117"/>
        <v/>
      </c>
      <c r="BF1844" s="141">
        <v>54048</v>
      </c>
      <c r="BG1844" s="142" t="s">
        <v>20511</v>
      </c>
      <c r="BH1844" s="141" t="s">
        <v>180</v>
      </c>
      <c r="BI1844" s="141" t="s">
        <v>1269</v>
      </c>
      <c r="BJ1844" s="141" t="s">
        <v>20512</v>
      </c>
      <c r="BK1844" s="141" t="s">
        <v>20513</v>
      </c>
      <c r="BL1844" s="141" t="s">
        <v>20514</v>
      </c>
      <c r="BM1844" s="141">
        <v>45.636499999999998</v>
      </c>
      <c r="BN1844" s="141">
        <v>-72.933599999999998</v>
      </c>
      <c r="BO1844" s="141">
        <v>1985</v>
      </c>
      <c r="BP1844" s="143"/>
      <c r="BQ1844" s="143" t="s">
        <v>17560</v>
      </c>
    </row>
    <row r="1845" spans="1:69" ht="38.25" customHeight="1" x14ac:dyDescent="0.25">
      <c r="A1845" s="1" t="str">
        <f t="shared" si="1118"/>
        <v/>
      </c>
      <c r="B1845" s="32" t="str">
        <f t="shared" si="1119"/>
        <v/>
      </c>
      <c r="C1845" s="25" t="str">
        <f t="shared" si="1120"/>
        <v/>
      </c>
      <c r="D1845" s="25" t="str">
        <f t="shared" si="1121"/>
        <v/>
      </c>
      <c r="E1845" s="25" t="str">
        <f t="shared" si="1122"/>
        <v/>
      </c>
      <c r="F1845" s="25" t="str">
        <f t="shared" si="1123"/>
        <v/>
      </c>
      <c r="G1845" s="108" t="str">
        <f t="shared" si="1124"/>
        <v/>
      </c>
      <c r="H1845" s="108" t="str">
        <f t="shared" si="1125"/>
        <v/>
      </c>
      <c r="I1845" s="112" t="str">
        <f t="shared" si="1126"/>
        <v/>
      </c>
      <c r="J1845" s="112"/>
      <c r="K1845" s="112"/>
      <c r="L1845" s="113"/>
      <c r="M1845" s="113"/>
      <c r="N1845" s="224" t="str">
        <f t="shared" si="1127"/>
        <v/>
      </c>
      <c r="O1845" s="225" t="str">
        <f t="shared" si="1128"/>
        <v/>
      </c>
      <c r="Q1845" s="6">
        <v>1843</v>
      </c>
      <c r="R1845" s="47" t="str">
        <f t="shared" si="1091"/>
        <v>-1843</v>
      </c>
      <c r="S1845" s="6"/>
      <c r="T1845" s="48" t="str">
        <f t="shared" si="1092"/>
        <v/>
      </c>
      <c r="U1845" s="49" t="str">
        <f t="shared" si="1093"/>
        <v/>
      </c>
      <c r="W1845" s="51"/>
      <c r="X1845" s="75" t="str">
        <f t="shared" si="1094"/>
        <v/>
      </c>
      <c r="Y1845" s="71" t="str">
        <f t="shared" si="1095"/>
        <v/>
      </c>
      <c r="Z1845" s="71" t="str">
        <f t="shared" si="1096"/>
        <v/>
      </c>
      <c r="AA1845" s="71" t="str">
        <f t="shared" si="1097"/>
        <v/>
      </c>
      <c r="AB1845" s="71" t="str">
        <f t="shared" si="1098"/>
        <v/>
      </c>
      <c r="AC1845" s="71" t="str">
        <f t="shared" si="1099"/>
        <v/>
      </c>
      <c r="AD1845" s="71" t="str">
        <f t="shared" si="1100"/>
        <v/>
      </c>
      <c r="AE1845" s="78" t="str">
        <f t="shared" si="1101"/>
        <v/>
      </c>
      <c r="AF1845" s="75" t="str">
        <f t="shared" si="1102"/>
        <v/>
      </c>
      <c r="AG1845" s="71" t="str">
        <f t="shared" si="1103"/>
        <v/>
      </c>
      <c r="AH1845" s="71" t="str">
        <f t="shared" si="1104"/>
        <v/>
      </c>
      <c r="AI1845" s="71" t="str">
        <f t="shared" si="1105"/>
        <v/>
      </c>
      <c r="AJ1845" s="71" t="str">
        <f t="shared" si="1106"/>
        <v/>
      </c>
      <c r="AK1845" s="71" t="str">
        <f t="shared" si="1107"/>
        <v/>
      </c>
      <c r="AL1845" s="71" t="str">
        <f t="shared" si="1108"/>
        <v/>
      </c>
      <c r="AM1845" s="78" t="str">
        <f t="shared" si="1109"/>
        <v/>
      </c>
      <c r="AN1845" s="75" t="str">
        <f t="shared" si="1110"/>
        <v/>
      </c>
      <c r="AO1845" s="71" t="str">
        <f t="shared" si="1111"/>
        <v/>
      </c>
      <c r="AP1845" s="71" t="str">
        <f t="shared" si="1112"/>
        <v/>
      </c>
      <c r="AQ1845" s="71" t="str">
        <f t="shared" si="1113"/>
        <v/>
      </c>
      <c r="AR1845" s="71" t="str">
        <f t="shared" si="1114"/>
        <v/>
      </c>
      <c r="AS1845" s="71" t="str">
        <f t="shared" si="1115"/>
        <v/>
      </c>
      <c r="AT1845" s="71" t="str">
        <f t="shared" si="1116"/>
        <v/>
      </c>
      <c r="AU1845" s="76" t="str">
        <f t="shared" si="1117"/>
        <v/>
      </c>
      <c r="BF1845" s="141">
        <v>54048</v>
      </c>
      <c r="BG1845" s="142" t="s">
        <v>20515</v>
      </c>
      <c r="BH1845" s="141" t="s">
        <v>180</v>
      </c>
      <c r="BI1845" s="141" t="s">
        <v>1269</v>
      </c>
      <c r="BJ1845" s="141" t="s">
        <v>20516</v>
      </c>
      <c r="BK1845" s="141" t="s">
        <v>20517</v>
      </c>
      <c r="BL1845" s="141" t="s">
        <v>20514</v>
      </c>
      <c r="BM1845" s="141">
        <v>45.634599999999999</v>
      </c>
      <c r="BN1845" s="141">
        <v>-72.934799999999996</v>
      </c>
      <c r="BO1845" s="141">
        <v>1985</v>
      </c>
      <c r="BP1845" s="143"/>
      <c r="BQ1845" s="143" t="s">
        <v>17560</v>
      </c>
    </row>
    <row r="1846" spans="1:69" ht="38.25" customHeight="1" x14ac:dyDescent="0.25">
      <c r="A1846" s="1" t="str">
        <f t="shared" si="1118"/>
        <v/>
      </c>
      <c r="B1846" s="32" t="str">
        <f t="shared" si="1119"/>
        <v/>
      </c>
      <c r="C1846" s="25" t="str">
        <f t="shared" si="1120"/>
        <v/>
      </c>
      <c r="D1846" s="25" t="str">
        <f t="shared" si="1121"/>
        <v/>
      </c>
      <c r="E1846" s="25" t="str">
        <f t="shared" si="1122"/>
        <v/>
      </c>
      <c r="F1846" s="25" t="str">
        <f t="shared" si="1123"/>
        <v/>
      </c>
      <c r="G1846" s="108" t="str">
        <f t="shared" si="1124"/>
        <v/>
      </c>
      <c r="H1846" s="108" t="str">
        <f t="shared" si="1125"/>
        <v/>
      </c>
      <c r="I1846" s="112" t="str">
        <f t="shared" si="1126"/>
        <v/>
      </c>
      <c r="J1846" s="112"/>
      <c r="K1846" s="112"/>
      <c r="L1846" s="113"/>
      <c r="M1846" s="113"/>
      <c r="N1846" s="224" t="str">
        <f t="shared" si="1127"/>
        <v/>
      </c>
      <c r="O1846" s="225" t="str">
        <f t="shared" si="1128"/>
        <v/>
      </c>
      <c r="Q1846" s="6">
        <v>1844</v>
      </c>
      <c r="R1846" s="47" t="str">
        <f t="shared" si="1091"/>
        <v>-1844</v>
      </c>
      <c r="S1846" s="6"/>
      <c r="T1846" s="48" t="str">
        <f t="shared" si="1092"/>
        <v/>
      </c>
      <c r="U1846" s="49" t="str">
        <f t="shared" si="1093"/>
        <v/>
      </c>
      <c r="W1846" s="51"/>
      <c r="X1846" s="75" t="str">
        <f t="shared" si="1094"/>
        <v/>
      </c>
      <c r="Y1846" s="71" t="str">
        <f t="shared" si="1095"/>
        <v/>
      </c>
      <c r="Z1846" s="71" t="str">
        <f t="shared" si="1096"/>
        <v/>
      </c>
      <c r="AA1846" s="71" t="str">
        <f t="shared" si="1097"/>
        <v/>
      </c>
      <c r="AB1846" s="71" t="str">
        <f t="shared" si="1098"/>
        <v/>
      </c>
      <c r="AC1846" s="71" t="str">
        <f t="shared" si="1099"/>
        <v/>
      </c>
      <c r="AD1846" s="71" t="str">
        <f t="shared" si="1100"/>
        <v/>
      </c>
      <c r="AE1846" s="78" t="str">
        <f t="shared" si="1101"/>
        <v/>
      </c>
      <c r="AF1846" s="75" t="str">
        <f t="shared" si="1102"/>
        <v/>
      </c>
      <c r="AG1846" s="71" t="str">
        <f t="shared" si="1103"/>
        <v/>
      </c>
      <c r="AH1846" s="71" t="str">
        <f t="shared" si="1104"/>
        <v/>
      </c>
      <c r="AI1846" s="71" t="str">
        <f t="shared" si="1105"/>
        <v/>
      </c>
      <c r="AJ1846" s="71" t="str">
        <f t="shared" si="1106"/>
        <v/>
      </c>
      <c r="AK1846" s="71" t="str">
        <f t="shared" si="1107"/>
        <v/>
      </c>
      <c r="AL1846" s="71" t="str">
        <f t="shared" si="1108"/>
        <v/>
      </c>
      <c r="AM1846" s="78" t="str">
        <f t="shared" si="1109"/>
        <v/>
      </c>
      <c r="AN1846" s="75" t="str">
        <f t="shared" si="1110"/>
        <v/>
      </c>
      <c r="AO1846" s="71" t="str">
        <f t="shared" si="1111"/>
        <v/>
      </c>
      <c r="AP1846" s="71" t="str">
        <f t="shared" si="1112"/>
        <v/>
      </c>
      <c r="AQ1846" s="71" t="str">
        <f t="shared" si="1113"/>
        <v/>
      </c>
      <c r="AR1846" s="71" t="str">
        <f t="shared" si="1114"/>
        <v/>
      </c>
      <c r="AS1846" s="71" t="str">
        <f t="shared" si="1115"/>
        <v/>
      </c>
      <c r="AT1846" s="71" t="str">
        <f t="shared" si="1116"/>
        <v/>
      </c>
      <c r="AU1846" s="76" t="str">
        <f t="shared" si="1117"/>
        <v/>
      </c>
      <c r="BF1846" s="141">
        <v>54048</v>
      </c>
      <c r="BG1846" s="142" t="s">
        <v>20518</v>
      </c>
      <c r="BH1846" s="141" t="s">
        <v>180</v>
      </c>
      <c r="BI1846" s="141" t="s">
        <v>1269</v>
      </c>
      <c r="BJ1846" s="141" t="s">
        <v>20519</v>
      </c>
      <c r="BK1846" s="141" t="s">
        <v>20520</v>
      </c>
      <c r="BL1846" s="141" t="s">
        <v>20514</v>
      </c>
      <c r="BM1846" s="141">
        <v>45.632800000000003</v>
      </c>
      <c r="BN1846" s="141">
        <v>-72.936700000000002</v>
      </c>
      <c r="BO1846" s="141">
        <v>1985</v>
      </c>
      <c r="BP1846" s="143"/>
      <c r="BQ1846" s="143" t="s">
        <v>17560</v>
      </c>
    </row>
    <row r="1847" spans="1:69" ht="38.25" customHeight="1" x14ac:dyDescent="0.25">
      <c r="A1847" s="1" t="str">
        <f t="shared" si="1118"/>
        <v/>
      </c>
      <c r="B1847" s="32" t="str">
        <f t="shared" si="1119"/>
        <v/>
      </c>
      <c r="C1847" s="25" t="str">
        <f t="shared" si="1120"/>
        <v/>
      </c>
      <c r="D1847" s="25" t="str">
        <f t="shared" si="1121"/>
        <v/>
      </c>
      <c r="E1847" s="25" t="str">
        <f t="shared" si="1122"/>
        <v/>
      </c>
      <c r="F1847" s="25" t="str">
        <f t="shared" si="1123"/>
        <v/>
      </c>
      <c r="G1847" s="108" t="str">
        <f t="shared" si="1124"/>
        <v/>
      </c>
      <c r="H1847" s="108" t="str">
        <f t="shared" si="1125"/>
        <v/>
      </c>
      <c r="I1847" s="112" t="str">
        <f t="shared" si="1126"/>
        <v/>
      </c>
      <c r="J1847" s="112"/>
      <c r="K1847" s="112"/>
      <c r="L1847" s="113"/>
      <c r="M1847" s="113"/>
      <c r="N1847" s="224" t="str">
        <f t="shared" si="1127"/>
        <v/>
      </c>
      <c r="O1847" s="225" t="str">
        <f t="shared" si="1128"/>
        <v/>
      </c>
      <c r="Q1847" s="6">
        <v>1845</v>
      </c>
      <c r="R1847" s="47" t="str">
        <f t="shared" si="1091"/>
        <v>-1845</v>
      </c>
      <c r="S1847" s="6"/>
      <c r="T1847" s="48" t="str">
        <f t="shared" si="1092"/>
        <v/>
      </c>
      <c r="U1847" s="49" t="str">
        <f t="shared" si="1093"/>
        <v/>
      </c>
      <c r="W1847" s="51"/>
      <c r="X1847" s="75" t="str">
        <f t="shared" si="1094"/>
        <v/>
      </c>
      <c r="Y1847" s="71" t="str">
        <f t="shared" si="1095"/>
        <v/>
      </c>
      <c r="Z1847" s="71" t="str">
        <f t="shared" si="1096"/>
        <v/>
      </c>
      <c r="AA1847" s="71" t="str">
        <f t="shared" si="1097"/>
        <v/>
      </c>
      <c r="AB1847" s="71" t="str">
        <f t="shared" si="1098"/>
        <v/>
      </c>
      <c r="AC1847" s="71" t="str">
        <f t="shared" si="1099"/>
        <v/>
      </c>
      <c r="AD1847" s="71" t="str">
        <f t="shared" si="1100"/>
        <v/>
      </c>
      <c r="AE1847" s="78" t="str">
        <f t="shared" si="1101"/>
        <v/>
      </c>
      <c r="AF1847" s="75" t="str">
        <f t="shared" si="1102"/>
        <v/>
      </c>
      <c r="AG1847" s="71" t="str">
        <f t="shared" si="1103"/>
        <v/>
      </c>
      <c r="AH1847" s="71" t="str">
        <f t="shared" si="1104"/>
        <v/>
      </c>
      <c r="AI1847" s="71" t="str">
        <f t="shared" si="1105"/>
        <v/>
      </c>
      <c r="AJ1847" s="71" t="str">
        <f t="shared" si="1106"/>
        <v/>
      </c>
      <c r="AK1847" s="71" t="str">
        <f t="shared" si="1107"/>
        <v/>
      </c>
      <c r="AL1847" s="71" t="str">
        <f t="shared" si="1108"/>
        <v/>
      </c>
      <c r="AM1847" s="78" t="str">
        <f t="shared" si="1109"/>
        <v/>
      </c>
      <c r="AN1847" s="75" t="str">
        <f t="shared" si="1110"/>
        <v/>
      </c>
      <c r="AO1847" s="71" t="str">
        <f t="shared" si="1111"/>
        <v/>
      </c>
      <c r="AP1847" s="71" t="str">
        <f t="shared" si="1112"/>
        <v/>
      </c>
      <c r="AQ1847" s="71" t="str">
        <f t="shared" si="1113"/>
        <v/>
      </c>
      <c r="AR1847" s="71" t="str">
        <f t="shared" si="1114"/>
        <v/>
      </c>
      <c r="AS1847" s="71" t="str">
        <f t="shared" si="1115"/>
        <v/>
      </c>
      <c r="AT1847" s="71" t="str">
        <f t="shared" si="1116"/>
        <v/>
      </c>
      <c r="AU1847" s="76" t="str">
        <f t="shared" si="1117"/>
        <v/>
      </c>
      <c r="BF1847" s="141">
        <v>54048</v>
      </c>
      <c r="BG1847" s="142" t="s">
        <v>20521</v>
      </c>
      <c r="BH1847" s="141" t="s">
        <v>180</v>
      </c>
      <c r="BI1847" s="141" t="s">
        <v>1269</v>
      </c>
      <c r="BJ1847" s="141" t="s">
        <v>20522</v>
      </c>
      <c r="BK1847" s="141" t="s">
        <v>20523</v>
      </c>
      <c r="BL1847" s="141" t="s">
        <v>20514</v>
      </c>
      <c r="BM1847" s="141">
        <v>45.631100000000004</v>
      </c>
      <c r="BN1847" s="141">
        <v>-72.938599999999994</v>
      </c>
      <c r="BO1847" s="141">
        <v>1985</v>
      </c>
      <c r="BP1847" s="143"/>
      <c r="BQ1847" s="143" t="s">
        <v>17560</v>
      </c>
    </row>
    <row r="1848" spans="1:69" ht="38.25" customHeight="1" x14ac:dyDescent="0.25">
      <c r="A1848" s="1" t="str">
        <f t="shared" si="1118"/>
        <v/>
      </c>
      <c r="B1848" s="32" t="str">
        <f t="shared" si="1119"/>
        <v/>
      </c>
      <c r="C1848" s="25" t="str">
        <f t="shared" si="1120"/>
        <v/>
      </c>
      <c r="D1848" s="25" t="str">
        <f t="shared" si="1121"/>
        <v/>
      </c>
      <c r="E1848" s="25" t="str">
        <f t="shared" si="1122"/>
        <v/>
      </c>
      <c r="F1848" s="25" t="str">
        <f t="shared" si="1123"/>
        <v/>
      </c>
      <c r="G1848" s="108" t="str">
        <f t="shared" si="1124"/>
        <v/>
      </c>
      <c r="H1848" s="108" t="str">
        <f t="shared" si="1125"/>
        <v/>
      </c>
      <c r="I1848" s="112" t="str">
        <f t="shared" si="1126"/>
        <v/>
      </c>
      <c r="J1848" s="112"/>
      <c r="K1848" s="112"/>
      <c r="L1848" s="113"/>
      <c r="M1848" s="113"/>
      <c r="N1848" s="224" t="str">
        <f t="shared" si="1127"/>
        <v/>
      </c>
      <c r="O1848" s="225" t="str">
        <f t="shared" si="1128"/>
        <v/>
      </c>
      <c r="Q1848" s="6">
        <v>1846</v>
      </c>
      <c r="R1848" s="47" t="str">
        <f t="shared" si="1091"/>
        <v>-1846</v>
      </c>
      <c r="S1848" s="6"/>
      <c r="T1848" s="48" t="str">
        <f t="shared" si="1092"/>
        <v/>
      </c>
      <c r="U1848" s="49" t="str">
        <f t="shared" si="1093"/>
        <v/>
      </c>
      <c r="W1848" s="51"/>
      <c r="X1848" s="75" t="str">
        <f t="shared" si="1094"/>
        <v/>
      </c>
      <c r="Y1848" s="71" t="str">
        <f t="shared" si="1095"/>
        <v/>
      </c>
      <c r="Z1848" s="71" t="str">
        <f t="shared" si="1096"/>
        <v/>
      </c>
      <c r="AA1848" s="71" t="str">
        <f t="shared" si="1097"/>
        <v/>
      </c>
      <c r="AB1848" s="71" t="str">
        <f t="shared" si="1098"/>
        <v/>
      </c>
      <c r="AC1848" s="71" t="str">
        <f t="shared" si="1099"/>
        <v/>
      </c>
      <c r="AD1848" s="71" t="str">
        <f t="shared" si="1100"/>
        <v/>
      </c>
      <c r="AE1848" s="78" t="str">
        <f t="shared" si="1101"/>
        <v/>
      </c>
      <c r="AF1848" s="75" t="str">
        <f t="shared" si="1102"/>
        <v/>
      </c>
      <c r="AG1848" s="71" t="str">
        <f t="shared" si="1103"/>
        <v/>
      </c>
      <c r="AH1848" s="71" t="str">
        <f t="shared" si="1104"/>
        <v/>
      </c>
      <c r="AI1848" s="71" t="str">
        <f t="shared" si="1105"/>
        <v/>
      </c>
      <c r="AJ1848" s="71" t="str">
        <f t="shared" si="1106"/>
        <v/>
      </c>
      <c r="AK1848" s="71" t="str">
        <f t="shared" si="1107"/>
        <v/>
      </c>
      <c r="AL1848" s="71" t="str">
        <f t="shared" si="1108"/>
        <v/>
      </c>
      <c r="AM1848" s="78" t="str">
        <f t="shared" si="1109"/>
        <v/>
      </c>
      <c r="AN1848" s="75" t="str">
        <f t="shared" si="1110"/>
        <v/>
      </c>
      <c r="AO1848" s="71" t="str">
        <f t="shared" si="1111"/>
        <v/>
      </c>
      <c r="AP1848" s="71" t="str">
        <f t="shared" si="1112"/>
        <v/>
      </c>
      <c r="AQ1848" s="71" t="str">
        <f t="shared" si="1113"/>
        <v/>
      </c>
      <c r="AR1848" s="71" t="str">
        <f t="shared" si="1114"/>
        <v/>
      </c>
      <c r="AS1848" s="71" t="str">
        <f t="shared" si="1115"/>
        <v/>
      </c>
      <c r="AT1848" s="71" t="str">
        <f t="shared" si="1116"/>
        <v/>
      </c>
      <c r="AU1848" s="76" t="str">
        <f t="shared" si="1117"/>
        <v/>
      </c>
      <c r="BF1848" s="141">
        <v>56083</v>
      </c>
      <c r="BG1848" s="142" t="s">
        <v>20922</v>
      </c>
      <c r="BH1848" s="141" t="s">
        <v>478</v>
      </c>
      <c r="BI1848" s="141" t="s">
        <v>186</v>
      </c>
      <c r="BJ1848" s="141" t="s">
        <v>20923</v>
      </c>
      <c r="BK1848" s="141" t="s">
        <v>14736</v>
      </c>
      <c r="BL1848" s="141" t="s">
        <v>10042</v>
      </c>
      <c r="BM1848" s="141">
        <v>45.319830000000003</v>
      </c>
      <c r="BN1848" s="141">
        <v>-73.260931999999997</v>
      </c>
      <c r="BO1848" s="141">
        <v>2000</v>
      </c>
      <c r="BP1848" s="143"/>
      <c r="BQ1848" s="143" t="s">
        <v>17560</v>
      </c>
    </row>
    <row r="1849" spans="1:69" ht="38.25" customHeight="1" x14ac:dyDescent="0.25">
      <c r="A1849" s="1" t="str">
        <f t="shared" si="1118"/>
        <v/>
      </c>
      <c r="B1849" s="32" t="str">
        <f t="shared" si="1119"/>
        <v/>
      </c>
      <c r="C1849" s="25" t="str">
        <f t="shared" si="1120"/>
        <v/>
      </c>
      <c r="D1849" s="25" t="str">
        <f t="shared" si="1121"/>
        <v/>
      </c>
      <c r="E1849" s="25" t="str">
        <f t="shared" si="1122"/>
        <v/>
      </c>
      <c r="F1849" s="25" t="str">
        <f t="shared" si="1123"/>
        <v/>
      </c>
      <c r="G1849" s="108" t="str">
        <f t="shared" si="1124"/>
        <v/>
      </c>
      <c r="H1849" s="108" t="str">
        <f t="shared" si="1125"/>
        <v/>
      </c>
      <c r="I1849" s="112" t="str">
        <f t="shared" si="1126"/>
        <v/>
      </c>
      <c r="J1849" s="112"/>
      <c r="K1849" s="112"/>
      <c r="L1849" s="113"/>
      <c r="M1849" s="113"/>
      <c r="N1849" s="224" t="str">
        <f t="shared" si="1127"/>
        <v/>
      </c>
      <c r="O1849" s="225" t="str">
        <f t="shared" si="1128"/>
        <v/>
      </c>
      <c r="Q1849" s="6">
        <v>1847</v>
      </c>
      <c r="R1849" s="47" t="str">
        <f t="shared" si="1091"/>
        <v>-1847</v>
      </c>
      <c r="S1849" s="6"/>
      <c r="T1849" s="48" t="str">
        <f t="shared" si="1092"/>
        <v/>
      </c>
      <c r="U1849" s="49" t="str">
        <f t="shared" si="1093"/>
        <v/>
      </c>
      <c r="W1849" s="51"/>
      <c r="X1849" s="75" t="str">
        <f t="shared" si="1094"/>
        <v/>
      </c>
      <c r="Y1849" s="71" t="str">
        <f t="shared" si="1095"/>
        <v/>
      </c>
      <c r="Z1849" s="71" t="str">
        <f t="shared" si="1096"/>
        <v/>
      </c>
      <c r="AA1849" s="71" t="str">
        <f t="shared" si="1097"/>
        <v/>
      </c>
      <c r="AB1849" s="71" t="str">
        <f t="shared" si="1098"/>
        <v/>
      </c>
      <c r="AC1849" s="71" t="str">
        <f t="shared" si="1099"/>
        <v/>
      </c>
      <c r="AD1849" s="71" t="str">
        <f t="shared" si="1100"/>
        <v/>
      </c>
      <c r="AE1849" s="78" t="str">
        <f t="shared" si="1101"/>
        <v/>
      </c>
      <c r="AF1849" s="75" t="str">
        <f t="shared" si="1102"/>
        <v/>
      </c>
      <c r="AG1849" s="71" t="str">
        <f t="shared" si="1103"/>
        <v/>
      </c>
      <c r="AH1849" s="71" t="str">
        <f t="shared" si="1104"/>
        <v/>
      </c>
      <c r="AI1849" s="71" t="str">
        <f t="shared" si="1105"/>
        <v/>
      </c>
      <c r="AJ1849" s="71" t="str">
        <f t="shared" si="1106"/>
        <v/>
      </c>
      <c r="AK1849" s="71" t="str">
        <f t="shared" si="1107"/>
        <v/>
      </c>
      <c r="AL1849" s="71" t="str">
        <f t="shared" si="1108"/>
        <v/>
      </c>
      <c r="AM1849" s="78" t="str">
        <f t="shared" si="1109"/>
        <v/>
      </c>
      <c r="AN1849" s="75" t="str">
        <f t="shared" si="1110"/>
        <v/>
      </c>
      <c r="AO1849" s="71" t="str">
        <f t="shared" si="1111"/>
        <v/>
      </c>
      <c r="AP1849" s="71" t="str">
        <f t="shared" si="1112"/>
        <v/>
      </c>
      <c r="AQ1849" s="71" t="str">
        <f t="shared" si="1113"/>
        <v/>
      </c>
      <c r="AR1849" s="71" t="str">
        <f t="shared" si="1114"/>
        <v/>
      </c>
      <c r="AS1849" s="71" t="str">
        <f t="shared" si="1115"/>
        <v/>
      </c>
      <c r="AT1849" s="71" t="str">
        <f t="shared" si="1116"/>
        <v/>
      </c>
      <c r="AU1849" s="76" t="str">
        <f t="shared" si="1117"/>
        <v/>
      </c>
      <c r="BF1849" s="141">
        <v>59020</v>
      </c>
      <c r="BG1849" s="142" t="s">
        <v>20430</v>
      </c>
      <c r="BH1849" s="141" t="s">
        <v>478</v>
      </c>
      <c r="BI1849" s="141" t="s">
        <v>176</v>
      </c>
      <c r="BJ1849" s="141" t="s">
        <v>20431</v>
      </c>
      <c r="BK1849" s="141" t="s">
        <v>2437</v>
      </c>
      <c r="BL1849" s="141" t="s">
        <v>20236</v>
      </c>
      <c r="BM1849" s="141">
        <v>45.673400000000001</v>
      </c>
      <c r="BN1849" s="141">
        <v>-73.438355000000001</v>
      </c>
      <c r="BO1849" s="141">
        <v>1959</v>
      </c>
      <c r="BP1849" s="143"/>
      <c r="BQ1849" s="143" t="s">
        <v>17560</v>
      </c>
    </row>
    <row r="1850" spans="1:69" ht="38.25" customHeight="1" x14ac:dyDescent="0.25">
      <c r="A1850" s="1" t="str">
        <f t="shared" si="1118"/>
        <v/>
      </c>
      <c r="B1850" s="32" t="str">
        <f t="shared" si="1119"/>
        <v/>
      </c>
      <c r="C1850" s="25" t="str">
        <f t="shared" si="1120"/>
        <v/>
      </c>
      <c r="D1850" s="25" t="str">
        <f t="shared" si="1121"/>
        <v/>
      </c>
      <c r="E1850" s="25" t="str">
        <f t="shared" si="1122"/>
        <v/>
      </c>
      <c r="F1850" s="25" t="str">
        <f t="shared" si="1123"/>
        <v/>
      </c>
      <c r="G1850" s="108" t="str">
        <f t="shared" si="1124"/>
        <v/>
      </c>
      <c r="H1850" s="108" t="str">
        <f t="shared" si="1125"/>
        <v/>
      </c>
      <c r="I1850" s="112" t="str">
        <f t="shared" si="1126"/>
        <v/>
      </c>
      <c r="J1850" s="112"/>
      <c r="K1850" s="112"/>
      <c r="L1850" s="113"/>
      <c r="M1850" s="113"/>
      <c r="N1850" s="224" t="str">
        <f t="shared" si="1127"/>
        <v/>
      </c>
      <c r="O1850" s="225" t="str">
        <f t="shared" si="1128"/>
        <v/>
      </c>
      <c r="Q1850" s="6">
        <v>1848</v>
      </c>
      <c r="R1850" s="47" t="str">
        <f t="shared" si="1091"/>
        <v>-1848</v>
      </c>
      <c r="S1850" s="6"/>
      <c r="T1850" s="48" t="str">
        <f t="shared" si="1092"/>
        <v/>
      </c>
      <c r="U1850" s="49" t="str">
        <f t="shared" si="1093"/>
        <v/>
      </c>
      <c r="W1850" s="51"/>
      <c r="X1850" s="75" t="str">
        <f t="shared" si="1094"/>
        <v/>
      </c>
      <c r="Y1850" s="71" t="str">
        <f t="shared" si="1095"/>
        <v/>
      </c>
      <c r="Z1850" s="71" t="str">
        <f t="shared" si="1096"/>
        <v/>
      </c>
      <c r="AA1850" s="71" t="str">
        <f t="shared" si="1097"/>
        <v/>
      </c>
      <c r="AB1850" s="71" t="str">
        <f t="shared" si="1098"/>
        <v/>
      </c>
      <c r="AC1850" s="71" t="str">
        <f t="shared" si="1099"/>
        <v/>
      </c>
      <c r="AD1850" s="71" t="str">
        <f t="shared" si="1100"/>
        <v/>
      </c>
      <c r="AE1850" s="78" t="str">
        <f t="shared" si="1101"/>
        <v/>
      </c>
      <c r="AF1850" s="75" t="str">
        <f t="shared" si="1102"/>
        <v/>
      </c>
      <c r="AG1850" s="71" t="str">
        <f t="shared" si="1103"/>
        <v/>
      </c>
      <c r="AH1850" s="71" t="str">
        <f t="shared" si="1104"/>
        <v/>
      </c>
      <c r="AI1850" s="71" t="str">
        <f t="shared" si="1105"/>
        <v/>
      </c>
      <c r="AJ1850" s="71" t="str">
        <f t="shared" si="1106"/>
        <v/>
      </c>
      <c r="AK1850" s="71" t="str">
        <f t="shared" si="1107"/>
        <v/>
      </c>
      <c r="AL1850" s="71" t="str">
        <f t="shared" si="1108"/>
        <v/>
      </c>
      <c r="AM1850" s="78" t="str">
        <f t="shared" si="1109"/>
        <v/>
      </c>
      <c r="AN1850" s="75" t="str">
        <f t="shared" si="1110"/>
        <v/>
      </c>
      <c r="AO1850" s="71" t="str">
        <f t="shared" si="1111"/>
        <v/>
      </c>
      <c r="AP1850" s="71" t="str">
        <f t="shared" si="1112"/>
        <v/>
      </c>
      <c r="AQ1850" s="71" t="str">
        <f t="shared" si="1113"/>
        <v/>
      </c>
      <c r="AR1850" s="71" t="str">
        <f t="shared" si="1114"/>
        <v/>
      </c>
      <c r="AS1850" s="71" t="str">
        <f t="shared" si="1115"/>
        <v/>
      </c>
      <c r="AT1850" s="71" t="str">
        <f t="shared" si="1116"/>
        <v/>
      </c>
      <c r="AU1850" s="76" t="str">
        <f t="shared" si="1117"/>
        <v/>
      </c>
      <c r="BF1850" s="141">
        <v>59020</v>
      </c>
      <c r="BG1850" s="142" t="s">
        <v>20432</v>
      </c>
      <c r="BH1850" s="141" t="s">
        <v>478</v>
      </c>
      <c r="BI1850" s="141" t="s">
        <v>1268</v>
      </c>
      <c r="BJ1850" s="141" t="s">
        <v>14683</v>
      </c>
      <c r="BK1850" s="141" t="s">
        <v>2437</v>
      </c>
      <c r="BL1850" s="141" t="s">
        <v>20236</v>
      </c>
      <c r="BM1850" s="141">
        <v>45.673400000000001</v>
      </c>
      <c r="BN1850" s="141">
        <v>-73.438355000000001</v>
      </c>
      <c r="BO1850" s="141">
        <v>1959</v>
      </c>
      <c r="BP1850" s="143" t="s">
        <v>25962</v>
      </c>
      <c r="BQ1850" s="143" t="s">
        <v>17560</v>
      </c>
    </row>
    <row r="1851" spans="1:69" ht="38.25" customHeight="1" x14ac:dyDescent="0.25">
      <c r="A1851" s="1" t="str">
        <f t="shared" si="1118"/>
        <v/>
      </c>
      <c r="B1851" s="32" t="str">
        <f t="shared" si="1119"/>
        <v/>
      </c>
      <c r="C1851" s="25" t="str">
        <f t="shared" si="1120"/>
        <v/>
      </c>
      <c r="D1851" s="25" t="str">
        <f t="shared" si="1121"/>
        <v/>
      </c>
      <c r="E1851" s="25" t="str">
        <f t="shared" si="1122"/>
        <v/>
      </c>
      <c r="F1851" s="25" t="str">
        <f t="shared" si="1123"/>
        <v/>
      </c>
      <c r="G1851" s="108" t="str">
        <f t="shared" si="1124"/>
        <v/>
      </c>
      <c r="H1851" s="108" t="str">
        <f t="shared" si="1125"/>
        <v/>
      </c>
      <c r="I1851" s="112" t="str">
        <f t="shared" si="1126"/>
        <v/>
      </c>
      <c r="J1851" s="112"/>
      <c r="K1851" s="112"/>
      <c r="L1851" s="113"/>
      <c r="M1851" s="113"/>
      <c r="N1851" s="224" t="str">
        <f t="shared" si="1127"/>
        <v/>
      </c>
      <c r="O1851" s="225" t="str">
        <f t="shared" si="1128"/>
        <v/>
      </c>
      <c r="Q1851" s="6">
        <v>1849</v>
      </c>
      <c r="R1851" s="47" t="str">
        <f t="shared" si="1091"/>
        <v>-1849</v>
      </c>
      <c r="S1851" s="6"/>
      <c r="T1851" s="48" t="str">
        <f t="shared" si="1092"/>
        <v/>
      </c>
      <c r="U1851" s="49" t="str">
        <f t="shared" si="1093"/>
        <v/>
      </c>
      <c r="W1851" s="51"/>
      <c r="X1851" s="75" t="str">
        <f t="shared" si="1094"/>
        <v/>
      </c>
      <c r="Y1851" s="71" t="str">
        <f t="shared" si="1095"/>
        <v/>
      </c>
      <c r="Z1851" s="71" t="str">
        <f t="shared" si="1096"/>
        <v/>
      </c>
      <c r="AA1851" s="71" t="str">
        <f t="shared" si="1097"/>
        <v/>
      </c>
      <c r="AB1851" s="71" t="str">
        <f t="shared" si="1098"/>
        <v/>
      </c>
      <c r="AC1851" s="71" t="str">
        <f t="shared" si="1099"/>
        <v/>
      </c>
      <c r="AD1851" s="71" t="str">
        <f t="shared" si="1100"/>
        <v/>
      </c>
      <c r="AE1851" s="78" t="str">
        <f t="shared" si="1101"/>
        <v/>
      </c>
      <c r="AF1851" s="75" t="str">
        <f t="shared" si="1102"/>
        <v/>
      </c>
      <c r="AG1851" s="71" t="str">
        <f t="shared" si="1103"/>
        <v/>
      </c>
      <c r="AH1851" s="71" t="str">
        <f t="shared" si="1104"/>
        <v/>
      </c>
      <c r="AI1851" s="71" t="str">
        <f t="shared" si="1105"/>
        <v/>
      </c>
      <c r="AJ1851" s="71" t="str">
        <f t="shared" si="1106"/>
        <v/>
      </c>
      <c r="AK1851" s="71" t="str">
        <f t="shared" si="1107"/>
        <v/>
      </c>
      <c r="AL1851" s="71" t="str">
        <f t="shared" si="1108"/>
        <v/>
      </c>
      <c r="AM1851" s="78" t="str">
        <f t="shared" si="1109"/>
        <v/>
      </c>
      <c r="AN1851" s="75" t="str">
        <f t="shared" si="1110"/>
        <v/>
      </c>
      <c r="AO1851" s="71" t="str">
        <f t="shared" si="1111"/>
        <v/>
      </c>
      <c r="AP1851" s="71" t="str">
        <f t="shared" si="1112"/>
        <v/>
      </c>
      <c r="AQ1851" s="71" t="str">
        <f t="shared" si="1113"/>
        <v/>
      </c>
      <c r="AR1851" s="71" t="str">
        <f t="shared" si="1114"/>
        <v/>
      </c>
      <c r="AS1851" s="71" t="str">
        <f t="shared" si="1115"/>
        <v/>
      </c>
      <c r="AT1851" s="71" t="str">
        <f t="shared" si="1116"/>
        <v/>
      </c>
      <c r="AU1851" s="76" t="str">
        <f t="shared" si="1117"/>
        <v/>
      </c>
      <c r="BF1851" s="141">
        <v>46040</v>
      </c>
      <c r="BG1851" s="142" t="s">
        <v>20752</v>
      </c>
      <c r="BH1851" s="141" t="s">
        <v>180</v>
      </c>
      <c r="BI1851" s="141" t="s">
        <v>178</v>
      </c>
      <c r="BJ1851" s="141"/>
      <c r="BK1851" s="141" t="s">
        <v>2550</v>
      </c>
      <c r="BL1851" s="141" t="s">
        <v>20753</v>
      </c>
      <c r="BM1851" s="141">
        <v>45.144120000000001</v>
      </c>
      <c r="BN1851" s="141">
        <v>-72.9876</v>
      </c>
      <c r="BO1851" s="141">
        <v>2009</v>
      </c>
      <c r="BP1851" s="143" t="s">
        <v>25985</v>
      </c>
      <c r="BQ1851" s="143" t="s">
        <v>17560</v>
      </c>
    </row>
    <row r="1852" spans="1:69" ht="38.25" customHeight="1" x14ac:dyDescent="0.25">
      <c r="A1852" s="1" t="str">
        <f t="shared" si="1118"/>
        <v/>
      </c>
      <c r="B1852" s="32" t="str">
        <f t="shared" si="1119"/>
        <v/>
      </c>
      <c r="C1852" s="25" t="str">
        <f t="shared" si="1120"/>
        <v/>
      </c>
      <c r="D1852" s="25" t="str">
        <f t="shared" si="1121"/>
        <v/>
      </c>
      <c r="E1852" s="25" t="str">
        <f t="shared" si="1122"/>
        <v/>
      </c>
      <c r="F1852" s="25" t="str">
        <f t="shared" si="1123"/>
        <v/>
      </c>
      <c r="G1852" s="108" t="str">
        <f t="shared" si="1124"/>
        <v/>
      </c>
      <c r="H1852" s="108" t="str">
        <f t="shared" si="1125"/>
        <v/>
      </c>
      <c r="I1852" s="112" t="str">
        <f t="shared" si="1126"/>
        <v/>
      </c>
      <c r="J1852" s="112"/>
      <c r="K1852" s="112"/>
      <c r="L1852" s="113"/>
      <c r="M1852" s="113"/>
      <c r="N1852" s="224" t="str">
        <f t="shared" si="1127"/>
        <v/>
      </c>
      <c r="O1852" s="225" t="str">
        <f t="shared" si="1128"/>
        <v/>
      </c>
      <c r="Q1852" s="6">
        <v>1850</v>
      </c>
      <c r="R1852" s="47" t="str">
        <f t="shared" si="1091"/>
        <v>-1850</v>
      </c>
      <c r="S1852" s="6"/>
      <c r="T1852" s="48" t="str">
        <f t="shared" si="1092"/>
        <v/>
      </c>
      <c r="U1852" s="49" t="str">
        <f t="shared" si="1093"/>
        <v/>
      </c>
      <c r="W1852" s="51"/>
      <c r="X1852" s="75" t="str">
        <f t="shared" si="1094"/>
        <v/>
      </c>
      <c r="Y1852" s="71" t="str">
        <f t="shared" si="1095"/>
        <v/>
      </c>
      <c r="Z1852" s="71" t="str">
        <f t="shared" si="1096"/>
        <v/>
      </c>
      <c r="AA1852" s="71" t="str">
        <f t="shared" si="1097"/>
        <v/>
      </c>
      <c r="AB1852" s="71" t="str">
        <f t="shared" si="1098"/>
        <v/>
      </c>
      <c r="AC1852" s="71" t="str">
        <f t="shared" si="1099"/>
        <v/>
      </c>
      <c r="AD1852" s="71" t="str">
        <f t="shared" si="1100"/>
        <v/>
      </c>
      <c r="AE1852" s="78" t="str">
        <f t="shared" si="1101"/>
        <v/>
      </c>
      <c r="AF1852" s="75" t="str">
        <f t="shared" si="1102"/>
        <v/>
      </c>
      <c r="AG1852" s="71" t="str">
        <f t="shared" si="1103"/>
        <v/>
      </c>
      <c r="AH1852" s="71" t="str">
        <f t="shared" si="1104"/>
        <v/>
      </c>
      <c r="AI1852" s="71" t="str">
        <f t="shared" si="1105"/>
        <v/>
      </c>
      <c r="AJ1852" s="71" t="str">
        <f t="shared" si="1106"/>
        <v/>
      </c>
      <c r="AK1852" s="71" t="str">
        <f t="shared" si="1107"/>
        <v/>
      </c>
      <c r="AL1852" s="71" t="str">
        <f t="shared" si="1108"/>
        <v/>
      </c>
      <c r="AM1852" s="78" t="str">
        <f t="shared" si="1109"/>
        <v/>
      </c>
      <c r="AN1852" s="75" t="str">
        <f t="shared" si="1110"/>
        <v/>
      </c>
      <c r="AO1852" s="71" t="str">
        <f t="shared" si="1111"/>
        <v/>
      </c>
      <c r="AP1852" s="71" t="str">
        <f t="shared" si="1112"/>
        <v/>
      </c>
      <c r="AQ1852" s="71" t="str">
        <f t="shared" si="1113"/>
        <v/>
      </c>
      <c r="AR1852" s="71" t="str">
        <f t="shared" si="1114"/>
        <v/>
      </c>
      <c r="AS1852" s="71" t="str">
        <f t="shared" si="1115"/>
        <v/>
      </c>
      <c r="AT1852" s="71" t="str">
        <f t="shared" si="1116"/>
        <v/>
      </c>
      <c r="AU1852" s="76" t="str">
        <f t="shared" si="1117"/>
        <v/>
      </c>
      <c r="BF1852" s="141">
        <v>56083</v>
      </c>
      <c r="BG1852" s="142" t="s">
        <v>20924</v>
      </c>
      <c r="BH1852" s="141" t="s">
        <v>180</v>
      </c>
      <c r="BI1852" s="141" t="s">
        <v>191</v>
      </c>
      <c r="BJ1852" s="141" t="s">
        <v>12951</v>
      </c>
      <c r="BK1852" s="141" t="s">
        <v>20925</v>
      </c>
      <c r="BL1852" s="141" t="s">
        <v>14147</v>
      </c>
      <c r="BM1852" s="141">
        <v>45.326107</v>
      </c>
      <c r="BN1852" s="141">
        <v>-73.288994000000002</v>
      </c>
      <c r="BO1852" s="141">
        <v>1995</v>
      </c>
      <c r="BP1852" s="143" t="s">
        <v>25968</v>
      </c>
      <c r="BQ1852" s="143" t="s">
        <v>17560</v>
      </c>
    </row>
    <row r="1853" spans="1:69" ht="38.25" customHeight="1" x14ac:dyDescent="0.25">
      <c r="A1853" s="1" t="str">
        <f t="shared" si="1118"/>
        <v/>
      </c>
      <c r="B1853" s="32" t="str">
        <f t="shared" si="1119"/>
        <v/>
      </c>
      <c r="C1853" s="25" t="str">
        <f t="shared" si="1120"/>
        <v/>
      </c>
      <c r="D1853" s="25" t="str">
        <f t="shared" si="1121"/>
        <v/>
      </c>
      <c r="E1853" s="25" t="str">
        <f t="shared" si="1122"/>
        <v/>
      </c>
      <c r="F1853" s="25" t="str">
        <f t="shared" si="1123"/>
        <v/>
      </c>
      <c r="G1853" s="108" t="str">
        <f t="shared" si="1124"/>
        <v/>
      </c>
      <c r="H1853" s="108" t="str">
        <f t="shared" si="1125"/>
        <v/>
      </c>
      <c r="I1853" s="112" t="str">
        <f t="shared" si="1126"/>
        <v/>
      </c>
      <c r="J1853" s="112"/>
      <c r="K1853" s="112"/>
      <c r="L1853" s="113"/>
      <c r="M1853" s="113"/>
      <c r="N1853" s="224" t="str">
        <f t="shared" si="1127"/>
        <v/>
      </c>
      <c r="O1853" s="225" t="str">
        <f t="shared" si="1128"/>
        <v/>
      </c>
      <c r="Q1853" s="6">
        <v>1851</v>
      </c>
      <c r="R1853" s="47" t="str">
        <f t="shared" si="1091"/>
        <v>-1851</v>
      </c>
      <c r="S1853" s="6"/>
      <c r="T1853" s="48" t="str">
        <f t="shared" si="1092"/>
        <v/>
      </c>
      <c r="U1853" s="49" t="str">
        <f t="shared" si="1093"/>
        <v/>
      </c>
      <c r="W1853" s="51"/>
      <c r="X1853" s="75" t="str">
        <f t="shared" si="1094"/>
        <v/>
      </c>
      <c r="Y1853" s="71" t="str">
        <f t="shared" si="1095"/>
        <v/>
      </c>
      <c r="Z1853" s="71" t="str">
        <f t="shared" si="1096"/>
        <v/>
      </c>
      <c r="AA1853" s="71" t="str">
        <f t="shared" si="1097"/>
        <v/>
      </c>
      <c r="AB1853" s="71" t="str">
        <f t="shared" si="1098"/>
        <v/>
      </c>
      <c r="AC1853" s="71" t="str">
        <f t="shared" si="1099"/>
        <v/>
      </c>
      <c r="AD1853" s="71" t="str">
        <f t="shared" si="1100"/>
        <v/>
      </c>
      <c r="AE1853" s="78" t="str">
        <f t="shared" si="1101"/>
        <v/>
      </c>
      <c r="AF1853" s="75" t="str">
        <f t="shared" si="1102"/>
        <v/>
      </c>
      <c r="AG1853" s="71" t="str">
        <f t="shared" si="1103"/>
        <v/>
      </c>
      <c r="AH1853" s="71" t="str">
        <f t="shared" si="1104"/>
        <v/>
      </c>
      <c r="AI1853" s="71" t="str">
        <f t="shared" si="1105"/>
        <v/>
      </c>
      <c r="AJ1853" s="71" t="str">
        <f t="shared" si="1106"/>
        <v/>
      </c>
      <c r="AK1853" s="71" t="str">
        <f t="shared" si="1107"/>
        <v/>
      </c>
      <c r="AL1853" s="71" t="str">
        <f t="shared" si="1108"/>
        <v/>
      </c>
      <c r="AM1853" s="78" t="str">
        <f t="shared" si="1109"/>
        <v/>
      </c>
      <c r="AN1853" s="75" t="str">
        <f t="shared" si="1110"/>
        <v/>
      </c>
      <c r="AO1853" s="71" t="str">
        <f t="shared" si="1111"/>
        <v/>
      </c>
      <c r="AP1853" s="71" t="str">
        <f t="shared" si="1112"/>
        <v/>
      </c>
      <c r="AQ1853" s="71" t="str">
        <f t="shared" si="1113"/>
        <v/>
      </c>
      <c r="AR1853" s="71" t="str">
        <f t="shared" si="1114"/>
        <v/>
      </c>
      <c r="AS1853" s="71" t="str">
        <f t="shared" si="1115"/>
        <v/>
      </c>
      <c r="AT1853" s="71" t="str">
        <f t="shared" si="1116"/>
        <v/>
      </c>
      <c r="AU1853" s="76" t="str">
        <f t="shared" si="1117"/>
        <v/>
      </c>
      <c r="BF1853" s="141">
        <v>56083</v>
      </c>
      <c r="BG1853" s="142" t="s">
        <v>20926</v>
      </c>
      <c r="BH1853" s="141" t="s">
        <v>180</v>
      </c>
      <c r="BI1853" s="141" t="s">
        <v>191</v>
      </c>
      <c r="BJ1853" s="141" t="s">
        <v>20927</v>
      </c>
      <c r="BK1853" s="141" t="s">
        <v>468</v>
      </c>
      <c r="BL1853" s="141" t="s">
        <v>20928</v>
      </c>
      <c r="BM1853" s="141">
        <v>45.298931000000003</v>
      </c>
      <c r="BN1853" s="141">
        <v>-73.253615999999994</v>
      </c>
      <c r="BO1853" s="141">
        <v>1995</v>
      </c>
      <c r="BP1853" s="143" t="s">
        <v>25968</v>
      </c>
      <c r="BQ1853" s="143" t="s">
        <v>17560</v>
      </c>
    </row>
    <row r="1854" spans="1:69" ht="38.25" customHeight="1" x14ac:dyDescent="0.25">
      <c r="A1854" s="1" t="str">
        <f t="shared" si="1118"/>
        <v/>
      </c>
      <c r="B1854" s="32" t="str">
        <f t="shared" si="1119"/>
        <v/>
      </c>
      <c r="C1854" s="25" t="str">
        <f t="shared" si="1120"/>
        <v/>
      </c>
      <c r="D1854" s="25" t="str">
        <f t="shared" si="1121"/>
        <v/>
      </c>
      <c r="E1854" s="25" t="str">
        <f t="shared" si="1122"/>
        <v/>
      </c>
      <c r="F1854" s="25" t="str">
        <f t="shared" si="1123"/>
        <v/>
      </c>
      <c r="G1854" s="108" t="str">
        <f t="shared" si="1124"/>
        <v/>
      </c>
      <c r="H1854" s="108" t="str">
        <f t="shared" si="1125"/>
        <v/>
      </c>
      <c r="I1854" s="112" t="str">
        <f t="shared" si="1126"/>
        <v/>
      </c>
      <c r="J1854" s="112"/>
      <c r="K1854" s="112"/>
      <c r="L1854" s="113"/>
      <c r="M1854" s="113"/>
      <c r="N1854" s="224" t="str">
        <f t="shared" si="1127"/>
        <v/>
      </c>
      <c r="O1854" s="225" t="str">
        <f t="shared" si="1128"/>
        <v/>
      </c>
      <c r="Q1854" s="6">
        <v>1852</v>
      </c>
      <c r="R1854" s="47" t="str">
        <f t="shared" si="1091"/>
        <v>-1852</v>
      </c>
      <c r="S1854" s="6"/>
      <c r="T1854" s="48" t="str">
        <f t="shared" si="1092"/>
        <v/>
      </c>
      <c r="U1854" s="49" t="str">
        <f t="shared" si="1093"/>
        <v/>
      </c>
      <c r="W1854" s="51"/>
      <c r="X1854" s="75" t="str">
        <f t="shared" si="1094"/>
        <v/>
      </c>
      <c r="Y1854" s="71" t="str">
        <f t="shared" si="1095"/>
        <v/>
      </c>
      <c r="Z1854" s="71" t="str">
        <f t="shared" si="1096"/>
        <v/>
      </c>
      <c r="AA1854" s="71" t="str">
        <f t="shared" si="1097"/>
        <v/>
      </c>
      <c r="AB1854" s="71" t="str">
        <f t="shared" si="1098"/>
        <v/>
      </c>
      <c r="AC1854" s="71" t="str">
        <f t="shared" si="1099"/>
        <v/>
      </c>
      <c r="AD1854" s="71" t="str">
        <f t="shared" si="1100"/>
        <v/>
      </c>
      <c r="AE1854" s="78" t="str">
        <f t="shared" si="1101"/>
        <v/>
      </c>
      <c r="AF1854" s="75" t="str">
        <f t="shared" si="1102"/>
        <v/>
      </c>
      <c r="AG1854" s="71" t="str">
        <f t="shared" si="1103"/>
        <v/>
      </c>
      <c r="AH1854" s="71" t="str">
        <f t="shared" si="1104"/>
        <v/>
      </c>
      <c r="AI1854" s="71" t="str">
        <f t="shared" si="1105"/>
        <v/>
      </c>
      <c r="AJ1854" s="71" t="str">
        <f t="shared" si="1106"/>
        <v/>
      </c>
      <c r="AK1854" s="71" t="str">
        <f t="shared" si="1107"/>
        <v/>
      </c>
      <c r="AL1854" s="71" t="str">
        <f t="shared" si="1108"/>
        <v/>
      </c>
      <c r="AM1854" s="78" t="str">
        <f t="shared" si="1109"/>
        <v/>
      </c>
      <c r="AN1854" s="75" t="str">
        <f t="shared" si="1110"/>
        <v/>
      </c>
      <c r="AO1854" s="71" t="str">
        <f t="shared" si="1111"/>
        <v/>
      </c>
      <c r="AP1854" s="71" t="str">
        <f t="shared" si="1112"/>
        <v/>
      </c>
      <c r="AQ1854" s="71" t="str">
        <f t="shared" si="1113"/>
        <v/>
      </c>
      <c r="AR1854" s="71" t="str">
        <f t="shared" si="1114"/>
        <v/>
      </c>
      <c r="AS1854" s="71" t="str">
        <f t="shared" si="1115"/>
        <v/>
      </c>
      <c r="AT1854" s="71" t="str">
        <f t="shared" si="1116"/>
        <v/>
      </c>
      <c r="AU1854" s="76" t="str">
        <f t="shared" si="1117"/>
        <v/>
      </c>
      <c r="BF1854" s="141">
        <v>56083</v>
      </c>
      <c r="BG1854" s="142" t="s">
        <v>20929</v>
      </c>
      <c r="BH1854" s="141" t="s">
        <v>180</v>
      </c>
      <c r="BI1854" s="141" t="s">
        <v>191</v>
      </c>
      <c r="BJ1854" s="141" t="s">
        <v>20930</v>
      </c>
      <c r="BK1854" s="141" t="s">
        <v>14736</v>
      </c>
      <c r="BL1854" s="141" t="s">
        <v>20931</v>
      </c>
      <c r="BM1854" s="141">
        <v>45.325433680022698</v>
      </c>
      <c r="BN1854" s="141">
        <v>-73.274783907984002</v>
      </c>
      <c r="BO1854" s="141">
        <v>1996</v>
      </c>
      <c r="BP1854" s="143"/>
      <c r="BQ1854" s="143" t="s">
        <v>17560</v>
      </c>
    </row>
    <row r="1855" spans="1:69" ht="38.25" customHeight="1" x14ac:dyDescent="0.25">
      <c r="A1855" s="1" t="str">
        <f t="shared" si="1118"/>
        <v/>
      </c>
      <c r="B1855" s="32" t="str">
        <f t="shared" si="1119"/>
        <v/>
      </c>
      <c r="C1855" s="25" t="str">
        <f t="shared" si="1120"/>
        <v/>
      </c>
      <c r="D1855" s="25" t="str">
        <f t="shared" si="1121"/>
        <v/>
      </c>
      <c r="E1855" s="25" t="str">
        <f t="shared" si="1122"/>
        <v/>
      </c>
      <c r="F1855" s="25" t="str">
        <f t="shared" si="1123"/>
        <v/>
      </c>
      <c r="G1855" s="108" t="str">
        <f t="shared" si="1124"/>
        <v/>
      </c>
      <c r="H1855" s="108" t="str">
        <f t="shared" si="1125"/>
        <v/>
      </c>
      <c r="I1855" s="112" t="str">
        <f t="shared" si="1126"/>
        <v/>
      </c>
      <c r="J1855" s="112"/>
      <c r="K1855" s="112"/>
      <c r="L1855" s="113"/>
      <c r="M1855" s="113"/>
      <c r="N1855" s="224" t="str">
        <f t="shared" si="1127"/>
        <v/>
      </c>
      <c r="O1855" s="225" t="str">
        <f t="shared" si="1128"/>
        <v/>
      </c>
      <c r="Q1855" s="6">
        <v>1853</v>
      </c>
      <c r="R1855" s="47" t="str">
        <f t="shared" si="1091"/>
        <v>-1853</v>
      </c>
      <c r="S1855" s="6"/>
      <c r="T1855" s="48" t="str">
        <f t="shared" si="1092"/>
        <v/>
      </c>
      <c r="U1855" s="49" t="str">
        <f t="shared" si="1093"/>
        <v/>
      </c>
      <c r="W1855" s="51"/>
      <c r="X1855" s="75" t="str">
        <f t="shared" si="1094"/>
        <v/>
      </c>
      <c r="Y1855" s="71" t="str">
        <f t="shared" si="1095"/>
        <v/>
      </c>
      <c r="Z1855" s="71" t="str">
        <f t="shared" si="1096"/>
        <v/>
      </c>
      <c r="AA1855" s="71" t="str">
        <f t="shared" si="1097"/>
        <v/>
      </c>
      <c r="AB1855" s="71" t="str">
        <f t="shared" si="1098"/>
        <v/>
      </c>
      <c r="AC1855" s="71" t="str">
        <f t="shared" si="1099"/>
        <v/>
      </c>
      <c r="AD1855" s="71" t="str">
        <f t="shared" si="1100"/>
        <v/>
      </c>
      <c r="AE1855" s="78" t="str">
        <f t="shared" si="1101"/>
        <v/>
      </c>
      <c r="AF1855" s="75" t="str">
        <f t="shared" si="1102"/>
        <v/>
      </c>
      <c r="AG1855" s="71" t="str">
        <f t="shared" si="1103"/>
        <v/>
      </c>
      <c r="AH1855" s="71" t="str">
        <f t="shared" si="1104"/>
        <v/>
      </c>
      <c r="AI1855" s="71" t="str">
        <f t="shared" si="1105"/>
        <v/>
      </c>
      <c r="AJ1855" s="71" t="str">
        <f t="shared" si="1106"/>
        <v/>
      </c>
      <c r="AK1855" s="71" t="str">
        <f t="shared" si="1107"/>
        <v/>
      </c>
      <c r="AL1855" s="71" t="str">
        <f t="shared" si="1108"/>
        <v/>
      </c>
      <c r="AM1855" s="78" t="str">
        <f t="shared" si="1109"/>
        <v/>
      </c>
      <c r="AN1855" s="75" t="str">
        <f t="shared" si="1110"/>
        <v/>
      </c>
      <c r="AO1855" s="71" t="str">
        <f t="shared" si="1111"/>
        <v/>
      </c>
      <c r="AP1855" s="71" t="str">
        <f t="shared" si="1112"/>
        <v/>
      </c>
      <c r="AQ1855" s="71" t="str">
        <f t="shared" si="1113"/>
        <v/>
      </c>
      <c r="AR1855" s="71" t="str">
        <f t="shared" si="1114"/>
        <v/>
      </c>
      <c r="AS1855" s="71" t="str">
        <f t="shared" si="1115"/>
        <v/>
      </c>
      <c r="AT1855" s="71" t="str">
        <f t="shared" si="1116"/>
        <v/>
      </c>
      <c r="AU1855" s="76" t="str">
        <f t="shared" si="1117"/>
        <v/>
      </c>
      <c r="BF1855" s="141">
        <v>56083</v>
      </c>
      <c r="BG1855" s="142" t="s">
        <v>20932</v>
      </c>
      <c r="BH1855" s="141" t="s">
        <v>180</v>
      </c>
      <c r="BI1855" s="141" t="s">
        <v>191</v>
      </c>
      <c r="BJ1855" s="141" t="s">
        <v>20933</v>
      </c>
      <c r="BK1855" s="141" t="s">
        <v>4749</v>
      </c>
      <c r="BL1855" s="141" t="s">
        <v>20934</v>
      </c>
      <c r="BM1855" s="141">
        <v>45.303561999999999</v>
      </c>
      <c r="BN1855" s="141">
        <v>-73.291625999999994</v>
      </c>
      <c r="BO1855" s="141">
        <v>1995</v>
      </c>
      <c r="BP1855" s="143" t="s">
        <v>25968</v>
      </c>
      <c r="BQ1855" s="143" t="s">
        <v>17560</v>
      </c>
    </row>
    <row r="1856" spans="1:69" ht="38.25" customHeight="1" x14ac:dyDescent="0.25">
      <c r="A1856" s="1" t="str">
        <f t="shared" si="1118"/>
        <v/>
      </c>
      <c r="B1856" s="32" t="str">
        <f t="shared" si="1119"/>
        <v/>
      </c>
      <c r="C1856" s="25" t="str">
        <f t="shared" si="1120"/>
        <v/>
      </c>
      <c r="D1856" s="25" t="str">
        <f t="shared" si="1121"/>
        <v/>
      </c>
      <c r="E1856" s="25" t="str">
        <f t="shared" si="1122"/>
        <v/>
      </c>
      <c r="F1856" s="25" t="str">
        <f t="shared" si="1123"/>
        <v/>
      </c>
      <c r="G1856" s="108" t="str">
        <f t="shared" si="1124"/>
        <v/>
      </c>
      <c r="H1856" s="108" t="str">
        <f t="shared" si="1125"/>
        <v/>
      </c>
      <c r="I1856" s="112" t="str">
        <f t="shared" si="1126"/>
        <v/>
      </c>
      <c r="J1856" s="112"/>
      <c r="K1856" s="112"/>
      <c r="L1856" s="113"/>
      <c r="M1856" s="113"/>
      <c r="N1856" s="224" t="str">
        <f t="shared" si="1127"/>
        <v/>
      </c>
      <c r="O1856" s="225" t="str">
        <f t="shared" si="1128"/>
        <v/>
      </c>
      <c r="Q1856" s="6">
        <v>1854</v>
      </c>
      <c r="R1856" s="47" t="str">
        <f t="shared" si="1091"/>
        <v>-1854</v>
      </c>
      <c r="S1856" s="6"/>
      <c r="T1856" s="48" t="str">
        <f t="shared" si="1092"/>
        <v/>
      </c>
      <c r="U1856" s="49" t="str">
        <f t="shared" si="1093"/>
        <v/>
      </c>
      <c r="W1856" s="51"/>
      <c r="X1856" s="75" t="str">
        <f t="shared" si="1094"/>
        <v/>
      </c>
      <c r="Y1856" s="71" t="str">
        <f t="shared" si="1095"/>
        <v/>
      </c>
      <c r="Z1856" s="71" t="str">
        <f t="shared" si="1096"/>
        <v/>
      </c>
      <c r="AA1856" s="71" t="str">
        <f t="shared" si="1097"/>
        <v/>
      </c>
      <c r="AB1856" s="71" t="str">
        <f t="shared" si="1098"/>
        <v/>
      </c>
      <c r="AC1856" s="71" t="str">
        <f t="shared" si="1099"/>
        <v/>
      </c>
      <c r="AD1856" s="71" t="str">
        <f t="shared" si="1100"/>
        <v/>
      </c>
      <c r="AE1856" s="78" t="str">
        <f t="shared" si="1101"/>
        <v/>
      </c>
      <c r="AF1856" s="75" t="str">
        <f t="shared" si="1102"/>
        <v/>
      </c>
      <c r="AG1856" s="71" t="str">
        <f t="shared" si="1103"/>
        <v/>
      </c>
      <c r="AH1856" s="71" t="str">
        <f t="shared" si="1104"/>
        <v/>
      </c>
      <c r="AI1856" s="71" t="str">
        <f t="shared" si="1105"/>
        <v/>
      </c>
      <c r="AJ1856" s="71" t="str">
        <f t="shared" si="1106"/>
        <v/>
      </c>
      <c r="AK1856" s="71" t="str">
        <f t="shared" si="1107"/>
        <v/>
      </c>
      <c r="AL1856" s="71" t="str">
        <f t="shared" si="1108"/>
        <v/>
      </c>
      <c r="AM1856" s="78" t="str">
        <f t="shared" si="1109"/>
        <v/>
      </c>
      <c r="AN1856" s="75" t="str">
        <f t="shared" si="1110"/>
        <v/>
      </c>
      <c r="AO1856" s="71" t="str">
        <f t="shared" si="1111"/>
        <v/>
      </c>
      <c r="AP1856" s="71" t="str">
        <f t="shared" si="1112"/>
        <v/>
      </c>
      <c r="AQ1856" s="71" t="str">
        <f t="shared" si="1113"/>
        <v/>
      </c>
      <c r="AR1856" s="71" t="str">
        <f t="shared" si="1114"/>
        <v/>
      </c>
      <c r="AS1856" s="71" t="str">
        <f t="shared" si="1115"/>
        <v/>
      </c>
      <c r="AT1856" s="71" t="str">
        <f t="shared" si="1116"/>
        <v/>
      </c>
      <c r="AU1856" s="76" t="str">
        <f t="shared" si="1117"/>
        <v/>
      </c>
      <c r="BF1856" s="141">
        <v>56083</v>
      </c>
      <c r="BG1856" s="142" t="s">
        <v>20935</v>
      </c>
      <c r="BH1856" s="141" t="s">
        <v>180</v>
      </c>
      <c r="BI1856" s="141" t="s">
        <v>191</v>
      </c>
      <c r="BJ1856" s="141" t="s">
        <v>20936</v>
      </c>
      <c r="BK1856" s="141" t="s">
        <v>10179</v>
      </c>
      <c r="BL1856" s="141" t="s">
        <v>20937</v>
      </c>
      <c r="BM1856" s="141">
        <v>45.307437999999998</v>
      </c>
      <c r="BN1856" s="141">
        <v>-73.277855000000002</v>
      </c>
      <c r="BO1856" s="141">
        <v>1997</v>
      </c>
      <c r="BP1856" s="143"/>
      <c r="BQ1856" s="143" t="s">
        <v>17560</v>
      </c>
    </row>
    <row r="1857" spans="1:69" ht="38.25" customHeight="1" x14ac:dyDescent="0.25">
      <c r="A1857" s="1" t="str">
        <f t="shared" si="1118"/>
        <v/>
      </c>
      <c r="B1857" s="32" t="str">
        <f t="shared" si="1119"/>
        <v/>
      </c>
      <c r="C1857" s="25" t="str">
        <f t="shared" si="1120"/>
        <v/>
      </c>
      <c r="D1857" s="25" t="str">
        <f t="shared" si="1121"/>
        <v/>
      </c>
      <c r="E1857" s="25" t="str">
        <f t="shared" si="1122"/>
        <v/>
      </c>
      <c r="F1857" s="25" t="str">
        <f t="shared" si="1123"/>
        <v/>
      </c>
      <c r="G1857" s="108" t="str">
        <f t="shared" si="1124"/>
        <v/>
      </c>
      <c r="H1857" s="108" t="str">
        <f t="shared" si="1125"/>
        <v/>
      </c>
      <c r="I1857" s="112" t="str">
        <f t="shared" si="1126"/>
        <v/>
      </c>
      <c r="J1857" s="112"/>
      <c r="K1857" s="112"/>
      <c r="L1857" s="113"/>
      <c r="M1857" s="113"/>
      <c r="N1857" s="224" t="str">
        <f t="shared" si="1127"/>
        <v/>
      </c>
      <c r="O1857" s="225" t="str">
        <f t="shared" si="1128"/>
        <v/>
      </c>
      <c r="Q1857" s="6">
        <v>1855</v>
      </c>
      <c r="R1857" s="47" t="str">
        <f t="shared" si="1091"/>
        <v>-1855</v>
      </c>
      <c r="S1857" s="6"/>
      <c r="T1857" s="48" t="str">
        <f t="shared" si="1092"/>
        <v/>
      </c>
      <c r="U1857" s="49" t="str">
        <f t="shared" si="1093"/>
        <v/>
      </c>
      <c r="W1857" s="51"/>
      <c r="X1857" s="75" t="str">
        <f t="shared" si="1094"/>
        <v/>
      </c>
      <c r="Y1857" s="71" t="str">
        <f t="shared" si="1095"/>
        <v/>
      </c>
      <c r="Z1857" s="71" t="str">
        <f t="shared" si="1096"/>
        <v/>
      </c>
      <c r="AA1857" s="71" t="str">
        <f t="shared" si="1097"/>
        <v/>
      </c>
      <c r="AB1857" s="71" t="str">
        <f t="shared" si="1098"/>
        <v/>
      </c>
      <c r="AC1857" s="71" t="str">
        <f t="shared" si="1099"/>
        <v/>
      </c>
      <c r="AD1857" s="71" t="str">
        <f t="shared" si="1100"/>
        <v/>
      </c>
      <c r="AE1857" s="78" t="str">
        <f t="shared" si="1101"/>
        <v/>
      </c>
      <c r="AF1857" s="75" t="str">
        <f t="shared" si="1102"/>
        <v/>
      </c>
      <c r="AG1857" s="71" t="str">
        <f t="shared" si="1103"/>
        <v/>
      </c>
      <c r="AH1857" s="71" t="str">
        <f t="shared" si="1104"/>
        <v/>
      </c>
      <c r="AI1857" s="71" t="str">
        <f t="shared" si="1105"/>
        <v/>
      </c>
      <c r="AJ1857" s="71" t="str">
        <f t="shared" si="1106"/>
        <v/>
      </c>
      <c r="AK1857" s="71" t="str">
        <f t="shared" si="1107"/>
        <v/>
      </c>
      <c r="AL1857" s="71" t="str">
        <f t="shared" si="1108"/>
        <v/>
      </c>
      <c r="AM1857" s="78" t="str">
        <f t="shared" si="1109"/>
        <v/>
      </c>
      <c r="AN1857" s="75" t="str">
        <f t="shared" si="1110"/>
        <v/>
      </c>
      <c r="AO1857" s="71" t="str">
        <f t="shared" si="1111"/>
        <v/>
      </c>
      <c r="AP1857" s="71" t="str">
        <f t="shared" si="1112"/>
        <v/>
      </c>
      <c r="AQ1857" s="71" t="str">
        <f t="shared" si="1113"/>
        <v/>
      </c>
      <c r="AR1857" s="71" t="str">
        <f t="shared" si="1114"/>
        <v/>
      </c>
      <c r="AS1857" s="71" t="str">
        <f t="shared" si="1115"/>
        <v/>
      </c>
      <c r="AT1857" s="71" t="str">
        <f t="shared" si="1116"/>
        <v/>
      </c>
      <c r="AU1857" s="76" t="str">
        <f t="shared" si="1117"/>
        <v/>
      </c>
      <c r="BF1857" s="141">
        <v>56083</v>
      </c>
      <c r="BG1857" s="142" t="s">
        <v>20594</v>
      </c>
      <c r="BH1857" s="141" t="s">
        <v>180</v>
      </c>
      <c r="BI1857" s="141" t="s">
        <v>191</v>
      </c>
      <c r="BJ1857" s="141" t="s">
        <v>20595</v>
      </c>
      <c r="BK1857" s="141" t="s">
        <v>20596</v>
      </c>
      <c r="BL1857" s="141" t="s">
        <v>20597</v>
      </c>
      <c r="BM1857" s="141">
        <v>45.312609736734899</v>
      </c>
      <c r="BN1857" s="141">
        <v>-73.265460785310296</v>
      </c>
      <c r="BO1857" s="141">
        <v>1994</v>
      </c>
      <c r="BP1857" s="143"/>
      <c r="BQ1857" s="143" t="s">
        <v>17560</v>
      </c>
    </row>
    <row r="1858" spans="1:69" ht="38.25" customHeight="1" x14ac:dyDescent="0.25">
      <c r="A1858" s="1" t="str">
        <f t="shared" si="1118"/>
        <v/>
      </c>
      <c r="B1858" s="32" t="str">
        <f t="shared" si="1119"/>
        <v/>
      </c>
      <c r="C1858" s="25" t="str">
        <f t="shared" si="1120"/>
        <v/>
      </c>
      <c r="D1858" s="25" t="str">
        <f t="shared" si="1121"/>
        <v/>
      </c>
      <c r="E1858" s="25" t="str">
        <f t="shared" si="1122"/>
        <v/>
      </c>
      <c r="F1858" s="25" t="str">
        <f t="shared" si="1123"/>
        <v/>
      </c>
      <c r="G1858" s="108" t="str">
        <f t="shared" si="1124"/>
        <v/>
      </c>
      <c r="H1858" s="108" t="str">
        <f t="shared" si="1125"/>
        <v/>
      </c>
      <c r="I1858" s="112" t="str">
        <f t="shared" si="1126"/>
        <v/>
      </c>
      <c r="J1858" s="112"/>
      <c r="K1858" s="112"/>
      <c r="L1858" s="113"/>
      <c r="M1858" s="113"/>
      <c r="N1858" s="224" t="str">
        <f t="shared" si="1127"/>
        <v/>
      </c>
      <c r="O1858" s="225" t="str">
        <f t="shared" si="1128"/>
        <v/>
      </c>
      <c r="Q1858" s="6">
        <v>1856</v>
      </c>
      <c r="R1858" s="47" t="str">
        <f t="shared" si="1091"/>
        <v>-1856</v>
      </c>
      <c r="S1858" s="6"/>
      <c r="T1858" s="48" t="str">
        <f t="shared" si="1092"/>
        <v/>
      </c>
      <c r="U1858" s="49" t="str">
        <f t="shared" si="1093"/>
        <v/>
      </c>
      <c r="W1858" s="51"/>
      <c r="X1858" s="75" t="str">
        <f t="shared" si="1094"/>
        <v/>
      </c>
      <c r="Y1858" s="71" t="str">
        <f t="shared" si="1095"/>
        <v/>
      </c>
      <c r="Z1858" s="71" t="str">
        <f t="shared" si="1096"/>
        <v/>
      </c>
      <c r="AA1858" s="71" t="str">
        <f t="shared" si="1097"/>
        <v/>
      </c>
      <c r="AB1858" s="71" t="str">
        <f t="shared" si="1098"/>
        <v/>
      </c>
      <c r="AC1858" s="71" t="str">
        <f t="shared" si="1099"/>
        <v/>
      </c>
      <c r="AD1858" s="71" t="str">
        <f t="shared" si="1100"/>
        <v/>
      </c>
      <c r="AE1858" s="78" t="str">
        <f t="shared" si="1101"/>
        <v/>
      </c>
      <c r="AF1858" s="75" t="str">
        <f t="shared" si="1102"/>
        <v/>
      </c>
      <c r="AG1858" s="71" t="str">
        <f t="shared" si="1103"/>
        <v/>
      </c>
      <c r="AH1858" s="71" t="str">
        <f t="shared" si="1104"/>
        <v/>
      </c>
      <c r="AI1858" s="71" t="str">
        <f t="shared" si="1105"/>
        <v/>
      </c>
      <c r="AJ1858" s="71" t="str">
        <f t="shared" si="1106"/>
        <v/>
      </c>
      <c r="AK1858" s="71" t="str">
        <f t="shared" si="1107"/>
        <v/>
      </c>
      <c r="AL1858" s="71" t="str">
        <f t="shared" si="1108"/>
        <v/>
      </c>
      <c r="AM1858" s="78" t="str">
        <f t="shared" si="1109"/>
        <v/>
      </c>
      <c r="AN1858" s="75" t="str">
        <f t="shared" si="1110"/>
        <v/>
      </c>
      <c r="AO1858" s="71" t="str">
        <f t="shared" si="1111"/>
        <v/>
      </c>
      <c r="AP1858" s="71" t="str">
        <f t="shared" si="1112"/>
        <v/>
      </c>
      <c r="AQ1858" s="71" t="str">
        <f t="shared" si="1113"/>
        <v/>
      </c>
      <c r="AR1858" s="71" t="str">
        <f t="shared" si="1114"/>
        <v/>
      </c>
      <c r="AS1858" s="71" t="str">
        <f t="shared" si="1115"/>
        <v/>
      </c>
      <c r="AT1858" s="71" t="str">
        <f t="shared" si="1116"/>
        <v/>
      </c>
      <c r="AU1858" s="76" t="str">
        <f t="shared" si="1117"/>
        <v/>
      </c>
      <c r="BF1858" s="141">
        <v>56083</v>
      </c>
      <c r="BG1858" s="142" t="s">
        <v>20598</v>
      </c>
      <c r="BH1858" s="141" t="s">
        <v>180</v>
      </c>
      <c r="BI1858" s="141" t="s">
        <v>191</v>
      </c>
      <c r="BJ1858" s="141" t="s">
        <v>20599</v>
      </c>
      <c r="BK1858" s="141" t="s">
        <v>1626</v>
      </c>
      <c r="BL1858" s="141" t="s">
        <v>20600</v>
      </c>
      <c r="BM1858" s="141">
        <v>45.344350131819702</v>
      </c>
      <c r="BN1858" s="141">
        <v>-73.2664144224848</v>
      </c>
      <c r="BO1858" s="141">
        <v>1996</v>
      </c>
      <c r="BP1858" s="143"/>
      <c r="BQ1858" s="143" t="s">
        <v>17560</v>
      </c>
    </row>
    <row r="1859" spans="1:69" ht="38.25" customHeight="1" x14ac:dyDescent="0.25">
      <c r="A1859" s="1" t="str">
        <f t="shared" si="1118"/>
        <v/>
      </c>
      <c r="B1859" s="32" t="str">
        <f t="shared" si="1119"/>
        <v/>
      </c>
      <c r="C1859" s="25" t="str">
        <f t="shared" si="1120"/>
        <v/>
      </c>
      <c r="D1859" s="25" t="str">
        <f t="shared" si="1121"/>
        <v/>
      </c>
      <c r="E1859" s="25" t="str">
        <f t="shared" si="1122"/>
        <v/>
      </c>
      <c r="F1859" s="25" t="str">
        <f t="shared" si="1123"/>
        <v/>
      </c>
      <c r="G1859" s="108" t="str">
        <f t="shared" si="1124"/>
        <v/>
      </c>
      <c r="H1859" s="108" t="str">
        <f t="shared" si="1125"/>
        <v/>
      </c>
      <c r="I1859" s="112" t="str">
        <f t="shared" si="1126"/>
        <v/>
      </c>
      <c r="J1859" s="112"/>
      <c r="K1859" s="112"/>
      <c r="L1859" s="113"/>
      <c r="M1859" s="113"/>
      <c r="N1859" s="224" t="str">
        <f t="shared" si="1127"/>
        <v/>
      </c>
      <c r="O1859" s="225" t="str">
        <f t="shared" si="1128"/>
        <v/>
      </c>
      <c r="Q1859" s="6">
        <v>1857</v>
      </c>
      <c r="R1859" s="47" t="str">
        <f t="shared" ref="R1859:R1922" si="1129">Code_geo&amp;"-"&amp;Q1859</f>
        <v>-1857</v>
      </c>
      <c r="S1859" s="6"/>
      <c r="T1859" s="48" t="str">
        <f t="shared" ref="T1859:T1922" si="1130">IF(AND(B1869=$S$3,(OR(C1869=$W$10,C1869=$W$11,C1869=$W$12,C1869=$W$13))),1,"")</f>
        <v/>
      </c>
      <c r="U1859" s="49" t="str">
        <f t="shared" ref="U1859:U1922" si="1131">IF(AND(B1869=$S$4,(OR(C1869=$W$5,C1869=$W$6,C1869=$W$7,C1869=$W$8))),1,"")</f>
        <v/>
      </c>
      <c r="W1859" s="51"/>
      <c r="X1859" s="75" t="str">
        <f t="shared" si="1094"/>
        <v/>
      </c>
      <c r="Y1859" s="71" t="str">
        <f t="shared" si="1095"/>
        <v/>
      </c>
      <c r="Z1859" s="71" t="str">
        <f t="shared" si="1096"/>
        <v/>
      </c>
      <c r="AA1859" s="71" t="str">
        <f t="shared" si="1097"/>
        <v/>
      </c>
      <c r="AB1859" s="71" t="str">
        <f t="shared" si="1098"/>
        <v/>
      </c>
      <c r="AC1859" s="71" t="str">
        <f t="shared" si="1099"/>
        <v/>
      </c>
      <c r="AD1859" s="71" t="str">
        <f t="shared" si="1100"/>
        <v/>
      </c>
      <c r="AE1859" s="78" t="str">
        <f t="shared" si="1101"/>
        <v/>
      </c>
      <c r="AF1859" s="75" t="str">
        <f t="shared" si="1102"/>
        <v/>
      </c>
      <c r="AG1859" s="71" t="str">
        <f t="shared" si="1103"/>
        <v/>
      </c>
      <c r="AH1859" s="71" t="str">
        <f t="shared" si="1104"/>
        <v/>
      </c>
      <c r="AI1859" s="71" t="str">
        <f t="shared" si="1105"/>
        <v/>
      </c>
      <c r="AJ1859" s="71" t="str">
        <f t="shared" si="1106"/>
        <v/>
      </c>
      <c r="AK1859" s="71" t="str">
        <f t="shared" si="1107"/>
        <v/>
      </c>
      <c r="AL1859" s="71" t="str">
        <f t="shared" si="1108"/>
        <v/>
      </c>
      <c r="AM1859" s="78" t="str">
        <f t="shared" si="1109"/>
        <v/>
      </c>
      <c r="AN1859" s="75" t="str">
        <f t="shared" si="1110"/>
        <v/>
      </c>
      <c r="AO1859" s="71" t="str">
        <f t="shared" si="1111"/>
        <v/>
      </c>
      <c r="AP1859" s="71" t="str">
        <f t="shared" si="1112"/>
        <v/>
      </c>
      <c r="AQ1859" s="71" t="str">
        <f t="shared" si="1113"/>
        <v/>
      </c>
      <c r="AR1859" s="71" t="str">
        <f t="shared" si="1114"/>
        <v/>
      </c>
      <c r="AS1859" s="71" t="str">
        <f t="shared" si="1115"/>
        <v/>
      </c>
      <c r="AT1859" s="71" t="str">
        <f t="shared" si="1116"/>
        <v/>
      </c>
      <c r="AU1859" s="76" t="str">
        <f t="shared" si="1117"/>
        <v/>
      </c>
      <c r="BF1859" s="141">
        <v>56083</v>
      </c>
      <c r="BG1859" s="142" t="s">
        <v>20601</v>
      </c>
      <c r="BH1859" s="141" t="s">
        <v>180</v>
      </c>
      <c r="BI1859" s="141" t="s">
        <v>191</v>
      </c>
      <c r="BJ1859" s="141" t="s">
        <v>20602</v>
      </c>
      <c r="BK1859" s="141" t="s">
        <v>11053</v>
      </c>
      <c r="BL1859" s="141" t="s">
        <v>3130</v>
      </c>
      <c r="BM1859" s="141">
        <v>45.362555999999998</v>
      </c>
      <c r="BN1859" s="141">
        <v>-73.312163999999996</v>
      </c>
      <c r="BO1859" s="141">
        <v>1995</v>
      </c>
      <c r="BP1859" s="143" t="s">
        <v>25968</v>
      </c>
      <c r="BQ1859" s="143" t="s">
        <v>17560</v>
      </c>
    </row>
    <row r="1860" spans="1:69" ht="38.25" customHeight="1" x14ac:dyDescent="0.25">
      <c r="A1860" s="1" t="str">
        <f t="shared" si="1118"/>
        <v/>
      </c>
      <c r="B1860" s="32" t="str">
        <f t="shared" si="1119"/>
        <v/>
      </c>
      <c r="C1860" s="25" t="str">
        <f t="shared" si="1120"/>
        <v/>
      </c>
      <c r="D1860" s="25" t="str">
        <f t="shared" si="1121"/>
        <v/>
      </c>
      <c r="E1860" s="25" t="str">
        <f t="shared" si="1122"/>
        <v/>
      </c>
      <c r="F1860" s="25" t="str">
        <f t="shared" si="1123"/>
        <v/>
      </c>
      <c r="G1860" s="108" t="str">
        <f t="shared" si="1124"/>
        <v/>
      </c>
      <c r="H1860" s="108" t="str">
        <f t="shared" si="1125"/>
        <v/>
      </c>
      <c r="I1860" s="112" t="str">
        <f t="shared" si="1126"/>
        <v/>
      </c>
      <c r="J1860" s="112"/>
      <c r="K1860" s="112"/>
      <c r="L1860" s="113"/>
      <c r="M1860" s="113"/>
      <c r="N1860" s="224" t="str">
        <f t="shared" si="1127"/>
        <v/>
      </c>
      <c r="O1860" s="225" t="str">
        <f t="shared" si="1128"/>
        <v/>
      </c>
      <c r="Q1860" s="6">
        <v>1858</v>
      </c>
      <c r="R1860" s="47" t="str">
        <f t="shared" si="1129"/>
        <v>-1858</v>
      </c>
      <c r="S1860" s="6"/>
      <c r="T1860" s="48" t="str">
        <f t="shared" si="1130"/>
        <v/>
      </c>
      <c r="U1860" s="49" t="str">
        <f t="shared" si="1131"/>
        <v/>
      </c>
      <c r="W1860" s="51"/>
      <c r="X1860" s="75" t="str">
        <f t="shared" ref="X1860:X1923" si="1132">IF($C1869=$BE$3,$L1869+$M1869,"")</f>
        <v/>
      </c>
      <c r="Y1860" s="71" t="str">
        <f t="shared" ref="Y1860:Y1923" si="1133">IF($C1869=$BE$4,$L1869+$M1869,"")</f>
        <v/>
      </c>
      <c r="Z1860" s="71" t="str">
        <f t="shared" ref="Z1860:Z1923" si="1134">IF($C1869=$BE$5,$L1869+$M1869,"")</f>
        <v/>
      </c>
      <c r="AA1860" s="71" t="str">
        <f t="shared" ref="AA1860:AA1923" si="1135">IF($C1869=$BE$6,$L1869+$M1869,"")</f>
        <v/>
      </c>
      <c r="AB1860" s="71" t="str">
        <f t="shared" ref="AB1860:AB1923" si="1136">IF($C1869=$BE$7,$L1869+$M1869,"")</f>
        <v/>
      </c>
      <c r="AC1860" s="71" t="str">
        <f t="shared" ref="AC1860:AC1923" si="1137">IF($C1869=$BE$8,$L1869+$M1869,"")</f>
        <v/>
      </c>
      <c r="AD1860" s="71" t="str">
        <f t="shared" ref="AD1860:AD1923" si="1138">IF($C1869=$BE$9,$L1869+$M1869,"")</f>
        <v/>
      </c>
      <c r="AE1860" s="78" t="str">
        <f t="shared" ref="AE1860:AE1923" si="1139">IF($C1869=$BE$10,$L1869+$M1869,"")</f>
        <v/>
      </c>
      <c r="AF1860" s="75" t="str">
        <f t="shared" ref="AF1860:AF1923" si="1140">IF($C1869=$BE$3,IF($J1869&gt;0,$L1869/$J1869,$L1869),"")</f>
        <v/>
      </c>
      <c r="AG1860" s="71" t="str">
        <f t="shared" ref="AG1860:AG1923" si="1141">IF($C1869=$BE$4,IF($J1869&gt;0,$L1869/$J1869,$L1869),"")</f>
        <v/>
      </c>
      <c r="AH1860" s="71" t="str">
        <f t="shared" ref="AH1860:AH1923" si="1142">IF($C1869=$BE$5,IF($J1869&gt;0,$L1869/$J1869,$L1869),"")</f>
        <v/>
      </c>
      <c r="AI1860" s="71" t="str">
        <f t="shared" ref="AI1860:AI1923" si="1143">IF($C1869=$BE$6,IF($J1869&gt;0,$L1869/$J1869,$L1869),"")</f>
        <v/>
      </c>
      <c r="AJ1860" s="71" t="str">
        <f t="shared" ref="AJ1860:AJ1923" si="1144">IF($C1869=$BE$7,IF($J1869&gt;0,$L1869/$J1869,$L1869),"")</f>
        <v/>
      </c>
      <c r="AK1860" s="71" t="str">
        <f t="shared" ref="AK1860:AK1923" si="1145">IF($C1869=$BE$8,IF($J1869&gt;0,$L1869/$J1869,$L1869),"")</f>
        <v/>
      </c>
      <c r="AL1860" s="71" t="str">
        <f t="shared" ref="AL1860:AL1923" si="1146">IF($C1869=$BE$9,IF($J1869&gt;0,$L1869/$J1869,$L1869),"")</f>
        <v/>
      </c>
      <c r="AM1860" s="78" t="str">
        <f t="shared" ref="AM1860:AM1923" si="1147">IF($C1869=$BE$10,IF($J1869&gt;0,$L1869/$J1869,$L1869),"")</f>
        <v/>
      </c>
      <c r="AN1860" s="75" t="str">
        <f t="shared" ref="AN1860:AN1923" si="1148">IF($C1869=$BE$3,IF($K1869&gt;0,$M1869/$K1869,$M1869),"")</f>
        <v/>
      </c>
      <c r="AO1860" s="71" t="str">
        <f t="shared" ref="AO1860:AO1923" si="1149">IF($C1869=$BE$4,IF($K1869&gt;0,$M1869/$K1869,$M1869),"")</f>
        <v/>
      </c>
      <c r="AP1860" s="71" t="str">
        <f t="shared" ref="AP1860:AP1923" si="1150">IF($C1869=$BE$5,IF($K1869&gt;0,$M1869/$K1869,$M1869),"")</f>
        <v/>
      </c>
      <c r="AQ1860" s="71" t="str">
        <f t="shared" ref="AQ1860:AQ1923" si="1151">IF($C1869=$BE$6,IF($K1869&gt;0,$M1869/$K1869,$M1869),"")</f>
        <v/>
      </c>
      <c r="AR1860" s="71" t="str">
        <f t="shared" ref="AR1860:AR1923" si="1152">IF($C1869=$BE$7,IF($K1869&gt;0,$M1869/$K1869,$M1869),"")</f>
        <v/>
      </c>
      <c r="AS1860" s="71" t="str">
        <f t="shared" ref="AS1860:AS1923" si="1153">IF($C1869=$BE$8,IF($K1869&gt;0,$M1869/$K1869,$M1869),"")</f>
        <v/>
      </c>
      <c r="AT1860" s="71" t="str">
        <f t="shared" ref="AT1860:AT1923" si="1154">IF($C1869=$BE$9,IF($K1869&gt;0,$M1869/$K1869,$M1869),"")</f>
        <v/>
      </c>
      <c r="AU1860" s="76" t="str">
        <f t="shared" ref="AU1860:AU1923" si="1155">IF($C1869=$BE$10,IF($K1869&gt;0,$M1869/$K1869,$M1869),"")</f>
        <v/>
      </c>
      <c r="BF1860" s="141">
        <v>48005</v>
      </c>
      <c r="BG1860" s="142" t="s">
        <v>20749</v>
      </c>
      <c r="BH1860" s="141" t="s">
        <v>478</v>
      </c>
      <c r="BI1860" s="141" t="s">
        <v>176</v>
      </c>
      <c r="BJ1860" s="141"/>
      <c r="BK1860" s="141" t="s">
        <v>20750</v>
      </c>
      <c r="BL1860" s="141" t="s">
        <v>20751</v>
      </c>
      <c r="BM1860" s="141">
        <v>45.501399999999997</v>
      </c>
      <c r="BN1860" s="141">
        <v>-72.4375</v>
      </c>
      <c r="BO1860" s="141">
        <v>1960</v>
      </c>
      <c r="BP1860" s="143" t="s">
        <v>25984</v>
      </c>
      <c r="BQ1860" s="143" t="s">
        <v>17560</v>
      </c>
    </row>
    <row r="1861" spans="1:69" ht="38.25" customHeight="1" x14ac:dyDescent="0.25">
      <c r="A1861" s="1" t="str">
        <f t="shared" si="1118"/>
        <v/>
      </c>
      <c r="B1861" s="32" t="str">
        <f t="shared" si="1119"/>
        <v/>
      </c>
      <c r="C1861" s="25" t="str">
        <f t="shared" si="1120"/>
        <v/>
      </c>
      <c r="D1861" s="25" t="str">
        <f t="shared" si="1121"/>
        <v/>
      </c>
      <c r="E1861" s="25" t="str">
        <f t="shared" si="1122"/>
        <v/>
      </c>
      <c r="F1861" s="25" t="str">
        <f t="shared" si="1123"/>
        <v/>
      </c>
      <c r="G1861" s="108" t="str">
        <f t="shared" si="1124"/>
        <v/>
      </c>
      <c r="H1861" s="108" t="str">
        <f t="shared" si="1125"/>
        <v/>
      </c>
      <c r="I1861" s="112" t="str">
        <f t="shared" si="1126"/>
        <v/>
      </c>
      <c r="J1861" s="112"/>
      <c r="K1861" s="112"/>
      <c r="L1861" s="113"/>
      <c r="M1861" s="113"/>
      <c r="N1861" s="224" t="str">
        <f t="shared" si="1127"/>
        <v/>
      </c>
      <c r="O1861" s="225" t="str">
        <f t="shared" si="1128"/>
        <v/>
      </c>
      <c r="Q1861" s="6">
        <v>1859</v>
      </c>
      <c r="R1861" s="47" t="str">
        <f t="shared" si="1129"/>
        <v>-1859</v>
      </c>
      <c r="S1861" s="6"/>
      <c r="T1861" s="48" t="str">
        <f t="shared" si="1130"/>
        <v/>
      </c>
      <c r="U1861" s="49" t="str">
        <f t="shared" si="1131"/>
        <v/>
      </c>
      <c r="W1861" s="51"/>
      <c r="X1861" s="75" t="str">
        <f t="shared" si="1132"/>
        <v/>
      </c>
      <c r="Y1861" s="71" t="str">
        <f t="shared" si="1133"/>
        <v/>
      </c>
      <c r="Z1861" s="71" t="str">
        <f t="shared" si="1134"/>
        <v/>
      </c>
      <c r="AA1861" s="71" t="str">
        <f t="shared" si="1135"/>
        <v/>
      </c>
      <c r="AB1861" s="71" t="str">
        <f t="shared" si="1136"/>
        <v/>
      </c>
      <c r="AC1861" s="71" t="str">
        <f t="shared" si="1137"/>
        <v/>
      </c>
      <c r="AD1861" s="71" t="str">
        <f t="shared" si="1138"/>
        <v/>
      </c>
      <c r="AE1861" s="78" t="str">
        <f t="shared" si="1139"/>
        <v/>
      </c>
      <c r="AF1861" s="75" t="str">
        <f t="shared" si="1140"/>
        <v/>
      </c>
      <c r="AG1861" s="71" t="str">
        <f t="shared" si="1141"/>
        <v/>
      </c>
      <c r="AH1861" s="71" t="str">
        <f t="shared" si="1142"/>
        <v/>
      </c>
      <c r="AI1861" s="71" t="str">
        <f t="shared" si="1143"/>
        <v/>
      </c>
      <c r="AJ1861" s="71" t="str">
        <f t="shared" si="1144"/>
        <v/>
      </c>
      <c r="AK1861" s="71" t="str">
        <f t="shared" si="1145"/>
        <v/>
      </c>
      <c r="AL1861" s="71" t="str">
        <f t="shared" si="1146"/>
        <v/>
      </c>
      <c r="AM1861" s="78" t="str">
        <f t="shared" si="1147"/>
        <v/>
      </c>
      <c r="AN1861" s="75" t="str">
        <f t="shared" si="1148"/>
        <v/>
      </c>
      <c r="AO1861" s="71" t="str">
        <f t="shared" si="1149"/>
        <v/>
      </c>
      <c r="AP1861" s="71" t="str">
        <f t="shared" si="1150"/>
        <v/>
      </c>
      <c r="AQ1861" s="71" t="str">
        <f t="shared" si="1151"/>
        <v/>
      </c>
      <c r="AR1861" s="71" t="str">
        <f t="shared" si="1152"/>
        <v/>
      </c>
      <c r="AS1861" s="71" t="str">
        <f t="shared" si="1153"/>
        <v/>
      </c>
      <c r="AT1861" s="71" t="str">
        <f t="shared" si="1154"/>
        <v/>
      </c>
      <c r="AU1861" s="76" t="str">
        <f t="shared" si="1155"/>
        <v/>
      </c>
      <c r="BF1861" s="141">
        <v>59020</v>
      </c>
      <c r="BG1861" s="142" t="s">
        <v>20433</v>
      </c>
      <c r="BH1861" s="141" t="s">
        <v>478</v>
      </c>
      <c r="BI1861" s="141" t="s">
        <v>186</v>
      </c>
      <c r="BJ1861" s="141" t="s">
        <v>14709</v>
      </c>
      <c r="BK1861" s="141" t="s">
        <v>5386</v>
      </c>
      <c r="BL1861" s="141" t="s">
        <v>20434</v>
      </c>
      <c r="BM1861" s="141">
        <v>45.577454000000003</v>
      </c>
      <c r="BN1861" s="141">
        <v>-73.328154999999995</v>
      </c>
      <c r="BO1861" s="141">
        <v>1975</v>
      </c>
      <c r="BP1861" s="143"/>
      <c r="BQ1861" s="143" t="s">
        <v>17560</v>
      </c>
    </row>
    <row r="1862" spans="1:69" ht="38.25" customHeight="1" x14ac:dyDescent="0.25">
      <c r="A1862" s="1" t="str">
        <f t="shared" si="1118"/>
        <v/>
      </c>
      <c r="B1862" s="32" t="str">
        <f t="shared" si="1119"/>
        <v/>
      </c>
      <c r="C1862" s="25" t="str">
        <f t="shared" si="1120"/>
        <v/>
      </c>
      <c r="D1862" s="25" t="str">
        <f t="shared" si="1121"/>
        <v/>
      </c>
      <c r="E1862" s="25" t="str">
        <f t="shared" si="1122"/>
        <v/>
      </c>
      <c r="F1862" s="25" t="str">
        <f t="shared" si="1123"/>
        <v/>
      </c>
      <c r="G1862" s="108" t="str">
        <f t="shared" si="1124"/>
        <v/>
      </c>
      <c r="H1862" s="108" t="str">
        <f t="shared" si="1125"/>
        <v/>
      </c>
      <c r="I1862" s="112" t="str">
        <f t="shared" si="1126"/>
        <v/>
      </c>
      <c r="J1862" s="112"/>
      <c r="K1862" s="112"/>
      <c r="L1862" s="113"/>
      <c r="M1862" s="113"/>
      <c r="N1862" s="224" t="str">
        <f t="shared" si="1127"/>
        <v/>
      </c>
      <c r="O1862" s="225" t="str">
        <f t="shared" si="1128"/>
        <v/>
      </c>
      <c r="Q1862" s="6">
        <v>1860</v>
      </c>
      <c r="R1862" s="47" t="str">
        <f t="shared" si="1129"/>
        <v>-1860</v>
      </c>
      <c r="S1862" s="6"/>
      <c r="T1862" s="48" t="str">
        <f t="shared" si="1130"/>
        <v/>
      </c>
      <c r="U1862" s="49" t="str">
        <f t="shared" si="1131"/>
        <v/>
      </c>
      <c r="W1862" s="51"/>
      <c r="X1862" s="75" t="str">
        <f t="shared" si="1132"/>
        <v/>
      </c>
      <c r="Y1862" s="71" t="str">
        <f t="shared" si="1133"/>
        <v/>
      </c>
      <c r="Z1862" s="71" t="str">
        <f t="shared" si="1134"/>
        <v/>
      </c>
      <c r="AA1862" s="71" t="str">
        <f t="shared" si="1135"/>
        <v/>
      </c>
      <c r="AB1862" s="71" t="str">
        <f t="shared" si="1136"/>
        <v/>
      </c>
      <c r="AC1862" s="71" t="str">
        <f t="shared" si="1137"/>
        <v/>
      </c>
      <c r="AD1862" s="71" t="str">
        <f t="shared" si="1138"/>
        <v/>
      </c>
      <c r="AE1862" s="78" t="str">
        <f t="shared" si="1139"/>
        <v/>
      </c>
      <c r="AF1862" s="75" t="str">
        <f t="shared" si="1140"/>
        <v/>
      </c>
      <c r="AG1862" s="71" t="str">
        <f t="shared" si="1141"/>
        <v/>
      </c>
      <c r="AH1862" s="71" t="str">
        <f t="shared" si="1142"/>
        <v/>
      </c>
      <c r="AI1862" s="71" t="str">
        <f t="shared" si="1143"/>
        <v/>
      </c>
      <c r="AJ1862" s="71" t="str">
        <f t="shared" si="1144"/>
        <v/>
      </c>
      <c r="AK1862" s="71" t="str">
        <f t="shared" si="1145"/>
        <v/>
      </c>
      <c r="AL1862" s="71" t="str">
        <f t="shared" si="1146"/>
        <v/>
      </c>
      <c r="AM1862" s="78" t="str">
        <f t="shared" si="1147"/>
        <v/>
      </c>
      <c r="AN1862" s="75" t="str">
        <f t="shared" si="1148"/>
        <v/>
      </c>
      <c r="AO1862" s="71" t="str">
        <f t="shared" si="1149"/>
        <v/>
      </c>
      <c r="AP1862" s="71" t="str">
        <f t="shared" si="1150"/>
        <v/>
      </c>
      <c r="AQ1862" s="71" t="str">
        <f t="shared" si="1151"/>
        <v/>
      </c>
      <c r="AR1862" s="71" t="str">
        <f t="shared" si="1152"/>
        <v/>
      </c>
      <c r="AS1862" s="71" t="str">
        <f t="shared" si="1153"/>
        <v/>
      </c>
      <c r="AT1862" s="71" t="str">
        <f t="shared" si="1154"/>
        <v/>
      </c>
      <c r="AU1862" s="76" t="str">
        <f t="shared" si="1155"/>
        <v/>
      </c>
      <c r="BF1862" s="141">
        <v>67040</v>
      </c>
      <c r="BG1862" s="142" t="s">
        <v>20843</v>
      </c>
      <c r="BH1862" s="141" t="s">
        <v>478</v>
      </c>
      <c r="BI1862" s="141" t="s">
        <v>176</v>
      </c>
      <c r="BJ1862" s="141"/>
      <c r="BK1862" s="141" t="s">
        <v>2282</v>
      </c>
      <c r="BL1862" s="141" t="s">
        <v>20635</v>
      </c>
      <c r="BM1862" s="141">
        <v>45.300809999999998</v>
      </c>
      <c r="BN1862" s="141">
        <v>-73.682789999999997</v>
      </c>
      <c r="BO1862" s="141">
        <v>2014</v>
      </c>
      <c r="BP1862" s="143"/>
      <c r="BQ1862" s="143" t="s">
        <v>17560</v>
      </c>
    </row>
    <row r="1863" spans="1:69" ht="38.25" customHeight="1" x14ac:dyDescent="0.25">
      <c r="A1863" s="1" t="str">
        <f t="shared" si="1118"/>
        <v/>
      </c>
      <c r="B1863" s="32" t="str">
        <f t="shared" si="1119"/>
        <v/>
      </c>
      <c r="C1863" s="25" t="str">
        <f t="shared" si="1120"/>
        <v/>
      </c>
      <c r="D1863" s="25" t="str">
        <f t="shared" si="1121"/>
        <v/>
      </c>
      <c r="E1863" s="25" t="str">
        <f t="shared" si="1122"/>
        <v/>
      </c>
      <c r="F1863" s="25" t="str">
        <f t="shared" si="1123"/>
        <v/>
      </c>
      <c r="G1863" s="108" t="str">
        <f t="shared" si="1124"/>
        <v/>
      </c>
      <c r="H1863" s="108" t="str">
        <f t="shared" si="1125"/>
        <v/>
      </c>
      <c r="I1863" s="112" t="str">
        <f t="shared" si="1126"/>
        <v/>
      </c>
      <c r="J1863" s="112"/>
      <c r="K1863" s="112"/>
      <c r="L1863" s="113"/>
      <c r="M1863" s="113"/>
      <c r="N1863" s="224" t="str">
        <f t="shared" si="1127"/>
        <v/>
      </c>
      <c r="O1863" s="225" t="str">
        <f t="shared" si="1128"/>
        <v/>
      </c>
      <c r="Q1863" s="6">
        <v>1861</v>
      </c>
      <c r="R1863" s="47" t="str">
        <f t="shared" si="1129"/>
        <v>-1861</v>
      </c>
      <c r="S1863" s="6"/>
      <c r="T1863" s="48" t="str">
        <f t="shared" si="1130"/>
        <v/>
      </c>
      <c r="U1863" s="49" t="str">
        <f t="shared" si="1131"/>
        <v/>
      </c>
      <c r="W1863" s="51"/>
      <c r="X1863" s="75" t="str">
        <f t="shared" si="1132"/>
        <v/>
      </c>
      <c r="Y1863" s="71" t="str">
        <f t="shared" si="1133"/>
        <v/>
      </c>
      <c r="Z1863" s="71" t="str">
        <f t="shared" si="1134"/>
        <v/>
      </c>
      <c r="AA1863" s="71" t="str">
        <f t="shared" si="1135"/>
        <v/>
      </c>
      <c r="AB1863" s="71" t="str">
        <f t="shared" si="1136"/>
        <v/>
      </c>
      <c r="AC1863" s="71" t="str">
        <f t="shared" si="1137"/>
        <v/>
      </c>
      <c r="AD1863" s="71" t="str">
        <f t="shared" si="1138"/>
        <v/>
      </c>
      <c r="AE1863" s="78" t="str">
        <f t="shared" si="1139"/>
        <v/>
      </c>
      <c r="AF1863" s="75" t="str">
        <f t="shared" si="1140"/>
        <v/>
      </c>
      <c r="AG1863" s="71" t="str">
        <f t="shared" si="1141"/>
        <v/>
      </c>
      <c r="AH1863" s="71" t="str">
        <f t="shared" si="1142"/>
        <v/>
      </c>
      <c r="AI1863" s="71" t="str">
        <f t="shared" si="1143"/>
        <v/>
      </c>
      <c r="AJ1863" s="71" t="str">
        <f t="shared" si="1144"/>
        <v/>
      </c>
      <c r="AK1863" s="71" t="str">
        <f t="shared" si="1145"/>
        <v/>
      </c>
      <c r="AL1863" s="71" t="str">
        <f t="shared" si="1146"/>
        <v/>
      </c>
      <c r="AM1863" s="78" t="str">
        <f t="shared" si="1147"/>
        <v/>
      </c>
      <c r="AN1863" s="75" t="str">
        <f t="shared" si="1148"/>
        <v/>
      </c>
      <c r="AO1863" s="71" t="str">
        <f t="shared" si="1149"/>
        <v/>
      </c>
      <c r="AP1863" s="71" t="str">
        <f t="shared" si="1150"/>
        <v/>
      </c>
      <c r="AQ1863" s="71" t="str">
        <f t="shared" si="1151"/>
        <v/>
      </c>
      <c r="AR1863" s="71" t="str">
        <f t="shared" si="1152"/>
        <v/>
      </c>
      <c r="AS1863" s="71" t="str">
        <f t="shared" si="1153"/>
        <v/>
      </c>
      <c r="AT1863" s="71" t="str">
        <f t="shared" si="1154"/>
        <v/>
      </c>
      <c r="AU1863" s="76" t="str">
        <f t="shared" si="1155"/>
        <v/>
      </c>
      <c r="BF1863" s="141">
        <v>67040</v>
      </c>
      <c r="BG1863" s="142" t="s">
        <v>20634</v>
      </c>
      <c r="BH1863" s="141" t="s">
        <v>478</v>
      </c>
      <c r="BI1863" s="141" t="s">
        <v>177</v>
      </c>
      <c r="BJ1863" s="141" t="s">
        <v>1807</v>
      </c>
      <c r="BK1863" s="141" t="s">
        <v>2282</v>
      </c>
      <c r="BL1863" s="141" t="s">
        <v>20635</v>
      </c>
      <c r="BM1863" s="141">
        <v>45.300809999999998</v>
      </c>
      <c r="BN1863" s="141">
        <v>-73.682789999999997</v>
      </c>
      <c r="BO1863" s="141">
        <v>1980</v>
      </c>
      <c r="BP1863" s="143"/>
      <c r="BQ1863" s="143" t="s">
        <v>17560</v>
      </c>
    </row>
    <row r="1864" spans="1:69" ht="38.25" customHeight="1" x14ac:dyDescent="0.25">
      <c r="A1864" s="1" t="str">
        <f t="shared" si="1118"/>
        <v/>
      </c>
      <c r="B1864" s="32" t="str">
        <f t="shared" si="1119"/>
        <v/>
      </c>
      <c r="C1864" s="25" t="str">
        <f t="shared" si="1120"/>
        <v/>
      </c>
      <c r="D1864" s="25" t="str">
        <f t="shared" si="1121"/>
        <v/>
      </c>
      <c r="E1864" s="25" t="str">
        <f t="shared" si="1122"/>
        <v/>
      </c>
      <c r="F1864" s="25" t="str">
        <f t="shared" si="1123"/>
        <v/>
      </c>
      <c r="G1864" s="108" t="str">
        <f t="shared" si="1124"/>
        <v/>
      </c>
      <c r="H1864" s="108" t="str">
        <f t="shared" si="1125"/>
        <v/>
      </c>
      <c r="I1864" s="112" t="str">
        <f t="shared" si="1126"/>
        <v/>
      </c>
      <c r="J1864" s="112"/>
      <c r="K1864" s="112"/>
      <c r="L1864" s="113"/>
      <c r="M1864" s="113"/>
      <c r="N1864" s="224" t="str">
        <f t="shared" si="1127"/>
        <v/>
      </c>
      <c r="O1864" s="225" t="str">
        <f t="shared" si="1128"/>
        <v/>
      </c>
      <c r="Q1864" s="6">
        <v>1862</v>
      </c>
      <c r="R1864" s="47" t="str">
        <f t="shared" si="1129"/>
        <v>-1862</v>
      </c>
      <c r="S1864" s="6"/>
      <c r="T1864" s="48" t="str">
        <f t="shared" si="1130"/>
        <v/>
      </c>
      <c r="U1864" s="49" t="str">
        <f t="shared" si="1131"/>
        <v/>
      </c>
      <c r="W1864" s="51"/>
      <c r="X1864" s="75" t="str">
        <f t="shared" si="1132"/>
        <v/>
      </c>
      <c r="Y1864" s="71" t="str">
        <f t="shared" si="1133"/>
        <v/>
      </c>
      <c r="Z1864" s="71" t="str">
        <f t="shared" si="1134"/>
        <v/>
      </c>
      <c r="AA1864" s="71" t="str">
        <f t="shared" si="1135"/>
        <v/>
      </c>
      <c r="AB1864" s="71" t="str">
        <f t="shared" si="1136"/>
        <v/>
      </c>
      <c r="AC1864" s="71" t="str">
        <f t="shared" si="1137"/>
        <v/>
      </c>
      <c r="AD1864" s="71" t="str">
        <f t="shared" si="1138"/>
        <v/>
      </c>
      <c r="AE1864" s="78" t="str">
        <f t="shared" si="1139"/>
        <v/>
      </c>
      <c r="AF1864" s="75" t="str">
        <f t="shared" si="1140"/>
        <v/>
      </c>
      <c r="AG1864" s="71" t="str">
        <f t="shared" si="1141"/>
        <v/>
      </c>
      <c r="AH1864" s="71" t="str">
        <f t="shared" si="1142"/>
        <v/>
      </c>
      <c r="AI1864" s="71" t="str">
        <f t="shared" si="1143"/>
        <v/>
      </c>
      <c r="AJ1864" s="71" t="str">
        <f t="shared" si="1144"/>
        <v/>
      </c>
      <c r="AK1864" s="71" t="str">
        <f t="shared" si="1145"/>
        <v/>
      </c>
      <c r="AL1864" s="71" t="str">
        <f t="shared" si="1146"/>
        <v/>
      </c>
      <c r="AM1864" s="78" t="str">
        <f t="shared" si="1147"/>
        <v/>
      </c>
      <c r="AN1864" s="75" t="str">
        <f t="shared" si="1148"/>
        <v/>
      </c>
      <c r="AO1864" s="71" t="str">
        <f t="shared" si="1149"/>
        <v/>
      </c>
      <c r="AP1864" s="71" t="str">
        <f t="shared" si="1150"/>
        <v/>
      </c>
      <c r="AQ1864" s="71" t="str">
        <f t="shared" si="1151"/>
        <v/>
      </c>
      <c r="AR1864" s="71" t="str">
        <f t="shared" si="1152"/>
        <v/>
      </c>
      <c r="AS1864" s="71" t="str">
        <f t="shared" si="1153"/>
        <v/>
      </c>
      <c r="AT1864" s="71" t="str">
        <f t="shared" si="1154"/>
        <v/>
      </c>
      <c r="AU1864" s="76" t="str">
        <f t="shared" si="1155"/>
        <v/>
      </c>
      <c r="BF1864" s="141">
        <v>71070</v>
      </c>
      <c r="BG1864" s="142" t="s">
        <v>20731</v>
      </c>
      <c r="BH1864" s="141" t="s">
        <v>478</v>
      </c>
      <c r="BI1864" s="141" t="s">
        <v>176</v>
      </c>
      <c r="BJ1864" s="141"/>
      <c r="BK1864" s="141" t="s">
        <v>12663</v>
      </c>
      <c r="BL1864" s="141" t="s">
        <v>20732</v>
      </c>
      <c r="BM1864" s="141">
        <v>45.388449999999999</v>
      </c>
      <c r="BN1864" s="141">
        <v>-73.916399999999996</v>
      </c>
      <c r="BO1864" s="141">
        <v>1982</v>
      </c>
      <c r="BP1864" s="143"/>
      <c r="BQ1864" s="143" t="s">
        <v>17560</v>
      </c>
    </row>
    <row r="1865" spans="1:69" ht="38.25" customHeight="1" x14ac:dyDescent="0.25">
      <c r="A1865" s="1" t="str">
        <f t="shared" si="1118"/>
        <v/>
      </c>
      <c r="B1865" s="32" t="str">
        <f t="shared" si="1119"/>
        <v/>
      </c>
      <c r="C1865" s="25" t="str">
        <f t="shared" si="1120"/>
        <v/>
      </c>
      <c r="D1865" s="25" t="str">
        <f t="shared" si="1121"/>
        <v/>
      </c>
      <c r="E1865" s="25" t="str">
        <f t="shared" si="1122"/>
        <v/>
      </c>
      <c r="F1865" s="25" t="str">
        <f t="shared" si="1123"/>
        <v/>
      </c>
      <c r="G1865" s="108" t="str">
        <f t="shared" si="1124"/>
        <v/>
      </c>
      <c r="H1865" s="108" t="str">
        <f t="shared" si="1125"/>
        <v/>
      </c>
      <c r="I1865" s="112" t="str">
        <f t="shared" si="1126"/>
        <v/>
      </c>
      <c r="J1865" s="112"/>
      <c r="K1865" s="112"/>
      <c r="L1865" s="113"/>
      <c r="M1865" s="113"/>
      <c r="N1865" s="224" t="str">
        <f t="shared" si="1127"/>
        <v/>
      </c>
      <c r="O1865" s="225" t="str">
        <f t="shared" si="1128"/>
        <v/>
      </c>
      <c r="Q1865" s="6">
        <v>1863</v>
      </c>
      <c r="R1865" s="47" t="str">
        <f t="shared" si="1129"/>
        <v>-1863</v>
      </c>
      <c r="S1865" s="6"/>
      <c r="T1865" s="48" t="str">
        <f t="shared" si="1130"/>
        <v/>
      </c>
      <c r="U1865" s="49" t="str">
        <f t="shared" si="1131"/>
        <v/>
      </c>
      <c r="W1865" s="51"/>
      <c r="X1865" s="75" t="str">
        <f t="shared" si="1132"/>
        <v/>
      </c>
      <c r="Y1865" s="71" t="str">
        <f t="shared" si="1133"/>
        <v/>
      </c>
      <c r="Z1865" s="71" t="str">
        <f t="shared" si="1134"/>
        <v/>
      </c>
      <c r="AA1865" s="71" t="str">
        <f t="shared" si="1135"/>
        <v/>
      </c>
      <c r="AB1865" s="71" t="str">
        <f t="shared" si="1136"/>
        <v/>
      </c>
      <c r="AC1865" s="71" t="str">
        <f t="shared" si="1137"/>
        <v/>
      </c>
      <c r="AD1865" s="71" t="str">
        <f t="shared" si="1138"/>
        <v/>
      </c>
      <c r="AE1865" s="78" t="str">
        <f t="shared" si="1139"/>
        <v/>
      </c>
      <c r="AF1865" s="75" t="str">
        <f t="shared" si="1140"/>
        <v/>
      </c>
      <c r="AG1865" s="71" t="str">
        <f t="shared" si="1141"/>
        <v/>
      </c>
      <c r="AH1865" s="71" t="str">
        <f t="shared" si="1142"/>
        <v/>
      </c>
      <c r="AI1865" s="71" t="str">
        <f t="shared" si="1143"/>
        <v/>
      </c>
      <c r="AJ1865" s="71" t="str">
        <f t="shared" si="1144"/>
        <v/>
      </c>
      <c r="AK1865" s="71" t="str">
        <f t="shared" si="1145"/>
        <v/>
      </c>
      <c r="AL1865" s="71" t="str">
        <f t="shared" si="1146"/>
        <v/>
      </c>
      <c r="AM1865" s="78" t="str">
        <f t="shared" si="1147"/>
        <v/>
      </c>
      <c r="AN1865" s="75" t="str">
        <f t="shared" si="1148"/>
        <v/>
      </c>
      <c r="AO1865" s="71" t="str">
        <f t="shared" si="1149"/>
        <v/>
      </c>
      <c r="AP1865" s="71" t="str">
        <f t="shared" si="1150"/>
        <v/>
      </c>
      <c r="AQ1865" s="71" t="str">
        <f t="shared" si="1151"/>
        <v/>
      </c>
      <c r="AR1865" s="71" t="str">
        <f t="shared" si="1152"/>
        <v/>
      </c>
      <c r="AS1865" s="71" t="str">
        <f t="shared" si="1153"/>
        <v/>
      </c>
      <c r="AT1865" s="71" t="str">
        <f t="shared" si="1154"/>
        <v/>
      </c>
      <c r="AU1865" s="76" t="str">
        <f t="shared" si="1155"/>
        <v/>
      </c>
      <c r="BF1865" s="141">
        <v>71070</v>
      </c>
      <c r="BG1865" s="142" t="s">
        <v>20733</v>
      </c>
      <c r="BH1865" s="141" t="s">
        <v>180</v>
      </c>
      <c r="BI1865" s="141" t="s">
        <v>191</v>
      </c>
      <c r="BJ1865" s="141" t="s">
        <v>2139</v>
      </c>
      <c r="BK1865" s="141" t="s">
        <v>20734</v>
      </c>
      <c r="BL1865" s="141" t="s">
        <v>20735</v>
      </c>
      <c r="BM1865" s="141">
        <v>45.356060399956696</v>
      </c>
      <c r="BN1865" s="141">
        <v>-73.978129191707097</v>
      </c>
      <c r="BO1865" s="141">
        <v>1970</v>
      </c>
      <c r="BP1865" s="143"/>
      <c r="BQ1865" s="143" t="s">
        <v>17560</v>
      </c>
    </row>
    <row r="1866" spans="1:69" ht="38.25" customHeight="1" x14ac:dyDescent="0.25">
      <c r="A1866" s="1" t="str">
        <f t="shared" si="1118"/>
        <v/>
      </c>
      <c r="B1866" s="32" t="str">
        <f t="shared" si="1119"/>
        <v/>
      </c>
      <c r="C1866" s="25" t="str">
        <f t="shared" si="1120"/>
        <v/>
      </c>
      <c r="D1866" s="25" t="str">
        <f t="shared" si="1121"/>
        <v/>
      </c>
      <c r="E1866" s="25" t="str">
        <f t="shared" si="1122"/>
        <v/>
      </c>
      <c r="F1866" s="25" t="str">
        <f t="shared" si="1123"/>
        <v/>
      </c>
      <c r="G1866" s="108" t="str">
        <f t="shared" si="1124"/>
        <v/>
      </c>
      <c r="H1866" s="108" t="str">
        <f t="shared" si="1125"/>
        <v/>
      </c>
      <c r="I1866" s="112" t="str">
        <f t="shared" si="1126"/>
        <v/>
      </c>
      <c r="J1866" s="112"/>
      <c r="K1866" s="112"/>
      <c r="L1866" s="113"/>
      <c r="M1866" s="113"/>
      <c r="N1866" s="224" t="str">
        <f t="shared" si="1127"/>
        <v/>
      </c>
      <c r="O1866" s="225" t="str">
        <f t="shared" si="1128"/>
        <v/>
      </c>
      <c r="Q1866" s="6">
        <v>1864</v>
      </c>
      <c r="R1866" s="47" t="str">
        <f t="shared" si="1129"/>
        <v>-1864</v>
      </c>
      <c r="S1866" s="6"/>
      <c r="T1866" s="48" t="str">
        <f t="shared" si="1130"/>
        <v/>
      </c>
      <c r="U1866" s="49" t="str">
        <f t="shared" si="1131"/>
        <v/>
      </c>
      <c r="W1866" s="51"/>
      <c r="X1866" s="75" t="str">
        <f t="shared" si="1132"/>
        <v/>
      </c>
      <c r="Y1866" s="71" t="str">
        <f t="shared" si="1133"/>
        <v/>
      </c>
      <c r="Z1866" s="71" t="str">
        <f t="shared" si="1134"/>
        <v/>
      </c>
      <c r="AA1866" s="71" t="str">
        <f t="shared" si="1135"/>
        <v/>
      </c>
      <c r="AB1866" s="71" t="str">
        <f t="shared" si="1136"/>
        <v/>
      </c>
      <c r="AC1866" s="71" t="str">
        <f t="shared" si="1137"/>
        <v/>
      </c>
      <c r="AD1866" s="71" t="str">
        <f t="shared" si="1138"/>
        <v/>
      </c>
      <c r="AE1866" s="78" t="str">
        <f t="shared" si="1139"/>
        <v/>
      </c>
      <c r="AF1866" s="75" t="str">
        <f t="shared" si="1140"/>
        <v/>
      </c>
      <c r="AG1866" s="71" t="str">
        <f t="shared" si="1141"/>
        <v/>
      </c>
      <c r="AH1866" s="71" t="str">
        <f t="shared" si="1142"/>
        <v/>
      </c>
      <c r="AI1866" s="71" t="str">
        <f t="shared" si="1143"/>
        <v/>
      </c>
      <c r="AJ1866" s="71" t="str">
        <f t="shared" si="1144"/>
        <v/>
      </c>
      <c r="AK1866" s="71" t="str">
        <f t="shared" si="1145"/>
        <v/>
      </c>
      <c r="AL1866" s="71" t="str">
        <f t="shared" si="1146"/>
        <v/>
      </c>
      <c r="AM1866" s="78" t="str">
        <f t="shared" si="1147"/>
        <v/>
      </c>
      <c r="AN1866" s="75" t="str">
        <f t="shared" si="1148"/>
        <v/>
      </c>
      <c r="AO1866" s="71" t="str">
        <f t="shared" si="1149"/>
        <v/>
      </c>
      <c r="AP1866" s="71" t="str">
        <f t="shared" si="1150"/>
        <v/>
      </c>
      <c r="AQ1866" s="71" t="str">
        <f t="shared" si="1151"/>
        <v/>
      </c>
      <c r="AR1866" s="71" t="str">
        <f t="shared" si="1152"/>
        <v/>
      </c>
      <c r="AS1866" s="71" t="str">
        <f t="shared" si="1153"/>
        <v/>
      </c>
      <c r="AT1866" s="71" t="str">
        <f t="shared" si="1154"/>
        <v/>
      </c>
      <c r="AU1866" s="76" t="str">
        <f t="shared" si="1155"/>
        <v/>
      </c>
      <c r="BF1866" s="141">
        <v>71070</v>
      </c>
      <c r="BG1866" s="142" t="s">
        <v>20736</v>
      </c>
      <c r="BH1866" s="141" t="s">
        <v>180</v>
      </c>
      <c r="BI1866" s="141" t="s">
        <v>178</v>
      </c>
      <c r="BJ1866" s="141" t="s">
        <v>1573</v>
      </c>
      <c r="BK1866" s="141" t="s">
        <v>14614</v>
      </c>
      <c r="BL1866" s="141" t="s">
        <v>20737</v>
      </c>
      <c r="BM1866" s="141">
        <v>45.361816286429701</v>
      </c>
      <c r="BN1866" s="141">
        <v>-73.985300363807795</v>
      </c>
      <c r="BO1866" s="141">
        <v>1970</v>
      </c>
      <c r="BP1866" s="143" t="s">
        <v>25982</v>
      </c>
      <c r="BQ1866" s="143" t="s">
        <v>17560</v>
      </c>
    </row>
    <row r="1867" spans="1:69" ht="38.25" customHeight="1" x14ac:dyDescent="0.25">
      <c r="A1867" s="1" t="str">
        <f t="shared" si="1118"/>
        <v/>
      </c>
      <c r="B1867" s="32" t="str">
        <f t="shared" si="1119"/>
        <v/>
      </c>
      <c r="C1867" s="25" t="str">
        <f t="shared" si="1120"/>
        <v/>
      </c>
      <c r="D1867" s="25" t="str">
        <f t="shared" si="1121"/>
        <v/>
      </c>
      <c r="E1867" s="25" t="str">
        <f t="shared" si="1122"/>
        <v/>
      </c>
      <c r="F1867" s="25" t="str">
        <f t="shared" si="1123"/>
        <v/>
      </c>
      <c r="G1867" s="108" t="str">
        <f t="shared" si="1124"/>
        <v/>
      </c>
      <c r="H1867" s="108" t="str">
        <f t="shared" si="1125"/>
        <v/>
      </c>
      <c r="I1867" s="112" t="str">
        <f t="shared" si="1126"/>
        <v/>
      </c>
      <c r="J1867" s="112"/>
      <c r="K1867" s="112"/>
      <c r="L1867" s="113"/>
      <c r="M1867" s="113"/>
      <c r="N1867" s="224" t="str">
        <f t="shared" si="1127"/>
        <v/>
      </c>
      <c r="O1867" s="225" t="str">
        <f t="shared" si="1128"/>
        <v/>
      </c>
      <c r="Q1867" s="6">
        <v>1865</v>
      </c>
      <c r="R1867" s="47" t="str">
        <f t="shared" si="1129"/>
        <v>-1865</v>
      </c>
      <c r="S1867" s="6"/>
      <c r="T1867" s="48" t="str">
        <f t="shared" si="1130"/>
        <v/>
      </c>
      <c r="U1867" s="49" t="str">
        <f t="shared" si="1131"/>
        <v/>
      </c>
      <c r="W1867" s="51"/>
      <c r="X1867" s="75" t="str">
        <f t="shared" si="1132"/>
        <v/>
      </c>
      <c r="Y1867" s="71" t="str">
        <f t="shared" si="1133"/>
        <v/>
      </c>
      <c r="Z1867" s="71" t="str">
        <f t="shared" si="1134"/>
        <v/>
      </c>
      <c r="AA1867" s="71" t="str">
        <f t="shared" si="1135"/>
        <v/>
      </c>
      <c r="AB1867" s="71" t="str">
        <f t="shared" si="1136"/>
        <v/>
      </c>
      <c r="AC1867" s="71" t="str">
        <f t="shared" si="1137"/>
        <v/>
      </c>
      <c r="AD1867" s="71" t="str">
        <f t="shared" si="1138"/>
        <v/>
      </c>
      <c r="AE1867" s="78" t="str">
        <f t="shared" si="1139"/>
        <v/>
      </c>
      <c r="AF1867" s="75" t="str">
        <f t="shared" si="1140"/>
        <v/>
      </c>
      <c r="AG1867" s="71" t="str">
        <f t="shared" si="1141"/>
        <v/>
      </c>
      <c r="AH1867" s="71" t="str">
        <f t="shared" si="1142"/>
        <v/>
      </c>
      <c r="AI1867" s="71" t="str">
        <f t="shared" si="1143"/>
        <v/>
      </c>
      <c r="AJ1867" s="71" t="str">
        <f t="shared" si="1144"/>
        <v/>
      </c>
      <c r="AK1867" s="71" t="str">
        <f t="shared" si="1145"/>
        <v/>
      </c>
      <c r="AL1867" s="71" t="str">
        <f t="shared" si="1146"/>
        <v/>
      </c>
      <c r="AM1867" s="78" t="str">
        <f t="shared" si="1147"/>
        <v/>
      </c>
      <c r="AN1867" s="75" t="str">
        <f t="shared" si="1148"/>
        <v/>
      </c>
      <c r="AO1867" s="71" t="str">
        <f t="shared" si="1149"/>
        <v/>
      </c>
      <c r="AP1867" s="71" t="str">
        <f t="shared" si="1150"/>
        <v/>
      </c>
      <c r="AQ1867" s="71" t="str">
        <f t="shared" si="1151"/>
        <v/>
      </c>
      <c r="AR1867" s="71" t="str">
        <f t="shared" si="1152"/>
        <v/>
      </c>
      <c r="AS1867" s="71" t="str">
        <f t="shared" si="1153"/>
        <v/>
      </c>
      <c r="AT1867" s="71" t="str">
        <f t="shared" si="1154"/>
        <v/>
      </c>
      <c r="AU1867" s="76" t="str">
        <f t="shared" si="1155"/>
        <v/>
      </c>
      <c r="BF1867" s="141">
        <v>71070</v>
      </c>
      <c r="BG1867" s="142" t="s">
        <v>20738</v>
      </c>
      <c r="BH1867" s="141" t="s">
        <v>180</v>
      </c>
      <c r="BI1867" s="141" t="s">
        <v>191</v>
      </c>
      <c r="BJ1867" s="141" t="s">
        <v>2088</v>
      </c>
      <c r="BK1867" s="141" t="s">
        <v>1980</v>
      </c>
      <c r="BL1867" s="141" t="s">
        <v>20735</v>
      </c>
      <c r="BM1867" s="141">
        <v>45.3616385229843</v>
      </c>
      <c r="BN1867" s="141">
        <v>-73.9931873881699</v>
      </c>
      <c r="BO1867" s="141">
        <v>1986</v>
      </c>
      <c r="BP1867" s="143"/>
      <c r="BQ1867" s="143" t="s">
        <v>17560</v>
      </c>
    </row>
    <row r="1868" spans="1:69" ht="38.25" customHeight="1" x14ac:dyDescent="0.25">
      <c r="A1868" s="1" t="str">
        <f t="shared" si="1118"/>
        <v/>
      </c>
      <c r="B1868" s="32" t="str">
        <f t="shared" si="1119"/>
        <v/>
      </c>
      <c r="C1868" s="25" t="str">
        <f t="shared" si="1120"/>
        <v/>
      </c>
      <c r="D1868" s="25" t="str">
        <f t="shared" si="1121"/>
        <v/>
      </c>
      <c r="E1868" s="25" t="str">
        <f t="shared" si="1122"/>
        <v/>
      </c>
      <c r="F1868" s="25" t="str">
        <f t="shared" si="1123"/>
        <v/>
      </c>
      <c r="G1868" s="108" t="str">
        <f t="shared" si="1124"/>
        <v/>
      </c>
      <c r="H1868" s="108" t="str">
        <f t="shared" si="1125"/>
        <v/>
      </c>
      <c r="I1868" s="112" t="str">
        <f t="shared" si="1126"/>
        <v/>
      </c>
      <c r="J1868" s="112"/>
      <c r="K1868" s="112"/>
      <c r="L1868" s="113"/>
      <c r="M1868" s="113"/>
      <c r="N1868" s="224" t="str">
        <f t="shared" si="1127"/>
        <v/>
      </c>
      <c r="O1868" s="225" t="str">
        <f t="shared" si="1128"/>
        <v/>
      </c>
      <c r="Q1868" s="6">
        <v>1866</v>
      </c>
      <c r="R1868" s="47" t="str">
        <f t="shared" si="1129"/>
        <v>-1866</v>
      </c>
      <c r="S1868" s="6"/>
      <c r="T1868" s="48" t="str">
        <f t="shared" si="1130"/>
        <v/>
      </c>
      <c r="U1868" s="49" t="str">
        <f t="shared" si="1131"/>
        <v/>
      </c>
      <c r="W1868" s="51"/>
      <c r="X1868" s="75" t="str">
        <f t="shared" si="1132"/>
        <v/>
      </c>
      <c r="Y1868" s="71" t="str">
        <f t="shared" si="1133"/>
        <v/>
      </c>
      <c r="Z1868" s="71" t="str">
        <f t="shared" si="1134"/>
        <v/>
      </c>
      <c r="AA1868" s="71" t="str">
        <f t="shared" si="1135"/>
        <v/>
      </c>
      <c r="AB1868" s="71" t="str">
        <f t="shared" si="1136"/>
        <v/>
      </c>
      <c r="AC1868" s="71" t="str">
        <f t="shared" si="1137"/>
        <v/>
      </c>
      <c r="AD1868" s="71" t="str">
        <f t="shared" si="1138"/>
        <v/>
      </c>
      <c r="AE1868" s="78" t="str">
        <f t="shared" si="1139"/>
        <v/>
      </c>
      <c r="AF1868" s="75" t="str">
        <f t="shared" si="1140"/>
        <v/>
      </c>
      <c r="AG1868" s="71" t="str">
        <f t="shared" si="1141"/>
        <v/>
      </c>
      <c r="AH1868" s="71" t="str">
        <f t="shared" si="1142"/>
        <v/>
      </c>
      <c r="AI1868" s="71" t="str">
        <f t="shared" si="1143"/>
        <v/>
      </c>
      <c r="AJ1868" s="71" t="str">
        <f t="shared" si="1144"/>
        <v/>
      </c>
      <c r="AK1868" s="71" t="str">
        <f t="shared" si="1145"/>
        <v/>
      </c>
      <c r="AL1868" s="71" t="str">
        <f t="shared" si="1146"/>
        <v/>
      </c>
      <c r="AM1868" s="78" t="str">
        <f t="shared" si="1147"/>
        <v/>
      </c>
      <c r="AN1868" s="75" t="str">
        <f t="shared" si="1148"/>
        <v/>
      </c>
      <c r="AO1868" s="71" t="str">
        <f t="shared" si="1149"/>
        <v/>
      </c>
      <c r="AP1868" s="71" t="str">
        <f t="shared" si="1150"/>
        <v/>
      </c>
      <c r="AQ1868" s="71" t="str">
        <f t="shared" si="1151"/>
        <v/>
      </c>
      <c r="AR1868" s="71" t="str">
        <f t="shared" si="1152"/>
        <v/>
      </c>
      <c r="AS1868" s="71" t="str">
        <f t="shared" si="1153"/>
        <v/>
      </c>
      <c r="AT1868" s="71" t="str">
        <f t="shared" si="1154"/>
        <v/>
      </c>
      <c r="AU1868" s="76" t="str">
        <f t="shared" si="1155"/>
        <v/>
      </c>
      <c r="BF1868" s="141">
        <v>67050</v>
      </c>
      <c r="BG1868" s="142" t="s">
        <v>20648</v>
      </c>
      <c r="BH1868" s="141" t="s">
        <v>180</v>
      </c>
      <c r="BI1868" s="141" t="s">
        <v>191</v>
      </c>
      <c r="BJ1868" s="141" t="s">
        <v>20649</v>
      </c>
      <c r="BK1868" s="141" t="s">
        <v>1729</v>
      </c>
      <c r="BL1868" s="141" t="s">
        <v>20250</v>
      </c>
      <c r="BM1868" s="141">
        <v>45.379441681196397</v>
      </c>
      <c r="BN1868" s="141">
        <v>-73.755878345512201</v>
      </c>
      <c r="BO1868" s="141">
        <v>1980</v>
      </c>
      <c r="BP1868" s="143"/>
      <c r="BQ1868" s="143" t="s">
        <v>17560</v>
      </c>
    </row>
    <row r="1869" spans="1:69" ht="38.25" customHeight="1" x14ac:dyDescent="0.25">
      <c r="A1869" s="1" t="str">
        <f t="shared" ref="A1869:A1932" si="1156">IF(B1869="","",R1859)</f>
        <v/>
      </c>
      <c r="B1869" s="32" t="str">
        <f t="shared" ref="B1869:B1932" si="1157">IF(IF(ISERROR(VLOOKUP((Code_geo&amp;"-"&amp;Q1859),BD_IP_2014,2,FALSE)),"",(VLOOKUP((Code_geo&amp;"-"&amp;Q1859),BD_IP_2014,2,FALSE)))=0,"",IF(ISERROR(VLOOKUP((Code_geo&amp;"-"&amp;Q1859),BD_IP_2014,2,FALSE)),"",(VLOOKUP((Code_geo&amp;"-"&amp;Q1859),BD_IP_2014,2,FALSE))))</f>
        <v/>
      </c>
      <c r="C1869" s="25" t="str">
        <f t="shared" ref="C1869:C1932" si="1158">IF(IF(ISERROR(VLOOKUP((Code_geo&amp;"-"&amp;Q1859),BD_IP_2014,3,FALSE)),"",(VLOOKUP((Code_geo&amp;"-"&amp;Q1859),BD_IP_2014,3,FALSE)))=0,"",IF(ISERROR(VLOOKUP((Code_geo&amp;"-"&amp;Q1859),BD_IP_2014,3,FALSE)),"",(VLOOKUP((Code_geo&amp;"-"&amp;Q1859),BD_IP_2014,3,FALSE))))</f>
        <v/>
      </c>
      <c r="D1869" s="25" t="str">
        <f t="shared" ref="D1869:D1932" si="1159">IF(IF(ISERROR(VLOOKUP((Code_geo&amp;"-"&amp;Q1859),BD_IP_2014,4,FALSE)),"",(VLOOKUP((Code_geo&amp;"-"&amp;Q1859),BD_IP_2014,4,FALSE)))=0,"",IF(ISERROR(VLOOKUP((Code_geo&amp;"-"&amp;Q1859),BD_IP_2014,4,FALSE)),"",(VLOOKUP((Code_geo&amp;"-"&amp;Q1859),BD_IP_2014,4,FALSE))))</f>
        <v/>
      </c>
      <c r="E1869" s="25" t="str">
        <f t="shared" ref="E1869:E1932" si="1160">IF(IF(ISERROR(VLOOKUP((Code_geo&amp;"-"&amp;Q1859),BD_IP_2014,5,FALSE)),"",(VLOOKUP((Code_geo&amp;"-"&amp;Q1859),BD_IP_2014,5,FALSE)))=0,"",IF(ISERROR(VLOOKUP((Code_geo&amp;"-"&amp;Q1859),BD_IP_2014,5,FALSE)),"",(VLOOKUP((Code_geo&amp;"-"&amp;Q1859),BD_IP_2014,5,FALSE))))</f>
        <v/>
      </c>
      <c r="F1869" s="25" t="str">
        <f t="shared" ref="F1869:F1932" si="1161">IF(IF(ISERROR(VLOOKUP((Code_geo&amp;"-"&amp;Q1859),BD_IP_2014,6,FALSE)),"",(VLOOKUP((Code_geo&amp;"-"&amp;Q1859),BD_IP_2014,6,FALSE)))=0,"",IF(ISERROR(VLOOKUP((Code_geo&amp;"-"&amp;Q1859),BD_IP_2014,6,FALSE)),"",(VLOOKUP((Code_geo&amp;"-"&amp;Q1859),BD_IP_2014,6,FALSE))))</f>
        <v/>
      </c>
      <c r="G1869" s="108" t="str">
        <f t="shared" ref="G1869:G1932" si="1162">IF(ISERROR(VLOOKUP((Code_geo&amp;"-"&amp;Q1859),BD_IP_2014,7,FALSE)),"",(VLOOKUP((Code_geo&amp;"-"&amp;Q1859),BD_IP_2014,7,FALSE)))</f>
        <v/>
      </c>
      <c r="H1869" s="108" t="str">
        <f t="shared" ref="H1869:H1932" si="1163">IF(ISERROR(VLOOKUP((Code_geo&amp;"-"&amp;Q1859),BD_IP_2014,8,FALSE)),"",(VLOOKUP((Code_geo&amp;"-"&amp;Q1859),BD_IP_2014,8,FALSE)))</f>
        <v/>
      </c>
      <c r="I1869" s="112" t="str">
        <f t="shared" ref="I1869:I1932" si="1164">IF(ISERROR(VLOOKUP((Code_geo&amp;"-"&amp;Q1859),BD_IP_2014,9,FALSE)),"",(VLOOKUP((Code_geo&amp;"-"&amp;Q1859),BD_IP_2014,9,FALSE)))</f>
        <v/>
      </c>
      <c r="J1869" s="112"/>
      <c r="K1869" s="112"/>
      <c r="L1869" s="113"/>
      <c r="M1869" s="113"/>
      <c r="N1869" s="224" t="str">
        <f t="shared" ref="N1869:N1932" si="1165">IF(IF(ISERROR(VLOOKUP((Code_geo&amp;"-"&amp;Q1859),BD_IP_2014,10,FALSE)),"",(VLOOKUP((Code_geo&amp;"-"&amp;Q1859),BD_IP_2014,10,FALSE)))=0,"",IF(ISERROR(VLOOKUP((Code_geo&amp;"-"&amp;Q1859),BD_IP_2014,10,FALSE)),"",(VLOOKUP((Code_geo&amp;"-"&amp;Q1859),BD_IP_2014,10,FALSE))))</f>
        <v/>
      </c>
      <c r="O1869" s="225" t="str">
        <f t="shared" si="1128"/>
        <v/>
      </c>
      <c r="Q1869" s="6">
        <v>1867</v>
      </c>
      <c r="R1869" s="47" t="str">
        <f t="shared" si="1129"/>
        <v>-1867</v>
      </c>
      <c r="S1869" s="6"/>
      <c r="T1869" s="48" t="str">
        <f t="shared" si="1130"/>
        <v/>
      </c>
      <c r="U1869" s="49" t="str">
        <f t="shared" si="1131"/>
        <v/>
      </c>
      <c r="W1869" s="51"/>
      <c r="X1869" s="75" t="str">
        <f t="shared" si="1132"/>
        <v/>
      </c>
      <c r="Y1869" s="71" t="str">
        <f t="shared" si="1133"/>
        <v/>
      </c>
      <c r="Z1869" s="71" t="str">
        <f t="shared" si="1134"/>
        <v/>
      </c>
      <c r="AA1869" s="71" t="str">
        <f t="shared" si="1135"/>
        <v/>
      </c>
      <c r="AB1869" s="71" t="str">
        <f t="shared" si="1136"/>
        <v/>
      </c>
      <c r="AC1869" s="71" t="str">
        <f t="shared" si="1137"/>
        <v/>
      </c>
      <c r="AD1869" s="71" t="str">
        <f t="shared" si="1138"/>
        <v/>
      </c>
      <c r="AE1869" s="78" t="str">
        <f t="shared" si="1139"/>
        <v/>
      </c>
      <c r="AF1869" s="75" t="str">
        <f t="shared" si="1140"/>
        <v/>
      </c>
      <c r="AG1869" s="71" t="str">
        <f t="shared" si="1141"/>
        <v/>
      </c>
      <c r="AH1869" s="71" t="str">
        <f t="shared" si="1142"/>
        <v/>
      </c>
      <c r="AI1869" s="71" t="str">
        <f t="shared" si="1143"/>
        <v/>
      </c>
      <c r="AJ1869" s="71" t="str">
        <f t="shared" si="1144"/>
        <v/>
      </c>
      <c r="AK1869" s="71" t="str">
        <f t="shared" si="1145"/>
        <v/>
      </c>
      <c r="AL1869" s="71" t="str">
        <f t="shared" si="1146"/>
        <v/>
      </c>
      <c r="AM1869" s="78" t="str">
        <f t="shared" si="1147"/>
        <v/>
      </c>
      <c r="AN1869" s="75" t="str">
        <f t="shared" si="1148"/>
        <v/>
      </c>
      <c r="AO1869" s="71" t="str">
        <f t="shared" si="1149"/>
        <v/>
      </c>
      <c r="AP1869" s="71" t="str">
        <f t="shared" si="1150"/>
        <v/>
      </c>
      <c r="AQ1869" s="71" t="str">
        <f t="shared" si="1151"/>
        <v/>
      </c>
      <c r="AR1869" s="71" t="str">
        <f t="shared" si="1152"/>
        <v/>
      </c>
      <c r="AS1869" s="71" t="str">
        <f t="shared" si="1153"/>
        <v/>
      </c>
      <c r="AT1869" s="71" t="str">
        <f t="shared" si="1154"/>
        <v/>
      </c>
      <c r="AU1869" s="76" t="str">
        <f t="shared" si="1155"/>
        <v/>
      </c>
      <c r="BF1869" s="141">
        <v>67050</v>
      </c>
      <c r="BG1869" s="142" t="s">
        <v>20650</v>
      </c>
      <c r="BH1869" s="141" t="s">
        <v>478</v>
      </c>
      <c r="BI1869" s="141" t="s">
        <v>176</v>
      </c>
      <c r="BJ1869" s="141" t="s">
        <v>20651</v>
      </c>
      <c r="BK1869" s="141" t="s">
        <v>12392</v>
      </c>
      <c r="BL1869" s="141" t="s">
        <v>20652</v>
      </c>
      <c r="BM1869" s="141">
        <v>45.3714660757392</v>
      </c>
      <c r="BN1869" s="141">
        <v>-73.772643667680896</v>
      </c>
      <c r="BO1869" s="141">
        <v>1999</v>
      </c>
      <c r="BP1869" s="143"/>
      <c r="BQ1869" s="143" t="s">
        <v>17560</v>
      </c>
    </row>
    <row r="1870" spans="1:69" ht="38.25" customHeight="1" x14ac:dyDescent="0.25">
      <c r="A1870" s="1" t="str">
        <f t="shared" si="1156"/>
        <v/>
      </c>
      <c r="B1870" s="32" t="str">
        <f t="shared" si="1157"/>
        <v/>
      </c>
      <c r="C1870" s="25" t="str">
        <f t="shared" si="1158"/>
        <v/>
      </c>
      <c r="D1870" s="25" t="str">
        <f t="shared" si="1159"/>
        <v/>
      </c>
      <c r="E1870" s="25" t="str">
        <f t="shared" si="1160"/>
        <v/>
      </c>
      <c r="F1870" s="25" t="str">
        <f t="shared" si="1161"/>
        <v/>
      </c>
      <c r="G1870" s="108" t="str">
        <f t="shared" si="1162"/>
        <v/>
      </c>
      <c r="H1870" s="108" t="str">
        <f t="shared" si="1163"/>
        <v/>
      </c>
      <c r="I1870" s="112" t="str">
        <f t="shared" si="1164"/>
        <v/>
      </c>
      <c r="J1870" s="112"/>
      <c r="K1870" s="112"/>
      <c r="L1870" s="113"/>
      <c r="M1870" s="113"/>
      <c r="N1870" s="224" t="str">
        <f t="shared" si="1165"/>
        <v/>
      </c>
      <c r="O1870" s="225" t="str">
        <f t="shared" ref="O1870:O1933" si="1166">IF(OR(B1870="",C1870="",G1870="",H1870="",I1870="",AND(J1870="",BW1870=FALSE),AND(K1870="",BX1870=FALSE),AND(L1870="",BY1870=FALSE),AND(M1870="",BZ1870=FALSE)),"",(IF(AND(100&gt;=CG1870,CG1870&gt;80),"A",IF(AND(80&gt;=CG1870,CG1870&gt;60),"B",IF(AND(60&gt;=CG1870,CG1870&gt;40),"C",IF(AND(40&gt;=CG1870,CG1870&gt;20),"D","E"))))))</f>
        <v/>
      </c>
      <c r="Q1870" s="6">
        <v>1868</v>
      </c>
      <c r="R1870" s="47" t="str">
        <f t="shared" si="1129"/>
        <v>-1868</v>
      </c>
      <c r="S1870" s="6"/>
      <c r="T1870" s="48" t="str">
        <f t="shared" si="1130"/>
        <v/>
      </c>
      <c r="U1870" s="49" t="str">
        <f t="shared" si="1131"/>
        <v/>
      </c>
      <c r="W1870" s="51"/>
      <c r="X1870" s="75" t="str">
        <f t="shared" si="1132"/>
        <v/>
      </c>
      <c r="Y1870" s="71" t="str">
        <f t="shared" si="1133"/>
        <v/>
      </c>
      <c r="Z1870" s="71" t="str">
        <f t="shared" si="1134"/>
        <v/>
      </c>
      <c r="AA1870" s="71" t="str">
        <f t="shared" si="1135"/>
        <v/>
      </c>
      <c r="AB1870" s="71" t="str">
        <f t="shared" si="1136"/>
        <v/>
      </c>
      <c r="AC1870" s="71" t="str">
        <f t="shared" si="1137"/>
        <v/>
      </c>
      <c r="AD1870" s="71" t="str">
        <f t="shared" si="1138"/>
        <v/>
      </c>
      <c r="AE1870" s="78" t="str">
        <f t="shared" si="1139"/>
        <v/>
      </c>
      <c r="AF1870" s="75" t="str">
        <f t="shared" si="1140"/>
        <v/>
      </c>
      <c r="AG1870" s="71" t="str">
        <f t="shared" si="1141"/>
        <v/>
      </c>
      <c r="AH1870" s="71" t="str">
        <f t="shared" si="1142"/>
        <v/>
      </c>
      <c r="AI1870" s="71" t="str">
        <f t="shared" si="1143"/>
        <v/>
      </c>
      <c r="AJ1870" s="71" t="str">
        <f t="shared" si="1144"/>
        <v/>
      </c>
      <c r="AK1870" s="71" t="str">
        <f t="shared" si="1145"/>
        <v/>
      </c>
      <c r="AL1870" s="71" t="str">
        <f t="shared" si="1146"/>
        <v/>
      </c>
      <c r="AM1870" s="78" t="str">
        <f t="shared" si="1147"/>
        <v/>
      </c>
      <c r="AN1870" s="75" t="str">
        <f t="shared" si="1148"/>
        <v/>
      </c>
      <c r="AO1870" s="71" t="str">
        <f t="shared" si="1149"/>
        <v/>
      </c>
      <c r="AP1870" s="71" t="str">
        <f t="shared" si="1150"/>
        <v/>
      </c>
      <c r="AQ1870" s="71" t="str">
        <f t="shared" si="1151"/>
        <v/>
      </c>
      <c r="AR1870" s="71" t="str">
        <f t="shared" si="1152"/>
        <v/>
      </c>
      <c r="AS1870" s="71" t="str">
        <f t="shared" si="1153"/>
        <v/>
      </c>
      <c r="AT1870" s="71" t="str">
        <f t="shared" si="1154"/>
        <v/>
      </c>
      <c r="AU1870" s="76" t="str">
        <f t="shared" si="1155"/>
        <v/>
      </c>
      <c r="BF1870" s="141">
        <v>67050</v>
      </c>
      <c r="BG1870" s="142" t="s">
        <v>20653</v>
      </c>
      <c r="BH1870" s="141" t="s">
        <v>478</v>
      </c>
      <c r="BI1870" s="141" t="s">
        <v>186</v>
      </c>
      <c r="BJ1870" s="141" t="s">
        <v>20654</v>
      </c>
      <c r="BK1870" s="141" t="s">
        <v>1843</v>
      </c>
      <c r="BL1870" s="141" t="s">
        <v>20655</v>
      </c>
      <c r="BM1870" s="141">
        <v>45.347306376997899</v>
      </c>
      <c r="BN1870" s="141">
        <v>-73.722120033538403</v>
      </c>
      <c r="BO1870" s="141">
        <v>1992</v>
      </c>
      <c r="BP1870" s="143"/>
      <c r="BQ1870" s="143" t="s">
        <v>17560</v>
      </c>
    </row>
    <row r="1871" spans="1:69" ht="38.25" customHeight="1" x14ac:dyDescent="0.25">
      <c r="A1871" s="1" t="str">
        <f t="shared" si="1156"/>
        <v/>
      </c>
      <c r="B1871" s="32" t="str">
        <f t="shared" si="1157"/>
        <v/>
      </c>
      <c r="C1871" s="25" t="str">
        <f t="shared" si="1158"/>
        <v/>
      </c>
      <c r="D1871" s="25" t="str">
        <f t="shared" si="1159"/>
        <v/>
      </c>
      <c r="E1871" s="25" t="str">
        <f t="shared" si="1160"/>
        <v/>
      </c>
      <c r="F1871" s="25" t="str">
        <f t="shared" si="1161"/>
        <v/>
      </c>
      <c r="G1871" s="108" t="str">
        <f t="shared" si="1162"/>
        <v/>
      </c>
      <c r="H1871" s="108" t="str">
        <f t="shared" si="1163"/>
        <v/>
      </c>
      <c r="I1871" s="112" t="str">
        <f t="shared" si="1164"/>
        <v/>
      </c>
      <c r="J1871" s="112"/>
      <c r="K1871" s="112"/>
      <c r="L1871" s="113"/>
      <c r="M1871" s="113"/>
      <c r="N1871" s="224" t="str">
        <f t="shared" si="1165"/>
        <v/>
      </c>
      <c r="O1871" s="225" t="str">
        <f t="shared" si="1166"/>
        <v/>
      </c>
      <c r="Q1871" s="6">
        <v>1869</v>
      </c>
      <c r="R1871" s="47" t="str">
        <f t="shared" si="1129"/>
        <v>-1869</v>
      </c>
      <c r="S1871" s="6"/>
      <c r="T1871" s="48" t="str">
        <f t="shared" si="1130"/>
        <v/>
      </c>
      <c r="U1871" s="49" t="str">
        <f t="shared" si="1131"/>
        <v/>
      </c>
      <c r="W1871" s="51"/>
      <c r="X1871" s="75" t="str">
        <f t="shared" si="1132"/>
        <v/>
      </c>
      <c r="Y1871" s="71" t="str">
        <f t="shared" si="1133"/>
        <v/>
      </c>
      <c r="Z1871" s="71" t="str">
        <f t="shared" si="1134"/>
        <v/>
      </c>
      <c r="AA1871" s="71" t="str">
        <f t="shared" si="1135"/>
        <v/>
      </c>
      <c r="AB1871" s="71" t="str">
        <f t="shared" si="1136"/>
        <v/>
      </c>
      <c r="AC1871" s="71" t="str">
        <f t="shared" si="1137"/>
        <v/>
      </c>
      <c r="AD1871" s="71" t="str">
        <f t="shared" si="1138"/>
        <v/>
      </c>
      <c r="AE1871" s="78" t="str">
        <f t="shared" si="1139"/>
        <v/>
      </c>
      <c r="AF1871" s="75" t="str">
        <f t="shared" si="1140"/>
        <v/>
      </c>
      <c r="AG1871" s="71" t="str">
        <f t="shared" si="1141"/>
        <v/>
      </c>
      <c r="AH1871" s="71" t="str">
        <f t="shared" si="1142"/>
        <v/>
      </c>
      <c r="AI1871" s="71" t="str">
        <f t="shared" si="1143"/>
        <v/>
      </c>
      <c r="AJ1871" s="71" t="str">
        <f t="shared" si="1144"/>
        <v/>
      </c>
      <c r="AK1871" s="71" t="str">
        <f t="shared" si="1145"/>
        <v/>
      </c>
      <c r="AL1871" s="71" t="str">
        <f t="shared" si="1146"/>
        <v/>
      </c>
      <c r="AM1871" s="78" t="str">
        <f t="shared" si="1147"/>
        <v/>
      </c>
      <c r="AN1871" s="75" t="str">
        <f t="shared" si="1148"/>
        <v/>
      </c>
      <c r="AO1871" s="71" t="str">
        <f t="shared" si="1149"/>
        <v/>
      </c>
      <c r="AP1871" s="71" t="str">
        <f t="shared" si="1150"/>
        <v/>
      </c>
      <c r="AQ1871" s="71" t="str">
        <f t="shared" si="1151"/>
        <v/>
      </c>
      <c r="AR1871" s="71" t="str">
        <f t="shared" si="1152"/>
        <v/>
      </c>
      <c r="AS1871" s="71" t="str">
        <f t="shared" si="1153"/>
        <v/>
      </c>
      <c r="AT1871" s="71" t="str">
        <f t="shared" si="1154"/>
        <v/>
      </c>
      <c r="AU1871" s="76" t="str">
        <f t="shared" si="1155"/>
        <v/>
      </c>
      <c r="BF1871" s="141">
        <v>67050</v>
      </c>
      <c r="BG1871" s="142" t="s">
        <v>20656</v>
      </c>
      <c r="BH1871" s="141" t="s">
        <v>180</v>
      </c>
      <c r="BI1871" s="141" t="s">
        <v>191</v>
      </c>
      <c r="BJ1871" s="141" t="s">
        <v>20657</v>
      </c>
      <c r="BK1871" s="141" t="s">
        <v>3361</v>
      </c>
      <c r="BL1871" s="141" t="s">
        <v>20658</v>
      </c>
      <c r="BM1871" s="141">
        <v>45.395405946288498</v>
      </c>
      <c r="BN1871" s="141">
        <v>-73.747577067802993</v>
      </c>
      <c r="BO1871" s="141">
        <v>1979</v>
      </c>
      <c r="BP1871" s="143"/>
      <c r="BQ1871" s="143" t="s">
        <v>17560</v>
      </c>
    </row>
    <row r="1872" spans="1:69" ht="38.25" customHeight="1" x14ac:dyDescent="0.25">
      <c r="A1872" s="1" t="str">
        <f t="shared" si="1156"/>
        <v/>
      </c>
      <c r="B1872" s="32" t="str">
        <f t="shared" si="1157"/>
        <v/>
      </c>
      <c r="C1872" s="25" t="str">
        <f t="shared" si="1158"/>
        <v/>
      </c>
      <c r="D1872" s="25" t="str">
        <f t="shared" si="1159"/>
        <v/>
      </c>
      <c r="E1872" s="25" t="str">
        <f t="shared" si="1160"/>
        <v/>
      </c>
      <c r="F1872" s="25" t="str">
        <f t="shared" si="1161"/>
        <v/>
      </c>
      <c r="G1872" s="108" t="str">
        <f t="shared" si="1162"/>
        <v/>
      </c>
      <c r="H1872" s="108" t="str">
        <f t="shared" si="1163"/>
        <v/>
      </c>
      <c r="I1872" s="112" t="str">
        <f t="shared" si="1164"/>
        <v/>
      </c>
      <c r="J1872" s="112"/>
      <c r="K1872" s="112"/>
      <c r="L1872" s="113"/>
      <c r="M1872" s="113"/>
      <c r="N1872" s="224" t="str">
        <f t="shared" si="1165"/>
        <v/>
      </c>
      <c r="O1872" s="225" t="str">
        <f t="shared" si="1166"/>
        <v/>
      </c>
      <c r="Q1872" s="6">
        <v>1870</v>
      </c>
      <c r="R1872" s="47" t="str">
        <f t="shared" si="1129"/>
        <v>-1870</v>
      </c>
      <c r="S1872" s="6"/>
      <c r="T1872" s="48" t="str">
        <f t="shared" si="1130"/>
        <v/>
      </c>
      <c r="U1872" s="49" t="str">
        <f t="shared" si="1131"/>
        <v/>
      </c>
      <c r="W1872" s="51"/>
      <c r="X1872" s="75" t="str">
        <f t="shared" si="1132"/>
        <v/>
      </c>
      <c r="Y1872" s="71" t="str">
        <f t="shared" si="1133"/>
        <v/>
      </c>
      <c r="Z1872" s="71" t="str">
        <f t="shared" si="1134"/>
        <v/>
      </c>
      <c r="AA1872" s="71" t="str">
        <f t="shared" si="1135"/>
        <v/>
      </c>
      <c r="AB1872" s="71" t="str">
        <f t="shared" si="1136"/>
        <v/>
      </c>
      <c r="AC1872" s="71" t="str">
        <f t="shared" si="1137"/>
        <v/>
      </c>
      <c r="AD1872" s="71" t="str">
        <f t="shared" si="1138"/>
        <v/>
      </c>
      <c r="AE1872" s="78" t="str">
        <f t="shared" si="1139"/>
        <v/>
      </c>
      <c r="AF1872" s="75" t="str">
        <f t="shared" si="1140"/>
        <v/>
      </c>
      <c r="AG1872" s="71" t="str">
        <f t="shared" si="1141"/>
        <v/>
      </c>
      <c r="AH1872" s="71" t="str">
        <f t="shared" si="1142"/>
        <v/>
      </c>
      <c r="AI1872" s="71" t="str">
        <f t="shared" si="1143"/>
        <v/>
      </c>
      <c r="AJ1872" s="71" t="str">
        <f t="shared" si="1144"/>
        <v/>
      </c>
      <c r="AK1872" s="71" t="str">
        <f t="shared" si="1145"/>
        <v/>
      </c>
      <c r="AL1872" s="71" t="str">
        <f t="shared" si="1146"/>
        <v/>
      </c>
      <c r="AM1872" s="78" t="str">
        <f t="shared" si="1147"/>
        <v/>
      </c>
      <c r="AN1872" s="75" t="str">
        <f t="shared" si="1148"/>
        <v/>
      </c>
      <c r="AO1872" s="71" t="str">
        <f t="shared" si="1149"/>
        <v/>
      </c>
      <c r="AP1872" s="71" t="str">
        <f t="shared" si="1150"/>
        <v/>
      </c>
      <c r="AQ1872" s="71" t="str">
        <f t="shared" si="1151"/>
        <v/>
      </c>
      <c r="AR1872" s="71" t="str">
        <f t="shared" si="1152"/>
        <v/>
      </c>
      <c r="AS1872" s="71" t="str">
        <f t="shared" si="1153"/>
        <v/>
      </c>
      <c r="AT1872" s="71" t="str">
        <f t="shared" si="1154"/>
        <v/>
      </c>
      <c r="AU1872" s="76" t="str">
        <f t="shared" si="1155"/>
        <v/>
      </c>
      <c r="BF1872" s="141">
        <v>67050</v>
      </c>
      <c r="BG1872" s="142" t="s">
        <v>20659</v>
      </c>
      <c r="BH1872" s="141" t="s">
        <v>180</v>
      </c>
      <c r="BI1872" s="141" t="s">
        <v>191</v>
      </c>
      <c r="BJ1872" s="141" t="s">
        <v>20660</v>
      </c>
      <c r="BK1872" s="141" t="s">
        <v>3784</v>
      </c>
      <c r="BL1872" s="141" t="s">
        <v>20652</v>
      </c>
      <c r="BM1872" s="141">
        <v>45.363572691945897</v>
      </c>
      <c r="BN1872" s="141">
        <v>-73.753841153765407</v>
      </c>
      <c r="BO1872" s="141">
        <v>1979</v>
      </c>
      <c r="BP1872" s="143"/>
      <c r="BQ1872" s="143" t="s">
        <v>17560</v>
      </c>
    </row>
    <row r="1873" spans="1:69" ht="38.25" customHeight="1" x14ac:dyDescent="0.25">
      <c r="A1873" s="1" t="str">
        <f t="shared" si="1156"/>
        <v/>
      </c>
      <c r="B1873" s="32" t="str">
        <f t="shared" si="1157"/>
        <v/>
      </c>
      <c r="C1873" s="25" t="str">
        <f t="shared" si="1158"/>
        <v/>
      </c>
      <c r="D1873" s="25" t="str">
        <f t="shared" si="1159"/>
        <v/>
      </c>
      <c r="E1873" s="25" t="str">
        <f t="shared" si="1160"/>
        <v/>
      </c>
      <c r="F1873" s="25" t="str">
        <f t="shared" si="1161"/>
        <v/>
      </c>
      <c r="G1873" s="108" t="str">
        <f t="shared" si="1162"/>
        <v/>
      </c>
      <c r="H1873" s="108" t="str">
        <f t="shared" si="1163"/>
        <v/>
      </c>
      <c r="I1873" s="112" t="str">
        <f t="shared" si="1164"/>
        <v/>
      </c>
      <c r="J1873" s="112"/>
      <c r="K1873" s="112"/>
      <c r="L1873" s="113"/>
      <c r="M1873" s="113"/>
      <c r="N1873" s="224" t="str">
        <f t="shared" si="1165"/>
        <v/>
      </c>
      <c r="O1873" s="225" t="str">
        <f t="shared" si="1166"/>
        <v/>
      </c>
      <c r="Q1873" s="6">
        <v>1871</v>
      </c>
      <c r="R1873" s="47" t="str">
        <f t="shared" si="1129"/>
        <v>-1871</v>
      </c>
      <c r="S1873" s="6"/>
      <c r="T1873" s="48" t="str">
        <f t="shared" si="1130"/>
        <v/>
      </c>
      <c r="U1873" s="49" t="str">
        <f t="shared" si="1131"/>
        <v/>
      </c>
      <c r="W1873" s="51"/>
      <c r="X1873" s="75" t="str">
        <f t="shared" si="1132"/>
        <v/>
      </c>
      <c r="Y1873" s="71" t="str">
        <f t="shared" si="1133"/>
        <v/>
      </c>
      <c r="Z1873" s="71" t="str">
        <f t="shared" si="1134"/>
        <v/>
      </c>
      <c r="AA1873" s="71" t="str">
        <f t="shared" si="1135"/>
        <v/>
      </c>
      <c r="AB1873" s="71" t="str">
        <f t="shared" si="1136"/>
        <v/>
      </c>
      <c r="AC1873" s="71" t="str">
        <f t="shared" si="1137"/>
        <v/>
      </c>
      <c r="AD1873" s="71" t="str">
        <f t="shared" si="1138"/>
        <v/>
      </c>
      <c r="AE1873" s="78" t="str">
        <f t="shared" si="1139"/>
        <v/>
      </c>
      <c r="AF1873" s="75" t="str">
        <f t="shared" si="1140"/>
        <v/>
      </c>
      <c r="AG1873" s="71" t="str">
        <f t="shared" si="1141"/>
        <v/>
      </c>
      <c r="AH1873" s="71" t="str">
        <f t="shared" si="1142"/>
        <v/>
      </c>
      <c r="AI1873" s="71" t="str">
        <f t="shared" si="1143"/>
        <v/>
      </c>
      <c r="AJ1873" s="71" t="str">
        <f t="shared" si="1144"/>
        <v/>
      </c>
      <c r="AK1873" s="71" t="str">
        <f t="shared" si="1145"/>
        <v/>
      </c>
      <c r="AL1873" s="71" t="str">
        <f t="shared" si="1146"/>
        <v/>
      </c>
      <c r="AM1873" s="78" t="str">
        <f t="shared" si="1147"/>
        <v/>
      </c>
      <c r="AN1873" s="75" t="str">
        <f t="shared" si="1148"/>
        <v/>
      </c>
      <c r="AO1873" s="71" t="str">
        <f t="shared" si="1149"/>
        <v/>
      </c>
      <c r="AP1873" s="71" t="str">
        <f t="shared" si="1150"/>
        <v/>
      </c>
      <c r="AQ1873" s="71" t="str">
        <f t="shared" si="1151"/>
        <v/>
      </c>
      <c r="AR1873" s="71" t="str">
        <f t="shared" si="1152"/>
        <v/>
      </c>
      <c r="AS1873" s="71" t="str">
        <f t="shared" si="1153"/>
        <v/>
      </c>
      <c r="AT1873" s="71" t="str">
        <f t="shared" si="1154"/>
        <v/>
      </c>
      <c r="AU1873" s="76" t="str">
        <f t="shared" si="1155"/>
        <v/>
      </c>
      <c r="BF1873" s="141">
        <v>70052</v>
      </c>
      <c r="BG1873" s="142" t="s">
        <v>20779</v>
      </c>
      <c r="BH1873" s="141" t="s">
        <v>180</v>
      </c>
      <c r="BI1873" s="141" t="s">
        <v>191</v>
      </c>
      <c r="BJ1873" s="141" t="s">
        <v>20780</v>
      </c>
      <c r="BK1873" s="141" t="s">
        <v>3955</v>
      </c>
      <c r="BL1873" s="141" t="s">
        <v>20781</v>
      </c>
      <c r="BM1873" s="141">
        <v>45.258985764266299</v>
      </c>
      <c r="BN1873" s="141">
        <v>-74.112973807310595</v>
      </c>
      <c r="BO1873" s="141">
        <v>1986</v>
      </c>
      <c r="BP1873" s="143" t="s">
        <v>25994</v>
      </c>
      <c r="BQ1873" s="143" t="s">
        <v>17560</v>
      </c>
    </row>
    <row r="1874" spans="1:69" ht="38.25" customHeight="1" x14ac:dyDescent="0.25">
      <c r="A1874" s="1" t="str">
        <f t="shared" si="1156"/>
        <v/>
      </c>
      <c r="B1874" s="32" t="str">
        <f t="shared" si="1157"/>
        <v/>
      </c>
      <c r="C1874" s="25" t="str">
        <f t="shared" si="1158"/>
        <v/>
      </c>
      <c r="D1874" s="25" t="str">
        <f t="shared" si="1159"/>
        <v/>
      </c>
      <c r="E1874" s="25" t="str">
        <f t="shared" si="1160"/>
        <v/>
      </c>
      <c r="F1874" s="25" t="str">
        <f t="shared" si="1161"/>
        <v/>
      </c>
      <c r="G1874" s="108" t="str">
        <f t="shared" si="1162"/>
        <v/>
      </c>
      <c r="H1874" s="108" t="str">
        <f t="shared" si="1163"/>
        <v/>
      </c>
      <c r="I1874" s="112" t="str">
        <f t="shared" si="1164"/>
        <v/>
      </c>
      <c r="J1874" s="112"/>
      <c r="K1874" s="112"/>
      <c r="L1874" s="113"/>
      <c r="M1874" s="113"/>
      <c r="N1874" s="224" t="str">
        <f t="shared" si="1165"/>
        <v/>
      </c>
      <c r="O1874" s="225" t="str">
        <f t="shared" si="1166"/>
        <v/>
      </c>
      <c r="Q1874" s="6">
        <v>1872</v>
      </c>
      <c r="R1874" s="47" t="str">
        <f t="shared" si="1129"/>
        <v>-1872</v>
      </c>
      <c r="S1874" s="6"/>
      <c r="T1874" s="48" t="str">
        <f t="shared" si="1130"/>
        <v/>
      </c>
      <c r="U1874" s="49" t="str">
        <f t="shared" si="1131"/>
        <v/>
      </c>
      <c r="W1874" s="51"/>
      <c r="X1874" s="75" t="str">
        <f t="shared" si="1132"/>
        <v/>
      </c>
      <c r="Y1874" s="71" t="str">
        <f t="shared" si="1133"/>
        <v/>
      </c>
      <c r="Z1874" s="71" t="str">
        <f t="shared" si="1134"/>
        <v/>
      </c>
      <c r="AA1874" s="71" t="str">
        <f t="shared" si="1135"/>
        <v/>
      </c>
      <c r="AB1874" s="71" t="str">
        <f t="shared" si="1136"/>
        <v/>
      </c>
      <c r="AC1874" s="71" t="str">
        <f t="shared" si="1137"/>
        <v/>
      </c>
      <c r="AD1874" s="71" t="str">
        <f t="shared" si="1138"/>
        <v/>
      </c>
      <c r="AE1874" s="78" t="str">
        <f t="shared" si="1139"/>
        <v/>
      </c>
      <c r="AF1874" s="75" t="str">
        <f t="shared" si="1140"/>
        <v/>
      </c>
      <c r="AG1874" s="71" t="str">
        <f t="shared" si="1141"/>
        <v/>
      </c>
      <c r="AH1874" s="71" t="str">
        <f t="shared" si="1142"/>
        <v/>
      </c>
      <c r="AI1874" s="71" t="str">
        <f t="shared" si="1143"/>
        <v/>
      </c>
      <c r="AJ1874" s="71" t="str">
        <f t="shared" si="1144"/>
        <v/>
      </c>
      <c r="AK1874" s="71" t="str">
        <f t="shared" si="1145"/>
        <v/>
      </c>
      <c r="AL1874" s="71" t="str">
        <f t="shared" si="1146"/>
        <v/>
      </c>
      <c r="AM1874" s="78" t="str">
        <f t="shared" si="1147"/>
        <v/>
      </c>
      <c r="AN1874" s="75" t="str">
        <f t="shared" si="1148"/>
        <v/>
      </c>
      <c r="AO1874" s="71" t="str">
        <f t="shared" si="1149"/>
        <v/>
      </c>
      <c r="AP1874" s="71" t="str">
        <f t="shared" si="1150"/>
        <v/>
      </c>
      <c r="AQ1874" s="71" t="str">
        <f t="shared" si="1151"/>
        <v/>
      </c>
      <c r="AR1874" s="71" t="str">
        <f t="shared" si="1152"/>
        <v/>
      </c>
      <c r="AS1874" s="71" t="str">
        <f t="shared" si="1153"/>
        <v/>
      </c>
      <c r="AT1874" s="71" t="str">
        <f t="shared" si="1154"/>
        <v/>
      </c>
      <c r="AU1874" s="76" t="str">
        <f t="shared" si="1155"/>
        <v/>
      </c>
      <c r="BF1874" s="141">
        <v>71133</v>
      </c>
      <c r="BG1874" s="142" t="s">
        <v>20714</v>
      </c>
      <c r="BH1874" s="141" t="s">
        <v>180</v>
      </c>
      <c r="BI1874" s="141" t="s">
        <v>191</v>
      </c>
      <c r="BJ1874" s="141" t="s">
        <v>2136</v>
      </c>
      <c r="BK1874" s="141"/>
      <c r="BL1874" s="141" t="s">
        <v>18125</v>
      </c>
      <c r="BM1874" s="141">
        <v>45.482700000000001</v>
      </c>
      <c r="BN1874" s="141">
        <v>-74.30153</v>
      </c>
      <c r="BO1874" s="141">
        <v>1996</v>
      </c>
      <c r="BP1874" s="143" t="s">
        <v>25975</v>
      </c>
      <c r="BQ1874" s="143" t="s">
        <v>17560</v>
      </c>
    </row>
    <row r="1875" spans="1:69" ht="38.25" customHeight="1" x14ac:dyDescent="0.25">
      <c r="A1875" s="1" t="str">
        <f t="shared" si="1156"/>
        <v/>
      </c>
      <c r="B1875" s="32" t="str">
        <f t="shared" si="1157"/>
        <v/>
      </c>
      <c r="C1875" s="25" t="str">
        <f t="shared" si="1158"/>
        <v/>
      </c>
      <c r="D1875" s="25" t="str">
        <f t="shared" si="1159"/>
        <v/>
      </c>
      <c r="E1875" s="25" t="str">
        <f t="shared" si="1160"/>
        <v/>
      </c>
      <c r="F1875" s="25" t="str">
        <f t="shared" si="1161"/>
        <v/>
      </c>
      <c r="G1875" s="108" t="str">
        <f t="shared" si="1162"/>
        <v/>
      </c>
      <c r="H1875" s="108" t="str">
        <f t="shared" si="1163"/>
        <v/>
      </c>
      <c r="I1875" s="112" t="str">
        <f t="shared" si="1164"/>
        <v/>
      </c>
      <c r="J1875" s="112"/>
      <c r="K1875" s="112"/>
      <c r="L1875" s="113"/>
      <c r="M1875" s="113"/>
      <c r="N1875" s="224" t="str">
        <f t="shared" si="1165"/>
        <v/>
      </c>
      <c r="O1875" s="225" t="str">
        <f t="shared" si="1166"/>
        <v/>
      </c>
      <c r="Q1875" s="6">
        <v>1873</v>
      </c>
      <c r="R1875" s="47" t="str">
        <f t="shared" si="1129"/>
        <v>-1873</v>
      </c>
      <c r="S1875" s="6"/>
      <c r="T1875" s="48" t="str">
        <f t="shared" si="1130"/>
        <v/>
      </c>
      <c r="U1875" s="49" t="str">
        <f t="shared" si="1131"/>
        <v/>
      </c>
      <c r="W1875" s="51"/>
      <c r="X1875" s="75" t="str">
        <f t="shared" si="1132"/>
        <v/>
      </c>
      <c r="Y1875" s="71" t="str">
        <f t="shared" si="1133"/>
        <v/>
      </c>
      <c r="Z1875" s="71" t="str">
        <f t="shared" si="1134"/>
        <v/>
      </c>
      <c r="AA1875" s="71" t="str">
        <f t="shared" si="1135"/>
        <v/>
      </c>
      <c r="AB1875" s="71" t="str">
        <f t="shared" si="1136"/>
        <v/>
      </c>
      <c r="AC1875" s="71" t="str">
        <f t="shared" si="1137"/>
        <v/>
      </c>
      <c r="AD1875" s="71" t="str">
        <f t="shared" si="1138"/>
        <v/>
      </c>
      <c r="AE1875" s="78" t="str">
        <f t="shared" si="1139"/>
        <v/>
      </c>
      <c r="AF1875" s="75" t="str">
        <f t="shared" si="1140"/>
        <v/>
      </c>
      <c r="AG1875" s="71" t="str">
        <f t="shared" si="1141"/>
        <v/>
      </c>
      <c r="AH1875" s="71" t="str">
        <f t="shared" si="1142"/>
        <v/>
      </c>
      <c r="AI1875" s="71" t="str">
        <f t="shared" si="1143"/>
        <v/>
      </c>
      <c r="AJ1875" s="71" t="str">
        <f t="shared" si="1144"/>
        <v/>
      </c>
      <c r="AK1875" s="71" t="str">
        <f t="shared" si="1145"/>
        <v/>
      </c>
      <c r="AL1875" s="71" t="str">
        <f t="shared" si="1146"/>
        <v/>
      </c>
      <c r="AM1875" s="78" t="str">
        <f t="shared" si="1147"/>
        <v/>
      </c>
      <c r="AN1875" s="75" t="str">
        <f t="shared" si="1148"/>
        <v/>
      </c>
      <c r="AO1875" s="71" t="str">
        <f t="shared" si="1149"/>
        <v/>
      </c>
      <c r="AP1875" s="71" t="str">
        <f t="shared" si="1150"/>
        <v/>
      </c>
      <c r="AQ1875" s="71" t="str">
        <f t="shared" si="1151"/>
        <v/>
      </c>
      <c r="AR1875" s="71" t="str">
        <f t="shared" si="1152"/>
        <v/>
      </c>
      <c r="AS1875" s="71" t="str">
        <f t="shared" si="1153"/>
        <v/>
      </c>
      <c r="AT1875" s="71" t="str">
        <f t="shared" si="1154"/>
        <v/>
      </c>
      <c r="AU1875" s="76" t="str">
        <f t="shared" si="1155"/>
        <v/>
      </c>
      <c r="BF1875" s="141">
        <v>71133</v>
      </c>
      <c r="BG1875" s="142" t="s">
        <v>20715</v>
      </c>
      <c r="BH1875" s="141" t="s">
        <v>180</v>
      </c>
      <c r="BI1875" s="141" t="s">
        <v>191</v>
      </c>
      <c r="BJ1875" s="141" t="s">
        <v>2139</v>
      </c>
      <c r="BK1875" s="141"/>
      <c r="BL1875" s="141" t="s">
        <v>7388</v>
      </c>
      <c r="BM1875" s="141">
        <v>45.40616</v>
      </c>
      <c r="BN1875" s="141">
        <v>-74.299800000000005</v>
      </c>
      <c r="BO1875" s="141">
        <v>1990</v>
      </c>
      <c r="BP1875" s="143" t="s">
        <v>25976</v>
      </c>
      <c r="BQ1875" s="143" t="s">
        <v>17560</v>
      </c>
    </row>
    <row r="1876" spans="1:69" ht="38.25" customHeight="1" x14ac:dyDescent="0.25">
      <c r="A1876" s="1" t="str">
        <f t="shared" si="1156"/>
        <v/>
      </c>
      <c r="B1876" s="32" t="str">
        <f t="shared" si="1157"/>
        <v/>
      </c>
      <c r="C1876" s="25" t="str">
        <f t="shared" si="1158"/>
        <v/>
      </c>
      <c r="D1876" s="25" t="str">
        <f t="shared" si="1159"/>
        <v/>
      </c>
      <c r="E1876" s="25" t="str">
        <f t="shared" si="1160"/>
        <v/>
      </c>
      <c r="F1876" s="25" t="str">
        <f t="shared" si="1161"/>
        <v/>
      </c>
      <c r="G1876" s="108" t="str">
        <f t="shared" si="1162"/>
        <v/>
      </c>
      <c r="H1876" s="108" t="str">
        <f t="shared" si="1163"/>
        <v/>
      </c>
      <c r="I1876" s="112" t="str">
        <f t="shared" si="1164"/>
        <v/>
      </c>
      <c r="J1876" s="112"/>
      <c r="K1876" s="112"/>
      <c r="L1876" s="113"/>
      <c r="M1876" s="113"/>
      <c r="N1876" s="224" t="str">
        <f t="shared" si="1165"/>
        <v/>
      </c>
      <c r="O1876" s="225" t="str">
        <f t="shared" si="1166"/>
        <v/>
      </c>
      <c r="Q1876" s="6">
        <v>1874</v>
      </c>
      <c r="R1876" s="47" t="str">
        <f t="shared" si="1129"/>
        <v>-1874</v>
      </c>
      <c r="S1876" s="6"/>
      <c r="T1876" s="48" t="str">
        <f t="shared" si="1130"/>
        <v/>
      </c>
      <c r="U1876" s="49" t="str">
        <f t="shared" si="1131"/>
        <v/>
      </c>
      <c r="W1876" s="51"/>
      <c r="X1876" s="75" t="str">
        <f t="shared" si="1132"/>
        <v/>
      </c>
      <c r="Y1876" s="71" t="str">
        <f t="shared" si="1133"/>
        <v/>
      </c>
      <c r="Z1876" s="71" t="str">
        <f t="shared" si="1134"/>
        <v/>
      </c>
      <c r="AA1876" s="71" t="str">
        <f t="shared" si="1135"/>
        <v/>
      </c>
      <c r="AB1876" s="71" t="str">
        <f t="shared" si="1136"/>
        <v/>
      </c>
      <c r="AC1876" s="71" t="str">
        <f t="shared" si="1137"/>
        <v/>
      </c>
      <c r="AD1876" s="71" t="str">
        <f t="shared" si="1138"/>
        <v/>
      </c>
      <c r="AE1876" s="78" t="str">
        <f t="shared" si="1139"/>
        <v/>
      </c>
      <c r="AF1876" s="75" t="str">
        <f t="shared" si="1140"/>
        <v/>
      </c>
      <c r="AG1876" s="71" t="str">
        <f t="shared" si="1141"/>
        <v/>
      </c>
      <c r="AH1876" s="71" t="str">
        <f t="shared" si="1142"/>
        <v/>
      </c>
      <c r="AI1876" s="71" t="str">
        <f t="shared" si="1143"/>
        <v/>
      </c>
      <c r="AJ1876" s="71" t="str">
        <f t="shared" si="1144"/>
        <v/>
      </c>
      <c r="AK1876" s="71" t="str">
        <f t="shared" si="1145"/>
        <v/>
      </c>
      <c r="AL1876" s="71" t="str">
        <f t="shared" si="1146"/>
        <v/>
      </c>
      <c r="AM1876" s="78" t="str">
        <f t="shared" si="1147"/>
        <v/>
      </c>
      <c r="AN1876" s="75" t="str">
        <f t="shared" si="1148"/>
        <v/>
      </c>
      <c r="AO1876" s="71" t="str">
        <f t="shared" si="1149"/>
        <v/>
      </c>
      <c r="AP1876" s="71" t="str">
        <f t="shared" si="1150"/>
        <v/>
      </c>
      <c r="AQ1876" s="71" t="str">
        <f t="shared" si="1151"/>
        <v/>
      </c>
      <c r="AR1876" s="71" t="str">
        <f t="shared" si="1152"/>
        <v/>
      </c>
      <c r="AS1876" s="71" t="str">
        <f t="shared" si="1153"/>
        <v/>
      </c>
      <c r="AT1876" s="71" t="str">
        <f t="shared" si="1154"/>
        <v/>
      </c>
      <c r="AU1876" s="76" t="str">
        <f t="shared" si="1155"/>
        <v/>
      </c>
      <c r="BF1876" s="141">
        <v>71133</v>
      </c>
      <c r="BG1876" s="142" t="s">
        <v>20716</v>
      </c>
      <c r="BH1876" s="141" t="s">
        <v>180</v>
      </c>
      <c r="BI1876" s="141" t="s">
        <v>191</v>
      </c>
      <c r="BJ1876" s="141" t="s">
        <v>19366</v>
      </c>
      <c r="BK1876" s="141"/>
      <c r="BL1876" s="141" t="s">
        <v>20717</v>
      </c>
      <c r="BM1876" s="141">
        <v>45.478679999999997</v>
      </c>
      <c r="BN1876" s="141">
        <v>-74.299670000000006</v>
      </c>
      <c r="BO1876" s="141">
        <v>1990</v>
      </c>
      <c r="BP1876" s="143" t="s">
        <v>25977</v>
      </c>
      <c r="BQ1876" s="143" t="s">
        <v>17560</v>
      </c>
    </row>
    <row r="1877" spans="1:69" ht="38.25" customHeight="1" x14ac:dyDescent="0.25">
      <c r="A1877" s="1" t="str">
        <f t="shared" si="1156"/>
        <v/>
      </c>
      <c r="B1877" s="32" t="str">
        <f t="shared" si="1157"/>
        <v/>
      </c>
      <c r="C1877" s="25" t="str">
        <f t="shared" si="1158"/>
        <v/>
      </c>
      <c r="D1877" s="25" t="str">
        <f t="shared" si="1159"/>
        <v/>
      </c>
      <c r="E1877" s="25" t="str">
        <f t="shared" si="1160"/>
        <v/>
      </c>
      <c r="F1877" s="25" t="str">
        <f t="shared" si="1161"/>
        <v/>
      </c>
      <c r="G1877" s="108" t="str">
        <f t="shared" si="1162"/>
        <v/>
      </c>
      <c r="H1877" s="108" t="str">
        <f t="shared" si="1163"/>
        <v/>
      </c>
      <c r="I1877" s="112" t="str">
        <f t="shared" si="1164"/>
        <v/>
      </c>
      <c r="J1877" s="112"/>
      <c r="K1877" s="112"/>
      <c r="L1877" s="113"/>
      <c r="M1877" s="113"/>
      <c r="N1877" s="224" t="str">
        <f t="shared" si="1165"/>
        <v/>
      </c>
      <c r="O1877" s="225" t="str">
        <f t="shared" si="1166"/>
        <v/>
      </c>
      <c r="Q1877" s="6">
        <v>1875</v>
      </c>
      <c r="R1877" s="47" t="str">
        <f t="shared" si="1129"/>
        <v>-1875</v>
      </c>
      <c r="S1877" s="6"/>
      <c r="T1877" s="48" t="str">
        <f t="shared" si="1130"/>
        <v/>
      </c>
      <c r="U1877" s="49" t="str">
        <f t="shared" si="1131"/>
        <v/>
      </c>
      <c r="W1877" s="51"/>
      <c r="X1877" s="75" t="str">
        <f t="shared" si="1132"/>
        <v/>
      </c>
      <c r="Y1877" s="71" t="str">
        <f t="shared" si="1133"/>
        <v/>
      </c>
      <c r="Z1877" s="71" t="str">
        <f t="shared" si="1134"/>
        <v/>
      </c>
      <c r="AA1877" s="71" t="str">
        <f t="shared" si="1135"/>
        <v/>
      </c>
      <c r="AB1877" s="71" t="str">
        <f t="shared" si="1136"/>
        <v/>
      </c>
      <c r="AC1877" s="71" t="str">
        <f t="shared" si="1137"/>
        <v/>
      </c>
      <c r="AD1877" s="71" t="str">
        <f t="shared" si="1138"/>
        <v/>
      </c>
      <c r="AE1877" s="78" t="str">
        <f t="shared" si="1139"/>
        <v/>
      </c>
      <c r="AF1877" s="75" t="str">
        <f t="shared" si="1140"/>
        <v/>
      </c>
      <c r="AG1877" s="71" t="str">
        <f t="shared" si="1141"/>
        <v/>
      </c>
      <c r="AH1877" s="71" t="str">
        <f t="shared" si="1142"/>
        <v/>
      </c>
      <c r="AI1877" s="71" t="str">
        <f t="shared" si="1143"/>
        <v/>
      </c>
      <c r="AJ1877" s="71" t="str">
        <f t="shared" si="1144"/>
        <v/>
      </c>
      <c r="AK1877" s="71" t="str">
        <f t="shared" si="1145"/>
        <v/>
      </c>
      <c r="AL1877" s="71" t="str">
        <f t="shared" si="1146"/>
        <v/>
      </c>
      <c r="AM1877" s="78" t="str">
        <f t="shared" si="1147"/>
        <v/>
      </c>
      <c r="AN1877" s="75" t="str">
        <f t="shared" si="1148"/>
        <v/>
      </c>
      <c r="AO1877" s="71" t="str">
        <f t="shared" si="1149"/>
        <v/>
      </c>
      <c r="AP1877" s="71" t="str">
        <f t="shared" si="1150"/>
        <v/>
      </c>
      <c r="AQ1877" s="71" t="str">
        <f t="shared" si="1151"/>
        <v/>
      </c>
      <c r="AR1877" s="71" t="str">
        <f t="shared" si="1152"/>
        <v/>
      </c>
      <c r="AS1877" s="71" t="str">
        <f t="shared" si="1153"/>
        <v/>
      </c>
      <c r="AT1877" s="71" t="str">
        <f t="shared" si="1154"/>
        <v/>
      </c>
      <c r="AU1877" s="76" t="str">
        <f t="shared" si="1155"/>
        <v/>
      </c>
      <c r="BF1877" s="141">
        <v>55065</v>
      </c>
      <c r="BG1877" s="142" t="s">
        <v>20720</v>
      </c>
      <c r="BH1877" s="141" t="s">
        <v>478</v>
      </c>
      <c r="BI1877" s="141" t="s">
        <v>176</v>
      </c>
      <c r="BJ1877" s="141" t="s">
        <v>1553</v>
      </c>
      <c r="BK1877" s="141" t="s">
        <v>20721</v>
      </c>
      <c r="BL1877" s="141" t="s">
        <v>2220</v>
      </c>
      <c r="BM1877" s="141">
        <v>45.535263</v>
      </c>
      <c r="BN1877" s="141">
        <v>-73.228340000000003</v>
      </c>
      <c r="BO1877" s="141">
        <v>1958</v>
      </c>
      <c r="BP1877" s="143" t="s">
        <v>25979</v>
      </c>
      <c r="BQ1877" s="143" t="s">
        <v>17560</v>
      </c>
    </row>
    <row r="1878" spans="1:69" ht="38.25" customHeight="1" x14ac:dyDescent="0.25">
      <c r="A1878" s="1" t="str">
        <f t="shared" si="1156"/>
        <v/>
      </c>
      <c r="B1878" s="32" t="str">
        <f t="shared" si="1157"/>
        <v/>
      </c>
      <c r="C1878" s="25" t="str">
        <f t="shared" si="1158"/>
        <v/>
      </c>
      <c r="D1878" s="25" t="str">
        <f t="shared" si="1159"/>
        <v/>
      </c>
      <c r="E1878" s="25" t="str">
        <f t="shared" si="1160"/>
        <v/>
      </c>
      <c r="F1878" s="25" t="str">
        <f t="shared" si="1161"/>
        <v/>
      </c>
      <c r="G1878" s="108" t="str">
        <f t="shared" si="1162"/>
        <v/>
      </c>
      <c r="H1878" s="108" t="str">
        <f t="shared" si="1163"/>
        <v/>
      </c>
      <c r="I1878" s="112" t="str">
        <f t="shared" si="1164"/>
        <v/>
      </c>
      <c r="J1878" s="112"/>
      <c r="K1878" s="112"/>
      <c r="L1878" s="113"/>
      <c r="M1878" s="113"/>
      <c r="N1878" s="224" t="str">
        <f t="shared" si="1165"/>
        <v/>
      </c>
      <c r="O1878" s="225" t="str">
        <f t="shared" si="1166"/>
        <v/>
      </c>
      <c r="Q1878" s="6">
        <v>1876</v>
      </c>
      <c r="R1878" s="47" t="str">
        <f t="shared" si="1129"/>
        <v>-1876</v>
      </c>
      <c r="S1878" s="6"/>
      <c r="T1878" s="48" t="str">
        <f t="shared" si="1130"/>
        <v/>
      </c>
      <c r="U1878" s="49" t="str">
        <f t="shared" si="1131"/>
        <v/>
      </c>
      <c r="W1878" s="51"/>
      <c r="X1878" s="75" t="str">
        <f t="shared" si="1132"/>
        <v/>
      </c>
      <c r="Y1878" s="71" t="str">
        <f t="shared" si="1133"/>
        <v/>
      </c>
      <c r="Z1878" s="71" t="str">
        <f t="shared" si="1134"/>
        <v/>
      </c>
      <c r="AA1878" s="71" t="str">
        <f t="shared" si="1135"/>
        <v/>
      </c>
      <c r="AB1878" s="71" t="str">
        <f t="shared" si="1136"/>
        <v/>
      </c>
      <c r="AC1878" s="71" t="str">
        <f t="shared" si="1137"/>
        <v/>
      </c>
      <c r="AD1878" s="71" t="str">
        <f t="shared" si="1138"/>
        <v/>
      </c>
      <c r="AE1878" s="78" t="str">
        <f t="shared" si="1139"/>
        <v/>
      </c>
      <c r="AF1878" s="75" t="str">
        <f t="shared" si="1140"/>
        <v/>
      </c>
      <c r="AG1878" s="71" t="str">
        <f t="shared" si="1141"/>
        <v/>
      </c>
      <c r="AH1878" s="71" t="str">
        <f t="shared" si="1142"/>
        <v/>
      </c>
      <c r="AI1878" s="71" t="str">
        <f t="shared" si="1143"/>
        <v/>
      </c>
      <c r="AJ1878" s="71" t="str">
        <f t="shared" si="1144"/>
        <v/>
      </c>
      <c r="AK1878" s="71" t="str">
        <f t="shared" si="1145"/>
        <v/>
      </c>
      <c r="AL1878" s="71" t="str">
        <f t="shared" si="1146"/>
        <v/>
      </c>
      <c r="AM1878" s="78" t="str">
        <f t="shared" si="1147"/>
        <v/>
      </c>
      <c r="AN1878" s="75" t="str">
        <f t="shared" si="1148"/>
        <v/>
      </c>
      <c r="AO1878" s="71" t="str">
        <f t="shared" si="1149"/>
        <v/>
      </c>
      <c r="AP1878" s="71" t="str">
        <f t="shared" si="1150"/>
        <v/>
      </c>
      <c r="AQ1878" s="71" t="str">
        <f t="shared" si="1151"/>
        <v/>
      </c>
      <c r="AR1878" s="71" t="str">
        <f t="shared" si="1152"/>
        <v/>
      </c>
      <c r="AS1878" s="71" t="str">
        <f t="shared" si="1153"/>
        <v/>
      </c>
      <c r="AT1878" s="71" t="str">
        <f t="shared" si="1154"/>
        <v/>
      </c>
      <c r="AU1878" s="76" t="str">
        <f t="shared" si="1155"/>
        <v/>
      </c>
      <c r="BF1878" s="141">
        <v>55065</v>
      </c>
      <c r="BG1878" s="142" t="s">
        <v>20722</v>
      </c>
      <c r="BH1878" s="141" t="s">
        <v>478</v>
      </c>
      <c r="BI1878" s="141" t="s">
        <v>186</v>
      </c>
      <c r="BJ1878" s="141"/>
      <c r="BK1878" s="141" t="s">
        <v>5043</v>
      </c>
      <c r="BL1878" s="141" t="s">
        <v>20723</v>
      </c>
      <c r="BM1878" s="141">
        <v>45.552174000000001</v>
      </c>
      <c r="BN1878" s="141">
        <v>-73.184169999999995</v>
      </c>
      <c r="BO1878" s="141">
        <v>1960</v>
      </c>
      <c r="BP1878" s="143" t="s">
        <v>25980</v>
      </c>
      <c r="BQ1878" s="143" t="s">
        <v>17560</v>
      </c>
    </row>
    <row r="1879" spans="1:69" ht="38.25" customHeight="1" x14ac:dyDescent="0.25">
      <c r="A1879" s="1" t="str">
        <f t="shared" si="1156"/>
        <v/>
      </c>
      <c r="B1879" s="32" t="str">
        <f t="shared" si="1157"/>
        <v/>
      </c>
      <c r="C1879" s="25" t="str">
        <f t="shared" si="1158"/>
        <v/>
      </c>
      <c r="D1879" s="25" t="str">
        <f t="shared" si="1159"/>
        <v/>
      </c>
      <c r="E1879" s="25" t="str">
        <f t="shared" si="1160"/>
        <v/>
      </c>
      <c r="F1879" s="25" t="str">
        <f t="shared" si="1161"/>
        <v/>
      </c>
      <c r="G1879" s="108" t="str">
        <f t="shared" si="1162"/>
        <v/>
      </c>
      <c r="H1879" s="108" t="str">
        <f t="shared" si="1163"/>
        <v/>
      </c>
      <c r="I1879" s="112" t="str">
        <f t="shared" si="1164"/>
        <v/>
      </c>
      <c r="J1879" s="112"/>
      <c r="K1879" s="112"/>
      <c r="L1879" s="113"/>
      <c r="M1879" s="113"/>
      <c r="N1879" s="224" t="str">
        <f t="shared" si="1165"/>
        <v/>
      </c>
      <c r="O1879" s="225" t="str">
        <f t="shared" si="1166"/>
        <v/>
      </c>
      <c r="Q1879" s="6">
        <v>1877</v>
      </c>
      <c r="R1879" s="47" t="str">
        <f t="shared" si="1129"/>
        <v>-1877</v>
      </c>
      <c r="S1879" s="6"/>
      <c r="T1879" s="48" t="str">
        <f t="shared" si="1130"/>
        <v/>
      </c>
      <c r="U1879" s="49" t="str">
        <f t="shared" si="1131"/>
        <v/>
      </c>
      <c r="W1879" s="51"/>
      <c r="X1879" s="75" t="str">
        <f t="shared" si="1132"/>
        <v/>
      </c>
      <c r="Y1879" s="71" t="str">
        <f t="shared" si="1133"/>
        <v/>
      </c>
      <c r="Z1879" s="71" t="str">
        <f t="shared" si="1134"/>
        <v/>
      </c>
      <c r="AA1879" s="71" t="str">
        <f t="shared" si="1135"/>
        <v/>
      </c>
      <c r="AB1879" s="71" t="str">
        <f t="shared" si="1136"/>
        <v/>
      </c>
      <c r="AC1879" s="71" t="str">
        <f t="shared" si="1137"/>
        <v/>
      </c>
      <c r="AD1879" s="71" t="str">
        <f t="shared" si="1138"/>
        <v/>
      </c>
      <c r="AE1879" s="78" t="str">
        <f t="shared" si="1139"/>
        <v/>
      </c>
      <c r="AF1879" s="75" t="str">
        <f t="shared" si="1140"/>
        <v/>
      </c>
      <c r="AG1879" s="71" t="str">
        <f t="shared" si="1141"/>
        <v/>
      </c>
      <c r="AH1879" s="71" t="str">
        <f t="shared" si="1142"/>
        <v/>
      </c>
      <c r="AI1879" s="71" t="str">
        <f t="shared" si="1143"/>
        <v/>
      </c>
      <c r="AJ1879" s="71" t="str">
        <f t="shared" si="1144"/>
        <v/>
      </c>
      <c r="AK1879" s="71" t="str">
        <f t="shared" si="1145"/>
        <v/>
      </c>
      <c r="AL1879" s="71" t="str">
        <f t="shared" si="1146"/>
        <v/>
      </c>
      <c r="AM1879" s="78" t="str">
        <f t="shared" si="1147"/>
        <v/>
      </c>
      <c r="AN1879" s="75" t="str">
        <f t="shared" si="1148"/>
        <v/>
      </c>
      <c r="AO1879" s="71" t="str">
        <f t="shared" si="1149"/>
        <v/>
      </c>
      <c r="AP1879" s="71" t="str">
        <f t="shared" si="1150"/>
        <v/>
      </c>
      <c r="AQ1879" s="71" t="str">
        <f t="shared" si="1151"/>
        <v/>
      </c>
      <c r="AR1879" s="71" t="str">
        <f t="shared" si="1152"/>
        <v/>
      </c>
      <c r="AS1879" s="71" t="str">
        <f t="shared" si="1153"/>
        <v/>
      </c>
      <c r="AT1879" s="71" t="str">
        <f t="shared" si="1154"/>
        <v/>
      </c>
      <c r="AU1879" s="76" t="str">
        <f t="shared" si="1155"/>
        <v/>
      </c>
      <c r="BF1879" s="141">
        <v>55065</v>
      </c>
      <c r="BG1879" s="142" t="s">
        <v>20724</v>
      </c>
      <c r="BH1879" s="141" t="s">
        <v>478</v>
      </c>
      <c r="BI1879" s="141" t="s">
        <v>186</v>
      </c>
      <c r="BJ1879" s="141"/>
      <c r="BK1879" s="141" t="s">
        <v>20725</v>
      </c>
      <c r="BL1879" s="141" t="s">
        <v>20723</v>
      </c>
      <c r="BM1879" s="141">
        <v>45.531154999999998</v>
      </c>
      <c r="BN1879" s="141">
        <v>-73.205414000000005</v>
      </c>
      <c r="BO1879" s="141">
        <v>1974</v>
      </c>
      <c r="BP1879" s="143" t="s">
        <v>25981</v>
      </c>
      <c r="BQ1879" s="143" t="s">
        <v>17560</v>
      </c>
    </row>
    <row r="1880" spans="1:69" ht="38.25" customHeight="1" x14ac:dyDescent="0.25">
      <c r="A1880" s="1" t="str">
        <f t="shared" si="1156"/>
        <v/>
      </c>
      <c r="B1880" s="32" t="str">
        <f t="shared" si="1157"/>
        <v/>
      </c>
      <c r="C1880" s="25" t="str">
        <f t="shared" si="1158"/>
        <v/>
      </c>
      <c r="D1880" s="25" t="str">
        <f t="shared" si="1159"/>
        <v/>
      </c>
      <c r="E1880" s="25" t="str">
        <f t="shared" si="1160"/>
        <v/>
      </c>
      <c r="F1880" s="25" t="str">
        <f t="shared" si="1161"/>
        <v/>
      </c>
      <c r="G1880" s="108" t="str">
        <f t="shared" si="1162"/>
        <v/>
      </c>
      <c r="H1880" s="108" t="str">
        <f t="shared" si="1163"/>
        <v/>
      </c>
      <c r="I1880" s="112" t="str">
        <f t="shared" si="1164"/>
        <v/>
      </c>
      <c r="J1880" s="112"/>
      <c r="K1880" s="112"/>
      <c r="L1880" s="113"/>
      <c r="M1880" s="113"/>
      <c r="N1880" s="224" t="str">
        <f t="shared" si="1165"/>
        <v/>
      </c>
      <c r="O1880" s="225" t="str">
        <f t="shared" si="1166"/>
        <v/>
      </c>
      <c r="Q1880" s="6">
        <v>1878</v>
      </c>
      <c r="R1880" s="47" t="str">
        <f t="shared" si="1129"/>
        <v>-1878</v>
      </c>
      <c r="S1880" s="6"/>
      <c r="T1880" s="48" t="str">
        <f t="shared" si="1130"/>
        <v/>
      </c>
      <c r="U1880" s="49" t="str">
        <f t="shared" si="1131"/>
        <v/>
      </c>
      <c r="W1880" s="51"/>
      <c r="X1880" s="75" t="str">
        <f t="shared" si="1132"/>
        <v/>
      </c>
      <c r="Y1880" s="71" t="str">
        <f t="shared" si="1133"/>
        <v/>
      </c>
      <c r="Z1880" s="71" t="str">
        <f t="shared" si="1134"/>
        <v/>
      </c>
      <c r="AA1880" s="71" t="str">
        <f t="shared" si="1135"/>
        <v/>
      </c>
      <c r="AB1880" s="71" t="str">
        <f t="shared" si="1136"/>
        <v/>
      </c>
      <c r="AC1880" s="71" t="str">
        <f t="shared" si="1137"/>
        <v/>
      </c>
      <c r="AD1880" s="71" t="str">
        <f t="shared" si="1138"/>
        <v/>
      </c>
      <c r="AE1880" s="78" t="str">
        <f t="shared" si="1139"/>
        <v/>
      </c>
      <c r="AF1880" s="75" t="str">
        <f t="shared" si="1140"/>
        <v/>
      </c>
      <c r="AG1880" s="71" t="str">
        <f t="shared" si="1141"/>
        <v/>
      </c>
      <c r="AH1880" s="71" t="str">
        <f t="shared" si="1142"/>
        <v/>
      </c>
      <c r="AI1880" s="71" t="str">
        <f t="shared" si="1143"/>
        <v/>
      </c>
      <c r="AJ1880" s="71" t="str">
        <f t="shared" si="1144"/>
        <v/>
      </c>
      <c r="AK1880" s="71" t="str">
        <f t="shared" si="1145"/>
        <v/>
      </c>
      <c r="AL1880" s="71" t="str">
        <f t="shared" si="1146"/>
        <v/>
      </c>
      <c r="AM1880" s="78" t="str">
        <f t="shared" si="1147"/>
        <v/>
      </c>
      <c r="AN1880" s="75" t="str">
        <f t="shared" si="1148"/>
        <v/>
      </c>
      <c r="AO1880" s="71" t="str">
        <f t="shared" si="1149"/>
        <v/>
      </c>
      <c r="AP1880" s="71" t="str">
        <f t="shared" si="1150"/>
        <v/>
      </c>
      <c r="AQ1880" s="71" t="str">
        <f t="shared" si="1151"/>
        <v/>
      </c>
      <c r="AR1880" s="71" t="str">
        <f t="shared" si="1152"/>
        <v/>
      </c>
      <c r="AS1880" s="71" t="str">
        <f t="shared" si="1153"/>
        <v/>
      </c>
      <c r="AT1880" s="71" t="str">
        <f t="shared" si="1154"/>
        <v/>
      </c>
      <c r="AU1880" s="76" t="str">
        <f t="shared" si="1155"/>
        <v/>
      </c>
      <c r="BF1880" s="141">
        <v>67050</v>
      </c>
      <c r="BG1880" s="142" t="s">
        <v>20661</v>
      </c>
      <c r="BH1880" s="141" t="s">
        <v>180</v>
      </c>
      <c r="BI1880" s="141" t="s">
        <v>191</v>
      </c>
      <c r="BJ1880" s="141" t="s">
        <v>20662</v>
      </c>
      <c r="BK1880" s="141" t="s">
        <v>5506</v>
      </c>
      <c r="BL1880" s="141" t="s">
        <v>3397</v>
      </c>
      <c r="BM1880" s="141">
        <v>45.371656997425802</v>
      </c>
      <c r="BN1880" s="141">
        <v>-73.764167355300501</v>
      </c>
      <c r="BO1880" s="141">
        <v>1990</v>
      </c>
      <c r="BP1880" s="143"/>
      <c r="BQ1880" s="143" t="s">
        <v>17560</v>
      </c>
    </row>
    <row r="1881" spans="1:69" ht="38.25" customHeight="1" x14ac:dyDescent="0.25">
      <c r="A1881" s="1" t="str">
        <f t="shared" si="1156"/>
        <v/>
      </c>
      <c r="B1881" s="32" t="str">
        <f t="shared" si="1157"/>
        <v/>
      </c>
      <c r="C1881" s="25" t="str">
        <f t="shared" si="1158"/>
        <v/>
      </c>
      <c r="D1881" s="25" t="str">
        <f t="shared" si="1159"/>
        <v/>
      </c>
      <c r="E1881" s="25" t="str">
        <f t="shared" si="1160"/>
        <v/>
      </c>
      <c r="F1881" s="25" t="str">
        <f t="shared" si="1161"/>
        <v/>
      </c>
      <c r="G1881" s="108" t="str">
        <f t="shared" si="1162"/>
        <v/>
      </c>
      <c r="H1881" s="108" t="str">
        <f t="shared" si="1163"/>
        <v/>
      </c>
      <c r="I1881" s="112" t="str">
        <f t="shared" si="1164"/>
        <v/>
      </c>
      <c r="J1881" s="112"/>
      <c r="K1881" s="112"/>
      <c r="L1881" s="113"/>
      <c r="M1881" s="113"/>
      <c r="N1881" s="224" t="str">
        <f t="shared" si="1165"/>
        <v/>
      </c>
      <c r="O1881" s="225" t="str">
        <f t="shared" si="1166"/>
        <v/>
      </c>
      <c r="Q1881" s="6">
        <v>1879</v>
      </c>
      <c r="R1881" s="47" t="str">
        <f t="shared" si="1129"/>
        <v>-1879</v>
      </c>
      <c r="S1881" s="6"/>
      <c r="T1881" s="48" t="str">
        <f t="shared" si="1130"/>
        <v/>
      </c>
      <c r="U1881" s="49" t="str">
        <f t="shared" si="1131"/>
        <v/>
      </c>
      <c r="W1881" s="51"/>
      <c r="X1881" s="75" t="str">
        <f t="shared" si="1132"/>
        <v/>
      </c>
      <c r="Y1881" s="71" t="str">
        <f t="shared" si="1133"/>
        <v/>
      </c>
      <c r="Z1881" s="71" t="str">
        <f t="shared" si="1134"/>
        <v/>
      </c>
      <c r="AA1881" s="71" t="str">
        <f t="shared" si="1135"/>
        <v/>
      </c>
      <c r="AB1881" s="71" t="str">
        <f t="shared" si="1136"/>
        <v/>
      </c>
      <c r="AC1881" s="71" t="str">
        <f t="shared" si="1137"/>
        <v/>
      </c>
      <c r="AD1881" s="71" t="str">
        <f t="shared" si="1138"/>
        <v/>
      </c>
      <c r="AE1881" s="78" t="str">
        <f t="shared" si="1139"/>
        <v/>
      </c>
      <c r="AF1881" s="75" t="str">
        <f t="shared" si="1140"/>
        <v/>
      </c>
      <c r="AG1881" s="71" t="str">
        <f t="shared" si="1141"/>
        <v/>
      </c>
      <c r="AH1881" s="71" t="str">
        <f t="shared" si="1142"/>
        <v/>
      </c>
      <c r="AI1881" s="71" t="str">
        <f t="shared" si="1143"/>
        <v/>
      </c>
      <c r="AJ1881" s="71" t="str">
        <f t="shared" si="1144"/>
        <v/>
      </c>
      <c r="AK1881" s="71" t="str">
        <f t="shared" si="1145"/>
        <v/>
      </c>
      <c r="AL1881" s="71" t="str">
        <f t="shared" si="1146"/>
        <v/>
      </c>
      <c r="AM1881" s="78" t="str">
        <f t="shared" si="1147"/>
        <v/>
      </c>
      <c r="AN1881" s="75" t="str">
        <f t="shared" si="1148"/>
        <v/>
      </c>
      <c r="AO1881" s="71" t="str">
        <f t="shared" si="1149"/>
        <v/>
      </c>
      <c r="AP1881" s="71" t="str">
        <f t="shared" si="1150"/>
        <v/>
      </c>
      <c r="AQ1881" s="71" t="str">
        <f t="shared" si="1151"/>
        <v/>
      </c>
      <c r="AR1881" s="71" t="str">
        <f t="shared" si="1152"/>
        <v/>
      </c>
      <c r="AS1881" s="71" t="str">
        <f t="shared" si="1153"/>
        <v/>
      </c>
      <c r="AT1881" s="71" t="str">
        <f t="shared" si="1154"/>
        <v/>
      </c>
      <c r="AU1881" s="76" t="str">
        <f t="shared" si="1155"/>
        <v/>
      </c>
      <c r="BF1881" s="141">
        <v>67050</v>
      </c>
      <c r="BG1881" s="142" t="s">
        <v>20663</v>
      </c>
      <c r="BH1881" s="141" t="s">
        <v>180</v>
      </c>
      <c r="BI1881" s="141" t="s">
        <v>191</v>
      </c>
      <c r="BJ1881" s="141" t="s">
        <v>20664</v>
      </c>
      <c r="BK1881" s="141" t="s">
        <v>20665</v>
      </c>
      <c r="BL1881" s="141" t="s">
        <v>20666</v>
      </c>
      <c r="BM1881" s="141">
        <v>45.363341474590797</v>
      </c>
      <c r="BN1881" s="141">
        <v>-73.717822329947197</v>
      </c>
      <c r="BO1881" s="141">
        <v>1956</v>
      </c>
      <c r="BP1881" s="143"/>
      <c r="BQ1881" s="143" t="s">
        <v>17560</v>
      </c>
    </row>
    <row r="1882" spans="1:69" ht="38.25" customHeight="1" x14ac:dyDescent="0.25">
      <c r="A1882" s="1" t="str">
        <f t="shared" si="1156"/>
        <v/>
      </c>
      <c r="B1882" s="32" t="str">
        <f t="shared" si="1157"/>
        <v/>
      </c>
      <c r="C1882" s="25" t="str">
        <f t="shared" si="1158"/>
        <v/>
      </c>
      <c r="D1882" s="25" t="str">
        <f t="shared" si="1159"/>
        <v/>
      </c>
      <c r="E1882" s="25" t="str">
        <f t="shared" si="1160"/>
        <v/>
      </c>
      <c r="F1882" s="25" t="str">
        <f t="shared" si="1161"/>
        <v/>
      </c>
      <c r="G1882" s="108" t="str">
        <f t="shared" si="1162"/>
        <v/>
      </c>
      <c r="H1882" s="108" t="str">
        <f t="shared" si="1163"/>
        <v/>
      </c>
      <c r="I1882" s="112" t="str">
        <f t="shared" si="1164"/>
        <v/>
      </c>
      <c r="J1882" s="112"/>
      <c r="K1882" s="112"/>
      <c r="L1882" s="113"/>
      <c r="M1882" s="113"/>
      <c r="N1882" s="224" t="str">
        <f t="shared" si="1165"/>
        <v/>
      </c>
      <c r="O1882" s="225" t="str">
        <f t="shared" si="1166"/>
        <v/>
      </c>
      <c r="Q1882" s="6">
        <v>1880</v>
      </c>
      <c r="R1882" s="47" t="str">
        <f t="shared" si="1129"/>
        <v>-1880</v>
      </c>
      <c r="S1882" s="6"/>
      <c r="T1882" s="48" t="str">
        <f t="shared" si="1130"/>
        <v/>
      </c>
      <c r="U1882" s="49" t="str">
        <f t="shared" si="1131"/>
        <v/>
      </c>
      <c r="W1882" s="51"/>
      <c r="X1882" s="75" t="str">
        <f t="shared" si="1132"/>
        <v/>
      </c>
      <c r="Y1882" s="71" t="str">
        <f t="shared" si="1133"/>
        <v/>
      </c>
      <c r="Z1882" s="71" t="str">
        <f t="shared" si="1134"/>
        <v/>
      </c>
      <c r="AA1882" s="71" t="str">
        <f t="shared" si="1135"/>
        <v/>
      </c>
      <c r="AB1882" s="71" t="str">
        <f t="shared" si="1136"/>
        <v/>
      </c>
      <c r="AC1882" s="71" t="str">
        <f t="shared" si="1137"/>
        <v/>
      </c>
      <c r="AD1882" s="71" t="str">
        <f t="shared" si="1138"/>
        <v/>
      </c>
      <c r="AE1882" s="78" t="str">
        <f t="shared" si="1139"/>
        <v/>
      </c>
      <c r="AF1882" s="75" t="str">
        <f t="shared" si="1140"/>
        <v/>
      </c>
      <c r="AG1882" s="71" t="str">
        <f t="shared" si="1141"/>
        <v/>
      </c>
      <c r="AH1882" s="71" t="str">
        <f t="shared" si="1142"/>
        <v/>
      </c>
      <c r="AI1882" s="71" t="str">
        <f t="shared" si="1143"/>
        <v/>
      </c>
      <c r="AJ1882" s="71" t="str">
        <f t="shared" si="1144"/>
        <v/>
      </c>
      <c r="AK1882" s="71" t="str">
        <f t="shared" si="1145"/>
        <v/>
      </c>
      <c r="AL1882" s="71" t="str">
        <f t="shared" si="1146"/>
        <v/>
      </c>
      <c r="AM1882" s="78" t="str">
        <f t="shared" si="1147"/>
        <v/>
      </c>
      <c r="AN1882" s="75" t="str">
        <f t="shared" si="1148"/>
        <v/>
      </c>
      <c r="AO1882" s="71" t="str">
        <f t="shared" si="1149"/>
        <v/>
      </c>
      <c r="AP1882" s="71" t="str">
        <f t="shared" si="1150"/>
        <v/>
      </c>
      <c r="AQ1882" s="71" t="str">
        <f t="shared" si="1151"/>
        <v/>
      </c>
      <c r="AR1882" s="71" t="str">
        <f t="shared" si="1152"/>
        <v/>
      </c>
      <c r="AS1882" s="71" t="str">
        <f t="shared" si="1153"/>
        <v/>
      </c>
      <c r="AT1882" s="71" t="str">
        <f t="shared" si="1154"/>
        <v/>
      </c>
      <c r="AU1882" s="76" t="str">
        <f t="shared" si="1155"/>
        <v/>
      </c>
      <c r="BF1882" s="141">
        <v>70052</v>
      </c>
      <c r="BG1882" s="142" t="s">
        <v>20782</v>
      </c>
      <c r="BH1882" s="141" t="s">
        <v>180</v>
      </c>
      <c r="BI1882" s="141" t="s">
        <v>191</v>
      </c>
      <c r="BJ1882" s="141" t="s">
        <v>20474</v>
      </c>
      <c r="BK1882" s="141" t="s">
        <v>3008</v>
      </c>
      <c r="BL1882" s="141" t="s">
        <v>20783</v>
      </c>
      <c r="BM1882" s="141">
        <v>45.245767964061699</v>
      </c>
      <c r="BN1882" s="141">
        <v>-74.1143730093588</v>
      </c>
      <c r="BO1882" s="141">
        <v>1986</v>
      </c>
      <c r="BP1882" s="143" t="s">
        <v>27686</v>
      </c>
      <c r="BQ1882" s="143" t="s">
        <v>17560</v>
      </c>
    </row>
    <row r="1883" spans="1:69" ht="38.25" customHeight="1" x14ac:dyDescent="0.25">
      <c r="A1883" s="1" t="str">
        <f t="shared" si="1156"/>
        <v/>
      </c>
      <c r="B1883" s="32" t="str">
        <f t="shared" si="1157"/>
        <v/>
      </c>
      <c r="C1883" s="25" t="str">
        <f t="shared" si="1158"/>
        <v/>
      </c>
      <c r="D1883" s="25" t="str">
        <f t="shared" si="1159"/>
        <v/>
      </c>
      <c r="E1883" s="25" t="str">
        <f t="shared" si="1160"/>
        <v/>
      </c>
      <c r="F1883" s="25" t="str">
        <f t="shared" si="1161"/>
        <v/>
      </c>
      <c r="G1883" s="108" t="str">
        <f t="shared" si="1162"/>
        <v/>
      </c>
      <c r="H1883" s="108" t="str">
        <f t="shared" si="1163"/>
        <v/>
      </c>
      <c r="I1883" s="112" t="str">
        <f t="shared" si="1164"/>
        <v/>
      </c>
      <c r="J1883" s="112"/>
      <c r="K1883" s="112"/>
      <c r="L1883" s="113"/>
      <c r="M1883" s="113"/>
      <c r="N1883" s="224" t="str">
        <f t="shared" si="1165"/>
        <v/>
      </c>
      <c r="O1883" s="225" t="str">
        <f t="shared" si="1166"/>
        <v/>
      </c>
      <c r="Q1883" s="6">
        <v>1881</v>
      </c>
      <c r="R1883" s="47" t="str">
        <f t="shared" si="1129"/>
        <v>-1881</v>
      </c>
      <c r="S1883" s="6"/>
      <c r="T1883" s="48" t="str">
        <f t="shared" si="1130"/>
        <v/>
      </c>
      <c r="U1883" s="49" t="str">
        <f t="shared" si="1131"/>
        <v/>
      </c>
      <c r="W1883" s="51"/>
      <c r="X1883" s="75" t="str">
        <f t="shared" si="1132"/>
        <v/>
      </c>
      <c r="Y1883" s="71" t="str">
        <f t="shared" si="1133"/>
        <v/>
      </c>
      <c r="Z1883" s="71" t="str">
        <f t="shared" si="1134"/>
        <v/>
      </c>
      <c r="AA1883" s="71" t="str">
        <f t="shared" si="1135"/>
        <v/>
      </c>
      <c r="AB1883" s="71" t="str">
        <f t="shared" si="1136"/>
        <v/>
      </c>
      <c r="AC1883" s="71" t="str">
        <f t="shared" si="1137"/>
        <v/>
      </c>
      <c r="AD1883" s="71" t="str">
        <f t="shared" si="1138"/>
        <v/>
      </c>
      <c r="AE1883" s="78" t="str">
        <f t="shared" si="1139"/>
        <v/>
      </c>
      <c r="AF1883" s="75" t="str">
        <f t="shared" si="1140"/>
        <v/>
      </c>
      <c r="AG1883" s="71" t="str">
        <f t="shared" si="1141"/>
        <v/>
      </c>
      <c r="AH1883" s="71" t="str">
        <f t="shared" si="1142"/>
        <v/>
      </c>
      <c r="AI1883" s="71" t="str">
        <f t="shared" si="1143"/>
        <v/>
      </c>
      <c r="AJ1883" s="71" t="str">
        <f t="shared" si="1144"/>
        <v/>
      </c>
      <c r="AK1883" s="71" t="str">
        <f t="shared" si="1145"/>
        <v/>
      </c>
      <c r="AL1883" s="71" t="str">
        <f t="shared" si="1146"/>
        <v/>
      </c>
      <c r="AM1883" s="78" t="str">
        <f t="shared" si="1147"/>
        <v/>
      </c>
      <c r="AN1883" s="75" t="str">
        <f t="shared" si="1148"/>
        <v/>
      </c>
      <c r="AO1883" s="71" t="str">
        <f t="shared" si="1149"/>
        <v/>
      </c>
      <c r="AP1883" s="71" t="str">
        <f t="shared" si="1150"/>
        <v/>
      </c>
      <c r="AQ1883" s="71" t="str">
        <f t="shared" si="1151"/>
        <v/>
      </c>
      <c r="AR1883" s="71" t="str">
        <f t="shared" si="1152"/>
        <v/>
      </c>
      <c r="AS1883" s="71" t="str">
        <f t="shared" si="1153"/>
        <v/>
      </c>
      <c r="AT1883" s="71" t="str">
        <f t="shared" si="1154"/>
        <v/>
      </c>
      <c r="AU1883" s="76" t="str">
        <f t="shared" si="1155"/>
        <v/>
      </c>
      <c r="BF1883" s="141">
        <v>70052</v>
      </c>
      <c r="BG1883" s="142" t="s">
        <v>20784</v>
      </c>
      <c r="BH1883" s="141" t="s">
        <v>180</v>
      </c>
      <c r="BI1883" s="141" t="s">
        <v>191</v>
      </c>
      <c r="BJ1883" s="141" t="s">
        <v>20785</v>
      </c>
      <c r="BK1883" s="141"/>
      <c r="BL1883" s="141" t="s">
        <v>20786</v>
      </c>
      <c r="BM1883" s="141">
        <v>45.275004327338102</v>
      </c>
      <c r="BN1883" s="141">
        <v>-74.083641081307903</v>
      </c>
      <c r="BO1883" s="141">
        <v>1984</v>
      </c>
      <c r="BP1883" s="143" t="s">
        <v>25994</v>
      </c>
      <c r="BQ1883" s="143" t="s">
        <v>17560</v>
      </c>
    </row>
    <row r="1884" spans="1:69" ht="38.25" customHeight="1" x14ac:dyDescent="0.25">
      <c r="A1884" s="1" t="str">
        <f t="shared" si="1156"/>
        <v/>
      </c>
      <c r="B1884" s="32" t="str">
        <f t="shared" si="1157"/>
        <v/>
      </c>
      <c r="C1884" s="25" t="str">
        <f t="shared" si="1158"/>
        <v/>
      </c>
      <c r="D1884" s="25" t="str">
        <f t="shared" si="1159"/>
        <v/>
      </c>
      <c r="E1884" s="25" t="str">
        <f t="shared" si="1160"/>
        <v/>
      </c>
      <c r="F1884" s="25" t="str">
        <f t="shared" si="1161"/>
        <v/>
      </c>
      <c r="G1884" s="108" t="str">
        <f t="shared" si="1162"/>
        <v/>
      </c>
      <c r="H1884" s="108" t="str">
        <f t="shared" si="1163"/>
        <v/>
      </c>
      <c r="I1884" s="112" t="str">
        <f t="shared" si="1164"/>
        <v/>
      </c>
      <c r="J1884" s="112"/>
      <c r="K1884" s="112"/>
      <c r="L1884" s="113"/>
      <c r="M1884" s="113"/>
      <c r="N1884" s="224" t="str">
        <f t="shared" si="1165"/>
        <v/>
      </c>
      <c r="O1884" s="225" t="str">
        <f t="shared" si="1166"/>
        <v/>
      </c>
      <c r="Q1884" s="6">
        <v>1882</v>
      </c>
      <c r="R1884" s="47" t="str">
        <f t="shared" si="1129"/>
        <v>-1882</v>
      </c>
      <c r="S1884" s="6"/>
      <c r="T1884" s="48" t="str">
        <f t="shared" si="1130"/>
        <v/>
      </c>
      <c r="U1884" s="49" t="str">
        <f t="shared" si="1131"/>
        <v/>
      </c>
      <c r="W1884" s="51"/>
      <c r="X1884" s="75" t="str">
        <f t="shared" si="1132"/>
        <v/>
      </c>
      <c r="Y1884" s="71" t="str">
        <f t="shared" si="1133"/>
        <v/>
      </c>
      <c r="Z1884" s="71" t="str">
        <f t="shared" si="1134"/>
        <v/>
      </c>
      <c r="AA1884" s="71" t="str">
        <f t="shared" si="1135"/>
        <v/>
      </c>
      <c r="AB1884" s="71" t="str">
        <f t="shared" si="1136"/>
        <v/>
      </c>
      <c r="AC1884" s="71" t="str">
        <f t="shared" si="1137"/>
        <v/>
      </c>
      <c r="AD1884" s="71" t="str">
        <f t="shared" si="1138"/>
        <v/>
      </c>
      <c r="AE1884" s="78" t="str">
        <f t="shared" si="1139"/>
        <v/>
      </c>
      <c r="AF1884" s="75" t="str">
        <f t="shared" si="1140"/>
        <v/>
      </c>
      <c r="AG1884" s="71" t="str">
        <f t="shared" si="1141"/>
        <v/>
      </c>
      <c r="AH1884" s="71" t="str">
        <f t="shared" si="1142"/>
        <v/>
      </c>
      <c r="AI1884" s="71" t="str">
        <f t="shared" si="1143"/>
        <v/>
      </c>
      <c r="AJ1884" s="71" t="str">
        <f t="shared" si="1144"/>
        <v/>
      </c>
      <c r="AK1884" s="71" t="str">
        <f t="shared" si="1145"/>
        <v/>
      </c>
      <c r="AL1884" s="71" t="str">
        <f t="shared" si="1146"/>
        <v/>
      </c>
      <c r="AM1884" s="78" t="str">
        <f t="shared" si="1147"/>
        <v/>
      </c>
      <c r="AN1884" s="75" t="str">
        <f t="shared" si="1148"/>
        <v/>
      </c>
      <c r="AO1884" s="71" t="str">
        <f t="shared" si="1149"/>
        <v/>
      </c>
      <c r="AP1884" s="71" t="str">
        <f t="shared" si="1150"/>
        <v/>
      </c>
      <c r="AQ1884" s="71" t="str">
        <f t="shared" si="1151"/>
        <v/>
      </c>
      <c r="AR1884" s="71" t="str">
        <f t="shared" si="1152"/>
        <v/>
      </c>
      <c r="AS1884" s="71" t="str">
        <f t="shared" si="1153"/>
        <v/>
      </c>
      <c r="AT1884" s="71" t="str">
        <f t="shared" si="1154"/>
        <v/>
      </c>
      <c r="AU1884" s="76" t="str">
        <f t="shared" si="1155"/>
        <v/>
      </c>
      <c r="BF1884" s="141">
        <v>70052</v>
      </c>
      <c r="BG1884" s="142" t="s">
        <v>20787</v>
      </c>
      <c r="BH1884" s="141" t="s">
        <v>180</v>
      </c>
      <c r="BI1884" s="141" t="s">
        <v>178</v>
      </c>
      <c r="BJ1884" s="141" t="s">
        <v>20788</v>
      </c>
      <c r="BK1884" s="141" t="s">
        <v>4592</v>
      </c>
      <c r="BL1884" s="141" t="s">
        <v>20789</v>
      </c>
      <c r="BM1884" s="141">
        <v>45.226178823197102</v>
      </c>
      <c r="BN1884" s="141">
        <v>-74.072546290483103</v>
      </c>
      <c r="BO1884" s="141">
        <v>1986</v>
      </c>
      <c r="BP1884" s="143" t="s">
        <v>484</v>
      </c>
      <c r="BQ1884" s="143" t="s">
        <v>17560</v>
      </c>
    </row>
    <row r="1885" spans="1:69" ht="38.25" customHeight="1" x14ac:dyDescent="0.25">
      <c r="A1885" s="1" t="str">
        <f t="shared" si="1156"/>
        <v/>
      </c>
      <c r="B1885" s="32" t="str">
        <f t="shared" si="1157"/>
        <v/>
      </c>
      <c r="C1885" s="25" t="str">
        <f t="shared" si="1158"/>
        <v/>
      </c>
      <c r="D1885" s="25" t="str">
        <f t="shared" si="1159"/>
        <v/>
      </c>
      <c r="E1885" s="25" t="str">
        <f t="shared" si="1160"/>
        <v/>
      </c>
      <c r="F1885" s="25" t="str">
        <f t="shared" si="1161"/>
        <v/>
      </c>
      <c r="G1885" s="108" t="str">
        <f t="shared" si="1162"/>
        <v/>
      </c>
      <c r="H1885" s="108" t="str">
        <f t="shared" si="1163"/>
        <v/>
      </c>
      <c r="I1885" s="112" t="str">
        <f t="shared" si="1164"/>
        <v/>
      </c>
      <c r="J1885" s="112"/>
      <c r="K1885" s="112"/>
      <c r="L1885" s="113"/>
      <c r="M1885" s="113"/>
      <c r="N1885" s="224" t="str">
        <f t="shared" si="1165"/>
        <v/>
      </c>
      <c r="O1885" s="225" t="str">
        <f t="shared" si="1166"/>
        <v/>
      </c>
      <c r="Q1885" s="6">
        <v>1883</v>
      </c>
      <c r="R1885" s="47" t="str">
        <f t="shared" si="1129"/>
        <v>-1883</v>
      </c>
      <c r="S1885" s="6"/>
      <c r="T1885" s="48" t="str">
        <f t="shared" si="1130"/>
        <v/>
      </c>
      <c r="U1885" s="49" t="str">
        <f t="shared" si="1131"/>
        <v/>
      </c>
      <c r="W1885" s="51"/>
      <c r="X1885" s="75" t="str">
        <f t="shared" si="1132"/>
        <v/>
      </c>
      <c r="Y1885" s="71" t="str">
        <f t="shared" si="1133"/>
        <v/>
      </c>
      <c r="Z1885" s="71" t="str">
        <f t="shared" si="1134"/>
        <v/>
      </c>
      <c r="AA1885" s="71" t="str">
        <f t="shared" si="1135"/>
        <v/>
      </c>
      <c r="AB1885" s="71" t="str">
        <f t="shared" si="1136"/>
        <v/>
      </c>
      <c r="AC1885" s="71" t="str">
        <f t="shared" si="1137"/>
        <v/>
      </c>
      <c r="AD1885" s="71" t="str">
        <f t="shared" si="1138"/>
        <v/>
      </c>
      <c r="AE1885" s="78" t="str">
        <f t="shared" si="1139"/>
        <v/>
      </c>
      <c r="AF1885" s="75" t="str">
        <f t="shared" si="1140"/>
        <v/>
      </c>
      <c r="AG1885" s="71" t="str">
        <f t="shared" si="1141"/>
        <v/>
      </c>
      <c r="AH1885" s="71" t="str">
        <f t="shared" si="1142"/>
        <v/>
      </c>
      <c r="AI1885" s="71" t="str">
        <f t="shared" si="1143"/>
        <v/>
      </c>
      <c r="AJ1885" s="71" t="str">
        <f t="shared" si="1144"/>
        <v/>
      </c>
      <c r="AK1885" s="71" t="str">
        <f t="shared" si="1145"/>
        <v/>
      </c>
      <c r="AL1885" s="71" t="str">
        <f t="shared" si="1146"/>
        <v/>
      </c>
      <c r="AM1885" s="78" t="str">
        <f t="shared" si="1147"/>
        <v/>
      </c>
      <c r="AN1885" s="75" t="str">
        <f t="shared" si="1148"/>
        <v/>
      </c>
      <c r="AO1885" s="71" t="str">
        <f t="shared" si="1149"/>
        <v/>
      </c>
      <c r="AP1885" s="71" t="str">
        <f t="shared" si="1150"/>
        <v/>
      </c>
      <c r="AQ1885" s="71" t="str">
        <f t="shared" si="1151"/>
        <v/>
      </c>
      <c r="AR1885" s="71" t="str">
        <f t="shared" si="1152"/>
        <v/>
      </c>
      <c r="AS1885" s="71" t="str">
        <f t="shared" si="1153"/>
        <v/>
      </c>
      <c r="AT1885" s="71" t="str">
        <f t="shared" si="1154"/>
        <v/>
      </c>
      <c r="AU1885" s="76" t="str">
        <f t="shared" si="1155"/>
        <v/>
      </c>
      <c r="BF1885" s="141">
        <v>70052</v>
      </c>
      <c r="BG1885" s="142" t="s">
        <v>20790</v>
      </c>
      <c r="BH1885" s="141" t="s">
        <v>478</v>
      </c>
      <c r="BI1885" s="141" t="s">
        <v>176</v>
      </c>
      <c r="BJ1885" s="141" t="s">
        <v>27184</v>
      </c>
      <c r="BK1885" s="141" t="s">
        <v>3230</v>
      </c>
      <c r="BL1885" s="141" t="s">
        <v>20791</v>
      </c>
      <c r="BM1885" s="141">
        <v>45.260114933304003</v>
      </c>
      <c r="BN1885" s="141">
        <v>-74.130365868766006</v>
      </c>
      <c r="BO1885" s="141">
        <v>1986</v>
      </c>
      <c r="BP1885" s="143" t="s">
        <v>1553</v>
      </c>
      <c r="BQ1885" s="143" t="s">
        <v>17560</v>
      </c>
    </row>
    <row r="1886" spans="1:69" ht="38.25" customHeight="1" x14ac:dyDescent="0.25">
      <c r="A1886" s="1" t="str">
        <f t="shared" si="1156"/>
        <v/>
      </c>
      <c r="B1886" s="32" t="str">
        <f t="shared" si="1157"/>
        <v/>
      </c>
      <c r="C1886" s="25" t="str">
        <f t="shared" si="1158"/>
        <v/>
      </c>
      <c r="D1886" s="25" t="str">
        <f t="shared" si="1159"/>
        <v/>
      </c>
      <c r="E1886" s="25" t="str">
        <f t="shared" si="1160"/>
        <v/>
      </c>
      <c r="F1886" s="25" t="str">
        <f t="shared" si="1161"/>
        <v/>
      </c>
      <c r="G1886" s="108" t="str">
        <f t="shared" si="1162"/>
        <v/>
      </c>
      <c r="H1886" s="108" t="str">
        <f t="shared" si="1163"/>
        <v/>
      </c>
      <c r="I1886" s="112" t="str">
        <f t="shared" si="1164"/>
        <v/>
      </c>
      <c r="J1886" s="112"/>
      <c r="K1886" s="112"/>
      <c r="L1886" s="113"/>
      <c r="M1886" s="113"/>
      <c r="N1886" s="224" t="str">
        <f t="shared" si="1165"/>
        <v/>
      </c>
      <c r="O1886" s="225" t="str">
        <f t="shared" si="1166"/>
        <v/>
      </c>
      <c r="Q1886" s="6">
        <v>1884</v>
      </c>
      <c r="R1886" s="47" t="str">
        <f t="shared" si="1129"/>
        <v>-1884</v>
      </c>
      <c r="S1886" s="6"/>
      <c r="T1886" s="48" t="str">
        <f t="shared" si="1130"/>
        <v/>
      </c>
      <c r="U1886" s="49" t="str">
        <f t="shared" si="1131"/>
        <v/>
      </c>
      <c r="W1886" s="51"/>
      <c r="X1886" s="75" t="str">
        <f t="shared" si="1132"/>
        <v/>
      </c>
      <c r="Y1886" s="71" t="str">
        <f t="shared" si="1133"/>
        <v/>
      </c>
      <c r="Z1886" s="71" t="str">
        <f t="shared" si="1134"/>
        <v/>
      </c>
      <c r="AA1886" s="71" t="str">
        <f t="shared" si="1135"/>
        <v/>
      </c>
      <c r="AB1886" s="71" t="str">
        <f t="shared" si="1136"/>
        <v/>
      </c>
      <c r="AC1886" s="71" t="str">
        <f t="shared" si="1137"/>
        <v/>
      </c>
      <c r="AD1886" s="71" t="str">
        <f t="shared" si="1138"/>
        <v/>
      </c>
      <c r="AE1886" s="78" t="str">
        <f t="shared" si="1139"/>
        <v/>
      </c>
      <c r="AF1886" s="75" t="str">
        <f t="shared" si="1140"/>
        <v/>
      </c>
      <c r="AG1886" s="71" t="str">
        <f t="shared" si="1141"/>
        <v/>
      </c>
      <c r="AH1886" s="71" t="str">
        <f t="shared" si="1142"/>
        <v/>
      </c>
      <c r="AI1886" s="71" t="str">
        <f t="shared" si="1143"/>
        <v/>
      </c>
      <c r="AJ1886" s="71" t="str">
        <f t="shared" si="1144"/>
        <v/>
      </c>
      <c r="AK1886" s="71" t="str">
        <f t="shared" si="1145"/>
        <v/>
      </c>
      <c r="AL1886" s="71" t="str">
        <f t="shared" si="1146"/>
        <v/>
      </c>
      <c r="AM1886" s="78" t="str">
        <f t="shared" si="1147"/>
        <v/>
      </c>
      <c r="AN1886" s="75" t="str">
        <f t="shared" si="1148"/>
        <v/>
      </c>
      <c r="AO1886" s="71" t="str">
        <f t="shared" si="1149"/>
        <v/>
      </c>
      <c r="AP1886" s="71" t="str">
        <f t="shared" si="1150"/>
        <v/>
      </c>
      <c r="AQ1886" s="71" t="str">
        <f t="shared" si="1151"/>
        <v/>
      </c>
      <c r="AR1886" s="71" t="str">
        <f t="shared" si="1152"/>
        <v/>
      </c>
      <c r="AS1886" s="71" t="str">
        <f t="shared" si="1153"/>
        <v/>
      </c>
      <c r="AT1886" s="71" t="str">
        <f t="shared" si="1154"/>
        <v/>
      </c>
      <c r="AU1886" s="76" t="str">
        <f t="shared" si="1155"/>
        <v/>
      </c>
      <c r="BF1886" s="141">
        <v>70052</v>
      </c>
      <c r="BG1886" s="142" t="s">
        <v>20792</v>
      </c>
      <c r="BH1886" s="141" t="s">
        <v>180</v>
      </c>
      <c r="BI1886" s="141" t="s">
        <v>191</v>
      </c>
      <c r="BJ1886" s="141" t="s">
        <v>20793</v>
      </c>
      <c r="BK1886" s="141" t="s">
        <v>20794</v>
      </c>
      <c r="BL1886" s="141" t="s">
        <v>20795</v>
      </c>
      <c r="BM1886" s="141">
        <v>45.2996755093479</v>
      </c>
      <c r="BN1886" s="141">
        <v>-74.030863849756898</v>
      </c>
      <c r="BO1886" s="141">
        <v>1993</v>
      </c>
      <c r="BP1886" s="143" t="s">
        <v>25995</v>
      </c>
      <c r="BQ1886" s="143" t="s">
        <v>17560</v>
      </c>
    </row>
    <row r="1887" spans="1:69" ht="38.25" customHeight="1" x14ac:dyDescent="0.25">
      <c r="A1887" s="1" t="str">
        <f t="shared" si="1156"/>
        <v/>
      </c>
      <c r="B1887" s="32" t="str">
        <f t="shared" si="1157"/>
        <v/>
      </c>
      <c r="C1887" s="25" t="str">
        <f t="shared" si="1158"/>
        <v/>
      </c>
      <c r="D1887" s="25" t="str">
        <f t="shared" si="1159"/>
        <v/>
      </c>
      <c r="E1887" s="25" t="str">
        <f t="shared" si="1160"/>
        <v/>
      </c>
      <c r="F1887" s="25" t="str">
        <f t="shared" si="1161"/>
        <v/>
      </c>
      <c r="G1887" s="108" t="str">
        <f t="shared" si="1162"/>
        <v/>
      </c>
      <c r="H1887" s="108" t="str">
        <f t="shared" si="1163"/>
        <v/>
      </c>
      <c r="I1887" s="112" t="str">
        <f t="shared" si="1164"/>
        <v/>
      </c>
      <c r="J1887" s="112"/>
      <c r="K1887" s="112"/>
      <c r="L1887" s="113"/>
      <c r="M1887" s="113"/>
      <c r="N1887" s="224" t="str">
        <f t="shared" si="1165"/>
        <v/>
      </c>
      <c r="O1887" s="225" t="str">
        <f t="shared" si="1166"/>
        <v/>
      </c>
      <c r="Q1887" s="6">
        <v>1885</v>
      </c>
      <c r="R1887" s="47" t="str">
        <f t="shared" si="1129"/>
        <v>-1885</v>
      </c>
      <c r="S1887" s="6"/>
      <c r="T1887" s="48" t="str">
        <f t="shared" si="1130"/>
        <v/>
      </c>
      <c r="U1887" s="49" t="str">
        <f t="shared" si="1131"/>
        <v/>
      </c>
      <c r="W1887" s="51"/>
      <c r="X1887" s="75" t="str">
        <f t="shared" si="1132"/>
        <v/>
      </c>
      <c r="Y1887" s="71" t="str">
        <f t="shared" si="1133"/>
        <v/>
      </c>
      <c r="Z1887" s="71" t="str">
        <f t="shared" si="1134"/>
        <v/>
      </c>
      <c r="AA1887" s="71" t="str">
        <f t="shared" si="1135"/>
        <v/>
      </c>
      <c r="AB1887" s="71" t="str">
        <f t="shared" si="1136"/>
        <v/>
      </c>
      <c r="AC1887" s="71" t="str">
        <f t="shared" si="1137"/>
        <v/>
      </c>
      <c r="AD1887" s="71" t="str">
        <f t="shared" si="1138"/>
        <v/>
      </c>
      <c r="AE1887" s="78" t="str">
        <f t="shared" si="1139"/>
        <v/>
      </c>
      <c r="AF1887" s="75" t="str">
        <f t="shared" si="1140"/>
        <v/>
      </c>
      <c r="AG1887" s="71" t="str">
        <f t="shared" si="1141"/>
        <v/>
      </c>
      <c r="AH1887" s="71" t="str">
        <f t="shared" si="1142"/>
        <v/>
      </c>
      <c r="AI1887" s="71" t="str">
        <f t="shared" si="1143"/>
        <v/>
      </c>
      <c r="AJ1887" s="71" t="str">
        <f t="shared" si="1144"/>
        <v/>
      </c>
      <c r="AK1887" s="71" t="str">
        <f t="shared" si="1145"/>
        <v/>
      </c>
      <c r="AL1887" s="71" t="str">
        <f t="shared" si="1146"/>
        <v/>
      </c>
      <c r="AM1887" s="78" t="str">
        <f t="shared" si="1147"/>
        <v/>
      </c>
      <c r="AN1887" s="75" t="str">
        <f t="shared" si="1148"/>
        <v/>
      </c>
      <c r="AO1887" s="71" t="str">
        <f t="shared" si="1149"/>
        <v/>
      </c>
      <c r="AP1887" s="71" t="str">
        <f t="shared" si="1150"/>
        <v/>
      </c>
      <c r="AQ1887" s="71" t="str">
        <f t="shared" si="1151"/>
        <v/>
      </c>
      <c r="AR1887" s="71" t="str">
        <f t="shared" si="1152"/>
        <v/>
      </c>
      <c r="AS1887" s="71" t="str">
        <f t="shared" si="1153"/>
        <v/>
      </c>
      <c r="AT1887" s="71" t="str">
        <f t="shared" si="1154"/>
        <v/>
      </c>
      <c r="AU1887" s="76" t="str">
        <f t="shared" si="1155"/>
        <v/>
      </c>
      <c r="BF1887" s="141">
        <v>70052</v>
      </c>
      <c r="BG1887" s="142" t="s">
        <v>20796</v>
      </c>
      <c r="BH1887" s="141" t="s">
        <v>180</v>
      </c>
      <c r="BI1887" s="141" t="s">
        <v>191</v>
      </c>
      <c r="BJ1887" s="141" t="s">
        <v>20797</v>
      </c>
      <c r="BK1887" s="141" t="s">
        <v>1585</v>
      </c>
      <c r="BL1887" s="141" t="s">
        <v>1468</v>
      </c>
      <c r="BM1887" s="141">
        <v>45.255801018944503</v>
      </c>
      <c r="BN1887" s="141">
        <v>-74.107766728185794</v>
      </c>
      <c r="BO1887" s="141">
        <v>1986</v>
      </c>
      <c r="BP1887" s="143" t="s">
        <v>25996</v>
      </c>
      <c r="BQ1887" s="143" t="s">
        <v>17560</v>
      </c>
    </row>
    <row r="1888" spans="1:69" ht="38.25" customHeight="1" x14ac:dyDescent="0.25">
      <c r="A1888" s="1" t="str">
        <f t="shared" si="1156"/>
        <v/>
      </c>
      <c r="B1888" s="32" t="str">
        <f t="shared" si="1157"/>
        <v/>
      </c>
      <c r="C1888" s="25" t="str">
        <f t="shared" si="1158"/>
        <v/>
      </c>
      <c r="D1888" s="25" t="str">
        <f t="shared" si="1159"/>
        <v/>
      </c>
      <c r="E1888" s="25" t="str">
        <f t="shared" si="1160"/>
        <v/>
      </c>
      <c r="F1888" s="25" t="str">
        <f t="shared" si="1161"/>
        <v/>
      </c>
      <c r="G1888" s="108" t="str">
        <f t="shared" si="1162"/>
        <v/>
      </c>
      <c r="H1888" s="108" t="str">
        <f t="shared" si="1163"/>
        <v/>
      </c>
      <c r="I1888" s="112" t="str">
        <f t="shared" si="1164"/>
        <v/>
      </c>
      <c r="J1888" s="112"/>
      <c r="K1888" s="112"/>
      <c r="L1888" s="113"/>
      <c r="M1888" s="113"/>
      <c r="N1888" s="224" t="str">
        <f t="shared" si="1165"/>
        <v/>
      </c>
      <c r="O1888" s="225" t="str">
        <f t="shared" si="1166"/>
        <v/>
      </c>
      <c r="Q1888" s="6">
        <v>1886</v>
      </c>
      <c r="R1888" s="47" t="str">
        <f t="shared" si="1129"/>
        <v>-1886</v>
      </c>
      <c r="S1888" s="6"/>
      <c r="T1888" s="48" t="str">
        <f t="shared" si="1130"/>
        <v/>
      </c>
      <c r="U1888" s="49" t="str">
        <f t="shared" si="1131"/>
        <v/>
      </c>
      <c r="W1888" s="51"/>
      <c r="X1888" s="75" t="str">
        <f t="shared" si="1132"/>
        <v/>
      </c>
      <c r="Y1888" s="71" t="str">
        <f t="shared" si="1133"/>
        <v/>
      </c>
      <c r="Z1888" s="71" t="str">
        <f t="shared" si="1134"/>
        <v/>
      </c>
      <c r="AA1888" s="71" t="str">
        <f t="shared" si="1135"/>
        <v/>
      </c>
      <c r="AB1888" s="71" t="str">
        <f t="shared" si="1136"/>
        <v/>
      </c>
      <c r="AC1888" s="71" t="str">
        <f t="shared" si="1137"/>
        <v/>
      </c>
      <c r="AD1888" s="71" t="str">
        <f t="shared" si="1138"/>
        <v/>
      </c>
      <c r="AE1888" s="78" t="str">
        <f t="shared" si="1139"/>
        <v/>
      </c>
      <c r="AF1888" s="75" t="str">
        <f t="shared" si="1140"/>
        <v/>
      </c>
      <c r="AG1888" s="71" t="str">
        <f t="shared" si="1141"/>
        <v/>
      </c>
      <c r="AH1888" s="71" t="str">
        <f t="shared" si="1142"/>
        <v/>
      </c>
      <c r="AI1888" s="71" t="str">
        <f t="shared" si="1143"/>
        <v/>
      </c>
      <c r="AJ1888" s="71" t="str">
        <f t="shared" si="1144"/>
        <v/>
      </c>
      <c r="AK1888" s="71" t="str">
        <f t="shared" si="1145"/>
        <v/>
      </c>
      <c r="AL1888" s="71" t="str">
        <f t="shared" si="1146"/>
        <v/>
      </c>
      <c r="AM1888" s="78" t="str">
        <f t="shared" si="1147"/>
        <v/>
      </c>
      <c r="AN1888" s="75" t="str">
        <f t="shared" si="1148"/>
        <v/>
      </c>
      <c r="AO1888" s="71" t="str">
        <f t="shared" si="1149"/>
        <v/>
      </c>
      <c r="AP1888" s="71" t="str">
        <f t="shared" si="1150"/>
        <v/>
      </c>
      <c r="AQ1888" s="71" t="str">
        <f t="shared" si="1151"/>
        <v/>
      </c>
      <c r="AR1888" s="71" t="str">
        <f t="shared" si="1152"/>
        <v/>
      </c>
      <c r="AS1888" s="71" t="str">
        <f t="shared" si="1153"/>
        <v/>
      </c>
      <c r="AT1888" s="71" t="str">
        <f t="shared" si="1154"/>
        <v/>
      </c>
      <c r="AU1888" s="76" t="str">
        <f t="shared" si="1155"/>
        <v/>
      </c>
      <c r="BF1888" s="141">
        <v>55065</v>
      </c>
      <c r="BG1888" s="142" t="s">
        <v>20906</v>
      </c>
      <c r="BH1888" s="141" t="s">
        <v>478</v>
      </c>
      <c r="BI1888" s="141" t="s">
        <v>186</v>
      </c>
      <c r="BJ1888" s="141"/>
      <c r="BK1888" s="141" t="s">
        <v>3721</v>
      </c>
      <c r="BL1888" s="141" t="s">
        <v>20907</v>
      </c>
      <c r="BM1888" s="141">
        <v>45.540675999999998</v>
      </c>
      <c r="BN1888" s="141">
        <v>-73.204440000000005</v>
      </c>
      <c r="BO1888" s="141">
        <v>1974</v>
      </c>
      <c r="BP1888" s="143" t="s">
        <v>25981</v>
      </c>
      <c r="BQ1888" s="143" t="s">
        <v>17560</v>
      </c>
    </row>
    <row r="1889" spans="1:69" ht="38.25" customHeight="1" x14ac:dyDescent="0.25">
      <c r="A1889" s="1" t="str">
        <f t="shared" si="1156"/>
        <v/>
      </c>
      <c r="B1889" s="32" t="str">
        <f t="shared" si="1157"/>
        <v/>
      </c>
      <c r="C1889" s="25" t="str">
        <f t="shared" si="1158"/>
        <v/>
      </c>
      <c r="D1889" s="25" t="str">
        <f t="shared" si="1159"/>
        <v/>
      </c>
      <c r="E1889" s="25" t="str">
        <f t="shared" si="1160"/>
        <v/>
      </c>
      <c r="F1889" s="25" t="str">
        <f t="shared" si="1161"/>
        <v/>
      </c>
      <c r="G1889" s="108" t="str">
        <f t="shared" si="1162"/>
        <v/>
      </c>
      <c r="H1889" s="108" t="str">
        <f t="shared" si="1163"/>
        <v/>
      </c>
      <c r="I1889" s="112" t="str">
        <f t="shared" si="1164"/>
        <v/>
      </c>
      <c r="J1889" s="112"/>
      <c r="K1889" s="112"/>
      <c r="L1889" s="113"/>
      <c r="M1889" s="113"/>
      <c r="N1889" s="224" t="str">
        <f t="shared" si="1165"/>
        <v/>
      </c>
      <c r="O1889" s="225" t="str">
        <f t="shared" si="1166"/>
        <v/>
      </c>
      <c r="Q1889" s="6">
        <v>1887</v>
      </c>
      <c r="R1889" s="47" t="str">
        <f t="shared" si="1129"/>
        <v>-1887</v>
      </c>
      <c r="S1889" s="6"/>
      <c r="T1889" s="48" t="str">
        <f t="shared" si="1130"/>
        <v/>
      </c>
      <c r="U1889" s="49" t="str">
        <f t="shared" si="1131"/>
        <v/>
      </c>
      <c r="W1889" s="51"/>
      <c r="X1889" s="75" t="str">
        <f t="shared" si="1132"/>
        <v/>
      </c>
      <c r="Y1889" s="71" t="str">
        <f t="shared" si="1133"/>
        <v/>
      </c>
      <c r="Z1889" s="71" t="str">
        <f t="shared" si="1134"/>
        <v/>
      </c>
      <c r="AA1889" s="71" t="str">
        <f t="shared" si="1135"/>
        <v/>
      </c>
      <c r="AB1889" s="71" t="str">
        <f t="shared" si="1136"/>
        <v/>
      </c>
      <c r="AC1889" s="71" t="str">
        <f t="shared" si="1137"/>
        <v/>
      </c>
      <c r="AD1889" s="71" t="str">
        <f t="shared" si="1138"/>
        <v/>
      </c>
      <c r="AE1889" s="78" t="str">
        <f t="shared" si="1139"/>
        <v/>
      </c>
      <c r="AF1889" s="75" t="str">
        <f t="shared" si="1140"/>
        <v/>
      </c>
      <c r="AG1889" s="71" t="str">
        <f t="shared" si="1141"/>
        <v/>
      </c>
      <c r="AH1889" s="71" t="str">
        <f t="shared" si="1142"/>
        <v/>
      </c>
      <c r="AI1889" s="71" t="str">
        <f t="shared" si="1143"/>
        <v/>
      </c>
      <c r="AJ1889" s="71" t="str">
        <f t="shared" si="1144"/>
        <v/>
      </c>
      <c r="AK1889" s="71" t="str">
        <f t="shared" si="1145"/>
        <v/>
      </c>
      <c r="AL1889" s="71" t="str">
        <f t="shared" si="1146"/>
        <v/>
      </c>
      <c r="AM1889" s="78" t="str">
        <f t="shared" si="1147"/>
        <v/>
      </c>
      <c r="AN1889" s="75" t="str">
        <f t="shared" si="1148"/>
        <v/>
      </c>
      <c r="AO1889" s="71" t="str">
        <f t="shared" si="1149"/>
        <v/>
      </c>
      <c r="AP1889" s="71" t="str">
        <f t="shared" si="1150"/>
        <v/>
      </c>
      <c r="AQ1889" s="71" t="str">
        <f t="shared" si="1151"/>
        <v/>
      </c>
      <c r="AR1889" s="71" t="str">
        <f t="shared" si="1152"/>
        <v/>
      </c>
      <c r="AS1889" s="71" t="str">
        <f t="shared" si="1153"/>
        <v/>
      </c>
      <c r="AT1889" s="71" t="str">
        <f t="shared" si="1154"/>
        <v/>
      </c>
      <c r="AU1889" s="76" t="str">
        <f t="shared" si="1155"/>
        <v/>
      </c>
      <c r="BF1889" s="141">
        <v>55065</v>
      </c>
      <c r="BG1889" s="142" t="s">
        <v>20908</v>
      </c>
      <c r="BH1889" s="141" t="s">
        <v>478</v>
      </c>
      <c r="BI1889" s="141" t="s">
        <v>186</v>
      </c>
      <c r="BJ1889" s="141"/>
      <c r="BK1889" s="141" t="s">
        <v>16597</v>
      </c>
      <c r="BL1889" s="141" t="s">
        <v>20909</v>
      </c>
      <c r="BM1889" s="141">
        <v>45.556199999999997</v>
      </c>
      <c r="BN1889" s="141">
        <v>-73.198089999999993</v>
      </c>
      <c r="BO1889" s="141">
        <v>1974</v>
      </c>
      <c r="BP1889" s="143" t="s">
        <v>25981</v>
      </c>
      <c r="BQ1889" s="143" t="s">
        <v>17560</v>
      </c>
    </row>
    <row r="1890" spans="1:69" ht="38.25" customHeight="1" x14ac:dyDescent="0.25">
      <c r="A1890" s="1" t="str">
        <f t="shared" si="1156"/>
        <v/>
      </c>
      <c r="B1890" s="32" t="str">
        <f t="shared" si="1157"/>
        <v/>
      </c>
      <c r="C1890" s="25" t="str">
        <f t="shared" si="1158"/>
        <v/>
      </c>
      <c r="D1890" s="25" t="str">
        <f t="shared" si="1159"/>
        <v/>
      </c>
      <c r="E1890" s="25" t="str">
        <f t="shared" si="1160"/>
        <v/>
      </c>
      <c r="F1890" s="25" t="str">
        <f t="shared" si="1161"/>
        <v/>
      </c>
      <c r="G1890" s="108" t="str">
        <f t="shared" si="1162"/>
        <v/>
      </c>
      <c r="H1890" s="108" t="str">
        <f t="shared" si="1163"/>
        <v/>
      </c>
      <c r="I1890" s="112" t="str">
        <f t="shared" si="1164"/>
        <v/>
      </c>
      <c r="J1890" s="112"/>
      <c r="K1890" s="112"/>
      <c r="L1890" s="113"/>
      <c r="M1890" s="113"/>
      <c r="N1890" s="224" t="str">
        <f t="shared" si="1165"/>
        <v/>
      </c>
      <c r="O1890" s="225" t="str">
        <f t="shared" si="1166"/>
        <v/>
      </c>
      <c r="Q1890" s="6">
        <v>1888</v>
      </c>
      <c r="R1890" s="47" t="str">
        <f t="shared" si="1129"/>
        <v>-1888</v>
      </c>
      <c r="S1890" s="6"/>
      <c r="T1890" s="48" t="str">
        <f t="shared" si="1130"/>
        <v/>
      </c>
      <c r="U1890" s="49" t="str">
        <f t="shared" si="1131"/>
        <v/>
      </c>
      <c r="W1890" s="51"/>
      <c r="X1890" s="75" t="str">
        <f t="shared" si="1132"/>
        <v/>
      </c>
      <c r="Y1890" s="71" t="str">
        <f t="shared" si="1133"/>
        <v/>
      </c>
      <c r="Z1890" s="71" t="str">
        <f t="shared" si="1134"/>
        <v/>
      </c>
      <c r="AA1890" s="71" t="str">
        <f t="shared" si="1135"/>
        <v/>
      </c>
      <c r="AB1890" s="71" t="str">
        <f t="shared" si="1136"/>
        <v/>
      </c>
      <c r="AC1890" s="71" t="str">
        <f t="shared" si="1137"/>
        <v/>
      </c>
      <c r="AD1890" s="71" t="str">
        <f t="shared" si="1138"/>
        <v/>
      </c>
      <c r="AE1890" s="78" t="str">
        <f t="shared" si="1139"/>
        <v/>
      </c>
      <c r="AF1890" s="75" t="str">
        <f t="shared" si="1140"/>
        <v/>
      </c>
      <c r="AG1890" s="71" t="str">
        <f t="shared" si="1141"/>
        <v/>
      </c>
      <c r="AH1890" s="71" t="str">
        <f t="shared" si="1142"/>
        <v/>
      </c>
      <c r="AI1890" s="71" t="str">
        <f t="shared" si="1143"/>
        <v/>
      </c>
      <c r="AJ1890" s="71" t="str">
        <f t="shared" si="1144"/>
        <v/>
      </c>
      <c r="AK1890" s="71" t="str">
        <f t="shared" si="1145"/>
        <v/>
      </c>
      <c r="AL1890" s="71" t="str">
        <f t="shared" si="1146"/>
        <v/>
      </c>
      <c r="AM1890" s="78" t="str">
        <f t="shared" si="1147"/>
        <v/>
      </c>
      <c r="AN1890" s="75" t="str">
        <f t="shared" si="1148"/>
        <v/>
      </c>
      <c r="AO1890" s="71" t="str">
        <f t="shared" si="1149"/>
        <v/>
      </c>
      <c r="AP1890" s="71" t="str">
        <f t="shared" si="1150"/>
        <v/>
      </c>
      <c r="AQ1890" s="71" t="str">
        <f t="shared" si="1151"/>
        <v/>
      </c>
      <c r="AR1890" s="71" t="str">
        <f t="shared" si="1152"/>
        <v/>
      </c>
      <c r="AS1890" s="71" t="str">
        <f t="shared" si="1153"/>
        <v/>
      </c>
      <c r="AT1890" s="71" t="str">
        <f t="shared" si="1154"/>
        <v/>
      </c>
      <c r="AU1890" s="76" t="str">
        <f t="shared" si="1155"/>
        <v/>
      </c>
      <c r="BF1890" s="141">
        <v>55065</v>
      </c>
      <c r="BG1890" s="142" t="s">
        <v>20910</v>
      </c>
      <c r="BH1890" s="141" t="s">
        <v>478</v>
      </c>
      <c r="BI1890" s="141" t="s">
        <v>177</v>
      </c>
      <c r="BJ1890" s="141" t="s">
        <v>21712</v>
      </c>
      <c r="BK1890" s="141" t="s">
        <v>12706</v>
      </c>
      <c r="BL1890" s="141" t="s">
        <v>21713</v>
      </c>
      <c r="BM1890" s="141">
        <v>45.5527743027436</v>
      </c>
      <c r="BN1890" s="141">
        <v>-73.184286831962794</v>
      </c>
      <c r="BO1890" s="141">
        <v>2006</v>
      </c>
      <c r="BP1890" s="143" t="s">
        <v>4001</v>
      </c>
      <c r="BQ1890" s="143" t="s">
        <v>17560</v>
      </c>
    </row>
    <row r="1891" spans="1:69" ht="38.25" customHeight="1" x14ac:dyDescent="0.25">
      <c r="A1891" s="1" t="str">
        <f t="shared" si="1156"/>
        <v/>
      </c>
      <c r="B1891" s="32" t="str">
        <f t="shared" si="1157"/>
        <v/>
      </c>
      <c r="C1891" s="25" t="str">
        <f t="shared" si="1158"/>
        <v/>
      </c>
      <c r="D1891" s="25" t="str">
        <f t="shared" si="1159"/>
        <v/>
      </c>
      <c r="E1891" s="25" t="str">
        <f t="shared" si="1160"/>
        <v/>
      </c>
      <c r="F1891" s="25" t="str">
        <f t="shared" si="1161"/>
        <v/>
      </c>
      <c r="G1891" s="108" t="str">
        <f t="shared" si="1162"/>
        <v/>
      </c>
      <c r="H1891" s="108" t="str">
        <f t="shared" si="1163"/>
        <v/>
      </c>
      <c r="I1891" s="112" t="str">
        <f t="shared" si="1164"/>
        <v/>
      </c>
      <c r="J1891" s="112"/>
      <c r="K1891" s="112"/>
      <c r="L1891" s="113"/>
      <c r="M1891" s="113"/>
      <c r="N1891" s="224" t="str">
        <f t="shared" si="1165"/>
        <v/>
      </c>
      <c r="O1891" s="225" t="str">
        <f t="shared" si="1166"/>
        <v/>
      </c>
      <c r="Q1891" s="6">
        <v>1889</v>
      </c>
      <c r="R1891" s="47" t="str">
        <f t="shared" si="1129"/>
        <v>-1889</v>
      </c>
      <c r="S1891" s="6"/>
      <c r="T1891" s="48" t="str">
        <f t="shared" si="1130"/>
        <v/>
      </c>
      <c r="U1891" s="49" t="str">
        <f t="shared" si="1131"/>
        <v/>
      </c>
      <c r="W1891" s="51"/>
      <c r="X1891" s="75" t="str">
        <f t="shared" si="1132"/>
        <v/>
      </c>
      <c r="Y1891" s="71" t="str">
        <f t="shared" si="1133"/>
        <v/>
      </c>
      <c r="Z1891" s="71" t="str">
        <f t="shared" si="1134"/>
        <v/>
      </c>
      <c r="AA1891" s="71" t="str">
        <f t="shared" si="1135"/>
        <v/>
      </c>
      <c r="AB1891" s="71" t="str">
        <f t="shared" si="1136"/>
        <v/>
      </c>
      <c r="AC1891" s="71" t="str">
        <f t="shared" si="1137"/>
        <v/>
      </c>
      <c r="AD1891" s="71" t="str">
        <f t="shared" si="1138"/>
        <v/>
      </c>
      <c r="AE1891" s="78" t="str">
        <f t="shared" si="1139"/>
        <v/>
      </c>
      <c r="AF1891" s="75" t="str">
        <f t="shared" si="1140"/>
        <v/>
      </c>
      <c r="AG1891" s="71" t="str">
        <f t="shared" si="1141"/>
        <v/>
      </c>
      <c r="AH1891" s="71" t="str">
        <f t="shared" si="1142"/>
        <v/>
      </c>
      <c r="AI1891" s="71" t="str">
        <f t="shared" si="1143"/>
        <v/>
      </c>
      <c r="AJ1891" s="71" t="str">
        <f t="shared" si="1144"/>
        <v/>
      </c>
      <c r="AK1891" s="71" t="str">
        <f t="shared" si="1145"/>
        <v/>
      </c>
      <c r="AL1891" s="71" t="str">
        <f t="shared" si="1146"/>
        <v/>
      </c>
      <c r="AM1891" s="78" t="str">
        <f t="shared" si="1147"/>
        <v/>
      </c>
      <c r="AN1891" s="75" t="str">
        <f t="shared" si="1148"/>
        <v/>
      </c>
      <c r="AO1891" s="71" t="str">
        <f t="shared" si="1149"/>
        <v/>
      </c>
      <c r="AP1891" s="71" t="str">
        <f t="shared" si="1150"/>
        <v/>
      </c>
      <c r="AQ1891" s="71" t="str">
        <f t="shared" si="1151"/>
        <v/>
      </c>
      <c r="AR1891" s="71" t="str">
        <f t="shared" si="1152"/>
        <v/>
      </c>
      <c r="AS1891" s="71" t="str">
        <f t="shared" si="1153"/>
        <v/>
      </c>
      <c r="AT1891" s="71" t="str">
        <f t="shared" si="1154"/>
        <v/>
      </c>
      <c r="AU1891" s="76" t="str">
        <f t="shared" si="1155"/>
        <v/>
      </c>
      <c r="BF1891" s="141">
        <v>56083</v>
      </c>
      <c r="BG1891" s="142" t="s">
        <v>20603</v>
      </c>
      <c r="BH1891" s="141" t="s">
        <v>180</v>
      </c>
      <c r="BI1891" s="141" t="s">
        <v>191</v>
      </c>
      <c r="BJ1891" s="141" t="s">
        <v>20604</v>
      </c>
      <c r="BK1891" s="141" t="s">
        <v>10744</v>
      </c>
      <c r="BL1891" s="141" t="s">
        <v>20605</v>
      </c>
      <c r="BM1891" s="141">
        <v>45.347871915431398</v>
      </c>
      <c r="BN1891" s="141">
        <v>-73.301455894231495</v>
      </c>
      <c r="BO1891" s="141">
        <v>1994</v>
      </c>
      <c r="BP1891" s="143"/>
      <c r="BQ1891" s="143" t="s">
        <v>17560</v>
      </c>
    </row>
    <row r="1892" spans="1:69" ht="38.25" customHeight="1" x14ac:dyDescent="0.25">
      <c r="A1892" s="1" t="str">
        <f t="shared" si="1156"/>
        <v/>
      </c>
      <c r="B1892" s="32" t="str">
        <f t="shared" si="1157"/>
        <v/>
      </c>
      <c r="C1892" s="25" t="str">
        <f t="shared" si="1158"/>
        <v/>
      </c>
      <c r="D1892" s="25" t="str">
        <f t="shared" si="1159"/>
        <v/>
      </c>
      <c r="E1892" s="25" t="str">
        <f t="shared" si="1160"/>
        <v/>
      </c>
      <c r="F1892" s="25" t="str">
        <f t="shared" si="1161"/>
        <v/>
      </c>
      <c r="G1892" s="108" t="str">
        <f t="shared" si="1162"/>
        <v/>
      </c>
      <c r="H1892" s="108" t="str">
        <f t="shared" si="1163"/>
        <v/>
      </c>
      <c r="I1892" s="112" t="str">
        <f t="shared" si="1164"/>
        <v/>
      </c>
      <c r="J1892" s="112"/>
      <c r="K1892" s="112"/>
      <c r="L1892" s="113"/>
      <c r="M1892" s="113"/>
      <c r="N1892" s="224" t="str">
        <f t="shared" si="1165"/>
        <v/>
      </c>
      <c r="O1892" s="225" t="str">
        <f t="shared" si="1166"/>
        <v/>
      </c>
      <c r="Q1892" s="6">
        <v>1890</v>
      </c>
      <c r="R1892" s="47" t="str">
        <f t="shared" si="1129"/>
        <v>-1890</v>
      </c>
      <c r="S1892" s="6"/>
      <c r="T1892" s="48" t="str">
        <f t="shared" si="1130"/>
        <v/>
      </c>
      <c r="U1892" s="49" t="str">
        <f t="shared" si="1131"/>
        <v/>
      </c>
      <c r="W1892" s="51"/>
      <c r="X1892" s="75" t="str">
        <f t="shared" si="1132"/>
        <v/>
      </c>
      <c r="Y1892" s="71" t="str">
        <f t="shared" si="1133"/>
        <v/>
      </c>
      <c r="Z1892" s="71" t="str">
        <f t="shared" si="1134"/>
        <v/>
      </c>
      <c r="AA1892" s="71" t="str">
        <f t="shared" si="1135"/>
        <v/>
      </c>
      <c r="AB1892" s="71" t="str">
        <f t="shared" si="1136"/>
        <v/>
      </c>
      <c r="AC1892" s="71" t="str">
        <f t="shared" si="1137"/>
        <v/>
      </c>
      <c r="AD1892" s="71" t="str">
        <f t="shared" si="1138"/>
        <v/>
      </c>
      <c r="AE1892" s="78" t="str">
        <f t="shared" si="1139"/>
        <v/>
      </c>
      <c r="AF1892" s="75" t="str">
        <f t="shared" si="1140"/>
        <v/>
      </c>
      <c r="AG1892" s="71" t="str">
        <f t="shared" si="1141"/>
        <v/>
      </c>
      <c r="AH1892" s="71" t="str">
        <f t="shared" si="1142"/>
        <v/>
      </c>
      <c r="AI1892" s="71" t="str">
        <f t="shared" si="1143"/>
        <v/>
      </c>
      <c r="AJ1892" s="71" t="str">
        <f t="shared" si="1144"/>
        <v/>
      </c>
      <c r="AK1892" s="71" t="str">
        <f t="shared" si="1145"/>
        <v/>
      </c>
      <c r="AL1892" s="71" t="str">
        <f t="shared" si="1146"/>
        <v/>
      </c>
      <c r="AM1892" s="78" t="str">
        <f t="shared" si="1147"/>
        <v/>
      </c>
      <c r="AN1892" s="75" t="str">
        <f t="shared" si="1148"/>
        <v/>
      </c>
      <c r="AO1892" s="71" t="str">
        <f t="shared" si="1149"/>
        <v/>
      </c>
      <c r="AP1892" s="71" t="str">
        <f t="shared" si="1150"/>
        <v/>
      </c>
      <c r="AQ1892" s="71" t="str">
        <f t="shared" si="1151"/>
        <v/>
      </c>
      <c r="AR1892" s="71" t="str">
        <f t="shared" si="1152"/>
        <v/>
      </c>
      <c r="AS1892" s="71" t="str">
        <f t="shared" si="1153"/>
        <v/>
      </c>
      <c r="AT1892" s="71" t="str">
        <f t="shared" si="1154"/>
        <v/>
      </c>
      <c r="AU1892" s="76" t="str">
        <f t="shared" si="1155"/>
        <v/>
      </c>
      <c r="BF1892" s="141">
        <v>56083</v>
      </c>
      <c r="BG1892" s="142" t="s">
        <v>20606</v>
      </c>
      <c r="BH1892" s="141" t="s">
        <v>180</v>
      </c>
      <c r="BI1892" s="141" t="s">
        <v>191</v>
      </c>
      <c r="BJ1892" s="141" t="s">
        <v>20607</v>
      </c>
      <c r="BK1892" s="141" t="s">
        <v>10285</v>
      </c>
      <c r="BL1892" s="141" t="s">
        <v>20608</v>
      </c>
      <c r="BM1892" s="141">
        <v>45.354568</v>
      </c>
      <c r="BN1892" s="141">
        <v>-73.268531999999993</v>
      </c>
      <c r="BO1892" s="141">
        <v>1995</v>
      </c>
      <c r="BP1892" s="143" t="s">
        <v>25968</v>
      </c>
      <c r="BQ1892" s="143" t="s">
        <v>17560</v>
      </c>
    </row>
    <row r="1893" spans="1:69" ht="38.25" customHeight="1" x14ac:dyDescent="0.25">
      <c r="A1893" s="1" t="str">
        <f t="shared" si="1156"/>
        <v/>
      </c>
      <c r="B1893" s="32" t="str">
        <f t="shared" si="1157"/>
        <v/>
      </c>
      <c r="C1893" s="25" t="str">
        <f t="shared" si="1158"/>
        <v/>
      </c>
      <c r="D1893" s="25" t="str">
        <f t="shared" si="1159"/>
        <v/>
      </c>
      <c r="E1893" s="25" t="str">
        <f t="shared" si="1160"/>
        <v/>
      </c>
      <c r="F1893" s="25" t="str">
        <f t="shared" si="1161"/>
        <v/>
      </c>
      <c r="G1893" s="108" t="str">
        <f t="shared" si="1162"/>
        <v/>
      </c>
      <c r="H1893" s="108" t="str">
        <f t="shared" si="1163"/>
        <v/>
      </c>
      <c r="I1893" s="112" t="str">
        <f t="shared" si="1164"/>
        <v/>
      </c>
      <c r="J1893" s="112"/>
      <c r="K1893" s="112"/>
      <c r="L1893" s="113"/>
      <c r="M1893" s="113"/>
      <c r="N1893" s="224" t="str">
        <f t="shared" si="1165"/>
        <v/>
      </c>
      <c r="O1893" s="225" t="str">
        <f t="shared" si="1166"/>
        <v/>
      </c>
      <c r="Q1893" s="6">
        <v>1891</v>
      </c>
      <c r="R1893" s="47" t="str">
        <f t="shared" si="1129"/>
        <v>-1891</v>
      </c>
      <c r="S1893" s="6"/>
      <c r="T1893" s="48" t="str">
        <f t="shared" si="1130"/>
        <v/>
      </c>
      <c r="U1893" s="49" t="str">
        <f t="shared" si="1131"/>
        <v/>
      </c>
      <c r="W1893" s="51"/>
      <c r="X1893" s="75" t="str">
        <f t="shared" si="1132"/>
        <v/>
      </c>
      <c r="Y1893" s="71" t="str">
        <f t="shared" si="1133"/>
        <v/>
      </c>
      <c r="Z1893" s="71" t="str">
        <f t="shared" si="1134"/>
        <v/>
      </c>
      <c r="AA1893" s="71" t="str">
        <f t="shared" si="1135"/>
        <v/>
      </c>
      <c r="AB1893" s="71" t="str">
        <f t="shared" si="1136"/>
        <v/>
      </c>
      <c r="AC1893" s="71" t="str">
        <f t="shared" si="1137"/>
        <v/>
      </c>
      <c r="AD1893" s="71" t="str">
        <f t="shared" si="1138"/>
        <v/>
      </c>
      <c r="AE1893" s="78" t="str">
        <f t="shared" si="1139"/>
        <v/>
      </c>
      <c r="AF1893" s="75" t="str">
        <f t="shared" si="1140"/>
        <v/>
      </c>
      <c r="AG1893" s="71" t="str">
        <f t="shared" si="1141"/>
        <v/>
      </c>
      <c r="AH1893" s="71" t="str">
        <f t="shared" si="1142"/>
        <v/>
      </c>
      <c r="AI1893" s="71" t="str">
        <f t="shared" si="1143"/>
        <v/>
      </c>
      <c r="AJ1893" s="71" t="str">
        <f t="shared" si="1144"/>
        <v/>
      </c>
      <c r="AK1893" s="71" t="str">
        <f t="shared" si="1145"/>
        <v/>
      </c>
      <c r="AL1893" s="71" t="str">
        <f t="shared" si="1146"/>
        <v/>
      </c>
      <c r="AM1893" s="78" t="str">
        <f t="shared" si="1147"/>
        <v/>
      </c>
      <c r="AN1893" s="75" t="str">
        <f t="shared" si="1148"/>
        <v/>
      </c>
      <c r="AO1893" s="71" t="str">
        <f t="shared" si="1149"/>
        <v/>
      </c>
      <c r="AP1893" s="71" t="str">
        <f t="shared" si="1150"/>
        <v/>
      </c>
      <c r="AQ1893" s="71" t="str">
        <f t="shared" si="1151"/>
        <v/>
      </c>
      <c r="AR1893" s="71" t="str">
        <f t="shared" si="1152"/>
        <v/>
      </c>
      <c r="AS1893" s="71" t="str">
        <f t="shared" si="1153"/>
        <v/>
      </c>
      <c r="AT1893" s="71" t="str">
        <f t="shared" si="1154"/>
        <v/>
      </c>
      <c r="AU1893" s="76" t="str">
        <f t="shared" si="1155"/>
        <v/>
      </c>
      <c r="BF1893" s="141">
        <v>53015</v>
      </c>
      <c r="BG1893" s="142" t="s">
        <v>20839</v>
      </c>
      <c r="BH1893" s="141" t="s">
        <v>478</v>
      </c>
      <c r="BI1893" s="141" t="s">
        <v>186</v>
      </c>
      <c r="BJ1893" s="141"/>
      <c r="BK1893" s="141" t="s">
        <v>2208</v>
      </c>
      <c r="BL1893" s="141" t="s">
        <v>2211</v>
      </c>
      <c r="BM1893" s="141">
        <v>45.814999999999998</v>
      </c>
      <c r="BN1893" s="141">
        <v>-73.102065999999994</v>
      </c>
      <c r="BO1893" s="141">
        <v>1999</v>
      </c>
      <c r="BP1893" s="143"/>
      <c r="BQ1893" s="143" t="s">
        <v>27848</v>
      </c>
    </row>
    <row r="1894" spans="1:69" ht="38.25" customHeight="1" x14ac:dyDescent="0.25">
      <c r="A1894" s="1" t="str">
        <f t="shared" si="1156"/>
        <v/>
      </c>
      <c r="B1894" s="32" t="str">
        <f t="shared" si="1157"/>
        <v/>
      </c>
      <c r="C1894" s="25" t="str">
        <f t="shared" si="1158"/>
        <v/>
      </c>
      <c r="D1894" s="25" t="str">
        <f t="shared" si="1159"/>
        <v/>
      </c>
      <c r="E1894" s="25" t="str">
        <f t="shared" si="1160"/>
        <v/>
      </c>
      <c r="F1894" s="25" t="str">
        <f t="shared" si="1161"/>
        <v/>
      </c>
      <c r="G1894" s="108" t="str">
        <f t="shared" si="1162"/>
        <v/>
      </c>
      <c r="H1894" s="108" t="str">
        <f t="shared" si="1163"/>
        <v/>
      </c>
      <c r="I1894" s="112" t="str">
        <f t="shared" si="1164"/>
        <v/>
      </c>
      <c r="J1894" s="112"/>
      <c r="K1894" s="112"/>
      <c r="L1894" s="113"/>
      <c r="M1894" s="113"/>
      <c r="N1894" s="224" t="str">
        <f t="shared" si="1165"/>
        <v/>
      </c>
      <c r="O1894" s="225" t="str">
        <f t="shared" si="1166"/>
        <v/>
      </c>
      <c r="Q1894" s="6">
        <v>1892</v>
      </c>
      <c r="R1894" s="47" t="str">
        <f t="shared" si="1129"/>
        <v>-1892</v>
      </c>
      <c r="S1894" s="6"/>
      <c r="T1894" s="48" t="str">
        <f t="shared" si="1130"/>
        <v/>
      </c>
      <c r="U1894" s="49" t="str">
        <f t="shared" si="1131"/>
        <v/>
      </c>
      <c r="W1894" s="51"/>
      <c r="X1894" s="75" t="str">
        <f t="shared" si="1132"/>
        <v/>
      </c>
      <c r="Y1894" s="71" t="str">
        <f t="shared" si="1133"/>
        <v/>
      </c>
      <c r="Z1894" s="71" t="str">
        <f t="shared" si="1134"/>
        <v/>
      </c>
      <c r="AA1894" s="71" t="str">
        <f t="shared" si="1135"/>
        <v/>
      </c>
      <c r="AB1894" s="71" t="str">
        <f t="shared" si="1136"/>
        <v/>
      </c>
      <c r="AC1894" s="71" t="str">
        <f t="shared" si="1137"/>
        <v/>
      </c>
      <c r="AD1894" s="71" t="str">
        <f t="shared" si="1138"/>
        <v/>
      </c>
      <c r="AE1894" s="78" t="str">
        <f t="shared" si="1139"/>
        <v/>
      </c>
      <c r="AF1894" s="75" t="str">
        <f t="shared" si="1140"/>
        <v/>
      </c>
      <c r="AG1894" s="71" t="str">
        <f t="shared" si="1141"/>
        <v/>
      </c>
      <c r="AH1894" s="71" t="str">
        <f t="shared" si="1142"/>
        <v/>
      </c>
      <c r="AI1894" s="71" t="str">
        <f t="shared" si="1143"/>
        <v/>
      </c>
      <c r="AJ1894" s="71" t="str">
        <f t="shared" si="1144"/>
        <v/>
      </c>
      <c r="AK1894" s="71" t="str">
        <f t="shared" si="1145"/>
        <v/>
      </c>
      <c r="AL1894" s="71" t="str">
        <f t="shared" si="1146"/>
        <v/>
      </c>
      <c r="AM1894" s="78" t="str">
        <f t="shared" si="1147"/>
        <v/>
      </c>
      <c r="AN1894" s="75" t="str">
        <f t="shared" si="1148"/>
        <v/>
      </c>
      <c r="AO1894" s="71" t="str">
        <f t="shared" si="1149"/>
        <v/>
      </c>
      <c r="AP1894" s="71" t="str">
        <f t="shared" si="1150"/>
        <v/>
      </c>
      <c r="AQ1894" s="71" t="str">
        <f t="shared" si="1151"/>
        <v/>
      </c>
      <c r="AR1894" s="71" t="str">
        <f t="shared" si="1152"/>
        <v/>
      </c>
      <c r="AS1894" s="71" t="str">
        <f t="shared" si="1153"/>
        <v/>
      </c>
      <c r="AT1894" s="71" t="str">
        <f t="shared" si="1154"/>
        <v/>
      </c>
      <c r="AU1894" s="76" t="str">
        <f t="shared" si="1155"/>
        <v/>
      </c>
      <c r="BF1894" s="141">
        <v>53015</v>
      </c>
      <c r="BG1894" s="142" t="s">
        <v>20840</v>
      </c>
      <c r="BH1894" s="141" t="s">
        <v>478</v>
      </c>
      <c r="BI1894" s="141" t="s">
        <v>186</v>
      </c>
      <c r="BJ1894" s="141"/>
      <c r="BK1894" s="141" t="s">
        <v>2213</v>
      </c>
      <c r="BL1894" s="141" t="s">
        <v>2214</v>
      </c>
      <c r="BM1894" s="141">
        <v>45.782435999999997</v>
      </c>
      <c r="BN1894" s="141">
        <v>-73.000336000000004</v>
      </c>
      <c r="BO1894" s="141">
        <v>1981</v>
      </c>
      <c r="BP1894" s="143"/>
      <c r="BQ1894" s="143" t="s">
        <v>27848</v>
      </c>
    </row>
    <row r="1895" spans="1:69" ht="38.25" customHeight="1" x14ac:dyDescent="0.25">
      <c r="A1895" s="1" t="str">
        <f t="shared" si="1156"/>
        <v/>
      </c>
      <c r="B1895" s="32" t="str">
        <f t="shared" si="1157"/>
        <v/>
      </c>
      <c r="C1895" s="25" t="str">
        <f t="shared" si="1158"/>
        <v/>
      </c>
      <c r="D1895" s="25" t="str">
        <f t="shared" si="1159"/>
        <v/>
      </c>
      <c r="E1895" s="25" t="str">
        <f t="shared" si="1160"/>
        <v/>
      </c>
      <c r="F1895" s="25" t="str">
        <f t="shared" si="1161"/>
        <v/>
      </c>
      <c r="G1895" s="108" t="str">
        <f t="shared" si="1162"/>
        <v/>
      </c>
      <c r="H1895" s="108" t="str">
        <f t="shared" si="1163"/>
        <v/>
      </c>
      <c r="I1895" s="112" t="str">
        <f t="shared" si="1164"/>
        <v/>
      </c>
      <c r="J1895" s="112"/>
      <c r="K1895" s="112"/>
      <c r="L1895" s="113"/>
      <c r="M1895" s="113"/>
      <c r="N1895" s="224" t="str">
        <f t="shared" si="1165"/>
        <v/>
      </c>
      <c r="O1895" s="225" t="str">
        <f t="shared" si="1166"/>
        <v/>
      </c>
      <c r="Q1895" s="6">
        <v>1893</v>
      </c>
      <c r="R1895" s="47" t="str">
        <f t="shared" si="1129"/>
        <v>-1893</v>
      </c>
      <c r="S1895" s="6"/>
      <c r="T1895" s="48" t="str">
        <f t="shared" si="1130"/>
        <v/>
      </c>
      <c r="U1895" s="49" t="str">
        <f t="shared" si="1131"/>
        <v/>
      </c>
      <c r="W1895" s="51"/>
      <c r="X1895" s="75" t="str">
        <f t="shared" si="1132"/>
        <v/>
      </c>
      <c r="Y1895" s="71" t="str">
        <f t="shared" si="1133"/>
        <v/>
      </c>
      <c r="Z1895" s="71" t="str">
        <f t="shared" si="1134"/>
        <v/>
      </c>
      <c r="AA1895" s="71" t="str">
        <f t="shared" si="1135"/>
        <v/>
      </c>
      <c r="AB1895" s="71" t="str">
        <f t="shared" si="1136"/>
        <v/>
      </c>
      <c r="AC1895" s="71" t="str">
        <f t="shared" si="1137"/>
        <v/>
      </c>
      <c r="AD1895" s="71" t="str">
        <f t="shared" si="1138"/>
        <v/>
      </c>
      <c r="AE1895" s="78" t="str">
        <f t="shared" si="1139"/>
        <v/>
      </c>
      <c r="AF1895" s="75" t="str">
        <f t="shared" si="1140"/>
        <v/>
      </c>
      <c r="AG1895" s="71" t="str">
        <f t="shared" si="1141"/>
        <v/>
      </c>
      <c r="AH1895" s="71" t="str">
        <f t="shared" si="1142"/>
        <v/>
      </c>
      <c r="AI1895" s="71" t="str">
        <f t="shared" si="1143"/>
        <v/>
      </c>
      <c r="AJ1895" s="71" t="str">
        <f t="shared" si="1144"/>
        <v/>
      </c>
      <c r="AK1895" s="71" t="str">
        <f t="shared" si="1145"/>
        <v/>
      </c>
      <c r="AL1895" s="71" t="str">
        <f t="shared" si="1146"/>
        <v/>
      </c>
      <c r="AM1895" s="78" t="str">
        <f t="shared" si="1147"/>
        <v/>
      </c>
      <c r="AN1895" s="75" t="str">
        <f t="shared" si="1148"/>
        <v/>
      </c>
      <c r="AO1895" s="71" t="str">
        <f t="shared" si="1149"/>
        <v/>
      </c>
      <c r="AP1895" s="71" t="str">
        <f t="shared" si="1150"/>
        <v/>
      </c>
      <c r="AQ1895" s="71" t="str">
        <f t="shared" si="1151"/>
        <v/>
      </c>
      <c r="AR1895" s="71" t="str">
        <f t="shared" si="1152"/>
        <v/>
      </c>
      <c r="AS1895" s="71" t="str">
        <f t="shared" si="1153"/>
        <v/>
      </c>
      <c r="AT1895" s="71" t="str">
        <f t="shared" si="1154"/>
        <v/>
      </c>
      <c r="AU1895" s="76" t="str">
        <f t="shared" si="1155"/>
        <v/>
      </c>
      <c r="BF1895" s="141">
        <v>56083</v>
      </c>
      <c r="BG1895" s="142" t="s">
        <v>20609</v>
      </c>
      <c r="BH1895" s="141" t="s">
        <v>478</v>
      </c>
      <c r="BI1895" s="141" t="s">
        <v>186</v>
      </c>
      <c r="BJ1895" s="141" t="s">
        <v>20610</v>
      </c>
      <c r="BK1895" s="141" t="s">
        <v>20611</v>
      </c>
      <c r="BL1895" s="141" t="s">
        <v>20605</v>
      </c>
      <c r="BM1895" s="141">
        <v>45.247684</v>
      </c>
      <c r="BN1895" s="141">
        <v>-73.303359999999998</v>
      </c>
      <c r="BO1895" s="141">
        <v>2000</v>
      </c>
      <c r="BP1895" s="143"/>
      <c r="BQ1895" s="143" t="s">
        <v>17560</v>
      </c>
    </row>
    <row r="1896" spans="1:69" ht="38.25" customHeight="1" x14ac:dyDescent="0.25">
      <c r="A1896" s="1" t="str">
        <f t="shared" si="1156"/>
        <v/>
      </c>
      <c r="B1896" s="32" t="str">
        <f t="shared" si="1157"/>
        <v/>
      </c>
      <c r="C1896" s="25" t="str">
        <f t="shared" si="1158"/>
        <v/>
      </c>
      <c r="D1896" s="25" t="str">
        <f t="shared" si="1159"/>
        <v/>
      </c>
      <c r="E1896" s="25" t="str">
        <f t="shared" si="1160"/>
        <v/>
      </c>
      <c r="F1896" s="25" t="str">
        <f t="shared" si="1161"/>
        <v/>
      </c>
      <c r="G1896" s="108" t="str">
        <f t="shared" si="1162"/>
        <v/>
      </c>
      <c r="H1896" s="108" t="str">
        <f t="shared" si="1163"/>
        <v/>
      </c>
      <c r="I1896" s="112" t="str">
        <f t="shared" si="1164"/>
        <v/>
      </c>
      <c r="J1896" s="112"/>
      <c r="K1896" s="112"/>
      <c r="L1896" s="113"/>
      <c r="M1896" s="113"/>
      <c r="N1896" s="224" t="str">
        <f t="shared" si="1165"/>
        <v/>
      </c>
      <c r="O1896" s="225" t="str">
        <f t="shared" si="1166"/>
        <v/>
      </c>
      <c r="Q1896" s="6">
        <v>1894</v>
      </c>
      <c r="R1896" s="47" t="str">
        <f t="shared" si="1129"/>
        <v>-1894</v>
      </c>
      <c r="S1896" s="6"/>
      <c r="T1896" s="48" t="str">
        <f t="shared" si="1130"/>
        <v/>
      </c>
      <c r="U1896" s="49" t="str">
        <f t="shared" si="1131"/>
        <v/>
      </c>
      <c r="W1896" s="51"/>
      <c r="X1896" s="75" t="str">
        <f t="shared" si="1132"/>
        <v/>
      </c>
      <c r="Y1896" s="71" t="str">
        <f t="shared" si="1133"/>
        <v/>
      </c>
      <c r="Z1896" s="71" t="str">
        <f t="shared" si="1134"/>
        <v/>
      </c>
      <c r="AA1896" s="71" t="str">
        <f t="shared" si="1135"/>
        <v/>
      </c>
      <c r="AB1896" s="71" t="str">
        <f t="shared" si="1136"/>
        <v/>
      </c>
      <c r="AC1896" s="71" t="str">
        <f t="shared" si="1137"/>
        <v/>
      </c>
      <c r="AD1896" s="71" t="str">
        <f t="shared" si="1138"/>
        <v/>
      </c>
      <c r="AE1896" s="78" t="str">
        <f t="shared" si="1139"/>
        <v/>
      </c>
      <c r="AF1896" s="75" t="str">
        <f t="shared" si="1140"/>
        <v/>
      </c>
      <c r="AG1896" s="71" t="str">
        <f t="shared" si="1141"/>
        <v/>
      </c>
      <c r="AH1896" s="71" t="str">
        <f t="shared" si="1142"/>
        <v/>
      </c>
      <c r="AI1896" s="71" t="str">
        <f t="shared" si="1143"/>
        <v/>
      </c>
      <c r="AJ1896" s="71" t="str">
        <f t="shared" si="1144"/>
        <v/>
      </c>
      <c r="AK1896" s="71" t="str">
        <f t="shared" si="1145"/>
        <v/>
      </c>
      <c r="AL1896" s="71" t="str">
        <f t="shared" si="1146"/>
        <v/>
      </c>
      <c r="AM1896" s="78" t="str">
        <f t="shared" si="1147"/>
        <v/>
      </c>
      <c r="AN1896" s="75" t="str">
        <f t="shared" si="1148"/>
        <v/>
      </c>
      <c r="AO1896" s="71" t="str">
        <f t="shared" si="1149"/>
        <v/>
      </c>
      <c r="AP1896" s="71" t="str">
        <f t="shared" si="1150"/>
        <v/>
      </c>
      <c r="AQ1896" s="71" t="str">
        <f t="shared" si="1151"/>
        <v/>
      </c>
      <c r="AR1896" s="71" t="str">
        <f t="shared" si="1152"/>
        <v/>
      </c>
      <c r="AS1896" s="71" t="str">
        <f t="shared" si="1153"/>
        <v/>
      </c>
      <c r="AT1896" s="71" t="str">
        <f t="shared" si="1154"/>
        <v/>
      </c>
      <c r="AU1896" s="76" t="str">
        <f t="shared" si="1155"/>
        <v/>
      </c>
      <c r="BF1896" s="141">
        <v>70052</v>
      </c>
      <c r="BG1896" s="142" t="s">
        <v>20798</v>
      </c>
      <c r="BH1896" s="141" t="s">
        <v>180</v>
      </c>
      <c r="BI1896" s="141" t="s">
        <v>191</v>
      </c>
      <c r="BJ1896" s="141" t="s">
        <v>20799</v>
      </c>
      <c r="BK1896" s="141"/>
      <c r="BL1896" s="141" t="s">
        <v>20800</v>
      </c>
      <c r="BM1896" s="141">
        <v>45.2870406724182</v>
      </c>
      <c r="BN1896" s="141">
        <v>-74.036762996870493</v>
      </c>
      <c r="BO1896" s="141">
        <v>1993</v>
      </c>
      <c r="BP1896" s="143" t="s">
        <v>25994</v>
      </c>
      <c r="BQ1896" s="143" t="s">
        <v>17560</v>
      </c>
    </row>
    <row r="1897" spans="1:69" ht="38.25" customHeight="1" x14ac:dyDescent="0.25">
      <c r="A1897" s="1" t="str">
        <f t="shared" si="1156"/>
        <v/>
      </c>
      <c r="B1897" s="32" t="str">
        <f t="shared" si="1157"/>
        <v/>
      </c>
      <c r="C1897" s="25" t="str">
        <f t="shared" si="1158"/>
        <v/>
      </c>
      <c r="D1897" s="25" t="str">
        <f t="shared" si="1159"/>
        <v/>
      </c>
      <c r="E1897" s="25" t="str">
        <f t="shared" si="1160"/>
        <v/>
      </c>
      <c r="F1897" s="25" t="str">
        <f t="shared" si="1161"/>
        <v/>
      </c>
      <c r="G1897" s="108" t="str">
        <f t="shared" si="1162"/>
        <v/>
      </c>
      <c r="H1897" s="108" t="str">
        <f t="shared" si="1163"/>
        <v/>
      </c>
      <c r="I1897" s="112" t="str">
        <f t="shared" si="1164"/>
        <v/>
      </c>
      <c r="J1897" s="112"/>
      <c r="K1897" s="112"/>
      <c r="L1897" s="113"/>
      <c r="M1897" s="113"/>
      <c r="N1897" s="224" t="str">
        <f t="shared" si="1165"/>
        <v/>
      </c>
      <c r="O1897" s="225" t="str">
        <f t="shared" si="1166"/>
        <v/>
      </c>
      <c r="Q1897" s="6">
        <v>1895</v>
      </c>
      <c r="R1897" s="47" t="str">
        <f t="shared" si="1129"/>
        <v>-1895</v>
      </c>
      <c r="S1897" s="6"/>
      <c r="T1897" s="48" t="str">
        <f t="shared" si="1130"/>
        <v/>
      </c>
      <c r="U1897" s="49" t="str">
        <f t="shared" si="1131"/>
        <v/>
      </c>
      <c r="W1897" s="51"/>
      <c r="X1897" s="75" t="str">
        <f t="shared" si="1132"/>
        <v/>
      </c>
      <c r="Y1897" s="71" t="str">
        <f t="shared" si="1133"/>
        <v/>
      </c>
      <c r="Z1897" s="71" t="str">
        <f t="shared" si="1134"/>
        <v/>
      </c>
      <c r="AA1897" s="71" t="str">
        <f t="shared" si="1135"/>
        <v/>
      </c>
      <c r="AB1897" s="71" t="str">
        <f t="shared" si="1136"/>
        <v/>
      </c>
      <c r="AC1897" s="71" t="str">
        <f t="shared" si="1137"/>
        <v/>
      </c>
      <c r="AD1897" s="71" t="str">
        <f t="shared" si="1138"/>
        <v/>
      </c>
      <c r="AE1897" s="78" t="str">
        <f t="shared" si="1139"/>
        <v/>
      </c>
      <c r="AF1897" s="75" t="str">
        <f t="shared" si="1140"/>
        <v/>
      </c>
      <c r="AG1897" s="71" t="str">
        <f t="shared" si="1141"/>
        <v/>
      </c>
      <c r="AH1897" s="71" t="str">
        <f t="shared" si="1142"/>
        <v/>
      </c>
      <c r="AI1897" s="71" t="str">
        <f t="shared" si="1143"/>
        <v/>
      </c>
      <c r="AJ1897" s="71" t="str">
        <f t="shared" si="1144"/>
        <v/>
      </c>
      <c r="AK1897" s="71" t="str">
        <f t="shared" si="1145"/>
        <v/>
      </c>
      <c r="AL1897" s="71" t="str">
        <f t="shared" si="1146"/>
        <v/>
      </c>
      <c r="AM1897" s="78" t="str">
        <f t="shared" si="1147"/>
        <v/>
      </c>
      <c r="AN1897" s="75" t="str">
        <f t="shared" si="1148"/>
        <v/>
      </c>
      <c r="AO1897" s="71" t="str">
        <f t="shared" si="1149"/>
        <v/>
      </c>
      <c r="AP1897" s="71" t="str">
        <f t="shared" si="1150"/>
        <v/>
      </c>
      <c r="AQ1897" s="71" t="str">
        <f t="shared" si="1151"/>
        <v/>
      </c>
      <c r="AR1897" s="71" t="str">
        <f t="shared" si="1152"/>
        <v/>
      </c>
      <c r="AS1897" s="71" t="str">
        <f t="shared" si="1153"/>
        <v/>
      </c>
      <c r="AT1897" s="71" t="str">
        <f t="shared" si="1154"/>
        <v/>
      </c>
      <c r="AU1897" s="76" t="str">
        <f t="shared" si="1155"/>
        <v/>
      </c>
      <c r="BF1897" s="141">
        <v>70052</v>
      </c>
      <c r="BG1897" s="142" t="s">
        <v>20801</v>
      </c>
      <c r="BH1897" s="141" t="s">
        <v>180</v>
      </c>
      <c r="BI1897" s="141" t="s">
        <v>191</v>
      </c>
      <c r="BJ1897" s="141" t="s">
        <v>20802</v>
      </c>
      <c r="BK1897" s="141"/>
      <c r="BL1897" s="141" t="s">
        <v>27420</v>
      </c>
      <c r="BM1897" s="141">
        <v>45.271704</v>
      </c>
      <c r="BN1897" s="141">
        <v>-74.117099999999994</v>
      </c>
      <c r="BO1897" s="141">
        <v>1987</v>
      </c>
      <c r="BP1897" s="143" t="s">
        <v>25994</v>
      </c>
      <c r="BQ1897" s="143" t="s">
        <v>17560</v>
      </c>
    </row>
    <row r="1898" spans="1:69" ht="38.25" customHeight="1" x14ac:dyDescent="0.25">
      <c r="A1898" s="1" t="str">
        <f t="shared" si="1156"/>
        <v/>
      </c>
      <c r="B1898" s="32" t="str">
        <f t="shared" si="1157"/>
        <v/>
      </c>
      <c r="C1898" s="25" t="str">
        <f t="shared" si="1158"/>
        <v/>
      </c>
      <c r="D1898" s="25" t="str">
        <f t="shared" si="1159"/>
        <v/>
      </c>
      <c r="E1898" s="25" t="str">
        <f t="shared" si="1160"/>
        <v/>
      </c>
      <c r="F1898" s="25" t="str">
        <f t="shared" si="1161"/>
        <v/>
      </c>
      <c r="G1898" s="108" t="str">
        <f t="shared" si="1162"/>
        <v/>
      </c>
      <c r="H1898" s="108" t="str">
        <f t="shared" si="1163"/>
        <v/>
      </c>
      <c r="I1898" s="112" t="str">
        <f t="shared" si="1164"/>
        <v/>
      </c>
      <c r="J1898" s="112"/>
      <c r="K1898" s="112"/>
      <c r="L1898" s="113"/>
      <c r="M1898" s="113"/>
      <c r="N1898" s="224" t="str">
        <f t="shared" si="1165"/>
        <v/>
      </c>
      <c r="O1898" s="225" t="str">
        <f t="shared" si="1166"/>
        <v/>
      </c>
      <c r="Q1898" s="6">
        <v>1896</v>
      </c>
      <c r="R1898" s="47" t="str">
        <f t="shared" si="1129"/>
        <v>-1896</v>
      </c>
      <c r="S1898" s="6"/>
      <c r="T1898" s="48" t="str">
        <f t="shared" si="1130"/>
        <v/>
      </c>
      <c r="U1898" s="49" t="str">
        <f t="shared" si="1131"/>
        <v/>
      </c>
      <c r="W1898" s="51"/>
      <c r="X1898" s="75" t="str">
        <f t="shared" si="1132"/>
        <v/>
      </c>
      <c r="Y1898" s="71" t="str">
        <f t="shared" si="1133"/>
        <v/>
      </c>
      <c r="Z1898" s="71" t="str">
        <f t="shared" si="1134"/>
        <v/>
      </c>
      <c r="AA1898" s="71" t="str">
        <f t="shared" si="1135"/>
        <v/>
      </c>
      <c r="AB1898" s="71" t="str">
        <f t="shared" si="1136"/>
        <v/>
      </c>
      <c r="AC1898" s="71" t="str">
        <f t="shared" si="1137"/>
        <v/>
      </c>
      <c r="AD1898" s="71" t="str">
        <f t="shared" si="1138"/>
        <v/>
      </c>
      <c r="AE1898" s="78" t="str">
        <f t="shared" si="1139"/>
        <v/>
      </c>
      <c r="AF1898" s="75" t="str">
        <f t="shared" si="1140"/>
        <v/>
      </c>
      <c r="AG1898" s="71" t="str">
        <f t="shared" si="1141"/>
        <v/>
      </c>
      <c r="AH1898" s="71" t="str">
        <f t="shared" si="1142"/>
        <v/>
      </c>
      <c r="AI1898" s="71" t="str">
        <f t="shared" si="1143"/>
        <v/>
      </c>
      <c r="AJ1898" s="71" t="str">
        <f t="shared" si="1144"/>
        <v/>
      </c>
      <c r="AK1898" s="71" t="str">
        <f t="shared" si="1145"/>
        <v/>
      </c>
      <c r="AL1898" s="71" t="str">
        <f t="shared" si="1146"/>
        <v/>
      </c>
      <c r="AM1898" s="78" t="str">
        <f t="shared" si="1147"/>
        <v/>
      </c>
      <c r="AN1898" s="75" t="str">
        <f t="shared" si="1148"/>
        <v/>
      </c>
      <c r="AO1898" s="71" t="str">
        <f t="shared" si="1149"/>
        <v/>
      </c>
      <c r="AP1898" s="71" t="str">
        <f t="shared" si="1150"/>
        <v/>
      </c>
      <c r="AQ1898" s="71" t="str">
        <f t="shared" si="1151"/>
        <v/>
      </c>
      <c r="AR1898" s="71" t="str">
        <f t="shared" si="1152"/>
        <v/>
      </c>
      <c r="AS1898" s="71" t="str">
        <f t="shared" si="1153"/>
        <v/>
      </c>
      <c r="AT1898" s="71" t="str">
        <f t="shared" si="1154"/>
        <v/>
      </c>
      <c r="AU1898" s="76" t="str">
        <f t="shared" si="1155"/>
        <v/>
      </c>
      <c r="BF1898" s="141">
        <v>70052</v>
      </c>
      <c r="BG1898" s="142" t="s">
        <v>20803</v>
      </c>
      <c r="BH1898" s="141" t="s">
        <v>180</v>
      </c>
      <c r="BI1898" s="141" t="s">
        <v>191</v>
      </c>
      <c r="BJ1898" s="141" t="s">
        <v>20804</v>
      </c>
      <c r="BK1898" s="141" t="s">
        <v>20420</v>
      </c>
      <c r="BL1898" s="141" t="s">
        <v>20805</v>
      </c>
      <c r="BM1898" s="141">
        <v>45.247919000000003</v>
      </c>
      <c r="BN1898" s="141">
        <v>-74.115746999999999</v>
      </c>
      <c r="BO1898" s="141">
        <v>1986</v>
      </c>
      <c r="BP1898" s="143" t="s">
        <v>25966</v>
      </c>
      <c r="BQ1898" s="143" t="s">
        <v>17560</v>
      </c>
    </row>
    <row r="1899" spans="1:69" ht="38.25" customHeight="1" x14ac:dyDescent="0.25">
      <c r="A1899" s="1" t="str">
        <f t="shared" si="1156"/>
        <v/>
      </c>
      <c r="B1899" s="32" t="str">
        <f t="shared" si="1157"/>
        <v/>
      </c>
      <c r="C1899" s="25" t="str">
        <f t="shared" si="1158"/>
        <v/>
      </c>
      <c r="D1899" s="25" t="str">
        <f t="shared" si="1159"/>
        <v/>
      </c>
      <c r="E1899" s="25" t="str">
        <f t="shared" si="1160"/>
        <v/>
      </c>
      <c r="F1899" s="25" t="str">
        <f t="shared" si="1161"/>
        <v/>
      </c>
      <c r="G1899" s="108" t="str">
        <f t="shared" si="1162"/>
        <v/>
      </c>
      <c r="H1899" s="108" t="str">
        <f t="shared" si="1163"/>
        <v/>
      </c>
      <c r="I1899" s="112" t="str">
        <f t="shared" si="1164"/>
        <v/>
      </c>
      <c r="J1899" s="112"/>
      <c r="K1899" s="112"/>
      <c r="L1899" s="113"/>
      <c r="M1899" s="113"/>
      <c r="N1899" s="224" t="str">
        <f t="shared" si="1165"/>
        <v/>
      </c>
      <c r="O1899" s="225" t="str">
        <f t="shared" si="1166"/>
        <v/>
      </c>
      <c r="Q1899" s="6">
        <v>1897</v>
      </c>
      <c r="R1899" s="47" t="str">
        <f t="shared" si="1129"/>
        <v>-1897</v>
      </c>
      <c r="S1899" s="6"/>
      <c r="T1899" s="48" t="str">
        <f t="shared" si="1130"/>
        <v/>
      </c>
      <c r="U1899" s="49" t="str">
        <f t="shared" si="1131"/>
        <v/>
      </c>
      <c r="W1899" s="51"/>
      <c r="X1899" s="75" t="str">
        <f t="shared" si="1132"/>
        <v/>
      </c>
      <c r="Y1899" s="71" t="str">
        <f t="shared" si="1133"/>
        <v/>
      </c>
      <c r="Z1899" s="71" t="str">
        <f t="shared" si="1134"/>
        <v/>
      </c>
      <c r="AA1899" s="71" t="str">
        <f t="shared" si="1135"/>
        <v/>
      </c>
      <c r="AB1899" s="71" t="str">
        <f t="shared" si="1136"/>
        <v/>
      </c>
      <c r="AC1899" s="71" t="str">
        <f t="shared" si="1137"/>
        <v/>
      </c>
      <c r="AD1899" s="71" t="str">
        <f t="shared" si="1138"/>
        <v/>
      </c>
      <c r="AE1899" s="78" t="str">
        <f t="shared" si="1139"/>
        <v/>
      </c>
      <c r="AF1899" s="75" t="str">
        <f t="shared" si="1140"/>
        <v/>
      </c>
      <c r="AG1899" s="71" t="str">
        <f t="shared" si="1141"/>
        <v/>
      </c>
      <c r="AH1899" s="71" t="str">
        <f t="shared" si="1142"/>
        <v/>
      </c>
      <c r="AI1899" s="71" t="str">
        <f t="shared" si="1143"/>
        <v/>
      </c>
      <c r="AJ1899" s="71" t="str">
        <f t="shared" si="1144"/>
        <v/>
      </c>
      <c r="AK1899" s="71" t="str">
        <f t="shared" si="1145"/>
        <v/>
      </c>
      <c r="AL1899" s="71" t="str">
        <f t="shared" si="1146"/>
        <v/>
      </c>
      <c r="AM1899" s="78" t="str">
        <f t="shared" si="1147"/>
        <v/>
      </c>
      <c r="AN1899" s="75" t="str">
        <f t="shared" si="1148"/>
        <v/>
      </c>
      <c r="AO1899" s="71" t="str">
        <f t="shared" si="1149"/>
        <v/>
      </c>
      <c r="AP1899" s="71" t="str">
        <f t="shared" si="1150"/>
        <v/>
      </c>
      <c r="AQ1899" s="71" t="str">
        <f t="shared" si="1151"/>
        <v/>
      </c>
      <c r="AR1899" s="71" t="str">
        <f t="shared" si="1152"/>
        <v/>
      </c>
      <c r="AS1899" s="71" t="str">
        <f t="shared" si="1153"/>
        <v/>
      </c>
      <c r="AT1899" s="71" t="str">
        <f t="shared" si="1154"/>
        <v/>
      </c>
      <c r="AU1899" s="76" t="str">
        <f t="shared" si="1155"/>
        <v/>
      </c>
      <c r="BF1899" s="141">
        <v>70052</v>
      </c>
      <c r="BG1899" s="142" t="s">
        <v>20806</v>
      </c>
      <c r="BH1899" s="141" t="s">
        <v>180</v>
      </c>
      <c r="BI1899" s="141" t="s">
        <v>191</v>
      </c>
      <c r="BJ1899" s="141" t="s">
        <v>20807</v>
      </c>
      <c r="BK1899" s="141" t="s">
        <v>20808</v>
      </c>
      <c r="BL1899" s="141" t="s">
        <v>20805</v>
      </c>
      <c r="BM1899" s="141">
        <v>45.242415000000001</v>
      </c>
      <c r="BN1899" s="141">
        <v>-74.127179999999996</v>
      </c>
      <c r="BO1899" s="141">
        <v>1986</v>
      </c>
      <c r="BP1899" s="143" t="s">
        <v>25966</v>
      </c>
      <c r="BQ1899" s="143" t="s">
        <v>17560</v>
      </c>
    </row>
    <row r="1900" spans="1:69" ht="38.25" customHeight="1" x14ac:dyDescent="0.25">
      <c r="A1900" s="1" t="str">
        <f t="shared" si="1156"/>
        <v/>
      </c>
      <c r="B1900" s="32" t="str">
        <f t="shared" si="1157"/>
        <v/>
      </c>
      <c r="C1900" s="25" t="str">
        <f t="shared" si="1158"/>
        <v/>
      </c>
      <c r="D1900" s="25" t="str">
        <f t="shared" si="1159"/>
        <v/>
      </c>
      <c r="E1900" s="25" t="str">
        <f t="shared" si="1160"/>
        <v/>
      </c>
      <c r="F1900" s="25" t="str">
        <f t="shared" si="1161"/>
        <v/>
      </c>
      <c r="G1900" s="108" t="str">
        <f t="shared" si="1162"/>
        <v/>
      </c>
      <c r="H1900" s="108" t="str">
        <f t="shared" si="1163"/>
        <v/>
      </c>
      <c r="I1900" s="112" t="str">
        <f t="shared" si="1164"/>
        <v/>
      </c>
      <c r="J1900" s="112"/>
      <c r="K1900" s="112"/>
      <c r="L1900" s="113"/>
      <c r="M1900" s="113"/>
      <c r="N1900" s="224" t="str">
        <f t="shared" si="1165"/>
        <v/>
      </c>
      <c r="O1900" s="225" t="str">
        <f t="shared" si="1166"/>
        <v/>
      </c>
      <c r="Q1900" s="6">
        <v>1898</v>
      </c>
      <c r="R1900" s="47" t="str">
        <f t="shared" si="1129"/>
        <v>-1898</v>
      </c>
      <c r="S1900" s="6"/>
      <c r="T1900" s="48" t="str">
        <f t="shared" si="1130"/>
        <v/>
      </c>
      <c r="U1900" s="49" t="str">
        <f t="shared" si="1131"/>
        <v/>
      </c>
      <c r="W1900" s="51"/>
      <c r="X1900" s="75" t="str">
        <f t="shared" si="1132"/>
        <v/>
      </c>
      <c r="Y1900" s="71" t="str">
        <f t="shared" si="1133"/>
        <v/>
      </c>
      <c r="Z1900" s="71" t="str">
        <f t="shared" si="1134"/>
        <v/>
      </c>
      <c r="AA1900" s="71" t="str">
        <f t="shared" si="1135"/>
        <v/>
      </c>
      <c r="AB1900" s="71" t="str">
        <f t="shared" si="1136"/>
        <v/>
      </c>
      <c r="AC1900" s="71" t="str">
        <f t="shared" si="1137"/>
        <v/>
      </c>
      <c r="AD1900" s="71" t="str">
        <f t="shared" si="1138"/>
        <v/>
      </c>
      <c r="AE1900" s="78" t="str">
        <f t="shared" si="1139"/>
        <v/>
      </c>
      <c r="AF1900" s="75" t="str">
        <f t="shared" si="1140"/>
        <v/>
      </c>
      <c r="AG1900" s="71" t="str">
        <f t="shared" si="1141"/>
        <v/>
      </c>
      <c r="AH1900" s="71" t="str">
        <f t="shared" si="1142"/>
        <v/>
      </c>
      <c r="AI1900" s="71" t="str">
        <f t="shared" si="1143"/>
        <v/>
      </c>
      <c r="AJ1900" s="71" t="str">
        <f t="shared" si="1144"/>
        <v/>
      </c>
      <c r="AK1900" s="71" t="str">
        <f t="shared" si="1145"/>
        <v/>
      </c>
      <c r="AL1900" s="71" t="str">
        <f t="shared" si="1146"/>
        <v/>
      </c>
      <c r="AM1900" s="78" t="str">
        <f t="shared" si="1147"/>
        <v/>
      </c>
      <c r="AN1900" s="75" t="str">
        <f t="shared" si="1148"/>
        <v/>
      </c>
      <c r="AO1900" s="71" t="str">
        <f t="shared" si="1149"/>
        <v/>
      </c>
      <c r="AP1900" s="71" t="str">
        <f t="shared" si="1150"/>
        <v/>
      </c>
      <c r="AQ1900" s="71" t="str">
        <f t="shared" si="1151"/>
        <v/>
      </c>
      <c r="AR1900" s="71" t="str">
        <f t="shared" si="1152"/>
        <v/>
      </c>
      <c r="AS1900" s="71" t="str">
        <f t="shared" si="1153"/>
        <v/>
      </c>
      <c r="AT1900" s="71" t="str">
        <f t="shared" si="1154"/>
        <v/>
      </c>
      <c r="AU1900" s="76" t="str">
        <f t="shared" si="1155"/>
        <v/>
      </c>
      <c r="BF1900" s="141">
        <v>70052</v>
      </c>
      <c r="BG1900" s="142" t="s">
        <v>20809</v>
      </c>
      <c r="BH1900" s="141" t="s">
        <v>180</v>
      </c>
      <c r="BI1900" s="141" t="s">
        <v>191</v>
      </c>
      <c r="BJ1900" s="141" t="s">
        <v>20810</v>
      </c>
      <c r="BK1900" s="141" t="s">
        <v>3259</v>
      </c>
      <c r="BL1900" s="141" t="s">
        <v>20811</v>
      </c>
      <c r="BM1900" s="141">
        <v>45.243192999999998</v>
      </c>
      <c r="BN1900" s="141">
        <v>-74.152984000000004</v>
      </c>
      <c r="BO1900" s="141">
        <v>1986</v>
      </c>
      <c r="BP1900" s="143" t="s">
        <v>25965</v>
      </c>
      <c r="BQ1900" s="143" t="s">
        <v>17560</v>
      </c>
    </row>
    <row r="1901" spans="1:69" ht="38.25" customHeight="1" x14ac:dyDescent="0.25">
      <c r="A1901" s="1" t="str">
        <f t="shared" si="1156"/>
        <v/>
      </c>
      <c r="B1901" s="32" t="str">
        <f t="shared" si="1157"/>
        <v/>
      </c>
      <c r="C1901" s="25" t="str">
        <f t="shared" si="1158"/>
        <v/>
      </c>
      <c r="D1901" s="25" t="str">
        <f t="shared" si="1159"/>
        <v/>
      </c>
      <c r="E1901" s="25" t="str">
        <f t="shared" si="1160"/>
        <v/>
      </c>
      <c r="F1901" s="25" t="str">
        <f t="shared" si="1161"/>
        <v/>
      </c>
      <c r="G1901" s="108" t="str">
        <f t="shared" si="1162"/>
        <v/>
      </c>
      <c r="H1901" s="108" t="str">
        <f t="shared" si="1163"/>
        <v/>
      </c>
      <c r="I1901" s="112" t="str">
        <f t="shared" si="1164"/>
        <v/>
      </c>
      <c r="J1901" s="112"/>
      <c r="K1901" s="112"/>
      <c r="L1901" s="113"/>
      <c r="M1901" s="113"/>
      <c r="N1901" s="224" t="str">
        <f t="shared" si="1165"/>
        <v/>
      </c>
      <c r="O1901" s="225" t="str">
        <f t="shared" si="1166"/>
        <v/>
      </c>
      <c r="Q1901" s="6">
        <v>1899</v>
      </c>
      <c r="R1901" s="47" t="str">
        <f t="shared" si="1129"/>
        <v>-1899</v>
      </c>
      <c r="S1901" s="6"/>
      <c r="T1901" s="48" t="str">
        <f t="shared" si="1130"/>
        <v/>
      </c>
      <c r="U1901" s="49" t="str">
        <f t="shared" si="1131"/>
        <v/>
      </c>
      <c r="W1901" s="51"/>
      <c r="X1901" s="75" t="str">
        <f t="shared" si="1132"/>
        <v/>
      </c>
      <c r="Y1901" s="71" t="str">
        <f t="shared" si="1133"/>
        <v/>
      </c>
      <c r="Z1901" s="71" t="str">
        <f t="shared" si="1134"/>
        <v/>
      </c>
      <c r="AA1901" s="71" t="str">
        <f t="shared" si="1135"/>
        <v/>
      </c>
      <c r="AB1901" s="71" t="str">
        <f t="shared" si="1136"/>
        <v/>
      </c>
      <c r="AC1901" s="71" t="str">
        <f t="shared" si="1137"/>
        <v/>
      </c>
      <c r="AD1901" s="71" t="str">
        <f t="shared" si="1138"/>
        <v/>
      </c>
      <c r="AE1901" s="78" t="str">
        <f t="shared" si="1139"/>
        <v/>
      </c>
      <c r="AF1901" s="75" t="str">
        <f t="shared" si="1140"/>
        <v/>
      </c>
      <c r="AG1901" s="71" t="str">
        <f t="shared" si="1141"/>
        <v/>
      </c>
      <c r="AH1901" s="71" t="str">
        <f t="shared" si="1142"/>
        <v/>
      </c>
      <c r="AI1901" s="71" t="str">
        <f t="shared" si="1143"/>
        <v/>
      </c>
      <c r="AJ1901" s="71" t="str">
        <f t="shared" si="1144"/>
        <v/>
      </c>
      <c r="AK1901" s="71" t="str">
        <f t="shared" si="1145"/>
        <v/>
      </c>
      <c r="AL1901" s="71" t="str">
        <f t="shared" si="1146"/>
        <v/>
      </c>
      <c r="AM1901" s="78" t="str">
        <f t="shared" si="1147"/>
        <v/>
      </c>
      <c r="AN1901" s="75" t="str">
        <f t="shared" si="1148"/>
        <v/>
      </c>
      <c r="AO1901" s="71" t="str">
        <f t="shared" si="1149"/>
        <v/>
      </c>
      <c r="AP1901" s="71" t="str">
        <f t="shared" si="1150"/>
        <v/>
      </c>
      <c r="AQ1901" s="71" t="str">
        <f t="shared" si="1151"/>
        <v/>
      </c>
      <c r="AR1901" s="71" t="str">
        <f t="shared" si="1152"/>
        <v/>
      </c>
      <c r="AS1901" s="71" t="str">
        <f t="shared" si="1153"/>
        <v/>
      </c>
      <c r="AT1901" s="71" t="str">
        <f t="shared" si="1154"/>
        <v/>
      </c>
      <c r="AU1901" s="76" t="str">
        <f t="shared" si="1155"/>
        <v/>
      </c>
      <c r="BF1901" s="141">
        <v>57020</v>
      </c>
      <c r="BG1901" s="142" t="s">
        <v>21140</v>
      </c>
      <c r="BH1901" s="141" t="s">
        <v>180</v>
      </c>
      <c r="BI1901" s="141" t="s">
        <v>178</v>
      </c>
      <c r="BJ1901" s="141"/>
      <c r="BK1901" s="141" t="s">
        <v>14659</v>
      </c>
      <c r="BL1901" s="141" t="s">
        <v>20956</v>
      </c>
      <c r="BM1901" s="141">
        <v>45.488074421179498</v>
      </c>
      <c r="BN1901" s="141">
        <v>-73.268511277258597</v>
      </c>
      <c r="BO1901" s="141">
        <v>1999</v>
      </c>
      <c r="BP1901" s="143" t="s">
        <v>482</v>
      </c>
      <c r="BQ1901" s="143" t="s">
        <v>17560</v>
      </c>
    </row>
    <row r="1902" spans="1:69" ht="38.25" customHeight="1" x14ac:dyDescent="0.25">
      <c r="A1902" s="1" t="str">
        <f t="shared" si="1156"/>
        <v/>
      </c>
      <c r="B1902" s="32" t="str">
        <f t="shared" si="1157"/>
        <v/>
      </c>
      <c r="C1902" s="25" t="str">
        <f t="shared" si="1158"/>
        <v/>
      </c>
      <c r="D1902" s="25" t="str">
        <f t="shared" si="1159"/>
        <v/>
      </c>
      <c r="E1902" s="25" t="str">
        <f t="shared" si="1160"/>
        <v/>
      </c>
      <c r="F1902" s="25" t="str">
        <f t="shared" si="1161"/>
        <v/>
      </c>
      <c r="G1902" s="108" t="str">
        <f t="shared" si="1162"/>
        <v/>
      </c>
      <c r="H1902" s="108" t="str">
        <f t="shared" si="1163"/>
        <v/>
      </c>
      <c r="I1902" s="112" t="str">
        <f t="shared" si="1164"/>
        <v/>
      </c>
      <c r="J1902" s="112"/>
      <c r="K1902" s="112"/>
      <c r="L1902" s="113"/>
      <c r="M1902" s="113"/>
      <c r="N1902" s="224" t="str">
        <f t="shared" si="1165"/>
        <v/>
      </c>
      <c r="O1902" s="225" t="str">
        <f t="shared" si="1166"/>
        <v/>
      </c>
      <c r="Q1902" s="6">
        <v>1900</v>
      </c>
      <c r="R1902" s="47" t="str">
        <f t="shared" si="1129"/>
        <v>-1900</v>
      </c>
      <c r="S1902" s="6"/>
      <c r="T1902" s="48" t="str">
        <f t="shared" si="1130"/>
        <v/>
      </c>
      <c r="U1902" s="49" t="str">
        <f t="shared" si="1131"/>
        <v/>
      </c>
      <c r="W1902" s="51"/>
      <c r="X1902" s="75" t="str">
        <f t="shared" si="1132"/>
        <v/>
      </c>
      <c r="Y1902" s="71" t="str">
        <f t="shared" si="1133"/>
        <v/>
      </c>
      <c r="Z1902" s="71" t="str">
        <f t="shared" si="1134"/>
        <v/>
      </c>
      <c r="AA1902" s="71" t="str">
        <f t="shared" si="1135"/>
        <v/>
      </c>
      <c r="AB1902" s="71" t="str">
        <f t="shared" si="1136"/>
        <v/>
      </c>
      <c r="AC1902" s="71" t="str">
        <f t="shared" si="1137"/>
        <v/>
      </c>
      <c r="AD1902" s="71" t="str">
        <f t="shared" si="1138"/>
        <v/>
      </c>
      <c r="AE1902" s="78" t="str">
        <f t="shared" si="1139"/>
        <v/>
      </c>
      <c r="AF1902" s="75" t="str">
        <f t="shared" si="1140"/>
        <v/>
      </c>
      <c r="AG1902" s="71" t="str">
        <f t="shared" si="1141"/>
        <v/>
      </c>
      <c r="AH1902" s="71" t="str">
        <f t="shared" si="1142"/>
        <v/>
      </c>
      <c r="AI1902" s="71" t="str">
        <f t="shared" si="1143"/>
        <v/>
      </c>
      <c r="AJ1902" s="71" t="str">
        <f t="shared" si="1144"/>
        <v/>
      </c>
      <c r="AK1902" s="71" t="str">
        <f t="shared" si="1145"/>
        <v/>
      </c>
      <c r="AL1902" s="71" t="str">
        <f t="shared" si="1146"/>
        <v/>
      </c>
      <c r="AM1902" s="78" t="str">
        <f t="shared" si="1147"/>
        <v/>
      </c>
      <c r="AN1902" s="75" t="str">
        <f t="shared" si="1148"/>
        <v/>
      </c>
      <c r="AO1902" s="71" t="str">
        <f t="shared" si="1149"/>
        <v/>
      </c>
      <c r="AP1902" s="71" t="str">
        <f t="shared" si="1150"/>
        <v/>
      </c>
      <c r="AQ1902" s="71" t="str">
        <f t="shared" si="1151"/>
        <v/>
      </c>
      <c r="AR1902" s="71" t="str">
        <f t="shared" si="1152"/>
        <v/>
      </c>
      <c r="AS1902" s="71" t="str">
        <f t="shared" si="1153"/>
        <v/>
      </c>
      <c r="AT1902" s="71" t="str">
        <f t="shared" si="1154"/>
        <v/>
      </c>
      <c r="AU1902" s="76" t="str">
        <f t="shared" si="1155"/>
        <v/>
      </c>
      <c r="BF1902" s="141">
        <v>57020</v>
      </c>
      <c r="BG1902" s="142" t="s">
        <v>21141</v>
      </c>
      <c r="BH1902" s="141" t="s">
        <v>180</v>
      </c>
      <c r="BI1902" s="141" t="s">
        <v>191</v>
      </c>
      <c r="BJ1902" s="141" t="s">
        <v>21142</v>
      </c>
      <c r="BK1902" s="141" t="s">
        <v>1203</v>
      </c>
      <c r="BL1902" s="141" t="s">
        <v>21143</v>
      </c>
      <c r="BM1902" s="141">
        <v>45.511575687541601</v>
      </c>
      <c r="BN1902" s="141">
        <v>-73.287673087473095</v>
      </c>
      <c r="BO1902" s="141">
        <v>1992</v>
      </c>
      <c r="BP1902" s="143" t="s">
        <v>487</v>
      </c>
      <c r="BQ1902" s="143" t="s">
        <v>17560</v>
      </c>
    </row>
    <row r="1903" spans="1:69" ht="38.25" customHeight="1" x14ac:dyDescent="0.25">
      <c r="A1903" s="1" t="str">
        <f t="shared" si="1156"/>
        <v/>
      </c>
      <c r="B1903" s="32" t="str">
        <f t="shared" si="1157"/>
        <v/>
      </c>
      <c r="C1903" s="25" t="str">
        <f t="shared" si="1158"/>
        <v/>
      </c>
      <c r="D1903" s="25" t="str">
        <f t="shared" si="1159"/>
        <v/>
      </c>
      <c r="E1903" s="25" t="str">
        <f t="shared" si="1160"/>
        <v/>
      </c>
      <c r="F1903" s="25" t="str">
        <f t="shared" si="1161"/>
        <v/>
      </c>
      <c r="G1903" s="108" t="str">
        <f t="shared" si="1162"/>
        <v/>
      </c>
      <c r="H1903" s="108" t="str">
        <f t="shared" si="1163"/>
        <v/>
      </c>
      <c r="I1903" s="112" t="str">
        <f t="shared" si="1164"/>
        <v/>
      </c>
      <c r="J1903" s="112"/>
      <c r="K1903" s="112"/>
      <c r="L1903" s="113"/>
      <c r="M1903" s="113"/>
      <c r="N1903" s="224" t="str">
        <f t="shared" si="1165"/>
        <v/>
      </c>
      <c r="O1903" s="225" t="str">
        <f t="shared" si="1166"/>
        <v/>
      </c>
      <c r="Q1903" s="6">
        <v>1901</v>
      </c>
      <c r="R1903" s="47" t="str">
        <f t="shared" si="1129"/>
        <v>-1901</v>
      </c>
      <c r="S1903" s="6"/>
      <c r="T1903" s="48" t="str">
        <f t="shared" si="1130"/>
        <v/>
      </c>
      <c r="U1903" s="49" t="str">
        <f t="shared" si="1131"/>
        <v/>
      </c>
      <c r="W1903" s="51"/>
      <c r="X1903" s="75" t="str">
        <f t="shared" si="1132"/>
        <v/>
      </c>
      <c r="Y1903" s="71" t="str">
        <f t="shared" si="1133"/>
        <v/>
      </c>
      <c r="Z1903" s="71" t="str">
        <f t="shared" si="1134"/>
        <v/>
      </c>
      <c r="AA1903" s="71" t="str">
        <f t="shared" si="1135"/>
        <v/>
      </c>
      <c r="AB1903" s="71" t="str">
        <f t="shared" si="1136"/>
        <v/>
      </c>
      <c r="AC1903" s="71" t="str">
        <f t="shared" si="1137"/>
        <v/>
      </c>
      <c r="AD1903" s="71" t="str">
        <f t="shared" si="1138"/>
        <v/>
      </c>
      <c r="AE1903" s="78" t="str">
        <f t="shared" si="1139"/>
        <v/>
      </c>
      <c r="AF1903" s="75" t="str">
        <f t="shared" si="1140"/>
        <v/>
      </c>
      <c r="AG1903" s="71" t="str">
        <f t="shared" si="1141"/>
        <v/>
      </c>
      <c r="AH1903" s="71" t="str">
        <f t="shared" si="1142"/>
        <v/>
      </c>
      <c r="AI1903" s="71" t="str">
        <f t="shared" si="1143"/>
        <v/>
      </c>
      <c r="AJ1903" s="71" t="str">
        <f t="shared" si="1144"/>
        <v/>
      </c>
      <c r="AK1903" s="71" t="str">
        <f t="shared" si="1145"/>
        <v/>
      </c>
      <c r="AL1903" s="71" t="str">
        <f t="shared" si="1146"/>
        <v/>
      </c>
      <c r="AM1903" s="78" t="str">
        <f t="shared" si="1147"/>
        <v/>
      </c>
      <c r="AN1903" s="75" t="str">
        <f t="shared" si="1148"/>
        <v/>
      </c>
      <c r="AO1903" s="71" t="str">
        <f t="shared" si="1149"/>
        <v/>
      </c>
      <c r="AP1903" s="71" t="str">
        <f t="shared" si="1150"/>
        <v/>
      </c>
      <c r="AQ1903" s="71" t="str">
        <f t="shared" si="1151"/>
        <v/>
      </c>
      <c r="AR1903" s="71" t="str">
        <f t="shared" si="1152"/>
        <v/>
      </c>
      <c r="AS1903" s="71" t="str">
        <f t="shared" si="1153"/>
        <v/>
      </c>
      <c r="AT1903" s="71" t="str">
        <f t="shared" si="1154"/>
        <v/>
      </c>
      <c r="AU1903" s="76" t="str">
        <f t="shared" si="1155"/>
        <v/>
      </c>
      <c r="BF1903" s="141">
        <v>57020</v>
      </c>
      <c r="BG1903" s="142" t="s">
        <v>20938</v>
      </c>
      <c r="BH1903" s="141" t="s">
        <v>180</v>
      </c>
      <c r="BI1903" s="141" t="s">
        <v>191</v>
      </c>
      <c r="BJ1903" s="141"/>
      <c r="BK1903" s="141" t="s">
        <v>1794</v>
      </c>
      <c r="BL1903" s="141" t="s">
        <v>20939</v>
      </c>
      <c r="BM1903" s="141">
        <v>45.533885508690901</v>
      </c>
      <c r="BN1903" s="141">
        <v>-73.291786540999198</v>
      </c>
      <c r="BO1903" s="141">
        <v>1995</v>
      </c>
      <c r="BP1903" s="143"/>
      <c r="BQ1903" s="143" t="s">
        <v>17560</v>
      </c>
    </row>
    <row r="1904" spans="1:69" ht="38.25" customHeight="1" x14ac:dyDescent="0.25">
      <c r="A1904" s="1" t="str">
        <f t="shared" si="1156"/>
        <v/>
      </c>
      <c r="B1904" s="32" t="str">
        <f t="shared" si="1157"/>
        <v/>
      </c>
      <c r="C1904" s="25" t="str">
        <f t="shared" si="1158"/>
        <v/>
      </c>
      <c r="D1904" s="25" t="str">
        <f t="shared" si="1159"/>
        <v/>
      </c>
      <c r="E1904" s="25" t="str">
        <f t="shared" si="1160"/>
        <v/>
      </c>
      <c r="F1904" s="25" t="str">
        <f t="shared" si="1161"/>
        <v/>
      </c>
      <c r="G1904" s="108" t="str">
        <f t="shared" si="1162"/>
        <v/>
      </c>
      <c r="H1904" s="108" t="str">
        <f t="shared" si="1163"/>
        <v/>
      </c>
      <c r="I1904" s="112" t="str">
        <f t="shared" si="1164"/>
        <v/>
      </c>
      <c r="J1904" s="112"/>
      <c r="K1904" s="112"/>
      <c r="L1904" s="113"/>
      <c r="M1904" s="113"/>
      <c r="N1904" s="224" t="str">
        <f t="shared" si="1165"/>
        <v/>
      </c>
      <c r="O1904" s="225" t="str">
        <f t="shared" si="1166"/>
        <v/>
      </c>
      <c r="Q1904" s="6">
        <v>1902</v>
      </c>
      <c r="R1904" s="47" t="str">
        <f t="shared" si="1129"/>
        <v>-1902</v>
      </c>
      <c r="S1904" s="6"/>
      <c r="T1904" s="48" t="str">
        <f t="shared" si="1130"/>
        <v/>
      </c>
      <c r="U1904" s="49" t="str">
        <f t="shared" si="1131"/>
        <v/>
      </c>
      <c r="W1904" s="51"/>
      <c r="X1904" s="75" t="str">
        <f t="shared" si="1132"/>
        <v/>
      </c>
      <c r="Y1904" s="71" t="str">
        <f t="shared" si="1133"/>
        <v/>
      </c>
      <c r="Z1904" s="71" t="str">
        <f t="shared" si="1134"/>
        <v/>
      </c>
      <c r="AA1904" s="71" t="str">
        <f t="shared" si="1135"/>
        <v/>
      </c>
      <c r="AB1904" s="71" t="str">
        <f t="shared" si="1136"/>
        <v/>
      </c>
      <c r="AC1904" s="71" t="str">
        <f t="shared" si="1137"/>
        <v/>
      </c>
      <c r="AD1904" s="71" t="str">
        <f t="shared" si="1138"/>
        <v/>
      </c>
      <c r="AE1904" s="78" t="str">
        <f t="shared" si="1139"/>
        <v/>
      </c>
      <c r="AF1904" s="75" t="str">
        <f t="shared" si="1140"/>
        <v/>
      </c>
      <c r="AG1904" s="71" t="str">
        <f t="shared" si="1141"/>
        <v/>
      </c>
      <c r="AH1904" s="71" t="str">
        <f t="shared" si="1142"/>
        <v/>
      </c>
      <c r="AI1904" s="71" t="str">
        <f t="shared" si="1143"/>
        <v/>
      </c>
      <c r="AJ1904" s="71" t="str">
        <f t="shared" si="1144"/>
        <v/>
      </c>
      <c r="AK1904" s="71" t="str">
        <f t="shared" si="1145"/>
        <v/>
      </c>
      <c r="AL1904" s="71" t="str">
        <f t="shared" si="1146"/>
        <v/>
      </c>
      <c r="AM1904" s="78" t="str">
        <f t="shared" si="1147"/>
        <v/>
      </c>
      <c r="AN1904" s="75" t="str">
        <f t="shared" si="1148"/>
        <v/>
      </c>
      <c r="AO1904" s="71" t="str">
        <f t="shared" si="1149"/>
        <v/>
      </c>
      <c r="AP1904" s="71" t="str">
        <f t="shared" si="1150"/>
        <v/>
      </c>
      <c r="AQ1904" s="71" t="str">
        <f t="shared" si="1151"/>
        <v/>
      </c>
      <c r="AR1904" s="71" t="str">
        <f t="shared" si="1152"/>
        <v/>
      </c>
      <c r="AS1904" s="71" t="str">
        <f t="shared" si="1153"/>
        <v/>
      </c>
      <c r="AT1904" s="71" t="str">
        <f t="shared" si="1154"/>
        <v/>
      </c>
      <c r="AU1904" s="76" t="str">
        <f t="shared" si="1155"/>
        <v/>
      </c>
      <c r="BF1904" s="141">
        <v>57020</v>
      </c>
      <c r="BG1904" s="142" t="s">
        <v>20940</v>
      </c>
      <c r="BH1904" s="141" t="s">
        <v>180</v>
      </c>
      <c r="BI1904" s="141" t="s">
        <v>191</v>
      </c>
      <c r="BJ1904" s="141" t="s">
        <v>20941</v>
      </c>
      <c r="BK1904" s="141" t="s">
        <v>1729</v>
      </c>
      <c r="BL1904" s="141" t="s">
        <v>11762</v>
      </c>
      <c r="BM1904" s="141">
        <v>45.525720473122803</v>
      </c>
      <c r="BN1904" s="141">
        <v>-73.282512004379697</v>
      </c>
      <c r="BO1904" s="141">
        <v>1973</v>
      </c>
      <c r="BP1904" s="143" t="s">
        <v>487</v>
      </c>
      <c r="BQ1904" s="143" t="s">
        <v>17560</v>
      </c>
    </row>
    <row r="1905" spans="1:69" ht="38.25" customHeight="1" x14ac:dyDescent="0.25">
      <c r="A1905" s="1" t="str">
        <f t="shared" si="1156"/>
        <v/>
      </c>
      <c r="B1905" s="32" t="str">
        <f t="shared" si="1157"/>
        <v/>
      </c>
      <c r="C1905" s="25" t="str">
        <f t="shared" si="1158"/>
        <v/>
      </c>
      <c r="D1905" s="25" t="str">
        <f t="shared" si="1159"/>
        <v/>
      </c>
      <c r="E1905" s="25" t="str">
        <f t="shared" si="1160"/>
        <v/>
      </c>
      <c r="F1905" s="25" t="str">
        <f t="shared" si="1161"/>
        <v/>
      </c>
      <c r="G1905" s="108" t="str">
        <f t="shared" si="1162"/>
        <v/>
      </c>
      <c r="H1905" s="108" t="str">
        <f t="shared" si="1163"/>
        <v/>
      </c>
      <c r="I1905" s="112" t="str">
        <f t="shared" si="1164"/>
        <v/>
      </c>
      <c r="J1905" s="112"/>
      <c r="K1905" s="112"/>
      <c r="L1905" s="113"/>
      <c r="M1905" s="113"/>
      <c r="N1905" s="224" t="str">
        <f t="shared" si="1165"/>
        <v/>
      </c>
      <c r="O1905" s="225" t="str">
        <f t="shared" si="1166"/>
        <v/>
      </c>
      <c r="Q1905" s="6">
        <v>1903</v>
      </c>
      <c r="R1905" s="47" t="str">
        <f t="shared" si="1129"/>
        <v>-1903</v>
      </c>
      <c r="S1905" s="6"/>
      <c r="T1905" s="48" t="str">
        <f t="shared" si="1130"/>
        <v/>
      </c>
      <c r="U1905" s="49" t="str">
        <f t="shared" si="1131"/>
        <v/>
      </c>
      <c r="W1905" s="51"/>
      <c r="X1905" s="75" t="str">
        <f t="shared" si="1132"/>
        <v/>
      </c>
      <c r="Y1905" s="71" t="str">
        <f t="shared" si="1133"/>
        <v/>
      </c>
      <c r="Z1905" s="71" t="str">
        <f t="shared" si="1134"/>
        <v/>
      </c>
      <c r="AA1905" s="71" t="str">
        <f t="shared" si="1135"/>
        <v/>
      </c>
      <c r="AB1905" s="71" t="str">
        <f t="shared" si="1136"/>
        <v/>
      </c>
      <c r="AC1905" s="71" t="str">
        <f t="shared" si="1137"/>
        <v/>
      </c>
      <c r="AD1905" s="71" t="str">
        <f t="shared" si="1138"/>
        <v/>
      </c>
      <c r="AE1905" s="78" t="str">
        <f t="shared" si="1139"/>
        <v/>
      </c>
      <c r="AF1905" s="75" t="str">
        <f t="shared" si="1140"/>
        <v/>
      </c>
      <c r="AG1905" s="71" t="str">
        <f t="shared" si="1141"/>
        <v/>
      </c>
      <c r="AH1905" s="71" t="str">
        <f t="shared" si="1142"/>
        <v/>
      </c>
      <c r="AI1905" s="71" t="str">
        <f t="shared" si="1143"/>
        <v/>
      </c>
      <c r="AJ1905" s="71" t="str">
        <f t="shared" si="1144"/>
        <v/>
      </c>
      <c r="AK1905" s="71" t="str">
        <f t="shared" si="1145"/>
        <v/>
      </c>
      <c r="AL1905" s="71" t="str">
        <f t="shared" si="1146"/>
        <v/>
      </c>
      <c r="AM1905" s="78" t="str">
        <f t="shared" si="1147"/>
        <v/>
      </c>
      <c r="AN1905" s="75" t="str">
        <f t="shared" si="1148"/>
        <v/>
      </c>
      <c r="AO1905" s="71" t="str">
        <f t="shared" si="1149"/>
        <v/>
      </c>
      <c r="AP1905" s="71" t="str">
        <f t="shared" si="1150"/>
        <v/>
      </c>
      <c r="AQ1905" s="71" t="str">
        <f t="shared" si="1151"/>
        <v/>
      </c>
      <c r="AR1905" s="71" t="str">
        <f t="shared" si="1152"/>
        <v/>
      </c>
      <c r="AS1905" s="71" t="str">
        <f t="shared" si="1153"/>
        <v/>
      </c>
      <c r="AT1905" s="71" t="str">
        <f t="shared" si="1154"/>
        <v/>
      </c>
      <c r="AU1905" s="76" t="str">
        <f t="shared" si="1155"/>
        <v/>
      </c>
      <c r="BF1905" s="141">
        <v>68030</v>
      </c>
      <c r="BG1905" s="142" t="s">
        <v>20882</v>
      </c>
      <c r="BH1905" s="141" t="s">
        <v>478</v>
      </c>
      <c r="BI1905" s="141" t="s">
        <v>176</v>
      </c>
      <c r="BJ1905" s="141" t="s">
        <v>3317</v>
      </c>
      <c r="BK1905" s="141" t="s">
        <v>2237</v>
      </c>
      <c r="BL1905" s="141" t="s">
        <v>20883</v>
      </c>
      <c r="BM1905" s="141">
        <v>45.194090000000003</v>
      </c>
      <c r="BN1905" s="141">
        <v>-73.394049999999993</v>
      </c>
      <c r="BO1905" s="141">
        <v>2006</v>
      </c>
      <c r="BP1905" s="143" t="s">
        <v>482</v>
      </c>
      <c r="BQ1905" s="143" t="s">
        <v>17560</v>
      </c>
    </row>
    <row r="1906" spans="1:69" ht="38.25" customHeight="1" x14ac:dyDescent="0.25">
      <c r="A1906" s="1" t="str">
        <f t="shared" si="1156"/>
        <v/>
      </c>
      <c r="B1906" s="32" t="str">
        <f t="shared" si="1157"/>
        <v/>
      </c>
      <c r="C1906" s="25" t="str">
        <f t="shared" si="1158"/>
        <v/>
      </c>
      <c r="D1906" s="25" t="str">
        <f t="shared" si="1159"/>
        <v/>
      </c>
      <c r="E1906" s="25" t="str">
        <f t="shared" si="1160"/>
        <v/>
      </c>
      <c r="F1906" s="25" t="str">
        <f t="shared" si="1161"/>
        <v/>
      </c>
      <c r="G1906" s="108" t="str">
        <f t="shared" si="1162"/>
        <v/>
      </c>
      <c r="H1906" s="108" t="str">
        <f t="shared" si="1163"/>
        <v/>
      </c>
      <c r="I1906" s="112" t="str">
        <f t="shared" si="1164"/>
        <v/>
      </c>
      <c r="J1906" s="112"/>
      <c r="K1906" s="112"/>
      <c r="L1906" s="113"/>
      <c r="M1906" s="113"/>
      <c r="N1906" s="224" t="str">
        <f t="shared" si="1165"/>
        <v/>
      </c>
      <c r="O1906" s="225" t="str">
        <f t="shared" si="1166"/>
        <v/>
      </c>
      <c r="Q1906" s="6">
        <v>1904</v>
      </c>
      <c r="R1906" s="47" t="str">
        <f t="shared" si="1129"/>
        <v>-1904</v>
      </c>
      <c r="S1906" s="6"/>
      <c r="T1906" s="48" t="str">
        <f t="shared" si="1130"/>
        <v/>
      </c>
      <c r="U1906" s="49" t="str">
        <f t="shared" si="1131"/>
        <v/>
      </c>
      <c r="W1906" s="51"/>
      <c r="X1906" s="75" t="str">
        <f t="shared" si="1132"/>
        <v/>
      </c>
      <c r="Y1906" s="71" t="str">
        <f t="shared" si="1133"/>
        <v/>
      </c>
      <c r="Z1906" s="71" t="str">
        <f t="shared" si="1134"/>
        <v/>
      </c>
      <c r="AA1906" s="71" t="str">
        <f t="shared" si="1135"/>
        <v/>
      </c>
      <c r="AB1906" s="71" t="str">
        <f t="shared" si="1136"/>
        <v/>
      </c>
      <c r="AC1906" s="71" t="str">
        <f t="shared" si="1137"/>
        <v/>
      </c>
      <c r="AD1906" s="71" t="str">
        <f t="shared" si="1138"/>
        <v/>
      </c>
      <c r="AE1906" s="78" t="str">
        <f t="shared" si="1139"/>
        <v/>
      </c>
      <c r="AF1906" s="75" t="str">
        <f t="shared" si="1140"/>
        <v/>
      </c>
      <c r="AG1906" s="71" t="str">
        <f t="shared" si="1141"/>
        <v/>
      </c>
      <c r="AH1906" s="71" t="str">
        <f t="shared" si="1142"/>
        <v/>
      </c>
      <c r="AI1906" s="71" t="str">
        <f t="shared" si="1143"/>
        <v/>
      </c>
      <c r="AJ1906" s="71" t="str">
        <f t="shared" si="1144"/>
        <v/>
      </c>
      <c r="AK1906" s="71" t="str">
        <f t="shared" si="1145"/>
        <v/>
      </c>
      <c r="AL1906" s="71" t="str">
        <f t="shared" si="1146"/>
        <v/>
      </c>
      <c r="AM1906" s="78" t="str">
        <f t="shared" si="1147"/>
        <v/>
      </c>
      <c r="AN1906" s="75" t="str">
        <f t="shared" si="1148"/>
        <v/>
      </c>
      <c r="AO1906" s="71" t="str">
        <f t="shared" si="1149"/>
        <v/>
      </c>
      <c r="AP1906" s="71" t="str">
        <f t="shared" si="1150"/>
        <v/>
      </c>
      <c r="AQ1906" s="71" t="str">
        <f t="shared" si="1151"/>
        <v/>
      </c>
      <c r="AR1906" s="71" t="str">
        <f t="shared" si="1152"/>
        <v/>
      </c>
      <c r="AS1906" s="71" t="str">
        <f t="shared" si="1153"/>
        <v/>
      </c>
      <c r="AT1906" s="71" t="str">
        <f t="shared" si="1154"/>
        <v/>
      </c>
      <c r="AU1906" s="76" t="str">
        <f t="shared" si="1155"/>
        <v/>
      </c>
      <c r="BF1906" s="141">
        <v>68030</v>
      </c>
      <c r="BG1906" s="142" t="s">
        <v>20884</v>
      </c>
      <c r="BH1906" s="141" t="s">
        <v>478</v>
      </c>
      <c r="BI1906" s="141" t="s">
        <v>186</v>
      </c>
      <c r="BJ1906" s="141" t="s">
        <v>20885</v>
      </c>
      <c r="BK1906" s="141" t="s">
        <v>5043</v>
      </c>
      <c r="BL1906" s="141" t="s">
        <v>3095</v>
      </c>
      <c r="BM1906" s="141">
        <v>45.192680000000003</v>
      </c>
      <c r="BN1906" s="141">
        <v>-73.402259999999998</v>
      </c>
      <c r="BO1906" s="141">
        <v>1969</v>
      </c>
      <c r="BP1906" s="143" t="s">
        <v>480</v>
      </c>
      <c r="BQ1906" s="143" t="s">
        <v>17560</v>
      </c>
    </row>
    <row r="1907" spans="1:69" ht="38.25" customHeight="1" x14ac:dyDescent="0.25">
      <c r="A1907" s="1" t="str">
        <f t="shared" si="1156"/>
        <v/>
      </c>
      <c r="B1907" s="32" t="str">
        <f t="shared" si="1157"/>
        <v/>
      </c>
      <c r="C1907" s="25" t="str">
        <f t="shared" si="1158"/>
        <v/>
      </c>
      <c r="D1907" s="25" t="str">
        <f t="shared" si="1159"/>
        <v/>
      </c>
      <c r="E1907" s="25" t="str">
        <f t="shared" si="1160"/>
        <v/>
      </c>
      <c r="F1907" s="25" t="str">
        <f t="shared" si="1161"/>
        <v/>
      </c>
      <c r="G1907" s="108" t="str">
        <f t="shared" si="1162"/>
        <v/>
      </c>
      <c r="H1907" s="108" t="str">
        <f t="shared" si="1163"/>
        <v/>
      </c>
      <c r="I1907" s="112" t="str">
        <f t="shared" si="1164"/>
        <v/>
      </c>
      <c r="J1907" s="112"/>
      <c r="K1907" s="112"/>
      <c r="L1907" s="113"/>
      <c r="M1907" s="113"/>
      <c r="N1907" s="224" t="str">
        <f t="shared" si="1165"/>
        <v/>
      </c>
      <c r="O1907" s="225" t="str">
        <f t="shared" si="1166"/>
        <v/>
      </c>
      <c r="Q1907" s="6">
        <v>1905</v>
      </c>
      <c r="R1907" s="47" t="str">
        <f t="shared" si="1129"/>
        <v>-1905</v>
      </c>
      <c r="S1907" s="6"/>
      <c r="T1907" s="48" t="str">
        <f t="shared" si="1130"/>
        <v/>
      </c>
      <c r="U1907" s="49" t="str">
        <f t="shared" si="1131"/>
        <v/>
      </c>
      <c r="W1907" s="51"/>
      <c r="X1907" s="75" t="str">
        <f t="shared" si="1132"/>
        <v/>
      </c>
      <c r="Y1907" s="71" t="str">
        <f t="shared" si="1133"/>
        <v/>
      </c>
      <c r="Z1907" s="71" t="str">
        <f t="shared" si="1134"/>
        <v/>
      </c>
      <c r="AA1907" s="71" t="str">
        <f t="shared" si="1135"/>
        <v/>
      </c>
      <c r="AB1907" s="71" t="str">
        <f t="shared" si="1136"/>
        <v/>
      </c>
      <c r="AC1907" s="71" t="str">
        <f t="shared" si="1137"/>
        <v/>
      </c>
      <c r="AD1907" s="71" t="str">
        <f t="shared" si="1138"/>
        <v/>
      </c>
      <c r="AE1907" s="78" t="str">
        <f t="shared" si="1139"/>
        <v/>
      </c>
      <c r="AF1907" s="75" t="str">
        <f t="shared" si="1140"/>
        <v/>
      </c>
      <c r="AG1907" s="71" t="str">
        <f t="shared" si="1141"/>
        <v/>
      </c>
      <c r="AH1907" s="71" t="str">
        <f t="shared" si="1142"/>
        <v/>
      </c>
      <c r="AI1907" s="71" t="str">
        <f t="shared" si="1143"/>
        <v/>
      </c>
      <c r="AJ1907" s="71" t="str">
        <f t="shared" si="1144"/>
        <v/>
      </c>
      <c r="AK1907" s="71" t="str">
        <f t="shared" si="1145"/>
        <v/>
      </c>
      <c r="AL1907" s="71" t="str">
        <f t="shared" si="1146"/>
        <v/>
      </c>
      <c r="AM1907" s="78" t="str">
        <f t="shared" si="1147"/>
        <v/>
      </c>
      <c r="AN1907" s="75" t="str">
        <f t="shared" si="1148"/>
        <v/>
      </c>
      <c r="AO1907" s="71" t="str">
        <f t="shared" si="1149"/>
        <v/>
      </c>
      <c r="AP1907" s="71" t="str">
        <f t="shared" si="1150"/>
        <v/>
      </c>
      <c r="AQ1907" s="71" t="str">
        <f t="shared" si="1151"/>
        <v/>
      </c>
      <c r="AR1907" s="71" t="str">
        <f t="shared" si="1152"/>
        <v/>
      </c>
      <c r="AS1907" s="71" t="str">
        <f t="shared" si="1153"/>
        <v/>
      </c>
      <c r="AT1907" s="71" t="str">
        <f t="shared" si="1154"/>
        <v/>
      </c>
      <c r="AU1907" s="76" t="str">
        <f t="shared" si="1155"/>
        <v/>
      </c>
      <c r="BF1907" s="141">
        <v>68030</v>
      </c>
      <c r="BG1907" s="142" t="s">
        <v>20886</v>
      </c>
      <c r="BH1907" s="141" t="s">
        <v>478</v>
      </c>
      <c r="BI1907" s="141" t="s">
        <v>186</v>
      </c>
      <c r="BJ1907" s="141" t="s">
        <v>20887</v>
      </c>
      <c r="BK1907" s="141" t="s">
        <v>1772</v>
      </c>
      <c r="BL1907" s="141" t="s">
        <v>20888</v>
      </c>
      <c r="BM1907" s="141">
        <v>45.182839999999999</v>
      </c>
      <c r="BN1907" s="141">
        <v>-73.394270000000006</v>
      </c>
      <c r="BO1907" s="141">
        <v>2005</v>
      </c>
      <c r="BP1907" s="143" t="s">
        <v>480</v>
      </c>
      <c r="BQ1907" s="143" t="s">
        <v>17560</v>
      </c>
    </row>
    <row r="1908" spans="1:69" ht="38.25" customHeight="1" x14ac:dyDescent="0.25">
      <c r="A1908" s="1" t="str">
        <f t="shared" si="1156"/>
        <v/>
      </c>
      <c r="B1908" s="32" t="str">
        <f t="shared" si="1157"/>
        <v/>
      </c>
      <c r="C1908" s="25" t="str">
        <f t="shared" si="1158"/>
        <v/>
      </c>
      <c r="D1908" s="25" t="str">
        <f t="shared" si="1159"/>
        <v/>
      </c>
      <c r="E1908" s="25" t="str">
        <f t="shared" si="1160"/>
        <v/>
      </c>
      <c r="F1908" s="25" t="str">
        <f t="shared" si="1161"/>
        <v/>
      </c>
      <c r="G1908" s="108" t="str">
        <f t="shared" si="1162"/>
        <v/>
      </c>
      <c r="H1908" s="108" t="str">
        <f t="shared" si="1163"/>
        <v/>
      </c>
      <c r="I1908" s="112" t="str">
        <f t="shared" si="1164"/>
        <v/>
      </c>
      <c r="J1908" s="112"/>
      <c r="K1908" s="112"/>
      <c r="L1908" s="113"/>
      <c r="M1908" s="113"/>
      <c r="N1908" s="224" t="str">
        <f t="shared" si="1165"/>
        <v/>
      </c>
      <c r="O1908" s="225" t="str">
        <f t="shared" si="1166"/>
        <v/>
      </c>
      <c r="Q1908" s="6">
        <v>1906</v>
      </c>
      <c r="R1908" s="47" t="str">
        <f t="shared" si="1129"/>
        <v>-1906</v>
      </c>
      <c r="S1908" s="6"/>
      <c r="T1908" s="48" t="str">
        <f t="shared" si="1130"/>
        <v/>
      </c>
      <c r="U1908" s="49" t="str">
        <f t="shared" si="1131"/>
        <v/>
      </c>
      <c r="W1908" s="51"/>
      <c r="X1908" s="75" t="str">
        <f t="shared" si="1132"/>
        <v/>
      </c>
      <c r="Y1908" s="71" t="str">
        <f t="shared" si="1133"/>
        <v/>
      </c>
      <c r="Z1908" s="71" t="str">
        <f t="shared" si="1134"/>
        <v/>
      </c>
      <c r="AA1908" s="71" t="str">
        <f t="shared" si="1135"/>
        <v/>
      </c>
      <c r="AB1908" s="71" t="str">
        <f t="shared" si="1136"/>
        <v/>
      </c>
      <c r="AC1908" s="71" t="str">
        <f t="shared" si="1137"/>
        <v/>
      </c>
      <c r="AD1908" s="71" t="str">
        <f t="shared" si="1138"/>
        <v/>
      </c>
      <c r="AE1908" s="78" t="str">
        <f t="shared" si="1139"/>
        <v/>
      </c>
      <c r="AF1908" s="75" t="str">
        <f t="shared" si="1140"/>
        <v/>
      </c>
      <c r="AG1908" s="71" t="str">
        <f t="shared" si="1141"/>
        <v/>
      </c>
      <c r="AH1908" s="71" t="str">
        <f t="shared" si="1142"/>
        <v/>
      </c>
      <c r="AI1908" s="71" t="str">
        <f t="shared" si="1143"/>
        <v/>
      </c>
      <c r="AJ1908" s="71" t="str">
        <f t="shared" si="1144"/>
        <v/>
      </c>
      <c r="AK1908" s="71" t="str">
        <f t="shared" si="1145"/>
        <v/>
      </c>
      <c r="AL1908" s="71" t="str">
        <f t="shared" si="1146"/>
        <v/>
      </c>
      <c r="AM1908" s="78" t="str">
        <f t="shared" si="1147"/>
        <v/>
      </c>
      <c r="AN1908" s="75" t="str">
        <f t="shared" si="1148"/>
        <v/>
      </c>
      <c r="AO1908" s="71" t="str">
        <f t="shared" si="1149"/>
        <v/>
      </c>
      <c r="AP1908" s="71" t="str">
        <f t="shared" si="1150"/>
        <v/>
      </c>
      <c r="AQ1908" s="71" t="str">
        <f t="shared" si="1151"/>
        <v/>
      </c>
      <c r="AR1908" s="71" t="str">
        <f t="shared" si="1152"/>
        <v/>
      </c>
      <c r="AS1908" s="71" t="str">
        <f t="shared" si="1153"/>
        <v/>
      </c>
      <c r="AT1908" s="71" t="str">
        <f t="shared" si="1154"/>
        <v/>
      </c>
      <c r="AU1908" s="76" t="str">
        <f t="shared" si="1155"/>
        <v/>
      </c>
      <c r="BF1908" s="141">
        <v>57020</v>
      </c>
      <c r="BG1908" s="142" t="s">
        <v>20942</v>
      </c>
      <c r="BH1908" s="141" t="s">
        <v>180</v>
      </c>
      <c r="BI1908" s="141" t="s">
        <v>191</v>
      </c>
      <c r="BJ1908" s="141" t="s">
        <v>20943</v>
      </c>
      <c r="BK1908" s="141"/>
      <c r="BL1908" s="141" t="s">
        <v>20944</v>
      </c>
      <c r="BM1908" s="141">
        <v>45.533562000000003</v>
      </c>
      <c r="BN1908" s="141">
        <v>-73.273818000000006</v>
      </c>
      <c r="BO1908" s="141">
        <v>1993</v>
      </c>
      <c r="BP1908" s="143" t="s">
        <v>26005</v>
      </c>
      <c r="BQ1908" s="143" t="s">
        <v>17560</v>
      </c>
    </row>
    <row r="1909" spans="1:69" ht="38.25" customHeight="1" x14ac:dyDescent="0.25">
      <c r="A1909" s="1" t="str">
        <f t="shared" si="1156"/>
        <v/>
      </c>
      <c r="B1909" s="32" t="str">
        <f t="shared" si="1157"/>
        <v/>
      </c>
      <c r="C1909" s="25" t="str">
        <f t="shared" si="1158"/>
        <v/>
      </c>
      <c r="D1909" s="25" t="str">
        <f t="shared" si="1159"/>
        <v/>
      </c>
      <c r="E1909" s="25" t="str">
        <f t="shared" si="1160"/>
        <v/>
      </c>
      <c r="F1909" s="25" t="str">
        <f t="shared" si="1161"/>
        <v/>
      </c>
      <c r="G1909" s="108" t="str">
        <f t="shared" si="1162"/>
        <v/>
      </c>
      <c r="H1909" s="108" t="str">
        <f t="shared" si="1163"/>
        <v/>
      </c>
      <c r="I1909" s="112" t="str">
        <f t="shared" si="1164"/>
        <v/>
      </c>
      <c r="J1909" s="112"/>
      <c r="K1909" s="112"/>
      <c r="L1909" s="113"/>
      <c r="M1909" s="113"/>
      <c r="N1909" s="224" t="str">
        <f t="shared" si="1165"/>
        <v/>
      </c>
      <c r="O1909" s="225" t="str">
        <f t="shared" si="1166"/>
        <v/>
      </c>
      <c r="Q1909" s="6">
        <v>1907</v>
      </c>
      <c r="R1909" s="47" t="str">
        <f t="shared" si="1129"/>
        <v>-1907</v>
      </c>
      <c r="S1909" s="6"/>
      <c r="T1909" s="48" t="str">
        <f t="shared" si="1130"/>
        <v/>
      </c>
      <c r="U1909" s="49" t="str">
        <f t="shared" si="1131"/>
        <v/>
      </c>
      <c r="W1909" s="51"/>
      <c r="X1909" s="75" t="str">
        <f t="shared" si="1132"/>
        <v/>
      </c>
      <c r="Y1909" s="71" t="str">
        <f t="shared" si="1133"/>
        <v/>
      </c>
      <c r="Z1909" s="71" t="str">
        <f t="shared" si="1134"/>
        <v/>
      </c>
      <c r="AA1909" s="71" t="str">
        <f t="shared" si="1135"/>
        <v/>
      </c>
      <c r="AB1909" s="71" t="str">
        <f t="shared" si="1136"/>
        <v/>
      </c>
      <c r="AC1909" s="71" t="str">
        <f t="shared" si="1137"/>
        <v/>
      </c>
      <c r="AD1909" s="71" t="str">
        <f t="shared" si="1138"/>
        <v/>
      </c>
      <c r="AE1909" s="78" t="str">
        <f t="shared" si="1139"/>
        <v/>
      </c>
      <c r="AF1909" s="75" t="str">
        <f t="shared" si="1140"/>
        <v/>
      </c>
      <c r="AG1909" s="71" t="str">
        <f t="shared" si="1141"/>
        <v/>
      </c>
      <c r="AH1909" s="71" t="str">
        <f t="shared" si="1142"/>
        <v/>
      </c>
      <c r="AI1909" s="71" t="str">
        <f t="shared" si="1143"/>
        <v/>
      </c>
      <c r="AJ1909" s="71" t="str">
        <f t="shared" si="1144"/>
        <v/>
      </c>
      <c r="AK1909" s="71" t="str">
        <f t="shared" si="1145"/>
        <v/>
      </c>
      <c r="AL1909" s="71" t="str">
        <f t="shared" si="1146"/>
        <v/>
      </c>
      <c r="AM1909" s="78" t="str">
        <f t="shared" si="1147"/>
        <v/>
      </c>
      <c r="AN1909" s="75" t="str">
        <f t="shared" si="1148"/>
        <v/>
      </c>
      <c r="AO1909" s="71" t="str">
        <f t="shared" si="1149"/>
        <v/>
      </c>
      <c r="AP1909" s="71" t="str">
        <f t="shared" si="1150"/>
        <v/>
      </c>
      <c r="AQ1909" s="71" t="str">
        <f t="shared" si="1151"/>
        <v/>
      </c>
      <c r="AR1909" s="71" t="str">
        <f t="shared" si="1152"/>
        <v/>
      </c>
      <c r="AS1909" s="71" t="str">
        <f t="shared" si="1153"/>
        <v/>
      </c>
      <c r="AT1909" s="71" t="str">
        <f t="shared" si="1154"/>
        <v/>
      </c>
      <c r="AU1909" s="76" t="str">
        <f t="shared" si="1155"/>
        <v/>
      </c>
      <c r="BF1909" s="141">
        <v>57020</v>
      </c>
      <c r="BG1909" s="142" t="s">
        <v>20945</v>
      </c>
      <c r="BH1909" s="141" t="s">
        <v>180</v>
      </c>
      <c r="BI1909" s="141" t="s">
        <v>191</v>
      </c>
      <c r="BJ1909" s="141"/>
      <c r="BK1909" s="141"/>
      <c r="BL1909" s="141" t="s">
        <v>20946</v>
      </c>
      <c r="BM1909" s="141">
        <v>45.528084</v>
      </c>
      <c r="BN1909" s="141">
        <v>-73.301479</v>
      </c>
      <c r="BO1909" s="141">
        <v>2013</v>
      </c>
      <c r="BP1909" s="143" t="s">
        <v>26006</v>
      </c>
      <c r="BQ1909" s="143" t="s">
        <v>17560</v>
      </c>
    </row>
    <row r="1910" spans="1:69" ht="38.25" customHeight="1" x14ac:dyDescent="0.25">
      <c r="A1910" s="1" t="str">
        <f t="shared" si="1156"/>
        <v/>
      </c>
      <c r="B1910" s="32" t="str">
        <f t="shared" si="1157"/>
        <v/>
      </c>
      <c r="C1910" s="25" t="str">
        <f t="shared" si="1158"/>
        <v/>
      </c>
      <c r="D1910" s="25" t="str">
        <f t="shared" si="1159"/>
        <v/>
      </c>
      <c r="E1910" s="25" t="str">
        <f t="shared" si="1160"/>
        <v/>
      </c>
      <c r="F1910" s="25" t="str">
        <f t="shared" si="1161"/>
        <v/>
      </c>
      <c r="G1910" s="108" t="str">
        <f t="shared" si="1162"/>
        <v/>
      </c>
      <c r="H1910" s="108" t="str">
        <f t="shared" si="1163"/>
        <v/>
      </c>
      <c r="I1910" s="112" t="str">
        <f t="shared" si="1164"/>
        <v/>
      </c>
      <c r="J1910" s="112"/>
      <c r="K1910" s="112"/>
      <c r="L1910" s="113"/>
      <c r="M1910" s="113"/>
      <c r="N1910" s="224" t="str">
        <f t="shared" si="1165"/>
        <v/>
      </c>
      <c r="O1910" s="225" t="str">
        <f t="shared" si="1166"/>
        <v/>
      </c>
      <c r="Q1910" s="6">
        <v>1908</v>
      </c>
      <c r="R1910" s="47" t="str">
        <f t="shared" si="1129"/>
        <v>-1908</v>
      </c>
      <c r="S1910" s="6"/>
      <c r="T1910" s="48" t="str">
        <f t="shared" si="1130"/>
        <v/>
      </c>
      <c r="U1910" s="49" t="str">
        <f t="shared" si="1131"/>
        <v/>
      </c>
      <c r="W1910" s="51"/>
      <c r="X1910" s="75" t="str">
        <f t="shared" si="1132"/>
        <v/>
      </c>
      <c r="Y1910" s="71" t="str">
        <f t="shared" si="1133"/>
        <v/>
      </c>
      <c r="Z1910" s="71" t="str">
        <f t="shared" si="1134"/>
        <v/>
      </c>
      <c r="AA1910" s="71" t="str">
        <f t="shared" si="1135"/>
        <v/>
      </c>
      <c r="AB1910" s="71" t="str">
        <f t="shared" si="1136"/>
        <v/>
      </c>
      <c r="AC1910" s="71" t="str">
        <f t="shared" si="1137"/>
        <v/>
      </c>
      <c r="AD1910" s="71" t="str">
        <f t="shared" si="1138"/>
        <v/>
      </c>
      <c r="AE1910" s="78" t="str">
        <f t="shared" si="1139"/>
        <v/>
      </c>
      <c r="AF1910" s="75" t="str">
        <f t="shared" si="1140"/>
        <v/>
      </c>
      <c r="AG1910" s="71" t="str">
        <f t="shared" si="1141"/>
        <v/>
      </c>
      <c r="AH1910" s="71" t="str">
        <f t="shared" si="1142"/>
        <v/>
      </c>
      <c r="AI1910" s="71" t="str">
        <f t="shared" si="1143"/>
        <v/>
      </c>
      <c r="AJ1910" s="71" t="str">
        <f t="shared" si="1144"/>
        <v/>
      </c>
      <c r="AK1910" s="71" t="str">
        <f t="shared" si="1145"/>
        <v/>
      </c>
      <c r="AL1910" s="71" t="str">
        <f t="shared" si="1146"/>
        <v/>
      </c>
      <c r="AM1910" s="78" t="str">
        <f t="shared" si="1147"/>
        <v/>
      </c>
      <c r="AN1910" s="75" t="str">
        <f t="shared" si="1148"/>
        <v/>
      </c>
      <c r="AO1910" s="71" t="str">
        <f t="shared" si="1149"/>
        <v/>
      </c>
      <c r="AP1910" s="71" t="str">
        <f t="shared" si="1150"/>
        <v/>
      </c>
      <c r="AQ1910" s="71" t="str">
        <f t="shared" si="1151"/>
        <v/>
      </c>
      <c r="AR1910" s="71" t="str">
        <f t="shared" si="1152"/>
        <v/>
      </c>
      <c r="AS1910" s="71" t="str">
        <f t="shared" si="1153"/>
        <v/>
      </c>
      <c r="AT1910" s="71" t="str">
        <f t="shared" si="1154"/>
        <v/>
      </c>
      <c r="AU1910" s="76" t="str">
        <f t="shared" si="1155"/>
        <v/>
      </c>
      <c r="BF1910" s="141">
        <v>57020</v>
      </c>
      <c r="BG1910" s="142" t="s">
        <v>20947</v>
      </c>
      <c r="BH1910" s="141" t="s">
        <v>180</v>
      </c>
      <c r="BI1910" s="141" t="s">
        <v>191</v>
      </c>
      <c r="BJ1910" s="141"/>
      <c r="BK1910" s="141"/>
      <c r="BL1910" s="141" t="s">
        <v>20948</v>
      </c>
      <c r="BM1910" s="141">
        <v>45.536009999999997</v>
      </c>
      <c r="BN1910" s="141">
        <v>-73.310500000000005</v>
      </c>
      <c r="BO1910" s="141">
        <v>1980</v>
      </c>
      <c r="BP1910" s="143" t="s">
        <v>26005</v>
      </c>
      <c r="BQ1910" s="143" t="s">
        <v>17560</v>
      </c>
    </row>
    <row r="1911" spans="1:69" ht="38.25" customHeight="1" x14ac:dyDescent="0.25">
      <c r="A1911" s="1" t="str">
        <f t="shared" si="1156"/>
        <v/>
      </c>
      <c r="B1911" s="32" t="str">
        <f t="shared" si="1157"/>
        <v/>
      </c>
      <c r="C1911" s="25" t="str">
        <f t="shared" si="1158"/>
        <v/>
      </c>
      <c r="D1911" s="25" t="str">
        <f t="shared" si="1159"/>
        <v/>
      </c>
      <c r="E1911" s="25" t="str">
        <f t="shared" si="1160"/>
        <v/>
      </c>
      <c r="F1911" s="25" t="str">
        <f t="shared" si="1161"/>
        <v/>
      </c>
      <c r="G1911" s="108" t="str">
        <f t="shared" si="1162"/>
        <v/>
      </c>
      <c r="H1911" s="108" t="str">
        <f t="shared" si="1163"/>
        <v/>
      </c>
      <c r="I1911" s="112" t="str">
        <f t="shared" si="1164"/>
        <v/>
      </c>
      <c r="J1911" s="112"/>
      <c r="K1911" s="112"/>
      <c r="L1911" s="113"/>
      <c r="M1911" s="113"/>
      <c r="N1911" s="224" t="str">
        <f t="shared" si="1165"/>
        <v/>
      </c>
      <c r="O1911" s="225" t="str">
        <f t="shared" si="1166"/>
        <v/>
      </c>
      <c r="Q1911" s="6">
        <v>1909</v>
      </c>
      <c r="R1911" s="47" t="str">
        <f t="shared" si="1129"/>
        <v>-1909</v>
      </c>
      <c r="S1911" s="6"/>
      <c r="T1911" s="48" t="str">
        <f t="shared" si="1130"/>
        <v/>
      </c>
      <c r="U1911" s="49" t="str">
        <f t="shared" si="1131"/>
        <v/>
      </c>
      <c r="W1911" s="51"/>
      <c r="X1911" s="75" t="str">
        <f t="shared" si="1132"/>
        <v/>
      </c>
      <c r="Y1911" s="71" t="str">
        <f t="shared" si="1133"/>
        <v/>
      </c>
      <c r="Z1911" s="71" t="str">
        <f t="shared" si="1134"/>
        <v/>
      </c>
      <c r="AA1911" s="71" t="str">
        <f t="shared" si="1135"/>
        <v/>
      </c>
      <c r="AB1911" s="71" t="str">
        <f t="shared" si="1136"/>
        <v/>
      </c>
      <c r="AC1911" s="71" t="str">
        <f t="shared" si="1137"/>
        <v/>
      </c>
      <c r="AD1911" s="71" t="str">
        <f t="shared" si="1138"/>
        <v/>
      </c>
      <c r="AE1911" s="78" t="str">
        <f t="shared" si="1139"/>
        <v/>
      </c>
      <c r="AF1911" s="75" t="str">
        <f t="shared" si="1140"/>
        <v/>
      </c>
      <c r="AG1911" s="71" t="str">
        <f t="shared" si="1141"/>
        <v/>
      </c>
      <c r="AH1911" s="71" t="str">
        <f t="shared" si="1142"/>
        <v/>
      </c>
      <c r="AI1911" s="71" t="str">
        <f t="shared" si="1143"/>
        <v/>
      </c>
      <c r="AJ1911" s="71" t="str">
        <f t="shared" si="1144"/>
        <v/>
      </c>
      <c r="AK1911" s="71" t="str">
        <f t="shared" si="1145"/>
        <v/>
      </c>
      <c r="AL1911" s="71" t="str">
        <f t="shared" si="1146"/>
        <v/>
      </c>
      <c r="AM1911" s="78" t="str">
        <f t="shared" si="1147"/>
        <v/>
      </c>
      <c r="AN1911" s="75" t="str">
        <f t="shared" si="1148"/>
        <v/>
      </c>
      <c r="AO1911" s="71" t="str">
        <f t="shared" si="1149"/>
        <v/>
      </c>
      <c r="AP1911" s="71" t="str">
        <f t="shared" si="1150"/>
        <v/>
      </c>
      <c r="AQ1911" s="71" t="str">
        <f t="shared" si="1151"/>
        <v/>
      </c>
      <c r="AR1911" s="71" t="str">
        <f t="shared" si="1152"/>
        <v/>
      </c>
      <c r="AS1911" s="71" t="str">
        <f t="shared" si="1153"/>
        <v/>
      </c>
      <c r="AT1911" s="71" t="str">
        <f t="shared" si="1154"/>
        <v/>
      </c>
      <c r="AU1911" s="76" t="str">
        <f t="shared" si="1155"/>
        <v/>
      </c>
      <c r="BF1911" s="141">
        <v>57020</v>
      </c>
      <c r="BG1911" s="142" t="s">
        <v>20949</v>
      </c>
      <c r="BH1911" s="141" t="s">
        <v>180</v>
      </c>
      <c r="BI1911" s="141" t="s">
        <v>191</v>
      </c>
      <c r="BJ1911" s="141"/>
      <c r="BK1911" s="141" t="s">
        <v>16342</v>
      </c>
      <c r="BL1911" s="141" t="s">
        <v>20950</v>
      </c>
      <c r="BM1911" s="141">
        <v>45.522274000000003</v>
      </c>
      <c r="BN1911" s="141">
        <v>-73.322289999999995</v>
      </c>
      <c r="BO1911" s="141">
        <v>1980</v>
      </c>
      <c r="BP1911" s="143" t="s">
        <v>26005</v>
      </c>
      <c r="BQ1911" s="143" t="s">
        <v>17560</v>
      </c>
    </row>
    <row r="1912" spans="1:69" ht="38.25" customHeight="1" x14ac:dyDescent="0.25">
      <c r="A1912" s="1" t="str">
        <f t="shared" si="1156"/>
        <v/>
      </c>
      <c r="B1912" s="32" t="str">
        <f t="shared" si="1157"/>
        <v/>
      </c>
      <c r="C1912" s="25" t="str">
        <f t="shared" si="1158"/>
        <v/>
      </c>
      <c r="D1912" s="25" t="str">
        <f t="shared" si="1159"/>
        <v/>
      </c>
      <c r="E1912" s="25" t="str">
        <f t="shared" si="1160"/>
        <v/>
      </c>
      <c r="F1912" s="25" t="str">
        <f t="shared" si="1161"/>
        <v/>
      </c>
      <c r="G1912" s="108" t="str">
        <f t="shared" si="1162"/>
        <v/>
      </c>
      <c r="H1912" s="108" t="str">
        <f t="shared" si="1163"/>
        <v/>
      </c>
      <c r="I1912" s="112" t="str">
        <f t="shared" si="1164"/>
        <v/>
      </c>
      <c r="J1912" s="112"/>
      <c r="K1912" s="112"/>
      <c r="L1912" s="113"/>
      <c r="M1912" s="113"/>
      <c r="N1912" s="224" t="str">
        <f t="shared" si="1165"/>
        <v/>
      </c>
      <c r="O1912" s="225" t="str">
        <f t="shared" si="1166"/>
        <v/>
      </c>
      <c r="Q1912" s="6">
        <v>1910</v>
      </c>
      <c r="R1912" s="47" t="str">
        <f t="shared" si="1129"/>
        <v>-1910</v>
      </c>
      <c r="S1912" s="6"/>
      <c r="T1912" s="48" t="str">
        <f t="shared" si="1130"/>
        <v/>
      </c>
      <c r="U1912" s="49" t="str">
        <f t="shared" si="1131"/>
        <v/>
      </c>
      <c r="W1912" s="51"/>
      <c r="X1912" s="75" t="str">
        <f t="shared" si="1132"/>
        <v/>
      </c>
      <c r="Y1912" s="71" t="str">
        <f t="shared" si="1133"/>
        <v/>
      </c>
      <c r="Z1912" s="71" t="str">
        <f t="shared" si="1134"/>
        <v/>
      </c>
      <c r="AA1912" s="71" t="str">
        <f t="shared" si="1135"/>
        <v/>
      </c>
      <c r="AB1912" s="71" t="str">
        <f t="shared" si="1136"/>
        <v/>
      </c>
      <c r="AC1912" s="71" t="str">
        <f t="shared" si="1137"/>
        <v/>
      </c>
      <c r="AD1912" s="71" t="str">
        <f t="shared" si="1138"/>
        <v/>
      </c>
      <c r="AE1912" s="78" t="str">
        <f t="shared" si="1139"/>
        <v/>
      </c>
      <c r="AF1912" s="75" t="str">
        <f t="shared" si="1140"/>
        <v/>
      </c>
      <c r="AG1912" s="71" t="str">
        <f t="shared" si="1141"/>
        <v/>
      </c>
      <c r="AH1912" s="71" t="str">
        <f t="shared" si="1142"/>
        <v/>
      </c>
      <c r="AI1912" s="71" t="str">
        <f t="shared" si="1143"/>
        <v/>
      </c>
      <c r="AJ1912" s="71" t="str">
        <f t="shared" si="1144"/>
        <v/>
      </c>
      <c r="AK1912" s="71" t="str">
        <f t="shared" si="1145"/>
        <v/>
      </c>
      <c r="AL1912" s="71" t="str">
        <f t="shared" si="1146"/>
        <v/>
      </c>
      <c r="AM1912" s="78" t="str">
        <f t="shared" si="1147"/>
        <v/>
      </c>
      <c r="AN1912" s="75" t="str">
        <f t="shared" si="1148"/>
        <v/>
      </c>
      <c r="AO1912" s="71" t="str">
        <f t="shared" si="1149"/>
        <v/>
      </c>
      <c r="AP1912" s="71" t="str">
        <f t="shared" si="1150"/>
        <v/>
      </c>
      <c r="AQ1912" s="71" t="str">
        <f t="shared" si="1151"/>
        <v/>
      </c>
      <c r="AR1912" s="71" t="str">
        <f t="shared" si="1152"/>
        <v/>
      </c>
      <c r="AS1912" s="71" t="str">
        <f t="shared" si="1153"/>
        <v/>
      </c>
      <c r="AT1912" s="71" t="str">
        <f t="shared" si="1154"/>
        <v/>
      </c>
      <c r="AU1912" s="76" t="str">
        <f t="shared" si="1155"/>
        <v/>
      </c>
      <c r="BF1912" s="141">
        <v>57020</v>
      </c>
      <c r="BG1912" s="142" t="s">
        <v>20951</v>
      </c>
      <c r="BH1912" s="141" t="s">
        <v>180</v>
      </c>
      <c r="BI1912" s="141" t="s">
        <v>191</v>
      </c>
      <c r="BJ1912" s="141"/>
      <c r="BK1912" s="141"/>
      <c r="BL1912" s="141" t="s">
        <v>20952</v>
      </c>
      <c r="BM1912" s="141">
        <v>45.53416</v>
      </c>
      <c r="BN1912" s="141">
        <v>-73.307320000000004</v>
      </c>
      <c r="BO1912" s="141">
        <v>1975</v>
      </c>
      <c r="BP1912" s="143" t="s">
        <v>26005</v>
      </c>
      <c r="BQ1912" s="143" t="s">
        <v>17560</v>
      </c>
    </row>
    <row r="1913" spans="1:69" ht="38.25" customHeight="1" x14ac:dyDescent="0.25">
      <c r="A1913" s="1" t="str">
        <f t="shared" si="1156"/>
        <v/>
      </c>
      <c r="B1913" s="32" t="str">
        <f t="shared" si="1157"/>
        <v/>
      </c>
      <c r="C1913" s="25" t="str">
        <f t="shared" si="1158"/>
        <v/>
      </c>
      <c r="D1913" s="25" t="str">
        <f t="shared" si="1159"/>
        <v/>
      </c>
      <c r="E1913" s="25" t="str">
        <f t="shared" si="1160"/>
        <v/>
      </c>
      <c r="F1913" s="25" t="str">
        <f t="shared" si="1161"/>
        <v/>
      </c>
      <c r="G1913" s="108" t="str">
        <f t="shared" si="1162"/>
        <v/>
      </c>
      <c r="H1913" s="108" t="str">
        <f t="shared" si="1163"/>
        <v/>
      </c>
      <c r="I1913" s="112" t="str">
        <f t="shared" si="1164"/>
        <v/>
      </c>
      <c r="J1913" s="112"/>
      <c r="K1913" s="112"/>
      <c r="L1913" s="113"/>
      <c r="M1913" s="113"/>
      <c r="N1913" s="224" t="str">
        <f t="shared" si="1165"/>
        <v/>
      </c>
      <c r="O1913" s="225" t="str">
        <f t="shared" si="1166"/>
        <v/>
      </c>
      <c r="Q1913" s="6">
        <v>1911</v>
      </c>
      <c r="R1913" s="47" t="str">
        <f t="shared" si="1129"/>
        <v>-1911</v>
      </c>
      <c r="S1913" s="6"/>
      <c r="T1913" s="48" t="str">
        <f t="shared" si="1130"/>
        <v/>
      </c>
      <c r="U1913" s="49" t="str">
        <f t="shared" si="1131"/>
        <v/>
      </c>
      <c r="W1913" s="51"/>
      <c r="X1913" s="75" t="str">
        <f t="shared" si="1132"/>
        <v/>
      </c>
      <c r="Y1913" s="71" t="str">
        <f t="shared" si="1133"/>
        <v/>
      </c>
      <c r="Z1913" s="71" t="str">
        <f t="shared" si="1134"/>
        <v/>
      </c>
      <c r="AA1913" s="71" t="str">
        <f t="shared" si="1135"/>
        <v/>
      </c>
      <c r="AB1913" s="71" t="str">
        <f t="shared" si="1136"/>
        <v/>
      </c>
      <c r="AC1913" s="71" t="str">
        <f t="shared" si="1137"/>
        <v/>
      </c>
      <c r="AD1913" s="71" t="str">
        <f t="shared" si="1138"/>
        <v/>
      </c>
      <c r="AE1913" s="78" t="str">
        <f t="shared" si="1139"/>
        <v/>
      </c>
      <c r="AF1913" s="75" t="str">
        <f t="shared" si="1140"/>
        <v/>
      </c>
      <c r="AG1913" s="71" t="str">
        <f t="shared" si="1141"/>
        <v/>
      </c>
      <c r="AH1913" s="71" t="str">
        <f t="shared" si="1142"/>
        <v/>
      </c>
      <c r="AI1913" s="71" t="str">
        <f t="shared" si="1143"/>
        <v/>
      </c>
      <c r="AJ1913" s="71" t="str">
        <f t="shared" si="1144"/>
        <v/>
      </c>
      <c r="AK1913" s="71" t="str">
        <f t="shared" si="1145"/>
        <v/>
      </c>
      <c r="AL1913" s="71" t="str">
        <f t="shared" si="1146"/>
        <v/>
      </c>
      <c r="AM1913" s="78" t="str">
        <f t="shared" si="1147"/>
        <v/>
      </c>
      <c r="AN1913" s="75" t="str">
        <f t="shared" si="1148"/>
        <v/>
      </c>
      <c r="AO1913" s="71" t="str">
        <f t="shared" si="1149"/>
        <v/>
      </c>
      <c r="AP1913" s="71" t="str">
        <f t="shared" si="1150"/>
        <v/>
      </c>
      <c r="AQ1913" s="71" t="str">
        <f t="shared" si="1151"/>
        <v/>
      </c>
      <c r="AR1913" s="71" t="str">
        <f t="shared" si="1152"/>
        <v/>
      </c>
      <c r="AS1913" s="71" t="str">
        <f t="shared" si="1153"/>
        <v/>
      </c>
      <c r="AT1913" s="71" t="str">
        <f t="shared" si="1154"/>
        <v/>
      </c>
      <c r="AU1913" s="76" t="str">
        <f t="shared" si="1155"/>
        <v/>
      </c>
      <c r="BF1913" s="141">
        <v>57020</v>
      </c>
      <c r="BG1913" s="142" t="s">
        <v>20953</v>
      </c>
      <c r="BH1913" s="141" t="s">
        <v>180</v>
      </c>
      <c r="BI1913" s="141" t="s">
        <v>191</v>
      </c>
      <c r="BJ1913" s="141"/>
      <c r="BK1913" s="141"/>
      <c r="BL1913" s="141" t="s">
        <v>20954</v>
      </c>
      <c r="BM1913" s="141">
        <v>45.537443000000003</v>
      </c>
      <c r="BN1913" s="141">
        <v>-73.295115999999993</v>
      </c>
      <c r="BO1913" s="141">
        <v>2002</v>
      </c>
      <c r="BP1913" s="143" t="s">
        <v>26006</v>
      </c>
      <c r="BQ1913" s="143" t="s">
        <v>17560</v>
      </c>
    </row>
    <row r="1914" spans="1:69" ht="38.25" customHeight="1" x14ac:dyDescent="0.25">
      <c r="A1914" s="1" t="str">
        <f t="shared" si="1156"/>
        <v/>
      </c>
      <c r="B1914" s="32" t="str">
        <f t="shared" si="1157"/>
        <v/>
      </c>
      <c r="C1914" s="25" t="str">
        <f t="shared" si="1158"/>
        <v/>
      </c>
      <c r="D1914" s="25" t="str">
        <f t="shared" si="1159"/>
        <v/>
      </c>
      <c r="E1914" s="25" t="str">
        <f t="shared" si="1160"/>
        <v/>
      </c>
      <c r="F1914" s="25" t="str">
        <f t="shared" si="1161"/>
        <v/>
      </c>
      <c r="G1914" s="108" t="str">
        <f t="shared" si="1162"/>
        <v/>
      </c>
      <c r="H1914" s="108" t="str">
        <f t="shared" si="1163"/>
        <v/>
      </c>
      <c r="I1914" s="112" t="str">
        <f t="shared" si="1164"/>
        <v/>
      </c>
      <c r="J1914" s="112"/>
      <c r="K1914" s="112"/>
      <c r="L1914" s="113"/>
      <c r="M1914" s="113"/>
      <c r="N1914" s="224" t="str">
        <f t="shared" si="1165"/>
        <v/>
      </c>
      <c r="O1914" s="225" t="str">
        <f t="shared" si="1166"/>
        <v/>
      </c>
      <c r="Q1914" s="6">
        <v>1912</v>
      </c>
      <c r="R1914" s="47" t="str">
        <f t="shared" si="1129"/>
        <v>-1912</v>
      </c>
      <c r="S1914" s="6"/>
      <c r="T1914" s="48" t="str">
        <f t="shared" si="1130"/>
        <v/>
      </c>
      <c r="U1914" s="49" t="str">
        <f t="shared" si="1131"/>
        <v/>
      </c>
      <c r="W1914" s="51"/>
      <c r="X1914" s="75" t="str">
        <f t="shared" si="1132"/>
        <v/>
      </c>
      <c r="Y1914" s="71" t="str">
        <f t="shared" si="1133"/>
        <v/>
      </c>
      <c r="Z1914" s="71" t="str">
        <f t="shared" si="1134"/>
        <v/>
      </c>
      <c r="AA1914" s="71" t="str">
        <f t="shared" si="1135"/>
        <v/>
      </c>
      <c r="AB1914" s="71" t="str">
        <f t="shared" si="1136"/>
        <v/>
      </c>
      <c r="AC1914" s="71" t="str">
        <f t="shared" si="1137"/>
        <v/>
      </c>
      <c r="AD1914" s="71" t="str">
        <f t="shared" si="1138"/>
        <v/>
      </c>
      <c r="AE1914" s="78" t="str">
        <f t="shared" si="1139"/>
        <v/>
      </c>
      <c r="AF1914" s="75" t="str">
        <f t="shared" si="1140"/>
        <v/>
      </c>
      <c r="AG1914" s="71" t="str">
        <f t="shared" si="1141"/>
        <v/>
      </c>
      <c r="AH1914" s="71" t="str">
        <f t="shared" si="1142"/>
        <v/>
      </c>
      <c r="AI1914" s="71" t="str">
        <f t="shared" si="1143"/>
        <v/>
      </c>
      <c r="AJ1914" s="71" t="str">
        <f t="shared" si="1144"/>
        <v/>
      </c>
      <c r="AK1914" s="71" t="str">
        <f t="shared" si="1145"/>
        <v/>
      </c>
      <c r="AL1914" s="71" t="str">
        <f t="shared" si="1146"/>
        <v/>
      </c>
      <c r="AM1914" s="78" t="str">
        <f t="shared" si="1147"/>
        <v/>
      </c>
      <c r="AN1914" s="75" t="str">
        <f t="shared" si="1148"/>
        <v/>
      </c>
      <c r="AO1914" s="71" t="str">
        <f t="shared" si="1149"/>
        <v/>
      </c>
      <c r="AP1914" s="71" t="str">
        <f t="shared" si="1150"/>
        <v/>
      </c>
      <c r="AQ1914" s="71" t="str">
        <f t="shared" si="1151"/>
        <v/>
      </c>
      <c r="AR1914" s="71" t="str">
        <f t="shared" si="1152"/>
        <v/>
      </c>
      <c r="AS1914" s="71" t="str">
        <f t="shared" si="1153"/>
        <v/>
      </c>
      <c r="AT1914" s="71" t="str">
        <f t="shared" si="1154"/>
        <v/>
      </c>
      <c r="AU1914" s="76" t="str">
        <f t="shared" si="1155"/>
        <v/>
      </c>
      <c r="BF1914" s="141">
        <v>57033</v>
      </c>
      <c r="BG1914" s="142" t="s">
        <v>20968</v>
      </c>
      <c r="BH1914" s="141" t="s">
        <v>478</v>
      </c>
      <c r="BI1914" s="141" t="s">
        <v>176</v>
      </c>
      <c r="BJ1914" s="141" t="s">
        <v>1553</v>
      </c>
      <c r="BK1914" s="141" t="s">
        <v>20721</v>
      </c>
      <c r="BL1914" s="141" t="s">
        <v>2220</v>
      </c>
      <c r="BM1914" s="141">
        <v>45.535263</v>
      </c>
      <c r="BN1914" s="141">
        <v>-73.228340000000003</v>
      </c>
      <c r="BO1914" s="141">
        <v>1958</v>
      </c>
      <c r="BP1914" s="143"/>
      <c r="BQ1914" s="143" t="s">
        <v>17560</v>
      </c>
    </row>
    <row r="1915" spans="1:69" ht="38.25" customHeight="1" x14ac:dyDescent="0.25">
      <c r="A1915" s="1" t="str">
        <f t="shared" si="1156"/>
        <v/>
      </c>
      <c r="B1915" s="32" t="str">
        <f t="shared" si="1157"/>
        <v/>
      </c>
      <c r="C1915" s="25" t="str">
        <f t="shared" si="1158"/>
        <v/>
      </c>
      <c r="D1915" s="25" t="str">
        <f t="shared" si="1159"/>
        <v/>
      </c>
      <c r="E1915" s="25" t="str">
        <f t="shared" si="1160"/>
        <v/>
      </c>
      <c r="F1915" s="25" t="str">
        <f t="shared" si="1161"/>
        <v/>
      </c>
      <c r="G1915" s="108" t="str">
        <f t="shared" si="1162"/>
        <v/>
      </c>
      <c r="H1915" s="108" t="str">
        <f t="shared" si="1163"/>
        <v/>
      </c>
      <c r="I1915" s="112" t="str">
        <f t="shared" si="1164"/>
        <v/>
      </c>
      <c r="J1915" s="112"/>
      <c r="K1915" s="112"/>
      <c r="L1915" s="113"/>
      <c r="M1915" s="113"/>
      <c r="N1915" s="224" t="str">
        <f t="shared" si="1165"/>
        <v/>
      </c>
      <c r="O1915" s="225" t="str">
        <f t="shared" si="1166"/>
        <v/>
      </c>
      <c r="Q1915" s="6">
        <v>1913</v>
      </c>
      <c r="R1915" s="47" t="str">
        <f t="shared" si="1129"/>
        <v>-1913</v>
      </c>
      <c r="S1915" s="6"/>
      <c r="T1915" s="48" t="str">
        <f t="shared" si="1130"/>
        <v/>
      </c>
      <c r="U1915" s="49" t="str">
        <f t="shared" si="1131"/>
        <v/>
      </c>
      <c r="W1915" s="51"/>
      <c r="X1915" s="75" t="str">
        <f t="shared" si="1132"/>
        <v/>
      </c>
      <c r="Y1915" s="71" t="str">
        <f t="shared" si="1133"/>
        <v/>
      </c>
      <c r="Z1915" s="71" t="str">
        <f t="shared" si="1134"/>
        <v/>
      </c>
      <c r="AA1915" s="71" t="str">
        <f t="shared" si="1135"/>
        <v/>
      </c>
      <c r="AB1915" s="71" t="str">
        <f t="shared" si="1136"/>
        <v/>
      </c>
      <c r="AC1915" s="71" t="str">
        <f t="shared" si="1137"/>
        <v/>
      </c>
      <c r="AD1915" s="71" t="str">
        <f t="shared" si="1138"/>
        <v/>
      </c>
      <c r="AE1915" s="78" t="str">
        <f t="shared" si="1139"/>
        <v/>
      </c>
      <c r="AF1915" s="75" t="str">
        <f t="shared" si="1140"/>
        <v/>
      </c>
      <c r="AG1915" s="71" t="str">
        <f t="shared" si="1141"/>
        <v/>
      </c>
      <c r="AH1915" s="71" t="str">
        <f t="shared" si="1142"/>
        <v/>
      </c>
      <c r="AI1915" s="71" t="str">
        <f t="shared" si="1143"/>
        <v/>
      </c>
      <c r="AJ1915" s="71" t="str">
        <f t="shared" si="1144"/>
        <v/>
      </c>
      <c r="AK1915" s="71" t="str">
        <f t="shared" si="1145"/>
        <v/>
      </c>
      <c r="AL1915" s="71" t="str">
        <f t="shared" si="1146"/>
        <v/>
      </c>
      <c r="AM1915" s="78" t="str">
        <f t="shared" si="1147"/>
        <v/>
      </c>
      <c r="AN1915" s="75" t="str">
        <f t="shared" si="1148"/>
        <v/>
      </c>
      <c r="AO1915" s="71" t="str">
        <f t="shared" si="1149"/>
        <v/>
      </c>
      <c r="AP1915" s="71" t="str">
        <f t="shared" si="1150"/>
        <v/>
      </c>
      <c r="AQ1915" s="71" t="str">
        <f t="shared" si="1151"/>
        <v/>
      </c>
      <c r="AR1915" s="71" t="str">
        <f t="shared" si="1152"/>
        <v/>
      </c>
      <c r="AS1915" s="71" t="str">
        <f t="shared" si="1153"/>
        <v/>
      </c>
      <c r="AT1915" s="71" t="str">
        <f t="shared" si="1154"/>
        <v/>
      </c>
      <c r="AU1915" s="76" t="str">
        <f t="shared" si="1155"/>
        <v/>
      </c>
      <c r="BF1915" s="141">
        <v>57033</v>
      </c>
      <c r="BG1915" s="142" t="s">
        <v>20969</v>
      </c>
      <c r="BH1915" s="141" t="s">
        <v>478</v>
      </c>
      <c r="BI1915" s="141" t="s">
        <v>186</v>
      </c>
      <c r="BJ1915" s="141"/>
      <c r="BK1915" s="141" t="s">
        <v>5043</v>
      </c>
      <c r="BL1915" s="141" t="s">
        <v>20723</v>
      </c>
      <c r="BM1915" s="141">
        <v>45.552174000000001</v>
      </c>
      <c r="BN1915" s="141">
        <v>-73.184169999999995</v>
      </c>
      <c r="BO1915" s="141">
        <v>1960</v>
      </c>
      <c r="BP1915" s="143"/>
      <c r="BQ1915" s="143" t="s">
        <v>17560</v>
      </c>
    </row>
    <row r="1916" spans="1:69" ht="38.25" customHeight="1" x14ac:dyDescent="0.25">
      <c r="A1916" s="1" t="str">
        <f t="shared" si="1156"/>
        <v/>
      </c>
      <c r="B1916" s="32" t="str">
        <f t="shared" si="1157"/>
        <v/>
      </c>
      <c r="C1916" s="25" t="str">
        <f t="shared" si="1158"/>
        <v/>
      </c>
      <c r="D1916" s="25" t="str">
        <f t="shared" si="1159"/>
        <v/>
      </c>
      <c r="E1916" s="25" t="str">
        <f t="shared" si="1160"/>
        <v/>
      </c>
      <c r="F1916" s="25" t="str">
        <f t="shared" si="1161"/>
        <v/>
      </c>
      <c r="G1916" s="108" t="str">
        <f t="shared" si="1162"/>
        <v/>
      </c>
      <c r="H1916" s="108" t="str">
        <f t="shared" si="1163"/>
        <v/>
      </c>
      <c r="I1916" s="112" t="str">
        <f t="shared" si="1164"/>
        <v/>
      </c>
      <c r="J1916" s="112"/>
      <c r="K1916" s="112"/>
      <c r="L1916" s="113"/>
      <c r="M1916" s="113"/>
      <c r="N1916" s="224" t="str">
        <f t="shared" si="1165"/>
        <v/>
      </c>
      <c r="O1916" s="225" t="str">
        <f t="shared" si="1166"/>
        <v/>
      </c>
      <c r="Q1916" s="6">
        <v>1914</v>
      </c>
      <c r="R1916" s="47" t="str">
        <f t="shared" si="1129"/>
        <v>-1914</v>
      </c>
      <c r="S1916" s="6"/>
      <c r="T1916" s="48" t="str">
        <f t="shared" si="1130"/>
        <v/>
      </c>
      <c r="U1916" s="49" t="str">
        <f t="shared" si="1131"/>
        <v/>
      </c>
      <c r="W1916" s="51"/>
      <c r="X1916" s="75" t="str">
        <f t="shared" si="1132"/>
        <v/>
      </c>
      <c r="Y1916" s="71" t="str">
        <f t="shared" si="1133"/>
        <v/>
      </c>
      <c r="Z1916" s="71" t="str">
        <f t="shared" si="1134"/>
        <v/>
      </c>
      <c r="AA1916" s="71" t="str">
        <f t="shared" si="1135"/>
        <v/>
      </c>
      <c r="AB1916" s="71" t="str">
        <f t="shared" si="1136"/>
        <v/>
      </c>
      <c r="AC1916" s="71" t="str">
        <f t="shared" si="1137"/>
        <v/>
      </c>
      <c r="AD1916" s="71" t="str">
        <f t="shared" si="1138"/>
        <v/>
      </c>
      <c r="AE1916" s="78" t="str">
        <f t="shared" si="1139"/>
        <v/>
      </c>
      <c r="AF1916" s="75" t="str">
        <f t="shared" si="1140"/>
        <v/>
      </c>
      <c r="AG1916" s="71" t="str">
        <f t="shared" si="1141"/>
        <v/>
      </c>
      <c r="AH1916" s="71" t="str">
        <f t="shared" si="1142"/>
        <v/>
      </c>
      <c r="AI1916" s="71" t="str">
        <f t="shared" si="1143"/>
        <v/>
      </c>
      <c r="AJ1916" s="71" t="str">
        <f t="shared" si="1144"/>
        <v/>
      </c>
      <c r="AK1916" s="71" t="str">
        <f t="shared" si="1145"/>
        <v/>
      </c>
      <c r="AL1916" s="71" t="str">
        <f t="shared" si="1146"/>
        <v/>
      </c>
      <c r="AM1916" s="78" t="str">
        <f t="shared" si="1147"/>
        <v/>
      </c>
      <c r="AN1916" s="75" t="str">
        <f t="shared" si="1148"/>
        <v/>
      </c>
      <c r="AO1916" s="71" t="str">
        <f t="shared" si="1149"/>
        <v/>
      </c>
      <c r="AP1916" s="71" t="str">
        <f t="shared" si="1150"/>
        <v/>
      </c>
      <c r="AQ1916" s="71" t="str">
        <f t="shared" si="1151"/>
        <v/>
      </c>
      <c r="AR1916" s="71" t="str">
        <f t="shared" si="1152"/>
        <v/>
      </c>
      <c r="AS1916" s="71" t="str">
        <f t="shared" si="1153"/>
        <v/>
      </c>
      <c r="AT1916" s="71" t="str">
        <f t="shared" si="1154"/>
        <v/>
      </c>
      <c r="AU1916" s="76" t="str">
        <f t="shared" si="1155"/>
        <v/>
      </c>
      <c r="BF1916" s="141">
        <v>57033</v>
      </c>
      <c r="BG1916" s="142" t="s">
        <v>20970</v>
      </c>
      <c r="BH1916" s="141" t="s">
        <v>478</v>
      </c>
      <c r="BI1916" s="141" t="s">
        <v>186</v>
      </c>
      <c r="BJ1916" s="141"/>
      <c r="BK1916" s="141" t="s">
        <v>20725</v>
      </c>
      <c r="BL1916" s="141" t="s">
        <v>20723</v>
      </c>
      <c r="BM1916" s="141">
        <v>45.531154999999998</v>
      </c>
      <c r="BN1916" s="141">
        <v>-73.205414000000005</v>
      </c>
      <c r="BO1916" s="141">
        <v>1974</v>
      </c>
      <c r="BP1916" s="143"/>
      <c r="BQ1916" s="143" t="s">
        <v>17560</v>
      </c>
    </row>
    <row r="1917" spans="1:69" ht="38.25" customHeight="1" x14ac:dyDescent="0.25">
      <c r="A1917" s="1" t="str">
        <f t="shared" si="1156"/>
        <v/>
      </c>
      <c r="B1917" s="32" t="str">
        <f t="shared" si="1157"/>
        <v/>
      </c>
      <c r="C1917" s="25" t="str">
        <f t="shared" si="1158"/>
        <v/>
      </c>
      <c r="D1917" s="25" t="str">
        <f t="shared" si="1159"/>
        <v/>
      </c>
      <c r="E1917" s="25" t="str">
        <f t="shared" si="1160"/>
        <v/>
      </c>
      <c r="F1917" s="25" t="str">
        <f t="shared" si="1161"/>
        <v/>
      </c>
      <c r="G1917" s="108" t="str">
        <f t="shared" si="1162"/>
        <v/>
      </c>
      <c r="H1917" s="108" t="str">
        <f t="shared" si="1163"/>
        <v/>
      </c>
      <c r="I1917" s="112" t="str">
        <f t="shared" si="1164"/>
        <v/>
      </c>
      <c r="J1917" s="112"/>
      <c r="K1917" s="112"/>
      <c r="L1917" s="113"/>
      <c r="M1917" s="113"/>
      <c r="N1917" s="224" t="str">
        <f t="shared" si="1165"/>
        <v/>
      </c>
      <c r="O1917" s="225" t="str">
        <f t="shared" si="1166"/>
        <v/>
      </c>
      <c r="Q1917" s="6">
        <v>1915</v>
      </c>
      <c r="R1917" s="47" t="str">
        <f t="shared" si="1129"/>
        <v>-1915</v>
      </c>
      <c r="S1917" s="6"/>
      <c r="T1917" s="48" t="str">
        <f t="shared" si="1130"/>
        <v/>
      </c>
      <c r="U1917" s="49" t="str">
        <f t="shared" si="1131"/>
        <v/>
      </c>
      <c r="W1917" s="51"/>
      <c r="X1917" s="75" t="str">
        <f t="shared" si="1132"/>
        <v/>
      </c>
      <c r="Y1917" s="71" t="str">
        <f t="shared" si="1133"/>
        <v/>
      </c>
      <c r="Z1917" s="71" t="str">
        <f t="shared" si="1134"/>
        <v/>
      </c>
      <c r="AA1917" s="71" t="str">
        <f t="shared" si="1135"/>
        <v/>
      </c>
      <c r="AB1917" s="71" t="str">
        <f t="shared" si="1136"/>
        <v/>
      </c>
      <c r="AC1917" s="71" t="str">
        <f t="shared" si="1137"/>
        <v/>
      </c>
      <c r="AD1917" s="71" t="str">
        <f t="shared" si="1138"/>
        <v/>
      </c>
      <c r="AE1917" s="78" t="str">
        <f t="shared" si="1139"/>
        <v/>
      </c>
      <c r="AF1917" s="75" t="str">
        <f t="shared" si="1140"/>
        <v/>
      </c>
      <c r="AG1917" s="71" t="str">
        <f t="shared" si="1141"/>
        <v/>
      </c>
      <c r="AH1917" s="71" t="str">
        <f t="shared" si="1142"/>
        <v/>
      </c>
      <c r="AI1917" s="71" t="str">
        <f t="shared" si="1143"/>
        <v/>
      </c>
      <c r="AJ1917" s="71" t="str">
        <f t="shared" si="1144"/>
        <v/>
      </c>
      <c r="AK1917" s="71" t="str">
        <f t="shared" si="1145"/>
        <v/>
      </c>
      <c r="AL1917" s="71" t="str">
        <f t="shared" si="1146"/>
        <v/>
      </c>
      <c r="AM1917" s="78" t="str">
        <f t="shared" si="1147"/>
        <v/>
      </c>
      <c r="AN1917" s="75" t="str">
        <f t="shared" si="1148"/>
        <v/>
      </c>
      <c r="AO1917" s="71" t="str">
        <f t="shared" si="1149"/>
        <v/>
      </c>
      <c r="AP1917" s="71" t="str">
        <f t="shared" si="1150"/>
        <v/>
      </c>
      <c r="AQ1917" s="71" t="str">
        <f t="shared" si="1151"/>
        <v/>
      </c>
      <c r="AR1917" s="71" t="str">
        <f t="shared" si="1152"/>
        <v/>
      </c>
      <c r="AS1917" s="71" t="str">
        <f t="shared" si="1153"/>
        <v/>
      </c>
      <c r="AT1917" s="71" t="str">
        <f t="shared" si="1154"/>
        <v/>
      </c>
      <c r="AU1917" s="76" t="str">
        <f t="shared" si="1155"/>
        <v/>
      </c>
      <c r="BF1917" s="141">
        <v>57033</v>
      </c>
      <c r="BG1917" s="142" t="s">
        <v>20971</v>
      </c>
      <c r="BH1917" s="141" t="s">
        <v>478</v>
      </c>
      <c r="BI1917" s="141" t="s">
        <v>186</v>
      </c>
      <c r="BJ1917" s="141"/>
      <c r="BK1917" s="141" t="s">
        <v>3721</v>
      </c>
      <c r="BL1917" s="141" t="s">
        <v>20907</v>
      </c>
      <c r="BM1917" s="141">
        <v>45.540675999999998</v>
      </c>
      <c r="BN1917" s="141">
        <v>-73.204440000000005</v>
      </c>
      <c r="BO1917" s="141">
        <v>1974</v>
      </c>
      <c r="BP1917" s="143"/>
      <c r="BQ1917" s="143" t="s">
        <v>17560</v>
      </c>
    </row>
    <row r="1918" spans="1:69" ht="38.25" customHeight="1" x14ac:dyDescent="0.25">
      <c r="A1918" s="1" t="str">
        <f t="shared" si="1156"/>
        <v/>
      </c>
      <c r="B1918" s="32" t="str">
        <f t="shared" si="1157"/>
        <v/>
      </c>
      <c r="C1918" s="25" t="str">
        <f t="shared" si="1158"/>
        <v/>
      </c>
      <c r="D1918" s="25" t="str">
        <f t="shared" si="1159"/>
        <v/>
      </c>
      <c r="E1918" s="25" t="str">
        <f t="shared" si="1160"/>
        <v/>
      </c>
      <c r="F1918" s="25" t="str">
        <f t="shared" si="1161"/>
        <v/>
      </c>
      <c r="G1918" s="108" t="str">
        <f t="shared" si="1162"/>
        <v/>
      </c>
      <c r="H1918" s="108" t="str">
        <f t="shared" si="1163"/>
        <v/>
      </c>
      <c r="I1918" s="112" t="str">
        <f t="shared" si="1164"/>
        <v/>
      </c>
      <c r="J1918" s="112"/>
      <c r="K1918" s="112"/>
      <c r="L1918" s="113"/>
      <c r="M1918" s="113"/>
      <c r="N1918" s="224" t="str">
        <f t="shared" si="1165"/>
        <v/>
      </c>
      <c r="O1918" s="225" t="str">
        <f t="shared" si="1166"/>
        <v/>
      </c>
      <c r="Q1918" s="6">
        <v>1916</v>
      </c>
      <c r="R1918" s="47" t="str">
        <f t="shared" si="1129"/>
        <v>-1916</v>
      </c>
      <c r="S1918" s="6"/>
      <c r="T1918" s="48" t="str">
        <f t="shared" si="1130"/>
        <v/>
      </c>
      <c r="U1918" s="49" t="str">
        <f t="shared" si="1131"/>
        <v/>
      </c>
      <c r="W1918" s="51"/>
      <c r="X1918" s="75" t="str">
        <f t="shared" si="1132"/>
        <v/>
      </c>
      <c r="Y1918" s="71" t="str">
        <f t="shared" si="1133"/>
        <v/>
      </c>
      <c r="Z1918" s="71" t="str">
        <f t="shared" si="1134"/>
        <v/>
      </c>
      <c r="AA1918" s="71" t="str">
        <f t="shared" si="1135"/>
        <v/>
      </c>
      <c r="AB1918" s="71" t="str">
        <f t="shared" si="1136"/>
        <v/>
      </c>
      <c r="AC1918" s="71" t="str">
        <f t="shared" si="1137"/>
        <v/>
      </c>
      <c r="AD1918" s="71" t="str">
        <f t="shared" si="1138"/>
        <v/>
      </c>
      <c r="AE1918" s="78" t="str">
        <f t="shared" si="1139"/>
        <v/>
      </c>
      <c r="AF1918" s="75" t="str">
        <f t="shared" si="1140"/>
        <v/>
      </c>
      <c r="AG1918" s="71" t="str">
        <f t="shared" si="1141"/>
        <v/>
      </c>
      <c r="AH1918" s="71" t="str">
        <f t="shared" si="1142"/>
        <v/>
      </c>
      <c r="AI1918" s="71" t="str">
        <f t="shared" si="1143"/>
        <v/>
      </c>
      <c r="AJ1918" s="71" t="str">
        <f t="shared" si="1144"/>
        <v/>
      </c>
      <c r="AK1918" s="71" t="str">
        <f t="shared" si="1145"/>
        <v/>
      </c>
      <c r="AL1918" s="71" t="str">
        <f t="shared" si="1146"/>
        <v/>
      </c>
      <c r="AM1918" s="78" t="str">
        <f t="shared" si="1147"/>
        <v/>
      </c>
      <c r="AN1918" s="75" t="str">
        <f t="shared" si="1148"/>
        <v/>
      </c>
      <c r="AO1918" s="71" t="str">
        <f t="shared" si="1149"/>
        <v/>
      </c>
      <c r="AP1918" s="71" t="str">
        <f t="shared" si="1150"/>
        <v/>
      </c>
      <c r="AQ1918" s="71" t="str">
        <f t="shared" si="1151"/>
        <v/>
      </c>
      <c r="AR1918" s="71" t="str">
        <f t="shared" si="1152"/>
        <v/>
      </c>
      <c r="AS1918" s="71" t="str">
        <f t="shared" si="1153"/>
        <v/>
      </c>
      <c r="AT1918" s="71" t="str">
        <f t="shared" si="1154"/>
        <v/>
      </c>
      <c r="AU1918" s="76" t="str">
        <f t="shared" si="1155"/>
        <v/>
      </c>
      <c r="BF1918" s="141">
        <v>57033</v>
      </c>
      <c r="BG1918" s="142" t="s">
        <v>20972</v>
      </c>
      <c r="BH1918" s="141" t="s">
        <v>478</v>
      </c>
      <c r="BI1918" s="141" t="s">
        <v>186</v>
      </c>
      <c r="BJ1918" s="141"/>
      <c r="BK1918" s="141" t="s">
        <v>16597</v>
      </c>
      <c r="BL1918" s="141" t="s">
        <v>20909</v>
      </c>
      <c r="BM1918" s="141">
        <v>45.556199999999997</v>
      </c>
      <c r="BN1918" s="141">
        <v>-73.198089999999993</v>
      </c>
      <c r="BO1918" s="141">
        <v>1974</v>
      </c>
      <c r="BP1918" s="143"/>
      <c r="BQ1918" s="143" t="s">
        <v>17560</v>
      </c>
    </row>
    <row r="1919" spans="1:69" ht="38.25" customHeight="1" x14ac:dyDescent="0.25">
      <c r="A1919" s="1" t="str">
        <f t="shared" si="1156"/>
        <v/>
      </c>
      <c r="B1919" s="32" t="str">
        <f t="shared" si="1157"/>
        <v/>
      </c>
      <c r="C1919" s="25" t="str">
        <f t="shared" si="1158"/>
        <v/>
      </c>
      <c r="D1919" s="25" t="str">
        <f t="shared" si="1159"/>
        <v/>
      </c>
      <c r="E1919" s="25" t="str">
        <f t="shared" si="1160"/>
        <v/>
      </c>
      <c r="F1919" s="25" t="str">
        <f t="shared" si="1161"/>
        <v/>
      </c>
      <c r="G1919" s="108" t="str">
        <f t="shared" si="1162"/>
        <v/>
      </c>
      <c r="H1919" s="108" t="str">
        <f t="shared" si="1163"/>
        <v/>
      </c>
      <c r="I1919" s="112" t="str">
        <f t="shared" si="1164"/>
        <v/>
      </c>
      <c r="J1919" s="112"/>
      <c r="K1919" s="112"/>
      <c r="L1919" s="113"/>
      <c r="M1919" s="113"/>
      <c r="N1919" s="224" t="str">
        <f t="shared" si="1165"/>
        <v/>
      </c>
      <c r="O1919" s="225" t="str">
        <f t="shared" si="1166"/>
        <v/>
      </c>
      <c r="Q1919" s="6">
        <v>1917</v>
      </c>
      <c r="R1919" s="47" t="str">
        <f t="shared" si="1129"/>
        <v>-1917</v>
      </c>
      <c r="S1919" s="6"/>
      <c r="T1919" s="48" t="str">
        <f t="shared" si="1130"/>
        <v/>
      </c>
      <c r="U1919" s="49" t="str">
        <f t="shared" si="1131"/>
        <v/>
      </c>
      <c r="W1919" s="51"/>
      <c r="X1919" s="75" t="str">
        <f t="shared" si="1132"/>
        <v/>
      </c>
      <c r="Y1919" s="71" t="str">
        <f t="shared" si="1133"/>
        <v/>
      </c>
      <c r="Z1919" s="71" t="str">
        <f t="shared" si="1134"/>
        <v/>
      </c>
      <c r="AA1919" s="71" t="str">
        <f t="shared" si="1135"/>
        <v/>
      </c>
      <c r="AB1919" s="71" t="str">
        <f t="shared" si="1136"/>
        <v/>
      </c>
      <c r="AC1919" s="71" t="str">
        <f t="shared" si="1137"/>
        <v/>
      </c>
      <c r="AD1919" s="71" t="str">
        <f t="shared" si="1138"/>
        <v/>
      </c>
      <c r="AE1919" s="78" t="str">
        <f t="shared" si="1139"/>
        <v/>
      </c>
      <c r="AF1919" s="75" t="str">
        <f t="shared" si="1140"/>
        <v/>
      </c>
      <c r="AG1919" s="71" t="str">
        <f t="shared" si="1141"/>
        <v/>
      </c>
      <c r="AH1919" s="71" t="str">
        <f t="shared" si="1142"/>
        <v/>
      </c>
      <c r="AI1919" s="71" t="str">
        <f t="shared" si="1143"/>
        <v/>
      </c>
      <c r="AJ1919" s="71" t="str">
        <f t="shared" si="1144"/>
        <v/>
      </c>
      <c r="AK1919" s="71" t="str">
        <f t="shared" si="1145"/>
        <v/>
      </c>
      <c r="AL1919" s="71" t="str">
        <f t="shared" si="1146"/>
        <v/>
      </c>
      <c r="AM1919" s="78" t="str">
        <f t="shared" si="1147"/>
        <v/>
      </c>
      <c r="AN1919" s="75" t="str">
        <f t="shared" si="1148"/>
        <v/>
      </c>
      <c r="AO1919" s="71" t="str">
        <f t="shared" si="1149"/>
        <v/>
      </c>
      <c r="AP1919" s="71" t="str">
        <f t="shared" si="1150"/>
        <v/>
      </c>
      <c r="AQ1919" s="71" t="str">
        <f t="shared" si="1151"/>
        <v/>
      </c>
      <c r="AR1919" s="71" t="str">
        <f t="shared" si="1152"/>
        <v/>
      </c>
      <c r="AS1919" s="71" t="str">
        <f t="shared" si="1153"/>
        <v/>
      </c>
      <c r="AT1919" s="71" t="str">
        <f t="shared" si="1154"/>
        <v/>
      </c>
      <c r="AU1919" s="76" t="str">
        <f t="shared" si="1155"/>
        <v/>
      </c>
      <c r="BF1919" s="141">
        <v>57033</v>
      </c>
      <c r="BG1919" s="142" t="s">
        <v>20973</v>
      </c>
      <c r="BH1919" s="141" t="s">
        <v>478</v>
      </c>
      <c r="BI1919" s="141" t="s">
        <v>177</v>
      </c>
      <c r="BJ1919" s="141"/>
      <c r="BK1919" s="141" t="s">
        <v>20974</v>
      </c>
      <c r="BL1919" s="141" t="s">
        <v>20975</v>
      </c>
      <c r="BM1919" s="141">
        <v>45.528004572675798</v>
      </c>
      <c r="BN1919" s="141">
        <v>-73.142485365810202</v>
      </c>
      <c r="BO1919" s="141">
        <v>1996</v>
      </c>
      <c r="BP1919" s="143"/>
      <c r="BQ1919" s="143" t="s">
        <v>17560</v>
      </c>
    </row>
    <row r="1920" spans="1:69" ht="38.25" customHeight="1" x14ac:dyDescent="0.25">
      <c r="A1920" s="1" t="str">
        <f t="shared" si="1156"/>
        <v/>
      </c>
      <c r="B1920" s="32" t="str">
        <f t="shared" si="1157"/>
        <v/>
      </c>
      <c r="C1920" s="25" t="str">
        <f t="shared" si="1158"/>
        <v/>
      </c>
      <c r="D1920" s="25" t="str">
        <f t="shared" si="1159"/>
        <v/>
      </c>
      <c r="E1920" s="25" t="str">
        <f t="shared" si="1160"/>
        <v/>
      </c>
      <c r="F1920" s="25" t="str">
        <f t="shared" si="1161"/>
        <v/>
      </c>
      <c r="G1920" s="108" t="str">
        <f t="shared" si="1162"/>
        <v/>
      </c>
      <c r="H1920" s="108" t="str">
        <f t="shared" si="1163"/>
        <v/>
      </c>
      <c r="I1920" s="112" t="str">
        <f t="shared" si="1164"/>
        <v/>
      </c>
      <c r="J1920" s="112"/>
      <c r="K1920" s="112"/>
      <c r="L1920" s="113"/>
      <c r="M1920" s="113"/>
      <c r="N1920" s="224" t="str">
        <f t="shared" si="1165"/>
        <v/>
      </c>
      <c r="O1920" s="225" t="str">
        <f t="shared" si="1166"/>
        <v/>
      </c>
      <c r="Q1920" s="6">
        <v>1918</v>
      </c>
      <c r="R1920" s="47" t="str">
        <f t="shared" si="1129"/>
        <v>-1918</v>
      </c>
      <c r="S1920" s="6"/>
      <c r="T1920" s="48" t="str">
        <f t="shared" si="1130"/>
        <v/>
      </c>
      <c r="U1920" s="49" t="str">
        <f t="shared" si="1131"/>
        <v/>
      </c>
      <c r="W1920" s="51"/>
      <c r="X1920" s="75" t="str">
        <f t="shared" si="1132"/>
        <v/>
      </c>
      <c r="Y1920" s="71" t="str">
        <f t="shared" si="1133"/>
        <v/>
      </c>
      <c r="Z1920" s="71" t="str">
        <f t="shared" si="1134"/>
        <v/>
      </c>
      <c r="AA1920" s="71" t="str">
        <f t="shared" si="1135"/>
        <v/>
      </c>
      <c r="AB1920" s="71" t="str">
        <f t="shared" si="1136"/>
        <v/>
      </c>
      <c r="AC1920" s="71" t="str">
        <f t="shared" si="1137"/>
        <v/>
      </c>
      <c r="AD1920" s="71" t="str">
        <f t="shared" si="1138"/>
        <v/>
      </c>
      <c r="AE1920" s="78" t="str">
        <f t="shared" si="1139"/>
        <v/>
      </c>
      <c r="AF1920" s="75" t="str">
        <f t="shared" si="1140"/>
        <v/>
      </c>
      <c r="AG1920" s="71" t="str">
        <f t="shared" si="1141"/>
        <v/>
      </c>
      <c r="AH1920" s="71" t="str">
        <f t="shared" si="1142"/>
        <v/>
      </c>
      <c r="AI1920" s="71" t="str">
        <f t="shared" si="1143"/>
        <v/>
      </c>
      <c r="AJ1920" s="71" t="str">
        <f t="shared" si="1144"/>
        <v/>
      </c>
      <c r="AK1920" s="71" t="str">
        <f t="shared" si="1145"/>
        <v/>
      </c>
      <c r="AL1920" s="71" t="str">
        <f t="shared" si="1146"/>
        <v/>
      </c>
      <c r="AM1920" s="78" t="str">
        <f t="shared" si="1147"/>
        <v/>
      </c>
      <c r="AN1920" s="75" t="str">
        <f t="shared" si="1148"/>
        <v/>
      </c>
      <c r="AO1920" s="71" t="str">
        <f t="shared" si="1149"/>
        <v/>
      </c>
      <c r="AP1920" s="71" t="str">
        <f t="shared" si="1150"/>
        <v/>
      </c>
      <c r="AQ1920" s="71" t="str">
        <f t="shared" si="1151"/>
        <v/>
      </c>
      <c r="AR1920" s="71" t="str">
        <f t="shared" si="1152"/>
        <v/>
      </c>
      <c r="AS1920" s="71" t="str">
        <f t="shared" si="1153"/>
        <v/>
      </c>
      <c r="AT1920" s="71" t="str">
        <f t="shared" si="1154"/>
        <v/>
      </c>
      <c r="AU1920" s="76" t="str">
        <f t="shared" si="1155"/>
        <v/>
      </c>
      <c r="BF1920" s="141">
        <v>57033</v>
      </c>
      <c r="BG1920" s="142" t="s">
        <v>20976</v>
      </c>
      <c r="BH1920" s="141" t="s">
        <v>478</v>
      </c>
      <c r="BI1920" s="141" t="s">
        <v>186</v>
      </c>
      <c r="BJ1920" s="141"/>
      <c r="BK1920" s="141" t="s">
        <v>20974</v>
      </c>
      <c r="BL1920" s="141" t="s">
        <v>20975</v>
      </c>
      <c r="BM1920" s="141">
        <v>45.528004572675798</v>
      </c>
      <c r="BN1920" s="141">
        <v>-73.142485365810202</v>
      </c>
      <c r="BO1920" s="141">
        <v>1996</v>
      </c>
      <c r="BP1920" s="143"/>
      <c r="BQ1920" s="143" t="s">
        <v>17560</v>
      </c>
    </row>
    <row r="1921" spans="1:69" ht="38.25" customHeight="1" x14ac:dyDescent="0.25">
      <c r="A1921" s="1" t="str">
        <f t="shared" si="1156"/>
        <v/>
      </c>
      <c r="B1921" s="32" t="str">
        <f t="shared" si="1157"/>
        <v/>
      </c>
      <c r="C1921" s="25" t="str">
        <f t="shared" si="1158"/>
        <v/>
      </c>
      <c r="D1921" s="25" t="str">
        <f t="shared" si="1159"/>
        <v/>
      </c>
      <c r="E1921" s="25" t="str">
        <f t="shared" si="1160"/>
        <v/>
      </c>
      <c r="F1921" s="25" t="str">
        <f t="shared" si="1161"/>
        <v/>
      </c>
      <c r="G1921" s="108" t="str">
        <f t="shared" si="1162"/>
        <v/>
      </c>
      <c r="H1921" s="108" t="str">
        <f t="shared" si="1163"/>
        <v/>
      </c>
      <c r="I1921" s="112" t="str">
        <f t="shared" si="1164"/>
        <v/>
      </c>
      <c r="J1921" s="112"/>
      <c r="K1921" s="112"/>
      <c r="L1921" s="113"/>
      <c r="M1921" s="113"/>
      <c r="N1921" s="224" t="str">
        <f t="shared" si="1165"/>
        <v/>
      </c>
      <c r="O1921" s="225" t="str">
        <f t="shared" si="1166"/>
        <v/>
      </c>
      <c r="Q1921" s="6">
        <v>1919</v>
      </c>
      <c r="R1921" s="47" t="str">
        <f t="shared" si="1129"/>
        <v>-1919</v>
      </c>
      <c r="S1921" s="6"/>
      <c r="T1921" s="48" t="str">
        <f t="shared" si="1130"/>
        <v/>
      </c>
      <c r="U1921" s="49" t="str">
        <f t="shared" si="1131"/>
        <v/>
      </c>
      <c r="W1921" s="51"/>
      <c r="X1921" s="75" t="str">
        <f t="shared" si="1132"/>
        <v/>
      </c>
      <c r="Y1921" s="71" t="str">
        <f t="shared" si="1133"/>
        <v/>
      </c>
      <c r="Z1921" s="71" t="str">
        <f t="shared" si="1134"/>
        <v/>
      </c>
      <c r="AA1921" s="71" t="str">
        <f t="shared" si="1135"/>
        <v/>
      </c>
      <c r="AB1921" s="71" t="str">
        <f t="shared" si="1136"/>
        <v/>
      </c>
      <c r="AC1921" s="71" t="str">
        <f t="shared" si="1137"/>
        <v/>
      </c>
      <c r="AD1921" s="71" t="str">
        <f t="shared" si="1138"/>
        <v/>
      </c>
      <c r="AE1921" s="78" t="str">
        <f t="shared" si="1139"/>
        <v/>
      </c>
      <c r="AF1921" s="75" t="str">
        <f t="shared" si="1140"/>
        <v/>
      </c>
      <c r="AG1921" s="71" t="str">
        <f t="shared" si="1141"/>
        <v/>
      </c>
      <c r="AH1921" s="71" t="str">
        <f t="shared" si="1142"/>
        <v/>
      </c>
      <c r="AI1921" s="71" t="str">
        <f t="shared" si="1143"/>
        <v/>
      </c>
      <c r="AJ1921" s="71" t="str">
        <f t="shared" si="1144"/>
        <v/>
      </c>
      <c r="AK1921" s="71" t="str">
        <f t="shared" si="1145"/>
        <v/>
      </c>
      <c r="AL1921" s="71" t="str">
        <f t="shared" si="1146"/>
        <v/>
      </c>
      <c r="AM1921" s="78" t="str">
        <f t="shared" si="1147"/>
        <v/>
      </c>
      <c r="AN1921" s="75" t="str">
        <f t="shared" si="1148"/>
        <v/>
      </c>
      <c r="AO1921" s="71" t="str">
        <f t="shared" si="1149"/>
        <v/>
      </c>
      <c r="AP1921" s="71" t="str">
        <f t="shared" si="1150"/>
        <v/>
      </c>
      <c r="AQ1921" s="71" t="str">
        <f t="shared" si="1151"/>
        <v/>
      </c>
      <c r="AR1921" s="71" t="str">
        <f t="shared" si="1152"/>
        <v/>
      </c>
      <c r="AS1921" s="71" t="str">
        <f t="shared" si="1153"/>
        <v/>
      </c>
      <c r="AT1921" s="71" t="str">
        <f t="shared" si="1154"/>
        <v/>
      </c>
      <c r="AU1921" s="76" t="str">
        <f t="shared" si="1155"/>
        <v/>
      </c>
      <c r="BF1921" s="141">
        <v>57033</v>
      </c>
      <c r="BG1921" s="142" t="s">
        <v>20977</v>
      </c>
      <c r="BH1921" s="141" t="s">
        <v>180</v>
      </c>
      <c r="BI1921" s="141" t="s">
        <v>178</v>
      </c>
      <c r="BJ1921" s="141"/>
      <c r="BK1921" s="141" t="s">
        <v>5616</v>
      </c>
      <c r="BL1921" s="141" t="s">
        <v>1204</v>
      </c>
      <c r="BM1921" s="141">
        <v>45.5240386926409</v>
      </c>
      <c r="BN1921" s="141">
        <v>-73.126368023428299</v>
      </c>
      <c r="BO1921" s="141">
        <v>1985</v>
      </c>
      <c r="BP1921" s="143"/>
      <c r="BQ1921" s="143" t="s">
        <v>17560</v>
      </c>
    </row>
    <row r="1922" spans="1:69" ht="38.25" customHeight="1" x14ac:dyDescent="0.25">
      <c r="A1922" s="1" t="str">
        <f t="shared" si="1156"/>
        <v/>
      </c>
      <c r="B1922" s="32" t="str">
        <f t="shared" si="1157"/>
        <v/>
      </c>
      <c r="C1922" s="25" t="str">
        <f t="shared" si="1158"/>
        <v/>
      </c>
      <c r="D1922" s="25" t="str">
        <f t="shared" si="1159"/>
        <v/>
      </c>
      <c r="E1922" s="25" t="str">
        <f t="shared" si="1160"/>
        <v/>
      </c>
      <c r="F1922" s="25" t="str">
        <f t="shared" si="1161"/>
        <v/>
      </c>
      <c r="G1922" s="108" t="str">
        <f t="shared" si="1162"/>
        <v/>
      </c>
      <c r="H1922" s="108" t="str">
        <f t="shared" si="1163"/>
        <v/>
      </c>
      <c r="I1922" s="112" t="str">
        <f t="shared" si="1164"/>
        <v/>
      </c>
      <c r="J1922" s="112"/>
      <c r="K1922" s="112"/>
      <c r="L1922" s="113"/>
      <c r="M1922" s="113"/>
      <c r="N1922" s="224" t="str">
        <f t="shared" si="1165"/>
        <v/>
      </c>
      <c r="O1922" s="225" t="str">
        <f t="shared" si="1166"/>
        <v/>
      </c>
      <c r="Q1922" s="6">
        <v>1920</v>
      </c>
      <c r="R1922" s="47" t="str">
        <f t="shared" si="1129"/>
        <v>-1920</v>
      </c>
      <c r="S1922" s="6"/>
      <c r="T1922" s="48" t="str">
        <f t="shared" si="1130"/>
        <v/>
      </c>
      <c r="U1922" s="49" t="str">
        <f t="shared" si="1131"/>
        <v/>
      </c>
      <c r="W1922" s="51"/>
      <c r="X1922" s="75" t="str">
        <f t="shared" si="1132"/>
        <v/>
      </c>
      <c r="Y1922" s="71" t="str">
        <f t="shared" si="1133"/>
        <v/>
      </c>
      <c r="Z1922" s="71" t="str">
        <f t="shared" si="1134"/>
        <v/>
      </c>
      <c r="AA1922" s="71" t="str">
        <f t="shared" si="1135"/>
        <v/>
      </c>
      <c r="AB1922" s="71" t="str">
        <f t="shared" si="1136"/>
        <v/>
      </c>
      <c r="AC1922" s="71" t="str">
        <f t="shared" si="1137"/>
        <v/>
      </c>
      <c r="AD1922" s="71" t="str">
        <f t="shared" si="1138"/>
        <v/>
      </c>
      <c r="AE1922" s="78" t="str">
        <f t="shared" si="1139"/>
        <v/>
      </c>
      <c r="AF1922" s="75" t="str">
        <f t="shared" si="1140"/>
        <v/>
      </c>
      <c r="AG1922" s="71" t="str">
        <f t="shared" si="1141"/>
        <v/>
      </c>
      <c r="AH1922" s="71" t="str">
        <f t="shared" si="1142"/>
        <v/>
      </c>
      <c r="AI1922" s="71" t="str">
        <f t="shared" si="1143"/>
        <v/>
      </c>
      <c r="AJ1922" s="71" t="str">
        <f t="shared" si="1144"/>
        <v/>
      </c>
      <c r="AK1922" s="71" t="str">
        <f t="shared" si="1145"/>
        <v/>
      </c>
      <c r="AL1922" s="71" t="str">
        <f t="shared" si="1146"/>
        <v/>
      </c>
      <c r="AM1922" s="78" t="str">
        <f t="shared" si="1147"/>
        <v/>
      </c>
      <c r="AN1922" s="75" t="str">
        <f t="shared" si="1148"/>
        <v/>
      </c>
      <c r="AO1922" s="71" t="str">
        <f t="shared" si="1149"/>
        <v/>
      </c>
      <c r="AP1922" s="71" t="str">
        <f t="shared" si="1150"/>
        <v/>
      </c>
      <c r="AQ1922" s="71" t="str">
        <f t="shared" si="1151"/>
        <v/>
      </c>
      <c r="AR1922" s="71" t="str">
        <f t="shared" si="1152"/>
        <v/>
      </c>
      <c r="AS1922" s="71" t="str">
        <f t="shared" si="1153"/>
        <v/>
      </c>
      <c r="AT1922" s="71" t="str">
        <f t="shared" si="1154"/>
        <v/>
      </c>
      <c r="AU1922" s="76" t="str">
        <f t="shared" si="1155"/>
        <v/>
      </c>
      <c r="BF1922" s="141">
        <v>57033</v>
      </c>
      <c r="BG1922" s="142" t="s">
        <v>20978</v>
      </c>
      <c r="BH1922" s="141" t="s">
        <v>180</v>
      </c>
      <c r="BI1922" s="141" t="s">
        <v>191</v>
      </c>
      <c r="BJ1922" s="141"/>
      <c r="BK1922" s="141"/>
      <c r="BL1922" s="141" t="s">
        <v>10158</v>
      </c>
      <c r="BM1922" s="141">
        <v>45.522438000000001</v>
      </c>
      <c r="BN1922" s="141">
        <v>-73.123897999999997</v>
      </c>
      <c r="BO1922" s="141">
        <v>1984</v>
      </c>
      <c r="BP1922" s="143"/>
      <c r="BQ1922" s="143" t="s">
        <v>17560</v>
      </c>
    </row>
    <row r="1923" spans="1:69" ht="38.25" customHeight="1" x14ac:dyDescent="0.25">
      <c r="A1923" s="1" t="str">
        <f t="shared" si="1156"/>
        <v/>
      </c>
      <c r="B1923" s="32" t="str">
        <f t="shared" si="1157"/>
        <v/>
      </c>
      <c r="C1923" s="25" t="str">
        <f t="shared" si="1158"/>
        <v/>
      </c>
      <c r="D1923" s="25" t="str">
        <f t="shared" si="1159"/>
        <v/>
      </c>
      <c r="E1923" s="25" t="str">
        <f t="shared" si="1160"/>
        <v/>
      </c>
      <c r="F1923" s="25" t="str">
        <f t="shared" si="1161"/>
        <v/>
      </c>
      <c r="G1923" s="108" t="str">
        <f t="shared" si="1162"/>
        <v/>
      </c>
      <c r="H1923" s="108" t="str">
        <f t="shared" si="1163"/>
        <v/>
      </c>
      <c r="I1923" s="112" t="str">
        <f t="shared" si="1164"/>
        <v/>
      </c>
      <c r="J1923" s="112"/>
      <c r="K1923" s="112"/>
      <c r="L1923" s="113"/>
      <c r="M1923" s="113"/>
      <c r="N1923" s="224" t="str">
        <f t="shared" si="1165"/>
        <v/>
      </c>
      <c r="O1923" s="225" t="str">
        <f t="shared" si="1166"/>
        <v/>
      </c>
      <c r="Q1923" s="6">
        <v>1921</v>
      </c>
      <c r="R1923" s="47" t="str">
        <f t="shared" ref="R1923:R1986" si="1167">Code_geo&amp;"-"&amp;Q1923</f>
        <v>-1921</v>
      </c>
      <c r="S1923" s="6"/>
      <c r="T1923" s="48" t="str">
        <f t="shared" ref="T1923:T1986" si="1168">IF(AND(B1933=$S$3,(OR(C1933=$W$10,C1933=$W$11,C1933=$W$12,C1933=$W$13))),1,"")</f>
        <v/>
      </c>
      <c r="U1923" s="49" t="str">
        <f t="shared" ref="U1923:U1986" si="1169">IF(AND(B1933=$S$4,(OR(C1933=$W$5,C1933=$W$6,C1933=$W$7,C1933=$W$8))),1,"")</f>
        <v/>
      </c>
      <c r="W1923" s="51"/>
      <c r="X1923" s="75" t="str">
        <f t="shared" si="1132"/>
        <v/>
      </c>
      <c r="Y1923" s="71" t="str">
        <f t="shared" si="1133"/>
        <v/>
      </c>
      <c r="Z1923" s="71" t="str">
        <f t="shared" si="1134"/>
        <v/>
      </c>
      <c r="AA1923" s="71" t="str">
        <f t="shared" si="1135"/>
        <v/>
      </c>
      <c r="AB1923" s="71" t="str">
        <f t="shared" si="1136"/>
        <v/>
      </c>
      <c r="AC1923" s="71" t="str">
        <f t="shared" si="1137"/>
        <v/>
      </c>
      <c r="AD1923" s="71" t="str">
        <f t="shared" si="1138"/>
        <v/>
      </c>
      <c r="AE1923" s="78" t="str">
        <f t="shared" si="1139"/>
        <v/>
      </c>
      <c r="AF1923" s="75" t="str">
        <f t="shared" si="1140"/>
        <v/>
      </c>
      <c r="AG1923" s="71" t="str">
        <f t="shared" si="1141"/>
        <v/>
      </c>
      <c r="AH1923" s="71" t="str">
        <f t="shared" si="1142"/>
        <v/>
      </c>
      <c r="AI1923" s="71" t="str">
        <f t="shared" si="1143"/>
        <v/>
      </c>
      <c r="AJ1923" s="71" t="str">
        <f t="shared" si="1144"/>
        <v/>
      </c>
      <c r="AK1923" s="71" t="str">
        <f t="shared" si="1145"/>
        <v/>
      </c>
      <c r="AL1923" s="71" t="str">
        <f t="shared" si="1146"/>
        <v/>
      </c>
      <c r="AM1923" s="78" t="str">
        <f t="shared" si="1147"/>
        <v/>
      </c>
      <c r="AN1923" s="75" t="str">
        <f t="shared" si="1148"/>
        <v/>
      </c>
      <c r="AO1923" s="71" t="str">
        <f t="shared" si="1149"/>
        <v/>
      </c>
      <c r="AP1923" s="71" t="str">
        <f t="shared" si="1150"/>
        <v/>
      </c>
      <c r="AQ1923" s="71" t="str">
        <f t="shared" si="1151"/>
        <v/>
      </c>
      <c r="AR1923" s="71" t="str">
        <f t="shared" si="1152"/>
        <v/>
      </c>
      <c r="AS1923" s="71" t="str">
        <f t="shared" si="1153"/>
        <v/>
      </c>
      <c r="AT1923" s="71" t="str">
        <f t="shared" si="1154"/>
        <v/>
      </c>
      <c r="AU1923" s="76" t="str">
        <f t="shared" si="1155"/>
        <v/>
      </c>
      <c r="BF1923" s="141">
        <v>57033</v>
      </c>
      <c r="BG1923" s="142" t="s">
        <v>20979</v>
      </c>
      <c r="BH1923" s="141" t="s">
        <v>180</v>
      </c>
      <c r="BI1923" s="141" t="s">
        <v>191</v>
      </c>
      <c r="BJ1923" s="141"/>
      <c r="BK1923" s="141"/>
      <c r="BL1923" s="141" t="s">
        <v>20980</v>
      </c>
      <c r="BM1923" s="141">
        <v>45.520496000000001</v>
      </c>
      <c r="BN1923" s="141">
        <v>-73.126249999999999</v>
      </c>
      <c r="BO1923" s="141">
        <v>2013</v>
      </c>
      <c r="BP1923" s="143"/>
      <c r="BQ1923" s="143" t="s">
        <v>17560</v>
      </c>
    </row>
    <row r="1924" spans="1:69" ht="38.25" customHeight="1" x14ac:dyDescent="0.25">
      <c r="A1924" s="1" t="str">
        <f t="shared" si="1156"/>
        <v/>
      </c>
      <c r="B1924" s="32" t="str">
        <f t="shared" si="1157"/>
        <v/>
      </c>
      <c r="C1924" s="25" t="str">
        <f t="shared" si="1158"/>
        <v/>
      </c>
      <c r="D1924" s="25" t="str">
        <f t="shared" si="1159"/>
        <v/>
      </c>
      <c r="E1924" s="25" t="str">
        <f t="shared" si="1160"/>
        <v/>
      </c>
      <c r="F1924" s="25" t="str">
        <f t="shared" si="1161"/>
        <v/>
      </c>
      <c r="G1924" s="108" t="str">
        <f t="shared" si="1162"/>
        <v/>
      </c>
      <c r="H1924" s="108" t="str">
        <f t="shared" si="1163"/>
        <v/>
      </c>
      <c r="I1924" s="112" t="str">
        <f t="shared" si="1164"/>
        <v/>
      </c>
      <c r="J1924" s="112"/>
      <c r="K1924" s="112"/>
      <c r="L1924" s="113"/>
      <c r="M1924" s="113"/>
      <c r="N1924" s="224" t="str">
        <f t="shared" si="1165"/>
        <v/>
      </c>
      <c r="O1924" s="225" t="str">
        <f t="shared" si="1166"/>
        <v/>
      </c>
      <c r="Q1924" s="6">
        <v>1922</v>
      </c>
      <c r="R1924" s="47" t="str">
        <f t="shared" si="1167"/>
        <v>-1922</v>
      </c>
      <c r="S1924" s="6"/>
      <c r="T1924" s="48" t="str">
        <f t="shared" si="1168"/>
        <v/>
      </c>
      <c r="U1924" s="49" t="str">
        <f t="shared" si="1169"/>
        <v/>
      </c>
      <c r="W1924" s="51"/>
      <c r="X1924" s="75" t="str">
        <f t="shared" ref="X1924:X1987" si="1170">IF($C1933=$BE$3,$L1933+$M1933,"")</f>
        <v/>
      </c>
      <c r="Y1924" s="71" t="str">
        <f t="shared" ref="Y1924:Y1987" si="1171">IF($C1933=$BE$4,$L1933+$M1933,"")</f>
        <v/>
      </c>
      <c r="Z1924" s="71" t="str">
        <f t="shared" ref="Z1924:Z1987" si="1172">IF($C1933=$BE$5,$L1933+$M1933,"")</f>
        <v/>
      </c>
      <c r="AA1924" s="71" t="str">
        <f t="shared" ref="AA1924:AA1987" si="1173">IF($C1933=$BE$6,$L1933+$M1933,"")</f>
        <v/>
      </c>
      <c r="AB1924" s="71" t="str">
        <f t="shared" ref="AB1924:AB1987" si="1174">IF($C1933=$BE$7,$L1933+$M1933,"")</f>
        <v/>
      </c>
      <c r="AC1924" s="71" t="str">
        <f t="shared" ref="AC1924:AC1987" si="1175">IF($C1933=$BE$8,$L1933+$M1933,"")</f>
        <v/>
      </c>
      <c r="AD1924" s="71" t="str">
        <f t="shared" ref="AD1924:AD1987" si="1176">IF($C1933=$BE$9,$L1933+$M1933,"")</f>
        <v/>
      </c>
      <c r="AE1924" s="78" t="str">
        <f t="shared" ref="AE1924:AE1987" si="1177">IF($C1933=$BE$10,$L1933+$M1933,"")</f>
        <v/>
      </c>
      <c r="AF1924" s="75" t="str">
        <f t="shared" ref="AF1924:AF1987" si="1178">IF($C1933=$BE$3,IF($J1933&gt;0,$L1933/$J1933,$L1933),"")</f>
        <v/>
      </c>
      <c r="AG1924" s="71" t="str">
        <f t="shared" ref="AG1924:AG1987" si="1179">IF($C1933=$BE$4,IF($J1933&gt;0,$L1933/$J1933,$L1933),"")</f>
        <v/>
      </c>
      <c r="AH1924" s="71" t="str">
        <f t="shared" ref="AH1924:AH1987" si="1180">IF($C1933=$BE$5,IF($J1933&gt;0,$L1933/$J1933,$L1933),"")</f>
        <v/>
      </c>
      <c r="AI1924" s="71" t="str">
        <f t="shared" ref="AI1924:AI1987" si="1181">IF($C1933=$BE$6,IF($J1933&gt;0,$L1933/$J1933,$L1933),"")</f>
        <v/>
      </c>
      <c r="AJ1924" s="71" t="str">
        <f t="shared" ref="AJ1924:AJ1987" si="1182">IF($C1933=$BE$7,IF($J1933&gt;0,$L1933/$J1933,$L1933),"")</f>
        <v/>
      </c>
      <c r="AK1924" s="71" t="str">
        <f t="shared" ref="AK1924:AK1987" si="1183">IF($C1933=$BE$8,IF($J1933&gt;0,$L1933/$J1933,$L1933),"")</f>
        <v/>
      </c>
      <c r="AL1924" s="71" t="str">
        <f t="shared" ref="AL1924:AL1987" si="1184">IF($C1933=$BE$9,IF($J1933&gt;0,$L1933/$J1933,$L1933),"")</f>
        <v/>
      </c>
      <c r="AM1924" s="78" t="str">
        <f t="shared" ref="AM1924:AM1987" si="1185">IF($C1933=$BE$10,IF($J1933&gt;0,$L1933/$J1933,$L1933),"")</f>
        <v/>
      </c>
      <c r="AN1924" s="75" t="str">
        <f t="shared" ref="AN1924:AN1987" si="1186">IF($C1933=$BE$3,IF($K1933&gt;0,$M1933/$K1933,$M1933),"")</f>
        <v/>
      </c>
      <c r="AO1924" s="71" t="str">
        <f t="shared" ref="AO1924:AO1987" si="1187">IF($C1933=$BE$4,IF($K1933&gt;0,$M1933/$K1933,$M1933),"")</f>
        <v/>
      </c>
      <c r="AP1924" s="71" t="str">
        <f t="shared" ref="AP1924:AP1987" si="1188">IF($C1933=$BE$5,IF($K1933&gt;0,$M1933/$K1933,$M1933),"")</f>
        <v/>
      </c>
      <c r="AQ1924" s="71" t="str">
        <f t="shared" ref="AQ1924:AQ1987" si="1189">IF($C1933=$BE$6,IF($K1933&gt;0,$M1933/$K1933,$M1933),"")</f>
        <v/>
      </c>
      <c r="AR1924" s="71" t="str">
        <f t="shared" ref="AR1924:AR1987" si="1190">IF($C1933=$BE$7,IF($K1933&gt;0,$M1933/$K1933,$M1933),"")</f>
        <v/>
      </c>
      <c r="AS1924" s="71" t="str">
        <f t="shared" ref="AS1924:AS1987" si="1191">IF($C1933=$BE$8,IF($K1933&gt;0,$M1933/$K1933,$M1933),"")</f>
        <v/>
      </c>
      <c r="AT1924" s="71" t="str">
        <f t="shared" ref="AT1924:AT1987" si="1192">IF($C1933=$BE$9,IF($K1933&gt;0,$M1933/$K1933,$M1933),"")</f>
        <v/>
      </c>
      <c r="AU1924" s="76" t="str">
        <f t="shared" ref="AU1924:AU1987" si="1193">IF($C1933=$BE$10,IF($K1933&gt;0,$M1933/$K1933,$M1933),"")</f>
        <v/>
      </c>
      <c r="BF1924" s="141">
        <v>58033</v>
      </c>
      <c r="BG1924" s="142" t="s">
        <v>21017</v>
      </c>
      <c r="BH1924" s="141" t="s">
        <v>180</v>
      </c>
      <c r="BI1924" s="141" t="s">
        <v>190</v>
      </c>
      <c r="BJ1924" s="141" t="s">
        <v>21018</v>
      </c>
      <c r="BK1924" s="141"/>
      <c r="BL1924" s="141" t="s">
        <v>21019</v>
      </c>
      <c r="BM1924" s="141">
        <v>45.591709999999999</v>
      </c>
      <c r="BN1924" s="141">
        <v>-73.430673999999996</v>
      </c>
      <c r="BO1924" s="141">
        <v>2015</v>
      </c>
      <c r="BP1924" s="143" t="s">
        <v>26007</v>
      </c>
      <c r="BQ1924" s="143" t="s">
        <v>26794</v>
      </c>
    </row>
    <row r="1925" spans="1:69" ht="38.25" customHeight="1" x14ac:dyDescent="0.25">
      <c r="A1925" s="1" t="str">
        <f t="shared" si="1156"/>
        <v/>
      </c>
      <c r="B1925" s="32" t="str">
        <f t="shared" si="1157"/>
        <v/>
      </c>
      <c r="C1925" s="25" t="str">
        <f t="shared" si="1158"/>
        <v/>
      </c>
      <c r="D1925" s="25" t="str">
        <f t="shared" si="1159"/>
        <v/>
      </c>
      <c r="E1925" s="25" t="str">
        <f t="shared" si="1160"/>
        <v/>
      </c>
      <c r="F1925" s="25" t="str">
        <f t="shared" si="1161"/>
        <v/>
      </c>
      <c r="G1925" s="108" t="str">
        <f t="shared" si="1162"/>
        <v/>
      </c>
      <c r="H1925" s="108" t="str">
        <f t="shared" si="1163"/>
        <v/>
      </c>
      <c r="I1925" s="112" t="str">
        <f t="shared" si="1164"/>
        <v/>
      </c>
      <c r="J1925" s="112"/>
      <c r="K1925" s="112"/>
      <c r="L1925" s="113"/>
      <c r="M1925" s="113"/>
      <c r="N1925" s="224" t="str">
        <f t="shared" si="1165"/>
        <v/>
      </c>
      <c r="O1925" s="225" t="str">
        <f t="shared" si="1166"/>
        <v/>
      </c>
      <c r="Q1925" s="6">
        <v>1923</v>
      </c>
      <c r="R1925" s="47" t="str">
        <f t="shared" si="1167"/>
        <v>-1923</v>
      </c>
      <c r="S1925" s="6"/>
      <c r="T1925" s="48" t="str">
        <f t="shared" si="1168"/>
        <v/>
      </c>
      <c r="U1925" s="49" t="str">
        <f t="shared" si="1169"/>
        <v/>
      </c>
      <c r="W1925" s="51"/>
      <c r="X1925" s="75" t="str">
        <f t="shared" si="1170"/>
        <v/>
      </c>
      <c r="Y1925" s="71" t="str">
        <f t="shared" si="1171"/>
        <v/>
      </c>
      <c r="Z1925" s="71" t="str">
        <f t="shared" si="1172"/>
        <v/>
      </c>
      <c r="AA1925" s="71" t="str">
        <f t="shared" si="1173"/>
        <v/>
      </c>
      <c r="AB1925" s="71" t="str">
        <f t="shared" si="1174"/>
        <v/>
      </c>
      <c r="AC1925" s="71" t="str">
        <f t="shared" si="1175"/>
        <v/>
      </c>
      <c r="AD1925" s="71" t="str">
        <f t="shared" si="1176"/>
        <v/>
      </c>
      <c r="AE1925" s="78" t="str">
        <f t="shared" si="1177"/>
        <v/>
      </c>
      <c r="AF1925" s="75" t="str">
        <f t="shared" si="1178"/>
        <v/>
      </c>
      <c r="AG1925" s="71" t="str">
        <f t="shared" si="1179"/>
        <v/>
      </c>
      <c r="AH1925" s="71" t="str">
        <f t="shared" si="1180"/>
        <v/>
      </c>
      <c r="AI1925" s="71" t="str">
        <f t="shared" si="1181"/>
        <v/>
      </c>
      <c r="AJ1925" s="71" t="str">
        <f t="shared" si="1182"/>
        <v/>
      </c>
      <c r="AK1925" s="71" t="str">
        <f t="shared" si="1183"/>
        <v/>
      </c>
      <c r="AL1925" s="71" t="str">
        <f t="shared" si="1184"/>
        <v/>
      </c>
      <c r="AM1925" s="78" t="str">
        <f t="shared" si="1185"/>
        <v/>
      </c>
      <c r="AN1925" s="75" t="str">
        <f t="shared" si="1186"/>
        <v/>
      </c>
      <c r="AO1925" s="71" t="str">
        <f t="shared" si="1187"/>
        <v/>
      </c>
      <c r="AP1925" s="71" t="str">
        <f t="shared" si="1188"/>
        <v/>
      </c>
      <c r="AQ1925" s="71" t="str">
        <f t="shared" si="1189"/>
        <v/>
      </c>
      <c r="AR1925" s="71" t="str">
        <f t="shared" si="1190"/>
        <v/>
      </c>
      <c r="AS1925" s="71" t="str">
        <f t="shared" si="1191"/>
        <v/>
      </c>
      <c r="AT1925" s="71" t="str">
        <f t="shared" si="1192"/>
        <v/>
      </c>
      <c r="AU1925" s="76" t="str">
        <f t="shared" si="1193"/>
        <v/>
      </c>
      <c r="BF1925" s="141">
        <v>58012</v>
      </c>
      <c r="BG1925" s="142" t="s">
        <v>21231</v>
      </c>
      <c r="BH1925" s="141" t="s">
        <v>180</v>
      </c>
      <c r="BI1925" s="141" t="s">
        <v>191</v>
      </c>
      <c r="BJ1925" s="141" t="s">
        <v>2163</v>
      </c>
      <c r="BK1925" s="141" t="s">
        <v>2164</v>
      </c>
      <c r="BL1925" s="141" t="s">
        <v>2165</v>
      </c>
      <c r="BM1925" s="141">
        <v>45.551699999999997</v>
      </c>
      <c r="BN1925" s="141">
        <v>-73.5</v>
      </c>
      <c r="BO1925" s="141">
        <v>1987</v>
      </c>
      <c r="BP1925" s="143" t="s">
        <v>23939</v>
      </c>
      <c r="BQ1925" s="143" t="s">
        <v>17560</v>
      </c>
    </row>
    <row r="1926" spans="1:69" ht="38.25" customHeight="1" x14ac:dyDescent="0.25">
      <c r="A1926" s="1" t="str">
        <f t="shared" si="1156"/>
        <v/>
      </c>
      <c r="B1926" s="32" t="str">
        <f t="shared" si="1157"/>
        <v/>
      </c>
      <c r="C1926" s="25" t="str">
        <f t="shared" si="1158"/>
        <v/>
      </c>
      <c r="D1926" s="25" t="str">
        <f t="shared" si="1159"/>
        <v/>
      </c>
      <c r="E1926" s="25" t="str">
        <f t="shared" si="1160"/>
        <v/>
      </c>
      <c r="F1926" s="25" t="str">
        <f t="shared" si="1161"/>
        <v/>
      </c>
      <c r="G1926" s="108" t="str">
        <f t="shared" si="1162"/>
        <v/>
      </c>
      <c r="H1926" s="108" t="str">
        <f t="shared" si="1163"/>
        <v/>
      </c>
      <c r="I1926" s="112" t="str">
        <f t="shared" si="1164"/>
        <v/>
      </c>
      <c r="J1926" s="112"/>
      <c r="K1926" s="112"/>
      <c r="L1926" s="113"/>
      <c r="M1926" s="113"/>
      <c r="N1926" s="224" t="str">
        <f t="shared" si="1165"/>
        <v/>
      </c>
      <c r="O1926" s="225" t="str">
        <f t="shared" si="1166"/>
        <v/>
      </c>
      <c r="Q1926" s="6">
        <v>1924</v>
      </c>
      <c r="R1926" s="47" t="str">
        <f t="shared" si="1167"/>
        <v>-1924</v>
      </c>
      <c r="S1926" s="6"/>
      <c r="T1926" s="48" t="str">
        <f t="shared" si="1168"/>
        <v/>
      </c>
      <c r="U1926" s="49" t="str">
        <f t="shared" si="1169"/>
        <v/>
      </c>
      <c r="W1926" s="51"/>
      <c r="X1926" s="75" t="str">
        <f t="shared" si="1170"/>
        <v/>
      </c>
      <c r="Y1926" s="71" t="str">
        <f t="shared" si="1171"/>
        <v/>
      </c>
      <c r="Z1926" s="71" t="str">
        <f t="shared" si="1172"/>
        <v/>
      </c>
      <c r="AA1926" s="71" t="str">
        <f t="shared" si="1173"/>
        <v/>
      </c>
      <c r="AB1926" s="71" t="str">
        <f t="shared" si="1174"/>
        <v/>
      </c>
      <c r="AC1926" s="71" t="str">
        <f t="shared" si="1175"/>
        <v/>
      </c>
      <c r="AD1926" s="71" t="str">
        <f t="shared" si="1176"/>
        <v/>
      </c>
      <c r="AE1926" s="78" t="str">
        <f t="shared" si="1177"/>
        <v/>
      </c>
      <c r="AF1926" s="75" t="str">
        <f t="shared" si="1178"/>
        <v/>
      </c>
      <c r="AG1926" s="71" t="str">
        <f t="shared" si="1179"/>
        <v/>
      </c>
      <c r="AH1926" s="71" t="str">
        <f t="shared" si="1180"/>
        <v/>
      </c>
      <c r="AI1926" s="71" t="str">
        <f t="shared" si="1181"/>
        <v/>
      </c>
      <c r="AJ1926" s="71" t="str">
        <f t="shared" si="1182"/>
        <v/>
      </c>
      <c r="AK1926" s="71" t="str">
        <f t="shared" si="1183"/>
        <v/>
      </c>
      <c r="AL1926" s="71" t="str">
        <f t="shared" si="1184"/>
        <v/>
      </c>
      <c r="AM1926" s="78" t="str">
        <f t="shared" si="1185"/>
        <v/>
      </c>
      <c r="AN1926" s="75" t="str">
        <f t="shared" si="1186"/>
        <v/>
      </c>
      <c r="AO1926" s="71" t="str">
        <f t="shared" si="1187"/>
        <v/>
      </c>
      <c r="AP1926" s="71" t="str">
        <f t="shared" si="1188"/>
        <v/>
      </c>
      <c r="AQ1926" s="71" t="str">
        <f t="shared" si="1189"/>
        <v/>
      </c>
      <c r="AR1926" s="71" t="str">
        <f t="shared" si="1190"/>
        <v/>
      </c>
      <c r="AS1926" s="71" t="str">
        <f t="shared" si="1191"/>
        <v/>
      </c>
      <c r="AT1926" s="71" t="str">
        <f t="shared" si="1192"/>
        <v/>
      </c>
      <c r="AU1926" s="76" t="str">
        <f t="shared" si="1193"/>
        <v/>
      </c>
      <c r="BF1926" s="141">
        <v>58012</v>
      </c>
      <c r="BG1926" s="142" t="s">
        <v>21232</v>
      </c>
      <c r="BH1926" s="141" t="s">
        <v>180</v>
      </c>
      <c r="BI1926" s="141" t="s">
        <v>191</v>
      </c>
      <c r="BJ1926" s="141" t="s">
        <v>2167</v>
      </c>
      <c r="BK1926" s="141" t="s">
        <v>2168</v>
      </c>
      <c r="BL1926" s="141" t="s">
        <v>2167</v>
      </c>
      <c r="BM1926" s="141">
        <v>45.577800000000003</v>
      </c>
      <c r="BN1926" s="141">
        <v>-73.475999999999999</v>
      </c>
      <c r="BO1926" s="141">
        <v>1987</v>
      </c>
      <c r="BP1926" s="143" t="s">
        <v>23939</v>
      </c>
      <c r="BQ1926" s="143" t="s">
        <v>17560</v>
      </c>
    </row>
    <row r="1927" spans="1:69" ht="38.25" customHeight="1" x14ac:dyDescent="0.25">
      <c r="A1927" s="1" t="str">
        <f t="shared" si="1156"/>
        <v/>
      </c>
      <c r="B1927" s="32" t="str">
        <f t="shared" si="1157"/>
        <v/>
      </c>
      <c r="C1927" s="25" t="str">
        <f t="shared" si="1158"/>
        <v/>
      </c>
      <c r="D1927" s="25" t="str">
        <f t="shared" si="1159"/>
        <v/>
      </c>
      <c r="E1927" s="25" t="str">
        <f t="shared" si="1160"/>
        <v/>
      </c>
      <c r="F1927" s="25" t="str">
        <f t="shared" si="1161"/>
        <v/>
      </c>
      <c r="G1927" s="108" t="str">
        <f t="shared" si="1162"/>
        <v/>
      </c>
      <c r="H1927" s="108" t="str">
        <f t="shared" si="1163"/>
        <v/>
      </c>
      <c r="I1927" s="112" t="str">
        <f t="shared" si="1164"/>
        <v/>
      </c>
      <c r="J1927" s="112"/>
      <c r="K1927" s="112"/>
      <c r="L1927" s="113"/>
      <c r="M1927" s="113"/>
      <c r="N1927" s="224" t="str">
        <f t="shared" si="1165"/>
        <v/>
      </c>
      <c r="O1927" s="225" t="str">
        <f t="shared" si="1166"/>
        <v/>
      </c>
      <c r="Q1927" s="6">
        <v>1925</v>
      </c>
      <c r="R1927" s="47" t="str">
        <f t="shared" si="1167"/>
        <v>-1925</v>
      </c>
      <c r="S1927" s="6"/>
      <c r="T1927" s="48" t="str">
        <f t="shared" si="1168"/>
        <v/>
      </c>
      <c r="U1927" s="49" t="str">
        <f t="shared" si="1169"/>
        <v/>
      </c>
      <c r="W1927" s="51"/>
      <c r="X1927" s="75" t="str">
        <f t="shared" si="1170"/>
        <v/>
      </c>
      <c r="Y1927" s="71" t="str">
        <f t="shared" si="1171"/>
        <v/>
      </c>
      <c r="Z1927" s="71" t="str">
        <f t="shared" si="1172"/>
        <v/>
      </c>
      <c r="AA1927" s="71" t="str">
        <f t="shared" si="1173"/>
        <v/>
      </c>
      <c r="AB1927" s="71" t="str">
        <f t="shared" si="1174"/>
        <v/>
      </c>
      <c r="AC1927" s="71" t="str">
        <f t="shared" si="1175"/>
        <v/>
      </c>
      <c r="AD1927" s="71" t="str">
        <f t="shared" si="1176"/>
        <v/>
      </c>
      <c r="AE1927" s="78" t="str">
        <f t="shared" si="1177"/>
        <v/>
      </c>
      <c r="AF1927" s="75" t="str">
        <f t="shared" si="1178"/>
        <v/>
      </c>
      <c r="AG1927" s="71" t="str">
        <f t="shared" si="1179"/>
        <v/>
      </c>
      <c r="AH1927" s="71" t="str">
        <f t="shared" si="1180"/>
        <v/>
      </c>
      <c r="AI1927" s="71" t="str">
        <f t="shared" si="1181"/>
        <v/>
      </c>
      <c r="AJ1927" s="71" t="str">
        <f t="shared" si="1182"/>
        <v/>
      </c>
      <c r="AK1927" s="71" t="str">
        <f t="shared" si="1183"/>
        <v/>
      </c>
      <c r="AL1927" s="71" t="str">
        <f t="shared" si="1184"/>
        <v/>
      </c>
      <c r="AM1927" s="78" t="str">
        <f t="shared" si="1185"/>
        <v/>
      </c>
      <c r="AN1927" s="75" t="str">
        <f t="shared" si="1186"/>
        <v/>
      </c>
      <c r="AO1927" s="71" t="str">
        <f t="shared" si="1187"/>
        <v/>
      </c>
      <c r="AP1927" s="71" t="str">
        <f t="shared" si="1188"/>
        <v/>
      </c>
      <c r="AQ1927" s="71" t="str">
        <f t="shared" si="1189"/>
        <v/>
      </c>
      <c r="AR1927" s="71" t="str">
        <f t="shared" si="1190"/>
        <v/>
      </c>
      <c r="AS1927" s="71" t="str">
        <f t="shared" si="1191"/>
        <v/>
      </c>
      <c r="AT1927" s="71" t="str">
        <f t="shared" si="1192"/>
        <v/>
      </c>
      <c r="AU1927" s="76" t="str">
        <f t="shared" si="1193"/>
        <v/>
      </c>
      <c r="BF1927" s="141">
        <v>58012</v>
      </c>
      <c r="BG1927" s="142" t="s">
        <v>21233</v>
      </c>
      <c r="BH1927" s="141" t="s">
        <v>180</v>
      </c>
      <c r="BI1927" s="141" t="s">
        <v>191</v>
      </c>
      <c r="BJ1927" s="141" t="s">
        <v>2170</v>
      </c>
      <c r="BK1927" s="141" t="s">
        <v>2171</v>
      </c>
      <c r="BL1927" s="141" t="s">
        <v>2165</v>
      </c>
      <c r="BM1927" s="141">
        <v>45.5212</v>
      </c>
      <c r="BN1927" s="141">
        <v>-73.521000000000001</v>
      </c>
      <c r="BO1927" s="141">
        <v>1987</v>
      </c>
      <c r="BP1927" s="143" t="s">
        <v>23939</v>
      </c>
      <c r="BQ1927" s="143" t="s">
        <v>17560</v>
      </c>
    </row>
    <row r="1928" spans="1:69" ht="38.25" customHeight="1" x14ac:dyDescent="0.25">
      <c r="A1928" s="1" t="str">
        <f t="shared" si="1156"/>
        <v/>
      </c>
      <c r="B1928" s="32" t="str">
        <f t="shared" si="1157"/>
        <v/>
      </c>
      <c r="C1928" s="25" t="str">
        <f t="shared" si="1158"/>
        <v/>
      </c>
      <c r="D1928" s="25" t="str">
        <f t="shared" si="1159"/>
        <v/>
      </c>
      <c r="E1928" s="25" t="str">
        <f t="shared" si="1160"/>
        <v/>
      </c>
      <c r="F1928" s="25" t="str">
        <f t="shared" si="1161"/>
        <v/>
      </c>
      <c r="G1928" s="108" t="str">
        <f t="shared" si="1162"/>
        <v/>
      </c>
      <c r="H1928" s="108" t="str">
        <f t="shared" si="1163"/>
        <v/>
      </c>
      <c r="I1928" s="112" t="str">
        <f t="shared" si="1164"/>
        <v/>
      </c>
      <c r="J1928" s="112"/>
      <c r="K1928" s="112"/>
      <c r="L1928" s="113"/>
      <c r="M1928" s="113"/>
      <c r="N1928" s="224" t="str">
        <f t="shared" si="1165"/>
        <v/>
      </c>
      <c r="O1928" s="225" t="str">
        <f t="shared" si="1166"/>
        <v/>
      </c>
      <c r="Q1928" s="6">
        <v>1926</v>
      </c>
      <c r="R1928" s="47" t="str">
        <f t="shared" si="1167"/>
        <v>-1926</v>
      </c>
      <c r="S1928" s="6"/>
      <c r="T1928" s="48" t="str">
        <f t="shared" si="1168"/>
        <v/>
      </c>
      <c r="U1928" s="49" t="str">
        <f t="shared" si="1169"/>
        <v/>
      </c>
      <c r="W1928" s="51"/>
      <c r="X1928" s="75" t="str">
        <f t="shared" si="1170"/>
        <v/>
      </c>
      <c r="Y1928" s="71" t="str">
        <f t="shared" si="1171"/>
        <v/>
      </c>
      <c r="Z1928" s="71" t="str">
        <f t="shared" si="1172"/>
        <v/>
      </c>
      <c r="AA1928" s="71" t="str">
        <f t="shared" si="1173"/>
        <v/>
      </c>
      <c r="AB1928" s="71" t="str">
        <f t="shared" si="1174"/>
        <v/>
      </c>
      <c r="AC1928" s="71" t="str">
        <f t="shared" si="1175"/>
        <v/>
      </c>
      <c r="AD1928" s="71" t="str">
        <f t="shared" si="1176"/>
        <v/>
      </c>
      <c r="AE1928" s="78" t="str">
        <f t="shared" si="1177"/>
        <v/>
      </c>
      <c r="AF1928" s="75" t="str">
        <f t="shared" si="1178"/>
        <v/>
      </c>
      <c r="AG1928" s="71" t="str">
        <f t="shared" si="1179"/>
        <v/>
      </c>
      <c r="AH1928" s="71" t="str">
        <f t="shared" si="1180"/>
        <v/>
      </c>
      <c r="AI1928" s="71" t="str">
        <f t="shared" si="1181"/>
        <v/>
      </c>
      <c r="AJ1928" s="71" t="str">
        <f t="shared" si="1182"/>
        <v/>
      </c>
      <c r="AK1928" s="71" t="str">
        <f t="shared" si="1183"/>
        <v/>
      </c>
      <c r="AL1928" s="71" t="str">
        <f t="shared" si="1184"/>
        <v/>
      </c>
      <c r="AM1928" s="78" t="str">
        <f t="shared" si="1185"/>
        <v/>
      </c>
      <c r="AN1928" s="75" t="str">
        <f t="shared" si="1186"/>
        <v/>
      </c>
      <c r="AO1928" s="71" t="str">
        <f t="shared" si="1187"/>
        <v/>
      </c>
      <c r="AP1928" s="71" t="str">
        <f t="shared" si="1188"/>
        <v/>
      </c>
      <c r="AQ1928" s="71" t="str">
        <f t="shared" si="1189"/>
        <v/>
      </c>
      <c r="AR1928" s="71" t="str">
        <f t="shared" si="1190"/>
        <v/>
      </c>
      <c r="AS1928" s="71" t="str">
        <f t="shared" si="1191"/>
        <v/>
      </c>
      <c r="AT1928" s="71" t="str">
        <f t="shared" si="1192"/>
        <v/>
      </c>
      <c r="AU1928" s="76" t="str">
        <f t="shared" si="1193"/>
        <v/>
      </c>
      <c r="BF1928" s="141">
        <v>58012</v>
      </c>
      <c r="BG1928" s="142" t="s">
        <v>21234</v>
      </c>
      <c r="BH1928" s="141" t="s">
        <v>180</v>
      </c>
      <c r="BI1928" s="141" t="s">
        <v>191</v>
      </c>
      <c r="BJ1928" s="141" t="s">
        <v>2310</v>
      </c>
      <c r="BK1928" s="141" t="s">
        <v>2311</v>
      </c>
      <c r="BL1928" s="141" t="s">
        <v>2165</v>
      </c>
      <c r="BM1928" s="141">
        <v>45.597200000000001</v>
      </c>
      <c r="BN1928" s="141">
        <v>-73.459999999999994</v>
      </c>
      <c r="BO1928" s="141">
        <v>1987</v>
      </c>
      <c r="BP1928" s="143" t="s">
        <v>23939</v>
      </c>
      <c r="BQ1928" s="143" t="s">
        <v>17560</v>
      </c>
    </row>
    <row r="1929" spans="1:69" ht="38.25" customHeight="1" x14ac:dyDescent="0.25">
      <c r="A1929" s="1" t="str">
        <f t="shared" si="1156"/>
        <v/>
      </c>
      <c r="B1929" s="32" t="str">
        <f t="shared" si="1157"/>
        <v/>
      </c>
      <c r="C1929" s="25" t="str">
        <f t="shared" si="1158"/>
        <v/>
      </c>
      <c r="D1929" s="25" t="str">
        <f t="shared" si="1159"/>
        <v/>
      </c>
      <c r="E1929" s="25" t="str">
        <f t="shared" si="1160"/>
        <v/>
      </c>
      <c r="F1929" s="25" t="str">
        <f t="shared" si="1161"/>
        <v/>
      </c>
      <c r="G1929" s="108" t="str">
        <f t="shared" si="1162"/>
        <v/>
      </c>
      <c r="H1929" s="108" t="str">
        <f t="shared" si="1163"/>
        <v/>
      </c>
      <c r="I1929" s="112" t="str">
        <f t="shared" si="1164"/>
        <v/>
      </c>
      <c r="J1929" s="112"/>
      <c r="K1929" s="112"/>
      <c r="L1929" s="113"/>
      <c r="M1929" s="113"/>
      <c r="N1929" s="224" t="str">
        <f t="shared" si="1165"/>
        <v/>
      </c>
      <c r="O1929" s="225" t="str">
        <f t="shared" si="1166"/>
        <v/>
      </c>
      <c r="Q1929" s="6">
        <v>1927</v>
      </c>
      <c r="R1929" s="47" t="str">
        <f t="shared" si="1167"/>
        <v>-1927</v>
      </c>
      <c r="S1929" s="6"/>
      <c r="T1929" s="48" t="str">
        <f t="shared" si="1168"/>
        <v/>
      </c>
      <c r="U1929" s="49" t="str">
        <f t="shared" si="1169"/>
        <v/>
      </c>
      <c r="W1929" s="51"/>
      <c r="X1929" s="75" t="str">
        <f t="shared" si="1170"/>
        <v/>
      </c>
      <c r="Y1929" s="71" t="str">
        <f t="shared" si="1171"/>
        <v/>
      </c>
      <c r="Z1929" s="71" t="str">
        <f t="shared" si="1172"/>
        <v/>
      </c>
      <c r="AA1929" s="71" t="str">
        <f t="shared" si="1173"/>
        <v/>
      </c>
      <c r="AB1929" s="71" t="str">
        <f t="shared" si="1174"/>
        <v/>
      </c>
      <c r="AC1929" s="71" t="str">
        <f t="shared" si="1175"/>
        <v/>
      </c>
      <c r="AD1929" s="71" t="str">
        <f t="shared" si="1176"/>
        <v/>
      </c>
      <c r="AE1929" s="78" t="str">
        <f t="shared" si="1177"/>
        <v/>
      </c>
      <c r="AF1929" s="75" t="str">
        <f t="shared" si="1178"/>
        <v/>
      </c>
      <c r="AG1929" s="71" t="str">
        <f t="shared" si="1179"/>
        <v/>
      </c>
      <c r="AH1929" s="71" t="str">
        <f t="shared" si="1180"/>
        <v/>
      </c>
      <c r="AI1929" s="71" t="str">
        <f t="shared" si="1181"/>
        <v/>
      </c>
      <c r="AJ1929" s="71" t="str">
        <f t="shared" si="1182"/>
        <v/>
      </c>
      <c r="AK1929" s="71" t="str">
        <f t="shared" si="1183"/>
        <v/>
      </c>
      <c r="AL1929" s="71" t="str">
        <f t="shared" si="1184"/>
        <v/>
      </c>
      <c r="AM1929" s="78" t="str">
        <f t="shared" si="1185"/>
        <v/>
      </c>
      <c r="AN1929" s="75" t="str">
        <f t="shared" si="1186"/>
        <v/>
      </c>
      <c r="AO1929" s="71" t="str">
        <f t="shared" si="1187"/>
        <v/>
      </c>
      <c r="AP1929" s="71" t="str">
        <f t="shared" si="1188"/>
        <v/>
      </c>
      <c r="AQ1929" s="71" t="str">
        <f t="shared" si="1189"/>
        <v/>
      </c>
      <c r="AR1929" s="71" t="str">
        <f t="shared" si="1190"/>
        <v/>
      </c>
      <c r="AS1929" s="71" t="str">
        <f t="shared" si="1191"/>
        <v/>
      </c>
      <c r="AT1929" s="71" t="str">
        <f t="shared" si="1192"/>
        <v/>
      </c>
      <c r="AU1929" s="76" t="str">
        <f t="shared" si="1193"/>
        <v/>
      </c>
      <c r="BF1929" s="141">
        <v>58012</v>
      </c>
      <c r="BG1929" s="142" t="s">
        <v>21235</v>
      </c>
      <c r="BH1929" s="141" t="s">
        <v>180</v>
      </c>
      <c r="BI1929" s="141" t="s">
        <v>191</v>
      </c>
      <c r="BJ1929" s="141" t="s">
        <v>2313</v>
      </c>
      <c r="BK1929" s="141" t="s">
        <v>2314</v>
      </c>
      <c r="BL1929" s="141" t="s">
        <v>2165</v>
      </c>
      <c r="BM1929" s="141">
        <v>45.624299999999998</v>
      </c>
      <c r="BN1929" s="141">
        <v>-73.454999999999998</v>
      </c>
      <c r="BO1929" s="141">
        <v>1987</v>
      </c>
      <c r="BP1929" s="143" t="s">
        <v>23939</v>
      </c>
      <c r="BQ1929" s="143" t="s">
        <v>17560</v>
      </c>
    </row>
    <row r="1930" spans="1:69" ht="38.25" customHeight="1" x14ac:dyDescent="0.25">
      <c r="A1930" s="1" t="str">
        <f t="shared" si="1156"/>
        <v/>
      </c>
      <c r="B1930" s="32" t="str">
        <f t="shared" si="1157"/>
        <v/>
      </c>
      <c r="C1930" s="25" t="str">
        <f t="shared" si="1158"/>
        <v/>
      </c>
      <c r="D1930" s="25" t="str">
        <f t="shared" si="1159"/>
        <v/>
      </c>
      <c r="E1930" s="25" t="str">
        <f t="shared" si="1160"/>
        <v/>
      </c>
      <c r="F1930" s="25" t="str">
        <f t="shared" si="1161"/>
        <v/>
      </c>
      <c r="G1930" s="108" t="str">
        <f t="shared" si="1162"/>
        <v/>
      </c>
      <c r="H1930" s="108" t="str">
        <f t="shared" si="1163"/>
        <v/>
      </c>
      <c r="I1930" s="112" t="str">
        <f t="shared" si="1164"/>
        <v/>
      </c>
      <c r="J1930" s="112"/>
      <c r="K1930" s="112"/>
      <c r="L1930" s="113"/>
      <c r="M1930" s="113"/>
      <c r="N1930" s="224" t="str">
        <f t="shared" si="1165"/>
        <v/>
      </c>
      <c r="O1930" s="225" t="str">
        <f t="shared" si="1166"/>
        <v/>
      </c>
      <c r="Q1930" s="6">
        <v>1928</v>
      </c>
      <c r="R1930" s="47" t="str">
        <f t="shared" si="1167"/>
        <v>-1928</v>
      </c>
      <c r="S1930" s="6"/>
      <c r="T1930" s="48" t="str">
        <f t="shared" si="1168"/>
        <v/>
      </c>
      <c r="U1930" s="49" t="str">
        <f t="shared" si="1169"/>
        <v/>
      </c>
      <c r="W1930" s="51"/>
      <c r="X1930" s="75" t="str">
        <f t="shared" si="1170"/>
        <v/>
      </c>
      <c r="Y1930" s="71" t="str">
        <f t="shared" si="1171"/>
        <v/>
      </c>
      <c r="Z1930" s="71" t="str">
        <f t="shared" si="1172"/>
        <v/>
      </c>
      <c r="AA1930" s="71" t="str">
        <f t="shared" si="1173"/>
        <v/>
      </c>
      <c r="AB1930" s="71" t="str">
        <f t="shared" si="1174"/>
        <v/>
      </c>
      <c r="AC1930" s="71" t="str">
        <f t="shared" si="1175"/>
        <v/>
      </c>
      <c r="AD1930" s="71" t="str">
        <f t="shared" si="1176"/>
        <v/>
      </c>
      <c r="AE1930" s="78" t="str">
        <f t="shared" si="1177"/>
        <v/>
      </c>
      <c r="AF1930" s="75" t="str">
        <f t="shared" si="1178"/>
        <v/>
      </c>
      <c r="AG1930" s="71" t="str">
        <f t="shared" si="1179"/>
        <v/>
      </c>
      <c r="AH1930" s="71" t="str">
        <f t="shared" si="1180"/>
        <v/>
      </c>
      <c r="AI1930" s="71" t="str">
        <f t="shared" si="1181"/>
        <v/>
      </c>
      <c r="AJ1930" s="71" t="str">
        <f t="shared" si="1182"/>
        <v/>
      </c>
      <c r="AK1930" s="71" t="str">
        <f t="shared" si="1183"/>
        <v/>
      </c>
      <c r="AL1930" s="71" t="str">
        <f t="shared" si="1184"/>
        <v/>
      </c>
      <c r="AM1930" s="78" t="str">
        <f t="shared" si="1185"/>
        <v/>
      </c>
      <c r="AN1930" s="75" t="str">
        <f t="shared" si="1186"/>
        <v/>
      </c>
      <c r="AO1930" s="71" t="str">
        <f t="shared" si="1187"/>
        <v/>
      </c>
      <c r="AP1930" s="71" t="str">
        <f t="shared" si="1188"/>
        <v/>
      </c>
      <c r="AQ1930" s="71" t="str">
        <f t="shared" si="1189"/>
        <v/>
      </c>
      <c r="AR1930" s="71" t="str">
        <f t="shared" si="1190"/>
        <v/>
      </c>
      <c r="AS1930" s="71" t="str">
        <f t="shared" si="1191"/>
        <v/>
      </c>
      <c r="AT1930" s="71" t="str">
        <f t="shared" si="1192"/>
        <v/>
      </c>
      <c r="AU1930" s="76" t="str">
        <f t="shared" si="1193"/>
        <v/>
      </c>
      <c r="BF1930" s="141">
        <v>58012</v>
      </c>
      <c r="BG1930" s="142" t="s">
        <v>21236</v>
      </c>
      <c r="BH1930" s="141" t="s">
        <v>180</v>
      </c>
      <c r="BI1930" s="141" t="s">
        <v>191</v>
      </c>
      <c r="BJ1930" s="141" t="s">
        <v>2316</v>
      </c>
      <c r="BK1930" s="141" t="s">
        <v>1980</v>
      </c>
      <c r="BL1930" s="141" t="s">
        <v>2165</v>
      </c>
      <c r="BM1930" s="141">
        <v>45.615299999999998</v>
      </c>
      <c r="BN1930" s="141">
        <v>-73.456000000000003</v>
      </c>
      <c r="BO1930" s="141">
        <v>1987</v>
      </c>
      <c r="BP1930" s="143" t="s">
        <v>23939</v>
      </c>
      <c r="BQ1930" s="143" t="s">
        <v>17560</v>
      </c>
    </row>
    <row r="1931" spans="1:69" ht="38.25" customHeight="1" x14ac:dyDescent="0.25">
      <c r="A1931" s="1" t="str">
        <f t="shared" si="1156"/>
        <v/>
      </c>
      <c r="B1931" s="32" t="str">
        <f t="shared" si="1157"/>
        <v/>
      </c>
      <c r="C1931" s="25" t="str">
        <f t="shared" si="1158"/>
        <v/>
      </c>
      <c r="D1931" s="25" t="str">
        <f t="shared" si="1159"/>
        <v/>
      </c>
      <c r="E1931" s="25" t="str">
        <f t="shared" si="1160"/>
        <v/>
      </c>
      <c r="F1931" s="25" t="str">
        <f t="shared" si="1161"/>
        <v/>
      </c>
      <c r="G1931" s="108" t="str">
        <f t="shared" si="1162"/>
        <v/>
      </c>
      <c r="H1931" s="108" t="str">
        <f t="shared" si="1163"/>
        <v/>
      </c>
      <c r="I1931" s="112" t="str">
        <f t="shared" si="1164"/>
        <v/>
      </c>
      <c r="J1931" s="112"/>
      <c r="K1931" s="112"/>
      <c r="L1931" s="113"/>
      <c r="M1931" s="113"/>
      <c r="N1931" s="224" t="str">
        <f t="shared" si="1165"/>
        <v/>
      </c>
      <c r="O1931" s="225" t="str">
        <f t="shared" si="1166"/>
        <v/>
      </c>
      <c r="Q1931" s="6">
        <v>1929</v>
      </c>
      <c r="R1931" s="47" t="str">
        <f t="shared" si="1167"/>
        <v>-1929</v>
      </c>
      <c r="S1931" s="6"/>
      <c r="T1931" s="48" t="str">
        <f t="shared" si="1168"/>
        <v/>
      </c>
      <c r="U1931" s="49" t="str">
        <f t="shared" si="1169"/>
        <v/>
      </c>
      <c r="W1931" s="51"/>
      <c r="X1931" s="75" t="str">
        <f t="shared" si="1170"/>
        <v/>
      </c>
      <c r="Y1931" s="71" t="str">
        <f t="shared" si="1171"/>
        <v/>
      </c>
      <c r="Z1931" s="71" t="str">
        <f t="shared" si="1172"/>
        <v/>
      </c>
      <c r="AA1931" s="71" t="str">
        <f t="shared" si="1173"/>
        <v/>
      </c>
      <c r="AB1931" s="71" t="str">
        <f t="shared" si="1174"/>
        <v/>
      </c>
      <c r="AC1931" s="71" t="str">
        <f t="shared" si="1175"/>
        <v/>
      </c>
      <c r="AD1931" s="71" t="str">
        <f t="shared" si="1176"/>
        <v/>
      </c>
      <c r="AE1931" s="78" t="str">
        <f t="shared" si="1177"/>
        <v/>
      </c>
      <c r="AF1931" s="75" t="str">
        <f t="shared" si="1178"/>
        <v/>
      </c>
      <c r="AG1931" s="71" t="str">
        <f t="shared" si="1179"/>
        <v/>
      </c>
      <c r="AH1931" s="71" t="str">
        <f t="shared" si="1180"/>
        <v/>
      </c>
      <c r="AI1931" s="71" t="str">
        <f t="shared" si="1181"/>
        <v/>
      </c>
      <c r="AJ1931" s="71" t="str">
        <f t="shared" si="1182"/>
        <v/>
      </c>
      <c r="AK1931" s="71" t="str">
        <f t="shared" si="1183"/>
        <v/>
      </c>
      <c r="AL1931" s="71" t="str">
        <f t="shared" si="1184"/>
        <v/>
      </c>
      <c r="AM1931" s="78" t="str">
        <f t="shared" si="1185"/>
        <v/>
      </c>
      <c r="AN1931" s="75" t="str">
        <f t="shared" si="1186"/>
        <v/>
      </c>
      <c r="AO1931" s="71" t="str">
        <f t="shared" si="1187"/>
        <v/>
      </c>
      <c r="AP1931" s="71" t="str">
        <f t="shared" si="1188"/>
        <v/>
      </c>
      <c r="AQ1931" s="71" t="str">
        <f t="shared" si="1189"/>
        <v/>
      </c>
      <c r="AR1931" s="71" t="str">
        <f t="shared" si="1190"/>
        <v/>
      </c>
      <c r="AS1931" s="71" t="str">
        <f t="shared" si="1191"/>
        <v/>
      </c>
      <c r="AT1931" s="71" t="str">
        <f t="shared" si="1192"/>
        <v/>
      </c>
      <c r="AU1931" s="76" t="str">
        <f t="shared" si="1193"/>
        <v/>
      </c>
      <c r="BF1931" s="141">
        <v>58012</v>
      </c>
      <c r="BG1931" s="142" t="s">
        <v>20983</v>
      </c>
      <c r="BH1931" s="141" t="s">
        <v>180</v>
      </c>
      <c r="BI1931" s="141" t="s">
        <v>191</v>
      </c>
      <c r="BJ1931" s="141" t="s">
        <v>2318</v>
      </c>
      <c r="BK1931" s="141" t="s">
        <v>2319</v>
      </c>
      <c r="BL1931" s="141" t="s">
        <v>2320</v>
      </c>
      <c r="BM1931" s="141">
        <v>45.608800000000002</v>
      </c>
      <c r="BN1931" s="141">
        <v>-73.456000000000003</v>
      </c>
      <c r="BO1931" s="141">
        <v>1987</v>
      </c>
      <c r="BP1931" s="143" t="s">
        <v>23939</v>
      </c>
      <c r="BQ1931" s="143" t="s">
        <v>17560</v>
      </c>
    </row>
    <row r="1932" spans="1:69" ht="38.25" customHeight="1" x14ac:dyDescent="0.25">
      <c r="A1932" s="1" t="str">
        <f t="shared" si="1156"/>
        <v/>
      </c>
      <c r="B1932" s="32" t="str">
        <f t="shared" si="1157"/>
        <v/>
      </c>
      <c r="C1932" s="25" t="str">
        <f t="shared" si="1158"/>
        <v/>
      </c>
      <c r="D1932" s="25" t="str">
        <f t="shared" si="1159"/>
        <v/>
      </c>
      <c r="E1932" s="25" t="str">
        <f t="shared" si="1160"/>
        <v/>
      </c>
      <c r="F1932" s="25" t="str">
        <f t="shared" si="1161"/>
        <v/>
      </c>
      <c r="G1932" s="108" t="str">
        <f t="shared" si="1162"/>
        <v/>
      </c>
      <c r="H1932" s="108" t="str">
        <f t="shared" si="1163"/>
        <v/>
      </c>
      <c r="I1932" s="112" t="str">
        <f t="shared" si="1164"/>
        <v/>
      </c>
      <c r="J1932" s="112"/>
      <c r="K1932" s="112"/>
      <c r="L1932" s="113"/>
      <c r="M1932" s="113"/>
      <c r="N1932" s="224" t="str">
        <f t="shared" si="1165"/>
        <v/>
      </c>
      <c r="O1932" s="225" t="str">
        <f t="shared" si="1166"/>
        <v/>
      </c>
      <c r="Q1932" s="6">
        <v>1930</v>
      </c>
      <c r="R1932" s="47" t="str">
        <f t="shared" si="1167"/>
        <v>-1930</v>
      </c>
      <c r="S1932" s="6"/>
      <c r="T1932" s="48" t="str">
        <f t="shared" si="1168"/>
        <v/>
      </c>
      <c r="U1932" s="49" t="str">
        <f t="shared" si="1169"/>
        <v/>
      </c>
      <c r="W1932" s="51"/>
      <c r="X1932" s="75" t="str">
        <f t="shared" si="1170"/>
        <v/>
      </c>
      <c r="Y1932" s="71" t="str">
        <f t="shared" si="1171"/>
        <v/>
      </c>
      <c r="Z1932" s="71" t="str">
        <f t="shared" si="1172"/>
        <v/>
      </c>
      <c r="AA1932" s="71" t="str">
        <f t="shared" si="1173"/>
        <v/>
      </c>
      <c r="AB1932" s="71" t="str">
        <f t="shared" si="1174"/>
        <v/>
      </c>
      <c r="AC1932" s="71" t="str">
        <f t="shared" si="1175"/>
        <v/>
      </c>
      <c r="AD1932" s="71" t="str">
        <f t="shared" si="1176"/>
        <v/>
      </c>
      <c r="AE1932" s="78" t="str">
        <f t="shared" si="1177"/>
        <v/>
      </c>
      <c r="AF1932" s="75" t="str">
        <f t="shared" si="1178"/>
        <v/>
      </c>
      <c r="AG1932" s="71" t="str">
        <f t="shared" si="1179"/>
        <v/>
      </c>
      <c r="AH1932" s="71" t="str">
        <f t="shared" si="1180"/>
        <v/>
      </c>
      <c r="AI1932" s="71" t="str">
        <f t="shared" si="1181"/>
        <v/>
      </c>
      <c r="AJ1932" s="71" t="str">
        <f t="shared" si="1182"/>
        <v/>
      </c>
      <c r="AK1932" s="71" t="str">
        <f t="shared" si="1183"/>
        <v/>
      </c>
      <c r="AL1932" s="71" t="str">
        <f t="shared" si="1184"/>
        <v/>
      </c>
      <c r="AM1932" s="78" t="str">
        <f t="shared" si="1185"/>
        <v/>
      </c>
      <c r="AN1932" s="75" t="str">
        <f t="shared" si="1186"/>
        <v/>
      </c>
      <c r="AO1932" s="71" t="str">
        <f t="shared" si="1187"/>
        <v/>
      </c>
      <c r="AP1932" s="71" t="str">
        <f t="shared" si="1188"/>
        <v/>
      </c>
      <c r="AQ1932" s="71" t="str">
        <f t="shared" si="1189"/>
        <v/>
      </c>
      <c r="AR1932" s="71" t="str">
        <f t="shared" si="1190"/>
        <v/>
      </c>
      <c r="AS1932" s="71" t="str">
        <f t="shared" si="1191"/>
        <v/>
      </c>
      <c r="AT1932" s="71" t="str">
        <f t="shared" si="1192"/>
        <v/>
      </c>
      <c r="AU1932" s="76" t="str">
        <f t="shared" si="1193"/>
        <v/>
      </c>
      <c r="BF1932" s="141">
        <v>56105</v>
      </c>
      <c r="BG1932" s="142" t="s">
        <v>22577</v>
      </c>
      <c r="BH1932" s="141" t="s">
        <v>478</v>
      </c>
      <c r="BI1932" s="141" t="s">
        <v>177</v>
      </c>
      <c r="BJ1932" s="141"/>
      <c r="BK1932" s="141" t="s">
        <v>19473</v>
      </c>
      <c r="BL1932" s="141" t="s">
        <v>1586</v>
      </c>
      <c r="BM1932" s="141">
        <v>45.321379999999998</v>
      </c>
      <c r="BN1932" s="141">
        <v>-73.064040000000006</v>
      </c>
      <c r="BO1932" s="141">
        <v>2003</v>
      </c>
      <c r="BP1932" s="143" t="s">
        <v>485</v>
      </c>
      <c r="BQ1932" s="143" t="s">
        <v>26794</v>
      </c>
    </row>
    <row r="1933" spans="1:69" ht="38.25" customHeight="1" x14ac:dyDescent="0.25">
      <c r="A1933" s="1" t="str">
        <f t="shared" ref="A1933:A1996" si="1194">IF(B1933="","",R1923)</f>
        <v/>
      </c>
      <c r="B1933" s="32" t="str">
        <f t="shared" ref="B1933:B1996" si="1195">IF(IF(ISERROR(VLOOKUP((Code_geo&amp;"-"&amp;Q1923),BD_IP_2014,2,FALSE)),"",(VLOOKUP((Code_geo&amp;"-"&amp;Q1923),BD_IP_2014,2,FALSE)))=0,"",IF(ISERROR(VLOOKUP((Code_geo&amp;"-"&amp;Q1923),BD_IP_2014,2,FALSE)),"",(VLOOKUP((Code_geo&amp;"-"&amp;Q1923),BD_IP_2014,2,FALSE))))</f>
        <v/>
      </c>
      <c r="C1933" s="25" t="str">
        <f t="shared" ref="C1933:C1996" si="1196">IF(IF(ISERROR(VLOOKUP((Code_geo&amp;"-"&amp;Q1923),BD_IP_2014,3,FALSE)),"",(VLOOKUP((Code_geo&amp;"-"&amp;Q1923),BD_IP_2014,3,FALSE)))=0,"",IF(ISERROR(VLOOKUP((Code_geo&amp;"-"&amp;Q1923),BD_IP_2014,3,FALSE)),"",(VLOOKUP((Code_geo&amp;"-"&amp;Q1923),BD_IP_2014,3,FALSE))))</f>
        <v/>
      </c>
      <c r="D1933" s="25" t="str">
        <f t="shared" ref="D1933:D1996" si="1197">IF(IF(ISERROR(VLOOKUP((Code_geo&amp;"-"&amp;Q1923),BD_IP_2014,4,FALSE)),"",(VLOOKUP((Code_geo&amp;"-"&amp;Q1923),BD_IP_2014,4,FALSE)))=0,"",IF(ISERROR(VLOOKUP((Code_geo&amp;"-"&amp;Q1923),BD_IP_2014,4,FALSE)),"",(VLOOKUP((Code_geo&amp;"-"&amp;Q1923),BD_IP_2014,4,FALSE))))</f>
        <v/>
      </c>
      <c r="E1933" s="25" t="str">
        <f t="shared" ref="E1933:E1996" si="1198">IF(IF(ISERROR(VLOOKUP((Code_geo&amp;"-"&amp;Q1923),BD_IP_2014,5,FALSE)),"",(VLOOKUP((Code_geo&amp;"-"&amp;Q1923),BD_IP_2014,5,FALSE)))=0,"",IF(ISERROR(VLOOKUP((Code_geo&amp;"-"&amp;Q1923),BD_IP_2014,5,FALSE)),"",(VLOOKUP((Code_geo&amp;"-"&amp;Q1923),BD_IP_2014,5,FALSE))))</f>
        <v/>
      </c>
      <c r="F1933" s="25" t="str">
        <f t="shared" ref="F1933:F1996" si="1199">IF(IF(ISERROR(VLOOKUP((Code_geo&amp;"-"&amp;Q1923),BD_IP_2014,6,FALSE)),"",(VLOOKUP((Code_geo&amp;"-"&amp;Q1923),BD_IP_2014,6,FALSE)))=0,"",IF(ISERROR(VLOOKUP((Code_geo&amp;"-"&amp;Q1923),BD_IP_2014,6,FALSE)),"",(VLOOKUP((Code_geo&amp;"-"&amp;Q1923),BD_IP_2014,6,FALSE))))</f>
        <v/>
      </c>
      <c r="G1933" s="108" t="str">
        <f t="shared" ref="G1933:G1996" si="1200">IF(ISERROR(VLOOKUP((Code_geo&amp;"-"&amp;Q1923),BD_IP_2014,7,FALSE)),"",(VLOOKUP((Code_geo&amp;"-"&amp;Q1923),BD_IP_2014,7,FALSE)))</f>
        <v/>
      </c>
      <c r="H1933" s="108" t="str">
        <f t="shared" ref="H1933:H1996" si="1201">IF(ISERROR(VLOOKUP((Code_geo&amp;"-"&amp;Q1923),BD_IP_2014,8,FALSE)),"",(VLOOKUP((Code_geo&amp;"-"&amp;Q1923),BD_IP_2014,8,FALSE)))</f>
        <v/>
      </c>
      <c r="I1933" s="112" t="str">
        <f t="shared" ref="I1933:I1996" si="1202">IF(ISERROR(VLOOKUP((Code_geo&amp;"-"&amp;Q1923),BD_IP_2014,9,FALSE)),"",(VLOOKUP((Code_geo&amp;"-"&amp;Q1923),BD_IP_2014,9,FALSE)))</f>
        <v/>
      </c>
      <c r="J1933" s="112"/>
      <c r="K1933" s="112"/>
      <c r="L1933" s="113"/>
      <c r="M1933" s="113"/>
      <c r="N1933" s="224" t="str">
        <f t="shared" ref="N1933:N1996" si="1203">IF(IF(ISERROR(VLOOKUP((Code_geo&amp;"-"&amp;Q1923),BD_IP_2014,10,FALSE)),"",(VLOOKUP((Code_geo&amp;"-"&amp;Q1923),BD_IP_2014,10,FALSE)))=0,"",IF(ISERROR(VLOOKUP((Code_geo&amp;"-"&amp;Q1923),BD_IP_2014,10,FALSE)),"",(VLOOKUP((Code_geo&amp;"-"&amp;Q1923),BD_IP_2014,10,FALSE))))</f>
        <v/>
      </c>
      <c r="O1933" s="225" t="str">
        <f t="shared" si="1166"/>
        <v/>
      </c>
      <c r="Q1933" s="6">
        <v>1931</v>
      </c>
      <c r="R1933" s="47" t="str">
        <f t="shared" si="1167"/>
        <v>-1931</v>
      </c>
      <c r="S1933" s="6"/>
      <c r="T1933" s="48" t="str">
        <f t="shared" si="1168"/>
        <v/>
      </c>
      <c r="U1933" s="49" t="str">
        <f t="shared" si="1169"/>
        <v/>
      </c>
      <c r="W1933" s="51"/>
      <c r="X1933" s="75" t="str">
        <f t="shared" si="1170"/>
        <v/>
      </c>
      <c r="Y1933" s="71" t="str">
        <f t="shared" si="1171"/>
        <v/>
      </c>
      <c r="Z1933" s="71" t="str">
        <f t="shared" si="1172"/>
        <v/>
      </c>
      <c r="AA1933" s="71" t="str">
        <f t="shared" si="1173"/>
        <v/>
      </c>
      <c r="AB1933" s="71" t="str">
        <f t="shared" si="1174"/>
        <v/>
      </c>
      <c r="AC1933" s="71" t="str">
        <f t="shared" si="1175"/>
        <v/>
      </c>
      <c r="AD1933" s="71" t="str">
        <f t="shared" si="1176"/>
        <v/>
      </c>
      <c r="AE1933" s="78" t="str">
        <f t="shared" si="1177"/>
        <v/>
      </c>
      <c r="AF1933" s="75" t="str">
        <f t="shared" si="1178"/>
        <v/>
      </c>
      <c r="AG1933" s="71" t="str">
        <f t="shared" si="1179"/>
        <v/>
      </c>
      <c r="AH1933" s="71" t="str">
        <f t="shared" si="1180"/>
        <v/>
      </c>
      <c r="AI1933" s="71" t="str">
        <f t="shared" si="1181"/>
        <v/>
      </c>
      <c r="AJ1933" s="71" t="str">
        <f t="shared" si="1182"/>
        <v/>
      </c>
      <c r="AK1933" s="71" t="str">
        <f t="shared" si="1183"/>
        <v/>
      </c>
      <c r="AL1933" s="71" t="str">
        <f t="shared" si="1184"/>
        <v/>
      </c>
      <c r="AM1933" s="78" t="str">
        <f t="shared" si="1185"/>
        <v/>
      </c>
      <c r="AN1933" s="75" t="str">
        <f t="shared" si="1186"/>
        <v/>
      </c>
      <c r="AO1933" s="71" t="str">
        <f t="shared" si="1187"/>
        <v/>
      </c>
      <c r="AP1933" s="71" t="str">
        <f t="shared" si="1188"/>
        <v/>
      </c>
      <c r="AQ1933" s="71" t="str">
        <f t="shared" si="1189"/>
        <v/>
      </c>
      <c r="AR1933" s="71" t="str">
        <f t="shared" si="1190"/>
        <v/>
      </c>
      <c r="AS1933" s="71" t="str">
        <f t="shared" si="1191"/>
        <v/>
      </c>
      <c r="AT1933" s="71" t="str">
        <f t="shared" si="1192"/>
        <v/>
      </c>
      <c r="AU1933" s="76" t="str">
        <f t="shared" si="1193"/>
        <v/>
      </c>
      <c r="BF1933" s="141">
        <v>56097</v>
      </c>
      <c r="BG1933" s="142" t="s">
        <v>21129</v>
      </c>
      <c r="BH1933" s="141" t="s">
        <v>180</v>
      </c>
      <c r="BI1933" s="141" t="s">
        <v>178</v>
      </c>
      <c r="BJ1933" s="141"/>
      <c r="BK1933" s="141" t="s">
        <v>18110</v>
      </c>
      <c r="BL1933" s="141" t="s">
        <v>17268</v>
      </c>
      <c r="BM1933" s="141">
        <v>45.334589999999999</v>
      </c>
      <c r="BN1933" s="141">
        <v>-73.153300000000002</v>
      </c>
      <c r="BO1933" s="141">
        <v>1989</v>
      </c>
      <c r="BP1933" s="143" t="s">
        <v>26020</v>
      </c>
      <c r="BQ1933" s="143" t="s">
        <v>17560</v>
      </c>
    </row>
    <row r="1934" spans="1:69" ht="38.25" customHeight="1" x14ac:dyDescent="0.25">
      <c r="A1934" s="1" t="str">
        <f t="shared" si="1194"/>
        <v/>
      </c>
      <c r="B1934" s="32" t="str">
        <f t="shared" si="1195"/>
        <v/>
      </c>
      <c r="C1934" s="25" t="str">
        <f t="shared" si="1196"/>
        <v/>
      </c>
      <c r="D1934" s="25" t="str">
        <f t="shared" si="1197"/>
        <v/>
      </c>
      <c r="E1934" s="25" t="str">
        <f t="shared" si="1198"/>
        <v/>
      </c>
      <c r="F1934" s="25" t="str">
        <f t="shared" si="1199"/>
        <v/>
      </c>
      <c r="G1934" s="108" t="str">
        <f t="shared" si="1200"/>
        <v/>
      </c>
      <c r="H1934" s="108" t="str">
        <f t="shared" si="1201"/>
        <v/>
      </c>
      <c r="I1934" s="112" t="str">
        <f t="shared" si="1202"/>
        <v/>
      </c>
      <c r="J1934" s="112"/>
      <c r="K1934" s="112"/>
      <c r="L1934" s="113"/>
      <c r="M1934" s="113"/>
      <c r="N1934" s="224" t="str">
        <f t="shared" si="1203"/>
        <v/>
      </c>
      <c r="O1934" s="225" t="str">
        <f t="shared" ref="O1934:O1997" si="1204">IF(OR(B1934="",C1934="",G1934="",H1934="",I1934="",AND(J1934="",BW1934=FALSE),AND(K1934="",BX1934=FALSE),AND(L1934="",BY1934=FALSE),AND(M1934="",BZ1934=FALSE)),"",(IF(AND(100&gt;=CG1934,CG1934&gt;80),"A",IF(AND(80&gt;=CG1934,CG1934&gt;60),"B",IF(AND(60&gt;=CG1934,CG1934&gt;40),"C",IF(AND(40&gt;=CG1934,CG1934&gt;20),"D","E"))))))</f>
        <v/>
      </c>
      <c r="Q1934" s="6">
        <v>1932</v>
      </c>
      <c r="R1934" s="47" t="str">
        <f t="shared" si="1167"/>
        <v>-1932</v>
      </c>
      <c r="S1934" s="6"/>
      <c r="T1934" s="48" t="str">
        <f t="shared" si="1168"/>
        <v/>
      </c>
      <c r="U1934" s="49" t="str">
        <f t="shared" si="1169"/>
        <v/>
      </c>
      <c r="W1934" s="51"/>
      <c r="X1934" s="75" t="str">
        <f t="shared" si="1170"/>
        <v/>
      </c>
      <c r="Y1934" s="71" t="str">
        <f t="shared" si="1171"/>
        <v/>
      </c>
      <c r="Z1934" s="71" t="str">
        <f t="shared" si="1172"/>
        <v/>
      </c>
      <c r="AA1934" s="71" t="str">
        <f t="shared" si="1173"/>
        <v/>
      </c>
      <c r="AB1934" s="71" t="str">
        <f t="shared" si="1174"/>
        <v/>
      </c>
      <c r="AC1934" s="71" t="str">
        <f t="shared" si="1175"/>
        <v/>
      </c>
      <c r="AD1934" s="71" t="str">
        <f t="shared" si="1176"/>
        <v/>
      </c>
      <c r="AE1934" s="78" t="str">
        <f t="shared" si="1177"/>
        <v/>
      </c>
      <c r="AF1934" s="75" t="str">
        <f t="shared" si="1178"/>
        <v/>
      </c>
      <c r="AG1934" s="71" t="str">
        <f t="shared" si="1179"/>
        <v/>
      </c>
      <c r="AH1934" s="71" t="str">
        <f t="shared" si="1180"/>
        <v/>
      </c>
      <c r="AI1934" s="71" t="str">
        <f t="shared" si="1181"/>
        <v/>
      </c>
      <c r="AJ1934" s="71" t="str">
        <f t="shared" si="1182"/>
        <v/>
      </c>
      <c r="AK1934" s="71" t="str">
        <f t="shared" si="1183"/>
        <v/>
      </c>
      <c r="AL1934" s="71" t="str">
        <f t="shared" si="1184"/>
        <v/>
      </c>
      <c r="AM1934" s="78" t="str">
        <f t="shared" si="1185"/>
        <v/>
      </c>
      <c r="AN1934" s="75" t="str">
        <f t="shared" si="1186"/>
        <v/>
      </c>
      <c r="AO1934" s="71" t="str">
        <f t="shared" si="1187"/>
        <v/>
      </c>
      <c r="AP1934" s="71" t="str">
        <f t="shared" si="1188"/>
        <v/>
      </c>
      <c r="AQ1934" s="71" t="str">
        <f t="shared" si="1189"/>
        <v/>
      </c>
      <c r="AR1934" s="71" t="str">
        <f t="shared" si="1190"/>
        <v/>
      </c>
      <c r="AS1934" s="71" t="str">
        <f t="shared" si="1191"/>
        <v/>
      </c>
      <c r="AT1934" s="71" t="str">
        <f t="shared" si="1192"/>
        <v/>
      </c>
      <c r="AU1934" s="76" t="str">
        <f t="shared" si="1193"/>
        <v/>
      </c>
      <c r="BF1934" s="141">
        <v>56097</v>
      </c>
      <c r="BG1934" s="142" t="s">
        <v>21130</v>
      </c>
      <c r="BH1934" s="141" t="s">
        <v>180</v>
      </c>
      <c r="BI1934" s="141" t="s">
        <v>191</v>
      </c>
      <c r="BJ1934" s="141" t="s">
        <v>21131</v>
      </c>
      <c r="BK1934" s="141"/>
      <c r="BL1934" s="141" t="s">
        <v>21132</v>
      </c>
      <c r="BM1934" s="141">
        <v>45.336109999999998</v>
      </c>
      <c r="BN1934" s="141">
        <v>-73.16131</v>
      </c>
      <c r="BO1934" s="141">
        <v>1988</v>
      </c>
      <c r="BP1934" s="143" t="s">
        <v>26021</v>
      </c>
      <c r="BQ1934" s="143" t="s">
        <v>17560</v>
      </c>
    </row>
    <row r="1935" spans="1:69" ht="38.25" customHeight="1" x14ac:dyDescent="0.25">
      <c r="A1935" s="1" t="str">
        <f t="shared" si="1194"/>
        <v/>
      </c>
      <c r="B1935" s="32" t="str">
        <f t="shared" si="1195"/>
        <v/>
      </c>
      <c r="C1935" s="25" t="str">
        <f t="shared" si="1196"/>
        <v/>
      </c>
      <c r="D1935" s="25" t="str">
        <f t="shared" si="1197"/>
        <v/>
      </c>
      <c r="E1935" s="25" t="str">
        <f t="shared" si="1198"/>
        <v/>
      </c>
      <c r="F1935" s="25" t="str">
        <f t="shared" si="1199"/>
        <v/>
      </c>
      <c r="G1935" s="108" t="str">
        <f t="shared" si="1200"/>
        <v/>
      </c>
      <c r="H1935" s="108" t="str">
        <f t="shared" si="1201"/>
        <v/>
      </c>
      <c r="I1935" s="112" t="str">
        <f t="shared" si="1202"/>
        <v/>
      </c>
      <c r="J1935" s="112"/>
      <c r="K1935" s="112"/>
      <c r="L1935" s="113"/>
      <c r="M1935" s="113"/>
      <c r="N1935" s="224" t="str">
        <f t="shared" si="1203"/>
        <v/>
      </c>
      <c r="O1935" s="225" t="str">
        <f t="shared" si="1204"/>
        <v/>
      </c>
      <c r="Q1935" s="6">
        <v>1933</v>
      </c>
      <c r="R1935" s="47" t="str">
        <f t="shared" si="1167"/>
        <v>-1933</v>
      </c>
      <c r="S1935" s="6"/>
      <c r="T1935" s="48" t="str">
        <f t="shared" si="1168"/>
        <v/>
      </c>
      <c r="U1935" s="49" t="str">
        <f t="shared" si="1169"/>
        <v/>
      </c>
      <c r="W1935" s="51"/>
      <c r="X1935" s="75" t="str">
        <f t="shared" si="1170"/>
        <v/>
      </c>
      <c r="Y1935" s="71" t="str">
        <f t="shared" si="1171"/>
        <v/>
      </c>
      <c r="Z1935" s="71" t="str">
        <f t="shared" si="1172"/>
        <v/>
      </c>
      <c r="AA1935" s="71" t="str">
        <f t="shared" si="1173"/>
        <v/>
      </c>
      <c r="AB1935" s="71" t="str">
        <f t="shared" si="1174"/>
        <v/>
      </c>
      <c r="AC1935" s="71" t="str">
        <f t="shared" si="1175"/>
        <v/>
      </c>
      <c r="AD1935" s="71" t="str">
        <f t="shared" si="1176"/>
        <v/>
      </c>
      <c r="AE1935" s="78" t="str">
        <f t="shared" si="1177"/>
        <v/>
      </c>
      <c r="AF1935" s="75" t="str">
        <f t="shared" si="1178"/>
        <v/>
      </c>
      <c r="AG1935" s="71" t="str">
        <f t="shared" si="1179"/>
        <v/>
      </c>
      <c r="AH1935" s="71" t="str">
        <f t="shared" si="1180"/>
        <v/>
      </c>
      <c r="AI1935" s="71" t="str">
        <f t="shared" si="1181"/>
        <v/>
      </c>
      <c r="AJ1935" s="71" t="str">
        <f t="shared" si="1182"/>
        <v/>
      </c>
      <c r="AK1935" s="71" t="str">
        <f t="shared" si="1183"/>
        <v/>
      </c>
      <c r="AL1935" s="71" t="str">
        <f t="shared" si="1184"/>
        <v/>
      </c>
      <c r="AM1935" s="78" t="str">
        <f t="shared" si="1185"/>
        <v/>
      </c>
      <c r="AN1935" s="75" t="str">
        <f t="shared" si="1186"/>
        <v/>
      </c>
      <c r="AO1935" s="71" t="str">
        <f t="shared" si="1187"/>
        <v/>
      </c>
      <c r="AP1935" s="71" t="str">
        <f t="shared" si="1188"/>
        <v/>
      </c>
      <c r="AQ1935" s="71" t="str">
        <f t="shared" si="1189"/>
        <v/>
      </c>
      <c r="AR1935" s="71" t="str">
        <f t="shared" si="1190"/>
        <v/>
      </c>
      <c r="AS1935" s="71" t="str">
        <f t="shared" si="1191"/>
        <v/>
      </c>
      <c r="AT1935" s="71" t="str">
        <f t="shared" si="1192"/>
        <v/>
      </c>
      <c r="AU1935" s="76" t="str">
        <f t="shared" si="1193"/>
        <v/>
      </c>
      <c r="BF1935" s="141">
        <v>58012</v>
      </c>
      <c r="BG1935" s="142" t="s">
        <v>20984</v>
      </c>
      <c r="BH1935" s="141" t="s">
        <v>180</v>
      </c>
      <c r="BI1935" s="141" t="s">
        <v>191</v>
      </c>
      <c r="BJ1935" s="141" t="s">
        <v>2322</v>
      </c>
      <c r="BK1935" s="141" t="s">
        <v>2323</v>
      </c>
      <c r="BL1935" s="141" t="s">
        <v>2165</v>
      </c>
      <c r="BM1935" s="141">
        <v>45.633499999999998</v>
      </c>
      <c r="BN1935" s="141">
        <v>-73.450999999999993</v>
      </c>
      <c r="BO1935" s="141">
        <v>1987</v>
      </c>
      <c r="BP1935" s="143" t="s">
        <v>23939</v>
      </c>
      <c r="BQ1935" s="143" t="s">
        <v>17560</v>
      </c>
    </row>
    <row r="1936" spans="1:69" ht="38.25" customHeight="1" x14ac:dyDescent="0.25">
      <c r="A1936" s="1" t="str">
        <f t="shared" si="1194"/>
        <v/>
      </c>
      <c r="B1936" s="32" t="str">
        <f t="shared" si="1195"/>
        <v/>
      </c>
      <c r="C1936" s="25" t="str">
        <f t="shared" si="1196"/>
        <v/>
      </c>
      <c r="D1936" s="25" t="str">
        <f t="shared" si="1197"/>
        <v/>
      </c>
      <c r="E1936" s="25" t="str">
        <f t="shared" si="1198"/>
        <v/>
      </c>
      <c r="F1936" s="25" t="str">
        <f t="shared" si="1199"/>
        <v/>
      </c>
      <c r="G1936" s="108" t="str">
        <f t="shared" si="1200"/>
        <v/>
      </c>
      <c r="H1936" s="108" t="str">
        <f t="shared" si="1201"/>
        <v/>
      </c>
      <c r="I1936" s="112" t="str">
        <f t="shared" si="1202"/>
        <v/>
      </c>
      <c r="J1936" s="112"/>
      <c r="K1936" s="112"/>
      <c r="L1936" s="113"/>
      <c r="M1936" s="113"/>
      <c r="N1936" s="224" t="str">
        <f t="shared" si="1203"/>
        <v/>
      </c>
      <c r="O1936" s="225" t="str">
        <f t="shared" si="1204"/>
        <v/>
      </c>
      <c r="Q1936" s="6">
        <v>1934</v>
      </c>
      <c r="R1936" s="47" t="str">
        <f t="shared" si="1167"/>
        <v>-1934</v>
      </c>
      <c r="S1936" s="6"/>
      <c r="T1936" s="48" t="str">
        <f t="shared" si="1168"/>
        <v/>
      </c>
      <c r="U1936" s="49" t="str">
        <f t="shared" si="1169"/>
        <v/>
      </c>
      <c r="W1936" s="51"/>
      <c r="X1936" s="75" t="str">
        <f t="shared" si="1170"/>
        <v/>
      </c>
      <c r="Y1936" s="71" t="str">
        <f t="shared" si="1171"/>
        <v/>
      </c>
      <c r="Z1936" s="71" t="str">
        <f t="shared" si="1172"/>
        <v/>
      </c>
      <c r="AA1936" s="71" t="str">
        <f t="shared" si="1173"/>
        <v/>
      </c>
      <c r="AB1936" s="71" t="str">
        <f t="shared" si="1174"/>
        <v/>
      </c>
      <c r="AC1936" s="71" t="str">
        <f t="shared" si="1175"/>
        <v/>
      </c>
      <c r="AD1936" s="71" t="str">
        <f t="shared" si="1176"/>
        <v/>
      </c>
      <c r="AE1936" s="78" t="str">
        <f t="shared" si="1177"/>
        <v/>
      </c>
      <c r="AF1936" s="75" t="str">
        <f t="shared" si="1178"/>
        <v/>
      </c>
      <c r="AG1936" s="71" t="str">
        <f t="shared" si="1179"/>
        <v/>
      </c>
      <c r="AH1936" s="71" t="str">
        <f t="shared" si="1180"/>
        <v/>
      </c>
      <c r="AI1936" s="71" t="str">
        <f t="shared" si="1181"/>
        <v/>
      </c>
      <c r="AJ1936" s="71" t="str">
        <f t="shared" si="1182"/>
        <v/>
      </c>
      <c r="AK1936" s="71" t="str">
        <f t="shared" si="1183"/>
        <v/>
      </c>
      <c r="AL1936" s="71" t="str">
        <f t="shared" si="1184"/>
        <v/>
      </c>
      <c r="AM1936" s="78" t="str">
        <f t="shared" si="1185"/>
        <v/>
      </c>
      <c r="AN1936" s="75" t="str">
        <f t="shared" si="1186"/>
        <v/>
      </c>
      <c r="AO1936" s="71" t="str">
        <f t="shared" si="1187"/>
        <v/>
      </c>
      <c r="AP1936" s="71" t="str">
        <f t="shared" si="1188"/>
        <v/>
      </c>
      <c r="AQ1936" s="71" t="str">
        <f t="shared" si="1189"/>
        <v/>
      </c>
      <c r="AR1936" s="71" t="str">
        <f t="shared" si="1190"/>
        <v/>
      </c>
      <c r="AS1936" s="71" t="str">
        <f t="shared" si="1191"/>
        <v/>
      </c>
      <c r="AT1936" s="71" t="str">
        <f t="shared" si="1192"/>
        <v/>
      </c>
      <c r="AU1936" s="76" t="str">
        <f t="shared" si="1193"/>
        <v/>
      </c>
      <c r="BF1936" s="141">
        <v>71065</v>
      </c>
      <c r="BG1936" s="142" t="s">
        <v>20897</v>
      </c>
      <c r="BH1936" s="141" t="s">
        <v>180</v>
      </c>
      <c r="BI1936" s="141" t="s">
        <v>178</v>
      </c>
      <c r="BJ1936" s="141" t="s">
        <v>1580</v>
      </c>
      <c r="BK1936" s="141" t="s">
        <v>20898</v>
      </c>
      <c r="BL1936" s="141" t="s">
        <v>20899</v>
      </c>
      <c r="BM1936" s="141">
        <v>45.3648897532684</v>
      </c>
      <c r="BN1936" s="141">
        <v>-73.879399566083904</v>
      </c>
      <c r="BO1936" s="141">
        <v>1987</v>
      </c>
      <c r="BP1936" s="143" t="s">
        <v>26003</v>
      </c>
      <c r="BQ1936" s="143" t="s">
        <v>17560</v>
      </c>
    </row>
    <row r="1937" spans="1:69" ht="38.25" customHeight="1" x14ac:dyDescent="0.25">
      <c r="A1937" s="1" t="str">
        <f t="shared" si="1194"/>
        <v/>
      </c>
      <c r="B1937" s="32" t="str">
        <f t="shared" si="1195"/>
        <v/>
      </c>
      <c r="C1937" s="25" t="str">
        <f t="shared" si="1196"/>
        <v/>
      </c>
      <c r="D1937" s="25" t="str">
        <f t="shared" si="1197"/>
        <v/>
      </c>
      <c r="E1937" s="25" t="str">
        <f t="shared" si="1198"/>
        <v/>
      </c>
      <c r="F1937" s="25" t="str">
        <f t="shared" si="1199"/>
        <v/>
      </c>
      <c r="G1937" s="108" t="str">
        <f t="shared" si="1200"/>
        <v/>
      </c>
      <c r="H1937" s="108" t="str">
        <f t="shared" si="1201"/>
        <v/>
      </c>
      <c r="I1937" s="112" t="str">
        <f t="shared" si="1202"/>
        <v/>
      </c>
      <c r="J1937" s="112"/>
      <c r="K1937" s="112"/>
      <c r="L1937" s="113"/>
      <c r="M1937" s="113"/>
      <c r="N1937" s="224" t="str">
        <f t="shared" si="1203"/>
        <v/>
      </c>
      <c r="O1937" s="225" t="str">
        <f t="shared" si="1204"/>
        <v/>
      </c>
      <c r="Q1937" s="6">
        <v>1935</v>
      </c>
      <c r="R1937" s="47" t="str">
        <f t="shared" si="1167"/>
        <v>-1935</v>
      </c>
      <c r="S1937" s="6"/>
      <c r="T1937" s="48" t="str">
        <f t="shared" si="1168"/>
        <v/>
      </c>
      <c r="U1937" s="49" t="str">
        <f t="shared" si="1169"/>
        <v/>
      </c>
      <c r="W1937" s="51"/>
      <c r="X1937" s="75" t="str">
        <f t="shared" si="1170"/>
        <v/>
      </c>
      <c r="Y1937" s="71" t="str">
        <f t="shared" si="1171"/>
        <v/>
      </c>
      <c r="Z1937" s="71" t="str">
        <f t="shared" si="1172"/>
        <v/>
      </c>
      <c r="AA1937" s="71" t="str">
        <f t="shared" si="1173"/>
        <v/>
      </c>
      <c r="AB1937" s="71" t="str">
        <f t="shared" si="1174"/>
        <v/>
      </c>
      <c r="AC1937" s="71" t="str">
        <f t="shared" si="1175"/>
        <v/>
      </c>
      <c r="AD1937" s="71" t="str">
        <f t="shared" si="1176"/>
        <v/>
      </c>
      <c r="AE1937" s="78" t="str">
        <f t="shared" si="1177"/>
        <v/>
      </c>
      <c r="AF1937" s="75" t="str">
        <f t="shared" si="1178"/>
        <v/>
      </c>
      <c r="AG1937" s="71" t="str">
        <f t="shared" si="1179"/>
        <v/>
      </c>
      <c r="AH1937" s="71" t="str">
        <f t="shared" si="1180"/>
        <v/>
      </c>
      <c r="AI1937" s="71" t="str">
        <f t="shared" si="1181"/>
        <v/>
      </c>
      <c r="AJ1937" s="71" t="str">
        <f t="shared" si="1182"/>
        <v/>
      </c>
      <c r="AK1937" s="71" t="str">
        <f t="shared" si="1183"/>
        <v/>
      </c>
      <c r="AL1937" s="71" t="str">
        <f t="shared" si="1184"/>
        <v/>
      </c>
      <c r="AM1937" s="78" t="str">
        <f t="shared" si="1185"/>
        <v/>
      </c>
      <c r="AN1937" s="75" t="str">
        <f t="shared" si="1186"/>
        <v/>
      </c>
      <c r="AO1937" s="71" t="str">
        <f t="shared" si="1187"/>
        <v/>
      </c>
      <c r="AP1937" s="71" t="str">
        <f t="shared" si="1188"/>
        <v/>
      </c>
      <c r="AQ1937" s="71" t="str">
        <f t="shared" si="1189"/>
        <v/>
      </c>
      <c r="AR1937" s="71" t="str">
        <f t="shared" si="1190"/>
        <v/>
      </c>
      <c r="AS1937" s="71" t="str">
        <f t="shared" si="1191"/>
        <v/>
      </c>
      <c r="AT1937" s="71" t="str">
        <f t="shared" si="1192"/>
        <v/>
      </c>
      <c r="AU1937" s="76" t="str">
        <f t="shared" si="1193"/>
        <v/>
      </c>
      <c r="BF1937" s="141">
        <v>71065</v>
      </c>
      <c r="BG1937" s="142" t="s">
        <v>20900</v>
      </c>
      <c r="BH1937" s="141" t="s">
        <v>180</v>
      </c>
      <c r="BI1937" s="141" t="s">
        <v>190</v>
      </c>
      <c r="BJ1937" s="141" t="s">
        <v>20901</v>
      </c>
      <c r="BK1937" s="141" t="s">
        <v>2168</v>
      </c>
      <c r="BL1937" s="141" t="s">
        <v>20902</v>
      </c>
      <c r="BM1937" s="141">
        <v>45.378755591072903</v>
      </c>
      <c r="BN1937" s="141">
        <v>-73.953715543534898</v>
      </c>
      <c r="BO1937" s="141">
        <v>2013</v>
      </c>
      <c r="BP1937" s="143" t="s">
        <v>481</v>
      </c>
      <c r="BQ1937" s="143" t="s">
        <v>17560</v>
      </c>
    </row>
    <row r="1938" spans="1:69" ht="38.25" customHeight="1" x14ac:dyDescent="0.25">
      <c r="A1938" s="1" t="str">
        <f t="shared" si="1194"/>
        <v/>
      </c>
      <c r="B1938" s="32" t="str">
        <f t="shared" si="1195"/>
        <v/>
      </c>
      <c r="C1938" s="25" t="str">
        <f t="shared" si="1196"/>
        <v/>
      </c>
      <c r="D1938" s="25" t="str">
        <f t="shared" si="1197"/>
        <v/>
      </c>
      <c r="E1938" s="25" t="str">
        <f t="shared" si="1198"/>
        <v/>
      </c>
      <c r="F1938" s="25" t="str">
        <f t="shared" si="1199"/>
        <v/>
      </c>
      <c r="G1938" s="108" t="str">
        <f t="shared" si="1200"/>
        <v/>
      </c>
      <c r="H1938" s="108" t="str">
        <f t="shared" si="1201"/>
        <v/>
      </c>
      <c r="I1938" s="112" t="str">
        <f t="shared" si="1202"/>
        <v/>
      </c>
      <c r="J1938" s="112"/>
      <c r="K1938" s="112"/>
      <c r="L1938" s="113"/>
      <c r="M1938" s="113"/>
      <c r="N1938" s="224" t="str">
        <f t="shared" si="1203"/>
        <v/>
      </c>
      <c r="O1938" s="225" t="str">
        <f t="shared" si="1204"/>
        <v/>
      </c>
      <c r="Q1938" s="6">
        <v>1936</v>
      </c>
      <c r="R1938" s="47" t="str">
        <f t="shared" si="1167"/>
        <v>-1936</v>
      </c>
      <c r="S1938" s="6"/>
      <c r="T1938" s="48" t="str">
        <f t="shared" si="1168"/>
        <v/>
      </c>
      <c r="U1938" s="49" t="str">
        <f t="shared" si="1169"/>
        <v/>
      </c>
      <c r="W1938" s="51"/>
      <c r="X1938" s="75" t="str">
        <f t="shared" si="1170"/>
        <v/>
      </c>
      <c r="Y1938" s="71" t="str">
        <f t="shared" si="1171"/>
        <v/>
      </c>
      <c r="Z1938" s="71" t="str">
        <f t="shared" si="1172"/>
        <v/>
      </c>
      <c r="AA1938" s="71" t="str">
        <f t="shared" si="1173"/>
        <v/>
      </c>
      <c r="AB1938" s="71" t="str">
        <f t="shared" si="1174"/>
        <v/>
      </c>
      <c r="AC1938" s="71" t="str">
        <f t="shared" si="1175"/>
        <v/>
      </c>
      <c r="AD1938" s="71" t="str">
        <f t="shared" si="1176"/>
        <v/>
      </c>
      <c r="AE1938" s="78" t="str">
        <f t="shared" si="1177"/>
        <v/>
      </c>
      <c r="AF1938" s="75" t="str">
        <f t="shared" si="1178"/>
        <v/>
      </c>
      <c r="AG1938" s="71" t="str">
        <f t="shared" si="1179"/>
        <v/>
      </c>
      <c r="AH1938" s="71" t="str">
        <f t="shared" si="1180"/>
        <v/>
      </c>
      <c r="AI1938" s="71" t="str">
        <f t="shared" si="1181"/>
        <v/>
      </c>
      <c r="AJ1938" s="71" t="str">
        <f t="shared" si="1182"/>
        <v/>
      </c>
      <c r="AK1938" s="71" t="str">
        <f t="shared" si="1183"/>
        <v/>
      </c>
      <c r="AL1938" s="71" t="str">
        <f t="shared" si="1184"/>
        <v/>
      </c>
      <c r="AM1938" s="78" t="str">
        <f t="shared" si="1185"/>
        <v/>
      </c>
      <c r="AN1938" s="75" t="str">
        <f t="shared" si="1186"/>
        <v/>
      </c>
      <c r="AO1938" s="71" t="str">
        <f t="shared" si="1187"/>
        <v/>
      </c>
      <c r="AP1938" s="71" t="str">
        <f t="shared" si="1188"/>
        <v/>
      </c>
      <c r="AQ1938" s="71" t="str">
        <f t="shared" si="1189"/>
        <v/>
      </c>
      <c r="AR1938" s="71" t="str">
        <f t="shared" si="1190"/>
        <v/>
      </c>
      <c r="AS1938" s="71" t="str">
        <f t="shared" si="1191"/>
        <v/>
      </c>
      <c r="AT1938" s="71" t="str">
        <f t="shared" si="1192"/>
        <v/>
      </c>
      <c r="AU1938" s="76" t="str">
        <f t="shared" si="1193"/>
        <v/>
      </c>
      <c r="BF1938" s="141">
        <v>71065</v>
      </c>
      <c r="BG1938" s="142" t="s">
        <v>20903</v>
      </c>
      <c r="BH1938" s="141" t="s">
        <v>180</v>
      </c>
      <c r="BI1938" s="141" t="s">
        <v>191</v>
      </c>
      <c r="BJ1938" s="141" t="s">
        <v>20904</v>
      </c>
      <c r="BK1938" s="141" t="s">
        <v>1654</v>
      </c>
      <c r="BL1938" s="141" t="s">
        <v>20905</v>
      </c>
      <c r="BM1938" s="141">
        <v>45.354590203531302</v>
      </c>
      <c r="BN1938" s="141">
        <v>-73.916994522888302</v>
      </c>
      <c r="BO1938" s="141">
        <v>1974</v>
      </c>
      <c r="BP1938" s="143" t="s">
        <v>26004</v>
      </c>
      <c r="BQ1938" s="143" t="s">
        <v>17560</v>
      </c>
    </row>
    <row r="1939" spans="1:69" ht="38.25" customHeight="1" x14ac:dyDescent="0.25">
      <c r="A1939" s="1" t="str">
        <f t="shared" si="1194"/>
        <v/>
      </c>
      <c r="B1939" s="32" t="str">
        <f t="shared" si="1195"/>
        <v/>
      </c>
      <c r="C1939" s="25" t="str">
        <f t="shared" si="1196"/>
        <v/>
      </c>
      <c r="D1939" s="25" t="str">
        <f t="shared" si="1197"/>
        <v/>
      </c>
      <c r="E1939" s="25" t="str">
        <f t="shared" si="1198"/>
        <v/>
      </c>
      <c r="F1939" s="25" t="str">
        <f t="shared" si="1199"/>
        <v/>
      </c>
      <c r="G1939" s="108" t="str">
        <f t="shared" si="1200"/>
        <v/>
      </c>
      <c r="H1939" s="108" t="str">
        <f t="shared" si="1201"/>
        <v/>
      </c>
      <c r="I1939" s="112" t="str">
        <f t="shared" si="1202"/>
        <v/>
      </c>
      <c r="J1939" s="112"/>
      <c r="K1939" s="112"/>
      <c r="L1939" s="113"/>
      <c r="M1939" s="113"/>
      <c r="N1939" s="224" t="str">
        <f t="shared" si="1203"/>
        <v/>
      </c>
      <c r="O1939" s="225" t="str">
        <f t="shared" si="1204"/>
        <v/>
      </c>
      <c r="Q1939" s="6">
        <v>1937</v>
      </c>
      <c r="R1939" s="47" t="str">
        <f t="shared" si="1167"/>
        <v>-1937</v>
      </c>
      <c r="S1939" s="6"/>
      <c r="T1939" s="48" t="str">
        <f t="shared" si="1168"/>
        <v/>
      </c>
      <c r="U1939" s="49" t="str">
        <f t="shared" si="1169"/>
        <v/>
      </c>
      <c r="W1939" s="51"/>
      <c r="X1939" s="75" t="str">
        <f t="shared" si="1170"/>
        <v/>
      </c>
      <c r="Y1939" s="71" t="str">
        <f t="shared" si="1171"/>
        <v/>
      </c>
      <c r="Z1939" s="71" t="str">
        <f t="shared" si="1172"/>
        <v/>
      </c>
      <c r="AA1939" s="71" t="str">
        <f t="shared" si="1173"/>
        <v/>
      </c>
      <c r="AB1939" s="71" t="str">
        <f t="shared" si="1174"/>
        <v/>
      </c>
      <c r="AC1939" s="71" t="str">
        <f t="shared" si="1175"/>
        <v/>
      </c>
      <c r="AD1939" s="71" t="str">
        <f t="shared" si="1176"/>
        <v/>
      </c>
      <c r="AE1939" s="78" t="str">
        <f t="shared" si="1177"/>
        <v/>
      </c>
      <c r="AF1939" s="75" t="str">
        <f t="shared" si="1178"/>
        <v/>
      </c>
      <c r="AG1939" s="71" t="str">
        <f t="shared" si="1179"/>
        <v/>
      </c>
      <c r="AH1939" s="71" t="str">
        <f t="shared" si="1180"/>
        <v/>
      </c>
      <c r="AI1939" s="71" t="str">
        <f t="shared" si="1181"/>
        <v/>
      </c>
      <c r="AJ1939" s="71" t="str">
        <f t="shared" si="1182"/>
        <v/>
      </c>
      <c r="AK1939" s="71" t="str">
        <f t="shared" si="1183"/>
        <v/>
      </c>
      <c r="AL1939" s="71" t="str">
        <f t="shared" si="1184"/>
        <v/>
      </c>
      <c r="AM1939" s="78" t="str">
        <f t="shared" si="1185"/>
        <v/>
      </c>
      <c r="AN1939" s="75" t="str">
        <f t="shared" si="1186"/>
        <v/>
      </c>
      <c r="AO1939" s="71" t="str">
        <f t="shared" si="1187"/>
        <v/>
      </c>
      <c r="AP1939" s="71" t="str">
        <f t="shared" si="1188"/>
        <v/>
      </c>
      <c r="AQ1939" s="71" t="str">
        <f t="shared" si="1189"/>
        <v/>
      </c>
      <c r="AR1939" s="71" t="str">
        <f t="shared" si="1190"/>
        <v/>
      </c>
      <c r="AS1939" s="71" t="str">
        <f t="shared" si="1191"/>
        <v/>
      </c>
      <c r="AT1939" s="71" t="str">
        <f t="shared" si="1192"/>
        <v/>
      </c>
      <c r="AU1939" s="76" t="str">
        <f t="shared" si="1193"/>
        <v/>
      </c>
      <c r="BF1939" s="141">
        <v>71065</v>
      </c>
      <c r="BG1939" s="142" t="s">
        <v>21020</v>
      </c>
      <c r="BH1939" s="141" t="s">
        <v>180</v>
      </c>
      <c r="BI1939" s="141" t="s">
        <v>191</v>
      </c>
      <c r="BJ1939" s="141" t="s">
        <v>21021</v>
      </c>
      <c r="BK1939" s="141" t="s">
        <v>3967</v>
      </c>
      <c r="BL1939" s="141" t="s">
        <v>21022</v>
      </c>
      <c r="BM1939" s="141">
        <v>45.3792382487742</v>
      </c>
      <c r="BN1939" s="141">
        <v>-73.940759266265601</v>
      </c>
      <c r="BO1939" s="141">
        <v>1978</v>
      </c>
      <c r="BP1939" s="143" t="s">
        <v>26008</v>
      </c>
      <c r="BQ1939" s="143" t="s">
        <v>17560</v>
      </c>
    </row>
    <row r="1940" spans="1:69" ht="38.25" customHeight="1" x14ac:dyDescent="0.25">
      <c r="A1940" s="1" t="str">
        <f t="shared" si="1194"/>
        <v/>
      </c>
      <c r="B1940" s="32" t="str">
        <f t="shared" si="1195"/>
        <v/>
      </c>
      <c r="C1940" s="25" t="str">
        <f t="shared" si="1196"/>
        <v/>
      </c>
      <c r="D1940" s="25" t="str">
        <f t="shared" si="1197"/>
        <v/>
      </c>
      <c r="E1940" s="25" t="str">
        <f t="shared" si="1198"/>
        <v/>
      </c>
      <c r="F1940" s="25" t="str">
        <f t="shared" si="1199"/>
        <v/>
      </c>
      <c r="G1940" s="108" t="str">
        <f t="shared" si="1200"/>
        <v/>
      </c>
      <c r="H1940" s="108" t="str">
        <f t="shared" si="1201"/>
        <v/>
      </c>
      <c r="I1940" s="112" t="str">
        <f t="shared" si="1202"/>
        <v/>
      </c>
      <c r="J1940" s="112"/>
      <c r="K1940" s="112"/>
      <c r="L1940" s="113"/>
      <c r="M1940" s="113"/>
      <c r="N1940" s="224" t="str">
        <f t="shared" si="1203"/>
        <v/>
      </c>
      <c r="O1940" s="225" t="str">
        <f t="shared" si="1204"/>
        <v/>
      </c>
      <c r="Q1940" s="6">
        <v>1938</v>
      </c>
      <c r="R1940" s="47" t="str">
        <f t="shared" si="1167"/>
        <v>-1938</v>
      </c>
      <c r="S1940" s="6"/>
      <c r="T1940" s="48" t="str">
        <f t="shared" si="1168"/>
        <v/>
      </c>
      <c r="U1940" s="49" t="str">
        <f t="shared" si="1169"/>
        <v/>
      </c>
      <c r="W1940" s="51"/>
      <c r="X1940" s="75" t="str">
        <f t="shared" si="1170"/>
        <v/>
      </c>
      <c r="Y1940" s="71" t="str">
        <f t="shared" si="1171"/>
        <v/>
      </c>
      <c r="Z1940" s="71" t="str">
        <f t="shared" si="1172"/>
        <v/>
      </c>
      <c r="AA1940" s="71" t="str">
        <f t="shared" si="1173"/>
        <v/>
      </c>
      <c r="AB1940" s="71" t="str">
        <f t="shared" si="1174"/>
        <v/>
      </c>
      <c r="AC1940" s="71" t="str">
        <f t="shared" si="1175"/>
        <v/>
      </c>
      <c r="AD1940" s="71" t="str">
        <f t="shared" si="1176"/>
        <v/>
      </c>
      <c r="AE1940" s="78" t="str">
        <f t="shared" si="1177"/>
        <v/>
      </c>
      <c r="AF1940" s="75" t="str">
        <f t="shared" si="1178"/>
        <v/>
      </c>
      <c r="AG1940" s="71" t="str">
        <f t="shared" si="1179"/>
        <v/>
      </c>
      <c r="AH1940" s="71" t="str">
        <f t="shared" si="1180"/>
        <v/>
      </c>
      <c r="AI1940" s="71" t="str">
        <f t="shared" si="1181"/>
        <v/>
      </c>
      <c r="AJ1940" s="71" t="str">
        <f t="shared" si="1182"/>
        <v/>
      </c>
      <c r="AK1940" s="71" t="str">
        <f t="shared" si="1183"/>
        <v/>
      </c>
      <c r="AL1940" s="71" t="str">
        <f t="shared" si="1184"/>
        <v/>
      </c>
      <c r="AM1940" s="78" t="str">
        <f t="shared" si="1185"/>
        <v/>
      </c>
      <c r="AN1940" s="75" t="str">
        <f t="shared" si="1186"/>
        <v/>
      </c>
      <c r="AO1940" s="71" t="str">
        <f t="shared" si="1187"/>
        <v/>
      </c>
      <c r="AP1940" s="71" t="str">
        <f t="shared" si="1188"/>
        <v/>
      </c>
      <c r="AQ1940" s="71" t="str">
        <f t="shared" si="1189"/>
        <v/>
      </c>
      <c r="AR1940" s="71" t="str">
        <f t="shared" si="1190"/>
        <v/>
      </c>
      <c r="AS1940" s="71" t="str">
        <f t="shared" si="1191"/>
        <v/>
      </c>
      <c r="AT1940" s="71" t="str">
        <f t="shared" si="1192"/>
        <v/>
      </c>
      <c r="AU1940" s="76" t="str">
        <f t="shared" si="1193"/>
        <v/>
      </c>
      <c r="BF1940" s="141">
        <v>71065</v>
      </c>
      <c r="BG1940" s="142" t="s">
        <v>21023</v>
      </c>
      <c r="BH1940" s="141" t="s">
        <v>180</v>
      </c>
      <c r="BI1940" s="141" t="s">
        <v>191</v>
      </c>
      <c r="BJ1940" s="141" t="s">
        <v>21024</v>
      </c>
      <c r="BK1940" s="141" t="s">
        <v>21025</v>
      </c>
      <c r="BL1940" s="141" t="s">
        <v>21026</v>
      </c>
      <c r="BM1940" s="141">
        <v>45.388772122997302</v>
      </c>
      <c r="BN1940" s="141">
        <v>-73.922954315850106</v>
      </c>
      <c r="BO1940" s="141">
        <v>1978</v>
      </c>
      <c r="BP1940" s="143" t="s">
        <v>26009</v>
      </c>
      <c r="BQ1940" s="143" t="s">
        <v>17560</v>
      </c>
    </row>
    <row r="1941" spans="1:69" ht="38.25" customHeight="1" x14ac:dyDescent="0.25">
      <c r="A1941" s="1" t="str">
        <f t="shared" si="1194"/>
        <v/>
      </c>
      <c r="B1941" s="32" t="str">
        <f t="shared" si="1195"/>
        <v/>
      </c>
      <c r="C1941" s="25" t="str">
        <f t="shared" si="1196"/>
        <v/>
      </c>
      <c r="D1941" s="25" t="str">
        <f t="shared" si="1197"/>
        <v/>
      </c>
      <c r="E1941" s="25" t="str">
        <f t="shared" si="1198"/>
        <v/>
      </c>
      <c r="F1941" s="25" t="str">
        <f t="shared" si="1199"/>
        <v/>
      </c>
      <c r="G1941" s="108" t="str">
        <f t="shared" si="1200"/>
        <v/>
      </c>
      <c r="H1941" s="108" t="str">
        <f t="shared" si="1201"/>
        <v/>
      </c>
      <c r="I1941" s="112" t="str">
        <f t="shared" si="1202"/>
        <v/>
      </c>
      <c r="J1941" s="112"/>
      <c r="K1941" s="112"/>
      <c r="L1941" s="113"/>
      <c r="M1941" s="113"/>
      <c r="N1941" s="224" t="str">
        <f t="shared" si="1203"/>
        <v/>
      </c>
      <c r="O1941" s="225" t="str">
        <f t="shared" si="1204"/>
        <v/>
      </c>
      <c r="Q1941" s="6">
        <v>1939</v>
      </c>
      <c r="R1941" s="47" t="str">
        <f t="shared" si="1167"/>
        <v>-1939</v>
      </c>
      <c r="S1941" s="6"/>
      <c r="T1941" s="48" t="str">
        <f t="shared" si="1168"/>
        <v/>
      </c>
      <c r="U1941" s="49" t="str">
        <f t="shared" si="1169"/>
        <v/>
      </c>
      <c r="W1941" s="51"/>
      <c r="X1941" s="75" t="str">
        <f t="shared" si="1170"/>
        <v/>
      </c>
      <c r="Y1941" s="71" t="str">
        <f t="shared" si="1171"/>
        <v/>
      </c>
      <c r="Z1941" s="71" t="str">
        <f t="shared" si="1172"/>
        <v/>
      </c>
      <c r="AA1941" s="71" t="str">
        <f t="shared" si="1173"/>
        <v/>
      </c>
      <c r="AB1941" s="71" t="str">
        <f t="shared" si="1174"/>
        <v/>
      </c>
      <c r="AC1941" s="71" t="str">
        <f t="shared" si="1175"/>
        <v/>
      </c>
      <c r="AD1941" s="71" t="str">
        <f t="shared" si="1176"/>
        <v/>
      </c>
      <c r="AE1941" s="78" t="str">
        <f t="shared" si="1177"/>
        <v/>
      </c>
      <c r="AF1941" s="75" t="str">
        <f t="shared" si="1178"/>
        <v/>
      </c>
      <c r="AG1941" s="71" t="str">
        <f t="shared" si="1179"/>
        <v/>
      </c>
      <c r="AH1941" s="71" t="str">
        <f t="shared" si="1180"/>
        <v/>
      </c>
      <c r="AI1941" s="71" t="str">
        <f t="shared" si="1181"/>
        <v/>
      </c>
      <c r="AJ1941" s="71" t="str">
        <f t="shared" si="1182"/>
        <v/>
      </c>
      <c r="AK1941" s="71" t="str">
        <f t="shared" si="1183"/>
        <v/>
      </c>
      <c r="AL1941" s="71" t="str">
        <f t="shared" si="1184"/>
        <v/>
      </c>
      <c r="AM1941" s="78" t="str">
        <f t="shared" si="1185"/>
        <v/>
      </c>
      <c r="AN1941" s="75" t="str">
        <f t="shared" si="1186"/>
        <v/>
      </c>
      <c r="AO1941" s="71" t="str">
        <f t="shared" si="1187"/>
        <v/>
      </c>
      <c r="AP1941" s="71" t="str">
        <f t="shared" si="1188"/>
        <v/>
      </c>
      <c r="AQ1941" s="71" t="str">
        <f t="shared" si="1189"/>
        <v/>
      </c>
      <c r="AR1941" s="71" t="str">
        <f t="shared" si="1190"/>
        <v/>
      </c>
      <c r="AS1941" s="71" t="str">
        <f t="shared" si="1191"/>
        <v/>
      </c>
      <c r="AT1941" s="71" t="str">
        <f t="shared" si="1192"/>
        <v/>
      </c>
      <c r="AU1941" s="76" t="str">
        <f t="shared" si="1193"/>
        <v/>
      </c>
      <c r="BF1941" s="141">
        <v>58033</v>
      </c>
      <c r="BG1941" s="142" t="s">
        <v>21151</v>
      </c>
      <c r="BH1941" s="141" t="s">
        <v>180</v>
      </c>
      <c r="BI1941" s="141" t="s">
        <v>191</v>
      </c>
      <c r="BJ1941" s="141" t="s">
        <v>21152</v>
      </c>
      <c r="BK1941" s="141" t="s">
        <v>21153</v>
      </c>
      <c r="BL1941" s="141" t="s">
        <v>21154</v>
      </c>
      <c r="BM1941" s="141">
        <v>45.555396999999999</v>
      </c>
      <c r="BN1941" s="141">
        <v>-73.424903999999998</v>
      </c>
      <c r="BO1941" s="141">
        <v>1995</v>
      </c>
      <c r="BP1941" s="143" t="s">
        <v>26007</v>
      </c>
      <c r="BQ1941" s="143" t="s">
        <v>26794</v>
      </c>
    </row>
    <row r="1942" spans="1:69" ht="38.25" customHeight="1" x14ac:dyDescent="0.25">
      <c r="A1942" s="1" t="str">
        <f t="shared" si="1194"/>
        <v/>
      </c>
      <c r="B1942" s="32" t="str">
        <f t="shared" si="1195"/>
        <v/>
      </c>
      <c r="C1942" s="25" t="str">
        <f t="shared" si="1196"/>
        <v/>
      </c>
      <c r="D1942" s="25" t="str">
        <f t="shared" si="1197"/>
        <v/>
      </c>
      <c r="E1942" s="25" t="str">
        <f t="shared" si="1198"/>
        <v/>
      </c>
      <c r="F1942" s="25" t="str">
        <f t="shared" si="1199"/>
        <v/>
      </c>
      <c r="G1942" s="108" t="str">
        <f t="shared" si="1200"/>
        <v/>
      </c>
      <c r="H1942" s="108" t="str">
        <f t="shared" si="1201"/>
        <v/>
      </c>
      <c r="I1942" s="112" t="str">
        <f t="shared" si="1202"/>
        <v/>
      </c>
      <c r="J1942" s="112"/>
      <c r="K1942" s="112"/>
      <c r="L1942" s="113"/>
      <c r="M1942" s="113"/>
      <c r="N1942" s="224" t="str">
        <f t="shared" si="1203"/>
        <v/>
      </c>
      <c r="O1942" s="225" t="str">
        <f t="shared" si="1204"/>
        <v/>
      </c>
      <c r="Q1942" s="6">
        <v>1940</v>
      </c>
      <c r="R1942" s="47" t="str">
        <f t="shared" si="1167"/>
        <v>-1940</v>
      </c>
      <c r="S1942" s="6"/>
      <c r="T1942" s="48" t="str">
        <f t="shared" si="1168"/>
        <v/>
      </c>
      <c r="U1942" s="49" t="str">
        <f t="shared" si="1169"/>
        <v/>
      </c>
      <c r="W1942" s="51"/>
      <c r="X1942" s="75" t="str">
        <f t="shared" si="1170"/>
        <v/>
      </c>
      <c r="Y1942" s="71" t="str">
        <f t="shared" si="1171"/>
        <v/>
      </c>
      <c r="Z1942" s="71" t="str">
        <f t="shared" si="1172"/>
        <v/>
      </c>
      <c r="AA1942" s="71" t="str">
        <f t="shared" si="1173"/>
        <v/>
      </c>
      <c r="AB1942" s="71" t="str">
        <f t="shared" si="1174"/>
        <v/>
      </c>
      <c r="AC1942" s="71" t="str">
        <f t="shared" si="1175"/>
        <v/>
      </c>
      <c r="AD1942" s="71" t="str">
        <f t="shared" si="1176"/>
        <v/>
      </c>
      <c r="AE1942" s="78" t="str">
        <f t="shared" si="1177"/>
        <v/>
      </c>
      <c r="AF1942" s="75" t="str">
        <f t="shared" si="1178"/>
        <v/>
      </c>
      <c r="AG1942" s="71" t="str">
        <f t="shared" si="1179"/>
        <v/>
      </c>
      <c r="AH1942" s="71" t="str">
        <f t="shared" si="1180"/>
        <v/>
      </c>
      <c r="AI1942" s="71" t="str">
        <f t="shared" si="1181"/>
        <v/>
      </c>
      <c r="AJ1942" s="71" t="str">
        <f t="shared" si="1182"/>
        <v/>
      </c>
      <c r="AK1942" s="71" t="str">
        <f t="shared" si="1183"/>
        <v/>
      </c>
      <c r="AL1942" s="71" t="str">
        <f t="shared" si="1184"/>
        <v/>
      </c>
      <c r="AM1942" s="78" t="str">
        <f t="shared" si="1185"/>
        <v/>
      </c>
      <c r="AN1942" s="75" t="str">
        <f t="shared" si="1186"/>
        <v/>
      </c>
      <c r="AO1942" s="71" t="str">
        <f t="shared" si="1187"/>
        <v/>
      </c>
      <c r="AP1942" s="71" t="str">
        <f t="shared" si="1188"/>
        <v/>
      </c>
      <c r="AQ1942" s="71" t="str">
        <f t="shared" si="1189"/>
        <v/>
      </c>
      <c r="AR1942" s="71" t="str">
        <f t="shared" si="1190"/>
        <v/>
      </c>
      <c r="AS1942" s="71" t="str">
        <f t="shared" si="1191"/>
        <v/>
      </c>
      <c r="AT1942" s="71" t="str">
        <f t="shared" si="1192"/>
        <v/>
      </c>
      <c r="AU1942" s="76" t="str">
        <f t="shared" si="1193"/>
        <v/>
      </c>
      <c r="BF1942" s="141">
        <v>58033</v>
      </c>
      <c r="BG1942" s="142" t="s">
        <v>21155</v>
      </c>
      <c r="BH1942" s="141" t="s">
        <v>180</v>
      </c>
      <c r="BI1942" s="141" t="s">
        <v>191</v>
      </c>
      <c r="BJ1942" s="141" t="s">
        <v>21156</v>
      </c>
      <c r="BK1942" s="141" t="s">
        <v>21157</v>
      </c>
      <c r="BL1942" s="141" t="s">
        <v>21158</v>
      </c>
      <c r="BM1942" s="141">
        <v>45.605614000000003</v>
      </c>
      <c r="BN1942" s="141">
        <v>-73.438972000000007</v>
      </c>
      <c r="BO1942" s="141">
        <v>1965</v>
      </c>
      <c r="BP1942" s="143" t="s">
        <v>26007</v>
      </c>
      <c r="BQ1942" s="143" t="s">
        <v>26794</v>
      </c>
    </row>
    <row r="1943" spans="1:69" ht="38.25" customHeight="1" x14ac:dyDescent="0.25">
      <c r="A1943" s="1" t="str">
        <f t="shared" si="1194"/>
        <v/>
      </c>
      <c r="B1943" s="32" t="str">
        <f t="shared" si="1195"/>
        <v/>
      </c>
      <c r="C1943" s="25" t="str">
        <f t="shared" si="1196"/>
        <v/>
      </c>
      <c r="D1943" s="25" t="str">
        <f t="shared" si="1197"/>
        <v/>
      </c>
      <c r="E1943" s="25" t="str">
        <f t="shared" si="1198"/>
        <v/>
      </c>
      <c r="F1943" s="25" t="str">
        <f t="shared" si="1199"/>
        <v/>
      </c>
      <c r="G1943" s="108" t="str">
        <f t="shared" si="1200"/>
        <v/>
      </c>
      <c r="H1943" s="108" t="str">
        <f t="shared" si="1201"/>
        <v/>
      </c>
      <c r="I1943" s="112" t="str">
        <f t="shared" si="1202"/>
        <v/>
      </c>
      <c r="J1943" s="112"/>
      <c r="K1943" s="112"/>
      <c r="L1943" s="113"/>
      <c r="M1943" s="113"/>
      <c r="N1943" s="224" t="str">
        <f t="shared" si="1203"/>
        <v/>
      </c>
      <c r="O1943" s="225" t="str">
        <f t="shared" si="1204"/>
        <v/>
      </c>
      <c r="Q1943" s="6">
        <v>1941</v>
      </c>
      <c r="R1943" s="47" t="str">
        <f t="shared" si="1167"/>
        <v>-1941</v>
      </c>
      <c r="S1943" s="6"/>
      <c r="T1943" s="48" t="str">
        <f t="shared" si="1168"/>
        <v/>
      </c>
      <c r="U1943" s="49" t="str">
        <f t="shared" si="1169"/>
        <v/>
      </c>
      <c r="W1943" s="51"/>
      <c r="X1943" s="75" t="str">
        <f t="shared" si="1170"/>
        <v/>
      </c>
      <c r="Y1943" s="71" t="str">
        <f t="shared" si="1171"/>
        <v/>
      </c>
      <c r="Z1943" s="71" t="str">
        <f t="shared" si="1172"/>
        <v/>
      </c>
      <c r="AA1943" s="71" t="str">
        <f t="shared" si="1173"/>
        <v/>
      </c>
      <c r="AB1943" s="71" t="str">
        <f t="shared" si="1174"/>
        <v/>
      </c>
      <c r="AC1943" s="71" t="str">
        <f t="shared" si="1175"/>
        <v/>
      </c>
      <c r="AD1943" s="71" t="str">
        <f t="shared" si="1176"/>
        <v/>
      </c>
      <c r="AE1943" s="78" t="str">
        <f t="shared" si="1177"/>
        <v/>
      </c>
      <c r="AF1943" s="75" t="str">
        <f t="shared" si="1178"/>
        <v/>
      </c>
      <c r="AG1943" s="71" t="str">
        <f t="shared" si="1179"/>
        <v/>
      </c>
      <c r="AH1943" s="71" t="str">
        <f t="shared" si="1180"/>
        <v/>
      </c>
      <c r="AI1943" s="71" t="str">
        <f t="shared" si="1181"/>
        <v/>
      </c>
      <c r="AJ1943" s="71" t="str">
        <f t="shared" si="1182"/>
        <v/>
      </c>
      <c r="AK1943" s="71" t="str">
        <f t="shared" si="1183"/>
        <v/>
      </c>
      <c r="AL1943" s="71" t="str">
        <f t="shared" si="1184"/>
        <v/>
      </c>
      <c r="AM1943" s="78" t="str">
        <f t="shared" si="1185"/>
        <v/>
      </c>
      <c r="AN1943" s="75" t="str">
        <f t="shared" si="1186"/>
        <v/>
      </c>
      <c r="AO1943" s="71" t="str">
        <f t="shared" si="1187"/>
        <v/>
      </c>
      <c r="AP1943" s="71" t="str">
        <f t="shared" si="1188"/>
        <v/>
      </c>
      <c r="AQ1943" s="71" t="str">
        <f t="shared" si="1189"/>
        <v/>
      </c>
      <c r="AR1943" s="71" t="str">
        <f t="shared" si="1190"/>
        <v/>
      </c>
      <c r="AS1943" s="71" t="str">
        <f t="shared" si="1191"/>
        <v/>
      </c>
      <c r="AT1943" s="71" t="str">
        <f t="shared" si="1192"/>
        <v/>
      </c>
      <c r="AU1943" s="76" t="str">
        <f t="shared" si="1193"/>
        <v/>
      </c>
      <c r="BF1943" s="141">
        <v>56097</v>
      </c>
      <c r="BG1943" s="142" t="s">
        <v>21133</v>
      </c>
      <c r="BH1943" s="141" t="s">
        <v>180</v>
      </c>
      <c r="BI1943" s="141" t="s">
        <v>191</v>
      </c>
      <c r="BJ1943" s="141" t="s">
        <v>21134</v>
      </c>
      <c r="BK1943" s="141" t="s">
        <v>2082</v>
      </c>
      <c r="BL1943" s="141" t="s">
        <v>21135</v>
      </c>
      <c r="BM1943" s="141">
        <v>45.349069999999998</v>
      </c>
      <c r="BN1943" s="141">
        <v>-73.164879999999997</v>
      </c>
      <c r="BO1943" s="141">
        <v>2010</v>
      </c>
      <c r="BP1943" s="143" t="s">
        <v>26022</v>
      </c>
      <c r="BQ1943" s="143" t="s">
        <v>17560</v>
      </c>
    </row>
    <row r="1944" spans="1:69" ht="38.25" customHeight="1" x14ac:dyDescent="0.25">
      <c r="A1944" s="1" t="str">
        <f t="shared" si="1194"/>
        <v/>
      </c>
      <c r="B1944" s="32" t="str">
        <f t="shared" si="1195"/>
        <v/>
      </c>
      <c r="C1944" s="25" t="str">
        <f t="shared" si="1196"/>
        <v/>
      </c>
      <c r="D1944" s="25" t="str">
        <f t="shared" si="1197"/>
        <v/>
      </c>
      <c r="E1944" s="25" t="str">
        <f t="shared" si="1198"/>
        <v/>
      </c>
      <c r="F1944" s="25" t="str">
        <f t="shared" si="1199"/>
        <v/>
      </c>
      <c r="G1944" s="108" t="str">
        <f t="shared" si="1200"/>
        <v/>
      </c>
      <c r="H1944" s="108" t="str">
        <f t="shared" si="1201"/>
        <v/>
      </c>
      <c r="I1944" s="112" t="str">
        <f t="shared" si="1202"/>
        <v/>
      </c>
      <c r="J1944" s="112"/>
      <c r="K1944" s="112"/>
      <c r="L1944" s="113"/>
      <c r="M1944" s="113"/>
      <c r="N1944" s="224" t="str">
        <f t="shared" si="1203"/>
        <v/>
      </c>
      <c r="O1944" s="225" t="str">
        <f t="shared" si="1204"/>
        <v/>
      </c>
      <c r="Q1944" s="6">
        <v>1942</v>
      </c>
      <c r="R1944" s="47" t="str">
        <f t="shared" si="1167"/>
        <v>-1942</v>
      </c>
      <c r="S1944" s="6"/>
      <c r="T1944" s="48" t="str">
        <f t="shared" si="1168"/>
        <v/>
      </c>
      <c r="U1944" s="49" t="str">
        <f t="shared" si="1169"/>
        <v/>
      </c>
      <c r="W1944" s="51"/>
      <c r="X1944" s="75" t="str">
        <f t="shared" si="1170"/>
        <v/>
      </c>
      <c r="Y1944" s="71" t="str">
        <f t="shared" si="1171"/>
        <v/>
      </c>
      <c r="Z1944" s="71" t="str">
        <f t="shared" si="1172"/>
        <v/>
      </c>
      <c r="AA1944" s="71" t="str">
        <f t="shared" si="1173"/>
        <v/>
      </c>
      <c r="AB1944" s="71" t="str">
        <f t="shared" si="1174"/>
        <v/>
      </c>
      <c r="AC1944" s="71" t="str">
        <f t="shared" si="1175"/>
        <v/>
      </c>
      <c r="AD1944" s="71" t="str">
        <f t="shared" si="1176"/>
        <v/>
      </c>
      <c r="AE1944" s="78" t="str">
        <f t="shared" si="1177"/>
        <v/>
      </c>
      <c r="AF1944" s="75" t="str">
        <f t="shared" si="1178"/>
        <v/>
      </c>
      <c r="AG1944" s="71" t="str">
        <f t="shared" si="1179"/>
        <v/>
      </c>
      <c r="AH1944" s="71" t="str">
        <f t="shared" si="1180"/>
        <v/>
      </c>
      <c r="AI1944" s="71" t="str">
        <f t="shared" si="1181"/>
        <v/>
      </c>
      <c r="AJ1944" s="71" t="str">
        <f t="shared" si="1182"/>
        <v/>
      </c>
      <c r="AK1944" s="71" t="str">
        <f t="shared" si="1183"/>
        <v/>
      </c>
      <c r="AL1944" s="71" t="str">
        <f t="shared" si="1184"/>
        <v/>
      </c>
      <c r="AM1944" s="78" t="str">
        <f t="shared" si="1185"/>
        <v/>
      </c>
      <c r="AN1944" s="75" t="str">
        <f t="shared" si="1186"/>
        <v/>
      </c>
      <c r="AO1944" s="71" t="str">
        <f t="shared" si="1187"/>
        <v/>
      </c>
      <c r="AP1944" s="71" t="str">
        <f t="shared" si="1188"/>
        <v/>
      </c>
      <c r="AQ1944" s="71" t="str">
        <f t="shared" si="1189"/>
        <v/>
      </c>
      <c r="AR1944" s="71" t="str">
        <f t="shared" si="1190"/>
        <v/>
      </c>
      <c r="AS1944" s="71" t="str">
        <f t="shared" si="1191"/>
        <v/>
      </c>
      <c r="AT1944" s="71" t="str">
        <f t="shared" si="1192"/>
        <v/>
      </c>
      <c r="AU1944" s="76" t="str">
        <f t="shared" si="1193"/>
        <v/>
      </c>
      <c r="BF1944" s="141">
        <v>56097</v>
      </c>
      <c r="BG1944" s="142" t="s">
        <v>21136</v>
      </c>
      <c r="BH1944" s="141" t="s">
        <v>180</v>
      </c>
      <c r="BI1944" s="141" t="s">
        <v>191</v>
      </c>
      <c r="BJ1944" s="141" t="s">
        <v>2353</v>
      </c>
      <c r="BK1944" s="141" t="s">
        <v>19644</v>
      </c>
      <c r="BL1944" s="141" t="s">
        <v>17520</v>
      </c>
      <c r="BM1944" s="141">
        <v>45.343989999999998</v>
      </c>
      <c r="BN1944" s="141">
        <v>-73.169430000000006</v>
      </c>
      <c r="BO1944" s="141">
        <v>2010</v>
      </c>
      <c r="BP1944" s="143" t="s">
        <v>26023</v>
      </c>
      <c r="BQ1944" s="143" t="s">
        <v>17560</v>
      </c>
    </row>
    <row r="1945" spans="1:69" ht="38.25" customHeight="1" x14ac:dyDescent="0.25">
      <c r="A1945" s="1" t="str">
        <f t="shared" si="1194"/>
        <v/>
      </c>
      <c r="B1945" s="32" t="str">
        <f t="shared" si="1195"/>
        <v/>
      </c>
      <c r="C1945" s="25" t="str">
        <f t="shared" si="1196"/>
        <v/>
      </c>
      <c r="D1945" s="25" t="str">
        <f t="shared" si="1197"/>
        <v/>
      </c>
      <c r="E1945" s="25" t="str">
        <f t="shared" si="1198"/>
        <v/>
      </c>
      <c r="F1945" s="25" t="str">
        <f t="shared" si="1199"/>
        <v/>
      </c>
      <c r="G1945" s="108" t="str">
        <f t="shared" si="1200"/>
        <v/>
      </c>
      <c r="H1945" s="108" t="str">
        <f t="shared" si="1201"/>
        <v/>
      </c>
      <c r="I1945" s="112" t="str">
        <f t="shared" si="1202"/>
        <v/>
      </c>
      <c r="J1945" s="112"/>
      <c r="K1945" s="112"/>
      <c r="L1945" s="113"/>
      <c r="M1945" s="113"/>
      <c r="N1945" s="224" t="str">
        <f t="shared" si="1203"/>
        <v/>
      </c>
      <c r="O1945" s="225" t="str">
        <f t="shared" si="1204"/>
        <v/>
      </c>
      <c r="Q1945" s="6">
        <v>1943</v>
      </c>
      <c r="R1945" s="47" t="str">
        <f t="shared" si="1167"/>
        <v>-1943</v>
      </c>
      <c r="S1945" s="6"/>
      <c r="T1945" s="48" t="str">
        <f t="shared" si="1168"/>
        <v/>
      </c>
      <c r="U1945" s="49" t="str">
        <f t="shared" si="1169"/>
        <v/>
      </c>
      <c r="W1945" s="51"/>
      <c r="X1945" s="75" t="str">
        <f t="shared" si="1170"/>
        <v/>
      </c>
      <c r="Y1945" s="71" t="str">
        <f t="shared" si="1171"/>
        <v/>
      </c>
      <c r="Z1945" s="71" t="str">
        <f t="shared" si="1172"/>
        <v/>
      </c>
      <c r="AA1945" s="71" t="str">
        <f t="shared" si="1173"/>
        <v/>
      </c>
      <c r="AB1945" s="71" t="str">
        <f t="shared" si="1174"/>
        <v/>
      </c>
      <c r="AC1945" s="71" t="str">
        <f t="shared" si="1175"/>
        <v/>
      </c>
      <c r="AD1945" s="71" t="str">
        <f t="shared" si="1176"/>
        <v/>
      </c>
      <c r="AE1945" s="78" t="str">
        <f t="shared" si="1177"/>
        <v/>
      </c>
      <c r="AF1945" s="75" t="str">
        <f t="shared" si="1178"/>
        <v/>
      </c>
      <c r="AG1945" s="71" t="str">
        <f t="shared" si="1179"/>
        <v/>
      </c>
      <c r="AH1945" s="71" t="str">
        <f t="shared" si="1180"/>
        <v/>
      </c>
      <c r="AI1945" s="71" t="str">
        <f t="shared" si="1181"/>
        <v/>
      </c>
      <c r="AJ1945" s="71" t="str">
        <f t="shared" si="1182"/>
        <v/>
      </c>
      <c r="AK1945" s="71" t="str">
        <f t="shared" si="1183"/>
        <v/>
      </c>
      <c r="AL1945" s="71" t="str">
        <f t="shared" si="1184"/>
        <v/>
      </c>
      <c r="AM1945" s="78" t="str">
        <f t="shared" si="1185"/>
        <v/>
      </c>
      <c r="AN1945" s="75" t="str">
        <f t="shared" si="1186"/>
        <v/>
      </c>
      <c r="AO1945" s="71" t="str">
        <f t="shared" si="1187"/>
        <v/>
      </c>
      <c r="AP1945" s="71" t="str">
        <f t="shared" si="1188"/>
        <v/>
      </c>
      <c r="AQ1945" s="71" t="str">
        <f t="shared" si="1189"/>
        <v/>
      </c>
      <c r="AR1945" s="71" t="str">
        <f t="shared" si="1190"/>
        <v/>
      </c>
      <c r="AS1945" s="71" t="str">
        <f t="shared" si="1191"/>
        <v/>
      </c>
      <c r="AT1945" s="71" t="str">
        <f t="shared" si="1192"/>
        <v/>
      </c>
      <c r="AU1945" s="76" t="str">
        <f t="shared" si="1193"/>
        <v/>
      </c>
      <c r="BF1945" s="141">
        <v>71065</v>
      </c>
      <c r="BG1945" s="142" t="s">
        <v>21027</v>
      </c>
      <c r="BH1945" s="141" t="s">
        <v>180</v>
      </c>
      <c r="BI1945" s="141" t="s">
        <v>191</v>
      </c>
      <c r="BJ1945" s="141" t="s">
        <v>21028</v>
      </c>
      <c r="BK1945" s="141" t="s">
        <v>21029</v>
      </c>
      <c r="BL1945" s="141" t="s">
        <v>21026</v>
      </c>
      <c r="BM1945" s="141">
        <v>45.351069460553802</v>
      </c>
      <c r="BN1945" s="141">
        <v>-73.959786071537394</v>
      </c>
      <c r="BO1945" s="141">
        <v>1976</v>
      </c>
      <c r="BP1945" s="143" t="s">
        <v>26009</v>
      </c>
      <c r="BQ1945" s="143" t="s">
        <v>17560</v>
      </c>
    </row>
    <row r="1946" spans="1:69" ht="38.25" customHeight="1" x14ac:dyDescent="0.25">
      <c r="A1946" s="1" t="str">
        <f t="shared" si="1194"/>
        <v/>
      </c>
      <c r="B1946" s="32" t="str">
        <f t="shared" si="1195"/>
        <v/>
      </c>
      <c r="C1946" s="25" t="str">
        <f t="shared" si="1196"/>
        <v/>
      </c>
      <c r="D1946" s="25" t="str">
        <f t="shared" si="1197"/>
        <v/>
      </c>
      <c r="E1946" s="25" t="str">
        <f t="shared" si="1198"/>
        <v/>
      </c>
      <c r="F1946" s="25" t="str">
        <f t="shared" si="1199"/>
        <v/>
      </c>
      <c r="G1946" s="108" t="str">
        <f t="shared" si="1200"/>
        <v/>
      </c>
      <c r="H1946" s="108" t="str">
        <f t="shared" si="1201"/>
        <v/>
      </c>
      <c r="I1946" s="112" t="str">
        <f t="shared" si="1202"/>
        <v/>
      </c>
      <c r="J1946" s="112"/>
      <c r="K1946" s="112"/>
      <c r="L1946" s="113"/>
      <c r="M1946" s="113"/>
      <c r="N1946" s="224" t="str">
        <f t="shared" si="1203"/>
        <v/>
      </c>
      <c r="O1946" s="225" t="str">
        <f t="shared" si="1204"/>
        <v/>
      </c>
      <c r="Q1946" s="6">
        <v>1944</v>
      </c>
      <c r="R1946" s="47" t="str">
        <f t="shared" si="1167"/>
        <v>-1944</v>
      </c>
      <c r="S1946" s="6"/>
      <c r="T1946" s="48" t="str">
        <f t="shared" si="1168"/>
        <v/>
      </c>
      <c r="U1946" s="49" t="str">
        <f t="shared" si="1169"/>
        <v/>
      </c>
      <c r="W1946" s="51"/>
      <c r="X1946" s="75" t="str">
        <f t="shared" si="1170"/>
        <v/>
      </c>
      <c r="Y1946" s="71" t="str">
        <f t="shared" si="1171"/>
        <v/>
      </c>
      <c r="Z1946" s="71" t="str">
        <f t="shared" si="1172"/>
        <v/>
      </c>
      <c r="AA1946" s="71" t="str">
        <f t="shared" si="1173"/>
        <v/>
      </c>
      <c r="AB1946" s="71" t="str">
        <f t="shared" si="1174"/>
        <v/>
      </c>
      <c r="AC1946" s="71" t="str">
        <f t="shared" si="1175"/>
        <v/>
      </c>
      <c r="AD1946" s="71" t="str">
        <f t="shared" si="1176"/>
        <v/>
      </c>
      <c r="AE1946" s="78" t="str">
        <f t="shared" si="1177"/>
        <v/>
      </c>
      <c r="AF1946" s="75" t="str">
        <f t="shared" si="1178"/>
        <v/>
      </c>
      <c r="AG1946" s="71" t="str">
        <f t="shared" si="1179"/>
        <v/>
      </c>
      <c r="AH1946" s="71" t="str">
        <f t="shared" si="1180"/>
        <v/>
      </c>
      <c r="AI1946" s="71" t="str">
        <f t="shared" si="1181"/>
        <v/>
      </c>
      <c r="AJ1946" s="71" t="str">
        <f t="shared" si="1182"/>
        <v/>
      </c>
      <c r="AK1946" s="71" t="str">
        <f t="shared" si="1183"/>
        <v/>
      </c>
      <c r="AL1946" s="71" t="str">
        <f t="shared" si="1184"/>
        <v/>
      </c>
      <c r="AM1946" s="78" t="str">
        <f t="shared" si="1185"/>
        <v/>
      </c>
      <c r="AN1946" s="75" t="str">
        <f t="shared" si="1186"/>
        <v/>
      </c>
      <c r="AO1946" s="71" t="str">
        <f t="shared" si="1187"/>
        <v/>
      </c>
      <c r="AP1946" s="71" t="str">
        <f t="shared" si="1188"/>
        <v/>
      </c>
      <c r="AQ1946" s="71" t="str">
        <f t="shared" si="1189"/>
        <v/>
      </c>
      <c r="AR1946" s="71" t="str">
        <f t="shared" si="1190"/>
        <v/>
      </c>
      <c r="AS1946" s="71" t="str">
        <f t="shared" si="1191"/>
        <v/>
      </c>
      <c r="AT1946" s="71" t="str">
        <f t="shared" si="1192"/>
        <v/>
      </c>
      <c r="AU1946" s="76" t="str">
        <f t="shared" si="1193"/>
        <v/>
      </c>
      <c r="BF1946" s="141">
        <v>71065</v>
      </c>
      <c r="BG1946" s="142" t="s">
        <v>21030</v>
      </c>
      <c r="BH1946" s="141" t="s">
        <v>180</v>
      </c>
      <c r="BI1946" s="141" t="s">
        <v>191</v>
      </c>
      <c r="BJ1946" s="141" t="s">
        <v>21031</v>
      </c>
      <c r="BK1946" s="141" t="s">
        <v>21032</v>
      </c>
      <c r="BL1946" s="141" t="s">
        <v>21026</v>
      </c>
      <c r="BM1946" s="141">
        <v>45.358732575125401</v>
      </c>
      <c r="BN1946" s="141">
        <v>-73.877316181741605</v>
      </c>
      <c r="BO1946" s="141">
        <v>1958</v>
      </c>
      <c r="BP1946" s="143" t="s">
        <v>26010</v>
      </c>
      <c r="BQ1946" s="143" t="s">
        <v>17560</v>
      </c>
    </row>
    <row r="1947" spans="1:69" ht="38.25" customHeight="1" x14ac:dyDescent="0.25">
      <c r="A1947" s="1" t="str">
        <f t="shared" si="1194"/>
        <v/>
      </c>
      <c r="B1947" s="32" t="str">
        <f t="shared" si="1195"/>
        <v/>
      </c>
      <c r="C1947" s="25" t="str">
        <f t="shared" si="1196"/>
        <v/>
      </c>
      <c r="D1947" s="25" t="str">
        <f t="shared" si="1197"/>
        <v/>
      </c>
      <c r="E1947" s="25" t="str">
        <f t="shared" si="1198"/>
        <v/>
      </c>
      <c r="F1947" s="25" t="str">
        <f t="shared" si="1199"/>
        <v/>
      </c>
      <c r="G1947" s="108" t="str">
        <f t="shared" si="1200"/>
        <v/>
      </c>
      <c r="H1947" s="108" t="str">
        <f t="shared" si="1201"/>
        <v/>
      </c>
      <c r="I1947" s="112" t="str">
        <f t="shared" si="1202"/>
        <v/>
      </c>
      <c r="J1947" s="112"/>
      <c r="K1947" s="112"/>
      <c r="L1947" s="113"/>
      <c r="M1947" s="113"/>
      <c r="N1947" s="224" t="str">
        <f t="shared" si="1203"/>
        <v/>
      </c>
      <c r="O1947" s="225" t="str">
        <f t="shared" si="1204"/>
        <v/>
      </c>
      <c r="Q1947" s="6">
        <v>1945</v>
      </c>
      <c r="R1947" s="47" t="str">
        <f t="shared" si="1167"/>
        <v>-1945</v>
      </c>
      <c r="S1947" s="6"/>
      <c r="T1947" s="48" t="str">
        <f t="shared" si="1168"/>
        <v/>
      </c>
      <c r="U1947" s="49" t="str">
        <f t="shared" si="1169"/>
        <v/>
      </c>
      <c r="W1947" s="51"/>
      <c r="X1947" s="75" t="str">
        <f t="shared" si="1170"/>
        <v/>
      </c>
      <c r="Y1947" s="71" t="str">
        <f t="shared" si="1171"/>
        <v/>
      </c>
      <c r="Z1947" s="71" t="str">
        <f t="shared" si="1172"/>
        <v/>
      </c>
      <c r="AA1947" s="71" t="str">
        <f t="shared" si="1173"/>
        <v/>
      </c>
      <c r="AB1947" s="71" t="str">
        <f t="shared" si="1174"/>
        <v/>
      </c>
      <c r="AC1947" s="71" t="str">
        <f t="shared" si="1175"/>
        <v/>
      </c>
      <c r="AD1947" s="71" t="str">
        <f t="shared" si="1176"/>
        <v/>
      </c>
      <c r="AE1947" s="78" t="str">
        <f t="shared" si="1177"/>
        <v/>
      </c>
      <c r="AF1947" s="75" t="str">
        <f t="shared" si="1178"/>
        <v/>
      </c>
      <c r="AG1947" s="71" t="str">
        <f t="shared" si="1179"/>
        <v/>
      </c>
      <c r="AH1947" s="71" t="str">
        <f t="shared" si="1180"/>
        <v/>
      </c>
      <c r="AI1947" s="71" t="str">
        <f t="shared" si="1181"/>
        <v/>
      </c>
      <c r="AJ1947" s="71" t="str">
        <f t="shared" si="1182"/>
        <v/>
      </c>
      <c r="AK1947" s="71" t="str">
        <f t="shared" si="1183"/>
        <v/>
      </c>
      <c r="AL1947" s="71" t="str">
        <f t="shared" si="1184"/>
        <v/>
      </c>
      <c r="AM1947" s="78" t="str">
        <f t="shared" si="1185"/>
        <v/>
      </c>
      <c r="AN1947" s="75" t="str">
        <f t="shared" si="1186"/>
        <v/>
      </c>
      <c r="AO1947" s="71" t="str">
        <f t="shared" si="1187"/>
        <v/>
      </c>
      <c r="AP1947" s="71" t="str">
        <f t="shared" si="1188"/>
        <v/>
      </c>
      <c r="AQ1947" s="71" t="str">
        <f t="shared" si="1189"/>
        <v/>
      </c>
      <c r="AR1947" s="71" t="str">
        <f t="shared" si="1190"/>
        <v/>
      </c>
      <c r="AS1947" s="71" t="str">
        <f t="shared" si="1191"/>
        <v/>
      </c>
      <c r="AT1947" s="71" t="str">
        <f t="shared" si="1192"/>
        <v/>
      </c>
      <c r="AU1947" s="76" t="str">
        <f t="shared" si="1193"/>
        <v/>
      </c>
      <c r="BF1947" s="141">
        <v>71065</v>
      </c>
      <c r="BG1947" s="142" t="s">
        <v>21033</v>
      </c>
      <c r="BH1947" s="141" t="s">
        <v>180</v>
      </c>
      <c r="BI1947" s="141" t="s">
        <v>191</v>
      </c>
      <c r="BJ1947" s="141" t="s">
        <v>21034</v>
      </c>
      <c r="BK1947" s="141" t="s">
        <v>3405</v>
      </c>
      <c r="BL1947" s="141" t="s">
        <v>21026</v>
      </c>
      <c r="BM1947" s="141">
        <v>45.389328584788103</v>
      </c>
      <c r="BN1947" s="141">
        <v>-73.915998335337903</v>
      </c>
      <c r="BO1947" s="141">
        <v>1985</v>
      </c>
      <c r="BP1947" s="143" t="s">
        <v>26011</v>
      </c>
      <c r="BQ1947" s="143" t="s">
        <v>17560</v>
      </c>
    </row>
    <row r="1948" spans="1:69" ht="38.25" customHeight="1" x14ac:dyDescent="0.25">
      <c r="A1948" s="1" t="str">
        <f t="shared" si="1194"/>
        <v/>
      </c>
      <c r="B1948" s="32" t="str">
        <f t="shared" si="1195"/>
        <v/>
      </c>
      <c r="C1948" s="25" t="str">
        <f t="shared" si="1196"/>
        <v/>
      </c>
      <c r="D1948" s="25" t="str">
        <f t="shared" si="1197"/>
        <v/>
      </c>
      <c r="E1948" s="25" t="str">
        <f t="shared" si="1198"/>
        <v/>
      </c>
      <c r="F1948" s="25" t="str">
        <f t="shared" si="1199"/>
        <v/>
      </c>
      <c r="G1948" s="108" t="str">
        <f t="shared" si="1200"/>
        <v/>
      </c>
      <c r="H1948" s="108" t="str">
        <f t="shared" si="1201"/>
        <v/>
      </c>
      <c r="I1948" s="112" t="str">
        <f t="shared" si="1202"/>
        <v/>
      </c>
      <c r="J1948" s="112"/>
      <c r="K1948" s="112"/>
      <c r="L1948" s="113"/>
      <c r="M1948" s="113"/>
      <c r="N1948" s="224" t="str">
        <f t="shared" si="1203"/>
        <v/>
      </c>
      <c r="O1948" s="225" t="str">
        <f t="shared" si="1204"/>
        <v/>
      </c>
      <c r="Q1948" s="6">
        <v>1946</v>
      </c>
      <c r="R1948" s="47" t="str">
        <f t="shared" si="1167"/>
        <v>-1946</v>
      </c>
      <c r="S1948" s="6"/>
      <c r="T1948" s="48" t="str">
        <f t="shared" si="1168"/>
        <v/>
      </c>
      <c r="U1948" s="49" t="str">
        <f t="shared" si="1169"/>
        <v/>
      </c>
      <c r="W1948" s="51"/>
      <c r="X1948" s="75" t="str">
        <f t="shared" si="1170"/>
        <v/>
      </c>
      <c r="Y1948" s="71" t="str">
        <f t="shared" si="1171"/>
        <v/>
      </c>
      <c r="Z1948" s="71" t="str">
        <f t="shared" si="1172"/>
        <v/>
      </c>
      <c r="AA1948" s="71" t="str">
        <f t="shared" si="1173"/>
        <v/>
      </c>
      <c r="AB1948" s="71" t="str">
        <f t="shared" si="1174"/>
        <v/>
      </c>
      <c r="AC1948" s="71" t="str">
        <f t="shared" si="1175"/>
        <v/>
      </c>
      <c r="AD1948" s="71" t="str">
        <f t="shared" si="1176"/>
        <v/>
      </c>
      <c r="AE1948" s="78" t="str">
        <f t="shared" si="1177"/>
        <v/>
      </c>
      <c r="AF1948" s="75" t="str">
        <f t="shared" si="1178"/>
        <v/>
      </c>
      <c r="AG1948" s="71" t="str">
        <f t="shared" si="1179"/>
        <v/>
      </c>
      <c r="AH1948" s="71" t="str">
        <f t="shared" si="1180"/>
        <v/>
      </c>
      <c r="AI1948" s="71" t="str">
        <f t="shared" si="1181"/>
        <v/>
      </c>
      <c r="AJ1948" s="71" t="str">
        <f t="shared" si="1182"/>
        <v/>
      </c>
      <c r="AK1948" s="71" t="str">
        <f t="shared" si="1183"/>
        <v/>
      </c>
      <c r="AL1948" s="71" t="str">
        <f t="shared" si="1184"/>
        <v/>
      </c>
      <c r="AM1948" s="78" t="str">
        <f t="shared" si="1185"/>
        <v/>
      </c>
      <c r="AN1948" s="75" t="str">
        <f t="shared" si="1186"/>
        <v/>
      </c>
      <c r="AO1948" s="71" t="str">
        <f t="shared" si="1187"/>
        <v/>
      </c>
      <c r="AP1948" s="71" t="str">
        <f t="shared" si="1188"/>
        <v/>
      </c>
      <c r="AQ1948" s="71" t="str">
        <f t="shared" si="1189"/>
        <v/>
      </c>
      <c r="AR1948" s="71" t="str">
        <f t="shared" si="1190"/>
        <v/>
      </c>
      <c r="AS1948" s="71" t="str">
        <f t="shared" si="1191"/>
        <v/>
      </c>
      <c r="AT1948" s="71" t="str">
        <f t="shared" si="1192"/>
        <v/>
      </c>
      <c r="AU1948" s="76" t="str">
        <f t="shared" si="1193"/>
        <v/>
      </c>
      <c r="BF1948" s="141">
        <v>71065</v>
      </c>
      <c r="BG1948" s="142" t="s">
        <v>21035</v>
      </c>
      <c r="BH1948" s="141" t="s">
        <v>180</v>
      </c>
      <c r="BI1948" s="141" t="s">
        <v>191</v>
      </c>
      <c r="BJ1948" s="141" t="s">
        <v>21036</v>
      </c>
      <c r="BK1948" s="141" t="s">
        <v>21037</v>
      </c>
      <c r="BL1948" s="141" t="s">
        <v>21026</v>
      </c>
      <c r="BM1948" s="141">
        <v>45.388165000000001</v>
      </c>
      <c r="BN1948" s="141">
        <v>-73.914689999999993</v>
      </c>
      <c r="BO1948" s="141">
        <v>1976</v>
      </c>
      <c r="BP1948" s="143" t="s">
        <v>26012</v>
      </c>
      <c r="BQ1948" s="143" t="s">
        <v>17560</v>
      </c>
    </row>
    <row r="1949" spans="1:69" ht="38.25" customHeight="1" x14ac:dyDescent="0.25">
      <c r="A1949" s="1" t="str">
        <f t="shared" si="1194"/>
        <v/>
      </c>
      <c r="B1949" s="32" t="str">
        <f t="shared" si="1195"/>
        <v/>
      </c>
      <c r="C1949" s="25" t="str">
        <f t="shared" si="1196"/>
        <v/>
      </c>
      <c r="D1949" s="25" t="str">
        <f t="shared" si="1197"/>
        <v/>
      </c>
      <c r="E1949" s="25" t="str">
        <f t="shared" si="1198"/>
        <v/>
      </c>
      <c r="F1949" s="25" t="str">
        <f t="shared" si="1199"/>
        <v/>
      </c>
      <c r="G1949" s="108" t="str">
        <f t="shared" si="1200"/>
        <v/>
      </c>
      <c r="H1949" s="108" t="str">
        <f t="shared" si="1201"/>
        <v/>
      </c>
      <c r="I1949" s="112" t="str">
        <f t="shared" si="1202"/>
        <v/>
      </c>
      <c r="J1949" s="112"/>
      <c r="K1949" s="112"/>
      <c r="L1949" s="113"/>
      <c r="M1949" s="113"/>
      <c r="N1949" s="224" t="str">
        <f t="shared" si="1203"/>
        <v/>
      </c>
      <c r="O1949" s="225" t="str">
        <f t="shared" si="1204"/>
        <v/>
      </c>
      <c r="Q1949" s="6">
        <v>1947</v>
      </c>
      <c r="R1949" s="47" t="str">
        <f t="shared" si="1167"/>
        <v>-1947</v>
      </c>
      <c r="S1949" s="6"/>
      <c r="T1949" s="48" t="str">
        <f t="shared" si="1168"/>
        <v/>
      </c>
      <c r="U1949" s="49" t="str">
        <f t="shared" si="1169"/>
        <v/>
      </c>
      <c r="W1949" s="51"/>
      <c r="X1949" s="75" t="str">
        <f t="shared" si="1170"/>
        <v/>
      </c>
      <c r="Y1949" s="71" t="str">
        <f t="shared" si="1171"/>
        <v/>
      </c>
      <c r="Z1949" s="71" t="str">
        <f t="shared" si="1172"/>
        <v/>
      </c>
      <c r="AA1949" s="71" t="str">
        <f t="shared" si="1173"/>
        <v/>
      </c>
      <c r="AB1949" s="71" t="str">
        <f t="shared" si="1174"/>
        <v/>
      </c>
      <c r="AC1949" s="71" t="str">
        <f t="shared" si="1175"/>
        <v/>
      </c>
      <c r="AD1949" s="71" t="str">
        <f t="shared" si="1176"/>
        <v/>
      </c>
      <c r="AE1949" s="78" t="str">
        <f t="shared" si="1177"/>
        <v/>
      </c>
      <c r="AF1949" s="75" t="str">
        <f t="shared" si="1178"/>
        <v/>
      </c>
      <c r="AG1949" s="71" t="str">
        <f t="shared" si="1179"/>
        <v/>
      </c>
      <c r="AH1949" s="71" t="str">
        <f t="shared" si="1180"/>
        <v/>
      </c>
      <c r="AI1949" s="71" t="str">
        <f t="shared" si="1181"/>
        <v/>
      </c>
      <c r="AJ1949" s="71" t="str">
        <f t="shared" si="1182"/>
        <v/>
      </c>
      <c r="AK1949" s="71" t="str">
        <f t="shared" si="1183"/>
        <v/>
      </c>
      <c r="AL1949" s="71" t="str">
        <f t="shared" si="1184"/>
        <v/>
      </c>
      <c r="AM1949" s="78" t="str">
        <f t="shared" si="1185"/>
        <v/>
      </c>
      <c r="AN1949" s="75" t="str">
        <f t="shared" si="1186"/>
        <v/>
      </c>
      <c r="AO1949" s="71" t="str">
        <f t="shared" si="1187"/>
        <v/>
      </c>
      <c r="AP1949" s="71" t="str">
        <f t="shared" si="1188"/>
        <v/>
      </c>
      <c r="AQ1949" s="71" t="str">
        <f t="shared" si="1189"/>
        <v/>
      </c>
      <c r="AR1949" s="71" t="str">
        <f t="shared" si="1190"/>
        <v/>
      </c>
      <c r="AS1949" s="71" t="str">
        <f t="shared" si="1191"/>
        <v/>
      </c>
      <c r="AT1949" s="71" t="str">
        <f t="shared" si="1192"/>
        <v/>
      </c>
      <c r="AU1949" s="76" t="str">
        <f t="shared" si="1193"/>
        <v/>
      </c>
      <c r="BF1949" s="141">
        <v>71065</v>
      </c>
      <c r="BG1949" s="142" t="s">
        <v>21038</v>
      </c>
      <c r="BH1949" s="141" t="s">
        <v>180</v>
      </c>
      <c r="BI1949" s="141" t="s">
        <v>191</v>
      </c>
      <c r="BJ1949" s="141" t="s">
        <v>21039</v>
      </c>
      <c r="BK1949" s="141" t="s">
        <v>21040</v>
      </c>
      <c r="BL1949" s="141" t="s">
        <v>21026</v>
      </c>
      <c r="BM1949" s="141">
        <v>45.388770000000001</v>
      </c>
      <c r="BN1949" s="141">
        <v>-73.92295</v>
      </c>
      <c r="BO1949" s="141">
        <v>1986</v>
      </c>
      <c r="BP1949" s="143" t="s">
        <v>26013</v>
      </c>
      <c r="BQ1949" s="143" t="s">
        <v>17560</v>
      </c>
    </row>
    <row r="1950" spans="1:69" ht="38.25" customHeight="1" x14ac:dyDescent="0.25">
      <c r="A1950" s="1" t="str">
        <f t="shared" si="1194"/>
        <v/>
      </c>
      <c r="B1950" s="32" t="str">
        <f t="shared" si="1195"/>
        <v/>
      </c>
      <c r="C1950" s="25" t="str">
        <f t="shared" si="1196"/>
        <v/>
      </c>
      <c r="D1950" s="25" t="str">
        <f t="shared" si="1197"/>
        <v/>
      </c>
      <c r="E1950" s="25" t="str">
        <f t="shared" si="1198"/>
        <v/>
      </c>
      <c r="F1950" s="25" t="str">
        <f t="shared" si="1199"/>
        <v/>
      </c>
      <c r="G1950" s="108" t="str">
        <f t="shared" si="1200"/>
        <v/>
      </c>
      <c r="H1950" s="108" t="str">
        <f t="shared" si="1201"/>
        <v/>
      </c>
      <c r="I1950" s="112" t="str">
        <f t="shared" si="1202"/>
        <v/>
      </c>
      <c r="J1950" s="112"/>
      <c r="K1950" s="112"/>
      <c r="L1950" s="113"/>
      <c r="M1950" s="113"/>
      <c r="N1950" s="224" t="str">
        <f t="shared" si="1203"/>
        <v/>
      </c>
      <c r="O1950" s="225" t="str">
        <f t="shared" si="1204"/>
        <v/>
      </c>
      <c r="Q1950" s="6">
        <v>1948</v>
      </c>
      <c r="R1950" s="47" t="str">
        <f t="shared" si="1167"/>
        <v>-1948</v>
      </c>
      <c r="S1950" s="6"/>
      <c r="T1950" s="48" t="str">
        <f t="shared" si="1168"/>
        <v/>
      </c>
      <c r="U1950" s="49" t="str">
        <f t="shared" si="1169"/>
        <v/>
      </c>
      <c r="W1950" s="51"/>
      <c r="X1950" s="75" t="str">
        <f t="shared" si="1170"/>
        <v/>
      </c>
      <c r="Y1950" s="71" t="str">
        <f t="shared" si="1171"/>
        <v/>
      </c>
      <c r="Z1950" s="71" t="str">
        <f t="shared" si="1172"/>
        <v/>
      </c>
      <c r="AA1950" s="71" t="str">
        <f t="shared" si="1173"/>
        <v/>
      </c>
      <c r="AB1950" s="71" t="str">
        <f t="shared" si="1174"/>
        <v/>
      </c>
      <c r="AC1950" s="71" t="str">
        <f t="shared" si="1175"/>
        <v/>
      </c>
      <c r="AD1950" s="71" t="str">
        <f t="shared" si="1176"/>
        <v/>
      </c>
      <c r="AE1950" s="78" t="str">
        <f t="shared" si="1177"/>
        <v/>
      </c>
      <c r="AF1950" s="75" t="str">
        <f t="shared" si="1178"/>
        <v/>
      </c>
      <c r="AG1950" s="71" t="str">
        <f t="shared" si="1179"/>
        <v/>
      </c>
      <c r="AH1950" s="71" t="str">
        <f t="shared" si="1180"/>
        <v/>
      </c>
      <c r="AI1950" s="71" t="str">
        <f t="shared" si="1181"/>
        <v/>
      </c>
      <c r="AJ1950" s="71" t="str">
        <f t="shared" si="1182"/>
        <v/>
      </c>
      <c r="AK1950" s="71" t="str">
        <f t="shared" si="1183"/>
        <v/>
      </c>
      <c r="AL1950" s="71" t="str">
        <f t="shared" si="1184"/>
        <v/>
      </c>
      <c r="AM1950" s="78" t="str">
        <f t="shared" si="1185"/>
        <v/>
      </c>
      <c r="AN1950" s="75" t="str">
        <f t="shared" si="1186"/>
        <v/>
      </c>
      <c r="AO1950" s="71" t="str">
        <f t="shared" si="1187"/>
        <v/>
      </c>
      <c r="AP1950" s="71" t="str">
        <f t="shared" si="1188"/>
        <v/>
      </c>
      <c r="AQ1950" s="71" t="str">
        <f t="shared" si="1189"/>
        <v/>
      </c>
      <c r="AR1950" s="71" t="str">
        <f t="shared" si="1190"/>
        <v/>
      </c>
      <c r="AS1950" s="71" t="str">
        <f t="shared" si="1191"/>
        <v/>
      </c>
      <c r="AT1950" s="71" t="str">
        <f t="shared" si="1192"/>
        <v/>
      </c>
      <c r="AU1950" s="76" t="str">
        <f t="shared" si="1193"/>
        <v/>
      </c>
      <c r="BF1950" s="141">
        <v>58227</v>
      </c>
      <c r="BG1950" s="142" t="s">
        <v>2321</v>
      </c>
      <c r="BH1950" s="141" t="s">
        <v>180</v>
      </c>
      <c r="BI1950" s="141" t="s">
        <v>191</v>
      </c>
      <c r="BJ1950" s="141" t="s">
        <v>2322</v>
      </c>
      <c r="BK1950" s="141" t="s">
        <v>2323</v>
      </c>
      <c r="BL1950" s="141" t="s">
        <v>2165</v>
      </c>
      <c r="BM1950" s="141">
        <v>45.633499999999998</v>
      </c>
      <c r="BN1950" s="141">
        <v>-73.450999999999993</v>
      </c>
      <c r="BO1950" s="141">
        <v>1987</v>
      </c>
      <c r="BP1950" s="143" t="s">
        <v>23939</v>
      </c>
      <c r="BQ1950" s="143" t="s">
        <v>26794</v>
      </c>
    </row>
    <row r="1951" spans="1:69" ht="38.25" customHeight="1" x14ac:dyDescent="0.25">
      <c r="A1951" s="1" t="str">
        <f t="shared" si="1194"/>
        <v/>
      </c>
      <c r="B1951" s="32" t="str">
        <f t="shared" si="1195"/>
        <v/>
      </c>
      <c r="C1951" s="25" t="str">
        <f t="shared" si="1196"/>
        <v/>
      </c>
      <c r="D1951" s="25" t="str">
        <f t="shared" si="1197"/>
        <v/>
      </c>
      <c r="E1951" s="25" t="str">
        <f t="shared" si="1198"/>
        <v/>
      </c>
      <c r="F1951" s="25" t="str">
        <f t="shared" si="1199"/>
        <v/>
      </c>
      <c r="G1951" s="108" t="str">
        <f t="shared" si="1200"/>
        <v/>
      </c>
      <c r="H1951" s="108" t="str">
        <f t="shared" si="1201"/>
        <v/>
      </c>
      <c r="I1951" s="112" t="str">
        <f t="shared" si="1202"/>
        <v/>
      </c>
      <c r="J1951" s="112"/>
      <c r="K1951" s="112"/>
      <c r="L1951" s="113"/>
      <c r="M1951" s="113"/>
      <c r="N1951" s="224" t="str">
        <f t="shared" si="1203"/>
        <v/>
      </c>
      <c r="O1951" s="225" t="str">
        <f t="shared" si="1204"/>
        <v/>
      </c>
      <c r="Q1951" s="6">
        <v>1949</v>
      </c>
      <c r="R1951" s="47" t="str">
        <f t="shared" si="1167"/>
        <v>-1949</v>
      </c>
      <c r="S1951" s="6"/>
      <c r="T1951" s="48" t="str">
        <f t="shared" si="1168"/>
        <v/>
      </c>
      <c r="U1951" s="49" t="str">
        <f t="shared" si="1169"/>
        <v/>
      </c>
      <c r="W1951" s="51"/>
      <c r="X1951" s="75" t="str">
        <f t="shared" si="1170"/>
        <v/>
      </c>
      <c r="Y1951" s="71" t="str">
        <f t="shared" si="1171"/>
        <v/>
      </c>
      <c r="Z1951" s="71" t="str">
        <f t="shared" si="1172"/>
        <v/>
      </c>
      <c r="AA1951" s="71" t="str">
        <f t="shared" si="1173"/>
        <v/>
      </c>
      <c r="AB1951" s="71" t="str">
        <f t="shared" si="1174"/>
        <v/>
      </c>
      <c r="AC1951" s="71" t="str">
        <f t="shared" si="1175"/>
        <v/>
      </c>
      <c r="AD1951" s="71" t="str">
        <f t="shared" si="1176"/>
        <v/>
      </c>
      <c r="AE1951" s="78" t="str">
        <f t="shared" si="1177"/>
        <v/>
      </c>
      <c r="AF1951" s="75" t="str">
        <f t="shared" si="1178"/>
        <v/>
      </c>
      <c r="AG1951" s="71" t="str">
        <f t="shared" si="1179"/>
        <v/>
      </c>
      <c r="AH1951" s="71" t="str">
        <f t="shared" si="1180"/>
        <v/>
      </c>
      <c r="AI1951" s="71" t="str">
        <f t="shared" si="1181"/>
        <v/>
      </c>
      <c r="AJ1951" s="71" t="str">
        <f t="shared" si="1182"/>
        <v/>
      </c>
      <c r="AK1951" s="71" t="str">
        <f t="shared" si="1183"/>
        <v/>
      </c>
      <c r="AL1951" s="71" t="str">
        <f t="shared" si="1184"/>
        <v/>
      </c>
      <c r="AM1951" s="78" t="str">
        <f t="shared" si="1185"/>
        <v/>
      </c>
      <c r="AN1951" s="75" t="str">
        <f t="shared" si="1186"/>
        <v/>
      </c>
      <c r="AO1951" s="71" t="str">
        <f t="shared" si="1187"/>
        <v/>
      </c>
      <c r="AP1951" s="71" t="str">
        <f t="shared" si="1188"/>
        <v/>
      </c>
      <c r="AQ1951" s="71" t="str">
        <f t="shared" si="1189"/>
        <v/>
      </c>
      <c r="AR1951" s="71" t="str">
        <f t="shared" si="1190"/>
        <v/>
      </c>
      <c r="AS1951" s="71" t="str">
        <f t="shared" si="1191"/>
        <v/>
      </c>
      <c r="AT1951" s="71" t="str">
        <f t="shared" si="1192"/>
        <v/>
      </c>
      <c r="AU1951" s="76" t="str">
        <f t="shared" si="1193"/>
        <v/>
      </c>
      <c r="BF1951" s="141">
        <v>58227</v>
      </c>
      <c r="BG1951" s="142" t="s">
        <v>2324</v>
      </c>
      <c r="BH1951" s="141" t="s">
        <v>180</v>
      </c>
      <c r="BI1951" s="141" t="s">
        <v>191</v>
      </c>
      <c r="BJ1951" s="141" t="s">
        <v>2325</v>
      </c>
      <c r="BK1951" s="141" t="s">
        <v>1934</v>
      </c>
      <c r="BL1951" s="141" t="s">
        <v>2165</v>
      </c>
      <c r="BM1951" s="141">
        <v>45.588000000000001</v>
      </c>
      <c r="BN1951" s="141">
        <v>-73.466999999999999</v>
      </c>
      <c r="BO1951" s="141">
        <v>1987</v>
      </c>
      <c r="BP1951" s="143" t="s">
        <v>23939</v>
      </c>
      <c r="BQ1951" s="143" t="s">
        <v>26794</v>
      </c>
    </row>
    <row r="1952" spans="1:69" ht="38.25" customHeight="1" x14ac:dyDescent="0.25">
      <c r="A1952" s="1" t="str">
        <f t="shared" si="1194"/>
        <v/>
      </c>
      <c r="B1952" s="32" t="str">
        <f t="shared" si="1195"/>
        <v/>
      </c>
      <c r="C1952" s="25" t="str">
        <f t="shared" si="1196"/>
        <v/>
      </c>
      <c r="D1952" s="25" t="str">
        <f t="shared" si="1197"/>
        <v/>
      </c>
      <c r="E1952" s="25" t="str">
        <f t="shared" si="1198"/>
        <v/>
      </c>
      <c r="F1952" s="25" t="str">
        <f t="shared" si="1199"/>
        <v/>
      </c>
      <c r="G1952" s="108" t="str">
        <f t="shared" si="1200"/>
        <v/>
      </c>
      <c r="H1952" s="108" t="str">
        <f t="shared" si="1201"/>
        <v/>
      </c>
      <c r="I1952" s="112" t="str">
        <f t="shared" si="1202"/>
        <v/>
      </c>
      <c r="J1952" s="112"/>
      <c r="K1952" s="112"/>
      <c r="L1952" s="113"/>
      <c r="M1952" s="113"/>
      <c r="N1952" s="224" t="str">
        <f t="shared" si="1203"/>
        <v/>
      </c>
      <c r="O1952" s="225" t="str">
        <f t="shared" si="1204"/>
        <v/>
      </c>
      <c r="Q1952" s="6">
        <v>1950</v>
      </c>
      <c r="R1952" s="47" t="str">
        <f t="shared" si="1167"/>
        <v>-1950</v>
      </c>
      <c r="S1952" s="6"/>
      <c r="T1952" s="48" t="str">
        <f t="shared" si="1168"/>
        <v/>
      </c>
      <c r="U1952" s="49" t="str">
        <f t="shared" si="1169"/>
        <v/>
      </c>
      <c r="W1952" s="51"/>
      <c r="X1952" s="75" t="str">
        <f t="shared" si="1170"/>
        <v/>
      </c>
      <c r="Y1952" s="71" t="str">
        <f t="shared" si="1171"/>
        <v/>
      </c>
      <c r="Z1952" s="71" t="str">
        <f t="shared" si="1172"/>
        <v/>
      </c>
      <c r="AA1952" s="71" t="str">
        <f t="shared" si="1173"/>
        <v/>
      </c>
      <c r="AB1952" s="71" t="str">
        <f t="shared" si="1174"/>
        <v/>
      </c>
      <c r="AC1952" s="71" t="str">
        <f t="shared" si="1175"/>
        <v/>
      </c>
      <c r="AD1952" s="71" t="str">
        <f t="shared" si="1176"/>
        <v/>
      </c>
      <c r="AE1952" s="78" t="str">
        <f t="shared" si="1177"/>
        <v/>
      </c>
      <c r="AF1952" s="75" t="str">
        <f t="shared" si="1178"/>
        <v/>
      </c>
      <c r="AG1952" s="71" t="str">
        <f t="shared" si="1179"/>
        <v/>
      </c>
      <c r="AH1952" s="71" t="str">
        <f t="shared" si="1180"/>
        <v/>
      </c>
      <c r="AI1952" s="71" t="str">
        <f t="shared" si="1181"/>
        <v/>
      </c>
      <c r="AJ1952" s="71" t="str">
        <f t="shared" si="1182"/>
        <v/>
      </c>
      <c r="AK1952" s="71" t="str">
        <f t="shared" si="1183"/>
        <v/>
      </c>
      <c r="AL1952" s="71" t="str">
        <f t="shared" si="1184"/>
        <v/>
      </c>
      <c r="AM1952" s="78" t="str">
        <f t="shared" si="1185"/>
        <v/>
      </c>
      <c r="AN1952" s="75" t="str">
        <f t="shared" si="1186"/>
        <v/>
      </c>
      <c r="AO1952" s="71" t="str">
        <f t="shared" si="1187"/>
        <v/>
      </c>
      <c r="AP1952" s="71" t="str">
        <f t="shared" si="1188"/>
        <v/>
      </c>
      <c r="AQ1952" s="71" t="str">
        <f t="shared" si="1189"/>
        <v/>
      </c>
      <c r="AR1952" s="71" t="str">
        <f t="shared" si="1190"/>
        <v/>
      </c>
      <c r="AS1952" s="71" t="str">
        <f t="shared" si="1191"/>
        <v/>
      </c>
      <c r="AT1952" s="71" t="str">
        <f t="shared" si="1192"/>
        <v/>
      </c>
      <c r="AU1952" s="76" t="str">
        <f t="shared" si="1193"/>
        <v/>
      </c>
      <c r="BF1952" s="141">
        <v>58227</v>
      </c>
      <c r="BG1952" s="142" t="s">
        <v>2326</v>
      </c>
      <c r="BH1952" s="141" t="s">
        <v>180</v>
      </c>
      <c r="BI1952" s="141" t="s">
        <v>191</v>
      </c>
      <c r="BJ1952" s="141" t="s">
        <v>2165</v>
      </c>
      <c r="BK1952" s="141" t="s">
        <v>2327</v>
      </c>
      <c r="BL1952" s="141" t="s">
        <v>2165</v>
      </c>
      <c r="BM1952" s="141">
        <v>45.8808333333333</v>
      </c>
      <c r="BN1952" s="141">
        <v>-73.492999999999995</v>
      </c>
      <c r="BO1952" s="141">
        <v>1987</v>
      </c>
      <c r="BP1952" s="143" t="s">
        <v>23939</v>
      </c>
      <c r="BQ1952" s="143" t="s">
        <v>26794</v>
      </c>
    </row>
    <row r="1953" spans="1:69" ht="38.25" customHeight="1" x14ac:dyDescent="0.25">
      <c r="A1953" s="1" t="str">
        <f t="shared" si="1194"/>
        <v/>
      </c>
      <c r="B1953" s="32" t="str">
        <f t="shared" si="1195"/>
        <v/>
      </c>
      <c r="C1953" s="25" t="str">
        <f t="shared" si="1196"/>
        <v/>
      </c>
      <c r="D1953" s="25" t="str">
        <f t="shared" si="1197"/>
        <v/>
      </c>
      <c r="E1953" s="25" t="str">
        <f t="shared" si="1198"/>
        <v/>
      </c>
      <c r="F1953" s="25" t="str">
        <f t="shared" si="1199"/>
        <v/>
      </c>
      <c r="G1953" s="108" t="str">
        <f t="shared" si="1200"/>
        <v/>
      </c>
      <c r="H1953" s="108" t="str">
        <f t="shared" si="1201"/>
        <v/>
      </c>
      <c r="I1953" s="112" t="str">
        <f t="shared" si="1202"/>
        <v/>
      </c>
      <c r="J1953" s="112"/>
      <c r="K1953" s="112"/>
      <c r="L1953" s="113"/>
      <c r="M1953" s="113"/>
      <c r="N1953" s="224" t="str">
        <f t="shared" si="1203"/>
        <v/>
      </c>
      <c r="O1953" s="225" t="str">
        <f t="shared" si="1204"/>
        <v/>
      </c>
      <c r="Q1953" s="6">
        <v>1951</v>
      </c>
      <c r="R1953" s="47" t="str">
        <f t="shared" si="1167"/>
        <v>-1951</v>
      </c>
      <c r="S1953" s="6"/>
      <c r="T1953" s="48" t="str">
        <f t="shared" si="1168"/>
        <v/>
      </c>
      <c r="U1953" s="49" t="str">
        <f t="shared" si="1169"/>
        <v/>
      </c>
      <c r="W1953" s="51"/>
      <c r="X1953" s="75" t="str">
        <f t="shared" si="1170"/>
        <v/>
      </c>
      <c r="Y1953" s="71" t="str">
        <f t="shared" si="1171"/>
        <v/>
      </c>
      <c r="Z1953" s="71" t="str">
        <f t="shared" si="1172"/>
        <v/>
      </c>
      <c r="AA1953" s="71" t="str">
        <f t="shared" si="1173"/>
        <v/>
      </c>
      <c r="AB1953" s="71" t="str">
        <f t="shared" si="1174"/>
        <v/>
      </c>
      <c r="AC1953" s="71" t="str">
        <f t="shared" si="1175"/>
        <v/>
      </c>
      <c r="AD1953" s="71" t="str">
        <f t="shared" si="1176"/>
        <v/>
      </c>
      <c r="AE1953" s="78" t="str">
        <f t="shared" si="1177"/>
        <v/>
      </c>
      <c r="AF1953" s="75" t="str">
        <f t="shared" si="1178"/>
        <v/>
      </c>
      <c r="AG1953" s="71" t="str">
        <f t="shared" si="1179"/>
        <v/>
      </c>
      <c r="AH1953" s="71" t="str">
        <f t="shared" si="1180"/>
        <v/>
      </c>
      <c r="AI1953" s="71" t="str">
        <f t="shared" si="1181"/>
        <v/>
      </c>
      <c r="AJ1953" s="71" t="str">
        <f t="shared" si="1182"/>
        <v/>
      </c>
      <c r="AK1953" s="71" t="str">
        <f t="shared" si="1183"/>
        <v/>
      </c>
      <c r="AL1953" s="71" t="str">
        <f t="shared" si="1184"/>
        <v/>
      </c>
      <c r="AM1953" s="78" t="str">
        <f t="shared" si="1185"/>
        <v/>
      </c>
      <c r="AN1953" s="75" t="str">
        <f t="shared" si="1186"/>
        <v/>
      </c>
      <c r="AO1953" s="71" t="str">
        <f t="shared" si="1187"/>
        <v/>
      </c>
      <c r="AP1953" s="71" t="str">
        <f t="shared" si="1188"/>
        <v/>
      </c>
      <c r="AQ1953" s="71" t="str">
        <f t="shared" si="1189"/>
        <v/>
      </c>
      <c r="AR1953" s="71" t="str">
        <f t="shared" si="1190"/>
        <v/>
      </c>
      <c r="AS1953" s="71" t="str">
        <f t="shared" si="1191"/>
        <v/>
      </c>
      <c r="AT1953" s="71" t="str">
        <f t="shared" si="1192"/>
        <v/>
      </c>
      <c r="AU1953" s="76" t="str">
        <f t="shared" si="1193"/>
        <v/>
      </c>
      <c r="BF1953" s="141">
        <v>58227</v>
      </c>
      <c r="BG1953" s="142" t="s">
        <v>2328</v>
      </c>
      <c r="BH1953" s="141" t="s">
        <v>180</v>
      </c>
      <c r="BI1953" s="141" t="s">
        <v>191</v>
      </c>
      <c r="BJ1953" s="141" t="s">
        <v>2329</v>
      </c>
      <c r="BK1953" s="141" t="s">
        <v>2330</v>
      </c>
      <c r="BL1953" s="141" t="s">
        <v>2331</v>
      </c>
      <c r="BM1953" s="141">
        <v>45.500635095579</v>
      </c>
      <c r="BN1953" s="141">
        <v>-73.412040239580307</v>
      </c>
      <c r="BO1953" s="141">
        <v>1956</v>
      </c>
      <c r="BP1953" s="143" t="s">
        <v>23969</v>
      </c>
      <c r="BQ1953" s="143" t="s">
        <v>26794</v>
      </c>
    </row>
    <row r="1954" spans="1:69" ht="38.25" customHeight="1" x14ac:dyDescent="0.25">
      <c r="A1954" s="1" t="str">
        <f t="shared" si="1194"/>
        <v/>
      </c>
      <c r="B1954" s="32" t="str">
        <f t="shared" si="1195"/>
        <v/>
      </c>
      <c r="C1954" s="25" t="str">
        <f t="shared" si="1196"/>
        <v/>
      </c>
      <c r="D1954" s="25" t="str">
        <f t="shared" si="1197"/>
        <v/>
      </c>
      <c r="E1954" s="25" t="str">
        <f t="shared" si="1198"/>
        <v/>
      </c>
      <c r="F1954" s="25" t="str">
        <f t="shared" si="1199"/>
        <v/>
      </c>
      <c r="G1954" s="108" t="str">
        <f t="shared" si="1200"/>
        <v/>
      </c>
      <c r="H1954" s="108" t="str">
        <f t="shared" si="1201"/>
        <v/>
      </c>
      <c r="I1954" s="112" t="str">
        <f t="shared" si="1202"/>
        <v/>
      </c>
      <c r="J1954" s="112"/>
      <c r="K1954" s="112"/>
      <c r="L1954" s="113"/>
      <c r="M1954" s="113"/>
      <c r="N1954" s="224" t="str">
        <f t="shared" si="1203"/>
        <v/>
      </c>
      <c r="O1954" s="225" t="str">
        <f t="shared" si="1204"/>
        <v/>
      </c>
      <c r="Q1954" s="6">
        <v>1952</v>
      </c>
      <c r="R1954" s="47" t="str">
        <f t="shared" si="1167"/>
        <v>-1952</v>
      </c>
      <c r="S1954" s="6"/>
      <c r="T1954" s="48" t="str">
        <f t="shared" si="1168"/>
        <v/>
      </c>
      <c r="U1954" s="49" t="str">
        <f t="shared" si="1169"/>
        <v/>
      </c>
      <c r="W1954" s="51"/>
      <c r="X1954" s="75" t="str">
        <f t="shared" si="1170"/>
        <v/>
      </c>
      <c r="Y1954" s="71" t="str">
        <f t="shared" si="1171"/>
        <v/>
      </c>
      <c r="Z1954" s="71" t="str">
        <f t="shared" si="1172"/>
        <v/>
      </c>
      <c r="AA1954" s="71" t="str">
        <f t="shared" si="1173"/>
        <v/>
      </c>
      <c r="AB1954" s="71" t="str">
        <f t="shared" si="1174"/>
        <v/>
      </c>
      <c r="AC1954" s="71" t="str">
        <f t="shared" si="1175"/>
        <v/>
      </c>
      <c r="AD1954" s="71" t="str">
        <f t="shared" si="1176"/>
        <v/>
      </c>
      <c r="AE1954" s="78" t="str">
        <f t="shared" si="1177"/>
        <v/>
      </c>
      <c r="AF1954" s="75" t="str">
        <f t="shared" si="1178"/>
        <v/>
      </c>
      <c r="AG1954" s="71" t="str">
        <f t="shared" si="1179"/>
        <v/>
      </c>
      <c r="AH1954" s="71" t="str">
        <f t="shared" si="1180"/>
        <v/>
      </c>
      <c r="AI1954" s="71" t="str">
        <f t="shared" si="1181"/>
        <v/>
      </c>
      <c r="AJ1954" s="71" t="str">
        <f t="shared" si="1182"/>
        <v/>
      </c>
      <c r="AK1954" s="71" t="str">
        <f t="shared" si="1183"/>
        <v/>
      </c>
      <c r="AL1954" s="71" t="str">
        <f t="shared" si="1184"/>
        <v/>
      </c>
      <c r="AM1954" s="78" t="str">
        <f t="shared" si="1185"/>
        <v/>
      </c>
      <c r="AN1954" s="75" t="str">
        <f t="shared" si="1186"/>
        <v/>
      </c>
      <c r="AO1954" s="71" t="str">
        <f t="shared" si="1187"/>
        <v/>
      </c>
      <c r="AP1954" s="71" t="str">
        <f t="shared" si="1188"/>
        <v/>
      </c>
      <c r="AQ1954" s="71" t="str">
        <f t="shared" si="1189"/>
        <v/>
      </c>
      <c r="AR1954" s="71" t="str">
        <f t="shared" si="1190"/>
        <v/>
      </c>
      <c r="AS1954" s="71" t="str">
        <f t="shared" si="1191"/>
        <v/>
      </c>
      <c r="AT1954" s="71" t="str">
        <f t="shared" si="1192"/>
        <v/>
      </c>
      <c r="AU1954" s="76" t="str">
        <f t="shared" si="1193"/>
        <v/>
      </c>
      <c r="BF1954" s="141">
        <v>46058</v>
      </c>
      <c r="BG1954" s="142" t="s">
        <v>21493</v>
      </c>
      <c r="BH1954" s="141" t="s">
        <v>478</v>
      </c>
      <c r="BI1954" s="141" t="s">
        <v>176</v>
      </c>
      <c r="BJ1954" s="141" t="s">
        <v>21494</v>
      </c>
      <c r="BK1954" s="141" t="s">
        <v>2674</v>
      </c>
      <c r="BL1954" s="141" t="s">
        <v>21495</v>
      </c>
      <c r="BM1954" s="141">
        <v>45.112373217828903</v>
      </c>
      <c r="BN1954" s="141">
        <v>-72.613143080181601</v>
      </c>
      <c r="BO1954" s="141">
        <v>1964</v>
      </c>
      <c r="BP1954" s="143" t="s">
        <v>26075</v>
      </c>
      <c r="BQ1954" s="143" t="s">
        <v>17560</v>
      </c>
    </row>
    <row r="1955" spans="1:69" ht="38.25" customHeight="1" x14ac:dyDescent="0.25">
      <c r="A1955" s="1" t="str">
        <f t="shared" si="1194"/>
        <v/>
      </c>
      <c r="B1955" s="32" t="str">
        <f t="shared" si="1195"/>
        <v/>
      </c>
      <c r="C1955" s="25" t="str">
        <f t="shared" si="1196"/>
        <v/>
      </c>
      <c r="D1955" s="25" t="str">
        <f t="shared" si="1197"/>
        <v/>
      </c>
      <c r="E1955" s="25" t="str">
        <f t="shared" si="1198"/>
        <v/>
      </c>
      <c r="F1955" s="25" t="str">
        <f t="shared" si="1199"/>
        <v/>
      </c>
      <c r="G1955" s="108" t="str">
        <f t="shared" si="1200"/>
        <v/>
      </c>
      <c r="H1955" s="108" t="str">
        <f t="shared" si="1201"/>
        <v/>
      </c>
      <c r="I1955" s="112" t="str">
        <f t="shared" si="1202"/>
        <v/>
      </c>
      <c r="J1955" s="112"/>
      <c r="K1955" s="112"/>
      <c r="L1955" s="113"/>
      <c r="M1955" s="113"/>
      <c r="N1955" s="224" t="str">
        <f t="shared" si="1203"/>
        <v/>
      </c>
      <c r="O1955" s="225" t="str">
        <f t="shared" si="1204"/>
        <v/>
      </c>
      <c r="Q1955" s="6">
        <v>1953</v>
      </c>
      <c r="R1955" s="47" t="str">
        <f t="shared" si="1167"/>
        <v>-1953</v>
      </c>
      <c r="S1955" s="6"/>
      <c r="T1955" s="48" t="str">
        <f t="shared" si="1168"/>
        <v/>
      </c>
      <c r="U1955" s="49" t="str">
        <f t="shared" si="1169"/>
        <v/>
      </c>
      <c r="W1955" s="51"/>
      <c r="X1955" s="75" t="str">
        <f t="shared" si="1170"/>
        <v/>
      </c>
      <c r="Y1955" s="71" t="str">
        <f t="shared" si="1171"/>
        <v/>
      </c>
      <c r="Z1955" s="71" t="str">
        <f t="shared" si="1172"/>
        <v/>
      </c>
      <c r="AA1955" s="71" t="str">
        <f t="shared" si="1173"/>
        <v/>
      </c>
      <c r="AB1955" s="71" t="str">
        <f t="shared" si="1174"/>
        <v/>
      </c>
      <c r="AC1955" s="71" t="str">
        <f t="shared" si="1175"/>
        <v/>
      </c>
      <c r="AD1955" s="71" t="str">
        <f t="shared" si="1176"/>
        <v/>
      </c>
      <c r="AE1955" s="78" t="str">
        <f t="shared" si="1177"/>
        <v/>
      </c>
      <c r="AF1955" s="75" t="str">
        <f t="shared" si="1178"/>
        <v/>
      </c>
      <c r="AG1955" s="71" t="str">
        <f t="shared" si="1179"/>
        <v/>
      </c>
      <c r="AH1955" s="71" t="str">
        <f t="shared" si="1180"/>
        <v/>
      </c>
      <c r="AI1955" s="71" t="str">
        <f t="shared" si="1181"/>
        <v/>
      </c>
      <c r="AJ1955" s="71" t="str">
        <f t="shared" si="1182"/>
        <v/>
      </c>
      <c r="AK1955" s="71" t="str">
        <f t="shared" si="1183"/>
        <v/>
      </c>
      <c r="AL1955" s="71" t="str">
        <f t="shared" si="1184"/>
        <v/>
      </c>
      <c r="AM1955" s="78" t="str">
        <f t="shared" si="1185"/>
        <v/>
      </c>
      <c r="AN1955" s="75" t="str">
        <f t="shared" si="1186"/>
        <v/>
      </c>
      <c r="AO1955" s="71" t="str">
        <f t="shared" si="1187"/>
        <v/>
      </c>
      <c r="AP1955" s="71" t="str">
        <f t="shared" si="1188"/>
        <v/>
      </c>
      <c r="AQ1955" s="71" t="str">
        <f t="shared" si="1189"/>
        <v/>
      </c>
      <c r="AR1955" s="71" t="str">
        <f t="shared" si="1190"/>
        <v/>
      </c>
      <c r="AS1955" s="71" t="str">
        <f t="shared" si="1191"/>
        <v/>
      </c>
      <c r="AT1955" s="71" t="str">
        <f t="shared" si="1192"/>
        <v/>
      </c>
      <c r="AU1955" s="76" t="str">
        <f t="shared" si="1193"/>
        <v/>
      </c>
      <c r="BF1955" s="141">
        <v>46058</v>
      </c>
      <c r="BG1955" s="142" t="s">
        <v>21496</v>
      </c>
      <c r="BH1955" s="141" t="s">
        <v>180</v>
      </c>
      <c r="BI1955" s="141" t="s">
        <v>178</v>
      </c>
      <c r="BJ1955" s="141" t="s">
        <v>21497</v>
      </c>
      <c r="BK1955" s="141" t="s">
        <v>1664</v>
      </c>
      <c r="BL1955" s="141" t="s">
        <v>685</v>
      </c>
      <c r="BM1955" s="141">
        <v>45.085696039973001</v>
      </c>
      <c r="BN1955" s="141">
        <v>-72.626221631968605</v>
      </c>
      <c r="BO1955" s="141">
        <v>2002</v>
      </c>
      <c r="BP1955" s="143" t="s">
        <v>25517</v>
      </c>
      <c r="BQ1955" s="143" t="s">
        <v>17560</v>
      </c>
    </row>
    <row r="1956" spans="1:69" ht="38.25" customHeight="1" x14ac:dyDescent="0.25">
      <c r="A1956" s="1" t="str">
        <f t="shared" si="1194"/>
        <v/>
      </c>
      <c r="B1956" s="32" t="str">
        <f t="shared" si="1195"/>
        <v/>
      </c>
      <c r="C1956" s="25" t="str">
        <f t="shared" si="1196"/>
        <v/>
      </c>
      <c r="D1956" s="25" t="str">
        <f t="shared" si="1197"/>
        <v/>
      </c>
      <c r="E1956" s="25" t="str">
        <f t="shared" si="1198"/>
        <v/>
      </c>
      <c r="F1956" s="25" t="str">
        <f t="shared" si="1199"/>
        <v/>
      </c>
      <c r="G1956" s="108" t="str">
        <f t="shared" si="1200"/>
        <v/>
      </c>
      <c r="H1956" s="108" t="str">
        <f t="shared" si="1201"/>
        <v/>
      </c>
      <c r="I1956" s="112" t="str">
        <f t="shared" si="1202"/>
        <v/>
      </c>
      <c r="J1956" s="112"/>
      <c r="K1956" s="112"/>
      <c r="L1956" s="113"/>
      <c r="M1956" s="113"/>
      <c r="N1956" s="224" t="str">
        <f t="shared" si="1203"/>
        <v/>
      </c>
      <c r="O1956" s="225" t="str">
        <f t="shared" si="1204"/>
        <v/>
      </c>
      <c r="Q1956" s="6">
        <v>1954</v>
      </c>
      <c r="R1956" s="47" t="str">
        <f t="shared" si="1167"/>
        <v>-1954</v>
      </c>
      <c r="S1956" s="6"/>
      <c r="T1956" s="48" t="str">
        <f t="shared" si="1168"/>
        <v/>
      </c>
      <c r="U1956" s="49" t="str">
        <f t="shared" si="1169"/>
        <v/>
      </c>
      <c r="W1956" s="51"/>
      <c r="X1956" s="75" t="str">
        <f t="shared" si="1170"/>
        <v/>
      </c>
      <c r="Y1956" s="71" t="str">
        <f t="shared" si="1171"/>
        <v/>
      </c>
      <c r="Z1956" s="71" t="str">
        <f t="shared" si="1172"/>
        <v/>
      </c>
      <c r="AA1956" s="71" t="str">
        <f t="shared" si="1173"/>
        <v/>
      </c>
      <c r="AB1956" s="71" t="str">
        <f t="shared" si="1174"/>
        <v/>
      </c>
      <c r="AC1956" s="71" t="str">
        <f t="shared" si="1175"/>
        <v/>
      </c>
      <c r="AD1956" s="71" t="str">
        <f t="shared" si="1176"/>
        <v/>
      </c>
      <c r="AE1956" s="78" t="str">
        <f t="shared" si="1177"/>
        <v/>
      </c>
      <c r="AF1956" s="75" t="str">
        <f t="shared" si="1178"/>
        <v/>
      </c>
      <c r="AG1956" s="71" t="str">
        <f t="shared" si="1179"/>
        <v/>
      </c>
      <c r="AH1956" s="71" t="str">
        <f t="shared" si="1180"/>
        <v/>
      </c>
      <c r="AI1956" s="71" t="str">
        <f t="shared" si="1181"/>
        <v/>
      </c>
      <c r="AJ1956" s="71" t="str">
        <f t="shared" si="1182"/>
        <v/>
      </c>
      <c r="AK1956" s="71" t="str">
        <f t="shared" si="1183"/>
        <v/>
      </c>
      <c r="AL1956" s="71" t="str">
        <f t="shared" si="1184"/>
        <v/>
      </c>
      <c r="AM1956" s="78" t="str">
        <f t="shared" si="1185"/>
        <v/>
      </c>
      <c r="AN1956" s="75" t="str">
        <f t="shared" si="1186"/>
        <v/>
      </c>
      <c r="AO1956" s="71" t="str">
        <f t="shared" si="1187"/>
        <v/>
      </c>
      <c r="AP1956" s="71" t="str">
        <f t="shared" si="1188"/>
        <v/>
      </c>
      <c r="AQ1956" s="71" t="str">
        <f t="shared" si="1189"/>
        <v/>
      </c>
      <c r="AR1956" s="71" t="str">
        <f t="shared" si="1190"/>
        <v/>
      </c>
      <c r="AS1956" s="71" t="str">
        <f t="shared" si="1191"/>
        <v/>
      </c>
      <c r="AT1956" s="71" t="str">
        <f t="shared" si="1192"/>
        <v/>
      </c>
      <c r="AU1956" s="76" t="str">
        <f t="shared" si="1193"/>
        <v/>
      </c>
      <c r="BF1956" s="141">
        <v>46080</v>
      </c>
      <c r="BG1956" s="142" t="s">
        <v>21284</v>
      </c>
      <c r="BH1956" s="141" t="s">
        <v>478</v>
      </c>
      <c r="BI1956" s="141" t="s">
        <v>176</v>
      </c>
      <c r="BJ1956" s="141" t="s">
        <v>1553</v>
      </c>
      <c r="BK1956" s="141" t="s">
        <v>1602</v>
      </c>
      <c r="BL1956" s="141" t="s">
        <v>21285</v>
      </c>
      <c r="BM1956" s="141">
        <v>45.207993000000002</v>
      </c>
      <c r="BN1956" s="141">
        <v>-72.734470999999999</v>
      </c>
      <c r="BO1956" s="141">
        <v>1969</v>
      </c>
      <c r="BP1956" s="143" t="s">
        <v>26029</v>
      </c>
      <c r="BQ1956" s="143" t="s">
        <v>17560</v>
      </c>
    </row>
    <row r="1957" spans="1:69" ht="38.25" customHeight="1" x14ac:dyDescent="0.25">
      <c r="A1957" s="1" t="str">
        <f t="shared" si="1194"/>
        <v/>
      </c>
      <c r="B1957" s="32" t="str">
        <f t="shared" si="1195"/>
        <v/>
      </c>
      <c r="C1957" s="25" t="str">
        <f t="shared" si="1196"/>
        <v/>
      </c>
      <c r="D1957" s="25" t="str">
        <f t="shared" si="1197"/>
        <v/>
      </c>
      <c r="E1957" s="25" t="str">
        <f t="shared" si="1198"/>
        <v/>
      </c>
      <c r="F1957" s="25" t="str">
        <f t="shared" si="1199"/>
        <v/>
      </c>
      <c r="G1957" s="108" t="str">
        <f t="shared" si="1200"/>
        <v/>
      </c>
      <c r="H1957" s="108" t="str">
        <f t="shared" si="1201"/>
        <v/>
      </c>
      <c r="I1957" s="112" t="str">
        <f t="shared" si="1202"/>
        <v/>
      </c>
      <c r="J1957" s="112"/>
      <c r="K1957" s="112"/>
      <c r="L1957" s="113"/>
      <c r="M1957" s="113"/>
      <c r="N1957" s="224" t="str">
        <f t="shared" si="1203"/>
        <v/>
      </c>
      <c r="O1957" s="225" t="str">
        <f t="shared" si="1204"/>
        <v/>
      </c>
      <c r="Q1957" s="6">
        <v>1955</v>
      </c>
      <c r="R1957" s="47" t="str">
        <f t="shared" si="1167"/>
        <v>-1955</v>
      </c>
      <c r="S1957" s="6"/>
      <c r="T1957" s="48" t="str">
        <f t="shared" si="1168"/>
        <v/>
      </c>
      <c r="U1957" s="49" t="str">
        <f t="shared" si="1169"/>
        <v/>
      </c>
      <c r="W1957" s="51"/>
      <c r="X1957" s="75" t="str">
        <f t="shared" si="1170"/>
        <v/>
      </c>
      <c r="Y1957" s="71" t="str">
        <f t="shared" si="1171"/>
        <v/>
      </c>
      <c r="Z1957" s="71" t="str">
        <f t="shared" si="1172"/>
        <v/>
      </c>
      <c r="AA1957" s="71" t="str">
        <f t="shared" si="1173"/>
        <v/>
      </c>
      <c r="AB1957" s="71" t="str">
        <f t="shared" si="1174"/>
        <v/>
      </c>
      <c r="AC1957" s="71" t="str">
        <f t="shared" si="1175"/>
        <v/>
      </c>
      <c r="AD1957" s="71" t="str">
        <f t="shared" si="1176"/>
        <v/>
      </c>
      <c r="AE1957" s="78" t="str">
        <f t="shared" si="1177"/>
        <v/>
      </c>
      <c r="AF1957" s="75" t="str">
        <f t="shared" si="1178"/>
        <v/>
      </c>
      <c r="AG1957" s="71" t="str">
        <f t="shared" si="1179"/>
        <v/>
      </c>
      <c r="AH1957" s="71" t="str">
        <f t="shared" si="1180"/>
        <v/>
      </c>
      <c r="AI1957" s="71" t="str">
        <f t="shared" si="1181"/>
        <v/>
      </c>
      <c r="AJ1957" s="71" t="str">
        <f t="shared" si="1182"/>
        <v/>
      </c>
      <c r="AK1957" s="71" t="str">
        <f t="shared" si="1183"/>
        <v/>
      </c>
      <c r="AL1957" s="71" t="str">
        <f t="shared" si="1184"/>
        <v/>
      </c>
      <c r="AM1957" s="78" t="str">
        <f t="shared" si="1185"/>
        <v/>
      </c>
      <c r="AN1957" s="75" t="str">
        <f t="shared" si="1186"/>
        <v/>
      </c>
      <c r="AO1957" s="71" t="str">
        <f t="shared" si="1187"/>
        <v/>
      </c>
      <c r="AP1957" s="71" t="str">
        <f t="shared" si="1188"/>
        <v/>
      </c>
      <c r="AQ1957" s="71" t="str">
        <f t="shared" si="1189"/>
        <v/>
      </c>
      <c r="AR1957" s="71" t="str">
        <f t="shared" si="1190"/>
        <v/>
      </c>
      <c r="AS1957" s="71" t="str">
        <f t="shared" si="1191"/>
        <v/>
      </c>
      <c r="AT1957" s="71" t="str">
        <f t="shared" si="1192"/>
        <v/>
      </c>
      <c r="AU1957" s="76" t="str">
        <f t="shared" si="1193"/>
        <v/>
      </c>
      <c r="BF1957" s="141">
        <v>46080</v>
      </c>
      <c r="BG1957" s="142" t="s">
        <v>21286</v>
      </c>
      <c r="BH1957" s="141" t="s">
        <v>478</v>
      </c>
      <c r="BI1957" s="141" t="s">
        <v>177</v>
      </c>
      <c r="BJ1957" s="141" t="s">
        <v>21287</v>
      </c>
      <c r="BK1957" s="141" t="s">
        <v>14447</v>
      </c>
      <c r="BL1957" s="141" t="s">
        <v>21288</v>
      </c>
      <c r="BM1957" s="141">
        <v>45.195886999999999</v>
      </c>
      <c r="BN1957" s="141">
        <v>-72.746081000000004</v>
      </c>
      <c r="BO1957" s="141">
        <v>1976</v>
      </c>
      <c r="BP1957" s="143" t="s">
        <v>26030</v>
      </c>
      <c r="BQ1957" s="143" t="s">
        <v>17560</v>
      </c>
    </row>
    <row r="1958" spans="1:69" ht="38.25" customHeight="1" x14ac:dyDescent="0.25">
      <c r="A1958" s="1" t="str">
        <f t="shared" si="1194"/>
        <v/>
      </c>
      <c r="B1958" s="32" t="str">
        <f t="shared" si="1195"/>
        <v/>
      </c>
      <c r="C1958" s="25" t="str">
        <f t="shared" si="1196"/>
        <v/>
      </c>
      <c r="D1958" s="25" t="str">
        <f t="shared" si="1197"/>
        <v/>
      </c>
      <c r="E1958" s="25" t="str">
        <f t="shared" si="1198"/>
        <v/>
      </c>
      <c r="F1958" s="25" t="str">
        <f t="shared" si="1199"/>
        <v/>
      </c>
      <c r="G1958" s="108" t="str">
        <f t="shared" si="1200"/>
        <v/>
      </c>
      <c r="H1958" s="108" t="str">
        <f t="shared" si="1201"/>
        <v/>
      </c>
      <c r="I1958" s="112" t="str">
        <f t="shared" si="1202"/>
        <v/>
      </c>
      <c r="J1958" s="112"/>
      <c r="K1958" s="112"/>
      <c r="L1958" s="113"/>
      <c r="M1958" s="113"/>
      <c r="N1958" s="224" t="str">
        <f t="shared" si="1203"/>
        <v/>
      </c>
      <c r="O1958" s="225" t="str">
        <f t="shared" si="1204"/>
        <v/>
      </c>
      <c r="Q1958" s="6">
        <v>1956</v>
      </c>
      <c r="R1958" s="47" t="str">
        <f t="shared" si="1167"/>
        <v>-1956</v>
      </c>
      <c r="S1958" s="6"/>
      <c r="T1958" s="48" t="str">
        <f t="shared" si="1168"/>
        <v/>
      </c>
      <c r="U1958" s="49" t="str">
        <f t="shared" si="1169"/>
        <v/>
      </c>
      <c r="W1958" s="51"/>
      <c r="X1958" s="75" t="str">
        <f t="shared" si="1170"/>
        <v/>
      </c>
      <c r="Y1958" s="71" t="str">
        <f t="shared" si="1171"/>
        <v/>
      </c>
      <c r="Z1958" s="71" t="str">
        <f t="shared" si="1172"/>
        <v/>
      </c>
      <c r="AA1958" s="71" t="str">
        <f t="shared" si="1173"/>
        <v/>
      </c>
      <c r="AB1958" s="71" t="str">
        <f t="shared" si="1174"/>
        <v/>
      </c>
      <c r="AC1958" s="71" t="str">
        <f t="shared" si="1175"/>
        <v/>
      </c>
      <c r="AD1958" s="71" t="str">
        <f t="shared" si="1176"/>
        <v/>
      </c>
      <c r="AE1958" s="78" t="str">
        <f t="shared" si="1177"/>
        <v/>
      </c>
      <c r="AF1958" s="75" t="str">
        <f t="shared" si="1178"/>
        <v/>
      </c>
      <c r="AG1958" s="71" t="str">
        <f t="shared" si="1179"/>
        <v/>
      </c>
      <c r="AH1958" s="71" t="str">
        <f t="shared" si="1180"/>
        <v/>
      </c>
      <c r="AI1958" s="71" t="str">
        <f t="shared" si="1181"/>
        <v/>
      </c>
      <c r="AJ1958" s="71" t="str">
        <f t="shared" si="1182"/>
        <v/>
      </c>
      <c r="AK1958" s="71" t="str">
        <f t="shared" si="1183"/>
        <v/>
      </c>
      <c r="AL1958" s="71" t="str">
        <f t="shared" si="1184"/>
        <v/>
      </c>
      <c r="AM1958" s="78" t="str">
        <f t="shared" si="1185"/>
        <v/>
      </c>
      <c r="AN1958" s="75" t="str">
        <f t="shared" si="1186"/>
        <v/>
      </c>
      <c r="AO1958" s="71" t="str">
        <f t="shared" si="1187"/>
        <v/>
      </c>
      <c r="AP1958" s="71" t="str">
        <f t="shared" si="1188"/>
        <v/>
      </c>
      <c r="AQ1958" s="71" t="str">
        <f t="shared" si="1189"/>
        <v/>
      </c>
      <c r="AR1958" s="71" t="str">
        <f t="shared" si="1190"/>
        <v/>
      </c>
      <c r="AS1958" s="71" t="str">
        <f t="shared" si="1191"/>
        <v/>
      </c>
      <c r="AT1958" s="71" t="str">
        <f t="shared" si="1192"/>
        <v/>
      </c>
      <c r="AU1958" s="76" t="str">
        <f t="shared" si="1193"/>
        <v/>
      </c>
      <c r="BF1958" s="141">
        <v>47017</v>
      </c>
      <c r="BG1958" s="142" t="s">
        <v>21386</v>
      </c>
      <c r="BH1958" s="141" t="s">
        <v>478</v>
      </c>
      <c r="BI1958" s="141" t="s">
        <v>186</v>
      </c>
      <c r="BJ1958" s="141" t="s">
        <v>21387</v>
      </c>
      <c r="BK1958" s="141" t="s">
        <v>21388</v>
      </c>
      <c r="BL1958" s="141" t="s">
        <v>1474</v>
      </c>
      <c r="BM1958" s="141">
        <v>45.395142897089698</v>
      </c>
      <c r="BN1958" s="141">
        <v>-72.705531855726704</v>
      </c>
      <c r="BO1958" s="141">
        <v>1960</v>
      </c>
      <c r="BP1958" s="143" t="s">
        <v>26055</v>
      </c>
      <c r="BQ1958" s="143" t="s">
        <v>17560</v>
      </c>
    </row>
    <row r="1959" spans="1:69" ht="38.25" customHeight="1" x14ac:dyDescent="0.25">
      <c r="A1959" s="1" t="str">
        <f t="shared" si="1194"/>
        <v/>
      </c>
      <c r="B1959" s="32" t="str">
        <f t="shared" si="1195"/>
        <v/>
      </c>
      <c r="C1959" s="25" t="str">
        <f t="shared" si="1196"/>
        <v/>
      </c>
      <c r="D1959" s="25" t="str">
        <f t="shared" si="1197"/>
        <v/>
      </c>
      <c r="E1959" s="25" t="str">
        <f t="shared" si="1198"/>
        <v/>
      </c>
      <c r="F1959" s="25" t="str">
        <f t="shared" si="1199"/>
        <v/>
      </c>
      <c r="G1959" s="108" t="str">
        <f t="shared" si="1200"/>
        <v/>
      </c>
      <c r="H1959" s="108" t="str">
        <f t="shared" si="1201"/>
        <v/>
      </c>
      <c r="I1959" s="112" t="str">
        <f t="shared" si="1202"/>
        <v/>
      </c>
      <c r="J1959" s="112"/>
      <c r="K1959" s="112"/>
      <c r="L1959" s="113"/>
      <c r="M1959" s="113"/>
      <c r="N1959" s="224" t="str">
        <f t="shared" si="1203"/>
        <v/>
      </c>
      <c r="O1959" s="225" t="str">
        <f t="shared" si="1204"/>
        <v/>
      </c>
      <c r="Q1959" s="6">
        <v>1957</v>
      </c>
      <c r="R1959" s="47" t="str">
        <f t="shared" si="1167"/>
        <v>-1957</v>
      </c>
      <c r="S1959" s="6"/>
      <c r="T1959" s="48" t="str">
        <f t="shared" si="1168"/>
        <v/>
      </c>
      <c r="U1959" s="49" t="str">
        <f t="shared" si="1169"/>
        <v/>
      </c>
      <c r="W1959" s="51"/>
      <c r="X1959" s="75" t="str">
        <f t="shared" si="1170"/>
        <v/>
      </c>
      <c r="Y1959" s="71" t="str">
        <f t="shared" si="1171"/>
        <v/>
      </c>
      <c r="Z1959" s="71" t="str">
        <f t="shared" si="1172"/>
        <v/>
      </c>
      <c r="AA1959" s="71" t="str">
        <f t="shared" si="1173"/>
        <v/>
      </c>
      <c r="AB1959" s="71" t="str">
        <f t="shared" si="1174"/>
        <v/>
      </c>
      <c r="AC1959" s="71" t="str">
        <f t="shared" si="1175"/>
        <v/>
      </c>
      <c r="AD1959" s="71" t="str">
        <f t="shared" si="1176"/>
        <v/>
      </c>
      <c r="AE1959" s="78" t="str">
        <f t="shared" si="1177"/>
        <v/>
      </c>
      <c r="AF1959" s="75" t="str">
        <f t="shared" si="1178"/>
        <v/>
      </c>
      <c r="AG1959" s="71" t="str">
        <f t="shared" si="1179"/>
        <v/>
      </c>
      <c r="AH1959" s="71" t="str">
        <f t="shared" si="1180"/>
        <v/>
      </c>
      <c r="AI1959" s="71" t="str">
        <f t="shared" si="1181"/>
        <v/>
      </c>
      <c r="AJ1959" s="71" t="str">
        <f t="shared" si="1182"/>
        <v/>
      </c>
      <c r="AK1959" s="71" t="str">
        <f t="shared" si="1183"/>
        <v/>
      </c>
      <c r="AL1959" s="71" t="str">
        <f t="shared" si="1184"/>
        <v/>
      </c>
      <c r="AM1959" s="78" t="str">
        <f t="shared" si="1185"/>
        <v/>
      </c>
      <c r="AN1959" s="75" t="str">
        <f t="shared" si="1186"/>
        <v/>
      </c>
      <c r="AO1959" s="71" t="str">
        <f t="shared" si="1187"/>
        <v/>
      </c>
      <c r="AP1959" s="71" t="str">
        <f t="shared" si="1188"/>
        <v/>
      </c>
      <c r="AQ1959" s="71" t="str">
        <f t="shared" si="1189"/>
        <v/>
      </c>
      <c r="AR1959" s="71" t="str">
        <f t="shared" si="1190"/>
        <v/>
      </c>
      <c r="AS1959" s="71" t="str">
        <f t="shared" si="1191"/>
        <v/>
      </c>
      <c r="AT1959" s="71" t="str">
        <f t="shared" si="1192"/>
        <v/>
      </c>
      <c r="AU1959" s="76" t="str">
        <f t="shared" si="1193"/>
        <v/>
      </c>
      <c r="BF1959" s="141">
        <v>58227</v>
      </c>
      <c r="BG1959" s="142" t="s">
        <v>2332</v>
      </c>
      <c r="BH1959" s="141" t="s">
        <v>180</v>
      </c>
      <c r="BI1959" s="141" t="s">
        <v>191</v>
      </c>
      <c r="BJ1959" s="141" t="s">
        <v>2333</v>
      </c>
      <c r="BK1959" s="141" t="s">
        <v>2334</v>
      </c>
      <c r="BL1959" s="141" t="s">
        <v>2335</v>
      </c>
      <c r="BM1959" s="141">
        <v>45.491283112650301</v>
      </c>
      <c r="BN1959" s="141">
        <v>-73.388450068370304</v>
      </c>
      <c r="BO1959" s="141">
        <v>1963</v>
      </c>
      <c r="BP1959" s="143" t="s">
        <v>23969</v>
      </c>
      <c r="BQ1959" s="143" t="s">
        <v>26794</v>
      </c>
    </row>
    <row r="1960" spans="1:69" ht="38.25" customHeight="1" x14ac:dyDescent="0.25">
      <c r="A1960" s="1" t="str">
        <f t="shared" si="1194"/>
        <v/>
      </c>
      <c r="B1960" s="32" t="str">
        <f t="shared" si="1195"/>
        <v/>
      </c>
      <c r="C1960" s="25" t="str">
        <f t="shared" si="1196"/>
        <v/>
      </c>
      <c r="D1960" s="25" t="str">
        <f t="shared" si="1197"/>
        <v/>
      </c>
      <c r="E1960" s="25" t="str">
        <f t="shared" si="1198"/>
        <v/>
      </c>
      <c r="F1960" s="25" t="str">
        <f t="shared" si="1199"/>
        <v/>
      </c>
      <c r="G1960" s="108" t="str">
        <f t="shared" si="1200"/>
        <v/>
      </c>
      <c r="H1960" s="108" t="str">
        <f t="shared" si="1201"/>
        <v/>
      </c>
      <c r="I1960" s="112" t="str">
        <f t="shared" si="1202"/>
        <v/>
      </c>
      <c r="J1960" s="112"/>
      <c r="K1960" s="112"/>
      <c r="L1960" s="113"/>
      <c r="M1960" s="113"/>
      <c r="N1960" s="224" t="str">
        <f t="shared" si="1203"/>
        <v/>
      </c>
      <c r="O1960" s="225" t="str">
        <f t="shared" si="1204"/>
        <v/>
      </c>
      <c r="Q1960" s="6">
        <v>1958</v>
      </c>
      <c r="R1960" s="47" t="str">
        <f t="shared" si="1167"/>
        <v>-1958</v>
      </c>
      <c r="S1960" s="6"/>
      <c r="T1960" s="48" t="str">
        <f t="shared" si="1168"/>
        <v/>
      </c>
      <c r="U1960" s="49" t="str">
        <f t="shared" si="1169"/>
        <v/>
      </c>
      <c r="W1960" s="51"/>
      <c r="X1960" s="75" t="str">
        <f t="shared" si="1170"/>
        <v/>
      </c>
      <c r="Y1960" s="71" t="str">
        <f t="shared" si="1171"/>
        <v/>
      </c>
      <c r="Z1960" s="71" t="str">
        <f t="shared" si="1172"/>
        <v/>
      </c>
      <c r="AA1960" s="71" t="str">
        <f t="shared" si="1173"/>
        <v/>
      </c>
      <c r="AB1960" s="71" t="str">
        <f t="shared" si="1174"/>
        <v/>
      </c>
      <c r="AC1960" s="71" t="str">
        <f t="shared" si="1175"/>
        <v/>
      </c>
      <c r="AD1960" s="71" t="str">
        <f t="shared" si="1176"/>
        <v/>
      </c>
      <c r="AE1960" s="78" t="str">
        <f t="shared" si="1177"/>
        <v/>
      </c>
      <c r="AF1960" s="75" t="str">
        <f t="shared" si="1178"/>
        <v/>
      </c>
      <c r="AG1960" s="71" t="str">
        <f t="shared" si="1179"/>
        <v/>
      </c>
      <c r="AH1960" s="71" t="str">
        <f t="shared" si="1180"/>
        <v/>
      </c>
      <c r="AI1960" s="71" t="str">
        <f t="shared" si="1181"/>
        <v/>
      </c>
      <c r="AJ1960" s="71" t="str">
        <f t="shared" si="1182"/>
        <v/>
      </c>
      <c r="AK1960" s="71" t="str">
        <f t="shared" si="1183"/>
        <v/>
      </c>
      <c r="AL1960" s="71" t="str">
        <f t="shared" si="1184"/>
        <v/>
      </c>
      <c r="AM1960" s="78" t="str">
        <f t="shared" si="1185"/>
        <v/>
      </c>
      <c r="AN1960" s="75" t="str">
        <f t="shared" si="1186"/>
        <v/>
      </c>
      <c r="AO1960" s="71" t="str">
        <f t="shared" si="1187"/>
        <v/>
      </c>
      <c r="AP1960" s="71" t="str">
        <f t="shared" si="1188"/>
        <v/>
      </c>
      <c r="AQ1960" s="71" t="str">
        <f t="shared" si="1189"/>
        <v/>
      </c>
      <c r="AR1960" s="71" t="str">
        <f t="shared" si="1190"/>
        <v/>
      </c>
      <c r="AS1960" s="71" t="str">
        <f t="shared" si="1191"/>
        <v/>
      </c>
      <c r="AT1960" s="71" t="str">
        <f t="shared" si="1192"/>
        <v/>
      </c>
      <c r="AU1960" s="76" t="str">
        <f t="shared" si="1193"/>
        <v/>
      </c>
      <c r="BF1960" s="141">
        <v>58227</v>
      </c>
      <c r="BG1960" s="142" t="s">
        <v>2336</v>
      </c>
      <c r="BH1960" s="141" t="s">
        <v>180</v>
      </c>
      <c r="BI1960" s="141" t="s">
        <v>191</v>
      </c>
      <c r="BJ1960" s="141" t="s">
        <v>2337</v>
      </c>
      <c r="BK1960" s="141" t="s">
        <v>2338</v>
      </c>
      <c r="BL1960" s="141" t="s">
        <v>2339</v>
      </c>
      <c r="BM1960" s="141">
        <v>45.466375995743803</v>
      </c>
      <c r="BN1960" s="141">
        <v>-73.389113033289505</v>
      </c>
      <c r="BO1960" s="141">
        <v>1964</v>
      </c>
      <c r="BP1960" s="143" t="s">
        <v>23969</v>
      </c>
      <c r="BQ1960" s="143" t="s">
        <v>26794</v>
      </c>
    </row>
    <row r="1961" spans="1:69" ht="38.25" customHeight="1" x14ac:dyDescent="0.25">
      <c r="A1961" s="1" t="str">
        <f t="shared" si="1194"/>
        <v/>
      </c>
      <c r="B1961" s="32" t="str">
        <f t="shared" si="1195"/>
        <v/>
      </c>
      <c r="C1961" s="25" t="str">
        <f t="shared" si="1196"/>
        <v/>
      </c>
      <c r="D1961" s="25" t="str">
        <f t="shared" si="1197"/>
        <v/>
      </c>
      <c r="E1961" s="25" t="str">
        <f t="shared" si="1198"/>
        <v/>
      </c>
      <c r="F1961" s="25" t="str">
        <f t="shared" si="1199"/>
        <v/>
      </c>
      <c r="G1961" s="108" t="str">
        <f t="shared" si="1200"/>
        <v/>
      </c>
      <c r="H1961" s="108" t="str">
        <f t="shared" si="1201"/>
        <v/>
      </c>
      <c r="I1961" s="112" t="str">
        <f t="shared" si="1202"/>
        <v/>
      </c>
      <c r="J1961" s="112"/>
      <c r="K1961" s="112"/>
      <c r="L1961" s="113"/>
      <c r="M1961" s="113"/>
      <c r="N1961" s="224" t="str">
        <f t="shared" si="1203"/>
        <v/>
      </c>
      <c r="O1961" s="225" t="str">
        <f t="shared" si="1204"/>
        <v/>
      </c>
      <c r="Q1961" s="6">
        <v>1959</v>
      </c>
      <c r="R1961" s="47" t="str">
        <f t="shared" si="1167"/>
        <v>-1959</v>
      </c>
      <c r="S1961" s="6"/>
      <c r="T1961" s="48" t="str">
        <f t="shared" si="1168"/>
        <v/>
      </c>
      <c r="U1961" s="49" t="str">
        <f t="shared" si="1169"/>
        <v/>
      </c>
      <c r="W1961" s="51"/>
      <c r="X1961" s="75" t="str">
        <f t="shared" si="1170"/>
        <v/>
      </c>
      <c r="Y1961" s="71" t="str">
        <f t="shared" si="1171"/>
        <v/>
      </c>
      <c r="Z1961" s="71" t="str">
        <f t="shared" si="1172"/>
        <v/>
      </c>
      <c r="AA1961" s="71" t="str">
        <f t="shared" si="1173"/>
        <v/>
      </c>
      <c r="AB1961" s="71" t="str">
        <f t="shared" si="1174"/>
        <v/>
      </c>
      <c r="AC1961" s="71" t="str">
        <f t="shared" si="1175"/>
        <v/>
      </c>
      <c r="AD1961" s="71" t="str">
        <f t="shared" si="1176"/>
        <v/>
      </c>
      <c r="AE1961" s="78" t="str">
        <f t="shared" si="1177"/>
        <v/>
      </c>
      <c r="AF1961" s="75" t="str">
        <f t="shared" si="1178"/>
        <v/>
      </c>
      <c r="AG1961" s="71" t="str">
        <f t="shared" si="1179"/>
        <v/>
      </c>
      <c r="AH1961" s="71" t="str">
        <f t="shared" si="1180"/>
        <v/>
      </c>
      <c r="AI1961" s="71" t="str">
        <f t="shared" si="1181"/>
        <v/>
      </c>
      <c r="AJ1961" s="71" t="str">
        <f t="shared" si="1182"/>
        <v/>
      </c>
      <c r="AK1961" s="71" t="str">
        <f t="shared" si="1183"/>
        <v/>
      </c>
      <c r="AL1961" s="71" t="str">
        <f t="shared" si="1184"/>
        <v/>
      </c>
      <c r="AM1961" s="78" t="str">
        <f t="shared" si="1185"/>
        <v/>
      </c>
      <c r="AN1961" s="75" t="str">
        <f t="shared" si="1186"/>
        <v/>
      </c>
      <c r="AO1961" s="71" t="str">
        <f t="shared" si="1187"/>
        <v/>
      </c>
      <c r="AP1961" s="71" t="str">
        <f t="shared" si="1188"/>
        <v/>
      </c>
      <c r="AQ1961" s="71" t="str">
        <f t="shared" si="1189"/>
        <v/>
      </c>
      <c r="AR1961" s="71" t="str">
        <f t="shared" si="1190"/>
        <v/>
      </c>
      <c r="AS1961" s="71" t="str">
        <f t="shared" si="1191"/>
        <v/>
      </c>
      <c r="AT1961" s="71" t="str">
        <f t="shared" si="1192"/>
        <v/>
      </c>
      <c r="AU1961" s="76" t="str">
        <f t="shared" si="1193"/>
        <v/>
      </c>
      <c r="BF1961" s="141">
        <v>58227</v>
      </c>
      <c r="BG1961" s="142" t="s">
        <v>2360</v>
      </c>
      <c r="BH1961" s="141" t="s">
        <v>180</v>
      </c>
      <c r="BI1961" s="141" t="s">
        <v>191</v>
      </c>
      <c r="BJ1961" s="141" t="s">
        <v>2361</v>
      </c>
      <c r="BK1961" s="141" t="s">
        <v>2362</v>
      </c>
      <c r="BL1961" s="141" t="s">
        <v>2363</v>
      </c>
      <c r="BM1961" s="141">
        <v>45.530405327321702</v>
      </c>
      <c r="BN1961" s="141">
        <v>-73.430122553695995</v>
      </c>
      <c r="BO1961" s="141">
        <v>1966</v>
      </c>
      <c r="BP1961" s="143" t="s">
        <v>23969</v>
      </c>
      <c r="BQ1961" s="143" t="s">
        <v>26794</v>
      </c>
    </row>
    <row r="1962" spans="1:69" ht="38.25" customHeight="1" x14ac:dyDescent="0.25">
      <c r="A1962" s="1" t="str">
        <f t="shared" si="1194"/>
        <v/>
      </c>
      <c r="B1962" s="32" t="str">
        <f t="shared" si="1195"/>
        <v/>
      </c>
      <c r="C1962" s="25" t="str">
        <f t="shared" si="1196"/>
        <v/>
      </c>
      <c r="D1962" s="25" t="str">
        <f t="shared" si="1197"/>
        <v/>
      </c>
      <c r="E1962" s="25" t="str">
        <f t="shared" si="1198"/>
        <v/>
      </c>
      <c r="F1962" s="25" t="str">
        <f t="shared" si="1199"/>
        <v/>
      </c>
      <c r="G1962" s="108" t="str">
        <f t="shared" si="1200"/>
        <v/>
      </c>
      <c r="H1962" s="108" t="str">
        <f t="shared" si="1201"/>
        <v/>
      </c>
      <c r="I1962" s="112" t="str">
        <f t="shared" si="1202"/>
        <v/>
      </c>
      <c r="J1962" s="112"/>
      <c r="K1962" s="112"/>
      <c r="L1962" s="113"/>
      <c r="M1962" s="113"/>
      <c r="N1962" s="224" t="str">
        <f t="shared" si="1203"/>
        <v/>
      </c>
      <c r="O1962" s="225" t="str">
        <f t="shared" si="1204"/>
        <v/>
      </c>
      <c r="Q1962" s="6">
        <v>1960</v>
      </c>
      <c r="R1962" s="47" t="str">
        <f t="shared" si="1167"/>
        <v>-1960</v>
      </c>
      <c r="S1962" s="6"/>
      <c r="T1962" s="48" t="str">
        <f t="shared" si="1168"/>
        <v/>
      </c>
      <c r="U1962" s="49" t="str">
        <f t="shared" si="1169"/>
        <v/>
      </c>
      <c r="W1962" s="51"/>
      <c r="X1962" s="75" t="str">
        <f t="shared" si="1170"/>
        <v/>
      </c>
      <c r="Y1962" s="71" t="str">
        <f t="shared" si="1171"/>
        <v/>
      </c>
      <c r="Z1962" s="71" t="str">
        <f t="shared" si="1172"/>
        <v/>
      </c>
      <c r="AA1962" s="71" t="str">
        <f t="shared" si="1173"/>
        <v/>
      </c>
      <c r="AB1962" s="71" t="str">
        <f t="shared" si="1174"/>
        <v/>
      </c>
      <c r="AC1962" s="71" t="str">
        <f t="shared" si="1175"/>
        <v/>
      </c>
      <c r="AD1962" s="71" t="str">
        <f t="shared" si="1176"/>
        <v/>
      </c>
      <c r="AE1962" s="78" t="str">
        <f t="shared" si="1177"/>
        <v/>
      </c>
      <c r="AF1962" s="75" t="str">
        <f t="shared" si="1178"/>
        <v/>
      </c>
      <c r="AG1962" s="71" t="str">
        <f t="shared" si="1179"/>
        <v/>
      </c>
      <c r="AH1962" s="71" t="str">
        <f t="shared" si="1180"/>
        <v/>
      </c>
      <c r="AI1962" s="71" t="str">
        <f t="shared" si="1181"/>
        <v/>
      </c>
      <c r="AJ1962" s="71" t="str">
        <f t="shared" si="1182"/>
        <v/>
      </c>
      <c r="AK1962" s="71" t="str">
        <f t="shared" si="1183"/>
        <v/>
      </c>
      <c r="AL1962" s="71" t="str">
        <f t="shared" si="1184"/>
        <v/>
      </c>
      <c r="AM1962" s="78" t="str">
        <f t="shared" si="1185"/>
        <v/>
      </c>
      <c r="AN1962" s="75" t="str">
        <f t="shared" si="1186"/>
        <v/>
      </c>
      <c r="AO1962" s="71" t="str">
        <f t="shared" si="1187"/>
        <v/>
      </c>
      <c r="AP1962" s="71" t="str">
        <f t="shared" si="1188"/>
        <v/>
      </c>
      <c r="AQ1962" s="71" t="str">
        <f t="shared" si="1189"/>
        <v/>
      </c>
      <c r="AR1962" s="71" t="str">
        <f t="shared" si="1190"/>
        <v/>
      </c>
      <c r="AS1962" s="71" t="str">
        <f t="shared" si="1191"/>
        <v/>
      </c>
      <c r="AT1962" s="71" t="str">
        <f t="shared" si="1192"/>
        <v/>
      </c>
      <c r="AU1962" s="76" t="str">
        <f t="shared" si="1193"/>
        <v/>
      </c>
      <c r="BF1962" s="141">
        <v>58227</v>
      </c>
      <c r="BG1962" s="142" t="s">
        <v>2364</v>
      </c>
      <c r="BH1962" s="141" t="s">
        <v>180</v>
      </c>
      <c r="BI1962" s="141" t="s">
        <v>191</v>
      </c>
      <c r="BJ1962" s="141" t="s">
        <v>2365</v>
      </c>
      <c r="BK1962" s="141" t="s">
        <v>2366</v>
      </c>
      <c r="BL1962" s="141" t="s">
        <v>2367</v>
      </c>
      <c r="BM1962" s="141">
        <v>45.490808953461602</v>
      </c>
      <c r="BN1962" s="141">
        <v>-73.412247441410798</v>
      </c>
      <c r="BO1962" s="141">
        <v>1966</v>
      </c>
      <c r="BP1962" s="143" t="s">
        <v>23969</v>
      </c>
      <c r="BQ1962" s="143" t="s">
        <v>26794</v>
      </c>
    </row>
    <row r="1963" spans="1:69" ht="38.25" customHeight="1" x14ac:dyDescent="0.25">
      <c r="A1963" s="1" t="str">
        <f t="shared" si="1194"/>
        <v/>
      </c>
      <c r="B1963" s="32" t="str">
        <f t="shared" si="1195"/>
        <v/>
      </c>
      <c r="C1963" s="25" t="str">
        <f t="shared" si="1196"/>
        <v/>
      </c>
      <c r="D1963" s="25" t="str">
        <f t="shared" si="1197"/>
        <v/>
      </c>
      <c r="E1963" s="25" t="str">
        <f t="shared" si="1198"/>
        <v/>
      </c>
      <c r="F1963" s="25" t="str">
        <f t="shared" si="1199"/>
        <v/>
      </c>
      <c r="G1963" s="108" t="str">
        <f t="shared" si="1200"/>
        <v/>
      </c>
      <c r="H1963" s="108" t="str">
        <f t="shared" si="1201"/>
        <v/>
      </c>
      <c r="I1963" s="112" t="str">
        <f t="shared" si="1202"/>
        <v/>
      </c>
      <c r="J1963" s="112"/>
      <c r="K1963" s="112"/>
      <c r="L1963" s="113"/>
      <c r="M1963" s="113"/>
      <c r="N1963" s="224" t="str">
        <f t="shared" si="1203"/>
        <v/>
      </c>
      <c r="O1963" s="225" t="str">
        <f t="shared" si="1204"/>
        <v/>
      </c>
      <c r="Q1963" s="6">
        <v>1961</v>
      </c>
      <c r="R1963" s="47" t="str">
        <f t="shared" si="1167"/>
        <v>-1961</v>
      </c>
      <c r="S1963" s="6"/>
      <c r="T1963" s="48" t="str">
        <f t="shared" si="1168"/>
        <v/>
      </c>
      <c r="U1963" s="49" t="str">
        <f t="shared" si="1169"/>
        <v/>
      </c>
      <c r="W1963" s="51"/>
      <c r="X1963" s="75" t="str">
        <f t="shared" si="1170"/>
        <v/>
      </c>
      <c r="Y1963" s="71" t="str">
        <f t="shared" si="1171"/>
        <v/>
      </c>
      <c r="Z1963" s="71" t="str">
        <f t="shared" si="1172"/>
        <v/>
      </c>
      <c r="AA1963" s="71" t="str">
        <f t="shared" si="1173"/>
        <v/>
      </c>
      <c r="AB1963" s="71" t="str">
        <f t="shared" si="1174"/>
        <v/>
      </c>
      <c r="AC1963" s="71" t="str">
        <f t="shared" si="1175"/>
        <v/>
      </c>
      <c r="AD1963" s="71" t="str">
        <f t="shared" si="1176"/>
        <v/>
      </c>
      <c r="AE1963" s="78" t="str">
        <f t="shared" si="1177"/>
        <v/>
      </c>
      <c r="AF1963" s="75" t="str">
        <f t="shared" si="1178"/>
        <v/>
      </c>
      <c r="AG1963" s="71" t="str">
        <f t="shared" si="1179"/>
        <v/>
      </c>
      <c r="AH1963" s="71" t="str">
        <f t="shared" si="1180"/>
        <v/>
      </c>
      <c r="AI1963" s="71" t="str">
        <f t="shared" si="1181"/>
        <v/>
      </c>
      <c r="AJ1963" s="71" t="str">
        <f t="shared" si="1182"/>
        <v/>
      </c>
      <c r="AK1963" s="71" t="str">
        <f t="shared" si="1183"/>
        <v/>
      </c>
      <c r="AL1963" s="71" t="str">
        <f t="shared" si="1184"/>
        <v/>
      </c>
      <c r="AM1963" s="78" t="str">
        <f t="shared" si="1185"/>
        <v/>
      </c>
      <c r="AN1963" s="75" t="str">
        <f t="shared" si="1186"/>
        <v/>
      </c>
      <c r="AO1963" s="71" t="str">
        <f t="shared" si="1187"/>
        <v/>
      </c>
      <c r="AP1963" s="71" t="str">
        <f t="shared" si="1188"/>
        <v/>
      </c>
      <c r="AQ1963" s="71" t="str">
        <f t="shared" si="1189"/>
        <v/>
      </c>
      <c r="AR1963" s="71" t="str">
        <f t="shared" si="1190"/>
        <v/>
      </c>
      <c r="AS1963" s="71" t="str">
        <f t="shared" si="1191"/>
        <v/>
      </c>
      <c r="AT1963" s="71" t="str">
        <f t="shared" si="1192"/>
        <v/>
      </c>
      <c r="AU1963" s="76" t="str">
        <f t="shared" si="1193"/>
        <v/>
      </c>
      <c r="BF1963" s="141">
        <v>58227</v>
      </c>
      <c r="BG1963" s="142" t="s">
        <v>2368</v>
      </c>
      <c r="BH1963" s="141" t="s">
        <v>180</v>
      </c>
      <c r="BI1963" s="141" t="s">
        <v>191</v>
      </c>
      <c r="BJ1963" s="141" t="s">
        <v>2369</v>
      </c>
      <c r="BK1963" s="141" t="s">
        <v>2370</v>
      </c>
      <c r="BL1963" s="141" t="s">
        <v>2331</v>
      </c>
      <c r="BM1963" s="141">
        <v>45.485199999999999</v>
      </c>
      <c r="BN1963" s="141">
        <v>-73.378</v>
      </c>
      <c r="BO1963" s="141">
        <v>1988</v>
      </c>
      <c r="BP1963" s="143" t="s">
        <v>23969</v>
      </c>
      <c r="BQ1963" s="143" t="s">
        <v>26794</v>
      </c>
    </row>
    <row r="1964" spans="1:69" ht="38.25" customHeight="1" x14ac:dyDescent="0.25">
      <c r="A1964" s="1" t="str">
        <f t="shared" si="1194"/>
        <v/>
      </c>
      <c r="B1964" s="32" t="str">
        <f t="shared" si="1195"/>
        <v/>
      </c>
      <c r="C1964" s="25" t="str">
        <f t="shared" si="1196"/>
        <v/>
      </c>
      <c r="D1964" s="25" t="str">
        <f t="shared" si="1197"/>
        <v/>
      </c>
      <c r="E1964" s="25" t="str">
        <f t="shared" si="1198"/>
        <v/>
      </c>
      <c r="F1964" s="25" t="str">
        <f t="shared" si="1199"/>
        <v/>
      </c>
      <c r="G1964" s="108" t="str">
        <f t="shared" si="1200"/>
        <v/>
      </c>
      <c r="H1964" s="108" t="str">
        <f t="shared" si="1201"/>
        <v/>
      </c>
      <c r="I1964" s="112" t="str">
        <f t="shared" si="1202"/>
        <v/>
      </c>
      <c r="J1964" s="112"/>
      <c r="K1964" s="112"/>
      <c r="L1964" s="113"/>
      <c r="M1964" s="113"/>
      <c r="N1964" s="224" t="str">
        <f t="shared" si="1203"/>
        <v/>
      </c>
      <c r="O1964" s="225" t="str">
        <f t="shared" si="1204"/>
        <v/>
      </c>
      <c r="Q1964" s="6">
        <v>1962</v>
      </c>
      <c r="R1964" s="47" t="str">
        <f t="shared" si="1167"/>
        <v>-1962</v>
      </c>
      <c r="S1964" s="6"/>
      <c r="T1964" s="48" t="str">
        <f t="shared" si="1168"/>
        <v/>
      </c>
      <c r="U1964" s="49" t="str">
        <f t="shared" si="1169"/>
        <v/>
      </c>
      <c r="W1964" s="51"/>
      <c r="X1964" s="75" t="str">
        <f t="shared" si="1170"/>
        <v/>
      </c>
      <c r="Y1964" s="71" t="str">
        <f t="shared" si="1171"/>
        <v/>
      </c>
      <c r="Z1964" s="71" t="str">
        <f t="shared" si="1172"/>
        <v/>
      </c>
      <c r="AA1964" s="71" t="str">
        <f t="shared" si="1173"/>
        <v/>
      </c>
      <c r="AB1964" s="71" t="str">
        <f t="shared" si="1174"/>
        <v/>
      </c>
      <c r="AC1964" s="71" t="str">
        <f t="shared" si="1175"/>
        <v/>
      </c>
      <c r="AD1964" s="71" t="str">
        <f t="shared" si="1176"/>
        <v/>
      </c>
      <c r="AE1964" s="78" t="str">
        <f t="shared" si="1177"/>
        <v/>
      </c>
      <c r="AF1964" s="75" t="str">
        <f t="shared" si="1178"/>
        <v/>
      </c>
      <c r="AG1964" s="71" t="str">
        <f t="shared" si="1179"/>
        <v/>
      </c>
      <c r="AH1964" s="71" t="str">
        <f t="shared" si="1180"/>
        <v/>
      </c>
      <c r="AI1964" s="71" t="str">
        <f t="shared" si="1181"/>
        <v/>
      </c>
      <c r="AJ1964" s="71" t="str">
        <f t="shared" si="1182"/>
        <v/>
      </c>
      <c r="AK1964" s="71" t="str">
        <f t="shared" si="1183"/>
        <v/>
      </c>
      <c r="AL1964" s="71" t="str">
        <f t="shared" si="1184"/>
        <v/>
      </c>
      <c r="AM1964" s="78" t="str">
        <f t="shared" si="1185"/>
        <v/>
      </c>
      <c r="AN1964" s="75" t="str">
        <f t="shared" si="1186"/>
        <v/>
      </c>
      <c r="AO1964" s="71" t="str">
        <f t="shared" si="1187"/>
        <v/>
      </c>
      <c r="AP1964" s="71" t="str">
        <f t="shared" si="1188"/>
        <v/>
      </c>
      <c r="AQ1964" s="71" t="str">
        <f t="shared" si="1189"/>
        <v/>
      </c>
      <c r="AR1964" s="71" t="str">
        <f t="shared" si="1190"/>
        <v/>
      </c>
      <c r="AS1964" s="71" t="str">
        <f t="shared" si="1191"/>
        <v/>
      </c>
      <c r="AT1964" s="71" t="str">
        <f t="shared" si="1192"/>
        <v/>
      </c>
      <c r="AU1964" s="76" t="str">
        <f t="shared" si="1193"/>
        <v/>
      </c>
      <c r="BF1964" s="141">
        <v>58227</v>
      </c>
      <c r="BG1964" s="142" t="s">
        <v>2371</v>
      </c>
      <c r="BH1964" s="141" t="s">
        <v>180</v>
      </c>
      <c r="BI1964" s="141" t="s">
        <v>191</v>
      </c>
      <c r="BJ1964" s="141" t="s">
        <v>2372</v>
      </c>
      <c r="BK1964" s="141" t="s">
        <v>2373</v>
      </c>
      <c r="BL1964" s="141" t="s">
        <v>2374</v>
      </c>
      <c r="BM1964" s="141">
        <v>45.527500000000003</v>
      </c>
      <c r="BN1964" s="141">
        <v>-73.399000000000001</v>
      </c>
      <c r="BO1964" s="141">
        <v>1992</v>
      </c>
      <c r="BP1964" s="143" t="s">
        <v>23969</v>
      </c>
      <c r="BQ1964" s="143" t="s">
        <v>26794</v>
      </c>
    </row>
    <row r="1965" spans="1:69" ht="38.25" customHeight="1" x14ac:dyDescent="0.25">
      <c r="A1965" s="1" t="str">
        <f t="shared" si="1194"/>
        <v/>
      </c>
      <c r="B1965" s="32" t="str">
        <f t="shared" si="1195"/>
        <v/>
      </c>
      <c r="C1965" s="25" t="str">
        <f t="shared" si="1196"/>
        <v/>
      </c>
      <c r="D1965" s="25" t="str">
        <f t="shared" si="1197"/>
        <v/>
      </c>
      <c r="E1965" s="25" t="str">
        <f t="shared" si="1198"/>
        <v/>
      </c>
      <c r="F1965" s="25" t="str">
        <f t="shared" si="1199"/>
        <v/>
      </c>
      <c r="G1965" s="108" t="str">
        <f t="shared" si="1200"/>
        <v/>
      </c>
      <c r="H1965" s="108" t="str">
        <f t="shared" si="1201"/>
        <v/>
      </c>
      <c r="I1965" s="112" t="str">
        <f t="shared" si="1202"/>
        <v/>
      </c>
      <c r="J1965" s="112"/>
      <c r="K1965" s="112"/>
      <c r="L1965" s="113"/>
      <c r="M1965" s="113"/>
      <c r="N1965" s="224" t="str">
        <f t="shared" si="1203"/>
        <v/>
      </c>
      <c r="O1965" s="225" t="str">
        <f t="shared" si="1204"/>
        <v/>
      </c>
      <c r="Q1965" s="6">
        <v>1963</v>
      </c>
      <c r="R1965" s="47" t="str">
        <f t="shared" si="1167"/>
        <v>-1963</v>
      </c>
      <c r="S1965" s="6"/>
      <c r="T1965" s="48" t="str">
        <f t="shared" si="1168"/>
        <v/>
      </c>
      <c r="U1965" s="49" t="str">
        <f t="shared" si="1169"/>
        <v/>
      </c>
      <c r="W1965" s="51"/>
      <c r="X1965" s="75" t="str">
        <f t="shared" si="1170"/>
        <v/>
      </c>
      <c r="Y1965" s="71" t="str">
        <f t="shared" si="1171"/>
        <v/>
      </c>
      <c r="Z1965" s="71" t="str">
        <f t="shared" si="1172"/>
        <v/>
      </c>
      <c r="AA1965" s="71" t="str">
        <f t="shared" si="1173"/>
        <v/>
      </c>
      <c r="AB1965" s="71" t="str">
        <f t="shared" si="1174"/>
        <v/>
      </c>
      <c r="AC1965" s="71" t="str">
        <f t="shared" si="1175"/>
        <v/>
      </c>
      <c r="AD1965" s="71" t="str">
        <f t="shared" si="1176"/>
        <v/>
      </c>
      <c r="AE1965" s="78" t="str">
        <f t="shared" si="1177"/>
        <v/>
      </c>
      <c r="AF1965" s="75" t="str">
        <f t="shared" si="1178"/>
        <v/>
      </c>
      <c r="AG1965" s="71" t="str">
        <f t="shared" si="1179"/>
        <v/>
      </c>
      <c r="AH1965" s="71" t="str">
        <f t="shared" si="1180"/>
        <v/>
      </c>
      <c r="AI1965" s="71" t="str">
        <f t="shared" si="1181"/>
        <v/>
      </c>
      <c r="AJ1965" s="71" t="str">
        <f t="shared" si="1182"/>
        <v/>
      </c>
      <c r="AK1965" s="71" t="str">
        <f t="shared" si="1183"/>
        <v/>
      </c>
      <c r="AL1965" s="71" t="str">
        <f t="shared" si="1184"/>
        <v/>
      </c>
      <c r="AM1965" s="78" t="str">
        <f t="shared" si="1185"/>
        <v/>
      </c>
      <c r="AN1965" s="75" t="str">
        <f t="shared" si="1186"/>
        <v/>
      </c>
      <c r="AO1965" s="71" t="str">
        <f t="shared" si="1187"/>
        <v/>
      </c>
      <c r="AP1965" s="71" t="str">
        <f t="shared" si="1188"/>
        <v/>
      </c>
      <c r="AQ1965" s="71" t="str">
        <f t="shared" si="1189"/>
        <v/>
      </c>
      <c r="AR1965" s="71" t="str">
        <f t="shared" si="1190"/>
        <v/>
      </c>
      <c r="AS1965" s="71" t="str">
        <f t="shared" si="1191"/>
        <v/>
      </c>
      <c r="AT1965" s="71" t="str">
        <f t="shared" si="1192"/>
        <v/>
      </c>
      <c r="AU1965" s="76" t="str">
        <f t="shared" si="1193"/>
        <v/>
      </c>
      <c r="BF1965" s="141">
        <v>58227</v>
      </c>
      <c r="BG1965" s="142" t="s">
        <v>2409</v>
      </c>
      <c r="BH1965" s="141" t="s">
        <v>180</v>
      </c>
      <c r="BI1965" s="141" t="s">
        <v>191</v>
      </c>
      <c r="BJ1965" s="141" t="s">
        <v>2410</v>
      </c>
      <c r="BK1965" s="141" t="s">
        <v>2411</v>
      </c>
      <c r="BL1965" s="141" t="s">
        <v>2412</v>
      </c>
      <c r="BM1965" s="141">
        <v>45.516500000000001</v>
      </c>
      <c r="BN1965" s="141">
        <v>-73.846666666666707</v>
      </c>
      <c r="BO1965" s="141">
        <v>1994</v>
      </c>
      <c r="BP1965" s="143" t="s">
        <v>23969</v>
      </c>
      <c r="BQ1965" s="143" t="s">
        <v>26794</v>
      </c>
    </row>
    <row r="1966" spans="1:69" ht="38.25" customHeight="1" x14ac:dyDescent="0.25">
      <c r="A1966" s="1" t="str">
        <f t="shared" si="1194"/>
        <v/>
      </c>
      <c r="B1966" s="32" t="str">
        <f t="shared" si="1195"/>
        <v/>
      </c>
      <c r="C1966" s="25" t="str">
        <f t="shared" si="1196"/>
        <v/>
      </c>
      <c r="D1966" s="25" t="str">
        <f t="shared" si="1197"/>
        <v/>
      </c>
      <c r="E1966" s="25" t="str">
        <f t="shared" si="1198"/>
        <v/>
      </c>
      <c r="F1966" s="25" t="str">
        <f t="shared" si="1199"/>
        <v/>
      </c>
      <c r="G1966" s="108" t="str">
        <f t="shared" si="1200"/>
        <v/>
      </c>
      <c r="H1966" s="108" t="str">
        <f t="shared" si="1201"/>
        <v/>
      </c>
      <c r="I1966" s="112" t="str">
        <f t="shared" si="1202"/>
        <v/>
      </c>
      <c r="J1966" s="112"/>
      <c r="K1966" s="112"/>
      <c r="L1966" s="113"/>
      <c r="M1966" s="113"/>
      <c r="N1966" s="224" t="str">
        <f t="shared" si="1203"/>
        <v/>
      </c>
      <c r="O1966" s="225" t="str">
        <f t="shared" si="1204"/>
        <v/>
      </c>
      <c r="Q1966" s="6">
        <v>1964</v>
      </c>
      <c r="R1966" s="47" t="str">
        <f t="shared" si="1167"/>
        <v>-1964</v>
      </c>
      <c r="S1966" s="6"/>
      <c r="T1966" s="48" t="str">
        <f t="shared" si="1168"/>
        <v/>
      </c>
      <c r="U1966" s="49" t="str">
        <f t="shared" si="1169"/>
        <v/>
      </c>
      <c r="W1966" s="51"/>
      <c r="X1966" s="75" t="str">
        <f t="shared" si="1170"/>
        <v/>
      </c>
      <c r="Y1966" s="71" t="str">
        <f t="shared" si="1171"/>
        <v/>
      </c>
      <c r="Z1966" s="71" t="str">
        <f t="shared" si="1172"/>
        <v/>
      </c>
      <c r="AA1966" s="71" t="str">
        <f t="shared" si="1173"/>
        <v/>
      </c>
      <c r="AB1966" s="71" t="str">
        <f t="shared" si="1174"/>
        <v/>
      </c>
      <c r="AC1966" s="71" t="str">
        <f t="shared" si="1175"/>
        <v/>
      </c>
      <c r="AD1966" s="71" t="str">
        <f t="shared" si="1176"/>
        <v/>
      </c>
      <c r="AE1966" s="78" t="str">
        <f t="shared" si="1177"/>
        <v/>
      </c>
      <c r="AF1966" s="75" t="str">
        <f t="shared" si="1178"/>
        <v/>
      </c>
      <c r="AG1966" s="71" t="str">
        <f t="shared" si="1179"/>
        <v/>
      </c>
      <c r="AH1966" s="71" t="str">
        <f t="shared" si="1180"/>
        <v/>
      </c>
      <c r="AI1966" s="71" t="str">
        <f t="shared" si="1181"/>
        <v/>
      </c>
      <c r="AJ1966" s="71" t="str">
        <f t="shared" si="1182"/>
        <v/>
      </c>
      <c r="AK1966" s="71" t="str">
        <f t="shared" si="1183"/>
        <v/>
      </c>
      <c r="AL1966" s="71" t="str">
        <f t="shared" si="1184"/>
        <v/>
      </c>
      <c r="AM1966" s="78" t="str">
        <f t="shared" si="1185"/>
        <v/>
      </c>
      <c r="AN1966" s="75" t="str">
        <f t="shared" si="1186"/>
        <v/>
      </c>
      <c r="AO1966" s="71" t="str">
        <f t="shared" si="1187"/>
        <v/>
      </c>
      <c r="AP1966" s="71" t="str">
        <f t="shared" si="1188"/>
        <v/>
      </c>
      <c r="AQ1966" s="71" t="str">
        <f t="shared" si="1189"/>
        <v/>
      </c>
      <c r="AR1966" s="71" t="str">
        <f t="shared" si="1190"/>
        <v/>
      </c>
      <c r="AS1966" s="71" t="str">
        <f t="shared" si="1191"/>
        <v/>
      </c>
      <c r="AT1966" s="71" t="str">
        <f t="shared" si="1192"/>
        <v/>
      </c>
      <c r="AU1966" s="76" t="str">
        <f t="shared" si="1193"/>
        <v/>
      </c>
      <c r="BF1966" s="141">
        <v>58227</v>
      </c>
      <c r="BG1966" s="142" t="s">
        <v>2413</v>
      </c>
      <c r="BH1966" s="141" t="s">
        <v>180</v>
      </c>
      <c r="BI1966" s="141" t="s">
        <v>191</v>
      </c>
      <c r="BJ1966" s="141" t="s">
        <v>2414</v>
      </c>
      <c r="BK1966" s="141" t="s">
        <v>2415</v>
      </c>
      <c r="BL1966" s="141" t="s">
        <v>2416</v>
      </c>
      <c r="BM1966" s="141">
        <v>45.487900000000003</v>
      </c>
      <c r="BN1966" s="141">
        <v>-73.382000000000005</v>
      </c>
      <c r="BO1966" s="141">
        <v>1999</v>
      </c>
      <c r="BP1966" s="143" t="s">
        <v>23969</v>
      </c>
      <c r="BQ1966" s="143" t="s">
        <v>26794</v>
      </c>
    </row>
    <row r="1967" spans="1:69" ht="38.25" customHeight="1" x14ac:dyDescent="0.25">
      <c r="A1967" s="1" t="str">
        <f t="shared" si="1194"/>
        <v/>
      </c>
      <c r="B1967" s="32" t="str">
        <f t="shared" si="1195"/>
        <v/>
      </c>
      <c r="C1967" s="25" t="str">
        <f t="shared" si="1196"/>
        <v/>
      </c>
      <c r="D1967" s="25" t="str">
        <f t="shared" si="1197"/>
        <v/>
      </c>
      <c r="E1967" s="25" t="str">
        <f t="shared" si="1198"/>
        <v/>
      </c>
      <c r="F1967" s="25" t="str">
        <f t="shared" si="1199"/>
        <v/>
      </c>
      <c r="G1967" s="108" t="str">
        <f t="shared" si="1200"/>
        <v/>
      </c>
      <c r="H1967" s="108" t="str">
        <f t="shared" si="1201"/>
        <v/>
      </c>
      <c r="I1967" s="112" t="str">
        <f t="shared" si="1202"/>
        <v/>
      </c>
      <c r="J1967" s="112"/>
      <c r="K1967" s="112"/>
      <c r="L1967" s="113"/>
      <c r="M1967" s="113"/>
      <c r="N1967" s="224" t="str">
        <f t="shared" si="1203"/>
        <v/>
      </c>
      <c r="O1967" s="225" t="str">
        <f t="shared" si="1204"/>
        <v/>
      </c>
      <c r="Q1967" s="6">
        <v>1965</v>
      </c>
      <c r="R1967" s="47" t="str">
        <f t="shared" si="1167"/>
        <v>-1965</v>
      </c>
      <c r="S1967" s="6"/>
      <c r="T1967" s="48" t="str">
        <f t="shared" si="1168"/>
        <v/>
      </c>
      <c r="U1967" s="49" t="str">
        <f t="shared" si="1169"/>
        <v/>
      </c>
      <c r="W1967" s="51"/>
      <c r="X1967" s="75" t="str">
        <f t="shared" si="1170"/>
        <v/>
      </c>
      <c r="Y1967" s="71" t="str">
        <f t="shared" si="1171"/>
        <v/>
      </c>
      <c r="Z1967" s="71" t="str">
        <f t="shared" si="1172"/>
        <v/>
      </c>
      <c r="AA1967" s="71" t="str">
        <f t="shared" si="1173"/>
        <v/>
      </c>
      <c r="AB1967" s="71" t="str">
        <f t="shared" si="1174"/>
        <v/>
      </c>
      <c r="AC1967" s="71" t="str">
        <f t="shared" si="1175"/>
        <v/>
      </c>
      <c r="AD1967" s="71" t="str">
        <f t="shared" si="1176"/>
        <v/>
      </c>
      <c r="AE1967" s="78" t="str">
        <f t="shared" si="1177"/>
        <v/>
      </c>
      <c r="AF1967" s="75" t="str">
        <f t="shared" si="1178"/>
        <v/>
      </c>
      <c r="AG1967" s="71" t="str">
        <f t="shared" si="1179"/>
        <v/>
      </c>
      <c r="AH1967" s="71" t="str">
        <f t="shared" si="1180"/>
        <v/>
      </c>
      <c r="AI1967" s="71" t="str">
        <f t="shared" si="1181"/>
        <v/>
      </c>
      <c r="AJ1967" s="71" t="str">
        <f t="shared" si="1182"/>
        <v/>
      </c>
      <c r="AK1967" s="71" t="str">
        <f t="shared" si="1183"/>
        <v/>
      </c>
      <c r="AL1967" s="71" t="str">
        <f t="shared" si="1184"/>
        <v/>
      </c>
      <c r="AM1967" s="78" t="str">
        <f t="shared" si="1185"/>
        <v/>
      </c>
      <c r="AN1967" s="75" t="str">
        <f t="shared" si="1186"/>
        <v/>
      </c>
      <c r="AO1967" s="71" t="str">
        <f t="shared" si="1187"/>
        <v/>
      </c>
      <c r="AP1967" s="71" t="str">
        <f t="shared" si="1188"/>
        <v/>
      </c>
      <c r="AQ1967" s="71" t="str">
        <f t="shared" si="1189"/>
        <v/>
      </c>
      <c r="AR1967" s="71" t="str">
        <f t="shared" si="1190"/>
        <v/>
      </c>
      <c r="AS1967" s="71" t="str">
        <f t="shared" si="1191"/>
        <v/>
      </c>
      <c r="AT1967" s="71" t="str">
        <f t="shared" si="1192"/>
        <v/>
      </c>
      <c r="AU1967" s="76" t="str">
        <f t="shared" si="1193"/>
        <v/>
      </c>
      <c r="BF1967" s="141">
        <v>58227</v>
      </c>
      <c r="BG1967" s="142" t="s">
        <v>2417</v>
      </c>
      <c r="BH1967" s="141" t="s">
        <v>180</v>
      </c>
      <c r="BI1967" s="141" t="s">
        <v>191</v>
      </c>
      <c r="BJ1967" s="141" t="s">
        <v>2418</v>
      </c>
      <c r="BK1967" s="141" t="s">
        <v>2419</v>
      </c>
      <c r="BL1967" s="141" t="s">
        <v>2420</v>
      </c>
      <c r="BM1967" s="141">
        <v>45.453699999999998</v>
      </c>
      <c r="BN1967" s="141">
        <v>-73.36</v>
      </c>
      <c r="BO1967" s="141">
        <v>2004</v>
      </c>
      <c r="BP1967" s="143" t="s">
        <v>23969</v>
      </c>
      <c r="BQ1967" s="143" t="s">
        <v>26794</v>
      </c>
    </row>
    <row r="1968" spans="1:69" ht="38.25" customHeight="1" x14ac:dyDescent="0.25">
      <c r="A1968" s="1" t="str">
        <f t="shared" si="1194"/>
        <v/>
      </c>
      <c r="B1968" s="32" t="str">
        <f t="shared" si="1195"/>
        <v/>
      </c>
      <c r="C1968" s="25" t="str">
        <f t="shared" si="1196"/>
        <v/>
      </c>
      <c r="D1968" s="25" t="str">
        <f t="shared" si="1197"/>
        <v/>
      </c>
      <c r="E1968" s="25" t="str">
        <f t="shared" si="1198"/>
        <v/>
      </c>
      <c r="F1968" s="25" t="str">
        <f t="shared" si="1199"/>
        <v/>
      </c>
      <c r="G1968" s="108" t="str">
        <f t="shared" si="1200"/>
        <v/>
      </c>
      <c r="H1968" s="108" t="str">
        <f t="shared" si="1201"/>
        <v/>
      </c>
      <c r="I1968" s="112" t="str">
        <f t="shared" si="1202"/>
        <v/>
      </c>
      <c r="J1968" s="112"/>
      <c r="K1968" s="112"/>
      <c r="L1968" s="113"/>
      <c r="M1968" s="113"/>
      <c r="N1968" s="224" t="str">
        <f t="shared" si="1203"/>
        <v/>
      </c>
      <c r="O1968" s="225" t="str">
        <f t="shared" si="1204"/>
        <v/>
      </c>
      <c r="Q1968" s="6">
        <v>1966</v>
      </c>
      <c r="R1968" s="47" t="str">
        <f t="shared" si="1167"/>
        <v>-1966</v>
      </c>
      <c r="S1968" s="6"/>
      <c r="T1968" s="48" t="str">
        <f t="shared" si="1168"/>
        <v/>
      </c>
      <c r="U1968" s="49" t="str">
        <f t="shared" si="1169"/>
        <v/>
      </c>
      <c r="W1968" s="51"/>
      <c r="X1968" s="75" t="str">
        <f t="shared" si="1170"/>
        <v/>
      </c>
      <c r="Y1968" s="71" t="str">
        <f t="shared" si="1171"/>
        <v/>
      </c>
      <c r="Z1968" s="71" t="str">
        <f t="shared" si="1172"/>
        <v/>
      </c>
      <c r="AA1968" s="71" t="str">
        <f t="shared" si="1173"/>
        <v/>
      </c>
      <c r="AB1968" s="71" t="str">
        <f t="shared" si="1174"/>
        <v/>
      </c>
      <c r="AC1968" s="71" t="str">
        <f t="shared" si="1175"/>
        <v/>
      </c>
      <c r="AD1968" s="71" t="str">
        <f t="shared" si="1176"/>
        <v/>
      </c>
      <c r="AE1968" s="78" t="str">
        <f t="shared" si="1177"/>
        <v/>
      </c>
      <c r="AF1968" s="75" t="str">
        <f t="shared" si="1178"/>
        <v/>
      </c>
      <c r="AG1968" s="71" t="str">
        <f t="shared" si="1179"/>
        <v/>
      </c>
      <c r="AH1968" s="71" t="str">
        <f t="shared" si="1180"/>
        <v/>
      </c>
      <c r="AI1968" s="71" t="str">
        <f t="shared" si="1181"/>
        <v/>
      </c>
      <c r="AJ1968" s="71" t="str">
        <f t="shared" si="1182"/>
        <v/>
      </c>
      <c r="AK1968" s="71" t="str">
        <f t="shared" si="1183"/>
        <v/>
      </c>
      <c r="AL1968" s="71" t="str">
        <f t="shared" si="1184"/>
        <v/>
      </c>
      <c r="AM1968" s="78" t="str">
        <f t="shared" si="1185"/>
        <v/>
      </c>
      <c r="AN1968" s="75" t="str">
        <f t="shared" si="1186"/>
        <v/>
      </c>
      <c r="AO1968" s="71" t="str">
        <f t="shared" si="1187"/>
        <v/>
      </c>
      <c r="AP1968" s="71" t="str">
        <f t="shared" si="1188"/>
        <v/>
      </c>
      <c r="AQ1968" s="71" t="str">
        <f t="shared" si="1189"/>
        <v/>
      </c>
      <c r="AR1968" s="71" t="str">
        <f t="shared" si="1190"/>
        <v/>
      </c>
      <c r="AS1968" s="71" t="str">
        <f t="shared" si="1191"/>
        <v/>
      </c>
      <c r="AT1968" s="71" t="str">
        <f t="shared" si="1192"/>
        <v/>
      </c>
      <c r="AU1968" s="76" t="str">
        <f t="shared" si="1193"/>
        <v/>
      </c>
      <c r="BF1968" s="141">
        <v>58227</v>
      </c>
      <c r="BG1968" s="142" t="s">
        <v>2421</v>
      </c>
      <c r="BH1968" s="141" t="s">
        <v>478</v>
      </c>
      <c r="BI1968" s="141" t="s">
        <v>177</v>
      </c>
      <c r="BJ1968" s="141" t="s">
        <v>2422</v>
      </c>
      <c r="BK1968" s="141" t="s">
        <v>2423</v>
      </c>
      <c r="BL1968" s="141" t="s">
        <v>2424</v>
      </c>
      <c r="BM1968" s="141">
        <v>45.448611953814797</v>
      </c>
      <c r="BN1968" s="141">
        <v>-73.449635982641695</v>
      </c>
      <c r="BO1968" s="141">
        <v>1997</v>
      </c>
      <c r="BP1968" s="143" t="s">
        <v>23982</v>
      </c>
      <c r="BQ1968" s="143" t="s">
        <v>26794</v>
      </c>
    </row>
    <row r="1969" spans="1:69" ht="38.25" customHeight="1" x14ac:dyDescent="0.25">
      <c r="A1969" s="1" t="str">
        <f t="shared" si="1194"/>
        <v/>
      </c>
      <c r="B1969" s="32" t="str">
        <f t="shared" si="1195"/>
        <v/>
      </c>
      <c r="C1969" s="25" t="str">
        <f t="shared" si="1196"/>
        <v/>
      </c>
      <c r="D1969" s="25" t="str">
        <f t="shared" si="1197"/>
        <v/>
      </c>
      <c r="E1969" s="25" t="str">
        <f t="shared" si="1198"/>
        <v/>
      </c>
      <c r="F1969" s="25" t="str">
        <f t="shared" si="1199"/>
        <v/>
      </c>
      <c r="G1969" s="108" t="str">
        <f t="shared" si="1200"/>
        <v/>
      </c>
      <c r="H1969" s="108" t="str">
        <f t="shared" si="1201"/>
        <v/>
      </c>
      <c r="I1969" s="112" t="str">
        <f t="shared" si="1202"/>
        <v/>
      </c>
      <c r="J1969" s="112"/>
      <c r="K1969" s="112"/>
      <c r="L1969" s="113"/>
      <c r="M1969" s="113"/>
      <c r="N1969" s="224" t="str">
        <f t="shared" si="1203"/>
        <v/>
      </c>
      <c r="O1969" s="225" t="str">
        <f t="shared" si="1204"/>
        <v/>
      </c>
      <c r="Q1969" s="6">
        <v>1967</v>
      </c>
      <c r="R1969" s="47" t="str">
        <f t="shared" si="1167"/>
        <v>-1967</v>
      </c>
      <c r="S1969" s="6"/>
      <c r="T1969" s="48" t="str">
        <f t="shared" si="1168"/>
        <v/>
      </c>
      <c r="U1969" s="49" t="str">
        <f t="shared" si="1169"/>
        <v/>
      </c>
      <c r="W1969" s="51"/>
      <c r="X1969" s="75" t="str">
        <f t="shared" si="1170"/>
        <v/>
      </c>
      <c r="Y1969" s="71" t="str">
        <f t="shared" si="1171"/>
        <v/>
      </c>
      <c r="Z1969" s="71" t="str">
        <f t="shared" si="1172"/>
        <v/>
      </c>
      <c r="AA1969" s="71" t="str">
        <f t="shared" si="1173"/>
        <v/>
      </c>
      <c r="AB1969" s="71" t="str">
        <f t="shared" si="1174"/>
        <v/>
      </c>
      <c r="AC1969" s="71" t="str">
        <f t="shared" si="1175"/>
        <v/>
      </c>
      <c r="AD1969" s="71" t="str">
        <f t="shared" si="1176"/>
        <v/>
      </c>
      <c r="AE1969" s="78" t="str">
        <f t="shared" si="1177"/>
        <v/>
      </c>
      <c r="AF1969" s="75" t="str">
        <f t="shared" si="1178"/>
        <v/>
      </c>
      <c r="AG1969" s="71" t="str">
        <f t="shared" si="1179"/>
        <v/>
      </c>
      <c r="AH1969" s="71" t="str">
        <f t="shared" si="1180"/>
        <v/>
      </c>
      <c r="AI1969" s="71" t="str">
        <f t="shared" si="1181"/>
        <v/>
      </c>
      <c r="AJ1969" s="71" t="str">
        <f t="shared" si="1182"/>
        <v/>
      </c>
      <c r="AK1969" s="71" t="str">
        <f t="shared" si="1183"/>
        <v/>
      </c>
      <c r="AL1969" s="71" t="str">
        <f t="shared" si="1184"/>
        <v/>
      </c>
      <c r="AM1969" s="78" t="str">
        <f t="shared" si="1185"/>
        <v/>
      </c>
      <c r="AN1969" s="75" t="str">
        <f t="shared" si="1186"/>
        <v/>
      </c>
      <c r="AO1969" s="71" t="str">
        <f t="shared" si="1187"/>
        <v/>
      </c>
      <c r="AP1969" s="71" t="str">
        <f t="shared" si="1188"/>
        <v/>
      </c>
      <c r="AQ1969" s="71" t="str">
        <f t="shared" si="1189"/>
        <v/>
      </c>
      <c r="AR1969" s="71" t="str">
        <f t="shared" si="1190"/>
        <v/>
      </c>
      <c r="AS1969" s="71" t="str">
        <f t="shared" si="1191"/>
        <v/>
      </c>
      <c r="AT1969" s="71" t="str">
        <f t="shared" si="1192"/>
        <v/>
      </c>
      <c r="AU1969" s="76" t="str">
        <f t="shared" si="1193"/>
        <v/>
      </c>
      <c r="BF1969" s="141">
        <v>58227</v>
      </c>
      <c r="BG1969" s="142" t="s">
        <v>21434</v>
      </c>
      <c r="BH1969" s="141" t="s">
        <v>180</v>
      </c>
      <c r="BI1969" s="141" t="s">
        <v>191</v>
      </c>
      <c r="BJ1969" s="141" t="s">
        <v>21435</v>
      </c>
      <c r="BK1969" s="141" t="s">
        <v>21436</v>
      </c>
      <c r="BL1969" s="141" t="s">
        <v>21437</v>
      </c>
      <c r="BM1969" s="141">
        <v>45.461168673804401</v>
      </c>
      <c r="BN1969" s="141">
        <v>-73.351900058609502</v>
      </c>
      <c r="BO1969" s="141">
        <v>2007</v>
      </c>
      <c r="BP1969" s="143" t="s">
        <v>23969</v>
      </c>
      <c r="BQ1969" s="143" t="s">
        <v>26794</v>
      </c>
    </row>
    <row r="1970" spans="1:69" ht="38.25" customHeight="1" x14ac:dyDescent="0.25">
      <c r="A1970" s="1" t="str">
        <f t="shared" si="1194"/>
        <v/>
      </c>
      <c r="B1970" s="32" t="str">
        <f t="shared" si="1195"/>
        <v/>
      </c>
      <c r="C1970" s="25" t="str">
        <f t="shared" si="1196"/>
        <v/>
      </c>
      <c r="D1970" s="25" t="str">
        <f t="shared" si="1197"/>
        <v/>
      </c>
      <c r="E1970" s="25" t="str">
        <f t="shared" si="1198"/>
        <v/>
      </c>
      <c r="F1970" s="25" t="str">
        <f t="shared" si="1199"/>
        <v/>
      </c>
      <c r="G1970" s="108" t="str">
        <f t="shared" si="1200"/>
        <v/>
      </c>
      <c r="H1970" s="108" t="str">
        <f t="shared" si="1201"/>
        <v/>
      </c>
      <c r="I1970" s="112" t="str">
        <f t="shared" si="1202"/>
        <v/>
      </c>
      <c r="J1970" s="112"/>
      <c r="K1970" s="112"/>
      <c r="L1970" s="113"/>
      <c r="M1970" s="113"/>
      <c r="N1970" s="224" t="str">
        <f t="shared" si="1203"/>
        <v/>
      </c>
      <c r="O1970" s="225" t="str">
        <f t="shared" si="1204"/>
        <v/>
      </c>
      <c r="Q1970" s="6">
        <v>1968</v>
      </c>
      <c r="R1970" s="47" t="str">
        <f t="shared" si="1167"/>
        <v>-1968</v>
      </c>
      <c r="S1970" s="6"/>
      <c r="T1970" s="48" t="str">
        <f t="shared" si="1168"/>
        <v/>
      </c>
      <c r="U1970" s="49" t="str">
        <f t="shared" si="1169"/>
        <v/>
      </c>
      <c r="W1970" s="51"/>
      <c r="X1970" s="75" t="str">
        <f t="shared" si="1170"/>
        <v/>
      </c>
      <c r="Y1970" s="71" t="str">
        <f t="shared" si="1171"/>
        <v/>
      </c>
      <c r="Z1970" s="71" t="str">
        <f t="shared" si="1172"/>
        <v/>
      </c>
      <c r="AA1970" s="71" t="str">
        <f t="shared" si="1173"/>
        <v/>
      </c>
      <c r="AB1970" s="71" t="str">
        <f t="shared" si="1174"/>
        <v/>
      </c>
      <c r="AC1970" s="71" t="str">
        <f t="shared" si="1175"/>
        <v/>
      </c>
      <c r="AD1970" s="71" t="str">
        <f t="shared" si="1176"/>
        <v/>
      </c>
      <c r="AE1970" s="78" t="str">
        <f t="shared" si="1177"/>
        <v/>
      </c>
      <c r="AF1970" s="75" t="str">
        <f t="shared" si="1178"/>
        <v/>
      </c>
      <c r="AG1970" s="71" t="str">
        <f t="shared" si="1179"/>
        <v/>
      </c>
      <c r="AH1970" s="71" t="str">
        <f t="shared" si="1180"/>
        <v/>
      </c>
      <c r="AI1970" s="71" t="str">
        <f t="shared" si="1181"/>
        <v/>
      </c>
      <c r="AJ1970" s="71" t="str">
        <f t="shared" si="1182"/>
        <v/>
      </c>
      <c r="AK1970" s="71" t="str">
        <f t="shared" si="1183"/>
        <v/>
      </c>
      <c r="AL1970" s="71" t="str">
        <f t="shared" si="1184"/>
        <v/>
      </c>
      <c r="AM1970" s="78" t="str">
        <f t="shared" si="1185"/>
        <v/>
      </c>
      <c r="AN1970" s="75" t="str">
        <f t="shared" si="1186"/>
        <v/>
      </c>
      <c r="AO1970" s="71" t="str">
        <f t="shared" si="1187"/>
        <v/>
      </c>
      <c r="AP1970" s="71" t="str">
        <f t="shared" si="1188"/>
        <v/>
      </c>
      <c r="AQ1970" s="71" t="str">
        <f t="shared" si="1189"/>
        <v/>
      </c>
      <c r="AR1970" s="71" t="str">
        <f t="shared" si="1190"/>
        <v/>
      </c>
      <c r="AS1970" s="71" t="str">
        <f t="shared" si="1191"/>
        <v/>
      </c>
      <c r="AT1970" s="71" t="str">
        <f t="shared" si="1192"/>
        <v/>
      </c>
      <c r="AU1970" s="76" t="str">
        <f t="shared" si="1193"/>
        <v/>
      </c>
      <c r="BF1970" s="141">
        <v>46005</v>
      </c>
      <c r="BG1970" s="142" t="s">
        <v>21476</v>
      </c>
      <c r="BH1970" s="141" t="s">
        <v>478</v>
      </c>
      <c r="BI1970" s="141" t="s">
        <v>176</v>
      </c>
      <c r="BJ1970" s="141"/>
      <c r="BK1970" s="141"/>
      <c r="BL1970" s="141" t="s">
        <v>21477</v>
      </c>
      <c r="BM1970" s="141">
        <v>45.019669999999998</v>
      </c>
      <c r="BN1970" s="141">
        <v>-72.650980000000004</v>
      </c>
      <c r="BO1970" s="141">
        <v>1993</v>
      </c>
      <c r="BP1970" s="143" t="s">
        <v>26070</v>
      </c>
      <c r="BQ1970" s="143" t="s">
        <v>17560</v>
      </c>
    </row>
    <row r="1971" spans="1:69" ht="38.25" customHeight="1" x14ac:dyDescent="0.25">
      <c r="A1971" s="1" t="str">
        <f t="shared" si="1194"/>
        <v/>
      </c>
      <c r="B1971" s="32" t="str">
        <f t="shared" si="1195"/>
        <v/>
      </c>
      <c r="C1971" s="25" t="str">
        <f t="shared" si="1196"/>
        <v/>
      </c>
      <c r="D1971" s="25" t="str">
        <f t="shared" si="1197"/>
        <v/>
      </c>
      <c r="E1971" s="25" t="str">
        <f t="shared" si="1198"/>
        <v/>
      </c>
      <c r="F1971" s="25" t="str">
        <f t="shared" si="1199"/>
        <v/>
      </c>
      <c r="G1971" s="108" t="str">
        <f t="shared" si="1200"/>
        <v/>
      </c>
      <c r="H1971" s="108" t="str">
        <f t="shared" si="1201"/>
        <v/>
      </c>
      <c r="I1971" s="112" t="str">
        <f t="shared" si="1202"/>
        <v/>
      </c>
      <c r="J1971" s="112"/>
      <c r="K1971" s="112"/>
      <c r="L1971" s="113"/>
      <c r="M1971" s="113"/>
      <c r="N1971" s="224" t="str">
        <f t="shared" si="1203"/>
        <v/>
      </c>
      <c r="O1971" s="225" t="str">
        <f t="shared" si="1204"/>
        <v/>
      </c>
      <c r="Q1971" s="6">
        <v>1969</v>
      </c>
      <c r="R1971" s="47" t="str">
        <f t="shared" si="1167"/>
        <v>-1969</v>
      </c>
      <c r="S1971" s="6"/>
      <c r="T1971" s="48" t="str">
        <f t="shared" si="1168"/>
        <v/>
      </c>
      <c r="U1971" s="49" t="str">
        <f t="shared" si="1169"/>
        <v/>
      </c>
      <c r="W1971" s="51"/>
      <c r="X1971" s="75" t="str">
        <f t="shared" si="1170"/>
        <v/>
      </c>
      <c r="Y1971" s="71" t="str">
        <f t="shared" si="1171"/>
        <v/>
      </c>
      <c r="Z1971" s="71" t="str">
        <f t="shared" si="1172"/>
        <v/>
      </c>
      <c r="AA1971" s="71" t="str">
        <f t="shared" si="1173"/>
        <v/>
      </c>
      <c r="AB1971" s="71" t="str">
        <f t="shared" si="1174"/>
        <v/>
      </c>
      <c r="AC1971" s="71" t="str">
        <f t="shared" si="1175"/>
        <v/>
      </c>
      <c r="AD1971" s="71" t="str">
        <f t="shared" si="1176"/>
        <v/>
      </c>
      <c r="AE1971" s="78" t="str">
        <f t="shared" si="1177"/>
        <v/>
      </c>
      <c r="AF1971" s="75" t="str">
        <f t="shared" si="1178"/>
        <v/>
      </c>
      <c r="AG1971" s="71" t="str">
        <f t="shared" si="1179"/>
        <v/>
      </c>
      <c r="AH1971" s="71" t="str">
        <f t="shared" si="1180"/>
        <v/>
      </c>
      <c r="AI1971" s="71" t="str">
        <f t="shared" si="1181"/>
        <v/>
      </c>
      <c r="AJ1971" s="71" t="str">
        <f t="shared" si="1182"/>
        <v/>
      </c>
      <c r="AK1971" s="71" t="str">
        <f t="shared" si="1183"/>
        <v/>
      </c>
      <c r="AL1971" s="71" t="str">
        <f t="shared" si="1184"/>
        <v/>
      </c>
      <c r="AM1971" s="78" t="str">
        <f t="shared" si="1185"/>
        <v/>
      </c>
      <c r="AN1971" s="75" t="str">
        <f t="shared" si="1186"/>
        <v/>
      </c>
      <c r="AO1971" s="71" t="str">
        <f t="shared" si="1187"/>
        <v/>
      </c>
      <c r="AP1971" s="71" t="str">
        <f t="shared" si="1188"/>
        <v/>
      </c>
      <c r="AQ1971" s="71" t="str">
        <f t="shared" si="1189"/>
        <v/>
      </c>
      <c r="AR1971" s="71" t="str">
        <f t="shared" si="1190"/>
        <v/>
      </c>
      <c r="AS1971" s="71" t="str">
        <f t="shared" si="1191"/>
        <v/>
      </c>
      <c r="AT1971" s="71" t="str">
        <f t="shared" si="1192"/>
        <v/>
      </c>
      <c r="AU1971" s="76" t="str">
        <f t="shared" si="1193"/>
        <v/>
      </c>
      <c r="BF1971" s="141">
        <v>46005</v>
      </c>
      <c r="BG1971" s="142" t="s">
        <v>21478</v>
      </c>
      <c r="BH1971" s="141" t="s">
        <v>478</v>
      </c>
      <c r="BI1971" s="141" t="s">
        <v>177</v>
      </c>
      <c r="BJ1971" s="141"/>
      <c r="BK1971" s="141"/>
      <c r="BL1971" s="141" t="s">
        <v>21477</v>
      </c>
      <c r="BM1971" s="141">
        <v>45.019669999999998</v>
      </c>
      <c r="BN1971" s="141">
        <v>-72.650980000000004</v>
      </c>
      <c r="BO1971" s="141">
        <v>1993</v>
      </c>
      <c r="BP1971" s="143" t="s">
        <v>485</v>
      </c>
      <c r="BQ1971" s="143" t="s">
        <v>17560</v>
      </c>
    </row>
    <row r="1972" spans="1:69" ht="38.25" customHeight="1" x14ac:dyDescent="0.25">
      <c r="A1972" s="1" t="str">
        <f t="shared" si="1194"/>
        <v/>
      </c>
      <c r="B1972" s="32" t="str">
        <f t="shared" si="1195"/>
        <v/>
      </c>
      <c r="C1972" s="25" t="str">
        <f t="shared" si="1196"/>
        <v/>
      </c>
      <c r="D1972" s="25" t="str">
        <f t="shared" si="1197"/>
        <v/>
      </c>
      <c r="E1972" s="25" t="str">
        <f t="shared" si="1198"/>
        <v/>
      </c>
      <c r="F1972" s="25" t="str">
        <f t="shared" si="1199"/>
        <v/>
      </c>
      <c r="G1972" s="108" t="str">
        <f t="shared" si="1200"/>
        <v/>
      </c>
      <c r="H1972" s="108" t="str">
        <f t="shared" si="1201"/>
        <v/>
      </c>
      <c r="I1972" s="112" t="str">
        <f t="shared" si="1202"/>
        <v/>
      </c>
      <c r="J1972" s="112"/>
      <c r="K1972" s="112"/>
      <c r="L1972" s="113"/>
      <c r="M1972" s="113"/>
      <c r="N1972" s="224" t="str">
        <f t="shared" si="1203"/>
        <v/>
      </c>
      <c r="O1972" s="225" t="str">
        <f t="shared" si="1204"/>
        <v/>
      </c>
      <c r="Q1972" s="6">
        <v>1970</v>
      </c>
      <c r="R1972" s="47" t="str">
        <f t="shared" si="1167"/>
        <v>-1970</v>
      </c>
      <c r="S1972" s="6"/>
      <c r="T1972" s="48" t="str">
        <f t="shared" si="1168"/>
        <v/>
      </c>
      <c r="U1972" s="49" t="str">
        <f t="shared" si="1169"/>
        <v/>
      </c>
      <c r="W1972" s="51"/>
      <c r="X1972" s="75" t="str">
        <f t="shared" si="1170"/>
        <v/>
      </c>
      <c r="Y1972" s="71" t="str">
        <f t="shared" si="1171"/>
        <v/>
      </c>
      <c r="Z1972" s="71" t="str">
        <f t="shared" si="1172"/>
        <v/>
      </c>
      <c r="AA1972" s="71" t="str">
        <f t="shared" si="1173"/>
        <v/>
      </c>
      <c r="AB1972" s="71" t="str">
        <f t="shared" si="1174"/>
        <v/>
      </c>
      <c r="AC1972" s="71" t="str">
        <f t="shared" si="1175"/>
        <v/>
      </c>
      <c r="AD1972" s="71" t="str">
        <f t="shared" si="1176"/>
        <v/>
      </c>
      <c r="AE1972" s="78" t="str">
        <f t="shared" si="1177"/>
        <v/>
      </c>
      <c r="AF1972" s="75" t="str">
        <f t="shared" si="1178"/>
        <v/>
      </c>
      <c r="AG1972" s="71" t="str">
        <f t="shared" si="1179"/>
        <v/>
      </c>
      <c r="AH1972" s="71" t="str">
        <f t="shared" si="1180"/>
        <v/>
      </c>
      <c r="AI1972" s="71" t="str">
        <f t="shared" si="1181"/>
        <v/>
      </c>
      <c r="AJ1972" s="71" t="str">
        <f t="shared" si="1182"/>
        <v/>
      </c>
      <c r="AK1972" s="71" t="str">
        <f t="shared" si="1183"/>
        <v/>
      </c>
      <c r="AL1972" s="71" t="str">
        <f t="shared" si="1184"/>
        <v/>
      </c>
      <c r="AM1972" s="78" t="str">
        <f t="shared" si="1185"/>
        <v/>
      </c>
      <c r="AN1972" s="75" t="str">
        <f t="shared" si="1186"/>
        <v/>
      </c>
      <c r="AO1972" s="71" t="str">
        <f t="shared" si="1187"/>
        <v/>
      </c>
      <c r="AP1972" s="71" t="str">
        <f t="shared" si="1188"/>
        <v/>
      </c>
      <c r="AQ1972" s="71" t="str">
        <f t="shared" si="1189"/>
        <v/>
      </c>
      <c r="AR1972" s="71" t="str">
        <f t="shared" si="1190"/>
        <v/>
      </c>
      <c r="AS1972" s="71" t="str">
        <f t="shared" si="1191"/>
        <v/>
      </c>
      <c r="AT1972" s="71" t="str">
        <f t="shared" si="1192"/>
        <v/>
      </c>
      <c r="AU1972" s="76" t="str">
        <f t="shared" si="1193"/>
        <v/>
      </c>
      <c r="BF1972" s="141">
        <v>46005</v>
      </c>
      <c r="BG1972" s="142" t="s">
        <v>21479</v>
      </c>
      <c r="BH1972" s="141" t="s">
        <v>180</v>
      </c>
      <c r="BI1972" s="141" t="s">
        <v>178</v>
      </c>
      <c r="BJ1972" s="141"/>
      <c r="BK1972" s="141" t="s">
        <v>4160</v>
      </c>
      <c r="BL1972" s="141" t="s">
        <v>21480</v>
      </c>
      <c r="BM1972" s="141">
        <v>45.03436</v>
      </c>
      <c r="BN1972" s="141">
        <v>-72.661119999999997</v>
      </c>
      <c r="BO1972" s="141">
        <v>2006</v>
      </c>
      <c r="BP1972" s="143" t="s">
        <v>23898</v>
      </c>
      <c r="BQ1972" s="143" t="s">
        <v>17560</v>
      </c>
    </row>
    <row r="1973" spans="1:69" ht="38.25" customHeight="1" x14ac:dyDescent="0.25">
      <c r="A1973" s="1" t="str">
        <f t="shared" si="1194"/>
        <v/>
      </c>
      <c r="B1973" s="32" t="str">
        <f t="shared" si="1195"/>
        <v/>
      </c>
      <c r="C1973" s="25" t="str">
        <f t="shared" si="1196"/>
        <v/>
      </c>
      <c r="D1973" s="25" t="str">
        <f t="shared" si="1197"/>
        <v/>
      </c>
      <c r="E1973" s="25" t="str">
        <f t="shared" si="1198"/>
        <v/>
      </c>
      <c r="F1973" s="25" t="str">
        <f t="shared" si="1199"/>
        <v/>
      </c>
      <c r="G1973" s="108" t="str">
        <f t="shared" si="1200"/>
        <v/>
      </c>
      <c r="H1973" s="108" t="str">
        <f t="shared" si="1201"/>
        <v/>
      </c>
      <c r="I1973" s="112" t="str">
        <f t="shared" si="1202"/>
        <v/>
      </c>
      <c r="J1973" s="112"/>
      <c r="K1973" s="112"/>
      <c r="L1973" s="113"/>
      <c r="M1973" s="113"/>
      <c r="N1973" s="224" t="str">
        <f t="shared" si="1203"/>
        <v/>
      </c>
      <c r="O1973" s="225" t="str">
        <f t="shared" si="1204"/>
        <v/>
      </c>
      <c r="Q1973" s="6">
        <v>1971</v>
      </c>
      <c r="R1973" s="47" t="str">
        <f t="shared" si="1167"/>
        <v>-1971</v>
      </c>
      <c r="S1973" s="6"/>
      <c r="T1973" s="48" t="str">
        <f t="shared" si="1168"/>
        <v/>
      </c>
      <c r="U1973" s="49" t="str">
        <f t="shared" si="1169"/>
        <v/>
      </c>
      <c r="W1973" s="51"/>
      <c r="X1973" s="75" t="str">
        <f t="shared" si="1170"/>
        <v/>
      </c>
      <c r="Y1973" s="71" t="str">
        <f t="shared" si="1171"/>
        <v/>
      </c>
      <c r="Z1973" s="71" t="str">
        <f t="shared" si="1172"/>
        <v/>
      </c>
      <c r="AA1973" s="71" t="str">
        <f t="shared" si="1173"/>
        <v/>
      </c>
      <c r="AB1973" s="71" t="str">
        <f t="shared" si="1174"/>
        <v/>
      </c>
      <c r="AC1973" s="71" t="str">
        <f t="shared" si="1175"/>
        <v/>
      </c>
      <c r="AD1973" s="71" t="str">
        <f t="shared" si="1176"/>
        <v/>
      </c>
      <c r="AE1973" s="78" t="str">
        <f t="shared" si="1177"/>
        <v/>
      </c>
      <c r="AF1973" s="75" t="str">
        <f t="shared" si="1178"/>
        <v/>
      </c>
      <c r="AG1973" s="71" t="str">
        <f t="shared" si="1179"/>
        <v/>
      </c>
      <c r="AH1973" s="71" t="str">
        <f t="shared" si="1180"/>
        <v/>
      </c>
      <c r="AI1973" s="71" t="str">
        <f t="shared" si="1181"/>
        <v/>
      </c>
      <c r="AJ1973" s="71" t="str">
        <f t="shared" si="1182"/>
        <v/>
      </c>
      <c r="AK1973" s="71" t="str">
        <f t="shared" si="1183"/>
        <v/>
      </c>
      <c r="AL1973" s="71" t="str">
        <f t="shared" si="1184"/>
        <v/>
      </c>
      <c r="AM1973" s="78" t="str">
        <f t="shared" si="1185"/>
        <v/>
      </c>
      <c r="AN1973" s="75" t="str">
        <f t="shared" si="1186"/>
        <v/>
      </c>
      <c r="AO1973" s="71" t="str">
        <f t="shared" si="1187"/>
        <v/>
      </c>
      <c r="AP1973" s="71" t="str">
        <f t="shared" si="1188"/>
        <v/>
      </c>
      <c r="AQ1973" s="71" t="str">
        <f t="shared" si="1189"/>
        <v/>
      </c>
      <c r="AR1973" s="71" t="str">
        <f t="shared" si="1190"/>
        <v/>
      </c>
      <c r="AS1973" s="71" t="str">
        <f t="shared" si="1191"/>
        <v/>
      </c>
      <c r="AT1973" s="71" t="str">
        <f t="shared" si="1192"/>
        <v/>
      </c>
      <c r="AU1973" s="76" t="str">
        <f t="shared" si="1193"/>
        <v/>
      </c>
      <c r="BF1973" s="141">
        <v>46005</v>
      </c>
      <c r="BG1973" s="142" t="s">
        <v>21481</v>
      </c>
      <c r="BH1973" s="141" t="s">
        <v>180</v>
      </c>
      <c r="BI1973" s="141" t="s">
        <v>191</v>
      </c>
      <c r="BJ1973" s="141" t="s">
        <v>2254</v>
      </c>
      <c r="BK1973" s="141"/>
      <c r="BL1973" s="141" t="s">
        <v>21482</v>
      </c>
      <c r="BM1973" s="141">
        <v>45.034350000000003</v>
      </c>
      <c r="BN1973" s="141">
        <v>-72.656949999999995</v>
      </c>
      <c r="BO1973" s="141">
        <v>2006</v>
      </c>
      <c r="BP1973" s="143" t="s">
        <v>26071</v>
      </c>
      <c r="BQ1973" s="143" t="s">
        <v>17560</v>
      </c>
    </row>
    <row r="1974" spans="1:69" ht="38.25" customHeight="1" x14ac:dyDescent="0.25">
      <c r="A1974" s="1" t="str">
        <f t="shared" si="1194"/>
        <v/>
      </c>
      <c r="B1974" s="32" t="str">
        <f t="shared" si="1195"/>
        <v/>
      </c>
      <c r="C1974" s="25" t="str">
        <f t="shared" si="1196"/>
        <v/>
      </c>
      <c r="D1974" s="25" t="str">
        <f t="shared" si="1197"/>
        <v/>
      </c>
      <c r="E1974" s="25" t="str">
        <f t="shared" si="1198"/>
        <v/>
      </c>
      <c r="F1974" s="25" t="str">
        <f t="shared" si="1199"/>
        <v/>
      </c>
      <c r="G1974" s="108" t="str">
        <f t="shared" si="1200"/>
        <v/>
      </c>
      <c r="H1974" s="108" t="str">
        <f t="shared" si="1201"/>
        <v/>
      </c>
      <c r="I1974" s="112" t="str">
        <f t="shared" si="1202"/>
        <v/>
      </c>
      <c r="J1974" s="112"/>
      <c r="K1974" s="112"/>
      <c r="L1974" s="113"/>
      <c r="M1974" s="113"/>
      <c r="N1974" s="224" t="str">
        <f t="shared" si="1203"/>
        <v/>
      </c>
      <c r="O1974" s="225" t="str">
        <f t="shared" si="1204"/>
        <v/>
      </c>
      <c r="Q1974" s="6">
        <v>1972</v>
      </c>
      <c r="R1974" s="47" t="str">
        <f t="shared" si="1167"/>
        <v>-1972</v>
      </c>
      <c r="S1974" s="6"/>
      <c r="T1974" s="48" t="str">
        <f t="shared" si="1168"/>
        <v/>
      </c>
      <c r="U1974" s="49" t="str">
        <f t="shared" si="1169"/>
        <v/>
      </c>
      <c r="W1974" s="51"/>
      <c r="X1974" s="75" t="str">
        <f t="shared" si="1170"/>
        <v/>
      </c>
      <c r="Y1974" s="71" t="str">
        <f t="shared" si="1171"/>
        <v/>
      </c>
      <c r="Z1974" s="71" t="str">
        <f t="shared" si="1172"/>
        <v/>
      </c>
      <c r="AA1974" s="71" t="str">
        <f t="shared" si="1173"/>
        <v/>
      </c>
      <c r="AB1974" s="71" t="str">
        <f t="shared" si="1174"/>
        <v/>
      </c>
      <c r="AC1974" s="71" t="str">
        <f t="shared" si="1175"/>
        <v/>
      </c>
      <c r="AD1974" s="71" t="str">
        <f t="shared" si="1176"/>
        <v/>
      </c>
      <c r="AE1974" s="78" t="str">
        <f t="shared" si="1177"/>
        <v/>
      </c>
      <c r="AF1974" s="75" t="str">
        <f t="shared" si="1178"/>
        <v/>
      </c>
      <c r="AG1974" s="71" t="str">
        <f t="shared" si="1179"/>
        <v/>
      </c>
      <c r="AH1974" s="71" t="str">
        <f t="shared" si="1180"/>
        <v/>
      </c>
      <c r="AI1974" s="71" t="str">
        <f t="shared" si="1181"/>
        <v/>
      </c>
      <c r="AJ1974" s="71" t="str">
        <f t="shared" si="1182"/>
        <v/>
      </c>
      <c r="AK1974" s="71" t="str">
        <f t="shared" si="1183"/>
        <v/>
      </c>
      <c r="AL1974" s="71" t="str">
        <f t="shared" si="1184"/>
        <v/>
      </c>
      <c r="AM1974" s="78" t="str">
        <f t="shared" si="1185"/>
        <v/>
      </c>
      <c r="AN1974" s="75" t="str">
        <f t="shared" si="1186"/>
        <v/>
      </c>
      <c r="AO1974" s="71" t="str">
        <f t="shared" si="1187"/>
        <v/>
      </c>
      <c r="AP1974" s="71" t="str">
        <f t="shared" si="1188"/>
        <v/>
      </c>
      <c r="AQ1974" s="71" t="str">
        <f t="shared" si="1189"/>
        <v/>
      </c>
      <c r="AR1974" s="71" t="str">
        <f t="shared" si="1190"/>
        <v/>
      </c>
      <c r="AS1974" s="71" t="str">
        <f t="shared" si="1191"/>
        <v/>
      </c>
      <c r="AT1974" s="71" t="str">
        <f t="shared" si="1192"/>
        <v/>
      </c>
      <c r="AU1974" s="76" t="str">
        <f t="shared" si="1193"/>
        <v/>
      </c>
      <c r="BF1974" s="141">
        <v>46005</v>
      </c>
      <c r="BG1974" s="142" t="s">
        <v>21483</v>
      </c>
      <c r="BH1974" s="141" t="s">
        <v>180</v>
      </c>
      <c r="BI1974" s="141" t="s">
        <v>191</v>
      </c>
      <c r="BJ1974" s="141" t="s">
        <v>2257</v>
      </c>
      <c r="BK1974" s="141"/>
      <c r="BL1974" s="141" t="s">
        <v>21484</v>
      </c>
      <c r="BM1974" s="141">
        <v>45.036790000000003</v>
      </c>
      <c r="BN1974" s="141">
        <v>-72.656829999999999</v>
      </c>
      <c r="BO1974" s="141">
        <v>2006</v>
      </c>
      <c r="BP1974" s="143" t="s">
        <v>26071</v>
      </c>
      <c r="BQ1974" s="143" t="s">
        <v>17560</v>
      </c>
    </row>
    <row r="1975" spans="1:69" ht="38.25" customHeight="1" x14ac:dyDescent="0.25">
      <c r="A1975" s="1" t="str">
        <f t="shared" si="1194"/>
        <v/>
      </c>
      <c r="B1975" s="32" t="str">
        <f t="shared" si="1195"/>
        <v/>
      </c>
      <c r="C1975" s="25" t="str">
        <f t="shared" si="1196"/>
        <v/>
      </c>
      <c r="D1975" s="25" t="str">
        <f t="shared" si="1197"/>
        <v/>
      </c>
      <c r="E1975" s="25" t="str">
        <f t="shared" si="1198"/>
        <v/>
      </c>
      <c r="F1975" s="25" t="str">
        <f t="shared" si="1199"/>
        <v/>
      </c>
      <c r="G1975" s="108" t="str">
        <f t="shared" si="1200"/>
        <v/>
      </c>
      <c r="H1975" s="108" t="str">
        <f t="shared" si="1201"/>
        <v/>
      </c>
      <c r="I1975" s="112" t="str">
        <f t="shared" si="1202"/>
        <v/>
      </c>
      <c r="J1975" s="112"/>
      <c r="K1975" s="112"/>
      <c r="L1975" s="113"/>
      <c r="M1975" s="113"/>
      <c r="N1975" s="224" t="str">
        <f t="shared" si="1203"/>
        <v/>
      </c>
      <c r="O1975" s="225" t="str">
        <f t="shared" si="1204"/>
        <v/>
      </c>
      <c r="Q1975" s="6">
        <v>1973</v>
      </c>
      <c r="R1975" s="47" t="str">
        <f t="shared" si="1167"/>
        <v>-1973</v>
      </c>
      <c r="S1975" s="6"/>
      <c r="T1975" s="48" t="str">
        <f t="shared" si="1168"/>
        <v/>
      </c>
      <c r="U1975" s="49" t="str">
        <f t="shared" si="1169"/>
        <v/>
      </c>
      <c r="W1975" s="51"/>
      <c r="X1975" s="75" t="str">
        <f t="shared" si="1170"/>
        <v/>
      </c>
      <c r="Y1975" s="71" t="str">
        <f t="shared" si="1171"/>
        <v/>
      </c>
      <c r="Z1975" s="71" t="str">
        <f t="shared" si="1172"/>
        <v/>
      </c>
      <c r="AA1975" s="71" t="str">
        <f t="shared" si="1173"/>
        <v/>
      </c>
      <c r="AB1975" s="71" t="str">
        <f t="shared" si="1174"/>
        <v/>
      </c>
      <c r="AC1975" s="71" t="str">
        <f t="shared" si="1175"/>
        <v/>
      </c>
      <c r="AD1975" s="71" t="str">
        <f t="shared" si="1176"/>
        <v/>
      </c>
      <c r="AE1975" s="78" t="str">
        <f t="shared" si="1177"/>
        <v/>
      </c>
      <c r="AF1975" s="75" t="str">
        <f t="shared" si="1178"/>
        <v/>
      </c>
      <c r="AG1975" s="71" t="str">
        <f t="shared" si="1179"/>
        <v/>
      </c>
      <c r="AH1975" s="71" t="str">
        <f t="shared" si="1180"/>
        <v/>
      </c>
      <c r="AI1975" s="71" t="str">
        <f t="shared" si="1181"/>
        <v/>
      </c>
      <c r="AJ1975" s="71" t="str">
        <f t="shared" si="1182"/>
        <v/>
      </c>
      <c r="AK1975" s="71" t="str">
        <f t="shared" si="1183"/>
        <v/>
      </c>
      <c r="AL1975" s="71" t="str">
        <f t="shared" si="1184"/>
        <v/>
      </c>
      <c r="AM1975" s="78" t="str">
        <f t="shared" si="1185"/>
        <v/>
      </c>
      <c r="AN1975" s="75" t="str">
        <f t="shared" si="1186"/>
        <v/>
      </c>
      <c r="AO1975" s="71" t="str">
        <f t="shared" si="1187"/>
        <v/>
      </c>
      <c r="AP1975" s="71" t="str">
        <f t="shared" si="1188"/>
        <v/>
      </c>
      <c r="AQ1975" s="71" t="str">
        <f t="shared" si="1189"/>
        <v/>
      </c>
      <c r="AR1975" s="71" t="str">
        <f t="shared" si="1190"/>
        <v/>
      </c>
      <c r="AS1975" s="71" t="str">
        <f t="shared" si="1191"/>
        <v/>
      </c>
      <c r="AT1975" s="71" t="str">
        <f t="shared" si="1192"/>
        <v/>
      </c>
      <c r="AU1975" s="76" t="str">
        <f t="shared" si="1193"/>
        <v/>
      </c>
      <c r="BF1975" s="141">
        <v>46005</v>
      </c>
      <c r="BG1975" s="142" t="s">
        <v>21485</v>
      </c>
      <c r="BH1975" s="141" t="s">
        <v>180</v>
      </c>
      <c r="BI1975" s="141" t="s">
        <v>191</v>
      </c>
      <c r="BJ1975" s="141" t="s">
        <v>2259</v>
      </c>
      <c r="BK1975" s="141"/>
      <c r="BL1975" s="141" t="s">
        <v>21486</v>
      </c>
      <c r="BM1975" s="141">
        <v>45.031210000000002</v>
      </c>
      <c r="BN1975" s="141">
        <v>-72.662080000000003</v>
      </c>
      <c r="BO1975" s="141">
        <v>2006</v>
      </c>
      <c r="BP1975" s="143" t="s">
        <v>26072</v>
      </c>
      <c r="BQ1975" s="143" t="s">
        <v>17560</v>
      </c>
    </row>
    <row r="1976" spans="1:69" ht="38.25" customHeight="1" x14ac:dyDescent="0.25">
      <c r="A1976" s="1" t="str">
        <f t="shared" si="1194"/>
        <v/>
      </c>
      <c r="B1976" s="32" t="str">
        <f t="shared" si="1195"/>
        <v/>
      </c>
      <c r="C1976" s="25" t="str">
        <f t="shared" si="1196"/>
        <v/>
      </c>
      <c r="D1976" s="25" t="str">
        <f t="shared" si="1197"/>
        <v/>
      </c>
      <c r="E1976" s="25" t="str">
        <f t="shared" si="1198"/>
        <v/>
      </c>
      <c r="F1976" s="25" t="str">
        <f t="shared" si="1199"/>
        <v/>
      </c>
      <c r="G1976" s="108" t="str">
        <f t="shared" si="1200"/>
        <v/>
      </c>
      <c r="H1976" s="108" t="str">
        <f t="shared" si="1201"/>
        <v/>
      </c>
      <c r="I1976" s="112" t="str">
        <f t="shared" si="1202"/>
        <v/>
      </c>
      <c r="J1976" s="112"/>
      <c r="K1976" s="112"/>
      <c r="L1976" s="113"/>
      <c r="M1976" s="113"/>
      <c r="N1976" s="224" t="str">
        <f t="shared" si="1203"/>
        <v/>
      </c>
      <c r="O1976" s="225" t="str">
        <f t="shared" si="1204"/>
        <v/>
      </c>
      <c r="Q1976" s="6">
        <v>1974</v>
      </c>
      <c r="R1976" s="47" t="str">
        <f t="shared" si="1167"/>
        <v>-1974</v>
      </c>
      <c r="S1976" s="6"/>
      <c r="T1976" s="48" t="str">
        <f t="shared" si="1168"/>
        <v/>
      </c>
      <c r="U1976" s="49" t="str">
        <f t="shared" si="1169"/>
        <v/>
      </c>
      <c r="W1976" s="51"/>
      <c r="X1976" s="75" t="str">
        <f t="shared" si="1170"/>
        <v/>
      </c>
      <c r="Y1976" s="71" t="str">
        <f t="shared" si="1171"/>
        <v/>
      </c>
      <c r="Z1976" s="71" t="str">
        <f t="shared" si="1172"/>
        <v/>
      </c>
      <c r="AA1976" s="71" t="str">
        <f t="shared" si="1173"/>
        <v/>
      </c>
      <c r="AB1976" s="71" t="str">
        <f t="shared" si="1174"/>
        <v/>
      </c>
      <c r="AC1976" s="71" t="str">
        <f t="shared" si="1175"/>
        <v/>
      </c>
      <c r="AD1976" s="71" t="str">
        <f t="shared" si="1176"/>
        <v/>
      </c>
      <c r="AE1976" s="78" t="str">
        <f t="shared" si="1177"/>
        <v/>
      </c>
      <c r="AF1976" s="75" t="str">
        <f t="shared" si="1178"/>
        <v/>
      </c>
      <c r="AG1976" s="71" t="str">
        <f t="shared" si="1179"/>
        <v/>
      </c>
      <c r="AH1976" s="71" t="str">
        <f t="shared" si="1180"/>
        <v/>
      </c>
      <c r="AI1976" s="71" t="str">
        <f t="shared" si="1181"/>
        <v/>
      </c>
      <c r="AJ1976" s="71" t="str">
        <f t="shared" si="1182"/>
        <v/>
      </c>
      <c r="AK1976" s="71" t="str">
        <f t="shared" si="1183"/>
        <v/>
      </c>
      <c r="AL1976" s="71" t="str">
        <f t="shared" si="1184"/>
        <v/>
      </c>
      <c r="AM1976" s="78" t="str">
        <f t="shared" si="1185"/>
        <v/>
      </c>
      <c r="AN1976" s="75" t="str">
        <f t="shared" si="1186"/>
        <v/>
      </c>
      <c r="AO1976" s="71" t="str">
        <f t="shared" si="1187"/>
        <v/>
      </c>
      <c r="AP1976" s="71" t="str">
        <f t="shared" si="1188"/>
        <v/>
      </c>
      <c r="AQ1976" s="71" t="str">
        <f t="shared" si="1189"/>
        <v/>
      </c>
      <c r="AR1976" s="71" t="str">
        <f t="shared" si="1190"/>
        <v/>
      </c>
      <c r="AS1976" s="71" t="str">
        <f t="shared" si="1191"/>
        <v/>
      </c>
      <c r="AT1976" s="71" t="str">
        <f t="shared" si="1192"/>
        <v/>
      </c>
      <c r="AU1976" s="76" t="str">
        <f t="shared" si="1193"/>
        <v/>
      </c>
      <c r="BF1976" s="141">
        <v>46058</v>
      </c>
      <c r="BG1976" s="142" t="s">
        <v>21498</v>
      </c>
      <c r="BH1976" s="141" t="s">
        <v>478</v>
      </c>
      <c r="BI1976" s="141" t="s">
        <v>176</v>
      </c>
      <c r="BJ1976" s="141" t="s">
        <v>1553</v>
      </c>
      <c r="BK1976" s="141" t="s">
        <v>4805</v>
      </c>
      <c r="BL1976" s="141" t="s">
        <v>21499</v>
      </c>
      <c r="BM1976" s="141">
        <v>45.0969277435698</v>
      </c>
      <c r="BN1976" s="141">
        <v>-72.550110537409395</v>
      </c>
      <c r="BO1976" s="141">
        <v>1985</v>
      </c>
      <c r="BP1976" s="143" t="s">
        <v>26076</v>
      </c>
      <c r="BQ1976" s="143" t="s">
        <v>17560</v>
      </c>
    </row>
    <row r="1977" spans="1:69" ht="38.25" customHeight="1" x14ac:dyDescent="0.25">
      <c r="A1977" s="1" t="str">
        <f t="shared" si="1194"/>
        <v/>
      </c>
      <c r="B1977" s="32" t="str">
        <f t="shared" si="1195"/>
        <v/>
      </c>
      <c r="C1977" s="25" t="str">
        <f t="shared" si="1196"/>
        <v/>
      </c>
      <c r="D1977" s="25" t="str">
        <f t="shared" si="1197"/>
        <v/>
      </c>
      <c r="E1977" s="25" t="str">
        <f t="shared" si="1198"/>
        <v/>
      </c>
      <c r="F1977" s="25" t="str">
        <f t="shared" si="1199"/>
        <v/>
      </c>
      <c r="G1977" s="108" t="str">
        <f t="shared" si="1200"/>
        <v/>
      </c>
      <c r="H1977" s="108" t="str">
        <f t="shared" si="1201"/>
        <v/>
      </c>
      <c r="I1977" s="112" t="str">
        <f t="shared" si="1202"/>
        <v/>
      </c>
      <c r="J1977" s="112"/>
      <c r="K1977" s="112"/>
      <c r="L1977" s="113"/>
      <c r="M1977" s="113"/>
      <c r="N1977" s="224" t="str">
        <f t="shared" si="1203"/>
        <v/>
      </c>
      <c r="O1977" s="225" t="str">
        <f t="shared" si="1204"/>
        <v/>
      </c>
      <c r="Q1977" s="6">
        <v>1975</v>
      </c>
      <c r="R1977" s="47" t="str">
        <f t="shared" si="1167"/>
        <v>-1975</v>
      </c>
      <c r="S1977" s="6"/>
      <c r="T1977" s="48" t="str">
        <f t="shared" si="1168"/>
        <v/>
      </c>
      <c r="U1977" s="49" t="str">
        <f t="shared" si="1169"/>
        <v/>
      </c>
      <c r="W1977" s="51"/>
      <c r="X1977" s="75" t="str">
        <f t="shared" si="1170"/>
        <v/>
      </c>
      <c r="Y1977" s="71" t="str">
        <f t="shared" si="1171"/>
        <v/>
      </c>
      <c r="Z1977" s="71" t="str">
        <f t="shared" si="1172"/>
        <v/>
      </c>
      <c r="AA1977" s="71" t="str">
        <f t="shared" si="1173"/>
        <v/>
      </c>
      <c r="AB1977" s="71" t="str">
        <f t="shared" si="1174"/>
        <v/>
      </c>
      <c r="AC1977" s="71" t="str">
        <f t="shared" si="1175"/>
        <v/>
      </c>
      <c r="AD1977" s="71" t="str">
        <f t="shared" si="1176"/>
        <v/>
      </c>
      <c r="AE1977" s="78" t="str">
        <f t="shared" si="1177"/>
        <v/>
      </c>
      <c r="AF1977" s="75" t="str">
        <f t="shared" si="1178"/>
        <v/>
      </c>
      <c r="AG1977" s="71" t="str">
        <f t="shared" si="1179"/>
        <v/>
      </c>
      <c r="AH1977" s="71" t="str">
        <f t="shared" si="1180"/>
        <v/>
      </c>
      <c r="AI1977" s="71" t="str">
        <f t="shared" si="1181"/>
        <v/>
      </c>
      <c r="AJ1977" s="71" t="str">
        <f t="shared" si="1182"/>
        <v/>
      </c>
      <c r="AK1977" s="71" t="str">
        <f t="shared" si="1183"/>
        <v/>
      </c>
      <c r="AL1977" s="71" t="str">
        <f t="shared" si="1184"/>
        <v/>
      </c>
      <c r="AM1977" s="78" t="str">
        <f t="shared" si="1185"/>
        <v/>
      </c>
      <c r="AN1977" s="75" t="str">
        <f t="shared" si="1186"/>
        <v/>
      </c>
      <c r="AO1977" s="71" t="str">
        <f t="shared" si="1187"/>
        <v/>
      </c>
      <c r="AP1977" s="71" t="str">
        <f t="shared" si="1188"/>
        <v/>
      </c>
      <c r="AQ1977" s="71" t="str">
        <f t="shared" si="1189"/>
        <v/>
      </c>
      <c r="AR1977" s="71" t="str">
        <f t="shared" si="1190"/>
        <v/>
      </c>
      <c r="AS1977" s="71" t="str">
        <f t="shared" si="1191"/>
        <v/>
      </c>
      <c r="AT1977" s="71" t="str">
        <f t="shared" si="1192"/>
        <v/>
      </c>
      <c r="AU1977" s="76" t="str">
        <f t="shared" si="1193"/>
        <v/>
      </c>
      <c r="BF1977" s="141">
        <v>55037</v>
      </c>
      <c r="BG1977" s="142" t="s">
        <v>21461</v>
      </c>
      <c r="BH1977" s="141" t="s">
        <v>478</v>
      </c>
      <c r="BI1977" s="141" t="s">
        <v>176</v>
      </c>
      <c r="BJ1977" s="141"/>
      <c r="BK1977" s="141" t="s">
        <v>15494</v>
      </c>
      <c r="BL1977" s="141" t="s">
        <v>21462</v>
      </c>
      <c r="BM1977" s="141">
        <v>45.437519999999999</v>
      </c>
      <c r="BN1977" s="141">
        <v>-73.062759999999997</v>
      </c>
      <c r="BO1977" s="141">
        <v>1991</v>
      </c>
      <c r="BP1977" s="143" t="s">
        <v>26065</v>
      </c>
      <c r="BQ1977" s="143" t="s">
        <v>17560</v>
      </c>
    </row>
    <row r="1978" spans="1:69" ht="38.25" customHeight="1" x14ac:dyDescent="0.25">
      <c r="A1978" s="1" t="str">
        <f t="shared" si="1194"/>
        <v/>
      </c>
      <c r="B1978" s="32" t="str">
        <f t="shared" si="1195"/>
        <v/>
      </c>
      <c r="C1978" s="25" t="str">
        <f t="shared" si="1196"/>
        <v/>
      </c>
      <c r="D1978" s="25" t="str">
        <f t="shared" si="1197"/>
        <v/>
      </c>
      <c r="E1978" s="25" t="str">
        <f t="shared" si="1198"/>
        <v/>
      </c>
      <c r="F1978" s="25" t="str">
        <f t="shared" si="1199"/>
        <v/>
      </c>
      <c r="G1978" s="108" t="str">
        <f t="shared" si="1200"/>
        <v/>
      </c>
      <c r="H1978" s="108" t="str">
        <f t="shared" si="1201"/>
        <v/>
      </c>
      <c r="I1978" s="112" t="str">
        <f t="shared" si="1202"/>
        <v/>
      </c>
      <c r="J1978" s="112"/>
      <c r="K1978" s="112"/>
      <c r="L1978" s="113"/>
      <c r="M1978" s="113"/>
      <c r="N1978" s="224" t="str">
        <f t="shared" si="1203"/>
        <v/>
      </c>
      <c r="O1978" s="225" t="str">
        <f t="shared" si="1204"/>
        <v/>
      </c>
      <c r="Q1978" s="6">
        <v>1976</v>
      </c>
      <c r="R1978" s="47" t="str">
        <f t="shared" si="1167"/>
        <v>-1976</v>
      </c>
      <c r="S1978" s="6"/>
      <c r="T1978" s="48" t="str">
        <f t="shared" si="1168"/>
        <v/>
      </c>
      <c r="U1978" s="49" t="str">
        <f t="shared" si="1169"/>
        <v/>
      </c>
      <c r="W1978" s="51"/>
      <c r="X1978" s="75" t="str">
        <f t="shared" si="1170"/>
        <v/>
      </c>
      <c r="Y1978" s="71" t="str">
        <f t="shared" si="1171"/>
        <v/>
      </c>
      <c r="Z1978" s="71" t="str">
        <f t="shared" si="1172"/>
        <v/>
      </c>
      <c r="AA1978" s="71" t="str">
        <f t="shared" si="1173"/>
        <v/>
      </c>
      <c r="AB1978" s="71" t="str">
        <f t="shared" si="1174"/>
        <v/>
      </c>
      <c r="AC1978" s="71" t="str">
        <f t="shared" si="1175"/>
        <v/>
      </c>
      <c r="AD1978" s="71" t="str">
        <f t="shared" si="1176"/>
        <v/>
      </c>
      <c r="AE1978" s="78" t="str">
        <f t="shared" si="1177"/>
        <v/>
      </c>
      <c r="AF1978" s="75" t="str">
        <f t="shared" si="1178"/>
        <v/>
      </c>
      <c r="AG1978" s="71" t="str">
        <f t="shared" si="1179"/>
        <v/>
      </c>
      <c r="AH1978" s="71" t="str">
        <f t="shared" si="1180"/>
        <v/>
      </c>
      <c r="AI1978" s="71" t="str">
        <f t="shared" si="1181"/>
        <v/>
      </c>
      <c r="AJ1978" s="71" t="str">
        <f t="shared" si="1182"/>
        <v/>
      </c>
      <c r="AK1978" s="71" t="str">
        <f t="shared" si="1183"/>
        <v/>
      </c>
      <c r="AL1978" s="71" t="str">
        <f t="shared" si="1184"/>
        <v/>
      </c>
      <c r="AM1978" s="78" t="str">
        <f t="shared" si="1185"/>
        <v/>
      </c>
      <c r="AN1978" s="75" t="str">
        <f t="shared" si="1186"/>
        <v/>
      </c>
      <c r="AO1978" s="71" t="str">
        <f t="shared" si="1187"/>
        <v/>
      </c>
      <c r="AP1978" s="71" t="str">
        <f t="shared" si="1188"/>
        <v/>
      </c>
      <c r="AQ1978" s="71" t="str">
        <f t="shared" si="1189"/>
        <v/>
      </c>
      <c r="AR1978" s="71" t="str">
        <f t="shared" si="1190"/>
        <v/>
      </c>
      <c r="AS1978" s="71" t="str">
        <f t="shared" si="1191"/>
        <v/>
      </c>
      <c r="AT1978" s="71" t="str">
        <f t="shared" si="1192"/>
        <v/>
      </c>
      <c r="AU1978" s="76" t="str">
        <f t="shared" si="1193"/>
        <v/>
      </c>
      <c r="BF1978" s="141">
        <v>55037</v>
      </c>
      <c r="BG1978" s="142" t="s">
        <v>21463</v>
      </c>
      <c r="BH1978" s="141" t="s">
        <v>478</v>
      </c>
      <c r="BI1978" s="141" t="s">
        <v>177</v>
      </c>
      <c r="BJ1978" s="141"/>
      <c r="BK1978" s="141"/>
      <c r="BL1978" s="141" t="s">
        <v>21464</v>
      </c>
      <c r="BM1978" s="141">
        <v>45.456299999999999</v>
      </c>
      <c r="BN1978" s="141">
        <v>-73.081770000000006</v>
      </c>
      <c r="BO1978" s="141">
        <v>2014</v>
      </c>
      <c r="BP1978" s="143" t="s">
        <v>26066</v>
      </c>
      <c r="BQ1978" s="143" t="s">
        <v>17560</v>
      </c>
    </row>
    <row r="1979" spans="1:69" ht="38.25" customHeight="1" x14ac:dyDescent="0.25">
      <c r="A1979" s="1" t="str">
        <f t="shared" si="1194"/>
        <v/>
      </c>
      <c r="B1979" s="32" t="str">
        <f t="shared" si="1195"/>
        <v/>
      </c>
      <c r="C1979" s="25" t="str">
        <f t="shared" si="1196"/>
        <v/>
      </c>
      <c r="D1979" s="25" t="str">
        <f t="shared" si="1197"/>
        <v/>
      </c>
      <c r="E1979" s="25" t="str">
        <f t="shared" si="1198"/>
        <v/>
      </c>
      <c r="F1979" s="25" t="str">
        <f t="shared" si="1199"/>
        <v/>
      </c>
      <c r="G1979" s="108" t="str">
        <f t="shared" si="1200"/>
        <v/>
      </c>
      <c r="H1979" s="108" t="str">
        <f t="shared" si="1201"/>
        <v/>
      </c>
      <c r="I1979" s="112" t="str">
        <f t="shared" si="1202"/>
        <v/>
      </c>
      <c r="J1979" s="112"/>
      <c r="K1979" s="112"/>
      <c r="L1979" s="113"/>
      <c r="M1979" s="113"/>
      <c r="N1979" s="224" t="str">
        <f t="shared" si="1203"/>
        <v/>
      </c>
      <c r="O1979" s="225" t="str">
        <f t="shared" si="1204"/>
        <v/>
      </c>
      <c r="Q1979" s="6">
        <v>1977</v>
      </c>
      <c r="R1979" s="47" t="str">
        <f t="shared" si="1167"/>
        <v>-1977</v>
      </c>
      <c r="S1979" s="6"/>
      <c r="T1979" s="48" t="str">
        <f t="shared" si="1168"/>
        <v/>
      </c>
      <c r="U1979" s="49" t="str">
        <f t="shared" si="1169"/>
        <v/>
      </c>
      <c r="W1979" s="51"/>
      <c r="X1979" s="75" t="str">
        <f t="shared" si="1170"/>
        <v/>
      </c>
      <c r="Y1979" s="71" t="str">
        <f t="shared" si="1171"/>
        <v/>
      </c>
      <c r="Z1979" s="71" t="str">
        <f t="shared" si="1172"/>
        <v/>
      </c>
      <c r="AA1979" s="71" t="str">
        <f t="shared" si="1173"/>
        <v/>
      </c>
      <c r="AB1979" s="71" t="str">
        <f t="shared" si="1174"/>
        <v/>
      </c>
      <c r="AC1979" s="71" t="str">
        <f t="shared" si="1175"/>
        <v/>
      </c>
      <c r="AD1979" s="71" t="str">
        <f t="shared" si="1176"/>
        <v/>
      </c>
      <c r="AE1979" s="78" t="str">
        <f t="shared" si="1177"/>
        <v/>
      </c>
      <c r="AF1979" s="75" t="str">
        <f t="shared" si="1178"/>
        <v/>
      </c>
      <c r="AG1979" s="71" t="str">
        <f t="shared" si="1179"/>
        <v/>
      </c>
      <c r="AH1979" s="71" t="str">
        <f t="shared" si="1180"/>
        <v/>
      </c>
      <c r="AI1979" s="71" t="str">
        <f t="shared" si="1181"/>
        <v/>
      </c>
      <c r="AJ1979" s="71" t="str">
        <f t="shared" si="1182"/>
        <v/>
      </c>
      <c r="AK1979" s="71" t="str">
        <f t="shared" si="1183"/>
        <v/>
      </c>
      <c r="AL1979" s="71" t="str">
        <f t="shared" si="1184"/>
        <v/>
      </c>
      <c r="AM1979" s="78" t="str">
        <f t="shared" si="1185"/>
        <v/>
      </c>
      <c r="AN1979" s="75" t="str">
        <f t="shared" si="1186"/>
        <v/>
      </c>
      <c r="AO1979" s="71" t="str">
        <f t="shared" si="1187"/>
        <v/>
      </c>
      <c r="AP1979" s="71" t="str">
        <f t="shared" si="1188"/>
        <v/>
      </c>
      <c r="AQ1979" s="71" t="str">
        <f t="shared" si="1189"/>
        <v/>
      </c>
      <c r="AR1979" s="71" t="str">
        <f t="shared" si="1190"/>
        <v/>
      </c>
      <c r="AS1979" s="71" t="str">
        <f t="shared" si="1191"/>
        <v/>
      </c>
      <c r="AT1979" s="71" t="str">
        <f t="shared" si="1192"/>
        <v/>
      </c>
      <c r="AU1979" s="76" t="str">
        <f t="shared" si="1193"/>
        <v/>
      </c>
      <c r="BF1979" s="141">
        <v>46010</v>
      </c>
      <c r="BG1979" s="142" t="s">
        <v>21487</v>
      </c>
      <c r="BH1979" s="141" t="s">
        <v>180</v>
      </c>
      <c r="BI1979" s="141" t="s">
        <v>178</v>
      </c>
      <c r="BJ1979" s="141"/>
      <c r="BK1979" s="141" t="s">
        <v>472</v>
      </c>
      <c r="BL1979" s="141" t="s">
        <v>21488</v>
      </c>
      <c r="BM1979" s="141">
        <v>45.054125372325103</v>
      </c>
      <c r="BN1979" s="141">
        <v>-72.844073439927001</v>
      </c>
      <c r="BO1979" s="141">
        <v>2012</v>
      </c>
      <c r="BP1979" s="143" t="s">
        <v>26073</v>
      </c>
      <c r="BQ1979" s="143" t="s">
        <v>17560</v>
      </c>
    </row>
    <row r="1980" spans="1:69" ht="38.25" customHeight="1" x14ac:dyDescent="0.25">
      <c r="A1980" s="1" t="str">
        <f t="shared" si="1194"/>
        <v/>
      </c>
      <c r="B1980" s="32" t="str">
        <f t="shared" si="1195"/>
        <v/>
      </c>
      <c r="C1980" s="25" t="str">
        <f t="shared" si="1196"/>
        <v/>
      </c>
      <c r="D1980" s="25" t="str">
        <f t="shared" si="1197"/>
        <v/>
      </c>
      <c r="E1980" s="25" t="str">
        <f t="shared" si="1198"/>
        <v/>
      </c>
      <c r="F1980" s="25" t="str">
        <f t="shared" si="1199"/>
        <v/>
      </c>
      <c r="G1980" s="108" t="str">
        <f t="shared" si="1200"/>
        <v/>
      </c>
      <c r="H1980" s="108" t="str">
        <f t="shared" si="1201"/>
        <v/>
      </c>
      <c r="I1980" s="112" t="str">
        <f t="shared" si="1202"/>
        <v/>
      </c>
      <c r="J1980" s="112"/>
      <c r="K1980" s="112"/>
      <c r="L1980" s="113"/>
      <c r="M1980" s="113"/>
      <c r="N1980" s="224" t="str">
        <f t="shared" si="1203"/>
        <v/>
      </c>
      <c r="O1980" s="225" t="str">
        <f t="shared" si="1204"/>
        <v/>
      </c>
      <c r="Q1980" s="6">
        <v>1978</v>
      </c>
      <c r="R1980" s="47" t="str">
        <f t="shared" si="1167"/>
        <v>-1978</v>
      </c>
      <c r="S1980" s="6"/>
      <c r="T1980" s="48" t="str">
        <f t="shared" si="1168"/>
        <v/>
      </c>
      <c r="U1980" s="49" t="str">
        <f t="shared" si="1169"/>
        <v/>
      </c>
      <c r="W1980" s="51"/>
      <c r="X1980" s="75" t="str">
        <f t="shared" si="1170"/>
        <v/>
      </c>
      <c r="Y1980" s="71" t="str">
        <f t="shared" si="1171"/>
        <v/>
      </c>
      <c r="Z1980" s="71" t="str">
        <f t="shared" si="1172"/>
        <v/>
      </c>
      <c r="AA1980" s="71" t="str">
        <f t="shared" si="1173"/>
        <v/>
      </c>
      <c r="AB1980" s="71" t="str">
        <f t="shared" si="1174"/>
        <v/>
      </c>
      <c r="AC1980" s="71" t="str">
        <f t="shared" si="1175"/>
        <v/>
      </c>
      <c r="AD1980" s="71" t="str">
        <f t="shared" si="1176"/>
        <v/>
      </c>
      <c r="AE1980" s="78" t="str">
        <f t="shared" si="1177"/>
        <v/>
      </c>
      <c r="AF1980" s="75" t="str">
        <f t="shared" si="1178"/>
        <v/>
      </c>
      <c r="AG1980" s="71" t="str">
        <f t="shared" si="1179"/>
        <v/>
      </c>
      <c r="AH1980" s="71" t="str">
        <f t="shared" si="1180"/>
        <v/>
      </c>
      <c r="AI1980" s="71" t="str">
        <f t="shared" si="1181"/>
        <v/>
      </c>
      <c r="AJ1980" s="71" t="str">
        <f t="shared" si="1182"/>
        <v/>
      </c>
      <c r="AK1980" s="71" t="str">
        <f t="shared" si="1183"/>
        <v/>
      </c>
      <c r="AL1980" s="71" t="str">
        <f t="shared" si="1184"/>
        <v/>
      </c>
      <c r="AM1980" s="78" t="str">
        <f t="shared" si="1185"/>
        <v/>
      </c>
      <c r="AN1980" s="75" t="str">
        <f t="shared" si="1186"/>
        <v/>
      </c>
      <c r="AO1980" s="71" t="str">
        <f t="shared" si="1187"/>
        <v/>
      </c>
      <c r="AP1980" s="71" t="str">
        <f t="shared" si="1188"/>
        <v/>
      </c>
      <c r="AQ1980" s="71" t="str">
        <f t="shared" si="1189"/>
        <v/>
      </c>
      <c r="AR1980" s="71" t="str">
        <f t="shared" si="1190"/>
        <v/>
      </c>
      <c r="AS1980" s="71" t="str">
        <f t="shared" si="1191"/>
        <v/>
      </c>
      <c r="AT1980" s="71" t="str">
        <f t="shared" si="1192"/>
        <v/>
      </c>
      <c r="AU1980" s="76" t="str">
        <f t="shared" si="1193"/>
        <v/>
      </c>
      <c r="BF1980" s="141">
        <v>46010</v>
      </c>
      <c r="BG1980" s="142" t="s">
        <v>21489</v>
      </c>
      <c r="BH1980" s="141" t="s">
        <v>180</v>
      </c>
      <c r="BI1980" s="141" t="s">
        <v>191</v>
      </c>
      <c r="BJ1980" s="141" t="s">
        <v>2257</v>
      </c>
      <c r="BK1980" s="141"/>
      <c r="BL1980" s="141" t="s">
        <v>21490</v>
      </c>
      <c r="BM1980" s="141">
        <v>45.055461999999999</v>
      </c>
      <c r="BN1980" s="141">
        <v>-72.838672000000003</v>
      </c>
      <c r="BO1980" s="141">
        <v>2012</v>
      </c>
      <c r="BP1980" s="143" t="s">
        <v>26074</v>
      </c>
      <c r="BQ1980" s="143" t="s">
        <v>17560</v>
      </c>
    </row>
    <row r="1981" spans="1:69" ht="38.25" customHeight="1" x14ac:dyDescent="0.25">
      <c r="A1981" s="1" t="str">
        <f t="shared" si="1194"/>
        <v/>
      </c>
      <c r="B1981" s="32" t="str">
        <f t="shared" si="1195"/>
        <v/>
      </c>
      <c r="C1981" s="25" t="str">
        <f t="shared" si="1196"/>
        <v/>
      </c>
      <c r="D1981" s="25" t="str">
        <f t="shared" si="1197"/>
        <v/>
      </c>
      <c r="E1981" s="25" t="str">
        <f t="shared" si="1198"/>
        <v/>
      </c>
      <c r="F1981" s="25" t="str">
        <f t="shared" si="1199"/>
        <v/>
      </c>
      <c r="G1981" s="108" t="str">
        <f t="shared" si="1200"/>
        <v/>
      </c>
      <c r="H1981" s="108" t="str">
        <f t="shared" si="1201"/>
        <v/>
      </c>
      <c r="I1981" s="112" t="str">
        <f t="shared" si="1202"/>
        <v/>
      </c>
      <c r="J1981" s="112"/>
      <c r="K1981" s="112"/>
      <c r="L1981" s="113"/>
      <c r="M1981" s="113"/>
      <c r="N1981" s="224" t="str">
        <f t="shared" si="1203"/>
        <v/>
      </c>
      <c r="O1981" s="225" t="str">
        <f t="shared" si="1204"/>
        <v/>
      </c>
      <c r="Q1981" s="6">
        <v>1979</v>
      </c>
      <c r="R1981" s="47" t="str">
        <f t="shared" si="1167"/>
        <v>-1979</v>
      </c>
      <c r="S1981" s="6"/>
      <c r="T1981" s="48" t="str">
        <f t="shared" si="1168"/>
        <v/>
      </c>
      <c r="U1981" s="49" t="str">
        <f t="shared" si="1169"/>
        <v/>
      </c>
      <c r="W1981" s="51"/>
      <c r="X1981" s="75" t="str">
        <f t="shared" si="1170"/>
        <v/>
      </c>
      <c r="Y1981" s="71" t="str">
        <f t="shared" si="1171"/>
        <v/>
      </c>
      <c r="Z1981" s="71" t="str">
        <f t="shared" si="1172"/>
        <v/>
      </c>
      <c r="AA1981" s="71" t="str">
        <f t="shared" si="1173"/>
        <v/>
      </c>
      <c r="AB1981" s="71" t="str">
        <f t="shared" si="1174"/>
        <v/>
      </c>
      <c r="AC1981" s="71" t="str">
        <f t="shared" si="1175"/>
        <v/>
      </c>
      <c r="AD1981" s="71" t="str">
        <f t="shared" si="1176"/>
        <v/>
      </c>
      <c r="AE1981" s="78" t="str">
        <f t="shared" si="1177"/>
        <v/>
      </c>
      <c r="AF1981" s="75" t="str">
        <f t="shared" si="1178"/>
        <v/>
      </c>
      <c r="AG1981" s="71" t="str">
        <f t="shared" si="1179"/>
        <v/>
      </c>
      <c r="AH1981" s="71" t="str">
        <f t="shared" si="1180"/>
        <v/>
      </c>
      <c r="AI1981" s="71" t="str">
        <f t="shared" si="1181"/>
        <v/>
      </c>
      <c r="AJ1981" s="71" t="str">
        <f t="shared" si="1182"/>
        <v/>
      </c>
      <c r="AK1981" s="71" t="str">
        <f t="shared" si="1183"/>
        <v/>
      </c>
      <c r="AL1981" s="71" t="str">
        <f t="shared" si="1184"/>
        <v/>
      </c>
      <c r="AM1981" s="78" t="str">
        <f t="shared" si="1185"/>
        <v/>
      </c>
      <c r="AN1981" s="75" t="str">
        <f t="shared" si="1186"/>
        <v/>
      </c>
      <c r="AO1981" s="71" t="str">
        <f t="shared" si="1187"/>
        <v/>
      </c>
      <c r="AP1981" s="71" t="str">
        <f t="shared" si="1188"/>
        <v/>
      </c>
      <c r="AQ1981" s="71" t="str">
        <f t="shared" si="1189"/>
        <v/>
      </c>
      <c r="AR1981" s="71" t="str">
        <f t="shared" si="1190"/>
        <v/>
      </c>
      <c r="AS1981" s="71" t="str">
        <f t="shared" si="1191"/>
        <v/>
      </c>
      <c r="AT1981" s="71" t="str">
        <f t="shared" si="1192"/>
        <v/>
      </c>
      <c r="AU1981" s="76" t="str">
        <f t="shared" si="1193"/>
        <v/>
      </c>
      <c r="BF1981" s="141">
        <v>46010</v>
      </c>
      <c r="BG1981" s="142" t="s">
        <v>21491</v>
      </c>
      <c r="BH1981" s="141" t="s">
        <v>180</v>
      </c>
      <c r="BI1981" s="141" t="s">
        <v>191</v>
      </c>
      <c r="BJ1981" s="141" t="s">
        <v>2254</v>
      </c>
      <c r="BK1981" s="141"/>
      <c r="BL1981" s="141" t="s">
        <v>21492</v>
      </c>
      <c r="BM1981" s="141">
        <v>45.053801999999997</v>
      </c>
      <c r="BN1981" s="141">
        <v>-72.837681000000003</v>
      </c>
      <c r="BO1981" s="141">
        <v>2012</v>
      </c>
      <c r="BP1981" s="143" t="s">
        <v>25928</v>
      </c>
      <c r="BQ1981" s="143" t="s">
        <v>17560</v>
      </c>
    </row>
    <row r="1982" spans="1:69" ht="38.25" customHeight="1" x14ac:dyDescent="0.25">
      <c r="A1982" s="1" t="str">
        <f t="shared" si="1194"/>
        <v/>
      </c>
      <c r="B1982" s="32" t="str">
        <f t="shared" si="1195"/>
        <v/>
      </c>
      <c r="C1982" s="25" t="str">
        <f t="shared" si="1196"/>
        <v/>
      </c>
      <c r="D1982" s="25" t="str">
        <f t="shared" si="1197"/>
        <v/>
      </c>
      <c r="E1982" s="25" t="str">
        <f t="shared" si="1198"/>
        <v/>
      </c>
      <c r="F1982" s="25" t="str">
        <f t="shared" si="1199"/>
        <v/>
      </c>
      <c r="G1982" s="108" t="str">
        <f t="shared" si="1200"/>
        <v/>
      </c>
      <c r="H1982" s="108" t="str">
        <f t="shared" si="1201"/>
        <v/>
      </c>
      <c r="I1982" s="112" t="str">
        <f t="shared" si="1202"/>
        <v/>
      </c>
      <c r="J1982" s="112"/>
      <c r="K1982" s="112"/>
      <c r="L1982" s="113"/>
      <c r="M1982" s="113"/>
      <c r="N1982" s="224" t="str">
        <f t="shared" si="1203"/>
        <v/>
      </c>
      <c r="O1982" s="225" t="str">
        <f t="shared" si="1204"/>
        <v/>
      </c>
      <c r="Q1982" s="6">
        <v>1980</v>
      </c>
      <c r="R1982" s="47" t="str">
        <f t="shared" si="1167"/>
        <v>-1980</v>
      </c>
      <c r="S1982" s="6"/>
      <c r="T1982" s="48" t="str">
        <f t="shared" si="1168"/>
        <v/>
      </c>
      <c r="U1982" s="49" t="str">
        <f t="shared" si="1169"/>
        <v/>
      </c>
      <c r="W1982" s="51"/>
      <c r="X1982" s="75" t="str">
        <f t="shared" si="1170"/>
        <v/>
      </c>
      <c r="Y1982" s="71" t="str">
        <f t="shared" si="1171"/>
        <v/>
      </c>
      <c r="Z1982" s="71" t="str">
        <f t="shared" si="1172"/>
        <v/>
      </c>
      <c r="AA1982" s="71" t="str">
        <f t="shared" si="1173"/>
        <v/>
      </c>
      <c r="AB1982" s="71" t="str">
        <f t="shared" si="1174"/>
        <v/>
      </c>
      <c r="AC1982" s="71" t="str">
        <f t="shared" si="1175"/>
        <v/>
      </c>
      <c r="AD1982" s="71" t="str">
        <f t="shared" si="1176"/>
        <v/>
      </c>
      <c r="AE1982" s="78" t="str">
        <f t="shared" si="1177"/>
        <v/>
      </c>
      <c r="AF1982" s="75" t="str">
        <f t="shared" si="1178"/>
        <v/>
      </c>
      <c r="AG1982" s="71" t="str">
        <f t="shared" si="1179"/>
        <v/>
      </c>
      <c r="AH1982" s="71" t="str">
        <f t="shared" si="1180"/>
        <v/>
      </c>
      <c r="AI1982" s="71" t="str">
        <f t="shared" si="1181"/>
        <v/>
      </c>
      <c r="AJ1982" s="71" t="str">
        <f t="shared" si="1182"/>
        <v/>
      </c>
      <c r="AK1982" s="71" t="str">
        <f t="shared" si="1183"/>
        <v/>
      </c>
      <c r="AL1982" s="71" t="str">
        <f t="shared" si="1184"/>
        <v/>
      </c>
      <c r="AM1982" s="78" t="str">
        <f t="shared" si="1185"/>
        <v/>
      </c>
      <c r="AN1982" s="75" t="str">
        <f t="shared" si="1186"/>
        <v/>
      </c>
      <c r="AO1982" s="71" t="str">
        <f t="shared" si="1187"/>
        <v/>
      </c>
      <c r="AP1982" s="71" t="str">
        <f t="shared" si="1188"/>
        <v/>
      </c>
      <c r="AQ1982" s="71" t="str">
        <f t="shared" si="1189"/>
        <v/>
      </c>
      <c r="AR1982" s="71" t="str">
        <f t="shared" si="1190"/>
        <v/>
      </c>
      <c r="AS1982" s="71" t="str">
        <f t="shared" si="1191"/>
        <v/>
      </c>
      <c r="AT1982" s="71" t="str">
        <f t="shared" si="1192"/>
        <v/>
      </c>
      <c r="AU1982" s="76" t="str">
        <f t="shared" si="1193"/>
        <v/>
      </c>
      <c r="BF1982" s="141">
        <v>53065</v>
      </c>
      <c r="BG1982" s="142" t="s">
        <v>21955</v>
      </c>
      <c r="BH1982" s="141" t="s">
        <v>180</v>
      </c>
      <c r="BI1982" s="141" t="s">
        <v>191</v>
      </c>
      <c r="BJ1982" s="141" t="s">
        <v>2070</v>
      </c>
      <c r="BK1982" s="141" t="s">
        <v>17924</v>
      </c>
      <c r="BL1982" s="141" t="s">
        <v>14950</v>
      </c>
      <c r="BM1982" s="141">
        <v>46.054340000000003</v>
      </c>
      <c r="BN1982" s="141">
        <v>-73.078063999999998</v>
      </c>
      <c r="BO1982" s="141">
        <v>1980</v>
      </c>
      <c r="BP1982" s="143" t="s">
        <v>26136</v>
      </c>
      <c r="BQ1982" s="143" t="s">
        <v>17560</v>
      </c>
    </row>
    <row r="1983" spans="1:69" ht="38.25" customHeight="1" x14ac:dyDescent="0.25">
      <c r="A1983" s="1" t="str">
        <f t="shared" si="1194"/>
        <v/>
      </c>
      <c r="B1983" s="32" t="str">
        <f t="shared" si="1195"/>
        <v/>
      </c>
      <c r="C1983" s="25" t="str">
        <f t="shared" si="1196"/>
        <v/>
      </c>
      <c r="D1983" s="25" t="str">
        <f t="shared" si="1197"/>
        <v/>
      </c>
      <c r="E1983" s="25" t="str">
        <f t="shared" si="1198"/>
        <v/>
      </c>
      <c r="F1983" s="25" t="str">
        <f t="shared" si="1199"/>
        <v/>
      </c>
      <c r="G1983" s="108" t="str">
        <f t="shared" si="1200"/>
        <v/>
      </c>
      <c r="H1983" s="108" t="str">
        <f t="shared" si="1201"/>
        <v/>
      </c>
      <c r="I1983" s="112" t="str">
        <f t="shared" si="1202"/>
        <v/>
      </c>
      <c r="J1983" s="112"/>
      <c r="K1983" s="112"/>
      <c r="L1983" s="113"/>
      <c r="M1983" s="113"/>
      <c r="N1983" s="224" t="str">
        <f t="shared" si="1203"/>
        <v/>
      </c>
      <c r="O1983" s="225" t="str">
        <f t="shared" si="1204"/>
        <v/>
      </c>
      <c r="Q1983" s="6">
        <v>1981</v>
      </c>
      <c r="R1983" s="47" t="str">
        <f t="shared" si="1167"/>
        <v>-1981</v>
      </c>
      <c r="S1983" s="6"/>
      <c r="T1983" s="48" t="str">
        <f t="shared" si="1168"/>
        <v/>
      </c>
      <c r="U1983" s="49" t="str">
        <f t="shared" si="1169"/>
        <v/>
      </c>
      <c r="W1983" s="51"/>
      <c r="X1983" s="75" t="str">
        <f t="shared" si="1170"/>
        <v/>
      </c>
      <c r="Y1983" s="71" t="str">
        <f t="shared" si="1171"/>
        <v/>
      </c>
      <c r="Z1983" s="71" t="str">
        <f t="shared" si="1172"/>
        <v/>
      </c>
      <c r="AA1983" s="71" t="str">
        <f t="shared" si="1173"/>
        <v/>
      </c>
      <c r="AB1983" s="71" t="str">
        <f t="shared" si="1174"/>
        <v/>
      </c>
      <c r="AC1983" s="71" t="str">
        <f t="shared" si="1175"/>
        <v/>
      </c>
      <c r="AD1983" s="71" t="str">
        <f t="shared" si="1176"/>
        <v/>
      </c>
      <c r="AE1983" s="78" t="str">
        <f t="shared" si="1177"/>
        <v/>
      </c>
      <c r="AF1983" s="75" t="str">
        <f t="shared" si="1178"/>
        <v/>
      </c>
      <c r="AG1983" s="71" t="str">
        <f t="shared" si="1179"/>
        <v/>
      </c>
      <c r="AH1983" s="71" t="str">
        <f t="shared" si="1180"/>
        <v/>
      </c>
      <c r="AI1983" s="71" t="str">
        <f t="shared" si="1181"/>
        <v/>
      </c>
      <c r="AJ1983" s="71" t="str">
        <f t="shared" si="1182"/>
        <v/>
      </c>
      <c r="AK1983" s="71" t="str">
        <f t="shared" si="1183"/>
        <v/>
      </c>
      <c r="AL1983" s="71" t="str">
        <f t="shared" si="1184"/>
        <v/>
      </c>
      <c r="AM1983" s="78" t="str">
        <f t="shared" si="1185"/>
        <v/>
      </c>
      <c r="AN1983" s="75" t="str">
        <f t="shared" si="1186"/>
        <v/>
      </c>
      <c r="AO1983" s="71" t="str">
        <f t="shared" si="1187"/>
        <v/>
      </c>
      <c r="AP1983" s="71" t="str">
        <f t="shared" si="1188"/>
        <v/>
      </c>
      <c r="AQ1983" s="71" t="str">
        <f t="shared" si="1189"/>
        <v/>
      </c>
      <c r="AR1983" s="71" t="str">
        <f t="shared" si="1190"/>
        <v/>
      </c>
      <c r="AS1983" s="71" t="str">
        <f t="shared" si="1191"/>
        <v/>
      </c>
      <c r="AT1983" s="71" t="str">
        <f t="shared" si="1192"/>
        <v/>
      </c>
      <c r="AU1983" s="76" t="str">
        <f t="shared" si="1193"/>
        <v/>
      </c>
      <c r="BF1983" s="141">
        <v>53065</v>
      </c>
      <c r="BG1983" s="142" t="s">
        <v>21956</v>
      </c>
      <c r="BH1983" s="141" t="s">
        <v>180</v>
      </c>
      <c r="BI1983" s="141" t="s">
        <v>191</v>
      </c>
      <c r="BJ1983" s="141" t="s">
        <v>2074</v>
      </c>
      <c r="BK1983" s="141" t="s">
        <v>10164</v>
      </c>
      <c r="BL1983" s="141" t="s">
        <v>21957</v>
      </c>
      <c r="BM1983" s="141">
        <v>46.058247000000001</v>
      </c>
      <c r="BN1983" s="141">
        <v>-73.068899999999999</v>
      </c>
      <c r="BO1983" s="141">
        <v>1980</v>
      </c>
      <c r="BP1983" s="143" t="s">
        <v>26137</v>
      </c>
      <c r="BQ1983" s="143" t="s">
        <v>17560</v>
      </c>
    </row>
    <row r="1984" spans="1:69" ht="38.25" customHeight="1" x14ac:dyDescent="0.25">
      <c r="A1984" s="1" t="str">
        <f t="shared" si="1194"/>
        <v/>
      </c>
      <c r="B1984" s="32" t="str">
        <f t="shared" si="1195"/>
        <v/>
      </c>
      <c r="C1984" s="25" t="str">
        <f t="shared" si="1196"/>
        <v/>
      </c>
      <c r="D1984" s="25" t="str">
        <f t="shared" si="1197"/>
        <v/>
      </c>
      <c r="E1984" s="25" t="str">
        <f t="shared" si="1198"/>
        <v/>
      </c>
      <c r="F1984" s="25" t="str">
        <f t="shared" si="1199"/>
        <v/>
      </c>
      <c r="G1984" s="108" t="str">
        <f t="shared" si="1200"/>
        <v/>
      </c>
      <c r="H1984" s="108" t="str">
        <f t="shared" si="1201"/>
        <v/>
      </c>
      <c r="I1984" s="112" t="str">
        <f t="shared" si="1202"/>
        <v/>
      </c>
      <c r="J1984" s="112"/>
      <c r="K1984" s="112"/>
      <c r="L1984" s="113"/>
      <c r="M1984" s="113"/>
      <c r="N1984" s="224" t="str">
        <f t="shared" si="1203"/>
        <v/>
      </c>
      <c r="O1984" s="225" t="str">
        <f t="shared" si="1204"/>
        <v/>
      </c>
      <c r="Q1984" s="6">
        <v>1982</v>
      </c>
      <c r="R1984" s="47" t="str">
        <f t="shared" si="1167"/>
        <v>-1982</v>
      </c>
      <c r="S1984" s="6"/>
      <c r="T1984" s="48" t="str">
        <f t="shared" si="1168"/>
        <v/>
      </c>
      <c r="U1984" s="49" t="str">
        <f t="shared" si="1169"/>
        <v/>
      </c>
      <c r="W1984" s="51"/>
      <c r="X1984" s="75" t="str">
        <f t="shared" si="1170"/>
        <v/>
      </c>
      <c r="Y1984" s="71" t="str">
        <f t="shared" si="1171"/>
        <v/>
      </c>
      <c r="Z1984" s="71" t="str">
        <f t="shared" si="1172"/>
        <v/>
      </c>
      <c r="AA1984" s="71" t="str">
        <f t="shared" si="1173"/>
        <v/>
      </c>
      <c r="AB1984" s="71" t="str">
        <f t="shared" si="1174"/>
        <v/>
      </c>
      <c r="AC1984" s="71" t="str">
        <f t="shared" si="1175"/>
        <v/>
      </c>
      <c r="AD1984" s="71" t="str">
        <f t="shared" si="1176"/>
        <v/>
      </c>
      <c r="AE1984" s="78" t="str">
        <f t="shared" si="1177"/>
        <v/>
      </c>
      <c r="AF1984" s="75" t="str">
        <f t="shared" si="1178"/>
        <v/>
      </c>
      <c r="AG1984" s="71" t="str">
        <f t="shared" si="1179"/>
        <v/>
      </c>
      <c r="AH1984" s="71" t="str">
        <f t="shared" si="1180"/>
        <v/>
      </c>
      <c r="AI1984" s="71" t="str">
        <f t="shared" si="1181"/>
        <v/>
      </c>
      <c r="AJ1984" s="71" t="str">
        <f t="shared" si="1182"/>
        <v/>
      </c>
      <c r="AK1984" s="71" t="str">
        <f t="shared" si="1183"/>
        <v/>
      </c>
      <c r="AL1984" s="71" t="str">
        <f t="shared" si="1184"/>
        <v/>
      </c>
      <c r="AM1984" s="78" t="str">
        <f t="shared" si="1185"/>
        <v/>
      </c>
      <c r="AN1984" s="75" t="str">
        <f t="shared" si="1186"/>
        <v/>
      </c>
      <c r="AO1984" s="71" t="str">
        <f t="shared" si="1187"/>
        <v/>
      </c>
      <c r="AP1984" s="71" t="str">
        <f t="shared" si="1188"/>
        <v/>
      </c>
      <c r="AQ1984" s="71" t="str">
        <f t="shared" si="1189"/>
        <v/>
      </c>
      <c r="AR1984" s="71" t="str">
        <f t="shared" si="1190"/>
        <v/>
      </c>
      <c r="AS1984" s="71" t="str">
        <f t="shared" si="1191"/>
        <v/>
      </c>
      <c r="AT1984" s="71" t="str">
        <f t="shared" si="1192"/>
        <v/>
      </c>
      <c r="AU1984" s="76" t="str">
        <f t="shared" si="1193"/>
        <v/>
      </c>
      <c r="BF1984" s="141">
        <v>53065</v>
      </c>
      <c r="BG1984" s="142" t="s">
        <v>21958</v>
      </c>
      <c r="BH1984" s="141" t="s">
        <v>180</v>
      </c>
      <c r="BI1984" s="141" t="s">
        <v>191</v>
      </c>
      <c r="BJ1984" s="141" t="s">
        <v>3133</v>
      </c>
      <c r="BK1984" s="141" t="s">
        <v>21959</v>
      </c>
      <c r="BL1984" s="141" t="s">
        <v>21504</v>
      </c>
      <c r="BM1984" s="141">
        <v>46.056995000000001</v>
      </c>
      <c r="BN1984" s="141">
        <v>-73.052520000000001</v>
      </c>
      <c r="BO1984" s="141">
        <v>1980</v>
      </c>
      <c r="BP1984" s="143" t="s">
        <v>26138</v>
      </c>
      <c r="BQ1984" s="143" t="s">
        <v>17560</v>
      </c>
    </row>
    <row r="1985" spans="1:69" ht="38.25" customHeight="1" x14ac:dyDescent="0.25">
      <c r="A1985" s="1" t="str">
        <f t="shared" si="1194"/>
        <v/>
      </c>
      <c r="B1985" s="32" t="str">
        <f t="shared" si="1195"/>
        <v/>
      </c>
      <c r="C1985" s="25" t="str">
        <f t="shared" si="1196"/>
        <v/>
      </c>
      <c r="D1985" s="25" t="str">
        <f t="shared" si="1197"/>
        <v/>
      </c>
      <c r="E1985" s="25" t="str">
        <f t="shared" si="1198"/>
        <v/>
      </c>
      <c r="F1985" s="25" t="str">
        <f t="shared" si="1199"/>
        <v/>
      </c>
      <c r="G1985" s="108" t="str">
        <f t="shared" si="1200"/>
        <v/>
      </c>
      <c r="H1985" s="108" t="str">
        <f t="shared" si="1201"/>
        <v/>
      </c>
      <c r="I1985" s="112" t="str">
        <f t="shared" si="1202"/>
        <v/>
      </c>
      <c r="J1985" s="112"/>
      <c r="K1985" s="112"/>
      <c r="L1985" s="113"/>
      <c r="M1985" s="113"/>
      <c r="N1985" s="224" t="str">
        <f t="shared" si="1203"/>
        <v/>
      </c>
      <c r="O1985" s="225" t="str">
        <f t="shared" si="1204"/>
        <v/>
      </c>
      <c r="Q1985" s="6">
        <v>1983</v>
      </c>
      <c r="R1985" s="47" t="str">
        <f t="shared" si="1167"/>
        <v>-1983</v>
      </c>
      <c r="S1985" s="6"/>
      <c r="T1985" s="48" t="str">
        <f t="shared" si="1168"/>
        <v/>
      </c>
      <c r="U1985" s="49" t="str">
        <f t="shared" si="1169"/>
        <v/>
      </c>
      <c r="W1985" s="51"/>
      <c r="X1985" s="75" t="str">
        <f t="shared" si="1170"/>
        <v/>
      </c>
      <c r="Y1985" s="71" t="str">
        <f t="shared" si="1171"/>
        <v/>
      </c>
      <c r="Z1985" s="71" t="str">
        <f t="shared" si="1172"/>
        <v/>
      </c>
      <c r="AA1985" s="71" t="str">
        <f t="shared" si="1173"/>
        <v/>
      </c>
      <c r="AB1985" s="71" t="str">
        <f t="shared" si="1174"/>
        <v/>
      </c>
      <c r="AC1985" s="71" t="str">
        <f t="shared" si="1175"/>
        <v/>
      </c>
      <c r="AD1985" s="71" t="str">
        <f t="shared" si="1176"/>
        <v/>
      </c>
      <c r="AE1985" s="78" t="str">
        <f t="shared" si="1177"/>
        <v/>
      </c>
      <c r="AF1985" s="75" t="str">
        <f t="shared" si="1178"/>
        <v/>
      </c>
      <c r="AG1985" s="71" t="str">
        <f t="shared" si="1179"/>
        <v/>
      </c>
      <c r="AH1985" s="71" t="str">
        <f t="shared" si="1180"/>
        <v/>
      </c>
      <c r="AI1985" s="71" t="str">
        <f t="shared" si="1181"/>
        <v/>
      </c>
      <c r="AJ1985" s="71" t="str">
        <f t="shared" si="1182"/>
        <v/>
      </c>
      <c r="AK1985" s="71" t="str">
        <f t="shared" si="1183"/>
        <v/>
      </c>
      <c r="AL1985" s="71" t="str">
        <f t="shared" si="1184"/>
        <v/>
      </c>
      <c r="AM1985" s="78" t="str">
        <f t="shared" si="1185"/>
        <v/>
      </c>
      <c r="AN1985" s="75" t="str">
        <f t="shared" si="1186"/>
        <v/>
      </c>
      <c r="AO1985" s="71" t="str">
        <f t="shared" si="1187"/>
        <v/>
      </c>
      <c r="AP1985" s="71" t="str">
        <f t="shared" si="1188"/>
        <v/>
      </c>
      <c r="AQ1985" s="71" t="str">
        <f t="shared" si="1189"/>
        <v/>
      </c>
      <c r="AR1985" s="71" t="str">
        <f t="shared" si="1190"/>
        <v/>
      </c>
      <c r="AS1985" s="71" t="str">
        <f t="shared" si="1191"/>
        <v/>
      </c>
      <c r="AT1985" s="71" t="str">
        <f t="shared" si="1192"/>
        <v/>
      </c>
      <c r="AU1985" s="76" t="str">
        <f t="shared" si="1193"/>
        <v/>
      </c>
      <c r="BF1985" s="141">
        <v>53065</v>
      </c>
      <c r="BG1985" s="142" t="s">
        <v>21960</v>
      </c>
      <c r="BH1985" s="141" t="s">
        <v>180</v>
      </c>
      <c r="BI1985" s="141" t="s">
        <v>191</v>
      </c>
      <c r="BJ1985" s="141" t="s">
        <v>3265</v>
      </c>
      <c r="BK1985" s="141" t="s">
        <v>3252</v>
      </c>
      <c r="BL1985" s="141" t="s">
        <v>21504</v>
      </c>
      <c r="BM1985" s="141">
        <v>46.059623999999999</v>
      </c>
      <c r="BN1985" s="141">
        <v>-73.033320000000003</v>
      </c>
      <c r="BO1985" s="141">
        <v>1980</v>
      </c>
      <c r="BP1985" s="143" t="s">
        <v>26077</v>
      </c>
      <c r="BQ1985" s="143" t="s">
        <v>17560</v>
      </c>
    </row>
    <row r="1986" spans="1:69" ht="38.25" customHeight="1" x14ac:dyDescent="0.25">
      <c r="A1986" s="1" t="str">
        <f t="shared" si="1194"/>
        <v/>
      </c>
      <c r="B1986" s="32" t="str">
        <f t="shared" si="1195"/>
        <v/>
      </c>
      <c r="C1986" s="25" t="str">
        <f t="shared" si="1196"/>
        <v/>
      </c>
      <c r="D1986" s="25" t="str">
        <f t="shared" si="1197"/>
        <v/>
      </c>
      <c r="E1986" s="25" t="str">
        <f t="shared" si="1198"/>
        <v/>
      </c>
      <c r="F1986" s="25" t="str">
        <f t="shared" si="1199"/>
        <v/>
      </c>
      <c r="G1986" s="108" t="str">
        <f t="shared" si="1200"/>
        <v/>
      </c>
      <c r="H1986" s="108" t="str">
        <f t="shared" si="1201"/>
        <v/>
      </c>
      <c r="I1986" s="112" t="str">
        <f t="shared" si="1202"/>
        <v/>
      </c>
      <c r="J1986" s="112"/>
      <c r="K1986" s="112"/>
      <c r="L1986" s="113"/>
      <c r="M1986" s="113"/>
      <c r="N1986" s="224" t="str">
        <f t="shared" si="1203"/>
        <v/>
      </c>
      <c r="O1986" s="225" t="str">
        <f t="shared" si="1204"/>
        <v/>
      </c>
      <c r="Q1986" s="6">
        <v>1984</v>
      </c>
      <c r="R1986" s="47" t="str">
        <f t="shared" si="1167"/>
        <v>-1984</v>
      </c>
      <c r="S1986" s="6"/>
      <c r="T1986" s="48" t="str">
        <f t="shared" si="1168"/>
        <v/>
      </c>
      <c r="U1986" s="49" t="str">
        <f t="shared" si="1169"/>
        <v/>
      </c>
      <c r="W1986" s="51"/>
      <c r="X1986" s="75" t="str">
        <f t="shared" si="1170"/>
        <v/>
      </c>
      <c r="Y1986" s="71" t="str">
        <f t="shared" si="1171"/>
        <v/>
      </c>
      <c r="Z1986" s="71" t="str">
        <f t="shared" si="1172"/>
        <v/>
      </c>
      <c r="AA1986" s="71" t="str">
        <f t="shared" si="1173"/>
        <v/>
      </c>
      <c r="AB1986" s="71" t="str">
        <f t="shared" si="1174"/>
        <v/>
      </c>
      <c r="AC1986" s="71" t="str">
        <f t="shared" si="1175"/>
        <v/>
      </c>
      <c r="AD1986" s="71" t="str">
        <f t="shared" si="1176"/>
        <v/>
      </c>
      <c r="AE1986" s="78" t="str">
        <f t="shared" si="1177"/>
        <v/>
      </c>
      <c r="AF1986" s="75" t="str">
        <f t="shared" si="1178"/>
        <v/>
      </c>
      <c r="AG1986" s="71" t="str">
        <f t="shared" si="1179"/>
        <v/>
      </c>
      <c r="AH1986" s="71" t="str">
        <f t="shared" si="1180"/>
        <v/>
      </c>
      <c r="AI1986" s="71" t="str">
        <f t="shared" si="1181"/>
        <v/>
      </c>
      <c r="AJ1986" s="71" t="str">
        <f t="shared" si="1182"/>
        <v/>
      </c>
      <c r="AK1986" s="71" t="str">
        <f t="shared" si="1183"/>
        <v/>
      </c>
      <c r="AL1986" s="71" t="str">
        <f t="shared" si="1184"/>
        <v/>
      </c>
      <c r="AM1986" s="78" t="str">
        <f t="shared" si="1185"/>
        <v/>
      </c>
      <c r="AN1986" s="75" t="str">
        <f t="shared" si="1186"/>
        <v/>
      </c>
      <c r="AO1986" s="71" t="str">
        <f t="shared" si="1187"/>
        <v/>
      </c>
      <c r="AP1986" s="71" t="str">
        <f t="shared" si="1188"/>
        <v/>
      </c>
      <c r="AQ1986" s="71" t="str">
        <f t="shared" si="1189"/>
        <v/>
      </c>
      <c r="AR1986" s="71" t="str">
        <f t="shared" si="1190"/>
        <v/>
      </c>
      <c r="AS1986" s="71" t="str">
        <f t="shared" si="1191"/>
        <v/>
      </c>
      <c r="AT1986" s="71" t="str">
        <f t="shared" si="1192"/>
        <v/>
      </c>
      <c r="AU1986" s="76" t="str">
        <f t="shared" si="1193"/>
        <v/>
      </c>
      <c r="BF1986" s="141">
        <v>53065</v>
      </c>
      <c r="BG1986" s="142" t="s">
        <v>21502</v>
      </c>
      <c r="BH1986" s="141" t="s">
        <v>180</v>
      </c>
      <c r="BI1986" s="141" t="s">
        <v>191</v>
      </c>
      <c r="BJ1986" s="141" t="s">
        <v>3269</v>
      </c>
      <c r="BK1986" s="141" t="s">
        <v>21503</v>
      </c>
      <c r="BL1986" s="141" t="s">
        <v>21504</v>
      </c>
      <c r="BM1986" s="141">
        <v>46.06373</v>
      </c>
      <c r="BN1986" s="141">
        <v>-73.008644000000004</v>
      </c>
      <c r="BO1986" s="141">
        <v>1980</v>
      </c>
      <c r="BP1986" s="143" t="s">
        <v>26077</v>
      </c>
      <c r="BQ1986" s="143" t="s">
        <v>17560</v>
      </c>
    </row>
    <row r="1987" spans="1:69" ht="38.25" customHeight="1" x14ac:dyDescent="0.25">
      <c r="A1987" s="1" t="str">
        <f t="shared" si="1194"/>
        <v/>
      </c>
      <c r="B1987" s="32" t="str">
        <f t="shared" si="1195"/>
        <v/>
      </c>
      <c r="C1987" s="25" t="str">
        <f t="shared" si="1196"/>
        <v/>
      </c>
      <c r="D1987" s="25" t="str">
        <f t="shared" si="1197"/>
        <v/>
      </c>
      <c r="E1987" s="25" t="str">
        <f t="shared" si="1198"/>
        <v/>
      </c>
      <c r="F1987" s="25" t="str">
        <f t="shared" si="1199"/>
        <v/>
      </c>
      <c r="G1987" s="108" t="str">
        <f t="shared" si="1200"/>
        <v/>
      </c>
      <c r="H1987" s="108" t="str">
        <f t="shared" si="1201"/>
        <v/>
      </c>
      <c r="I1987" s="112" t="str">
        <f t="shared" si="1202"/>
        <v/>
      </c>
      <c r="J1987" s="112"/>
      <c r="K1987" s="112"/>
      <c r="L1987" s="113"/>
      <c r="M1987" s="113"/>
      <c r="N1987" s="224" t="str">
        <f t="shared" si="1203"/>
        <v/>
      </c>
      <c r="O1987" s="225" t="str">
        <f t="shared" si="1204"/>
        <v/>
      </c>
      <c r="Q1987" s="6">
        <v>1985</v>
      </c>
      <c r="R1987" s="47" t="str">
        <f t="shared" ref="R1987:R2003" si="1205">Code_geo&amp;"-"&amp;Q1987</f>
        <v>-1985</v>
      </c>
      <c r="S1987" s="6"/>
      <c r="T1987" s="48" t="str">
        <f t="shared" ref="T1987:T2003" si="1206">IF(AND(B1997=$S$3,(OR(C1997=$W$10,C1997=$W$11,C1997=$W$12,C1997=$W$13))),1,"")</f>
        <v/>
      </c>
      <c r="U1987" s="49" t="str">
        <f t="shared" ref="U1987:U2003" si="1207">IF(AND(B1997=$S$4,(OR(C1997=$W$5,C1997=$W$6,C1997=$W$7,C1997=$W$8))),1,"")</f>
        <v/>
      </c>
      <c r="W1987" s="51"/>
      <c r="X1987" s="75" t="str">
        <f t="shared" si="1170"/>
        <v/>
      </c>
      <c r="Y1987" s="71" t="str">
        <f t="shared" si="1171"/>
        <v/>
      </c>
      <c r="Z1987" s="71" t="str">
        <f t="shared" si="1172"/>
        <v/>
      </c>
      <c r="AA1987" s="71" t="str">
        <f t="shared" si="1173"/>
        <v/>
      </c>
      <c r="AB1987" s="71" t="str">
        <f t="shared" si="1174"/>
        <v/>
      </c>
      <c r="AC1987" s="71" t="str">
        <f t="shared" si="1175"/>
        <v/>
      </c>
      <c r="AD1987" s="71" t="str">
        <f t="shared" si="1176"/>
        <v/>
      </c>
      <c r="AE1987" s="78" t="str">
        <f t="shared" si="1177"/>
        <v/>
      </c>
      <c r="AF1987" s="75" t="str">
        <f t="shared" si="1178"/>
        <v/>
      </c>
      <c r="AG1987" s="71" t="str">
        <f t="shared" si="1179"/>
        <v/>
      </c>
      <c r="AH1987" s="71" t="str">
        <f t="shared" si="1180"/>
        <v/>
      </c>
      <c r="AI1987" s="71" t="str">
        <f t="shared" si="1181"/>
        <v/>
      </c>
      <c r="AJ1987" s="71" t="str">
        <f t="shared" si="1182"/>
        <v/>
      </c>
      <c r="AK1987" s="71" t="str">
        <f t="shared" si="1183"/>
        <v/>
      </c>
      <c r="AL1987" s="71" t="str">
        <f t="shared" si="1184"/>
        <v/>
      </c>
      <c r="AM1987" s="78" t="str">
        <f t="shared" si="1185"/>
        <v/>
      </c>
      <c r="AN1987" s="75" t="str">
        <f t="shared" si="1186"/>
        <v/>
      </c>
      <c r="AO1987" s="71" t="str">
        <f t="shared" si="1187"/>
        <v/>
      </c>
      <c r="AP1987" s="71" t="str">
        <f t="shared" si="1188"/>
        <v/>
      </c>
      <c r="AQ1987" s="71" t="str">
        <f t="shared" si="1189"/>
        <v/>
      </c>
      <c r="AR1987" s="71" t="str">
        <f t="shared" si="1190"/>
        <v/>
      </c>
      <c r="AS1987" s="71" t="str">
        <f t="shared" si="1191"/>
        <v/>
      </c>
      <c r="AT1987" s="71" t="str">
        <f t="shared" si="1192"/>
        <v/>
      </c>
      <c r="AU1987" s="76" t="str">
        <f t="shared" si="1193"/>
        <v/>
      </c>
      <c r="BF1987" s="141">
        <v>53065</v>
      </c>
      <c r="BG1987" s="142" t="s">
        <v>21505</v>
      </c>
      <c r="BH1987" s="141" t="s">
        <v>180</v>
      </c>
      <c r="BI1987" s="141" t="s">
        <v>191</v>
      </c>
      <c r="BJ1987" s="141" t="s">
        <v>3136</v>
      </c>
      <c r="BK1987" s="141" t="s">
        <v>21506</v>
      </c>
      <c r="BL1987" s="141" t="s">
        <v>21504</v>
      </c>
      <c r="BM1987" s="141">
        <v>46.067540000000001</v>
      </c>
      <c r="BN1987" s="141">
        <v>-72.993629999999996</v>
      </c>
      <c r="BO1987" s="141">
        <v>1980</v>
      </c>
      <c r="BP1987" s="143" t="s">
        <v>26078</v>
      </c>
      <c r="BQ1987" s="143" t="s">
        <v>17560</v>
      </c>
    </row>
    <row r="1988" spans="1:69" ht="38.25" customHeight="1" x14ac:dyDescent="0.25">
      <c r="A1988" s="1" t="str">
        <f t="shared" si="1194"/>
        <v/>
      </c>
      <c r="B1988" s="32" t="str">
        <f t="shared" si="1195"/>
        <v/>
      </c>
      <c r="C1988" s="25" t="str">
        <f t="shared" si="1196"/>
        <v/>
      </c>
      <c r="D1988" s="25" t="str">
        <f t="shared" si="1197"/>
        <v/>
      </c>
      <c r="E1988" s="25" t="str">
        <f t="shared" si="1198"/>
        <v/>
      </c>
      <c r="F1988" s="25" t="str">
        <f t="shared" si="1199"/>
        <v/>
      </c>
      <c r="G1988" s="108" t="str">
        <f t="shared" si="1200"/>
        <v/>
      </c>
      <c r="H1988" s="108" t="str">
        <f t="shared" si="1201"/>
        <v/>
      </c>
      <c r="I1988" s="112" t="str">
        <f t="shared" si="1202"/>
        <v/>
      </c>
      <c r="J1988" s="112"/>
      <c r="K1988" s="112"/>
      <c r="L1988" s="113"/>
      <c r="M1988" s="113"/>
      <c r="N1988" s="224" t="str">
        <f t="shared" si="1203"/>
        <v/>
      </c>
      <c r="O1988" s="225" t="str">
        <f t="shared" si="1204"/>
        <v/>
      </c>
      <c r="Q1988" s="6">
        <v>1986</v>
      </c>
      <c r="R1988" s="47" t="str">
        <f t="shared" si="1205"/>
        <v>-1986</v>
      </c>
      <c r="S1988" s="6"/>
      <c r="T1988" s="48" t="str">
        <f t="shared" si="1206"/>
        <v/>
      </c>
      <c r="U1988" s="49" t="str">
        <f t="shared" si="1207"/>
        <v/>
      </c>
      <c r="W1988" s="51"/>
      <c r="X1988" s="75" t="str">
        <f t="shared" ref="X1988:X2002" si="1208">IF($C1997=$BE$3,$L1997+$M1997,"")</f>
        <v/>
      </c>
      <c r="Y1988" s="71" t="str">
        <f t="shared" ref="Y1988:Y2002" si="1209">IF($C1997=$BE$4,$L1997+$M1997,"")</f>
        <v/>
      </c>
      <c r="Z1988" s="71" t="str">
        <f t="shared" ref="Z1988:Z2002" si="1210">IF($C1997=$BE$5,$L1997+$M1997,"")</f>
        <v/>
      </c>
      <c r="AA1988" s="71" t="str">
        <f t="shared" ref="AA1988:AA2002" si="1211">IF($C1997=$BE$6,$L1997+$M1997,"")</f>
        <v/>
      </c>
      <c r="AB1988" s="71" t="str">
        <f t="shared" ref="AB1988:AB2002" si="1212">IF($C1997=$BE$7,$L1997+$M1997,"")</f>
        <v/>
      </c>
      <c r="AC1988" s="71" t="str">
        <f t="shared" ref="AC1988:AC2002" si="1213">IF($C1997=$BE$8,$L1997+$M1997,"")</f>
        <v/>
      </c>
      <c r="AD1988" s="71" t="str">
        <f t="shared" ref="AD1988:AD2002" si="1214">IF($C1997=$BE$9,$L1997+$M1997,"")</f>
        <v/>
      </c>
      <c r="AE1988" s="78" t="str">
        <f t="shared" ref="AE1988:AE2002" si="1215">IF($C1997=$BE$10,$L1997+$M1997,"")</f>
        <v/>
      </c>
      <c r="AF1988" s="75" t="str">
        <f t="shared" ref="AF1988:AF2002" si="1216">IF($C1997=$BE$3,IF($J1997&gt;0,$L1997/$J1997,$L1997),"")</f>
        <v/>
      </c>
      <c r="AG1988" s="71" t="str">
        <f t="shared" ref="AG1988:AG2002" si="1217">IF($C1997=$BE$4,IF($J1997&gt;0,$L1997/$J1997,$L1997),"")</f>
        <v/>
      </c>
      <c r="AH1988" s="71" t="str">
        <f t="shared" ref="AH1988:AH2002" si="1218">IF($C1997=$BE$5,IF($J1997&gt;0,$L1997/$J1997,$L1997),"")</f>
        <v/>
      </c>
      <c r="AI1988" s="71" t="str">
        <f t="shared" ref="AI1988:AI2002" si="1219">IF($C1997=$BE$6,IF($J1997&gt;0,$L1997/$J1997,$L1997),"")</f>
        <v/>
      </c>
      <c r="AJ1988" s="71" t="str">
        <f t="shared" ref="AJ1988:AJ2002" si="1220">IF($C1997=$BE$7,IF($J1997&gt;0,$L1997/$J1997,$L1997),"")</f>
        <v/>
      </c>
      <c r="AK1988" s="71" t="str">
        <f t="shared" ref="AK1988:AK2002" si="1221">IF($C1997=$BE$8,IF($J1997&gt;0,$L1997/$J1997,$L1997),"")</f>
        <v/>
      </c>
      <c r="AL1988" s="71" t="str">
        <f t="shared" ref="AL1988:AL2002" si="1222">IF($C1997=$BE$9,IF($J1997&gt;0,$L1997/$J1997,$L1997),"")</f>
        <v/>
      </c>
      <c r="AM1988" s="78" t="str">
        <f t="shared" ref="AM1988:AM2002" si="1223">IF($C1997=$BE$10,IF($J1997&gt;0,$L1997/$J1997,$L1997),"")</f>
        <v/>
      </c>
      <c r="AN1988" s="75" t="str">
        <f t="shared" ref="AN1988:AN2002" si="1224">IF($C1997=$BE$3,IF($K1997&gt;0,$M1997/$K1997,$M1997),"")</f>
        <v/>
      </c>
      <c r="AO1988" s="71" t="str">
        <f t="shared" ref="AO1988:AO2002" si="1225">IF($C1997=$BE$4,IF($K1997&gt;0,$M1997/$K1997,$M1997),"")</f>
        <v/>
      </c>
      <c r="AP1988" s="71" t="str">
        <f t="shared" ref="AP1988:AP2002" si="1226">IF($C1997=$BE$5,IF($K1997&gt;0,$M1997/$K1997,$M1997),"")</f>
        <v/>
      </c>
      <c r="AQ1988" s="71" t="str">
        <f t="shared" ref="AQ1988:AQ2002" si="1227">IF($C1997=$BE$6,IF($K1997&gt;0,$M1997/$K1997,$M1997),"")</f>
        <v/>
      </c>
      <c r="AR1988" s="71" t="str">
        <f t="shared" ref="AR1988:AR2002" si="1228">IF($C1997=$BE$7,IF($K1997&gt;0,$M1997/$K1997,$M1997),"")</f>
        <v/>
      </c>
      <c r="AS1988" s="71" t="str">
        <f t="shared" ref="AS1988:AS2002" si="1229">IF($C1997=$BE$8,IF($K1997&gt;0,$M1997/$K1997,$M1997),"")</f>
        <v/>
      </c>
      <c r="AT1988" s="71" t="str">
        <f t="shared" ref="AT1988:AT2002" si="1230">IF($C1997=$BE$9,IF($K1997&gt;0,$M1997/$K1997,$M1997),"")</f>
        <v/>
      </c>
      <c r="AU1988" s="76" t="str">
        <f t="shared" ref="AU1988:AU2002" si="1231">IF($C1997=$BE$10,IF($K1997&gt;0,$M1997/$K1997,$M1997),"")</f>
        <v/>
      </c>
      <c r="BF1988" s="141">
        <v>53065</v>
      </c>
      <c r="BG1988" s="142" t="s">
        <v>21507</v>
      </c>
      <c r="BH1988" s="141" t="s">
        <v>180</v>
      </c>
      <c r="BI1988" s="141" t="s">
        <v>191</v>
      </c>
      <c r="BJ1988" s="141" t="s">
        <v>3139</v>
      </c>
      <c r="BK1988" s="141" t="s">
        <v>21508</v>
      </c>
      <c r="BL1988" s="141" t="s">
        <v>21504</v>
      </c>
      <c r="BM1988" s="141">
        <v>46.075510000000001</v>
      </c>
      <c r="BN1988" s="141">
        <v>-72.973420000000004</v>
      </c>
      <c r="BO1988" s="141">
        <v>1980</v>
      </c>
      <c r="BP1988" s="143" t="s">
        <v>26078</v>
      </c>
      <c r="BQ1988" s="143" t="s">
        <v>17560</v>
      </c>
    </row>
    <row r="1989" spans="1:69" ht="38.25" customHeight="1" x14ac:dyDescent="0.25">
      <c r="A1989" s="1" t="str">
        <f t="shared" si="1194"/>
        <v/>
      </c>
      <c r="B1989" s="32" t="str">
        <f t="shared" si="1195"/>
        <v/>
      </c>
      <c r="C1989" s="25" t="str">
        <f t="shared" si="1196"/>
        <v/>
      </c>
      <c r="D1989" s="25" t="str">
        <f t="shared" si="1197"/>
        <v/>
      </c>
      <c r="E1989" s="25" t="str">
        <f t="shared" si="1198"/>
        <v/>
      </c>
      <c r="F1989" s="25" t="str">
        <f t="shared" si="1199"/>
        <v/>
      </c>
      <c r="G1989" s="108" t="str">
        <f t="shared" si="1200"/>
        <v/>
      </c>
      <c r="H1989" s="108" t="str">
        <f t="shared" si="1201"/>
        <v/>
      </c>
      <c r="I1989" s="112" t="str">
        <f t="shared" si="1202"/>
        <v/>
      </c>
      <c r="J1989" s="112"/>
      <c r="K1989" s="112"/>
      <c r="L1989" s="113"/>
      <c r="M1989" s="113"/>
      <c r="N1989" s="224" t="str">
        <f t="shared" si="1203"/>
        <v/>
      </c>
      <c r="O1989" s="225" t="str">
        <f t="shared" si="1204"/>
        <v/>
      </c>
      <c r="Q1989" s="6">
        <v>1987</v>
      </c>
      <c r="R1989" s="47" t="str">
        <f t="shared" si="1205"/>
        <v>-1987</v>
      </c>
      <c r="S1989" s="6"/>
      <c r="T1989" s="48" t="str">
        <f t="shared" si="1206"/>
        <v/>
      </c>
      <c r="U1989" s="49" t="str">
        <f t="shared" si="1207"/>
        <v/>
      </c>
      <c r="W1989" s="51"/>
      <c r="X1989" s="75" t="str">
        <f t="shared" si="1208"/>
        <v/>
      </c>
      <c r="Y1989" s="71" t="str">
        <f t="shared" si="1209"/>
        <v/>
      </c>
      <c r="Z1989" s="71" t="str">
        <f t="shared" si="1210"/>
        <v/>
      </c>
      <c r="AA1989" s="71" t="str">
        <f t="shared" si="1211"/>
        <v/>
      </c>
      <c r="AB1989" s="71" t="str">
        <f t="shared" si="1212"/>
        <v/>
      </c>
      <c r="AC1989" s="71" t="str">
        <f t="shared" si="1213"/>
        <v/>
      </c>
      <c r="AD1989" s="71" t="str">
        <f t="shared" si="1214"/>
        <v/>
      </c>
      <c r="AE1989" s="78" t="str">
        <f t="shared" si="1215"/>
        <v/>
      </c>
      <c r="AF1989" s="75" t="str">
        <f t="shared" si="1216"/>
        <v/>
      </c>
      <c r="AG1989" s="71" t="str">
        <f t="shared" si="1217"/>
        <v/>
      </c>
      <c r="AH1989" s="71" t="str">
        <f t="shared" si="1218"/>
        <v/>
      </c>
      <c r="AI1989" s="71" t="str">
        <f t="shared" si="1219"/>
        <v/>
      </c>
      <c r="AJ1989" s="71" t="str">
        <f t="shared" si="1220"/>
        <v/>
      </c>
      <c r="AK1989" s="71" t="str">
        <f t="shared" si="1221"/>
        <v/>
      </c>
      <c r="AL1989" s="71" t="str">
        <f t="shared" si="1222"/>
        <v/>
      </c>
      <c r="AM1989" s="78" t="str">
        <f t="shared" si="1223"/>
        <v/>
      </c>
      <c r="AN1989" s="75" t="str">
        <f t="shared" si="1224"/>
        <v/>
      </c>
      <c r="AO1989" s="71" t="str">
        <f t="shared" si="1225"/>
        <v/>
      </c>
      <c r="AP1989" s="71" t="str">
        <f t="shared" si="1226"/>
        <v/>
      </c>
      <c r="AQ1989" s="71" t="str">
        <f t="shared" si="1227"/>
        <v/>
      </c>
      <c r="AR1989" s="71" t="str">
        <f t="shared" si="1228"/>
        <v/>
      </c>
      <c r="AS1989" s="71" t="str">
        <f t="shared" si="1229"/>
        <v/>
      </c>
      <c r="AT1989" s="71" t="str">
        <f t="shared" si="1230"/>
        <v/>
      </c>
      <c r="AU1989" s="76" t="str">
        <f t="shared" si="1231"/>
        <v/>
      </c>
      <c r="BF1989" s="141">
        <v>55037</v>
      </c>
      <c r="BG1989" s="142" t="s">
        <v>21465</v>
      </c>
      <c r="BH1989" s="141" t="s">
        <v>478</v>
      </c>
      <c r="BI1989" s="141" t="s">
        <v>186</v>
      </c>
      <c r="BJ1989" s="141"/>
      <c r="BK1989" s="141" t="s">
        <v>2656</v>
      </c>
      <c r="BL1989" s="141" t="s">
        <v>21466</v>
      </c>
      <c r="BM1989" s="141">
        <v>45.432859999999998</v>
      </c>
      <c r="BN1989" s="141">
        <v>-73.055009999999996</v>
      </c>
      <c r="BO1989" s="141">
        <v>1998</v>
      </c>
      <c r="BP1989" s="143" t="s">
        <v>191</v>
      </c>
      <c r="BQ1989" s="143" t="s">
        <v>17560</v>
      </c>
    </row>
    <row r="1990" spans="1:69" ht="38.25" customHeight="1" x14ac:dyDescent="0.25">
      <c r="A1990" s="1" t="str">
        <f t="shared" si="1194"/>
        <v/>
      </c>
      <c r="B1990" s="32" t="str">
        <f t="shared" si="1195"/>
        <v/>
      </c>
      <c r="C1990" s="25" t="str">
        <f t="shared" si="1196"/>
        <v/>
      </c>
      <c r="D1990" s="25" t="str">
        <f t="shared" si="1197"/>
        <v/>
      </c>
      <c r="E1990" s="25" t="str">
        <f t="shared" si="1198"/>
        <v/>
      </c>
      <c r="F1990" s="25" t="str">
        <f t="shared" si="1199"/>
        <v/>
      </c>
      <c r="G1990" s="108" t="str">
        <f t="shared" si="1200"/>
        <v/>
      </c>
      <c r="H1990" s="108" t="str">
        <f t="shared" si="1201"/>
        <v/>
      </c>
      <c r="I1990" s="112" t="str">
        <f t="shared" si="1202"/>
        <v/>
      </c>
      <c r="J1990" s="112"/>
      <c r="K1990" s="112"/>
      <c r="L1990" s="113"/>
      <c r="M1990" s="113"/>
      <c r="N1990" s="224" t="str">
        <f t="shared" si="1203"/>
        <v/>
      </c>
      <c r="O1990" s="225" t="str">
        <f t="shared" si="1204"/>
        <v/>
      </c>
      <c r="Q1990" s="6">
        <v>1988</v>
      </c>
      <c r="R1990" s="47" t="str">
        <f t="shared" si="1205"/>
        <v>-1988</v>
      </c>
      <c r="S1990" s="6"/>
      <c r="T1990" s="48" t="str">
        <f t="shared" si="1206"/>
        <v/>
      </c>
      <c r="U1990" s="49" t="str">
        <f t="shared" si="1207"/>
        <v/>
      </c>
      <c r="W1990" s="51"/>
      <c r="X1990" s="75" t="str">
        <f t="shared" si="1208"/>
        <v/>
      </c>
      <c r="Y1990" s="71" t="str">
        <f t="shared" si="1209"/>
        <v/>
      </c>
      <c r="Z1990" s="71" t="str">
        <f t="shared" si="1210"/>
        <v/>
      </c>
      <c r="AA1990" s="71" t="str">
        <f t="shared" si="1211"/>
        <v/>
      </c>
      <c r="AB1990" s="71" t="str">
        <f t="shared" si="1212"/>
        <v/>
      </c>
      <c r="AC1990" s="71" t="str">
        <f t="shared" si="1213"/>
        <v/>
      </c>
      <c r="AD1990" s="71" t="str">
        <f t="shared" si="1214"/>
        <v/>
      </c>
      <c r="AE1990" s="78" t="str">
        <f t="shared" si="1215"/>
        <v/>
      </c>
      <c r="AF1990" s="75" t="str">
        <f t="shared" si="1216"/>
        <v/>
      </c>
      <c r="AG1990" s="71" t="str">
        <f t="shared" si="1217"/>
        <v/>
      </c>
      <c r="AH1990" s="71" t="str">
        <f t="shared" si="1218"/>
        <v/>
      </c>
      <c r="AI1990" s="71" t="str">
        <f t="shared" si="1219"/>
        <v/>
      </c>
      <c r="AJ1990" s="71" t="str">
        <f t="shared" si="1220"/>
        <v/>
      </c>
      <c r="AK1990" s="71" t="str">
        <f t="shared" si="1221"/>
        <v/>
      </c>
      <c r="AL1990" s="71" t="str">
        <f t="shared" si="1222"/>
        <v/>
      </c>
      <c r="AM1990" s="78" t="str">
        <f t="shared" si="1223"/>
        <v/>
      </c>
      <c r="AN1990" s="75" t="str">
        <f t="shared" si="1224"/>
        <v/>
      </c>
      <c r="AO1990" s="71" t="str">
        <f t="shared" si="1225"/>
        <v/>
      </c>
      <c r="AP1990" s="71" t="str">
        <f t="shared" si="1226"/>
        <v/>
      </c>
      <c r="AQ1990" s="71" t="str">
        <f t="shared" si="1227"/>
        <v/>
      </c>
      <c r="AR1990" s="71" t="str">
        <f t="shared" si="1228"/>
        <v/>
      </c>
      <c r="AS1990" s="71" t="str">
        <f t="shared" si="1229"/>
        <v/>
      </c>
      <c r="AT1990" s="71" t="str">
        <f t="shared" si="1230"/>
        <v/>
      </c>
      <c r="AU1990" s="76" t="str">
        <f t="shared" si="1231"/>
        <v/>
      </c>
      <c r="BF1990" s="141">
        <v>53040</v>
      </c>
      <c r="BG1990" s="142" t="s">
        <v>21918</v>
      </c>
      <c r="BH1990" s="141" t="s">
        <v>478</v>
      </c>
      <c r="BI1990" s="141" t="s">
        <v>177</v>
      </c>
      <c r="BJ1990" s="141"/>
      <c r="BK1990" s="141"/>
      <c r="BL1990" s="141" t="s">
        <v>21919</v>
      </c>
      <c r="BM1990" s="141">
        <v>45.533009</v>
      </c>
      <c r="BN1990" s="141">
        <v>-73.094826999999995</v>
      </c>
      <c r="BO1990" s="141">
        <v>1984</v>
      </c>
      <c r="BP1990" s="143" t="s">
        <v>25439</v>
      </c>
      <c r="BQ1990" s="143" t="s">
        <v>17560</v>
      </c>
    </row>
    <row r="1991" spans="1:69" ht="38.25" customHeight="1" x14ac:dyDescent="0.25">
      <c r="A1991" s="1" t="str">
        <f t="shared" si="1194"/>
        <v/>
      </c>
      <c r="B1991" s="32" t="str">
        <f t="shared" si="1195"/>
        <v/>
      </c>
      <c r="C1991" s="25" t="str">
        <f t="shared" si="1196"/>
        <v/>
      </c>
      <c r="D1991" s="25" t="str">
        <f t="shared" si="1197"/>
        <v/>
      </c>
      <c r="E1991" s="25" t="str">
        <f t="shared" si="1198"/>
        <v/>
      </c>
      <c r="F1991" s="25" t="str">
        <f t="shared" si="1199"/>
        <v/>
      </c>
      <c r="G1991" s="108" t="str">
        <f t="shared" si="1200"/>
        <v/>
      </c>
      <c r="H1991" s="108" t="str">
        <f t="shared" si="1201"/>
        <v/>
      </c>
      <c r="I1991" s="112" t="str">
        <f t="shared" si="1202"/>
        <v/>
      </c>
      <c r="J1991" s="112"/>
      <c r="K1991" s="112"/>
      <c r="L1991" s="113"/>
      <c r="M1991" s="113"/>
      <c r="N1991" s="224" t="str">
        <f t="shared" si="1203"/>
        <v/>
      </c>
      <c r="O1991" s="225" t="str">
        <f t="shared" si="1204"/>
        <v/>
      </c>
      <c r="Q1991" s="6">
        <v>1989</v>
      </c>
      <c r="R1991" s="47" t="str">
        <f t="shared" si="1205"/>
        <v>-1989</v>
      </c>
      <c r="S1991" s="6"/>
      <c r="T1991" s="48" t="str">
        <f t="shared" si="1206"/>
        <v/>
      </c>
      <c r="U1991" s="49" t="str">
        <f t="shared" si="1207"/>
        <v/>
      </c>
      <c r="W1991" s="51"/>
      <c r="X1991" s="75" t="str">
        <f t="shared" si="1208"/>
        <v/>
      </c>
      <c r="Y1991" s="71" t="str">
        <f t="shared" si="1209"/>
        <v/>
      </c>
      <c r="Z1991" s="71" t="str">
        <f t="shared" si="1210"/>
        <v/>
      </c>
      <c r="AA1991" s="71" t="str">
        <f t="shared" si="1211"/>
        <v/>
      </c>
      <c r="AB1991" s="71" t="str">
        <f t="shared" si="1212"/>
        <v/>
      </c>
      <c r="AC1991" s="71" t="str">
        <f t="shared" si="1213"/>
        <v/>
      </c>
      <c r="AD1991" s="71" t="str">
        <f t="shared" si="1214"/>
        <v/>
      </c>
      <c r="AE1991" s="78" t="str">
        <f t="shared" si="1215"/>
        <v/>
      </c>
      <c r="AF1991" s="75" t="str">
        <f t="shared" si="1216"/>
        <v/>
      </c>
      <c r="AG1991" s="71" t="str">
        <f t="shared" si="1217"/>
        <v/>
      </c>
      <c r="AH1991" s="71" t="str">
        <f t="shared" si="1218"/>
        <v/>
      </c>
      <c r="AI1991" s="71" t="str">
        <f t="shared" si="1219"/>
        <v/>
      </c>
      <c r="AJ1991" s="71" t="str">
        <f t="shared" si="1220"/>
        <v/>
      </c>
      <c r="AK1991" s="71" t="str">
        <f t="shared" si="1221"/>
        <v/>
      </c>
      <c r="AL1991" s="71" t="str">
        <f t="shared" si="1222"/>
        <v/>
      </c>
      <c r="AM1991" s="78" t="str">
        <f t="shared" si="1223"/>
        <v/>
      </c>
      <c r="AN1991" s="75" t="str">
        <f t="shared" si="1224"/>
        <v/>
      </c>
      <c r="AO1991" s="71" t="str">
        <f t="shared" si="1225"/>
        <v/>
      </c>
      <c r="AP1991" s="71" t="str">
        <f t="shared" si="1226"/>
        <v/>
      </c>
      <c r="AQ1991" s="71" t="str">
        <f t="shared" si="1227"/>
        <v/>
      </c>
      <c r="AR1991" s="71" t="str">
        <f t="shared" si="1228"/>
        <v/>
      </c>
      <c r="AS1991" s="71" t="str">
        <f t="shared" si="1229"/>
        <v/>
      </c>
      <c r="AT1991" s="71" t="str">
        <f t="shared" si="1230"/>
        <v/>
      </c>
      <c r="AU1991" s="76" t="str">
        <f t="shared" si="1231"/>
        <v/>
      </c>
      <c r="BF1991" s="141">
        <v>53040</v>
      </c>
      <c r="BG1991" s="142" t="s">
        <v>21920</v>
      </c>
      <c r="BH1991" s="141" t="s">
        <v>478</v>
      </c>
      <c r="BI1991" s="141" t="s">
        <v>177</v>
      </c>
      <c r="BJ1991" s="141"/>
      <c r="BK1991" s="141"/>
      <c r="BL1991" s="141" t="s">
        <v>21919</v>
      </c>
      <c r="BM1991" s="141">
        <v>45.532825000000003</v>
      </c>
      <c r="BN1991" s="141">
        <v>-73.094864000000001</v>
      </c>
      <c r="BO1991" s="141">
        <v>2013</v>
      </c>
      <c r="BP1991" s="143" t="s">
        <v>26134</v>
      </c>
      <c r="BQ1991" s="143" t="s">
        <v>17560</v>
      </c>
    </row>
    <row r="1992" spans="1:69" ht="38.25" customHeight="1" x14ac:dyDescent="0.25">
      <c r="A1992" s="1" t="str">
        <f t="shared" si="1194"/>
        <v/>
      </c>
      <c r="B1992" s="32" t="str">
        <f t="shared" si="1195"/>
        <v/>
      </c>
      <c r="C1992" s="25" t="str">
        <f t="shared" si="1196"/>
        <v/>
      </c>
      <c r="D1992" s="25" t="str">
        <f t="shared" si="1197"/>
        <v/>
      </c>
      <c r="E1992" s="25" t="str">
        <f t="shared" si="1198"/>
        <v/>
      </c>
      <c r="F1992" s="25" t="str">
        <f t="shared" si="1199"/>
        <v/>
      </c>
      <c r="G1992" s="108" t="str">
        <f t="shared" si="1200"/>
        <v/>
      </c>
      <c r="H1992" s="108" t="str">
        <f t="shared" si="1201"/>
        <v/>
      </c>
      <c r="I1992" s="112" t="str">
        <f t="shared" si="1202"/>
        <v/>
      </c>
      <c r="J1992" s="112"/>
      <c r="K1992" s="112"/>
      <c r="L1992" s="113"/>
      <c r="M1992" s="113"/>
      <c r="N1992" s="224" t="str">
        <f t="shared" si="1203"/>
        <v/>
      </c>
      <c r="O1992" s="225" t="str">
        <f t="shared" si="1204"/>
        <v/>
      </c>
      <c r="Q1992" s="6">
        <v>1990</v>
      </c>
      <c r="R1992" s="47" t="str">
        <f t="shared" si="1205"/>
        <v>-1990</v>
      </c>
      <c r="S1992" s="6"/>
      <c r="T1992" s="48" t="str">
        <f t="shared" si="1206"/>
        <v/>
      </c>
      <c r="U1992" s="49" t="str">
        <f t="shared" si="1207"/>
        <v/>
      </c>
      <c r="W1992" s="51"/>
      <c r="X1992" s="75" t="str">
        <f t="shared" si="1208"/>
        <v/>
      </c>
      <c r="Y1992" s="71" t="str">
        <f t="shared" si="1209"/>
        <v/>
      </c>
      <c r="Z1992" s="71" t="str">
        <f t="shared" si="1210"/>
        <v/>
      </c>
      <c r="AA1992" s="71" t="str">
        <f t="shared" si="1211"/>
        <v/>
      </c>
      <c r="AB1992" s="71" t="str">
        <f t="shared" si="1212"/>
        <v/>
      </c>
      <c r="AC1992" s="71" t="str">
        <f t="shared" si="1213"/>
        <v/>
      </c>
      <c r="AD1992" s="71" t="str">
        <f t="shared" si="1214"/>
        <v/>
      </c>
      <c r="AE1992" s="78" t="str">
        <f t="shared" si="1215"/>
        <v/>
      </c>
      <c r="AF1992" s="75" t="str">
        <f t="shared" si="1216"/>
        <v/>
      </c>
      <c r="AG1992" s="71" t="str">
        <f t="shared" si="1217"/>
        <v/>
      </c>
      <c r="AH1992" s="71" t="str">
        <f t="shared" si="1218"/>
        <v/>
      </c>
      <c r="AI1992" s="71" t="str">
        <f t="shared" si="1219"/>
        <v/>
      </c>
      <c r="AJ1992" s="71" t="str">
        <f t="shared" si="1220"/>
        <v/>
      </c>
      <c r="AK1992" s="71" t="str">
        <f t="shared" si="1221"/>
        <v/>
      </c>
      <c r="AL1992" s="71" t="str">
        <f t="shared" si="1222"/>
        <v/>
      </c>
      <c r="AM1992" s="78" t="str">
        <f t="shared" si="1223"/>
        <v/>
      </c>
      <c r="AN1992" s="75" t="str">
        <f t="shared" si="1224"/>
        <v/>
      </c>
      <c r="AO1992" s="71" t="str">
        <f t="shared" si="1225"/>
        <v/>
      </c>
      <c r="AP1992" s="71" t="str">
        <f t="shared" si="1226"/>
        <v/>
      </c>
      <c r="AQ1992" s="71" t="str">
        <f t="shared" si="1227"/>
        <v/>
      </c>
      <c r="AR1992" s="71" t="str">
        <f t="shared" si="1228"/>
        <v/>
      </c>
      <c r="AS1992" s="71" t="str">
        <f t="shared" si="1229"/>
        <v/>
      </c>
      <c r="AT1992" s="71" t="str">
        <f t="shared" si="1230"/>
        <v/>
      </c>
      <c r="AU1992" s="76" t="str">
        <f t="shared" si="1231"/>
        <v/>
      </c>
      <c r="BF1992" s="141">
        <v>53040</v>
      </c>
      <c r="BG1992" s="142" t="s">
        <v>21921</v>
      </c>
      <c r="BH1992" s="141" t="s">
        <v>478</v>
      </c>
      <c r="BI1992" s="141" t="s">
        <v>186</v>
      </c>
      <c r="BJ1992" s="141" t="s">
        <v>21922</v>
      </c>
      <c r="BK1992" s="141"/>
      <c r="BL1992" s="141" t="s">
        <v>21919</v>
      </c>
      <c r="BM1992" s="141">
        <v>45.533009</v>
      </c>
      <c r="BN1992" s="141">
        <v>-73.094826999999995</v>
      </c>
      <c r="BO1992" s="141">
        <v>2013</v>
      </c>
      <c r="BP1992" s="143"/>
      <c r="BQ1992" s="143" t="s">
        <v>17560</v>
      </c>
    </row>
    <row r="1993" spans="1:69" ht="38.25" customHeight="1" x14ac:dyDescent="0.25">
      <c r="A1993" s="1" t="str">
        <f t="shared" si="1194"/>
        <v/>
      </c>
      <c r="B1993" s="32" t="str">
        <f t="shared" si="1195"/>
        <v/>
      </c>
      <c r="C1993" s="25" t="str">
        <f t="shared" si="1196"/>
        <v/>
      </c>
      <c r="D1993" s="25" t="str">
        <f t="shared" si="1197"/>
        <v/>
      </c>
      <c r="E1993" s="25" t="str">
        <f t="shared" si="1198"/>
        <v/>
      </c>
      <c r="F1993" s="25" t="str">
        <f t="shared" si="1199"/>
        <v/>
      </c>
      <c r="G1993" s="108" t="str">
        <f t="shared" si="1200"/>
        <v/>
      </c>
      <c r="H1993" s="108" t="str">
        <f t="shared" si="1201"/>
        <v/>
      </c>
      <c r="I1993" s="112" t="str">
        <f t="shared" si="1202"/>
        <v/>
      </c>
      <c r="J1993" s="112"/>
      <c r="K1993" s="112"/>
      <c r="L1993" s="113"/>
      <c r="M1993" s="113"/>
      <c r="N1993" s="224" t="str">
        <f t="shared" si="1203"/>
        <v/>
      </c>
      <c r="O1993" s="225" t="str">
        <f t="shared" si="1204"/>
        <v/>
      </c>
      <c r="Q1993" s="6">
        <v>1991</v>
      </c>
      <c r="R1993" s="47" t="str">
        <f t="shared" si="1205"/>
        <v>-1991</v>
      </c>
      <c r="S1993" s="6"/>
      <c r="T1993" s="48" t="str">
        <f t="shared" si="1206"/>
        <v/>
      </c>
      <c r="U1993" s="49" t="str">
        <f t="shared" si="1207"/>
        <v/>
      </c>
      <c r="W1993" s="51"/>
      <c r="X1993" s="75" t="str">
        <f t="shared" si="1208"/>
        <v/>
      </c>
      <c r="Y1993" s="71" t="str">
        <f t="shared" si="1209"/>
        <v/>
      </c>
      <c r="Z1993" s="71" t="str">
        <f t="shared" si="1210"/>
        <v/>
      </c>
      <c r="AA1993" s="71" t="str">
        <f t="shared" si="1211"/>
        <v/>
      </c>
      <c r="AB1993" s="71" t="str">
        <f t="shared" si="1212"/>
        <v/>
      </c>
      <c r="AC1993" s="71" t="str">
        <f t="shared" si="1213"/>
        <v/>
      </c>
      <c r="AD1993" s="71" t="str">
        <f t="shared" si="1214"/>
        <v/>
      </c>
      <c r="AE1993" s="78" t="str">
        <f t="shared" si="1215"/>
        <v/>
      </c>
      <c r="AF1993" s="75" t="str">
        <f t="shared" si="1216"/>
        <v/>
      </c>
      <c r="AG1993" s="71" t="str">
        <f t="shared" si="1217"/>
        <v/>
      </c>
      <c r="AH1993" s="71" t="str">
        <f t="shared" si="1218"/>
        <v/>
      </c>
      <c r="AI1993" s="71" t="str">
        <f t="shared" si="1219"/>
        <v/>
      </c>
      <c r="AJ1993" s="71" t="str">
        <f t="shared" si="1220"/>
        <v/>
      </c>
      <c r="AK1993" s="71" t="str">
        <f t="shared" si="1221"/>
        <v/>
      </c>
      <c r="AL1993" s="71" t="str">
        <f t="shared" si="1222"/>
        <v/>
      </c>
      <c r="AM1993" s="78" t="str">
        <f t="shared" si="1223"/>
        <v/>
      </c>
      <c r="AN1993" s="75" t="str">
        <f t="shared" si="1224"/>
        <v/>
      </c>
      <c r="AO1993" s="71" t="str">
        <f t="shared" si="1225"/>
        <v/>
      </c>
      <c r="AP1993" s="71" t="str">
        <f t="shared" si="1226"/>
        <v/>
      </c>
      <c r="AQ1993" s="71" t="str">
        <f t="shared" si="1227"/>
        <v/>
      </c>
      <c r="AR1993" s="71" t="str">
        <f t="shared" si="1228"/>
        <v/>
      </c>
      <c r="AS1993" s="71" t="str">
        <f t="shared" si="1229"/>
        <v/>
      </c>
      <c r="AT1993" s="71" t="str">
        <f t="shared" si="1230"/>
        <v/>
      </c>
      <c r="AU1993" s="76" t="str">
        <f t="shared" si="1231"/>
        <v/>
      </c>
      <c r="BF1993" s="141">
        <v>53040</v>
      </c>
      <c r="BG1993" s="142" t="s">
        <v>21923</v>
      </c>
      <c r="BH1993" s="141" t="s">
        <v>478</v>
      </c>
      <c r="BI1993" s="141" t="s">
        <v>186</v>
      </c>
      <c r="BJ1993" s="141" t="s">
        <v>21924</v>
      </c>
      <c r="BK1993" s="141" t="s">
        <v>12177</v>
      </c>
      <c r="BL1993" s="141" t="s">
        <v>21925</v>
      </c>
      <c r="BM1993" s="141">
        <v>45.580210000000001</v>
      </c>
      <c r="BN1993" s="141">
        <v>-73.092564999999993</v>
      </c>
      <c r="BO1993" s="141">
        <v>2013</v>
      </c>
      <c r="BP1993" s="143"/>
      <c r="BQ1993" s="143" t="s">
        <v>17560</v>
      </c>
    </row>
    <row r="1994" spans="1:69" ht="38.25" customHeight="1" x14ac:dyDescent="0.25">
      <c r="A1994" s="1" t="str">
        <f t="shared" si="1194"/>
        <v/>
      </c>
      <c r="B1994" s="32" t="str">
        <f t="shared" si="1195"/>
        <v/>
      </c>
      <c r="C1994" s="25" t="str">
        <f t="shared" si="1196"/>
        <v/>
      </c>
      <c r="D1994" s="25" t="str">
        <f t="shared" si="1197"/>
        <v/>
      </c>
      <c r="E1994" s="25" t="str">
        <f t="shared" si="1198"/>
        <v/>
      </c>
      <c r="F1994" s="25" t="str">
        <f t="shared" si="1199"/>
        <v/>
      </c>
      <c r="G1994" s="108" t="str">
        <f t="shared" si="1200"/>
        <v/>
      </c>
      <c r="H1994" s="108" t="str">
        <f t="shared" si="1201"/>
        <v/>
      </c>
      <c r="I1994" s="112" t="str">
        <f t="shared" si="1202"/>
        <v/>
      </c>
      <c r="J1994" s="112"/>
      <c r="K1994" s="112"/>
      <c r="L1994" s="113"/>
      <c r="M1994" s="113"/>
      <c r="N1994" s="224" t="str">
        <f t="shared" si="1203"/>
        <v/>
      </c>
      <c r="O1994" s="225" t="str">
        <f t="shared" si="1204"/>
        <v/>
      </c>
      <c r="Q1994" s="6">
        <v>1992</v>
      </c>
      <c r="R1994" s="47" t="str">
        <f t="shared" si="1205"/>
        <v>-1992</v>
      </c>
      <c r="S1994" s="6"/>
      <c r="T1994" s="48" t="str">
        <f t="shared" si="1206"/>
        <v/>
      </c>
      <c r="U1994" s="49" t="str">
        <f t="shared" si="1207"/>
        <v/>
      </c>
      <c r="W1994" s="51"/>
      <c r="X1994" s="75" t="str">
        <f t="shared" si="1208"/>
        <v/>
      </c>
      <c r="Y1994" s="71" t="str">
        <f t="shared" si="1209"/>
        <v/>
      </c>
      <c r="Z1994" s="71" t="str">
        <f t="shared" si="1210"/>
        <v/>
      </c>
      <c r="AA1994" s="71" t="str">
        <f t="shared" si="1211"/>
        <v/>
      </c>
      <c r="AB1994" s="71" t="str">
        <f t="shared" si="1212"/>
        <v/>
      </c>
      <c r="AC1994" s="71" t="str">
        <f t="shared" si="1213"/>
        <v/>
      </c>
      <c r="AD1994" s="71" t="str">
        <f t="shared" si="1214"/>
        <v/>
      </c>
      <c r="AE1994" s="78" t="str">
        <f t="shared" si="1215"/>
        <v/>
      </c>
      <c r="AF1994" s="75" t="str">
        <f t="shared" si="1216"/>
        <v/>
      </c>
      <c r="AG1994" s="71" t="str">
        <f t="shared" si="1217"/>
        <v/>
      </c>
      <c r="AH1994" s="71" t="str">
        <f t="shared" si="1218"/>
        <v/>
      </c>
      <c r="AI1994" s="71" t="str">
        <f t="shared" si="1219"/>
        <v/>
      </c>
      <c r="AJ1994" s="71" t="str">
        <f t="shared" si="1220"/>
        <v/>
      </c>
      <c r="AK1994" s="71" t="str">
        <f t="shared" si="1221"/>
        <v/>
      </c>
      <c r="AL1994" s="71" t="str">
        <f t="shared" si="1222"/>
        <v/>
      </c>
      <c r="AM1994" s="78" t="str">
        <f t="shared" si="1223"/>
        <v/>
      </c>
      <c r="AN1994" s="75" t="str">
        <f t="shared" si="1224"/>
        <v/>
      </c>
      <c r="AO1994" s="71" t="str">
        <f t="shared" si="1225"/>
        <v/>
      </c>
      <c r="AP1994" s="71" t="str">
        <f t="shared" si="1226"/>
        <v/>
      </c>
      <c r="AQ1994" s="71" t="str">
        <f t="shared" si="1227"/>
        <v/>
      </c>
      <c r="AR1994" s="71" t="str">
        <f t="shared" si="1228"/>
        <v/>
      </c>
      <c r="AS1994" s="71" t="str">
        <f t="shared" si="1229"/>
        <v/>
      </c>
      <c r="AT1994" s="71" t="str">
        <f t="shared" si="1230"/>
        <v/>
      </c>
      <c r="AU1994" s="76" t="str">
        <f t="shared" si="1231"/>
        <v/>
      </c>
      <c r="BF1994" s="141">
        <v>54008</v>
      </c>
      <c r="BG1994" s="142" t="s">
        <v>21521</v>
      </c>
      <c r="BH1994" s="141" t="s">
        <v>478</v>
      </c>
      <c r="BI1994" s="141" t="s">
        <v>176</v>
      </c>
      <c r="BJ1994" s="141"/>
      <c r="BK1994" s="141" t="s">
        <v>2152</v>
      </c>
      <c r="BL1994" s="141" t="s">
        <v>12266</v>
      </c>
      <c r="BM1994" s="141">
        <v>45.502060197855997</v>
      </c>
      <c r="BN1994" s="141">
        <v>-72.901246680312696</v>
      </c>
      <c r="BO1994" s="141">
        <v>2004</v>
      </c>
      <c r="BP1994" s="143" t="s">
        <v>26079</v>
      </c>
      <c r="BQ1994" s="143" t="s">
        <v>17560</v>
      </c>
    </row>
    <row r="1995" spans="1:69" ht="38.25" customHeight="1" x14ac:dyDescent="0.25">
      <c r="A1995" s="1" t="str">
        <f t="shared" si="1194"/>
        <v/>
      </c>
      <c r="B1995" s="32" t="str">
        <f t="shared" si="1195"/>
        <v/>
      </c>
      <c r="C1995" s="25" t="str">
        <f t="shared" si="1196"/>
        <v/>
      </c>
      <c r="D1995" s="25" t="str">
        <f t="shared" si="1197"/>
        <v/>
      </c>
      <c r="E1995" s="25" t="str">
        <f t="shared" si="1198"/>
        <v/>
      </c>
      <c r="F1995" s="25" t="str">
        <f t="shared" si="1199"/>
        <v/>
      </c>
      <c r="G1995" s="108" t="str">
        <f t="shared" si="1200"/>
        <v/>
      </c>
      <c r="H1995" s="108" t="str">
        <f t="shared" si="1201"/>
        <v/>
      </c>
      <c r="I1995" s="112" t="str">
        <f t="shared" si="1202"/>
        <v/>
      </c>
      <c r="J1995" s="112"/>
      <c r="K1995" s="112"/>
      <c r="L1995" s="113"/>
      <c r="M1995" s="113"/>
      <c r="N1995" s="224" t="str">
        <f t="shared" si="1203"/>
        <v/>
      </c>
      <c r="O1995" s="225" t="str">
        <f t="shared" si="1204"/>
        <v/>
      </c>
      <c r="Q1995" s="6">
        <v>1993</v>
      </c>
      <c r="R1995" s="47" t="str">
        <f t="shared" si="1205"/>
        <v>-1993</v>
      </c>
      <c r="S1995" s="6"/>
      <c r="T1995" s="48" t="str">
        <f t="shared" si="1206"/>
        <v/>
      </c>
      <c r="U1995" s="49" t="str">
        <f t="shared" si="1207"/>
        <v/>
      </c>
      <c r="W1995" s="51"/>
      <c r="X1995" s="75" t="str">
        <f t="shared" si="1208"/>
        <v/>
      </c>
      <c r="Y1995" s="71" t="str">
        <f t="shared" si="1209"/>
        <v/>
      </c>
      <c r="Z1995" s="71" t="str">
        <f t="shared" si="1210"/>
        <v/>
      </c>
      <c r="AA1995" s="71" t="str">
        <f t="shared" si="1211"/>
        <v/>
      </c>
      <c r="AB1995" s="71" t="str">
        <f t="shared" si="1212"/>
        <v/>
      </c>
      <c r="AC1995" s="71" t="str">
        <f t="shared" si="1213"/>
        <v/>
      </c>
      <c r="AD1995" s="71" t="str">
        <f t="shared" si="1214"/>
        <v/>
      </c>
      <c r="AE1995" s="78" t="str">
        <f t="shared" si="1215"/>
        <v/>
      </c>
      <c r="AF1995" s="75" t="str">
        <f t="shared" si="1216"/>
        <v/>
      </c>
      <c r="AG1995" s="71" t="str">
        <f t="shared" si="1217"/>
        <v/>
      </c>
      <c r="AH1995" s="71" t="str">
        <f t="shared" si="1218"/>
        <v/>
      </c>
      <c r="AI1995" s="71" t="str">
        <f t="shared" si="1219"/>
        <v/>
      </c>
      <c r="AJ1995" s="71" t="str">
        <f t="shared" si="1220"/>
        <v/>
      </c>
      <c r="AK1995" s="71" t="str">
        <f t="shared" si="1221"/>
        <v/>
      </c>
      <c r="AL1995" s="71" t="str">
        <f t="shared" si="1222"/>
        <v/>
      </c>
      <c r="AM1995" s="78" t="str">
        <f t="shared" si="1223"/>
        <v/>
      </c>
      <c r="AN1995" s="75" t="str">
        <f t="shared" si="1224"/>
        <v/>
      </c>
      <c r="AO1995" s="71" t="str">
        <f t="shared" si="1225"/>
        <v/>
      </c>
      <c r="AP1995" s="71" t="str">
        <f t="shared" si="1226"/>
        <v/>
      </c>
      <c r="AQ1995" s="71" t="str">
        <f t="shared" si="1227"/>
        <v/>
      </c>
      <c r="AR1995" s="71" t="str">
        <f t="shared" si="1228"/>
        <v/>
      </c>
      <c r="AS1995" s="71" t="str">
        <f t="shared" si="1229"/>
        <v/>
      </c>
      <c r="AT1995" s="71" t="str">
        <f t="shared" si="1230"/>
        <v/>
      </c>
      <c r="AU1995" s="76" t="str">
        <f t="shared" si="1231"/>
        <v/>
      </c>
      <c r="BF1995" s="141">
        <v>54008</v>
      </c>
      <c r="BG1995" s="142" t="s">
        <v>21522</v>
      </c>
      <c r="BH1995" s="141" t="s">
        <v>478</v>
      </c>
      <c r="BI1995" s="141" t="s">
        <v>177</v>
      </c>
      <c r="BJ1995" s="141"/>
      <c r="BK1995" s="141" t="s">
        <v>2152</v>
      </c>
      <c r="BL1995" s="141" t="s">
        <v>12266</v>
      </c>
      <c r="BM1995" s="141">
        <v>45.502060197855997</v>
      </c>
      <c r="BN1995" s="141">
        <v>-72.901246680312696</v>
      </c>
      <c r="BO1995" s="141">
        <v>1993</v>
      </c>
      <c r="BP1995" s="143" t="s">
        <v>485</v>
      </c>
      <c r="BQ1995" s="143" t="s">
        <v>17560</v>
      </c>
    </row>
    <row r="1996" spans="1:69" ht="38.25" customHeight="1" x14ac:dyDescent="0.25">
      <c r="A1996" s="1" t="str">
        <f t="shared" si="1194"/>
        <v/>
      </c>
      <c r="B1996" s="32" t="str">
        <f t="shared" si="1195"/>
        <v/>
      </c>
      <c r="C1996" s="25" t="str">
        <f t="shared" si="1196"/>
        <v/>
      </c>
      <c r="D1996" s="25" t="str">
        <f t="shared" si="1197"/>
        <v/>
      </c>
      <c r="E1996" s="25" t="str">
        <f t="shared" si="1198"/>
        <v/>
      </c>
      <c r="F1996" s="25" t="str">
        <f t="shared" si="1199"/>
        <v/>
      </c>
      <c r="G1996" s="108" t="str">
        <f t="shared" si="1200"/>
        <v/>
      </c>
      <c r="H1996" s="108" t="str">
        <f t="shared" si="1201"/>
        <v/>
      </c>
      <c r="I1996" s="112" t="str">
        <f t="shared" si="1202"/>
        <v/>
      </c>
      <c r="J1996" s="112"/>
      <c r="K1996" s="112"/>
      <c r="L1996" s="113"/>
      <c r="M1996" s="113"/>
      <c r="N1996" s="224" t="str">
        <f t="shared" si="1203"/>
        <v/>
      </c>
      <c r="O1996" s="225" t="str">
        <f t="shared" si="1204"/>
        <v/>
      </c>
      <c r="Q1996" s="6">
        <v>1994</v>
      </c>
      <c r="R1996" s="47" t="str">
        <f t="shared" si="1205"/>
        <v>-1994</v>
      </c>
      <c r="S1996" s="6"/>
      <c r="T1996" s="48" t="str">
        <f t="shared" si="1206"/>
        <v/>
      </c>
      <c r="U1996" s="49" t="str">
        <f t="shared" si="1207"/>
        <v/>
      </c>
      <c r="W1996" s="51"/>
      <c r="X1996" s="75" t="str">
        <f t="shared" si="1208"/>
        <v/>
      </c>
      <c r="Y1996" s="71" t="str">
        <f t="shared" si="1209"/>
        <v/>
      </c>
      <c r="Z1996" s="71" t="str">
        <f t="shared" si="1210"/>
        <v/>
      </c>
      <c r="AA1996" s="71" t="str">
        <f t="shared" si="1211"/>
        <v/>
      </c>
      <c r="AB1996" s="71" t="str">
        <f t="shared" si="1212"/>
        <v/>
      </c>
      <c r="AC1996" s="71" t="str">
        <f t="shared" si="1213"/>
        <v/>
      </c>
      <c r="AD1996" s="71" t="str">
        <f t="shared" si="1214"/>
        <v/>
      </c>
      <c r="AE1996" s="78" t="str">
        <f t="shared" si="1215"/>
        <v/>
      </c>
      <c r="AF1996" s="75" t="str">
        <f t="shared" si="1216"/>
        <v/>
      </c>
      <c r="AG1996" s="71" t="str">
        <f t="shared" si="1217"/>
        <v/>
      </c>
      <c r="AH1996" s="71" t="str">
        <f t="shared" si="1218"/>
        <v/>
      </c>
      <c r="AI1996" s="71" t="str">
        <f t="shared" si="1219"/>
        <v/>
      </c>
      <c r="AJ1996" s="71" t="str">
        <f t="shared" si="1220"/>
        <v/>
      </c>
      <c r="AK1996" s="71" t="str">
        <f t="shared" si="1221"/>
        <v/>
      </c>
      <c r="AL1996" s="71" t="str">
        <f t="shared" si="1222"/>
        <v/>
      </c>
      <c r="AM1996" s="78" t="str">
        <f t="shared" si="1223"/>
        <v/>
      </c>
      <c r="AN1996" s="75" t="str">
        <f t="shared" si="1224"/>
        <v/>
      </c>
      <c r="AO1996" s="71" t="str">
        <f t="shared" si="1225"/>
        <v/>
      </c>
      <c r="AP1996" s="71" t="str">
        <f t="shared" si="1226"/>
        <v/>
      </c>
      <c r="AQ1996" s="71" t="str">
        <f t="shared" si="1227"/>
        <v/>
      </c>
      <c r="AR1996" s="71" t="str">
        <f t="shared" si="1228"/>
        <v/>
      </c>
      <c r="AS1996" s="71" t="str">
        <f t="shared" si="1229"/>
        <v/>
      </c>
      <c r="AT1996" s="71" t="str">
        <f t="shared" si="1230"/>
        <v/>
      </c>
      <c r="AU1996" s="76" t="str">
        <f t="shared" si="1231"/>
        <v/>
      </c>
      <c r="BF1996" s="141">
        <v>54008</v>
      </c>
      <c r="BG1996" s="142" t="s">
        <v>21523</v>
      </c>
      <c r="BH1996" s="141" t="s">
        <v>478</v>
      </c>
      <c r="BI1996" s="141" t="s">
        <v>176</v>
      </c>
      <c r="BJ1996" s="141"/>
      <c r="BK1996" s="141" t="s">
        <v>1732</v>
      </c>
      <c r="BL1996" s="141" t="s">
        <v>21524</v>
      </c>
      <c r="BM1996" s="141">
        <v>45.476270999999997</v>
      </c>
      <c r="BN1996" s="141">
        <v>-72.892713999999998</v>
      </c>
      <c r="BO1996" s="141">
        <v>1986</v>
      </c>
      <c r="BP1996" s="143" t="s">
        <v>1565</v>
      </c>
      <c r="BQ1996" s="143" t="s">
        <v>17560</v>
      </c>
    </row>
    <row r="1997" spans="1:69" ht="38.25" customHeight="1" x14ac:dyDescent="0.25">
      <c r="A1997" s="1" t="str">
        <f t="shared" ref="A1997:A2004" si="1232">IF(B1997="","",R1987)</f>
        <v/>
      </c>
      <c r="B1997" s="32" t="str">
        <f t="shared" ref="B1997:B2005" si="1233">IF(IF(ISERROR(VLOOKUP((Code_geo&amp;"-"&amp;Q1987),BD_IP_2014,2,FALSE)),"",(VLOOKUP((Code_geo&amp;"-"&amp;Q1987),BD_IP_2014,2,FALSE)))=0,"",IF(ISERROR(VLOOKUP((Code_geo&amp;"-"&amp;Q1987),BD_IP_2014,2,FALSE)),"",(VLOOKUP((Code_geo&amp;"-"&amp;Q1987),BD_IP_2014,2,FALSE))))</f>
        <v/>
      </c>
      <c r="C1997" s="25" t="str">
        <f t="shared" ref="C1997:C2005" si="1234">IF(IF(ISERROR(VLOOKUP((Code_geo&amp;"-"&amp;Q1987),BD_IP_2014,3,FALSE)),"",(VLOOKUP((Code_geo&amp;"-"&amp;Q1987),BD_IP_2014,3,FALSE)))=0,"",IF(ISERROR(VLOOKUP((Code_geo&amp;"-"&amp;Q1987),BD_IP_2014,3,FALSE)),"",(VLOOKUP((Code_geo&amp;"-"&amp;Q1987),BD_IP_2014,3,FALSE))))</f>
        <v/>
      </c>
      <c r="D1997" s="25" t="str">
        <f t="shared" ref="D1997:D2005" si="1235">IF(IF(ISERROR(VLOOKUP((Code_geo&amp;"-"&amp;Q1987),BD_IP_2014,4,FALSE)),"",(VLOOKUP((Code_geo&amp;"-"&amp;Q1987),BD_IP_2014,4,FALSE)))=0,"",IF(ISERROR(VLOOKUP((Code_geo&amp;"-"&amp;Q1987),BD_IP_2014,4,FALSE)),"",(VLOOKUP((Code_geo&amp;"-"&amp;Q1987),BD_IP_2014,4,FALSE))))</f>
        <v/>
      </c>
      <c r="E1997" s="25" t="str">
        <f t="shared" ref="E1997:E2005" si="1236">IF(IF(ISERROR(VLOOKUP((Code_geo&amp;"-"&amp;Q1987),BD_IP_2014,5,FALSE)),"",(VLOOKUP((Code_geo&amp;"-"&amp;Q1987),BD_IP_2014,5,FALSE)))=0,"",IF(ISERROR(VLOOKUP((Code_geo&amp;"-"&amp;Q1987),BD_IP_2014,5,FALSE)),"",(VLOOKUP((Code_geo&amp;"-"&amp;Q1987),BD_IP_2014,5,FALSE))))</f>
        <v/>
      </c>
      <c r="F1997" s="25" t="str">
        <f t="shared" ref="F1997:F2005" si="1237">IF(IF(ISERROR(VLOOKUP((Code_geo&amp;"-"&amp;Q1987),BD_IP_2014,6,FALSE)),"",(VLOOKUP((Code_geo&amp;"-"&amp;Q1987),BD_IP_2014,6,FALSE)))=0,"",IF(ISERROR(VLOOKUP((Code_geo&amp;"-"&amp;Q1987),BD_IP_2014,6,FALSE)),"",(VLOOKUP((Code_geo&amp;"-"&amp;Q1987),BD_IP_2014,6,FALSE))))</f>
        <v/>
      </c>
      <c r="G1997" s="108" t="str">
        <f t="shared" ref="G1997:G2005" si="1238">IF(ISERROR(VLOOKUP((Code_geo&amp;"-"&amp;Q1987),BD_IP_2014,7,FALSE)),"",(VLOOKUP((Code_geo&amp;"-"&amp;Q1987),BD_IP_2014,7,FALSE)))</f>
        <v/>
      </c>
      <c r="H1997" s="108" t="str">
        <f t="shared" ref="H1997:H2005" si="1239">IF(ISERROR(VLOOKUP((Code_geo&amp;"-"&amp;Q1987),BD_IP_2014,8,FALSE)),"",(VLOOKUP((Code_geo&amp;"-"&amp;Q1987),BD_IP_2014,8,FALSE)))</f>
        <v/>
      </c>
      <c r="I1997" s="112" t="str">
        <f t="shared" ref="I1997:I2005" si="1240">IF(ISERROR(VLOOKUP((Code_geo&amp;"-"&amp;Q1987),BD_IP_2014,9,FALSE)),"",(VLOOKUP((Code_geo&amp;"-"&amp;Q1987),BD_IP_2014,9,FALSE)))</f>
        <v/>
      </c>
      <c r="J1997" s="112"/>
      <c r="K1997" s="112"/>
      <c r="L1997" s="113"/>
      <c r="M1997" s="113"/>
      <c r="N1997" s="224" t="str">
        <f t="shared" ref="N1997:N2005" si="1241">IF(IF(ISERROR(VLOOKUP((Code_geo&amp;"-"&amp;Q1987),BD_IP_2014,10,FALSE)),"",(VLOOKUP((Code_geo&amp;"-"&amp;Q1987),BD_IP_2014,10,FALSE)))=0,"",IF(ISERROR(VLOOKUP((Code_geo&amp;"-"&amp;Q1987),BD_IP_2014,10,FALSE)),"",(VLOOKUP((Code_geo&amp;"-"&amp;Q1987),BD_IP_2014,10,FALSE))))</f>
        <v/>
      </c>
      <c r="O1997" s="225" t="str">
        <f t="shared" si="1204"/>
        <v/>
      </c>
      <c r="Q1997" s="6">
        <v>1995</v>
      </c>
      <c r="R1997" s="47" t="str">
        <f t="shared" si="1205"/>
        <v>-1995</v>
      </c>
      <c r="S1997" s="6"/>
      <c r="T1997" s="48" t="str">
        <f t="shared" si="1206"/>
        <v/>
      </c>
      <c r="U1997" s="49" t="str">
        <f t="shared" si="1207"/>
        <v/>
      </c>
      <c r="W1997" s="51"/>
      <c r="X1997" s="75" t="str">
        <f t="shared" si="1208"/>
        <v/>
      </c>
      <c r="Y1997" s="71" t="str">
        <f t="shared" si="1209"/>
        <v/>
      </c>
      <c r="Z1997" s="71" t="str">
        <f t="shared" si="1210"/>
        <v/>
      </c>
      <c r="AA1997" s="71" t="str">
        <f t="shared" si="1211"/>
        <v/>
      </c>
      <c r="AB1997" s="71" t="str">
        <f t="shared" si="1212"/>
        <v/>
      </c>
      <c r="AC1997" s="71" t="str">
        <f t="shared" si="1213"/>
        <v/>
      </c>
      <c r="AD1997" s="71" t="str">
        <f t="shared" si="1214"/>
        <v/>
      </c>
      <c r="AE1997" s="78" t="str">
        <f t="shared" si="1215"/>
        <v/>
      </c>
      <c r="AF1997" s="75" t="str">
        <f t="shared" si="1216"/>
        <v/>
      </c>
      <c r="AG1997" s="71" t="str">
        <f t="shared" si="1217"/>
        <v/>
      </c>
      <c r="AH1997" s="71" t="str">
        <f t="shared" si="1218"/>
        <v/>
      </c>
      <c r="AI1997" s="71" t="str">
        <f t="shared" si="1219"/>
        <v/>
      </c>
      <c r="AJ1997" s="71" t="str">
        <f t="shared" si="1220"/>
        <v/>
      </c>
      <c r="AK1997" s="71" t="str">
        <f t="shared" si="1221"/>
        <v/>
      </c>
      <c r="AL1997" s="71" t="str">
        <f t="shared" si="1222"/>
        <v/>
      </c>
      <c r="AM1997" s="78" t="str">
        <f t="shared" si="1223"/>
        <v/>
      </c>
      <c r="AN1997" s="75" t="str">
        <f t="shared" si="1224"/>
        <v/>
      </c>
      <c r="AO1997" s="71" t="str">
        <f t="shared" si="1225"/>
        <v/>
      </c>
      <c r="AP1997" s="71" t="str">
        <f t="shared" si="1226"/>
        <v/>
      </c>
      <c r="AQ1997" s="71" t="str">
        <f t="shared" si="1227"/>
        <v/>
      </c>
      <c r="AR1997" s="71" t="str">
        <f t="shared" si="1228"/>
        <v/>
      </c>
      <c r="AS1997" s="71" t="str">
        <f t="shared" si="1229"/>
        <v/>
      </c>
      <c r="AT1997" s="71" t="str">
        <f t="shared" si="1230"/>
        <v/>
      </c>
      <c r="AU1997" s="76" t="str">
        <f t="shared" si="1231"/>
        <v/>
      </c>
      <c r="BF1997" s="141">
        <v>53052</v>
      </c>
      <c r="BG1997" s="142" t="s">
        <v>21564</v>
      </c>
      <c r="BH1997" s="141" t="s">
        <v>180</v>
      </c>
      <c r="BI1997" s="141" t="s">
        <v>178</v>
      </c>
      <c r="BJ1997" s="141" t="s">
        <v>21565</v>
      </c>
      <c r="BK1997" s="141" t="s">
        <v>5506</v>
      </c>
      <c r="BL1997" s="141" t="s">
        <v>21566</v>
      </c>
      <c r="BM1997" s="141">
        <v>46.036664993724102</v>
      </c>
      <c r="BN1997" s="141">
        <v>-73.077685248048098</v>
      </c>
      <c r="BO1997" s="141">
        <v>1990</v>
      </c>
      <c r="BP1997" s="143" t="s">
        <v>484</v>
      </c>
      <c r="BQ1997" s="143" t="s">
        <v>17560</v>
      </c>
    </row>
    <row r="1998" spans="1:69" ht="38.25" customHeight="1" x14ac:dyDescent="0.25">
      <c r="A1998" s="1" t="str">
        <f t="shared" si="1232"/>
        <v/>
      </c>
      <c r="B1998" s="32" t="str">
        <f t="shared" si="1233"/>
        <v/>
      </c>
      <c r="C1998" s="25" t="str">
        <f t="shared" si="1234"/>
        <v/>
      </c>
      <c r="D1998" s="25" t="str">
        <f t="shared" si="1235"/>
        <v/>
      </c>
      <c r="E1998" s="25" t="str">
        <f t="shared" si="1236"/>
        <v/>
      </c>
      <c r="F1998" s="25" t="str">
        <f t="shared" si="1237"/>
        <v/>
      </c>
      <c r="G1998" s="108" t="str">
        <f t="shared" si="1238"/>
        <v/>
      </c>
      <c r="H1998" s="108" t="str">
        <f t="shared" si="1239"/>
        <v/>
      </c>
      <c r="I1998" s="112" t="str">
        <f t="shared" si="1240"/>
        <v/>
      </c>
      <c r="J1998" s="112"/>
      <c r="K1998" s="112"/>
      <c r="L1998" s="113"/>
      <c r="M1998" s="113"/>
      <c r="N1998" s="224" t="str">
        <f t="shared" si="1241"/>
        <v/>
      </c>
      <c r="O1998" s="225" t="str">
        <f t="shared" ref="O1998:O2061" si="1242">IF(OR(B1998="",C1998="",G1998="",H1998="",I1998="",AND(J1998="",BW1998=FALSE),AND(K1998="",BX1998=FALSE),AND(L1998="",BY1998=FALSE),AND(M1998="",BZ1998=FALSE)),"",(IF(AND(100&gt;=CG1998,CG1998&gt;80),"A",IF(AND(80&gt;=CG1998,CG1998&gt;60),"B",IF(AND(60&gt;=CG1998,CG1998&gt;40),"C",IF(AND(40&gt;=CG1998,CG1998&gt;20),"D","E"))))))</f>
        <v/>
      </c>
      <c r="Q1998" s="6">
        <v>1996</v>
      </c>
      <c r="R1998" s="47" t="str">
        <f t="shared" si="1205"/>
        <v>-1996</v>
      </c>
      <c r="S1998" s="6"/>
      <c r="T1998" s="48" t="str">
        <f t="shared" si="1206"/>
        <v/>
      </c>
      <c r="U1998" s="49" t="str">
        <f t="shared" si="1207"/>
        <v/>
      </c>
      <c r="W1998" s="51"/>
      <c r="X1998" s="75" t="str">
        <f t="shared" si="1208"/>
        <v/>
      </c>
      <c r="Y1998" s="71" t="str">
        <f t="shared" si="1209"/>
        <v/>
      </c>
      <c r="Z1998" s="71" t="str">
        <f t="shared" si="1210"/>
        <v/>
      </c>
      <c r="AA1998" s="71" t="str">
        <f t="shared" si="1211"/>
        <v/>
      </c>
      <c r="AB1998" s="71" t="str">
        <f t="shared" si="1212"/>
        <v/>
      </c>
      <c r="AC1998" s="71" t="str">
        <f t="shared" si="1213"/>
        <v/>
      </c>
      <c r="AD1998" s="71" t="str">
        <f t="shared" si="1214"/>
        <v/>
      </c>
      <c r="AE1998" s="78" t="str">
        <f t="shared" si="1215"/>
        <v/>
      </c>
      <c r="AF1998" s="75" t="str">
        <f t="shared" si="1216"/>
        <v/>
      </c>
      <c r="AG1998" s="71" t="str">
        <f t="shared" si="1217"/>
        <v/>
      </c>
      <c r="AH1998" s="71" t="str">
        <f t="shared" si="1218"/>
        <v/>
      </c>
      <c r="AI1998" s="71" t="str">
        <f t="shared" si="1219"/>
        <v/>
      </c>
      <c r="AJ1998" s="71" t="str">
        <f t="shared" si="1220"/>
        <v/>
      </c>
      <c r="AK1998" s="71" t="str">
        <f t="shared" si="1221"/>
        <v/>
      </c>
      <c r="AL1998" s="71" t="str">
        <f t="shared" si="1222"/>
        <v/>
      </c>
      <c r="AM1998" s="78" t="str">
        <f t="shared" si="1223"/>
        <v/>
      </c>
      <c r="AN1998" s="75" t="str">
        <f t="shared" si="1224"/>
        <v/>
      </c>
      <c r="AO1998" s="71" t="str">
        <f t="shared" si="1225"/>
        <v/>
      </c>
      <c r="AP1998" s="71" t="str">
        <f t="shared" si="1226"/>
        <v/>
      </c>
      <c r="AQ1998" s="71" t="str">
        <f t="shared" si="1227"/>
        <v/>
      </c>
      <c r="AR1998" s="71" t="str">
        <f t="shared" si="1228"/>
        <v/>
      </c>
      <c r="AS1998" s="71" t="str">
        <f t="shared" si="1229"/>
        <v/>
      </c>
      <c r="AT1998" s="71" t="str">
        <f t="shared" si="1230"/>
        <v/>
      </c>
      <c r="AU1998" s="76" t="str">
        <f t="shared" si="1231"/>
        <v/>
      </c>
      <c r="BF1998" s="141">
        <v>53052</v>
      </c>
      <c r="BG1998" s="142" t="s">
        <v>21567</v>
      </c>
      <c r="BH1998" s="141" t="s">
        <v>478</v>
      </c>
      <c r="BI1998" s="141" t="s">
        <v>176</v>
      </c>
      <c r="BJ1998" s="141" t="s">
        <v>21568</v>
      </c>
      <c r="BK1998" s="141" t="s">
        <v>17723</v>
      </c>
      <c r="BL1998" s="141" t="s">
        <v>21569</v>
      </c>
      <c r="BM1998" s="141">
        <v>46.0173364970371</v>
      </c>
      <c r="BN1998" s="141">
        <v>-73.131854489708701</v>
      </c>
      <c r="BO1998" s="141">
        <v>1960</v>
      </c>
      <c r="BP1998" s="143" t="s">
        <v>26090</v>
      </c>
      <c r="BQ1998" s="143" t="s">
        <v>17560</v>
      </c>
    </row>
    <row r="1999" spans="1:69" ht="38.25" customHeight="1" x14ac:dyDescent="0.25">
      <c r="A1999" s="1" t="str">
        <f t="shared" si="1232"/>
        <v/>
      </c>
      <c r="B1999" s="32" t="str">
        <f t="shared" si="1233"/>
        <v/>
      </c>
      <c r="C1999" s="25" t="str">
        <f t="shared" si="1234"/>
        <v/>
      </c>
      <c r="D1999" s="25" t="str">
        <f t="shared" si="1235"/>
        <v/>
      </c>
      <c r="E1999" s="25" t="str">
        <f t="shared" si="1236"/>
        <v/>
      </c>
      <c r="F1999" s="25" t="str">
        <f t="shared" si="1237"/>
        <v/>
      </c>
      <c r="G1999" s="108" t="str">
        <f t="shared" si="1238"/>
        <v/>
      </c>
      <c r="H1999" s="108" t="str">
        <f t="shared" si="1239"/>
        <v/>
      </c>
      <c r="I1999" s="112" t="str">
        <f t="shared" si="1240"/>
        <v/>
      </c>
      <c r="J1999" s="112"/>
      <c r="K1999" s="112"/>
      <c r="L1999" s="113"/>
      <c r="M1999" s="113"/>
      <c r="N1999" s="224" t="str">
        <f t="shared" si="1241"/>
        <v/>
      </c>
      <c r="O1999" s="225" t="str">
        <f t="shared" si="1242"/>
        <v/>
      </c>
      <c r="Q1999" s="6">
        <v>1997</v>
      </c>
      <c r="R1999" s="47" t="str">
        <f t="shared" si="1205"/>
        <v>-1997</v>
      </c>
      <c r="S1999" s="6"/>
      <c r="T1999" s="48" t="str">
        <f t="shared" si="1206"/>
        <v/>
      </c>
      <c r="U1999" s="49" t="str">
        <f t="shared" si="1207"/>
        <v/>
      </c>
      <c r="W1999" s="51"/>
      <c r="X1999" s="75" t="str">
        <f t="shared" si="1208"/>
        <v/>
      </c>
      <c r="Y1999" s="71" t="str">
        <f t="shared" si="1209"/>
        <v/>
      </c>
      <c r="Z1999" s="71" t="str">
        <f t="shared" si="1210"/>
        <v/>
      </c>
      <c r="AA1999" s="71" t="str">
        <f t="shared" si="1211"/>
        <v/>
      </c>
      <c r="AB1999" s="71" t="str">
        <f t="shared" si="1212"/>
        <v/>
      </c>
      <c r="AC1999" s="71" t="str">
        <f t="shared" si="1213"/>
        <v/>
      </c>
      <c r="AD1999" s="71" t="str">
        <f t="shared" si="1214"/>
        <v/>
      </c>
      <c r="AE1999" s="78" t="str">
        <f t="shared" si="1215"/>
        <v/>
      </c>
      <c r="AF1999" s="75" t="str">
        <f t="shared" si="1216"/>
        <v/>
      </c>
      <c r="AG1999" s="71" t="str">
        <f t="shared" si="1217"/>
        <v/>
      </c>
      <c r="AH1999" s="71" t="str">
        <f t="shared" si="1218"/>
        <v/>
      </c>
      <c r="AI1999" s="71" t="str">
        <f t="shared" si="1219"/>
        <v/>
      </c>
      <c r="AJ1999" s="71" t="str">
        <f t="shared" si="1220"/>
        <v/>
      </c>
      <c r="AK1999" s="71" t="str">
        <f t="shared" si="1221"/>
        <v/>
      </c>
      <c r="AL1999" s="71" t="str">
        <f t="shared" si="1222"/>
        <v/>
      </c>
      <c r="AM1999" s="78" t="str">
        <f t="shared" si="1223"/>
        <v/>
      </c>
      <c r="AN1999" s="75" t="str">
        <f t="shared" si="1224"/>
        <v/>
      </c>
      <c r="AO1999" s="71" t="str">
        <f t="shared" si="1225"/>
        <v/>
      </c>
      <c r="AP1999" s="71" t="str">
        <f t="shared" si="1226"/>
        <v/>
      </c>
      <c r="AQ1999" s="71" t="str">
        <f t="shared" si="1227"/>
        <v/>
      </c>
      <c r="AR1999" s="71" t="str">
        <f t="shared" si="1228"/>
        <v/>
      </c>
      <c r="AS1999" s="71" t="str">
        <f t="shared" si="1229"/>
        <v/>
      </c>
      <c r="AT1999" s="71" t="str">
        <f t="shared" si="1230"/>
        <v/>
      </c>
      <c r="AU1999" s="76" t="str">
        <f t="shared" si="1231"/>
        <v/>
      </c>
      <c r="BF1999" s="141">
        <v>54072</v>
      </c>
      <c r="BG1999" s="142" t="s">
        <v>21614</v>
      </c>
      <c r="BH1999" s="141" t="s">
        <v>180</v>
      </c>
      <c r="BI1999" s="141" t="s">
        <v>191</v>
      </c>
      <c r="BJ1999" s="141"/>
      <c r="BK1999" s="141" t="s">
        <v>5506</v>
      </c>
      <c r="BL1999" s="141" t="s">
        <v>21615</v>
      </c>
      <c r="BM1999" s="141">
        <v>45.652650000000001</v>
      </c>
      <c r="BN1999" s="141">
        <v>-72.765699999999995</v>
      </c>
      <c r="BO1999" s="141">
        <v>1993</v>
      </c>
      <c r="BP1999" s="143" t="s">
        <v>483</v>
      </c>
      <c r="BQ1999" s="143" t="s">
        <v>17560</v>
      </c>
    </row>
    <row r="2000" spans="1:69" ht="38.25" customHeight="1" x14ac:dyDescent="0.25">
      <c r="A2000" s="1" t="str">
        <f t="shared" si="1232"/>
        <v/>
      </c>
      <c r="B2000" s="32" t="str">
        <f t="shared" si="1233"/>
        <v/>
      </c>
      <c r="C2000" s="25" t="str">
        <f t="shared" si="1234"/>
        <v/>
      </c>
      <c r="D2000" s="25" t="str">
        <f t="shared" si="1235"/>
        <v/>
      </c>
      <c r="E2000" s="25" t="str">
        <f t="shared" si="1236"/>
        <v/>
      </c>
      <c r="F2000" s="25" t="str">
        <f t="shared" si="1237"/>
        <v/>
      </c>
      <c r="G2000" s="108" t="str">
        <f t="shared" si="1238"/>
        <v/>
      </c>
      <c r="H2000" s="108" t="str">
        <f t="shared" si="1239"/>
        <v/>
      </c>
      <c r="I2000" s="112" t="str">
        <f t="shared" si="1240"/>
        <v/>
      </c>
      <c r="J2000" s="112"/>
      <c r="K2000" s="112"/>
      <c r="L2000" s="113"/>
      <c r="M2000" s="113"/>
      <c r="N2000" s="224" t="str">
        <f t="shared" si="1241"/>
        <v/>
      </c>
      <c r="O2000" s="225" t="str">
        <f t="shared" si="1242"/>
        <v/>
      </c>
      <c r="Q2000" s="6">
        <v>1998</v>
      </c>
      <c r="R2000" s="47" t="str">
        <f t="shared" si="1205"/>
        <v>-1998</v>
      </c>
      <c r="S2000" s="6"/>
      <c r="T2000" s="48" t="str">
        <f t="shared" si="1206"/>
        <v/>
      </c>
      <c r="U2000" s="49" t="str">
        <f t="shared" si="1207"/>
        <v/>
      </c>
      <c r="W2000" s="51"/>
      <c r="X2000" s="75" t="str">
        <f t="shared" si="1208"/>
        <v/>
      </c>
      <c r="Y2000" s="71" t="str">
        <f t="shared" si="1209"/>
        <v/>
      </c>
      <c r="Z2000" s="71" t="str">
        <f t="shared" si="1210"/>
        <v/>
      </c>
      <c r="AA2000" s="71" t="str">
        <f t="shared" si="1211"/>
        <v/>
      </c>
      <c r="AB2000" s="71" t="str">
        <f t="shared" si="1212"/>
        <v/>
      </c>
      <c r="AC2000" s="71" t="str">
        <f t="shared" si="1213"/>
        <v/>
      </c>
      <c r="AD2000" s="71" t="str">
        <f t="shared" si="1214"/>
        <v/>
      </c>
      <c r="AE2000" s="78" t="str">
        <f t="shared" si="1215"/>
        <v/>
      </c>
      <c r="AF2000" s="75" t="str">
        <f t="shared" si="1216"/>
        <v/>
      </c>
      <c r="AG2000" s="71" t="str">
        <f t="shared" si="1217"/>
        <v/>
      </c>
      <c r="AH2000" s="71" t="str">
        <f t="shared" si="1218"/>
        <v/>
      </c>
      <c r="AI2000" s="71" t="str">
        <f t="shared" si="1219"/>
        <v/>
      </c>
      <c r="AJ2000" s="71" t="str">
        <f t="shared" si="1220"/>
        <v/>
      </c>
      <c r="AK2000" s="71" t="str">
        <f t="shared" si="1221"/>
        <v/>
      </c>
      <c r="AL2000" s="71" t="str">
        <f t="shared" si="1222"/>
        <v/>
      </c>
      <c r="AM2000" s="78" t="str">
        <f t="shared" si="1223"/>
        <v/>
      </c>
      <c r="AN2000" s="75" t="str">
        <f t="shared" si="1224"/>
        <v/>
      </c>
      <c r="AO2000" s="71" t="str">
        <f t="shared" si="1225"/>
        <v/>
      </c>
      <c r="AP2000" s="71" t="str">
        <f t="shared" si="1226"/>
        <v/>
      </c>
      <c r="AQ2000" s="71" t="str">
        <f t="shared" si="1227"/>
        <v/>
      </c>
      <c r="AR2000" s="71" t="str">
        <f t="shared" si="1228"/>
        <v/>
      </c>
      <c r="AS2000" s="71" t="str">
        <f t="shared" si="1229"/>
        <v/>
      </c>
      <c r="AT2000" s="71" t="str">
        <f t="shared" si="1230"/>
        <v/>
      </c>
      <c r="AU2000" s="76" t="str">
        <f t="shared" si="1231"/>
        <v/>
      </c>
      <c r="BF2000" s="141">
        <v>54072</v>
      </c>
      <c r="BG2000" s="142" t="s">
        <v>21616</v>
      </c>
      <c r="BH2000" s="141" t="s">
        <v>478</v>
      </c>
      <c r="BI2000" s="141" t="s">
        <v>186</v>
      </c>
      <c r="BJ2000" s="141"/>
      <c r="BK2000" s="141"/>
      <c r="BL2000" s="141" t="s">
        <v>21617</v>
      </c>
      <c r="BM2000" s="141">
        <v>45.66048</v>
      </c>
      <c r="BN2000" s="141">
        <v>-72.753039999999999</v>
      </c>
      <c r="BO2000" s="141">
        <v>1997</v>
      </c>
      <c r="BP2000" s="143" t="s">
        <v>480</v>
      </c>
      <c r="BQ2000" s="143" t="s">
        <v>17560</v>
      </c>
    </row>
    <row r="2001" spans="1:69" ht="38.25" customHeight="1" x14ac:dyDescent="0.25">
      <c r="A2001" s="1" t="str">
        <f t="shared" si="1232"/>
        <v/>
      </c>
      <c r="B2001" s="32" t="str">
        <f t="shared" si="1233"/>
        <v/>
      </c>
      <c r="C2001" s="25" t="str">
        <f t="shared" si="1234"/>
        <v/>
      </c>
      <c r="D2001" s="25" t="str">
        <f t="shared" si="1235"/>
        <v/>
      </c>
      <c r="E2001" s="25" t="str">
        <f t="shared" si="1236"/>
        <v/>
      </c>
      <c r="F2001" s="25" t="str">
        <f t="shared" si="1237"/>
        <v/>
      </c>
      <c r="G2001" s="108" t="str">
        <f t="shared" si="1238"/>
        <v/>
      </c>
      <c r="H2001" s="108" t="str">
        <f t="shared" si="1239"/>
        <v/>
      </c>
      <c r="I2001" s="112" t="str">
        <f t="shared" si="1240"/>
        <v/>
      </c>
      <c r="J2001" s="112"/>
      <c r="K2001" s="112"/>
      <c r="L2001" s="113"/>
      <c r="M2001" s="113"/>
      <c r="N2001" s="224" t="str">
        <f t="shared" si="1241"/>
        <v/>
      </c>
      <c r="O2001" s="225" t="str">
        <f t="shared" si="1242"/>
        <v/>
      </c>
      <c r="Q2001" s="6">
        <v>1999</v>
      </c>
      <c r="R2001" s="47" t="str">
        <f t="shared" si="1205"/>
        <v>-1999</v>
      </c>
      <c r="S2001" s="6"/>
      <c r="T2001" s="48" t="str">
        <f t="shared" si="1206"/>
        <v/>
      </c>
      <c r="U2001" s="49" t="str">
        <f t="shared" si="1207"/>
        <v/>
      </c>
      <c r="W2001" s="51"/>
      <c r="X2001" s="75" t="str">
        <f t="shared" si="1208"/>
        <v/>
      </c>
      <c r="Y2001" s="71" t="str">
        <f t="shared" si="1209"/>
        <v/>
      </c>
      <c r="Z2001" s="71" t="str">
        <f t="shared" si="1210"/>
        <v/>
      </c>
      <c r="AA2001" s="71" t="str">
        <f t="shared" si="1211"/>
        <v/>
      </c>
      <c r="AB2001" s="71" t="str">
        <f t="shared" si="1212"/>
        <v/>
      </c>
      <c r="AC2001" s="71" t="str">
        <f t="shared" si="1213"/>
        <v/>
      </c>
      <c r="AD2001" s="71" t="str">
        <f t="shared" si="1214"/>
        <v/>
      </c>
      <c r="AE2001" s="78" t="str">
        <f t="shared" si="1215"/>
        <v/>
      </c>
      <c r="AF2001" s="75" t="str">
        <f t="shared" si="1216"/>
        <v/>
      </c>
      <c r="AG2001" s="71" t="str">
        <f t="shared" si="1217"/>
        <v/>
      </c>
      <c r="AH2001" s="71" t="str">
        <f t="shared" si="1218"/>
        <v/>
      </c>
      <c r="AI2001" s="71" t="str">
        <f t="shared" si="1219"/>
        <v/>
      </c>
      <c r="AJ2001" s="71" t="str">
        <f t="shared" si="1220"/>
        <v/>
      </c>
      <c r="AK2001" s="71" t="str">
        <f t="shared" si="1221"/>
        <v/>
      </c>
      <c r="AL2001" s="71" t="str">
        <f t="shared" si="1222"/>
        <v/>
      </c>
      <c r="AM2001" s="78" t="str">
        <f t="shared" si="1223"/>
        <v/>
      </c>
      <c r="AN2001" s="75" t="str">
        <f t="shared" si="1224"/>
        <v/>
      </c>
      <c r="AO2001" s="71" t="str">
        <f t="shared" si="1225"/>
        <v/>
      </c>
      <c r="AP2001" s="71" t="str">
        <f t="shared" si="1226"/>
        <v/>
      </c>
      <c r="AQ2001" s="71" t="str">
        <f t="shared" si="1227"/>
        <v/>
      </c>
      <c r="AR2001" s="71" t="str">
        <f t="shared" si="1228"/>
        <v/>
      </c>
      <c r="AS2001" s="71" t="str">
        <f t="shared" si="1229"/>
        <v/>
      </c>
      <c r="AT2001" s="71" t="str">
        <f t="shared" si="1230"/>
        <v/>
      </c>
      <c r="AU2001" s="76" t="str">
        <f t="shared" si="1231"/>
        <v/>
      </c>
      <c r="BF2001" s="141">
        <v>55008</v>
      </c>
      <c r="BG2001" s="142" t="s">
        <v>21551</v>
      </c>
      <c r="BH2001" s="141" t="s">
        <v>180</v>
      </c>
      <c r="BI2001" s="141" t="s">
        <v>178</v>
      </c>
      <c r="BJ2001" s="141" t="s">
        <v>2406</v>
      </c>
      <c r="BK2001" s="141" t="s">
        <v>4046</v>
      </c>
      <c r="BL2001" s="141" t="s">
        <v>10742</v>
      </c>
      <c r="BM2001" s="141">
        <v>45.36806</v>
      </c>
      <c r="BN2001" s="141">
        <v>-72.937860000000001</v>
      </c>
      <c r="BO2001" s="141">
        <v>1993</v>
      </c>
      <c r="BP2001" s="143" t="s">
        <v>26088</v>
      </c>
      <c r="BQ2001" s="143" t="s">
        <v>17560</v>
      </c>
    </row>
    <row r="2002" spans="1:69" ht="38.25" customHeight="1" x14ac:dyDescent="0.25">
      <c r="A2002" s="1" t="str">
        <f t="shared" si="1232"/>
        <v/>
      </c>
      <c r="B2002" s="32" t="str">
        <f t="shared" si="1233"/>
        <v/>
      </c>
      <c r="C2002" s="25" t="str">
        <f t="shared" si="1234"/>
        <v/>
      </c>
      <c r="D2002" s="25" t="str">
        <f t="shared" si="1235"/>
        <v/>
      </c>
      <c r="E2002" s="25" t="str">
        <f t="shared" si="1236"/>
        <v/>
      </c>
      <c r="F2002" s="25" t="str">
        <f t="shared" si="1237"/>
        <v/>
      </c>
      <c r="G2002" s="108" t="str">
        <f t="shared" si="1238"/>
        <v/>
      </c>
      <c r="H2002" s="108" t="str">
        <f t="shared" si="1239"/>
        <v/>
      </c>
      <c r="I2002" s="112" t="str">
        <f t="shared" si="1240"/>
        <v/>
      </c>
      <c r="J2002" s="112"/>
      <c r="K2002" s="112"/>
      <c r="L2002" s="113"/>
      <c r="M2002" s="113"/>
      <c r="N2002" s="224" t="str">
        <f t="shared" si="1241"/>
        <v/>
      </c>
      <c r="O2002" s="225" t="str">
        <f t="shared" si="1242"/>
        <v/>
      </c>
      <c r="Q2002" s="6">
        <v>2000</v>
      </c>
      <c r="R2002" s="47" t="str">
        <f t="shared" si="1205"/>
        <v>-2000</v>
      </c>
      <c r="S2002" s="6"/>
      <c r="T2002" s="48" t="str">
        <f t="shared" si="1206"/>
        <v/>
      </c>
      <c r="U2002" s="49" t="str">
        <f t="shared" si="1207"/>
        <v/>
      </c>
      <c r="W2002" s="51"/>
      <c r="X2002" s="75" t="str">
        <f t="shared" si="1208"/>
        <v/>
      </c>
      <c r="Y2002" s="71" t="str">
        <f t="shared" si="1209"/>
        <v/>
      </c>
      <c r="Z2002" s="71" t="str">
        <f t="shared" si="1210"/>
        <v/>
      </c>
      <c r="AA2002" s="71" t="str">
        <f t="shared" si="1211"/>
        <v/>
      </c>
      <c r="AB2002" s="71" t="str">
        <f t="shared" si="1212"/>
        <v/>
      </c>
      <c r="AC2002" s="71" t="str">
        <f t="shared" si="1213"/>
        <v/>
      </c>
      <c r="AD2002" s="71" t="str">
        <f t="shared" si="1214"/>
        <v/>
      </c>
      <c r="AE2002" s="78" t="str">
        <f t="shared" si="1215"/>
        <v/>
      </c>
      <c r="AF2002" s="75" t="str">
        <f t="shared" si="1216"/>
        <v/>
      </c>
      <c r="AG2002" s="71" t="str">
        <f t="shared" si="1217"/>
        <v/>
      </c>
      <c r="AH2002" s="71" t="str">
        <f t="shared" si="1218"/>
        <v/>
      </c>
      <c r="AI2002" s="71" t="str">
        <f t="shared" si="1219"/>
        <v/>
      </c>
      <c r="AJ2002" s="71" t="str">
        <f t="shared" si="1220"/>
        <v/>
      </c>
      <c r="AK2002" s="71" t="str">
        <f t="shared" si="1221"/>
        <v/>
      </c>
      <c r="AL2002" s="71" t="str">
        <f t="shared" si="1222"/>
        <v/>
      </c>
      <c r="AM2002" s="78" t="str">
        <f t="shared" si="1223"/>
        <v/>
      </c>
      <c r="AN2002" s="75" t="str">
        <f t="shared" si="1224"/>
        <v/>
      </c>
      <c r="AO2002" s="71" t="str">
        <f t="shared" si="1225"/>
        <v/>
      </c>
      <c r="AP2002" s="71" t="str">
        <f t="shared" si="1226"/>
        <v/>
      </c>
      <c r="AQ2002" s="71" t="str">
        <f t="shared" si="1227"/>
        <v/>
      </c>
      <c r="AR2002" s="71" t="str">
        <f t="shared" si="1228"/>
        <v/>
      </c>
      <c r="AS2002" s="71" t="str">
        <f t="shared" si="1229"/>
        <v/>
      </c>
      <c r="AT2002" s="71" t="str">
        <f t="shared" si="1230"/>
        <v/>
      </c>
      <c r="AU2002" s="76" t="str">
        <f t="shared" si="1231"/>
        <v/>
      </c>
      <c r="BF2002" s="141">
        <v>55008</v>
      </c>
      <c r="BG2002" s="142" t="s">
        <v>21552</v>
      </c>
      <c r="BH2002" s="141" t="s">
        <v>180</v>
      </c>
      <c r="BI2002" s="141" t="s">
        <v>191</v>
      </c>
      <c r="BJ2002" s="141" t="s">
        <v>21553</v>
      </c>
      <c r="BK2002" s="141" t="s">
        <v>5476</v>
      </c>
      <c r="BL2002" s="141" t="s">
        <v>21554</v>
      </c>
      <c r="BM2002" s="141">
        <v>45.360759999999999</v>
      </c>
      <c r="BN2002" s="141">
        <v>-72.935389999999998</v>
      </c>
      <c r="BO2002" s="141">
        <v>2004</v>
      </c>
      <c r="BP2002" s="143" t="s">
        <v>26089</v>
      </c>
      <c r="BQ2002" s="143" t="s">
        <v>17560</v>
      </c>
    </row>
    <row r="2003" spans="1:69" ht="38.25" customHeight="1" x14ac:dyDescent="0.25">
      <c r="A2003" s="1" t="str">
        <f t="shared" si="1232"/>
        <v/>
      </c>
      <c r="B2003" s="32" t="str">
        <f t="shared" si="1233"/>
        <v/>
      </c>
      <c r="C2003" s="25" t="str">
        <f t="shared" si="1234"/>
        <v/>
      </c>
      <c r="D2003" s="25" t="str">
        <f t="shared" si="1235"/>
        <v/>
      </c>
      <c r="E2003" s="25" t="str">
        <f t="shared" si="1236"/>
        <v/>
      </c>
      <c r="F2003" s="25" t="str">
        <f t="shared" si="1237"/>
        <v/>
      </c>
      <c r="G2003" s="108" t="str">
        <f t="shared" si="1238"/>
        <v/>
      </c>
      <c r="H2003" s="108" t="str">
        <f t="shared" si="1239"/>
        <v/>
      </c>
      <c r="I2003" s="112" t="str">
        <f t="shared" si="1240"/>
        <v/>
      </c>
      <c r="J2003" s="112"/>
      <c r="K2003" s="112"/>
      <c r="L2003" s="113"/>
      <c r="M2003" s="113"/>
      <c r="N2003" s="224" t="str">
        <f t="shared" si="1241"/>
        <v/>
      </c>
      <c r="O2003" s="225" t="str">
        <f t="shared" si="1242"/>
        <v/>
      </c>
      <c r="Q2003" s="6">
        <v>2001</v>
      </c>
      <c r="R2003" s="47" t="str">
        <f t="shared" si="1205"/>
        <v>-2001</v>
      </c>
      <c r="S2003" s="6"/>
      <c r="T2003" s="48" t="str">
        <f t="shared" si="1206"/>
        <v/>
      </c>
      <c r="U2003" s="49" t="str">
        <f t="shared" si="1207"/>
        <v/>
      </c>
      <c r="W2003" s="51"/>
      <c r="BF2003" s="141">
        <v>57045</v>
      </c>
      <c r="BG2003" s="142" t="s">
        <v>21637</v>
      </c>
      <c r="BH2003" s="141" t="s">
        <v>180</v>
      </c>
      <c r="BI2003" s="141" t="s">
        <v>178</v>
      </c>
      <c r="BJ2003" s="141"/>
      <c r="BK2003" s="141"/>
      <c r="BL2003" s="141" t="s">
        <v>21638</v>
      </c>
      <c r="BM2003" s="141">
        <v>45.590429999999998</v>
      </c>
      <c r="BN2003" s="141">
        <v>-73.256429999999995</v>
      </c>
      <c r="BO2003" s="141">
        <v>2007</v>
      </c>
      <c r="BP2003" s="143" t="s">
        <v>10289</v>
      </c>
      <c r="BQ2003" s="143" t="s">
        <v>17560</v>
      </c>
    </row>
    <row r="2004" spans="1:69" ht="38.25" customHeight="1" x14ac:dyDescent="0.25">
      <c r="A2004" s="1" t="str">
        <f t="shared" si="1232"/>
        <v/>
      </c>
      <c r="B2004" s="32" t="str">
        <f t="shared" si="1233"/>
        <v/>
      </c>
      <c r="C2004" s="25" t="str">
        <f t="shared" si="1234"/>
        <v/>
      </c>
      <c r="D2004" s="25" t="str">
        <f t="shared" si="1235"/>
        <v/>
      </c>
      <c r="E2004" s="25" t="str">
        <f t="shared" si="1236"/>
        <v/>
      </c>
      <c r="F2004" s="25" t="str">
        <f t="shared" si="1237"/>
        <v/>
      </c>
      <c r="G2004" s="108" t="str">
        <f t="shared" si="1238"/>
        <v/>
      </c>
      <c r="H2004" s="108" t="str">
        <f t="shared" si="1239"/>
        <v/>
      </c>
      <c r="I2004" s="112" t="str">
        <f t="shared" si="1240"/>
        <v/>
      </c>
      <c r="J2004" s="112"/>
      <c r="K2004" s="112"/>
      <c r="L2004" s="113"/>
      <c r="M2004" s="113"/>
      <c r="N2004" s="224" t="str">
        <f t="shared" si="1241"/>
        <v/>
      </c>
      <c r="O2004" s="225" t="str">
        <f t="shared" si="1242"/>
        <v/>
      </c>
      <c r="BF2004" s="141">
        <v>57045</v>
      </c>
      <c r="BG2004" s="142" t="s">
        <v>21639</v>
      </c>
      <c r="BH2004" s="147" t="s">
        <v>180</v>
      </c>
      <c r="BI2004" s="147" t="s">
        <v>191</v>
      </c>
      <c r="BJ2004" s="141" t="s">
        <v>21640</v>
      </c>
      <c r="BK2004" s="141"/>
      <c r="BL2004" s="141" t="s">
        <v>21641</v>
      </c>
      <c r="BM2004" s="141">
        <v>45.580889999999997</v>
      </c>
      <c r="BN2004" s="141">
        <v>-73.26388</v>
      </c>
      <c r="BO2004" s="141">
        <v>2007</v>
      </c>
      <c r="BP2004" s="143" t="s">
        <v>26102</v>
      </c>
      <c r="BQ2004" s="143" t="s">
        <v>17560</v>
      </c>
    </row>
    <row r="2005" spans="1:69" x14ac:dyDescent="0.25">
      <c r="A2005"/>
      <c r="B2005" s="32" t="str">
        <f t="shared" si="1233"/>
        <v/>
      </c>
      <c r="C2005" s="25" t="str">
        <f t="shared" si="1234"/>
        <v/>
      </c>
      <c r="D2005" s="25" t="str">
        <f t="shared" si="1235"/>
        <v/>
      </c>
      <c r="E2005" s="25" t="str">
        <f t="shared" si="1236"/>
        <v/>
      </c>
      <c r="F2005" s="25" t="str">
        <f t="shared" si="1237"/>
        <v/>
      </c>
      <c r="G2005" s="108" t="str">
        <f t="shared" si="1238"/>
        <v/>
      </c>
      <c r="H2005" s="108" t="str">
        <f t="shared" si="1239"/>
        <v/>
      </c>
      <c r="I2005" s="112" t="str">
        <f t="shared" si="1240"/>
        <v/>
      </c>
      <c r="J2005" s="114">
        <v>1</v>
      </c>
      <c r="K2005" s="114">
        <v>1</v>
      </c>
      <c r="L2005" s="115">
        <v>1</v>
      </c>
      <c r="M2005" s="115">
        <v>1</v>
      </c>
      <c r="N2005" s="224" t="str">
        <f t="shared" si="1241"/>
        <v/>
      </c>
      <c r="O2005" s="225" t="str">
        <f t="shared" si="1242"/>
        <v/>
      </c>
      <c r="BF2005" s="141">
        <v>57045</v>
      </c>
      <c r="BG2005" s="148" t="s">
        <v>21642</v>
      </c>
      <c r="BH2005" s="141" t="s">
        <v>180</v>
      </c>
      <c r="BI2005" s="141" t="s">
        <v>191</v>
      </c>
      <c r="BJ2005" s="141" t="s">
        <v>21643</v>
      </c>
      <c r="BK2005" s="141"/>
      <c r="BL2005" s="141" t="s">
        <v>21644</v>
      </c>
      <c r="BM2005" s="141">
        <v>45.593969999999999</v>
      </c>
      <c r="BN2005" s="141">
        <v>-73.244150000000005</v>
      </c>
      <c r="BO2005" s="141">
        <v>2007</v>
      </c>
      <c r="BP2005" s="143" t="s">
        <v>26103</v>
      </c>
      <c r="BQ2005" s="143" t="s">
        <v>17560</v>
      </c>
    </row>
    <row r="2006" spans="1:69" x14ac:dyDescent="0.25">
      <c r="O2006" s="225" t="str">
        <f t="shared" si="1242"/>
        <v/>
      </c>
      <c r="BF2006" s="141">
        <v>57045</v>
      </c>
      <c r="BG2006" s="142" t="s">
        <v>21645</v>
      </c>
      <c r="BH2006" s="141" t="s">
        <v>180</v>
      </c>
      <c r="BI2006" s="141" t="s">
        <v>191</v>
      </c>
      <c r="BJ2006" s="141" t="s">
        <v>21646</v>
      </c>
      <c r="BK2006" s="141"/>
      <c r="BL2006" s="141" t="s">
        <v>21644</v>
      </c>
      <c r="BM2006" s="141">
        <v>45.591920000000002</v>
      </c>
      <c r="BN2006" s="141">
        <v>-73.258369999999999</v>
      </c>
      <c r="BO2006" s="141">
        <v>2007</v>
      </c>
      <c r="BP2006" s="143" t="s">
        <v>26104</v>
      </c>
      <c r="BQ2006" s="143" t="s">
        <v>17560</v>
      </c>
    </row>
    <row r="2007" spans="1:69" x14ac:dyDescent="0.25">
      <c r="O2007" s="225" t="str">
        <f t="shared" si="1242"/>
        <v/>
      </c>
      <c r="BF2007" s="141">
        <v>59010</v>
      </c>
      <c r="BG2007" s="142" t="s">
        <v>21626</v>
      </c>
      <c r="BH2007" s="141" t="s">
        <v>180</v>
      </c>
      <c r="BI2007" s="141" t="s">
        <v>191</v>
      </c>
      <c r="BJ2007" s="141" t="s">
        <v>21627</v>
      </c>
      <c r="BK2007" s="141" t="s">
        <v>21628</v>
      </c>
      <c r="BL2007" s="141" t="s">
        <v>21627</v>
      </c>
      <c r="BM2007" s="141">
        <v>45.599615</v>
      </c>
      <c r="BN2007" s="141">
        <v>-73.335230999999993</v>
      </c>
      <c r="BO2007" s="141">
        <v>2009</v>
      </c>
      <c r="BP2007" s="143" t="s">
        <v>26091</v>
      </c>
      <c r="BQ2007" s="143" t="s">
        <v>17560</v>
      </c>
    </row>
    <row r="2008" spans="1:69" x14ac:dyDescent="0.25">
      <c r="O2008" s="225" t="str">
        <f t="shared" si="1242"/>
        <v/>
      </c>
      <c r="BF2008" s="141">
        <v>53052</v>
      </c>
      <c r="BG2008" s="142" t="s">
        <v>21570</v>
      </c>
      <c r="BH2008" s="141" t="s">
        <v>478</v>
      </c>
      <c r="BI2008" s="141" t="s">
        <v>176</v>
      </c>
      <c r="BJ2008" s="141" t="s">
        <v>21568</v>
      </c>
      <c r="BK2008" s="141" t="s">
        <v>1626</v>
      </c>
      <c r="BL2008" s="141" t="s">
        <v>21571</v>
      </c>
      <c r="BM2008" s="141">
        <v>46.033222000000002</v>
      </c>
      <c r="BN2008" s="141">
        <v>-73.115610000000004</v>
      </c>
      <c r="BO2008" s="141">
        <v>1930</v>
      </c>
      <c r="BP2008" s="143" t="s">
        <v>26090</v>
      </c>
      <c r="BQ2008" s="143" t="s">
        <v>17560</v>
      </c>
    </row>
    <row r="2009" spans="1:69" x14ac:dyDescent="0.25">
      <c r="O2009" s="225" t="str">
        <f t="shared" si="1242"/>
        <v/>
      </c>
      <c r="BF2009" s="141">
        <v>53052</v>
      </c>
      <c r="BG2009" s="142" t="s">
        <v>21572</v>
      </c>
      <c r="BH2009" s="141" t="s">
        <v>180</v>
      </c>
      <c r="BI2009" s="141" t="s">
        <v>191</v>
      </c>
      <c r="BJ2009" s="141" t="s">
        <v>21573</v>
      </c>
      <c r="BK2009" s="141"/>
      <c r="BL2009" s="141" t="s">
        <v>21574</v>
      </c>
      <c r="BM2009" s="141">
        <v>46.025154000000001</v>
      </c>
      <c r="BN2009" s="141">
        <v>-73.128079999999997</v>
      </c>
      <c r="BO2009" s="141">
        <v>1990</v>
      </c>
      <c r="BP2009" s="143"/>
      <c r="BQ2009" s="143" t="s">
        <v>17560</v>
      </c>
    </row>
    <row r="2010" spans="1:69" x14ac:dyDescent="0.25">
      <c r="O2010" s="225" t="str">
        <f t="shared" si="1242"/>
        <v/>
      </c>
      <c r="BF2010" s="141">
        <v>53052</v>
      </c>
      <c r="BG2010" s="142" t="s">
        <v>21575</v>
      </c>
      <c r="BH2010" s="141" t="s">
        <v>180</v>
      </c>
      <c r="BI2010" s="141" t="s">
        <v>191</v>
      </c>
      <c r="BJ2010" s="141" t="s">
        <v>21576</v>
      </c>
      <c r="BK2010" s="141"/>
      <c r="BL2010" s="141" t="s">
        <v>21577</v>
      </c>
      <c r="BM2010" s="141">
        <v>46.023569999999999</v>
      </c>
      <c r="BN2010" s="141">
        <v>-73.132170000000002</v>
      </c>
      <c r="BO2010" s="141">
        <v>1990</v>
      </c>
      <c r="BP2010" s="143"/>
      <c r="BQ2010" s="143" t="s">
        <v>17560</v>
      </c>
    </row>
    <row r="2011" spans="1:69" x14ac:dyDescent="0.25">
      <c r="O2011" s="225" t="str">
        <f t="shared" si="1242"/>
        <v/>
      </c>
      <c r="BF2011" s="141">
        <v>53052</v>
      </c>
      <c r="BG2011" s="142" t="s">
        <v>21578</v>
      </c>
      <c r="BH2011" s="141" t="s">
        <v>180</v>
      </c>
      <c r="BI2011" s="141" t="s">
        <v>191</v>
      </c>
      <c r="BJ2011" s="141" t="s">
        <v>21579</v>
      </c>
      <c r="BK2011" s="141"/>
      <c r="BL2011" s="141" t="s">
        <v>21580</v>
      </c>
      <c r="BM2011" s="141">
        <v>46.020564</v>
      </c>
      <c r="BN2011" s="141">
        <v>-73.130627000000004</v>
      </c>
      <c r="BO2011" s="141">
        <v>1990</v>
      </c>
      <c r="BP2011" s="143"/>
      <c r="BQ2011" s="143" t="s">
        <v>17560</v>
      </c>
    </row>
    <row r="2012" spans="1:69" x14ac:dyDescent="0.25">
      <c r="O2012" s="225" t="str">
        <f t="shared" si="1242"/>
        <v/>
      </c>
      <c r="BF2012" s="141">
        <v>53052</v>
      </c>
      <c r="BG2012" s="142" t="s">
        <v>21581</v>
      </c>
      <c r="BH2012" s="141" t="s">
        <v>180</v>
      </c>
      <c r="BI2012" s="141" t="s">
        <v>191</v>
      </c>
      <c r="BJ2012" s="141" t="s">
        <v>21582</v>
      </c>
      <c r="BK2012" s="141"/>
      <c r="BL2012" s="141" t="s">
        <v>21583</v>
      </c>
      <c r="BM2012" s="141">
        <v>46.030566999999998</v>
      </c>
      <c r="BN2012" s="141">
        <v>-73.102183999999994</v>
      </c>
      <c r="BO2012" s="141">
        <v>1990</v>
      </c>
      <c r="BP2012" s="143"/>
      <c r="BQ2012" s="143" t="s">
        <v>17560</v>
      </c>
    </row>
    <row r="2013" spans="1:69" x14ac:dyDescent="0.25">
      <c r="O2013" s="225" t="str">
        <f t="shared" si="1242"/>
        <v/>
      </c>
      <c r="BF2013" s="141">
        <v>53052</v>
      </c>
      <c r="BG2013" s="142" t="s">
        <v>21584</v>
      </c>
      <c r="BH2013" s="141" t="s">
        <v>180</v>
      </c>
      <c r="BI2013" s="141" t="s">
        <v>191</v>
      </c>
      <c r="BJ2013" s="141" t="s">
        <v>21585</v>
      </c>
      <c r="BK2013" s="141"/>
      <c r="BL2013" s="141" t="s">
        <v>21586</v>
      </c>
      <c r="BM2013" s="141">
        <v>46.028466999999999</v>
      </c>
      <c r="BN2013" s="141">
        <v>-73.084484000000003</v>
      </c>
      <c r="BO2013" s="141">
        <v>1990</v>
      </c>
      <c r="BP2013" s="143"/>
      <c r="BQ2013" s="143" t="s">
        <v>17560</v>
      </c>
    </row>
    <row r="2014" spans="1:69" x14ac:dyDescent="0.25">
      <c r="O2014" s="225" t="str">
        <f t="shared" si="1242"/>
        <v/>
      </c>
      <c r="BF2014" s="141">
        <v>53052</v>
      </c>
      <c r="BG2014" s="142" t="s">
        <v>21647</v>
      </c>
      <c r="BH2014" s="141" t="s">
        <v>180</v>
      </c>
      <c r="BI2014" s="141" t="s">
        <v>191</v>
      </c>
      <c r="BJ2014" s="141" t="s">
        <v>21648</v>
      </c>
      <c r="BK2014" s="141"/>
      <c r="BL2014" s="141" t="s">
        <v>21649</v>
      </c>
      <c r="BM2014" s="141">
        <v>46.027101000000002</v>
      </c>
      <c r="BN2014" s="141">
        <v>-73.083689000000007</v>
      </c>
      <c r="BO2014" s="141">
        <v>1990</v>
      </c>
      <c r="BP2014" s="143"/>
      <c r="BQ2014" s="143" t="s">
        <v>17560</v>
      </c>
    </row>
    <row r="2015" spans="1:69" x14ac:dyDescent="0.25">
      <c r="O2015" s="225" t="str">
        <f t="shared" si="1242"/>
        <v/>
      </c>
      <c r="BF2015" s="141">
        <v>53052</v>
      </c>
      <c r="BG2015" s="142" t="s">
        <v>21650</v>
      </c>
      <c r="BH2015" s="141" t="s">
        <v>180</v>
      </c>
      <c r="BI2015" s="141" t="s">
        <v>191</v>
      </c>
      <c r="BJ2015" s="141" t="s">
        <v>21651</v>
      </c>
      <c r="BK2015" s="141"/>
      <c r="BL2015" s="141" t="s">
        <v>21652</v>
      </c>
      <c r="BM2015" s="141">
        <v>46.047693000000002</v>
      </c>
      <c r="BN2015" s="141">
        <v>-73.105802999999995</v>
      </c>
      <c r="BO2015" s="141">
        <v>1990</v>
      </c>
      <c r="BP2015" s="143"/>
      <c r="BQ2015" s="143" t="s">
        <v>17560</v>
      </c>
    </row>
    <row r="2016" spans="1:69" x14ac:dyDescent="0.25">
      <c r="O2016" s="225" t="str">
        <f t="shared" si="1242"/>
        <v/>
      </c>
      <c r="BF2016" s="141">
        <v>59010</v>
      </c>
      <c r="BG2016" s="142" t="s">
        <v>21587</v>
      </c>
      <c r="BH2016" s="141" t="s">
        <v>180</v>
      </c>
      <c r="BI2016" s="141" t="s">
        <v>191</v>
      </c>
      <c r="BJ2016" s="141" t="s">
        <v>2796</v>
      </c>
      <c r="BK2016" s="141" t="s">
        <v>21588</v>
      </c>
      <c r="BL2016" s="141" t="s">
        <v>2796</v>
      </c>
      <c r="BM2016" s="141">
        <v>45.598999999999997</v>
      </c>
      <c r="BN2016" s="141">
        <v>-73.334000000000003</v>
      </c>
      <c r="BO2016" s="141">
        <v>2014</v>
      </c>
      <c r="BP2016" s="143" t="s">
        <v>26091</v>
      </c>
      <c r="BQ2016" s="143" t="s">
        <v>17560</v>
      </c>
    </row>
    <row r="2017" spans="15:69" x14ac:dyDescent="0.25">
      <c r="O2017" s="225" t="str">
        <f t="shared" si="1242"/>
        <v/>
      </c>
      <c r="BF2017" s="141">
        <v>59010</v>
      </c>
      <c r="BG2017" s="142" t="s">
        <v>21589</v>
      </c>
      <c r="BH2017" s="141" t="s">
        <v>180</v>
      </c>
      <c r="BI2017" s="141" t="s">
        <v>190</v>
      </c>
      <c r="BJ2017" s="141" t="s">
        <v>2796</v>
      </c>
      <c r="BK2017" s="141" t="s">
        <v>21588</v>
      </c>
      <c r="BL2017" s="141" t="s">
        <v>2796</v>
      </c>
      <c r="BM2017" s="141">
        <v>45.598999999999997</v>
      </c>
      <c r="BN2017" s="141">
        <v>-73.334000000000003</v>
      </c>
      <c r="BO2017" s="141">
        <v>2014</v>
      </c>
      <c r="BP2017" s="143" t="s">
        <v>26092</v>
      </c>
      <c r="BQ2017" s="143" t="s">
        <v>17560</v>
      </c>
    </row>
    <row r="2018" spans="15:69" x14ac:dyDescent="0.25">
      <c r="O2018" s="225" t="str">
        <f t="shared" si="1242"/>
        <v/>
      </c>
      <c r="BF2018" s="141">
        <v>59010</v>
      </c>
      <c r="BG2018" s="142" t="s">
        <v>21590</v>
      </c>
      <c r="BH2018" s="141" t="s">
        <v>180</v>
      </c>
      <c r="BI2018" s="141" t="s">
        <v>191</v>
      </c>
      <c r="BJ2018" s="141" t="s">
        <v>21591</v>
      </c>
      <c r="BK2018" s="141" t="s">
        <v>5073</v>
      </c>
      <c r="BL2018" s="141" t="s">
        <v>21591</v>
      </c>
      <c r="BM2018" s="141">
        <v>45.603700000000003</v>
      </c>
      <c r="BN2018" s="141">
        <v>-73.352000000000004</v>
      </c>
      <c r="BO2018" s="141">
        <v>1988</v>
      </c>
      <c r="BP2018" s="143" t="s">
        <v>26093</v>
      </c>
      <c r="BQ2018" s="143" t="s">
        <v>17560</v>
      </c>
    </row>
    <row r="2019" spans="15:69" x14ac:dyDescent="0.25">
      <c r="O2019" s="225" t="str">
        <f t="shared" si="1242"/>
        <v/>
      </c>
      <c r="BF2019" s="141">
        <v>69025</v>
      </c>
      <c r="BG2019" s="142" t="s">
        <v>21621</v>
      </c>
      <c r="BH2019" s="141" t="s">
        <v>478</v>
      </c>
      <c r="BI2019" s="141" t="s">
        <v>176</v>
      </c>
      <c r="BJ2019" s="141"/>
      <c r="BK2019" s="141" t="s">
        <v>1559</v>
      </c>
      <c r="BL2019" s="141" t="s">
        <v>21622</v>
      </c>
      <c r="BM2019" s="141">
        <v>45.186700000000002</v>
      </c>
      <c r="BN2019" s="141">
        <v>-73.849339999999998</v>
      </c>
      <c r="BO2019" s="141">
        <v>1994</v>
      </c>
      <c r="BP2019" s="143" t="s">
        <v>26099</v>
      </c>
      <c r="BQ2019" s="143" t="s">
        <v>17560</v>
      </c>
    </row>
    <row r="2020" spans="15:69" x14ac:dyDescent="0.25">
      <c r="O2020" s="225" t="str">
        <f t="shared" si="1242"/>
        <v/>
      </c>
      <c r="BF2020" s="141">
        <v>69025</v>
      </c>
      <c r="BG2020" s="142" t="s">
        <v>21623</v>
      </c>
      <c r="BH2020" s="141" t="s">
        <v>180</v>
      </c>
      <c r="BI2020" s="141" t="s">
        <v>178</v>
      </c>
      <c r="BJ2020" s="141"/>
      <c r="BK2020" s="141"/>
      <c r="BL2020" s="141" t="s">
        <v>17534</v>
      </c>
      <c r="BM2020" s="141">
        <v>45.193179999999998</v>
      </c>
      <c r="BN2020" s="141">
        <v>-73.849620000000002</v>
      </c>
      <c r="BO2020" s="141">
        <v>2007</v>
      </c>
      <c r="BP2020" s="143" t="s">
        <v>26100</v>
      </c>
      <c r="BQ2020" s="143" t="s">
        <v>17560</v>
      </c>
    </row>
    <row r="2021" spans="15:69" x14ac:dyDescent="0.25">
      <c r="O2021" s="225" t="str">
        <f t="shared" si="1242"/>
        <v/>
      </c>
      <c r="BF2021" s="141">
        <v>54025</v>
      </c>
      <c r="BG2021" s="142" t="s">
        <v>21966</v>
      </c>
      <c r="BH2021" s="141" t="s">
        <v>478</v>
      </c>
      <c r="BI2021" s="141" t="s">
        <v>186</v>
      </c>
      <c r="BJ2021" s="141" t="s">
        <v>2139</v>
      </c>
      <c r="BK2021" s="141" t="s">
        <v>4802</v>
      </c>
      <c r="BL2021" s="141" t="s">
        <v>21967</v>
      </c>
      <c r="BM2021" s="141">
        <v>45.596785694356399</v>
      </c>
      <c r="BN2021" s="141">
        <v>-73.101057360144296</v>
      </c>
      <c r="BO2021" s="141">
        <v>2013</v>
      </c>
      <c r="BP2021" s="143" t="s">
        <v>480</v>
      </c>
      <c r="BQ2021" s="143" t="s">
        <v>17560</v>
      </c>
    </row>
    <row r="2022" spans="15:69" x14ac:dyDescent="0.25">
      <c r="O2022" s="225" t="str">
        <f t="shared" si="1242"/>
        <v/>
      </c>
      <c r="BF2022" s="141">
        <v>59015</v>
      </c>
      <c r="BG2022" s="142" t="s">
        <v>22037</v>
      </c>
      <c r="BH2022" s="141" t="s">
        <v>478</v>
      </c>
      <c r="BI2022" s="141" t="s">
        <v>176</v>
      </c>
      <c r="BJ2022" s="141" t="s">
        <v>14677</v>
      </c>
      <c r="BK2022" s="141" t="s">
        <v>2437</v>
      </c>
      <c r="BL2022" s="141" t="s">
        <v>20236</v>
      </c>
      <c r="BM2022" s="141">
        <v>45.673400000000001</v>
      </c>
      <c r="BN2022" s="141">
        <v>-73.438355000000001</v>
      </c>
      <c r="BO2022" s="141">
        <v>1982</v>
      </c>
      <c r="BP2022" s="143" t="s">
        <v>26125</v>
      </c>
      <c r="BQ2022" s="143" t="s">
        <v>17560</v>
      </c>
    </row>
    <row r="2023" spans="15:69" x14ac:dyDescent="0.25">
      <c r="O2023" s="225" t="str">
        <f t="shared" si="1242"/>
        <v/>
      </c>
      <c r="BF2023" s="141">
        <v>59015</v>
      </c>
      <c r="BG2023" s="142" t="s">
        <v>22038</v>
      </c>
      <c r="BH2023" s="141" t="s">
        <v>478</v>
      </c>
      <c r="BI2023" s="141" t="s">
        <v>186</v>
      </c>
      <c r="BJ2023" s="141" t="s">
        <v>14705</v>
      </c>
      <c r="BK2023" s="141" t="s">
        <v>17884</v>
      </c>
      <c r="BL2023" s="141" t="s">
        <v>20238</v>
      </c>
      <c r="BM2023" s="141">
        <v>45.640357999999999</v>
      </c>
      <c r="BN2023" s="141">
        <v>-73.400239999999997</v>
      </c>
      <c r="BO2023" s="141">
        <v>1992</v>
      </c>
      <c r="BP2023" s="143" t="s">
        <v>26125</v>
      </c>
      <c r="BQ2023" s="143" t="s">
        <v>17560</v>
      </c>
    </row>
    <row r="2024" spans="15:69" x14ac:dyDescent="0.25">
      <c r="O2024" s="225" t="str">
        <f t="shared" si="1242"/>
        <v/>
      </c>
      <c r="BF2024" s="141">
        <v>59015</v>
      </c>
      <c r="BG2024" s="142" t="s">
        <v>22039</v>
      </c>
      <c r="BH2024" s="141" t="s">
        <v>478</v>
      </c>
      <c r="BI2024" s="141" t="s">
        <v>186</v>
      </c>
      <c r="BJ2024" s="141" t="s">
        <v>14690</v>
      </c>
      <c r="BK2024" s="141" t="s">
        <v>20240</v>
      </c>
      <c r="BL2024" s="141" t="s">
        <v>20238</v>
      </c>
      <c r="BM2024" s="141">
        <v>45.624540000000003</v>
      </c>
      <c r="BN2024" s="141">
        <v>-73.377660000000006</v>
      </c>
      <c r="BO2024" s="141">
        <v>1975</v>
      </c>
      <c r="BP2024" s="143" t="s">
        <v>26125</v>
      </c>
      <c r="BQ2024" s="143" t="s">
        <v>17560</v>
      </c>
    </row>
    <row r="2025" spans="15:69" x14ac:dyDescent="0.25">
      <c r="O2025" s="225" t="str">
        <f t="shared" si="1242"/>
        <v/>
      </c>
      <c r="BF2025" s="141">
        <v>67030</v>
      </c>
      <c r="BG2025" s="142" t="s">
        <v>22326</v>
      </c>
      <c r="BH2025" s="141" t="s">
        <v>180</v>
      </c>
      <c r="BI2025" s="141" t="s">
        <v>178</v>
      </c>
      <c r="BJ2025" s="141"/>
      <c r="BK2025" s="141" t="s">
        <v>2771</v>
      </c>
      <c r="BL2025" s="141" t="s">
        <v>2165</v>
      </c>
      <c r="BM2025" s="141">
        <v>45.40475</v>
      </c>
      <c r="BN2025" s="141">
        <v>-73.556690000000003</v>
      </c>
      <c r="BO2025" s="141">
        <v>1989</v>
      </c>
      <c r="BP2025" s="143" t="s">
        <v>26175</v>
      </c>
      <c r="BQ2025" s="143" t="s">
        <v>17560</v>
      </c>
    </row>
    <row r="2026" spans="15:69" x14ac:dyDescent="0.25">
      <c r="O2026" s="225" t="str">
        <f t="shared" si="1242"/>
        <v/>
      </c>
      <c r="BF2026" s="141">
        <v>67030</v>
      </c>
      <c r="BG2026" s="142" t="s">
        <v>21776</v>
      </c>
      <c r="BH2026" s="141" t="s">
        <v>180</v>
      </c>
      <c r="BI2026" s="141" t="s">
        <v>191</v>
      </c>
      <c r="BJ2026" s="141"/>
      <c r="BK2026" s="141" t="s">
        <v>2771</v>
      </c>
      <c r="BL2026" s="141" t="s">
        <v>2165</v>
      </c>
      <c r="BM2026" s="141">
        <v>45.40475</v>
      </c>
      <c r="BN2026" s="141">
        <v>-73.556690000000003</v>
      </c>
      <c r="BO2026" s="141">
        <v>1989</v>
      </c>
      <c r="BP2026" s="143" t="s">
        <v>26111</v>
      </c>
      <c r="BQ2026" s="143" t="s">
        <v>17560</v>
      </c>
    </row>
    <row r="2027" spans="15:69" x14ac:dyDescent="0.25">
      <c r="O2027" s="225" t="str">
        <f t="shared" si="1242"/>
        <v/>
      </c>
      <c r="BF2027" s="141">
        <v>67030</v>
      </c>
      <c r="BG2027" s="142" t="s">
        <v>21777</v>
      </c>
      <c r="BH2027" s="141" t="s">
        <v>180</v>
      </c>
      <c r="BI2027" s="141" t="s">
        <v>1269</v>
      </c>
      <c r="BJ2027" s="141" t="s">
        <v>2774</v>
      </c>
      <c r="BK2027" s="141" t="s">
        <v>2771</v>
      </c>
      <c r="BL2027" s="141" t="s">
        <v>2165</v>
      </c>
      <c r="BM2027" s="141">
        <v>45.40475</v>
      </c>
      <c r="BN2027" s="141">
        <v>-73.556690000000003</v>
      </c>
      <c r="BO2027" s="141">
        <v>1989</v>
      </c>
      <c r="BP2027" s="143" t="s">
        <v>26112</v>
      </c>
      <c r="BQ2027" s="143" t="s">
        <v>17560</v>
      </c>
    </row>
    <row r="2028" spans="15:69" x14ac:dyDescent="0.25">
      <c r="O2028" s="225" t="str">
        <f t="shared" si="1242"/>
        <v/>
      </c>
      <c r="BF2028" s="141">
        <v>56050</v>
      </c>
      <c r="BG2028" s="142" t="s">
        <v>21871</v>
      </c>
      <c r="BH2028" s="141" t="s">
        <v>180</v>
      </c>
      <c r="BI2028" s="141" t="s">
        <v>191</v>
      </c>
      <c r="BJ2028" s="141" t="s">
        <v>21872</v>
      </c>
      <c r="BK2028" s="141" t="s">
        <v>11792</v>
      </c>
      <c r="BL2028" s="141" t="s">
        <v>21873</v>
      </c>
      <c r="BM2028" s="141">
        <v>45.12838</v>
      </c>
      <c r="BN2028" s="141">
        <v>-73.156700000000001</v>
      </c>
      <c r="BO2028" s="141">
        <v>1988</v>
      </c>
      <c r="BP2028" s="143" t="s">
        <v>26129</v>
      </c>
      <c r="BQ2028" s="143" t="s">
        <v>17560</v>
      </c>
    </row>
    <row r="2029" spans="15:69" x14ac:dyDescent="0.25">
      <c r="O2029" s="225" t="str">
        <f t="shared" si="1242"/>
        <v/>
      </c>
      <c r="BF2029" s="141">
        <v>56050</v>
      </c>
      <c r="BG2029" s="142" t="s">
        <v>21874</v>
      </c>
      <c r="BH2029" s="141" t="s">
        <v>180</v>
      </c>
      <c r="BI2029" s="141" t="s">
        <v>178</v>
      </c>
      <c r="BJ2029" s="141"/>
      <c r="BK2029" s="141" t="s">
        <v>2174</v>
      </c>
      <c r="BL2029" s="141" t="s">
        <v>21875</v>
      </c>
      <c r="BM2029" s="141">
        <v>45.134639999999997</v>
      </c>
      <c r="BN2029" s="141">
        <v>-73.185820000000007</v>
      </c>
      <c r="BO2029" s="141">
        <v>1988</v>
      </c>
      <c r="BP2029" s="143"/>
      <c r="BQ2029" s="143" t="s">
        <v>17560</v>
      </c>
    </row>
    <row r="2030" spans="15:69" x14ac:dyDescent="0.25">
      <c r="O2030" s="225" t="str">
        <f t="shared" si="1242"/>
        <v/>
      </c>
      <c r="BF2030" s="141">
        <v>56050</v>
      </c>
      <c r="BG2030" s="142" t="s">
        <v>21876</v>
      </c>
      <c r="BH2030" s="141" t="s">
        <v>478</v>
      </c>
      <c r="BI2030" s="141" t="s">
        <v>176</v>
      </c>
      <c r="BJ2030" s="141" t="s">
        <v>21792</v>
      </c>
      <c r="BK2030" s="141" t="s">
        <v>3150</v>
      </c>
      <c r="BL2030" s="141" t="s">
        <v>21793</v>
      </c>
      <c r="BM2030" s="141">
        <v>45.135980000000004</v>
      </c>
      <c r="BN2030" s="141">
        <v>-73.24118</v>
      </c>
      <c r="BO2030" s="141">
        <v>2004</v>
      </c>
      <c r="BP2030" s="143" t="s">
        <v>26118</v>
      </c>
      <c r="BQ2030" s="143" t="s">
        <v>17560</v>
      </c>
    </row>
    <row r="2031" spans="15:69" x14ac:dyDescent="0.25">
      <c r="O2031" s="225" t="str">
        <f t="shared" si="1242"/>
        <v/>
      </c>
      <c r="BF2031" s="141">
        <v>56050</v>
      </c>
      <c r="BG2031" s="142" t="s">
        <v>21877</v>
      </c>
      <c r="BH2031" s="141" t="s">
        <v>478</v>
      </c>
      <c r="BI2031" s="141" t="s">
        <v>186</v>
      </c>
      <c r="BJ2031" s="141" t="s">
        <v>191</v>
      </c>
      <c r="BK2031" s="141" t="s">
        <v>3150</v>
      </c>
      <c r="BL2031" s="141" t="s">
        <v>21793</v>
      </c>
      <c r="BM2031" s="141">
        <v>45.135980000000004</v>
      </c>
      <c r="BN2031" s="141">
        <v>-73.24118</v>
      </c>
      <c r="BO2031" s="141">
        <v>1976</v>
      </c>
      <c r="BP2031" s="143" t="s">
        <v>26118</v>
      </c>
      <c r="BQ2031" s="143" t="s">
        <v>17560</v>
      </c>
    </row>
    <row r="2032" spans="15:69" x14ac:dyDescent="0.25">
      <c r="O2032" s="225" t="str">
        <f t="shared" si="1242"/>
        <v/>
      </c>
      <c r="BF2032" s="141">
        <v>59015</v>
      </c>
      <c r="BG2032" s="142" t="s">
        <v>22040</v>
      </c>
      <c r="BH2032" s="141" t="s">
        <v>478</v>
      </c>
      <c r="BI2032" s="141" t="s">
        <v>186</v>
      </c>
      <c r="BJ2032" s="141" t="s">
        <v>14690</v>
      </c>
      <c r="BK2032" s="141" t="s">
        <v>20240</v>
      </c>
      <c r="BL2032" s="141" t="s">
        <v>20238</v>
      </c>
      <c r="BM2032" s="141">
        <v>45.624540000000003</v>
      </c>
      <c r="BN2032" s="141">
        <v>-73.377660000000006</v>
      </c>
      <c r="BO2032" s="141">
        <v>1975</v>
      </c>
      <c r="BP2032" s="143" t="s">
        <v>26125</v>
      </c>
      <c r="BQ2032" s="143" t="s">
        <v>17560</v>
      </c>
    </row>
    <row r="2033" spans="15:69" x14ac:dyDescent="0.25">
      <c r="O2033" s="225" t="str">
        <f t="shared" si="1242"/>
        <v/>
      </c>
      <c r="BF2033" s="141">
        <v>59015</v>
      </c>
      <c r="BG2033" s="142" t="s">
        <v>22041</v>
      </c>
      <c r="BH2033" s="141" t="s">
        <v>478</v>
      </c>
      <c r="BI2033" s="141" t="s">
        <v>186</v>
      </c>
      <c r="BJ2033" s="141" t="s">
        <v>14665</v>
      </c>
      <c r="BK2033" s="141" t="s">
        <v>1563</v>
      </c>
      <c r="BL2033" s="141" t="s">
        <v>20243</v>
      </c>
      <c r="BM2033" s="141">
        <v>45.617721000000003</v>
      </c>
      <c r="BN2033" s="141">
        <v>-73.371762000000004</v>
      </c>
      <c r="BO2033" s="141">
        <v>1975</v>
      </c>
      <c r="BP2033" s="143" t="s">
        <v>26125</v>
      </c>
      <c r="BQ2033" s="143" t="s">
        <v>17560</v>
      </c>
    </row>
    <row r="2034" spans="15:69" x14ac:dyDescent="0.25">
      <c r="O2034" s="225" t="str">
        <f t="shared" si="1242"/>
        <v/>
      </c>
      <c r="BF2034" s="141">
        <v>59015</v>
      </c>
      <c r="BG2034" s="142" t="s">
        <v>22042</v>
      </c>
      <c r="BH2034" s="141" t="s">
        <v>478</v>
      </c>
      <c r="BI2034" s="141" t="s">
        <v>186</v>
      </c>
      <c r="BJ2034" s="141" t="s">
        <v>20426</v>
      </c>
      <c r="BK2034" s="141" t="s">
        <v>1825</v>
      </c>
      <c r="BL2034" s="141" t="s">
        <v>20427</v>
      </c>
      <c r="BM2034" s="141">
        <v>45.561923</v>
      </c>
      <c r="BN2034" s="141">
        <v>-73.324939000000001</v>
      </c>
      <c r="BO2034" s="141">
        <v>1975</v>
      </c>
      <c r="BP2034" s="143" t="s">
        <v>26125</v>
      </c>
      <c r="BQ2034" s="143" t="s">
        <v>17560</v>
      </c>
    </row>
    <row r="2035" spans="15:69" x14ac:dyDescent="0.25">
      <c r="O2035" s="225" t="str">
        <f t="shared" si="1242"/>
        <v/>
      </c>
      <c r="BF2035" s="141">
        <v>59015</v>
      </c>
      <c r="BG2035" s="142" t="s">
        <v>22043</v>
      </c>
      <c r="BH2035" s="141" t="s">
        <v>478</v>
      </c>
      <c r="BI2035" s="141" t="s">
        <v>186</v>
      </c>
      <c r="BJ2035" s="141" t="s">
        <v>14554</v>
      </c>
      <c r="BK2035" s="141" t="s">
        <v>10549</v>
      </c>
      <c r="BL2035" s="141" t="s">
        <v>20429</v>
      </c>
      <c r="BM2035" s="141">
        <v>45.632694000000001</v>
      </c>
      <c r="BN2035" s="141">
        <v>-73.319275000000005</v>
      </c>
      <c r="BO2035" s="141">
        <v>1996</v>
      </c>
      <c r="BP2035" s="143" t="s">
        <v>26125</v>
      </c>
      <c r="BQ2035" s="143" t="s">
        <v>17560</v>
      </c>
    </row>
    <row r="2036" spans="15:69" x14ac:dyDescent="0.25">
      <c r="O2036" s="225" t="str">
        <f t="shared" si="1242"/>
        <v/>
      </c>
      <c r="BF2036" s="141">
        <v>59015</v>
      </c>
      <c r="BG2036" s="142" t="s">
        <v>22044</v>
      </c>
      <c r="BH2036" s="141" t="s">
        <v>478</v>
      </c>
      <c r="BI2036" s="141" t="s">
        <v>176</v>
      </c>
      <c r="BJ2036" s="141" t="s">
        <v>20431</v>
      </c>
      <c r="BK2036" s="141" t="s">
        <v>2437</v>
      </c>
      <c r="BL2036" s="141" t="s">
        <v>20236</v>
      </c>
      <c r="BM2036" s="141">
        <v>45.673400000000001</v>
      </c>
      <c r="BN2036" s="141">
        <v>-73.438355000000001</v>
      </c>
      <c r="BO2036" s="141">
        <v>1959</v>
      </c>
      <c r="BP2036" s="143" t="s">
        <v>26125</v>
      </c>
      <c r="BQ2036" s="143" t="s">
        <v>17560</v>
      </c>
    </row>
    <row r="2037" spans="15:69" x14ac:dyDescent="0.25">
      <c r="O2037" s="225" t="str">
        <f t="shared" si="1242"/>
        <v/>
      </c>
      <c r="BF2037" s="141">
        <v>67030</v>
      </c>
      <c r="BG2037" s="142" t="s">
        <v>21778</v>
      </c>
      <c r="BH2037" s="141" t="s">
        <v>180</v>
      </c>
      <c r="BI2037" s="141" t="s">
        <v>1269</v>
      </c>
      <c r="BJ2037" s="141" t="s">
        <v>2776</v>
      </c>
      <c r="BK2037" s="141" t="s">
        <v>2771</v>
      </c>
      <c r="BL2037" s="141" t="s">
        <v>2165</v>
      </c>
      <c r="BM2037" s="141">
        <v>45.40475</v>
      </c>
      <c r="BN2037" s="141">
        <v>-73.556690000000003</v>
      </c>
      <c r="BO2037" s="141">
        <v>2011</v>
      </c>
      <c r="BP2037" s="143" t="s">
        <v>26113</v>
      </c>
      <c r="BQ2037" s="143" t="s">
        <v>17560</v>
      </c>
    </row>
    <row r="2038" spans="15:69" x14ac:dyDescent="0.25">
      <c r="O2038" s="225" t="str">
        <f t="shared" si="1242"/>
        <v/>
      </c>
      <c r="BF2038" s="141">
        <v>47017</v>
      </c>
      <c r="BG2038" s="142" t="s">
        <v>21389</v>
      </c>
      <c r="BH2038" s="141" t="s">
        <v>180</v>
      </c>
      <c r="BI2038" s="141" t="s">
        <v>191</v>
      </c>
      <c r="BJ2038" s="141" t="s">
        <v>21390</v>
      </c>
      <c r="BK2038" s="141" t="s">
        <v>17184</v>
      </c>
      <c r="BL2038" s="141" t="s">
        <v>21391</v>
      </c>
      <c r="BM2038" s="141">
        <v>45.396369862616297</v>
      </c>
      <c r="BN2038" s="141">
        <v>-72.680506152772494</v>
      </c>
      <c r="BO2038" s="141">
        <v>2011</v>
      </c>
      <c r="BP2038" s="143" t="s">
        <v>487</v>
      </c>
      <c r="BQ2038" s="143" t="s">
        <v>17560</v>
      </c>
    </row>
    <row r="2039" spans="15:69" x14ac:dyDescent="0.25">
      <c r="O2039" s="225" t="str">
        <f t="shared" si="1242"/>
        <v/>
      </c>
      <c r="BF2039" s="141">
        <v>47017</v>
      </c>
      <c r="BG2039" s="142" t="s">
        <v>21392</v>
      </c>
      <c r="BH2039" s="141" t="s">
        <v>180</v>
      </c>
      <c r="BI2039" s="141" t="s">
        <v>191</v>
      </c>
      <c r="BJ2039" s="141" t="s">
        <v>21393</v>
      </c>
      <c r="BK2039" s="141" t="s">
        <v>1602</v>
      </c>
      <c r="BL2039" s="141" t="s">
        <v>21394</v>
      </c>
      <c r="BM2039" s="141">
        <v>45.398235858475701</v>
      </c>
      <c r="BN2039" s="141">
        <v>-72.712960642603207</v>
      </c>
      <c r="BO2039" s="141">
        <v>1971</v>
      </c>
      <c r="BP2039" s="143" t="s">
        <v>26045</v>
      </c>
      <c r="BQ2039" s="143" t="s">
        <v>17560</v>
      </c>
    </row>
    <row r="2040" spans="15:69" x14ac:dyDescent="0.25">
      <c r="O2040" s="225" t="str">
        <f t="shared" si="1242"/>
        <v/>
      </c>
      <c r="BF2040" s="141">
        <v>47017</v>
      </c>
      <c r="BG2040" s="142" t="s">
        <v>21305</v>
      </c>
      <c r="BH2040" s="141" t="s">
        <v>180</v>
      </c>
      <c r="BI2040" s="141" t="s">
        <v>1269</v>
      </c>
      <c r="BJ2040" s="141" t="s">
        <v>21306</v>
      </c>
      <c r="BK2040" s="141" t="s">
        <v>13937</v>
      </c>
      <c r="BL2040" s="141" t="s">
        <v>21307</v>
      </c>
      <c r="BM2040" s="141">
        <v>45.388345231726099</v>
      </c>
      <c r="BN2040" s="141">
        <v>-72.751614236572195</v>
      </c>
      <c r="BO2040" s="141">
        <v>1985</v>
      </c>
      <c r="BP2040" s="143" t="s">
        <v>26035</v>
      </c>
      <c r="BQ2040" s="143" t="s">
        <v>17560</v>
      </c>
    </row>
    <row r="2041" spans="15:69" x14ac:dyDescent="0.25">
      <c r="O2041" s="225" t="str">
        <f t="shared" si="1242"/>
        <v/>
      </c>
      <c r="BF2041" s="141">
        <v>47017</v>
      </c>
      <c r="BG2041" s="142" t="s">
        <v>21308</v>
      </c>
      <c r="BH2041" s="141" t="s">
        <v>478</v>
      </c>
      <c r="BI2041" s="141" t="s">
        <v>176</v>
      </c>
      <c r="BJ2041" s="141" t="s">
        <v>21309</v>
      </c>
      <c r="BK2041" s="141" t="s">
        <v>1602</v>
      </c>
      <c r="BL2041" s="141" t="s">
        <v>21310</v>
      </c>
      <c r="BM2041" s="141">
        <v>45.441607768814201</v>
      </c>
      <c r="BN2041" s="141">
        <v>-72.735302711849897</v>
      </c>
      <c r="BO2041" s="141">
        <v>1995</v>
      </c>
      <c r="BP2041" s="143" t="s">
        <v>26036</v>
      </c>
      <c r="BQ2041" s="143" t="s">
        <v>17560</v>
      </c>
    </row>
    <row r="2042" spans="15:69" x14ac:dyDescent="0.25">
      <c r="O2042" s="225" t="str">
        <f t="shared" si="1242"/>
        <v/>
      </c>
      <c r="BF2042" s="141">
        <v>47017</v>
      </c>
      <c r="BG2042" s="142" t="s">
        <v>21311</v>
      </c>
      <c r="BH2042" s="141" t="s">
        <v>478</v>
      </c>
      <c r="BI2042" s="141" t="s">
        <v>176</v>
      </c>
      <c r="BJ2042" s="141" t="s">
        <v>2173</v>
      </c>
      <c r="BK2042" s="141" t="s">
        <v>1818</v>
      </c>
      <c r="BL2042" s="141" t="s">
        <v>21312</v>
      </c>
      <c r="BM2042" s="141">
        <v>45.3876676632404</v>
      </c>
      <c r="BN2042" s="141">
        <v>-72.704614941376605</v>
      </c>
      <c r="BO2042" s="141">
        <v>1932</v>
      </c>
      <c r="BP2042" s="143" t="s">
        <v>482</v>
      </c>
      <c r="BQ2042" s="143" t="s">
        <v>17560</v>
      </c>
    </row>
    <row r="2043" spans="15:69" x14ac:dyDescent="0.25">
      <c r="O2043" s="225" t="str">
        <f t="shared" si="1242"/>
        <v/>
      </c>
      <c r="BF2043" s="141">
        <v>47017</v>
      </c>
      <c r="BG2043" s="142" t="s">
        <v>21313</v>
      </c>
      <c r="BH2043" s="141" t="s">
        <v>180</v>
      </c>
      <c r="BI2043" s="141" t="s">
        <v>178</v>
      </c>
      <c r="BJ2043" s="141" t="s">
        <v>15259</v>
      </c>
      <c r="BK2043" s="141" t="s">
        <v>10961</v>
      </c>
      <c r="BL2043" s="141" t="s">
        <v>21307</v>
      </c>
      <c r="BM2043" s="141">
        <v>45.37153</v>
      </c>
      <c r="BN2043" s="141">
        <v>-72.773579999999995</v>
      </c>
      <c r="BO2043" s="141">
        <v>1984</v>
      </c>
      <c r="BP2043" s="143" t="s">
        <v>484</v>
      </c>
      <c r="BQ2043" s="143" t="s">
        <v>17560</v>
      </c>
    </row>
    <row r="2044" spans="15:69" x14ac:dyDescent="0.25">
      <c r="O2044" s="225" t="str">
        <f t="shared" si="1242"/>
        <v/>
      </c>
      <c r="BF2044" s="141">
        <v>47017</v>
      </c>
      <c r="BG2044" s="142" t="s">
        <v>21314</v>
      </c>
      <c r="BH2044" s="141" t="s">
        <v>180</v>
      </c>
      <c r="BI2044" s="141" t="s">
        <v>1269</v>
      </c>
      <c r="BJ2044" s="141" t="s">
        <v>21315</v>
      </c>
      <c r="BK2044" s="141" t="s">
        <v>3476</v>
      </c>
      <c r="BL2044" s="141" t="s">
        <v>21316</v>
      </c>
      <c r="BM2044" s="141">
        <v>45.390999999999998</v>
      </c>
      <c r="BN2044" s="141">
        <v>-72.745999999999995</v>
      </c>
      <c r="BO2044" s="141">
        <v>1985</v>
      </c>
      <c r="BP2044" s="143" t="s">
        <v>26037</v>
      </c>
      <c r="BQ2044" s="143" t="s">
        <v>17560</v>
      </c>
    </row>
    <row r="2045" spans="15:69" x14ac:dyDescent="0.25">
      <c r="O2045" s="225" t="str">
        <f t="shared" si="1242"/>
        <v/>
      </c>
      <c r="BF2045" s="141">
        <v>47017</v>
      </c>
      <c r="BG2045" s="142" t="s">
        <v>21317</v>
      </c>
      <c r="BH2045" s="141" t="s">
        <v>478</v>
      </c>
      <c r="BI2045" s="141" t="s">
        <v>177</v>
      </c>
      <c r="BJ2045" s="141" t="s">
        <v>21318</v>
      </c>
      <c r="BK2045" s="141" t="s">
        <v>17087</v>
      </c>
      <c r="BL2045" s="141" t="s">
        <v>21319</v>
      </c>
      <c r="BM2045" s="141">
        <v>45.394601000000002</v>
      </c>
      <c r="BN2045" s="141">
        <v>-72.701047000000003</v>
      </c>
      <c r="BO2045" s="141">
        <v>1990</v>
      </c>
      <c r="BP2045" s="143" t="s">
        <v>26038</v>
      </c>
      <c r="BQ2045" s="143" t="s">
        <v>17560</v>
      </c>
    </row>
    <row r="2046" spans="15:69" x14ac:dyDescent="0.25">
      <c r="O2046" s="225" t="str">
        <f t="shared" si="1242"/>
        <v/>
      </c>
      <c r="BF2046" s="141">
        <v>47017</v>
      </c>
      <c r="BG2046" s="142" t="s">
        <v>21320</v>
      </c>
      <c r="BH2046" s="141" t="s">
        <v>478</v>
      </c>
      <c r="BI2046" s="141" t="s">
        <v>186</v>
      </c>
      <c r="BJ2046" s="141" t="s">
        <v>21321</v>
      </c>
      <c r="BK2046" s="141" t="s">
        <v>10324</v>
      </c>
      <c r="BL2046" s="141" t="s">
        <v>21322</v>
      </c>
      <c r="BM2046" s="141">
        <v>45.381</v>
      </c>
      <c r="BN2046" s="141">
        <v>-72.747</v>
      </c>
      <c r="BO2046" s="141">
        <v>1995</v>
      </c>
      <c r="BP2046" s="143" t="s">
        <v>26039</v>
      </c>
      <c r="BQ2046" s="143" t="s">
        <v>17560</v>
      </c>
    </row>
    <row r="2047" spans="15:69" x14ac:dyDescent="0.25">
      <c r="O2047" s="225" t="str">
        <f t="shared" si="1242"/>
        <v/>
      </c>
      <c r="BF2047" s="141">
        <v>53052</v>
      </c>
      <c r="BG2047" s="142" t="s">
        <v>21653</v>
      </c>
      <c r="BH2047" s="141" t="s">
        <v>180</v>
      </c>
      <c r="BI2047" s="141" t="s">
        <v>191</v>
      </c>
      <c r="BJ2047" s="141" t="s">
        <v>21654</v>
      </c>
      <c r="BK2047" s="141"/>
      <c r="BL2047" s="141" t="s">
        <v>21655</v>
      </c>
      <c r="BM2047" s="141">
        <v>46.033624000000003</v>
      </c>
      <c r="BN2047" s="141">
        <v>-73.102338000000003</v>
      </c>
      <c r="BO2047" s="141">
        <v>1990</v>
      </c>
      <c r="BP2047" s="143"/>
      <c r="BQ2047" s="143" t="s">
        <v>17560</v>
      </c>
    </row>
    <row r="2048" spans="15:69" x14ac:dyDescent="0.25">
      <c r="O2048" s="225" t="str">
        <f t="shared" si="1242"/>
        <v/>
      </c>
      <c r="BF2048" s="141">
        <v>53052</v>
      </c>
      <c r="BG2048" s="142" t="s">
        <v>21656</v>
      </c>
      <c r="BH2048" s="141" t="s">
        <v>180</v>
      </c>
      <c r="BI2048" s="141" t="s">
        <v>191</v>
      </c>
      <c r="BJ2048" s="141" t="s">
        <v>21657</v>
      </c>
      <c r="BK2048" s="141"/>
      <c r="BL2048" s="141" t="s">
        <v>21658</v>
      </c>
      <c r="BM2048" s="141">
        <v>46.024869000000002</v>
      </c>
      <c r="BN2048" s="141">
        <v>-73.095956000000001</v>
      </c>
      <c r="BO2048" s="141">
        <v>1990</v>
      </c>
      <c r="BP2048" s="143"/>
      <c r="BQ2048" s="143" t="s">
        <v>17560</v>
      </c>
    </row>
    <row r="2049" spans="15:69" x14ac:dyDescent="0.25">
      <c r="O2049" s="225" t="str">
        <f t="shared" si="1242"/>
        <v/>
      </c>
      <c r="BF2049" s="141">
        <v>53052</v>
      </c>
      <c r="BG2049" s="142" t="s">
        <v>21659</v>
      </c>
      <c r="BH2049" s="141" t="s">
        <v>180</v>
      </c>
      <c r="BI2049" s="141" t="s">
        <v>191</v>
      </c>
      <c r="BJ2049" s="141" t="s">
        <v>21660</v>
      </c>
      <c r="BK2049" s="141"/>
      <c r="BL2049" s="141" t="s">
        <v>21661</v>
      </c>
      <c r="BM2049" s="141">
        <v>46.021636000000001</v>
      </c>
      <c r="BN2049" s="141">
        <v>-73.064013000000003</v>
      </c>
      <c r="BO2049" s="141">
        <v>1990</v>
      </c>
      <c r="BP2049" s="143"/>
      <c r="BQ2049" s="143" t="s">
        <v>17560</v>
      </c>
    </row>
    <row r="2050" spans="15:69" x14ac:dyDescent="0.25">
      <c r="O2050" s="225" t="str">
        <f t="shared" si="1242"/>
        <v/>
      </c>
      <c r="BF2050" s="141">
        <v>53052</v>
      </c>
      <c r="BG2050" s="142" t="s">
        <v>21662</v>
      </c>
      <c r="BH2050" s="141" t="s">
        <v>180</v>
      </c>
      <c r="BI2050" s="141" t="s">
        <v>191</v>
      </c>
      <c r="BJ2050" s="141" t="s">
        <v>21663</v>
      </c>
      <c r="BK2050" s="141"/>
      <c r="BL2050" s="141" t="s">
        <v>21664</v>
      </c>
      <c r="BM2050" s="141">
        <v>46.016793999999997</v>
      </c>
      <c r="BN2050" s="141">
        <v>-73.060111000000006</v>
      </c>
      <c r="BO2050" s="141">
        <v>1990</v>
      </c>
      <c r="BP2050" s="143"/>
      <c r="BQ2050" s="143" t="s">
        <v>17560</v>
      </c>
    </row>
    <row r="2051" spans="15:69" x14ac:dyDescent="0.25">
      <c r="O2051" s="225" t="str">
        <f t="shared" si="1242"/>
        <v/>
      </c>
      <c r="BF2051" s="141">
        <v>53052</v>
      </c>
      <c r="BG2051" s="142" t="s">
        <v>21665</v>
      </c>
      <c r="BH2051" s="141" t="s">
        <v>180</v>
      </c>
      <c r="BI2051" s="141" t="s">
        <v>191</v>
      </c>
      <c r="BJ2051" s="141" t="s">
        <v>21666</v>
      </c>
      <c r="BK2051" s="141"/>
      <c r="BL2051" s="141" t="s">
        <v>21667</v>
      </c>
      <c r="BM2051" s="141">
        <v>46.009134000000003</v>
      </c>
      <c r="BN2051" s="141">
        <v>-72.972707</v>
      </c>
      <c r="BO2051" s="141">
        <v>1990</v>
      </c>
      <c r="BP2051" s="143"/>
      <c r="BQ2051" s="143" t="s">
        <v>17560</v>
      </c>
    </row>
    <row r="2052" spans="15:69" x14ac:dyDescent="0.25">
      <c r="O2052" s="225" t="str">
        <f t="shared" si="1242"/>
        <v/>
      </c>
      <c r="BF2052" s="141">
        <v>53052</v>
      </c>
      <c r="BG2052" s="142" t="s">
        <v>21668</v>
      </c>
      <c r="BH2052" s="141" t="s">
        <v>180</v>
      </c>
      <c r="BI2052" s="141" t="s">
        <v>191</v>
      </c>
      <c r="BJ2052" s="141" t="s">
        <v>21669</v>
      </c>
      <c r="BK2052" s="141"/>
      <c r="BL2052" s="141" t="s">
        <v>21670</v>
      </c>
      <c r="BM2052" s="141">
        <v>46.015205999999999</v>
      </c>
      <c r="BN2052" s="141">
        <v>-73.114457999999999</v>
      </c>
      <c r="BO2052" s="141">
        <v>1990</v>
      </c>
      <c r="BP2052" s="143"/>
      <c r="BQ2052" s="143" t="s">
        <v>17560</v>
      </c>
    </row>
    <row r="2053" spans="15:69" x14ac:dyDescent="0.25">
      <c r="O2053" s="225" t="str">
        <f t="shared" si="1242"/>
        <v/>
      </c>
      <c r="BF2053" s="141">
        <v>53052</v>
      </c>
      <c r="BG2053" s="142" t="s">
        <v>21671</v>
      </c>
      <c r="BH2053" s="141" t="s">
        <v>180</v>
      </c>
      <c r="BI2053" s="141" t="s">
        <v>191</v>
      </c>
      <c r="BJ2053" s="141" t="s">
        <v>21672</v>
      </c>
      <c r="BK2053" s="141" t="s">
        <v>21673</v>
      </c>
      <c r="BL2053" s="141" t="s">
        <v>21674</v>
      </c>
      <c r="BM2053" s="141">
        <v>46.018352</v>
      </c>
      <c r="BN2053" s="141">
        <v>-73.036079999999998</v>
      </c>
      <c r="BO2053" s="141">
        <v>1990</v>
      </c>
      <c r="BP2053" s="143"/>
      <c r="BQ2053" s="143" t="s">
        <v>17560</v>
      </c>
    </row>
    <row r="2054" spans="15:69" x14ac:dyDescent="0.25">
      <c r="O2054" s="225" t="str">
        <f t="shared" si="1242"/>
        <v/>
      </c>
      <c r="BF2054" s="141">
        <v>53052</v>
      </c>
      <c r="BG2054" s="142" t="s">
        <v>21675</v>
      </c>
      <c r="BH2054" s="141" t="s">
        <v>180</v>
      </c>
      <c r="BI2054" s="141" t="s">
        <v>191</v>
      </c>
      <c r="BJ2054" s="141" t="s">
        <v>21676</v>
      </c>
      <c r="BK2054" s="141"/>
      <c r="BL2054" s="141" t="s">
        <v>21674</v>
      </c>
      <c r="BM2054" s="141">
        <v>46.043897999999999</v>
      </c>
      <c r="BN2054" s="141">
        <v>-73.104777999999996</v>
      </c>
      <c r="BO2054" s="141">
        <v>1990</v>
      </c>
      <c r="BP2054" s="143"/>
      <c r="BQ2054" s="143" t="s">
        <v>17560</v>
      </c>
    </row>
    <row r="2055" spans="15:69" x14ac:dyDescent="0.25">
      <c r="O2055" s="225" t="str">
        <f t="shared" si="1242"/>
        <v/>
      </c>
      <c r="BF2055" s="141">
        <v>53052</v>
      </c>
      <c r="BG2055" s="142" t="s">
        <v>21677</v>
      </c>
      <c r="BH2055" s="141" t="s">
        <v>180</v>
      </c>
      <c r="BI2055" s="141" t="s">
        <v>191</v>
      </c>
      <c r="BJ2055" s="141" t="s">
        <v>21678</v>
      </c>
      <c r="BK2055" s="141"/>
      <c r="BL2055" s="141" t="s">
        <v>21679</v>
      </c>
      <c r="BM2055" s="141">
        <v>46.015048</v>
      </c>
      <c r="BN2055" s="141">
        <v>-73.161581999999996</v>
      </c>
      <c r="BO2055" s="141">
        <v>1990</v>
      </c>
      <c r="BP2055" s="143"/>
      <c r="BQ2055" s="143" t="s">
        <v>17560</v>
      </c>
    </row>
    <row r="2056" spans="15:69" x14ac:dyDescent="0.25">
      <c r="O2056" s="225" t="str">
        <f t="shared" si="1242"/>
        <v/>
      </c>
      <c r="BF2056" s="141">
        <v>54025</v>
      </c>
      <c r="BG2056" s="142" t="s">
        <v>21968</v>
      </c>
      <c r="BH2056" s="141" t="s">
        <v>180</v>
      </c>
      <c r="BI2056" s="141" t="s">
        <v>191</v>
      </c>
      <c r="BJ2056" s="141" t="s">
        <v>5772</v>
      </c>
      <c r="BK2056" s="141" t="s">
        <v>2202</v>
      </c>
      <c r="BL2056" s="141" t="s">
        <v>21969</v>
      </c>
      <c r="BM2056" s="141">
        <v>45.584294418694903</v>
      </c>
      <c r="BN2056" s="141">
        <v>-73.094497294692104</v>
      </c>
      <c r="BO2056" s="141">
        <v>2013</v>
      </c>
      <c r="BP2056" s="143" t="s">
        <v>484</v>
      </c>
      <c r="BQ2056" s="143" t="s">
        <v>17560</v>
      </c>
    </row>
    <row r="2057" spans="15:69" x14ac:dyDescent="0.25">
      <c r="O2057" s="225" t="str">
        <f t="shared" si="1242"/>
        <v/>
      </c>
      <c r="BF2057" s="141">
        <v>54025</v>
      </c>
      <c r="BG2057" s="142" t="s">
        <v>21970</v>
      </c>
      <c r="BH2057" s="141" t="s">
        <v>478</v>
      </c>
      <c r="BI2057" s="141" t="s">
        <v>176</v>
      </c>
      <c r="BJ2057" s="141"/>
      <c r="BK2057" s="141" t="s">
        <v>20721</v>
      </c>
      <c r="BL2057" s="141" t="s">
        <v>2220</v>
      </c>
      <c r="BM2057" s="141">
        <v>45.535263</v>
      </c>
      <c r="BN2057" s="141">
        <v>-73.228340000000003</v>
      </c>
      <c r="BO2057" s="141">
        <v>1958</v>
      </c>
      <c r="BP2057" s="143" t="s">
        <v>26140</v>
      </c>
      <c r="BQ2057" s="143" t="s">
        <v>17560</v>
      </c>
    </row>
    <row r="2058" spans="15:69" x14ac:dyDescent="0.25">
      <c r="O2058" s="225" t="str">
        <f t="shared" si="1242"/>
        <v/>
      </c>
      <c r="BF2058" s="141">
        <v>54025</v>
      </c>
      <c r="BG2058" s="142" t="s">
        <v>21971</v>
      </c>
      <c r="BH2058" s="141" t="s">
        <v>478</v>
      </c>
      <c r="BI2058" s="141" t="s">
        <v>186</v>
      </c>
      <c r="BJ2058" s="141"/>
      <c r="BK2058" s="141" t="s">
        <v>5043</v>
      </c>
      <c r="BL2058" s="141" t="s">
        <v>20723</v>
      </c>
      <c r="BM2058" s="141">
        <v>45.552174000000001</v>
      </c>
      <c r="BN2058" s="141">
        <v>-73.184169999999995</v>
      </c>
      <c r="BO2058" s="141">
        <v>1960</v>
      </c>
      <c r="BP2058" s="143" t="s">
        <v>26140</v>
      </c>
      <c r="BQ2058" s="143" t="s">
        <v>17560</v>
      </c>
    </row>
    <row r="2059" spans="15:69" x14ac:dyDescent="0.25">
      <c r="O2059" s="225" t="str">
        <f t="shared" si="1242"/>
        <v/>
      </c>
      <c r="BF2059" s="141">
        <v>71045</v>
      </c>
      <c r="BG2059" s="142" t="s">
        <v>22087</v>
      </c>
      <c r="BH2059" s="141" t="s">
        <v>180</v>
      </c>
      <c r="BI2059" s="141" t="s">
        <v>178</v>
      </c>
      <c r="BJ2059" s="141"/>
      <c r="BK2059" s="141" t="s">
        <v>2148</v>
      </c>
      <c r="BL2059" s="141" t="s">
        <v>22088</v>
      </c>
      <c r="BM2059" s="141">
        <v>45.3551</v>
      </c>
      <c r="BN2059" s="141">
        <v>-74.203969999999998</v>
      </c>
      <c r="BO2059" s="141">
        <v>1978</v>
      </c>
      <c r="BP2059" s="143" t="s">
        <v>484</v>
      </c>
      <c r="BQ2059" s="143" t="s">
        <v>26794</v>
      </c>
    </row>
    <row r="2060" spans="15:69" x14ac:dyDescent="0.25">
      <c r="O2060" s="225" t="str">
        <f t="shared" si="1242"/>
        <v/>
      </c>
      <c r="BF2060" s="141">
        <v>55023</v>
      </c>
      <c r="BG2060" s="142" t="s">
        <v>22057</v>
      </c>
      <c r="BH2060" s="141" t="s">
        <v>478</v>
      </c>
      <c r="BI2060" s="141" t="s">
        <v>176</v>
      </c>
      <c r="BJ2060" s="141"/>
      <c r="BK2060" s="141" t="s">
        <v>22058</v>
      </c>
      <c r="BL2060" s="141" t="s">
        <v>22059</v>
      </c>
      <c r="BM2060" s="141">
        <v>45.412207644403601</v>
      </c>
      <c r="BN2060" s="141">
        <v>-73.019759120386396</v>
      </c>
      <c r="BO2060" s="141">
        <v>1950</v>
      </c>
      <c r="BP2060" s="143" t="s">
        <v>482</v>
      </c>
      <c r="BQ2060" s="143" t="s">
        <v>17560</v>
      </c>
    </row>
    <row r="2061" spans="15:69" x14ac:dyDescent="0.25">
      <c r="O2061" s="225" t="str">
        <f t="shared" si="1242"/>
        <v/>
      </c>
      <c r="BF2061" s="141">
        <v>55023</v>
      </c>
      <c r="BG2061" s="142" t="s">
        <v>22060</v>
      </c>
      <c r="BH2061" s="141" t="s">
        <v>180</v>
      </c>
      <c r="BI2061" s="141" t="s">
        <v>191</v>
      </c>
      <c r="BJ2061" s="141" t="s">
        <v>21474</v>
      </c>
      <c r="BK2061" s="141" t="s">
        <v>3252</v>
      </c>
      <c r="BL2061" s="141" t="s">
        <v>21475</v>
      </c>
      <c r="BM2061" s="141">
        <v>45.423459999999999</v>
      </c>
      <c r="BN2061" s="141">
        <v>-73.037470999999996</v>
      </c>
      <c r="BO2061" s="141">
        <v>1996</v>
      </c>
      <c r="BP2061" s="143" t="s">
        <v>26145</v>
      </c>
      <c r="BQ2061" s="143" t="s">
        <v>17560</v>
      </c>
    </row>
    <row r="2062" spans="15:69" x14ac:dyDescent="0.25">
      <c r="O2062" s="225" t="str">
        <f t="shared" ref="O2062:O2125" si="1243">IF(OR(B2062="",C2062="",G2062="",H2062="",I2062="",AND(J2062="",BW2062=FALSE),AND(K2062="",BX2062=FALSE),AND(L2062="",BY2062=FALSE),AND(M2062="",BZ2062=FALSE)),"",(IF(AND(100&gt;=CG2062,CG2062&gt;80),"A",IF(AND(80&gt;=CG2062,CG2062&gt;60),"B",IF(AND(60&gt;=CG2062,CG2062&gt;40),"C",IF(AND(40&gt;=CG2062,CG2062&gt;20),"D","E"))))))</f>
        <v/>
      </c>
      <c r="BF2062" s="141">
        <v>55023</v>
      </c>
      <c r="BG2062" s="142" t="s">
        <v>22061</v>
      </c>
      <c r="BH2062" s="141" t="s">
        <v>478</v>
      </c>
      <c r="BI2062" s="141" t="s">
        <v>176</v>
      </c>
      <c r="BJ2062" s="141"/>
      <c r="BK2062" s="141" t="s">
        <v>22062</v>
      </c>
      <c r="BL2062" s="141" t="s">
        <v>10315</v>
      </c>
      <c r="BM2062" s="141">
        <v>45.412717358594001</v>
      </c>
      <c r="BN2062" s="141">
        <v>-73.007240707297697</v>
      </c>
      <c r="BO2062" s="141">
        <v>1970</v>
      </c>
      <c r="BP2062" s="143" t="s">
        <v>482</v>
      </c>
      <c r="BQ2062" s="143" t="s">
        <v>17560</v>
      </c>
    </row>
    <row r="2063" spans="15:69" x14ac:dyDescent="0.25">
      <c r="O2063" s="225" t="str">
        <f t="shared" si="1243"/>
        <v/>
      </c>
      <c r="BF2063" s="141">
        <v>55023</v>
      </c>
      <c r="BG2063" s="142" t="s">
        <v>22063</v>
      </c>
      <c r="BH2063" s="141" t="s">
        <v>478</v>
      </c>
      <c r="BI2063" s="141" t="s">
        <v>176</v>
      </c>
      <c r="BJ2063" s="141" t="s">
        <v>10935</v>
      </c>
      <c r="BK2063" s="141" t="s">
        <v>1679</v>
      </c>
      <c r="BL2063" s="141" t="s">
        <v>22064</v>
      </c>
      <c r="BM2063" s="141">
        <v>45.377607806245798</v>
      </c>
      <c r="BN2063" s="141">
        <v>-73.032483000915207</v>
      </c>
      <c r="BO2063" s="141">
        <v>1985</v>
      </c>
      <c r="BP2063" s="143" t="s">
        <v>485</v>
      </c>
      <c r="BQ2063" s="143" t="s">
        <v>17560</v>
      </c>
    </row>
    <row r="2064" spans="15:69" x14ac:dyDescent="0.25">
      <c r="O2064" s="225" t="str">
        <f t="shared" si="1243"/>
        <v/>
      </c>
      <c r="BF2064" s="141">
        <v>55023</v>
      </c>
      <c r="BG2064" s="142" t="s">
        <v>22065</v>
      </c>
      <c r="BH2064" s="141" t="s">
        <v>478</v>
      </c>
      <c r="BI2064" s="141" t="s">
        <v>176</v>
      </c>
      <c r="BJ2064" s="141" t="s">
        <v>22066</v>
      </c>
      <c r="BK2064" s="141" t="s">
        <v>12004</v>
      </c>
      <c r="BL2064" s="141" t="s">
        <v>7388</v>
      </c>
      <c r="BM2064" s="141">
        <v>45.409767000000002</v>
      </c>
      <c r="BN2064" s="141">
        <v>-73.022728000000001</v>
      </c>
      <c r="BO2064" s="141">
        <v>1970</v>
      </c>
      <c r="BP2064" s="143"/>
      <c r="BQ2064" s="143" t="s">
        <v>17560</v>
      </c>
    </row>
    <row r="2065" spans="15:69" x14ac:dyDescent="0.25">
      <c r="O2065" s="225" t="str">
        <f t="shared" si="1243"/>
        <v/>
      </c>
      <c r="BF2065" s="141">
        <v>59015</v>
      </c>
      <c r="BG2065" s="142" t="s">
        <v>21825</v>
      </c>
      <c r="BH2065" s="141" t="s">
        <v>478</v>
      </c>
      <c r="BI2065" s="141" t="s">
        <v>1268</v>
      </c>
      <c r="BJ2065" s="141" t="s">
        <v>14683</v>
      </c>
      <c r="BK2065" s="141" t="s">
        <v>2437</v>
      </c>
      <c r="BL2065" s="141" t="s">
        <v>20236</v>
      </c>
      <c r="BM2065" s="141">
        <v>45.673400000000001</v>
      </c>
      <c r="BN2065" s="141">
        <v>-73.438355000000001</v>
      </c>
      <c r="BO2065" s="141">
        <v>1959</v>
      </c>
      <c r="BP2065" s="143" t="s">
        <v>26124</v>
      </c>
      <c r="BQ2065" s="143" t="s">
        <v>17560</v>
      </c>
    </row>
    <row r="2066" spans="15:69" x14ac:dyDescent="0.25">
      <c r="O2066" s="225" t="str">
        <f t="shared" si="1243"/>
        <v/>
      </c>
      <c r="BF2066" s="141">
        <v>59015</v>
      </c>
      <c r="BG2066" s="142" t="s">
        <v>21826</v>
      </c>
      <c r="BH2066" s="141" t="s">
        <v>478</v>
      </c>
      <c r="BI2066" s="141" t="s">
        <v>186</v>
      </c>
      <c r="BJ2066" s="141" t="s">
        <v>14709</v>
      </c>
      <c r="BK2066" s="141" t="s">
        <v>5386</v>
      </c>
      <c r="BL2066" s="141" t="s">
        <v>20434</v>
      </c>
      <c r="BM2066" s="141">
        <v>45.577454000000003</v>
      </c>
      <c r="BN2066" s="141">
        <v>-73.328154999999995</v>
      </c>
      <c r="BO2066" s="141">
        <v>1975</v>
      </c>
      <c r="BP2066" s="143" t="s">
        <v>26125</v>
      </c>
      <c r="BQ2066" s="143" t="s">
        <v>17560</v>
      </c>
    </row>
    <row r="2067" spans="15:69" x14ac:dyDescent="0.25">
      <c r="O2067" s="225" t="str">
        <f t="shared" si="1243"/>
        <v/>
      </c>
      <c r="BF2067" s="141">
        <v>59015</v>
      </c>
      <c r="BG2067" s="142" t="s">
        <v>21827</v>
      </c>
      <c r="BH2067" s="141" t="s">
        <v>478</v>
      </c>
      <c r="BI2067" s="141" t="s">
        <v>177</v>
      </c>
      <c r="BJ2067" s="141" t="s">
        <v>4001</v>
      </c>
      <c r="BK2067" s="141" t="s">
        <v>10549</v>
      </c>
      <c r="BL2067" s="141" t="s">
        <v>21828</v>
      </c>
      <c r="BM2067" s="141">
        <v>45.632662400000001</v>
      </c>
      <c r="BN2067" s="141">
        <v>-73.319288</v>
      </c>
      <c r="BO2067" s="141">
        <v>1997</v>
      </c>
      <c r="BP2067" s="143" t="s">
        <v>26126</v>
      </c>
      <c r="BQ2067" s="143" t="s">
        <v>17560</v>
      </c>
    </row>
    <row r="2068" spans="15:69" x14ac:dyDescent="0.25">
      <c r="O2068" s="225" t="str">
        <f t="shared" si="1243"/>
        <v/>
      </c>
      <c r="BF2068" s="141">
        <v>59015</v>
      </c>
      <c r="BG2068" s="142" t="s">
        <v>21829</v>
      </c>
      <c r="BH2068" s="141" t="s">
        <v>180</v>
      </c>
      <c r="BI2068" s="141" t="s">
        <v>178</v>
      </c>
      <c r="BJ2068" s="141" t="s">
        <v>2406</v>
      </c>
      <c r="BK2068" s="141" t="s">
        <v>18280</v>
      </c>
      <c r="BL2068" s="141" t="s">
        <v>21830</v>
      </c>
      <c r="BM2068" s="141">
        <v>45.635794799999999</v>
      </c>
      <c r="BN2068" s="141">
        <v>-73.293534399999999</v>
      </c>
      <c r="BO2068" s="141">
        <v>2002</v>
      </c>
      <c r="BP2068" s="143"/>
      <c r="BQ2068" s="143" t="s">
        <v>17560</v>
      </c>
    </row>
    <row r="2069" spans="15:69" x14ac:dyDescent="0.25">
      <c r="O2069" s="225" t="str">
        <f t="shared" si="1243"/>
        <v/>
      </c>
      <c r="BF2069" s="141">
        <v>69045</v>
      </c>
      <c r="BG2069" s="142" t="s">
        <v>22032</v>
      </c>
      <c r="BH2069" s="141" t="s">
        <v>180</v>
      </c>
      <c r="BI2069" s="141" t="s">
        <v>178</v>
      </c>
      <c r="BJ2069" s="141"/>
      <c r="BK2069" s="141" t="s">
        <v>5283</v>
      </c>
      <c r="BL2069" s="141" t="s">
        <v>22033</v>
      </c>
      <c r="BM2069" s="141">
        <v>45.03689</v>
      </c>
      <c r="BN2069" s="141">
        <v>-74.17662</v>
      </c>
      <c r="BO2069" s="141">
        <v>2010</v>
      </c>
      <c r="BP2069" s="143" t="s">
        <v>26143</v>
      </c>
      <c r="BQ2069" s="143" t="s">
        <v>17560</v>
      </c>
    </row>
    <row r="2070" spans="15:69" x14ac:dyDescent="0.25">
      <c r="O2070" s="225" t="str">
        <f t="shared" si="1243"/>
        <v/>
      </c>
      <c r="BF2070" s="141">
        <v>71040</v>
      </c>
      <c r="BG2070" s="142" t="s">
        <v>22099</v>
      </c>
      <c r="BH2070" s="141" t="s">
        <v>478</v>
      </c>
      <c r="BI2070" s="141" t="s">
        <v>176</v>
      </c>
      <c r="BJ2070" s="141" t="s">
        <v>22100</v>
      </c>
      <c r="BK2070" s="141" t="s">
        <v>1772</v>
      </c>
      <c r="BL2070" s="141" t="s">
        <v>22101</v>
      </c>
      <c r="BM2070" s="141">
        <v>45.280316999999997</v>
      </c>
      <c r="BN2070" s="141">
        <v>-74.184119999999993</v>
      </c>
      <c r="BO2070" s="141">
        <v>1992</v>
      </c>
      <c r="BP2070" s="143"/>
      <c r="BQ2070" s="143" t="s">
        <v>26794</v>
      </c>
    </row>
    <row r="2071" spans="15:69" x14ac:dyDescent="0.25">
      <c r="O2071" s="225" t="str">
        <f t="shared" si="1243"/>
        <v/>
      </c>
      <c r="BF2071" s="141">
        <v>71040</v>
      </c>
      <c r="BG2071" s="142" t="s">
        <v>22102</v>
      </c>
      <c r="BH2071" s="141" t="s">
        <v>478</v>
      </c>
      <c r="BI2071" s="141" t="s">
        <v>176</v>
      </c>
      <c r="BJ2071" s="141" t="s">
        <v>22103</v>
      </c>
      <c r="BK2071" s="141" t="s">
        <v>3176</v>
      </c>
      <c r="BL2071" s="141" t="s">
        <v>22104</v>
      </c>
      <c r="BM2071" s="141">
        <v>45.297992999999998</v>
      </c>
      <c r="BN2071" s="141">
        <v>-74.202985999999996</v>
      </c>
      <c r="BO2071" s="141">
        <v>1990</v>
      </c>
      <c r="BP2071" s="143"/>
      <c r="BQ2071" s="143" t="s">
        <v>26794</v>
      </c>
    </row>
    <row r="2072" spans="15:69" x14ac:dyDescent="0.25">
      <c r="O2072" s="225" t="str">
        <f t="shared" si="1243"/>
        <v/>
      </c>
      <c r="BF2072" s="141">
        <v>71045</v>
      </c>
      <c r="BG2072" s="142" t="s">
        <v>22089</v>
      </c>
      <c r="BH2072" s="141" t="s">
        <v>180</v>
      </c>
      <c r="BI2072" s="141" t="s">
        <v>191</v>
      </c>
      <c r="BJ2072" s="141" t="s">
        <v>2222</v>
      </c>
      <c r="BK2072" s="141" t="s">
        <v>470</v>
      </c>
      <c r="BL2072" s="141" t="s">
        <v>22088</v>
      </c>
      <c r="BM2072" s="141">
        <v>45.353810000000003</v>
      </c>
      <c r="BN2072" s="141">
        <v>-74.213250000000002</v>
      </c>
      <c r="BO2072" s="141">
        <v>1978</v>
      </c>
      <c r="BP2072" s="143" t="s">
        <v>26147</v>
      </c>
      <c r="BQ2072" s="143" t="s">
        <v>26794</v>
      </c>
    </row>
    <row r="2073" spans="15:69" x14ac:dyDescent="0.25">
      <c r="O2073" s="225" t="str">
        <f t="shared" si="1243"/>
        <v/>
      </c>
      <c r="BF2073" s="141">
        <v>71045</v>
      </c>
      <c r="BG2073" s="142" t="s">
        <v>22090</v>
      </c>
      <c r="BH2073" s="141" t="s">
        <v>180</v>
      </c>
      <c r="BI2073" s="141" t="s">
        <v>191</v>
      </c>
      <c r="BJ2073" s="141" t="s">
        <v>22091</v>
      </c>
      <c r="BK2073" s="141" t="s">
        <v>713</v>
      </c>
      <c r="BL2073" s="141" t="s">
        <v>22092</v>
      </c>
      <c r="BM2073" s="141">
        <v>45.37753</v>
      </c>
      <c r="BN2073" s="141">
        <v>-74.246229999999997</v>
      </c>
      <c r="BO2073" s="141">
        <v>1973</v>
      </c>
      <c r="BP2073" s="143" t="s">
        <v>26148</v>
      </c>
      <c r="BQ2073" s="143" t="s">
        <v>26794</v>
      </c>
    </row>
    <row r="2074" spans="15:69" x14ac:dyDescent="0.25">
      <c r="O2074" s="225" t="str">
        <f t="shared" si="1243"/>
        <v/>
      </c>
      <c r="BF2074" s="141">
        <v>71045</v>
      </c>
      <c r="BG2074" s="142" t="s">
        <v>22093</v>
      </c>
      <c r="BH2074" s="141" t="s">
        <v>478</v>
      </c>
      <c r="BI2074" s="141" t="s">
        <v>176</v>
      </c>
      <c r="BJ2074" s="141"/>
      <c r="BK2074" s="141" t="s">
        <v>22094</v>
      </c>
      <c r="BL2074" s="141" t="s">
        <v>22095</v>
      </c>
      <c r="BM2074" s="141">
        <v>45.386479999999999</v>
      </c>
      <c r="BN2074" s="141">
        <v>-74.217079999999996</v>
      </c>
      <c r="BO2074" s="141">
        <v>2001</v>
      </c>
      <c r="BP2074" s="143" t="s">
        <v>26149</v>
      </c>
      <c r="BQ2074" s="143" t="s">
        <v>26794</v>
      </c>
    </row>
    <row r="2075" spans="15:69" x14ac:dyDescent="0.25">
      <c r="O2075" s="225" t="str">
        <f t="shared" si="1243"/>
        <v/>
      </c>
      <c r="BF2075" s="141">
        <v>71040</v>
      </c>
      <c r="BG2075" s="142" t="s">
        <v>22105</v>
      </c>
      <c r="BH2075" s="141" t="s">
        <v>180</v>
      </c>
      <c r="BI2075" s="141" t="s">
        <v>178</v>
      </c>
      <c r="BJ2075" s="141" t="s">
        <v>22106</v>
      </c>
      <c r="BK2075" s="141" t="s">
        <v>3190</v>
      </c>
      <c r="BL2075" s="141" t="s">
        <v>22104</v>
      </c>
      <c r="BM2075" s="141">
        <v>45.294488000000001</v>
      </c>
      <c r="BN2075" s="141">
        <v>-74.200069999999997</v>
      </c>
      <c r="BO2075" s="141">
        <v>1991</v>
      </c>
      <c r="BP2075" s="143"/>
      <c r="BQ2075" s="143" t="s">
        <v>26794</v>
      </c>
    </row>
    <row r="2076" spans="15:69" x14ac:dyDescent="0.25">
      <c r="O2076" s="225" t="str">
        <f t="shared" si="1243"/>
        <v/>
      </c>
      <c r="BF2076" s="141">
        <v>71040</v>
      </c>
      <c r="BG2076" s="142" t="s">
        <v>22107</v>
      </c>
      <c r="BH2076" s="141" t="s">
        <v>180</v>
      </c>
      <c r="BI2076" s="141" t="s">
        <v>178</v>
      </c>
      <c r="BJ2076" s="141" t="s">
        <v>22108</v>
      </c>
      <c r="BK2076" s="141" t="s">
        <v>6167</v>
      </c>
      <c r="BL2076" s="141" t="s">
        <v>22104</v>
      </c>
      <c r="BM2076" s="141">
        <v>45.295423999999997</v>
      </c>
      <c r="BN2076" s="141">
        <v>-74.197569000000001</v>
      </c>
      <c r="BO2076" s="141">
        <v>1995</v>
      </c>
      <c r="BP2076" s="143"/>
      <c r="BQ2076" s="143" t="s">
        <v>26794</v>
      </c>
    </row>
    <row r="2077" spans="15:69" x14ac:dyDescent="0.25">
      <c r="O2077" s="225" t="str">
        <f t="shared" si="1243"/>
        <v/>
      </c>
      <c r="BF2077" s="141">
        <v>71045</v>
      </c>
      <c r="BG2077" s="142" t="s">
        <v>22096</v>
      </c>
      <c r="BH2077" s="141" t="s">
        <v>478</v>
      </c>
      <c r="BI2077" s="141" t="s">
        <v>177</v>
      </c>
      <c r="BJ2077" s="141" t="s">
        <v>3254</v>
      </c>
      <c r="BK2077" s="141" t="s">
        <v>22094</v>
      </c>
      <c r="BL2077" s="141" t="s">
        <v>22095</v>
      </c>
      <c r="BM2077" s="141">
        <v>45.386479999999999</v>
      </c>
      <c r="BN2077" s="141">
        <v>-74.217079999999996</v>
      </c>
      <c r="BO2077" s="141">
        <v>1978</v>
      </c>
      <c r="BP2077" s="143" t="s">
        <v>26150</v>
      </c>
      <c r="BQ2077" s="143" t="s">
        <v>26794</v>
      </c>
    </row>
    <row r="2078" spans="15:69" x14ac:dyDescent="0.25">
      <c r="O2078" s="225" t="str">
        <f t="shared" si="1243"/>
        <v/>
      </c>
      <c r="BF2078" s="141">
        <v>55023</v>
      </c>
      <c r="BG2078" s="142" t="s">
        <v>22067</v>
      </c>
      <c r="BH2078" s="141" t="s">
        <v>478</v>
      </c>
      <c r="BI2078" s="141" t="s">
        <v>176</v>
      </c>
      <c r="BJ2078" s="141" t="s">
        <v>22068</v>
      </c>
      <c r="BK2078" s="141" t="s">
        <v>1776</v>
      </c>
      <c r="BL2078" s="141" t="s">
        <v>7388</v>
      </c>
      <c r="BM2078" s="141">
        <v>45.394257000000003</v>
      </c>
      <c r="BN2078" s="141">
        <v>-73.040688000000003</v>
      </c>
      <c r="BO2078" s="141">
        <v>1982</v>
      </c>
      <c r="BP2078" s="143"/>
      <c r="BQ2078" s="143" t="s">
        <v>17560</v>
      </c>
    </row>
    <row r="2079" spans="15:69" x14ac:dyDescent="0.25">
      <c r="O2079" s="225" t="str">
        <f t="shared" si="1243"/>
        <v/>
      </c>
      <c r="BF2079" s="141">
        <v>55023</v>
      </c>
      <c r="BG2079" s="142" t="s">
        <v>22069</v>
      </c>
      <c r="BH2079" s="141" t="s">
        <v>180</v>
      </c>
      <c r="BI2079" s="141" t="s">
        <v>191</v>
      </c>
      <c r="BJ2079" s="141" t="s">
        <v>4642</v>
      </c>
      <c r="BK2079" s="141" t="s">
        <v>22070</v>
      </c>
      <c r="BL2079" s="141" t="s">
        <v>21462</v>
      </c>
      <c r="BM2079" s="141">
        <v>45.414726999999999</v>
      </c>
      <c r="BN2079" s="141">
        <v>-73.020402000000004</v>
      </c>
      <c r="BO2079" s="141">
        <v>1984</v>
      </c>
      <c r="BP2079" s="143"/>
      <c r="BQ2079" s="143" t="s">
        <v>17560</v>
      </c>
    </row>
    <row r="2080" spans="15:69" x14ac:dyDescent="0.25">
      <c r="O2080" s="225" t="str">
        <f t="shared" si="1243"/>
        <v/>
      </c>
      <c r="BF2080" s="141">
        <v>55023</v>
      </c>
      <c r="BG2080" s="142" t="s">
        <v>22071</v>
      </c>
      <c r="BH2080" s="141" t="s">
        <v>180</v>
      </c>
      <c r="BI2080" s="141" t="s">
        <v>191</v>
      </c>
      <c r="BJ2080" s="141" t="s">
        <v>1727</v>
      </c>
      <c r="BK2080" s="141" t="s">
        <v>14655</v>
      </c>
      <c r="BL2080" s="141" t="s">
        <v>21462</v>
      </c>
      <c r="BM2080" s="141">
        <v>45.413207999999997</v>
      </c>
      <c r="BN2080" s="141">
        <v>-73.000793000000002</v>
      </c>
      <c r="BO2080" s="141">
        <v>1996</v>
      </c>
      <c r="BP2080" s="143"/>
      <c r="BQ2080" s="143" t="s">
        <v>17560</v>
      </c>
    </row>
    <row r="2081" spans="15:69" x14ac:dyDescent="0.25">
      <c r="O2081" s="225" t="str">
        <f t="shared" si="1243"/>
        <v/>
      </c>
      <c r="BF2081" s="141">
        <v>55023</v>
      </c>
      <c r="BG2081" s="142" t="s">
        <v>22109</v>
      </c>
      <c r="BH2081" s="141" t="s">
        <v>478</v>
      </c>
      <c r="BI2081" s="141" t="s">
        <v>186</v>
      </c>
      <c r="BJ2081" s="141" t="s">
        <v>22110</v>
      </c>
      <c r="BK2081" s="141" t="s">
        <v>22111</v>
      </c>
      <c r="BL2081" s="141" t="s">
        <v>22112</v>
      </c>
      <c r="BM2081" s="141">
        <v>45.412182000000001</v>
      </c>
      <c r="BN2081" s="141">
        <v>-73.018996999999999</v>
      </c>
      <c r="BO2081" s="141">
        <v>1960</v>
      </c>
      <c r="BP2081" s="143"/>
      <c r="BQ2081" s="143" t="s">
        <v>17560</v>
      </c>
    </row>
    <row r="2082" spans="15:69" x14ac:dyDescent="0.25">
      <c r="O2082" s="225" t="str">
        <f t="shared" si="1243"/>
        <v/>
      </c>
      <c r="BF2082" s="141">
        <v>55030</v>
      </c>
      <c r="BG2082" s="142" t="s">
        <v>22684</v>
      </c>
      <c r="BH2082" s="141" t="s">
        <v>478</v>
      </c>
      <c r="BI2082" s="141" t="s">
        <v>186</v>
      </c>
      <c r="BJ2082" s="141" t="s">
        <v>19134</v>
      </c>
      <c r="BK2082" s="141" t="s">
        <v>10269</v>
      </c>
      <c r="BL2082" s="141" t="s">
        <v>22685</v>
      </c>
      <c r="BM2082" s="141">
        <v>45.417149165244901</v>
      </c>
      <c r="BN2082" s="141">
        <v>-73.111229952509802</v>
      </c>
      <c r="BO2082" s="141">
        <v>1982</v>
      </c>
      <c r="BP2082" s="143"/>
      <c r="BQ2082" s="143" t="s">
        <v>17560</v>
      </c>
    </row>
    <row r="2083" spans="15:69" x14ac:dyDescent="0.25">
      <c r="O2083" s="225" t="str">
        <f t="shared" si="1243"/>
        <v/>
      </c>
      <c r="BF2083" s="141">
        <v>55057</v>
      </c>
      <c r="BG2083" s="142" t="s">
        <v>22164</v>
      </c>
      <c r="BH2083" s="141" t="s">
        <v>180</v>
      </c>
      <c r="BI2083" s="141" t="s">
        <v>191</v>
      </c>
      <c r="BJ2083" s="141" t="s">
        <v>1539</v>
      </c>
      <c r="BK2083" s="141" t="s">
        <v>22165</v>
      </c>
      <c r="BL2083" s="141" t="s">
        <v>2220</v>
      </c>
      <c r="BM2083" s="141">
        <v>45.430022999999998</v>
      </c>
      <c r="BN2083" s="141">
        <v>-73.243454</v>
      </c>
      <c r="BO2083" s="141">
        <v>2008</v>
      </c>
      <c r="BP2083" s="143"/>
      <c r="BQ2083" s="143" t="s">
        <v>17560</v>
      </c>
    </row>
    <row r="2084" spans="15:69" x14ac:dyDescent="0.25">
      <c r="O2084" s="225" t="str">
        <f t="shared" si="1243"/>
        <v/>
      </c>
      <c r="BF2084" s="141">
        <v>56083</v>
      </c>
      <c r="BG2084" s="142" t="s">
        <v>20612</v>
      </c>
      <c r="BH2084" s="141" t="s">
        <v>180</v>
      </c>
      <c r="BI2084" s="141" t="s">
        <v>191</v>
      </c>
      <c r="BJ2084" s="141" t="s">
        <v>20613</v>
      </c>
      <c r="BK2084" s="141" t="s">
        <v>1879</v>
      </c>
      <c r="BL2084" s="141" t="s">
        <v>20614</v>
      </c>
      <c r="BM2084" s="141">
        <v>45.363139637807798</v>
      </c>
      <c r="BN2084" s="141">
        <v>-73.289722547140698</v>
      </c>
      <c r="BO2084" s="141">
        <v>1997</v>
      </c>
      <c r="BP2084" s="143"/>
      <c r="BQ2084" s="143" t="s">
        <v>17560</v>
      </c>
    </row>
    <row r="2085" spans="15:69" x14ac:dyDescent="0.25">
      <c r="O2085" s="225" t="str">
        <f t="shared" si="1243"/>
        <v/>
      </c>
      <c r="BF2085" s="141">
        <v>57030</v>
      </c>
      <c r="BG2085" s="142" t="s">
        <v>22027</v>
      </c>
      <c r="BH2085" s="141" t="s">
        <v>478</v>
      </c>
      <c r="BI2085" s="141" t="s">
        <v>176</v>
      </c>
      <c r="BJ2085" s="141" t="s">
        <v>1553</v>
      </c>
      <c r="BK2085" s="141" t="s">
        <v>20721</v>
      </c>
      <c r="BL2085" s="141" t="s">
        <v>2220</v>
      </c>
      <c r="BM2085" s="141">
        <v>45.535263</v>
      </c>
      <c r="BN2085" s="141">
        <v>-73.228340000000003</v>
      </c>
      <c r="BO2085" s="141">
        <v>1958</v>
      </c>
      <c r="BP2085" s="143" t="s">
        <v>25979</v>
      </c>
      <c r="BQ2085" s="143" t="s">
        <v>17560</v>
      </c>
    </row>
    <row r="2086" spans="15:69" x14ac:dyDescent="0.25">
      <c r="O2086" s="225" t="str">
        <f t="shared" si="1243"/>
        <v/>
      </c>
      <c r="BF2086" s="141">
        <v>57030</v>
      </c>
      <c r="BG2086" s="142" t="s">
        <v>22028</v>
      </c>
      <c r="BH2086" s="141" t="s">
        <v>478</v>
      </c>
      <c r="BI2086" s="141" t="s">
        <v>186</v>
      </c>
      <c r="BJ2086" s="141"/>
      <c r="BK2086" s="141" t="s">
        <v>5043</v>
      </c>
      <c r="BL2086" s="141" t="s">
        <v>20723</v>
      </c>
      <c r="BM2086" s="141">
        <v>45.552174000000001</v>
      </c>
      <c r="BN2086" s="141">
        <v>-73.184169999999995</v>
      </c>
      <c r="BO2086" s="141">
        <v>1960</v>
      </c>
      <c r="BP2086" s="143" t="s">
        <v>25980</v>
      </c>
      <c r="BQ2086" s="143" t="s">
        <v>17560</v>
      </c>
    </row>
    <row r="2087" spans="15:69" x14ac:dyDescent="0.25">
      <c r="O2087" s="225" t="str">
        <f t="shared" si="1243"/>
        <v/>
      </c>
      <c r="BF2087" s="141">
        <v>67020</v>
      </c>
      <c r="BG2087" s="142" t="s">
        <v>22288</v>
      </c>
      <c r="BH2087" s="141" t="s">
        <v>478</v>
      </c>
      <c r="BI2087" s="141" t="s">
        <v>176</v>
      </c>
      <c r="BJ2087" s="141" t="s">
        <v>12870</v>
      </c>
      <c r="BK2087" s="141" t="s">
        <v>13015</v>
      </c>
      <c r="BL2087" s="141" t="s">
        <v>22289</v>
      </c>
      <c r="BM2087" s="141">
        <v>45.4003958681824</v>
      </c>
      <c r="BN2087" s="141">
        <v>-73.524652584407093</v>
      </c>
      <c r="BO2087" s="141">
        <v>1957</v>
      </c>
      <c r="BP2087" s="143" t="s">
        <v>482</v>
      </c>
      <c r="BQ2087" s="143" t="s">
        <v>17560</v>
      </c>
    </row>
    <row r="2088" spans="15:69" x14ac:dyDescent="0.25">
      <c r="O2088" s="225" t="str">
        <f t="shared" si="1243"/>
        <v/>
      </c>
      <c r="BF2088" s="141">
        <v>67020</v>
      </c>
      <c r="BG2088" s="142" t="s">
        <v>22290</v>
      </c>
      <c r="BH2088" s="141" t="s">
        <v>478</v>
      </c>
      <c r="BI2088" s="141" t="s">
        <v>177</v>
      </c>
      <c r="BJ2088" s="141" t="s">
        <v>22291</v>
      </c>
      <c r="BK2088" s="141" t="s">
        <v>22292</v>
      </c>
      <c r="BL2088" s="141" t="s">
        <v>4057</v>
      </c>
      <c r="BM2088" s="141">
        <v>45.395552199999997</v>
      </c>
      <c r="BN2088" s="141">
        <v>-73.608305900000005</v>
      </c>
      <c r="BO2088" s="141">
        <v>1995</v>
      </c>
      <c r="BP2088" s="143" t="s">
        <v>485</v>
      </c>
      <c r="BQ2088" s="143" t="s">
        <v>17560</v>
      </c>
    </row>
    <row r="2089" spans="15:69" x14ac:dyDescent="0.25">
      <c r="O2089" s="225" t="str">
        <f t="shared" si="1243"/>
        <v/>
      </c>
      <c r="BF2089" s="141">
        <v>71025</v>
      </c>
      <c r="BG2089" s="142" t="s">
        <v>22118</v>
      </c>
      <c r="BH2089" s="141" t="s">
        <v>180</v>
      </c>
      <c r="BI2089" s="141" t="s">
        <v>191</v>
      </c>
      <c r="BJ2089" s="141" t="s">
        <v>22119</v>
      </c>
      <c r="BK2089" s="141" t="s">
        <v>3190</v>
      </c>
      <c r="BL2089" s="141" t="s">
        <v>22120</v>
      </c>
      <c r="BM2089" s="141">
        <v>45.233717489481798</v>
      </c>
      <c r="BN2089" s="141">
        <v>-74.267724390640097</v>
      </c>
      <c r="BO2089" s="141">
        <v>1995</v>
      </c>
      <c r="BP2089" s="143" t="s">
        <v>26105</v>
      </c>
      <c r="BQ2089" s="143" t="s">
        <v>17560</v>
      </c>
    </row>
    <row r="2090" spans="15:69" x14ac:dyDescent="0.25">
      <c r="O2090" s="225" t="str">
        <f t="shared" si="1243"/>
        <v/>
      </c>
      <c r="BF2090" s="141">
        <v>46078</v>
      </c>
      <c r="BG2090" s="142" t="s">
        <v>22206</v>
      </c>
      <c r="BH2090" s="141" t="s">
        <v>478</v>
      </c>
      <c r="BI2090" s="141" t="s">
        <v>176</v>
      </c>
      <c r="BJ2090" s="141" t="s">
        <v>2173</v>
      </c>
      <c r="BK2090" s="141" t="s">
        <v>2920</v>
      </c>
      <c r="BL2090" s="141" t="s">
        <v>22207</v>
      </c>
      <c r="BM2090" s="141">
        <v>45.300507496385201</v>
      </c>
      <c r="BN2090" s="141">
        <v>-72.700912746483596</v>
      </c>
      <c r="BO2090" s="141">
        <v>1965</v>
      </c>
      <c r="BP2090" s="143" t="s">
        <v>482</v>
      </c>
      <c r="BQ2090" s="143" t="s">
        <v>17560</v>
      </c>
    </row>
    <row r="2091" spans="15:69" x14ac:dyDescent="0.25">
      <c r="O2091" s="225" t="str">
        <f t="shared" si="1243"/>
        <v/>
      </c>
      <c r="BF2091" s="141">
        <v>46078</v>
      </c>
      <c r="BG2091" s="142" t="s">
        <v>22208</v>
      </c>
      <c r="BH2091" s="141" t="s">
        <v>478</v>
      </c>
      <c r="BI2091" s="141" t="s">
        <v>177</v>
      </c>
      <c r="BJ2091" s="141" t="s">
        <v>22209</v>
      </c>
      <c r="BK2091" s="141" t="s">
        <v>2958</v>
      </c>
      <c r="BL2091" s="141" t="s">
        <v>21000</v>
      </c>
      <c r="BM2091" s="141">
        <v>45.311169961515802</v>
      </c>
      <c r="BN2091" s="141">
        <v>-72.649673132891095</v>
      </c>
      <c r="BO2091" s="141">
        <v>1989</v>
      </c>
      <c r="BP2091" s="143" t="s">
        <v>485</v>
      </c>
      <c r="BQ2091" s="143" t="s">
        <v>17560</v>
      </c>
    </row>
    <row r="2092" spans="15:69" x14ac:dyDescent="0.25">
      <c r="O2092" s="225" t="str">
        <f t="shared" si="1243"/>
        <v/>
      </c>
      <c r="BF2092" s="141">
        <v>46078</v>
      </c>
      <c r="BG2092" s="142" t="s">
        <v>22210</v>
      </c>
      <c r="BH2092" s="141" t="s">
        <v>478</v>
      </c>
      <c r="BI2092" s="141" t="s">
        <v>177</v>
      </c>
      <c r="BJ2092" s="141" t="s">
        <v>22211</v>
      </c>
      <c r="BK2092" s="141" t="s">
        <v>3900</v>
      </c>
      <c r="BL2092" s="141" t="s">
        <v>22212</v>
      </c>
      <c r="BM2092" s="141">
        <v>45.303850198414899</v>
      </c>
      <c r="BN2092" s="141">
        <v>-72.639555728825599</v>
      </c>
      <c r="BO2092" s="141">
        <v>1991</v>
      </c>
      <c r="BP2092" s="143" t="s">
        <v>26162</v>
      </c>
      <c r="BQ2092" s="143" t="s">
        <v>17560</v>
      </c>
    </row>
    <row r="2093" spans="15:69" x14ac:dyDescent="0.25">
      <c r="O2093" s="225" t="str">
        <f t="shared" si="1243"/>
        <v/>
      </c>
      <c r="BF2093" s="141">
        <v>46078</v>
      </c>
      <c r="BG2093" s="142" t="s">
        <v>22213</v>
      </c>
      <c r="BH2093" s="141" t="s">
        <v>478</v>
      </c>
      <c r="BI2093" s="141" t="s">
        <v>177</v>
      </c>
      <c r="BJ2093" s="141" t="s">
        <v>22214</v>
      </c>
      <c r="BK2093" s="141" t="s">
        <v>2501</v>
      </c>
      <c r="BL2093" s="141" t="s">
        <v>22215</v>
      </c>
      <c r="BM2093" s="141">
        <v>45.295143000000003</v>
      </c>
      <c r="BN2093" s="141">
        <v>-72.628878999999998</v>
      </c>
      <c r="BO2093" s="141">
        <v>1989</v>
      </c>
      <c r="BP2093" s="143" t="s">
        <v>10147</v>
      </c>
      <c r="BQ2093" s="143" t="s">
        <v>17560</v>
      </c>
    </row>
    <row r="2094" spans="15:69" x14ac:dyDescent="0.25">
      <c r="O2094" s="225" t="str">
        <f t="shared" si="1243"/>
        <v/>
      </c>
      <c r="BF2094" s="141">
        <v>57030</v>
      </c>
      <c r="BG2094" s="142" t="s">
        <v>22029</v>
      </c>
      <c r="BH2094" s="141" t="s">
        <v>478</v>
      </c>
      <c r="BI2094" s="141" t="s">
        <v>186</v>
      </c>
      <c r="BJ2094" s="141"/>
      <c r="BK2094" s="141" t="s">
        <v>20725</v>
      </c>
      <c r="BL2094" s="141" t="s">
        <v>20723</v>
      </c>
      <c r="BM2094" s="141">
        <v>45.531154999999998</v>
      </c>
      <c r="BN2094" s="141">
        <v>-73.205414000000005</v>
      </c>
      <c r="BO2094" s="141">
        <v>1974</v>
      </c>
      <c r="BP2094" s="143" t="s">
        <v>25981</v>
      </c>
      <c r="BQ2094" s="143" t="s">
        <v>17560</v>
      </c>
    </row>
    <row r="2095" spans="15:69" x14ac:dyDescent="0.25">
      <c r="O2095" s="225" t="str">
        <f t="shared" si="1243"/>
        <v/>
      </c>
      <c r="BF2095" s="141">
        <v>46078</v>
      </c>
      <c r="BG2095" s="142" t="s">
        <v>22216</v>
      </c>
      <c r="BH2095" s="141" t="s">
        <v>478</v>
      </c>
      <c r="BI2095" s="141" t="s">
        <v>186</v>
      </c>
      <c r="BJ2095" s="141" t="s">
        <v>22217</v>
      </c>
      <c r="BK2095" s="141" t="s">
        <v>2376</v>
      </c>
      <c r="BL2095" s="141" t="s">
        <v>13916</v>
      </c>
      <c r="BM2095" s="141">
        <v>45.303670199999999</v>
      </c>
      <c r="BN2095" s="141">
        <v>-72.629439399999995</v>
      </c>
      <c r="BO2095" s="141">
        <v>1983</v>
      </c>
      <c r="BP2095" s="143" t="s">
        <v>16234</v>
      </c>
      <c r="BQ2095" s="143" t="s">
        <v>17560</v>
      </c>
    </row>
    <row r="2096" spans="15:69" x14ac:dyDescent="0.25">
      <c r="O2096" s="225" t="str">
        <f t="shared" si="1243"/>
        <v/>
      </c>
      <c r="BF2096" s="141">
        <v>46078</v>
      </c>
      <c r="BG2096" s="142" t="s">
        <v>22218</v>
      </c>
      <c r="BH2096" s="141" t="s">
        <v>478</v>
      </c>
      <c r="BI2096" s="141" t="s">
        <v>186</v>
      </c>
      <c r="BJ2096" s="141" t="s">
        <v>22219</v>
      </c>
      <c r="BK2096" s="141" t="s">
        <v>5461</v>
      </c>
      <c r="BL2096" s="141" t="s">
        <v>22220</v>
      </c>
      <c r="BM2096" s="141">
        <v>45.320508799999999</v>
      </c>
      <c r="BN2096" s="141">
        <v>-72.648130699999996</v>
      </c>
      <c r="BO2096" s="141">
        <v>1988</v>
      </c>
      <c r="BP2096" s="143" t="s">
        <v>16234</v>
      </c>
      <c r="BQ2096" s="143" t="s">
        <v>17560</v>
      </c>
    </row>
    <row r="2097" spans="15:69" x14ac:dyDescent="0.25">
      <c r="O2097" s="225" t="str">
        <f t="shared" si="1243"/>
        <v/>
      </c>
      <c r="BF2097" s="141">
        <v>46078</v>
      </c>
      <c r="BG2097" s="142" t="s">
        <v>22221</v>
      </c>
      <c r="BH2097" s="141" t="s">
        <v>478</v>
      </c>
      <c r="BI2097" s="141" t="s">
        <v>1268</v>
      </c>
      <c r="BJ2097" s="141" t="s">
        <v>12141</v>
      </c>
      <c r="BK2097" s="141" t="s">
        <v>5461</v>
      </c>
      <c r="BL2097" s="141" t="s">
        <v>22220</v>
      </c>
      <c r="BM2097" s="141">
        <v>45.320508799999999</v>
      </c>
      <c r="BN2097" s="141">
        <v>-72.648130699999996</v>
      </c>
      <c r="BO2097" s="141">
        <v>2014</v>
      </c>
      <c r="BP2097" s="143" t="s">
        <v>26163</v>
      </c>
      <c r="BQ2097" s="143" t="s">
        <v>17560</v>
      </c>
    </row>
    <row r="2098" spans="15:69" x14ac:dyDescent="0.25">
      <c r="O2098" s="225" t="str">
        <f t="shared" si="1243"/>
        <v/>
      </c>
      <c r="BF2098" s="141">
        <v>46078</v>
      </c>
      <c r="BG2098" s="142" t="s">
        <v>22222</v>
      </c>
      <c r="BH2098" s="141" t="s">
        <v>180</v>
      </c>
      <c r="BI2098" s="141" t="s">
        <v>178</v>
      </c>
      <c r="BJ2098" s="141" t="s">
        <v>2406</v>
      </c>
      <c r="BK2098" s="141" t="s">
        <v>1876</v>
      </c>
      <c r="BL2098" s="141" t="s">
        <v>22223</v>
      </c>
      <c r="BM2098" s="141">
        <v>45.287908954463703</v>
      </c>
      <c r="BN2098" s="141">
        <v>-72.756849863761701</v>
      </c>
      <c r="BO2098" s="141">
        <v>1984</v>
      </c>
      <c r="BP2098" s="143" t="s">
        <v>26164</v>
      </c>
      <c r="BQ2098" s="143" t="s">
        <v>17560</v>
      </c>
    </row>
    <row r="2099" spans="15:69" x14ac:dyDescent="0.25">
      <c r="O2099" s="225" t="str">
        <f t="shared" si="1243"/>
        <v/>
      </c>
      <c r="BF2099" s="141">
        <v>46078</v>
      </c>
      <c r="BG2099" s="142" t="s">
        <v>22224</v>
      </c>
      <c r="BH2099" s="141" t="s">
        <v>180</v>
      </c>
      <c r="BI2099" s="141" t="s">
        <v>191</v>
      </c>
      <c r="BJ2099" s="141" t="s">
        <v>22225</v>
      </c>
      <c r="BK2099" s="141" t="s">
        <v>1735</v>
      </c>
      <c r="BL2099" s="141" t="s">
        <v>22226</v>
      </c>
      <c r="BM2099" s="141">
        <v>45.295746086197497</v>
      </c>
      <c r="BN2099" s="141">
        <v>-72.622312998376898</v>
      </c>
      <c r="BO2099" s="141">
        <v>2010</v>
      </c>
      <c r="BP2099" s="143" t="s">
        <v>26165</v>
      </c>
      <c r="BQ2099" s="143" t="s">
        <v>17560</v>
      </c>
    </row>
    <row r="2100" spans="15:69" x14ac:dyDescent="0.25">
      <c r="O2100" s="225" t="str">
        <f t="shared" si="1243"/>
        <v/>
      </c>
      <c r="BF2100" s="141">
        <v>46078</v>
      </c>
      <c r="BG2100" s="142" t="s">
        <v>22227</v>
      </c>
      <c r="BH2100" s="141" t="s">
        <v>180</v>
      </c>
      <c r="BI2100" s="141" t="s">
        <v>191</v>
      </c>
      <c r="BJ2100" s="141" t="s">
        <v>22228</v>
      </c>
      <c r="BK2100" s="141" t="s">
        <v>3922</v>
      </c>
      <c r="BL2100" s="141" t="s">
        <v>22229</v>
      </c>
      <c r="BM2100" s="141">
        <v>45.280213348979998</v>
      </c>
      <c r="BN2100" s="141">
        <v>-72.792002868368797</v>
      </c>
      <c r="BO2100" s="141">
        <v>2010</v>
      </c>
      <c r="BP2100" s="143" t="s">
        <v>26165</v>
      </c>
      <c r="BQ2100" s="143" t="s">
        <v>17560</v>
      </c>
    </row>
    <row r="2101" spans="15:69" x14ac:dyDescent="0.25">
      <c r="O2101" s="225" t="str">
        <f t="shared" si="1243"/>
        <v/>
      </c>
      <c r="BF2101" s="141">
        <v>46078</v>
      </c>
      <c r="BG2101" s="142" t="s">
        <v>22230</v>
      </c>
      <c r="BH2101" s="141" t="s">
        <v>180</v>
      </c>
      <c r="BI2101" s="141" t="s">
        <v>191</v>
      </c>
      <c r="BJ2101" s="141" t="s">
        <v>22231</v>
      </c>
      <c r="BK2101" s="141" t="s">
        <v>22232</v>
      </c>
      <c r="BL2101" s="141" t="s">
        <v>22233</v>
      </c>
      <c r="BM2101" s="141">
        <v>45.309949783236704</v>
      </c>
      <c r="BN2101" s="141">
        <v>-72.675949897834698</v>
      </c>
      <c r="BO2101" s="141">
        <v>1975</v>
      </c>
      <c r="BP2101" s="143" t="s">
        <v>26165</v>
      </c>
      <c r="BQ2101" s="143" t="s">
        <v>17560</v>
      </c>
    </row>
    <row r="2102" spans="15:69" x14ac:dyDescent="0.25">
      <c r="O2102" s="225" t="str">
        <f t="shared" si="1243"/>
        <v/>
      </c>
      <c r="BF2102" s="141">
        <v>46078</v>
      </c>
      <c r="BG2102" s="142" t="s">
        <v>22234</v>
      </c>
      <c r="BH2102" s="141" t="s">
        <v>180</v>
      </c>
      <c r="BI2102" s="141" t="s">
        <v>191</v>
      </c>
      <c r="BJ2102" s="141" t="s">
        <v>22235</v>
      </c>
      <c r="BK2102" s="141" t="s">
        <v>22236</v>
      </c>
      <c r="BL2102" s="141" t="s">
        <v>22233</v>
      </c>
      <c r="BM2102" s="141">
        <v>45.305712077987899</v>
      </c>
      <c r="BN2102" s="141">
        <v>-72.679798671835101</v>
      </c>
      <c r="BO2102" s="141">
        <v>1975</v>
      </c>
      <c r="BP2102" s="143" t="s">
        <v>26165</v>
      </c>
      <c r="BQ2102" s="143" t="s">
        <v>17560</v>
      </c>
    </row>
    <row r="2103" spans="15:69" x14ac:dyDescent="0.25">
      <c r="O2103" s="225" t="str">
        <f t="shared" si="1243"/>
        <v/>
      </c>
      <c r="BF2103" s="141">
        <v>55015</v>
      </c>
      <c r="BG2103" s="142" t="s">
        <v>22352</v>
      </c>
      <c r="BH2103" s="141" t="s">
        <v>478</v>
      </c>
      <c r="BI2103" s="141" t="s">
        <v>177</v>
      </c>
      <c r="BJ2103" s="141"/>
      <c r="BK2103" s="141" t="s">
        <v>3068</v>
      </c>
      <c r="BL2103" s="141" t="s">
        <v>1953</v>
      </c>
      <c r="BM2103" s="141">
        <v>45.458538540257102</v>
      </c>
      <c r="BN2103" s="141">
        <v>-72.836803245701503</v>
      </c>
      <c r="BO2103" s="141">
        <v>2013</v>
      </c>
      <c r="BP2103" s="143" t="s">
        <v>27687</v>
      </c>
      <c r="BQ2103" s="143" t="s">
        <v>17560</v>
      </c>
    </row>
    <row r="2104" spans="15:69" x14ac:dyDescent="0.25">
      <c r="O2104" s="225" t="str">
        <f t="shared" si="1243"/>
        <v/>
      </c>
      <c r="BF2104" s="141">
        <v>55015</v>
      </c>
      <c r="BG2104" s="142" t="s">
        <v>22353</v>
      </c>
      <c r="BH2104" s="141" t="s">
        <v>478</v>
      </c>
      <c r="BI2104" s="141" t="s">
        <v>176</v>
      </c>
      <c r="BJ2104" s="141" t="s">
        <v>22354</v>
      </c>
      <c r="BK2104" s="141"/>
      <c r="BL2104" s="141" t="s">
        <v>22184</v>
      </c>
      <c r="BM2104" s="141">
        <v>45.439169999999997</v>
      </c>
      <c r="BN2104" s="141">
        <v>-72.876109999999997</v>
      </c>
      <c r="BO2104" s="141">
        <v>2013</v>
      </c>
      <c r="BP2104" s="143" t="s">
        <v>22354</v>
      </c>
      <c r="BQ2104" s="143" t="s">
        <v>17560</v>
      </c>
    </row>
    <row r="2105" spans="15:69" x14ac:dyDescent="0.25">
      <c r="O2105" s="225" t="str">
        <f t="shared" si="1243"/>
        <v/>
      </c>
      <c r="BF2105" s="141">
        <v>55015</v>
      </c>
      <c r="BG2105" s="142" t="s">
        <v>22355</v>
      </c>
      <c r="BH2105" s="141" t="s">
        <v>478</v>
      </c>
      <c r="BI2105" s="141" t="s">
        <v>176</v>
      </c>
      <c r="BJ2105" s="141" t="s">
        <v>22356</v>
      </c>
      <c r="BK2105" s="141"/>
      <c r="BL2105" s="141" t="s">
        <v>22184</v>
      </c>
      <c r="BM2105" s="141">
        <v>45.439439999999998</v>
      </c>
      <c r="BN2105" s="141">
        <v>-72.87388</v>
      </c>
      <c r="BO2105" s="141">
        <v>2013</v>
      </c>
      <c r="BP2105" s="143" t="s">
        <v>22356</v>
      </c>
      <c r="BQ2105" s="143" t="s">
        <v>17560</v>
      </c>
    </row>
    <row r="2106" spans="15:69" x14ac:dyDescent="0.25">
      <c r="O2106" s="225" t="str">
        <f t="shared" si="1243"/>
        <v/>
      </c>
      <c r="BF2106" s="141">
        <v>67020</v>
      </c>
      <c r="BG2106" s="142" t="s">
        <v>22293</v>
      </c>
      <c r="BH2106" s="141" t="s">
        <v>478</v>
      </c>
      <c r="BI2106" s="141" t="s">
        <v>177</v>
      </c>
      <c r="BJ2106" s="141" t="s">
        <v>22294</v>
      </c>
      <c r="BK2106" s="141" t="s">
        <v>10493</v>
      </c>
      <c r="BL2106" s="141" t="s">
        <v>22295</v>
      </c>
      <c r="BM2106" s="141">
        <v>45.382112295413798</v>
      </c>
      <c r="BN2106" s="141">
        <v>-73.516193500303899</v>
      </c>
      <c r="BO2106" s="141">
        <v>1986</v>
      </c>
      <c r="BP2106" s="143" t="s">
        <v>485</v>
      </c>
      <c r="BQ2106" s="143" t="s">
        <v>17560</v>
      </c>
    </row>
    <row r="2107" spans="15:69" x14ac:dyDescent="0.25">
      <c r="O2107" s="225" t="str">
        <f t="shared" si="1243"/>
        <v/>
      </c>
      <c r="BF2107" s="141">
        <v>46078</v>
      </c>
      <c r="BG2107" s="142" t="s">
        <v>22237</v>
      </c>
      <c r="BH2107" s="141" t="s">
        <v>180</v>
      </c>
      <c r="BI2107" s="141" t="s">
        <v>191</v>
      </c>
      <c r="BJ2107" s="141" t="s">
        <v>22238</v>
      </c>
      <c r="BK2107" s="141" t="s">
        <v>5461</v>
      </c>
      <c r="BL2107" s="141" t="s">
        <v>22233</v>
      </c>
      <c r="BM2107" s="141">
        <v>45.320822444911698</v>
      </c>
      <c r="BN2107" s="141">
        <v>-72.649248126323997</v>
      </c>
      <c r="BO2107" s="141">
        <v>1975</v>
      </c>
      <c r="BP2107" s="143" t="s">
        <v>26165</v>
      </c>
      <c r="BQ2107" s="143" t="s">
        <v>17560</v>
      </c>
    </row>
    <row r="2108" spans="15:69" x14ac:dyDescent="0.25">
      <c r="O2108" s="225" t="str">
        <f t="shared" si="1243"/>
        <v/>
      </c>
      <c r="BF2108" s="141">
        <v>46078</v>
      </c>
      <c r="BG2108" s="142" t="s">
        <v>22239</v>
      </c>
      <c r="BH2108" s="141" t="s">
        <v>180</v>
      </c>
      <c r="BI2108" s="141" t="s">
        <v>191</v>
      </c>
      <c r="BJ2108" s="141" t="s">
        <v>22240</v>
      </c>
      <c r="BK2108" s="141" t="s">
        <v>3405</v>
      </c>
      <c r="BL2108" s="141" t="s">
        <v>22241</v>
      </c>
      <c r="BM2108" s="141">
        <v>45.295873100000001</v>
      </c>
      <c r="BN2108" s="141">
        <v>-72.703009699999996</v>
      </c>
      <c r="BO2108" s="141">
        <v>2014</v>
      </c>
      <c r="BP2108" s="143" t="s">
        <v>26165</v>
      </c>
      <c r="BQ2108" s="143" t="s">
        <v>17560</v>
      </c>
    </row>
    <row r="2109" spans="15:69" x14ac:dyDescent="0.25">
      <c r="O2109" s="225" t="str">
        <f t="shared" si="1243"/>
        <v/>
      </c>
      <c r="BF2109" s="141">
        <v>46078</v>
      </c>
      <c r="BG2109" s="142" t="s">
        <v>22242</v>
      </c>
      <c r="BH2109" s="141" t="s">
        <v>180</v>
      </c>
      <c r="BI2109" s="141" t="s">
        <v>191</v>
      </c>
      <c r="BJ2109" s="141" t="s">
        <v>22243</v>
      </c>
      <c r="BK2109" s="141" t="s">
        <v>2828</v>
      </c>
      <c r="BL2109" s="141" t="s">
        <v>22244</v>
      </c>
      <c r="BM2109" s="141">
        <v>45.318345600000001</v>
      </c>
      <c r="BN2109" s="141">
        <v>-72.650892499999998</v>
      </c>
      <c r="BO2109" s="141">
        <v>1976</v>
      </c>
      <c r="BP2109" s="143" t="s">
        <v>26165</v>
      </c>
      <c r="BQ2109" s="143" t="s">
        <v>17560</v>
      </c>
    </row>
    <row r="2110" spans="15:69" x14ac:dyDescent="0.25">
      <c r="O2110" s="225" t="str">
        <f t="shared" si="1243"/>
        <v/>
      </c>
      <c r="BF2110" s="141">
        <v>46078</v>
      </c>
      <c r="BG2110" s="142" t="s">
        <v>22245</v>
      </c>
      <c r="BH2110" s="141" t="s">
        <v>180</v>
      </c>
      <c r="BI2110" s="141" t="s">
        <v>191</v>
      </c>
      <c r="BJ2110" s="141" t="s">
        <v>22246</v>
      </c>
      <c r="BK2110" s="141" t="s">
        <v>1537</v>
      </c>
      <c r="BL2110" s="141" t="s">
        <v>22247</v>
      </c>
      <c r="BM2110" s="141">
        <v>45.318456400000002</v>
      </c>
      <c r="BN2110" s="141">
        <v>-72.646580700000001</v>
      </c>
      <c r="BO2110" s="141">
        <v>1987</v>
      </c>
      <c r="BP2110" s="143" t="s">
        <v>26165</v>
      </c>
      <c r="BQ2110" s="143" t="s">
        <v>17560</v>
      </c>
    </row>
    <row r="2111" spans="15:69" x14ac:dyDescent="0.25">
      <c r="O2111" s="225" t="str">
        <f t="shared" si="1243"/>
        <v/>
      </c>
      <c r="BF2111" s="141">
        <v>56042</v>
      </c>
      <c r="BG2111" s="142" t="s">
        <v>22298</v>
      </c>
      <c r="BH2111" s="141" t="s">
        <v>180</v>
      </c>
      <c r="BI2111" s="141" t="s">
        <v>178</v>
      </c>
      <c r="BJ2111" s="141"/>
      <c r="BK2111" s="141" t="s">
        <v>2174</v>
      </c>
      <c r="BL2111" s="141" t="s">
        <v>21875</v>
      </c>
      <c r="BM2111" s="141">
        <v>45.134639999999997</v>
      </c>
      <c r="BN2111" s="141">
        <v>-73.185820000000007</v>
      </c>
      <c r="BO2111" s="141">
        <v>1988</v>
      </c>
      <c r="BP2111" s="143"/>
      <c r="BQ2111" s="143" t="s">
        <v>17560</v>
      </c>
    </row>
    <row r="2112" spans="15:69" x14ac:dyDescent="0.25">
      <c r="O2112" s="225" t="str">
        <f t="shared" si="1243"/>
        <v/>
      </c>
      <c r="BF2112" s="141">
        <v>56050</v>
      </c>
      <c r="BG2112" s="142" t="s">
        <v>21878</v>
      </c>
      <c r="BH2112" s="141" t="s">
        <v>478</v>
      </c>
      <c r="BI2112" s="141" t="s">
        <v>1268</v>
      </c>
      <c r="BJ2112" s="141" t="s">
        <v>21796</v>
      </c>
      <c r="BK2112" s="141" t="s">
        <v>4909</v>
      </c>
      <c r="BL2112" s="141" t="s">
        <v>21797</v>
      </c>
      <c r="BM2112" s="141">
        <v>45.089460000000003</v>
      </c>
      <c r="BN2112" s="141">
        <v>-73.151880000000006</v>
      </c>
      <c r="BO2112" s="141">
        <v>1995</v>
      </c>
      <c r="BP2112" s="143" t="s">
        <v>26119</v>
      </c>
      <c r="BQ2112" s="143" t="s">
        <v>17560</v>
      </c>
    </row>
    <row r="2113" spans="15:69" x14ac:dyDescent="0.25">
      <c r="O2113" s="225" t="str">
        <f t="shared" si="1243"/>
        <v/>
      </c>
      <c r="BF2113" s="141">
        <v>67020</v>
      </c>
      <c r="BG2113" s="142" t="s">
        <v>22296</v>
      </c>
      <c r="BH2113" s="141" t="s">
        <v>180</v>
      </c>
      <c r="BI2113" s="141" t="s">
        <v>178</v>
      </c>
      <c r="BJ2113" s="141"/>
      <c r="BK2113" s="141" t="s">
        <v>2771</v>
      </c>
      <c r="BL2113" s="141" t="s">
        <v>2165</v>
      </c>
      <c r="BM2113" s="141">
        <v>45.40475</v>
      </c>
      <c r="BN2113" s="141">
        <v>-73.556690000000003</v>
      </c>
      <c r="BO2113" s="141">
        <v>1989</v>
      </c>
      <c r="BP2113" s="143" t="s">
        <v>24033</v>
      </c>
      <c r="BQ2113" s="143" t="s">
        <v>17560</v>
      </c>
    </row>
    <row r="2114" spans="15:69" x14ac:dyDescent="0.25">
      <c r="O2114" s="225" t="str">
        <f t="shared" si="1243"/>
        <v/>
      </c>
      <c r="BF2114" s="141">
        <v>67020</v>
      </c>
      <c r="BG2114" s="142" t="s">
        <v>22152</v>
      </c>
      <c r="BH2114" s="141" t="s">
        <v>180</v>
      </c>
      <c r="BI2114" s="141" t="s">
        <v>191</v>
      </c>
      <c r="BJ2114" s="141"/>
      <c r="BK2114" s="141" t="s">
        <v>2771</v>
      </c>
      <c r="BL2114" s="141" t="s">
        <v>2165</v>
      </c>
      <c r="BM2114" s="141">
        <v>45.40475</v>
      </c>
      <c r="BN2114" s="141">
        <v>-73.556690000000003</v>
      </c>
      <c r="BO2114" s="141">
        <v>1989</v>
      </c>
      <c r="BP2114" s="143" t="s">
        <v>26157</v>
      </c>
      <c r="BQ2114" s="143" t="s">
        <v>17560</v>
      </c>
    </row>
    <row r="2115" spans="15:69" x14ac:dyDescent="0.25">
      <c r="O2115" s="225" t="str">
        <f t="shared" si="1243"/>
        <v/>
      </c>
      <c r="BF2115" s="141">
        <v>67020</v>
      </c>
      <c r="BG2115" s="142" t="s">
        <v>22153</v>
      </c>
      <c r="BH2115" s="141" t="s">
        <v>180</v>
      </c>
      <c r="BI2115" s="141" t="s">
        <v>1269</v>
      </c>
      <c r="BJ2115" s="141" t="s">
        <v>2774</v>
      </c>
      <c r="BK2115" s="141" t="s">
        <v>2771</v>
      </c>
      <c r="BL2115" s="141" t="s">
        <v>2165</v>
      </c>
      <c r="BM2115" s="141">
        <v>45.40475</v>
      </c>
      <c r="BN2115" s="141">
        <v>-73.556690000000003</v>
      </c>
      <c r="BO2115" s="141">
        <v>1989</v>
      </c>
      <c r="BP2115" s="143" t="s">
        <v>24035</v>
      </c>
      <c r="BQ2115" s="143" t="s">
        <v>17560</v>
      </c>
    </row>
    <row r="2116" spans="15:69" x14ac:dyDescent="0.25">
      <c r="O2116" s="225" t="str">
        <f t="shared" si="1243"/>
        <v/>
      </c>
      <c r="BF2116" s="141">
        <v>69037</v>
      </c>
      <c r="BG2116" s="142" t="s">
        <v>22190</v>
      </c>
      <c r="BH2116" s="141" t="s">
        <v>180</v>
      </c>
      <c r="BI2116" s="141" t="s">
        <v>191</v>
      </c>
      <c r="BJ2116" s="141" t="s">
        <v>22191</v>
      </c>
      <c r="BK2116" s="141" t="s">
        <v>4417</v>
      </c>
      <c r="BL2116" s="141" t="s">
        <v>22192</v>
      </c>
      <c r="BM2116" s="141">
        <v>45.126061100000001</v>
      </c>
      <c r="BN2116" s="141">
        <v>-73.999136100000001</v>
      </c>
      <c r="BO2116" s="141">
        <v>1995</v>
      </c>
      <c r="BP2116" s="143" t="s">
        <v>26161</v>
      </c>
      <c r="BQ2116" s="143" t="s">
        <v>17560</v>
      </c>
    </row>
    <row r="2117" spans="15:69" x14ac:dyDescent="0.25">
      <c r="O2117" s="225" t="str">
        <f t="shared" si="1243"/>
        <v/>
      </c>
      <c r="BF2117" s="141">
        <v>57010</v>
      </c>
      <c r="BG2117" s="142" t="s">
        <v>22471</v>
      </c>
      <c r="BH2117" s="141" t="s">
        <v>478</v>
      </c>
      <c r="BI2117" s="141" t="s">
        <v>177</v>
      </c>
      <c r="BJ2117" s="141" t="s">
        <v>22472</v>
      </c>
      <c r="BK2117" s="141" t="s">
        <v>22473</v>
      </c>
      <c r="BL2117" s="141" t="s">
        <v>22435</v>
      </c>
      <c r="BM2117" s="141">
        <v>45.446126468420303</v>
      </c>
      <c r="BN2117" s="141">
        <v>-73.340971029249005</v>
      </c>
      <c r="BO2117" s="141">
        <v>1998</v>
      </c>
      <c r="BP2117" s="143" t="s">
        <v>485</v>
      </c>
      <c r="BQ2117" s="143" t="s">
        <v>26794</v>
      </c>
    </row>
    <row r="2118" spans="15:69" x14ac:dyDescent="0.25">
      <c r="O2118" s="225" t="str">
        <f t="shared" si="1243"/>
        <v/>
      </c>
      <c r="BF2118" s="141">
        <v>71060</v>
      </c>
      <c r="BG2118" s="142" t="s">
        <v>22386</v>
      </c>
      <c r="BH2118" s="141" t="s">
        <v>478</v>
      </c>
      <c r="BI2118" s="141" t="s">
        <v>186</v>
      </c>
      <c r="BJ2118" s="141" t="s">
        <v>22387</v>
      </c>
      <c r="BK2118" s="141" t="s">
        <v>5796</v>
      </c>
      <c r="BL2118" s="141" t="s">
        <v>15990</v>
      </c>
      <c r="BM2118" s="141">
        <v>45.38823</v>
      </c>
      <c r="BN2118" s="141">
        <v>-73.95317</v>
      </c>
      <c r="BO2118" s="141">
        <v>1989</v>
      </c>
      <c r="BP2118" s="143" t="s">
        <v>480</v>
      </c>
      <c r="BQ2118" s="143" t="s">
        <v>26794</v>
      </c>
    </row>
    <row r="2119" spans="15:69" x14ac:dyDescent="0.25">
      <c r="O2119" s="225" t="str">
        <f t="shared" si="1243"/>
        <v/>
      </c>
      <c r="BF2119" s="141">
        <v>69037</v>
      </c>
      <c r="BG2119" s="142" t="s">
        <v>22193</v>
      </c>
      <c r="BH2119" s="141" t="s">
        <v>180</v>
      </c>
      <c r="BI2119" s="141" t="s">
        <v>191</v>
      </c>
      <c r="BJ2119" s="141" t="s">
        <v>22194</v>
      </c>
      <c r="BK2119" s="141"/>
      <c r="BL2119" s="141" t="s">
        <v>22195</v>
      </c>
      <c r="BM2119" s="141">
        <v>45.1240667</v>
      </c>
      <c r="BN2119" s="141">
        <v>-74.004894399999998</v>
      </c>
      <c r="BO2119" s="141">
        <v>1995</v>
      </c>
      <c r="BP2119" s="143" t="s">
        <v>26161</v>
      </c>
      <c r="BQ2119" s="143" t="s">
        <v>17560</v>
      </c>
    </row>
    <row r="2120" spans="15:69" x14ac:dyDescent="0.25">
      <c r="O2120" s="225" t="str">
        <f t="shared" si="1243"/>
        <v/>
      </c>
      <c r="BF2120" s="141">
        <v>69037</v>
      </c>
      <c r="BG2120" s="142" t="s">
        <v>22196</v>
      </c>
      <c r="BH2120" s="141" t="s">
        <v>180</v>
      </c>
      <c r="BI2120" s="141" t="s">
        <v>191</v>
      </c>
      <c r="BJ2120" s="141" t="s">
        <v>22197</v>
      </c>
      <c r="BK2120" s="141"/>
      <c r="BL2120" s="141" t="s">
        <v>22198</v>
      </c>
      <c r="BM2120" s="141">
        <v>45.121005599999997</v>
      </c>
      <c r="BN2120" s="141">
        <v>-73.985033329999993</v>
      </c>
      <c r="BO2120" s="141">
        <v>1983</v>
      </c>
      <c r="BP2120" s="143" t="s">
        <v>26161</v>
      </c>
      <c r="BQ2120" s="143" t="s">
        <v>17560</v>
      </c>
    </row>
    <row r="2121" spans="15:69" x14ac:dyDescent="0.25">
      <c r="O2121" s="225" t="str">
        <f t="shared" si="1243"/>
        <v/>
      </c>
      <c r="BF2121" s="141">
        <v>69037</v>
      </c>
      <c r="BG2121" s="142" t="s">
        <v>22199</v>
      </c>
      <c r="BH2121" s="141" t="s">
        <v>180</v>
      </c>
      <c r="BI2121" s="141" t="s">
        <v>191</v>
      </c>
      <c r="BJ2121" s="141" t="s">
        <v>22200</v>
      </c>
      <c r="BK2121" s="141" t="s">
        <v>1619</v>
      </c>
      <c r="BL2121" s="141" t="s">
        <v>22201</v>
      </c>
      <c r="BM2121" s="141">
        <v>45.128183329999999</v>
      </c>
      <c r="BN2121" s="141">
        <v>-74.000355499999998</v>
      </c>
      <c r="BO2121" s="141">
        <v>1975</v>
      </c>
      <c r="BP2121" s="143" t="s">
        <v>26161</v>
      </c>
      <c r="BQ2121" s="143" t="s">
        <v>17560</v>
      </c>
    </row>
    <row r="2122" spans="15:69" x14ac:dyDescent="0.25">
      <c r="O2122" s="225" t="str">
        <f t="shared" si="1243"/>
        <v/>
      </c>
      <c r="BF2122" s="141">
        <v>71105</v>
      </c>
      <c r="BG2122" s="142" t="s">
        <v>22251</v>
      </c>
      <c r="BH2122" s="141" t="s">
        <v>478</v>
      </c>
      <c r="BI2122" s="141" t="s">
        <v>176</v>
      </c>
      <c r="BJ2122" s="141" t="s">
        <v>22252</v>
      </c>
      <c r="BK2122" s="141" t="s">
        <v>2920</v>
      </c>
      <c r="BL2122" s="141" t="s">
        <v>22253</v>
      </c>
      <c r="BM2122" s="141">
        <v>45.400639599999998</v>
      </c>
      <c r="BN2122" s="141">
        <v>-74.157548000000006</v>
      </c>
      <c r="BO2122" s="141">
        <v>2010</v>
      </c>
      <c r="BP2122" s="143" t="s">
        <v>800</v>
      </c>
      <c r="BQ2122" s="143" t="s">
        <v>17560</v>
      </c>
    </row>
    <row r="2123" spans="15:69" x14ac:dyDescent="0.25">
      <c r="O2123" s="225" t="str">
        <f t="shared" si="1243"/>
        <v/>
      </c>
      <c r="BF2123" s="141">
        <v>57010</v>
      </c>
      <c r="BG2123" s="142" t="s">
        <v>22424</v>
      </c>
      <c r="BH2123" s="141" t="s">
        <v>478</v>
      </c>
      <c r="BI2123" s="141" t="s">
        <v>176</v>
      </c>
      <c r="BJ2123" s="141" t="s">
        <v>22425</v>
      </c>
      <c r="BK2123" s="141" t="s">
        <v>22426</v>
      </c>
      <c r="BL2123" s="141" t="s">
        <v>22427</v>
      </c>
      <c r="BM2123" s="141">
        <v>45.479287329178597</v>
      </c>
      <c r="BN2123" s="141">
        <v>-73.271313150135498</v>
      </c>
      <c r="BO2123" s="141">
        <v>1995</v>
      </c>
      <c r="BP2123" s="143" t="s">
        <v>26193</v>
      </c>
      <c r="BQ2123" s="143" t="s">
        <v>26794</v>
      </c>
    </row>
    <row r="2124" spans="15:69" x14ac:dyDescent="0.25">
      <c r="O2124" s="225" t="str">
        <f t="shared" si="1243"/>
        <v/>
      </c>
      <c r="BF2124" s="141">
        <v>57010</v>
      </c>
      <c r="BG2124" s="142" t="s">
        <v>22428</v>
      </c>
      <c r="BH2124" s="141" t="s">
        <v>180</v>
      </c>
      <c r="BI2124" s="141" t="s">
        <v>178</v>
      </c>
      <c r="BJ2124" s="141" t="s">
        <v>1686</v>
      </c>
      <c r="BK2124" s="141" t="s">
        <v>22429</v>
      </c>
      <c r="BL2124" s="141" t="s">
        <v>2331</v>
      </c>
      <c r="BM2124" s="141">
        <v>45.458041660555097</v>
      </c>
      <c r="BN2124" s="141">
        <v>-73.311789518957099</v>
      </c>
      <c r="BO2124" s="141">
        <v>2000</v>
      </c>
      <c r="BP2124" s="143" t="s">
        <v>26194</v>
      </c>
      <c r="BQ2124" s="143" t="s">
        <v>26794</v>
      </c>
    </row>
    <row r="2125" spans="15:69" x14ac:dyDescent="0.25">
      <c r="O2125" s="225" t="str">
        <f t="shared" si="1243"/>
        <v/>
      </c>
      <c r="BF2125" s="141">
        <v>57010</v>
      </c>
      <c r="BG2125" s="142" t="s">
        <v>22430</v>
      </c>
      <c r="BH2125" s="141" t="s">
        <v>180</v>
      </c>
      <c r="BI2125" s="141" t="s">
        <v>191</v>
      </c>
      <c r="BJ2125" s="141" t="s">
        <v>2254</v>
      </c>
      <c r="BK2125" s="141" t="s">
        <v>1931</v>
      </c>
      <c r="BL2125" s="141" t="s">
        <v>22431</v>
      </c>
      <c r="BM2125" s="141">
        <v>45.467302634242301</v>
      </c>
      <c r="BN2125" s="141">
        <v>-73.293639112677397</v>
      </c>
      <c r="BO2125" s="141">
        <v>1999</v>
      </c>
      <c r="BP2125" s="143"/>
      <c r="BQ2125" s="143" t="s">
        <v>26794</v>
      </c>
    </row>
    <row r="2126" spans="15:69" x14ac:dyDescent="0.25">
      <c r="O2126" s="225" t="str">
        <f t="shared" ref="O2126:O2189" si="1244">IF(OR(B2126="",C2126="",G2126="",H2126="",I2126="",AND(J2126="",BW2126=FALSE),AND(K2126="",BX2126=FALSE),AND(L2126="",BY2126=FALSE),AND(M2126="",BZ2126=FALSE)),"",(IF(AND(100&gt;=CG2126,CG2126&gt;80),"A",IF(AND(80&gt;=CG2126,CG2126&gt;60),"B",IF(AND(60&gt;=CG2126,CG2126&gt;40),"C",IF(AND(40&gt;=CG2126,CG2126&gt;20),"D","E"))))))</f>
        <v/>
      </c>
      <c r="BF2126" s="141">
        <v>57010</v>
      </c>
      <c r="BG2126" s="142" t="s">
        <v>22432</v>
      </c>
      <c r="BH2126" s="141" t="s">
        <v>180</v>
      </c>
      <c r="BI2126" s="141" t="s">
        <v>191</v>
      </c>
      <c r="BJ2126" s="141" t="s">
        <v>2259</v>
      </c>
      <c r="BK2126" s="141" t="s">
        <v>4808</v>
      </c>
      <c r="BL2126" s="141" t="s">
        <v>22433</v>
      </c>
      <c r="BM2126" s="141">
        <v>45.4301524560546</v>
      </c>
      <c r="BN2126" s="141">
        <v>-73.366736241548594</v>
      </c>
      <c r="BO2126" s="141">
        <v>1999</v>
      </c>
      <c r="BP2126" s="143"/>
      <c r="BQ2126" s="143" t="s">
        <v>26794</v>
      </c>
    </row>
    <row r="2127" spans="15:69" x14ac:dyDescent="0.25">
      <c r="O2127" s="225" t="str">
        <f t="shared" si="1244"/>
        <v/>
      </c>
      <c r="BF2127" s="141">
        <v>57010</v>
      </c>
      <c r="BG2127" s="142" t="s">
        <v>22434</v>
      </c>
      <c r="BH2127" s="141" t="s">
        <v>180</v>
      </c>
      <c r="BI2127" s="141" t="s">
        <v>191</v>
      </c>
      <c r="BJ2127" s="141" t="s">
        <v>4139</v>
      </c>
      <c r="BK2127" s="141" t="s">
        <v>12907</v>
      </c>
      <c r="BL2127" s="141" t="s">
        <v>22435</v>
      </c>
      <c r="BM2127" s="141">
        <v>45.4457070928405</v>
      </c>
      <c r="BN2127" s="141">
        <v>-73.340582514254393</v>
      </c>
      <c r="BO2127" s="141">
        <v>1998</v>
      </c>
      <c r="BP2127" s="143"/>
      <c r="BQ2127" s="143" t="s">
        <v>26794</v>
      </c>
    </row>
    <row r="2128" spans="15:69" x14ac:dyDescent="0.25">
      <c r="O2128" s="225" t="str">
        <f t="shared" si="1244"/>
        <v/>
      </c>
      <c r="BF2128" s="141">
        <v>57010</v>
      </c>
      <c r="BG2128" s="142" t="s">
        <v>22436</v>
      </c>
      <c r="BH2128" s="141" t="s">
        <v>180</v>
      </c>
      <c r="BI2128" s="141" t="s">
        <v>191</v>
      </c>
      <c r="BJ2128" s="141" t="s">
        <v>15395</v>
      </c>
      <c r="BK2128" s="141" t="s">
        <v>12678</v>
      </c>
      <c r="BL2128" s="141" t="s">
        <v>22437</v>
      </c>
      <c r="BM2128" s="141">
        <v>45.433151644737102</v>
      </c>
      <c r="BN2128" s="141">
        <v>-73.250603165306799</v>
      </c>
      <c r="BO2128" s="141">
        <v>1997</v>
      </c>
      <c r="BP2128" s="143"/>
      <c r="BQ2128" s="143" t="s">
        <v>26794</v>
      </c>
    </row>
    <row r="2129" spans="15:69" x14ac:dyDescent="0.25">
      <c r="O2129" s="225" t="str">
        <f t="shared" si="1244"/>
        <v/>
      </c>
      <c r="BF2129" s="141">
        <v>57005</v>
      </c>
      <c r="BG2129" s="142" t="s">
        <v>22446</v>
      </c>
      <c r="BH2129" s="141" t="s">
        <v>180</v>
      </c>
      <c r="BI2129" s="141" t="s">
        <v>191</v>
      </c>
      <c r="BJ2129" s="141" t="s">
        <v>22447</v>
      </c>
      <c r="BK2129" s="141"/>
      <c r="BL2129" s="141" t="s">
        <v>22448</v>
      </c>
      <c r="BM2129" s="141">
        <v>45.452212000000003</v>
      </c>
      <c r="BN2129" s="141">
        <v>-73.267470000000003</v>
      </c>
      <c r="BO2129" s="141">
        <v>1985</v>
      </c>
      <c r="BP2129" s="143" t="s">
        <v>26195</v>
      </c>
      <c r="BQ2129" s="143" t="s">
        <v>17560</v>
      </c>
    </row>
    <row r="2130" spans="15:69" x14ac:dyDescent="0.25">
      <c r="O2130" s="225" t="str">
        <f t="shared" si="1244"/>
        <v/>
      </c>
      <c r="BF2130" s="141">
        <v>67030</v>
      </c>
      <c r="BG2130" s="142" t="s">
        <v>21779</v>
      </c>
      <c r="BH2130" s="141" t="s">
        <v>180</v>
      </c>
      <c r="BI2130" s="141" t="s">
        <v>1269</v>
      </c>
      <c r="BJ2130" s="141" t="s">
        <v>2778</v>
      </c>
      <c r="BK2130" s="141" t="s">
        <v>2771</v>
      </c>
      <c r="BL2130" s="141" t="s">
        <v>2165</v>
      </c>
      <c r="BM2130" s="141">
        <v>45.40475</v>
      </c>
      <c r="BN2130" s="141">
        <v>-73.556690000000003</v>
      </c>
      <c r="BO2130" s="141">
        <v>1989</v>
      </c>
      <c r="BP2130" s="143" t="s">
        <v>26114</v>
      </c>
      <c r="BQ2130" s="143" t="s">
        <v>17560</v>
      </c>
    </row>
    <row r="2131" spans="15:69" x14ac:dyDescent="0.25">
      <c r="O2131" s="225" t="str">
        <f t="shared" si="1244"/>
        <v/>
      </c>
      <c r="BF2131" s="141">
        <v>71100</v>
      </c>
      <c r="BG2131" s="142" t="s">
        <v>22740</v>
      </c>
      <c r="BH2131" s="141" t="s">
        <v>180</v>
      </c>
      <c r="BI2131" s="141" t="s">
        <v>178</v>
      </c>
      <c r="BJ2131" s="141" t="s">
        <v>22349</v>
      </c>
      <c r="BK2131" s="141" t="s">
        <v>2602</v>
      </c>
      <c r="BL2131" s="141" t="s">
        <v>22741</v>
      </c>
      <c r="BM2131" s="141">
        <v>45.460484000000001</v>
      </c>
      <c r="BN2131" s="141">
        <v>-74.140754999999999</v>
      </c>
      <c r="BO2131" s="141">
        <v>2009</v>
      </c>
      <c r="BP2131" s="143" t="s">
        <v>26228</v>
      </c>
      <c r="BQ2131" s="143" t="s">
        <v>17560</v>
      </c>
    </row>
    <row r="2132" spans="15:69" x14ac:dyDescent="0.25">
      <c r="O2132" s="225" t="str">
        <f t="shared" si="1244"/>
        <v/>
      </c>
      <c r="BF2132" s="141">
        <v>71100</v>
      </c>
      <c r="BG2132" s="142" t="s">
        <v>22742</v>
      </c>
      <c r="BH2132" s="141" t="s">
        <v>478</v>
      </c>
      <c r="BI2132" s="141" t="s">
        <v>176</v>
      </c>
      <c r="BJ2132" s="141" t="s">
        <v>22743</v>
      </c>
      <c r="BK2132" s="141" t="s">
        <v>12106</v>
      </c>
      <c r="BL2132" s="141" t="s">
        <v>22744</v>
      </c>
      <c r="BM2132" s="141">
        <v>45.451483040428201</v>
      </c>
      <c r="BN2132" s="141">
        <v>-74.153947275523606</v>
      </c>
      <c r="BO2132" s="141">
        <v>1965</v>
      </c>
      <c r="BP2132" s="143" t="s">
        <v>26229</v>
      </c>
      <c r="BQ2132" s="143" t="s">
        <v>17560</v>
      </c>
    </row>
    <row r="2133" spans="15:69" x14ac:dyDescent="0.25">
      <c r="O2133" s="225" t="str">
        <f t="shared" si="1244"/>
        <v/>
      </c>
      <c r="BF2133" s="141">
        <v>55048</v>
      </c>
      <c r="BG2133" s="142" t="s">
        <v>22521</v>
      </c>
      <c r="BH2133" s="141" t="s">
        <v>478</v>
      </c>
      <c r="BI2133" s="141" t="s">
        <v>186</v>
      </c>
      <c r="BJ2133" s="141" t="s">
        <v>22522</v>
      </c>
      <c r="BK2133" s="141" t="s">
        <v>10389</v>
      </c>
      <c r="BL2133" s="141" t="s">
        <v>21423</v>
      </c>
      <c r="BM2133" s="141">
        <v>45.433314099297299</v>
      </c>
      <c r="BN2133" s="141">
        <v>-73.175789776274101</v>
      </c>
      <c r="BO2133" s="141">
        <v>1982</v>
      </c>
      <c r="BP2133" s="143" t="s">
        <v>480</v>
      </c>
      <c r="BQ2133" s="143" t="s">
        <v>17560</v>
      </c>
    </row>
    <row r="2134" spans="15:69" x14ac:dyDescent="0.25">
      <c r="O2134" s="225" t="str">
        <f t="shared" si="1244"/>
        <v/>
      </c>
      <c r="BF2134" s="141">
        <v>55048</v>
      </c>
      <c r="BG2134" s="142" t="s">
        <v>22523</v>
      </c>
      <c r="BH2134" s="141" t="s">
        <v>180</v>
      </c>
      <c r="BI2134" s="141" t="s">
        <v>191</v>
      </c>
      <c r="BJ2134" s="141" t="s">
        <v>22524</v>
      </c>
      <c r="BK2134" s="141" t="s">
        <v>3600</v>
      </c>
      <c r="BL2134" s="141" t="s">
        <v>22525</v>
      </c>
      <c r="BM2134" s="141">
        <v>45.436804259192101</v>
      </c>
      <c r="BN2134" s="141">
        <v>-73.181738781328093</v>
      </c>
      <c r="BO2134" s="141">
        <v>2004</v>
      </c>
      <c r="BP2134" s="143" t="s">
        <v>483</v>
      </c>
      <c r="BQ2134" s="143" t="s">
        <v>17560</v>
      </c>
    </row>
    <row r="2135" spans="15:69" x14ac:dyDescent="0.25">
      <c r="O2135" s="225" t="str">
        <f t="shared" si="1244"/>
        <v/>
      </c>
      <c r="BF2135" s="141">
        <v>55048</v>
      </c>
      <c r="BG2135" s="142" t="s">
        <v>22526</v>
      </c>
      <c r="BH2135" s="141" t="s">
        <v>180</v>
      </c>
      <c r="BI2135" s="141" t="s">
        <v>178</v>
      </c>
      <c r="BJ2135" s="141" t="s">
        <v>4581</v>
      </c>
      <c r="BK2135" s="141" t="s">
        <v>2128</v>
      </c>
      <c r="BL2135" s="141" t="s">
        <v>1489</v>
      </c>
      <c r="BM2135" s="141">
        <v>45.438651893639303</v>
      </c>
      <c r="BN2135" s="141">
        <v>-73.166320259494597</v>
      </c>
      <c r="BO2135" s="141">
        <v>1990</v>
      </c>
      <c r="BP2135" s="143" t="s">
        <v>484</v>
      </c>
      <c r="BQ2135" s="143" t="s">
        <v>17560</v>
      </c>
    </row>
    <row r="2136" spans="15:69" x14ac:dyDescent="0.25">
      <c r="O2136" s="225" t="str">
        <f t="shared" si="1244"/>
        <v/>
      </c>
      <c r="BF2136" s="141">
        <v>55048</v>
      </c>
      <c r="BG2136" s="142" t="s">
        <v>22527</v>
      </c>
      <c r="BH2136" s="141" t="s">
        <v>180</v>
      </c>
      <c r="BI2136" s="141" t="s">
        <v>191</v>
      </c>
      <c r="BJ2136" s="141" t="s">
        <v>22528</v>
      </c>
      <c r="BK2136" s="141" t="s">
        <v>22529</v>
      </c>
      <c r="BL2136" s="141" t="s">
        <v>22530</v>
      </c>
      <c r="BM2136" s="141">
        <v>45.430150397911397</v>
      </c>
      <c r="BN2136" s="141">
        <v>-73.149647079702405</v>
      </c>
      <c r="BO2136" s="141">
        <v>1997</v>
      </c>
      <c r="BP2136" s="143" t="s">
        <v>483</v>
      </c>
      <c r="BQ2136" s="143" t="s">
        <v>17560</v>
      </c>
    </row>
    <row r="2137" spans="15:69" x14ac:dyDescent="0.25">
      <c r="O2137" s="225" t="str">
        <f t="shared" si="1244"/>
        <v/>
      </c>
      <c r="BF2137" s="141">
        <v>55048</v>
      </c>
      <c r="BG2137" s="142" t="s">
        <v>22531</v>
      </c>
      <c r="BH2137" s="141" t="s">
        <v>180</v>
      </c>
      <c r="BI2137" s="141" t="s">
        <v>191</v>
      </c>
      <c r="BJ2137" s="141" t="s">
        <v>22532</v>
      </c>
      <c r="BK2137" s="141" t="s">
        <v>10179</v>
      </c>
      <c r="BL2137" s="141" t="s">
        <v>22533</v>
      </c>
      <c r="BM2137" s="141">
        <v>45.436842450466997</v>
      </c>
      <c r="BN2137" s="141">
        <v>-73.166732986578197</v>
      </c>
      <c r="BO2137" s="141">
        <v>1986</v>
      </c>
      <c r="BP2137" s="143" t="s">
        <v>480</v>
      </c>
      <c r="BQ2137" s="143" t="s">
        <v>17560</v>
      </c>
    </row>
    <row r="2138" spans="15:69" x14ac:dyDescent="0.25">
      <c r="O2138" s="225" t="str">
        <f t="shared" si="1244"/>
        <v/>
      </c>
      <c r="BF2138" s="141">
        <v>55048</v>
      </c>
      <c r="BG2138" s="142" t="s">
        <v>22534</v>
      </c>
      <c r="BH2138" s="141" t="s">
        <v>180</v>
      </c>
      <c r="BI2138" s="141" t="s">
        <v>191</v>
      </c>
      <c r="BJ2138" s="141" t="s">
        <v>22535</v>
      </c>
      <c r="BK2138" s="141" t="s">
        <v>5587</v>
      </c>
      <c r="BL2138" s="141" t="s">
        <v>3045</v>
      </c>
      <c r="BM2138" s="141">
        <v>45.424891000000002</v>
      </c>
      <c r="BN2138" s="141">
        <v>-73.163394999999994</v>
      </c>
      <c r="BO2138" s="141">
        <v>1990</v>
      </c>
      <c r="BP2138" s="143"/>
      <c r="BQ2138" s="143" t="s">
        <v>17560</v>
      </c>
    </row>
    <row r="2139" spans="15:69" x14ac:dyDescent="0.25">
      <c r="O2139" s="225" t="str">
        <f t="shared" si="1244"/>
        <v/>
      </c>
      <c r="BF2139" s="141">
        <v>56015</v>
      </c>
      <c r="BG2139" s="142" t="s">
        <v>22646</v>
      </c>
      <c r="BH2139" s="141" t="s">
        <v>180</v>
      </c>
      <c r="BI2139" s="141" t="s">
        <v>178</v>
      </c>
      <c r="BJ2139" s="141" t="s">
        <v>22647</v>
      </c>
      <c r="BK2139" s="141" t="s">
        <v>11613</v>
      </c>
      <c r="BL2139" s="141" t="s">
        <v>22514</v>
      </c>
      <c r="BM2139" s="141">
        <v>45.08569</v>
      </c>
      <c r="BN2139" s="141">
        <v>-73.306740000000005</v>
      </c>
      <c r="BO2139" s="141">
        <v>2009</v>
      </c>
      <c r="BP2139" s="143" t="s">
        <v>26222</v>
      </c>
      <c r="BQ2139" s="143" t="s">
        <v>17560</v>
      </c>
    </row>
    <row r="2140" spans="15:69" x14ac:dyDescent="0.25">
      <c r="O2140" s="225" t="str">
        <f t="shared" si="1244"/>
        <v/>
      </c>
      <c r="BF2140" s="141">
        <v>57005</v>
      </c>
      <c r="BG2140" s="142" t="s">
        <v>22449</v>
      </c>
      <c r="BH2140" s="141" t="s">
        <v>180</v>
      </c>
      <c r="BI2140" s="141" t="s">
        <v>191</v>
      </c>
      <c r="BJ2140" s="141" t="s">
        <v>22450</v>
      </c>
      <c r="BK2140" s="141"/>
      <c r="BL2140" s="141" t="s">
        <v>22451</v>
      </c>
      <c r="BM2140" s="141">
        <v>45.448566</v>
      </c>
      <c r="BN2140" s="141">
        <v>-73.272898999999995</v>
      </c>
      <c r="BO2140" s="141">
        <v>1985</v>
      </c>
      <c r="BP2140" s="143" t="s">
        <v>26196</v>
      </c>
      <c r="BQ2140" s="143" t="s">
        <v>17560</v>
      </c>
    </row>
    <row r="2141" spans="15:69" x14ac:dyDescent="0.25">
      <c r="O2141" s="225" t="str">
        <f t="shared" si="1244"/>
        <v/>
      </c>
      <c r="BF2141" s="141">
        <v>57005</v>
      </c>
      <c r="BG2141" s="142" t="s">
        <v>22452</v>
      </c>
      <c r="BH2141" s="141" t="s">
        <v>180</v>
      </c>
      <c r="BI2141" s="141" t="s">
        <v>191</v>
      </c>
      <c r="BJ2141" s="141" t="s">
        <v>22453</v>
      </c>
      <c r="BK2141" s="141"/>
      <c r="BL2141" s="141" t="s">
        <v>22454</v>
      </c>
      <c r="BM2141" s="141">
        <v>45.449235000000002</v>
      </c>
      <c r="BN2141" s="141">
        <v>-73.290227999999999</v>
      </c>
      <c r="BO2141" s="141">
        <v>1985</v>
      </c>
      <c r="BP2141" s="143" t="s">
        <v>26197</v>
      </c>
      <c r="BQ2141" s="143" t="s">
        <v>17560</v>
      </c>
    </row>
    <row r="2142" spans="15:69" x14ac:dyDescent="0.25">
      <c r="O2142" s="225" t="str">
        <f t="shared" si="1244"/>
        <v/>
      </c>
      <c r="BF2142" s="141">
        <v>67055</v>
      </c>
      <c r="BG2142" s="142" t="s">
        <v>22556</v>
      </c>
      <c r="BH2142" s="141" t="s">
        <v>180</v>
      </c>
      <c r="BI2142" s="141" t="s">
        <v>191</v>
      </c>
      <c r="BJ2142" s="141"/>
      <c r="BK2142" s="141" t="s">
        <v>13687</v>
      </c>
      <c r="BL2142" s="141" t="s">
        <v>22457</v>
      </c>
      <c r="BM2142" s="141">
        <v>45.358710000000002</v>
      </c>
      <c r="BN2142" s="141">
        <v>-73.78519</v>
      </c>
      <c r="BO2142" s="141">
        <v>1978</v>
      </c>
      <c r="BP2142" s="143" t="s">
        <v>483</v>
      </c>
      <c r="BQ2142" s="143" t="s">
        <v>17560</v>
      </c>
    </row>
    <row r="2143" spans="15:69" x14ac:dyDescent="0.25">
      <c r="O2143" s="225" t="str">
        <f t="shared" si="1244"/>
        <v/>
      </c>
      <c r="BF2143" s="141">
        <v>67055</v>
      </c>
      <c r="BG2143" s="142" t="s">
        <v>22557</v>
      </c>
      <c r="BH2143" s="141" t="s">
        <v>180</v>
      </c>
      <c r="BI2143" s="141" t="s">
        <v>191</v>
      </c>
      <c r="BJ2143" s="141"/>
      <c r="BK2143" s="141" t="s">
        <v>3459</v>
      </c>
      <c r="BL2143" s="141" t="s">
        <v>22558</v>
      </c>
      <c r="BM2143" s="141">
        <v>45.357089999999999</v>
      </c>
      <c r="BN2143" s="141">
        <v>-73.784620000000004</v>
      </c>
      <c r="BO2143" s="141">
        <v>2002</v>
      </c>
      <c r="BP2143" s="143"/>
      <c r="BQ2143" s="143" t="s">
        <v>17560</v>
      </c>
    </row>
    <row r="2144" spans="15:69" x14ac:dyDescent="0.25">
      <c r="O2144" s="225" t="str">
        <f t="shared" si="1244"/>
        <v/>
      </c>
      <c r="BF2144" s="141">
        <v>56105</v>
      </c>
      <c r="BG2144" s="142" t="s">
        <v>22578</v>
      </c>
      <c r="BH2144" s="141" t="s">
        <v>478</v>
      </c>
      <c r="BI2144" s="141" t="s">
        <v>176</v>
      </c>
      <c r="BJ2144" s="141" t="s">
        <v>20996</v>
      </c>
      <c r="BK2144" s="141" t="s">
        <v>2824</v>
      </c>
      <c r="BL2144" s="141" t="s">
        <v>1202</v>
      </c>
      <c r="BM2144" s="141">
        <v>45.339579999999998</v>
      </c>
      <c r="BN2144" s="141">
        <v>-73.003479999999996</v>
      </c>
      <c r="BO2144" s="141">
        <v>2003</v>
      </c>
      <c r="BP2144" s="143" t="s">
        <v>481</v>
      </c>
      <c r="BQ2144" s="143" t="s">
        <v>26794</v>
      </c>
    </row>
    <row r="2145" spans="15:69" x14ac:dyDescent="0.25">
      <c r="O2145" s="225" t="str">
        <f t="shared" si="1244"/>
        <v/>
      </c>
      <c r="BF2145" s="141">
        <v>56105</v>
      </c>
      <c r="BG2145" s="142" t="s">
        <v>22579</v>
      </c>
      <c r="BH2145" s="141" t="s">
        <v>180</v>
      </c>
      <c r="BI2145" s="141" t="s">
        <v>178</v>
      </c>
      <c r="BJ2145" s="141" t="s">
        <v>1686</v>
      </c>
      <c r="BK2145" s="141" t="s">
        <v>17743</v>
      </c>
      <c r="BL2145" s="141" t="s">
        <v>22580</v>
      </c>
      <c r="BM2145" s="141">
        <v>45.326259999999998</v>
      </c>
      <c r="BN2145" s="141">
        <v>-73.047889999999995</v>
      </c>
      <c r="BO2145" s="141">
        <v>2003</v>
      </c>
      <c r="BP2145" s="143" t="s">
        <v>484</v>
      </c>
      <c r="BQ2145" s="143" t="s">
        <v>26794</v>
      </c>
    </row>
    <row r="2146" spans="15:69" x14ac:dyDescent="0.25">
      <c r="O2146" s="225" t="str">
        <f t="shared" si="1244"/>
        <v/>
      </c>
      <c r="BF2146" s="141">
        <v>56105</v>
      </c>
      <c r="BG2146" s="142" t="s">
        <v>22581</v>
      </c>
      <c r="BH2146" s="141" t="s">
        <v>180</v>
      </c>
      <c r="BI2146" s="141" t="s">
        <v>191</v>
      </c>
      <c r="BJ2146" s="141"/>
      <c r="BK2146" s="141" t="s">
        <v>3534</v>
      </c>
      <c r="BL2146" s="141" t="s">
        <v>1586</v>
      </c>
      <c r="BM2146" s="141">
        <v>45.322780000000002</v>
      </c>
      <c r="BN2146" s="141">
        <v>-73.063990000000004</v>
      </c>
      <c r="BO2146" s="141">
        <v>2003</v>
      </c>
      <c r="BP2146" s="143" t="s">
        <v>23911</v>
      </c>
      <c r="BQ2146" s="143" t="s">
        <v>26794</v>
      </c>
    </row>
    <row r="2147" spans="15:69" x14ac:dyDescent="0.25">
      <c r="O2147" s="225" t="str">
        <f t="shared" si="1244"/>
        <v/>
      </c>
      <c r="BF2147" s="141">
        <v>47030</v>
      </c>
      <c r="BG2147" s="142" t="s">
        <v>22721</v>
      </c>
      <c r="BH2147" s="141" t="s">
        <v>180</v>
      </c>
      <c r="BI2147" s="141" t="s">
        <v>178</v>
      </c>
      <c r="BJ2147" s="141" t="s">
        <v>20367</v>
      </c>
      <c r="BK2147" s="141" t="s">
        <v>463</v>
      </c>
      <c r="BL2147" s="141" t="s">
        <v>22722</v>
      </c>
      <c r="BM2147" s="141">
        <v>45.383499999999998</v>
      </c>
      <c r="BN2147" s="141">
        <v>-72.502510000000001</v>
      </c>
      <c r="BO2147" s="141">
        <v>1997</v>
      </c>
      <c r="BP2147" s="143"/>
      <c r="BQ2147" s="143" t="s">
        <v>26794</v>
      </c>
    </row>
    <row r="2148" spans="15:69" x14ac:dyDescent="0.25">
      <c r="O2148" s="225" t="str">
        <f t="shared" si="1244"/>
        <v/>
      </c>
      <c r="BF2148" s="141">
        <v>46090</v>
      </c>
      <c r="BG2148" s="142" t="s">
        <v>22653</v>
      </c>
      <c r="BH2148" s="141" t="s">
        <v>180</v>
      </c>
      <c r="BI2148" s="141" t="s">
        <v>191</v>
      </c>
      <c r="BJ2148" s="141"/>
      <c r="BK2148" s="141" t="s">
        <v>20115</v>
      </c>
      <c r="BL2148" s="141" t="s">
        <v>22654</v>
      </c>
      <c r="BM2148" s="141">
        <v>45.256259999999997</v>
      </c>
      <c r="BN2148" s="141">
        <v>-72.792289999999994</v>
      </c>
      <c r="BO2148" s="141">
        <v>1994</v>
      </c>
      <c r="BP2148" s="143"/>
      <c r="BQ2148" s="143" t="s">
        <v>17560</v>
      </c>
    </row>
    <row r="2149" spans="15:69" x14ac:dyDescent="0.25">
      <c r="O2149" s="225" t="str">
        <f t="shared" si="1244"/>
        <v/>
      </c>
      <c r="BF2149" s="141">
        <v>46090</v>
      </c>
      <c r="BG2149" s="142" t="s">
        <v>22655</v>
      </c>
      <c r="BH2149" s="141" t="s">
        <v>180</v>
      </c>
      <c r="BI2149" s="141" t="s">
        <v>178</v>
      </c>
      <c r="BJ2149" s="141"/>
      <c r="BK2149" s="141" t="s">
        <v>2501</v>
      </c>
      <c r="BL2149" s="141" t="s">
        <v>22656</v>
      </c>
      <c r="BM2149" s="141">
        <v>45.249389999999998</v>
      </c>
      <c r="BN2149" s="141">
        <v>-72.850840000000005</v>
      </c>
      <c r="BO2149" s="141">
        <v>1993</v>
      </c>
      <c r="BP2149" s="143"/>
      <c r="BQ2149" s="143" t="s">
        <v>17560</v>
      </c>
    </row>
    <row r="2150" spans="15:69" x14ac:dyDescent="0.25">
      <c r="O2150" s="225" t="str">
        <f t="shared" si="1244"/>
        <v/>
      </c>
      <c r="BF2150" s="141">
        <v>46090</v>
      </c>
      <c r="BG2150" s="142" t="s">
        <v>22657</v>
      </c>
      <c r="BH2150" s="141" t="s">
        <v>180</v>
      </c>
      <c r="BI2150" s="141" t="s">
        <v>191</v>
      </c>
      <c r="BJ2150" s="141"/>
      <c r="BK2150" s="141" t="s">
        <v>4123</v>
      </c>
      <c r="BL2150" s="141" t="s">
        <v>22656</v>
      </c>
      <c r="BM2150" s="141">
        <v>45.243490000000001</v>
      </c>
      <c r="BN2150" s="141">
        <v>-72.842179999999999</v>
      </c>
      <c r="BO2150" s="141">
        <v>1993</v>
      </c>
      <c r="BP2150" s="143"/>
      <c r="BQ2150" s="143" t="s">
        <v>17560</v>
      </c>
    </row>
    <row r="2151" spans="15:69" x14ac:dyDescent="0.25">
      <c r="O2151" s="225" t="str">
        <f t="shared" si="1244"/>
        <v/>
      </c>
      <c r="BF2151" s="141">
        <v>46112</v>
      </c>
      <c r="BG2151" s="142" t="s">
        <v>22871</v>
      </c>
      <c r="BH2151" s="141" t="s">
        <v>478</v>
      </c>
      <c r="BI2151" s="141" t="s">
        <v>186</v>
      </c>
      <c r="BJ2151" s="141" t="s">
        <v>22872</v>
      </c>
      <c r="BK2151" s="141" t="s">
        <v>22640</v>
      </c>
      <c r="BL2151" s="141" t="s">
        <v>22873</v>
      </c>
      <c r="BM2151" s="141">
        <v>45.271349999999998</v>
      </c>
      <c r="BN2151" s="141">
        <v>-72.923140000000004</v>
      </c>
      <c r="BO2151" s="141">
        <v>1984</v>
      </c>
      <c r="BP2151" s="143" t="s">
        <v>26254</v>
      </c>
      <c r="BQ2151" s="143" t="s">
        <v>17560</v>
      </c>
    </row>
    <row r="2152" spans="15:69" x14ac:dyDescent="0.25">
      <c r="O2152" s="225" t="str">
        <f t="shared" si="1244"/>
        <v/>
      </c>
      <c r="BF2152" s="141">
        <v>54035</v>
      </c>
      <c r="BG2152" s="142" t="s">
        <v>22599</v>
      </c>
      <c r="BH2152" s="141" t="s">
        <v>180</v>
      </c>
      <c r="BI2152" s="141" t="s">
        <v>191</v>
      </c>
      <c r="BJ2152" s="141" t="s">
        <v>22600</v>
      </c>
      <c r="BK2152" s="141" t="s">
        <v>2128</v>
      </c>
      <c r="BL2152" s="141" t="s">
        <v>22601</v>
      </c>
      <c r="BM2152" s="141">
        <v>45.65352</v>
      </c>
      <c r="BN2152" s="141">
        <v>-73.028970000000001</v>
      </c>
      <c r="BO2152" s="141">
        <v>2002</v>
      </c>
      <c r="BP2152" s="143" t="s">
        <v>26209</v>
      </c>
      <c r="BQ2152" s="143" t="s">
        <v>17560</v>
      </c>
    </row>
    <row r="2153" spans="15:69" x14ac:dyDescent="0.25">
      <c r="O2153" s="225" t="str">
        <f t="shared" si="1244"/>
        <v/>
      </c>
      <c r="BF2153" s="141">
        <v>54095</v>
      </c>
      <c r="BG2153" s="142" t="s">
        <v>22621</v>
      </c>
      <c r="BH2153" s="141" t="s">
        <v>478</v>
      </c>
      <c r="BI2153" s="141" t="s">
        <v>176</v>
      </c>
      <c r="BJ2153" s="141" t="s">
        <v>1553</v>
      </c>
      <c r="BK2153" s="141" t="s">
        <v>22622</v>
      </c>
      <c r="BL2153" s="141" t="s">
        <v>2063</v>
      </c>
      <c r="BM2153" s="141">
        <v>45.73001</v>
      </c>
      <c r="BN2153" s="141">
        <v>-72.734579999999994</v>
      </c>
      <c r="BO2153" s="141">
        <v>2012</v>
      </c>
      <c r="BP2153" s="143"/>
      <c r="BQ2153" s="143" t="s">
        <v>17560</v>
      </c>
    </row>
    <row r="2154" spans="15:69" x14ac:dyDescent="0.25">
      <c r="O2154" s="225" t="str">
        <f t="shared" si="1244"/>
        <v/>
      </c>
      <c r="BF2154" s="141">
        <v>54095</v>
      </c>
      <c r="BG2154" s="142" t="s">
        <v>22623</v>
      </c>
      <c r="BH2154" s="141" t="s">
        <v>180</v>
      </c>
      <c r="BI2154" s="141" t="s">
        <v>178</v>
      </c>
      <c r="BJ2154" s="141"/>
      <c r="BK2154" s="141" t="s">
        <v>3101</v>
      </c>
      <c r="BL2154" s="141" t="s">
        <v>22624</v>
      </c>
      <c r="BM2154" s="141">
        <v>45.733820000000001</v>
      </c>
      <c r="BN2154" s="141">
        <v>-72.745639999999995</v>
      </c>
      <c r="BO2154" s="141">
        <v>1983</v>
      </c>
      <c r="BP2154" s="143" t="s">
        <v>26212</v>
      </c>
      <c r="BQ2154" s="143" t="s">
        <v>17560</v>
      </c>
    </row>
    <row r="2155" spans="15:69" x14ac:dyDescent="0.25">
      <c r="O2155" s="225" t="str">
        <f t="shared" si="1244"/>
        <v/>
      </c>
      <c r="BF2155" s="141">
        <v>56055</v>
      </c>
      <c r="BG2155" s="142" t="s">
        <v>22582</v>
      </c>
      <c r="BH2155" s="141" t="s">
        <v>180</v>
      </c>
      <c r="BI2155" s="141" t="s">
        <v>178</v>
      </c>
      <c r="BJ2155" s="141" t="s">
        <v>22583</v>
      </c>
      <c r="BK2155" s="141" t="s">
        <v>2920</v>
      </c>
      <c r="BL2155" s="141" t="s">
        <v>22584</v>
      </c>
      <c r="BM2155" s="141">
        <v>45.221497345278003</v>
      </c>
      <c r="BN2155" s="141">
        <v>-73.126941493806896</v>
      </c>
      <c r="BO2155" s="141">
        <v>1992</v>
      </c>
      <c r="BP2155" s="143" t="s">
        <v>26208</v>
      </c>
      <c r="BQ2155" s="143" t="s">
        <v>17560</v>
      </c>
    </row>
    <row r="2156" spans="15:69" x14ac:dyDescent="0.25">
      <c r="O2156" s="225" t="str">
        <f t="shared" si="1244"/>
        <v/>
      </c>
      <c r="BF2156" s="141">
        <v>57005</v>
      </c>
      <c r="BG2156" s="142" t="s">
        <v>22564</v>
      </c>
      <c r="BH2156" s="141" t="s">
        <v>180</v>
      </c>
      <c r="BI2156" s="141" t="s">
        <v>191</v>
      </c>
      <c r="BJ2156" s="141" t="s">
        <v>22565</v>
      </c>
      <c r="BK2156" s="141"/>
      <c r="BL2156" s="141" t="s">
        <v>22566</v>
      </c>
      <c r="BM2156" s="141">
        <v>45.441667000000002</v>
      </c>
      <c r="BN2156" s="141">
        <v>-73.312901999999994</v>
      </c>
      <c r="BO2156" s="141">
        <v>1985</v>
      </c>
      <c r="BP2156" s="143" t="s">
        <v>26205</v>
      </c>
      <c r="BQ2156" s="143" t="s">
        <v>17560</v>
      </c>
    </row>
    <row r="2157" spans="15:69" x14ac:dyDescent="0.25">
      <c r="O2157" s="225" t="str">
        <f t="shared" si="1244"/>
        <v/>
      </c>
      <c r="BF2157" s="141">
        <v>57005</v>
      </c>
      <c r="BG2157" s="142" t="s">
        <v>22567</v>
      </c>
      <c r="BH2157" s="141" t="s">
        <v>180</v>
      </c>
      <c r="BI2157" s="141" t="s">
        <v>191</v>
      </c>
      <c r="BJ2157" s="141" t="s">
        <v>22568</v>
      </c>
      <c r="BK2157" s="141"/>
      <c r="BL2157" s="141" t="s">
        <v>22569</v>
      </c>
      <c r="BM2157" s="141">
        <v>45.439506000000002</v>
      </c>
      <c r="BN2157" s="141">
        <v>-73.242141000000004</v>
      </c>
      <c r="BO2157" s="141">
        <v>1985</v>
      </c>
      <c r="BP2157" s="143" t="s">
        <v>26206</v>
      </c>
      <c r="BQ2157" s="143" t="s">
        <v>17560</v>
      </c>
    </row>
    <row r="2158" spans="15:69" x14ac:dyDescent="0.25">
      <c r="O2158" s="225" t="str">
        <f t="shared" si="1244"/>
        <v/>
      </c>
      <c r="BF2158" s="141">
        <v>47030</v>
      </c>
      <c r="BG2158" s="142" t="s">
        <v>22723</v>
      </c>
      <c r="BH2158" s="141" t="s">
        <v>180</v>
      </c>
      <c r="BI2158" s="141" t="s">
        <v>191</v>
      </c>
      <c r="BJ2158" s="141" t="s">
        <v>22724</v>
      </c>
      <c r="BK2158" s="141" t="s">
        <v>463</v>
      </c>
      <c r="BL2158" s="141" t="s">
        <v>22722</v>
      </c>
      <c r="BM2158" s="141">
        <v>45.383499999999998</v>
      </c>
      <c r="BN2158" s="141">
        <v>-72.502510000000001</v>
      </c>
      <c r="BO2158" s="141">
        <v>1999</v>
      </c>
      <c r="BP2158" s="143"/>
      <c r="BQ2158" s="143" t="s">
        <v>26794</v>
      </c>
    </row>
    <row r="2159" spans="15:69" x14ac:dyDescent="0.25">
      <c r="O2159" s="225" t="str">
        <f t="shared" si="1244"/>
        <v/>
      </c>
      <c r="BF2159" s="141">
        <v>47025</v>
      </c>
      <c r="BG2159" s="142" t="s">
        <v>22725</v>
      </c>
      <c r="BH2159" s="141" t="s">
        <v>180</v>
      </c>
      <c r="BI2159" s="141" t="s">
        <v>191</v>
      </c>
      <c r="BJ2159" s="141" t="s">
        <v>22726</v>
      </c>
      <c r="BK2159" s="141" t="s">
        <v>1658</v>
      </c>
      <c r="BL2159" s="141" t="s">
        <v>22727</v>
      </c>
      <c r="BM2159" s="141">
        <v>45.336388158670502</v>
      </c>
      <c r="BN2159" s="141">
        <v>-72.510490807092907</v>
      </c>
      <c r="BO2159" s="141">
        <v>1985</v>
      </c>
      <c r="BP2159" s="143" t="s">
        <v>25150</v>
      </c>
      <c r="BQ2159" s="143" t="s">
        <v>17560</v>
      </c>
    </row>
    <row r="2160" spans="15:69" x14ac:dyDescent="0.25">
      <c r="O2160" s="225" t="str">
        <f t="shared" si="1244"/>
        <v/>
      </c>
      <c r="BF2160" s="141">
        <v>47025</v>
      </c>
      <c r="BG2160" s="142" t="s">
        <v>22728</v>
      </c>
      <c r="BH2160" s="141" t="s">
        <v>180</v>
      </c>
      <c r="BI2160" s="141" t="s">
        <v>191</v>
      </c>
      <c r="BJ2160" s="141" t="s">
        <v>22729</v>
      </c>
      <c r="BK2160" s="141" t="s">
        <v>1794</v>
      </c>
      <c r="BL2160" s="141" t="s">
        <v>1475</v>
      </c>
      <c r="BM2160" s="141">
        <v>45.350576801201598</v>
      </c>
      <c r="BN2160" s="141">
        <v>-72.513344792617701</v>
      </c>
      <c r="BO2160" s="141">
        <v>1985</v>
      </c>
      <c r="BP2160" s="143" t="s">
        <v>25150</v>
      </c>
      <c r="BQ2160" s="143" t="s">
        <v>17560</v>
      </c>
    </row>
    <row r="2161" spans="15:69" x14ac:dyDescent="0.25">
      <c r="O2161" s="225" t="str">
        <f t="shared" si="1244"/>
        <v/>
      </c>
      <c r="BF2161" s="141">
        <v>48028</v>
      </c>
      <c r="BG2161" s="142" t="s">
        <v>22782</v>
      </c>
      <c r="BH2161" s="141" t="s">
        <v>478</v>
      </c>
      <c r="BI2161" s="141" t="s">
        <v>186</v>
      </c>
      <c r="BJ2161" s="141" t="s">
        <v>1727</v>
      </c>
      <c r="BK2161" s="141" t="s">
        <v>22783</v>
      </c>
      <c r="BL2161" s="141" t="s">
        <v>22715</v>
      </c>
      <c r="BM2161" s="141">
        <v>45.6266011358735</v>
      </c>
      <c r="BN2161" s="141">
        <v>-72.576999218383705</v>
      </c>
      <c r="BO2161" s="141">
        <v>1983</v>
      </c>
      <c r="BP2161" s="143"/>
      <c r="BQ2161" s="143" t="s">
        <v>17560</v>
      </c>
    </row>
    <row r="2162" spans="15:69" x14ac:dyDescent="0.25">
      <c r="O2162" s="225" t="str">
        <f t="shared" si="1244"/>
        <v/>
      </c>
      <c r="BF2162" s="141">
        <v>48028</v>
      </c>
      <c r="BG2162" s="142" t="s">
        <v>22697</v>
      </c>
      <c r="BH2162" s="141" t="s">
        <v>180</v>
      </c>
      <c r="BI2162" s="141" t="s">
        <v>191</v>
      </c>
      <c r="BJ2162" s="141" t="s">
        <v>22698</v>
      </c>
      <c r="BK2162" s="141" t="s">
        <v>2092</v>
      </c>
      <c r="BL2162" s="141" t="s">
        <v>3873</v>
      </c>
      <c r="BM2162" s="141">
        <v>45.650627899377902</v>
      </c>
      <c r="BN2162" s="141">
        <v>-72.576112725239796</v>
      </c>
      <c r="BO2162" s="141">
        <v>1981</v>
      </c>
      <c r="BP2162" s="143"/>
      <c r="BQ2162" s="143" t="s">
        <v>17560</v>
      </c>
    </row>
    <row r="2163" spans="15:69" x14ac:dyDescent="0.25">
      <c r="O2163" s="225" t="str">
        <f t="shared" si="1244"/>
        <v/>
      </c>
      <c r="BF2163" s="141">
        <v>48028</v>
      </c>
      <c r="BG2163" s="142" t="s">
        <v>22699</v>
      </c>
      <c r="BH2163" s="141" t="s">
        <v>180</v>
      </c>
      <c r="BI2163" s="141" t="s">
        <v>191</v>
      </c>
      <c r="BJ2163" s="141" t="s">
        <v>13556</v>
      </c>
      <c r="BK2163" s="141" t="s">
        <v>22700</v>
      </c>
      <c r="BL2163" s="141" t="s">
        <v>22701</v>
      </c>
      <c r="BM2163" s="141">
        <v>45.6385234043208</v>
      </c>
      <c r="BN2163" s="141">
        <v>-72.574943006156403</v>
      </c>
      <c r="BO2163" s="141">
        <v>1983</v>
      </c>
      <c r="BP2163" s="143"/>
      <c r="BQ2163" s="143" t="s">
        <v>17560</v>
      </c>
    </row>
    <row r="2164" spans="15:69" x14ac:dyDescent="0.25">
      <c r="O2164" s="225" t="str">
        <f t="shared" si="1244"/>
        <v/>
      </c>
      <c r="BF2164" s="141">
        <v>48028</v>
      </c>
      <c r="BG2164" s="142" t="s">
        <v>22702</v>
      </c>
      <c r="BH2164" s="141" t="s">
        <v>180</v>
      </c>
      <c r="BI2164" s="141" t="s">
        <v>191</v>
      </c>
      <c r="BJ2164" s="141"/>
      <c r="BK2164" s="141" t="s">
        <v>1546</v>
      </c>
      <c r="BL2164" s="141" t="s">
        <v>22703</v>
      </c>
      <c r="BM2164" s="141">
        <v>45.648207430495297</v>
      </c>
      <c r="BN2164" s="141">
        <v>-72.552394428835399</v>
      </c>
      <c r="BO2164" s="141">
        <v>1995</v>
      </c>
      <c r="BP2164" s="143"/>
      <c r="BQ2164" s="143" t="s">
        <v>17560</v>
      </c>
    </row>
    <row r="2165" spans="15:69" x14ac:dyDescent="0.25">
      <c r="O2165" s="225" t="str">
        <f t="shared" si="1244"/>
        <v/>
      </c>
      <c r="BF2165" s="141">
        <v>53005</v>
      </c>
      <c r="BG2165" s="142" t="s">
        <v>22758</v>
      </c>
      <c r="BH2165" s="141" t="s">
        <v>180</v>
      </c>
      <c r="BI2165" s="141" t="s">
        <v>178</v>
      </c>
      <c r="BJ2165" s="141"/>
      <c r="BK2165" s="141" t="s">
        <v>3278</v>
      </c>
      <c r="BL2165" s="141" t="s">
        <v>22759</v>
      </c>
      <c r="BM2165" s="141">
        <v>45.956409999999998</v>
      </c>
      <c r="BN2165" s="141">
        <v>-72.853579999999994</v>
      </c>
      <c r="BO2165" s="141">
        <v>2013</v>
      </c>
      <c r="BP2165" s="143" t="s">
        <v>26232</v>
      </c>
      <c r="BQ2165" s="143" t="s">
        <v>17560</v>
      </c>
    </row>
    <row r="2166" spans="15:69" x14ac:dyDescent="0.25">
      <c r="O2166" s="225" t="str">
        <f t="shared" si="1244"/>
        <v/>
      </c>
      <c r="BF2166" s="141">
        <v>53005</v>
      </c>
      <c r="BG2166" s="142" t="s">
        <v>22760</v>
      </c>
      <c r="BH2166" s="141" t="s">
        <v>180</v>
      </c>
      <c r="BI2166" s="141" t="s">
        <v>191</v>
      </c>
      <c r="BJ2166" s="141"/>
      <c r="BK2166" s="141" t="s">
        <v>1537</v>
      </c>
      <c r="BL2166" s="141" t="s">
        <v>22759</v>
      </c>
      <c r="BM2166" s="141">
        <v>45.955919999999999</v>
      </c>
      <c r="BN2166" s="141">
        <v>-72.853750000000005</v>
      </c>
      <c r="BO2166" s="141">
        <v>2013</v>
      </c>
      <c r="BP2166" s="143"/>
      <c r="BQ2166" s="143" t="s">
        <v>17560</v>
      </c>
    </row>
    <row r="2167" spans="15:69" x14ac:dyDescent="0.25">
      <c r="O2167" s="225" t="str">
        <f t="shared" si="1244"/>
        <v/>
      </c>
      <c r="BF2167" s="141">
        <v>56055</v>
      </c>
      <c r="BG2167" s="142" t="s">
        <v>22630</v>
      </c>
      <c r="BH2167" s="141" t="s">
        <v>478</v>
      </c>
      <c r="BI2167" s="141" t="s">
        <v>176</v>
      </c>
      <c r="BJ2167" s="141" t="s">
        <v>22631</v>
      </c>
      <c r="BK2167" s="141" t="s">
        <v>4612</v>
      </c>
      <c r="BL2167" s="141" t="s">
        <v>22632</v>
      </c>
      <c r="BM2167" s="141">
        <v>45.219994808254498</v>
      </c>
      <c r="BN2167" s="141">
        <v>-73.097856623743695</v>
      </c>
      <c r="BO2167" s="141">
        <v>1990</v>
      </c>
      <c r="BP2167" s="143" t="s">
        <v>26214</v>
      </c>
      <c r="BQ2167" s="143" t="s">
        <v>17560</v>
      </c>
    </row>
    <row r="2168" spans="15:69" x14ac:dyDescent="0.25">
      <c r="O2168" s="225" t="str">
        <f t="shared" si="1244"/>
        <v/>
      </c>
      <c r="BF2168" s="141">
        <v>56055</v>
      </c>
      <c r="BG2168" s="142" t="s">
        <v>22633</v>
      </c>
      <c r="BH2168" s="141" t="s">
        <v>180</v>
      </c>
      <c r="BI2168" s="141" t="s">
        <v>191</v>
      </c>
      <c r="BJ2168" s="141" t="s">
        <v>22634</v>
      </c>
      <c r="BK2168" s="141" t="s">
        <v>2593</v>
      </c>
      <c r="BL2168" s="141" t="s">
        <v>22635</v>
      </c>
      <c r="BM2168" s="141">
        <v>45.237982586534997</v>
      </c>
      <c r="BN2168" s="141">
        <v>-73.1239932961997</v>
      </c>
      <c r="BO2168" s="141">
        <v>1992</v>
      </c>
      <c r="BP2168" s="143" t="s">
        <v>26215</v>
      </c>
      <c r="BQ2168" s="143" t="s">
        <v>17560</v>
      </c>
    </row>
    <row r="2169" spans="15:69" x14ac:dyDescent="0.25">
      <c r="O2169" s="225" t="str">
        <f t="shared" si="1244"/>
        <v/>
      </c>
      <c r="BF2169" s="141">
        <v>56055</v>
      </c>
      <c r="BG2169" s="142" t="s">
        <v>22636</v>
      </c>
      <c r="BH2169" s="141" t="s">
        <v>180</v>
      </c>
      <c r="BI2169" s="141" t="s">
        <v>191</v>
      </c>
      <c r="BJ2169" s="141" t="s">
        <v>22637</v>
      </c>
      <c r="BK2169" s="141" t="s">
        <v>14603</v>
      </c>
      <c r="BL2169" s="141" t="s">
        <v>22638</v>
      </c>
      <c r="BM2169" s="141">
        <v>45.227110000000003</v>
      </c>
      <c r="BN2169" s="141">
        <v>-73.127160000000003</v>
      </c>
      <c r="BO2169" s="141">
        <v>1992</v>
      </c>
      <c r="BP2169" s="143" t="s">
        <v>26215</v>
      </c>
      <c r="BQ2169" s="143" t="s">
        <v>17560</v>
      </c>
    </row>
    <row r="2170" spans="15:69" x14ac:dyDescent="0.25">
      <c r="O2170" s="225" t="str">
        <f t="shared" si="1244"/>
        <v/>
      </c>
      <c r="BF2170" s="141">
        <v>56055</v>
      </c>
      <c r="BG2170" s="142" t="s">
        <v>22639</v>
      </c>
      <c r="BH2170" s="141" t="s">
        <v>478</v>
      </c>
      <c r="BI2170" s="141" t="s">
        <v>176</v>
      </c>
      <c r="BJ2170" s="141" t="s">
        <v>2341</v>
      </c>
      <c r="BK2170" s="141" t="s">
        <v>22640</v>
      </c>
      <c r="BL2170" s="141" t="s">
        <v>8840</v>
      </c>
      <c r="BM2170" s="141">
        <v>45.223574999999997</v>
      </c>
      <c r="BN2170" s="141">
        <v>-73.095067999999998</v>
      </c>
      <c r="BO2170" s="141">
        <v>1990</v>
      </c>
      <c r="BP2170" s="143" t="s">
        <v>26216</v>
      </c>
      <c r="BQ2170" s="143" t="s">
        <v>17560</v>
      </c>
    </row>
    <row r="2171" spans="15:69" x14ac:dyDescent="0.25">
      <c r="O2171" s="225" t="str">
        <f t="shared" si="1244"/>
        <v/>
      </c>
      <c r="BF2171" s="141">
        <v>32040</v>
      </c>
      <c r="BG2171" s="142" t="s">
        <v>23050</v>
      </c>
      <c r="BH2171" s="141" t="s">
        <v>478</v>
      </c>
      <c r="BI2171" s="141" t="s">
        <v>176</v>
      </c>
      <c r="BJ2171" s="141" t="s">
        <v>23051</v>
      </c>
      <c r="BK2171" s="141" t="s">
        <v>20871</v>
      </c>
      <c r="BL2171" s="141" t="s">
        <v>23052</v>
      </c>
      <c r="BM2171" s="141">
        <v>46.213769999999997</v>
      </c>
      <c r="BN2171" s="141">
        <v>-71.767660000000006</v>
      </c>
      <c r="BO2171" s="141">
        <v>1967</v>
      </c>
      <c r="BP2171" s="143" t="s">
        <v>482</v>
      </c>
      <c r="BQ2171" s="143" t="s">
        <v>17560</v>
      </c>
    </row>
    <row r="2172" spans="15:69" x14ac:dyDescent="0.25">
      <c r="O2172" s="225" t="str">
        <f t="shared" si="1244"/>
        <v/>
      </c>
      <c r="BF2172" s="141">
        <v>48028</v>
      </c>
      <c r="BG2172" s="142" t="s">
        <v>22704</v>
      </c>
      <c r="BH2172" s="141" t="s">
        <v>180</v>
      </c>
      <c r="BI2172" s="141" t="s">
        <v>191</v>
      </c>
      <c r="BJ2172" s="141" t="s">
        <v>22705</v>
      </c>
      <c r="BK2172" s="141" t="s">
        <v>22706</v>
      </c>
      <c r="BL2172" s="141" t="s">
        <v>22707</v>
      </c>
      <c r="BM2172" s="141">
        <v>45.652784937495902</v>
      </c>
      <c r="BN2172" s="141">
        <v>-72.561602318616195</v>
      </c>
      <c r="BO2172" s="141">
        <v>1982</v>
      </c>
      <c r="BP2172" s="143"/>
      <c r="BQ2172" s="143" t="s">
        <v>17560</v>
      </c>
    </row>
    <row r="2173" spans="15:69" x14ac:dyDescent="0.25">
      <c r="O2173" s="225" t="str">
        <f t="shared" si="1244"/>
        <v/>
      </c>
      <c r="BF2173" s="141">
        <v>48028</v>
      </c>
      <c r="BG2173" s="142" t="s">
        <v>22708</v>
      </c>
      <c r="BH2173" s="141" t="s">
        <v>478</v>
      </c>
      <c r="BI2173" s="141" t="s">
        <v>177</v>
      </c>
      <c r="BJ2173" s="141" t="s">
        <v>22709</v>
      </c>
      <c r="BK2173" s="141" t="s">
        <v>15936</v>
      </c>
      <c r="BL2173" s="141" t="s">
        <v>22710</v>
      </c>
      <c r="BM2173" s="141">
        <v>45.652735033304999</v>
      </c>
      <c r="BN2173" s="141">
        <v>-72.558014870986895</v>
      </c>
      <c r="BO2173" s="141">
        <v>1965</v>
      </c>
      <c r="BP2173" s="143"/>
      <c r="BQ2173" s="143" t="s">
        <v>17560</v>
      </c>
    </row>
    <row r="2174" spans="15:69" x14ac:dyDescent="0.25">
      <c r="O2174" s="225" t="str">
        <f t="shared" si="1244"/>
        <v/>
      </c>
      <c r="BF2174" s="141">
        <v>48028</v>
      </c>
      <c r="BG2174" s="142" t="s">
        <v>22711</v>
      </c>
      <c r="BH2174" s="141" t="s">
        <v>180</v>
      </c>
      <c r="BI2174" s="141" t="s">
        <v>191</v>
      </c>
      <c r="BJ2174" s="141"/>
      <c r="BK2174" s="141" t="s">
        <v>14106</v>
      </c>
      <c r="BL2174" s="141" t="s">
        <v>22712</v>
      </c>
      <c r="BM2174" s="141">
        <v>45.6337234328549</v>
      </c>
      <c r="BN2174" s="141">
        <v>-72.5736224066777</v>
      </c>
      <c r="BO2174" s="141">
        <v>2011</v>
      </c>
      <c r="BP2174" s="143"/>
      <c r="BQ2174" s="143" t="s">
        <v>17560</v>
      </c>
    </row>
    <row r="2175" spans="15:69" x14ac:dyDescent="0.25">
      <c r="O2175" s="225" t="str">
        <f t="shared" si="1244"/>
        <v/>
      </c>
      <c r="BF2175" s="141">
        <v>53005</v>
      </c>
      <c r="BG2175" s="142" t="s">
        <v>22761</v>
      </c>
      <c r="BH2175" s="141" t="s">
        <v>478</v>
      </c>
      <c r="BI2175" s="141" t="s">
        <v>186</v>
      </c>
      <c r="BJ2175" s="141"/>
      <c r="BK2175" s="141" t="s">
        <v>2208</v>
      </c>
      <c r="BL2175" s="141" t="s">
        <v>2211</v>
      </c>
      <c r="BM2175" s="141">
        <v>45.814999999999998</v>
      </c>
      <c r="BN2175" s="141">
        <v>-73.102069999999998</v>
      </c>
      <c r="BO2175" s="141">
        <v>1999</v>
      </c>
      <c r="BP2175" s="143"/>
      <c r="BQ2175" s="143" t="s">
        <v>17560</v>
      </c>
    </row>
    <row r="2176" spans="15:69" x14ac:dyDescent="0.25">
      <c r="O2176" s="225" t="str">
        <f t="shared" si="1244"/>
        <v/>
      </c>
      <c r="BF2176" s="141">
        <v>53005</v>
      </c>
      <c r="BG2176" s="142" t="s">
        <v>22762</v>
      </c>
      <c r="BH2176" s="141" t="s">
        <v>478</v>
      </c>
      <c r="BI2176" s="141" t="s">
        <v>186</v>
      </c>
      <c r="BJ2176" s="141"/>
      <c r="BK2176" s="141" t="s">
        <v>2213</v>
      </c>
      <c r="BL2176" s="141" t="s">
        <v>2214</v>
      </c>
      <c r="BM2176" s="141">
        <v>45.782440000000001</v>
      </c>
      <c r="BN2176" s="141">
        <v>-73.000339999999994</v>
      </c>
      <c r="BO2176" s="141">
        <v>1981</v>
      </c>
      <c r="BP2176" s="143"/>
      <c r="BQ2176" s="143" t="s">
        <v>17560</v>
      </c>
    </row>
    <row r="2177" spans="15:69" x14ac:dyDescent="0.25">
      <c r="O2177" s="225" t="str">
        <f t="shared" si="1244"/>
        <v/>
      </c>
      <c r="BF2177" s="141">
        <v>53005</v>
      </c>
      <c r="BG2177" s="142" t="s">
        <v>22763</v>
      </c>
      <c r="BH2177" s="141" t="s">
        <v>478</v>
      </c>
      <c r="BI2177" s="141" t="s">
        <v>186</v>
      </c>
      <c r="BJ2177" s="141"/>
      <c r="BK2177" s="141" t="s">
        <v>2216</v>
      </c>
      <c r="BL2177" s="141" t="s">
        <v>2217</v>
      </c>
      <c r="BM2177" s="141">
        <v>45.937930000000001</v>
      </c>
      <c r="BN2177" s="141">
        <v>-72.885329999999996</v>
      </c>
      <c r="BO2177" s="141">
        <v>1981</v>
      </c>
      <c r="BP2177" s="143" t="s">
        <v>23951</v>
      </c>
      <c r="BQ2177" s="143" t="s">
        <v>17560</v>
      </c>
    </row>
    <row r="2178" spans="15:69" x14ac:dyDescent="0.25">
      <c r="O2178" s="225" t="str">
        <f t="shared" si="1244"/>
        <v/>
      </c>
      <c r="BF2178" s="141">
        <v>53005</v>
      </c>
      <c r="BG2178" s="142" t="s">
        <v>22764</v>
      </c>
      <c r="BH2178" s="141" t="s">
        <v>478</v>
      </c>
      <c r="BI2178" s="141" t="s">
        <v>186</v>
      </c>
      <c r="BJ2178" s="141" t="s">
        <v>2219</v>
      </c>
      <c r="BK2178" s="141" t="s">
        <v>1527</v>
      </c>
      <c r="BL2178" s="141" t="s">
        <v>2220</v>
      </c>
      <c r="BM2178" s="141">
        <v>45.774189999999997</v>
      </c>
      <c r="BN2178" s="141">
        <v>-73.168729999999996</v>
      </c>
      <c r="BO2178" s="141">
        <v>1981</v>
      </c>
      <c r="BP2178" s="143" t="s">
        <v>23952</v>
      </c>
      <c r="BQ2178" s="143" t="s">
        <v>17560</v>
      </c>
    </row>
    <row r="2179" spans="15:69" x14ac:dyDescent="0.25">
      <c r="O2179" s="225" t="str">
        <f t="shared" si="1244"/>
        <v/>
      </c>
      <c r="BF2179" s="141">
        <v>71100</v>
      </c>
      <c r="BG2179" s="142" t="s">
        <v>22745</v>
      </c>
      <c r="BH2179" s="141" t="s">
        <v>478</v>
      </c>
      <c r="BI2179" s="141" t="s">
        <v>177</v>
      </c>
      <c r="BJ2179" s="141" t="s">
        <v>22746</v>
      </c>
      <c r="BK2179" s="141" t="s">
        <v>10586</v>
      </c>
      <c r="BL2179" s="141" t="s">
        <v>22747</v>
      </c>
      <c r="BM2179" s="141">
        <v>45.459767841429297</v>
      </c>
      <c r="BN2179" s="141">
        <v>-74.167562910180294</v>
      </c>
      <c r="BO2179" s="141">
        <v>2000</v>
      </c>
      <c r="BP2179" s="143" t="s">
        <v>26230</v>
      </c>
      <c r="BQ2179" s="143" t="s">
        <v>17560</v>
      </c>
    </row>
    <row r="2180" spans="15:69" x14ac:dyDescent="0.25">
      <c r="O2180" s="225" t="str">
        <f t="shared" si="1244"/>
        <v/>
      </c>
      <c r="BF2180" s="141">
        <v>71100</v>
      </c>
      <c r="BG2180" s="142" t="s">
        <v>22748</v>
      </c>
      <c r="BH2180" s="141" t="s">
        <v>478</v>
      </c>
      <c r="BI2180" s="141" t="s">
        <v>176</v>
      </c>
      <c r="BJ2180" s="141" t="s">
        <v>22749</v>
      </c>
      <c r="BK2180" s="141" t="s">
        <v>4480</v>
      </c>
      <c r="BL2180" s="141" t="s">
        <v>22750</v>
      </c>
      <c r="BM2180" s="141">
        <v>45.452128999999999</v>
      </c>
      <c r="BN2180" s="141">
        <v>-74.162617999999995</v>
      </c>
      <c r="BO2180" s="141">
        <v>2010</v>
      </c>
      <c r="BP2180" s="143" t="s">
        <v>26229</v>
      </c>
      <c r="BQ2180" s="143" t="s">
        <v>17560</v>
      </c>
    </row>
    <row r="2181" spans="15:69" x14ac:dyDescent="0.25">
      <c r="O2181" s="225" t="str">
        <f t="shared" si="1244"/>
        <v/>
      </c>
      <c r="BF2181" s="141">
        <v>71100</v>
      </c>
      <c r="BG2181" s="142" t="s">
        <v>22751</v>
      </c>
      <c r="BH2181" s="141" t="s">
        <v>478</v>
      </c>
      <c r="BI2181" s="141" t="s">
        <v>176</v>
      </c>
      <c r="BJ2181" s="141" t="s">
        <v>1553</v>
      </c>
      <c r="BK2181" s="141" t="s">
        <v>2282</v>
      </c>
      <c r="BL2181" s="141" t="s">
        <v>18297</v>
      </c>
      <c r="BM2181" s="141">
        <v>45.444805000000002</v>
      </c>
      <c r="BN2181" s="141">
        <v>-74.150887999999995</v>
      </c>
      <c r="BO2181" s="141">
        <v>2010</v>
      </c>
      <c r="BP2181" s="143" t="s">
        <v>26231</v>
      </c>
      <c r="BQ2181" s="143" t="s">
        <v>17560</v>
      </c>
    </row>
    <row r="2182" spans="15:69" x14ac:dyDescent="0.25">
      <c r="O2182" s="225" t="str">
        <f t="shared" si="1244"/>
        <v/>
      </c>
      <c r="BF2182" s="141">
        <v>49048</v>
      </c>
      <c r="BG2182" s="142" t="s">
        <v>23106</v>
      </c>
      <c r="BH2182" s="141" t="s">
        <v>478</v>
      </c>
      <c r="BI2182" s="141" t="s">
        <v>177</v>
      </c>
      <c r="BJ2182" s="141"/>
      <c r="BK2182" s="141" t="s">
        <v>2288</v>
      </c>
      <c r="BL2182" s="141" t="s">
        <v>23001</v>
      </c>
      <c r="BM2182" s="141">
        <v>45.842460000000003</v>
      </c>
      <c r="BN2182" s="141">
        <v>-72.562460000000002</v>
      </c>
      <c r="BO2182" s="141">
        <v>1984</v>
      </c>
      <c r="BP2182" s="143" t="s">
        <v>26311</v>
      </c>
      <c r="BQ2182" s="143" t="s">
        <v>17560</v>
      </c>
    </row>
    <row r="2183" spans="15:69" x14ac:dyDescent="0.25">
      <c r="O2183" s="225" t="str">
        <f t="shared" si="1244"/>
        <v/>
      </c>
      <c r="BF2183" s="141">
        <v>49048</v>
      </c>
      <c r="BG2183" s="142" t="s">
        <v>22999</v>
      </c>
      <c r="BH2183" s="141" t="s">
        <v>478</v>
      </c>
      <c r="BI2183" s="141" t="s">
        <v>186</v>
      </c>
      <c r="BJ2183" s="141" t="s">
        <v>23000</v>
      </c>
      <c r="BK2183" s="141" t="s">
        <v>2288</v>
      </c>
      <c r="BL2183" s="141" t="s">
        <v>23001</v>
      </c>
      <c r="BM2183" s="141">
        <v>45.842460000000003</v>
      </c>
      <c r="BN2183" s="141">
        <v>-72.562460000000002</v>
      </c>
      <c r="BO2183" s="141">
        <v>1984</v>
      </c>
      <c r="BP2183" s="143" t="s">
        <v>26284</v>
      </c>
      <c r="BQ2183" s="143" t="s">
        <v>17560</v>
      </c>
    </row>
    <row r="2184" spans="15:69" x14ac:dyDescent="0.25">
      <c r="O2184" s="225" t="str">
        <f t="shared" si="1244"/>
        <v/>
      </c>
      <c r="BF2184" s="141">
        <v>38070</v>
      </c>
      <c r="BG2184" s="142" t="s">
        <v>23075</v>
      </c>
      <c r="BH2184" s="141" t="s">
        <v>478</v>
      </c>
      <c r="BI2184" s="141" t="s">
        <v>186</v>
      </c>
      <c r="BJ2184" s="141" t="s">
        <v>23076</v>
      </c>
      <c r="BK2184" s="141" t="s">
        <v>2376</v>
      </c>
      <c r="BL2184" s="141" t="s">
        <v>23040</v>
      </c>
      <c r="BM2184" s="141">
        <v>46.553847900000001</v>
      </c>
      <c r="BN2184" s="141">
        <v>-72.118555099999895</v>
      </c>
      <c r="BO2184" s="141">
        <v>2009</v>
      </c>
      <c r="BP2184" s="143" t="s">
        <v>26289</v>
      </c>
      <c r="BQ2184" s="143" t="s">
        <v>27848</v>
      </c>
    </row>
    <row r="2185" spans="15:69" x14ac:dyDescent="0.25">
      <c r="O2185" s="225" t="str">
        <f t="shared" si="1244"/>
        <v/>
      </c>
      <c r="BF2185" s="141">
        <v>38070</v>
      </c>
      <c r="BG2185" s="142" t="s">
        <v>23026</v>
      </c>
      <c r="BH2185" s="141" t="s">
        <v>478</v>
      </c>
      <c r="BI2185" s="141" t="s">
        <v>176</v>
      </c>
      <c r="BJ2185" s="141" t="s">
        <v>2341</v>
      </c>
      <c r="BK2185" s="141" t="s">
        <v>23027</v>
      </c>
      <c r="BL2185" s="141" t="s">
        <v>23028</v>
      </c>
      <c r="BM2185" s="141">
        <v>46.542081500000002</v>
      </c>
      <c r="BN2185" s="141">
        <v>-72.150600400000002</v>
      </c>
      <c r="BO2185" s="141">
        <v>1983</v>
      </c>
      <c r="BP2185" s="143" t="s">
        <v>26289</v>
      </c>
      <c r="BQ2185" s="143" t="s">
        <v>27848</v>
      </c>
    </row>
    <row r="2186" spans="15:69" x14ac:dyDescent="0.25">
      <c r="O2186" s="225" t="str">
        <f t="shared" si="1244"/>
        <v/>
      </c>
      <c r="BF2186" s="141">
        <v>49048</v>
      </c>
      <c r="BG2186" s="142" t="s">
        <v>23002</v>
      </c>
      <c r="BH2186" s="141" t="s">
        <v>478</v>
      </c>
      <c r="BI2186" s="141" t="s">
        <v>177</v>
      </c>
      <c r="BJ2186" s="141"/>
      <c r="BK2186" s="141"/>
      <c r="BL2186" s="141" t="s">
        <v>23003</v>
      </c>
      <c r="BM2186" s="141">
        <v>45.847909999999999</v>
      </c>
      <c r="BN2186" s="141">
        <v>-72.583129999999997</v>
      </c>
      <c r="BO2186" s="141">
        <v>1984</v>
      </c>
      <c r="BP2186" s="143" t="s">
        <v>26285</v>
      </c>
      <c r="BQ2186" s="143" t="s">
        <v>17560</v>
      </c>
    </row>
    <row r="2187" spans="15:69" x14ac:dyDescent="0.25">
      <c r="O2187" s="225" t="str">
        <f t="shared" si="1244"/>
        <v/>
      </c>
      <c r="BF2187" s="141">
        <v>39150</v>
      </c>
      <c r="BG2187" s="142" t="s">
        <v>23082</v>
      </c>
      <c r="BH2187" s="141" t="s">
        <v>180</v>
      </c>
      <c r="BI2187" s="141" t="s">
        <v>1269</v>
      </c>
      <c r="BJ2187" s="141" t="s">
        <v>23083</v>
      </c>
      <c r="BK2187" s="141" t="s">
        <v>464</v>
      </c>
      <c r="BL2187" s="141" t="s">
        <v>23084</v>
      </c>
      <c r="BM2187" s="141">
        <v>46.201520000000002</v>
      </c>
      <c r="BN2187" s="141">
        <v>-72.132549999999995</v>
      </c>
      <c r="BO2187" s="141">
        <v>1972</v>
      </c>
      <c r="BP2187" s="143" t="s">
        <v>26307</v>
      </c>
      <c r="BQ2187" s="143" t="s">
        <v>17560</v>
      </c>
    </row>
    <row r="2188" spans="15:69" x14ac:dyDescent="0.25">
      <c r="O2188" s="225" t="str">
        <f t="shared" si="1244"/>
        <v/>
      </c>
      <c r="BF2188" s="141">
        <v>39150</v>
      </c>
      <c r="BG2188" s="142" t="s">
        <v>23085</v>
      </c>
      <c r="BH2188" s="141" t="s">
        <v>478</v>
      </c>
      <c r="BI2188" s="141" t="s">
        <v>177</v>
      </c>
      <c r="BJ2188" s="141" t="s">
        <v>1807</v>
      </c>
      <c r="BK2188" s="141" t="s">
        <v>1581</v>
      </c>
      <c r="BL2188" s="141" t="s">
        <v>23086</v>
      </c>
      <c r="BM2188" s="141">
        <v>46.195320000000002</v>
      </c>
      <c r="BN2188" s="141">
        <v>-72.136110000000002</v>
      </c>
      <c r="BO2188" s="141">
        <v>2011</v>
      </c>
      <c r="BP2188" s="143"/>
      <c r="BQ2188" s="143" t="s">
        <v>17560</v>
      </c>
    </row>
    <row r="2189" spans="15:69" x14ac:dyDescent="0.25">
      <c r="O2189" s="225" t="str">
        <f t="shared" si="1244"/>
        <v/>
      </c>
      <c r="BF2189" s="141">
        <v>39150</v>
      </c>
      <c r="BG2189" s="142" t="s">
        <v>23087</v>
      </c>
      <c r="BH2189" s="141" t="s">
        <v>180</v>
      </c>
      <c r="BI2189" s="141" t="s">
        <v>191</v>
      </c>
      <c r="BJ2189" s="141" t="s">
        <v>1727</v>
      </c>
      <c r="BK2189" s="141" t="s">
        <v>23088</v>
      </c>
      <c r="BL2189" s="141" t="s">
        <v>2787</v>
      </c>
      <c r="BM2189" s="141">
        <v>46.19511</v>
      </c>
      <c r="BN2189" s="141">
        <v>-72.136600000000001</v>
      </c>
      <c r="BO2189" s="141">
        <v>1970</v>
      </c>
      <c r="BP2189" s="143"/>
      <c r="BQ2189" s="143" t="s">
        <v>17560</v>
      </c>
    </row>
    <row r="2190" spans="15:69" x14ac:dyDescent="0.25">
      <c r="O2190" s="225" t="str">
        <f t="shared" ref="O2190:O2253" si="1245">IF(OR(B2190="",C2190="",G2190="",H2190="",I2190="",AND(J2190="",BW2190=FALSE),AND(K2190="",BX2190=FALSE),AND(L2190="",BY2190=FALSE),AND(M2190="",BZ2190=FALSE)),"",(IF(AND(100&gt;=CG2190,CG2190&gt;80),"A",IF(AND(80&gt;=CG2190,CG2190&gt;60),"B",IF(AND(60&gt;=CG2190,CG2190&gt;40),"C",IF(AND(40&gt;=CG2190,CG2190&gt;20),"D","E"))))))</f>
        <v/>
      </c>
      <c r="BF2190" s="141">
        <v>32023</v>
      </c>
      <c r="BG2190" s="142" t="s">
        <v>23045</v>
      </c>
      <c r="BH2190" s="141" t="s">
        <v>478</v>
      </c>
      <c r="BI2190" s="141" t="s">
        <v>176</v>
      </c>
      <c r="BJ2190" s="141" t="s">
        <v>23046</v>
      </c>
      <c r="BK2190" s="141"/>
      <c r="BL2190" s="141" t="s">
        <v>23047</v>
      </c>
      <c r="BM2190" s="141">
        <v>46.149729999999998</v>
      </c>
      <c r="BN2190" s="141">
        <v>-71.711060000000003</v>
      </c>
      <c r="BO2190" s="141">
        <v>1952</v>
      </c>
      <c r="BP2190" s="143" t="s">
        <v>27688</v>
      </c>
      <c r="BQ2190" s="143" t="s">
        <v>27848</v>
      </c>
    </row>
    <row r="2191" spans="15:69" x14ac:dyDescent="0.25">
      <c r="O2191" s="225" t="str">
        <f t="shared" si="1245"/>
        <v/>
      </c>
      <c r="BF2191" s="141">
        <v>32023</v>
      </c>
      <c r="BG2191" s="142" t="s">
        <v>23048</v>
      </c>
      <c r="BH2191" s="141" t="s">
        <v>478</v>
      </c>
      <c r="BI2191" s="141" t="s">
        <v>177</v>
      </c>
      <c r="BJ2191" s="141" t="s">
        <v>1807</v>
      </c>
      <c r="BK2191" s="141"/>
      <c r="BL2191" s="141" t="s">
        <v>23047</v>
      </c>
      <c r="BM2191" s="141">
        <v>46.149729999999998</v>
      </c>
      <c r="BN2191" s="141">
        <v>-71.711060000000003</v>
      </c>
      <c r="BO2191" s="141">
        <v>1952</v>
      </c>
      <c r="BP2191" s="143" t="s">
        <v>27688</v>
      </c>
      <c r="BQ2191" s="143" t="s">
        <v>27848</v>
      </c>
    </row>
    <row r="2192" spans="15:69" x14ac:dyDescent="0.25">
      <c r="O2192" s="225" t="str">
        <f t="shared" si="1245"/>
        <v/>
      </c>
      <c r="BF2192" s="141">
        <v>38070</v>
      </c>
      <c r="BG2192" s="142" t="s">
        <v>23029</v>
      </c>
      <c r="BH2192" s="141" t="s">
        <v>478</v>
      </c>
      <c r="BI2192" s="141" t="s">
        <v>176</v>
      </c>
      <c r="BJ2192" s="141" t="s">
        <v>2345</v>
      </c>
      <c r="BK2192" s="141" t="s">
        <v>23027</v>
      </c>
      <c r="BL2192" s="141" t="s">
        <v>23028</v>
      </c>
      <c r="BM2192" s="141">
        <v>46.542081500000002</v>
      </c>
      <c r="BN2192" s="141">
        <v>-72.150600400000002</v>
      </c>
      <c r="BO2192" s="141">
        <v>1998</v>
      </c>
      <c r="BP2192" s="143" t="s">
        <v>26290</v>
      </c>
      <c r="BQ2192" s="143" t="s">
        <v>27848</v>
      </c>
    </row>
    <row r="2193" spans="15:69" x14ac:dyDescent="0.25">
      <c r="O2193" s="225" t="str">
        <f t="shared" si="1245"/>
        <v/>
      </c>
      <c r="BF2193" s="141">
        <v>38070</v>
      </c>
      <c r="BG2193" s="142" t="s">
        <v>23030</v>
      </c>
      <c r="BH2193" s="141" t="s">
        <v>478</v>
      </c>
      <c r="BI2193" s="141" t="s">
        <v>176</v>
      </c>
      <c r="BJ2193" s="141" t="s">
        <v>11012</v>
      </c>
      <c r="BK2193" s="141" t="s">
        <v>23031</v>
      </c>
      <c r="BL2193" s="141" t="s">
        <v>12660</v>
      </c>
      <c r="BM2193" s="141">
        <v>46.647739241776399</v>
      </c>
      <c r="BN2193" s="141">
        <v>-72.046966552734304</v>
      </c>
      <c r="BO2193" s="141">
        <v>1990</v>
      </c>
      <c r="BP2193" s="143" t="s">
        <v>26290</v>
      </c>
      <c r="BQ2193" s="143" t="s">
        <v>27848</v>
      </c>
    </row>
    <row r="2194" spans="15:69" x14ac:dyDescent="0.25">
      <c r="O2194" s="225" t="str">
        <f t="shared" si="1245"/>
        <v/>
      </c>
      <c r="BF2194" s="141">
        <v>39152</v>
      </c>
      <c r="BG2194" s="142" t="s">
        <v>27851</v>
      </c>
      <c r="BH2194" s="141" t="s">
        <v>180</v>
      </c>
      <c r="BI2194" s="141" t="s">
        <v>191</v>
      </c>
      <c r="BJ2194" s="141" t="s">
        <v>23089</v>
      </c>
      <c r="BK2194" s="141" t="s">
        <v>1708</v>
      </c>
      <c r="BL2194" s="141" t="s">
        <v>23090</v>
      </c>
      <c r="BM2194" s="141">
        <v>46.204870005911097</v>
      </c>
      <c r="BN2194" s="141">
        <v>-72.137274950385503</v>
      </c>
      <c r="BO2194" s="141">
        <v>2000</v>
      </c>
      <c r="BP2194" s="143" t="s">
        <v>487</v>
      </c>
      <c r="BQ2194" s="143" t="s">
        <v>17560</v>
      </c>
    </row>
    <row r="2195" spans="15:69" x14ac:dyDescent="0.25">
      <c r="O2195" s="225" t="str">
        <f t="shared" si="1245"/>
        <v/>
      </c>
      <c r="BF2195" s="141">
        <v>39152</v>
      </c>
      <c r="BG2195" s="142" t="s">
        <v>27852</v>
      </c>
      <c r="BH2195" s="141" t="s">
        <v>180</v>
      </c>
      <c r="BI2195" s="141" t="s">
        <v>191</v>
      </c>
      <c r="BJ2195" s="141" t="s">
        <v>26589</v>
      </c>
      <c r="BK2195" s="141" t="s">
        <v>5043</v>
      </c>
      <c r="BL2195" s="141" t="s">
        <v>2796</v>
      </c>
      <c r="BM2195" s="141">
        <v>46.213909999999998</v>
      </c>
      <c r="BN2195" s="141">
        <v>-72.141639999999995</v>
      </c>
      <c r="BO2195" s="141">
        <v>2000</v>
      </c>
      <c r="BP2195" s="143" t="s">
        <v>487</v>
      </c>
      <c r="BQ2195" s="143" t="s">
        <v>17560</v>
      </c>
    </row>
    <row r="2196" spans="15:69" x14ac:dyDescent="0.25">
      <c r="O2196" s="225" t="str">
        <f t="shared" si="1245"/>
        <v/>
      </c>
      <c r="BF2196" s="141">
        <v>39152</v>
      </c>
      <c r="BG2196" s="142" t="s">
        <v>27853</v>
      </c>
      <c r="BH2196" s="141" t="s">
        <v>180</v>
      </c>
      <c r="BI2196" s="141" t="s">
        <v>178</v>
      </c>
      <c r="BJ2196" s="141" t="s">
        <v>2406</v>
      </c>
      <c r="BK2196" s="141" t="s">
        <v>19259</v>
      </c>
      <c r="BL2196" s="141" t="s">
        <v>18349</v>
      </c>
      <c r="BM2196" s="141">
        <v>46.214423120304097</v>
      </c>
      <c r="BN2196" s="141">
        <v>-72.146309886763405</v>
      </c>
      <c r="BO2196" s="141">
        <v>2000</v>
      </c>
      <c r="BP2196" s="143" t="s">
        <v>484</v>
      </c>
      <c r="BQ2196" s="143" t="s">
        <v>17560</v>
      </c>
    </row>
    <row r="2197" spans="15:69" x14ac:dyDescent="0.25">
      <c r="O2197" s="225" t="str">
        <f t="shared" si="1245"/>
        <v/>
      </c>
      <c r="BF2197" s="141">
        <v>39152</v>
      </c>
      <c r="BG2197" s="142" t="s">
        <v>27854</v>
      </c>
      <c r="BH2197" s="141" t="s">
        <v>478</v>
      </c>
      <c r="BI2197" s="141" t="s">
        <v>176</v>
      </c>
      <c r="BJ2197" s="141" t="s">
        <v>1553</v>
      </c>
      <c r="BK2197" s="141" t="s">
        <v>2082</v>
      </c>
      <c r="BL2197" s="141" t="s">
        <v>23091</v>
      </c>
      <c r="BM2197" s="141">
        <v>46.207487362783098</v>
      </c>
      <c r="BN2197" s="141">
        <v>-72.136759859585197</v>
      </c>
      <c r="BO2197" s="141">
        <v>1967</v>
      </c>
      <c r="BP2197" s="143" t="s">
        <v>482</v>
      </c>
      <c r="BQ2197" s="143" t="s">
        <v>17560</v>
      </c>
    </row>
    <row r="2198" spans="15:69" x14ac:dyDescent="0.25">
      <c r="O2198" s="225" t="str">
        <f t="shared" si="1245"/>
        <v/>
      </c>
      <c r="BF2198" s="141">
        <v>39152</v>
      </c>
      <c r="BG2198" s="142" t="s">
        <v>27855</v>
      </c>
      <c r="BH2198" s="141" t="s">
        <v>478</v>
      </c>
      <c r="BI2198" s="141" t="s">
        <v>177</v>
      </c>
      <c r="BJ2198" s="141" t="s">
        <v>26590</v>
      </c>
      <c r="BK2198" s="141" t="s">
        <v>2082</v>
      </c>
      <c r="BL2198" s="141" t="s">
        <v>23091</v>
      </c>
      <c r="BM2198" s="141">
        <v>46.20749</v>
      </c>
      <c r="BN2198" s="141">
        <v>-72.136759999999995</v>
      </c>
      <c r="BO2198" s="141">
        <v>2009</v>
      </c>
      <c r="BP2198" s="143" t="s">
        <v>27856</v>
      </c>
      <c r="BQ2198" s="143" t="s">
        <v>17560</v>
      </c>
    </row>
    <row r="2199" spans="15:69" x14ac:dyDescent="0.25">
      <c r="O2199" s="225" t="str">
        <f t="shared" si="1245"/>
        <v/>
      </c>
      <c r="BF2199" s="141">
        <v>38047</v>
      </c>
      <c r="BG2199" s="142" t="s">
        <v>23057</v>
      </c>
      <c r="BH2199" s="141" t="s">
        <v>180</v>
      </c>
      <c r="BI2199" s="141" t="s">
        <v>190</v>
      </c>
      <c r="BJ2199" s="141" t="s">
        <v>23058</v>
      </c>
      <c r="BK2199" s="141"/>
      <c r="BL2199" s="141" t="s">
        <v>23059</v>
      </c>
      <c r="BM2199" s="141">
        <v>46.495559999999998</v>
      </c>
      <c r="BN2199" s="141">
        <v>-72.047979999999995</v>
      </c>
      <c r="BO2199" s="141">
        <v>1984</v>
      </c>
      <c r="BP2199" s="143" t="s">
        <v>26296</v>
      </c>
      <c r="BQ2199" s="143" t="s">
        <v>27848</v>
      </c>
    </row>
    <row r="2200" spans="15:69" x14ac:dyDescent="0.25">
      <c r="O2200" s="225" t="str">
        <f t="shared" si="1245"/>
        <v/>
      </c>
      <c r="BF2200" s="141">
        <v>38047</v>
      </c>
      <c r="BG2200" s="142" t="s">
        <v>23060</v>
      </c>
      <c r="BH2200" s="141" t="s">
        <v>478</v>
      </c>
      <c r="BI2200" s="141" t="s">
        <v>176</v>
      </c>
      <c r="BJ2200" s="141" t="s">
        <v>23061</v>
      </c>
      <c r="BK2200" s="141" t="s">
        <v>11318</v>
      </c>
      <c r="BL2200" s="141" t="s">
        <v>23062</v>
      </c>
      <c r="BM2200" s="141">
        <v>46.489570000000001</v>
      </c>
      <c r="BN2200" s="141">
        <v>-72.029700000000005</v>
      </c>
      <c r="BO2200" s="141">
        <v>1983</v>
      </c>
      <c r="BP2200" s="143" t="s">
        <v>26297</v>
      </c>
      <c r="BQ2200" s="143" t="s">
        <v>27848</v>
      </c>
    </row>
    <row r="2201" spans="15:69" x14ac:dyDescent="0.25">
      <c r="O2201" s="225" t="str">
        <f t="shared" si="1245"/>
        <v/>
      </c>
      <c r="BF2201" s="141">
        <v>49015</v>
      </c>
      <c r="BG2201" s="142" t="s">
        <v>23094</v>
      </c>
      <c r="BH2201" s="141" t="s">
        <v>478</v>
      </c>
      <c r="BI2201" s="141" t="s">
        <v>176</v>
      </c>
      <c r="BJ2201" s="141"/>
      <c r="BK2201" s="141" t="s">
        <v>12603</v>
      </c>
      <c r="BL2201" s="141" t="s">
        <v>27421</v>
      </c>
      <c r="BM2201" s="141">
        <v>45.670448407911401</v>
      </c>
      <c r="BN2201" s="141">
        <v>-72.338085240297801</v>
      </c>
      <c r="BO2201" s="141">
        <v>1967</v>
      </c>
      <c r="BP2201" s="143" t="s">
        <v>26308</v>
      </c>
      <c r="BQ2201" s="143" t="s">
        <v>27848</v>
      </c>
    </row>
    <row r="2202" spans="15:69" x14ac:dyDescent="0.25">
      <c r="O2202" s="225" t="str">
        <f t="shared" si="1245"/>
        <v/>
      </c>
      <c r="BF2202" s="141">
        <v>38047</v>
      </c>
      <c r="BG2202" s="142" t="s">
        <v>23063</v>
      </c>
      <c r="BH2202" s="141" t="s">
        <v>180</v>
      </c>
      <c r="BI2202" s="141" t="s">
        <v>191</v>
      </c>
      <c r="BJ2202" s="141" t="s">
        <v>2254</v>
      </c>
      <c r="BK2202" s="141"/>
      <c r="BL2202" s="141" t="s">
        <v>23059</v>
      </c>
      <c r="BM2202" s="141">
        <v>46.495559999999998</v>
      </c>
      <c r="BN2202" s="141">
        <v>-72.047979999999995</v>
      </c>
      <c r="BO2202" s="141">
        <v>2000</v>
      </c>
      <c r="BP2202" s="143" t="s">
        <v>26298</v>
      </c>
      <c r="BQ2202" s="143" t="s">
        <v>27848</v>
      </c>
    </row>
    <row r="2203" spans="15:69" x14ac:dyDescent="0.25">
      <c r="O2203" s="225" t="str">
        <f t="shared" si="1245"/>
        <v/>
      </c>
      <c r="BF2203" s="141">
        <v>38047</v>
      </c>
      <c r="BG2203" s="142" t="s">
        <v>23064</v>
      </c>
      <c r="BH2203" s="141" t="s">
        <v>180</v>
      </c>
      <c r="BI2203" s="141" t="s">
        <v>191</v>
      </c>
      <c r="BJ2203" s="141" t="s">
        <v>23065</v>
      </c>
      <c r="BK2203" s="141"/>
      <c r="BL2203" s="141" t="s">
        <v>1665</v>
      </c>
      <c r="BM2203" s="141">
        <v>46.295290000000001</v>
      </c>
      <c r="BN2203" s="141">
        <v>-72.226770000000002</v>
      </c>
      <c r="BO2203" s="141">
        <v>1984</v>
      </c>
      <c r="BP2203" s="143" t="s">
        <v>26299</v>
      </c>
      <c r="BQ2203" s="143" t="s">
        <v>27848</v>
      </c>
    </row>
    <row r="2204" spans="15:69" x14ac:dyDescent="0.25">
      <c r="O2204" s="225" t="str">
        <f t="shared" si="1245"/>
        <v/>
      </c>
      <c r="BF2204" s="141">
        <v>49025</v>
      </c>
      <c r="BG2204" s="142" t="s">
        <v>23095</v>
      </c>
      <c r="BH2204" s="141" t="s">
        <v>180</v>
      </c>
      <c r="BI2204" s="141" t="s">
        <v>178</v>
      </c>
      <c r="BJ2204" s="141" t="s">
        <v>23096</v>
      </c>
      <c r="BK2204" s="141"/>
      <c r="BL2204" s="141" t="s">
        <v>1665</v>
      </c>
      <c r="BM2204" s="141">
        <v>45.771439999999998</v>
      </c>
      <c r="BN2204" s="141">
        <v>-72.314220000000006</v>
      </c>
      <c r="BO2204" s="141">
        <v>1999</v>
      </c>
      <c r="BP2204" s="143" t="s">
        <v>26309</v>
      </c>
      <c r="BQ2204" s="143" t="s">
        <v>17560</v>
      </c>
    </row>
    <row r="2205" spans="15:69" x14ac:dyDescent="0.25">
      <c r="O2205" s="225" t="str">
        <f t="shared" si="1245"/>
        <v/>
      </c>
      <c r="BF2205" s="141">
        <v>49025</v>
      </c>
      <c r="BG2205" s="142" t="s">
        <v>23097</v>
      </c>
      <c r="BH2205" s="141" t="s">
        <v>180</v>
      </c>
      <c r="BI2205" s="141" t="s">
        <v>191</v>
      </c>
      <c r="BJ2205" s="141" t="s">
        <v>23098</v>
      </c>
      <c r="BK2205" s="141" t="s">
        <v>2383</v>
      </c>
      <c r="BL2205" s="141" t="s">
        <v>1665</v>
      </c>
      <c r="BM2205" s="141">
        <v>45.7636526819811</v>
      </c>
      <c r="BN2205" s="141">
        <v>-72.306046847984305</v>
      </c>
      <c r="BO2205" s="141">
        <v>1999</v>
      </c>
      <c r="BP2205" s="143" t="s">
        <v>26310</v>
      </c>
      <c r="BQ2205" s="143" t="s">
        <v>17560</v>
      </c>
    </row>
    <row r="2206" spans="15:69" x14ac:dyDescent="0.25">
      <c r="O2206" s="225" t="str">
        <f t="shared" si="1245"/>
        <v/>
      </c>
      <c r="BF2206" s="141">
        <v>49058</v>
      </c>
      <c r="BG2206" s="142" t="s">
        <v>23014</v>
      </c>
      <c r="BH2206" s="141" t="s">
        <v>180</v>
      </c>
      <c r="BI2206" s="141" t="s">
        <v>191</v>
      </c>
      <c r="BJ2206" s="141" t="s">
        <v>23015</v>
      </c>
      <c r="BK2206" s="141" t="s">
        <v>2334</v>
      </c>
      <c r="BL2206" s="141" t="s">
        <v>23016</v>
      </c>
      <c r="BM2206" s="141">
        <v>45.857406029823103</v>
      </c>
      <c r="BN2206" s="141">
        <v>-72.486635158537595</v>
      </c>
      <c r="BO2206" s="141">
        <v>1990</v>
      </c>
      <c r="BP2206" s="143" t="s">
        <v>487</v>
      </c>
      <c r="BQ2206" s="143" t="s">
        <v>17560</v>
      </c>
    </row>
    <row r="2207" spans="15:69" x14ac:dyDescent="0.25">
      <c r="O2207" s="225" t="str">
        <f t="shared" si="1245"/>
        <v/>
      </c>
      <c r="BF2207" s="141">
        <v>49058</v>
      </c>
      <c r="BG2207" s="142" t="s">
        <v>23017</v>
      </c>
      <c r="BH2207" s="141" t="s">
        <v>180</v>
      </c>
      <c r="BI2207" s="141" t="s">
        <v>191</v>
      </c>
      <c r="BJ2207" s="141" t="s">
        <v>23018</v>
      </c>
      <c r="BK2207" s="141" t="s">
        <v>2927</v>
      </c>
      <c r="BL2207" s="141" t="s">
        <v>23019</v>
      </c>
      <c r="BM2207" s="141">
        <v>45.8966651803917</v>
      </c>
      <c r="BN2207" s="141">
        <v>-72.505225521828905</v>
      </c>
      <c r="BO2207" s="141">
        <v>1990</v>
      </c>
      <c r="BP2207" s="143" t="s">
        <v>487</v>
      </c>
      <c r="BQ2207" s="143" t="s">
        <v>17560</v>
      </c>
    </row>
    <row r="2208" spans="15:69" x14ac:dyDescent="0.25">
      <c r="O2208" s="225" t="str">
        <f t="shared" si="1245"/>
        <v/>
      </c>
      <c r="BF2208" s="141">
        <v>49058</v>
      </c>
      <c r="BG2208" s="142" t="s">
        <v>23020</v>
      </c>
      <c r="BH2208" s="141" t="s">
        <v>180</v>
      </c>
      <c r="BI2208" s="141" t="s">
        <v>191</v>
      </c>
      <c r="BJ2208" s="141" t="s">
        <v>23021</v>
      </c>
      <c r="BK2208" s="141" t="s">
        <v>5855</v>
      </c>
      <c r="BL2208" s="141" t="s">
        <v>1476</v>
      </c>
      <c r="BM2208" s="141">
        <v>45.917346443716603</v>
      </c>
      <c r="BN2208" s="141">
        <v>-72.496450732436699</v>
      </c>
      <c r="BO2208" s="141">
        <v>1990</v>
      </c>
      <c r="BP2208" s="143" t="s">
        <v>487</v>
      </c>
      <c r="BQ2208" s="143" t="s">
        <v>17560</v>
      </c>
    </row>
    <row r="2209" spans="15:69" x14ac:dyDescent="0.25">
      <c r="O2209" s="225" t="str">
        <f t="shared" si="1245"/>
        <v/>
      </c>
      <c r="BF2209" s="141">
        <v>50050</v>
      </c>
      <c r="BG2209" s="142" t="s">
        <v>23200</v>
      </c>
      <c r="BH2209" s="141" t="s">
        <v>478</v>
      </c>
      <c r="BI2209" s="141" t="s">
        <v>176</v>
      </c>
      <c r="BJ2209" s="141" t="s">
        <v>23201</v>
      </c>
      <c r="BK2209" s="141" t="s">
        <v>23202</v>
      </c>
      <c r="BL2209" s="141" t="s">
        <v>10988</v>
      </c>
      <c r="BM2209" s="141">
        <v>46.062849999999997</v>
      </c>
      <c r="BN2209" s="141">
        <v>-72.486109999999996</v>
      </c>
      <c r="BO2209" s="141">
        <v>1997</v>
      </c>
      <c r="BP2209" s="143" t="s">
        <v>26321</v>
      </c>
      <c r="BQ2209" s="143" t="s">
        <v>17560</v>
      </c>
    </row>
    <row r="2210" spans="15:69" x14ac:dyDescent="0.25">
      <c r="O2210" s="225" t="str">
        <f t="shared" si="1245"/>
        <v/>
      </c>
      <c r="BF2210" s="141">
        <v>50072</v>
      </c>
      <c r="BG2210" s="142" t="s">
        <v>23263</v>
      </c>
      <c r="BH2210" s="141" t="s">
        <v>478</v>
      </c>
      <c r="BI2210" s="141" t="s">
        <v>176</v>
      </c>
      <c r="BJ2210" s="141" t="s">
        <v>23264</v>
      </c>
      <c r="BK2210" s="141" t="s">
        <v>1708</v>
      </c>
      <c r="BL2210" s="141" t="s">
        <v>23265</v>
      </c>
      <c r="BM2210" s="141">
        <v>46.221937500000003</v>
      </c>
      <c r="BN2210" s="141">
        <v>-72.611166900000001</v>
      </c>
      <c r="BO2210" s="141">
        <v>1968</v>
      </c>
      <c r="BP2210" s="143" t="s">
        <v>26337</v>
      </c>
      <c r="BQ2210" s="143" t="s">
        <v>17560</v>
      </c>
    </row>
    <row r="2211" spans="15:69" x14ac:dyDescent="0.25">
      <c r="O2211" s="225" t="str">
        <f t="shared" si="1245"/>
        <v/>
      </c>
      <c r="BF2211" s="141">
        <v>50072</v>
      </c>
      <c r="BG2211" s="142" t="s">
        <v>23266</v>
      </c>
      <c r="BH2211" s="141" t="s">
        <v>478</v>
      </c>
      <c r="BI2211" s="141" t="s">
        <v>177</v>
      </c>
      <c r="BJ2211" s="141"/>
      <c r="BK2211" s="141" t="s">
        <v>1708</v>
      </c>
      <c r="BL2211" s="141" t="s">
        <v>23265</v>
      </c>
      <c r="BM2211" s="141">
        <v>46.221937500000003</v>
      </c>
      <c r="BN2211" s="141">
        <v>-72.611166900000001</v>
      </c>
      <c r="BO2211" s="141">
        <v>1968</v>
      </c>
      <c r="BP2211" s="143" t="s">
        <v>26338</v>
      </c>
      <c r="BQ2211" s="143" t="s">
        <v>17560</v>
      </c>
    </row>
    <row r="2212" spans="15:69" x14ac:dyDescent="0.25">
      <c r="O2212" s="225" t="str">
        <f t="shared" si="1245"/>
        <v/>
      </c>
      <c r="BF2212" s="141">
        <v>50050</v>
      </c>
      <c r="BG2212" s="142" t="s">
        <v>23203</v>
      </c>
      <c r="BH2212" s="141" t="s">
        <v>180</v>
      </c>
      <c r="BI2212" s="141" t="s">
        <v>191</v>
      </c>
      <c r="BJ2212" s="141" t="s">
        <v>23204</v>
      </c>
      <c r="BK2212" s="141" t="s">
        <v>5283</v>
      </c>
      <c r="BL2212" s="141" t="s">
        <v>12660</v>
      </c>
      <c r="BM2212" s="141">
        <v>46.07479</v>
      </c>
      <c r="BN2212" s="141">
        <v>-72.453630000000004</v>
      </c>
      <c r="BO2212" s="141">
        <v>1989</v>
      </c>
      <c r="BP2212" s="143"/>
      <c r="BQ2212" s="143" t="s">
        <v>17560</v>
      </c>
    </row>
    <row r="2213" spans="15:69" x14ac:dyDescent="0.25">
      <c r="O2213" s="225" t="str">
        <f t="shared" si="1245"/>
        <v/>
      </c>
      <c r="BF2213" s="141">
        <v>50050</v>
      </c>
      <c r="BG2213" s="142" t="s">
        <v>23205</v>
      </c>
      <c r="BH2213" s="141" t="s">
        <v>180</v>
      </c>
      <c r="BI2213" s="141" t="s">
        <v>178</v>
      </c>
      <c r="BJ2213" s="141" t="s">
        <v>2406</v>
      </c>
      <c r="BK2213" s="141" t="s">
        <v>2738</v>
      </c>
      <c r="BL2213" s="141" t="s">
        <v>23206</v>
      </c>
      <c r="BM2213" s="141">
        <v>46.088079999999998</v>
      </c>
      <c r="BN2213" s="141">
        <v>-72.466170000000005</v>
      </c>
      <c r="BO2213" s="141">
        <v>1996</v>
      </c>
      <c r="BP2213" s="143"/>
      <c r="BQ2213" s="143" t="s">
        <v>17560</v>
      </c>
    </row>
    <row r="2214" spans="15:69" x14ac:dyDescent="0.25">
      <c r="O2214" s="225" t="str">
        <f t="shared" si="1245"/>
        <v/>
      </c>
      <c r="BF2214" s="141">
        <v>17055</v>
      </c>
      <c r="BG2214" s="142" t="s">
        <v>23572</v>
      </c>
      <c r="BH2214" s="141" t="s">
        <v>180</v>
      </c>
      <c r="BI2214" s="141" t="s">
        <v>178</v>
      </c>
      <c r="BJ2214" s="141"/>
      <c r="BK2214" s="141"/>
      <c r="BL2214" s="141" t="s">
        <v>23573</v>
      </c>
      <c r="BM2214" s="141">
        <v>47.172789999999999</v>
      </c>
      <c r="BN2214" s="141">
        <v>-70.208470000000005</v>
      </c>
      <c r="BO2214" s="141">
        <v>1989</v>
      </c>
      <c r="BP2214" s="143"/>
      <c r="BQ2214" s="143" t="s">
        <v>17560</v>
      </c>
    </row>
    <row r="2215" spans="15:69" x14ac:dyDescent="0.25">
      <c r="O2215" s="225" t="str">
        <f t="shared" si="1245"/>
        <v/>
      </c>
      <c r="BF2215" s="141">
        <v>26048</v>
      </c>
      <c r="BG2215" s="142" t="s">
        <v>23583</v>
      </c>
      <c r="BH2215" s="141" t="s">
        <v>478</v>
      </c>
      <c r="BI2215" s="141" t="s">
        <v>176</v>
      </c>
      <c r="BJ2215" s="141"/>
      <c r="BK2215" s="141" t="s">
        <v>1825</v>
      </c>
      <c r="BL2215" s="141" t="s">
        <v>23584</v>
      </c>
      <c r="BM2215" s="141">
        <v>46.498829999999998</v>
      </c>
      <c r="BN2215" s="141">
        <v>-71.078959999999995</v>
      </c>
      <c r="BO2215" s="141">
        <v>1996</v>
      </c>
      <c r="BP2215" s="143"/>
      <c r="BQ2215" s="143" t="s">
        <v>17560</v>
      </c>
    </row>
    <row r="2216" spans="15:69" x14ac:dyDescent="0.25">
      <c r="O2216" s="225" t="str">
        <f t="shared" si="1245"/>
        <v/>
      </c>
      <c r="BF2216" s="141">
        <v>26048</v>
      </c>
      <c r="BG2216" s="142" t="s">
        <v>23585</v>
      </c>
      <c r="BH2216" s="141" t="s">
        <v>478</v>
      </c>
      <c r="BI2216" s="141" t="s">
        <v>177</v>
      </c>
      <c r="BJ2216" s="141"/>
      <c r="BK2216" s="141" t="s">
        <v>1825</v>
      </c>
      <c r="BL2216" s="141" t="s">
        <v>23584</v>
      </c>
      <c r="BM2216" s="141">
        <v>46.498829999999998</v>
      </c>
      <c r="BN2216" s="141">
        <v>-71.078959999999995</v>
      </c>
      <c r="BO2216" s="141">
        <v>1996</v>
      </c>
      <c r="BP2216" s="143"/>
      <c r="BQ2216" s="143" t="s">
        <v>17560</v>
      </c>
    </row>
    <row r="2217" spans="15:69" x14ac:dyDescent="0.25">
      <c r="O2217" s="225" t="str">
        <f t="shared" si="1245"/>
        <v/>
      </c>
      <c r="BF2217" s="141">
        <v>26048</v>
      </c>
      <c r="BG2217" s="142" t="s">
        <v>23586</v>
      </c>
      <c r="BH2217" s="141" t="s">
        <v>180</v>
      </c>
      <c r="BI2217" s="141" t="s">
        <v>178</v>
      </c>
      <c r="BJ2217" s="141"/>
      <c r="BK2217" s="141" t="s">
        <v>13700</v>
      </c>
      <c r="BL2217" s="141" t="s">
        <v>23587</v>
      </c>
      <c r="BM2217" s="141">
        <v>46.505600000000001</v>
      </c>
      <c r="BN2217" s="141">
        <v>-71.063419999999994</v>
      </c>
      <c r="BO2217" s="141">
        <v>1996</v>
      </c>
      <c r="BP2217" s="143"/>
      <c r="BQ2217" s="143" t="s">
        <v>17560</v>
      </c>
    </row>
    <row r="2218" spans="15:69" x14ac:dyDescent="0.25">
      <c r="O2218" s="225" t="str">
        <f t="shared" si="1245"/>
        <v/>
      </c>
      <c r="BF2218" s="141">
        <v>26048</v>
      </c>
      <c r="BG2218" s="142" t="s">
        <v>23588</v>
      </c>
      <c r="BH2218" s="141" t="s">
        <v>180</v>
      </c>
      <c r="BI2218" s="141" t="s">
        <v>191</v>
      </c>
      <c r="BJ2218" s="141" t="s">
        <v>23589</v>
      </c>
      <c r="BK2218" s="141" t="s">
        <v>3563</v>
      </c>
      <c r="BL2218" s="141" t="s">
        <v>16838</v>
      </c>
      <c r="BM2218" s="141">
        <v>46.496400000000001</v>
      </c>
      <c r="BN2218" s="141">
        <v>-71.067920000000001</v>
      </c>
      <c r="BO2218" s="141">
        <v>1996</v>
      </c>
      <c r="BP2218" s="143"/>
      <c r="BQ2218" s="143" t="s">
        <v>17560</v>
      </c>
    </row>
    <row r="2219" spans="15:69" x14ac:dyDescent="0.25">
      <c r="O2219" s="225" t="str">
        <f t="shared" si="1245"/>
        <v/>
      </c>
      <c r="BF2219" s="141">
        <v>26048</v>
      </c>
      <c r="BG2219" s="142" t="s">
        <v>23590</v>
      </c>
      <c r="BH2219" s="141" t="s">
        <v>180</v>
      </c>
      <c r="BI2219" s="141" t="s">
        <v>191</v>
      </c>
      <c r="BJ2219" s="141" t="s">
        <v>23591</v>
      </c>
      <c r="BK2219" s="141" t="s">
        <v>1525</v>
      </c>
      <c r="BL2219" s="141" t="s">
        <v>16838</v>
      </c>
      <c r="BM2219" s="141">
        <v>46.500929999999997</v>
      </c>
      <c r="BN2219" s="141">
        <v>-71.068610000000007</v>
      </c>
      <c r="BO2219" s="141">
        <v>1996</v>
      </c>
      <c r="BP2219" s="143"/>
      <c r="BQ2219" s="143" t="s">
        <v>17560</v>
      </c>
    </row>
    <row r="2220" spans="15:69" x14ac:dyDescent="0.25">
      <c r="O2220" s="225" t="str">
        <f t="shared" si="1245"/>
        <v/>
      </c>
      <c r="BF2220" s="141">
        <v>49130</v>
      </c>
      <c r="BG2220" s="142" t="s">
        <v>23250</v>
      </c>
      <c r="BH2220" s="141" t="s">
        <v>478</v>
      </c>
      <c r="BI2220" s="141" t="s">
        <v>176</v>
      </c>
      <c r="BJ2220" s="141"/>
      <c r="BK2220" s="141" t="s">
        <v>3566</v>
      </c>
      <c r="BL2220" s="141" t="s">
        <v>1665</v>
      </c>
      <c r="BM2220" s="141">
        <v>45.999263872382002</v>
      </c>
      <c r="BN2220" s="141">
        <v>-72.752336436702194</v>
      </c>
      <c r="BO2220" s="141">
        <v>1976</v>
      </c>
      <c r="BP2220" s="143" t="s">
        <v>27689</v>
      </c>
      <c r="BQ2220" s="143" t="s">
        <v>27848</v>
      </c>
    </row>
    <row r="2221" spans="15:69" x14ac:dyDescent="0.25">
      <c r="O2221" s="225" t="str">
        <f t="shared" si="1245"/>
        <v/>
      </c>
      <c r="BF2221" s="141">
        <v>50095</v>
      </c>
      <c r="BG2221" s="142" t="s">
        <v>23446</v>
      </c>
      <c r="BH2221" s="141" t="s">
        <v>478</v>
      </c>
      <c r="BI2221" s="141" t="s">
        <v>177</v>
      </c>
      <c r="BJ2221" s="141"/>
      <c r="BK2221" s="141" t="s">
        <v>23447</v>
      </c>
      <c r="BL2221" s="141" t="s">
        <v>23448</v>
      </c>
      <c r="BM2221" s="141">
        <v>46.028590000000001</v>
      </c>
      <c r="BN2221" s="141">
        <v>-72.707530000000006</v>
      </c>
      <c r="BO2221" s="141">
        <v>1972</v>
      </c>
      <c r="BP2221" s="143" t="s">
        <v>27690</v>
      </c>
      <c r="BQ2221" s="143" t="s">
        <v>27848</v>
      </c>
    </row>
    <row r="2222" spans="15:69" x14ac:dyDescent="0.25">
      <c r="O2222" s="225" t="str">
        <f t="shared" si="1245"/>
        <v/>
      </c>
      <c r="BF2222" s="141">
        <v>50072</v>
      </c>
      <c r="BG2222" s="142" t="s">
        <v>23267</v>
      </c>
      <c r="BH2222" s="141" t="s">
        <v>478</v>
      </c>
      <c r="BI2222" s="141" t="s">
        <v>186</v>
      </c>
      <c r="BJ2222" s="141" t="s">
        <v>23268</v>
      </c>
      <c r="BK2222" s="141" t="s">
        <v>11318</v>
      </c>
      <c r="BL2222" s="141" t="s">
        <v>23269</v>
      </c>
      <c r="BM2222" s="141">
        <v>46.218270500000003</v>
      </c>
      <c r="BN2222" s="141">
        <v>-72.617241100000001</v>
      </c>
      <c r="BO2222" s="141">
        <v>1996</v>
      </c>
      <c r="BP2222" s="143" t="s">
        <v>26339</v>
      </c>
      <c r="BQ2222" s="143" t="s">
        <v>17560</v>
      </c>
    </row>
    <row r="2223" spans="15:69" x14ac:dyDescent="0.25">
      <c r="O2223" s="225" t="str">
        <f t="shared" si="1245"/>
        <v/>
      </c>
      <c r="BF2223" s="141">
        <v>26048</v>
      </c>
      <c r="BG2223" s="142" t="s">
        <v>23592</v>
      </c>
      <c r="BH2223" s="141" t="s">
        <v>180</v>
      </c>
      <c r="BI2223" s="141" t="s">
        <v>191</v>
      </c>
      <c r="BJ2223" s="141" t="s">
        <v>23593</v>
      </c>
      <c r="BK2223" s="141" t="s">
        <v>11440</v>
      </c>
      <c r="BL2223" s="141" t="s">
        <v>4182</v>
      </c>
      <c r="BM2223" s="141">
        <v>46.50141</v>
      </c>
      <c r="BN2223" s="141">
        <v>-71.075040000000001</v>
      </c>
      <c r="BO2223" s="141">
        <v>1996</v>
      </c>
      <c r="BP2223" s="143"/>
      <c r="BQ2223" s="143" t="s">
        <v>17560</v>
      </c>
    </row>
    <row r="2224" spans="15:69" x14ac:dyDescent="0.25">
      <c r="O2224" s="225" t="str">
        <f t="shared" si="1245"/>
        <v/>
      </c>
      <c r="BF2224" s="141">
        <v>36033</v>
      </c>
      <c r="BG2224" s="142" t="s">
        <v>23709</v>
      </c>
      <c r="BH2224" s="141" t="s">
        <v>180</v>
      </c>
      <c r="BI2224" s="141" t="s">
        <v>191</v>
      </c>
      <c r="BJ2224" s="141"/>
      <c r="BK2224" s="141" t="s">
        <v>23710</v>
      </c>
      <c r="BL2224" s="141" t="s">
        <v>23711</v>
      </c>
      <c r="BM2224" s="141">
        <v>46.554211424834698</v>
      </c>
      <c r="BN2224" s="141">
        <v>-72.753806309374696</v>
      </c>
      <c r="BO2224" s="141">
        <v>1998</v>
      </c>
      <c r="BP2224" s="143"/>
      <c r="BQ2224" s="143" t="s">
        <v>17560</v>
      </c>
    </row>
    <row r="2225" spans="15:69" x14ac:dyDescent="0.25">
      <c r="O2225" s="225" t="str">
        <f t="shared" si="1245"/>
        <v/>
      </c>
      <c r="BF2225" s="141">
        <v>36033</v>
      </c>
      <c r="BG2225" s="142" t="s">
        <v>23712</v>
      </c>
      <c r="BH2225" s="141" t="s">
        <v>180</v>
      </c>
      <c r="BI2225" s="141" t="s">
        <v>191</v>
      </c>
      <c r="BJ2225" s="141"/>
      <c r="BK2225" s="141" t="s">
        <v>4005</v>
      </c>
      <c r="BL2225" s="141" t="s">
        <v>23713</v>
      </c>
      <c r="BM2225" s="141">
        <v>46.572763851228402</v>
      </c>
      <c r="BN2225" s="141">
        <v>-72.770707318679598</v>
      </c>
      <c r="BO2225" s="141">
        <v>1998</v>
      </c>
      <c r="BP2225" s="143"/>
      <c r="BQ2225" s="143" t="s">
        <v>17560</v>
      </c>
    </row>
    <row r="2226" spans="15:69" x14ac:dyDescent="0.25">
      <c r="O2226" s="225" t="str">
        <f t="shared" si="1245"/>
        <v/>
      </c>
      <c r="BF2226" s="141">
        <v>18015</v>
      </c>
      <c r="BG2226" s="142" t="s">
        <v>1722</v>
      </c>
      <c r="BH2226" s="141" t="s">
        <v>180</v>
      </c>
      <c r="BI2226" s="141" t="s">
        <v>191</v>
      </c>
      <c r="BJ2226" s="141"/>
      <c r="BK2226" s="141" t="s">
        <v>1723</v>
      </c>
      <c r="BL2226" s="141" t="s">
        <v>687</v>
      </c>
      <c r="BM2226" s="141">
        <v>46.65354</v>
      </c>
      <c r="BN2226" s="141">
        <v>-70.132769999999994</v>
      </c>
      <c r="BO2226" s="141">
        <v>1985</v>
      </c>
      <c r="BP2226" s="143"/>
      <c r="BQ2226" s="143" t="s">
        <v>17560</v>
      </c>
    </row>
    <row r="2227" spans="15:69" x14ac:dyDescent="0.25">
      <c r="O2227" s="225" t="str">
        <f t="shared" si="1245"/>
        <v/>
      </c>
      <c r="BF2227" s="141">
        <v>18030</v>
      </c>
      <c r="BG2227" s="142" t="s">
        <v>17108</v>
      </c>
      <c r="BH2227" s="141" t="s">
        <v>478</v>
      </c>
      <c r="BI2227" s="141" t="s">
        <v>177</v>
      </c>
      <c r="BJ2227" s="141"/>
      <c r="BK2227" s="141" t="s">
        <v>15878</v>
      </c>
      <c r="BL2227" s="141" t="s">
        <v>17109</v>
      </c>
      <c r="BM2227" s="141">
        <v>46.735507672983303</v>
      </c>
      <c r="BN2227" s="141">
        <v>-70.318902338918605</v>
      </c>
      <c r="BO2227" s="141">
        <v>2009</v>
      </c>
      <c r="BP2227" s="143" t="s">
        <v>485</v>
      </c>
      <c r="BQ2227" s="143" t="s">
        <v>17560</v>
      </c>
    </row>
    <row r="2228" spans="15:69" x14ac:dyDescent="0.25">
      <c r="O2228" s="225" t="str">
        <f t="shared" si="1245"/>
        <v/>
      </c>
      <c r="BF2228" s="141">
        <v>18030</v>
      </c>
      <c r="BG2228" s="142" t="s">
        <v>17110</v>
      </c>
      <c r="BH2228" s="141" t="s">
        <v>180</v>
      </c>
      <c r="BI2228" s="141" t="s">
        <v>178</v>
      </c>
      <c r="BJ2228" s="141" t="s">
        <v>1686</v>
      </c>
      <c r="BK2228" s="141"/>
      <c r="BL2228" s="141" t="s">
        <v>17111</v>
      </c>
      <c r="BM2228" s="141">
        <v>46.7264979893285</v>
      </c>
      <c r="BN2228" s="141">
        <v>-70.368529825144407</v>
      </c>
      <c r="BO2228" s="141">
        <v>2015</v>
      </c>
      <c r="BP2228" s="143" t="s">
        <v>484</v>
      </c>
      <c r="BQ2228" s="143" t="s">
        <v>17560</v>
      </c>
    </row>
    <row r="2229" spans="15:69" x14ac:dyDescent="0.25">
      <c r="O2229" s="225" t="str">
        <f t="shared" si="1245"/>
        <v/>
      </c>
      <c r="BF2229" s="141">
        <v>26048</v>
      </c>
      <c r="BG2229" s="142" t="s">
        <v>23594</v>
      </c>
      <c r="BH2229" s="141" t="s">
        <v>180</v>
      </c>
      <c r="BI2229" s="141" t="s">
        <v>191</v>
      </c>
      <c r="BJ2229" s="141" t="s">
        <v>23595</v>
      </c>
      <c r="BK2229" s="141"/>
      <c r="BL2229" s="141" t="s">
        <v>23596</v>
      </c>
      <c r="BM2229" s="141">
        <v>46.509270000000001</v>
      </c>
      <c r="BN2229" s="141">
        <v>-71.075959999999995</v>
      </c>
      <c r="BO2229" s="141">
        <v>1997</v>
      </c>
      <c r="BP2229" s="143"/>
      <c r="BQ2229" s="143" t="s">
        <v>17560</v>
      </c>
    </row>
    <row r="2230" spans="15:69" x14ac:dyDescent="0.25">
      <c r="O2230" s="225" t="str">
        <f t="shared" si="1245"/>
        <v/>
      </c>
      <c r="BF2230" s="141">
        <v>26048</v>
      </c>
      <c r="BG2230" s="142" t="s">
        <v>23597</v>
      </c>
      <c r="BH2230" s="141" t="s">
        <v>180</v>
      </c>
      <c r="BI2230" s="141" t="s">
        <v>191</v>
      </c>
      <c r="BJ2230" s="141" t="s">
        <v>23598</v>
      </c>
      <c r="BK2230" s="141" t="s">
        <v>18548</v>
      </c>
      <c r="BL2230" s="141" t="s">
        <v>23599</v>
      </c>
      <c r="BM2230" s="141">
        <v>46.50459</v>
      </c>
      <c r="BN2230" s="141">
        <v>-71.072130000000001</v>
      </c>
      <c r="BO2230" s="141">
        <v>1997</v>
      </c>
      <c r="BP2230" s="143"/>
      <c r="BQ2230" s="143" t="s">
        <v>17560</v>
      </c>
    </row>
    <row r="2231" spans="15:69" x14ac:dyDescent="0.25">
      <c r="O2231" s="225" t="str">
        <f t="shared" si="1245"/>
        <v/>
      </c>
      <c r="BF2231" s="141">
        <v>26048</v>
      </c>
      <c r="BG2231" s="142" t="s">
        <v>23600</v>
      </c>
      <c r="BH2231" s="141" t="s">
        <v>180</v>
      </c>
      <c r="BI2231" s="141" t="s">
        <v>191</v>
      </c>
      <c r="BJ2231" s="141" t="s">
        <v>23601</v>
      </c>
      <c r="BK2231" s="141" t="s">
        <v>13700</v>
      </c>
      <c r="BL2231" s="141" t="s">
        <v>23587</v>
      </c>
      <c r="BM2231" s="141">
        <v>46.506320000000002</v>
      </c>
      <c r="BN2231" s="141">
        <v>-71.063199999999995</v>
      </c>
      <c r="BO2231" s="141">
        <v>2011</v>
      </c>
      <c r="BP2231" s="143"/>
      <c r="BQ2231" s="143" t="s">
        <v>17560</v>
      </c>
    </row>
    <row r="2232" spans="15:69" x14ac:dyDescent="0.25">
      <c r="O2232" s="225" t="str">
        <f t="shared" si="1245"/>
        <v/>
      </c>
      <c r="BF2232" s="141">
        <v>26048</v>
      </c>
      <c r="BG2232" s="142" t="s">
        <v>23602</v>
      </c>
      <c r="BH2232" s="141" t="s">
        <v>180</v>
      </c>
      <c r="BI2232" s="141" t="s">
        <v>191</v>
      </c>
      <c r="BJ2232" s="141" t="s">
        <v>23603</v>
      </c>
      <c r="BK2232" s="141" t="s">
        <v>19740</v>
      </c>
      <c r="BL2232" s="141" t="s">
        <v>3412</v>
      </c>
      <c r="BM2232" s="141">
        <v>46.507440000000003</v>
      </c>
      <c r="BN2232" s="141">
        <v>-71.086560000000006</v>
      </c>
      <c r="BO2232" s="141">
        <v>2014</v>
      </c>
      <c r="BP2232" s="143" t="s">
        <v>26356</v>
      </c>
      <c r="BQ2232" s="143" t="s">
        <v>17560</v>
      </c>
    </row>
    <row r="2233" spans="15:69" x14ac:dyDescent="0.25">
      <c r="O2233" s="225" t="str">
        <f t="shared" si="1245"/>
        <v/>
      </c>
      <c r="BF2233" s="141">
        <v>50128</v>
      </c>
      <c r="BG2233" s="142" t="s">
        <v>23455</v>
      </c>
      <c r="BH2233" s="141" t="s">
        <v>180</v>
      </c>
      <c r="BI2233" s="141" t="s">
        <v>178</v>
      </c>
      <c r="BJ2233" s="141"/>
      <c r="BK2233" s="141" t="s">
        <v>470</v>
      </c>
      <c r="BL2233" s="141" t="s">
        <v>23456</v>
      </c>
      <c r="BM2233" s="141">
        <v>46.068179999999998</v>
      </c>
      <c r="BN2233" s="141">
        <v>-72.841660000000005</v>
      </c>
      <c r="BO2233" s="141">
        <v>1995</v>
      </c>
      <c r="BP2233" s="143" t="s">
        <v>26760</v>
      </c>
      <c r="BQ2233" s="143" t="s">
        <v>27848</v>
      </c>
    </row>
    <row r="2234" spans="15:69" x14ac:dyDescent="0.25">
      <c r="O2234" s="225" t="str">
        <f t="shared" si="1245"/>
        <v/>
      </c>
      <c r="BF2234" s="141">
        <v>80135</v>
      </c>
      <c r="BG2234" s="142" t="s">
        <v>2835</v>
      </c>
      <c r="BH2234" s="141" t="s">
        <v>478</v>
      </c>
      <c r="BI2234" s="141" t="s">
        <v>176</v>
      </c>
      <c r="BJ2234" s="141"/>
      <c r="BK2234" s="141" t="s">
        <v>2836</v>
      </c>
      <c r="BL2234" s="141" t="s">
        <v>2796</v>
      </c>
      <c r="BM2234" s="141">
        <v>46.023766999999999</v>
      </c>
      <c r="BN2234" s="141">
        <v>-75.078984000000005</v>
      </c>
      <c r="BO2234" s="141">
        <v>1998</v>
      </c>
      <c r="BP2234" s="143" t="s">
        <v>27691</v>
      </c>
      <c r="BQ2234" s="143" t="s">
        <v>27848</v>
      </c>
    </row>
    <row r="2235" spans="15:69" x14ac:dyDescent="0.25">
      <c r="O2235" s="225" t="str">
        <f t="shared" si="1245"/>
        <v/>
      </c>
      <c r="BF2235" s="141">
        <v>80135</v>
      </c>
      <c r="BG2235" s="142" t="s">
        <v>26394</v>
      </c>
      <c r="BH2235" s="141" t="s">
        <v>478</v>
      </c>
      <c r="BI2235" s="141" t="s">
        <v>1268</v>
      </c>
      <c r="BJ2235" s="141"/>
      <c r="BK2235" s="141" t="s">
        <v>2836</v>
      </c>
      <c r="BL2235" s="141" t="s">
        <v>2796</v>
      </c>
      <c r="BM2235" s="141">
        <v>46.023766999999999</v>
      </c>
      <c r="BN2235" s="141">
        <v>-75.078984000000005</v>
      </c>
      <c r="BO2235" s="141">
        <v>2015</v>
      </c>
      <c r="BP2235" s="143" t="s">
        <v>27692</v>
      </c>
      <c r="BQ2235" s="143" t="s">
        <v>27848</v>
      </c>
    </row>
    <row r="2236" spans="15:69" x14ac:dyDescent="0.25">
      <c r="O2236" s="225" t="str">
        <f t="shared" si="1245"/>
        <v/>
      </c>
      <c r="BF2236" s="141">
        <v>28020</v>
      </c>
      <c r="BG2236" s="142" t="s">
        <v>23605</v>
      </c>
      <c r="BH2236" s="141" t="s">
        <v>180</v>
      </c>
      <c r="BI2236" s="141" t="s">
        <v>191</v>
      </c>
      <c r="BJ2236" s="141" t="s">
        <v>2086</v>
      </c>
      <c r="BK2236" s="141" t="s">
        <v>3089</v>
      </c>
      <c r="BL2236" s="141" t="s">
        <v>23606</v>
      </c>
      <c r="BM2236" s="141">
        <v>46.224772000000002</v>
      </c>
      <c r="BN2236" s="141">
        <v>-70.516400000000004</v>
      </c>
      <c r="BO2236" s="141">
        <v>1990</v>
      </c>
      <c r="BP2236" s="143" t="s">
        <v>483</v>
      </c>
      <c r="BQ2236" s="143" t="s">
        <v>17560</v>
      </c>
    </row>
    <row r="2237" spans="15:69" x14ac:dyDescent="0.25">
      <c r="O2237" s="225" t="str">
        <f t="shared" si="1245"/>
        <v/>
      </c>
      <c r="BF2237" s="141">
        <v>36033</v>
      </c>
      <c r="BG2237" s="142" t="s">
        <v>23714</v>
      </c>
      <c r="BH2237" s="141" t="s">
        <v>478</v>
      </c>
      <c r="BI2237" s="141" t="s">
        <v>176</v>
      </c>
      <c r="BJ2237" s="141"/>
      <c r="BK2237" s="141" t="s">
        <v>4603</v>
      </c>
      <c r="BL2237" s="141" t="s">
        <v>23715</v>
      </c>
      <c r="BM2237" s="141">
        <v>46.605315594105697</v>
      </c>
      <c r="BN2237" s="141">
        <v>-72.711267530771096</v>
      </c>
      <c r="BO2237" s="141">
        <v>1980</v>
      </c>
      <c r="BP2237" s="143"/>
      <c r="BQ2237" s="143" t="s">
        <v>17560</v>
      </c>
    </row>
    <row r="2238" spans="15:69" x14ac:dyDescent="0.25">
      <c r="O2238" s="225" t="str">
        <f t="shared" si="1245"/>
        <v/>
      </c>
      <c r="BF2238" s="141">
        <v>36033</v>
      </c>
      <c r="BG2238" s="142" t="s">
        <v>23479</v>
      </c>
      <c r="BH2238" s="141" t="s">
        <v>478</v>
      </c>
      <c r="BI2238" s="141" t="s">
        <v>186</v>
      </c>
      <c r="BJ2238" s="141"/>
      <c r="BK2238" s="141" t="s">
        <v>23480</v>
      </c>
      <c r="BL2238" s="141" t="s">
        <v>23481</v>
      </c>
      <c r="BM2238" s="141">
        <v>46.583488939412199</v>
      </c>
      <c r="BN2238" s="141">
        <v>-72.762434265282295</v>
      </c>
      <c r="BO2238" s="141">
        <v>1988</v>
      </c>
      <c r="BP2238" s="143"/>
      <c r="BQ2238" s="143" t="s">
        <v>17560</v>
      </c>
    </row>
    <row r="2239" spans="15:69" x14ac:dyDescent="0.25">
      <c r="O2239" s="225" t="str">
        <f t="shared" si="1245"/>
        <v/>
      </c>
      <c r="BF2239" s="141">
        <v>36033</v>
      </c>
      <c r="BG2239" s="142" t="s">
        <v>23482</v>
      </c>
      <c r="BH2239" s="141" t="s">
        <v>180</v>
      </c>
      <c r="BI2239" s="141" t="s">
        <v>191</v>
      </c>
      <c r="BJ2239" s="141"/>
      <c r="BK2239" s="141" t="s">
        <v>20479</v>
      </c>
      <c r="BL2239" s="141" t="s">
        <v>23483</v>
      </c>
      <c r="BM2239" s="141">
        <v>46.575888205079202</v>
      </c>
      <c r="BN2239" s="141">
        <v>-72.716652061150995</v>
      </c>
      <c r="BO2239" s="141">
        <v>1998</v>
      </c>
      <c r="BP2239" s="143"/>
      <c r="BQ2239" s="143" t="s">
        <v>17560</v>
      </c>
    </row>
    <row r="2240" spans="15:69" x14ac:dyDescent="0.25">
      <c r="O2240" s="225" t="str">
        <f t="shared" si="1245"/>
        <v/>
      </c>
      <c r="BF2240" s="141">
        <v>36033</v>
      </c>
      <c r="BG2240" s="142" t="s">
        <v>23484</v>
      </c>
      <c r="BH2240" s="141" t="s">
        <v>180</v>
      </c>
      <c r="BI2240" s="141" t="s">
        <v>178</v>
      </c>
      <c r="BJ2240" s="141"/>
      <c r="BK2240" s="141" t="s">
        <v>4805</v>
      </c>
      <c r="BL2240" s="141" t="s">
        <v>23485</v>
      </c>
      <c r="BM2240" s="141">
        <v>46.553246756937803</v>
      </c>
      <c r="BN2240" s="141">
        <v>-72.762065591712897</v>
      </c>
      <c r="BO2240" s="141">
        <v>1999</v>
      </c>
      <c r="BP2240" s="143"/>
      <c r="BQ2240" s="143" t="s">
        <v>17560</v>
      </c>
    </row>
    <row r="2241" spans="15:69" x14ac:dyDescent="0.25">
      <c r="O2241" s="225" t="str">
        <f t="shared" si="1245"/>
        <v/>
      </c>
      <c r="BF2241" s="141">
        <v>36033</v>
      </c>
      <c r="BG2241" s="142" t="s">
        <v>23486</v>
      </c>
      <c r="BH2241" s="141" t="s">
        <v>478</v>
      </c>
      <c r="BI2241" s="141" t="s">
        <v>186</v>
      </c>
      <c r="BJ2241" s="141"/>
      <c r="BK2241" s="141" t="s">
        <v>23487</v>
      </c>
      <c r="BL2241" s="141" t="s">
        <v>23488</v>
      </c>
      <c r="BM2241" s="141">
        <v>46.569799639417297</v>
      </c>
      <c r="BN2241" s="141">
        <v>-72.764420107512905</v>
      </c>
      <c r="BO2241" s="141">
        <v>1970</v>
      </c>
      <c r="BP2241" s="143"/>
      <c r="BQ2241" s="143" t="s">
        <v>17560</v>
      </c>
    </row>
    <row r="2242" spans="15:69" x14ac:dyDescent="0.25">
      <c r="O2242" s="225" t="str">
        <f t="shared" si="1245"/>
        <v/>
      </c>
      <c r="BF2242" s="141">
        <v>36033</v>
      </c>
      <c r="BG2242" s="142" t="s">
        <v>23489</v>
      </c>
      <c r="BH2242" s="141" t="s">
        <v>180</v>
      </c>
      <c r="BI2242" s="141" t="s">
        <v>191</v>
      </c>
      <c r="BJ2242" s="141"/>
      <c r="BK2242" s="141" t="s">
        <v>23490</v>
      </c>
      <c r="BL2242" s="141" t="s">
        <v>23491</v>
      </c>
      <c r="BM2242" s="141">
        <v>46.550429228297503</v>
      </c>
      <c r="BN2242" s="141">
        <v>-72.736905369445395</v>
      </c>
      <c r="BO2242" s="141">
        <v>1995</v>
      </c>
      <c r="BP2242" s="143"/>
      <c r="BQ2242" s="143" t="s">
        <v>17560</v>
      </c>
    </row>
    <row r="2243" spans="15:69" x14ac:dyDescent="0.25">
      <c r="O2243" s="225" t="str">
        <f t="shared" si="1245"/>
        <v/>
      </c>
      <c r="BF2243" s="141">
        <v>28020</v>
      </c>
      <c r="BG2243" s="142" t="s">
        <v>23607</v>
      </c>
      <c r="BH2243" s="141" t="s">
        <v>478</v>
      </c>
      <c r="BI2243" s="141" t="s">
        <v>176</v>
      </c>
      <c r="BJ2243" s="141" t="s">
        <v>23608</v>
      </c>
      <c r="BK2243" s="141" t="s">
        <v>17225</v>
      </c>
      <c r="BL2243" s="141" t="s">
        <v>23609</v>
      </c>
      <c r="BM2243" s="141">
        <v>46.226266000000003</v>
      </c>
      <c r="BN2243" s="141">
        <v>-70.486638999999997</v>
      </c>
      <c r="BO2243" s="141">
        <v>2006</v>
      </c>
      <c r="BP2243" s="143" t="s">
        <v>1588</v>
      </c>
      <c r="BQ2243" s="143" t="s">
        <v>17560</v>
      </c>
    </row>
    <row r="2244" spans="15:69" x14ac:dyDescent="0.25">
      <c r="O2244" s="225" t="str">
        <f t="shared" si="1245"/>
        <v/>
      </c>
      <c r="BF2244" s="141">
        <v>28020</v>
      </c>
      <c r="BG2244" s="142" t="s">
        <v>23610</v>
      </c>
      <c r="BH2244" s="141" t="s">
        <v>478</v>
      </c>
      <c r="BI2244" s="141" t="s">
        <v>177</v>
      </c>
      <c r="BJ2244" s="141"/>
      <c r="BK2244" s="141" t="s">
        <v>12320</v>
      </c>
      <c r="BL2244" s="141" t="s">
        <v>23611</v>
      </c>
      <c r="BM2244" s="141">
        <v>46.210039999999999</v>
      </c>
      <c r="BN2244" s="141">
        <v>-70.486129000000005</v>
      </c>
      <c r="BO2244" s="141">
        <v>1984</v>
      </c>
      <c r="BP2244" s="143" t="s">
        <v>485</v>
      </c>
      <c r="BQ2244" s="143" t="s">
        <v>17560</v>
      </c>
    </row>
    <row r="2245" spans="15:69" x14ac:dyDescent="0.25">
      <c r="O2245" s="225" t="str">
        <f t="shared" si="1245"/>
        <v/>
      </c>
      <c r="BF2245" s="141">
        <v>28020</v>
      </c>
      <c r="BG2245" s="142" t="s">
        <v>23612</v>
      </c>
      <c r="BH2245" s="141" t="s">
        <v>180</v>
      </c>
      <c r="BI2245" s="141" t="s">
        <v>178</v>
      </c>
      <c r="BJ2245" s="141"/>
      <c r="BK2245" s="141" t="s">
        <v>23613</v>
      </c>
      <c r="BL2245" s="141" t="s">
        <v>23606</v>
      </c>
      <c r="BM2245" s="141">
        <v>46.227120999999997</v>
      </c>
      <c r="BN2245" s="141">
        <v>-70.522129000000007</v>
      </c>
      <c r="BO2245" s="141">
        <v>1986</v>
      </c>
      <c r="BP2245" s="143"/>
      <c r="BQ2245" s="143" t="s">
        <v>17560</v>
      </c>
    </row>
    <row r="2246" spans="15:69" x14ac:dyDescent="0.25">
      <c r="O2246" s="225" t="str">
        <f t="shared" si="1245"/>
        <v/>
      </c>
      <c r="BF2246" s="141">
        <v>28020</v>
      </c>
      <c r="BG2246" s="142" t="s">
        <v>23614</v>
      </c>
      <c r="BH2246" s="141" t="s">
        <v>478</v>
      </c>
      <c r="BI2246" s="141" t="s">
        <v>186</v>
      </c>
      <c r="BJ2246" s="141" t="s">
        <v>23615</v>
      </c>
      <c r="BK2246" s="141" t="s">
        <v>23616</v>
      </c>
      <c r="BL2246" s="141" t="s">
        <v>23617</v>
      </c>
      <c r="BM2246" s="141">
        <v>46.214098</v>
      </c>
      <c r="BN2246" s="141">
        <v>-70.47748</v>
      </c>
      <c r="BO2246" s="141">
        <v>1984</v>
      </c>
      <c r="BP2246" s="143"/>
      <c r="BQ2246" s="143" t="s">
        <v>17560</v>
      </c>
    </row>
    <row r="2247" spans="15:69" x14ac:dyDescent="0.25">
      <c r="O2247" s="225" t="str">
        <f t="shared" si="1245"/>
        <v/>
      </c>
      <c r="BF2247" s="141">
        <v>28020</v>
      </c>
      <c r="BG2247" s="142" t="s">
        <v>23618</v>
      </c>
      <c r="BH2247" s="141" t="s">
        <v>478</v>
      </c>
      <c r="BI2247" s="141" t="s">
        <v>176</v>
      </c>
      <c r="BJ2247" s="141" t="s">
        <v>23619</v>
      </c>
      <c r="BK2247" s="141" t="s">
        <v>22495</v>
      </c>
      <c r="BL2247" s="141" t="s">
        <v>23609</v>
      </c>
      <c r="BM2247" s="141">
        <v>46.222399000000003</v>
      </c>
      <c r="BN2247" s="141">
        <v>-70.492760000000004</v>
      </c>
      <c r="BO2247" s="141">
        <v>2006</v>
      </c>
      <c r="BP2247" s="143" t="s">
        <v>1588</v>
      </c>
      <c r="BQ2247" s="143" t="s">
        <v>17560</v>
      </c>
    </row>
    <row r="2248" spans="15:69" x14ac:dyDescent="0.25">
      <c r="O2248" s="225" t="str">
        <f t="shared" si="1245"/>
        <v/>
      </c>
      <c r="BF2248" s="141">
        <v>28020</v>
      </c>
      <c r="BG2248" s="142" t="s">
        <v>23620</v>
      </c>
      <c r="BH2248" s="141" t="s">
        <v>478</v>
      </c>
      <c r="BI2248" s="141" t="s">
        <v>186</v>
      </c>
      <c r="BJ2248" s="141" t="s">
        <v>4642</v>
      </c>
      <c r="BK2248" s="141" t="s">
        <v>23621</v>
      </c>
      <c r="BL2248" s="141" t="s">
        <v>23609</v>
      </c>
      <c r="BM2248" s="141">
        <v>46.224037000000003</v>
      </c>
      <c r="BN2248" s="141">
        <v>-70.490232000000006</v>
      </c>
      <c r="BO2248" s="141">
        <v>2006</v>
      </c>
      <c r="BP2248" s="143"/>
      <c r="BQ2248" s="143" t="s">
        <v>17560</v>
      </c>
    </row>
    <row r="2249" spans="15:69" x14ac:dyDescent="0.25">
      <c r="O2249" s="225" t="str">
        <f t="shared" si="1245"/>
        <v/>
      </c>
      <c r="BF2249" s="141">
        <v>35035</v>
      </c>
      <c r="BG2249" s="142" t="s">
        <v>23688</v>
      </c>
      <c r="BH2249" s="141" t="s">
        <v>180</v>
      </c>
      <c r="BI2249" s="141" t="s">
        <v>178</v>
      </c>
      <c r="BJ2249" s="141"/>
      <c r="BK2249" s="141"/>
      <c r="BL2249" s="141" t="s">
        <v>23689</v>
      </c>
      <c r="BM2249" s="141">
        <v>46.671746593775097</v>
      </c>
      <c r="BN2249" s="141">
        <v>-72.626955660640505</v>
      </c>
      <c r="BO2249" s="141">
        <v>1991</v>
      </c>
      <c r="BP2249" s="143" t="s">
        <v>484</v>
      </c>
      <c r="BQ2249" s="143" t="s">
        <v>17560</v>
      </c>
    </row>
    <row r="2250" spans="15:69" x14ac:dyDescent="0.25">
      <c r="O2250" s="225" t="str">
        <f t="shared" si="1245"/>
        <v/>
      </c>
      <c r="BF2250" s="141">
        <v>35035</v>
      </c>
      <c r="BG2250" s="142" t="s">
        <v>23690</v>
      </c>
      <c r="BH2250" s="141" t="s">
        <v>180</v>
      </c>
      <c r="BI2250" s="141" t="s">
        <v>191</v>
      </c>
      <c r="BJ2250" s="141"/>
      <c r="BK2250" s="141" t="s">
        <v>3855</v>
      </c>
      <c r="BL2250" s="141" t="s">
        <v>23691</v>
      </c>
      <c r="BM2250" s="141">
        <v>46.674859801277499</v>
      </c>
      <c r="BN2250" s="141">
        <v>-72.611809056521693</v>
      </c>
      <c r="BO2250" s="141">
        <v>2009</v>
      </c>
      <c r="BP2250" s="143"/>
      <c r="BQ2250" s="143" t="s">
        <v>17560</v>
      </c>
    </row>
    <row r="2251" spans="15:69" x14ac:dyDescent="0.25">
      <c r="O2251" s="225" t="str">
        <f t="shared" si="1245"/>
        <v/>
      </c>
      <c r="BF2251" s="141">
        <v>35035</v>
      </c>
      <c r="BG2251" s="142" t="s">
        <v>23692</v>
      </c>
      <c r="BH2251" s="141" t="s">
        <v>478</v>
      </c>
      <c r="BI2251" s="141" t="s">
        <v>177</v>
      </c>
      <c r="BJ2251" s="141"/>
      <c r="BK2251" s="141" t="s">
        <v>1708</v>
      </c>
      <c r="BL2251" s="141" t="s">
        <v>23693</v>
      </c>
      <c r="BM2251" s="141">
        <v>46.695169535070299</v>
      </c>
      <c r="BN2251" s="141">
        <v>-72.643676663355293</v>
      </c>
      <c r="BO2251" s="141">
        <v>2004</v>
      </c>
      <c r="BP2251" s="143" t="s">
        <v>485</v>
      </c>
      <c r="BQ2251" s="143" t="s">
        <v>17560</v>
      </c>
    </row>
    <row r="2252" spans="15:69" x14ac:dyDescent="0.25">
      <c r="O2252" s="225" t="str">
        <f t="shared" si="1245"/>
        <v/>
      </c>
      <c r="BF2252" s="141">
        <v>35035</v>
      </c>
      <c r="BG2252" s="142" t="s">
        <v>23694</v>
      </c>
      <c r="BH2252" s="141" t="s">
        <v>478</v>
      </c>
      <c r="BI2252" s="141" t="s">
        <v>176</v>
      </c>
      <c r="BJ2252" s="141"/>
      <c r="BK2252" s="141"/>
      <c r="BL2252" s="141" t="s">
        <v>23693</v>
      </c>
      <c r="BM2252" s="141">
        <v>46.696948360472099</v>
      </c>
      <c r="BN2252" s="141">
        <v>-72.6367356332876</v>
      </c>
      <c r="BO2252" s="141">
        <v>2004</v>
      </c>
      <c r="BP2252" s="143" t="s">
        <v>481</v>
      </c>
      <c r="BQ2252" s="143" t="s">
        <v>17560</v>
      </c>
    </row>
    <row r="2253" spans="15:69" x14ac:dyDescent="0.25">
      <c r="O2253" s="225" t="str">
        <f t="shared" si="1245"/>
        <v/>
      </c>
      <c r="BF2253" s="141">
        <v>35035</v>
      </c>
      <c r="BG2253" s="142" t="s">
        <v>23695</v>
      </c>
      <c r="BH2253" s="141" t="s">
        <v>180</v>
      </c>
      <c r="BI2253" s="141" t="s">
        <v>191</v>
      </c>
      <c r="BJ2253" s="141"/>
      <c r="BK2253" s="141" t="s">
        <v>18939</v>
      </c>
      <c r="BL2253" s="141" t="s">
        <v>1228</v>
      </c>
      <c r="BM2253" s="141">
        <v>46.681472673133598</v>
      </c>
      <c r="BN2253" s="141">
        <v>-72.624694385664199</v>
      </c>
      <c r="BO2253" s="141">
        <v>2003</v>
      </c>
      <c r="BP2253" s="143" t="s">
        <v>487</v>
      </c>
      <c r="BQ2253" s="143" t="s">
        <v>17560</v>
      </c>
    </row>
    <row r="2254" spans="15:69" x14ac:dyDescent="0.25">
      <c r="O2254" s="225" t="str">
        <f t="shared" ref="O2254:O2317" si="1246">IF(OR(B2254="",C2254="",G2254="",H2254="",I2254="",AND(J2254="",BW2254=FALSE),AND(K2254="",BX2254=FALSE),AND(L2254="",BY2254=FALSE),AND(M2254="",BZ2254=FALSE)),"",(IF(AND(100&gt;=CG2254,CG2254&gt;80),"A",IF(AND(80&gt;=CG2254,CG2254&gt;60),"B",IF(AND(60&gt;=CG2254,CG2254&gt;40),"C",IF(AND(40&gt;=CG2254,CG2254&gt;20),"D","E"))))))</f>
        <v/>
      </c>
      <c r="BF2254" s="141">
        <v>45043</v>
      </c>
      <c r="BG2254" s="142" t="s">
        <v>26410</v>
      </c>
      <c r="BH2254" s="141" t="s">
        <v>478</v>
      </c>
      <c r="BI2254" s="141" t="s">
        <v>177</v>
      </c>
      <c r="BJ2254" s="141"/>
      <c r="BK2254" s="141" t="s">
        <v>3335</v>
      </c>
      <c r="BL2254" s="141" t="s">
        <v>26593</v>
      </c>
      <c r="BM2254" s="141">
        <v>45.182752999999998</v>
      </c>
      <c r="BN2254" s="141">
        <v>-71.934443000000002</v>
      </c>
      <c r="BO2254" s="141">
        <v>2001</v>
      </c>
      <c r="BP2254" s="143" t="s">
        <v>26764</v>
      </c>
      <c r="BQ2254" s="143" t="s">
        <v>17560</v>
      </c>
    </row>
    <row r="2255" spans="15:69" x14ac:dyDescent="0.25">
      <c r="O2255" s="225" t="str">
        <f t="shared" si="1246"/>
        <v/>
      </c>
      <c r="BF2255" s="141">
        <v>57040</v>
      </c>
      <c r="BG2255" s="142" t="s">
        <v>23818</v>
      </c>
      <c r="BH2255" s="141" t="s">
        <v>478</v>
      </c>
      <c r="BI2255" s="141" t="s">
        <v>176</v>
      </c>
      <c r="BJ2255" s="141" t="s">
        <v>1553</v>
      </c>
      <c r="BK2255" s="141" t="s">
        <v>20721</v>
      </c>
      <c r="BL2255" s="141" t="s">
        <v>2220</v>
      </c>
      <c r="BM2255" s="141">
        <v>45.535263</v>
      </c>
      <c r="BN2255" s="141">
        <v>-73.228340000000003</v>
      </c>
      <c r="BO2255" s="141">
        <v>1958</v>
      </c>
      <c r="BP2255" s="143" t="s">
        <v>25979</v>
      </c>
      <c r="BQ2255" s="143" t="s">
        <v>17560</v>
      </c>
    </row>
    <row r="2256" spans="15:69" x14ac:dyDescent="0.25">
      <c r="O2256" s="225" t="str">
        <f t="shared" si="1246"/>
        <v/>
      </c>
      <c r="BF2256" s="141">
        <v>4005</v>
      </c>
      <c r="BG2256" s="142" t="s">
        <v>15827</v>
      </c>
      <c r="BH2256" s="141" t="s">
        <v>478</v>
      </c>
      <c r="BI2256" s="141" t="s">
        <v>176</v>
      </c>
      <c r="BJ2256" s="141" t="s">
        <v>15828</v>
      </c>
      <c r="BK2256" s="141" t="s">
        <v>1574</v>
      </c>
      <c r="BL2256" s="141" t="s">
        <v>15829</v>
      </c>
      <c r="BM2256" s="141">
        <v>49.24736</v>
      </c>
      <c r="BN2256" s="141">
        <v>-65.357159999999993</v>
      </c>
      <c r="BO2256" s="141">
        <v>2012</v>
      </c>
      <c r="BP2256" s="143" t="s">
        <v>25323</v>
      </c>
      <c r="BQ2256" s="143" t="s">
        <v>17560</v>
      </c>
    </row>
    <row r="2257" spans="15:69" x14ac:dyDescent="0.25">
      <c r="O2257" s="225" t="str">
        <f t="shared" si="1246"/>
        <v/>
      </c>
      <c r="BF2257" s="141">
        <v>4005</v>
      </c>
      <c r="BG2257" s="142" t="s">
        <v>15830</v>
      </c>
      <c r="BH2257" s="141" t="s">
        <v>478</v>
      </c>
      <c r="BI2257" s="141" t="s">
        <v>186</v>
      </c>
      <c r="BJ2257" s="141" t="s">
        <v>15831</v>
      </c>
      <c r="BK2257" s="141" t="s">
        <v>2282</v>
      </c>
      <c r="BL2257" s="141" t="s">
        <v>15832</v>
      </c>
      <c r="BM2257" s="141">
        <v>49.238610000000001</v>
      </c>
      <c r="BN2257" s="141">
        <v>-65.449119999999994</v>
      </c>
      <c r="BO2257" s="141">
        <v>1980</v>
      </c>
      <c r="BP2257" s="143" t="s">
        <v>25324</v>
      </c>
      <c r="BQ2257" s="143" t="s">
        <v>17560</v>
      </c>
    </row>
    <row r="2258" spans="15:69" x14ac:dyDescent="0.25">
      <c r="O2258" s="225" t="str">
        <f t="shared" si="1246"/>
        <v/>
      </c>
      <c r="BF2258" s="141">
        <v>57040</v>
      </c>
      <c r="BG2258" s="142" t="s">
        <v>23827</v>
      </c>
      <c r="BH2258" s="141" t="s">
        <v>478</v>
      </c>
      <c r="BI2258" s="141" t="s">
        <v>186</v>
      </c>
      <c r="BJ2258" s="141"/>
      <c r="BK2258" s="141" t="s">
        <v>5043</v>
      </c>
      <c r="BL2258" s="141" t="s">
        <v>20723</v>
      </c>
      <c r="BM2258" s="141">
        <v>45.552174000000001</v>
      </c>
      <c r="BN2258" s="141">
        <v>-73.184169999999995</v>
      </c>
      <c r="BO2258" s="141">
        <v>1960</v>
      </c>
      <c r="BP2258" s="143" t="s">
        <v>25980</v>
      </c>
      <c r="BQ2258" s="143" t="s">
        <v>17560</v>
      </c>
    </row>
    <row r="2259" spans="15:69" x14ac:dyDescent="0.25">
      <c r="O2259" s="225" t="str">
        <f t="shared" si="1246"/>
        <v/>
      </c>
      <c r="BF2259" s="141">
        <v>57040</v>
      </c>
      <c r="BG2259" s="142" t="s">
        <v>23828</v>
      </c>
      <c r="BH2259" s="141" t="s">
        <v>478</v>
      </c>
      <c r="BI2259" s="141" t="s">
        <v>186</v>
      </c>
      <c r="BJ2259" s="141"/>
      <c r="BK2259" s="141" t="s">
        <v>20725</v>
      </c>
      <c r="BL2259" s="141" t="s">
        <v>20723</v>
      </c>
      <c r="BM2259" s="141">
        <v>45.531154999999998</v>
      </c>
      <c r="BN2259" s="141">
        <v>-73.205414000000005</v>
      </c>
      <c r="BO2259" s="141">
        <v>1974</v>
      </c>
      <c r="BP2259" s="143" t="s">
        <v>25981</v>
      </c>
      <c r="BQ2259" s="143" t="s">
        <v>17560</v>
      </c>
    </row>
    <row r="2260" spans="15:69" x14ac:dyDescent="0.25">
      <c r="O2260" s="225" t="str">
        <f t="shared" si="1246"/>
        <v/>
      </c>
      <c r="BF2260" s="141">
        <v>57040</v>
      </c>
      <c r="BG2260" s="142" t="s">
        <v>23829</v>
      </c>
      <c r="BH2260" s="141" t="s">
        <v>478</v>
      </c>
      <c r="BI2260" s="141" t="s">
        <v>186</v>
      </c>
      <c r="BJ2260" s="141"/>
      <c r="BK2260" s="141" t="s">
        <v>3721</v>
      </c>
      <c r="BL2260" s="141" t="s">
        <v>20907</v>
      </c>
      <c r="BM2260" s="141">
        <v>45.540675999999998</v>
      </c>
      <c r="BN2260" s="141">
        <v>-73.204440000000005</v>
      </c>
      <c r="BO2260" s="141">
        <v>1974</v>
      </c>
      <c r="BP2260" s="143" t="s">
        <v>25981</v>
      </c>
      <c r="BQ2260" s="143" t="s">
        <v>17560</v>
      </c>
    </row>
    <row r="2261" spans="15:69" x14ac:dyDescent="0.25">
      <c r="O2261" s="225" t="str">
        <f t="shared" si="1246"/>
        <v/>
      </c>
      <c r="BF2261" s="141">
        <v>59035</v>
      </c>
      <c r="BG2261" s="142" t="s">
        <v>23849</v>
      </c>
      <c r="BH2261" s="141" t="s">
        <v>478</v>
      </c>
      <c r="BI2261" s="141" t="s">
        <v>176</v>
      </c>
      <c r="BJ2261" s="141"/>
      <c r="BK2261" s="141" t="s">
        <v>23632</v>
      </c>
      <c r="BL2261" s="141" t="s">
        <v>22466</v>
      </c>
      <c r="BM2261" s="141">
        <v>45.9519482243916</v>
      </c>
      <c r="BN2261" s="141">
        <v>-73.199561318461406</v>
      </c>
      <c r="BO2261" s="141">
        <v>1966</v>
      </c>
      <c r="BP2261" s="143"/>
      <c r="BQ2261" s="143" t="s">
        <v>17560</v>
      </c>
    </row>
    <row r="2262" spans="15:69" x14ac:dyDescent="0.25">
      <c r="O2262" s="225" t="str">
        <f t="shared" si="1246"/>
        <v/>
      </c>
      <c r="BF2262" s="141">
        <v>59035</v>
      </c>
      <c r="BG2262" s="142" t="s">
        <v>23850</v>
      </c>
      <c r="BH2262" s="141" t="s">
        <v>478</v>
      </c>
      <c r="BI2262" s="141" t="s">
        <v>186</v>
      </c>
      <c r="BJ2262" s="141"/>
      <c r="BK2262" s="141" t="s">
        <v>1931</v>
      </c>
      <c r="BL2262" s="141" t="s">
        <v>22466</v>
      </c>
      <c r="BM2262" s="141">
        <v>45.857390000000002</v>
      </c>
      <c r="BN2262" s="141">
        <v>-73.239980000000003</v>
      </c>
      <c r="BO2262" s="141">
        <v>1968</v>
      </c>
      <c r="BP2262" s="143"/>
      <c r="BQ2262" s="143" t="s">
        <v>17560</v>
      </c>
    </row>
    <row r="2263" spans="15:69" x14ac:dyDescent="0.25">
      <c r="O2263" s="225" t="str">
        <f t="shared" si="1246"/>
        <v/>
      </c>
      <c r="BF2263" s="141">
        <v>96040</v>
      </c>
      <c r="BG2263" s="142" t="s">
        <v>23863</v>
      </c>
      <c r="BH2263" s="141" t="s">
        <v>478</v>
      </c>
      <c r="BI2263" s="141" t="s">
        <v>186</v>
      </c>
      <c r="BJ2263" s="141" t="s">
        <v>2070</v>
      </c>
      <c r="BK2263" s="141" t="s">
        <v>2447</v>
      </c>
      <c r="BL2263" s="141" t="s">
        <v>23864</v>
      </c>
      <c r="BM2263" s="141">
        <v>49.081470000000003</v>
      </c>
      <c r="BN2263" s="141">
        <v>-68.460409999999996</v>
      </c>
      <c r="BO2263" s="141">
        <v>1986</v>
      </c>
      <c r="BP2263" s="143" t="s">
        <v>480</v>
      </c>
      <c r="BQ2263" s="143" t="s">
        <v>17560</v>
      </c>
    </row>
    <row r="2264" spans="15:69" x14ac:dyDescent="0.25">
      <c r="O2264" s="225" t="str">
        <f t="shared" si="1246"/>
        <v/>
      </c>
      <c r="BF2264" s="141">
        <v>96040</v>
      </c>
      <c r="BG2264" s="142" t="s">
        <v>23865</v>
      </c>
      <c r="BH2264" s="141" t="s">
        <v>478</v>
      </c>
      <c r="BI2264" s="141" t="s">
        <v>186</v>
      </c>
      <c r="BJ2264" s="141" t="s">
        <v>3133</v>
      </c>
      <c r="BK2264" s="141" t="s">
        <v>15732</v>
      </c>
      <c r="BL2264" s="141" t="s">
        <v>23866</v>
      </c>
      <c r="BM2264" s="141">
        <v>49.09104</v>
      </c>
      <c r="BN2264" s="141">
        <v>-68.548940000000002</v>
      </c>
      <c r="BO2264" s="141">
        <v>1998</v>
      </c>
      <c r="BP2264" s="143" t="s">
        <v>480</v>
      </c>
      <c r="BQ2264" s="143" t="s">
        <v>17560</v>
      </c>
    </row>
    <row r="2265" spans="15:69" x14ac:dyDescent="0.25">
      <c r="O2265" s="225" t="str">
        <f t="shared" si="1246"/>
        <v/>
      </c>
      <c r="BF2265" s="141">
        <v>96040</v>
      </c>
      <c r="BG2265" s="142" t="s">
        <v>23867</v>
      </c>
      <c r="BH2265" s="141" t="s">
        <v>478</v>
      </c>
      <c r="BI2265" s="141" t="s">
        <v>1268</v>
      </c>
      <c r="BJ2265" s="141" t="s">
        <v>1565</v>
      </c>
      <c r="BK2265" s="141" t="s">
        <v>11483</v>
      </c>
      <c r="BL2265" s="141" t="s">
        <v>5723</v>
      </c>
      <c r="BM2265" s="141">
        <v>49.075940000000003</v>
      </c>
      <c r="BN2265" s="141">
        <v>-68.453850000000003</v>
      </c>
      <c r="BO2265" s="141">
        <v>1968</v>
      </c>
      <c r="BP2265" s="143" t="s">
        <v>480</v>
      </c>
      <c r="BQ2265" s="143" t="s">
        <v>17560</v>
      </c>
    </row>
    <row r="2266" spans="15:69" x14ac:dyDescent="0.25">
      <c r="O2266" s="225" t="str">
        <f t="shared" si="1246"/>
        <v/>
      </c>
      <c r="BF2266" s="141">
        <v>4005</v>
      </c>
      <c r="BG2266" s="142" t="s">
        <v>15833</v>
      </c>
      <c r="BH2266" s="141" t="s">
        <v>478</v>
      </c>
      <c r="BI2266" s="141" t="s">
        <v>177</v>
      </c>
      <c r="BJ2266" s="141" t="s">
        <v>15831</v>
      </c>
      <c r="BK2266" s="141" t="s">
        <v>279</v>
      </c>
      <c r="BL2266" s="141" t="s">
        <v>15834</v>
      </c>
      <c r="BM2266" s="141">
        <v>49.252040000000001</v>
      </c>
      <c r="BN2266" s="141">
        <v>-65.421940000000006</v>
      </c>
      <c r="BO2266" s="141">
        <v>1981</v>
      </c>
      <c r="BP2266" s="143" t="s">
        <v>25325</v>
      </c>
      <c r="BQ2266" s="143" t="s">
        <v>17560</v>
      </c>
    </row>
    <row r="2267" spans="15:69" x14ac:dyDescent="0.25">
      <c r="O2267" s="225" t="str">
        <f t="shared" si="1246"/>
        <v/>
      </c>
      <c r="BF2267" s="141">
        <v>4015</v>
      </c>
      <c r="BG2267" s="142" t="s">
        <v>15226</v>
      </c>
      <c r="BH2267" s="141" t="s">
        <v>478</v>
      </c>
      <c r="BI2267" s="141" t="s">
        <v>176</v>
      </c>
      <c r="BJ2267" s="141" t="s">
        <v>15227</v>
      </c>
      <c r="BK2267" s="141" t="s">
        <v>2160</v>
      </c>
      <c r="BL2267" s="141" t="s">
        <v>15228</v>
      </c>
      <c r="BM2267" s="141">
        <v>49.207396591200002</v>
      </c>
      <c r="BN2267" s="141">
        <v>-65.807273127200006</v>
      </c>
      <c r="BO2267" s="141">
        <v>2006</v>
      </c>
      <c r="BP2267" s="143"/>
      <c r="BQ2267" s="143" t="s">
        <v>17560</v>
      </c>
    </row>
    <row r="2268" spans="15:69" x14ac:dyDescent="0.25">
      <c r="O2268" s="225" t="str">
        <f t="shared" si="1246"/>
        <v/>
      </c>
      <c r="BF2268" s="141">
        <v>5032</v>
      </c>
      <c r="BG2268" s="142" t="s">
        <v>15520</v>
      </c>
      <c r="BH2268" s="141" t="s">
        <v>180</v>
      </c>
      <c r="BI2268" s="141" t="s">
        <v>191</v>
      </c>
      <c r="BJ2268" s="141" t="s">
        <v>14563</v>
      </c>
      <c r="BK2268" s="141"/>
      <c r="BL2268" s="141" t="s">
        <v>14563</v>
      </c>
      <c r="BM2268" s="141">
        <v>48.073239999999998</v>
      </c>
      <c r="BN2268" s="141">
        <v>-65.248069999999998</v>
      </c>
      <c r="BO2268" s="141">
        <v>1991</v>
      </c>
      <c r="BP2268" s="143" t="s">
        <v>25239</v>
      </c>
      <c r="BQ2268" s="143" t="s">
        <v>17560</v>
      </c>
    </row>
    <row r="2269" spans="15:69" x14ac:dyDescent="0.25">
      <c r="O2269" s="225" t="str">
        <f t="shared" si="1246"/>
        <v/>
      </c>
      <c r="BF2269" s="141">
        <v>5032</v>
      </c>
      <c r="BG2269" s="142" t="s">
        <v>15521</v>
      </c>
      <c r="BH2269" s="141" t="s">
        <v>180</v>
      </c>
      <c r="BI2269" s="141" t="s">
        <v>191</v>
      </c>
      <c r="BJ2269" s="141" t="s">
        <v>15522</v>
      </c>
      <c r="BK2269" s="141"/>
      <c r="BL2269" s="141" t="s">
        <v>15522</v>
      </c>
      <c r="BM2269" s="141">
        <v>48.070720000000001</v>
      </c>
      <c r="BN2269" s="141">
        <v>-65.273039999999995</v>
      </c>
      <c r="BO2269" s="141">
        <v>1991</v>
      </c>
      <c r="BP2269" s="143" t="s">
        <v>25239</v>
      </c>
      <c r="BQ2269" s="143" t="s">
        <v>17560</v>
      </c>
    </row>
    <row r="2270" spans="15:69" x14ac:dyDescent="0.25">
      <c r="O2270" s="225" t="str">
        <f t="shared" si="1246"/>
        <v/>
      </c>
      <c r="BF2270" s="141">
        <v>6030</v>
      </c>
      <c r="BG2270" s="142" t="s">
        <v>15560</v>
      </c>
      <c r="BH2270" s="141" t="s">
        <v>478</v>
      </c>
      <c r="BI2270" s="141" t="s">
        <v>186</v>
      </c>
      <c r="BJ2270" s="141"/>
      <c r="BK2270" s="141"/>
      <c r="BL2270" s="141" t="s">
        <v>15561</v>
      </c>
      <c r="BM2270" s="141">
        <v>48.063427065183298</v>
      </c>
      <c r="BN2270" s="141">
        <v>-66.714731001245099</v>
      </c>
      <c r="BO2270" s="141">
        <v>1990</v>
      </c>
      <c r="BP2270" s="143" t="s">
        <v>186</v>
      </c>
      <c r="BQ2270" s="143" t="s">
        <v>17560</v>
      </c>
    </row>
    <row r="2271" spans="15:69" x14ac:dyDescent="0.25">
      <c r="O2271" s="225" t="str">
        <f t="shared" si="1246"/>
        <v/>
      </c>
      <c r="BF2271" s="141">
        <v>6030</v>
      </c>
      <c r="BG2271" s="142" t="s">
        <v>15562</v>
      </c>
      <c r="BH2271" s="141" t="s">
        <v>180</v>
      </c>
      <c r="BI2271" s="141" t="s">
        <v>191</v>
      </c>
      <c r="BJ2271" s="141" t="s">
        <v>15563</v>
      </c>
      <c r="BK2271" s="141" t="s">
        <v>3117</v>
      </c>
      <c r="BL2271" s="141" t="s">
        <v>3326</v>
      </c>
      <c r="BM2271" s="141">
        <v>48.016196182629301</v>
      </c>
      <c r="BN2271" s="141">
        <v>-66.682984686108</v>
      </c>
      <c r="BO2271" s="141">
        <v>1997</v>
      </c>
      <c r="BP2271" s="143" t="s">
        <v>191</v>
      </c>
      <c r="BQ2271" s="143" t="s">
        <v>17560</v>
      </c>
    </row>
    <row r="2272" spans="15:69" x14ac:dyDescent="0.25">
      <c r="O2272" s="225" t="str">
        <f t="shared" si="1246"/>
        <v/>
      </c>
      <c r="BF2272" s="141">
        <v>9065</v>
      </c>
      <c r="BG2272" s="142" t="s">
        <v>3935</v>
      </c>
      <c r="BH2272" s="141" t="s">
        <v>180</v>
      </c>
      <c r="BI2272" s="141" t="s">
        <v>191</v>
      </c>
      <c r="BJ2272" s="141"/>
      <c r="BK2272" s="141"/>
      <c r="BL2272" s="141" t="s">
        <v>3936</v>
      </c>
      <c r="BM2272" s="141">
        <v>48.607840000000003</v>
      </c>
      <c r="BN2272" s="141">
        <v>-68.135220000000004</v>
      </c>
      <c r="BO2272" s="141">
        <v>2007</v>
      </c>
      <c r="BP2272" s="143" t="s">
        <v>24182</v>
      </c>
      <c r="BQ2272" s="143" t="s">
        <v>17560</v>
      </c>
    </row>
    <row r="2273" spans="15:69" x14ac:dyDescent="0.25">
      <c r="O2273" s="225" t="str">
        <f t="shared" si="1246"/>
        <v/>
      </c>
      <c r="BF2273" s="141">
        <v>9065</v>
      </c>
      <c r="BG2273" s="142" t="s">
        <v>3937</v>
      </c>
      <c r="BH2273" s="141" t="s">
        <v>180</v>
      </c>
      <c r="BI2273" s="141" t="s">
        <v>191</v>
      </c>
      <c r="BJ2273" s="141"/>
      <c r="BK2273" s="141"/>
      <c r="BL2273" s="141" t="s">
        <v>3938</v>
      </c>
      <c r="BM2273" s="141">
        <v>48.596240000000002</v>
      </c>
      <c r="BN2273" s="141">
        <v>-68.121700000000004</v>
      </c>
      <c r="BO2273" s="141">
        <v>2007</v>
      </c>
      <c r="BP2273" s="143" t="s">
        <v>24182</v>
      </c>
      <c r="BQ2273" s="143" t="s">
        <v>17560</v>
      </c>
    </row>
    <row r="2274" spans="15:69" x14ac:dyDescent="0.25">
      <c r="O2274" s="225" t="str">
        <f t="shared" si="1246"/>
        <v/>
      </c>
      <c r="BF2274" s="141">
        <v>9065</v>
      </c>
      <c r="BG2274" s="142" t="s">
        <v>3939</v>
      </c>
      <c r="BH2274" s="141" t="s">
        <v>180</v>
      </c>
      <c r="BI2274" s="141" t="s">
        <v>191</v>
      </c>
      <c r="BJ2274" s="141"/>
      <c r="BK2274" s="141"/>
      <c r="BL2274" s="141" t="s">
        <v>3940</v>
      </c>
      <c r="BM2274" s="141">
        <v>48.604230000000001</v>
      </c>
      <c r="BN2274" s="141">
        <v>-68.121740000000003</v>
      </c>
      <c r="BO2274" s="141">
        <v>2007</v>
      </c>
      <c r="BP2274" s="143" t="s">
        <v>24182</v>
      </c>
      <c r="BQ2274" s="143" t="s">
        <v>17560</v>
      </c>
    </row>
    <row r="2275" spans="15:69" x14ac:dyDescent="0.25">
      <c r="O2275" s="225" t="str">
        <f t="shared" si="1246"/>
        <v/>
      </c>
      <c r="BF2275" s="141">
        <v>96040</v>
      </c>
      <c r="BG2275" s="142" t="s">
        <v>23868</v>
      </c>
      <c r="BH2275" s="141" t="s">
        <v>478</v>
      </c>
      <c r="BI2275" s="141" t="s">
        <v>186</v>
      </c>
      <c r="BJ2275" s="141"/>
      <c r="BK2275" s="141" t="s">
        <v>1619</v>
      </c>
      <c r="BL2275" s="141" t="s">
        <v>5723</v>
      </c>
      <c r="BM2275" s="141">
        <v>49.104370000000003</v>
      </c>
      <c r="BN2275" s="141">
        <v>-68.402349999999998</v>
      </c>
      <c r="BO2275" s="141">
        <v>1968</v>
      </c>
      <c r="BP2275" s="143" t="s">
        <v>480</v>
      </c>
      <c r="BQ2275" s="143" t="s">
        <v>17560</v>
      </c>
    </row>
    <row r="2276" spans="15:69" x14ac:dyDescent="0.25">
      <c r="O2276" s="225" t="str">
        <f t="shared" si="1246"/>
        <v/>
      </c>
      <c r="BF2276" s="141">
        <v>9065</v>
      </c>
      <c r="BG2276" s="142" t="s">
        <v>3941</v>
      </c>
      <c r="BH2276" s="141" t="s">
        <v>180</v>
      </c>
      <c r="BI2276" s="141" t="s">
        <v>191</v>
      </c>
      <c r="BJ2276" s="141"/>
      <c r="BK2276" s="141"/>
      <c r="BL2276" s="141" t="s">
        <v>3942</v>
      </c>
      <c r="BM2276" s="141">
        <v>48.603430000000003</v>
      </c>
      <c r="BN2276" s="141">
        <v>-68.122780000000006</v>
      </c>
      <c r="BO2276" s="141">
        <v>2007</v>
      </c>
      <c r="BP2276" s="143" t="s">
        <v>24182</v>
      </c>
      <c r="BQ2276" s="143" t="s">
        <v>17560</v>
      </c>
    </row>
    <row r="2277" spans="15:69" x14ac:dyDescent="0.25">
      <c r="O2277" s="225" t="str">
        <f t="shared" si="1246"/>
        <v/>
      </c>
      <c r="BF2277" s="141">
        <v>9065</v>
      </c>
      <c r="BG2277" s="142" t="s">
        <v>3943</v>
      </c>
      <c r="BH2277" s="141" t="s">
        <v>180</v>
      </c>
      <c r="BI2277" s="141" t="s">
        <v>178</v>
      </c>
      <c r="BJ2277" s="141"/>
      <c r="BK2277" s="141"/>
      <c r="BL2277" s="141" t="s">
        <v>3944</v>
      </c>
      <c r="BM2277" s="141">
        <v>48.60669</v>
      </c>
      <c r="BN2277" s="141">
        <v>-68.134559999999993</v>
      </c>
      <c r="BO2277" s="141">
        <v>2007</v>
      </c>
      <c r="BP2277" s="143" t="s">
        <v>24183</v>
      </c>
      <c r="BQ2277" s="143" t="s">
        <v>17560</v>
      </c>
    </row>
    <row r="2278" spans="15:69" x14ac:dyDescent="0.25">
      <c r="O2278" s="225" t="str">
        <f t="shared" si="1246"/>
        <v/>
      </c>
      <c r="BF2278" s="141">
        <v>9065</v>
      </c>
      <c r="BG2278" s="142" t="s">
        <v>3945</v>
      </c>
      <c r="BH2278" s="141" t="s">
        <v>478</v>
      </c>
      <c r="BI2278" s="141" t="s">
        <v>176</v>
      </c>
      <c r="BJ2278" s="141"/>
      <c r="BK2278" s="141"/>
      <c r="BL2278" s="141" t="s">
        <v>3946</v>
      </c>
      <c r="BM2278" s="141">
        <v>48.597329999999999</v>
      </c>
      <c r="BN2278" s="141">
        <v>-68.115179999999995</v>
      </c>
      <c r="BO2278" s="141">
        <v>1985</v>
      </c>
      <c r="BP2278" s="143" t="s">
        <v>24184</v>
      </c>
      <c r="BQ2278" s="143" t="s">
        <v>17560</v>
      </c>
    </row>
    <row r="2279" spans="15:69" x14ac:dyDescent="0.25">
      <c r="O2279" s="225" t="str">
        <f t="shared" si="1246"/>
        <v/>
      </c>
      <c r="BF2279" s="141">
        <v>9092</v>
      </c>
      <c r="BG2279" s="142" t="s">
        <v>4072</v>
      </c>
      <c r="BH2279" s="141" t="s">
        <v>478</v>
      </c>
      <c r="BI2279" s="141" t="s">
        <v>177</v>
      </c>
      <c r="BJ2279" s="141" t="s">
        <v>4073</v>
      </c>
      <c r="BK2279" s="141" t="s">
        <v>4074</v>
      </c>
      <c r="BL2279" s="141" t="s">
        <v>4075</v>
      </c>
      <c r="BM2279" s="141">
        <v>48.546480253765303</v>
      </c>
      <c r="BN2279" s="141">
        <v>-68.380190245925107</v>
      </c>
      <c r="BO2279" s="141">
        <v>1931</v>
      </c>
      <c r="BP2279" s="143" t="s">
        <v>485</v>
      </c>
      <c r="BQ2279" s="143" t="s">
        <v>17560</v>
      </c>
    </row>
    <row r="2280" spans="15:69" x14ac:dyDescent="0.25">
      <c r="O2280" s="225" t="str">
        <f t="shared" si="1246"/>
        <v/>
      </c>
      <c r="BF2280" s="141">
        <v>13005</v>
      </c>
      <c r="BG2280" s="142" t="s">
        <v>3107</v>
      </c>
      <c r="BH2280" s="141" t="s">
        <v>180</v>
      </c>
      <c r="BI2280" s="141" t="s">
        <v>191</v>
      </c>
      <c r="BJ2280" s="141" t="s">
        <v>3108</v>
      </c>
      <c r="BK2280" s="141" t="s">
        <v>3109</v>
      </c>
      <c r="BL2280" s="141" t="s">
        <v>3110</v>
      </c>
      <c r="BM2280" s="141">
        <v>47.547268678209797</v>
      </c>
      <c r="BN2280" s="141">
        <v>-68.635119445490801</v>
      </c>
      <c r="BO2280" s="141">
        <v>1985</v>
      </c>
      <c r="BP2280" s="143" t="s">
        <v>191</v>
      </c>
      <c r="BQ2280" s="143" t="s">
        <v>17560</v>
      </c>
    </row>
    <row r="2281" spans="15:69" x14ac:dyDescent="0.25">
      <c r="O2281" s="225" t="str">
        <f t="shared" si="1246"/>
        <v/>
      </c>
      <c r="BF2281" s="141">
        <v>14050</v>
      </c>
      <c r="BG2281" s="142" t="s">
        <v>3902</v>
      </c>
      <c r="BH2281" s="141" t="s">
        <v>180</v>
      </c>
      <c r="BI2281" s="141" t="s">
        <v>191</v>
      </c>
      <c r="BJ2281" s="141"/>
      <c r="BK2281" s="141" t="s">
        <v>466</v>
      </c>
      <c r="BL2281" s="141" t="s">
        <v>3903</v>
      </c>
      <c r="BM2281" s="141">
        <v>47.567572341636598</v>
      </c>
      <c r="BN2281" s="141">
        <v>-69.866699201931098</v>
      </c>
      <c r="BO2281" s="141">
        <v>1997</v>
      </c>
      <c r="BP2281" s="143" t="s">
        <v>24173</v>
      </c>
      <c r="BQ2281" s="143" t="s">
        <v>17560</v>
      </c>
    </row>
    <row r="2282" spans="15:69" x14ac:dyDescent="0.25">
      <c r="O2282" s="225" t="str">
        <f t="shared" si="1246"/>
        <v/>
      </c>
      <c r="BF2282" s="141">
        <v>15005</v>
      </c>
      <c r="BG2282" s="142" t="s">
        <v>5469</v>
      </c>
      <c r="BH2282" s="141" t="s">
        <v>180</v>
      </c>
      <c r="BI2282" s="141" t="s">
        <v>178</v>
      </c>
      <c r="BJ2282" s="141" t="s">
        <v>5470</v>
      </c>
      <c r="BK2282" s="141" t="s">
        <v>5471</v>
      </c>
      <c r="BL2282" s="141" t="s">
        <v>5466</v>
      </c>
      <c r="BM2282" s="141">
        <v>47.560409999999997</v>
      </c>
      <c r="BN2282" s="141">
        <v>-70.205039999999997</v>
      </c>
      <c r="BO2282" s="141">
        <v>1999</v>
      </c>
      <c r="BP2282" s="143" t="s">
        <v>5470</v>
      </c>
      <c r="BQ2282" s="143" t="s">
        <v>17560</v>
      </c>
    </row>
    <row r="2283" spans="15:69" x14ac:dyDescent="0.25">
      <c r="O2283" s="225" t="str">
        <f t="shared" si="1246"/>
        <v/>
      </c>
      <c r="BF2283" s="141">
        <v>15005</v>
      </c>
      <c r="BG2283" s="142" t="s">
        <v>5472</v>
      </c>
      <c r="BH2283" s="141" t="s">
        <v>478</v>
      </c>
      <c r="BI2283" s="141" t="s">
        <v>176</v>
      </c>
      <c r="BJ2283" s="141" t="s">
        <v>5473</v>
      </c>
      <c r="BK2283" s="141" t="s">
        <v>14402</v>
      </c>
      <c r="BL2283" s="141" t="s">
        <v>26594</v>
      </c>
      <c r="BM2283" s="141">
        <v>47.578890000000001</v>
      </c>
      <c r="BN2283" s="141">
        <v>-70.233879999999999</v>
      </c>
      <c r="BO2283" s="141">
        <v>2009</v>
      </c>
      <c r="BP2283" s="143" t="s">
        <v>5473</v>
      </c>
      <c r="BQ2283" s="143" t="s">
        <v>17560</v>
      </c>
    </row>
    <row r="2284" spans="15:69" x14ac:dyDescent="0.25">
      <c r="O2284" s="225" t="str">
        <f t="shared" si="1246"/>
        <v/>
      </c>
      <c r="BF2284" s="141">
        <v>15005</v>
      </c>
      <c r="BG2284" s="142" t="s">
        <v>5474</v>
      </c>
      <c r="BH2284" s="141" t="s">
        <v>478</v>
      </c>
      <c r="BI2284" s="141" t="s">
        <v>186</v>
      </c>
      <c r="BJ2284" s="141" t="s">
        <v>5475</v>
      </c>
      <c r="BK2284" s="141" t="s">
        <v>5476</v>
      </c>
      <c r="BL2284" s="141" t="s">
        <v>1616</v>
      </c>
      <c r="BM2284" s="141">
        <v>47.573419999999999</v>
      </c>
      <c r="BN2284" s="141">
        <v>-70.209770000000006</v>
      </c>
      <c r="BO2284" s="141">
        <v>2009</v>
      </c>
      <c r="BP2284" s="143" t="s">
        <v>5475</v>
      </c>
      <c r="BQ2284" s="143" t="s">
        <v>17560</v>
      </c>
    </row>
    <row r="2285" spans="15:69" x14ac:dyDescent="0.25">
      <c r="O2285" s="225" t="str">
        <f t="shared" si="1246"/>
        <v/>
      </c>
      <c r="BF2285" s="141">
        <v>15005</v>
      </c>
      <c r="BG2285" s="142" t="s">
        <v>5477</v>
      </c>
      <c r="BH2285" s="141" t="s">
        <v>478</v>
      </c>
      <c r="BI2285" s="141" t="s">
        <v>186</v>
      </c>
      <c r="BJ2285" s="141" t="s">
        <v>5478</v>
      </c>
      <c r="BK2285" s="141" t="s">
        <v>1825</v>
      </c>
      <c r="BL2285" s="141" t="s">
        <v>5479</v>
      </c>
      <c r="BM2285" s="141">
        <v>47.55932</v>
      </c>
      <c r="BN2285" s="141">
        <v>-70.207909999999998</v>
      </c>
      <c r="BO2285" s="141">
        <v>2009</v>
      </c>
      <c r="BP2285" s="143" t="s">
        <v>5478</v>
      </c>
      <c r="BQ2285" s="143" t="s">
        <v>17560</v>
      </c>
    </row>
    <row r="2286" spans="15:69" x14ac:dyDescent="0.25">
      <c r="O2286" s="225" t="str">
        <f t="shared" si="1246"/>
        <v/>
      </c>
      <c r="BF2286" s="141">
        <v>15013</v>
      </c>
      <c r="BG2286" s="142" t="s">
        <v>5589</v>
      </c>
      <c r="BH2286" s="141" t="s">
        <v>180</v>
      </c>
      <c r="BI2286" s="141" t="s">
        <v>191</v>
      </c>
      <c r="BJ2286" s="141" t="s">
        <v>5590</v>
      </c>
      <c r="BK2286" s="141" t="s">
        <v>5591</v>
      </c>
      <c r="BL2286" s="141" t="s">
        <v>5573</v>
      </c>
      <c r="BM2286" s="141">
        <v>47.67389</v>
      </c>
      <c r="BN2286" s="141">
        <v>-70.176284999999993</v>
      </c>
      <c r="BO2286" s="141">
        <v>1996</v>
      </c>
      <c r="BP2286" s="143"/>
      <c r="BQ2286" s="143" t="s">
        <v>17560</v>
      </c>
    </row>
    <row r="2287" spans="15:69" x14ac:dyDescent="0.25">
      <c r="O2287" s="225" t="str">
        <f t="shared" si="1246"/>
        <v/>
      </c>
      <c r="BF2287" s="141">
        <v>15030</v>
      </c>
      <c r="BG2287" s="142" t="s">
        <v>5626</v>
      </c>
      <c r="BH2287" s="141" t="s">
        <v>478</v>
      </c>
      <c r="BI2287" s="141" t="s">
        <v>176</v>
      </c>
      <c r="BJ2287" s="141" t="s">
        <v>5627</v>
      </c>
      <c r="BK2287" s="141" t="s">
        <v>3335</v>
      </c>
      <c r="BL2287" s="141" t="s">
        <v>2063</v>
      </c>
      <c r="BM2287" s="141">
        <v>47.679389225686201</v>
      </c>
      <c r="BN2287" s="141">
        <v>-70.291583806646898</v>
      </c>
      <c r="BO2287" s="141">
        <v>2008</v>
      </c>
      <c r="BP2287" s="143" t="s">
        <v>24369</v>
      </c>
      <c r="BQ2287" s="143" t="s">
        <v>17560</v>
      </c>
    </row>
    <row r="2288" spans="15:69" x14ac:dyDescent="0.25">
      <c r="O2288" s="225" t="str">
        <f t="shared" si="1246"/>
        <v/>
      </c>
      <c r="BF2288" s="141">
        <v>15030</v>
      </c>
      <c r="BG2288" s="142" t="s">
        <v>5628</v>
      </c>
      <c r="BH2288" s="141" t="s">
        <v>478</v>
      </c>
      <c r="BI2288" s="141" t="s">
        <v>177</v>
      </c>
      <c r="BJ2288" s="141" t="s">
        <v>5629</v>
      </c>
      <c r="BK2288" s="141" t="s">
        <v>3573</v>
      </c>
      <c r="BL2288" s="141" t="s">
        <v>5630</v>
      </c>
      <c r="BM2288" s="141">
        <v>47.678013</v>
      </c>
      <c r="BN2288" s="141">
        <v>-70.284087999999997</v>
      </c>
      <c r="BO2288" s="141">
        <v>2008</v>
      </c>
      <c r="BP2288" s="143" t="s">
        <v>24370</v>
      </c>
      <c r="BQ2288" s="143" t="s">
        <v>17560</v>
      </c>
    </row>
    <row r="2289" spans="15:69" x14ac:dyDescent="0.25">
      <c r="O2289" s="225" t="str">
        <f t="shared" si="1246"/>
        <v/>
      </c>
      <c r="BF2289" s="141">
        <v>18030</v>
      </c>
      <c r="BG2289" s="142" t="s">
        <v>17112</v>
      </c>
      <c r="BH2289" s="141" t="s">
        <v>478</v>
      </c>
      <c r="BI2289" s="141" t="s">
        <v>186</v>
      </c>
      <c r="BJ2289" s="141" t="s">
        <v>10100</v>
      </c>
      <c r="BK2289" s="141" t="s">
        <v>6167</v>
      </c>
      <c r="BL2289" s="141" t="s">
        <v>17113</v>
      </c>
      <c r="BM2289" s="141">
        <v>46.713979772804002</v>
      </c>
      <c r="BN2289" s="141">
        <v>-70.350549227239796</v>
      </c>
      <c r="BO2289" s="141">
        <v>2009</v>
      </c>
      <c r="BP2289" s="143" t="s">
        <v>480</v>
      </c>
      <c r="BQ2289" s="143" t="s">
        <v>17560</v>
      </c>
    </row>
    <row r="2290" spans="15:69" x14ac:dyDescent="0.25">
      <c r="O2290" s="225" t="str">
        <f t="shared" si="1246"/>
        <v/>
      </c>
      <c r="BF2290" s="141">
        <v>18030</v>
      </c>
      <c r="BG2290" s="142" t="s">
        <v>17114</v>
      </c>
      <c r="BH2290" s="141" t="s">
        <v>478</v>
      </c>
      <c r="BI2290" s="141" t="s">
        <v>176</v>
      </c>
      <c r="BJ2290" s="141" t="s">
        <v>1588</v>
      </c>
      <c r="BK2290" s="141"/>
      <c r="BL2290" s="141" t="s">
        <v>17115</v>
      </c>
      <c r="BM2290" s="141">
        <v>46.700369468506999</v>
      </c>
      <c r="BN2290" s="141">
        <v>-70.332122625082704</v>
      </c>
      <c r="BO2290" s="141">
        <v>2009</v>
      </c>
      <c r="BP2290" s="143" t="s">
        <v>1588</v>
      </c>
      <c r="BQ2290" s="143" t="s">
        <v>17560</v>
      </c>
    </row>
    <row r="2291" spans="15:69" x14ac:dyDescent="0.25">
      <c r="O2291" s="225" t="str">
        <f t="shared" si="1246"/>
        <v/>
      </c>
      <c r="BF2291" s="141">
        <v>19005</v>
      </c>
      <c r="BG2291" s="142" t="s">
        <v>17159</v>
      </c>
      <c r="BH2291" s="141" t="s">
        <v>478</v>
      </c>
      <c r="BI2291" s="141" t="s">
        <v>176</v>
      </c>
      <c r="BJ2291" s="141"/>
      <c r="BK2291" s="141"/>
      <c r="BL2291" s="141" t="s">
        <v>17160</v>
      </c>
      <c r="BM2291" s="141">
        <v>46.622410288559102</v>
      </c>
      <c r="BN2291" s="141">
        <v>-70.486171774715601</v>
      </c>
      <c r="BO2291" s="141">
        <v>2012</v>
      </c>
      <c r="BP2291" s="143" t="s">
        <v>25457</v>
      </c>
      <c r="BQ2291" s="143" t="s">
        <v>17560</v>
      </c>
    </row>
    <row r="2292" spans="15:69" x14ac:dyDescent="0.25">
      <c r="O2292" s="225" t="str">
        <f t="shared" si="1246"/>
        <v/>
      </c>
      <c r="BF2292" s="141">
        <v>33052</v>
      </c>
      <c r="BG2292" s="142" t="s">
        <v>15949</v>
      </c>
      <c r="BH2292" s="141" t="s">
        <v>478</v>
      </c>
      <c r="BI2292" s="141" t="s">
        <v>1268</v>
      </c>
      <c r="BJ2292" s="141" t="s">
        <v>15950</v>
      </c>
      <c r="BK2292" s="141" t="s">
        <v>15951</v>
      </c>
      <c r="BL2292" s="141" t="s">
        <v>15869</v>
      </c>
      <c r="BM2292" s="141">
        <v>46.519080000000002</v>
      </c>
      <c r="BN2292" s="141">
        <v>-71.603498999999999</v>
      </c>
      <c r="BO2292" s="141">
        <v>1973</v>
      </c>
      <c r="BP2292" s="143" t="s">
        <v>25365</v>
      </c>
      <c r="BQ2292" s="143" t="s">
        <v>17560</v>
      </c>
    </row>
    <row r="2293" spans="15:69" x14ac:dyDescent="0.25">
      <c r="O2293" s="225" t="str">
        <f t="shared" si="1246"/>
        <v/>
      </c>
      <c r="BF2293" s="141">
        <v>33090</v>
      </c>
      <c r="BG2293" s="142" t="s">
        <v>16087</v>
      </c>
      <c r="BH2293" s="141" t="s">
        <v>180</v>
      </c>
      <c r="BI2293" s="141" t="s">
        <v>190</v>
      </c>
      <c r="BJ2293" s="141" t="s">
        <v>16088</v>
      </c>
      <c r="BK2293" s="141"/>
      <c r="BL2293" s="141" t="s">
        <v>16089</v>
      </c>
      <c r="BM2293" s="141">
        <v>46.607852999999999</v>
      </c>
      <c r="BN2293" s="141">
        <v>-71.520550999999998</v>
      </c>
      <c r="BO2293" s="141">
        <v>2014</v>
      </c>
      <c r="BP2293" s="143"/>
      <c r="BQ2293" s="143" t="s">
        <v>17560</v>
      </c>
    </row>
    <row r="2294" spans="15:69" x14ac:dyDescent="0.25">
      <c r="O2294" s="225" t="str">
        <f t="shared" si="1246"/>
        <v/>
      </c>
      <c r="BF2294" s="141">
        <v>33090</v>
      </c>
      <c r="BG2294" s="142" t="s">
        <v>16090</v>
      </c>
      <c r="BH2294" s="141" t="s">
        <v>180</v>
      </c>
      <c r="BI2294" s="141" t="s">
        <v>190</v>
      </c>
      <c r="BJ2294" s="141" t="s">
        <v>16091</v>
      </c>
      <c r="BK2294" s="141"/>
      <c r="BL2294" s="141" t="s">
        <v>16092</v>
      </c>
      <c r="BM2294" s="141">
        <v>46.608074999999999</v>
      </c>
      <c r="BN2294" s="141">
        <v>-71.512872999999999</v>
      </c>
      <c r="BO2294" s="141">
        <v>2014</v>
      </c>
      <c r="BP2294" s="143"/>
      <c r="BQ2294" s="143" t="s">
        <v>17560</v>
      </c>
    </row>
    <row r="2295" spans="15:69" x14ac:dyDescent="0.25">
      <c r="O2295" s="225" t="str">
        <f t="shared" si="1246"/>
        <v/>
      </c>
      <c r="BF2295" s="141">
        <v>18050</v>
      </c>
      <c r="BG2295" s="142" t="s">
        <v>17016</v>
      </c>
      <c r="BH2295" s="141" t="s">
        <v>180</v>
      </c>
      <c r="BI2295" s="141" t="s">
        <v>191</v>
      </c>
      <c r="BJ2295" s="141" t="s">
        <v>17017</v>
      </c>
      <c r="BK2295" s="141" t="s">
        <v>3952</v>
      </c>
      <c r="BL2295" s="141" t="s">
        <v>17018</v>
      </c>
      <c r="BM2295" s="141">
        <v>46.968102006803399</v>
      </c>
      <c r="BN2295" s="141">
        <v>-70.571451434645695</v>
      </c>
      <c r="BO2295" s="141">
        <v>1979</v>
      </c>
      <c r="BP2295" s="143"/>
      <c r="BQ2295" s="143" t="s">
        <v>17560</v>
      </c>
    </row>
    <row r="2296" spans="15:69" x14ac:dyDescent="0.25">
      <c r="O2296" s="225" t="str">
        <f t="shared" si="1246"/>
        <v/>
      </c>
      <c r="BF2296" s="141">
        <v>18050</v>
      </c>
      <c r="BG2296" s="142" t="s">
        <v>17019</v>
      </c>
      <c r="BH2296" s="141" t="s">
        <v>180</v>
      </c>
      <c r="BI2296" s="141" t="s">
        <v>191</v>
      </c>
      <c r="BJ2296" s="141" t="s">
        <v>17020</v>
      </c>
      <c r="BK2296" s="141"/>
      <c r="BL2296" s="141" t="s">
        <v>17021</v>
      </c>
      <c r="BM2296" s="141">
        <v>46.9710129843942</v>
      </c>
      <c r="BN2296" s="141">
        <v>-70.542962558910105</v>
      </c>
      <c r="BO2296" s="141">
        <v>1988</v>
      </c>
      <c r="BP2296" s="143"/>
      <c r="BQ2296" s="143" t="s">
        <v>17560</v>
      </c>
    </row>
    <row r="2297" spans="15:69" x14ac:dyDescent="0.25">
      <c r="O2297" s="225" t="str">
        <f t="shared" si="1246"/>
        <v/>
      </c>
      <c r="BF2297" s="141">
        <v>34007</v>
      </c>
      <c r="BG2297" s="142" t="s">
        <v>10077</v>
      </c>
      <c r="BH2297" s="141" t="s">
        <v>180</v>
      </c>
      <c r="BI2297" s="141" t="s">
        <v>191</v>
      </c>
      <c r="BJ2297" s="141" t="s">
        <v>10078</v>
      </c>
      <c r="BK2297" s="141" t="s">
        <v>10079</v>
      </c>
      <c r="BL2297" s="141" t="s">
        <v>10080</v>
      </c>
      <c r="BM2297" s="141">
        <v>46.6964050222347</v>
      </c>
      <c r="BN2297" s="141">
        <v>-71.585530389040798</v>
      </c>
      <c r="BO2297" s="141">
        <v>2000</v>
      </c>
      <c r="BP2297" s="143" t="s">
        <v>24500</v>
      </c>
      <c r="BQ2297" s="143" t="s">
        <v>17560</v>
      </c>
    </row>
    <row r="2298" spans="15:69" x14ac:dyDescent="0.25">
      <c r="O2298" s="225" t="str">
        <f t="shared" si="1246"/>
        <v/>
      </c>
      <c r="BF2298" s="141">
        <v>34007</v>
      </c>
      <c r="BG2298" s="142" t="s">
        <v>10081</v>
      </c>
      <c r="BH2298" s="141" t="s">
        <v>478</v>
      </c>
      <c r="BI2298" s="141" t="s">
        <v>1268</v>
      </c>
      <c r="BJ2298" s="141" t="s">
        <v>10082</v>
      </c>
      <c r="BK2298" s="141" t="s">
        <v>10083</v>
      </c>
      <c r="BL2298" s="141" t="s">
        <v>4974</v>
      </c>
      <c r="BM2298" s="141">
        <v>46.7018658079758</v>
      </c>
      <c r="BN2298" s="141">
        <v>-71.569306555093107</v>
      </c>
      <c r="BO2298" s="141">
        <v>2000</v>
      </c>
      <c r="BP2298" s="143" t="s">
        <v>1268</v>
      </c>
      <c r="BQ2298" s="143" t="s">
        <v>17560</v>
      </c>
    </row>
    <row r="2299" spans="15:69" x14ac:dyDescent="0.25">
      <c r="O2299" s="225" t="str">
        <f t="shared" si="1246"/>
        <v/>
      </c>
      <c r="BF2299" s="141">
        <v>34007</v>
      </c>
      <c r="BG2299" s="142" t="s">
        <v>10084</v>
      </c>
      <c r="BH2299" s="141" t="s">
        <v>180</v>
      </c>
      <c r="BI2299" s="141" t="s">
        <v>178</v>
      </c>
      <c r="BJ2299" s="141" t="s">
        <v>10085</v>
      </c>
      <c r="BK2299" s="141" t="s">
        <v>10086</v>
      </c>
      <c r="BL2299" s="141" t="s">
        <v>5723</v>
      </c>
      <c r="BM2299" s="141">
        <v>46.708418612113803</v>
      </c>
      <c r="BN2299" s="141">
        <v>-71.5602547373161</v>
      </c>
      <c r="BO2299" s="141">
        <v>2000</v>
      </c>
      <c r="BP2299" s="143" t="s">
        <v>484</v>
      </c>
      <c r="BQ2299" s="143" t="s">
        <v>17560</v>
      </c>
    </row>
    <row r="2300" spans="15:69" x14ac:dyDescent="0.25">
      <c r="O2300" s="225" t="str">
        <f t="shared" si="1246"/>
        <v/>
      </c>
      <c r="BF2300" s="141">
        <v>34007</v>
      </c>
      <c r="BG2300" s="142" t="s">
        <v>10087</v>
      </c>
      <c r="BH2300" s="141" t="s">
        <v>478</v>
      </c>
      <c r="BI2300" s="141" t="s">
        <v>1268</v>
      </c>
      <c r="BJ2300" s="141" t="s">
        <v>10082</v>
      </c>
      <c r="BK2300" s="141" t="s">
        <v>1735</v>
      </c>
      <c r="BL2300" s="141" t="s">
        <v>10088</v>
      </c>
      <c r="BM2300" s="141">
        <v>46.699033352016102</v>
      </c>
      <c r="BN2300" s="141">
        <v>-71.580640183027796</v>
      </c>
      <c r="BO2300" s="141">
        <v>2000</v>
      </c>
      <c r="BP2300" s="143" t="s">
        <v>1268</v>
      </c>
      <c r="BQ2300" s="143" t="s">
        <v>17560</v>
      </c>
    </row>
    <row r="2301" spans="15:69" x14ac:dyDescent="0.25">
      <c r="O2301" s="225" t="str">
        <f t="shared" si="1246"/>
        <v/>
      </c>
      <c r="BF2301" s="141">
        <v>34007</v>
      </c>
      <c r="BG2301" s="142" t="s">
        <v>10089</v>
      </c>
      <c r="BH2301" s="141" t="s">
        <v>478</v>
      </c>
      <c r="BI2301" s="141" t="s">
        <v>176</v>
      </c>
      <c r="BJ2301" s="141" t="s">
        <v>10090</v>
      </c>
      <c r="BK2301" s="141" t="s">
        <v>3120</v>
      </c>
      <c r="BL2301" s="141" t="s">
        <v>10091</v>
      </c>
      <c r="BM2301" s="141">
        <v>46.735764917755802</v>
      </c>
      <c r="BN2301" s="141">
        <v>-71.635612366469203</v>
      </c>
      <c r="BO2301" s="141">
        <v>2007</v>
      </c>
      <c r="BP2301" s="143" t="s">
        <v>24501</v>
      </c>
      <c r="BQ2301" s="143" t="s">
        <v>17560</v>
      </c>
    </row>
    <row r="2302" spans="15:69" x14ac:dyDescent="0.25">
      <c r="O2302" s="225" t="str">
        <f t="shared" si="1246"/>
        <v/>
      </c>
      <c r="BF2302" s="141">
        <v>34007</v>
      </c>
      <c r="BG2302" s="142" t="s">
        <v>10092</v>
      </c>
      <c r="BH2302" s="141" t="s">
        <v>180</v>
      </c>
      <c r="BI2302" s="141" t="s">
        <v>191</v>
      </c>
      <c r="BJ2302" s="141" t="s">
        <v>10093</v>
      </c>
      <c r="BK2302" s="141" t="s">
        <v>3952</v>
      </c>
      <c r="BL2302" s="141" t="s">
        <v>4412</v>
      </c>
      <c r="BM2302" s="141">
        <v>46.695897828691599</v>
      </c>
      <c r="BN2302" s="141">
        <v>-71.594385515392702</v>
      </c>
      <c r="BO2302" s="141">
        <v>2000</v>
      </c>
      <c r="BP2302" s="143" t="s">
        <v>24500</v>
      </c>
      <c r="BQ2302" s="143" t="s">
        <v>17560</v>
      </c>
    </row>
    <row r="2303" spans="15:69" x14ac:dyDescent="0.25">
      <c r="O2303" s="225" t="str">
        <f t="shared" si="1246"/>
        <v/>
      </c>
      <c r="BF2303" s="141">
        <v>34007</v>
      </c>
      <c r="BG2303" s="142" t="s">
        <v>10094</v>
      </c>
      <c r="BH2303" s="141" t="s">
        <v>180</v>
      </c>
      <c r="BI2303" s="141" t="s">
        <v>191</v>
      </c>
      <c r="BJ2303" s="141" t="s">
        <v>10095</v>
      </c>
      <c r="BK2303" s="141" t="s">
        <v>10096</v>
      </c>
      <c r="BL2303" s="141" t="s">
        <v>5723</v>
      </c>
      <c r="BM2303" s="141">
        <v>46.697780335946902</v>
      </c>
      <c r="BN2303" s="141">
        <v>-71.576130074435198</v>
      </c>
      <c r="BO2303" s="141">
        <v>2000</v>
      </c>
      <c r="BP2303" s="143" t="s">
        <v>15399</v>
      </c>
      <c r="BQ2303" s="143" t="s">
        <v>17560</v>
      </c>
    </row>
    <row r="2304" spans="15:69" x14ac:dyDescent="0.25">
      <c r="O2304" s="225" t="str">
        <f t="shared" si="1246"/>
        <v/>
      </c>
      <c r="BF2304" s="141">
        <v>36033</v>
      </c>
      <c r="BG2304" s="142" t="s">
        <v>23492</v>
      </c>
      <c r="BH2304" s="141" t="s">
        <v>180</v>
      </c>
      <c r="BI2304" s="141" t="s">
        <v>191</v>
      </c>
      <c r="BJ2304" s="141"/>
      <c r="BK2304" s="141" t="s">
        <v>16618</v>
      </c>
      <c r="BL2304" s="141" t="s">
        <v>23493</v>
      </c>
      <c r="BM2304" s="141">
        <v>46.574603576855701</v>
      </c>
      <c r="BN2304" s="141">
        <v>-72.772809214747895</v>
      </c>
      <c r="BO2304" s="141">
        <v>1984</v>
      </c>
      <c r="BP2304" s="143"/>
      <c r="BQ2304" s="143" t="s">
        <v>17560</v>
      </c>
    </row>
    <row r="2305" spans="15:69" x14ac:dyDescent="0.25">
      <c r="O2305" s="225" t="str">
        <f t="shared" si="1246"/>
        <v/>
      </c>
      <c r="BF2305" s="141">
        <v>36033</v>
      </c>
      <c r="BG2305" s="142" t="s">
        <v>23494</v>
      </c>
      <c r="BH2305" s="141" t="s">
        <v>180</v>
      </c>
      <c r="BI2305" s="141" t="s">
        <v>191</v>
      </c>
      <c r="BJ2305" s="141"/>
      <c r="BK2305" s="141" t="s">
        <v>23495</v>
      </c>
      <c r="BL2305" s="141" t="s">
        <v>5717</v>
      </c>
      <c r="BM2305" s="141">
        <v>46.604310665227999</v>
      </c>
      <c r="BN2305" s="141">
        <v>-72.812055322701298</v>
      </c>
      <c r="BO2305" s="141">
        <v>1998</v>
      </c>
      <c r="BP2305" s="143"/>
      <c r="BQ2305" s="143" t="s">
        <v>17560</v>
      </c>
    </row>
    <row r="2306" spans="15:69" x14ac:dyDescent="0.25">
      <c r="O2306" s="225" t="str">
        <f t="shared" si="1246"/>
        <v/>
      </c>
      <c r="BF2306" s="141">
        <v>36033</v>
      </c>
      <c r="BG2306" s="142" t="s">
        <v>23496</v>
      </c>
      <c r="BH2306" s="141" t="s">
        <v>180</v>
      </c>
      <c r="BI2306" s="141" t="s">
        <v>178</v>
      </c>
      <c r="BJ2306" s="141"/>
      <c r="BK2306" s="141" t="s">
        <v>10187</v>
      </c>
      <c r="BL2306" s="141" t="s">
        <v>2063</v>
      </c>
      <c r="BM2306" s="141">
        <v>46.681507719380697</v>
      </c>
      <c r="BN2306" s="141">
        <v>-72.729649894412404</v>
      </c>
      <c r="BO2306" s="141">
        <v>2011</v>
      </c>
      <c r="BP2306" s="143"/>
      <c r="BQ2306" s="143" t="s">
        <v>17560</v>
      </c>
    </row>
    <row r="2307" spans="15:69" x14ac:dyDescent="0.25">
      <c r="O2307" s="225" t="str">
        <f t="shared" si="1246"/>
        <v/>
      </c>
      <c r="BF2307" s="141">
        <v>36033</v>
      </c>
      <c r="BG2307" s="142" t="s">
        <v>23497</v>
      </c>
      <c r="BH2307" s="141" t="s">
        <v>478</v>
      </c>
      <c r="BI2307" s="141" t="s">
        <v>186</v>
      </c>
      <c r="BJ2307" s="141"/>
      <c r="BK2307" s="141" t="s">
        <v>3482</v>
      </c>
      <c r="BL2307" s="141" t="s">
        <v>23498</v>
      </c>
      <c r="BM2307" s="141">
        <v>46.524061800990403</v>
      </c>
      <c r="BN2307" s="141">
        <v>-72.757764569654796</v>
      </c>
      <c r="BO2307" s="141">
        <v>1993</v>
      </c>
      <c r="BP2307" s="143"/>
      <c r="BQ2307" s="143" t="s">
        <v>17560</v>
      </c>
    </row>
    <row r="2308" spans="15:69" x14ac:dyDescent="0.25">
      <c r="O2308" s="225" t="str">
        <f t="shared" si="1246"/>
        <v/>
      </c>
      <c r="BF2308" s="141">
        <v>36033</v>
      </c>
      <c r="BG2308" s="142" t="s">
        <v>23499</v>
      </c>
      <c r="BH2308" s="141" t="s">
        <v>180</v>
      </c>
      <c r="BI2308" s="141" t="s">
        <v>191</v>
      </c>
      <c r="BJ2308" s="141"/>
      <c r="BK2308" s="141" t="s">
        <v>23500</v>
      </c>
      <c r="BL2308" s="141" t="s">
        <v>23501</v>
      </c>
      <c r="BM2308" s="141">
        <v>46.564507991420399</v>
      </c>
      <c r="BN2308" s="141">
        <v>-72.728672877656393</v>
      </c>
      <c r="BO2308" s="141">
        <v>1999</v>
      </c>
      <c r="BP2308" s="143"/>
      <c r="BQ2308" s="143" t="s">
        <v>17560</v>
      </c>
    </row>
    <row r="2309" spans="15:69" x14ac:dyDescent="0.25">
      <c r="O2309" s="225" t="str">
        <f t="shared" si="1246"/>
        <v/>
      </c>
      <c r="BF2309" s="141">
        <v>36033</v>
      </c>
      <c r="BG2309" s="142" t="s">
        <v>23502</v>
      </c>
      <c r="BH2309" s="141" t="s">
        <v>180</v>
      </c>
      <c r="BI2309" s="141" t="s">
        <v>191</v>
      </c>
      <c r="BJ2309" s="141"/>
      <c r="BK2309" s="141" t="s">
        <v>1546</v>
      </c>
      <c r="BL2309" s="141" t="s">
        <v>4337</v>
      </c>
      <c r="BM2309" s="141">
        <v>46.556488089634399</v>
      </c>
      <c r="BN2309" s="141">
        <v>-72.734811960326994</v>
      </c>
      <c r="BO2309" s="141">
        <v>1998</v>
      </c>
      <c r="BP2309" s="143"/>
      <c r="BQ2309" s="143" t="s">
        <v>17560</v>
      </c>
    </row>
    <row r="2310" spans="15:69" x14ac:dyDescent="0.25">
      <c r="O2310" s="225" t="str">
        <f t="shared" si="1246"/>
        <v/>
      </c>
      <c r="BF2310" s="141">
        <v>36033</v>
      </c>
      <c r="BG2310" s="142" t="s">
        <v>23503</v>
      </c>
      <c r="BH2310" s="141" t="s">
        <v>478</v>
      </c>
      <c r="BI2310" s="141" t="s">
        <v>186</v>
      </c>
      <c r="BJ2310" s="141"/>
      <c r="BK2310" s="141" t="s">
        <v>10389</v>
      </c>
      <c r="BL2310" s="141" t="s">
        <v>23504</v>
      </c>
      <c r="BM2310" s="141">
        <v>46.589208889317703</v>
      </c>
      <c r="BN2310" s="141">
        <v>-72.789122011356497</v>
      </c>
      <c r="BO2310" s="141">
        <v>2008</v>
      </c>
      <c r="BP2310" s="143"/>
      <c r="BQ2310" s="143" t="s">
        <v>17560</v>
      </c>
    </row>
    <row r="2311" spans="15:69" x14ac:dyDescent="0.25">
      <c r="O2311" s="225" t="str">
        <f t="shared" si="1246"/>
        <v/>
      </c>
      <c r="BF2311" s="141">
        <v>37220</v>
      </c>
      <c r="BG2311" s="142" t="s">
        <v>10505</v>
      </c>
      <c r="BH2311" s="141" t="s">
        <v>180</v>
      </c>
      <c r="BI2311" s="141" t="s">
        <v>191</v>
      </c>
      <c r="BJ2311" s="141"/>
      <c r="BK2311" s="141"/>
      <c r="BL2311" s="141" t="s">
        <v>4337</v>
      </c>
      <c r="BM2311" s="141">
        <v>46.443616291578103</v>
      </c>
      <c r="BN2311" s="141">
        <v>-72.308515295949405</v>
      </c>
      <c r="BO2311" s="141">
        <v>2005</v>
      </c>
      <c r="BP2311" s="143"/>
      <c r="BQ2311" s="143" t="s">
        <v>17560</v>
      </c>
    </row>
    <row r="2312" spans="15:69" x14ac:dyDescent="0.25">
      <c r="O2312" s="225" t="str">
        <f t="shared" si="1246"/>
        <v/>
      </c>
      <c r="BF2312" s="141">
        <v>37220</v>
      </c>
      <c r="BG2312" s="142" t="s">
        <v>10506</v>
      </c>
      <c r="BH2312" s="141" t="s">
        <v>478</v>
      </c>
      <c r="BI2312" s="141" t="s">
        <v>186</v>
      </c>
      <c r="BJ2312" s="141"/>
      <c r="BK2312" s="141"/>
      <c r="BL2312" s="141" t="s">
        <v>10507</v>
      </c>
      <c r="BM2312" s="141">
        <v>46.454356977712202</v>
      </c>
      <c r="BN2312" s="141">
        <v>-72.364973135015205</v>
      </c>
      <c r="BO2312" s="141">
        <v>1935</v>
      </c>
      <c r="BP2312" s="143" t="s">
        <v>480</v>
      </c>
      <c r="BQ2312" s="143" t="s">
        <v>17560</v>
      </c>
    </row>
    <row r="2313" spans="15:69" x14ac:dyDescent="0.25">
      <c r="O2313" s="225" t="str">
        <f t="shared" si="1246"/>
        <v/>
      </c>
      <c r="BF2313" s="141">
        <v>37220</v>
      </c>
      <c r="BG2313" s="142" t="s">
        <v>10508</v>
      </c>
      <c r="BH2313" s="141" t="s">
        <v>478</v>
      </c>
      <c r="BI2313" s="141" t="s">
        <v>177</v>
      </c>
      <c r="BJ2313" s="141"/>
      <c r="BK2313" s="141" t="s">
        <v>4255</v>
      </c>
      <c r="BL2313" s="141" t="s">
        <v>4337</v>
      </c>
      <c r="BM2313" s="141">
        <v>46.408810000000003</v>
      </c>
      <c r="BN2313" s="141">
        <v>-72.424459999999996</v>
      </c>
      <c r="BO2313" s="141">
        <v>1966</v>
      </c>
      <c r="BP2313" s="143" t="s">
        <v>485</v>
      </c>
      <c r="BQ2313" s="143" t="s">
        <v>17560</v>
      </c>
    </row>
    <row r="2314" spans="15:69" x14ac:dyDescent="0.25">
      <c r="O2314" s="225" t="str">
        <f t="shared" si="1246"/>
        <v/>
      </c>
      <c r="BF2314" s="141">
        <v>37230</v>
      </c>
      <c r="BG2314" s="142" t="s">
        <v>10515</v>
      </c>
      <c r="BH2314" s="141" t="s">
        <v>478</v>
      </c>
      <c r="BI2314" s="141" t="s">
        <v>177</v>
      </c>
      <c r="BJ2314" s="141"/>
      <c r="BK2314" s="141" t="s">
        <v>10516</v>
      </c>
      <c r="BL2314" s="141" t="s">
        <v>10517</v>
      </c>
      <c r="BM2314" s="141">
        <v>46.488930000000003</v>
      </c>
      <c r="BN2314" s="141">
        <v>-72.549790000000002</v>
      </c>
      <c r="BO2314" s="141">
        <v>1973</v>
      </c>
      <c r="BP2314" s="143" t="s">
        <v>485</v>
      </c>
      <c r="BQ2314" s="143" t="s">
        <v>17560</v>
      </c>
    </row>
    <row r="2315" spans="15:69" x14ac:dyDescent="0.25">
      <c r="O2315" s="225" t="str">
        <f t="shared" si="1246"/>
        <v/>
      </c>
      <c r="BF2315" s="141">
        <v>37230</v>
      </c>
      <c r="BG2315" s="142" t="s">
        <v>10518</v>
      </c>
      <c r="BH2315" s="141" t="s">
        <v>180</v>
      </c>
      <c r="BI2315" s="141" t="s">
        <v>178</v>
      </c>
      <c r="BJ2315" s="141"/>
      <c r="BK2315" s="141" t="s">
        <v>10519</v>
      </c>
      <c r="BL2315" s="141" t="s">
        <v>4337</v>
      </c>
      <c r="BM2315" s="141">
        <v>46.466630000000002</v>
      </c>
      <c r="BN2315" s="141">
        <v>-72.528710000000004</v>
      </c>
      <c r="BO2315" s="141">
        <v>1983</v>
      </c>
      <c r="BP2315" s="143" t="s">
        <v>486</v>
      </c>
      <c r="BQ2315" s="143" t="s">
        <v>17560</v>
      </c>
    </row>
    <row r="2316" spans="15:69" x14ac:dyDescent="0.25">
      <c r="O2316" s="225" t="str">
        <f t="shared" si="1246"/>
        <v/>
      </c>
      <c r="BF2316" s="141">
        <v>41055</v>
      </c>
      <c r="BG2316" s="142" t="s">
        <v>12411</v>
      </c>
      <c r="BH2316" s="141" t="s">
        <v>478</v>
      </c>
      <c r="BI2316" s="141" t="s">
        <v>177</v>
      </c>
      <c r="BJ2316" s="141"/>
      <c r="BK2316" s="141"/>
      <c r="BL2316" s="141" t="s">
        <v>12412</v>
      </c>
      <c r="BM2316" s="141">
        <v>45.463905611107698</v>
      </c>
      <c r="BN2316" s="141">
        <v>-71.777965597154406</v>
      </c>
      <c r="BO2316" s="141">
        <v>1975</v>
      </c>
      <c r="BP2316" s="143" t="s">
        <v>485</v>
      </c>
      <c r="BQ2316" s="143" t="s">
        <v>17560</v>
      </c>
    </row>
    <row r="2317" spans="15:69" x14ac:dyDescent="0.25">
      <c r="O2317" s="225" t="str">
        <f t="shared" si="1246"/>
        <v/>
      </c>
      <c r="BF2317" s="141">
        <v>41055</v>
      </c>
      <c r="BG2317" s="142" t="s">
        <v>12413</v>
      </c>
      <c r="BH2317" s="141" t="s">
        <v>180</v>
      </c>
      <c r="BI2317" s="141" t="s">
        <v>191</v>
      </c>
      <c r="BJ2317" s="141"/>
      <c r="BK2317" s="141"/>
      <c r="BL2317" s="141" t="s">
        <v>12414</v>
      </c>
      <c r="BM2317" s="141">
        <v>45.440138844275097</v>
      </c>
      <c r="BN2317" s="141">
        <v>-71.804374094824297</v>
      </c>
      <c r="BO2317" s="141">
        <v>1995</v>
      </c>
      <c r="BP2317" s="143" t="s">
        <v>24703</v>
      </c>
      <c r="BQ2317" s="143" t="s">
        <v>17560</v>
      </c>
    </row>
    <row r="2318" spans="15:69" x14ac:dyDescent="0.25">
      <c r="O2318" s="225" t="str">
        <f t="shared" ref="O2318:O2381" si="1247">IF(OR(B2318="",C2318="",G2318="",H2318="",I2318="",AND(J2318="",BW2318=FALSE),AND(K2318="",BX2318=FALSE),AND(L2318="",BY2318=FALSE),AND(M2318="",BZ2318=FALSE)),"",(IF(AND(100&gt;=CG2318,CG2318&gt;80),"A",IF(AND(80&gt;=CG2318,CG2318&gt;60),"B",IF(AND(60&gt;=CG2318,CG2318&gt;40),"C",IF(AND(40&gt;=CG2318,CG2318&gt;20),"D","E"))))))</f>
        <v/>
      </c>
      <c r="BF2318" s="141">
        <v>41055</v>
      </c>
      <c r="BG2318" s="142" t="s">
        <v>12415</v>
      </c>
      <c r="BH2318" s="141" t="s">
        <v>180</v>
      </c>
      <c r="BI2318" s="141" t="s">
        <v>191</v>
      </c>
      <c r="BJ2318" s="141"/>
      <c r="BK2318" s="141"/>
      <c r="BL2318" s="141" t="s">
        <v>2063</v>
      </c>
      <c r="BM2318" s="141">
        <v>45.450826689317402</v>
      </c>
      <c r="BN2318" s="141">
        <v>-71.763773081151498</v>
      </c>
      <c r="BO2318" s="141">
        <v>2010</v>
      </c>
      <c r="BP2318" s="143" t="s">
        <v>24703</v>
      </c>
      <c r="BQ2318" s="143" t="s">
        <v>17560</v>
      </c>
    </row>
    <row r="2319" spans="15:69" x14ac:dyDescent="0.25">
      <c r="O2319" s="225" t="str">
        <f t="shared" si="1247"/>
        <v/>
      </c>
      <c r="BF2319" s="141">
        <v>41055</v>
      </c>
      <c r="BG2319" s="142" t="s">
        <v>12416</v>
      </c>
      <c r="BH2319" s="141" t="s">
        <v>180</v>
      </c>
      <c r="BI2319" s="141" t="s">
        <v>178</v>
      </c>
      <c r="BJ2319" s="141"/>
      <c r="BK2319" s="141" t="s">
        <v>2342</v>
      </c>
      <c r="BL2319" s="141" t="s">
        <v>12417</v>
      </c>
      <c r="BM2319" s="141">
        <v>45.444425864022001</v>
      </c>
      <c r="BN2319" s="141">
        <v>-71.764844552804504</v>
      </c>
      <c r="BO2319" s="141">
        <v>1975</v>
      </c>
      <c r="BP2319" s="143" t="s">
        <v>24704</v>
      </c>
      <c r="BQ2319" s="143" t="s">
        <v>17560</v>
      </c>
    </row>
    <row r="2320" spans="15:69" x14ac:dyDescent="0.25">
      <c r="O2320" s="225" t="str">
        <f t="shared" si="1247"/>
        <v/>
      </c>
      <c r="BF2320" s="141">
        <v>43027</v>
      </c>
      <c r="BG2320" s="142" t="s">
        <v>12316</v>
      </c>
      <c r="BH2320" s="141" t="s">
        <v>180</v>
      </c>
      <c r="BI2320" s="141" t="s">
        <v>178</v>
      </c>
      <c r="BJ2320" s="141" t="s">
        <v>12317</v>
      </c>
      <c r="BK2320" s="141" t="s">
        <v>3952</v>
      </c>
      <c r="BL2320" s="141" t="s">
        <v>5217</v>
      </c>
      <c r="BM2320" s="141">
        <v>45.477557922338399</v>
      </c>
      <c r="BN2320" s="141">
        <v>-71.958126212770694</v>
      </c>
      <c r="BO2320" s="141">
        <v>1987</v>
      </c>
      <c r="BP2320" s="143" t="s">
        <v>24693</v>
      </c>
      <c r="BQ2320" s="143" t="s">
        <v>17560</v>
      </c>
    </row>
    <row r="2321" spans="15:69" x14ac:dyDescent="0.25">
      <c r="O2321" s="225" t="str">
        <f t="shared" si="1247"/>
        <v/>
      </c>
      <c r="BF2321" s="141">
        <v>43027</v>
      </c>
      <c r="BG2321" s="142" t="s">
        <v>12318</v>
      </c>
      <c r="BH2321" s="141" t="s">
        <v>180</v>
      </c>
      <c r="BI2321" s="141" t="s">
        <v>191</v>
      </c>
      <c r="BJ2321" s="141" t="s">
        <v>12319</v>
      </c>
      <c r="BK2321" s="141" t="s">
        <v>12320</v>
      </c>
      <c r="BL2321" s="141" t="s">
        <v>12212</v>
      </c>
      <c r="BM2321" s="141">
        <v>45.438649072364399</v>
      </c>
      <c r="BN2321" s="141">
        <v>-71.918764594421901</v>
      </c>
      <c r="BO2321" s="141">
        <v>1989</v>
      </c>
      <c r="BP2321" s="143" t="s">
        <v>24694</v>
      </c>
      <c r="BQ2321" s="143" t="s">
        <v>17560</v>
      </c>
    </row>
    <row r="2322" spans="15:69" x14ac:dyDescent="0.25">
      <c r="O2322" s="225" t="str">
        <f t="shared" si="1247"/>
        <v/>
      </c>
      <c r="BF2322" s="141">
        <v>43027</v>
      </c>
      <c r="BG2322" s="142" t="s">
        <v>12321</v>
      </c>
      <c r="BH2322" s="141" t="s">
        <v>478</v>
      </c>
      <c r="BI2322" s="141" t="s">
        <v>186</v>
      </c>
      <c r="BJ2322" s="141" t="s">
        <v>12322</v>
      </c>
      <c r="BK2322" s="141" t="s">
        <v>12323</v>
      </c>
      <c r="BL2322" s="141" t="s">
        <v>12324</v>
      </c>
      <c r="BM2322" s="141">
        <v>45.416785891410697</v>
      </c>
      <c r="BN2322" s="141">
        <v>-71.945048805681296</v>
      </c>
      <c r="BO2322" s="141">
        <v>1995</v>
      </c>
      <c r="BP2322" s="143" t="s">
        <v>24679</v>
      </c>
      <c r="BQ2322" s="143" t="s">
        <v>17560</v>
      </c>
    </row>
    <row r="2323" spans="15:69" x14ac:dyDescent="0.25">
      <c r="O2323" s="225" t="str">
        <f t="shared" si="1247"/>
        <v/>
      </c>
      <c r="BF2323" s="141">
        <v>43027</v>
      </c>
      <c r="BG2323" s="142" t="s">
        <v>12325</v>
      </c>
      <c r="BH2323" s="141" t="s">
        <v>478</v>
      </c>
      <c r="BI2323" s="141" t="s">
        <v>186</v>
      </c>
      <c r="BJ2323" s="141" t="s">
        <v>12326</v>
      </c>
      <c r="BK2323" s="141" t="s">
        <v>1879</v>
      </c>
      <c r="BL2323" s="141" t="s">
        <v>12327</v>
      </c>
      <c r="BM2323" s="141">
        <v>45.410977094470297</v>
      </c>
      <c r="BN2323" s="141">
        <v>-71.863467709987205</v>
      </c>
      <c r="BO2323" s="141">
        <v>1995</v>
      </c>
      <c r="BP2323" s="143" t="s">
        <v>24679</v>
      </c>
      <c r="BQ2323" s="143" t="s">
        <v>17560</v>
      </c>
    </row>
    <row r="2324" spans="15:69" x14ac:dyDescent="0.25">
      <c r="O2324" s="225" t="str">
        <f t="shared" si="1247"/>
        <v/>
      </c>
      <c r="BF2324" s="141">
        <v>43027</v>
      </c>
      <c r="BG2324" s="142" t="s">
        <v>12328</v>
      </c>
      <c r="BH2324" s="141" t="s">
        <v>180</v>
      </c>
      <c r="BI2324" s="141" t="s">
        <v>178</v>
      </c>
      <c r="BJ2324" s="141" t="s">
        <v>12329</v>
      </c>
      <c r="BK2324" s="141" t="s">
        <v>12330</v>
      </c>
      <c r="BL2324" s="141" t="s">
        <v>12331</v>
      </c>
      <c r="BM2324" s="141">
        <v>45.443782162398001</v>
      </c>
      <c r="BN2324" s="141">
        <v>-71.932149451102404</v>
      </c>
      <c r="BO2324" s="141">
        <v>1991</v>
      </c>
      <c r="BP2324" s="143" t="s">
        <v>24695</v>
      </c>
      <c r="BQ2324" s="143" t="s">
        <v>17560</v>
      </c>
    </row>
    <row r="2325" spans="15:69" x14ac:dyDescent="0.25">
      <c r="O2325" s="225" t="str">
        <f t="shared" si="1247"/>
        <v/>
      </c>
      <c r="BF2325" s="141">
        <v>44037</v>
      </c>
      <c r="BG2325" s="142" t="s">
        <v>12828</v>
      </c>
      <c r="BH2325" s="141" t="s">
        <v>180</v>
      </c>
      <c r="BI2325" s="141" t="s">
        <v>190</v>
      </c>
      <c r="BJ2325" s="141" t="s">
        <v>12829</v>
      </c>
      <c r="BK2325" s="141"/>
      <c r="BL2325" s="141" t="s">
        <v>12830</v>
      </c>
      <c r="BM2325" s="141">
        <v>45.125689999999999</v>
      </c>
      <c r="BN2325" s="141">
        <v>-71.813770000000005</v>
      </c>
      <c r="BO2325" s="141">
        <v>2013</v>
      </c>
      <c r="BP2325" s="143" t="s">
        <v>24800</v>
      </c>
      <c r="BQ2325" s="143" t="s">
        <v>17560</v>
      </c>
    </row>
    <row r="2326" spans="15:69" x14ac:dyDescent="0.25">
      <c r="O2326" s="225" t="str">
        <f t="shared" si="1247"/>
        <v/>
      </c>
      <c r="BF2326" s="141">
        <v>49058</v>
      </c>
      <c r="BG2326" s="142" t="s">
        <v>23022</v>
      </c>
      <c r="BH2326" s="141" t="s">
        <v>180</v>
      </c>
      <c r="BI2326" s="141" t="s">
        <v>191</v>
      </c>
      <c r="BJ2326" s="141" t="s">
        <v>23023</v>
      </c>
      <c r="BK2326" s="141" t="s">
        <v>23024</v>
      </c>
      <c r="BL2326" s="141" t="s">
        <v>23025</v>
      </c>
      <c r="BM2326" s="141">
        <v>45.905712985945698</v>
      </c>
      <c r="BN2326" s="141">
        <v>-72.470238324936602</v>
      </c>
      <c r="BO2326" s="141">
        <v>1989</v>
      </c>
      <c r="BP2326" s="143" t="s">
        <v>483</v>
      </c>
      <c r="BQ2326" s="143" t="s">
        <v>17560</v>
      </c>
    </row>
    <row r="2327" spans="15:69" x14ac:dyDescent="0.25">
      <c r="O2327" s="225" t="str">
        <f t="shared" si="1247"/>
        <v/>
      </c>
      <c r="BF2327" s="141">
        <v>49058</v>
      </c>
      <c r="BG2327" s="142" t="s">
        <v>23146</v>
      </c>
      <c r="BH2327" s="141" t="s">
        <v>180</v>
      </c>
      <c r="BI2327" s="141" t="s">
        <v>191</v>
      </c>
      <c r="BJ2327" s="141" t="s">
        <v>23147</v>
      </c>
      <c r="BK2327" s="141" t="s">
        <v>23148</v>
      </c>
      <c r="BL2327" s="141" t="s">
        <v>23149</v>
      </c>
      <c r="BM2327" s="141">
        <v>45.867180799299199</v>
      </c>
      <c r="BN2327" s="141">
        <v>-72.525251809992795</v>
      </c>
      <c r="BO2327" s="141">
        <v>1978</v>
      </c>
      <c r="BP2327" s="143" t="s">
        <v>487</v>
      </c>
      <c r="BQ2327" s="143" t="s">
        <v>17560</v>
      </c>
    </row>
    <row r="2328" spans="15:69" x14ac:dyDescent="0.25">
      <c r="O2328" s="225" t="str">
        <f t="shared" si="1247"/>
        <v/>
      </c>
      <c r="BF2328" s="141">
        <v>49058</v>
      </c>
      <c r="BG2328" s="142" t="s">
        <v>23150</v>
      </c>
      <c r="BH2328" s="141" t="s">
        <v>478</v>
      </c>
      <c r="BI2328" s="141" t="s">
        <v>177</v>
      </c>
      <c r="BJ2328" s="141" t="s">
        <v>23151</v>
      </c>
      <c r="BK2328" s="141" t="s">
        <v>22884</v>
      </c>
      <c r="BL2328" s="141" t="s">
        <v>23152</v>
      </c>
      <c r="BM2328" s="141">
        <v>45.8671145340263</v>
      </c>
      <c r="BN2328" s="141">
        <v>-72.526978869624799</v>
      </c>
      <c r="BO2328" s="141">
        <v>1991</v>
      </c>
      <c r="BP2328" s="143" t="s">
        <v>485</v>
      </c>
      <c r="BQ2328" s="143" t="s">
        <v>17560</v>
      </c>
    </row>
    <row r="2329" spans="15:69" x14ac:dyDescent="0.25">
      <c r="O2329" s="225" t="str">
        <f t="shared" si="1247"/>
        <v/>
      </c>
      <c r="BF2329" s="141">
        <v>52007</v>
      </c>
      <c r="BG2329" s="142" t="s">
        <v>17734</v>
      </c>
      <c r="BH2329" s="141" t="s">
        <v>180</v>
      </c>
      <c r="BI2329" s="141" t="s">
        <v>191</v>
      </c>
      <c r="BJ2329" s="141"/>
      <c r="BK2329" s="141" t="s">
        <v>1931</v>
      </c>
      <c r="BL2329" s="141" t="s">
        <v>17735</v>
      </c>
      <c r="BM2329" s="141">
        <v>45.883310100000003</v>
      </c>
      <c r="BN2329" s="141">
        <v>-73.273446899999996</v>
      </c>
      <c r="BO2329" s="141">
        <v>1993</v>
      </c>
      <c r="BP2329" s="143" t="s">
        <v>480</v>
      </c>
      <c r="BQ2329" s="143" t="s">
        <v>17560</v>
      </c>
    </row>
    <row r="2330" spans="15:69" x14ac:dyDescent="0.25">
      <c r="O2330" s="225" t="str">
        <f t="shared" si="1247"/>
        <v/>
      </c>
      <c r="BF2330" s="141">
        <v>52007</v>
      </c>
      <c r="BG2330" s="142" t="s">
        <v>17736</v>
      </c>
      <c r="BH2330" s="141" t="s">
        <v>180</v>
      </c>
      <c r="BI2330" s="141" t="s">
        <v>191</v>
      </c>
      <c r="BJ2330" s="141"/>
      <c r="BK2330" s="141" t="s">
        <v>1836</v>
      </c>
      <c r="BL2330" s="141" t="s">
        <v>26576</v>
      </c>
      <c r="BM2330" s="141">
        <v>45.875781600000003</v>
      </c>
      <c r="BN2330" s="141">
        <v>-73.281525400000007</v>
      </c>
      <c r="BO2330" s="141">
        <v>1993</v>
      </c>
      <c r="BP2330" s="143" t="s">
        <v>483</v>
      </c>
      <c r="BQ2330" s="143" t="s">
        <v>17560</v>
      </c>
    </row>
    <row r="2331" spans="15:69" x14ac:dyDescent="0.25">
      <c r="O2331" s="225" t="str">
        <f t="shared" si="1247"/>
        <v/>
      </c>
      <c r="BF2331" s="141">
        <v>51085</v>
      </c>
      <c r="BG2331" s="142" t="s">
        <v>10747</v>
      </c>
      <c r="BH2331" s="141" t="s">
        <v>180</v>
      </c>
      <c r="BI2331" s="141" t="s">
        <v>191</v>
      </c>
      <c r="BJ2331" s="141"/>
      <c r="BK2331" s="141" t="s">
        <v>1936</v>
      </c>
      <c r="BL2331" s="141" t="s">
        <v>10748</v>
      </c>
      <c r="BM2331" s="141">
        <v>46.498565300000003</v>
      </c>
      <c r="BN2331" s="141">
        <v>-72.822931699999998</v>
      </c>
      <c r="BO2331" s="141">
        <v>2004</v>
      </c>
      <c r="BP2331" s="143" t="s">
        <v>27693</v>
      </c>
      <c r="BQ2331" s="143" t="s">
        <v>27848</v>
      </c>
    </row>
    <row r="2332" spans="15:69" x14ac:dyDescent="0.25">
      <c r="O2332" s="225" t="str">
        <f t="shared" si="1247"/>
        <v/>
      </c>
      <c r="BF2332" s="141">
        <v>52030</v>
      </c>
      <c r="BG2332" s="142" t="s">
        <v>17624</v>
      </c>
      <c r="BH2332" s="141" t="s">
        <v>478</v>
      </c>
      <c r="BI2332" s="141" t="s">
        <v>176</v>
      </c>
      <c r="BJ2332" s="141" t="s">
        <v>17625</v>
      </c>
      <c r="BK2332" s="141" t="s">
        <v>17626</v>
      </c>
      <c r="BL2332" s="141" t="s">
        <v>17627</v>
      </c>
      <c r="BM2332" s="141">
        <v>46.139394000000003</v>
      </c>
      <c r="BN2332" s="141">
        <v>-73.351686000000001</v>
      </c>
      <c r="BO2332" s="141">
        <v>1954</v>
      </c>
      <c r="BP2332" s="143" t="s">
        <v>25528</v>
      </c>
      <c r="BQ2332" s="143" t="s">
        <v>17560</v>
      </c>
    </row>
    <row r="2333" spans="15:69" x14ac:dyDescent="0.25">
      <c r="O2333" s="225" t="str">
        <f t="shared" si="1247"/>
        <v/>
      </c>
      <c r="BF2333" s="141">
        <v>52030</v>
      </c>
      <c r="BG2333" s="142" t="s">
        <v>17790</v>
      </c>
      <c r="BH2333" s="141" t="s">
        <v>478</v>
      </c>
      <c r="BI2333" s="141" t="s">
        <v>177</v>
      </c>
      <c r="BJ2333" s="141"/>
      <c r="BK2333" s="141" t="s">
        <v>17791</v>
      </c>
      <c r="BL2333" s="141" t="s">
        <v>17627</v>
      </c>
      <c r="BM2333" s="141">
        <v>46.139426999999998</v>
      </c>
      <c r="BN2333" s="141">
        <v>-73.351633000000007</v>
      </c>
      <c r="BO2333" s="141">
        <v>1970</v>
      </c>
      <c r="BP2333" s="143" t="s">
        <v>25528</v>
      </c>
      <c r="BQ2333" s="143" t="s">
        <v>17560</v>
      </c>
    </row>
    <row r="2334" spans="15:69" x14ac:dyDescent="0.25">
      <c r="O2334" s="225" t="str">
        <f t="shared" si="1247"/>
        <v/>
      </c>
      <c r="BF2334" s="141">
        <v>52030</v>
      </c>
      <c r="BG2334" s="142" t="s">
        <v>17792</v>
      </c>
      <c r="BH2334" s="141" t="s">
        <v>478</v>
      </c>
      <c r="BI2334" s="141" t="s">
        <v>176</v>
      </c>
      <c r="BJ2334" s="141"/>
      <c r="BK2334" s="141" t="s">
        <v>17793</v>
      </c>
      <c r="BL2334" s="141" t="s">
        <v>2796</v>
      </c>
      <c r="BM2334" s="141">
        <v>46.099694</v>
      </c>
      <c r="BN2334" s="141">
        <v>-73.446267000000006</v>
      </c>
      <c r="BO2334" s="141">
        <v>1989</v>
      </c>
      <c r="BP2334" s="143" t="s">
        <v>25541</v>
      </c>
      <c r="BQ2334" s="143" t="s">
        <v>17560</v>
      </c>
    </row>
    <row r="2335" spans="15:69" x14ac:dyDescent="0.25">
      <c r="O2335" s="225" t="str">
        <f t="shared" si="1247"/>
        <v/>
      </c>
      <c r="BF2335" s="141">
        <v>52030</v>
      </c>
      <c r="BG2335" s="142" t="s">
        <v>17794</v>
      </c>
      <c r="BH2335" s="141" t="s">
        <v>478</v>
      </c>
      <c r="BI2335" s="141" t="s">
        <v>176</v>
      </c>
      <c r="BJ2335" s="141" t="s">
        <v>10656</v>
      </c>
      <c r="BK2335" s="141" t="s">
        <v>17793</v>
      </c>
      <c r="BL2335" s="141" t="s">
        <v>2796</v>
      </c>
      <c r="BM2335" s="141">
        <v>46.099694</v>
      </c>
      <c r="BN2335" s="141">
        <v>-73.446267000000006</v>
      </c>
      <c r="BO2335" s="141">
        <v>2011</v>
      </c>
      <c r="BP2335" s="143"/>
      <c r="BQ2335" s="143" t="s">
        <v>17560</v>
      </c>
    </row>
    <row r="2336" spans="15:69" x14ac:dyDescent="0.25">
      <c r="O2336" s="225" t="str">
        <f t="shared" si="1247"/>
        <v/>
      </c>
      <c r="BF2336" s="141">
        <v>52035</v>
      </c>
      <c r="BG2336" s="142" t="s">
        <v>17799</v>
      </c>
      <c r="BH2336" s="141" t="s">
        <v>180</v>
      </c>
      <c r="BI2336" s="141" t="s">
        <v>178</v>
      </c>
      <c r="BJ2336" s="141" t="s">
        <v>17800</v>
      </c>
      <c r="BK2336" s="141" t="s">
        <v>4435</v>
      </c>
      <c r="BL2336" s="141" t="s">
        <v>17801</v>
      </c>
      <c r="BM2336" s="141">
        <v>46.093569542361102</v>
      </c>
      <c r="BN2336" s="141">
        <v>-73.184939668042503</v>
      </c>
      <c r="BO2336" s="141">
        <v>1996</v>
      </c>
      <c r="BP2336" s="143" t="s">
        <v>25542</v>
      </c>
      <c r="BQ2336" s="143" t="s">
        <v>17560</v>
      </c>
    </row>
    <row r="2337" spans="15:69" x14ac:dyDescent="0.25">
      <c r="O2337" s="225" t="str">
        <f t="shared" si="1247"/>
        <v/>
      </c>
      <c r="BF2337" s="141">
        <v>52035</v>
      </c>
      <c r="BG2337" s="142" t="s">
        <v>17802</v>
      </c>
      <c r="BH2337" s="141" t="s">
        <v>478</v>
      </c>
      <c r="BI2337" s="141" t="s">
        <v>176</v>
      </c>
      <c r="BJ2337" s="141" t="s">
        <v>1553</v>
      </c>
      <c r="BK2337" s="141" t="s">
        <v>17749</v>
      </c>
      <c r="BL2337" s="141" t="s">
        <v>17750</v>
      </c>
      <c r="BM2337" s="141">
        <v>46.066375215561699</v>
      </c>
      <c r="BN2337" s="141">
        <v>-73.180324675085799</v>
      </c>
      <c r="BO2337" s="141">
        <v>1959</v>
      </c>
      <c r="BP2337" s="143" t="s">
        <v>25543</v>
      </c>
      <c r="BQ2337" s="143" t="s">
        <v>17560</v>
      </c>
    </row>
    <row r="2338" spans="15:69" x14ac:dyDescent="0.25">
      <c r="O2338" s="225" t="str">
        <f t="shared" si="1247"/>
        <v/>
      </c>
      <c r="BF2338" s="141">
        <v>52035</v>
      </c>
      <c r="BG2338" s="142" t="s">
        <v>17803</v>
      </c>
      <c r="BH2338" s="141" t="s">
        <v>180</v>
      </c>
      <c r="BI2338" s="141" t="s">
        <v>191</v>
      </c>
      <c r="BJ2338" s="141"/>
      <c r="BK2338" s="141" t="s">
        <v>17804</v>
      </c>
      <c r="BL2338" s="141" t="s">
        <v>17805</v>
      </c>
      <c r="BM2338" s="141">
        <v>46.074257000000003</v>
      </c>
      <c r="BN2338" s="141">
        <v>-73.178569999999993</v>
      </c>
      <c r="BO2338" s="141">
        <v>1995</v>
      </c>
      <c r="BP2338" s="143" t="s">
        <v>25544</v>
      </c>
      <c r="BQ2338" s="143" t="s">
        <v>17560</v>
      </c>
    </row>
    <row r="2339" spans="15:69" x14ac:dyDescent="0.25">
      <c r="O2339" s="225" t="str">
        <f t="shared" si="1247"/>
        <v/>
      </c>
      <c r="BF2339" s="141">
        <v>52035</v>
      </c>
      <c r="BG2339" s="142" t="s">
        <v>17806</v>
      </c>
      <c r="BH2339" s="141" t="s">
        <v>180</v>
      </c>
      <c r="BI2339" s="141" t="s">
        <v>191</v>
      </c>
      <c r="BJ2339" s="141"/>
      <c r="BK2339" s="141" t="s">
        <v>4435</v>
      </c>
      <c r="BL2339" s="141" t="s">
        <v>17801</v>
      </c>
      <c r="BM2339" s="141">
        <v>46.093569542361102</v>
      </c>
      <c r="BN2339" s="141">
        <v>-73.184939668042503</v>
      </c>
      <c r="BO2339" s="141">
        <v>1996</v>
      </c>
      <c r="BP2339" s="143" t="s">
        <v>25545</v>
      </c>
      <c r="BQ2339" s="143" t="s">
        <v>17560</v>
      </c>
    </row>
    <row r="2340" spans="15:69" x14ac:dyDescent="0.25">
      <c r="O2340" s="225" t="str">
        <f t="shared" si="1247"/>
        <v/>
      </c>
      <c r="BF2340" s="141">
        <v>52035</v>
      </c>
      <c r="BG2340" s="142" t="s">
        <v>17807</v>
      </c>
      <c r="BH2340" s="141" t="s">
        <v>180</v>
      </c>
      <c r="BI2340" s="141" t="s">
        <v>191</v>
      </c>
      <c r="BJ2340" s="141"/>
      <c r="BK2340" s="141" t="s">
        <v>1815</v>
      </c>
      <c r="BL2340" s="141" t="s">
        <v>17808</v>
      </c>
      <c r="BM2340" s="141">
        <v>46.092053</v>
      </c>
      <c r="BN2340" s="141">
        <v>-73.169960000000003</v>
      </c>
      <c r="BO2340" s="141">
        <v>1995</v>
      </c>
      <c r="BP2340" s="143" t="s">
        <v>25529</v>
      </c>
      <c r="BQ2340" s="143" t="s">
        <v>17560</v>
      </c>
    </row>
    <row r="2341" spans="15:69" x14ac:dyDescent="0.25">
      <c r="O2341" s="225" t="str">
        <f t="shared" si="1247"/>
        <v/>
      </c>
      <c r="BF2341" s="141">
        <v>57035</v>
      </c>
      <c r="BG2341" s="142" t="s">
        <v>21710</v>
      </c>
      <c r="BH2341" s="141" t="s">
        <v>478</v>
      </c>
      <c r="BI2341" s="141" t="s">
        <v>176</v>
      </c>
      <c r="BJ2341" s="141" t="s">
        <v>1553</v>
      </c>
      <c r="BK2341" s="141" t="s">
        <v>20721</v>
      </c>
      <c r="BL2341" s="141" t="s">
        <v>2220</v>
      </c>
      <c r="BM2341" s="141">
        <v>45.535263</v>
      </c>
      <c r="BN2341" s="141">
        <v>-73.228340000000003</v>
      </c>
      <c r="BO2341" s="141">
        <v>1958</v>
      </c>
      <c r="BP2341" s="143" t="s">
        <v>25979</v>
      </c>
      <c r="BQ2341" s="143" t="s">
        <v>17560</v>
      </c>
    </row>
    <row r="2342" spans="15:69" x14ac:dyDescent="0.25">
      <c r="O2342" s="225" t="str">
        <f t="shared" si="1247"/>
        <v/>
      </c>
      <c r="BF2342" s="141">
        <v>57035</v>
      </c>
      <c r="BG2342" s="142" t="s">
        <v>21711</v>
      </c>
      <c r="BH2342" s="141" t="s">
        <v>478</v>
      </c>
      <c r="BI2342" s="141" t="s">
        <v>177</v>
      </c>
      <c r="BJ2342" s="141" t="s">
        <v>21712</v>
      </c>
      <c r="BK2342" s="141" t="s">
        <v>12706</v>
      </c>
      <c r="BL2342" s="141" t="s">
        <v>21713</v>
      </c>
      <c r="BM2342" s="141">
        <v>45.5527743027436</v>
      </c>
      <c r="BN2342" s="141">
        <v>-73.184286831962794</v>
      </c>
      <c r="BO2342" s="141">
        <v>2006</v>
      </c>
      <c r="BP2342" s="143" t="s">
        <v>26106</v>
      </c>
      <c r="BQ2342" s="143" t="s">
        <v>17560</v>
      </c>
    </row>
    <row r="2343" spans="15:69" x14ac:dyDescent="0.25">
      <c r="O2343" s="225" t="str">
        <f t="shared" si="1247"/>
        <v/>
      </c>
      <c r="BF2343" s="141">
        <v>57035</v>
      </c>
      <c r="BG2343" s="142" t="s">
        <v>21714</v>
      </c>
      <c r="BH2343" s="141" t="s">
        <v>478</v>
      </c>
      <c r="BI2343" s="141" t="s">
        <v>186</v>
      </c>
      <c r="BJ2343" s="141"/>
      <c r="BK2343" s="141" t="s">
        <v>5043</v>
      </c>
      <c r="BL2343" s="141" t="s">
        <v>20723</v>
      </c>
      <c r="BM2343" s="141">
        <v>45.552174000000001</v>
      </c>
      <c r="BN2343" s="141">
        <v>-73.184169999999995</v>
      </c>
      <c r="BO2343" s="141">
        <v>1960</v>
      </c>
      <c r="BP2343" s="143" t="s">
        <v>25980</v>
      </c>
      <c r="BQ2343" s="143" t="s">
        <v>17560</v>
      </c>
    </row>
    <row r="2344" spans="15:69" x14ac:dyDescent="0.25">
      <c r="O2344" s="225" t="str">
        <f t="shared" si="1247"/>
        <v/>
      </c>
      <c r="BF2344" s="141">
        <v>57035</v>
      </c>
      <c r="BG2344" s="142" t="s">
        <v>21715</v>
      </c>
      <c r="BH2344" s="141" t="s">
        <v>478</v>
      </c>
      <c r="BI2344" s="141" t="s">
        <v>186</v>
      </c>
      <c r="BJ2344" s="141"/>
      <c r="BK2344" s="141" t="s">
        <v>20725</v>
      </c>
      <c r="BL2344" s="141" t="s">
        <v>20723</v>
      </c>
      <c r="BM2344" s="141">
        <v>45.531154999999998</v>
      </c>
      <c r="BN2344" s="141">
        <v>-73.205414000000005</v>
      </c>
      <c r="BO2344" s="141">
        <v>1974</v>
      </c>
      <c r="BP2344" s="143" t="s">
        <v>25981</v>
      </c>
      <c r="BQ2344" s="143" t="s">
        <v>17560</v>
      </c>
    </row>
    <row r="2345" spans="15:69" x14ac:dyDescent="0.25">
      <c r="O2345" s="225" t="str">
        <f t="shared" si="1247"/>
        <v/>
      </c>
      <c r="BF2345" s="141">
        <v>57035</v>
      </c>
      <c r="BG2345" s="142" t="s">
        <v>21716</v>
      </c>
      <c r="BH2345" s="141" t="s">
        <v>478</v>
      </c>
      <c r="BI2345" s="141" t="s">
        <v>186</v>
      </c>
      <c r="BJ2345" s="141"/>
      <c r="BK2345" s="141" t="s">
        <v>3721</v>
      </c>
      <c r="BL2345" s="141" t="s">
        <v>20907</v>
      </c>
      <c r="BM2345" s="141">
        <v>45.540675999999998</v>
      </c>
      <c r="BN2345" s="141">
        <v>-73.204440000000005</v>
      </c>
      <c r="BO2345" s="141">
        <v>1974</v>
      </c>
      <c r="BP2345" s="143" t="s">
        <v>25981</v>
      </c>
      <c r="BQ2345" s="143" t="s">
        <v>17560</v>
      </c>
    </row>
    <row r="2346" spans="15:69" x14ac:dyDescent="0.25">
      <c r="O2346" s="225" t="str">
        <f t="shared" si="1247"/>
        <v/>
      </c>
      <c r="BF2346" s="141">
        <v>57035</v>
      </c>
      <c r="BG2346" s="142" t="s">
        <v>21717</v>
      </c>
      <c r="BH2346" s="141" t="s">
        <v>478</v>
      </c>
      <c r="BI2346" s="141" t="s">
        <v>186</v>
      </c>
      <c r="BJ2346" s="141"/>
      <c r="BK2346" s="141" t="s">
        <v>16597</v>
      </c>
      <c r="BL2346" s="141" t="s">
        <v>20909</v>
      </c>
      <c r="BM2346" s="141">
        <v>45.556199999999997</v>
      </c>
      <c r="BN2346" s="141">
        <v>-73.198089999999993</v>
      </c>
      <c r="BO2346" s="141">
        <v>1974</v>
      </c>
      <c r="BP2346" s="143" t="s">
        <v>25981</v>
      </c>
      <c r="BQ2346" s="143" t="s">
        <v>17560</v>
      </c>
    </row>
    <row r="2347" spans="15:69" x14ac:dyDescent="0.25">
      <c r="O2347" s="225" t="str">
        <f t="shared" si="1247"/>
        <v/>
      </c>
      <c r="BF2347" s="141">
        <v>57040</v>
      </c>
      <c r="BG2347" s="142" t="s">
        <v>23830</v>
      </c>
      <c r="BH2347" s="141" t="s">
        <v>478</v>
      </c>
      <c r="BI2347" s="141" t="s">
        <v>186</v>
      </c>
      <c r="BJ2347" s="141"/>
      <c r="BK2347" s="141" t="s">
        <v>16597</v>
      </c>
      <c r="BL2347" s="141" t="s">
        <v>20909</v>
      </c>
      <c r="BM2347" s="141">
        <v>45.556199999999997</v>
      </c>
      <c r="BN2347" s="141">
        <v>-73.198089999999993</v>
      </c>
      <c r="BO2347" s="141">
        <v>1974</v>
      </c>
      <c r="BP2347" s="143" t="s">
        <v>25981</v>
      </c>
      <c r="BQ2347" s="143" t="s">
        <v>17560</v>
      </c>
    </row>
    <row r="2348" spans="15:69" x14ac:dyDescent="0.25">
      <c r="O2348" s="225" t="str">
        <f t="shared" si="1247"/>
        <v/>
      </c>
      <c r="BF2348" s="141">
        <v>57040</v>
      </c>
      <c r="BG2348" s="142" t="s">
        <v>23831</v>
      </c>
      <c r="BH2348" s="141" t="s">
        <v>478</v>
      </c>
      <c r="BI2348" s="141" t="s">
        <v>177</v>
      </c>
      <c r="BJ2348" s="141" t="s">
        <v>21712</v>
      </c>
      <c r="BK2348" s="141" t="s">
        <v>12706</v>
      </c>
      <c r="BL2348" s="141" t="s">
        <v>21713</v>
      </c>
      <c r="BM2348" s="141">
        <v>45.5527743027436</v>
      </c>
      <c r="BN2348" s="141">
        <v>-73.184286831962794</v>
      </c>
      <c r="BO2348" s="141">
        <v>2006</v>
      </c>
      <c r="BP2348" s="143" t="s">
        <v>4001</v>
      </c>
      <c r="BQ2348" s="143" t="s">
        <v>17560</v>
      </c>
    </row>
    <row r="2349" spans="15:69" x14ac:dyDescent="0.25">
      <c r="O2349" s="225" t="str">
        <f t="shared" si="1247"/>
        <v/>
      </c>
      <c r="BF2349" s="141">
        <v>57040</v>
      </c>
      <c r="BG2349" s="142" t="s">
        <v>23832</v>
      </c>
      <c r="BH2349" s="141" t="s">
        <v>180</v>
      </c>
      <c r="BI2349" s="141" t="s">
        <v>178</v>
      </c>
      <c r="BJ2349" s="141"/>
      <c r="BK2349" s="141" t="s">
        <v>2501</v>
      </c>
      <c r="BL2349" s="141" t="s">
        <v>21991</v>
      </c>
      <c r="BM2349" s="141">
        <v>45.593704000000002</v>
      </c>
      <c r="BN2349" s="141">
        <v>-73.170062000000001</v>
      </c>
      <c r="BO2349" s="141">
        <v>1998</v>
      </c>
      <c r="BP2349" s="143"/>
      <c r="BQ2349" s="143" t="s">
        <v>17560</v>
      </c>
    </row>
    <row r="2350" spans="15:69" x14ac:dyDescent="0.25">
      <c r="O2350" s="225" t="str">
        <f t="shared" si="1247"/>
        <v/>
      </c>
      <c r="BF2350" s="141">
        <v>57040</v>
      </c>
      <c r="BG2350" s="142" t="s">
        <v>23833</v>
      </c>
      <c r="BH2350" s="141" t="s">
        <v>180</v>
      </c>
      <c r="BI2350" s="141" t="s">
        <v>191</v>
      </c>
      <c r="BJ2350" s="141" t="s">
        <v>21993</v>
      </c>
      <c r="BK2350" s="141" t="s">
        <v>21994</v>
      </c>
      <c r="BL2350" s="141" t="s">
        <v>21995</v>
      </c>
      <c r="BM2350" s="141">
        <v>45.353830000000002</v>
      </c>
      <c r="BN2350" s="141">
        <v>-73.117630000000005</v>
      </c>
      <c r="BO2350" s="141">
        <v>1997</v>
      </c>
      <c r="BP2350" s="143"/>
      <c r="BQ2350" s="143" t="s">
        <v>17560</v>
      </c>
    </row>
    <row r="2351" spans="15:69" x14ac:dyDescent="0.25">
      <c r="O2351" s="225" t="str">
        <f t="shared" si="1247"/>
        <v/>
      </c>
      <c r="BF2351" s="141">
        <v>57040</v>
      </c>
      <c r="BG2351" s="142" t="s">
        <v>23834</v>
      </c>
      <c r="BH2351" s="141" t="s">
        <v>180</v>
      </c>
      <c r="BI2351" s="141" t="s">
        <v>191</v>
      </c>
      <c r="BJ2351" s="141" t="s">
        <v>21997</v>
      </c>
      <c r="BK2351" s="141" t="s">
        <v>18439</v>
      </c>
      <c r="BL2351" s="141" t="s">
        <v>21998</v>
      </c>
      <c r="BM2351" s="141">
        <v>45.34355</v>
      </c>
      <c r="BN2351" s="141">
        <v>-73.114400000000003</v>
      </c>
      <c r="BO2351" s="141">
        <v>1997</v>
      </c>
      <c r="BP2351" s="143"/>
      <c r="BQ2351" s="143" t="s">
        <v>17560</v>
      </c>
    </row>
    <row r="2352" spans="15:69" x14ac:dyDescent="0.25">
      <c r="O2352" s="225" t="str">
        <f t="shared" si="1247"/>
        <v/>
      </c>
      <c r="BF2352" s="141">
        <v>61030</v>
      </c>
      <c r="BG2352" s="142" t="s">
        <v>18226</v>
      </c>
      <c r="BH2352" s="141" t="s">
        <v>478</v>
      </c>
      <c r="BI2352" s="141" t="s">
        <v>176</v>
      </c>
      <c r="BJ2352" s="141" t="s">
        <v>2536</v>
      </c>
      <c r="BK2352" s="141" t="s">
        <v>1805</v>
      </c>
      <c r="BL2352" s="141" t="s">
        <v>2519</v>
      </c>
      <c r="BM2352" s="141">
        <v>46.023212000000001</v>
      </c>
      <c r="BN2352" s="141">
        <v>-73.435135000000002</v>
      </c>
      <c r="BO2352" s="141">
        <v>2009</v>
      </c>
      <c r="BP2352" s="143" t="s">
        <v>24006</v>
      </c>
      <c r="BQ2352" s="143" t="s">
        <v>17560</v>
      </c>
    </row>
    <row r="2353" spans="15:69" x14ac:dyDescent="0.25">
      <c r="O2353" s="225" t="str">
        <f t="shared" si="1247"/>
        <v/>
      </c>
      <c r="BF2353" s="141">
        <v>61035</v>
      </c>
      <c r="BG2353" s="142" t="s">
        <v>18032</v>
      </c>
      <c r="BH2353" s="141" t="s">
        <v>478</v>
      </c>
      <c r="BI2353" s="141" t="s">
        <v>176</v>
      </c>
      <c r="BJ2353" s="141" t="s">
        <v>18033</v>
      </c>
      <c r="BK2353" s="141"/>
      <c r="BL2353" s="141" t="s">
        <v>18034</v>
      </c>
      <c r="BM2353" s="141">
        <v>46.056100000000001</v>
      </c>
      <c r="BN2353" s="141">
        <v>-73.464500000000001</v>
      </c>
      <c r="BO2353" s="141">
        <v>1984</v>
      </c>
      <c r="BP2353" s="143" t="s">
        <v>25569</v>
      </c>
      <c r="BQ2353" s="143" t="s">
        <v>17560</v>
      </c>
    </row>
    <row r="2354" spans="15:69" x14ac:dyDescent="0.25">
      <c r="O2354" s="225" t="str">
        <f t="shared" si="1247"/>
        <v/>
      </c>
      <c r="BF2354" s="141">
        <v>65005</v>
      </c>
      <c r="BG2354" s="142" t="s">
        <v>2249</v>
      </c>
      <c r="BH2354" s="141" t="s">
        <v>478</v>
      </c>
      <c r="BI2354" s="141" t="s">
        <v>1268</v>
      </c>
      <c r="BJ2354" s="141" t="s">
        <v>2250</v>
      </c>
      <c r="BK2354" s="141"/>
      <c r="BL2354" s="141"/>
      <c r="BM2354" s="141">
        <v>45.601343878999998</v>
      </c>
      <c r="BN2354" s="141">
        <v>-73.654504779999996</v>
      </c>
      <c r="BO2354" s="141">
        <v>1990</v>
      </c>
      <c r="BP2354" s="143" t="s">
        <v>23957</v>
      </c>
      <c r="BQ2354" s="143" t="s">
        <v>17560</v>
      </c>
    </row>
    <row r="2355" spans="15:69" x14ac:dyDescent="0.25">
      <c r="O2355" s="225" t="str">
        <f t="shared" si="1247"/>
        <v/>
      </c>
      <c r="BF2355" s="141">
        <v>64015</v>
      </c>
      <c r="BG2355" s="142" t="s">
        <v>2467</v>
      </c>
      <c r="BH2355" s="141" t="s">
        <v>180</v>
      </c>
      <c r="BI2355" s="141" t="s">
        <v>191</v>
      </c>
      <c r="BJ2355" s="141" t="s">
        <v>2468</v>
      </c>
      <c r="BK2355" s="141" t="s">
        <v>2469</v>
      </c>
      <c r="BL2355" s="141" t="s">
        <v>2470</v>
      </c>
      <c r="BM2355" s="141">
        <v>45.727599193723698</v>
      </c>
      <c r="BN2355" s="141">
        <v>-73.616210344173496</v>
      </c>
      <c r="BO2355" s="141">
        <v>1995</v>
      </c>
      <c r="BP2355" s="143" t="s">
        <v>23996</v>
      </c>
      <c r="BQ2355" s="143" t="s">
        <v>17560</v>
      </c>
    </row>
    <row r="2356" spans="15:69" x14ac:dyDescent="0.25">
      <c r="O2356" s="225" t="str">
        <f t="shared" si="1247"/>
        <v/>
      </c>
      <c r="BF2356" s="141">
        <v>64015</v>
      </c>
      <c r="BG2356" s="142" t="s">
        <v>2471</v>
      </c>
      <c r="BH2356" s="141" t="s">
        <v>180</v>
      </c>
      <c r="BI2356" s="141" t="s">
        <v>191</v>
      </c>
      <c r="BJ2356" s="141" t="s">
        <v>2472</v>
      </c>
      <c r="BK2356" s="141" t="s">
        <v>2473</v>
      </c>
      <c r="BL2356" s="141" t="s">
        <v>2474</v>
      </c>
      <c r="BM2356" s="141">
        <v>45.749306811428099</v>
      </c>
      <c r="BN2356" s="141">
        <v>-73.595669462401105</v>
      </c>
      <c r="BO2356" s="141">
        <v>1965</v>
      </c>
      <c r="BP2356" s="143" t="s">
        <v>23997</v>
      </c>
      <c r="BQ2356" s="143" t="s">
        <v>17560</v>
      </c>
    </row>
    <row r="2357" spans="15:69" x14ac:dyDescent="0.25">
      <c r="O2357" s="225" t="str">
        <f t="shared" si="1247"/>
        <v/>
      </c>
      <c r="BF2357" s="141">
        <v>64015</v>
      </c>
      <c r="BG2357" s="142" t="s">
        <v>2475</v>
      </c>
      <c r="BH2357" s="141" t="s">
        <v>180</v>
      </c>
      <c r="BI2357" s="141" t="s">
        <v>191</v>
      </c>
      <c r="BJ2357" s="141" t="s">
        <v>2476</v>
      </c>
      <c r="BK2357" s="141" t="s">
        <v>2477</v>
      </c>
      <c r="BL2357" s="141" t="s">
        <v>2478</v>
      </c>
      <c r="BM2357" s="141">
        <v>45.732440062113298</v>
      </c>
      <c r="BN2357" s="141">
        <v>-73.616663517239303</v>
      </c>
      <c r="BO2357" s="141">
        <v>2011</v>
      </c>
      <c r="BP2357" s="143" t="s">
        <v>23998</v>
      </c>
      <c r="BQ2357" s="143" t="s">
        <v>17560</v>
      </c>
    </row>
    <row r="2358" spans="15:69" x14ac:dyDescent="0.25">
      <c r="O2358" s="225" t="str">
        <f t="shared" si="1247"/>
        <v/>
      </c>
      <c r="BF2358" s="141">
        <v>64015</v>
      </c>
      <c r="BG2358" s="142" t="s">
        <v>2555</v>
      </c>
      <c r="BH2358" s="141" t="s">
        <v>180</v>
      </c>
      <c r="BI2358" s="141" t="s">
        <v>191</v>
      </c>
      <c r="BJ2358" s="141" t="s">
        <v>2556</v>
      </c>
      <c r="BK2358" s="141" t="s">
        <v>2557</v>
      </c>
      <c r="BL2358" s="141" t="s">
        <v>2558</v>
      </c>
      <c r="BM2358" s="141">
        <v>45.7447822380201</v>
      </c>
      <c r="BN2358" s="141">
        <v>-73.602600918634195</v>
      </c>
      <c r="BO2358" s="141">
        <v>2010</v>
      </c>
      <c r="BP2358" s="143" t="s">
        <v>23998</v>
      </c>
      <c r="BQ2358" s="143" t="s">
        <v>17560</v>
      </c>
    </row>
    <row r="2359" spans="15:69" x14ac:dyDescent="0.25">
      <c r="O2359" s="225" t="str">
        <f t="shared" si="1247"/>
        <v/>
      </c>
      <c r="BF2359" s="141">
        <v>64015</v>
      </c>
      <c r="BG2359" s="142" t="s">
        <v>2559</v>
      </c>
      <c r="BH2359" s="141" t="s">
        <v>180</v>
      </c>
      <c r="BI2359" s="141" t="s">
        <v>191</v>
      </c>
      <c r="BJ2359" s="141" t="s">
        <v>2560</v>
      </c>
      <c r="BK2359" s="141" t="s">
        <v>2561</v>
      </c>
      <c r="BL2359" s="141" t="s">
        <v>2562</v>
      </c>
      <c r="BM2359" s="141">
        <v>45.751809108846103</v>
      </c>
      <c r="BN2359" s="141">
        <v>-73.604512216768697</v>
      </c>
      <c r="BO2359" s="141">
        <v>2008</v>
      </c>
      <c r="BP2359" s="143" t="s">
        <v>24007</v>
      </c>
      <c r="BQ2359" s="143" t="s">
        <v>17560</v>
      </c>
    </row>
    <row r="2360" spans="15:69" x14ac:dyDescent="0.25">
      <c r="O2360" s="225" t="str">
        <f t="shared" si="1247"/>
        <v/>
      </c>
      <c r="BF2360" s="141">
        <v>64015</v>
      </c>
      <c r="BG2360" s="142" t="s">
        <v>2563</v>
      </c>
      <c r="BH2360" s="141" t="s">
        <v>180</v>
      </c>
      <c r="BI2360" s="141" t="s">
        <v>191</v>
      </c>
      <c r="BJ2360" s="141" t="s">
        <v>2564</v>
      </c>
      <c r="BK2360" s="141" t="s">
        <v>2565</v>
      </c>
      <c r="BL2360" s="141" t="s">
        <v>2566</v>
      </c>
      <c r="BM2360" s="141">
        <v>45.727651999999999</v>
      </c>
      <c r="BN2360" s="141">
        <v>-73.602090000000004</v>
      </c>
      <c r="BO2360" s="141">
        <v>1990</v>
      </c>
      <c r="BP2360" s="143" t="s">
        <v>23998</v>
      </c>
      <c r="BQ2360" s="143" t="s">
        <v>17560</v>
      </c>
    </row>
    <row r="2361" spans="15:69" x14ac:dyDescent="0.25">
      <c r="O2361" s="225" t="str">
        <f t="shared" si="1247"/>
        <v/>
      </c>
      <c r="BF2361" s="141">
        <v>65005</v>
      </c>
      <c r="BG2361" s="142" t="s">
        <v>2261</v>
      </c>
      <c r="BH2361" s="141" t="s">
        <v>478</v>
      </c>
      <c r="BI2361" s="141" t="s">
        <v>1268</v>
      </c>
      <c r="BJ2361" s="141" t="s">
        <v>2262</v>
      </c>
      <c r="BK2361" s="141"/>
      <c r="BL2361" s="141"/>
      <c r="BM2361" s="141">
        <v>45.564419999999998</v>
      </c>
      <c r="BN2361" s="141">
        <v>-73.828779999999995</v>
      </c>
      <c r="BO2361" s="141">
        <v>1990</v>
      </c>
      <c r="BP2361" s="143" t="s">
        <v>23957</v>
      </c>
      <c r="BQ2361" s="143" t="s">
        <v>17560</v>
      </c>
    </row>
    <row r="2362" spans="15:69" x14ac:dyDescent="0.25">
      <c r="O2362" s="225" t="str">
        <f t="shared" si="1247"/>
        <v/>
      </c>
      <c r="BF2362" s="141">
        <v>65005</v>
      </c>
      <c r="BG2362" s="142" t="s">
        <v>2263</v>
      </c>
      <c r="BH2362" s="141" t="s">
        <v>478</v>
      </c>
      <c r="BI2362" s="141" t="s">
        <v>1268</v>
      </c>
      <c r="BJ2362" s="141" t="s">
        <v>2264</v>
      </c>
      <c r="BK2362" s="141"/>
      <c r="BL2362" s="141"/>
      <c r="BM2362" s="141">
        <v>45.681648193999997</v>
      </c>
      <c r="BN2362" s="141">
        <v>-73.625431169999999</v>
      </c>
      <c r="BO2362" s="141">
        <v>1990</v>
      </c>
      <c r="BP2362" s="143" t="s">
        <v>23957</v>
      </c>
      <c r="BQ2362" s="143" t="s">
        <v>17560</v>
      </c>
    </row>
    <row r="2363" spans="15:69" x14ac:dyDescent="0.25">
      <c r="O2363" s="225" t="str">
        <f t="shared" si="1247"/>
        <v/>
      </c>
      <c r="BF2363" s="141">
        <v>65005</v>
      </c>
      <c r="BG2363" s="142" t="s">
        <v>2265</v>
      </c>
      <c r="BH2363" s="141" t="s">
        <v>478</v>
      </c>
      <c r="BI2363" s="141" t="s">
        <v>1268</v>
      </c>
      <c r="BJ2363" s="141" t="s">
        <v>2266</v>
      </c>
      <c r="BK2363" s="141"/>
      <c r="BL2363" s="141"/>
      <c r="BM2363" s="141">
        <v>45.610588126000003</v>
      </c>
      <c r="BN2363" s="141">
        <v>-73.667098050000007</v>
      </c>
      <c r="BO2363" s="141">
        <v>1990</v>
      </c>
      <c r="BP2363" s="143" t="s">
        <v>23957</v>
      </c>
      <c r="BQ2363" s="143" t="s">
        <v>17560</v>
      </c>
    </row>
    <row r="2364" spans="15:69" x14ac:dyDescent="0.25">
      <c r="O2364" s="225" t="str">
        <f t="shared" si="1247"/>
        <v/>
      </c>
      <c r="BF2364" s="141">
        <v>73010</v>
      </c>
      <c r="BG2364" s="142" t="s">
        <v>19022</v>
      </c>
      <c r="BH2364" s="141" t="s">
        <v>478</v>
      </c>
      <c r="BI2364" s="141" t="s">
        <v>177</v>
      </c>
      <c r="BJ2364" s="141" t="s">
        <v>19020</v>
      </c>
      <c r="BK2364" s="141" t="s">
        <v>10549</v>
      </c>
      <c r="BL2364" s="141" t="s">
        <v>19021</v>
      </c>
      <c r="BM2364" s="141">
        <v>45.648198862607103</v>
      </c>
      <c r="BN2364" s="141">
        <v>-73.852199145793094</v>
      </c>
      <c r="BO2364" s="141">
        <v>1960</v>
      </c>
      <c r="BP2364" s="143" t="s">
        <v>1807</v>
      </c>
      <c r="BQ2364" s="143" t="s">
        <v>17560</v>
      </c>
    </row>
    <row r="2365" spans="15:69" x14ac:dyDescent="0.25">
      <c r="O2365" s="225" t="str">
        <f t="shared" si="1247"/>
        <v/>
      </c>
      <c r="BF2365" s="141">
        <v>73010</v>
      </c>
      <c r="BG2365" s="142" t="s">
        <v>19023</v>
      </c>
      <c r="BH2365" s="141" t="s">
        <v>478</v>
      </c>
      <c r="BI2365" s="141" t="s">
        <v>176</v>
      </c>
      <c r="BJ2365" s="141" t="s">
        <v>18971</v>
      </c>
      <c r="BK2365" s="141" t="s">
        <v>1810</v>
      </c>
      <c r="BL2365" s="141" t="s">
        <v>18972</v>
      </c>
      <c r="BM2365" s="141">
        <v>45.640599999999999</v>
      </c>
      <c r="BN2365" s="141">
        <v>-73.830659999999995</v>
      </c>
      <c r="BO2365" s="141">
        <v>2007</v>
      </c>
      <c r="BP2365" s="143" t="s">
        <v>26786</v>
      </c>
      <c r="BQ2365" s="143" t="s">
        <v>17560</v>
      </c>
    </row>
    <row r="2366" spans="15:69" x14ac:dyDescent="0.25">
      <c r="O2366" s="225" t="str">
        <f t="shared" si="1247"/>
        <v/>
      </c>
      <c r="BF2366" s="141">
        <v>73010</v>
      </c>
      <c r="BG2366" s="142" t="s">
        <v>19024</v>
      </c>
      <c r="BH2366" s="141" t="s">
        <v>478</v>
      </c>
      <c r="BI2366" s="141" t="s">
        <v>186</v>
      </c>
      <c r="BJ2366" s="141" t="s">
        <v>19025</v>
      </c>
      <c r="BK2366" s="141" t="s">
        <v>5150</v>
      </c>
      <c r="BL2366" s="141" t="s">
        <v>19026</v>
      </c>
      <c r="BM2366" s="141">
        <v>45.64931</v>
      </c>
      <c r="BN2366" s="141">
        <v>-73.832899999999995</v>
      </c>
      <c r="BO2366" s="141">
        <v>1988</v>
      </c>
      <c r="BP2366" s="143" t="s">
        <v>191</v>
      </c>
      <c r="BQ2366" s="143" t="s">
        <v>17560</v>
      </c>
    </row>
    <row r="2367" spans="15:69" x14ac:dyDescent="0.25">
      <c r="O2367" s="225" t="str">
        <f t="shared" si="1247"/>
        <v/>
      </c>
      <c r="BF2367" s="141">
        <v>73010</v>
      </c>
      <c r="BG2367" s="142" t="s">
        <v>19027</v>
      </c>
      <c r="BH2367" s="141" t="s">
        <v>478</v>
      </c>
      <c r="BI2367" s="141" t="s">
        <v>186</v>
      </c>
      <c r="BJ2367" s="141" t="s">
        <v>19028</v>
      </c>
      <c r="BK2367" s="141" t="s">
        <v>2376</v>
      </c>
      <c r="BL2367" s="141" t="s">
        <v>19029</v>
      </c>
      <c r="BM2367" s="141">
        <v>45.648800000000001</v>
      </c>
      <c r="BN2367" s="141">
        <v>-73.840090000000004</v>
      </c>
      <c r="BO2367" s="141">
        <v>2007</v>
      </c>
      <c r="BP2367" s="143" t="s">
        <v>191</v>
      </c>
      <c r="BQ2367" s="143" t="s">
        <v>17560</v>
      </c>
    </row>
    <row r="2368" spans="15:69" x14ac:dyDescent="0.25">
      <c r="O2368" s="225" t="str">
        <f t="shared" si="1247"/>
        <v/>
      </c>
      <c r="BF2368" s="141">
        <v>73010</v>
      </c>
      <c r="BG2368" s="142" t="s">
        <v>19159</v>
      </c>
      <c r="BH2368" s="141" t="s">
        <v>180</v>
      </c>
      <c r="BI2368" s="141" t="s">
        <v>191</v>
      </c>
      <c r="BJ2368" s="141" t="s">
        <v>19160</v>
      </c>
      <c r="BK2368" s="141" t="s">
        <v>11424</v>
      </c>
      <c r="BL2368" s="141" t="s">
        <v>19161</v>
      </c>
      <c r="BM2368" s="141">
        <v>45.631889999999999</v>
      </c>
      <c r="BN2368" s="141">
        <v>-73.84187</v>
      </c>
      <c r="BO2368" s="141">
        <v>2013</v>
      </c>
      <c r="BP2368" s="143" t="s">
        <v>191</v>
      </c>
      <c r="BQ2368" s="143" t="s">
        <v>17560</v>
      </c>
    </row>
    <row r="2369" spans="15:69" x14ac:dyDescent="0.25">
      <c r="O2369" s="225" t="str">
        <f t="shared" si="1247"/>
        <v/>
      </c>
      <c r="BF2369" s="141">
        <v>73010</v>
      </c>
      <c r="BG2369" s="142" t="s">
        <v>19162</v>
      </c>
      <c r="BH2369" s="141" t="s">
        <v>180</v>
      </c>
      <c r="BI2369" s="141" t="s">
        <v>191</v>
      </c>
      <c r="BJ2369" s="141" t="s">
        <v>16952</v>
      </c>
      <c r="BK2369" s="141" t="s">
        <v>15494</v>
      </c>
      <c r="BL2369" s="141" t="s">
        <v>19163</v>
      </c>
      <c r="BM2369" s="141">
        <v>45.649500000000003</v>
      </c>
      <c r="BN2369" s="141">
        <v>-73.862070000000003</v>
      </c>
      <c r="BO2369" s="141">
        <v>2010</v>
      </c>
      <c r="BP2369" s="143" t="s">
        <v>191</v>
      </c>
      <c r="BQ2369" s="143" t="s">
        <v>17560</v>
      </c>
    </row>
    <row r="2370" spans="15:69" x14ac:dyDescent="0.25">
      <c r="O2370" s="225" t="str">
        <f t="shared" si="1247"/>
        <v/>
      </c>
      <c r="BF2370" s="141">
        <v>78010</v>
      </c>
      <c r="BG2370" s="142" t="s">
        <v>19778</v>
      </c>
      <c r="BH2370" s="141" t="s">
        <v>180</v>
      </c>
      <c r="BI2370" s="141" t="s">
        <v>178</v>
      </c>
      <c r="BJ2370" s="141" t="s">
        <v>19779</v>
      </c>
      <c r="BK2370" s="141" t="s">
        <v>19780</v>
      </c>
      <c r="BL2370" s="141" t="s">
        <v>5740</v>
      </c>
      <c r="BM2370" s="141">
        <v>46.039619999999999</v>
      </c>
      <c r="BN2370" s="141">
        <v>-74.219589999999997</v>
      </c>
      <c r="BO2370" s="141">
        <v>1981</v>
      </c>
      <c r="BP2370" s="143" t="s">
        <v>25845</v>
      </c>
      <c r="BQ2370" s="143" t="s">
        <v>17560</v>
      </c>
    </row>
    <row r="2371" spans="15:69" x14ac:dyDescent="0.25">
      <c r="O2371" s="225" t="str">
        <f t="shared" si="1247"/>
        <v/>
      </c>
      <c r="BF2371" s="141">
        <v>78095</v>
      </c>
      <c r="BG2371" s="142" t="s">
        <v>19952</v>
      </c>
      <c r="BH2371" s="141" t="s">
        <v>180</v>
      </c>
      <c r="BI2371" s="141" t="s">
        <v>178</v>
      </c>
      <c r="BJ2371" s="141"/>
      <c r="BK2371" s="141" t="s">
        <v>19953</v>
      </c>
      <c r="BL2371" s="141" t="s">
        <v>19954</v>
      </c>
      <c r="BM2371" s="141">
        <v>46.256889999999999</v>
      </c>
      <c r="BN2371" s="141">
        <v>-74.501429999999999</v>
      </c>
      <c r="BO2371" s="141">
        <v>2008</v>
      </c>
      <c r="BP2371" s="143" t="s">
        <v>25869</v>
      </c>
      <c r="BQ2371" s="143" t="s">
        <v>17560</v>
      </c>
    </row>
    <row r="2372" spans="15:69" x14ac:dyDescent="0.25">
      <c r="O2372" s="225" t="str">
        <f t="shared" si="1247"/>
        <v/>
      </c>
      <c r="BF2372" s="141">
        <v>79088</v>
      </c>
      <c r="BG2372" s="142" t="s">
        <v>20036</v>
      </c>
      <c r="BH2372" s="141" t="s">
        <v>180</v>
      </c>
      <c r="BI2372" s="141" t="s">
        <v>191</v>
      </c>
      <c r="BJ2372" s="141" t="s">
        <v>20037</v>
      </c>
      <c r="BK2372" s="141" t="s">
        <v>2393</v>
      </c>
      <c r="BL2372" s="141" t="s">
        <v>20038</v>
      </c>
      <c r="BM2372" s="141">
        <v>46.553740722863999</v>
      </c>
      <c r="BN2372" s="141">
        <v>-75.505500233379493</v>
      </c>
      <c r="BO2372" s="141">
        <v>1983</v>
      </c>
      <c r="BP2372" s="143" t="s">
        <v>191</v>
      </c>
      <c r="BQ2372" s="143" t="s">
        <v>17560</v>
      </c>
    </row>
    <row r="2373" spans="15:69" x14ac:dyDescent="0.25">
      <c r="O2373" s="225" t="str">
        <f t="shared" si="1247"/>
        <v/>
      </c>
      <c r="BF2373" s="141">
        <v>79088</v>
      </c>
      <c r="BG2373" s="142" t="s">
        <v>20039</v>
      </c>
      <c r="BH2373" s="141" t="s">
        <v>180</v>
      </c>
      <c r="BI2373" s="141" t="s">
        <v>191</v>
      </c>
      <c r="BJ2373" s="141" t="s">
        <v>20040</v>
      </c>
      <c r="BK2373" s="141" t="s">
        <v>3190</v>
      </c>
      <c r="BL2373" s="141" t="s">
        <v>20041</v>
      </c>
      <c r="BM2373" s="141">
        <v>46.546808214434101</v>
      </c>
      <c r="BN2373" s="141">
        <v>-75.506546394496397</v>
      </c>
      <c r="BO2373" s="141">
        <v>1993</v>
      </c>
      <c r="BP2373" s="143" t="s">
        <v>25896</v>
      </c>
      <c r="BQ2373" s="143" t="s">
        <v>17560</v>
      </c>
    </row>
    <row r="2374" spans="15:69" x14ac:dyDescent="0.25">
      <c r="O2374" s="225" t="str">
        <f t="shared" si="1247"/>
        <v/>
      </c>
      <c r="BF2374" s="141">
        <v>79088</v>
      </c>
      <c r="BG2374" s="142" t="s">
        <v>20042</v>
      </c>
      <c r="BH2374" s="141" t="s">
        <v>478</v>
      </c>
      <c r="BI2374" s="141" t="s">
        <v>186</v>
      </c>
      <c r="BJ2374" s="141" t="s">
        <v>20043</v>
      </c>
      <c r="BK2374" s="141" t="s">
        <v>3219</v>
      </c>
      <c r="BL2374" s="141" t="s">
        <v>20044</v>
      </c>
      <c r="BM2374" s="141">
        <v>46.5548347069033</v>
      </c>
      <c r="BN2374" s="141">
        <v>-75.475179367397502</v>
      </c>
      <c r="BO2374" s="141">
        <v>2007</v>
      </c>
      <c r="BP2374" s="143"/>
      <c r="BQ2374" s="143" t="s">
        <v>17560</v>
      </c>
    </row>
    <row r="2375" spans="15:69" x14ac:dyDescent="0.25">
      <c r="O2375" s="225" t="str">
        <f t="shared" si="1247"/>
        <v/>
      </c>
      <c r="BF2375" s="141">
        <v>79088</v>
      </c>
      <c r="BG2375" s="142" t="s">
        <v>20045</v>
      </c>
      <c r="BH2375" s="141" t="s">
        <v>180</v>
      </c>
      <c r="BI2375" s="141" t="s">
        <v>191</v>
      </c>
      <c r="BJ2375" s="141" t="s">
        <v>20046</v>
      </c>
      <c r="BK2375" s="141" t="s">
        <v>1805</v>
      </c>
      <c r="BL2375" s="141" t="s">
        <v>4765</v>
      </c>
      <c r="BM2375" s="141">
        <v>46.551279999999998</v>
      </c>
      <c r="BN2375" s="141">
        <v>-75.409940000000006</v>
      </c>
      <c r="BO2375" s="141">
        <v>1981</v>
      </c>
      <c r="BP2375" s="143"/>
      <c r="BQ2375" s="143" t="s">
        <v>17560</v>
      </c>
    </row>
    <row r="2376" spans="15:69" x14ac:dyDescent="0.25">
      <c r="O2376" s="225" t="str">
        <f t="shared" si="1247"/>
        <v/>
      </c>
      <c r="BF2376" s="141">
        <v>79088</v>
      </c>
      <c r="BG2376" s="142" t="s">
        <v>20047</v>
      </c>
      <c r="BH2376" s="141" t="s">
        <v>180</v>
      </c>
      <c r="BI2376" s="141" t="s">
        <v>191</v>
      </c>
      <c r="BJ2376" s="141" t="s">
        <v>20048</v>
      </c>
      <c r="BK2376" s="141" t="s">
        <v>20049</v>
      </c>
      <c r="BL2376" s="141" t="s">
        <v>20050</v>
      </c>
      <c r="BM2376" s="141">
        <v>46.557630000000003</v>
      </c>
      <c r="BN2376" s="141">
        <v>-75.493880000000004</v>
      </c>
      <c r="BO2376" s="141">
        <v>1983</v>
      </c>
      <c r="BP2376" s="143"/>
      <c r="BQ2376" s="143" t="s">
        <v>17560</v>
      </c>
    </row>
    <row r="2377" spans="15:69" x14ac:dyDescent="0.25">
      <c r="O2377" s="225" t="str">
        <f t="shared" si="1247"/>
        <v/>
      </c>
      <c r="BF2377" s="141">
        <v>79088</v>
      </c>
      <c r="BG2377" s="142" t="s">
        <v>20051</v>
      </c>
      <c r="BH2377" s="141" t="s">
        <v>180</v>
      </c>
      <c r="BI2377" s="141" t="s">
        <v>191</v>
      </c>
      <c r="BJ2377" s="141" t="s">
        <v>20052</v>
      </c>
      <c r="BK2377" s="141" t="s">
        <v>5510</v>
      </c>
      <c r="BL2377" s="141" t="s">
        <v>20053</v>
      </c>
      <c r="BM2377" s="141">
        <v>46.552039999999998</v>
      </c>
      <c r="BN2377" s="141">
        <v>-75.508830000000003</v>
      </c>
      <c r="BO2377" s="141">
        <v>1983</v>
      </c>
      <c r="BP2377" s="143"/>
      <c r="BQ2377" s="143" t="s">
        <v>17560</v>
      </c>
    </row>
    <row r="2378" spans="15:69" x14ac:dyDescent="0.25">
      <c r="O2378" s="225" t="str">
        <f t="shared" si="1247"/>
        <v/>
      </c>
      <c r="BF2378" s="141">
        <v>79088</v>
      </c>
      <c r="BG2378" s="142" t="s">
        <v>20054</v>
      </c>
      <c r="BH2378" s="141" t="s">
        <v>180</v>
      </c>
      <c r="BI2378" s="141" t="s">
        <v>191</v>
      </c>
      <c r="BJ2378" s="141" t="s">
        <v>20055</v>
      </c>
      <c r="BK2378" s="141" t="s">
        <v>2144</v>
      </c>
      <c r="BL2378" s="141" t="s">
        <v>16130</v>
      </c>
      <c r="BM2378" s="141">
        <v>46.545160000000003</v>
      </c>
      <c r="BN2378" s="141">
        <v>-75.484530000000007</v>
      </c>
      <c r="BO2378" s="141">
        <v>1983</v>
      </c>
      <c r="BP2378" s="143"/>
      <c r="BQ2378" s="143" t="s">
        <v>17560</v>
      </c>
    </row>
    <row r="2379" spans="15:69" x14ac:dyDescent="0.25">
      <c r="O2379" s="225" t="str">
        <f t="shared" si="1247"/>
        <v/>
      </c>
      <c r="BF2379" s="141">
        <v>79088</v>
      </c>
      <c r="BG2379" s="142" t="s">
        <v>20056</v>
      </c>
      <c r="BH2379" s="141" t="s">
        <v>180</v>
      </c>
      <c r="BI2379" s="141" t="s">
        <v>191</v>
      </c>
      <c r="BJ2379" s="141" t="s">
        <v>20057</v>
      </c>
      <c r="BK2379" s="141" t="s">
        <v>3396</v>
      </c>
      <c r="BL2379" s="141" t="s">
        <v>20058</v>
      </c>
      <c r="BM2379" s="141">
        <v>46.552329999999998</v>
      </c>
      <c r="BN2379" s="141">
        <v>-75.495130000000003</v>
      </c>
      <c r="BO2379" s="141">
        <v>1981</v>
      </c>
      <c r="BP2379" s="143" t="s">
        <v>25897</v>
      </c>
      <c r="BQ2379" s="143" t="s">
        <v>17560</v>
      </c>
    </row>
    <row r="2380" spans="15:69" x14ac:dyDescent="0.25">
      <c r="O2380" s="225" t="str">
        <f t="shared" si="1247"/>
        <v/>
      </c>
      <c r="BF2380" s="141">
        <v>79088</v>
      </c>
      <c r="BG2380" s="142" t="s">
        <v>20059</v>
      </c>
      <c r="BH2380" s="141" t="s">
        <v>180</v>
      </c>
      <c r="BI2380" s="141" t="s">
        <v>191</v>
      </c>
      <c r="BJ2380" s="141" t="s">
        <v>20060</v>
      </c>
      <c r="BK2380" s="141" t="s">
        <v>11998</v>
      </c>
      <c r="BL2380" s="141" t="s">
        <v>3303</v>
      </c>
      <c r="BM2380" s="141">
        <v>46.539740000000002</v>
      </c>
      <c r="BN2380" s="141">
        <v>-75.496340000000004</v>
      </c>
      <c r="BO2380" s="141">
        <v>1998</v>
      </c>
      <c r="BP2380" s="143"/>
      <c r="BQ2380" s="143" t="s">
        <v>17560</v>
      </c>
    </row>
    <row r="2381" spans="15:69" x14ac:dyDescent="0.25">
      <c r="O2381" s="225" t="str">
        <f t="shared" si="1247"/>
        <v/>
      </c>
      <c r="BF2381" s="141">
        <v>77043</v>
      </c>
      <c r="BG2381" s="142" t="s">
        <v>19651</v>
      </c>
      <c r="BH2381" s="141" t="s">
        <v>478</v>
      </c>
      <c r="BI2381" s="141" t="s">
        <v>176</v>
      </c>
      <c r="BJ2381" s="141"/>
      <c r="BK2381" s="141" t="s">
        <v>4110</v>
      </c>
      <c r="BL2381" s="141" t="s">
        <v>19652</v>
      </c>
      <c r="BM2381" s="141">
        <v>45.907159999999998</v>
      </c>
      <c r="BN2381" s="141">
        <v>-74.135750000000002</v>
      </c>
      <c r="BO2381" s="141">
        <v>2004</v>
      </c>
      <c r="BP2381" s="143" t="s">
        <v>25827</v>
      </c>
      <c r="BQ2381" s="143" t="s">
        <v>17560</v>
      </c>
    </row>
    <row r="2382" spans="15:69" x14ac:dyDescent="0.25">
      <c r="O2382" s="225" t="str">
        <f t="shared" ref="O2382:O2445" si="1248">IF(OR(B2382="",C2382="",G2382="",H2382="",I2382="",AND(J2382="",BW2382=FALSE),AND(K2382="",BX2382=FALSE),AND(L2382="",BY2382=FALSE),AND(M2382="",BZ2382=FALSE)),"",(IF(AND(100&gt;=CG2382,CG2382&gt;80),"A",IF(AND(80&gt;=CG2382,CG2382&gt;60),"B",IF(AND(60&gt;=CG2382,CG2382&gt;40),"C",IF(AND(40&gt;=CG2382,CG2382&gt;20),"D","E"))))))</f>
        <v/>
      </c>
      <c r="BF2382" s="141">
        <v>77043</v>
      </c>
      <c r="BG2382" s="142" t="s">
        <v>19653</v>
      </c>
      <c r="BH2382" s="141" t="s">
        <v>180</v>
      </c>
      <c r="BI2382" s="141" t="s">
        <v>191</v>
      </c>
      <c r="BJ2382" s="141"/>
      <c r="BK2382" s="141" t="s">
        <v>18110</v>
      </c>
      <c r="BL2382" s="141" t="s">
        <v>19647</v>
      </c>
      <c r="BM2382" s="141">
        <v>45.883130000000001</v>
      </c>
      <c r="BN2382" s="141">
        <v>-74.163799999999995</v>
      </c>
      <c r="BO2382" s="141">
        <v>1990</v>
      </c>
      <c r="BP2382" s="143" t="s">
        <v>191</v>
      </c>
      <c r="BQ2382" s="143" t="s">
        <v>17560</v>
      </c>
    </row>
    <row r="2383" spans="15:69" x14ac:dyDescent="0.25">
      <c r="O2383" s="225" t="str">
        <f t="shared" si="1248"/>
        <v/>
      </c>
      <c r="BF2383" s="141">
        <v>77050</v>
      </c>
      <c r="BG2383" s="142" t="s">
        <v>19694</v>
      </c>
      <c r="BH2383" s="141" t="s">
        <v>478</v>
      </c>
      <c r="BI2383" s="141" t="s">
        <v>176</v>
      </c>
      <c r="BJ2383" s="141" t="s">
        <v>19695</v>
      </c>
      <c r="BK2383" s="141" t="s">
        <v>1843</v>
      </c>
      <c r="BL2383" s="141" t="s">
        <v>19696</v>
      </c>
      <c r="BM2383" s="141">
        <v>45.887911000000003</v>
      </c>
      <c r="BN2383" s="141">
        <v>-74.225935099907502</v>
      </c>
      <c r="BO2383" s="141">
        <v>2010</v>
      </c>
      <c r="BP2383" s="143" t="s">
        <v>26744</v>
      </c>
      <c r="BQ2383" s="143" t="s">
        <v>17560</v>
      </c>
    </row>
    <row r="2384" spans="15:69" x14ac:dyDescent="0.25">
      <c r="O2384" s="225" t="str">
        <f t="shared" si="1248"/>
        <v/>
      </c>
      <c r="BF2384" s="141">
        <v>77050</v>
      </c>
      <c r="BG2384" s="142" t="s">
        <v>19697</v>
      </c>
      <c r="BH2384" s="141" t="s">
        <v>478</v>
      </c>
      <c r="BI2384" s="141" t="s">
        <v>176</v>
      </c>
      <c r="BJ2384" s="141" t="s">
        <v>19698</v>
      </c>
      <c r="BK2384" s="141" t="s">
        <v>4417</v>
      </c>
      <c r="BL2384" s="141" t="s">
        <v>19699</v>
      </c>
      <c r="BM2384" s="141">
        <v>45.912235000000003</v>
      </c>
      <c r="BN2384" s="141">
        <v>-74.257320000000007</v>
      </c>
      <c r="BO2384" s="141">
        <v>2007</v>
      </c>
      <c r="BP2384" s="143" t="s">
        <v>25828</v>
      </c>
      <c r="BQ2384" s="143" t="s">
        <v>17560</v>
      </c>
    </row>
    <row r="2385" spans="15:69" x14ac:dyDescent="0.25">
      <c r="O2385" s="225" t="str">
        <f t="shared" si="1248"/>
        <v/>
      </c>
      <c r="BF2385" s="141">
        <v>77050</v>
      </c>
      <c r="BG2385" s="142" t="s">
        <v>19700</v>
      </c>
      <c r="BH2385" s="141" t="s">
        <v>478</v>
      </c>
      <c r="BI2385" s="141" t="s">
        <v>176</v>
      </c>
      <c r="BJ2385" s="141" t="s">
        <v>19701</v>
      </c>
      <c r="BK2385" s="141" t="s">
        <v>3361</v>
      </c>
      <c r="BL2385" s="141" t="s">
        <v>19702</v>
      </c>
      <c r="BM2385" s="141">
        <v>45.912230000000001</v>
      </c>
      <c r="BN2385" s="141">
        <v>-74.205510000000004</v>
      </c>
      <c r="BO2385" s="141">
        <v>2007</v>
      </c>
      <c r="BP2385" s="143" t="s">
        <v>25828</v>
      </c>
      <c r="BQ2385" s="143" t="s">
        <v>17560</v>
      </c>
    </row>
    <row r="2386" spans="15:69" x14ac:dyDescent="0.25">
      <c r="O2386" s="225" t="str">
        <f t="shared" si="1248"/>
        <v/>
      </c>
      <c r="BF2386" s="141">
        <v>77050</v>
      </c>
      <c r="BG2386" s="142" t="s">
        <v>19703</v>
      </c>
      <c r="BH2386" s="141" t="s">
        <v>478</v>
      </c>
      <c r="BI2386" s="141" t="s">
        <v>176</v>
      </c>
      <c r="BJ2386" s="141" t="s">
        <v>19704</v>
      </c>
      <c r="BK2386" s="141" t="s">
        <v>2376</v>
      </c>
      <c r="BL2386" s="141" t="s">
        <v>19705</v>
      </c>
      <c r="BM2386" s="141">
        <v>45.865920000000003</v>
      </c>
      <c r="BN2386" s="141">
        <v>-74.257320000000007</v>
      </c>
      <c r="BO2386" s="141">
        <v>2007</v>
      </c>
      <c r="BP2386" s="143" t="s">
        <v>25828</v>
      </c>
      <c r="BQ2386" s="143" t="s">
        <v>17560</v>
      </c>
    </row>
    <row r="2387" spans="15:69" x14ac:dyDescent="0.25">
      <c r="O2387" s="225" t="str">
        <f t="shared" si="1248"/>
        <v/>
      </c>
      <c r="BF2387" s="141">
        <v>77050</v>
      </c>
      <c r="BG2387" s="142" t="s">
        <v>19706</v>
      </c>
      <c r="BH2387" s="141" t="s">
        <v>478</v>
      </c>
      <c r="BI2387" s="141" t="s">
        <v>176</v>
      </c>
      <c r="BJ2387" s="141" t="s">
        <v>19707</v>
      </c>
      <c r="BK2387" s="141" t="s">
        <v>3967</v>
      </c>
      <c r="BL2387" s="141" t="s">
        <v>19708</v>
      </c>
      <c r="BM2387" s="141">
        <v>45.915179999999999</v>
      </c>
      <c r="BN2387" s="141">
        <v>-74.221209999999999</v>
      </c>
      <c r="BO2387" s="141">
        <v>2007</v>
      </c>
      <c r="BP2387" s="143" t="s">
        <v>25828</v>
      </c>
      <c r="BQ2387" s="143" t="s">
        <v>17560</v>
      </c>
    </row>
    <row r="2388" spans="15:69" x14ac:dyDescent="0.25">
      <c r="O2388" s="225" t="str">
        <f t="shared" si="1248"/>
        <v/>
      </c>
      <c r="BF2388" s="141">
        <v>78005</v>
      </c>
      <c r="BG2388" s="142" t="s">
        <v>19948</v>
      </c>
      <c r="BH2388" s="141" t="s">
        <v>478</v>
      </c>
      <c r="BI2388" s="141" t="s">
        <v>176</v>
      </c>
      <c r="BJ2388" s="141" t="s">
        <v>19949</v>
      </c>
      <c r="BK2388" s="141" t="s">
        <v>19950</v>
      </c>
      <c r="BL2388" s="141" t="s">
        <v>19951</v>
      </c>
      <c r="BM2388" s="141">
        <v>46.017229999999998</v>
      </c>
      <c r="BN2388" s="141">
        <v>-74.198310000000006</v>
      </c>
      <c r="BO2388" s="141">
        <v>2014</v>
      </c>
      <c r="BP2388" s="143" t="s">
        <v>25868</v>
      </c>
      <c r="BQ2388" s="143" t="s">
        <v>17560</v>
      </c>
    </row>
    <row r="2389" spans="15:69" x14ac:dyDescent="0.25">
      <c r="O2389" s="225" t="str">
        <f t="shared" si="1248"/>
        <v/>
      </c>
      <c r="BF2389" s="141">
        <v>79088</v>
      </c>
      <c r="BG2389" s="142" t="s">
        <v>20061</v>
      </c>
      <c r="BH2389" s="141" t="s">
        <v>180</v>
      </c>
      <c r="BI2389" s="141" t="s">
        <v>191</v>
      </c>
      <c r="BJ2389" s="141" t="s">
        <v>20062</v>
      </c>
      <c r="BK2389" s="141" t="s">
        <v>20063</v>
      </c>
      <c r="BL2389" s="141" t="s">
        <v>20064</v>
      </c>
      <c r="BM2389" s="141">
        <v>46.552239999999998</v>
      </c>
      <c r="BN2389" s="141">
        <v>-75.472380000000001</v>
      </c>
      <c r="BO2389" s="141">
        <v>1989</v>
      </c>
      <c r="BP2389" s="143"/>
      <c r="BQ2389" s="143" t="s">
        <v>17560</v>
      </c>
    </row>
    <row r="2390" spans="15:69" x14ac:dyDescent="0.25">
      <c r="O2390" s="225" t="str">
        <f t="shared" si="1248"/>
        <v/>
      </c>
      <c r="BF2390" s="141">
        <v>78010</v>
      </c>
      <c r="BG2390" s="142" t="s">
        <v>19781</v>
      </c>
      <c r="BH2390" s="141" t="s">
        <v>180</v>
      </c>
      <c r="BI2390" s="141" t="s">
        <v>190</v>
      </c>
      <c r="BJ2390" s="141" t="s">
        <v>2709</v>
      </c>
      <c r="BK2390" s="141" t="s">
        <v>19780</v>
      </c>
      <c r="BL2390" s="141" t="s">
        <v>5740</v>
      </c>
      <c r="BM2390" s="141">
        <v>46.039619999999999</v>
      </c>
      <c r="BN2390" s="141">
        <v>-74.219589999999997</v>
      </c>
      <c r="BO2390" s="141">
        <v>1981</v>
      </c>
      <c r="BP2390" s="143" t="s">
        <v>25846</v>
      </c>
      <c r="BQ2390" s="143" t="s">
        <v>17560</v>
      </c>
    </row>
    <row r="2391" spans="15:69" x14ac:dyDescent="0.25">
      <c r="O2391" s="225" t="str">
        <f t="shared" si="1248"/>
        <v/>
      </c>
      <c r="BF2391" s="141">
        <v>78010</v>
      </c>
      <c r="BG2391" s="142" t="s">
        <v>19782</v>
      </c>
      <c r="BH2391" s="141" t="s">
        <v>478</v>
      </c>
      <c r="BI2391" s="141" t="s">
        <v>176</v>
      </c>
      <c r="BJ2391" s="141" t="s">
        <v>19783</v>
      </c>
      <c r="BK2391" s="141" t="s">
        <v>18460</v>
      </c>
      <c r="BL2391" s="141" t="s">
        <v>19784</v>
      </c>
      <c r="BM2391" s="141">
        <v>46.041699999999999</v>
      </c>
      <c r="BN2391" s="141">
        <v>-74.230320000000006</v>
      </c>
      <c r="BO2391" s="141">
        <v>1993</v>
      </c>
      <c r="BP2391" s="143" t="s">
        <v>25847</v>
      </c>
      <c r="BQ2391" s="143" t="s">
        <v>17560</v>
      </c>
    </row>
    <row r="2392" spans="15:69" x14ac:dyDescent="0.25">
      <c r="O2392" s="225" t="str">
        <f t="shared" si="1248"/>
        <v/>
      </c>
      <c r="BF2392" s="141">
        <v>78010</v>
      </c>
      <c r="BG2392" s="142" t="s">
        <v>19785</v>
      </c>
      <c r="BH2392" s="141" t="s">
        <v>478</v>
      </c>
      <c r="BI2392" s="141" t="s">
        <v>176</v>
      </c>
      <c r="BJ2392" s="141" t="s">
        <v>19786</v>
      </c>
      <c r="BK2392" s="141" t="s">
        <v>19787</v>
      </c>
      <c r="BL2392" s="141" t="s">
        <v>19788</v>
      </c>
      <c r="BM2392" s="141">
        <v>46.007309999999997</v>
      </c>
      <c r="BN2392" s="141">
        <v>-74.237989999999996</v>
      </c>
      <c r="BO2392" s="141">
        <v>1999</v>
      </c>
      <c r="BP2392" s="143" t="s">
        <v>25848</v>
      </c>
      <c r="BQ2392" s="143" t="s">
        <v>17560</v>
      </c>
    </row>
    <row r="2393" spans="15:69" x14ac:dyDescent="0.25">
      <c r="O2393" s="225" t="str">
        <f t="shared" si="1248"/>
        <v/>
      </c>
      <c r="BF2393" s="141">
        <v>78010</v>
      </c>
      <c r="BG2393" s="142" t="s">
        <v>19789</v>
      </c>
      <c r="BH2393" s="141" t="s">
        <v>478</v>
      </c>
      <c r="BI2393" s="141" t="s">
        <v>186</v>
      </c>
      <c r="BJ2393" s="141"/>
      <c r="BK2393" s="141" t="s">
        <v>5070</v>
      </c>
      <c r="BL2393" s="141" t="s">
        <v>19790</v>
      </c>
      <c r="BM2393" s="141">
        <v>46.051380000000002</v>
      </c>
      <c r="BN2393" s="141">
        <v>-74.198300000000003</v>
      </c>
      <c r="BO2393" s="141">
        <v>1973</v>
      </c>
      <c r="BP2393" s="143" t="s">
        <v>25849</v>
      </c>
      <c r="BQ2393" s="143" t="s">
        <v>17560</v>
      </c>
    </row>
    <row r="2394" spans="15:69" x14ac:dyDescent="0.25">
      <c r="O2394" s="225" t="str">
        <f t="shared" si="1248"/>
        <v/>
      </c>
      <c r="BF2394" s="141">
        <v>78010</v>
      </c>
      <c r="BG2394" s="142" t="s">
        <v>19791</v>
      </c>
      <c r="BH2394" s="141" t="s">
        <v>478</v>
      </c>
      <c r="BI2394" s="141" t="s">
        <v>186</v>
      </c>
      <c r="BJ2394" s="141"/>
      <c r="BK2394" s="141" t="s">
        <v>19792</v>
      </c>
      <c r="BL2394" s="141" t="s">
        <v>19793</v>
      </c>
      <c r="BM2394" s="141">
        <v>46.031059999999997</v>
      </c>
      <c r="BN2394" s="141">
        <v>-74.223029999999994</v>
      </c>
      <c r="BO2394" s="141">
        <v>1990</v>
      </c>
      <c r="BP2394" s="143" t="s">
        <v>25850</v>
      </c>
      <c r="BQ2394" s="143" t="s">
        <v>17560</v>
      </c>
    </row>
    <row r="2395" spans="15:69" x14ac:dyDescent="0.25">
      <c r="O2395" s="225" t="str">
        <f t="shared" si="1248"/>
        <v/>
      </c>
      <c r="BF2395" s="141">
        <v>78010</v>
      </c>
      <c r="BG2395" s="142" t="s">
        <v>19794</v>
      </c>
      <c r="BH2395" s="141" t="s">
        <v>478</v>
      </c>
      <c r="BI2395" s="141" t="s">
        <v>186</v>
      </c>
      <c r="BJ2395" s="141"/>
      <c r="BK2395" s="141" t="s">
        <v>19795</v>
      </c>
      <c r="BL2395" s="141" t="s">
        <v>19796</v>
      </c>
      <c r="BM2395" s="141">
        <v>46.050240000000002</v>
      </c>
      <c r="BN2395" s="141">
        <v>-74.201229999999995</v>
      </c>
      <c r="BO2395" s="141">
        <v>1973</v>
      </c>
      <c r="BP2395" s="143" t="s">
        <v>25851</v>
      </c>
      <c r="BQ2395" s="143" t="s">
        <v>17560</v>
      </c>
    </row>
    <row r="2396" spans="15:69" x14ac:dyDescent="0.25">
      <c r="O2396" s="225" t="str">
        <f t="shared" si="1248"/>
        <v/>
      </c>
      <c r="BF2396" s="141">
        <v>78010</v>
      </c>
      <c r="BG2396" s="142" t="s">
        <v>19797</v>
      </c>
      <c r="BH2396" s="141" t="s">
        <v>478</v>
      </c>
      <c r="BI2396" s="141" t="s">
        <v>186</v>
      </c>
      <c r="BJ2396" s="141"/>
      <c r="BK2396" s="141" t="s">
        <v>4985</v>
      </c>
      <c r="BL2396" s="141" t="s">
        <v>19798</v>
      </c>
      <c r="BM2396" s="141">
        <v>46.024679999999996</v>
      </c>
      <c r="BN2396" s="141">
        <v>-74.222340000000003</v>
      </c>
      <c r="BO2396" s="141">
        <v>1975</v>
      </c>
      <c r="BP2396" s="143" t="s">
        <v>25849</v>
      </c>
      <c r="BQ2396" s="143" t="s">
        <v>17560</v>
      </c>
    </row>
    <row r="2397" spans="15:69" x14ac:dyDescent="0.25">
      <c r="O2397" s="225" t="str">
        <f t="shared" si="1248"/>
        <v/>
      </c>
      <c r="BF2397" s="141">
        <v>78010</v>
      </c>
      <c r="BG2397" s="142" t="s">
        <v>19799</v>
      </c>
      <c r="BH2397" s="141" t="s">
        <v>478</v>
      </c>
      <c r="BI2397" s="141" t="s">
        <v>186</v>
      </c>
      <c r="BJ2397" s="141"/>
      <c r="BK2397" s="141" t="s">
        <v>3689</v>
      </c>
      <c r="BL2397" s="141" t="s">
        <v>19800</v>
      </c>
      <c r="BM2397" s="141">
        <v>46.04054</v>
      </c>
      <c r="BN2397" s="141">
        <v>-74.21293</v>
      </c>
      <c r="BO2397" s="141">
        <v>1973</v>
      </c>
      <c r="BP2397" s="143" t="s">
        <v>25852</v>
      </c>
      <c r="BQ2397" s="143" t="s">
        <v>17560</v>
      </c>
    </row>
    <row r="2398" spans="15:69" x14ac:dyDescent="0.25">
      <c r="O2398" s="225" t="str">
        <f t="shared" si="1248"/>
        <v/>
      </c>
      <c r="BF2398" s="141">
        <v>78010</v>
      </c>
      <c r="BG2398" s="142" t="s">
        <v>19801</v>
      </c>
      <c r="BH2398" s="141" t="s">
        <v>478</v>
      </c>
      <c r="BI2398" s="141" t="s">
        <v>177</v>
      </c>
      <c r="BJ2398" s="141"/>
      <c r="BK2398" s="141" t="s">
        <v>2663</v>
      </c>
      <c r="BL2398" s="141" t="s">
        <v>19796</v>
      </c>
      <c r="BM2398" s="141">
        <v>46.048999999999999</v>
      </c>
      <c r="BN2398" s="141">
        <v>-74.201030000000003</v>
      </c>
      <c r="BO2398" s="141">
        <v>1973</v>
      </c>
      <c r="BP2398" s="143" t="s">
        <v>25853</v>
      </c>
      <c r="BQ2398" s="143" t="s">
        <v>17560</v>
      </c>
    </row>
    <row r="2399" spans="15:69" x14ac:dyDescent="0.25">
      <c r="O2399" s="225" t="str">
        <f t="shared" si="1248"/>
        <v/>
      </c>
      <c r="BF2399" s="141">
        <v>78010</v>
      </c>
      <c r="BG2399" s="142" t="s">
        <v>19802</v>
      </c>
      <c r="BH2399" s="141" t="s">
        <v>478</v>
      </c>
      <c r="BI2399" s="141" t="s">
        <v>186</v>
      </c>
      <c r="BJ2399" s="141"/>
      <c r="BK2399" s="141" t="s">
        <v>19803</v>
      </c>
      <c r="BL2399" s="141" t="s">
        <v>19804</v>
      </c>
      <c r="BM2399" s="141">
        <v>46.032769999999999</v>
      </c>
      <c r="BN2399" s="141">
        <v>-74.233080000000001</v>
      </c>
      <c r="BO2399" s="141">
        <v>2007</v>
      </c>
      <c r="BP2399" s="143" t="s">
        <v>191</v>
      </c>
      <c r="BQ2399" s="143" t="s">
        <v>17560</v>
      </c>
    </row>
    <row r="2400" spans="15:69" x14ac:dyDescent="0.25">
      <c r="O2400" s="225" t="str">
        <f t="shared" si="1248"/>
        <v/>
      </c>
      <c r="BF2400" s="141">
        <v>79088</v>
      </c>
      <c r="BG2400" s="142" t="s">
        <v>20065</v>
      </c>
      <c r="BH2400" s="141" t="s">
        <v>180</v>
      </c>
      <c r="BI2400" s="141" t="s">
        <v>191</v>
      </c>
      <c r="BJ2400" s="141" t="s">
        <v>20066</v>
      </c>
      <c r="BK2400" s="141" t="s">
        <v>1542</v>
      </c>
      <c r="BL2400" s="141" t="s">
        <v>20067</v>
      </c>
      <c r="BM2400" s="141">
        <v>46.553159999999998</v>
      </c>
      <c r="BN2400" s="141">
        <v>-75.512140000000002</v>
      </c>
      <c r="BO2400" s="141">
        <v>2006</v>
      </c>
      <c r="BP2400" s="143"/>
      <c r="BQ2400" s="143" t="s">
        <v>17560</v>
      </c>
    </row>
    <row r="2401" spans="15:69" x14ac:dyDescent="0.25">
      <c r="O2401" s="225" t="str">
        <f t="shared" si="1248"/>
        <v/>
      </c>
      <c r="BF2401" s="141">
        <v>79088</v>
      </c>
      <c r="BG2401" s="142" t="s">
        <v>20068</v>
      </c>
      <c r="BH2401" s="141" t="s">
        <v>180</v>
      </c>
      <c r="BI2401" s="141" t="s">
        <v>191</v>
      </c>
      <c r="BJ2401" s="141" t="s">
        <v>20069</v>
      </c>
      <c r="BK2401" s="141" t="s">
        <v>20070</v>
      </c>
      <c r="BL2401" s="141" t="s">
        <v>20071</v>
      </c>
      <c r="BM2401" s="141">
        <v>46.56541</v>
      </c>
      <c r="BN2401" s="141">
        <v>-75.486840000000001</v>
      </c>
      <c r="BO2401" s="141">
        <v>2012</v>
      </c>
      <c r="BP2401" s="143"/>
      <c r="BQ2401" s="143" t="s">
        <v>17560</v>
      </c>
    </row>
    <row r="2402" spans="15:69" x14ac:dyDescent="0.25">
      <c r="O2402" s="225" t="str">
        <f t="shared" si="1248"/>
        <v/>
      </c>
      <c r="BF2402" s="141">
        <v>79088</v>
      </c>
      <c r="BG2402" s="142" t="s">
        <v>20207</v>
      </c>
      <c r="BH2402" s="141" t="s">
        <v>180</v>
      </c>
      <c r="BI2402" s="141" t="s">
        <v>191</v>
      </c>
      <c r="BJ2402" s="141" t="s">
        <v>20208</v>
      </c>
      <c r="BK2402" s="141" t="s">
        <v>3541</v>
      </c>
      <c r="BL2402" s="141" t="s">
        <v>20209</v>
      </c>
      <c r="BM2402" s="141">
        <v>46.566459999999999</v>
      </c>
      <c r="BN2402" s="141">
        <v>-75.491770000000002</v>
      </c>
      <c r="BO2402" s="141">
        <v>2012</v>
      </c>
      <c r="BP2402" s="143"/>
      <c r="BQ2402" s="143" t="s">
        <v>17560</v>
      </c>
    </row>
    <row r="2403" spans="15:69" x14ac:dyDescent="0.25">
      <c r="O2403" s="225" t="str">
        <f t="shared" si="1248"/>
        <v/>
      </c>
      <c r="BF2403" s="141">
        <v>85052</v>
      </c>
      <c r="BG2403" s="142" t="s">
        <v>27857</v>
      </c>
      <c r="BH2403" s="141" t="s">
        <v>478</v>
      </c>
      <c r="BI2403" s="141" t="s">
        <v>1268</v>
      </c>
      <c r="BJ2403" s="141" t="s">
        <v>14162</v>
      </c>
      <c r="BK2403" s="141" t="s">
        <v>2082</v>
      </c>
      <c r="BL2403" s="141" t="s">
        <v>14163</v>
      </c>
      <c r="BM2403" s="141">
        <v>47.551455300000001</v>
      </c>
      <c r="BN2403" s="141">
        <v>-79.240040699999994</v>
      </c>
      <c r="BO2403" s="141">
        <v>1965</v>
      </c>
      <c r="BP2403" s="143" t="s">
        <v>25037</v>
      </c>
      <c r="BQ2403" s="143" t="s">
        <v>17560</v>
      </c>
    </row>
    <row r="2404" spans="15:69" x14ac:dyDescent="0.25">
      <c r="O2404" s="225" t="str">
        <f t="shared" si="1248"/>
        <v/>
      </c>
      <c r="BF2404" s="141">
        <v>85085</v>
      </c>
      <c r="BG2404" s="142" t="s">
        <v>14166</v>
      </c>
      <c r="BH2404" s="141" t="s">
        <v>478</v>
      </c>
      <c r="BI2404" s="141" t="s">
        <v>176</v>
      </c>
      <c r="BJ2404" s="141"/>
      <c r="BK2404" s="141" t="s">
        <v>14167</v>
      </c>
      <c r="BL2404" s="141" t="s">
        <v>14168</v>
      </c>
      <c r="BM2404" s="141">
        <v>47.507689999999997</v>
      </c>
      <c r="BN2404" s="141">
        <v>-79.351749999999996</v>
      </c>
      <c r="BO2404" s="141">
        <v>1982</v>
      </c>
      <c r="BP2404" s="143" t="s">
        <v>25038</v>
      </c>
      <c r="BQ2404" s="143" t="s">
        <v>27848</v>
      </c>
    </row>
    <row r="2405" spans="15:69" x14ac:dyDescent="0.25">
      <c r="O2405" s="225" t="str">
        <f t="shared" si="1248"/>
        <v/>
      </c>
      <c r="BF2405" s="141">
        <v>85085</v>
      </c>
      <c r="BG2405" s="142" t="s">
        <v>14169</v>
      </c>
      <c r="BH2405" s="141" t="s">
        <v>180</v>
      </c>
      <c r="BI2405" s="141" t="s">
        <v>178</v>
      </c>
      <c r="BJ2405" s="141"/>
      <c r="BK2405" s="141" t="s">
        <v>4174</v>
      </c>
      <c r="BL2405" s="141" t="s">
        <v>14170</v>
      </c>
      <c r="BM2405" s="141">
        <v>47.510010000000001</v>
      </c>
      <c r="BN2405" s="141">
        <v>-79.373630000000006</v>
      </c>
      <c r="BO2405" s="141">
        <v>2005</v>
      </c>
      <c r="BP2405" s="143" t="s">
        <v>25039</v>
      </c>
      <c r="BQ2405" s="143" t="s">
        <v>27848</v>
      </c>
    </row>
    <row r="2406" spans="15:69" x14ac:dyDescent="0.25">
      <c r="O2406" s="225" t="str">
        <f t="shared" si="1248"/>
        <v/>
      </c>
      <c r="BF2406" s="141">
        <v>85085</v>
      </c>
      <c r="BG2406" s="142" t="s">
        <v>14171</v>
      </c>
      <c r="BH2406" s="141" t="s">
        <v>180</v>
      </c>
      <c r="BI2406" s="141" t="s">
        <v>191</v>
      </c>
      <c r="BJ2406" s="141" t="s">
        <v>2257</v>
      </c>
      <c r="BK2406" s="141" t="s">
        <v>14172</v>
      </c>
      <c r="BL2406" s="141" t="s">
        <v>14173</v>
      </c>
      <c r="BM2406" s="141">
        <v>47.511400000000002</v>
      </c>
      <c r="BN2406" s="141">
        <v>-79.354789999999994</v>
      </c>
      <c r="BO2406" s="141">
        <v>2005</v>
      </c>
      <c r="BP2406" s="143" t="s">
        <v>25040</v>
      </c>
      <c r="BQ2406" s="143" t="s">
        <v>27848</v>
      </c>
    </row>
    <row r="2407" spans="15:69" x14ac:dyDescent="0.25">
      <c r="O2407" s="225" t="str">
        <f t="shared" si="1248"/>
        <v/>
      </c>
      <c r="BF2407" s="141">
        <v>85005</v>
      </c>
      <c r="BG2407" s="142" t="s">
        <v>14238</v>
      </c>
      <c r="BH2407" s="141" t="s">
        <v>478</v>
      </c>
      <c r="BI2407" s="141" t="s">
        <v>176</v>
      </c>
      <c r="BJ2407" s="141"/>
      <c r="BK2407" s="141" t="s">
        <v>14239</v>
      </c>
      <c r="BL2407" s="141" t="s">
        <v>14240</v>
      </c>
      <c r="BM2407" s="141">
        <v>46.740279999999998</v>
      </c>
      <c r="BN2407" s="141">
        <v>-79.067499999999995</v>
      </c>
      <c r="BO2407" s="141">
        <v>2011</v>
      </c>
      <c r="BP2407" s="143"/>
      <c r="BQ2407" s="143" t="s">
        <v>17560</v>
      </c>
    </row>
    <row r="2408" spans="15:69" x14ac:dyDescent="0.25">
      <c r="O2408" s="225" t="str">
        <f t="shared" si="1248"/>
        <v/>
      </c>
      <c r="BF2408" s="141">
        <v>86042</v>
      </c>
      <c r="BG2408" s="142" t="s">
        <v>14365</v>
      </c>
      <c r="BH2408" s="141" t="s">
        <v>478</v>
      </c>
      <c r="BI2408" s="141" t="s">
        <v>176</v>
      </c>
      <c r="BJ2408" s="141" t="s">
        <v>14366</v>
      </c>
      <c r="BK2408" s="141" t="s">
        <v>1581</v>
      </c>
      <c r="BL2408" s="141" t="s">
        <v>14367</v>
      </c>
      <c r="BM2408" s="141">
        <v>48.223693194737599</v>
      </c>
      <c r="BN2408" s="141">
        <v>-78.394692158928095</v>
      </c>
      <c r="BO2408" s="141">
        <v>1960</v>
      </c>
      <c r="BP2408" s="143" t="s">
        <v>25097</v>
      </c>
      <c r="BQ2408" s="143" t="s">
        <v>17560</v>
      </c>
    </row>
    <row r="2409" spans="15:69" x14ac:dyDescent="0.25">
      <c r="O2409" s="225" t="str">
        <f t="shared" si="1248"/>
        <v/>
      </c>
      <c r="BF2409" s="141">
        <v>86042</v>
      </c>
      <c r="BG2409" s="142" t="s">
        <v>14368</v>
      </c>
      <c r="BH2409" s="141" t="s">
        <v>478</v>
      </c>
      <c r="BI2409" s="141" t="s">
        <v>177</v>
      </c>
      <c r="BJ2409" s="141" t="s">
        <v>14369</v>
      </c>
      <c r="BK2409" s="141" t="s">
        <v>1581</v>
      </c>
      <c r="BL2409" s="141" t="s">
        <v>14367</v>
      </c>
      <c r="BM2409" s="141">
        <v>48.223693194737599</v>
      </c>
      <c r="BN2409" s="141">
        <v>-78.394692158928095</v>
      </c>
      <c r="BO2409" s="141">
        <v>1960</v>
      </c>
      <c r="BP2409" s="143" t="s">
        <v>25098</v>
      </c>
      <c r="BQ2409" s="143" t="s">
        <v>17560</v>
      </c>
    </row>
    <row r="2410" spans="15:69" x14ac:dyDescent="0.25">
      <c r="O2410" s="225" t="str">
        <f t="shared" si="1248"/>
        <v/>
      </c>
      <c r="BF2410" s="141">
        <v>86042</v>
      </c>
      <c r="BG2410" s="142" t="s">
        <v>14370</v>
      </c>
      <c r="BH2410" s="141" t="s">
        <v>478</v>
      </c>
      <c r="BI2410" s="141" t="s">
        <v>176</v>
      </c>
      <c r="BJ2410" s="141" t="s">
        <v>14371</v>
      </c>
      <c r="BK2410" s="141" t="s">
        <v>3952</v>
      </c>
      <c r="BL2410" s="141" t="s">
        <v>14367</v>
      </c>
      <c r="BM2410" s="141">
        <v>48.223800500000003</v>
      </c>
      <c r="BN2410" s="141">
        <v>-78.391844599999999</v>
      </c>
      <c r="BO2410" s="141">
        <v>1960</v>
      </c>
      <c r="BP2410" s="143" t="s">
        <v>25097</v>
      </c>
      <c r="BQ2410" s="143" t="s">
        <v>17560</v>
      </c>
    </row>
    <row r="2411" spans="15:69" x14ac:dyDescent="0.25">
      <c r="O2411" s="225" t="str">
        <f t="shared" si="1248"/>
        <v/>
      </c>
      <c r="BF2411" s="141">
        <v>91035</v>
      </c>
      <c r="BG2411" s="142" t="s">
        <v>4247</v>
      </c>
      <c r="BH2411" s="141" t="s">
        <v>180</v>
      </c>
      <c r="BI2411" s="141" t="s">
        <v>191</v>
      </c>
      <c r="BJ2411" s="141" t="s">
        <v>4248</v>
      </c>
      <c r="BK2411" s="141" t="s">
        <v>1879</v>
      </c>
      <c r="BL2411" s="141" t="s">
        <v>4249</v>
      </c>
      <c r="BM2411" s="141">
        <v>48.589289999999998</v>
      </c>
      <c r="BN2411" s="141">
        <v>-72.346599999999995</v>
      </c>
      <c r="BO2411" s="141">
        <v>1970</v>
      </c>
      <c r="BP2411" s="143" t="s">
        <v>12609</v>
      </c>
      <c r="BQ2411" s="143" t="s">
        <v>26794</v>
      </c>
    </row>
    <row r="2412" spans="15:69" x14ac:dyDescent="0.25">
      <c r="O2412" s="225" t="str">
        <f t="shared" si="1248"/>
        <v/>
      </c>
      <c r="BF2412" s="141">
        <v>91035</v>
      </c>
      <c r="BG2412" s="142" t="s">
        <v>4250</v>
      </c>
      <c r="BH2412" s="141" t="s">
        <v>180</v>
      </c>
      <c r="BI2412" s="141" t="s">
        <v>191</v>
      </c>
      <c r="BJ2412" s="141" t="s">
        <v>4251</v>
      </c>
      <c r="BK2412" s="141"/>
      <c r="BL2412" s="141" t="s">
        <v>4252</v>
      </c>
      <c r="BM2412" s="141">
        <v>48.596530000000001</v>
      </c>
      <c r="BN2412" s="141">
        <v>-72.328789999999998</v>
      </c>
      <c r="BO2412" s="141">
        <v>1998</v>
      </c>
      <c r="BP2412" s="143" t="s">
        <v>24262</v>
      </c>
      <c r="BQ2412" s="143" t="s">
        <v>26794</v>
      </c>
    </row>
    <row r="2413" spans="15:69" x14ac:dyDescent="0.25">
      <c r="O2413" s="225" t="str">
        <f t="shared" si="1248"/>
        <v/>
      </c>
      <c r="BF2413" s="141">
        <v>91035</v>
      </c>
      <c r="BG2413" s="142" t="s">
        <v>4253</v>
      </c>
      <c r="BH2413" s="141" t="s">
        <v>180</v>
      </c>
      <c r="BI2413" s="141" t="s">
        <v>191</v>
      </c>
      <c r="BJ2413" s="141" t="s">
        <v>4254</v>
      </c>
      <c r="BK2413" s="141" t="s">
        <v>4255</v>
      </c>
      <c r="BL2413" s="141" t="s">
        <v>4256</v>
      </c>
      <c r="BM2413" s="141">
        <v>48.593440000000001</v>
      </c>
      <c r="BN2413" s="141">
        <v>-72.320130000000006</v>
      </c>
      <c r="BO2413" s="141">
        <v>1995</v>
      </c>
      <c r="BP2413" s="143" t="s">
        <v>24262</v>
      </c>
      <c r="BQ2413" s="143" t="s">
        <v>26794</v>
      </c>
    </row>
    <row r="2414" spans="15:69" x14ac:dyDescent="0.25">
      <c r="O2414" s="225" t="str">
        <f t="shared" si="1248"/>
        <v/>
      </c>
      <c r="BF2414" s="141">
        <v>87090</v>
      </c>
      <c r="BG2414" s="142" t="s">
        <v>14284</v>
      </c>
      <c r="BH2414" s="141" t="s">
        <v>478</v>
      </c>
      <c r="BI2414" s="141" t="s">
        <v>186</v>
      </c>
      <c r="BJ2414" s="141" t="s">
        <v>14285</v>
      </c>
      <c r="BK2414" s="141"/>
      <c r="BL2414" s="141" t="s">
        <v>14277</v>
      </c>
      <c r="BM2414" s="141">
        <v>48.795540000000003</v>
      </c>
      <c r="BN2414" s="141">
        <v>-79.166420000000002</v>
      </c>
      <c r="BO2414" s="141">
        <v>2007</v>
      </c>
      <c r="BP2414" s="143"/>
      <c r="BQ2414" s="143" t="s">
        <v>17560</v>
      </c>
    </row>
    <row r="2415" spans="15:69" x14ac:dyDescent="0.25">
      <c r="O2415" s="225" t="str">
        <f t="shared" si="1248"/>
        <v/>
      </c>
      <c r="BF2415" s="141">
        <v>87090</v>
      </c>
      <c r="BG2415" s="142" t="s">
        <v>14286</v>
      </c>
      <c r="BH2415" s="141" t="s">
        <v>478</v>
      </c>
      <c r="BI2415" s="141" t="s">
        <v>177</v>
      </c>
      <c r="BJ2415" s="141"/>
      <c r="BK2415" s="141"/>
      <c r="BL2415" s="141" t="s">
        <v>14277</v>
      </c>
      <c r="BM2415" s="141">
        <v>48.795540000000003</v>
      </c>
      <c r="BN2415" s="141">
        <v>-79.166420000000002</v>
      </c>
      <c r="BO2415" s="141">
        <v>2007</v>
      </c>
      <c r="BP2415" s="143" t="s">
        <v>25075</v>
      </c>
      <c r="BQ2415" s="143" t="s">
        <v>17560</v>
      </c>
    </row>
    <row r="2416" spans="15:69" x14ac:dyDescent="0.25">
      <c r="O2416" s="225" t="str">
        <f t="shared" si="1248"/>
        <v/>
      </c>
      <c r="BF2416" s="141">
        <v>86042</v>
      </c>
      <c r="BG2416" s="142" t="s">
        <v>14372</v>
      </c>
      <c r="BH2416" s="141" t="s">
        <v>478</v>
      </c>
      <c r="BI2416" s="141" t="s">
        <v>176</v>
      </c>
      <c r="BJ2416" s="141" t="s">
        <v>14373</v>
      </c>
      <c r="BK2416" s="141" t="s">
        <v>14374</v>
      </c>
      <c r="BL2416" s="141" t="s">
        <v>14375</v>
      </c>
      <c r="BM2416" s="141">
        <v>48.4589377</v>
      </c>
      <c r="BN2416" s="141">
        <v>-78.891281999999904</v>
      </c>
      <c r="BO2416" s="141">
        <v>1989</v>
      </c>
      <c r="BP2416" s="143"/>
      <c r="BQ2416" s="143" t="s">
        <v>17560</v>
      </c>
    </row>
    <row r="2417" spans="15:69" x14ac:dyDescent="0.25">
      <c r="O2417" s="225" t="str">
        <f t="shared" si="1248"/>
        <v/>
      </c>
      <c r="BF2417" s="141">
        <v>86042</v>
      </c>
      <c r="BG2417" s="142" t="s">
        <v>14376</v>
      </c>
      <c r="BH2417" s="141" t="s">
        <v>478</v>
      </c>
      <c r="BI2417" s="141" t="s">
        <v>176</v>
      </c>
      <c r="BJ2417" s="141" t="s">
        <v>14377</v>
      </c>
      <c r="BK2417" s="141" t="s">
        <v>14378</v>
      </c>
      <c r="BL2417" s="141" t="s">
        <v>14379</v>
      </c>
      <c r="BM2417" s="141">
        <v>48.359961400000003</v>
      </c>
      <c r="BN2417" s="141">
        <v>-78.842362299999905</v>
      </c>
      <c r="BO2417" s="141">
        <v>1988</v>
      </c>
      <c r="BP2417" s="143"/>
      <c r="BQ2417" s="143" t="s">
        <v>17560</v>
      </c>
    </row>
    <row r="2418" spans="15:69" x14ac:dyDescent="0.25">
      <c r="O2418" s="225" t="str">
        <f t="shared" si="1248"/>
        <v/>
      </c>
      <c r="BF2418" s="141">
        <v>86042</v>
      </c>
      <c r="BG2418" s="142" t="s">
        <v>14380</v>
      </c>
      <c r="BH2418" s="141" t="s">
        <v>478</v>
      </c>
      <c r="BI2418" s="141" t="s">
        <v>177</v>
      </c>
      <c r="BJ2418" s="141" t="s">
        <v>14381</v>
      </c>
      <c r="BK2418" s="141" t="s">
        <v>2991</v>
      </c>
      <c r="BL2418" s="141" t="s">
        <v>14382</v>
      </c>
      <c r="BM2418" s="141">
        <v>48.199147941027803</v>
      </c>
      <c r="BN2418" s="141">
        <v>-79.043536643374097</v>
      </c>
      <c r="BO2418" s="141">
        <v>1984</v>
      </c>
      <c r="BP2418" s="143" t="s">
        <v>25099</v>
      </c>
      <c r="BQ2418" s="143" t="s">
        <v>17560</v>
      </c>
    </row>
    <row r="2419" spans="15:69" x14ac:dyDescent="0.25">
      <c r="O2419" s="225" t="str">
        <f t="shared" si="1248"/>
        <v/>
      </c>
      <c r="BF2419" s="141">
        <v>86042</v>
      </c>
      <c r="BG2419" s="142" t="s">
        <v>14383</v>
      </c>
      <c r="BH2419" s="141" t="s">
        <v>478</v>
      </c>
      <c r="BI2419" s="141" t="s">
        <v>176</v>
      </c>
      <c r="BJ2419" s="141" t="s">
        <v>14384</v>
      </c>
      <c r="BK2419" s="141" t="s">
        <v>2082</v>
      </c>
      <c r="BL2419" s="141" t="s">
        <v>14385</v>
      </c>
      <c r="BM2419" s="141">
        <v>48.243078452238599</v>
      </c>
      <c r="BN2419" s="141">
        <v>-79.019972580519706</v>
      </c>
      <c r="BO2419" s="141">
        <v>1966</v>
      </c>
      <c r="BP2419" s="143" t="s">
        <v>25100</v>
      </c>
      <c r="BQ2419" s="143" t="s">
        <v>17560</v>
      </c>
    </row>
    <row r="2420" spans="15:69" x14ac:dyDescent="0.25">
      <c r="O2420" s="225" t="str">
        <f t="shared" si="1248"/>
        <v/>
      </c>
      <c r="BF2420" s="141">
        <v>86042</v>
      </c>
      <c r="BG2420" s="142" t="s">
        <v>14386</v>
      </c>
      <c r="BH2420" s="141" t="s">
        <v>180</v>
      </c>
      <c r="BI2420" s="141" t="s">
        <v>191</v>
      </c>
      <c r="BJ2420" s="141" t="s">
        <v>14387</v>
      </c>
      <c r="BK2420" s="141" t="s">
        <v>2828</v>
      </c>
      <c r="BL2420" s="141" t="s">
        <v>14388</v>
      </c>
      <c r="BM2420" s="141">
        <v>48.199976700000001</v>
      </c>
      <c r="BN2420" s="141">
        <v>-78.854121699999993</v>
      </c>
      <c r="BO2420" s="141">
        <v>1978</v>
      </c>
      <c r="BP2420" s="143"/>
      <c r="BQ2420" s="143" t="s">
        <v>17560</v>
      </c>
    </row>
    <row r="2421" spans="15:69" x14ac:dyDescent="0.25">
      <c r="O2421" s="225" t="str">
        <f t="shared" si="1248"/>
        <v/>
      </c>
      <c r="BF2421" s="141">
        <v>86042</v>
      </c>
      <c r="BG2421" s="142" t="s">
        <v>14389</v>
      </c>
      <c r="BH2421" s="141" t="s">
        <v>180</v>
      </c>
      <c r="BI2421" s="141" t="s">
        <v>191</v>
      </c>
      <c r="BJ2421" s="141" t="s">
        <v>14390</v>
      </c>
      <c r="BK2421" s="141" t="s">
        <v>461</v>
      </c>
      <c r="BL2421" s="141" t="s">
        <v>14391</v>
      </c>
      <c r="BM2421" s="141">
        <v>48.204965700000002</v>
      </c>
      <c r="BN2421" s="141">
        <v>-79.236939300000003</v>
      </c>
      <c r="BO2421" s="141">
        <v>2006</v>
      </c>
      <c r="BP2421" s="143"/>
      <c r="BQ2421" s="143" t="s">
        <v>17560</v>
      </c>
    </row>
    <row r="2422" spans="15:69" x14ac:dyDescent="0.25">
      <c r="O2422" s="225" t="str">
        <f t="shared" si="1248"/>
        <v/>
      </c>
      <c r="BF2422" s="141">
        <v>86042</v>
      </c>
      <c r="BG2422" s="142" t="s">
        <v>14392</v>
      </c>
      <c r="BH2422" s="141" t="s">
        <v>180</v>
      </c>
      <c r="BI2422" s="141" t="s">
        <v>191</v>
      </c>
      <c r="BJ2422" s="141" t="s">
        <v>14393</v>
      </c>
      <c r="BK2422" s="141" t="s">
        <v>1934</v>
      </c>
      <c r="BL2422" s="141" t="s">
        <v>14391</v>
      </c>
      <c r="BM2422" s="141">
        <v>48.204965700000002</v>
      </c>
      <c r="BN2422" s="141">
        <v>-79.236939300000003</v>
      </c>
      <c r="BO2422" s="141">
        <v>2006</v>
      </c>
      <c r="BP2422" s="143"/>
      <c r="BQ2422" s="143" t="s">
        <v>17560</v>
      </c>
    </row>
    <row r="2423" spans="15:69" x14ac:dyDescent="0.25">
      <c r="O2423" s="225" t="str">
        <f t="shared" si="1248"/>
        <v/>
      </c>
      <c r="BF2423" s="141">
        <v>86042</v>
      </c>
      <c r="BG2423" s="142" t="s">
        <v>14394</v>
      </c>
      <c r="BH2423" s="141" t="s">
        <v>180</v>
      </c>
      <c r="BI2423" s="141" t="s">
        <v>191</v>
      </c>
      <c r="BJ2423" s="141" t="s">
        <v>14395</v>
      </c>
      <c r="BK2423" s="141" t="s">
        <v>468</v>
      </c>
      <c r="BL2423" s="141" t="s">
        <v>14396</v>
      </c>
      <c r="BM2423" s="141">
        <v>48.195059399999998</v>
      </c>
      <c r="BN2423" s="141">
        <v>-79.255028600000003</v>
      </c>
      <c r="BO2423" s="141">
        <v>2006</v>
      </c>
      <c r="BP2423" s="143"/>
      <c r="BQ2423" s="143" t="s">
        <v>17560</v>
      </c>
    </row>
    <row r="2424" spans="15:69" x14ac:dyDescent="0.25">
      <c r="O2424" s="225" t="str">
        <f t="shared" si="1248"/>
        <v/>
      </c>
      <c r="BF2424" s="141">
        <v>19005</v>
      </c>
      <c r="BG2424" s="142" t="s">
        <v>17161</v>
      </c>
      <c r="BH2424" s="141" t="s">
        <v>180</v>
      </c>
      <c r="BI2424" s="141" t="s">
        <v>178</v>
      </c>
      <c r="BJ2424" s="141"/>
      <c r="BK2424" s="141"/>
      <c r="BL2424" s="141" t="s">
        <v>696</v>
      </c>
      <c r="BM2424" s="141">
        <v>46.623929302290698</v>
      </c>
      <c r="BN2424" s="141">
        <v>-70.477252649360807</v>
      </c>
      <c r="BO2424" s="141">
        <v>2012</v>
      </c>
      <c r="BP2424" s="143" t="s">
        <v>25458</v>
      </c>
      <c r="BQ2424" s="143" t="s">
        <v>17560</v>
      </c>
    </row>
    <row r="2425" spans="15:69" x14ac:dyDescent="0.25">
      <c r="O2425" s="225" t="str">
        <f t="shared" si="1248"/>
        <v/>
      </c>
      <c r="BF2425" s="141">
        <v>19005</v>
      </c>
      <c r="BG2425" s="142" t="s">
        <v>17162</v>
      </c>
      <c r="BH2425" s="141" t="s">
        <v>478</v>
      </c>
      <c r="BI2425" s="141" t="s">
        <v>177</v>
      </c>
      <c r="BJ2425" s="141"/>
      <c r="BK2425" s="141"/>
      <c r="BL2425" s="141" t="s">
        <v>16218</v>
      </c>
      <c r="BM2425" s="141">
        <v>46.663931615987003</v>
      </c>
      <c r="BN2425" s="141">
        <v>-70.437731883356093</v>
      </c>
      <c r="BO2425" s="141">
        <v>1975</v>
      </c>
      <c r="BP2425" s="143" t="s">
        <v>25459</v>
      </c>
      <c r="BQ2425" s="143" t="s">
        <v>17560</v>
      </c>
    </row>
    <row r="2426" spans="15:69" x14ac:dyDescent="0.25">
      <c r="O2426" s="225" t="str">
        <f t="shared" si="1248"/>
        <v/>
      </c>
      <c r="BF2426" s="141">
        <v>89008</v>
      </c>
      <c r="BG2426" s="142" t="s">
        <v>14625</v>
      </c>
      <c r="BH2426" s="141" t="s">
        <v>478</v>
      </c>
      <c r="BI2426" s="141" t="s">
        <v>186</v>
      </c>
      <c r="BJ2426" s="141" t="s">
        <v>26550</v>
      </c>
      <c r="BK2426" s="141" t="s">
        <v>10961</v>
      </c>
      <c r="BL2426" s="141" t="s">
        <v>26551</v>
      </c>
      <c r="BM2426" s="141">
        <v>48.029809999999998</v>
      </c>
      <c r="BN2426" s="141">
        <v>-77.799310000000006</v>
      </c>
      <c r="BO2426" s="141">
        <v>1975</v>
      </c>
      <c r="BP2426" s="143"/>
      <c r="BQ2426" s="143" t="s">
        <v>17560</v>
      </c>
    </row>
    <row r="2427" spans="15:69" x14ac:dyDescent="0.25">
      <c r="O2427" s="225" t="str">
        <f t="shared" si="1248"/>
        <v/>
      </c>
      <c r="BF2427" s="141">
        <v>90012</v>
      </c>
      <c r="BG2427" s="142" t="s">
        <v>11631</v>
      </c>
      <c r="BH2427" s="141" t="s">
        <v>478</v>
      </c>
      <c r="BI2427" s="141" t="s">
        <v>176</v>
      </c>
      <c r="BJ2427" s="141" t="s">
        <v>11632</v>
      </c>
      <c r="BK2427" s="141" t="s">
        <v>1708</v>
      </c>
      <c r="BL2427" s="141" t="s">
        <v>5511</v>
      </c>
      <c r="BM2427" s="141">
        <v>47.916057029554203</v>
      </c>
      <c r="BN2427" s="141">
        <v>-74.621357142161102</v>
      </c>
      <c r="BO2427" s="141">
        <v>1984</v>
      </c>
      <c r="BP2427" s="143" t="s">
        <v>480</v>
      </c>
      <c r="BQ2427" s="143" t="s">
        <v>17560</v>
      </c>
    </row>
    <row r="2428" spans="15:69" x14ac:dyDescent="0.25">
      <c r="O2428" s="225" t="str">
        <f t="shared" si="1248"/>
        <v/>
      </c>
      <c r="BF2428" s="141">
        <v>90012</v>
      </c>
      <c r="BG2428" s="142" t="s">
        <v>11633</v>
      </c>
      <c r="BH2428" s="141" t="s">
        <v>180</v>
      </c>
      <c r="BI2428" s="141" t="s">
        <v>191</v>
      </c>
      <c r="BJ2428" s="141" t="s">
        <v>11634</v>
      </c>
      <c r="BK2428" s="141" t="s">
        <v>461</v>
      </c>
      <c r="BL2428" s="141" t="s">
        <v>11635</v>
      </c>
      <c r="BM2428" s="141">
        <v>47.456890000000001</v>
      </c>
      <c r="BN2428" s="141">
        <v>-72.778130000000004</v>
      </c>
      <c r="BO2428" s="141">
        <v>1989</v>
      </c>
      <c r="BP2428" s="143" t="s">
        <v>484</v>
      </c>
      <c r="BQ2428" s="143" t="s">
        <v>17560</v>
      </c>
    </row>
    <row r="2429" spans="15:69" x14ac:dyDescent="0.25">
      <c r="O2429" s="225" t="str">
        <f t="shared" si="1248"/>
        <v/>
      </c>
      <c r="BF2429" s="141">
        <v>90012</v>
      </c>
      <c r="BG2429" s="142" t="s">
        <v>11636</v>
      </c>
      <c r="BH2429" s="141" t="s">
        <v>180</v>
      </c>
      <c r="BI2429" s="141" t="s">
        <v>191</v>
      </c>
      <c r="BJ2429" s="141" t="s">
        <v>11637</v>
      </c>
      <c r="BK2429" s="141" t="s">
        <v>1876</v>
      </c>
      <c r="BL2429" s="141" t="s">
        <v>11638</v>
      </c>
      <c r="BM2429" s="141">
        <v>47.4374905468582</v>
      </c>
      <c r="BN2429" s="141">
        <v>-72.796316516788394</v>
      </c>
      <c r="BO2429" s="141">
        <v>1988</v>
      </c>
      <c r="BP2429" s="143" t="s">
        <v>484</v>
      </c>
      <c r="BQ2429" s="143" t="s">
        <v>17560</v>
      </c>
    </row>
    <row r="2430" spans="15:69" x14ac:dyDescent="0.25">
      <c r="O2430" s="225" t="str">
        <f t="shared" si="1248"/>
        <v/>
      </c>
      <c r="BF2430" s="141">
        <v>90012</v>
      </c>
      <c r="BG2430" s="142" t="s">
        <v>11639</v>
      </c>
      <c r="BH2430" s="141" t="s">
        <v>478</v>
      </c>
      <c r="BI2430" s="141" t="s">
        <v>186</v>
      </c>
      <c r="BJ2430" s="141" t="s">
        <v>11640</v>
      </c>
      <c r="BK2430" s="141" t="s">
        <v>2587</v>
      </c>
      <c r="BL2430" s="141" t="s">
        <v>5511</v>
      </c>
      <c r="BM2430" s="141">
        <v>47.441092574928803</v>
      </c>
      <c r="BN2430" s="141">
        <v>-72.787762515284101</v>
      </c>
      <c r="BO2430" s="141">
        <v>1952</v>
      </c>
      <c r="BP2430" s="143" t="s">
        <v>480</v>
      </c>
      <c r="BQ2430" s="143" t="s">
        <v>17560</v>
      </c>
    </row>
    <row r="2431" spans="15:69" x14ac:dyDescent="0.25">
      <c r="O2431" s="225" t="str">
        <f t="shared" si="1248"/>
        <v/>
      </c>
      <c r="BF2431" s="141">
        <v>90012</v>
      </c>
      <c r="BG2431" s="142" t="s">
        <v>11641</v>
      </c>
      <c r="BH2431" s="141" t="s">
        <v>180</v>
      </c>
      <c r="BI2431" s="141" t="s">
        <v>191</v>
      </c>
      <c r="BJ2431" s="141" t="s">
        <v>11642</v>
      </c>
      <c r="BK2431" s="141" t="s">
        <v>1559</v>
      </c>
      <c r="BL2431" s="141" t="s">
        <v>11643</v>
      </c>
      <c r="BM2431" s="141">
        <v>47.431275717580903</v>
      </c>
      <c r="BN2431" s="141">
        <v>-72.796122218821907</v>
      </c>
      <c r="BO2431" s="141">
        <v>1988</v>
      </c>
      <c r="BP2431" s="143" t="s">
        <v>484</v>
      </c>
      <c r="BQ2431" s="143" t="s">
        <v>17560</v>
      </c>
    </row>
    <row r="2432" spans="15:69" x14ac:dyDescent="0.25">
      <c r="O2432" s="225" t="str">
        <f t="shared" si="1248"/>
        <v/>
      </c>
      <c r="BF2432" s="141">
        <v>90012</v>
      </c>
      <c r="BG2432" s="142" t="s">
        <v>11644</v>
      </c>
      <c r="BH2432" s="141" t="s">
        <v>478</v>
      </c>
      <c r="BI2432" s="141" t="s">
        <v>1268</v>
      </c>
      <c r="BJ2432" s="141" t="s">
        <v>11645</v>
      </c>
      <c r="BK2432" s="141" t="s">
        <v>11646</v>
      </c>
      <c r="BL2432" s="141" t="s">
        <v>11647</v>
      </c>
      <c r="BM2432" s="141">
        <v>47.3839825126013</v>
      </c>
      <c r="BN2432" s="141">
        <v>-72.697656301465898</v>
      </c>
      <c r="BO2432" s="141">
        <v>1945</v>
      </c>
      <c r="BP2432" s="143" t="s">
        <v>480</v>
      </c>
      <c r="BQ2432" s="143" t="s">
        <v>17560</v>
      </c>
    </row>
    <row r="2433" spans="15:69" x14ac:dyDescent="0.25">
      <c r="O2433" s="225" t="str">
        <f t="shared" si="1248"/>
        <v/>
      </c>
      <c r="BF2433" s="141">
        <v>90012</v>
      </c>
      <c r="BG2433" s="142" t="s">
        <v>11648</v>
      </c>
      <c r="BH2433" s="141" t="s">
        <v>180</v>
      </c>
      <c r="BI2433" s="141" t="s">
        <v>191</v>
      </c>
      <c r="BJ2433" s="141" t="s">
        <v>11649</v>
      </c>
      <c r="BK2433" s="141" t="s">
        <v>1732</v>
      </c>
      <c r="BL2433" s="141" t="s">
        <v>11650</v>
      </c>
      <c r="BM2433" s="141">
        <v>47.419220000000003</v>
      </c>
      <c r="BN2433" s="141">
        <v>-72.790459999999996</v>
      </c>
      <c r="BO2433" s="141">
        <v>1988</v>
      </c>
      <c r="BP2433" s="143" t="s">
        <v>480</v>
      </c>
      <c r="BQ2433" s="143" t="s">
        <v>17560</v>
      </c>
    </row>
    <row r="2434" spans="15:69" x14ac:dyDescent="0.25">
      <c r="O2434" s="225" t="str">
        <f t="shared" si="1248"/>
        <v/>
      </c>
      <c r="BF2434" s="141">
        <v>92022</v>
      </c>
      <c r="BG2434" s="142" t="s">
        <v>4493</v>
      </c>
      <c r="BH2434" s="141" t="s">
        <v>180</v>
      </c>
      <c r="BI2434" s="141" t="s">
        <v>191</v>
      </c>
      <c r="BJ2434" s="141" t="s">
        <v>4494</v>
      </c>
      <c r="BK2434" s="141" t="s">
        <v>3176</v>
      </c>
      <c r="BL2434" s="141" t="s">
        <v>4495</v>
      </c>
      <c r="BM2434" s="141">
        <v>48.884925000000003</v>
      </c>
      <c r="BN2434" s="141">
        <v>-72.228948000000003</v>
      </c>
      <c r="BO2434" s="141">
        <v>1987</v>
      </c>
      <c r="BP2434" s="143" t="s">
        <v>24302</v>
      </c>
      <c r="BQ2434" s="143" t="s">
        <v>17560</v>
      </c>
    </row>
    <row r="2435" spans="15:69" x14ac:dyDescent="0.25">
      <c r="O2435" s="225" t="str">
        <f t="shared" si="1248"/>
        <v/>
      </c>
      <c r="BF2435" s="141">
        <v>47017</v>
      </c>
      <c r="BG2435" s="142" t="s">
        <v>21323</v>
      </c>
      <c r="BH2435" s="141" t="s">
        <v>180</v>
      </c>
      <c r="BI2435" s="141" t="s">
        <v>1269</v>
      </c>
      <c r="BJ2435" s="141" t="s">
        <v>21324</v>
      </c>
      <c r="BK2435" s="141" t="s">
        <v>12522</v>
      </c>
      <c r="BL2435" s="141" t="s">
        <v>21325</v>
      </c>
      <c r="BM2435" s="141">
        <v>45.39</v>
      </c>
      <c r="BN2435" s="141">
        <v>-72.745999999999995</v>
      </c>
      <c r="BO2435" s="141">
        <v>1985</v>
      </c>
      <c r="BP2435" s="143" t="s">
        <v>26037</v>
      </c>
      <c r="BQ2435" s="143" t="s">
        <v>17560</v>
      </c>
    </row>
    <row r="2436" spans="15:69" x14ac:dyDescent="0.25">
      <c r="O2436" s="225" t="str">
        <f t="shared" si="1248"/>
        <v/>
      </c>
      <c r="BF2436" s="141">
        <v>47017</v>
      </c>
      <c r="BG2436" s="142" t="s">
        <v>21326</v>
      </c>
      <c r="BH2436" s="141" t="s">
        <v>478</v>
      </c>
      <c r="BI2436" s="141" t="s">
        <v>186</v>
      </c>
      <c r="BJ2436" s="141" t="s">
        <v>21327</v>
      </c>
      <c r="BK2436" s="141" t="s">
        <v>21328</v>
      </c>
      <c r="BL2436" s="141" t="s">
        <v>21319</v>
      </c>
      <c r="BM2436" s="141">
        <v>45.395000000000003</v>
      </c>
      <c r="BN2436" s="141">
        <v>-72.706000000000003</v>
      </c>
      <c r="BO2436" s="141">
        <v>1950</v>
      </c>
      <c r="BP2436" s="143" t="s">
        <v>26040</v>
      </c>
      <c r="BQ2436" s="143" t="s">
        <v>17560</v>
      </c>
    </row>
    <row r="2437" spans="15:69" x14ac:dyDescent="0.25">
      <c r="O2437" s="225" t="str">
        <f t="shared" si="1248"/>
        <v/>
      </c>
      <c r="BF2437" s="141">
        <v>47017</v>
      </c>
      <c r="BG2437" s="142" t="s">
        <v>21329</v>
      </c>
      <c r="BH2437" s="141" t="s">
        <v>478</v>
      </c>
      <c r="BI2437" s="141" t="s">
        <v>186</v>
      </c>
      <c r="BJ2437" s="141" t="s">
        <v>21330</v>
      </c>
      <c r="BK2437" s="141" t="s">
        <v>21331</v>
      </c>
      <c r="BL2437" s="141" t="s">
        <v>21319</v>
      </c>
      <c r="BM2437" s="141">
        <v>45.395000000000003</v>
      </c>
      <c r="BN2437" s="141">
        <v>-72.704999999999998</v>
      </c>
      <c r="BO2437" s="141">
        <v>1975</v>
      </c>
      <c r="BP2437" s="143" t="s">
        <v>26040</v>
      </c>
      <c r="BQ2437" s="143" t="s">
        <v>17560</v>
      </c>
    </row>
    <row r="2438" spans="15:69" x14ac:dyDescent="0.25">
      <c r="O2438" s="225" t="str">
        <f t="shared" si="1248"/>
        <v/>
      </c>
      <c r="BF2438" s="141">
        <v>47017</v>
      </c>
      <c r="BG2438" s="142" t="s">
        <v>21332</v>
      </c>
      <c r="BH2438" s="141" t="s">
        <v>478</v>
      </c>
      <c r="BI2438" s="141" t="s">
        <v>177</v>
      </c>
      <c r="BJ2438" s="141" t="s">
        <v>11315</v>
      </c>
      <c r="BK2438" s="141" t="s">
        <v>1818</v>
      </c>
      <c r="BL2438" s="141" t="s">
        <v>21333</v>
      </c>
      <c r="BM2438" s="141">
        <v>45.38767</v>
      </c>
      <c r="BN2438" s="141">
        <v>-72.704610000000002</v>
      </c>
      <c r="BO2438" s="141">
        <v>1930</v>
      </c>
      <c r="BP2438" s="143" t="s">
        <v>26041</v>
      </c>
      <c r="BQ2438" s="143" t="s">
        <v>17560</v>
      </c>
    </row>
    <row r="2439" spans="15:69" x14ac:dyDescent="0.25">
      <c r="O2439" s="225" t="str">
        <f t="shared" si="1248"/>
        <v/>
      </c>
      <c r="BF2439" s="141">
        <v>47017</v>
      </c>
      <c r="BG2439" s="142" t="s">
        <v>21334</v>
      </c>
      <c r="BH2439" s="141" t="s">
        <v>478</v>
      </c>
      <c r="BI2439" s="141" t="s">
        <v>177</v>
      </c>
      <c r="BJ2439" s="141" t="s">
        <v>11313</v>
      </c>
      <c r="BK2439" s="141" t="s">
        <v>1818</v>
      </c>
      <c r="BL2439" s="141" t="s">
        <v>21333</v>
      </c>
      <c r="BM2439" s="141">
        <v>45.38767</v>
      </c>
      <c r="BN2439" s="141">
        <v>-72.704610000000002</v>
      </c>
      <c r="BO2439" s="141">
        <v>1975</v>
      </c>
      <c r="BP2439" s="143" t="s">
        <v>26041</v>
      </c>
      <c r="BQ2439" s="143" t="s">
        <v>17560</v>
      </c>
    </row>
    <row r="2440" spans="15:69" x14ac:dyDescent="0.25">
      <c r="O2440" s="225" t="str">
        <f t="shared" si="1248"/>
        <v/>
      </c>
      <c r="BF2440" s="141">
        <v>47017</v>
      </c>
      <c r="BG2440" s="142" t="s">
        <v>21335</v>
      </c>
      <c r="BH2440" s="141" t="s">
        <v>478</v>
      </c>
      <c r="BI2440" s="141" t="s">
        <v>177</v>
      </c>
      <c r="BJ2440" s="141" t="s">
        <v>21336</v>
      </c>
      <c r="BK2440" s="141" t="s">
        <v>17087</v>
      </c>
      <c r="BL2440" s="141" t="s">
        <v>21319</v>
      </c>
      <c r="BM2440" s="141">
        <v>45.393538999999997</v>
      </c>
      <c r="BN2440" s="141">
        <v>-72.699883</v>
      </c>
      <c r="BO2440" s="141">
        <v>1969</v>
      </c>
      <c r="BP2440" s="143" t="s">
        <v>26042</v>
      </c>
      <c r="BQ2440" s="143" t="s">
        <v>17560</v>
      </c>
    </row>
    <row r="2441" spans="15:69" x14ac:dyDescent="0.25">
      <c r="O2441" s="225" t="str">
        <f t="shared" si="1248"/>
        <v/>
      </c>
      <c r="BF2441" s="141">
        <v>89008</v>
      </c>
      <c r="BG2441" s="142" t="s">
        <v>14627</v>
      </c>
      <c r="BH2441" s="141" t="s">
        <v>478</v>
      </c>
      <c r="BI2441" s="141" t="s">
        <v>186</v>
      </c>
      <c r="BJ2441" s="141" t="s">
        <v>26552</v>
      </c>
      <c r="BK2441" s="141" t="s">
        <v>2814</v>
      </c>
      <c r="BL2441" s="141" t="s">
        <v>15529</v>
      </c>
      <c r="BM2441" s="141">
        <v>48.07235</v>
      </c>
      <c r="BN2441" s="141">
        <v>-77.790450000000007</v>
      </c>
      <c r="BO2441" s="141">
        <v>2014</v>
      </c>
      <c r="BP2441" s="143"/>
      <c r="BQ2441" s="143" t="s">
        <v>17560</v>
      </c>
    </row>
    <row r="2442" spans="15:69" x14ac:dyDescent="0.25">
      <c r="O2442" s="225" t="str">
        <f t="shared" si="1248"/>
        <v/>
      </c>
      <c r="BF2442" s="141">
        <v>89008</v>
      </c>
      <c r="BG2442" s="142" t="s">
        <v>14716</v>
      </c>
      <c r="BH2442" s="141" t="s">
        <v>180</v>
      </c>
      <c r="BI2442" s="141" t="s">
        <v>178</v>
      </c>
      <c r="BJ2442" s="141" t="s">
        <v>26553</v>
      </c>
      <c r="BK2442" s="141" t="s">
        <v>14640</v>
      </c>
      <c r="BL2442" s="141" t="s">
        <v>26554</v>
      </c>
      <c r="BM2442" s="141">
        <v>48.109189999999998</v>
      </c>
      <c r="BN2442" s="141">
        <v>-77.863529999999997</v>
      </c>
      <c r="BO2442" s="141">
        <v>1983</v>
      </c>
      <c r="BP2442" s="143"/>
      <c r="BQ2442" s="143" t="s">
        <v>17560</v>
      </c>
    </row>
    <row r="2443" spans="15:69" x14ac:dyDescent="0.25">
      <c r="O2443" s="225" t="str">
        <f t="shared" si="1248"/>
        <v/>
      </c>
      <c r="BF2443" s="141">
        <v>89008</v>
      </c>
      <c r="BG2443" s="142" t="s">
        <v>14717</v>
      </c>
      <c r="BH2443" s="141" t="s">
        <v>180</v>
      </c>
      <c r="BI2443" s="141" t="s">
        <v>178</v>
      </c>
      <c r="BJ2443" s="141" t="s">
        <v>26555</v>
      </c>
      <c r="BK2443" s="141" t="s">
        <v>2342</v>
      </c>
      <c r="BL2443" s="141" t="s">
        <v>14644</v>
      </c>
      <c r="BM2443" s="141">
        <v>48.074770000000001</v>
      </c>
      <c r="BN2443" s="141">
        <v>-77.382800000000003</v>
      </c>
      <c r="BO2443" s="141">
        <v>2005</v>
      </c>
      <c r="BP2443" s="143"/>
      <c r="BQ2443" s="143" t="s">
        <v>17560</v>
      </c>
    </row>
    <row r="2444" spans="15:69" x14ac:dyDescent="0.25">
      <c r="O2444" s="225" t="str">
        <f t="shared" si="1248"/>
        <v/>
      </c>
      <c r="BF2444" s="141">
        <v>89008</v>
      </c>
      <c r="BG2444" s="142" t="s">
        <v>14719</v>
      </c>
      <c r="BH2444" s="141" t="s">
        <v>180</v>
      </c>
      <c r="BI2444" s="141" t="s">
        <v>178</v>
      </c>
      <c r="BJ2444" s="141" t="s">
        <v>26556</v>
      </c>
      <c r="BK2444" s="141" t="s">
        <v>464</v>
      </c>
      <c r="BL2444" s="141" t="s">
        <v>14642</v>
      </c>
      <c r="BM2444" s="141">
        <v>48.144410000000001</v>
      </c>
      <c r="BN2444" s="141">
        <v>-77.874390000000005</v>
      </c>
      <c r="BO2444" s="141">
        <v>2008</v>
      </c>
      <c r="BP2444" s="143"/>
      <c r="BQ2444" s="143" t="s">
        <v>17560</v>
      </c>
    </row>
    <row r="2445" spans="15:69" x14ac:dyDescent="0.25">
      <c r="O2445" s="225" t="str">
        <f t="shared" si="1248"/>
        <v/>
      </c>
      <c r="BF2445" s="141">
        <v>89008</v>
      </c>
      <c r="BG2445" s="142" t="s">
        <v>14722</v>
      </c>
      <c r="BH2445" s="141" t="s">
        <v>180</v>
      </c>
      <c r="BI2445" s="141" t="s">
        <v>191</v>
      </c>
      <c r="BJ2445" s="141" t="s">
        <v>14602</v>
      </c>
      <c r="BK2445" s="141" t="s">
        <v>14603</v>
      </c>
      <c r="BL2445" s="141" t="s">
        <v>26557</v>
      </c>
      <c r="BM2445" s="141">
        <v>48.112029677042798</v>
      </c>
      <c r="BN2445" s="141">
        <v>-77.803355536573903</v>
      </c>
      <c r="BO2445" s="141">
        <v>1983</v>
      </c>
      <c r="BP2445" s="143"/>
      <c r="BQ2445" s="143" t="s">
        <v>17560</v>
      </c>
    </row>
    <row r="2446" spans="15:69" x14ac:dyDescent="0.25">
      <c r="O2446" s="225" t="str">
        <f t="shared" ref="O2446:O2509" si="1249">IF(OR(B2446="",C2446="",G2446="",H2446="",I2446="",AND(J2446="",BW2446=FALSE),AND(K2446="",BX2446=FALSE),AND(L2446="",BY2446=FALSE),AND(M2446="",BZ2446=FALSE)),"",(IF(AND(100&gt;=CG2446,CG2446&gt;80),"A",IF(AND(80&gt;=CG2446,CG2446&gt;60),"B",IF(AND(60&gt;=CG2446,CG2446&gt;40),"C",IF(AND(40&gt;=CG2446,CG2446&gt;20),"D","E"))))))</f>
        <v/>
      </c>
      <c r="BF2446" s="141">
        <v>19005</v>
      </c>
      <c r="BG2446" s="142" t="s">
        <v>17163</v>
      </c>
      <c r="BH2446" s="141" t="s">
        <v>478</v>
      </c>
      <c r="BI2446" s="141" t="s">
        <v>176</v>
      </c>
      <c r="BJ2446" s="141"/>
      <c r="BK2446" s="141"/>
      <c r="BL2446" s="141" t="s">
        <v>696</v>
      </c>
      <c r="BM2446" s="141">
        <v>46.627266720211203</v>
      </c>
      <c r="BN2446" s="141">
        <v>-70.475592756884694</v>
      </c>
      <c r="BO2446" s="141">
        <v>2012</v>
      </c>
      <c r="BP2446" s="143" t="s">
        <v>25460</v>
      </c>
      <c r="BQ2446" s="143" t="s">
        <v>17560</v>
      </c>
    </row>
    <row r="2447" spans="15:69" x14ac:dyDescent="0.25">
      <c r="O2447" s="225" t="str">
        <f t="shared" si="1249"/>
        <v/>
      </c>
      <c r="BF2447" s="141">
        <v>19005</v>
      </c>
      <c r="BG2447" s="142" t="s">
        <v>17164</v>
      </c>
      <c r="BH2447" s="141" t="s">
        <v>478</v>
      </c>
      <c r="BI2447" s="141" t="s">
        <v>176</v>
      </c>
      <c r="BJ2447" s="141"/>
      <c r="BK2447" s="141" t="s">
        <v>17165</v>
      </c>
      <c r="BL2447" s="141" t="s">
        <v>16218</v>
      </c>
      <c r="BM2447" s="141">
        <v>46.6726017407046</v>
      </c>
      <c r="BN2447" s="141">
        <v>-70.450909457267898</v>
      </c>
      <c r="BO2447" s="141">
        <v>1989</v>
      </c>
      <c r="BP2447" s="143" t="s">
        <v>25461</v>
      </c>
      <c r="BQ2447" s="143" t="s">
        <v>17560</v>
      </c>
    </row>
    <row r="2448" spans="15:69" x14ac:dyDescent="0.25">
      <c r="O2448" s="225" t="str">
        <f t="shared" si="1249"/>
        <v/>
      </c>
      <c r="BF2448" s="141">
        <v>19005</v>
      </c>
      <c r="BG2448" s="142" t="s">
        <v>17166</v>
      </c>
      <c r="BH2448" s="141" t="s">
        <v>180</v>
      </c>
      <c r="BI2448" s="141" t="s">
        <v>178</v>
      </c>
      <c r="BJ2448" s="141"/>
      <c r="BK2448" s="141"/>
      <c r="BL2448" s="141" t="s">
        <v>17167</v>
      </c>
      <c r="BM2448" s="141">
        <v>46.6840517346673</v>
      </c>
      <c r="BN2448" s="141">
        <v>-70.445094821213402</v>
      </c>
      <c r="BO2448" s="141">
        <v>1975</v>
      </c>
      <c r="BP2448" s="143" t="s">
        <v>25462</v>
      </c>
      <c r="BQ2448" s="143" t="s">
        <v>17560</v>
      </c>
    </row>
    <row r="2449" spans="15:69" x14ac:dyDescent="0.25">
      <c r="O2449" s="225" t="str">
        <f t="shared" si="1249"/>
        <v/>
      </c>
      <c r="BF2449" s="141">
        <v>19005</v>
      </c>
      <c r="BG2449" s="142" t="s">
        <v>17168</v>
      </c>
      <c r="BH2449" s="141" t="s">
        <v>180</v>
      </c>
      <c r="BI2449" s="141" t="s">
        <v>191</v>
      </c>
      <c r="BJ2449" s="141"/>
      <c r="BK2449" s="141"/>
      <c r="BL2449" s="141" t="s">
        <v>696</v>
      </c>
      <c r="BM2449" s="141">
        <v>46.622984868947498</v>
      </c>
      <c r="BN2449" s="141">
        <v>-70.478389091275304</v>
      </c>
      <c r="BO2449" s="141">
        <v>2012</v>
      </c>
      <c r="BP2449" s="143" t="s">
        <v>25463</v>
      </c>
      <c r="BQ2449" s="143" t="s">
        <v>17560</v>
      </c>
    </row>
    <row r="2450" spans="15:69" x14ac:dyDescent="0.25">
      <c r="O2450" s="225" t="str">
        <f t="shared" si="1249"/>
        <v/>
      </c>
      <c r="BF2450" s="141">
        <v>19062</v>
      </c>
      <c r="BG2450" s="142" t="s">
        <v>17529</v>
      </c>
      <c r="BH2450" s="141" t="s">
        <v>180</v>
      </c>
      <c r="BI2450" s="141" t="s">
        <v>191</v>
      </c>
      <c r="BJ2450" s="141" t="s">
        <v>17530</v>
      </c>
      <c r="BK2450" s="141" t="s">
        <v>2160</v>
      </c>
      <c r="BL2450" s="141" t="s">
        <v>4492</v>
      </c>
      <c r="BM2450" s="141">
        <v>46.627699999999997</v>
      </c>
      <c r="BN2450" s="141">
        <v>-70.983540000000005</v>
      </c>
      <c r="BO2450" s="141">
        <v>1995</v>
      </c>
      <c r="BP2450" s="143" t="s">
        <v>27694</v>
      </c>
      <c r="BQ2450" s="143" t="s">
        <v>17560</v>
      </c>
    </row>
    <row r="2451" spans="15:69" x14ac:dyDescent="0.25">
      <c r="O2451" s="225" t="str">
        <f t="shared" si="1249"/>
        <v/>
      </c>
      <c r="BF2451" s="141">
        <v>19062</v>
      </c>
      <c r="BG2451" s="142" t="s">
        <v>17531</v>
      </c>
      <c r="BH2451" s="141" t="s">
        <v>180</v>
      </c>
      <c r="BI2451" s="141" t="s">
        <v>191</v>
      </c>
      <c r="BJ2451" s="141" t="s">
        <v>17533</v>
      </c>
      <c r="BK2451" s="141" t="s">
        <v>2160</v>
      </c>
      <c r="BL2451" s="141" t="s">
        <v>2142</v>
      </c>
      <c r="BM2451" s="141">
        <v>46.633650000000003</v>
      </c>
      <c r="BN2451" s="141">
        <v>-70.970240000000004</v>
      </c>
      <c r="BO2451" s="141">
        <v>1986</v>
      </c>
      <c r="BP2451" s="143" t="s">
        <v>27695</v>
      </c>
      <c r="BQ2451" s="143" t="s">
        <v>17560</v>
      </c>
    </row>
    <row r="2452" spans="15:69" x14ac:dyDescent="0.25">
      <c r="O2452" s="225" t="str">
        <f t="shared" si="1249"/>
        <v/>
      </c>
      <c r="BF2452" s="141">
        <v>1023</v>
      </c>
      <c r="BG2452" s="142" t="s">
        <v>15703</v>
      </c>
      <c r="BH2452" s="141" t="s">
        <v>478</v>
      </c>
      <c r="BI2452" s="141" t="s">
        <v>186</v>
      </c>
      <c r="BJ2452" s="141" t="s">
        <v>15704</v>
      </c>
      <c r="BK2452" s="141" t="s">
        <v>15705</v>
      </c>
      <c r="BL2452" s="141" t="s">
        <v>15706</v>
      </c>
      <c r="BM2452" s="141">
        <v>47.406578418468797</v>
      </c>
      <c r="BN2452" s="141">
        <v>-61.787082681278001</v>
      </c>
      <c r="BO2452" s="141">
        <v>1998</v>
      </c>
      <c r="BP2452" s="143"/>
      <c r="BQ2452" s="143" t="s">
        <v>17560</v>
      </c>
    </row>
    <row r="2453" spans="15:69" x14ac:dyDescent="0.25">
      <c r="O2453" s="225" t="str">
        <f t="shared" si="1249"/>
        <v/>
      </c>
      <c r="BF2453" s="141">
        <v>1023</v>
      </c>
      <c r="BG2453" s="142" t="s">
        <v>15707</v>
      </c>
      <c r="BH2453" s="141" t="s">
        <v>478</v>
      </c>
      <c r="BI2453" s="141" t="s">
        <v>177</v>
      </c>
      <c r="BJ2453" s="141" t="s">
        <v>15708</v>
      </c>
      <c r="BK2453" s="141" t="s">
        <v>3721</v>
      </c>
      <c r="BL2453" s="141" t="s">
        <v>15706</v>
      </c>
      <c r="BM2453" s="141">
        <v>47.406705709548199</v>
      </c>
      <c r="BN2453" s="141">
        <v>-61.790117718820902</v>
      </c>
      <c r="BO2453" s="141">
        <v>1972</v>
      </c>
      <c r="BP2453" s="143" t="s">
        <v>25292</v>
      </c>
      <c r="BQ2453" s="143" t="s">
        <v>17560</v>
      </c>
    </row>
    <row r="2454" spans="15:69" x14ac:dyDescent="0.25">
      <c r="O2454" s="225" t="str">
        <f t="shared" si="1249"/>
        <v/>
      </c>
      <c r="BF2454" s="141">
        <v>1023</v>
      </c>
      <c r="BG2454" s="142" t="s">
        <v>15709</v>
      </c>
      <c r="BH2454" s="141" t="s">
        <v>478</v>
      </c>
      <c r="BI2454" s="141" t="s">
        <v>176</v>
      </c>
      <c r="BJ2454" s="141" t="s">
        <v>15710</v>
      </c>
      <c r="BK2454" s="141" t="s">
        <v>5581</v>
      </c>
      <c r="BL2454" s="141" t="s">
        <v>15711</v>
      </c>
      <c r="BM2454" s="141">
        <v>47.414677430001603</v>
      </c>
      <c r="BN2454" s="141">
        <v>-61.792957760658403</v>
      </c>
      <c r="BO2454" s="141">
        <v>2013</v>
      </c>
      <c r="BP2454" s="143" t="s">
        <v>25293</v>
      </c>
      <c r="BQ2454" s="143" t="s">
        <v>17560</v>
      </c>
    </row>
    <row r="2455" spans="15:69" x14ac:dyDescent="0.25">
      <c r="O2455" s="225" t="str">
        <f t="shared" si="1249"/>
        <v/>
      </c>
      <c r="BF2455" s="141">
        <v>2010</v>
      </c>
      <c r="BG2455" s="142" t="s">
        <v>15438</v>
      </c>
      <c r="BH2455" s="141" t="s">
        <v>478</v>
      </c>
      <c r="BI2455" s="141" t="s">
        <v>177</v>
      </c>
      <c r="BJ2455" s="141"/>
      <c r="BK2455" s="141"/>
      <c r="BL2455" s="141" t="s">
        <v>3839</v>
      </c>
      <c r="BM2455" s="141">
        <v>48.408207199437101</v>
      </c>
      <c r="BN2455" s="141">
        <v>-64.436288624858605</v>
      </c>
      <c r="BO2455" s="141">
        <v>1996</v>
      </c>
      <c r="BP2455" s="143" t="s">
        <v>485</v>
      </c>
      <c r="BQ2455" s="143" t="s">
        <v>17560</v>
      </c>
    </row>
    <row r="2456" spans="15:69" x14ac:dyDescent="0.25">
      <c r="O2456" s="225" t="str">
        <f t="shared" si="1249"/>
        <v/>
      </c>
      <c r="BF2456" s="141">
        <v>2010</v>
      </c>
      <c r="BG2456" s="142" t="s">
        <v>15439</v>
      </c>
      <c r="BH2456" s="141" t="s">
        <v>478</v>
      </c>
      <c r="BI2456" s="141" t="s">
        <v>186</v>
      </c>
      <c r="BJ2456" s="141"/>
      <c r="BK2456" s="141" t="s">
        <v>1729</v>
      </c>
      <c r="BL2456" s="141" t="s">
        <v>3839</v>
      </c>
      <c r="BM2456" s="141">
        <v>48.407090055505698</v>
      </c>
      <c r="BN2456" s="141">
        <v>-64.448086791897097</v>
      </c>
      <c r="BO2456" s="141">
        <v>1976</v>
      </c>
      <c r="BP2456" s="143" t="s">
        <v>25237</v>
      </c>
      <c r="BQ2456" s="143" t="s">
        <v>17560</v>
      </c>
    </row>
    <row r="2457" spans="15:69" x14ac:dyDescent="0.25">
      <c r="O2457" s="225" t="str">
        <f t="shared" si="1249"/>
        <v/>
      </c>
      <c r="BF2457" s="141">
        <v>2010</v>
      </c>
      <c r="BG2457" s="142" t="s">
        <v>15440</v>
      </c>
      <c r="BH2457" s="141" t="s">
        <v>180</v>
      </c>
      <c r="BI2457" s="141" t="s">
        <v>191</v>
      </c>
      <c r="BJ2457" s="141" t="s">
        <v>2086</v>
      </c>
      <c r="BK2457" s="141"/>
      <c r="BL2457" s="141" t="s">
        <v>5643</v>
      </c>
      <c r="BM2457" s="141">
        <v>48.4074731360774</v>
      </c>
      <c r="BN2457" s="141">
        <v>-64.423880183678904</v>
      </c>
      <c r="BO2457" s="141">
        <v>2010</v>
      </c>
      <c r="BP2457" s="143"/>
      <c r="BQ2457" s="143" t="s">
        <v>17560</v>
      </c>
    </row>
    <row r="2458" spans="15:69" x14ac:dyDescent="0.25">
      <c r="O2458" s="225" t="str">
        <f t="shared" si="1249"/>
        <v/>
      </c>
      <c r="BF2458" s="141">
        <v>2010</v>
      </c>
      <c r="BG2458" s="142" t="s">
        <v>15184</v>
      </c>
      <c r="BH2458" s="141" t="s">
        <v>180</v>
      </c>
      <c r="BI2458" s="141" t="s">
        <v>191</v>
      </c>
      <c r="BJ2458" s="141" t="s">
        <v>2088</v>
      </c>
      <c r="BK2458" s="141" t="s">
        <v>12904</v>
      </c>
      <c r="BL2458" s="141" t="s">
        <v>5643</v>
      </c>
      <c r="BM2458" s="141">
        <v>48.408618319318997</v>
      </c>
      <c r="BN2458" s="141">
        <v>-64.416690916105907</v>
      </c>
      <c r="BO2458" s="141">
        <v>2013</v>
      </c>
      <c r="BP2458" s="143"/>
      <c r="BQ2458" s="143" t="s">
        <v>17560</v>
      </c>
    </row>
    <row r="2459" spans="15:69" x14ac:dyDescent="0.25">
      <c r="O2459" s="225" t="str">
        <f t="shared" si="1249"/>
        <v/>
      </c>
      <c r="BF2459" s="141">
        <v>2010</v>
      </c>
      <c r="BG2459" s="142" t="s">
        <v>15185</v>
      </c>
      <c r="BH2459" s="141" t="s">
        <v>478</v>
      </c>
      <c r="BI2459" s="141" t="s">
        <v>186</v>
      </c>
      <c r="BJ2459" s="141"/>
      <c r="BK2459" s="141" t="s">
        <v>2082</v>
      </c>
      <c r="BL2459" s="141" t="s">
        <v>15186</v>
      </c>
      <c r="BM2459" s="141">
        <v>48.244390000000003</v>
      </c>
      <c r="BN2459" s="141">
        <v>-64.264399999999995</v>
      </c>
      <c r="BO2459" s="141">
        <v>1993</v>
      </c>
      <c r="BP2459" s="143" t="s">
        <v>25190</v>
      </c>
      <c r="BQ2459" s="143" t="s">
        <v>17560</v>
      </c>
    </row>
    <row r="2460" spans="15:69" x14ac:dyDescent="0.25">
      <c r="O2460" s="225" t="str">
        <f t="shared" si="1249"/>
        <v/>
      </c>
      <c r="BF2460" s="141">
        <v>59020</v>
      </c>
      <c r="BG2460" s="142" t="s">
        <v>20435</v>
      </c>
      <c r="BH2460" s="141" t="s">
        <v>180</v>
      </c>
      <c r="BI2460" s="141" t="s">
        <v>178</v>
      </c>
      <c r="BJ2460" s="141" t="s">
        <v>484</v>
      </c>
      <c r="BK2460" s="141" t="s">
        <v>20436</v>
      </c>
      <c r="BL2460" s="141" t="s">
        <v>20437</v>
      </c>
      <c r="BM2460" s="141">
        <v>45.692383</v>
      </c>
      <c r="BN2460" s="141">
        <v>-73.430487999999997</v>
      </c>
      <c r="BO2460" s="141">
        <v>1986</v>
      </c>
      <c r="BP2460" s="143"/>
      <c r="BQ2460" s="143" t="s">
        <v>17560</v>
      </c>
    </row>
    <row r="2461" spans="15:69" x14ac:dyDescent="0.25">
      <c r="O2461" s="225" t="str">
        <f t="shared" si="1249"/>
        <v/>
      </c>
      <c r="BF2461" s="141">
        <v>59020</v>
      </c>
      <c r="BG2461" s="142" t="s">
        <v>20438</v>
      </c>
      <c r="BH2461" s="141" t="s">
        <v>180</v>
      </c>
      <c r="BI2461" s="141" t="s">
        <v>191</v>
      </c>
      <c r="BJ2461" s="141" t="s">
        <v>20439</v>
      </c>
      <c r="BK2461" s="141" t="s">
        <v>14447</v>
      </c>
      <c r="BL2461" s="141" t="s">
        <v>20440</v>
      </c>
      <c r="BM2461" s="141">
        <v>45.681759</v>
      </c>
      <c r="BN2461" s="141">
        <v>-73.441775000000007</v>
      </c>
      <c r="BO2461" s="141">
        <v>1970</v>
      </c>
      <c r="BP2461" s="143"/>
      <c r="BQ2461" s="143" t="s">
        <v>17560</v>
      </c>
    </row>
    <row r="2462" spans="15:69" x14ac:dyDescent="0.25">
      <c r="O2462" s="225" t="str">
        <f t="shared" si="1249"/>
        <v/>
      </c>
      <c r="BF2462" s="141">
        <v>59020</v>
      </c>
      <c r="BG2462" s="142" t="s">
        <v>20441</v>
      </c>
      <c r="BH2462" s="141" t="s">
        <v>180</v>
      </c>
      <c r="BI2462" s="141" t="s">
        <v>191</v>
      </c>
      <c r="BJ2462" s="141" t="s">
        <v>20442</v>
      </c>
      <c r="BK2462" s="141" t="s">
        <v>1550</v>
      </c>
      <c r="BL2462" s="141" t="s">
        <v>20443</v>
      </c>
      <c r="BM2462" s="141">
        <v>45.642955999999998</v>
      </c>
      <c r="BN2462" s="141">
        <v>-73.404639000000003</v>
      </c>
      <c r="BO2462" s="141">
        <v>1974</v>
      </c>
      <c r="BP2462" s="143"/>
      <c r="BQ2462" s="143" t="s">
        <v>17560</v>
      </c>
    </row>
    <row r="2463" spans="15:69" x14ac:dyDescent="0.25">
      <c r="O2463" s="225" t="str">
        <f t="shared" si="1249"/>
        <v/>
      </c>
      <c r="BF2463" s="141">
        <v>66102</v>
      </c>
      <c r="BG2463" s="142" t="s">
        <v>2725</v>
      </c>
      <c r="BH2463" s="141" t="s">
        <v>180</v>
      </c>
      <c r="BI2463" s="141" t="s">
        <v>191</v>
      </c>
      <c r="BJ2463" s="141" t="s">
        <v>2726</v>
      </c>
      <c r="BK2463" s="141" t="s">
        <v>2727</v>
      </c>
      <c r="BL2463" s="141" t="s">
        <v>2728</v>
      </c>
      <c r="BM2463" s="141">
        <v>45.45046</v>
      </c>
      <c r="BN2463" s="141">
        <v>-73.843670000000003</v>
      </c>
      <c r="BO2463" s="141">
        <v>1975</v>
      </c>
      <c r="BP2463" s="143" t="s">
        <v>24030</v>
      </c>
      <c r="BQ2463" s="143" t="s">
        <v>17560</v>
      </c>
    </row>
    <row r="2464" spans="15:69" x14ac:dyDescent="0.25">
      <c r="O2464" s="225" t="str">
        <f t="shared" si="1249"/>
        <v/>
      </c>
      <c r="BF2464" s="141">
        <v>66102</v>
      </c>
      <c r="BG2464" s="142" t="s">
        <v>2729</v>
      </c>
      <c r="BH2464" s="141" t="s">
        <v>180</v>
      </c>
      <c r="BI2464" s="141" t="s">
        <v>191</v>
      </c>
      <c r="BJ2464" s="141" t="s">
        <v>2730</v>
      </c>
      <c r="BK2464" s="141" t="s">
        <v>2168</v>
      </c>
      <c r="BL2464" s="141" t="s">
        <v>2731</v>
      </c>
      <c r="BM2464" s="141">
        <v>45.436770000000003</v>
      </c>
      <c r="BN2464" s="141">
        <v>-73.881439999999998</v>
      </c>
      <c r="BO2464" s="141">
        <v>1984</v>
      </c>
      <c r="BP2464" s="143"/>
      <c r="BQ2464" s="143" t="s">
        <v>17560</v>
      </c>
    </row>
    <row r="2465" spans="15:69" x14ac:dyDescent="0.25">
      <c r="O2465" s="225" t="str">
        <f t="shared" si="1249"/>
        <v/>
      </c>
      <c r="BF2465" s="141">
        <v>3005</v>
      </c>
      <c r="BG2465" s="142" t="s">
        <v>15138</v>
      </c>
      <c r="BH2465" s="141" t="s">
        <v>180</v>
      </c>
      <c r="BI2465" s="141" t="s">
        <v>191</v>
      </c>
      <c r="BJ2465" s="141" t="s">
        <v>15139</v>
      </c>
      <c r="BK2465" s="141" t="s">
        <v>15140</v>
      </c>
      <c r="BL2465" s="141" t="s">
        <v>15141</v>
      </c>
      <c r="BM2465" s="141">
        <v>48.987284000000002</v>
      </c>
      <c r="BN2465" s="141">
        <v>-64.369354000000001</v>
      </c>
      <c r="BO2465" s="141">
        <v>1980</v>
      </c>
      <c r="BP2465" s="143" t="s">
        <v>25187</v>
      </c>
      <c r="BQ2465" s="143" t="s">
        <v>26794</v>
      </c>
    </row>
    <row r="2466" spans="15:69" x14ac:dyDescent="0.25">
      <c r="O2466" s="225" t="str">
        <f t="shared" si="1249"/>
        <v/>
      </c>
      <c r="BF2466" s="141">
        <v>3005</v>
      </c>
      <c r="BG2466" s="142" t="s">
        <v>15142</v>
      </c>
      <c r="BH2466" s="141" t="s">
        <v>180</v>
      </c>
      <c r="BI2466" s="141" t="s">
        <v>191</v>
      </c>
      <c r="BJ2466" s="141" t="s">
        <v>15143</v>
      </c>
      <c r="BK2466" s="141" t="s">
        <v>15144</v>
      </c>
      <c r="BL2466" s="141" t="s">
        <v>15145</v>
      </c>
      <c r="BM2466" s="141">
        <v>49.028215000000003</v>
      </c>
      <c r="BN2466" s="141">
        <v>-64.440392000000003</v>
      </c>
      <c r="BO2466" s="141">
        <v>2005</v>
      </c>
      <c r="BP2466" s="143" t="s">
        <v>25187</v>
      </c>
      <c r="BQ2466" s="143" t="s">
        <v>26794</v>
      </c>
    </row>
    <row r="2467" spans="15:69" x14ac:dyDescent="0.25">
      <c r="O2467" s="225" t="str">
        <f t="shared" si="1249"/>
        <v/>
      </c>
      <c r="BF2467" s="141">
        <v>3005</v>
      </c>
      <c r="BG2467" s="142" t="s">
        <v>15146</v>
      </c>
      <c r="BH2467" s="141" t="s">
        <v>180</v>
      </c>
      <c r="BI2467" s="141" t="s">
        <v>178</v>
      </c>
      <c r="BJ2467" s="141" t="s">
        <v>15147</v>
      </c>
      <c r="BK2467" s="141" t="s">
        <v>1708</v>
      </c>
      <c r="BL2467" s="141" t="s">
        <v>15148</v>
      </c>
      <c r="BM2467" s="141">
        <v>49.036087000000002</v>
      </c>
      <c r="BN2467" s="141">
        <v>-64.452529999999996</v>
      </c>
      <c r="BO2467" s="141">
        <v>2005</v>
      </c>
      <c r="BP2467" s="143" t="s">
        <v>25188</v>
      </c>
      <c r="BQ2467" s="143" t="s">
        <v>26794</v>
      </c>
    </row>
    <row r="2468" spans="15:69" x14ac:dyDescent="0.25">
      <c r="O2468" s="225" t="str">
        <f t="shared" si="1249"/>
        <v/>
      </c>
      <c r="BF2468" s="141">
        <v>3005</v>
      </c>
      <c r="BG2468" s="142" t="s">
        <v>15149</v>
      </c>
      <c r="BH2468" s="141" t="s">
        <v>478</v>
      </c>
      <c r="BI2468" s="141" t="s">
        <v>186</v>
      </c>
      <c r="BJ2468" s="141" t="s">
        <v>15150</v>
      </c>
      <c r="BK2468" s="141" t="s">
        <v>3216</v>
      </c>
      <c r="BL2468" s="141" t="s">
        <v>3718</v>
      </c>
      <c r="BM2468" s="141">
        <v>49.034163999999997</v>
      </c>
      <c r="BN2468" s="141">
        <v>-64.450592</v>
      </c>
      <c r="BO2468" s="141">
        <v>2014</v>
      </c>
      <c r="BP2468" s="143" t="s">
        <v>15150</v>
      </c>
      <c r="BQ2468" s="143" t="s">
        <v>26794</v>
      </c>
    </row>
    <row r="2469" spans="15:69" x14ac:dyDescent="0.25">
      <c r="O2469" s="225" t="str">
        <f t="shared" si="1249"/>
        <v/>
      </c>
      <c r="BF2469" s="141">
        <v>3005</v>
      </c>
      <c r="BG2469" s="142" t="s">
        <v>15151</v>
      </c>
      <c r="BH2469" s="141" t="s">
        <v>478</v>
      </c>
      <c r="BI2469" s="141" t="s">
        <v>186</v>
      </c>
      <c r="BJ2469" s="141" t="s">
        <v>15152</v>
      </c>
      <c r="BK2469" s="141"/>
      <c r="BL2469" s="141"/>
      <c r="BM2469" s="141">
        <v>49.034216999999998</v>
      </c>
      <c r="BN2469" s="141">
        <v>-64.449602999999996</v>
      </c>
      <c r="BO2469" s="141">
        <v>2005</v>
      </c>
      <c r="BP2469" s="143" t="s">
        <v>25189</v>
      </c>
      <c r="BQ2469" s="143" t="s">
        <v>26794</v>
      </c>
    </row>
    <row r="2470" spans="15:69" x14ac:dyDescent="0.25">
      <c r="O2470" s="225" t="str">
        <f t="shared" si="1249"/>
        <v/>
      </c>
      <c r="BF2470" s="141">
        <v>2028</v>
      </c>
      <c r="BG2470" s="142" t="s">
        <v>15383</v>
      </c>
      <c r="BH2470" s="141" t="s">
        <v>180</v>
      </c>
      <c r="BI2470" s="141" t="s">
        <v>178</v>
      </c>
      <c r="BJ2470" s="141" t="s">
        <v>15384</v>
      </c>
      <c r="BK2470" s="141" t="s">
        <v>3101</v>
      </c>
      <c r="BL2470" s="141" t="s">
        <v>27422</v>
      </c>
      <c r="BM2470" s="141">
        <v>48.347270000000002</v>
      </c>
      <c r="BN2470" s="141">
        <v>-64.66534</v>
      </c>
      <c r="BO2470" s="141">
        <v>1996</v>
      </c>
      <c r="BP2470" s="143" t="s">
        <v>27696</v>
      </c>
      <c r="BQ2470" s="143" t="s">
        <v>17560</v>
      </c>
    </row>
    <row r="2471" spans="15:69" x14ac:dyDescent="0.25">
      <c r="O2471" s="225" t="str">
        <f t="shared" si="1249"/>
        <v/>
      </c>
      <c r="BF2471" s="141">
        <v>2028</v>
      </c>
      <c r="BG2471" s="142" t="s">
        <v>15385</v>
      </c>
      <c r="BH2471" s="141" t="s">
        <v>180</v>
      </c>
      <c r="BI2471" s="141" t="s">
        <v>191</v>
      </c>
      <c r="BJ2471" s="141" t="s">
        <v>15386</v>
      </c>
      <c r="BK2471" s="141" t="s">
        <v>3120</v>
      </c>
      <c r="BL2471" s="141" t="s">
        <v>15387</v>
      </c>
      <c r="BM2471" s="141">
        <v>48.347790000000003</v>
      </c>
      <c r="BN2471" s="141">
        <v>-64.674639999999997</v>
      </c>
      <c r="BO2471" s="141">
        <v>1995</v>
      </c>
      <c r="BP2471" s="143" t="s">
        <v>27674</v>
      </c>
      <c r="BQ2471" s="143" t="s">
        <v>17560</v>
      </c>
    </row>
    <row r="2472" spans="15:69" x14ac:dyDescent="0.25">
      <c r="O2472" s="225" t="str">
        <f t="shared" si="1249"/>
        <v/>
      </c>
      <c r="BF2472" s="141">
        <v>2028</v>
      </c>
      <c r="BG2472" s="142" t="s">
        <v>15388</v>
      </c>
      <c r="BH2472" s="141" t="s">
        <v>180</v>
      </c>
      <c r="BI2472" s="141" t="s">
        <v>191</v>
      </c>
      <c r="BJ2472" s="141" t="s">
        <v>15389</v>
      </c>
      <c r="BK2472" s="141" t="s">
        <v>3190</v>
      </c>
      <c r="BL2472" s="141" t="s">
        <v>15390</v>
      </c>
      <c r="BM2472" s="141">
        <v>48.245645511791203</v>
      </c>
      <c r="BN2472" s="141">
        <v>-64.758073807535595</v>
      </c>
      <c r="BO2472" s="141">
        <v>1995</v>
      </c>
      <c r="BP2472" s="143" t="s">
        <v>27697</v>
      </c>
      <c r="BQ2472" s="143" t="s">
        <v>17560</v>
      </c>
    </row>
    <row r="2473" spans="15:69" x14ac:dyDescent="0.25">
      <c r="O2473" s="225" t="str">
        <f t="shared" si="1249"/>
        <v/>
      </c>
      <c r="BF2473" s="141">
        <v>2028</v>
      </c>
      <c r="BG2473" s="142" t="s">
        <v>15441</v>
      </c>
      <c r="BH2473" s="141" t="s">
        <v>180</v>
      </c>
      <c r="BI2473" s="141" t="s">
        <v>191</v>
      </c>
      <c r="BJ2473" s="141" t="s">
        <v>15442</v>
      </c>
      <c r="BK2473" s="141" t="s">
        <v>15443</v>
      </c>
      <c r="BL2473" s="141" t="s">
        <v>27416</v>
      </c>
      <c r="BM2473" s="141">
        <v>48.345440000000004</v>
      </c>
      <c r="BN2473" s="141">
        <v>-64.703339999999997</v>
      </c>
      <c r="BO2473" s="141">
        <v>1996</v>
      </c>
      <c r="BP2473" s="143" t="s">
        <v>27698</v>
      </c>
      <c r="BQ2473" s="143" t="s">
        <v>17560</v>
      </c>
    </row>
    <row r="2474" spans="15:69" x14ac:dyDescent="0.25">
      <c r="O2474" s="225" t="str">
        <f t="shared" si="1249"/>
        <v/>
      </c>
      <c r="BF2474" s="141">
        <v>3005</v>
      </c>
      <c r="BG2474" s="142" t="s">
        <v>15153</v>
      </c>
      <c r="BH2474" s="141" t="s">
        <v>478</v>
      </c>
      <c r="BI2474" s="141" t="s">
        <v>186</v>
      </c>
      <c r="BJ2474" s="141" t="s">
        <v>15154</v>
      </c>
      <c r="BK2474" s="141" t="s">
        <v>1658</v>
      </c>
      <c r="BL2474" s="141" t="s">
        <v>3969</v>
      </c>
      <c r="BM2474" s="141">
        <v>49.013565</v>
      </c>
      <c r="BN2474" s="141">
        <v>-64.421302999999995</v>
      </c>
      <c r="BO2474" s="141">
        <v>2014</v>
      </c>
      <c r="BP2474" s="143" t="s">
        <v>15154</v>
      </c>
      <c r="BQ2474" s="143" t="s">
        <v>26794</v>
      </c>
    </row>
    <row r="2475" spans="15:69" x14ac:dyDescent="0.25">
      <c r="O2475" s="225" t="str">
        <f t="shared" si="1249"/>
        <v/>
      </c>
      <c r="BF2475" s="141">
        <v>3005</v>
      </c>
      <c r="BG2475" s="142" t="s">
        <v>15155</v>
      </c>
      <c r="BH2475" s="141" t="s">
        <v>478</v>
      </c>
      <c r="BI2475" s="141" t="s">
        <v>1268</v>
      </c>
      <c r="BJ2475" s="141" t="s">
        <v>15156</v>
      </c>
      <c r="BK2475" s="141" t="s">
        <v>12448</v>
      </c>
      <c r="BL2475" s="141" t="s">
        <v>15157</v>
      </c>
      <c r="BM2475" s="141">
        <v>48.765614999999997</v>
      </c>
      <c r="BN2475" s="141">
        <v>-64.376558000000003</v>
      </c>
      <c r="BO2475" s="141">
        <v>2005</v>
      </c>
      <c r="BP2475" s="143" t="s">
        <v>15156</v>
      </c>
      <c r="BQ2475" s="143" t="s">
        <v>26794</v>
      </c>
    </row>
    <row r="2476" spans="15:69" x14ac:dyDescent="0.25">
      <c r="O2476" s="225" t="str">
        <f t="shared" si="1249"/>
        <v/>
      </c>
      <c r="BF2476" s="141">
        <v>3005</v>
      </c>
      <c r="BG2476" s="142" t="s">
        <v>15158</v>
      </c>
      <c r="BH2476" s="141" t="s">
        <v>478</v>
      </c>
      <c r="BI2476" s="141" t="s">
        <v>186</v>
      </c>
      <c r="BJ2476" s="141" t="s">
        <v>15159</v>
      </c>
      <c r="BK2476" s="141" t="s">
        <v>1791</v>
      </c>
      <c r="BL2476" s="141" t="s">
        <v>15160</v>
      </c>
      <c r="BM2476" s="141">
        <v>48.979671000000003</v>
      </c>
      <c r="BN2476" s="141">
        <v>-64.363572000000005</v>
      </c>
      <c r="BO2476" s="141">
        <v>1965</v>
      </c>
      <c r="BP2476" s="143" t="s">
        <v>15159</v>
      </c>
      <c r="BQ2476" s="143" t="s">
        <v>26794</v>
      </c>
    </row>
    <row r="2477" spans="15:69" x14ac:dyDescent="0.25">
      <c r="O2477" s="225" t="str">
        <f t="shared" si="1249"/>
        <v/>
      </c>
      <c r="BF2477" s="141">
        <v>3005</v>
      </c>
      <c r="BG2477" s="142" t="s">
        <v>15161</v>
      </c>
      <c r="BH2477" s="141" t="s">
        <v>478</v>
      </c>
      <c r="BI2477" s="141" t="s">
        <v>1268</v>
      </c>
      <c r="BJ2477" s="141" t="s">
        <v>15162</v>
      </c>
      <c r="BK2477" s="141" t="s">
        <v>3600</v>
      </c>
      <c r="BL2477" s="141" t="s">
        <v>15157</v>
      </c>
      <c r="BM2477" s="141">
        <v>48.765734000000002</v>
      </c>
      <c r="BN2477" s="141">
        <v>-64.379648000000003</v>
      </c>
      <c r="BO2477" s="141">
        <v>2014</v>
      </c>
      <c r="BP2477" s="143" t="s">
        <v>15162</v>
      </c>
      <c r="BQ2477" s="143" t="s">
        <v>26794</v>
      </c>
    </row>
    <row r="2478" spans="15:69" x14ac:dyDescent="0.25">
      <c r="O2478" s="225" t="str">
        <f t="shared" si="1249"/>
        <v/>
      </c>
      <c r="BF2478" s="141">
        <v>3005</v>
      </c>
      <c r="BG2478" s="142" t="s">
        <v>15163</v>
      </c>
      <c r="BH2478" s="141" t="s">
        <v>478</v>
      </c>
      <c r="BI2478" s="141" t="s">
        <v>1268</v>
      </c>
      <c r="BJ2478" s="141" t="s">
        <v>15164</v>
      </c>
      <c r="BK2478" s="141" t="s">
        <v>4909</v>
      </c>
      <c r="BL2478" s="141" t="s">
        <v>15160</v>
      </c>
      <c r="BM2478" s="141">
        <v>48.990079000000001</v>
      </c>
      <c r="BN2478" s="141">
        <v>-64.374671000000006</v>
      </c>
      <c r="BO2478" s="141">
        <v>2014</v>
      </c>
      <c r="BP2478" s="143" t="s">
        <v>15164</v>
      </c>
      <c r="BQ2478" s="143" t="s">
        <v>26794</v>
      </c>
    </row>
    <row r="2479" spans="15:69" x14ac:dyDescent="0.25">
      <c r="O2479" s="225" t="str">
        <f t="shared" si="1249"/>
        <v/>
      </c>
      <c r="BF2479" s="141">
        <v>5060</v>
      </c>
      <c r="BG2479" s="142" t="s">
        <v>15875</v>
      </c>
      <c r="BH2479" s="141" t="s">
        <v>180</v>
      </c>
      <c r="BI2479" s="141" t="s">
        <v>178</v>
      </c>
      <c r="BJ2479" s="141"/>
      <c r="BK2479" s="141" t="s">
        <v>1797</v>
      </c>
      <c r="BL2479" s="141" t="s">
        <v>15876</v>
      </c>
      <c r="BM2479" s="141">
        <v>48.101658288858602</v>
      </c>
      <c r="BN2479" s="141">
        <v>-65.684353425991603</v>
      </c>
      <c r="BO2479" s="141">
        <v>1998</v>
      </c>
      <c r="BP2479" s="143" t="s">
        <v>25340</v>
      </c>
      <c r="BQ2479" s="143" t="s">
        <v>17560</v>
      </c>
    </row>
    <row r="2480" spans="15:69" x14ac:dyDescent="0.25">
      <c r="O2480" s="225" t="str">
        <f t="shared" si="1249"/>
        <v/>
      </c>
      <c r="BF2480" s="141">
        <v>5060</v>
      </c>
      <c r="BG2480" s="142" t="s">
        <v>15877</v>
      </c>
      <c r="BH2480" s="141" t="s">
        <v>180</v>
      </c>
      <c r="BI2480" s="141" t="s">
        <v>191</v>
      </c>
      <c r="BJ2480" s="141" t="s">
        <v>2257</v>
      </c>
      <c r="BK2480" s="141" t="s">
        <v>15878</v>
      </c>
      <c r="BL2480" s="141" t="s">
        <v>793</v>
      </c>
      <c r="BM2480" s="141">
        <v>48.081699999999998</v>
      </c>
      <c r="BN2480" s="141">
        <v>-65.614220000000003</v>
      </c>
      <c r="BO2480" s="141">
        <v>1997</v>
      </c>
      <c r="BP2480" s="143" t="s">
        <v>25341</v>
      </c>
      <c r="BQ2480" s="143" t="s">
        <v>17560</v>
      </c>
    </row>
    <row r="2481" spans="15:69" x14ac:dyDescent="0.25">
      <c r="O2481" s="225" t="str">
        <f t="shared" si="1249"/>
        <v/>
      </c>
      <c r="BF2481" s="141">
        <v>7047</v>
      </c>
      <c r="BG2481" s="142" t="s">
        <v>4179</v>
      </c>
      <c r="BH2481" s="141" t="s">
        <v>478</v>
      </c>
      <c r="BI2481" s="141" t="s">
        <v>186</v>
      </c>
      <c r="BJ2481" s="141"/>
      <c r="BK2481" s="141"/>
      <c r="BL2481" s="141" t="s">
        <v>4180</v>
      </c>
      <c r="BM2481" s="141">
        <v>48.4587</v>
      </c>
      <c r="BN2481" s="141">
        <v>-67.428039999999996</v>
      </c>
      <c r="BO2481" s="141">
        <v>1994</v>
      </c>
      <c r="BP2481" s="143" t="s">
        <v>24243</v>
      </c>
      <c r="BQ2481" s="143" t="s">
        <v>17560</v>
      </c>
    </row>
    <row r="2482" spans="15:69" x14ac:dyDescent="0.25">
      <c r="O2482" s="225" t="str">
        <f t="shared" si="1249"/>
        <v/>
      </c>
      <c r="BF2482" s="141">
        <v>7047</v>
      </c>
      <c r="BG2482" s="142" t="s">
        <v>4181</v>
      </c>
      <c r="BH2482" s="141" t="s">
        <v>478</v>
      </c>
      <c r="BI2482" s="141" t="s">
        <v>177</v>
      </c>
      <c r="BJ2482" s="141"/>
      <c r="BK2482" s="141" t="s">
        <v>464</v>
      </c>
      <c r="BL2482" s="141" t="s">
        <v>4182</v>
      </c>
      <c r="BM2482" s="141">
        <v>48.4649</v>
      </c>
      <c r="BN2482" s="141">
        <v>-67.431030000000007</v>
      </c>
      <c r="BO2482" s="141">
        <v>1971</v>
      </c>
      <c r="BP2482" s="143" t="s">
        <v>24244</v>
      </c>
      <c r="BQ2482" s="143" t="s">
        <v>17560</v>
      </c>
    </row>
    <row r="2483" spans="15:69" x14ac:dyDescent="0.25">
      <c r="O2483" s="225" t="str">
        <f t="shared" si="1249"/>
        <v/>
      </c>
      <c r="BF2483" s="141">
        <v>3015</v>
      </c>
      <c r="BG2483" s="142" t="s">
        <v>15835</v>
      </c>
      <c r="BH2483" s="141" t="s">
        <v>478</v>
      </c>
      <c r="BI2483" s="141" t="s">
        <v>176</v>
      </c>
      <c r="BJ2483" s="141" t="s">
        <v>15836</v>
      </c>
      <c r="BK2483" s="141" t="s">
        <v>1708</v>
      </c>
      <c r="BL2483" s="141" t="s">
        <v>15837</v>
      </c>
      <c r="BM2483" s="141">
        <v>49.213040066897399</v>
      </c>
      <c r="BN2483" s="141">
        <v>-65.039448042594003</v>
      </c>
      <c r="BO2483" s="141">
        <v>1978</v>
      </c>
      <c r="BP2483" s="143" t="s">
        <v>25326</v>
      </c>
      <c r="BQ2483" s="143" t="s">
        <v>17560</v>
      </c>
    </row>
    <row r="2484" spans="15:69" x14ac:dyDescent="0.25">
      <c r="O2484" s="225" t="str">
        <f t="shared" si="1249"/>
        <v/>
      </c>
      <c r="BF2484" s="141">
        <v>3015</v>
      </c>
      <c r="BG2484" s="142" t="s">
        <v>15838</v>
      </c>
      <c r="BH2484" s="141" t="s">
        <v>478</v>
      </c>
      <c r="BI2484" s="141" t="s">
        <v>186</v>
      </c>
      <c r="BJ2484" s="141" t="s">
        <v>1562</v>
      </c>
      <c r="BK2484" s="141" t="s">
        <v>1622</v>
      </c>
      <c r="BL2484" s="141" t="s">
        <v>2796</v>
      </c>
      <c r="BM2484" s="141">
        <v>49.216628</v>
      </c>
      <c r="BN2484" s="141">
        <v>-65.024607000000003</v>
      </c>
      <c r="BO2484" s="141">
        <v>1998</v>
      </c>
      <c r="BP2484" s="143" t="s">
        <v>25327</v>
      </c>
      <c r="BQ2484" s="143" t="s">
        <v>17560</v>
      </c>
    </row>
    <row r="2485" spans="15:69" x14ac:dyDescent="0.25">
      <c r="O2485" s="225" t="str">
        <f t="shared" si="1249"/>
        <v/>
      </c>
      <c r="BF2485" s="141">
        <v>4015</v>
      </c>
      <c r="BG2485" s="142" t="s">
        <v>15229</v>
      </c>
      <c r="BH2485" s="141" t="s">
        <v>180</v>
      </c>
      <c r="BI2485" s="141" t="s">
        <v>178</v>
      </c>
      <c r="BJ2485" s="141" t="s">
        <v>15230</v>
      </c>
      <c r="BK2485" s="141" t="s">
        <v>15231</v>
      </c>
      <c r="BL2485" s="141" t="s">
        <v>15232</v>
      </c>
      <c r="BM2485" s="141">
        <v>49.220664999999997</v>
      </c>
      <c r="BN2485" s="141">
        <v>-65.801322999999996</v>
      </c>
      <c r="BO2485" s="141">
        <v>2006</v>
      </c>
      <c r="BP2485" s="143" t="s">
        <v>25205</v>
      </c>
      <c r="BQ2485" s="143" t="s">
        <v>17560</v>
      </c>
    </row>
    <row r="2486" spans="15:69" x14ac:dyDescent="0.25">
      <c r="O2486" s="225" t="str">
        <f t="shared" si="1249"/>
        <v/>
      </c>
      <c r="BF2486" s="141">
        <v>4015</v>
      </c>
      <c r="BG2486" s="142" t="s">
        <v>15233</v>
      </c>
      <c r="BH2486" s="141" t="s">
        <v>180</v>
      </c>
      <c r="BI2486" s="141" t="s">
        <v>191</v>
      </c>
      <c r="BJ2486" s="141" t="s">
        <v>15234</v>
      </c>
      <c r="BK2486" s="141"/>
      <c r="BL2486" s="141" t="s">
        <v>15235</v>
      </c>
      <c r="BM2486" s="141">
        <v>49.222253000000002</v>
      </c>
      <c r="BN2486" s="141">
        <v>-65.808000000000007</v>
      </c>
      <c r="BO2486" s="141">
        <v>2006</v>
      </c>
      <c r="BP2486" s="143" t="s">
        <v>25206</v>
      </c>
      <c r="BQ2486" s="143" t="s">
        <v>17560</v>
      </c>
    </row>
    <row r="2487" spans="15:69" x14ac:dyDescent="0.25">
      <c r="O2487" s="225" t="str">
        <f t="shared" si="1249"/>
        <v/>
      </c>
      <c r="BF2487" s="141">
        <v>4015</v>
      </c>
      <c r="BG2487" s="142" t="s">
        <v>15320</v>
      </c>
      <c r="BH2487" s="141" t="s">
        <v>180</v>
      </c>
      <c r="BI2487" s="141" t="s">
        <v>191</v>
      </c>
      <c r="BJ2487" s="141" t="s">
        <v>15321</v>
      </c>
      <c r="BK2487" s="141"/>
      <c r="BL2487" s="141" t="s">
        <v>15322</v>
      </c>
      <c r="BM2487" s="141">
        <v>49.222344</v>
      </c>
      <c r="BN2487" s="141">
        <v>-65.802414999999996</v>
      </c>
      <c r="BO2487" s="141">
        <v>2006</v>
      </c>
      <c r="BP2487" s="143" t="s">
        <v>25214</v>
      </c>
      <c r="BQ2487" s="143" t="s">
        <v>17560</v>
      </c>
    </row>
    <row r="2488" spans="15:69" x14ac:dyDescent="0.25">
      <c r="O2488" s="225" t="str">
        <f t="shared" si="1249"/>
        <v/>
      </c>
      <c r="BF2488" s="141">
        <v>7047</v>
      </c>
      <c r="BG2488" s="142" t="s">
        <v>4183</v>
      </c>
      <c r="BH2488" s="141" t="s">
        <v>180</v>
      </c>
      <c r="BI2488" s="141" t="s">
        <v>191</v>
      </c>
      <c r="BJ2488" s="141" t="s">
        <v>2070</v>
      </c>
      <c r="BK2488" s="141" t="s">
        <v>4184</v>
      </c>
      <c r="BL2488" s="141" t="s">
        <v>4185</v>
      </c>
      <c r="BM2488" s="141">
        <v>48.462069999999997</v>
      </c>
      <c r="BN2488" s="141">
        <v>-67.429689999999994</v>
      </c>
      <c r="BO2488" s="141">
        <v>1985</v>
      </c>
      <c r="BP2488" s="143" t="s">
        <v>24245</v>
      </c>
      <c r="BQ2488" s="143" t="s">
        <v>17560</v>
      </c>
    </row>
    <row r="2489" spans="15:69" x14ac:dyDescent="0.25">
      <c r="O2489" s="225" t="str">
        <f t="shared" si="1249"/>
        <v/>
      </c>
      <c r="BF2489" s="141">
        <v>7047</v>
      </c>
      <c r="BG2489" s="142" t="s">
        <v>4186</v>
      </c>
      <c r="BH2489" s="141" t="s">
        <v>180</v>
      </c>
      <c r="BI2489" s="141" t="s">
        <v>191</v>
      </c>
      <c r="BJ2489" s="141" t="s">
        <v>2074</v>
      </c>
      <c r="BK2489" s="141" t="s">
        <v>2780</v>
      </c>
      <c r="BL2489" s="141" t="s">
        <v>4187</v>
      </c>
      <c r="BM2489" s="141">
        <v>48.467039999999997</v>
      </c>
      <c r="BN2489" s="141">
        <v>-67.436549999999997</v>
      </c>
      <c r="BO2489" s="141">
        <v>1982</v>
      </c>
      <c r="BP2489" s="143" t="s">
        <v>24245</v>
      </c>
      <c r="BQ2489" s="143" t="s">
        <v>17560</v>
      </c>
    </row>
    <row r="2490" spans="15:69" x14ac:dyDescent="0.25">
      <c r="O2490" s="225" t="str">
        <f t="shared" si="1249"/>
        <v/>
      </c>
      <c r="BF2490" s="141">
        <v>7018</v>
      </c>
      <c r="BG2490" s="142" t="s">
        <v>4205</v>
      </c>
      <c r="BH2490" s="141" t="s">
        <v>478</v>
      </c>
      <c r="BI2490" s="141" t="s">
        <v>176</v>
      </c>
      <c r="BJ2490" s="141"/>
      <c r="BK2490" s="141"/>
      <c r="BL2490" s="141" t="s">
        <v>4206</v>
      </c>
      <c r="BM2490" s="141">
        <v>48.360469999999999</v>
      </c>
      <c r="BN2490" s="141">
        <v>-67.23151</v>
      </c>
      <c r="BO2490" s="141">
        <v>2013</v>
      </c>
      <c r="BP2490" s="143" t="s">
        <v>24251</v>
      </c>
      <c r="BQ2490" s="143" t="s">
        <v>17560</v>
      </c>
    </row>
    <row r="2491" spans="15:69" x14ac:dyDescent="0.25">
      <c r="O2491" s="225" t="str">
        <f t="shared" si="1249"/>
        <v/>
      </c>
      <c r="BF2491" s="141">
        <v>7018</v>
      </c>
      <c r="BG2491" s="142" t="s">
        <v>4054</v>
      </c>
      <c r="BH2491" s="141" t="s">
        <v>478</v>
      </c>
      <c r="BI2491" s="141" t="s">
        <v>177</v>
      </c>
      <c r="BJ2491" s="141"/>
      <c r="BK2491" s="141"/>
      <c r="BL2491" s="141" t="s">
        <v>4055</v>
      </c>
      <c r="BM2491" s="141">
        <v>48.361525066418302</v>
      </c>
      <c r="BN2491" s="141">
        <v>-67.208499033545294</v>
      </c>
      <c r="BO2491" s="141">
        <v>2010</v>
      </c>
      <c r="BP2491" s="143" t="s">
        <v>485</v>
      </c>
      <c r="BQ2491" s="143" t="s">
        <v>17560</v>
      </c>
    </row>
    <row r="2492" spans="15:69" x14ac:dyDescent="0.25">
      <c r="O2492" s="225" t="str">
        <f t="shared" si="1249"/>
        <v/>
      </c>
      <c r="BF2492" s="141">
        <v>7018</v>
      </c>
      <c r="BG2492" s="142" t="s">
        <v>4056</v>
      </c>
      <c r="BH2492" s="141" t="s">
        <v>180</v>
      </c>
      <c r="BI2492" s="141" t="s">
        <v>178</v>
      </c>
      <c r="BJ2492" s="141"/>
      <c r="BK2492" s="141" t="s">
        <v>2208</v>
      </c>
      <c r="BL2492" s="141" t="s">
        <v>4057</v>
      </c>
      <c r="BM2492" s="141">
        <v>48.364179999999998</v>
      </c>
      <c r="BN2492" s="141">
        <v>-67.232669999999999</v>
      </c>
      <c r="BO2492" s="141">
        <v>1994</v>
      </c>
      <c r="BP2492" s="143" t="s">
        <v>1686</v>
      </c>
      <c r="BQ2492" s="143" t="s">
        <v>17560</v>
      </c>
    </row>
    <row r="2493" spans="15:69" x14ac:dyDescent="0.25">
      <c r="O2493" s="225" t="str">
        <f t="shared" si="1249"/>
        <v/>
      </c>
      <c r="BF2493" s="141">
        <v>7018</v>
      </c>
      <c r="BG2493" s="142" t="s">
        <v>4058</v>
      </c>
      <c r="BH2493" s="141" t="s">
        <v>180</v>
      </c>
      <c r="BI2493" s="141" t="s">
        <v>191</v>
      </c>
      <c r="BJ2493" s="141"/>
      <c r="BK2493" s="141"/>
      <c r="BL2493" s="141" t="s">
        <v>4059</v>
      </c>
      <c r="BM2493" s="141">
        <v>48.355232212701701</v>
      </c>
      <c r="BN2493" s="141">
        <v>-67.219492882853402</v>
      </c>
      <c r="BO2493" s="141">
        <v>1994</v>
      </c>
      <c r="BP2493" s="143" t="s">
        <v>24213</v>
      </c>
      <c r="BQ2493" s="143" t="s">
        <v>17560</v>
      </c>
    </row>
    <row r="2494" spans="15:69" x14ac:dyDescent="0.25">
      <c r="O2494" s="225" t="str">
        <f t="shared" si="1249"/>
        <v/>
      </c>
      <c r="BF2494" s="141">
        <v>7047</v>
      </c>
      <c r="BG2494" s="142" t="s">
        <v>4188</v>
      </c>
      <c r="BH2494" s="141" t="s">
        <v>180</v>
      </c>
      <c r="BI2494" s="141" t="s">
        <v>191</v>
      </c>
      <c r="BJ2494" s="141" t="s">
        <v>3133</v>
      </c>
      <c r="BK2494" s="141" t="s">
        <v>2288</v>
      </c>
      <c r="BL2494" s="141" t="s">
        <v>4189</v>
      </c>
      <c r="BM2494" s="141">
        <v>48.467509999999997</v>
      </c>
      <c r="BN2494" s="141">
        <v>-67.437129999999996</v>
      </c>
      <c r="BO2494" s="141">
        <v>1987</v>
      </c>
      <c r="BP2494" s="143" t="s">
        <v>24245</v>
      </c>
      <c r="BQ2494" s="143" t="s">
        <v>17560</v>
      </c>
    </row>
    <row r="2495" spans="15:69" x14ac:dyDescent="0.25">
      <c r="O2495" s="225" t="str">
        <f t="shared" si="1249"/>
        <v/>
      </c>
      <c r="BF2495" s="141">
        <v>7047</v>
      </c>
      <c r="BG2495" s="142" t="s">
        <v>4190</v>
      </c>
      <c r="BH2495" s="141" t="s">
        <v>180</v>
      </c>
      <c r="BI2495" s="141" t="s">
        <v>191</v>
      </c>
      <c r="BJ2495" s="141" t="s">
        <v>3265</v>
      </c>
      <c r="BK2495" s="141" t="s">
        <v>4191</v>
      </c>
      <c r="BL2495" s="141" t="s">
        <v>4192</v>
      </c>
      <c r="BM2495" s="141">
        <v>48.474589999999999</v>
      </c>
      <c r="BN2495" s="141">
        <v>-67.434849999999997</v>
      </c>
      <c r="BO2495" s="141">
        <v>1995</v>
      </c>
      <c r="BP2495" s="143" t="s">
        <v>24246</v>
      </c>
      <c r="BQ2495" s="143" t="s">
        <v>17560</v>
      </c>
    </row>
    <row r="2496" spans="15:69" x14ac:dyDescent="0.25">
      <c r="O2496" s="225" t="str">
        <f t="shared" si="1249"/>
        <v/>
      </c>
      <c r="BF2496" s="141">
        <v>7047</v>
      </c>
      <c r="BG2496" s="142" t="s">
        <v>4193</v>
      </c>
      <c r="BH2496" s="141" t="s">
        <v>180</v>
      </c>
      <c r="BI2496" s="141" t="s">
        <v>191</v>
      </c>
      <c r="BJ2496" s="141" t="s">
        <v>3136</v>
      </c>
      <c r="BK2496" s="141" t="s">
        <v>4194</v>
      </c>
      <c r="BL2496" s="141" t="s">
        <v>4195</v>
      </c>
      <c r="BM2496" s="141">
        <v>48.455869999999997</v>
      </c>
      <c r="BN2496" s="141">
        <v>-67.436750000000004</v>
      </c>
      <c r="BO2496" s="141">
        <v>1995</v>
      </c>
      <c r="BP2496" s="143" t="s">
        <v>24246</v>
      </c>
      <c r="BQ2496" s="143" t="s">
        <v>17560</v>
      </c>
    </row>
    <row r="2497" spans="15:69" x14ac:dyDescent="0.25">
      <c r="O2497" s="225" t="str">
        <f t="shared" si="1249"/>
        <v/>
      </c>
      <c r="BF2497" s="141">
        <v>7047</v>
      </c>
      <c r="BG2497" s="142" t="s">
        <v>4196</v>
      </c>
      <c r="BH2497" s="141" t="s">
        <v>180</v>
      </c>
      <c r="BI2497" s="141" t="s">
        <v>178</v>
      </c>
      <c r="BJ2497" s="141"/>
      <c r="BK2497" s="141"/>
      <c r="BL2497" s="141" t="s">
        <v>4197</v>
      </c>
      <c r="BM2497" s="141">
        <v>48.448051752989699</v>
      </c>
      <c r="BN2497" s="141">
        <v>-67.417858029290002</v>
      </c>
      <c r="BO2497" s="141">
        <v>1985</v>
      </c>
      <c r="BP2497" s="143" t="s">
        <v>24247</v>
      </c>
      <c r="BQ2497" s="143" t="s">
        <v>17560</v>
      </c>
    </row>
    <row r="2498" spans="15:69" x14ac:dyDescent="0.25">
      <c r="O2498" s="225" t="str">
        <f t="shared" si="1249"/>
        <v/>
      </c>
      <c r="BF2498" s="141">
        <v>7047</v>
      </c>
      <c r="BG2498" s="142" t="s">
        <v>4198</v>
      </c>
      <c r="BH2498" s="141" t="s">
        <v>180</v>
      </c>
      <c r="BI2498" s="141" t="s">
        <v>191</v>
      </c>
      <c r="BJ2498" s="141" t="s">
        <v>3139</v>
      </c>
      <c r="BK2498" s="141" t="s">
        <v>1729</v>
      </c>
      <c r="BL2498" s="141" t="s">
        <v>4171</v>
      </c>
      <c r="BM2498" s="141">
        <v>48.472200000000001</v>
      </c>
      <c r="BN2498" s="141">
        <v>-67.435820000000007</v>
      </c>
      <c r="BO2498" s="141">
        <v>1995</v>
      </c>
      <c r="BP2498" s="143" t="s">
        <v>24246</v>
      </c>
      <c r="BQ2498" s="143" t="s">
        <v>17560</v>
      </c>
    </row>
    <row r="2499" spans="15:69" x14ac:dyDescent="0.25">
      <c r="O2499" s="225" t="str">
        <f t="shared" si="1249"/>
        <v/>
      </c>
      <c r="BF2499" s="141">
        <v>7070</v>
      </c>
      <c r="BG2499" s="142" t="s">
        <v>26823</v>
      </c>
      <c r="BH2499" s="141" t="s">
        <v>180</v>
      </c>
      <c r="BI2499" s="141" t="s">
        <v>178</v>
      </c>
      <c r="BJ2499" s="141"/>
      <c r="BK2499" s="141"/>
      <c r="BL2499" s="141" t="s">
        <v>799</v>
      </c>
      <c r="BM2499" s="141">
        <v>48.548318291252599</v>
      </c>
      <c r="BN2499" s="141">
        <v>-67.358013191865794</v>
      </c>
      <c r="BO2499" s="141">
        <v>2006</v>
      </c>
      <c r="BP2499" s="143" t="s">
        <v>484</v>
      </c>
      <c r="BQ2499" s="143" t="s">
        <v>17560</v>
      </c>
    </row>
    <row r="2500" spans="15:69" x14ac:dyDescent="0.25">
      <c r="O2500" s="225" t="str">
        <f t="shared" si="1249"/>
        <v/>
      </c>
      <c r="BF2500" s="141">
        <v>7070</v>
      </c>
      <c r="BG2500" s="142" t="s">
        <v>26824</v>
      </c>
      <c r="BH2500" s="141" t="s">
        <v>478</v>
      </c>
      <c r="BI2500" s="141" t="s">
        <v>177</v>
      </c>
      <c r="BJ2500" s="141"/>
      <c r="BK2500" s="141"/>
      <c r="BL2500" s="141" t="s">
        <v>799</v>
      </c>
      <c r="BM2500" s="141">
        <v>48.5484535274473</v>
      </c>
      <c r="BN2500" s="141">
        <v>-67.351158626937007</v>
      </c>
      <c r="BO2500" s="141">
        <v>2002</v>
      </c>
      <c r="BP2500" s="143" t="s">
        <v>27699</v>
      </c>
      <c r="BQ2500" s="143" t="s">
        <v>17560</v>
      </c>
    </row>
    <row r="2501" spans="15:69" x14ac:dyDescent="0.25">
      <c r="O2501" s="225" t="str">
        <f t="shared" si="1249"/>
        <v/>
      </c>
      <c r="BF2501" s="141">
        <v>7070</v>
      </c>
      <c r="BG2501" s="142" t="s">
        <v>26825</v>
      </c>
      <c r="BH2501" s="141" t="s">
        <v>478</v>
      </c>
      <c r="BI2501" s="141" t="s">
        <v>176</v>
      </c>
      <c r="BJ2501" s="141"/>
      <c r="BK2501" s="141"/>
      <c r="BL2501" s="141" t="s">
        <v>799</v>
      </c>
      <c r="BM2501" s="141">
        <v>48.5484535274473</v>
      </c>
      <c r="BN2501" s="141">
        <v>-67.351158626937007</v>
      </c>
      <c r="BO2501" s="141">
        <v>2002</v>
      </c>
      <c r="BP2501" s="143" t="s">
        <v>27700</v>
      </c>
      <c r="BQ2501" s="143" t="s">
        <v>17560</v>
      </c>
    </row>
    <row r="2502" spans="15:69" x14ac:dyDescent="0.25">
      <c r="O2502" s="225" t="str">
        <f t="shared" si="1249"/>
        <v/>
      </c>
      <c r="BF2502" s="141">
        <v>7075</v>
      </c>
      <c r="BG2502" s="142" t="s">
        <v>23468</v>
      </c>
      <c r="BH2502" s="141" t="s">
        <v>478</v>
      </c>
      <c r="BI2502" s="141" t="s">
        <v>177</v>
      </c>
      <c r="BJ2502" s="141"/>
      <c r="BK2502" s="141"/>
      <c r="BL2502" s="141" t="s">
        <v>23469</v>
      </c>
      <c r="BM2502" s="141">
        <v>48.619410048658096</v>
      </c>
      <c r="BN2502" s="141">
        <v>-67.408939597691401</v>
      </c>
      <c r="BO2502" s="141">
        <v>1973</v>
      </c>
      <c r="BP2502" s="143" t="s">
        <v>26350</v>
      </c>
      <c r="BQ2502" s="143" t="s">
        <v>17560</v>
      </c>
    </row>
    <row r="2503" spans="15:69" x14ac:dyDescent="0.25">
      <c r="O2503" s="225" t="str">
        <f t="shared" si="1249"/>
        <v/>
      </c>
      <c r="BF2503" s="141">
        <v>7075</v>
      </c>
      <c r="BG2503" s="142" t="s">
        <v>23470</v>
      </c>
      <c r="BH2503" s="141" t="s">
        <v>180</v>
      </c>
      <c r="BI2503" s="141" t="s">
        <v>178</v>
      </c>
      <c r="BJ2503" s="141"/>
      <c r="BK2503" s="141"/>
      <c r="BL2503" s="141" t="s">
        <v>12354</v>
      </c>
      <c r="BM2503" s="141">
        <v>48.615725452045602</v>
      </c>
      <c r="BN2503" s="141">
        <v>-67.425249908340504</v>
      </c>
      <c r="BO2503" s="141">
        <v>1990</v>
      </c>
      <c r="BP2503" s="143" t="s">
        <v>484</v>
      </c>
      <c r="BQ2503" s="143" t="s">
        <v>17560</v>
      </c>
    </row>
    <row r="2504" spans="15:69" x14ac:dyDescent="0.25">
      <c r="O2504" s="225" t="str">
        <f t="shared" si="1249"/>
        <v/>
      </c>
      <c r="BF2504" s="141">
        <v>7075</v>
      </c>
      <c r="BG2504" s="142" t="s">
        <v>23471</v>
      </c>
      <c r="BH2504" s="141" t="s">
        <v>478</v>
      </c>
      <c r="BI2504" s="141" t="s">
        <v>176</v>
      </c>
      <c r="BJ2504" s="141"/>
      <c r="BK2504" s="141"/>
      <c r="BL2504" s="141" t="s">
        <v>4360</v>
      </c>
      <c r="BM2504" s="141">
        <v>48.612779694147498</v>
      </c>
      <c r="BN2504" s="141">
        <v>-67.438976555540293</v>
      </c>
      <c r="BO2504" s="141">
        <v>2013</v>
      </c>
      <c r="BP2504" s="143" t="s">
        <v>23891</v>
      </c>
      <c r="BQ2504" s="143" t="s">
        <v>17560</v>
      </c>
    </row>
    <row r="2505" spans="15:69" x14ac:dyDescent="0.25">
      <c r="O2505" s="225" t="str">
        <f t="shared" si="1249"/>
        <v/>
      </c>
      <c r="BF2505" s="141">
        <v>7080</v>
      </c>
      <c r="BG2505" s="142" t="s">
        <v>4106</v>
      </c>
      <c r="BH2505" s="141" t="s">
        <v>478</v>
      </c>
      <c r="BI2505" s="141" t="s">
        <v>176</v>
      </c>
      <c r="BJ2505" s="141"/>
      <c r="BK2505" s="141" t="s">
        <v>1732</v>
      </c>
      <c r="BL2505" s="141" t="s">
        <v>4107</v>
      </c>
      <c r="BM2505" s="141">
        <v>48.519480000000001</v>
      </c>
      <c r="BN2505" s="141">
        <v>-67.564440000000005</v>
      </c>
      <c r="BO2505" s="141">
        <v>2012</v>
      </c>
      <c r="BP2505" s="143" t="s">
        <v>24225</v>
      </c>
      <c r="BQ2505" s="143" t="s">
        <v>17560</v>
      </c>
    </row>
    <row r="2506" spans="15:69" x14ac:dyDescent="0.25">
      <c r="O2506" s="225" t="str">
        <f t="shared" si="1249"/>
        <v/>
      </c>
      <c r="BF2506" s="141">
        <v>8073</v>
      </c>
      <c r="BG2506" s="142" t="s">
        <v>3961</v>
      </c>
      <c r="BH2506" s="141" t="s">
        <v>180</v>
      </c>
      <c r="BI2506" s="141" t="s">
        <v>178</v>
      </c>
      <c r="BJ2506" s="141"/>
      <c r="BK2506" s="141" t="s">
        <v>281</v>
      </c>
      <c r="BL2506" s="141" t="s">
        <v>795</v>
      </c>
      <c r="BM2506" s="141">
        <v>48.791910000000001</v>
      </c>
      <c r="BN2506" s="141">
        <v>-67.682860000000005</v>
      </c>
      <c r="BO2506" s="141">
        <v>2004</v>
      </c>
      <c r="BP2506" s="143" t="s">
        <v>1686</v>
      </c>
      <c r="BQ2506" s="143" t="s">
        <v>17560</v>
      </c>
    </row>
    <row r="2507" spans="15:69" x14ac:dyDescent="0.25">
      <c r="O2507" s="225" t="str">
        <f t="shared" si="1249"/>
        <v/>
      </c>
      <c r="BF2507" s="141">
        <v>9077</v>
      </c>
      <c r="BG2507" s="142" t="s">
        <v>3852</v>
      </c>
      <c r="BH2507" s="141" t="s">
        <v>478</v>
      </c>
      <c r="BI2507" s="141" t="s">
        <v>186</v>
      </c>
      <c r="BJ2507" s="141"/>
      <c r="BK2507" s="141" t="s">
        <v>2376</v>
      </c>
      <c r="BL2507" s="141" t="s">
        <v>3853</v>
      </c>
      <c r="BM2507" s="141">
        <v>48.585070000000002</v>
      </c>
      <c r="BN2507" s="141">
        <v>-68.176950000000005</v>
      </c>
      <c r="BO2507" s="141">
        <v>1987</v>
      </c>
      <c r="BP2507" s="143" t="s">
        <v>24157</v>
      </c>
      <c r="BQ2507" s="143" t="s">
        <v>17560</v>
      </c>
    </row>
    <row r="2508" spans="15:69" x14ac:dyDescent="0.25">
      <c r="O2508" s="225" t="str">
        <f t="shared" si="1249"/>
        <v/>
      </c>
      <c r="BF2508" s="141">
        <v>9077</v>
      </c>
      <c r="BG2508" s="142" t="s">
        <v>3904</v>
      </c>
      <c r="BH2508" s="141" t="s">
        <v>478</v>
      </c>
      <c r="BI2508" s="141" t="s">
        <v>176</v>
      </c>
      <c r="BJ2508" s="141"/>
      <c r="BK2508" s="141" t="s">
        <v>3905</v>
      </c>
      <c r="BL2508" s="141" t="s">
        <v>3853</v>
      </c>
      <c r="BM2508" s="141">
        <v>48.592210000000001</v>
      </c>
      <c r="BN2508" s="141">
        <v>-68.155829999999995</v>
      </c>
      <c r="BO2508" s="141">
        <v>1956</v>
      </c>
      <c r="BP2508" s="143" t="s">
        <v>1553</v>
      </c>
      <c r="BQ2508" s="143" t="s">
        <v>17560</v>
      </c>
    </row>
    <row r="2509" spans="15:69" x14ac:dyDescent="0.25">
      <c r="O2509" s="225" t="str">
        <f t="shared" si="1249"/>
        <v/>
      </c>
      <c r="BF2509" s="141">
        <v>9077</v>
      </c>
      <c r="BG2509" s="142" t="s">
        <v>3906</v>
      </c>
      <c r="BH2509" s="141" t="s">
        <v>478</v>
      </c>
      <c r="BI2509" s="141" t="s">
        <v>177</v>
      </c>
      <c r="BJ2509" s="141"/>
      <c r="BK2509" s="141" t="s">
        <v>1546</v>
      </c>
      <c r="BL2509" s="141" t="s">
        <v>3907</v>
      </c>
      <c r="BM2509" s="141">
        <v>48.577469999999998</v>
      </c>
      <c r="BN2509" s="141">
        <v>-68.207750000000004</v>
      </c>
      <c r="BO2509" s="141">
        <v>2004</v>
      </c>
      <c r="BP2509" s="143" t="s">
        <v>485</v>
      </c>
      <c r="BQ2509" s="143" t="s">
        <v>17560</v>
      </c>
    </row>
    <row r="2510" spans="15:69" x14ac:dyDescent="0.25">
      <c r="O2510" s="225" t="str">
        <f t="shared" ref="O2510:O2573" si="1250">IF(OR(B2510="",C2510="",G2510="",H2510="",I2510="",AND(J2510="",BW2510=FALSE),AND(K2510="",BX2510=FALSE),AND(L2510="",BY2510=FALSE),AND(M2510="",BZ2510=FALSE)),"",(IF(AND(100&gt;=CG2510,CG2510&gt;80),"A",IF(AND(80&gt;=CG2510,CG2510&gt;60),"B",IF(AND(60&gt;=CG2510,CG2510&gt;40),"C",IF(AND(40&gt;=CG2510,CG2510&gt;20),"D","E"))))))</f>
        <v/>
      </c>
      <c r="BF2510" s="141">
        <v>9077</v>
      </c>
      <c r="BG2510" s="142" t="s">
        <v>3908</v>
      </c>
      <c r="BH2510" s="141" t="s">
        <v>478</v>
      </c>
      <c r="BI2510" s="141" t="s">
        <v>186</v>
      </c>
      <c r="BJ2510" s="141"/>
      <c r="BK2510" s="141" t="s">
        <v>1546</v>
      </c>
      <c r="BL2510" s="141" t="s">
        <v>3907</v>
      </c>
      <c r="BM2510" s="141">
        <v>48.577469999999998</v>
      </c>
      <c r="BN2510" s="141">
        <v>-68.207750000000004</v>
      </c>
      <c r="BO2510" s="141">
        <v>2003</v>
      </c>
      <c r="BP2510" s="143" t="s">
        <v>480</v>
      </c>
      <c r="BQ2510" s="143" t="s">
        <v>17560</v>
      </c>
    </row>
    <row r="2511" spans="15:69" x14ac:dyDescent="0.25">
      <c r="O2511" s="225" t="str">
        <f t="shared" si="1250"/>
        <v/>
      </c>
      <c r="BF2511" s="141">
        <v>9077</v>
      </c>
      <c r="BG2511" s="142" t="s">
        <v>3909</v>
      </c>
      <c r="BH2511" s="141" t="s">
        <v>478</v>
      </c>
      <c r="BI2511" s="141" t="s">
        <v>186</v>
      </c>
      <c r="BJ2511" s="141"/>
      <c r="BK2511" s="141" t="s">
        <v>3905</v>
      </c>
      <c r="BL2511" s="141" t="s">
        <v>3853</v>
      </c>
      <c r="BM2511" s="141">
        <v>48.592210000000001</v>
      </c>
      <c r="BN2511" s="141">
        <v>-68.155829999999995</v>
      </c>
      <c r="BO2511" s="141">
        <v>1965</v>
      </c>
      <c r="BP2511" s="143" t="s">
        <v>480</v>
      </c>
      <c r="BQ2511" s="143" t="s">
        <v>17560</v>
      </c>
    </row>
    <row r="2512" spans="15:69" x14ac:dyDescent="0.25">
      <c r="O2512" s="225" t="str">
        <f t="shared" si="1250"/>
        <v/>
      </c>
      <c r="BF2512" s="141">
        <v>9085</v>
      </c>
      <c r="BG2512" s="142" t="s">
        <v>3471</v>
      </c>
      <c r="BH2512" s="141" t="s">
        <v>180</v>
      </c>
      <c r="BI2512" s="141" t="s">
        <v>191</v>
      </c>
      <c r="BJ2512" s="141" t="s">
        <v>3472</v>
      </c>
      <c r="BK2512" s="141" t="s">
        <v>3473</v>
      </c>
      <c r="BL2512" s="141" t="s">
        <v>3468</v>
      </c>
      <c r="BM2512" s="141">
        <v>48.592799999999997</v>
      </c>
      <c r="BN2512" s="141">
        <v>-68.270809999999997</v>
      </c>
      <c r="BO2512" s="141">
        <v>1994</v>
      </c>
      <c r="BP2512" s="143" t="s">
        <v>24134</v>
      </c>
      <c r="BQ2512" s="143" t="s">
        <v>17560</v>
      </c>
    </row>
    <row r="2513" spans="15:69" x14ac:dyDescent="0.25">
      <c r="O2513" s="225" t="str">
        <f t="shared" si="1250"/>
        <v/>
      </c>
      <c r="BF2513" s="141">
        <v>9085</v>
      </c>
      <c r="BG2513" s="142" t="s">
        <v>3474</v>
      </c>
      <c r="BH2513" s="141" t="s">
        <v>180</v>
      </c>
      <c r="BI2513" s="141" t="s">
        <v>191</v>
      </c>
      <c r="BJ2513" s="141" t="s">
        <v>3475</v>
      </c>
      <c r="BK2513" s="141" t="s">
        <v>3476</v>
      </c>
      <c r="BL2513" s="141" t="s">
        <v>3468</v>
      </c>
      <c r="BM2513" s="141">
        <v>48.592880000000001</v>
      </c>
      <c r="BN2513" s="141">
        <v>-68.270660000000007</v>
      </c>
      <c r="BO2513" s="141">
        <v>1994</v>
      </c>
      <c r="BP2513" s="143" t="s">
        <v>24134</v>
      </c>
      <c r="BQ2513" s="143" t="s">
        <v>17560</v>
      </c>
    </row>
    <row r="2514" spans="15:69" x14ac:dyDescent="0.25">
      <c r="O2514" s="225" t="str">
        <f t="shared" si="1250"/>
        <v/>
      </c>
      <c r="BF2514" s="141">
        <v>9092</v>
      </c>
      <c r="BG2514" s="142" t="s">
        <v>4076</v>
      </c>
      <c r="BH2514" s="141" t="s">
        <v>478</v>
      </c>
      <c r="BI2514" s="141" t="s">
        <v>177</v>
      </c>
      <c r="BJ2514" s="141" t="s">
        <v>4077</v>
      </c>
      <c r="BK2514" s="141" t="s">
        <v>4078</v>
      </c>
      <c r="BL2514" s="141" t="s">
        <v>4079</v>
      </c>
      <c r="BM2514" s="141">
        <v>48.529501428147903</v>
      </c>
      <c r="BN2514" s="141">
        <v>-68.336578469405097</v>
      </c>
      <c r="BO2514" s="141">
        <v>1962</v>
      </c>
      <c r="BP2514" s="143" t="s">
        <v>485</v>
      </c>
      <c r="BQ2514" s="143" t="s">
        <v>17560</v>
      </c>
    </row>
    <row r="2515" spans="15:69" x14ac:dyDescent="0.25">
      <c r="O2515" s="225" t="str">
        <f t="shared" si="1250"/>
        <v/>
      </c>
      <c r="BF2515" s="141">
        <v>9092</v>
      </c>
      <c r="BG2515" s="142" t="s">
        <v>4080</v>
      </c>
      <c r="BH2515" s="141" t="s">
        <v>478</v>
      </c>
      <c r="BI2515" s="141" t="s">
        <v>177</v>
      </c>
      <c r="BJ2515" s="141" t="s">
        <v>4081</v>
      </c>
      <c r="BK2515" s="141" t="s">
        <v>3476</v>
      </c>
      <c r="BL2515" s="141" t="s">
        <v>4079</v>
      </c>
      <c r="BM2515" s="141">
        <v>48.514955269958399</v>
      </c>
      <c r="BN2515" s="141">
        <v>-68.323302763688901</v>
      </c>
      <c r="BO2515" s="141">
        <v>1948</v>
      </c>
      <c r="BP2515" s="143" t="s">
        <v>485</v>
      </c>
      <c r="BQ2515" s="143" t="s">
        <v>17560</v>
      </c>
    </row>
    <row r="2516" spans="15:69" x14ac:dyDescent="0.25">
      <c r="O2516" s="225" t="str">
        <f t="shared" si="1250"/>
        <v/>
      </c>
      <c r="BF2516" s="141">
        <v>9092</v>
      </c>
      <c r="BG2516" s="142" t="s">
        <v>4082</v>
      </c>
      <c r="BH2516" s="141" t="s">
        <v>478</v>
      </c>
      <c r="BI2516" s="141" t="s">
        <v>1268</v>
      </c>
      <c r="BJ2516" s="141" t="s">
        <v>4083</v>
      </c>
      <c r="BK2516" s="141" t="s">
        <v>2223</v>
      </c>
      <c r="BL2516" s="141" t="s">
        <v>4084</v>
      </c>
      <c r="BM2516" s="141">
        <v>48.518309893031002</v>
      </c>
      <c r="BN2516" s="141">
        <v>-68.328325546498107</v>
      </c>
      <c r="BO2516" s="141">
        <v>1987</v>
      </c>
      <c r="BP2516" s="143" t="s">
        <v>1565</v>
      </c>
      <c r="BQ2516" s="143" t="s">
        <v>17560</v>
      </c>
    </row>
    <row r="2517" spans="15:69" x14ac:dyDescent="0.25">
      <c r="O2517" s="225" t="str">
        <f t="shared" si="1250"/>
        <v/>
      </c>
      <c r="BF2517" s="141">
        <v>9092</v>
      </c>
      <c r="BG2517" s="142" t="s">
        <v>4085</v>
      </c>
      <c r="BH2517" s="141" t="s">
        <v>478</v>
      </c>
      <c r="BI2517" s="141" t="s">
        <v>1268</v>
      </c>
      <c r="BJ2517" s="141" t="s">
        <v>4086</v>
      </c>
      <c r="BK2517" s="141" t="s">
        <v>4087</v>
      </c>
      <c r="BL2517" s="141" t="s">
        <v>4088</v>
      </c>
      <c r="BM2517" s="141">
        <v>48.537196143311199</v>
      </c>
      <c r="BN2517" s="141">
        <v>-68.410582302848596</v>
      </c>
      <c r="BO2517" s="141">
        <v>1948</v>
      </c>
      <c r="BP2517" s="143" t="s">
        <v>24218</v>
      </c>
      <c r="BQ2517" s="143" t="s">
        <v>17560</v>
      </c>
    </row>
    <row r="2518" spans="15:69" x14ac:dyDescent="0.25">
      <c r="O2518" s="225" t="str">
        <f t="shared" si="1250"/>
        <v/>
      </c>
      <c r="BF2518" s="141">
        <v>9092</v>
      </c>
      <c r="BG2518" s="142" t="s">
        <v>4128</v>
      </c>
      <c r="BH2518" s="141" t="s">
        <v>180</v>
      </c>
      <c r="BI2518" s="141" t="s">
        <v>191</v>
      </c>
      <c r="BJ2518" s="141" t="s">
        <v>2257</v>
      </c>
      <c r="BK2518" s="141" t="s">
        <v>4129</v>
      </c>
      <c r="BL2518" s="141" t="s">
        <v>4130</v>
      </c>
      <c r="BM2518" s="141">
        <v>48.549178965105902</v>
      </c>
      <c r="BN2518" s="141">
        <v>-68.351410755747295</v>
      </c>
      <c r="BO2518" s="141">
        <v>1997</v>
      </c>
      <c r="BP2518" s="143" t="s">
        <v>24232</v>
      </c>
      <c r="BQ2518" s="143" t="s">
        <v>17560</v>
      </c>
    </row>
    <row r="2519" spans="15:69" x14ac:dyDescent="0.25">
      <c r="O2519" s="225" t="str">
        <f t="shared" si="1250"/>
        <v/>
      </c>
      <c r="BF2519" s="141">
        <v>9092</v>
      </c>
      <c r="BG2519" s="142" t="s">
        <v>4131</v>
      </c>
      <c r="BH2519" s="141" t="s">
        <v>180</v>
      </c>
      <c r="BI2519" s="141" t="s">
        <v>191</v>
      </c>
      <c r="BJ2519" s="141" t="s">
        <v>2254</v>
      </c>
      <c r="BK2519" s="141" t="s">
        <v>4132</v>
      </c>
      <c r="BL2519" s="141" t="s">
        <v>3347</v>
      </c>
      <c r="BM2519" s="141">
        <v>48.536212293057297</v>
      </c>
      <c r="BN2519" s="141">
        <v>-68.407612332861603</v>
      </c>
      <c r="BO2519" s="141">
        <v>1997</v>
      </c>
      <c r="BP2519" s="143" t="s">
        <v>24233</v>
      </c>
      <c r="BQ2519" s="143" t="s">
        <v>17560</v>
      </c>
    </row>
    <row r="2520" spans="15:69" x14ac:dyDescent="0.25">
      <c r="O2520" s="225" t="str">
        <f t="shared" si="1250"/>
        <v/>
      </c>
      <c r="BF2520" s="141">
        <v>10030</v>
      </c>
      <c r="BG2520" s="142" t="s">
        <v>4067</v>
      </c>
      <c r="BH2520" s="141" t="s">
        <v>180</v>
      </c>
      <c r="BI2520" s="141" t="s">
        <v>178</v>
      </c>
      <c r="BJ2520" s="141"/>
      <c r="BK2520" s="141" t="s">
        <v>4068</v>
      </c>
      <c r="BL2520" s="141" t="s">
        <v>4069</v>
      </c>
      <c r="BM2520" s="141">
        <v>48.487220000000001</v>
      </c>
      <c r="BN2520" s="141">
        <v>-68.440740000000005</v>
      </c>
      <c r="BO2520" s="141">
        <v>1986</v>
      </c>
      <c r="BP2520" s="143" t="s">
        <v>24216</v>
      </c>
      <c r="BQ2520" s="143" t="s">
        <v>17560</v>
      </c>
    </row>
    <row r="2521" spans="15:69" x14ac:dyDescent="0.25">
      <c r="O2521" s="225" t="str">
        <f t="shared" si="1250"/>
        <v/>
      </c>
      <c r="BF2521" s="141">
        <v>10030</v>
      </c>
      <c r="BG2521" s="142" t="s">
        <v>4070</v>
      </c>
      <c r="BH2521" s="141" t="s">
        <v>478</v>
      </c>
      <c r="BI2521" s="141" t="s">
        <v>1268</v>
      </c>
      <c r="BJ2521" s="141"/>
      <c r="BK2521" s="141" t="s">
        <v>4071</v>
      </c>
      <c r="BL2521" s="141" t="s">
        <v>285</v>
      </c>
      <c r="BM2521" s="141">
        <v>48.466165829573498</v>
      </c>
      <c r="BN2521" s="141">
        <v>-68.436481352268004</v>
      </c>
      <c r="BO2521" s="141">
        <v>1987</v>
      </c>
      <c r="BP2521" s="143" t="s">
        <v>24217</v>
      </c>
      <c r="BQ2521" s="143" t="s">
        <v>17560</v>
      </c>
    </row>
    <row r="2522" spans="15:69" x14ac:dyDescent="0.25">
      <c r="O2522" s="225" t="str">
        <f t="shared" si="1250"/>
        <v/>
      </c>
      <c r="BF2522" s="141">
        <v>10043</v>
      </c>
      <c r="BG2522" s="142" t="s">
        <v>3818</v>
      </c>
      <c r="BH2522" s="141" t="s">
        <v>478</v>
      </c>
      <c r="BI2522" s="141" t="s">
        <v>1268</v>
      </c>
      <c r="BJ2522" s="141" t="s">
        <v>3819</v>
      </c>
      <c r="BK2522" s="141"/>
      <c r="BL2522" s="141" t="s">
        <v>3817</v>
      </c>
      <c r="BM2522" s="141">
        <v>48.402859999999997</v>
      </c>
      <c r="BN2522" s="141">
        <v>-68.419560000000004</v>
      </c>
      <c r="BO2522" s="141">
        <v>2012</v>
      </c>
      <c r="BP2522" s="143" t="s">
        <v>24149</v>
      </c>
      <c r="BQ2522" s="143" t="s">
        <v>17560</v>
      </c>
    </row>
    <row r="2523" spans="15:69" x14ac:dyDescent="0.25">
      <c r="O2523" s="225" t="str">
        <f t="shared" si="1250"/>
        <v/>
      </c>
      <c r="BF2523" s="141">
        <v>10060</v>
      </c>
      <c r="BG2523" s="142" t="s">
        <v>1663</v>
      </c>
      <c r="BH2523" s="141" t="s">
        <v>180</v>
      </c>
      <c r="BI2523" s="141" t="s">
        <v>178</v>
      </c>
      <c r="BJ2523" s="141"/>
      <c r="BK2523" s="141" t="s">
        <v>1664</v>
      </c>
      <c r="BL2523" s="141" t="s">
        <v>1665</v>
      </c>
      <c r="BM2523" s="141">
        <v>48.335929999999998</v>
      </c>
      <c r="BN2523" s="141">
        <v>-68.670270000000002</v>
      </c>
      <c r="BO2523" s="141">
        <v>1993</v>
      </c>
      <c r="BP2523" s="143" t="s">
        <v>23893</v>
      </c>
      <c r="BQ2523" s="143" t="s">
        <v>26794</v>
      </c>
    </row>
    <row r="2524" spans="15:69" x14ac:dyDescent="0.25">
      <c r="O2524" s="225" t="str">
        <f t="shared" si="1250"/>
        <v/>
      </c>
      <c r="BF2524" s="141">
        <v>10043</v>
      </c>
      <c r="BG2524" s="142" t="s">
        <v>3820</v>
      </c>
      <c r="BH2524" s="141" t="s">
        <v>478</v>
      </c>
      <c r="BI2524" s="141" t="s">
        <v>1268</v>
      </c>
      <c r="BJ2524" s="141" t="s">
        <v>3584</v>
      </c>
      <c r="BK2524" s="141"/>
      <c r="BL2524" s="141" t="s">
        <v>3821</v>
      </c>
      <c r="BM2524" s="141">
        <v>48.450020000000002</v>
      </c>
      <c r="BN2524" s="141">
        <v>-68.386619999999994</v>
      </c>
      <c r="BO2524" s="141">
        <v>1959</v>
      </c>
      <c r="BP2524" s="143" t="s">
        <v>3821</v>
      </c>
      <c r="BQ2524" s="143" t="s">
        <v>17560</v>
      </c>
    </row>
    <row r="2525" spans="15:69" x14ac:dyDescent="0.25">
      <c r="O2525" s="225" t="str">
        <f t="shared" si="1250"/>
        <v/>
      </c>
      <c r="BF2525" s="141">
        <v>10043</v>
      </c>
      <c r="BG2525" s="142" t="s">
        <v>3822</v>
      </c>
      <c r="BH2525" s="141" t="s">
        <v>478</v>
      </c>
      <c r="BI2525" s="141" t="s">
        <v>1268</v>
      </c>
      <c r="BJ2525" s="141" t="s">
        <v>3819</v>
      </c>
      <c r="BK2525" s="141"/>
      <c r="BL2525" s="141" t="s">
        <v>3821</v>
      </c>
      <c r="BM2525" s="141">
        <v>48.450020000000002</v>
      </c>
      <c r="BN2525" s="141">
        <v>-68.386619999999994</v>
      </c>
      <c r="BO2525" s="141">
        <v>1959</v>
      </c>
      <c r="BP2525" s="143" t="s">
        <v>3821</v>
      </c>
      <c r="BQ2525" s="143" t="s">
        <v>17560</v>
      </c>
    </row>
    <row r="2526" spans="15:69" x14ac:dyDescent="0.25">
      <c r="O2526" s="225" t="str">
        <f t="shared" si="1250"/>
        <v/>
      </c>
      <c r="BF2526" s="141">
        <v>10043</v>
      </c>
      <c r="BG2526" s="142" t="s">
        <v>3823</v>
      </c>
      <c r="BH2526" s="141" t="s">
        <v>478</v>
      </c>
      <c r="BI2526" s="141" t="s">
        <v>1268</v>
      </c>
      <c r="BJ2526" s="141" t="s">
        <v>3584</v>
      </c>
      <c r="BK2526" s="141"/>
      <c r="BL2526" s="141" t="s">
        <v>3821</v>
      </c>
      <c r="BM2526" s="141">
        <v>48.450020000000002</v>
      </c>
      <c r="BN2526" s="141">
        <v>-68.386619999999994</v>
      </c>
      <c r="BO2526" s="141">
        <v>2009</v>
      </c>
      <c r="BP2526" s="143" t="s">
        <v>3821</v>
      </c>
      <c r="BQ2526" s="143" t="s">
        <v>17560</v>
      </c>
    </row>
    <row r="2527" spans="15:69" x14ac:dyDescent="0.25">
      <c r="O2527" s="225" t="str">
        <f t="shared" si="1250"/>
        <v/>
      </c>
      <c r="BF2527" s="141">
        <v>10043</v>
      </c>
      <c r="BG2527" s="142" t="s">
        <v>3824</v>
      </c>
      <c r="BH2527" s="141" t="s">
        <v>478</v>
      </c>
      <c r="BI2527" s="141" t="s">
        <v>1268</v>
      </c>
      <c r="BJ2527" s="141" t="s">
        <v>3819</v>
      </c>
      <c r="BK2527" s="141"/>
      <c r="BL2527" s="141" t="s">
        <v>3821</v>
      </c>
      <c r="BM2527" s="141">
        <v>48.450020000000002</v>
      </c>
      <c r="BN2527" s="141">
        <v>-68.386619999999994</v>
      </c>
      <c r="BO2527" s="141">
        <v>2009</v>
      </c>
      <c r="BP2527" s="143" t="s">
        <v>3821</v>
      </c>
      <c r="BQ2527" s="143" t="s">
        <v>17560</v>
      </c>
    </row>
    <row r="2528" spans="15:69" x14ac:dyDescent="0.25">
      <c r="O2528" s="225" t="str">
        <f t="shared" si="1250"/>
        <v/>
      </c>
      <c r="BF2528" s="141">
        <v>10043</v>
      </c>
      <c r="BG2528" s="142" t="s">
        <v>3825</v>
      </c>
      <c r="BH2528" s="141" t="s">
        <v>478</v>
      </c>
      <c r="BI2528" s="141" t="s">
        <v>1268</v>
      </c>
      <c r="BJ2528" s="141" t="s">
        <v>3584</v>
      </c>
      <c r="BK2528" s="141"/>
      <c r="BL2528" s="141" t="s">
        <v>3826</v>
      </c>
      <c r="BM2528" s="141">
        <v>48.450020000000002</v>
      </c>
      <c r="BN2528" s="141">
        <v>-68.386619999999994</v>
      </c>
      <c r="BO2528" s="141">
        <v>2012</v>
      </c>
      <c r="BP2528" s="143" t="s">
        <v>3826</v>
      </c>
      <c r="BQ2528" s="143" t="s">
        <v>17560</v>
      </c>
    </row>
    <row r="2529" spans="15:69" x14ac:dyDescent="0.25">
      <c r="O2529" s="225" t="str">
        <f t="shared" si="1250"/>
        <v/>
      </c>
      <c r="BF2529" s="141">
        <v>10043</v>
      </c>
      <c r="BG2529" s="142" t="s">
        <v>3583</v>
      </c>
      <c r="BH2529" s="141" t="s">
        <v>478</v>
      </c>
      <c r="BI2529" s="141" t="s">
        <v>1268</v>
      </c>
      <c r="BJ2529" s="141" t="s">
        <v>3584</v>
      </c>
      <c r="BK2529" s="141"/>
      <c r="BL2529" s="141" t="s">
        <v>3585</v>
      </c>
      <c r="BM2529" s="141">
        <v>48.429180000000002</v>
      </c>
      <c r="BN2529" s="141">
        <v>-68.418660000000003</v>
      </c>
      <c r="BO2529" s="141">
        <v>1986</v>
      </c>
      <c r="BP2529" s="143" t="s">
        <v>3585</v>
      </c>
      <c r="BQ2529" s="143" t="s">
        <v>17560</v>
      </c>
    </row>
    <row r="2530" spans="15:69" x14ac:dyDescent="0.25">
      <c r="O2530" s="225" t="str">
        <f t="shared" si="1250"/>
        <v/>
      </c>
      <c r="BF2530" s="141">
        <v>10043</v>
      </c>
      <c r="BG2530" s="142" t="s">
        <v>3813</v>
      </c>
      <c r="BH2530" s="141" t="s">
        <v>478</v>
      </c>
      <c r="BI2530" s="141" t="s">
        <v>1268</v>
      </c>
      <c r="BJ2530" s="141" t="s">
        <v>3814</v>
      </c>
      <c r="BK2530" s="141"/>
      <c r="BL2530" s="141" t="s">
        <v>3815</v>
      </c>
      <c r="BM2530" s="141">
        <v>48.484099999999998</v>
      </c>
      <c r="BN2530" s="141">
        <v>-68.495090000000005</v>
      </c>
      <c r="BO2530" s="141">
        <v>1986</v>
      </c>
      <c r="BP2530" s="143" t="s">
        <v>3815</v>
      </c>
      <c r="BQ2530" s="143" t="s">
        <v>17560</v>
      </c>
    </row>
    <row r="2531" spans="15:69" x14ac:dyDescent="0.25">
      <c r="O2531" s="225" t="str">
        <f t="shared" si="1250"/>
        <v/>
      </c>
      <c r="BF2531" s="141">
        <v>12005</v>
      </c>
      <c r="BG2531" s="142" t="s">
        <v>3333</v>
      </c>
      <c r="BH2531" s="141" t="s">
        <v>478</v>
      </c>
      <c r="BI2531" s="141" t="s">
        <v>186</v>
      </c>
      <c r="BJ2531" s="141"/>
      <c r="BK2531" s="141"/>
      <c r="BL2531" s="141" t="s">
        <v>1215</v>
      </c>
      <c r="BM2531" s="141">
        <v>47.903500000000001</v>
      </c>
      <c r="BN2531" s="141">
        <v>-69.010180000000005</v>
      </c>
      <c r="BO2531" s="141">
        <v>2011</v>
      </c>
      <c r="BP2531" s="143" t="s">
        <v>24109</v>
      </c>
      <c r="BQ2531" s="143" t="s">
        <v>17560</v>
      </c>
    </row>
    <row r="2532" spans="15:69" x14ac:dyDescent="0.25">
      <c r="O2532" s="225" t="str">
        <f t="shared" si="1250"/>
        <v/>
      </c>
      <c r="BF2532" s="141">
        <v>12015</v>
      </c>
      <c r="BG2532" s="142" t="s">
        <v>3339</v>
      </c>
      <c r="BH2532" s="141" t="s">
        <v>180</v>
      </c>
      <c r="BI2532" s="141" t="s">
        <v>191</v>
      </c>
      <c r="BJ2532" s="141"/>
      <c r="BK2532" s="141" t="s">
        <v>3340</v>
      </c>
      <c r="BL2532" s="141" t="s">
        <v>3300</v>
      </c>
      <c r="BM2532" s="141">
        <v>47.801130000000001</v>
      </c>
      <c r="BN2532" s="141">
        <v>-69.472719999999995</v>
      </c>
      <c r="BO2532" s="141">
        <v>1974</v>
      </c>
      <c r="BP2532" s="143" t="s">
        <v>24100</v>
      </c>
      <c r="BQ2532" s="143" t="s">
        <v>17560</v>
      </c>
    </row>
    <row r="2533" spans="15:69" x14ac:dyDescent="0.25">
      <c r="O2533" s="225" t="str">
        <f t="shared" si="1250"/>
        <v/>
      </c>
      <c r="BF2533" s="141">
        <v>12015</v>
      </c>
      <c r="BG2533" s="142" t="s">
        <v>3341</v>
      </c>
      <c r="BH2533" s="141" t="s">
        <v>478</v>
      </c>
      <c r="BI2533" s="141" t="s">
        <v>176</v>
      </c>
      <c r="BJ2533" s="141"/>
      <c r="BK2533" s="141"/>
      <c r="BL2533" s="141" t="s">
        <v>2063</v>
      </c>
      <c r="BM2533" s="141">
        <v>47.763500000000001</v>
      </c>
      <c r="BN2533" s="141">
        <v>-69.476929999999996</v>
      </c>
      <c r="BO2533" s="141">
        <v>2010</v>
      </c>
      <c r="BP2533" s="143" t="s">
        <v>24112</v>
      </c>
      <c r="BQ2533" s="143" t="s">
        <v>17560</v>
      </c>
    </row>
    <row r="2534" spans="15:69" x14ac:dyDescent="0.25">
      <c r="O2534" s="225" t="str">
        <f t="shared" si="1250"/>
        <v/>
      </c>
      <c r="BF2534" s="141">
        <v>12015</v>
      </c>
      <c r="BG2534" s="142" t="s">
        <v>3342</v>
      </c>
      <c r="BH2534" s="141" t="s">
        <v>478</v>
      </c>
      <c r="BI2534" s="141" t="s">
        <v>177</v>
      </c>
      <c r="BJ2534" s="141"/>
      <c r="BK2534" s="141" t="s">
        <v>3343</v>
      </c>
      <c r="BL2534" s="141" t="s">
        <v>3344</v>
      </c>
      <c r="BM2534" s="141">
        <v>47.768239999999999</v>
      </c>
      <c r="BN2534" s="141">
        <v>-69.461749999999995</v>
      </c>
      <c r="BO2534" s="141">
        <v>2010</v>
      </c>
      <c r="BP2534" s="143" t="s">
        <v>24113</v>
      </c>
      <c r="BQ2534" s="143" t="s">
        <v>17560</v>
      </c>
    </row>
    <row r="2535" spans="15:69" x14ac:dyDescent="0.25">
      <c r="O2535" s="225" t="str">
        <f t="shared" si="1250"/>
        <v/>
      </c>
      <c r="BF2535" s="141">
        <v>13095</v>
      </c>
      <c r="BG2535" s="142" t="s">
        <v>3063</v>
      </c>
      <c r="BH2535" s="141" t="s">
        <v>180</v>
      </c>
      <c r="BI2535" s="141" t="s">
        <v>191</v>
      </c>
      <c r="BJ2535" s="141" t="s">
        <v>1618</v>
      </c>
      <c r="BK2535" s="141" t="s">
        <v>3064</v>
      </c>
      <c r="BL2535" s="141" t="s">
        <v>3065</v>
      </c>
      <c r="BM2535" s="141">
        <v>47.457169999999998</v>
      </c>
      <c r="BN2535" s="141">
        <v>-69.157640000000001</v>
      </c>
      <c r="BO2535" s="141">
        <v>2014</v>
      </c>
      <c r="BP2535" s="143" t="s">
        <v>24075</v>
      </c>
      <c r="BQ2535" s="143" t="s">
        <v>17560</v>
      </c>
    </row>
    <row r="2536" spans="15:69" x14ac:dyDescent="0.25">
      <c r="O2536" s="225" t="str">
        <f t="shared" si="1250"/>
        <v/>
      </c>
      <c r="BF2536" s="141">
        <v>13095</v>
      </c>
      <c r="BG2536" s="142" t="s">
        <v>3066</v>
      </c>
      <c r="BH2536" s="141" t="s">
        <v>180</v>
      </c>
      <c r="BI2536" s="141" t="s">
        <v>191</v>
      </c>
      <c r="BJ2536" s="141" t="s">
        <v>3067</v>
      </c>
      <c r="BK2536" s="141" t="s">
        <v>3068</v>
      </c>
      <c r="BL2536" s="141" t="s">
        <v>3069</v>
      </c>
      <c r="BM2536" s="141">
        <v>47.458669999999998</v>
      </c>
      <c r="BN2536" s="141">
        <v>-69.225840000000005</v>
      </c>
      <c r="BO2536" s="141">
        <v>2005</v>
      </c>
      <c r="BP2536" s="143" t="s">
        <v>24075</v>
      </c>
      <c r="BQ2536" s="143" t="s">
        <v>17560</v>
      </c>
    </row>
    <row r="2537" spans="15:69" x14ac:dyDescent="0.25">
      <c r="O2537" s="225" t="str">
        <f t="shared" si="1250"/>
        <v/>
      </c>
      <c r="BF2537" s="141">
        <v>13095</v>
      </c>
      <c r="BG2537" s="142" t="s">
        <v>3070</v>
      </c>
      <c r="BH2537" s="141" t="s">
        <v>180</v>
      </c>
      <c r="BI2537" s="141" t="s">
        <v>191</v>
      </c>
      <c r="BJ2537" s="141" t="s">
        <v>3071</v>
      </c>
      <c r="BK2537" s="141" t="s">
        <v>3072</v>
      </c>
      <c r="BL2537" s="141" t="s">
        <v>3065</v>
      </c>
      <c r="BM2537" s="141">
        <v>47.457230000000003</v>
      </c>
      <c r="BN2537" s="141">
        <v>-69.240120000000005</v>
      </c>
      <c r="BO2537" s="141">
        <v>2014</v>
      </c>
      <c r="BP2537" s="143" t="s">
        <v>24075</v>
      </c>
      <c r="BQ2537" s="143" t="s">
        <v>17560</v>
      </c>
    </row>
    <row r="2538" spans="15:69" x14ac:dyDescent="0.25">
      <c r="O2538" s="225" t="str">
        <f t="shared" si="1250"/>
        <v/>
      </c>
      <c r="BF2538" s="141">
        <v>14050</v>
      </c>
      <c r="BG2538" s="142" t="s">
        <v>3921</v>
      </c>
      <c r="BH2538" s="141" t="s">
        <v>180</v>
      </c>
      <c r="BI2538" s="141" t="s">
        <v>191</v>
      </c>
      <c r="BJ2538" s="141"/>
      <c r="BK2538" s="141" t="s">
        <v>3922</v>
      </c>
      <c r="BL2538" s="141" t="s">
        <v>3923</v>
      </c>
      <c r="BM2538" s="141">
        <v>47.562209236758498</v>
      </c>
      <c r="BN2538" s="141">
        <v>-69.874498859271398</v>
      </c>
      <c r="BO2538" s="141">
        <v>1997</v>
      </c>
      <c r="BP2538" s="143" t="s">
        <v>24173</v>
      </c>
      <c r="BQ2538" s="143" t="s">
        <v>17560</v>
      </c>
    </row>
    <row r="2539" spans="15:69" x14ac:dyDescent="0.25">
      <c r="O2539" s="225" t="str">
        <f t="shared" si="1250"/>
        <v/>
      </c>
      <c r="BF2539" s="141">
        <v>14060</v>
      </c>
      <c r="BG2539" s="142" t="s">
        <v>3927</v>
      </c>
      <c r="BH2539" s="141" t="s">
        <v>478</v>
      </c>
      <c r="BI2539" s="141" t="s">
        <v>176</v>
      </c>
      <c r="BJ2539" s="141"/>
      <c r="BK2539" s="141" t="s">
        <v>3928</v>
      </c>
      <c r="BL2539" s="141" t="s">
        <v>3440</v>
      </c>
      <c r="BM2539" s="141">
        <v>47.461880000000001</v>
      </c>
      <c r="BN2539" s="141">
        <v>-69.879829999999998</v>
      </c>
      <c r="BO2539" s="141">
        <v>2013</v>
      </c>
      <c r="BP2539" s="143" t="s">
        <v>24179</v>
      </c>
      <c r="BQ2539" s="143" t="s">
        <v>17560</v>
      </c>
    </row>
    <row r="2540" spans="15:69" x14ac:dyDescent="0.25">
      <c r="O2540" s="225" t="str">
        <f t="shared" si="1250"/>
        <v/>
      </c>
      <c r="BF2540" s="141">
        <v>14060</v>
      </c>
      <c r="BG2540" s="142" t="s">
        <v>3929</v>
      </c>
      <c r="BH2540" s="141" t="s">
        <v>478</v>
      </c>
      <c r="BI2540" s="141" t="s">
        <v>177</v>
      </c>
      <c r="BJ2540" s="141"/>
      <c r="BK2540" s="141" t="s">
        <v>3928</v>
      </c>
      <c r="BL2540" s="141" t="s">
        <v>3440</v>
      </c>
      <c r="BM2540" s="141">
        <v>47.461880000000001</v>
      </c>
      <c r="BN2540" s="141">
        <v>-69.879829999999998</v>
      </c>
      <c r="BO2540" s="141">
        <v>2013</v>
      </c>
      <c r="BP2540" s="143" t="s">
        <v>24180</v>
      </c>
      <c r="BQ2540" s="143" t="s">
        <v>17560</v>
      </c>
    </row>
    <row r="2541" spans="15:69" x14ac:dyDescent="0.25">
      <c r="O2541" s="225" t="str">
        <f t="shared" si="1250"/>
        <v/>
      </c>
      <c r="BF2541" s="141">
        <v>14080</v>
      </c>
      <c r="BG2541" s="142" t="s">
        <v>3918</v>
      </c>
      <c r="BH2541" s="141" t="s">
        <v>180</v>
      </c>
      <c r="BI2541" s="141" t="s">
        <v>178</v>
      </c>
      <c r="BJ2541" s="141"/>
      <c r="BK2541" s="141" t="s">
        <v>3919</v>
      </c>
      <c r="BL2541" s="141" t="s">
        <v>3920</v>
      </c>
      <c r="BM2541" s="141">
        <v>47.324399999999997</v>
      </c>
      <c r="BN2541" s="141">
        <v>-69.986099999999993</v>
      </c>
      <c r="BO2541" s="141">
        <v>1998</v>
      </c>
      <c r="BP2541" s="143" t="s">
        <v>24176</v>
      </c>
      <c r="BQ2541" s="143" t="s">
        <v>17560</v>
      </c>
    </row>
    <row r="2542" spans="15:69" x14ac:dyDescent="0.25">
      <c r="O2542" s="225" t="str">
        <f t="shared" si="1250"/>
        <v/>
      </c>
      <c r="BF2542" s="141">
        <v>15013</v>
      </c>
      <c r="BG2542" s="142" t="s">
        <v>5592</v>
      </c>
      <c r="BH2542" s="141" t="s">
        <v>180</v>
      </c>
      <c r="BI2542" s="141" t="s">
        <v>191</v>
      </c>
      <c r="BJ2542" s="141" t="s">
        <v>5593</v>
      </c>
      <c r="BK2542" s="141" t="s">
        <v>4408</v>
      </c>
      <c r="BL2542" s="141" t="s">
        <v>5483</v>
      </c>
      <c r="BM2542" s="141">
        <v>47.694409999999998</v>
      </c>
      <c r="BN2542" s="141">
        <v>-70.196250000000006</v>
      </c>
      <c r="BO2542" s="141">
        <v>1996</v>
      </c>
      <c r="BP2542" s="143"/>
      <c r="BQ2542" s="143" t="s">
        <v>17560</v>
      </c>
    </row>
    <row r="2543" spans="15:69" x14ac:dyDescent="0.25">
      <c r="O2543" s="225" t="str">
        <f t="shared" si="1250"/>
        <v/>
      </c>
      <c r="BF2543" s="141">
        <v>15058</v>
      </c>
      <c r="BG2543" s="142" t="s">
        <v>5755</v>
      </c>
      <c r="BH2543" s="141" t="s">
        <v>180</v>
      </c>
      <c r="BI2543" s="141" t="s">
        <v>178</v>
      </c>
      <c r="BJ2543" s="141"/>
      <c r="BK2543" s="141" t="s">
        <v>3262</v>
      </c>
      <c r="BL2543" s="141" t="s">
        <v>5752</v>
      </c>
      <c r="BM2543" s="141">
        <v>47.849398000000001</v>
      </c>
      <c r="BN2543" s="141">
        <v>-69.873735999999994</v>
      </c>
      <c r="BO2543" s="141">
        <v>1995</v>
      </c>
      <c r="BP2543" s="143" t="s">
        <v>24399</v>
      </c>
      <c r="BQ2543" s="143" t="s">
        <v>17560</v>
      </c>
    </row>
    <row r="2544" spans="15:69" x14ac:dyDescent="0.25">
      <c r="O2544" s="225" t="str">
        <f t="shared" si="1250"/>
        <v/>
      </c>
      <c r="BF2544" s="141">
        <v>19062</v>
      </c>
      <c r="BG2544" s="142" t="s">
        <v>17532</v>
      </c>
      <c r="BH2544" s="141" t="s">
        <v>180</v>
      </c>
      <c r="BI2544" s="141" t="s">
        <v>191</v>
      </c>
      <c r="BJ2544" s="141" t="s">
        <v>17536</v>
      </c>
      <c r="BK2544" s="141" t="s">
        <v>2160</v>
      </c>
      <c r="BL2544" s="141" t="s">
        <v>17537</v>
      </c>
      <c r="BM2544" s="141">
        <v>46.637869999999999</v>
      </c>
      <c r="BN2544" s="141">
        <v>-70.982590000000002</v>
      </c>
      <c r="BO2544" s="141">
        <v>2006</v>
      </c>
      <c r="BP2544" s="143" t="s">
        <v>25525</v>
      </c>
      <c r="BQ2544" s="143" t="s">
        <v>17560</v>
      </c>
    </row>
    <row r="2545" spans="15:69" x14ac:dyDescent="0.25">
      <c r="O2545" s="225" t="str">
        <f t="shared" si="1250"/>
        <v/>
      </c>
      <c r="BF2545" s="141">
        <v>19062</v>
      </c>
      <c r="BG2545" s="142" t="s">
        <v>17535</v>
      </c>
      <c r="BH2545" s="141" t="s">
        <v>180</v>
      </c>
      <c r="BI2545" s="141" t="s">
        <v>191</v>
      </c>
      <c r="BJ2545" s="141" t="s">
        <v>27185</v>
      </c>
      <c r="BK2545" s="141" t="s">
        <v>2160</v>
      </c>
      <c r="BL2545" s="141" t="s">
        <v>27423</v>
      </c>
      <c r="BM2545" s="141">
        <v>46.645205799999999</v>
      </c>
      <c r="BN2545" s="141">
        <v>-70.993412500000005</v>
      </c>
      <c r="BO2545" s="141">
        <v>2015</v>
      </c>
      <c r="BP2545" s="143" t="s">
        <v>27701</v>
      </c>
      <c r="BQ2545" s="143" t="s">
        <v>17560</v>
      </c>
    </row>
    <row r="2546" spans="15:69" x14ac:dyDescent="0.25">
      <c r="O2546" s="225" t="str">
        <f t="shared" si="1250"/>
        <v/>
      </c>
      <c r="BF2546" s="141">
        <v>19062</v>
      </c>
      <c r="BG2546" s="142" t="s">
        <v>17538</v>
      </c>
      <c r="BH2546" s="141" t="s">
        <v>478</v>
      </c>
      <c r="BI2546" s="141" t="s">
        <v>176</v>
      </c>
      <c r="BJ2546" s="141" t="s">
        <v>1553</v>
      </c>
      <c r="BK2546" s="141" t="s">
        <v>2541</v>
      </c>
      <c r="BL2546" s="141" t="s">
        <v>17540</v>
      </c>
      <c r="BM2546" s="141">
        <v>46.621760000000002</v>
      </c>
      <c r="BN2546" s="141">
        <v>-70.956760000000003</v>
      </c>
      <c r="BO2546" s="141">
        <v>1965</v>
      </c>
      <c r="BP2546" s="143" t="s">
        <v>27702</v>
      </c>
      <c r="BQ2546" s="143" t="s">
        <v>17560</v>
      </c>
    </row>
    <row r="2547" spans="15:69" x14ac:dyDescent="0.25">
      <c r="O2547" s="225" t="str">
        <f t="shared" si="1250"/>
        <v/>
      </c>
      <c r="BF2547" s="141">
        <v>19062</v>
      </c>
      <c r="BG2547" s="142" t="s">
        <v>17539</v>
      </c>
      <c r="BH2547" s="141" t="s">
        <v>478</v>
      </c>
      <c r="BI2547" s="141" t="s">
        <v>177</v>
      </c>
      <c r="BJ2547" s="141" t="s">
        <v>27186</v>
      </c>
      <c r="BK2547" s="141" t="s">
        <v>2541</v>
      </c>
      <c r="BL2547" s="141" t="s">
        <v>17540</v>
      </c>
      <c r="BM2547" s="141">
        <v>46.321759999999998</v>
      </c>
      <c r="BN2547" s="141">
        <v>-70.956760000000003</v>
      </c>
      <c r="BO2547" s="141">
        <v>1985</v>
      </c>
      <c r="BP2547" s="143" t="s">
        <v>4001</v>
      </c>
      <c r="BQ2547" s="143" t="s">
        <v>17560</v>
      </c>
    </row>
    <row r="2548" spans="15:69" x14ac:dyDescent="0.25">
      <c r="O2548" s="225" t="str">
        <f t="shared" si="1250"/>
        <v/>
      </c>
      <c r="BF2548" s="141">
        <v>19062</v>
      </c>
      <c r="BG2548" s="142" t="s">
        <v>17541</v>
      </c>
      <c r="BH2548" s="141" t="s">
        <v>478</v>
      </c>
      <c r="BI2548" s="141" t="s">
        <v>177</v>
      </c>
      <c r="BJ2548" s="141" t="s">
        <v>27187</v>
      </c>
      <c r="BK2548" s="141" t="s">
        <v>2541</v>
      </c>
      <c r="BL2548" s="141" t="s">
        <v>17540</v>
      </c>
      <c r="BM2548" s="141">
        <v>46.321759999999998</v>
      </c>
      <c r="BN2548" s="141">
        <v>-70.956760000000003</v>
      </c>
      <c r="BO2548" s="141">
        <v>2009</v>
      </c>
      <c r="BP2548" s="143" t="s">
        <v>4001</v>
      </c>
      <c r="BQ2548" s="143" t="s">
        <v>17560</v>
      </c>
    </row>
    <row r="2549" spans="15:69" x14ac:dyDescent="0.25">
      <c r="O2549" s="225" t="str">
        <f t="shared" si="1250"/>
        <v/>
      </c>
      <c r="BF2549" s="141">
        <v>19082</v>
      </c>
      <c r="BG2549" s="142" t="s">
        <v>16320</v>
      </c>
      <c r="BH2549" s="141" t="s">
        <v>478</v>
      </c>
      <c r="BI2549" s="141" t="s">
        <v>1268</v>
      </c>
      <c r="BJ2549" s="141"/>
      <c r="BK2549" s="141"/>
      <c r="BL2549" s="141" t="s">
        <v>16321</v>
      </c>
      <c r="BM2549" s="141">
        <v>46.752056254174803</v>
      </c>
      <c r="BN2549" s="141">
        <v>-70.774059512627304</v>
      </c>
      <c r="BO2549" s="141">
        <v>1973</v>
      </c>
      <c r="BP2549" s="143" t="s">
        <v>25398</v>
      </c>
      <c r="BQ2549" s="143" t="s">
        <v>17560</v>
      </c>
    </row>
    <row r="2550" spans="15:69" x14ac:dyDescent="0.25">
      <c r="O2550" s="225" t="str">
        <f t="shared" si="1250"/>
        <v/>
      </c>
      <c r="BF2550" s="141">
        <v>19082</v>
      </c>
      <c r="BG2550" s="142" t="s">
        <v>16322</v>
      </c>
      <c r="BH2550" s="141" t="s">
        <v>478</v>
      </c>
      <c r="BI2550" s="141" t="s">
        <v>1268</v>
      </c>
      <c r="BJ2550" s="141"/>
      <c r="BK2550" s="141"/>
      <c r="BL2550" s="141" t="s">
        <v>16323</v>
      </c>
      <c r="BM2550" s="141">
        <v>46.765828920531199</v>
      </c>
      <c r="BN2550" s="141">
        <v>-70.792589692574396</v>
      </c>
      <c r="BO2550" s="141">
        <v>1973</v>
      </c>
      <c r="BP2550" s="143" t="s">
        <v>25398</v>
      </c>
      <c r="BQ2550" s="143" t="s">
        <v>17560</v>
      </c>
    </row>
    <row r="2551" spans="15:69" x14ac:dyDescent="0.25">
      <c r="O2551" s="225" t="str">
        <f t="shared" si="1250"/>
        <v/>
      </c>
      <c r="BF2551" s="141">
        <v>19068</v>
      </c>
      <c r="BG2551" s="142" t="s">
        <v>16271</v>
      </c>
      <c r="BH2551" s="141" t="s">
        <v>180</v>
      </c>
      <c r="BI2551" s="141" t="s">
        <v>191</v>
      </c>
      <c r="BJ2551" s="141" t="s">
        <v>1539</v>
      </c>
      <c r="BK2551" s="141" t="s">
        <v>16272</v>
      </c>
      <c r="BL2551" s="141" t="s">
        <v>16273</v>
      </c>
      <c r="BM2551" s="141">
        <v>46.692124535358097</v>
      </c>
      <c r="BN2551" s="141">
        <v>-71.081336867140905</v>
      </c>
      <c r="BO2551" s="141">
        <v>1994</v>
      </c>
      <c r="BP2551" s="143"/>
      <c r="BQ2551" s="143" t="s">
        <v>27848</v>
      </c>
    </row>
    <row r="2552" spans="15:69" x14ac:dyDescent="0.25">
      <c r="O2552" s="225" t="str">
        <f t="shared" si="1250"/>
        <v/>
      </c>
      <c r="BF2552" s="141">
        <v>19068</v>
      </c>
      <c r="BG2552" s="142" t="s">
        <v>16274</v>
      </c>
      <c r="BH2552" s="141" t="s">
        <v>180</v>
      </c>
      <c r="BI2552" s="141" t="s">
        <v>178</v>
      </c>
      <c r="BJ2552" s="141" t="s">
        <v>2406</v>
      </c>
      <c r="BK2552" s="141" t="s">
        <v>6133</v>
      </c>
      <c r="BL2552" s="141" t="s">
        <v>16269</v>
      </c>
      <c r="BM2552" s="141">
        <v>46.686286716286297</v>
      </c>
      <c r="BN2552" s="141">
        <v>-71.084596549687205</v>
      </c>
      <c r="BO2552" s="141">
        <v>1994</v>
      </c>
      <c r="BP2552" s="143"/>
      <c r="BQ2552" s="143" t="s">
        <v>27848</v>
      </c>
    </row>
    <row r="2553" spans="15:69" x14ac:dyDescent="0.25">
      <c r="O2553" s="225" t="str">
        <f t="shared" si="1250"/>
        <v/>
      </c>
      <c r="BF2553" s="141">
        <v>19068</v>
      </c>
      <c r="BG2553" s="142" t="s">
        <v>16275</v>
      </c>
      <c r="BH2553" s="141" t="s">
        <v>478</v>
      </c>
      <c r="BI2553" s="141" t="s">
        <v>177</v>
      </c>
      <c r="BJ2553" s="141" t="s">
        <v>16276</v>
      </c>
      <c r="BK2553" s="141" t="s">
        <v>14195</v>
      </c>
      <c r="BL2553" s="141" t="s">
        <v>16277</v>
      </c>
      <c r="BM2553" s="141">
        <v>46.697472597290798</v>
      </c>
      <c r="BN2553" s="141">
        <v>-71.070970023059402</v>
      </c>
      <c r="BO2553" s="141">
        <v>1950</v>
      </c>
      <c r="BP2553" s="143"/>
      <c r="BQ2553" s="143" t="s">
        <v>27848</v>
      </c>
    </row>
    <row r="2554" spans="15:69" x14ac:dyDescent="0.25">
      <c r="O2554" s="225" t="str">
        <f t="shared" si="1250"/>
        <v/>
      </c>
      <c r="BF2554" s="141">
        <v>19082</v>
      </c>
      <c r="BG2554" s="142" t="s">
        <v>16324</v>
      </c>
      <c r="BH2554" s="141" t="s">
        <v>180</v>
      </c>
      <c r="BI2554" s="141" t="s">
        <v>191</v>
      </c>
      <c r="BJ2554" s="141"/>
      <c r="BK2554" s="141" t="s">
        <v>3967</v>
      </c>
      <c r="BL2554" s="141" t="s">
        <v>16325</v>
      </c>
      <c r="BM2554" s="141">
        <v>46.799075702986002</v>
      </c>
      <c r="BN2554" s="141">
        <v>-70.748608074662201</v>
      </c>
      <c r="BO2554" s="141">
        <v>1987</v>
      </c>
      <c r="BP2554" s="143" t="s">
        <v>12609</v>
      </c>
      <c r="BQ2554" s="143" t="s">
        <v>17560</v>
      </c>
    </row>
    <row r="2555" spans="15:69" x14ac:dyDescent="0.25">
      <c r="O2555" s="225" t="str">
        <f t="shared" si="1250"/>
        <v/>
      </c>
      <c r="BF2555" s="141">
        <v>19082</v>
      </c>
      <c r="BG2555" s="142" t="s">
        <v>16326</v>
      </c>
      <c r="BH2555" s="141" t="s">
        <v>478</v>
      </c>
      <c r="BI2555" s="141" t="s">
        <v>186</v>
      </c>
      <c r="BJ2555" s="141"/>
      <c r="BK2555" s="141" t="s">
        <v>2593</v>
      </c>
      <c r="BL2555" s="141" t="s">
        <v>16327</v>
      </c>
      <c r="BM2555" s="141">
        <v>46.804899785686501</v>
      </c>
      <c r="BN2555" s="141">
        <v>-70.767056194821905</v>
      </c>
      <c r="BO2555" s="141">
        <v>1971</v>
      </c>
      <c r="BP2555" s="143" t="s">
        <v>480</v>
      </c>
      <c r="BQ2555" s="143" t="s">
        <v>17560</v>
      </c>
    </row>
    <row r="2556" spans="15:69" x14ac:dyDescent="0.25">
      <c r="O2556" s="225" t="str">
        <f t="shared" si="1250"/>
        <v/>
      </c>
      <c r="BF2556" s="141">
        <v>19082</v>
      </c>
      <c r="BG2556" s="142" t="s">
        <v>16328</v>
      </c>
      <c r="BH2556" s="141" t="s">
        <v>478</v>
      </c>
      <c r="BI2556" s="141" t="s">
        <v>1268</v>
      </c>
      <c r="BJ2556" s="141"/>
      <c r="BK2556" s="141"/>
      <c r="BL2556" s="141" t="s">
        <v>16329</v>
      </c>
      <c r="BM2556" s="141">
        <v>46.813787148573198</v>
      </c>
      <c r="BN2556" s="141">
        <v>-70.793216605300103</v>
      </c>
      <c r="BO2556" s="141">
        <v>1973</v>
      </c>
      <c r="BP2556" s="143" t="s">
        <v>25398</v>
      </c>
      <c r="BQ2556" s="143" t="s">
        <v>17560</v>
      </c>
    </row>
    <row r="2557" spans="15:69" x14ac:dyDescent="0.25">
      <c r="O2557" s="225" t="str">
        <f t="shared" si="1250"/>
        <v/>
      </c>
      <c r="BF2557" s="141">
        <v>23027</v>
      </c>
      <c r="BG2557" s="142" t="s">
        <v>7627</v>
      </c>
      <c r="BH2557" s="141" t="s">
        <v>478</v>
      </c>
      <c r="BI2557" s="141" t="s">
        <v>1268</v>
      </c>
      <c r="BJ2557" s="141" t="s">
        <v>7622</v>
      </c>
      <c r="BK2557" s="141" t="s">
        <v>7623</v>
      </c>
      <c r="BL2557" s="141" t="s">
        <v>6193</v>
      </c>
      <c r="BM2557" s="141">
        <v>46.772820000000003</v>
      </c>
      <c r="BN2557" s="141">
        <v>-71.299899999999994</v>
      </c>
      <c r="BO2557" s="141">
        <v>1975</v>
      </c>
      <c r="BP2557" s="143" t="s">
        <v>23892</v>
      </c>
      <c r="BQ2557" s="143" t="s">
        <v>17560</v>
      </c>
    </row>
    <row r="2558" spans="15:69" x14ac:dyDescent="0.25">
      <c r="O2558" s="225" t="str">
        <f t="shared" si="1250"/>
        <v/>
      </c>
      <c r="BF2558" s="141">
        <v>23027</v>
      </c>
      <c r="BG2558" s="142" t="s">
        <v>7630</v>
      </c>
      <c r="BH2558" s="141" t="s">
        <v>478</v>
      </c>
      <c r="BI2558" s="141" t="s">
        <v>1268</v>
      </c>
      <c r="BJ2558" s="141" t="s">
        <v>7625</v>
      </c>
      <c r="BK2558" s="141" t="s">
        <v>7626</v>
      </c>
      <c r="BL2558" s="141" t="s">
        <v>7520</v>
      </c>
      <c r="BM2558" s="141">
        <v>46.794150000000002</v>
      </c>
      <c r="BN2558" s="141">
        <v>-71.283799999999999</v>
      </c>
      <c r="BO2558" s="141">
        <v>2007</v>
      </c>
      <c r="BP2558" s="143" t="s">
        <v>23892</v>
      </c>
      <c r="BQ2558" s="143" t="s">
        <v>17560</v>
      </c>
    </row>
    <row r="2559" spans="15:69" x14ac:dyDescent="0.25">
      <c r="O2559" s="225" t="str">
        <f t="shared" si="1250"/>
        <v/>
      </c>
      <c r="BF2559" s="141">
        <v>23027</v>
      </c>
      <c r="BG2559" s="142" t="s">
        <v>7634</v>
      </c>
      <c r="BH2559" s="141" t="s">
        <v>478</v>
      </c>
      <c r="BI2559" s="141" t="s">
        <v>1268</v>
      </c>
      <c r="BJ2559" s="141" t="s">
        <v>7628</v>
      </c>
      <c r="BK2559" s="141" t="s">
        <v>7629</v>
      </c>
      <c r="BL2559" s="141" t="s">
        <v>7520</v>
      </c>
      <c r="BM2559" s="141">
        <v>46.794229999999999</v>
      </c>
      <c r="BN2559" s="141">
        <v>-71.283839999999998</v>
      </c>
      <c r="BO2559" s="141">
        <v>2007</v>
      </c>
      <c r="BP2559" s="143" t="s">
        <v>23892</v>
      </c>
      <c r="BQ2559" s="143" t="s">
        <v>17560</v>
      </c>
    </row>
    <row r="2560" spans="15:69" x14ac:dyDescent="0.25">
      <c r="O2560" s="225" t="str">
        <f t="shared" si="1250"/>
        <v/>
      </c>
      <c r="BF2560" s="141">
        <v>23027</v>
      </c>
      <c r="BG2560" s="142" t="s">
        <v>7637</v>
      </c>
      <c r="BH2560" s="141" t="s">
        <v>478</v>
      </c>
      <c r="BI2560" s="141" t="s">
        <v>1268</v>
      </c>
      <c r="BJ2560" s="141" t="s">
        <v>7631</v>
      </c>
      <c r="BK2560" s="141" t="s">
        <v>7632</v>
      </c>
      <c r="BL2560" s="141" t="s">
        <v>7633</v>
      </c>
      <c r="BM2560" s="141">
        <v>46.753920000000001</v>
      </c>
      <c r="BN2560" s="141">
        <v>-71.278989999999993</v>
      </c>
      <c r="BO2560" s="141">
        <v>1995</v>
      </c>
      <c r="BP2560" s="143" t="s">
        <v>23892</v>
      </c>
      <c r="BQ2560" s="143" t="s">
        <v>17560</v>
      </c>
    </row>
    <row r="2561" spans="15:69" x14ac:dyDescent="0.25">
      <c r="O2561" s="225" t="str">
        <f t="shared" si="1250"/>
        <v/>
      </c>
      <c r="BF2561" s="141">
        <v>28053</v>
      </c>
      <c r="BG2561" s="142" t="s">
        <v>16194</v>
      </c>
      <c r="BH2561" s="141" t="s">
        <v>478</v>
      </c>
      <c r="BI2561" s="141" t="s">
        <v>177</v>
      </c>
      <c r="BJ2561" s="141" t="s">
        <v>16195</v>
      </c>
      <c r="BK2561" s="141" t="s">
        <v>16196</v>
      </c>
      <c r="BL2561" s="141" t="s">
        <v>16197</v>
      </c>
      <c r="BM2561" s="141">
        <v>46.375399999999999</v>
      </c>
      <c r="BN2561" s="141">
        <v>-70.434399999999997</v>
      </c>
      <c r="BO2561" s="141">
        <v>1974</v>
      </c>
      <c r="BP2561" s="143" t="s">
        <v>485</v>
      </c>
      <c r="BQ2561" s="143" t="s">
        <v>17560</v>
      </c>
    </row>
    <row r="2562" spans="15:69" x14ac:dyDescent="0.25">
      <c r="O2562" s="225" t="str">
        <f t="shared" si="1250"/>
        <v/>
      </c>
      <c r="BF2562" s="141">
        <v>28053</v>
      </c>
      <c r="BG2562" s="142" t="s">
        <v>16198</v>
      </c>
      <c r="BH2562" s="141" t="s">
        <v>478</v>
      </c>
      <c r="BI2562" s="141" t="s">
        <v>176</v>
      </c>
      <c r="BJ2562" s="141" t="s">
        <v>16199</v>
      </c>
      <c r="BK2562" s="141" t="s">
        <v>1581</v>
      </c>
      <c r="BL2562" s="141" t="s">
        <v>16161</v>
      </c>
      <c r="BM2562" s="141">
        <v>46.395699550152699</v>
      </c>
      <c r="BN2562" s="141">
        <v>-70.492965034727902</v>
      </c>
      <c r="BO2562" s="141">
        <v>1965</v>
      </c>
      <c r="BP2562" s="143" t="s">
        <v>482</v>
      </c>
      <c r="BQ2562" s="143" t="s">
        <v>17560</v>
      </c>
    </row>
    <row r="2563" spans="15:69" x14ac:dyDescent="0.25">
      <c r="O2563" s="225" t="str">
        <f t="shared" si="1250"/>
        <v/>
      </c>
      <c r="BF2563" s="141">
        <v>28053</v>
      </c>
      <c r="BG2563" s="142" t="s">
        <v>16141</v>
      </c>
      <c r="BH2563" s="141" t="s">
        <v>478</v>
      </c>
      <c r="BI2563" s="141" t="s">
        <v>176</v>
      </c>
      <c r="BJ2563" s="141" t="s">
        <v>16142</v>
      </c>
      <c r="BK2563" s="141"/>
      <c r="BL2563" s="141" t="s">
        <v>16143</v>
      </c>
      <c r="BM2563" s="141">
        <v>46.374699999999997</v>
      </c>
      <c r="BN2563" s="141">
        <v>-70.423000000000002</v>
      </c>
      <c r="BO2563" s="141">
        <v>1974</v>
      </c>
      <c r="BP2563" s="143" t="s">
        <v>2755</v>
      </c>
      <c r="BQ2563" s="143" t="s">
        <v>17560</v>
      </c>
    </row>
    <row r="2564" spans="15:69" x14ac:dyDescent="0.25">
      <c r="O2564" s="225" t="str">
        <f t="shared" si="1250"/>
        <v/>
      </c>
      <c r="BF2564" s="141">
        <v>28070</v>
      </c>
      <c r="BG2564" s="142" t="s">
        <v>16969</v>
      </c>
      <c r="BH2564" s="141" t="s">
        <v>478</v>
      </c>
      <c r="BI2564" s="141" t="s">
        <v>1268</v>
      </c>
      <c r="BJ2564" s="141" t="s">
        <v>16970</v>
      </c>
      <c r="BK2564" s="141"/>
      <c r="BL2564" s="141" t="s">
        <v>2063</v>
      </c>
      <c r="BM2564" s="141">
        <v>46.495930000000001</v>
      </c>
      <c r="BN2564" s="141">
        <v>-70.209969999999998</v>
      </c>
      <c r="BO2564" s="141">
        <v>1970</v>
      </c>
      <c r="BP2564" s="143"/>
      <c r="BQ2564" s="143" t="s">
        <v>17560</v>
      </c>
    </row>
    <row r="2565" spans="15:69" x14ac:dyDescent="0.25">
      <c r="O2565" s="225" t="str">
        <f t="shared" si="1250"/>
        <v/>
      </c>
      <c r="BF2565" s="141">
        <v>28070</v>
      </c>
      <c r="BG2565" s="142" t="s">
        <v>16971</v>
      </c>
      <c r="BH2565" s="141" t="s">
        <v>180</v>
      </c>
      <c r="BI2565" s="141" t="s">
        <v>191</v>
      </c>
      <c r="BJ2565" s="141" t="s">
        <v>2136</v>
      </c>
      <c r="BK2565" s="141"/>
      <c r="BL2565" s="141" t="s">
        <v>2063</v>
      </c>
      <c r="BM2565" s="141">
        <v>46.501309999999997</v>
      </c>
      <c r="BN2565" s="141">
        <v>-70.202579999999998</v>
      </c>
      <c r="BO2565" s="141">
        <v>1999</v>
      </c>
      <c r="BP2565" s="143" t="s">
        <v>483</v>
      </c>
      <c r="BQ2565" s="143" t="s">
        <v>17560</v>
      </c>
    </row>
    <row r="2566" spans="15:69" x14ac:dyDescent="0.25">
      <c r="O2566" s="225" t="str">
        <f t="shared" si="1250"/>
        <v/>
      </c>
      <c r="BF2566" s="141">
        <v>30050</v>
      </c>
      <c r="BG2566" s="142" t="s">
        <v>12008</v>
      </c>
      <c r="BH2566" s="141" t="s">
        <v>180</v>
      </c>
      <c r="BI2566" s="141" t="s">
        <v>178</v>
      </c>
      <c r="BJ2566" s="141"/>
      <c r="BK2566" s="141" t="s">
        <v>12009</v>
      </c>
      <c r="BL2566" s="141" t="s">
        <v>2063</v>
      </c>
      <c r="BM2566" s="141">
        <v>45.660975688291103</v>
      </c>
      <c r="BN2566" s="141">
        <v>-70.946095700534201</v>
      </c>
      <c r="BO2566" s="141">
        <v>2000</v>
      </c>
      <c r="BP2566" s="143" t="s">
        <v>484</v>
      </c>
      <c r="BQ2566" s="143" t="s">
        <v>17560</v>
      </c>
    </row>
    <row r="2567" spans="15:69" x14ac:dyDescent="0.25">
      <c r="O2567" s="225" t="str">
        <f t="shared" si="1250"/>
        <v/>
      </c>
      <c r="BF2567" s="141">
        <v>30050</v>
      </c>
      <c r="BG2567" s="142" t="s">
        <v>12010</v>
      </c>
      <c r="BH2567" s="141" t="s">
        <v>180</v>
      </c>
      <c r="BI2567" s="141" t="s">
        <v>178</v>
      </c>
      <c r="BJ2567" s="141"/>
      <c r="BK2567" s="141" t="s">
        <v>12011</v>
      </c>
      <c r="BL2567" s="141" t="s">
        <v>12012</v>
      </c>
      <c r="BM2567" s="141">
        <v>45.713999999999999</v>
      </c>
      <c r="BN2567" s="141">
        <v>-70.915700000000001</v>
      </c>
      <c r="BO2567" s="141">
        <v>2014</v>
      </c>
      <c r="BP2567" s="143" t="s">
        <v>24656</v>
      </c>
      <c r="BQ2567" s="143" t="s">
        <v>17560</v>
      </c>
    </row>
    <row r="2568" spans="15:69" x14ac:dyDescent="0.25">
      <c r="O2568" s="225" t="str">
        <f t="shared" si="1250"/>
        <v/>
      </c>
      <c r="BF2568" s="141">
        <v>30050</v>
      </c>
      <c r="BG2568" s="142" t="s">
        <v>12013</v>
      </c>
      <c r="BH2568" s="141" t="s">
        <v>478</v>
      </c>
      <c r="BI2568" s="141" t="s">
        <v>177</v>
      </c>
      <c r="BJ2568" s="141"/>
      <c r="BK2568" s="141" t="s">
        <v>3059</v>
      </c>
      <c r="BL2568" s="141" t="s">
        <v>12014</v>
      </c>
      <c r="BM2568" s="141">
        <v>45.678930594093799</v>
      </c>
      <c r="BN2568" s="141">
        <v>-70.961064633708503</v>
      </c>
      <c r="BO2568" s="141">
        <v>1964</v>
      </c>
      <c r="BP2568" s="143" t="s">
        <v>485</v>
      </c>
      <c r="BQ2568" s="143" t="s">
        <v>17560</v>
      </c>
    </row>
    <row r="2569" spans="15:69" x14ac:dyDescent="0.25">
      <c r="O2569" s="225" t="str">
        <f t="shared" si="1250"/>
        <v/>
      </c>
      <c r="BF2569" s="141">
        <v>31045</v>
      </c>
      <c r="BG2569" s="142" t="s">
        <v>16242</v>
      </c>
      <c r="BH2569" s="141" t="s">
        <v>180</v>
      </c>
      <c r="BI2569" s="141" t="s">
        <v>191</v>
      </c>
      <c r="BJ2569" s="141" t="s">
        <v>16243</v>
      </c>
      <c r="BK2569" s="141" t="s">
        <v>2447</v>
      </c>
      <c r="BL2569" s="141" t="s">
        <v>16244</v>
      </c>
      <c r="BM2569" s="141">
        <v>46.014781999999997</v>
      </c>
      <c r="BN2569" s="141">
        <v>-71.412080000000003</v>
      </c>
      <c r="BO2569" s="141">
        <v>1994</v>
      </c>
      <c r="BP2569" s="143" t="s">
        <v>25392</v>
      </c>
      <c r="BQ2569" s="143" t="s">
        <v>17560</v>
      </c>
    </row>
    <row r="2570" spans="15:69" x14ac:dyDescent="0.25">
      <c r="O2570" s="225" t="str">
        <f t="shared" si="1250"/>
        <v/>
      </c>
      <c r="BF2570" s="141">
        <v>31045</v>
      </c>
      <c r="BG2570" s="142" t="s">
        <v>16340</v>
      </c>
      <c r="BH2570" s="141" t="s">
        <v>180</v>
      </c>
      <c r="BI2570" s="141" t="s">
        <v>191</v>
      </c>
      <c r="BJ2570" s="141" t="s">
        <v>16243</v>
      </c>
      <c r="BK2570" s="141" t="s">
        <v>3863</v>
      </c>
      <c r="BL2570" s="141" t="s">
        <v>16244</v>
      </c>
      <c r="BM2570" s="141">
        <v>46.014580000000002</v>
      </c>
      <c r="BN2570" s="141">
        <v>-71.413610000000006</v>
      </c>
      <c r="BO2570" s="141">
        <v>1994</v>
      </c>
      <c r="BP2570" s="143" t="s">
        <v>25392</v>
      </c>
      <c r="BQ2570" s="143" t="s">
        <v>17560</v>
      </c>
    </row>
    <row r="2571" spans="15:69" x14ac:dyDescent="0.25">
      <c r="O2571" s="225" t="str">
        <f t="shared" si="1250"/>
        <v/>
      </c>
      <c r="BF2571" s="141">
        <v>31045</v>
      </c>
      <c r="BG2571" s="142" t="s">
        <v>16341</v>
      </c>
      <c r="BH2571" s="141" t="s">
        <v>180</v>
      </c>
      <c r="BI2571" s="141" t="s">
        <v>191</v>
      </c>
      <c r="BJ2571" s="141" t="s">
        <v>16243</v>
      </c>
      <c r="BK2571" s="141" t="s">
        <v>16342</v>
      </c>
      <c r="BL2571" s="141" t="s">
        <v>16244</v>
      </c>
      <c r="BM2571" s="141">
        <v>46.01388</v>
      </c>
      <c r="BN2571" s="141">
        <v>-71.412940000000006</v>
      </c>
      <c r="BO2571" s="141">
        <v>1994</v>
      </c>
      <c r="BP2571" s="143" t="s">
        <v>25392</v>
      </c>
      <c r="BQ2571" s="143" t="s">
        <v>17560</v>
      </c>
    </row>
    <row r="2572" spans="15:69" x14ac:dyDescent="0.25">
      <c r="O2572" s="225" t="str">
        <f t="shared" si="1250"/>
        <v/>
      </c>
      <c r="BF2572" s="141">
        <v>31045</v>
      </c>
      <c r="BG2572" s="142" t="s">
        <v>16343</v>
      </c>
      <c r="BH2572" s="141" t="s">
        <v>180</v>
      </c>
      <c r="BI2572" s="141" t="s">
        <v>191</v>
      </c>
      <c r="BJ2572" s="141" t="s">
        <v>16243</v>
      </c>
      <c r="BK2572" s="141" t="s">
        <v>3683</v>
      </c>
      <c r="BL2572" s="141" t="s">
        <v>16244</v>
      </c>
      <c r="BM2572" s="141">
        <v>46.014263</v>
      </c>
      <c r="BN2572" s="141">
        <v>-71.413899999999998</v>
      </c>
      <c r="BO2572" s="141">
        <v>1994</v>
      </c>
      <c r="BP2572" s="143" t="s">
        <v>25392</v>
      </c>
      <c r="BQ2572" s="143" t="s">
        <v>17560</v>
      </c>
    </row>
    <row r="2573" spans="15:69" x14ac:dyDescent="0.25">
      <c r="O2573" s="225" t="str">
        <f t="shared" si="1250"/>
        <v/>
      </c>
      <c r="BF2573" s="141">
        <v>31045</v>
      </c>
      <c r="BG2573" s="142" t="s">
        <v>16344</v>
      </c>
      <c r="BH2573" s="141" t="s">
        <v>180</v>
      </c>
      <c r="BI2573" s="141" t="s">
        <v>191</v>
      </c>
      <c r="BJ2573" s="141" t="s">
        <v>16243</v>
      </c>
      <c r="BK2573" s="141" t="s">
        <v>1559</v>
      </c>
      <c r="BL2573" s="141" t="s">
        <v>16244</v>
      </c>
      <c r="BM2573" s="141">
        <v>46.012385999999999</v>
      </c>
      <c r="BN2573" s="141">
        <v>-71.412689999999998</v>
      </c>
      <c r="BO2573" s="141">
        <v>1994</v>
      </c>
      <c r="BP2573" s="143" t="s">
        <v>25392</v>
      </c>
      <c r="BQ2573" s="143" t="s">
        <v>17560</v>
      </c>
    </row>
    <row r="2574" spans="15:69" x14ac:dyDescent="0.25">
      <c r="O2574" s="225" t="str">
        <f t="shared" ref="O2574:O2637" si="1251">IF(OR(B2574="",C2574="",G2574="",H2574="",I2574="",AND(J2574="",BW2574=FALSE),AND(K2574="",BX2574=FALSE),AND(L2574="",BY2574=FALSE),AND(M2574="",BZ2574=FALSE)),"",(IF(AND(100&gt;=CG2574,CG2574&gt;80),"A",IF(AND(80&gt;=CG2574,CG2574&gt;60),"B",IF(AND(60&gt;=CG2574,CG2574&gt;40),"C",IF(AND(40&gt;=CG2574,CG2574&gt;20),"D","E"))))))</f>
        <v/>
      </c>
      <c r="BF2574" s="141">
        <v>33040</v>
      </c>
      <c r="BG2574" s="142" t="s">
        <v>17320</v>
      </c>
      <c r="BH2574" s="141" t="s">
        <v>180</v>
      </c>
      <c r="BI2574" s="141" t="s">
        <v>191</v>
      </c>
      <c r="BJ2574" s="141" t="s">
        <v>1539</v>
      </c>
      <c r="BK2574" s="141" t="s">
        <v>4194</v>
      </c>
      <c r="BL2574" s="141" t="s">
        <v>17321</v>
      </c>
      <c r="BM2574" s="141">
        <v>46.470416999999998</v>
      </c>
      <c r="BN2574" s="141">
        <v>-71.537705000000003</v>
      </c>
      <c r="BO2574" s="141">
        <v>1999</v>
      </c>
      <c r="BP2574" s="143" t="s">
        <v>25484</v>
      </c>
      <c r="BQ2574" s="143" t="s">
        <v>17560</v>
      </c>
    </row>
    <row r="2575" spans="15:69" x14ac:dyDescent="0.25">
      <c r="O2575" s="225" t="str">
        <f t="shared" si="1251"/>
        <v/>
      </c>
      <c r="BF2575" s="141">
        <v>33040</v>
      </c>
      <c r="BG2575" s="142" t="s">
        <v>17322</v>
      </c>
      <c r="BH2575" s="141" t="s">
        <v>180</v>
      </c>
      <c r="BI2575" s="141" t="s">
        <v>191</v>
      </c>
      <c r="BJ2575" s="141" t="s">
        <v>1536</v>
      </c>
      <c r="BK2575" s="141" t="s">
        <v>3932</v>
      </c>
      <c r="BL2575" s="141" t="s">
        <v>17321</v>
      </c>
      <c r="BM2575" s="141">
        <v>46.464230000000001</v>
      </c>
      <c r="BN2575" s="141">
        <v>-71.524855000000002</v>
      </c>
      <c r="BO2575" s="141">
        <v>1999</v>
      </c>
      <c r="BP2575" s="143"/>
      <c r="BQ2575" s="143" t="s">
        <v>17560</v>
      </c>
    </row>
    <row r="2576" spans="15:69" x14ac:dyDescent="0.25">
      <c r="O2576" s="225" t="str">
        <f t="shared" si="1251"/>
        <v/>
      </c>
      <c r="BF2576" s="141">
        <v>33040</v>
      </c>
      <c r="BG2576" s="142" t="s">
        <v>17323</v>
      </c>
      <c r="BH2576" s="141" t="s">
        <v>180</v>
      </c>
      <c r="BI2576" s="141" t="s">
        <v>191</v>
      </c>
      <c r="BJ2576" s="141" t="s">
        <v>1918</v>
      </c>
      <c r="BK2576" s="141" t="s">
        <v>5178</v>
      </c>
      <c r="BL2576" s="141" t="s">
        <v>16556</v>
      </c>
      <c r="BM2576" s="141">
        <v>46.461384000000002</v>
      </c>
      <c r="BN2576" s="141">
        <v>-71.535736</v>
      </c>
      <c r="BO2576" s="141">
        <v>1999</v>
      </c>
      <c r="BP2576" s="143"/>
      <c r="BQ2576" s="143" t="s">
        <v>17560</v>
      </c>
    </row>
    <row r="2577" spans="15:69" x14ac:dyDescent="0.25">
      <c r="O2577" s="225" t="str">
        <f t="shared" si="1251"/>
        <v/>
      </c>
      <c r="BF2577" s="141">
        <v>33040</v>
      </c>
      <c r="BG2577" s="142" t="s">
        <v>17324</v>
      </c>
      <c r="BH2577" s="141" t="s">
        <v>180</v>
      </c>
      <c r="BI2577" s="141" t="s">
        <v>178</v>
      </c>
      <c r="BJ2577" s="141"/>
      <c r="BK2577" s="141" t="s">
        <v>11006</v>
      </c>
      <c r="BL2577" s="141" t="s">
        <v>16556</v>
      </c>
      <c r="BM2577" s="141">
        <v>46.459183000000003</v>
      </c>
      <c r="BN2577" s="141">
        <v>-71.547439999999995</v>
      </c>
      <c r="BO2577" s="141">
        <v>1999</v>
      </c>
      <c r="BP2577" s="143"/>
      <c r="BQ2577" s="143" t="s">
        <v>17560</v>
      </c>
    </row>
    <row r="2578" spans="15:69" x14ac:dyDescent="0.25">
      <c r="O2578" s="225" t="str">
        <f t="shared" si="1251"/>
        <v/>
      </c>
      <c r="BF2578" s="141">
        <v>34025</v>
      </c>
      <c r="BG2578" s="142" t="s">
        <v>10141</v>
      </c>
      <c r="BH2578" s="141" t="s">
        <v>478</v>
      </c>
      <c r="BI2578" s="141" t="s">
        <v>177</v>
      </c>
      <c r="BJ2578" s="141" t="s">
        <v>10142</v>
      </c>
      <c r="BK2578" s="141" t="s">
        <v>1581</v>
      </c>
      <c r="BL2578" s="141" t="s">
        <v>10143</v>
      </c>
      <c r="BM2578" s="141">
        <v>46.6848762060132</v>
      </c>
      <c r="BN2578" s="141">
        <v>-71.731638701961302</v>
      </c>
      <c r="BO2578" s="141">
        <v>1995</v>
      </c>
      <c r="BP2578" s="143" t="s">
        <v>24492</v>
      </c>
      <c r="BQ2578" s="143" t="s">
        <v>26794</v>
      </c>
    </row>
    <row r="2579" spans="15:69" x14ac:dyDescent="0.25">
      <c r="O2579" s="225" t="str">
        <f t="shared" si="1251"/>
        <v/>
      </c>
      <c r="BF2579" s="141">
        <v>33035</v>
      </c>
      <c r="BG2579" s="142" t="s">
        <v>17325</v>
      </c>
      <c r="BH2579" s="141" t="s">
        <v>478</v>
      </c>
      <c r="BI2579" s="141" t="s">
        <v>176</v>
      </c>
      <c r="BJ2579" s="141" t="s">
        <v>1588</v>
      </c>
      <c r="BK2579" s="141" t="s">
        <v>3008</v>
      </c>
      <c r="BL2579" s="141" t="s">
        <v>17297</v>
      </c>
      <c r="BM2579" s="141">
        <v>46.529274707666701</v>
      </c>
      <c r="BN2579" s="141">
        <v>-71.371775488524804</v>
      </c>
      <c r="BO2579" s="141">
        <v>2007</v>
      </c>
      <c r="BP2579" s="143" t="s">
        <v>25485</v>
      </c>
      <c r="BQ2579" s="143" t="s">
        <v>17560</v>
      </c>
    </row>
    <row r="2580" spans="15:69" x14ac:dyDescent="0.25">
      <c r="O2580" s="225" t="str">
        <f t="shared" si="1251"/>
        <v/>
      </c>
      <c r="BF2580" s="141">
        <v>33035</v>
      </c>
      <c r="BG2580" s="142" t="s">
        <v>17326</v>
      </c>
      <c r="BH2580" s="141" t="s">
        <v>478</v>
      </c>
      <c r="BI2580" s="141" t="s">
        <v>176</v>
      </c>
      <c r="BJ2580" s="141" t="s">
        <v>1565</v>
      </c>
      <c r="BK2580" s="141" t="s">
        <v>3008</v>
      </c>
      <c r="BL2580" s="141" t="s">
        <v>17297</v>
      </c>
      <c r="BM2580" s="141">
        <v>46.529510587300003</v>
      </c>
      <c r="BN2580" s="141">
        <v>-71.371518550700003</v>
      </c>
      <c r="BO2580" s="141">
        <v>2007</v>
      </c>
      <c r="BP2580" s="143" t="s">
        <v>25486</v>
      </c>
      <c r="BQ2580" s="143" t="s">
        <v>17560</v>
      </c>
    </row>
    <row r="2581" spans="15:69" x14ac:dyDescent="0.25">
      <c r="O2581" s="225" t="str">
        <f t="shared" si="1251"/>
        <v/>
      </c>
      <c r="BF2581" s="141">
        <v>33035</v>
      </c>
      <c r="BG2581" s="142" t="s">
        <v>17327</v>
      </c>
      <c r="BH2581" s="141" t="s">
        <v>478</v>
      </c>
      <c r="BI2581" s="141" t="s">
        <v>177</v>
      </c>
      <c r="BJ2581" s="141" t="s">
        <v>1807</v>
      </c>
      <c r="BK2581" s="141" t="s">
        <v>3176</v>
      </c>
      <c r="BL2581" s="141" t="s">
        <v>17018</v>
      </c>
      <c r="BM2581" s="141">
        <v>46.512911000000003</v>
      </c>
      <c r="BN2581" s="141">
        <v>-71.357156000000003</v>
      </c>
      <c r="BO2581" s="141">
        <v>2007</v>
      </c>
      <c r="BP2581" s="143"/>
      <c r="BQ2581" s="143" t="s">
        <v>17560</v>
      </c>
    </row>
    <row r="2582" spans="15:69" x14ac:dyDescent="0.25">
      <c r="O2582" s="225" t="str">
        <f t="shared" si="1251"/>
        <v/>
      </c>
      <c r="BF2582" s="141">
        <v>33045</v>
      </c>
      <c r="BG2582" s="142" t="s">
        <v>17318</v>
      </c>
      <c r="BH2582" s="141" t="s">
        <v>180</v>
      </c>
      <c r="BI2582" s="141" t="s">
        <v>178</v>
      </c>
      <c r="BJ2582" s="141"/>
      <c r="BK2582" s="141" t="s">
        <v>4646</v>
      </c>
      <c r="BL2582" s="141" t="s">
        <v>17317</v>
      </c>
      <c r="BM2582" s="141">
        <v>47.570210000000003</v>
      </c>
      <c r="BN2582" s="141">
        <v>-70.417569999999998</v>
      </c>
      <c r="BO2582" s="141">
        <v>1992</v>
      </c>
      <c r="BP2582" s="143" t="s">
        <v>25482</v>
      </c>
      <c r="BQ2582" s="143" t="s">
        <v>17560</v>
      </c>
    </row>
    <row r="2583" spans="15:69" x14ac:dyDescent="0.25">
      <c r="O2583" s="225" t="str">
        <f t="shared" si="1251"/>
        <v/>
      </c>
      <c r="BF2583" s="141">
        <v>33045</v>
      </c>
      <c r="BG2583" s="142" t="s">
        <v>17319</v>
      </c>
      <c r="BH2583" s="141" t="s">
        <v>180</v>
      </c>
      <c r="BI2583" s="141" t="s">
        <v>191</v>
      </c>
      <c r="BJ2583" s="141"/>
      <c r="BK2583" s="141" t="s">
        <v>4646</v>
      </c>
      <c r="BL2583" s="141" t="s">
        <v>17317</v>
      </c>
      <c r="BM2583" s="141">
        <v>48.570210000000003</v>
      </c>
      <c r="BN2583" s="141">
        <v>-70.417569999999998</v>
      </c>
      <c r="BO2583" s="141">
        <v>1969</v>
      </c>
      <c r="BP2583" s="143" t="s">
        <v>25483</v>
      </c>
      <c r="BQ2583" s="143" t="s">
        <v>17560</v>
      </c>
    </row>
    <row r="2584" spans="15:69" x14ac:dyDescent="0.25">
      <c r="O2584" s="225" t="str">
        <f t="shared" si="1251"/>
        <v/>
      </c>
      <c r="BF2584" s="141">
        <v>33102</v>
      </c>
      <c r="BG2584" s="142" t="s">
        <v>16131</v>
      </c>
      <c r="BH2584" s="141" t="s">
        <v>180</v>
      </c>
      <c r="BI2584" s="141" t="s">
        <v>191</v>
      </c>
      <c r="BJ2584" s="141" t="s">
        <v>16132</v>
      </c>
      <c r="BK2584" s="141"/>
      <c r="BL2584" s="141" t="s">
        <v>10158</v>
      </c>
      <c r="BM2584" s="141">
        <v>46.617961000000001</v>
      </c>
      <c r="BN2584" s="141">
        <v>-71.730941999999999</v>
      </c>
      <c r="BO2584" s="141">
        <v>2005</v>
      </c>
      <c r="BP2584" s="143" t="s">
        <v>25379</v>
      </c>
      <c r="BQ2584" s="143" t="s">
        <v>17560</v>
      </c>
    </row>
    <row r="2585" spans="15:69" x14ac:dyDescent="0.25">
      <c r="O2585" s="225" t="str">
        <f t="shared" si="1251"/>
        <v/>
      </c>
      <c r="BF2585" s="141">
        <v>33102</v>
      </c>
      <c r="BG2585" s="142" t="s">
        <v>16133</v>
      </c>
      <c r="BH2585" s="141" t="s">
        <v>478</v>
      </c>
      <c r="BI2585" s="141" t="s">
        <v>177</v>
      </c>
      <c r="BJ2585" s="141"/>
      <c r="BK2585" s="141" t="s">
        <v>16134</v>
      </c>
      <c r="BL2585" s="141" t="s">
        <v>16135</v>
      </c>
      <c r="BM2585" s="141">
        <v>46.620635999999998</v>
      </c>
      <c r="BN2585" s="141">
        <v>-71.740036000000003</v>
      </c>
      <c r="BO2585" s="141">
        <v>1967</v>
      </c>
      <c r="BP2585" s="143" t="s">
        <v>25380</v>
      </c>
      <c r="BQ2585" s="143" t="s">
        <v>17560</v>
      </c>
    </row>
    <row r="2586" spans="15:69" x14ac:dyDescent="0.25">
      <c r="O2586" s="225" t="str">
        <f t="shared" si="1251"/>
        <v/>
      </c>
      <c r="BF2586" s="141">
        <v>33102</v>
      </c>
      <c r="BG2586" s="142" t="s">
        <v>16136</v>
      </c>
      <c r="BH2586" s="141" t="s">
        <v>478</v>
      </c>
      <c r="BI2586" s="141" t="s">
        <v>176</v>
      </c>
      <c r="BJ2586" s="141" t="s">
        <v>2341</v>
      </c>
      <c r="BK2586" s="141" t="s">
        <v>16137</v>
      </c>
      <c r="BL2586" s="141" t="s">
        <v>1616</v>
      </c>
      <c r="BM2586" s="141">
        <v>46.573053819000002</v>
      </c>
      <c r="BN2586" s="141">
        <v>-71.804811240099994</v>
      </c>
      <c r="BO2586" s="141">
        <v>1980</v>
      </c>
      <c r="BP2586" s="143"/>
      <c r="BQ2586" s="143" t="s">
        <v>17560</v>
      </c>
    </row>
    <row r="2587" spans="15:69" x14ac:dyDescent="0.25">
      <c r="O2587" s="225" t="str">
        <f t="shared" si="1251"/>
        <v/>
      </c>
      <c r="BF2587" s="141">
        <v>33102</v>
      </c>
      <c r="BG2587" s="142" t="s">
        <v>16138</v>
      </c>
      <c r="BH2587" s="141" t="s">
        <v>478</v>
      </c>
      <c r="BI2587" s="141" t="s">
        <v>176</v>
      </c>
      <c r="BJ2587" s="141" t="s">
        <v>2345</v>
      </c>
      <c r="BK2587" s="141" t="s">
        <v>16137</v>
      </c>
      <c r="BL2587" s="141" t="s">
        <v>1616</v>
      </c>
      <c r="BM2587" s="141">
        <v>46.573054265300001</v>
      </c>
      <c r="BN2587" s="141">
        <v>-71.804772112400002</v>
      </c>
      <c r="BO2587" s="141">
        <v>1980</v>
      </c>
      <c r="BP2587" s="143"/>
      <c r="BQ2587" s="143" t="s">
        <v>17560</v>
      </c>
    </row>
    <row r="2588" spans="15:69" x14ac:dyDescent="0.25">
      <c r="O2588" s="225" t="str">
        <f t="shared" si="1251"/>
        <v/>
      </c>
      <c r="BF2588" s="141">
        <v>37067</v>
      </c>
      <c r="BG2588" s="142" t="s">
        <v>10998</v>
      </c>
      <c r="BH2588" s="141" t="s">
        <v>478</v>
      </c>
      <c r="BI2588" s="141" t="s">
        <v>176</v>
      </c>
      <c r="BJ2588" s="141" t="s">
        <v>10999</v>
      </c>
      <c r="BK2588" s="141" t="s">
        <v>463</v>
      </c>
      <c r="BL2588" s="141" t="s">
        <v>11000</v>
      </c>
      <c r="BM2588" s="141">
        <v>46.388469999999998</v>
      </c>
      <c r="BN2588" s="141">
        <v>-72.523319999999998</v>
      </c>
      <c r="BO2588" s="141">
        <v>1987</v>
      </c>
      <c r="BP2588" s="143"/>
      <c r="BQ2588" s="143" t="s">
        <v>26794</v>
      </c>
    </row>
    <row r="2589" spans="15:69" x14ac:dyDescent="0.25">
      <c r="O2589" s="225" t="str">
        <f t="shared" si="1251"/>
        <v/>
      </c>
      <c r="BF2589" s="141">
        <v>37067</v>
      </c>
      <c r="BG2589" s="142" t="s">
        <v>11001</v>
      </c>
      <c r="BH2589" s="141" t="s">
        <v>180</v>
      </c>
      <c r="BI2589" s="141" t="s">
        <v>191</v>
      </c>
      <c r="BJ2589" s="141" t="s">
        <v>11002</v>
      </c>
      <c r="BK2589" s="141" t="s">
        <v>1654</v>
      </c>
      <c r="BL2589" s="141" t="s">
        <v>11003</v>
      </c>
      <c r="BM2589" s="141">
        <v>46.342663246938102</v>
      </c>
      <c r="BN2589" s="141">
        <v>-72.558579102846394</v>
      </c>
      <c r="BO2589" s="141">
        <v>1989</v>
      </c>
      <c r="BP2589" s="143"/>
      <c r="BQ2589" s="143" t="s">
        <v>26794</v>
      </c>
    </row>
    <row r="2590" spans="15:69" x14ac:dyDescent="0.25">
      <c r="O2590" s="225" t="str">
        <f t="shared" si="1251"/>
        <v/>
      </c>
      <c r="BF2590" s="141">
        <v>35027</v>
      </c>
      <c r="BG2590" s="142" t="s">
        <v>10683</v>
      </c>
      <c r="BH2590" s="141" t="s">
        <v>478</v>
      </c>
      <c r="BI2590" s="141" t="s">
        <v>177</v>
      </c>
      <c r="BJ2590" s="141" t="s">
        <v>10684</v>
      </c>
      <c r="BK2590" s="141" t="s">
        <v>2160</v>
      </c>
      <c r="BL2590" s="141" t="s">
        <v>10685</v>
      </c>
      <c r="BM2590" s="141">
        <v>46.722552771663601</v>
      </c>
      <c r="BN2590" s="141">
        <v>-72.561340969119897</v>
      </c>
      <c r="BO2590" s="141">
        <v>1994</v>
      </c>
      <c r="BP2590" s="143" t="s">
        <v>24582</v>
      </c>
      <c r="BQ2590" s="143" t="s">
        <v>17560</v>
      </c>
    </row>
    <row r="2591" spans="15:69" x14ac:dyDescent="0.25">
      <c r="O2591" s="225" t="str">
        <f t="shared" si="1251"/>
        <v/>
      </c>
      <c r="BF2591" s="141">
        <v>35027</v>
      </c>
      <c r="BG2591" s="142" t="s">
        <v>10686</v>
      </c>
      <c r="BH2591" s="141" t="s">
        <v>478</v>
      </c>
      <c r="BI2591" s="141" t="s">
        <v>186</v>
      </c>
      <c r="BJ2591" s="141" t="s">
        <v>10687</v>
      </c>
      <c r="BK2591" s="141" t="s">
        <v>2160</v>
      </c>
      <c r="BL2591" s="141" t="s">
        <v>10685</v>
      </c>
      <c r="BM2591" s="141">
        <v>46.722999999999999</v>
      </c>
      <c r="BN2591" s="141">
        <v>-72.561401000000004</v>
      </c>
      <c r="BO2591" s="141">
        <v>1994</v>
      </c>
      <c r="BP2591" s="143" t="s">
        <v>24583</v>
      </c>
      <c r="BQ2591" s="143" t="s">
        <v>17560</v>
      </c>
    </row>
    <row r="2592" spans="15:69" x14ac:dyDescent="0.25">
      <c r="O2592" s="225" t="str">
        <f t="shared" si="1251"/>
        <v/>
      </c>
      <c r="BF2592" s="141">
        <v>35027</v>
      </c>
      <c r="BG2592" s="142" t="s">
        <v>10688</v>
      </c>
      <c r="BH2592" s="141" t="s">
        <v>180</v>
      </c>
      <c r="BI2592" s="141" t="s">
        <v>190</v>
      </c>
      <c r="BJ2592" s="141" t="s">
        <v>10689</v>
      </c>
      <c r="BK2592" s="141" t="s">
        <v>2160</v>
      </c>
      <c r="BL2592" s="141" t="s">
        <v>10690</v>
      </c>
      <c r="BM2592" s="141">
        <v>46.709498000000004</v>
      </c>
      <c r="BN2592" s="141">
        <v>-72.589010999999999</v>
      </c>
      <c r="BO2592" s="141">
        <v>2009</v>
      </c>
      <c r="BP2592" s="143" t="s">
        <v>24584</v>
      </c>
      <c r="BQ2592" s="143" t="s">
        <v>17560</v>
      </c>
    </row>
    <row r="2593" spans="15:69" x14ac:dyDescent="0.25">
      <c r="O2593" s="225" t="str">
        <f t="shared" si="1251"/>
        <v/>
      </c>
      <c r="BF2593" s="141">
        <v>35027</v>
      </c>
      <c r="BG2593" s="142" t="s">
        <v>10753</v>
      </c>
      <c r="BH2593" s="141" t="s">
        <v>478</v>
      </c>
      <c r="BI2593" s="141" t="s">
        <v>1268</v>
      </c>
      <c r="BJ2593" s="141" t="s">
        <v>26637</v>
      </c>
      <c r="BK2593" s="141" t="s">
        <v>2160</v>
      </c>
      <c r="BL2593" s="141" t="s">
        <v>10266</v>
      </c>
      <c r="BM2593" s="141">
        <v>46.720914999999998</v>
      </c>
      <c r="BN2593" s="141">
        <v>-72.558098999999999</v>
      </c>
      <c r="BO2593" s="141">
        <v>1992</v>
      </c>
      <c r="BP2593" s="143" t="s">
        <v>26772</v>
      </c>
      <c r="BQ2593" s="143" t="s">
        <v>17560</v>
      </c>
    </row>
    <row r="2594" spans="15:69" x14ac:dyDescent="0.25">
      <c r="O2594" s="225" t="str">
        <f t="shared" si="1251"/>
        <v/>
      </c>
      <c r="BF2594" s="141">
        <v>37067</v>
      </c>
      <c r="BG2594" s="142" t="s">
        <v>11004</v>
      </c>
      <c r="BH2594" s="141" t="s">
        <v>478</v>
      </c>
      <c r="BI2594" s="141" t="s">
        <v>176</v>
      </c>
      <c r="BJ2594" s="141" t="s">
        <v>11005</v>
      </c>
      <c r="BK2594" s="141" t="s">
        <v>11006</v>
      </c>
      <c r="BL2594" s="141" t="s">
        <v>11007</v>
      </c>
      <c r="BM2594" s="141">
        <v>46.395220000000002</v>
      </c>
      <c r="BN2594" s="141">
        <v>-72.597679999999997</v>
      </c>
      <c r="BO2594" s="141">
        <v>1960</v>
      </c>
      <c r="BP2594" s="143"/>
      <c r="BQ2594" s="143" t="s">
        <v>26794</v>
      </c>
    </row>
    <row r="2595" spans="15:69" x14ac:dyDescent="0.25">
      <c r="O2595" s="225" t="str">
        <f t="shared" si="1251"/>
        <v/>
      </c>
      <c r="BF2595" s="141">
        <v>37067</v>
      </c>
      <c r="BG2595" s="142" t="s">
        <v>11008</v>
      </c>
      <c r="BH2595" s="141" t="s">
        <v>478</v>
      </c>
      <c r="BI2595" s="141" t="s">
        <v>177</v>
      </c>
      <c r="BJ2595" s="141" t="s">
        <v>11009</v>
      </c>
      <c r="BK2595" s="141" t="s">
        <v>2575</v>
      </c>
      <c r="BL2595" s="141" t="s">
        <v>11010</v>
      </c>
      <c r="BM2595" s="141">
        <v>46.378720000000001</v>
      </c>
      <c r="BN2595" s="141">
        <v>-72.519180000000006</v>
      </c>
      <c r="BO2595" s="141">
        <v>1974</v>
      </c>
      <c r="BP2595" s="143"/>
      <c r="BQ2595" s="143" t="s">
        <v>26794</v>
      </c>
    </row>
    <row r="2596" spans="15:69" x14ac:dyDescent="0.25">
      <c r="O2596" s="225" t="str">
        <f t="shared" si="1251"/>
        <v/>
      </c>
      <c r="BF2596" s="141">
        <v>37067</v>
      </c>
      <c r="BG2596" s="142" t="s">
        <v>11011</v>
      </c>
      <c r="BH2596" s="141" t="s">
        <v>478</v>
      </c>
      <c r="BI2596" s="141" t="s">
        <v>176</v>
      </c>
      <c r="BJ2596" s="141" t="s">
        <v>11012</v>
      </c>
      <c r="BK2596" s="141" t="s">
        <v>2120</v>
      </c>
      <c r="BL2596" s="141" t="s">
        <v>10199</v>
      </c>
      <c r="BM2596" s="141">
        <v>46.388089999999998</v>
      </c>
      <c r="BN2596" s="141">
        <v>-72.577500000000001</v>
      </c>
      <c r="BO2596" s="141">
        <v>1969</v>
      </c>
      <c r="BP2596" s="143"/>
      <c r="BQ2596" s="143" t="s">
        <v>26794</v>
      </c>
    </row>
    <row r="2597" spans="15:69" x14ac:dyDescent="0.25">
      <c r="O2597" s="225" t="str">
        <f t="shared" si="1251"/>
        <v/>
      </c>
      <c r="BF2597" s="141">
        <v>37067</v>
      </c>
      <c r="BG2597" s="142" t="s">
        <v>11013</v>
      </c>
      <c r="BH2597" s="141" t="s">
        <v>478</v>
      </c>
      <c r="BI2597" s="141" t="s">
        <v>176</v>
      </c>
      <c r="BJ2597" s="141" t="s">
        <v>11014</v>
      </c>
      <c r="BK2597" s="141" t="s">
        <v>11015</v>
      </c>
      <c r="BL2597" s="141" t="s">
        <v>10195</v>
      </c>
      <c r="BM2597" s="141">
        <v>46.387050284369302</v>
      </c>
      <c r="BN2597" s="141">
        <v>-72.514430393770496</v>
      </c>
      <c r="BO2597" s="141">
        <v>1970</v>
      </c>
      <c r="BP2597" s="143"/>
      <c r="BQ2597" s="143" t="s">
        <v>26794</v>
      </c>
    </row>
    <row r="2598" spans="15:69" x14ac:dyDescent="0.25">
      <c r="O2598" s="225" t="str">
        <f t="shared" si="1251"/>
        <v/>
      </c>
      <c r="BF2598" s="141">
        <v>37067</v>
      </c>
      <c r="BG2598" s="142" t="s">
        <v>11016</v>
      </c>
      <c r="BH2598" s="141" t="s">
        <v>180</v>
      </c>
      <c r="BI2598" s="141" t="s">
        <v>191</v>
      </c>
      <c r="BJ2598" s="141" t="s">
        <v>11017</v>
      </c>
      <c r="BK2598" s="141" t="s">
        <v>11018</v>
      </c>
      <c r="BL2598" s="141" t="s">
        <v>10808</v>
      </c>
      <c r="BM2598" s="141">
        <v>46.3858209831971</v>
      </c>
      <c r="BN2598" s="141">
        <v>-72.560182199820701</v>
      </c>
      <c r="BO2598" s="141">
        <v>1989</v>
      </c>
      <c r="BP2598" s="143"/>
      <c r="BQ2598" s="143" t="s">
        <v>26794</v>
      </c>
    </row>
    <row r="2599" spans="15:69" x14ac:dyDescent="0.25">
      <c r="O2599" s="225" t="str">
        <f t="shared" si="1251"/>
        <v/>
      </c>
      <c r="BF2599" s="141">
        <v>37067</v>
      </c>
      <c r="BG2599" s="142" t="s">
        <v>11019</v>
      </c>
      <c r="BH2599" s="141" t="s">
        <v>180</v>
      </c>
      <c r="BI2599" s="141" t="s">
        <v>191</v>
      </c>
      <c r="BJ2599" s="141" t="s">
        <v>11020</v>
      </c>
      <c r="BK2599" s="141" t="s">
        <v>10389</v>
      </c>
      <c r="BL2599" s="141" t="s">
        <v>11021</v>
      </c>
      <c r="BM2599" s="141">
        <v>46.362872513280898</v>
      </c>
      <c r="BN2599" s="141">
        <v>-72.548860238551597</v>
      </c>
      <c r="BO2599" s="141">
        <v>1984</v>
      </c>
      <c r="BP2599" s="143"/>
      <c r="BQ2599" s="143" t="s">
        <v>26794</v>
      </c>
    </row>
    <row r="2600" spans="15:69" x14ac:dyDescent="0.25">
      <c r="O2600" s="225" t="str">
        <f t="shared" si="1251"/>
        <v/>
      </c>
      <c r="BF2600" s="141">
        <v>37067</v>
      </c>
      <c r="BG2600" s="142" t="s">
        <v>11022</v>
      </c>
      <c r="BH2600" s="141" t="s">
        <v>478</v>
      </c>
      <c r="BI2600" s="141" t="s">
        <v>186</v>
      </c>
      <c r="BJ2600" s="141" t="s">
        <v>11023</v>
      </c>
      <c r="BK2600" s="141"/>
      <c r="BL2600" s="141" t="s">
        <v>11024</v>
      </c>
      <c r="BM2600" s="141">
        <v>46.396283715938203</v>
      </c>
      <c r="BN2600" s="141">
        <v>-72.579401464605297</v>
      </c>
      <c r="BO2600" s="141">
        <v>2010</v>
      </c>
      <c r="BP2600" s="143"/>
      <c r="BQ2600" s="143" t="s">
        <v>26794</v>
      </c>
    </row>
    <row r="2601" spans="15:69" x14ac:dyDescent="0.25">
      <c r="O2601" s="225" t="str">
        <f t="shared" si="1251"/>
        <v/>
      </c>
      <c r="BF2601" s="141">
        <v>37067</v>
      </c>
      <c r="BG2601" s="142" t="s">
        <v>11025</v>
      </c>
      <c r="BH2601" s="141" t="s">
        <v>478</v>
      </c>
      <c r="BI2601" s="141" t="s">
        <v>176</v>
      </c>
      <c r="BJ2601" s="141" t="s">
        <v>11012</v>
      </c>
      <c r="BK2601" s="141" t="s">
        <v>11026</v>
      </c>
      <c r="BL2601" s="141" t="s">
        <v>10865</v>
      </c>
      <c r="BM2601" s="141">
        <v>46.382826350179698</v>
      </c>
      <c r="BN2601" s="141">
        <v>-72.530744936331999</v>
      </c>
      <c r="BO2601" s="141">
        <v>1986</v>
      </c>
      <c r="BP2601" s="143"/>
      <c r="BQ2601" s="143" t="s">
        <v>26794</v>
      </c>
    </row>
    <row r="2602" spans="15:69" x14ac:dyDescent="0.25">
      <c r="O2602" s="225" t="str">
        <f t="shared" si="1251"/>
        <v/>
      </c>
      <c r="BF2602" s="141">
        <v>37067</v>
      </c>
      <c r="BG2602" s="142" t="s">
        <v>11027</v>
      </c>
      <c r="BH2602" s="141" t="s">
        <v>180</v>
      </c>
      <c r="BI2602" s="141" t="s">
        <v>1269</v>
      </c>
      <c r="BJ2602" s="141" t="s">
        <v>11028</v>
      </c>
      <c r="BK2602" s="141"/>
      <c r="BL2602" s="141" t="s">
        <v>11029</v>
      </c>
      <c r="BM2602" s="141">
        <v>46.370949545884102</v>
      </c>
      <c r="BN2602" s="141">
        <v>-72.672733551921198</v>
      </c>
      <c r="BO2602" s="141">
        <v>1992</v>
      </c>
      <c r="BP2602" s="143"/>
      <c r="BQ2602" s="143" t="s">
        <v>26794</v>
      </c>
    </row>
    <row r="2603" spans="15:69" x14ac:dyDescent="0.25">
      <c r="O2603" s="225" t="str">
        <f t="shared" si="1251"/>
        <v/>
      </c>
      <c r="BF2603" s="141">
        <v>37067</v>
      </c>
      <c r="BG2603" s="142" t="s">
        <v>11030</v>
      </c>
      <c r="BH2603" s="141" t="s">
        <v>478</v>
      </c>
      <c r="BI2603" s="141" t="s">
        <v>176</v>
      </c>
      <c r="BJ2603" s="141" t="s">
        <v>10607</v>
      </c>
      <c r="BK2603" s="141" t="s">
        <v>11031</v>
      </c>
      <c r="BL2603" s="141" t="s">
        <v>3393</v>
      </c>
      <c r="BM2603" s="141">
        <v>46.322523922775602</v>
      </c>
      <c r="BN2603" s="141">
        <v>-72.576473732804004</v>
      </c>
      <c r="BO2603" s="141">
        <v>1940</v>
      </c>
      <c r="BP2603" s="143"/>
      <c r="BQ2603" s="143" t="s">
        <v>26794</v>
      </c>
    </row>
    <row r="2604" spans="15:69" x14ac:dyDescent="0.25">
      <c r="O2604" s="225" t="str">
        <f t="shared" si="1251"/>
        <v/>
      </c>
      <c r="BF2604" s="141">
        <v>37067</v>
      </c>
      <c r="BG2604" s="142" t="s">
        <v>11032</v>
      </c>
      <c r="BH2604" s="141" t="s">
        <v>180</v>
      </c>
      <c r="BI2604" s="141" t="s">
        <v>191</v>
      </c>
      <c r="BJ2604" s="141" t="s">
        <v>11033</v>
      </c>
      <c r="BK2604" s="141" t="s">
        <v>11034</v>
      </c>
      <c r="BL2604" s="141" t="s">
        <v>11035</v>
      </c>
      <c r="BM2604" s="141">
        <v>46.3763175417429</v>
      </c>
      <c r="BN2604" s="141">
        <v>-72.533473016682095</v>
      </c>
      <c r="BO2604" s="141">
        <v>1989</v>
      </c>
      <c r="BP2604" s="143"/>
      <c r="BQ2604" s="143" t="s">
        <v>26794</v>
      </c>
    </row>
    <row r="2605" spans="15:69" x14ac:dyDescent="0.25">
      <c r="O2605" s="225" t="str">
        <f t="shared" si="1251"/>
        <v/>
      </c>
      <c r="BF2605" s="141">
        <v>35027</v>
      </c>
      <c r="BG2605" s="142" t="s">
        <v>10756</v>
      </c>
      <c r="BH2605" s="141" t="s">
        <v>478</v>
      </c>
      <c r="BI2605" s="141" t="s">
        <v>1268</v>
      </c>
      <c r="BJ2605" s="141" t="s">
        <v>27188</v>
      </c>
      <c r="BK2605" s="141" t="s">
        <v>2160</v>
      </c>
      <c r="BL2605" s="141" t="s">
        <v>4492</v>
      </c>
      <c r="BM2605" s="141">
        <v>46.725999000000002</v>
      </c>
      <c r="BN2605" s="141">
        <v>-72.571178000000003</v>
      </c>
      <c r="BO2605" s="141">
        <v>1992</v>
      </c>
      <c r="BP2605" s="143" t="s">
        <v>27703</v>
      </c>
      <c r="BQ2605" s="143" t="s">
        <v>17560</v>
      </c>
    </row>
    <row r="2606" spans="15:69" x14ac:dyDescent="0.25">
      <c r="O2606" s="225" t="str">
        <f t="shared" si="1251"/>
        <v/>
      </c>
      <c r="BF2606" s="141">
        <v>41098</v>
      </c>
      <c r="BG2606" s="142" t="s">
        <v>12911</v>
      </c>
      <c r="BH2606" s="141" t="s">
        <v>180</v>
      </c>
      <c r="BI2606" s="141" t="s">
        <v>178</v>
      </c>
      <c r="BJ2606" s="141" t="s">
        <v>12912</v>
      </c>
      <c r="BK2606" s="141" t="s">
        <v>2282</v>
      </c>
      <c r="BL2606" s="141" t="s">
        <v>12913</v>
      </c>
      <c r="BM2606" s="141">
        <v>45.6907861925771</v>
      </c>
      <c r="BN2606" s="141">
        <v>-71.457401806829793</v>
      </c>
      <c r="BO2606" s="141">
        <v>1985</v>
      </c>
      <c r="BP2606" s="143" t="s">
        <v>12912</v>
      </c>
      <c r="BQ2606" s="143" t="s">
        <v>26794</v>
      </c>
    </row>
    <row r="2607" spans="15:69" x14ac:dyDescent="0.25">
      <c r="O2607" s="225" t="str">
        <f t="shared" si="1251"/>
        <v/>
      </c>
      <c r="BF2607" s="141">
        <v>42060</v>
      </c>
      <c r="BG2607" s="142" t="s">
        <v>12028</v>
      </c>
      <c r="BH2607" s="141" t="s">
        <v>478</v>
      </c>
      <c r="BI2607" s="141" t="s">
        <v>186</v>
      </c>
      <c r="BJ2607" s="141" t="s">
        <v>1562</v>
      </c>
      <c r="BK2607" s="141" t="s">
        <v>2423</v>
      </c>
      <c r="BL2607" s="141" t="s">
        <v>12029</v>
      </c>
      <c r="BM2607" s="141">
        <v>45.488717475297797</v>
      </c>
      <c r="BN2607" s="141">
        <v>-72.302864675406397</v>
      </c>
      <c r="BO2607" s="141">
        <v>1998</v>
      </c>
      <c r="BP2607" s="143" t="s">
        <v>1562</v>
      </c>
      <c r="BQ2607" s="143" t="s">
        <v>17560</v>
      </c>
    </row>
    <row r="2608" spans="15:69" x14ac:dyDescent="0.25">
      <c r="O2608" s="225" t="str">
        <f t="shared" si="1251"/>
        <v/>
      </c>
      <c r="BF2608" s="141">
        <v>42060</v>
      </c>
      <c r="BG2608" s="142" t="s">
        <v>12030</v>
      </c>
      <c r="BH2608" s="141" t="s">
        <v>180</v>
      </c>
      <c r="BI2608" s="141" t="s">
        <v>191</v>
      </c>
      <c r="BJ2608" s="141"/>
      <c r="BK2608" s="141"/>
      <c r="BL2608" s="141" t="s">
        <v>6442</v>
      </c>
      <c r="BM2608" s="141">
        <v>45.487079999999999</v>
      </c>
      <c r="BN2608" s="141">
        <v>-72.32002</v>
      </c>
      <c r="BO2608" s="141">
        <v>2000</v>
      </c>
      <c r="BP2608" s="143" t="s">
        <v>24659</v>
      </c>
      <c r="BQ2608" s="143" t="s">
        <v>17560</v>
      </c>
    </row>
    <row r="2609" spans="15:69" x14ac:dyDescent="0.25">
      <c r="O2609" s="225" t="str">
        <f t="shared" si="1251"/>
        <v/>
      </c>
      <c r="BF2609" s="141">
        <v>42070</v>
      </c>
      <c r="BG2609" s="142" t="s">
        <v>2398</v>
      </c>
      <c r="BH2609" s="141" t="s">
        <v>478</v>
      </c>
      <c r="BI2609" s="141" t="s">
        <v>177</v>
      </c>
      <c r="BJ2609" s="141"/>
      <c r="BK2609" s="141"/>
      <c r="BL2609" s="141" t="s">
        <v>2399</v>
      </c>
      <c r="BM2609" s="141">
        <v>45.582970000000003</v>
      </c>
      <c r="BN2609" s="141">
        <v>-72.140870000000007</v>
      </c>
      <c r="BO2609" s="141">
        <v>1971</v>
      </c>
      <c r="BP2609" s="143" t="s">
        <v>23978</v>
      </c>
      <c r="BQ2609" s="143" t="s">
        <v>17560</v>
      </c>
    </row>
    <row r="2610" spans="15:69" x14ac:dyDescent="0.25">
      <c r="O2610" s="225" t="str">
        <f t="shared" si="1251"/>
        <v/>
      </c>
      <c r="BF2610" s="141">
        <v>42070</v>
      </c>
      <c r="BG2610" s="142" t="s">
        <v>12890</v>
      </c>
      <c r="BH2610" s="141" t="s">
        <v>478</v>
      </c>
      <c r="BI2610" s="141" t="s">
        <v>176</v>
      </c>
      <c r="BJ2610" s="141" t="s">
        <v>11993</v>
      </c>
      <c r="BK2610" s="141"/>
      <c r="BL2610" s="141" t="s">
        <v>12891</v>
      </c>
      <c r="BM2610" s="141">
        <v>45.593780000000002</v>
      </c>
      <c r="BN2610" s="141">
        <v>-72.14564</v>
      </c>
      <c r="BO2610" s="141">
        <v>2001</v>
      </c>
      <c r="BP2610" s="143" t="s">
        <v>24818</v>
      </c>
      <c r="BQ2610" s="143" t="s">
        <v>17560</v>
      </c>
    </row>
    <row r="2611" spans="15:69" x14ac:dyDescent="0.25">
      <c r="O2611" s="225" t="str">
        <f t="shared" si="1251"/>
        <v/>
      </c>
      <c r="BF2611" s="141">
        <v>42098</v>
      </c>
      <c r="BG2611" s="142" t="s">
        <v>12123</v>
      </c>
      <c r="BH2611" s="141" t="s">
        <v>180</v>
      </c>
      <c r="BI2611" s="141" t="s">
        <v>191</v>
      </c>
      <c r="BJ2611" s="141" t="s">
        <v>11193</v>
      </c>
      <c r="BK2611" s="141" t="s">
        <v>2447</v>
      </c>
      <c r="BL2611" s="141" t="s">
        <v>685</v>
      </c>
      <c r="BM2611" s="141">
        <v>45.657626407140803</v>
      </c>
      <c r="BN2611" s="141">
        <v>-72.141062407906702</v>
      </c>
      <c r="BO2611" s="141">
        <v>1980</v>
      </c>
      <c r="BP2611" s="143" t="s">
        <v>191</v>
      </c>
      <c r="BQ2611" s="143" t="s">
        <v>17560</v>
      </c>
    </row>
    <row r="2612" spans="15:69" x14ac:dyDescent="0.25">
      <c r="O2612" s="225" t="str">
        <f t="shared" si="1251"/>
        <v/>
      </c>
      <c r="BF2612" s="141">
        <v>42098</v>
      </c>
      <c r="BG2612" s="142" t="s">
        <v>12124</v>
      </c>
      <c r="BH2612" s="141" t="s">
        <v>180</v>
      </c>
      <c r="BI2612" s="141" t="s">
        <v>191</v>
      </c>
      <c r="BJ2612" s="141" t="s">
        <v>12125</v>
      </c>
      <c r="BK2612" s="141"/>
      <c r="BL2612" s="141" t="s">
        <v>12126</v>
      </c>
      <c r="BM2612" s="141">
        <v>45.661550164616102</v>
      </c>
      <c r="BN2612" s="141">
        <v>-72.135634610269605</v>
      </c>
      <c r="BO2612" s="141">
        <v>1980</v>
      </c>
      <c r="BP2612" s="143" t="s">
        <v>191</v>
      </c>
      <c r="BQ2612" s="143" t="s">
        <v>17560</v>
      </c>
    </row>
    <row r="2613" spans="15:69" x14ac:dyDescent="0.25">
      <c r="O2613" s="225" t="str">
        <f t="shared" si="1251"/>
        <v/>
      </c>
      <c r="BF2613" s="141">
        <v>42098</v>
      </c>
      <c r="BG2613" s="142" t="s">
        <v>12127</v>
      </c>
      <c r="BH2613" s="141" t="s">
        <v>180</v>
      </c>
      <c r="BI2613" s="141" t="s">
        <v>191</v>
      </c>
      <c r="BJ2613" s="141" t="s">
        <v>12128</v>
      </c>
      <c r="BK2613" s="141" t="s">
        <v>2722</v>
      </c>
      <c r="BL2613" s="141" t="s">
        <v>12129</v>
      </c>
      <c r="BM2613" s="141">
        <v>45.662061150692701</v>
      </c>
      <c r="BN2613" s="141">
        <v>-72.144941209984907</v>
      </c>
      <c r="BO2613" s="141">
        <v>1988</v>
      </c>
      <c r="BP2613" s="143" t="s">
        <v>191</v>
      </c>
      <c r="BQ2613" s="143" t="s">
        <v>17560</v>
      </c>
    </row>
    <row r="2614" spans="15:69" x14ac:dyDescent="0.25">
      <c r="O2614" s="225" t="str">
        <f t="shared" si="1251"/>
        <v/>
      </c>
      <c r="BF2614" s="141">
        <v>42098</v>
      </c>
      <c r="BG2614" s="142" t="s">
        <v>12130</v>
      </c>
      <c r="BH2614" s="141" t="s">
        <v>180</v>
      </c>
      <c r="BI2614" s="141" t="s">
        <v>191</v>
      </c>
      <c r="BJ2614" s="141" t="s">
        <v>5752</v>
      </c>
      <c r="BK2614" s="141" t="s">
        <v>3683</v>
      </c>
      <c r="BL2614" s="141" t="s">
        <v>5737</v>
      </c>
      <c r="BM2614" s="141">
        <v>45.670281409248602</v>
      </c>
      <c r="BN2614" s="141">
        <v>-72.153853039337704</v>
      </c>
      <c r="BO2614" s="141">
        <v>1989</v>
      </c>
      <c r="BP2614" s="143" t="s">
        <v>191</v>
      </c>
      <c r="BQ2614" s="143" t="s">
        <v>17560</v>
      </c>
    </row>
    <row r="2615" spans="15:69" x14ac:dyDescent="0.25">
      <c r="O2615" s="225" t="str">
        <f t="shared" si="1251"/>
        <v/>
      </c>
      <c r="BF2615" s="141">
        <v>42098</v>
      </c>
      <c r="BG2615" s="142" t="s">
        <v>12131</v>
      </c>
      <c r="BH2615" s="141" t="s">
        <v>180</v>
      </c>
      <c r="BI2615" s="141" t="s">
        <v>191</v>
      </c>
      <c r="BJ2615" s="141" t="s">
        <v>12132</v>
      </c>
      <c r="BK2615" s="141" t="s">
        <v>2148</v>
      </c>
      <c r="BL2615" s="141" t="s">
        <v>12133</v>
      </c>
      <c r="BM2615" s="141">
        <v>45.665368000000001</v>
      </c>
      <c r="BN2615" s="141">
        <v>-72.155844999999999</v>
      </c>
      <c r="BO2615" s="141">
        <v>1994</v>
      </c>
      <c r="BP2615" s="143" t="s">
        <v>191</v>
      </c>
      <c r="BQ2615" s="143" t="s">
        <v>17560</v>
      </c>
    </row>
    <row r="2616" spans="15:69" x14ac:dyDescent="0.25">
      <c r="O2616" s="225" t="str">
        <f t="shared" si="1251"/>
        <v/>
      </c>
      <c r="BF2616" s="141">
        <v>43027</v>
      </c>
      <c r="BG2616" s="142" t="s">
        <v>12332</v>
      </c>
      <c r="BH2616" s="141" t="s">
        <v>180</v>
      </c>
      <c r="BI2616" s="141" t="s">
        <v>191</v>
      </c>
      <c r="BJ2616" s="141"/>
      <c r="BK2616" s="141"/>
      <c r="BL2616" s="141" t="s">
        <v>12333</v>
      </c>
      <c r="BM2616" s="141">
        <v>45.377457850858498</v>
      </c>
      <c r="BN2616" s="141">
        <v>-71.860855151595104</v>
      </c>
      <c r="BO2616" s="141">
        <v>2001</v>
      </c>
      <c r="BP2616" s="143" t="s">
        <v>24696</v>
      </c>
      <c r="BQ2616" s="143" t="s">
        <v>17560</v>
      </c>
    </row>
    <row r="2617" spans="15:69" x14ac:dyDescent="0.25">
      <c r="O2617" s="225" t="str">
        <f t="shared" si="1251"/>
        <v/>
      </c>
      <c r="BF2617" s="141">
        <v>42045</v>
      </c>
      <c r="BG2617" s="142" t="s">
        <v>12480</v>
      </c>
      <c r="BH2617" s="141" t="s">
        <v>478</v>
      </c>
      <c r="BI2617" s="141" t="s">
        <v>1268</v>
      </c>
      <c r="BJ2617" s="141" t="s">
        <v>11905</v>
      </c>
      <c r="BK2617" s="141"/>
      <c r="BL2617" s="141" t="s">
        <v>11906</v>
      </c>
      <c r="BM2617" s="141">
        <v>45.434004000000002</v>
      </c>
      <c r="BN2617" s="141">
        <v>-72.196096999999995</v>
      </c>
      <c r="BO2617" s="141">
        <v>1971</v>
      </c>
      <c r="BP2617" s="143" t="s">
        <v>24640</v>
      </c>
      <c r="BQ2617" s="143" t="s">
        <v>26794</v>
      </c>
    </row>
    <row r="2618" spans="15:69" x14ac:dyDescent="0.25">
      <c r="O2618" s="225" t="str">
        <f t="shared" si="1251"/>
        <v/>
      </c>
      <c r="BF2618" s="141">
        <v>42045</v>
      </c>
      <c r="BG2618" s="142" t="s">
        <v>12481</v>
      </c>
      <c r="BH2618" s="141" t="s">
        <v>478</v>
      </c>
      <c r="BI2618" s="141" t="s">
        <v>1268</v>
      </c>
      <c r="BJ2618" s="141" t="s">
        <v>11677</v>
      </c>
      <c r="BK2618" s="141" t="s">
        <v>11678</v>
      </c>
      <c r="BL2618" s="141" t="s">
        <v>11679</v>
      </c>
      <c r="BM2618" s="141">
        <v>45.40466</v>
      </c>
      <c r="BN2618" s="141">
        <v>-72.242140000000006</v>
      </c>
      <c r="BO2618" s="141">
        <v>2006</v>
      </c>
      <c r="BP2618" s="143" t="s">
        <v>24610</v>
      </c>
      <c r="BQ2618" s="143" t="s">
        <v>26794</v>
      </c>
    </row>
    <row r="2619" spans="15:69" x14ac:dyDescent="0.25">
      <c r="O2619" s="225" t="str">
        <f t="shared" si="1251"/>
        <v/>
      </c>
      <c r="BF2619" s="141">
        <v>41070</v>
      </c>
      <c r="BG2619" s="142" t="s">
        <v>12465</v>
      </c>
      <c r="BH2619" s="141" t="s">
        <v>478</v>
      </c>
      <c r="BI2619" s="141" t="s">
        <v>176</v>
      </c>
      <c r="BJ2619" s="141" t="s">
        <v>1549</v>
      </c>
      <c r="BK2619" s="141" t="s">
        <v>27331</v>
      </c>
      <c r="BL2619" s="141" t="s">
        <v>12466</v>
      </c>
      <c r="BM2619" s="141">
        <v>45.462980000000002</v>
      </c>
      <c r="BN2619" s="141">
        <v>-71.488349999999997</v>
      </c>
      <c r="BO2619" s="141">
        <v>2005</v>
      </c>
      <c r="BP2619" s="143" t="s">
        <v>24715</v>
      </c>
      <c r="BQ2619" s="143" t="s">
        <v>17560</v>
      </c>
    </row>
    <row r="2620" spans="15:69" x14ac:dyDescent="0.25">
      <c r="O2620" s="225" t="str">
        <f t="shared" si="1251"/>
        <v/>
      </c>
      <c r="BF2620" s="141">
        <v>42020</v>
      </c>
      <c r="BG2620" s="142" t="s">
        <v>12542</v>
      </c>
      <c r="BH2620" s="141" t="s">
        <v>180</v>
      </c>
      <c r="BI2620" s="141" t="s">
        <v>178</v>
      </c>
      <c r="BJ2620" s="141"/>
      <c r="BK2620" s="141"/>
      <c r="BL2620" s="141" t="s">
        <v>12543</v>
      </c>
      <c r="BM2620" s="141">
        <v>45.538135493423198</v>
      </c>
      <c r="BN2620" s="141">
        <v>-72.029232596867899</v>
      </c>
      <c r="BO2620" s="141">
        <v>1991</v>
      </c>
      <c r="BP2620" s="143" t="s">
        <v>24739</v>
      </c>
      <c r="BQ2620" s="143" t="s">
        <v>17560</v>
      </c>
    </row>
    <row r="2621" spans="15:69" x14ac:dyDescent="0.25">
      <c r="O2621" s="225" t="str">
        <f t="shared" si="1251"/>
        <v/>
      </c>
      <c r="BF2621" s="141">
        <v>42020</v>
      </c>
      <c r="BG2621" s="142" t="s">
        <v>12544</v>
      </c>
      <c r="BH2621" s="141" t="s">
        <v>180</v>
      </c>
      <c r="BI2621" s="141" t="s">
        <v>191</v>
      </c>
      <c r="BJ2621" s="141" t="s">
        <v>2257</v>
      </c>
      <c r="BK2621" s="141" t="s">
        <v>1626</v>
      </c>
      <c r="BL2621" s="141" t="s">
        <v>2063</v>
      </c>
      <c r="BM2621" s="141">
        <v>45.5437307406645</v>
      </c>
      <c r="BN2621" s="141">
        <v>-72.042430370645604</v>
      </c>
      <c r="BO2621" s="141">
        <v>1979</v>
      </c>
      <c r="BP2621" s="143" t="s">
        <v>24740</v>
      </c>
      <c r="BQ2621" s="143" t="s">
        <v>17560</v>
      </c>
    </row>
    <row r="2622" spans="15:69" x14ac:dyDescent="0.25">
      <c r="O2622" s="225" t="str">
        <f t="shared" si="1251"/>
        <v/>
      </c>
      <c r="BF2622" s="141">
        <v>42020</v>
      </c>
      <c r="BG2622" s="142" t="s">
        <v>12545</v>
      </c>
      <c r="BH2622" s="141" t="s">
        <v>180</v>
      </c>
      <c r="BI2622" s="141" t="s">
        <v>191</v>
      </c>
      <c r="BJ2622" s="141" t="s">
        <v>2254</v>
      </c>
      <c r="BK2622" s="141"/>
      <c r="BL2622" s="141" t="s">
        <v>12543</v>
      </c>
      <c r="BM2622" s="141">
        <v>45.538807049355697</v>
      </c>
      <c r="BN2622" s="141">
        <v>-72.033171755729299</v>
      </c>
      <c r="BO2622" s="141">
        <v>1979</v>
      </c>
      <c r="BP2622" s="143" t="s">
        <v>24741</v>
      </c>
      <c r="BQ2622" s="143" t="s">
        <v>17560</v>
      </c>
    </row>
    <row r="2623" spans="15:69" x14ac:dyDescent="0.25">
      <c r="O2623" s="225" t="str">
        <f t="shared" si="1251"/>
        <v/>
      </c>
      <c r="BF2623" s="141">
        <v>42020</v>
      </c>
      <c r="BG2623" s="142" t="s">
        <v>12546</v>
      </c>
      <c r="BH2623" s="141" t="s">
        <v>180</v>
      </c>
      <c r="BI2623" s="141" t="s">
        <v>191</v>
      </c>
      <c r="BJ2623" s="141" t="s">
        <v>2259</v>
      </c>
      <c r="BK2623" s="141"/>
      <c r="BL2623" s="141" t="s">
        <v>12547</v>
      </c>
      <c r="BM2623" s="141">
        <v>45.5300737118922</v>
      </c>
      <c r="BN2623" s="141">
        <v>-72.032092941823905</v>
      </c>
      <c r="BO2623" s="141">
        <v>1986</v>
      </c>
      <c r="BP2623" s="143" t="s">
        <v>24742</v>
      </c>
      <c r="BQ2623" s="143" t="s">
        <v>17560</v>
      </c>
    </row>
    <row r="2624" spans="15:69" x14ac:dyDescent="0.25">
      <c r="O2624" s="225" t="str">
        <f t="shared" si="1251"/>
        <v/>
      </c>
      <c r="BF2624" s="141">
        <v>42020</v>
      </c>
      <c r="BG2624" s="142" t="s">
        <v>12548</v>
      </c>
      <c r="BH2624" s="141" t="s">
        <v>180</v>
      </c>
      <c r="BI2624" s="141" t="s">
        <v>191</v>
      </c>
      <c r="BJ2624" s="141" t="s">
        <v>3464</v>
      </c>
      <c r="BK2624" s="141"/>
      <c r="BL2624" s="141" t="s">
        <v>12547</v>
      </c>
      <c r="BM2624" s="141">
        <v>45.531286270416601</v>
      </c>
      <c r="BN2624" s="141">
        <v>-72.029820867377296</v>
      </c>
      <c r="BO2624" s="141">
        <v>1986</v>
      </c>
      <c r="BP2624" s="143" t="s">
        <v>24743</v>
      </c>
      <c r="BQ2624" s="143" t="s">
        <v>17560</v>
      </c>
    </row>
    <row r="2625" spans="15:69" x14ac:dyDescent="0.25">
      <c r="O2625" s="225" t="str">
        <f t="shared" si="1251"/>
        <v/>
      </c>
      <c r="BF2625" s="141">
        <v>43027</v>
      </c>
      <c r="BG2625" s="142" t="s">
        <v>12334</v>
      </c>
      <c r="BH2625" s="141" t="s">
        <v>478</v>
      </c>
      <c r="BI2625" s="141" t="s">
        <v>186</v>
      </c>
      <c r="BJ2625" s="141"/>
      <c r="BK2625" s="141"/>
      <c r="BL2625" s="141" t="s">
        <v>12335</v>
      </c>
      <c r="BM2625" s="141">
        <v>45.403618365400199</v>
      </c>
      <c r="BN2625" s="141">
        <v>-71.938836901742306</v>
      </c>
      <c r="BO2625" s="141">
        <v>1990</v>
      </c>
      <c r="BP2625" s="143" t="s">
        <v>24688</v>
      </c>
      <c r="BQ2625" s="143" t="s">
        <v>17560</v>
      </c>
    </row>
    <row r="2626" spans="15:69" x14ac:dyDescent="0.25">
      <c r="O2626" s="225" t="str">
        <f t="shared" si="1251"/>
        <v/>
      </c>
      <c r="BF2626" s="141">
        <v>43027</v>
      </c>
      <c r="BG2626" s="142" t="s">
        <v>12336</v>
      </c>
      <c r="BH2626" s="141" t="s">
        <v>478</v>
      </c>
      <c r="BI2626" s="141" t="s">
        <v>177</v>
      </c>
      <c r="BJ2626" s="141"/>
      <c r="BK2626" s="141"/>
      <c r="BL2626" s="141" t="s">
        <v>12337</v>
      </c>
      <c r="BM2626" s="141">
        <v>45.407359341260801</v>
      </c>
      <c r="BN2626" s="141">
        <v>-71.942598308720903</v>
      </c>
      <c r="BO2626" s="141">
        <v>1995</v>
      </c>
      <c r="BP2626" s="143" t="s">
        <v>24678</v>
      </c>
      <c r="BQ2626" s="143" t="s">
        <v>17560</v>
      </c>
    </row>
    <row r="2627" spans="15:69" x14ac:dyDescent="0.25">
      <c r="O2627" s="225" t="str">
        <f t="shared" si="1251"/>
        <v/>
      </c>
      <c r="BF2627" s="141">
        <v>43027</v>
      </c>
      <c r="BG2627" s="142" t="s">
        <v>12338</v>
      </c>
      <c r="BH2627" s="141" t="s">
        <v>180</v>
      </c>
      <c r="BI2627" s="141" t="s">
        <v>191</v>
      </c>
      <c r="BJ2627" s="141" t="s">
        <v>10532</v>
      </c>
      <c r="BK2627" s="141" t="s">
        <v>4794</v>
      </c>
      <c r="BL2627" s="141" t="s">
        <v>10742</v>
      </c>
      <c r="BM2627" s="141">
        <v>45.402796692203999</v>
      </c>
      <c r="BN2627" s="141">
        <v>-72.014897722107406</v>
      </c>
      <c r="BO2627" s="141">
        <v>2001</v>
      </c>
      <c r="BP2627" s="143" t="s">
        <v>24680</v>
      </c>
      <c r="BQ2627" s="143" t="s">
        <v>17560</v>
      </c>
    </row>
    <row r="2628" spans="15:69" x14ac:dyDescent="0.25">
      <c r="O2628" s="225" t="str">
        <f t="shared" si="1251"/>
        <v/>
      </c>
      <c r="BF2628" s="141">
        <v>44037</v>
      </c>
      <c r="BG2628" s="142" t="s">
        <v>12831</v>
      </c>
      <c r="BH2628" s="141" t="s">
        <v>180</v>
      </c>
      <c r="BI2628" s="141" t="s">
        <v>190</v>
      </c>
      <c r="BJ2628" s="141" t="s">
        <v>12832</v>
      </c>
      <c r="BK2628" s="141"/>
      <c r="BL2628" s="141" t="s">
        <v>12833</v>
      </c>
      <c r="BM2628" s="141">
        <v>45.145099999999999</v>
      </c>
      <c r="BN2628" s="141">
        <v>-71.814809999999994</v>
      </c>
      <c r="BO2628" s="141">
        <v>2014</v>
      </c>
      <c r="BP2628" s="143" t="s">
        <v>24801</v>
      </c>
      <c r="BQ2628" s="143" t="s">
        <v>17560</v>
      </c>
    </row>
    <row r="2629" spans="15:69" x14ac:dyDescent="0.25">
      <c r="O2629" s="225" t="str">
        <f t="shared" si="1251"/>
        <v/>
      </c>
      <c r="BF2629" s="141">
        <v>44037</v>
      </c>
      <c r="BG2629" s="142" t="s">
        <v>12834</v>
      </c>
      <c r="BH2629" s="141" t="s">
        <v>180</v>
      </c>
      <c r="BI2629" s="141" t="s">
        <v>190</v>
      </c>
      <c r="BJ2629" s="141" t="s">
        <v>12835</v>
      </c>
      <c r="BK2629" s="141"/>
      <c r="BL2629" s="141" t="s">
        <v>12836</v>
      </c>
      <c r="BM2629" s="141">
        <v>45.135820000000002</v>
      </c>
      <c r="BN2629" s="141">
        <v>-71.790710000000004</v>
      </c>
      <c r="BO2629" s="141">
        <v>2015</v>
      </c>
      <c r="BP2629" s="143" t="s">
        <v>24802</v>
      </c>
      <c r="BQ2629" s="143" t="s">
        <v>17560</v>
      </c>
    </row>
    <row r="2630" spans="15:69" x14ac:dyDescent="0.25">
      <c r="O2630" s="225" t="str">
        <f t="shared" si="1251"/>
        <v/>
      </c>
      <c r="BF2630" s="141">
        <v>44037</v>
      </c>
      <c r="BG2630" s="142" t="s">
        <v>12738</v>
      </c>
      <c r="BH2630" s="141" t="s">
        <v>180</v>
      </c>
      <c r="BI2630" s="141" t="s">
        <v>178</v>
      </c>
      <c r="BJ2630" s="141" t="s">
        <v>12739</v>
      </c>
      <c r="BK2630" s="141"/>
      <c r="BL2630" s="141" t="s">
        <v>12740</v>
      </c>
      <c r="BM2630" s="141">
        <v>45.152909999999999</v>
      </c>
      <c r="BN2630" s="141">
        <v>-71.799390000000002</v>
      </c>
      <c r="BO2630" s="141">
        <v>1985</v>
      </c>
      <c r="BP2630" s="143" t="s">
        <v>24788</v>
      </c>
      <c r="BQ2630" s="143" t="s">
        <v>17560</v>
      </c>
    </row>
    <row r="2631" spans="15:69" x14ac:dyDescent="0.25">
      <c r="O2631" s="225" t="str">
        <f t="shared" si="1251"/>
        <v/>
      </c>
      <c r="BF2631" s="141">
        <v>44037</v>
      </c>
      <c r="BG2631" s="142" t="s">
        <v>12741</v>
      </c>
      <c r="BH2631" s="141" t="s">
        <v>180</v>
      </c>
      <c r="BI2631" s="141" t="s">
        <v>191</v>
      </c>
      <c r="BJ2631" s="141" t="s">
        <v>12742</v>
      </c>
      <c r="BK2631" s="141"/>
      <c r="BL2631" s="141" t="s">
        <v>12743</v>
      </c>
      <c r="BM2631" s="141">
        <v>45.132249999999999</v>
      </c>
      <c r="BN2631" s="141">
        <v>-71.814999999999998</v>
      </c>
      <c r="BO2631" s="141">
        <v>1985</v>
      </c>
      <c r="BP2631" s="143" t="s">
        <v>24789</v>
      </c>
      <c r="BQ2631" s="143" t="s">
        <v>17560</v>
      </c>
    </row>
    <row r="2632" spans="15:69" x14ac:dyDescent="0.25">
      <c r="O2632" s="225" t="str">
        <f t="shared" si="1251"/>
        <v/>
      </c>
      <c r="BF2632" s="141">
        <v>44037</v>
      </c>
      <c r="BG2632" s="142" t="s">
        <v>12744</v>
      </c>
      <c r="BH2632" s="141" t="s">
        <v>180</v>
      </c>
      <c r="BI2632" s="141" t="s">
        <v>191</v>
      </c>
      <c r="BJ2632" s="141" t="s">
        <v>12745</v>
      </c>
      <c r="BK2632" s="141"/>
      <c r="BL2632" s="141" t="s">
        <v>12746</v>
      </c>
      <c r="BM2632" s="141">
        <v>45.13326</v>
      </c>
      <c r="BN2632" s="141">
        <v>-71.809550000000002</v>
      </c>
      <c r="BO2632" s="141">
        <v>1985</v>
      </c>
      <c r="BP2632" s="143" t="s">
        <v>24789</v>
      </c>
      <c r="BQ2632" s="143" t="s">
        <v>17560</v>
      </c>
    </row>
    <row r="2633" spans="15:69" x14ac:dyDescent="0.25">
      <c r="O2633" s="225" t="str">
        <f t="shared" si="1251"/>
        <v/>
      </c>
      <c r="BF2633" s="141">
        <v>44037</v>
      </c>
      <c r="BG2633" s="142" t="s">
        <v>12747</v>
      </c>
      <c r="BH2633" s="141" t="s">
        <v>180</v>
      </c>
      <c r="BI2633" s="141" t="s">
        <v>191</v>
      </c>
      <c r="BJ2633" s="141" t="s">
        <v>12748</v>
      </c>
      <c r="BK2633" s="141"/>
      <c r="BL2633" s="141" t="s">
        <v>12749</v>
      </c>
      <c r="BM2633" s="141">
        <v>45.133090000000003</v>
      </c>
      <c r="BN2633" s="141">
        <v>-71.807490000000001</v>
      </c>
      <c r="BO2633" s="141">
        <v>1985</v>
      </c>
      <c r="BP2633" s="143" t="s">
        <v>24789</v>
      </c>
      <c r="BQ2633" s="143" t="s">
        <v>17560</v>
      </c>
    </row>
    <row r="2634" spans="15:69" x14ac:dyDescent="0.25">
      <c r="O2634" s="225" t="str">
        <f t="shared" si="1251"/>
        <v/>
      </c>
      <c r="BF2634" s="141">
        <v>45035</v>
      </c>
      <c r="BG2634" s="142" t="s">
        <v>12067</v>
      </c>
      <c r="BH2634" s="141" t="s">
        <v>478</v>
      </c>
      <c r="BI2634" s="141" t="s">
        <v>177</v>
      </c>
      <c r="BJ2634" s="141"/>
      <c r="BK2634" s="141"/>
      <c r="BL2634" s="141" t="s">
        <v>12068</v>
      </c>
      <c r="BM2634" s="141">
        <v>45.1683578227141</v>
      </c>
      <c r="BN2634" s="141">
        <v>-72.0579146258723</v>
      </c>
      <c r="BO2634" s="141">
        <v>1973</v>
      </c>
      <c r="BP2634" s="143" t="s">
        <v>485</v>
      </c>
      <c r="BQ2634" s="143" t="s">
        <v>17560</v>
      </c>
    </row>
    <row r="2635" spans="15:69" x14ac:dyDescent="0.25">
      <c r="O2635" s="225" t="str">
        <f t="shared" si="1251"/>
        <v/>
      </c>
      <c r="BF2635" s="141">
        <v>45035</v>
      </c>
      <c r="BG2635" s="142" t="s">
        <v>12069</v>
      </c>
      <c r="BH2635" s="141" t="s">
        <v>12070</v>
      </c>
      <c r="BI2635" s="141" t="s">
        <v>176</v>
      </c>
      <c r="BJ2635" s="141" t="s">
        <v>12071</v>
      </c>
      <c r="BK2635" s="141" t="s">
        <v>12072</v>
      </c>
      <c r="BL2635" s="141" t="s">
        <v>12073</v>
      </c>
      <c r="BM2635" s="141">
        <v>45.148918999999999</v>
      </c>
      <c r="BN2635" s="141">
        <v>-72.047718000000003</v>
      </c>
      <c r="BO2635" s="141">
        <v>2010</v>
      </c>
      <c r="BP2635" s="143" t="s">
        <v>480</v>
      </c>
      <c r="BQ2635" s="143" t="s">
        <v>17560</v>
      </c>
    </row>
    <row r="2636" spans="15:69" x14ac:dyDescent="0.25">
      <c r="O2636" s="225" t="str">
        <f t="shared" si="1251"/>
        <v/>
      </c>
      <c r="BF2636" s="141">
        <v>45072</v>
      </c>
      <c r="BG2636" s="142" t="s">
        <v>11753</v>
      </c>
      <c r="BH2636" s="141" t="s">
        <v>180</v>
      </c>
      <c r="BI2636" s="141" t="s">
        <v>191</v>
      </c>
      <c r="BJ2636" s="141" t="s">
        <v>11754</v>
      </c>
      <c r="BK2636" s="141" t="s">
        <v>2174</v>
      </c>
      <c r="BL2636" s="141" t="s">
        <v>11755</v>
      </c>
      <c r="BM2636" s="141">
        <v>45.271859999999997</v>
      </c>
      <c r="BN2636" s="141">
        <v>-72.176190000000005</v>
      </c>
      <c r="BO2636" s="141">
        <v>1981</v>
      </c>
      <c r="BP2636" s="143" t="s">
        <v>24618</v>
      </c>
      <c r="BQ2636" s="143" t="s">
        <v>17560</v>
      </c>
    </row>
    <row r="2637" spans="15:69" x14ac:dyDescent="0.25">
      <c r="O2637" s="225" t="str">
        <f t="shared" si="1251"/>
        <v/>
      </c>
      <c r="BF2637" s="141">
        <v>45072</v>
      </c>
      <c r="BG2637" s="142" t="s">
        <v>11756</v>
      </c>
      <c r="BH2637" s="141" t="s">
        <v>180</v>
      </c>
      <c r="BI2637" s="141" t="s">
        <v>191</v>
      </c>
      <c r="BJ2637" s="141" t="s">
        <v>11757</v>
      </c>
      <c r="BK2637" s="141" t="s">
        <v>11758</v>
      </c>
      <c r="BL2637" s="141" t="s">
        <v>11759</v>
      </c>
      <c r="BM2637" s="141">
        <v>45.270389999999999</v>
      </c>
      <c r="BN2637" s="141">
        <v>-72.180580000000006</v>
      </c>
      <c r="BO2637" s="141">
        <v>1980</v>
      </c>
      <c r="BP2637" s="143" t="s">
        <v>24618</v>
      </c>
      <c r="BQ2637" s="143" t="s">
        <v>17560</v>
      </c>
    </row>
    <row r="2638" spans="15:69" x14ac:dyDescent="0.25">
      <c r="O2638" s="225" t="str">
        <f t="shared" ref="O2638:O2701" si="1252">IF(OR(B2638="",C2638="",G2638="",H2638="",I2638="",AND(J2638="",BW2638=FALSE),AND(K2638="",BX2638=FALSE),AND(L2638="",BY2638=FALSE),AND(M2638="",BZ2638=FALSE)),"",(IF(AND(100&gt;=CG2638,CG2638&gt;80),"A",IF(AND(80&gt;=CG2638,CG2638&gt;60),"B",IF(AND(60&gt;=CG2638,CG2638&gt;40),"C",IF(AND(40&gt;=CG2638,CG2638&gt;20),"D","E"))))))</f>
        <v/>
      </c>
      <c r="BF2638" s="141">
        <v>45072</v>
      </c>
      <c r="BG2638" s="142" t="s">
        <v>11760</v>
      </c>
      <c r="BH2638" s="141" t="s">
        <v>180</v>
      </c>
      <c r="BI2638" s="141" t="s">
        <v>191</v>
      </c>
      <c r="BJ2638" s="141" t="s">
        <v>11761</v>
      </c>
      <c r="BK2638" s="141" t="s">
        <v>3320</v>
      </c>
      <c r="BL2638" s="141" t="s">
        <v>11762</v>
      </c>
      <c r="BM2638" s="141">
        <v>45.26773</v>
      </c>
      <c r="BN2638" s="141">
        <v>-72.187389999999994</v>
      </c>
      <c r="BO2638" s="141">
        <v>1980</v>
      </c>
      <c r="BP2638" s="143" t="s">
        <v>24618</v>
      </c>
      <c r="BQ2638" s="143" t="s">
        <v>17560</v>
      </c>
    </row>
    <row r="2639" spans="15:69" x14ac:dyDescent="0.25">
      <c r="O2639" s="225" t="str">
        <f t="shared" si="1252"/>
        <v/>
      </c>
      <c r="BF2639" s="141">
        <v>45072</v>
      </c>
      <c r="BG2639" s="142" t="s">
        <v>11763</v>
      </c>
      <c r="BH2639" s="141" t="s">
        <v>180</v>
      </c>
      <c r="BI2639" s="141" t="s">
        <v>191</v>
      </c>
      <c r="BJ2639" s="141" t="s">
        <v>11764</v>
      </c>
      <c r="BK2639" s="141" t="s">
        <v>11765</v>
      </c>
      <c r="BL2639" s="141" t="s">
        <v>11766</v>
      </c>
      <c r="BM2639" s="141">
        <v>45.274439999999998</v>
      </c>
      <c r="BN2639" s="141">
        <v>-72.180350000000004</v>
      </c>
      <c r="BO2639" s="141">
        <v>1988</v>
      </c>
      <c r="BP2639" s="143" t="s">
        <v>24618</v>
      </c>
      <c r="BQ2639" s="143" t="s">
        <v>17560</v>
      </c>
    </row>
    <row r="2640" spans="15:69" x14ac:dyDescent="0.25">
      <c r="O2640" s="225" t="str">
        <f t="shared" si="1252"/>
        <v/>
      </c>
      <c r="BF2640" s="141">
        <v>45072</v>
      </c>
      <c r="BG2640" s="142" t="s">
        <v>11767</v>
      </c>
      <c r="BH2640" s="141" t="s">
        <v>180</v>
      </c>
      <c r="BI2640" s="141" t="s">
        <v>191</v>
      </c>
      <c r="BJ2640" s="141" t="s">
        <v>11768</v>
      </c>
      <c r="BK2640" s="141" t="s">
        <v>11769</v>
      </c>
      <c r="BL2640" s="141" t="s">
        <v>11770</v>
      </c>
      <c r="BM2640" s="141">
        <v>45.275410000000001</v>
      </c>
      <c r="BN2640" s="141">
        <v>-72.193860000000001</v>
      </c>
      <c r="BO2640" s="141">
        <v>2004</v>
      </c>
      <c r="BP2640" s="143" t="s">
        <v>24618</v>
      </c>
      <c r="BQ2640" s="143" t="s">
        <v>17560</v>
      </c>
    </row>
    <row r="2641" spans="15:69" x14ac:dyDescent="0.25">
      <c r="O2641" s="225" t="str">
        <f t="shared" si="1252"/>
        <v/>
      </c>
      <c r="BF2641" s="141">
        <v>45072</v>
      </c>
      <c r="BG2641" s="142" t="s">
        <v>11771</v>
      </c>
      <c r="BH2641" s="141" t="s">
        <v>180</v>
      </c>
      <c r="BI2641" s="141" t="s">
        <v>191</v>
      </c>
      <c r="BJ2641" s="141" t="s">
        <v>11772</v>
      </c>
      <c r="BK2641" s="141" t="s">
        <v>11773</v>
      </c>
      <c r="BL2641" s="141" t="s">
        <v>11774</v>
      </c>
      <c r="BM2641" s="141">
        <v>45.26296</v>
      </c>
      <c r="BN2641" s="141">
        <v>-72.194239999999994</v>
      </c>
      <c r="BO2641" s="141">
        <v>1996</v>
      </c>
      <c r="BP2641" s="143" t="s">
        <v>24618</v>
      </c>
      <c r="BQ2641" s="143" t="s">
        <v>17560</v>
      </c>
    </row>
    <row r="2642" spans="15:69" x14ac:dyDescent="0.25">
      <c r="O2642" s="225" t="str">
        <f t="shared" si="1252"/>
        <v/>
      </c>
      <c r="BF2642" s="141">
        <v>45072</v>
      </c>
      <c r="BG2642" s="142" t="s">
        <v>11775</v>
      </c>
      <c r="BH2642" s="141" t="s">
        <v>180</v>
      </c>
      <c r="BI2642" s="141" t="s">
        <v>191</v>
      </c>
      <c r="BJ2642" s="141" t="s">
        <v>11776</v>
      </c>
      <c r="BK2642" s="141"/>
      <c r="BL2642" s="141" t="s">
        <v>11777</v>
      </c>
      <c r="BM2642" s="141">
        <v>45.260010000000001</v>
      </c>
      <c r="BN2642" s="141">
        <v>-72.161850000000001</v>
      </c>
      <c r="BO2642" s="141">
        <v>1975</v>
      </c>
      <c r="BP2642" s="143" t="s">
        <v>24618</v>
      </c>
      <c r="BQ2642" s="143" t="s">
        <v>17560</v>
      </c>
    </row>
    <row r="2643" spans="15:69" x14ac:dyDescent="0.25">
      <c r="O2643" s="225" t="str">
        <f t="shared" si="1252"/>
        <v/>
      </c>
      <c r="BF2643" s="141">
        <v>45072</v>
      </c>
      <c r="BG2643" s="142" t="s">
        <v>11712</v>
      </c>
      <c r="BH2643" s="141" t="s">
        <v>180</v>
      </c>
      <c r="BI2643" s="141" t="s">
        <v>191</v>
      </c>
      <c r="BJ2643" s="141" t="s">
        <v>11713</v>
      </c>
      <c r="BK2643" s="141" t="s">
        <v>2050</v>
      </c>
      <c r="BL2643" s="141" t="s">
        <v>11709</v>
      </c>
      <c r="BM2643" s="141">
        <v>45.2593952</v>
      </c>
      <c r="BN2643" s="141">
        <v>-72.161665200000002</v>
      </c>
      <c r="BO2643" s="141">
        <v>1982</v>
      </c>
      <c r="BP2643" s="143" t="s">
        <v>24618</v>
      </c>
      <c r="BQ2643" s="143" t="s">
        <v>17560</v>
      </c>
    </row>
    <row r="2644" spans="15:69" x14ac:dyDescent="0.25">
      <c r="O2644" s="225" t="str">
        <f t="shared" si="1252"/>
        <v/>
      </c>
      <c r="BF2644" s="141">
        <v>45115</v>
      </c>
      <c r="BG2644" s="142" t="s">
        <v>12779</v>
      </c>
      <c r="BH2644" s="141" t="s">
        <v>180</v>
      </c>
      <c r="BI2644" s="141" t="s">
        <v>178</v>
      </c>
      <c r="BJ2644" s="141" t="s">
        <v>12780</v>
      </c>
      <c r="BK2644" s="141" t="s">
        <v>11890</v>
      </c>
      <c r="BL2644" s="141" t="s">
        <v>12687</v>
      </c>
      <c r="BM2644" s="141">
        <v>45.31053</v>
      </c>
      <c r="BN2644" s="141">
        <v>-72.172830000000005</v>
      </c>
      <c r="BO2644" s="141">
        <v>2006</v>
      </c>
      <c r="BP2644" s="143" t="s">
        <v>12780</v>
      </c>
      <c r="BQ2644" s="143" t="s">
        <v>17560</v>
      </c>
    </row>
    <row r="2645" spans="15:69" x14ac:dyDescent="0.25">
      <c r="O2645" s="225" t="str">
        <f t="shared" si="1252"/>
        <v/>
      </c>
      <c r="BF2645" s="141">
        <v>45115</v>
      </c>
      <c r="BG2645" s="142" t="s">
        <v>12781</v>
      </c>
      <c r="BH2645" s="141" t="s">
        <v>180</v>
      </c>
      <c r="BI2645" s="141" t="s">
        <v>191</v>
      </c>
      <c r="BJ2645" s="141" t="s">
        <v>12782</v>
      </c>
      <c r="BK2645" s="141" t="s">
        <v>12783</v>
      </c>
      <c r="BL2645" s="141" t="s">
        <v>12679</v>
      </c>
      <c r="BM2645" s="141">
        <v>45.322710000000001</v>
      </c>
      <c r="BN2645" s="141">
        <v>-72.181899999999999</v>
      </c>
      <c r="BO2645" s="141">
        <v>1984</v>
      </c>
      <c r="BP2645" s="143" t="s">
        <v>24775</v>
      </c>
      <c r="BQ2645" s="143" t="s">
        <v>17560</v>
      </c>
    </row>
    <row r="2646" spans="15:69" x14ac:dyDescent="0.25">
      <c r="O2646" s="225" t="str">
        <f t="shared" si="1252"/>
        <v/>
      </c>
      <c r="BF2646" s="141">
        <v>45115</v>
      </c>
      <c r="BG2646" s="142" t="s">
        <v>12676</v>
      </c>
      <c r="BH2646" s="141" t="s">
        <v>180</v>
      </c>
      <c r="BI2646" s="141" t="s">
        <v>191</v>
      </c>
      <c r="BJ2646" s="141" t="s">
        <v>12677</v>
      </c>
      <c r="BK2646" s="141" t="s">
        <v>12678</v>
      </c>
      <c r="BL2646" s="141" t="s">
        <v>12679</v>
      </c>
      <c r="BM2646" s="141">
        <v>45.320779999999999</v>
      </c>
      <c r="BN2646" s="141">
        <v>-72.18253</v>
      </c>
      <c r="BO2646" s="141">
        <v>1984</v>
      </c>
      <c r="BP2646" s="143" t="s">
        <v>24775</v>
      </c>
      <c r="BQ2646" s="143" t="s">
        <v>17560</v>
      </c>
    </row>
    <row r="2647" spans="15:69" x14ac:dyDescent="0.25">
      <c r="O2647" s="225" t="str">
        <f t="shared" si="1252"/>
        <v/>
      </c>
      <c r="BF2647" s="141">
        <v>45115</v>
      </c>
      <c r="BG2647" s="142" t="s">
        <v>12680</v>
      </c>
      <c r="BH2647" s="141" t="s">
        <v>180</v>
      </c>
      <c r="BI2647" s="141" t="s">
        <v>191</v>
      </c>
      <c r="BJ2647" s="141" t="s">
        <v>12681</v>
      </c>
      <c r="BK2647" s="141" t="s">
        <v>2060</v>
      </c>
      <c r="BL2647" s="141" t="s">
        <v>4774</v>
      </c>
      <c r="BM2647" s="141">
        <v>45.311990000000002</v>
      </c>
      <c r="BN2647" s="141">
        <v>-72.167699999999996</v>
      </c>
      <c r="BO2647" s="141">
        <v>1984</v>
      </c>
      <c r="BP2647" s="143" t="s">
        <v>24776</v>
      </c>
      <c r="BQ2647" s="143" t="s">
        <v>17560</v>
      </c>
    </row>
    <row r="2648" spans="15:69" x14ac:dyDescent="0.25">
      <c r="O2648" s="225" t="str">
        <f t="shared" si="1252"/>
        <v/>
      </c>
      <c r="BF2648" s="141">
        <v>45115</v>
      </c>
      <c r="BG2648" s="142" t="s">
        <v>12682</v>
      </c>
      <c r="BH2648" s="141" t="s">
        <v>180</v>
      </c>
      <c r="BI2648" s="141" t="s">
        <v>191</v>
      </c>
      <c r="BJ2648" s="141" t="s">
        <v>12683</v>
      </c>
      <c r="BK2648" s="141" t="s">
        <v>1599</v>
      </c>
      <c r="BL2648" s="141" t="s">
        <v>12684</v>
      </c>
      <c r="BM2648" s="141">
        <v>45.31277</v>
      </c>
      <c r="BN2648" s="141">
        <v>-72.168329999999997</v>
      </c>
      <c r="BO2648" s="141">
        <v>1984</v>
      </c>
      <c r="BP2648" s="143" t="s">
        <v>24775</v>
      </c>
      <c r="BQ2648" s="143" t="s">
        <v>17560</v>
      </c>
    </row>
    <row r="2649" spans="15:69" x14ac:dyDescent="0.25">
      <c r="O2649" s="225" t="str">
        <f t="shared" si="1252"/>
        <v/>
      </c>
      <c r="BF2649" s="141">
        <v>45115</v>
      </c>
      <c r="BG2649" s="142" t="s">
        <v>12685</v>
      </c>
      <c r="BH2649" s="141" t="s">
        <v>180</v>
      </c>
      <c r="BI2649" s="141" t="s">
        <v>191</v>
      </c>
      <c r="BJ2649" s="141" t="s">
        <v>12686</v>
      </c>
      <c r="BK2649" s="141" t="s">
        <v>11890</v>
      </c>
      <c r="BL2649" s="141" t="s">
        <v>12687</v>
      </c>
      <c r="BM2649" s="141">
        <v>45.309910000000002</v>
      </c>
      <c r="BN2649" s="141">
        <v>-72.173190000000005</v>
      </c>
      <c r="BO2649" s="141">
        <v>1984</v>
      </c>
      <c r="BP2649" s="143" t="s">
        <v>24776</v>
      </c>
      <c r="BQ2649" s="143" t="s">
        <v>17560</v>
      </c>
    </row>
    <row r="2650" spans="15:69" x14ac:dyDescent="0.25">
      <c r="O2650" s="225" t="str">
        <f t="shared" si="1252"/>
        <v/>
      </c>
      <c r="BF2650" s="141">
        <v>46078</v>
      </c>
      <c r="BG2650" s="142" t="s">
        <v>22248</v>
      </c>
      <c r="BH2650" s="141" t="s">
        <v>180</v>
      </c>
      <c r="BI2650" s="141" t="s">
        <v>191</v>
      </c>
      <c r="BJ2650" s="141" t="s">
        <v>22249</v>
      </c>
      <c r="BK2650" s="141" t="s">
        <v>1829</v>
      </c>
      <c r="BL2650" s="141" t="s">
        <v>22250</v>
      </c>
      <c r="BM2650" s="141">
        <v>45.321589299999999</v>
      </c>
      <c r="BN2650" s="141">
        <v>-72.667246899999995</v>
      </c>
      <c r="BO2650" s="141">
        <v>1992</v>
      </c>
      <c r="BP2650" s="143" t="s">
        <v>26165</v>
      </c>
      <c r="BQ2650" s="143" t="s">
        <v>17560</v>
      </c>
    </row>
    <row r="2651" spans="15:69" x14ac:dyDescent="0.25">
      <c r="O2651" s="225" t="str">
        <f t="shared" si="1252"/>
        <v/>
      </c>
      <c r="BF2651" s="141">
        <v>46080</v>
      </c>
      <c r="BG2651" s="142" t="s">
        <v>21289</v>
      </c>
      <c r="BH2651" s="141" t="s">
        <v>478</v>
      </c>
      <c r="BI2651" s="141" t="s">
        <v>186</v>
      </c>
      <c r="BJ2651" s="141" t="s">
        <v>21290</v>
      </c>
      <c r="BK2651" s="141" t="s">
        <v>3616</v>
      </c>
      <c r="BL2651" s="141" t="s">
        <v>21291</v>
      </c>
      <c r="BM2651" s="141">
        <v>45.210547214168599</v>
      </c>
      <c r="BN2651" s="141">
        <v>-72.771008963844395</v>
      </c>
      <c r="BO2651" s="141">
        <v>2007</v>
      </c>
      <c r="BP2651" s="143" t="s">
        <v>1562</v>
      </c>
      <c r="BQ2651" s="143" t="s">
        <v>17560</v>
      </c>
    </row>
    <row r="2652" spans="15:69" x14ac:dyDescent="0.25">
      <c r="O2652" s="225" t="str">
        <f t="shared" si="1252"/>
        <v/>
      </c>
      <c r="BF2652" s="141">
        <v>46080</v>
      </c>
      <c r="BG2652" s="142" t="s">
        <v>21292</v>
      </c>
      <c r="BH2652" s="141" t="s">
        <v>478</v>
      </c>
      <c r="BI2652" s="141" t="s">
        <v>186</v>
      </c>
      <c r="BJ2652" s="141" t="s">
        <v>21293</v>
      </c>
      <c r="BK2652" s="141" t="s">
        <v>2278</v>
      </c>
      <c r="BL2652" s="141" t="s">
        <v>21294</v>
      </c>
      <c r="BM2652" s="141">
        <v>45.211171999999998</v>
      </c>
      <c r="BN2652" s="141">
        <v>-72.716346000000001</v>
      </c>
      <c r="BO2652" s="141">
        <v>2013</v>
      </c>
      <c r="BP2652" s="143" t="s">
        <v>1562</v>
      </c>
      <c r="BQ2652" s="143" t="s">
        <v>17560</v>
      </c>
    </row>
    <row r="2653" spans="15:69" x14ac:dyDescent="0.25">
      <c r="O2653" s="225" t="str">
        <f t="shared" si="1252"/>
        <v/>
      </c>
      <c r="BF2653" s="141">
        <v>46080</v>
      </c>
      <c r="BG2653" s="142" t="s">
        <v>21295</v>
      </c>
      <c r="BH2653" s="141" t="s">
        <v>180</v>
      </c>
      <c r="BI2653" s="141" t="s">
        <v>178</v>
      </c>
      <c r="BJ2653" s="141" t="s">
        <v>2406</v>
      </c>
      <c r="BK2653" s="141" t="s">
        <v>3190</v>
      </c>
      <c r="BL2653" s="141" t="s">
        <v>21296</v>
      </c>
      <c r="BM2653" s="141">
        <v>45.221561999999999</v>
      </c>
      <c r="BN2653" s="141">
        <v>-72.774860000000004</v>
      </c>
      <c r="BO2653" s="141">
        <v>1987</v>
      </c>
      <c r="BP2653" s="143" t="s">
        <v>26031</v>
      </c>
      <c r="BQ2653" s="143" t="s">
        <v>17560</v>
      </c>
    </row>
    <row r="2654" spans="15:69" x14ac:dyDescent="0.25">
      <c r="O2654" s="225" t="str">
        <f t="shared" si="1252"/>
        <v/>
      </c>
      <c r="BF2654" s="141">
        <v>46080</v>
      </c>
      <c r="BG2654" s="142" t="s">
        <v>21297</v>
      </c>
      <c r="BH2654" s="141" t="s">
        <v>180</v>
      </c>
      <c r="BI2654" s="141" t="s">
        <v>191</v>
      </c>
      <c r="BJ2654" s="141" t="s">
        <v>21298</v>
      </c>
      <c r="BK2654" s="141" t="s">
        <v>2278</v>
      </c>
      <c r="BL2654" s="141" t="s">
        <v>21299</v>
      </c>
      <c r="BM2654" s="141">
        <v>45.206164317324799</v>
      </c>
      <c r="BN2654" s="141">
        <v>-72.735166839712093</v>
      </c>
      <c r="BO2654" s="141">
        <v>2015</v>
      </c>
      <c r="BP2654" s="143" t="s">
        <v>26032</v>
      </c>
      <c r="BQ2654" s="143" t="s">
        <v>17560</v>
      </c>
    </row>
    <row r="2655" spans="15:69" x14ac:dyDescent="0.25">
      <c r="O2655" s="225" t="str">
        <f t="shared" si="1252"/>
        <v/>
      </c>
      <c r="BF2655" s="141">
        <v>47025</v>
      </c>
      <c r="BG2655" s="142" t="s">
        <v>22851</v>
      </c>
      <c r="BH2655" s="141" t="s">
        <v>478</v>
      </c>
      <c r="BI2655" s="141" t="s">
        <v>176</v>
      </c>
      <c r="BJ2655" s="141" t="s">
        <v>22852</v>
      </c>
      <c r="BK2655" s="141" t="s">
        <v>13015</v>
      </c>
      <c r="BL2655" s="141" t="s">
        <v>1475</v>
      </c>
      <c r="BM2655" s="141">
        <v>45.350373334091699</v>
      </c>
      <c r="BN2655" s="141">
        <v>-72.510629997697507</v>
      </c>
      <c r="BO2655" s="141">
        <v>1984</v>
      </c>
      <c r="BP2655" s="143" t="s">
        <v>26252</v>
      </c>
      <c r="BQ2655" s="143" t="s">
        <v>17560</v>
      </c>
    </row>
    <row r="2656" spans="15:69" x14ac:dyDescent="0.25">
      <c r="O2656" s="225" t="str">
        <f t="shared" si="1252"/>
        <v/>
      </c>
      <c r="BF2656" s="141">
        <v>47025</v>
      </c>
      <c r="BG2656" s="142" t="s">
        <v>22853</v>
      </c>
      <c r="BH2656" s="141" t="s">
        <v>478</v>
      </c>
      <c r="BI2656" s="141" t="s">
        <v>177</v>
      </c>
      <c r="BJ2656" s="141" t="s">
        <v>22854</v>
      </c>
      <c r="BK2656" s="141" t="s">
        <v>12952</v>
      </c>
      <c r="BL2656" s="141" t="s">
        <v>4974</v>
      </c>
      <c r="BM2656" s="141">
        <v>45.352132699634097</v>
      </c>
      <c r="BN2656" s="141">
        <v>-72.534299338044406</v>
      </c>
      <c r="BO2656" s="141">
        <v>2014</v>
      </c>
      <c r="BP2656" s="143" t="s">
        <v>485</v>
      </c>
      <c r="BQ2656" s="143" t="s">
        <v>17560</v>
      </c>
    </row>
    <row r="2657" spans="15:69" x14ac:dyDescent="0.25">
      <c r="O2657" s="225" t="str">
        <f t="shared" si="1252"/>
        <v/>
      </c>
      <c r="BF2657" s="141">
        <v>49005</v>
      </c>
      <c r="BG2657" s="142" t="s">
        <v>23092</v>
      </c>
      <c r="BH2657" s="141" t="s">
        <v>180</v>
      </c>
      <c r="BI2657" s="141" t="s">
        <v>178</v>
      </c>
      <c r="BJ2657" s="141" t="s">
        <v>48</v>
      </c>
      <c r="BK2657" s="141" t="s">
        <v>18425</v>
      </c>
      <c r="BL2657" s="141" t="s">
        <v>23093</v>
      </c>
      <c r="BM2657" s="141">
        <v>45.784610000000001</v>
      </c>
      <c r="BN2657" s="141">
        <v>-72.195930000000004</v>
      </c>
      <c r="BO2657" s="141">
        <v>1994</v>
      </c>
      <c r="BP2657" s="143"/>
      <c r="BQ2657" s="143" t="s">
        <v>17560</v>
      </c>
    </row>
    <row r="2658" spans="15:69" x14ac:dyDescent="0.25">
      <c r="O2658" s="225" t="str">
        <f t="shared" si="1252"/>
        <v/>
      </c>
      <c r="BF2658" s="141">
        <v>49058</v>
      </c>
      <c r="BG2658" s="142" t="s">
        <v>23153</v>
      </c>
      <c r="BH2658" s="141" t="s">
        <v>180</v>
      </c>
      <c r="BI2658" s="141" t="s">
        <v>191</v>
      </c>
      <c r="BJ2658" s="141" t="s">
        <v>23154</v>
      </c>
      <c r="BK2658" s="141" t="s">
        <v>1662</v>
      </c>
      <c r="BL2658" s="141" t="s">
        <v>23155</v>
      </c>
      <c r="BM2658" s="141">
        <v>45.889569408019497</v>
      </c>
      <c r="BN2658" s="141">
        <v>-72.4943225892615</v>
      </c>
      <c r="BO2658" s="141">
        <v>1996</v>
      </c>
      <c r="BP2658" s="143" t="s">
        <v>483</v>
      </c>
      <c r="BQ2658" s="143" t="s">
        <v>17560</v>
      </c>
    </row>
    <row r="2659" spans="15:69" x14ac:dyDescent="0.25">
      <c r="O2659" s="225" t="str">
        <f t="shared" si="1252"/>
        <v/>
      </c>
      <c r="BF2659" s="141">
        <v>49058</v>
      </c>
      <c r="BG2659" s="142" t="s">
        <v>23156</v>
      </c>
      <c r="BH2659" s="141" t="s">
        <v>180</v>
      </c>
      <c r="BI2659" s="141" t="s">
        <v>178</v>
      </c>
      <c r="BJ2659" s="141" t="s">
        <v>23157</v>
      </c>
      <c r="BK2659" s="141" t="s">
        <v>3408</v>
      </c>
      <c r="BL2659" s="141" t="s">
        <v>23158</v>
      </c>
      <c r="BM2659" s="141">
        <v>45.9181125586096</v>
      </c>
      <c r="BN2659" s="141">
        <v>-72.512087429010094</v>
      </c>
      <c r="BO2659" s="141">
        <v>1998</v>
      </c>
      <c r="BP2659" s="143" t="s">
        <v>26314</v>
      </c>
      <c r="BQ2659" s="143" t="s">
        <v>17560</v>
      </c>
    </row>
    <row r="2660" spans="15:69" x14ac:dyDescent="0.25">
      <c r="O2660" s="225" t="str">
        <f t="shared" si="1252"/>
        <v/>
      </c>
      <c r="BF2660" s="141">
        <v>49058</v>
      </c>
      <c r="BG2660" s="142" t="s">
        <v>23159</v>
      </c>
      <c r="BH2660" s="141" t="s">
        <v>180</v>
      </c>
      <c r="BI2660" s="141" t="s">
        <v>191</v>
      </c>
      <c r="BJ2660" s="141" t="s">
        <v>23160</v>
      </c>
      <c r="BK2660" s="141" t="s">
        <v>23161</v>
      </c>
      <c r="BL2660" s="141" t="s">
        <v>23162</v>
      </c>
      <c r="BM2660" s="141">
        <v>45.838722714773098</v>
      </c>
      <c r="BN2660" s="141">
        <v>-72.422324485724303</v>
      </c>
      <c r="BO2660" s="141">
        <v>1988</v>
      </c>
      <c r="BP2660" s="143" t="s">
        <v>487</v>
      </c>
      <c r="BQ2660" s="143" t="s">
        <v>17560</v>
      </c>
    </row>
    <row r="2661" spans="15:69" x14ac:dyDescent="0.25">
      <c r="O2661" s="225" t="str">
        <f t="shared" si="1252"/>
        <v/>
      </c>
      <c r="BF2661" s="141">
        <v>49058</v>
      </c>
      <c r="BG2661" s="142" t="s">
        <v>23163</v>
      </c>
      <c r="BH2661" s="141" t="s">
        <v>478</v>
      </c>
      <c r="BI2661" s="141" t="s">
        <v>186</v>
      </c>
      <c r="BJ2661" s="141" t="s">
        <v>23164</v>
      </c>
      <c r="BK2661" s="141" t="s">
        <v>23165</v>
      </c>
      <c r="BL2661" s="141" t="s">
        <v>23166</v>
      </c>
      <c r="BM2661" s="141">
        <v>45.882475670665301</v>
      </c>
      <c r="BN2661" s="141">
        <v>-72.512500294844799</v>
      </c>
      <c r="BO2661" s="141">
        <v>2001</v>
      </c>
      <c r="BP2661" s="143" t="s">
        <v>480</v>
      </c>
      <c r="BQ2661" s="143" t="s">
        <v>17560</v>
      </c>
    </row>
    <row r="2662" spans="15:69" x14ac:dyDescent="0.25">
      <c r="O2662" s="225" t="str">
        <f t="shared" si="1252"/>
        <v/>
      </c>
      <c r="BF2662" s="141">
        <v>49058</v>
      </c>
      <c r="BG2662" s="142" t="s">
        <v>23167</v>
      </c>
      <c r="BH2662" s="141" t="s">
        <v>180</v>
      </c>
      <c r="BI2662" s="141" t="s">
        <v>191</v>
      </c>
      <c r="BJ2662" s="141" t="s">
        <v>23168</v>
      </c>
      <c r="BK2662" s="141" t="s">
        <v>4087</v>
      </c>
      <c r="BL2662" s="141" t="s">
        <v>23169</v>
      </c>
      <c r="BM2662" s="141">
        <v>45.878754004350299</v>
      </c>
      <c r="BN2662" s="141">
        <v>-72.511857680105393</v>
      </c>
      <c r="BO2662" s="141">
        <v>1988</v>
      </c>
      <c r="BP2662" s="143" t="s">
        <v>487</v>
      </c>
      <c r="BQ2662" s="143" t="s">
        <v>17560</v>
      </c>
    </row>
    <row r="2663" spans="15:69" x14ac:dyDescent="0.25">
      <c r="O2663" s="225" t="str">
        <f t="shared" si="1252"/>
        <v/>
      </c>
      <c r="BF2663" s="141">
        <v>49058</v>
      </c>
      <c r="BG2663" s="142" t="s">
        <v>23170</v>
      </c>
      <c r="BH2663" s="141" t="s">
        <v>180</v>
      </c>
      <c r="BI2663" s="141" t="s">
        <v>191</v>
      </c>
      <c r="BJ2663" s="141" t="s">
        <v>23171</v>
      </c>
      <c r="BK2663" s="141" t="s">
        <v>23172</v>
      </c>
      <c r="BL2663" s="141" t="s">
        <v>23173</v>
      </c>
      <c r="BM2663" s="141">
        <v>45.871308336074698</v>
      </c>
      <c r="BN2663" s="141">
        <v>-72.503063222726993</v>
      </c>
      <c r="BO2663" s="141">
        <v>1990</v>
      </c>
      <c r="BP2663" s="143" t="s">
        <v>487</v>
      </c>
      <c r="BQ2663" s="143" t="s">
        <v>17560</v>
      </c>
    </row>
    <row r="2664" spans="15:69" x14ac:dyDescent="0.25">
      <c r="O2664" s="225" t="str">
        <f t="shared" si="1252"/>
        <v/>
      </c>
      <c r="BF2664" s="141">
        <v>49058</v>
      </c>
      <c r="BG2664" s="142" t="s">
        <v>23174</v>
      </c>
      <c r="BH2664" s="141" t="s">
        <v>180</v>
      </c>
      <c r="BI2664" s="141" t="s">
        <v>191</v>
      </c>
      <c r="BJ2664" s="141" t="s">
        <v>23175</v>
      </c>
      <c r="BK2664" s="141" t="s">
        <v>11053</v>
      </c>
      <c r="BL2664" s="141" t="s">
        <v>23176</v>
      </c>
      <c r="BM2664" s="141">
        <v>45.885373547827903</v>
      </c>
      <c r="BN2664" s="141">
        <v>-72.509446946933807</v>
      </c>
      <c r="BO2664" s="141">
        <v>1988</v>
      </c>
      <c r="BP2664" s="143" t="s">
        <v>487</v>
      </c>
      <c r="BQ2664" s="143" t="s">
        <v>17560</v>
      </c>
    </row>
    <row r="2665" spans="15:69" x14ac:dyDescent="0.25">
      <c r="O2665" s="225" t="str">
        <f t="shared" si="1252"/>
        <v/>
      </c>
      <c r="BF2665" s="141">
        <v>49058</v>
      </c>
      <c r="BG2665" s="142" t="s">
        <v>23177</v>
      </c>
      <c r="BH2665" s="141" t="s">
        <v>180</v>
      </c>
      <c r="BI2665" s="141" t="s">
        <v>191</v>
      </c>
      <c r="BJ2665" s="141" t="s">
        <v>23178</v>
      </c>
      <c r="BK2665" s="141" t="s">
        <v>12999</v>
      </c>
      <c r="BL2665" s="141" t="s">
        <v>23179</v>
      </c>
      <c r="BM2665" s="141">
        <v>45.865363505120101</v>
      </c>
      <c r="BN2665" s="141">
        <v>-72.469901783838594</v>
      </c>
      <c r="BO2665" s="141">
        <v>1950</v>
      </c>
      <c r="BP2665" s="143" t="s">
        <v>487</v>
      </c>
      <c r="BQ2665" s="143" t="s">
        <v>17560</v>
      </c>
    </row>
    <row r="2666" spans="15:69" x14ac:dyDescent="0.25">
      <c r="O2666" s="225" t="str">
        <f t="shared" si="1252"/>
        <v/>
      </c>
      <c r="BF2666" s="141">
        <v>49058</v>
      </c>
      <c r="BG2666" s="142" t="s">
        <v>23180</v>
      </c>
      <c r="BH2666" s="141" t="s">
        <v>478</v>
      </c>
      <c r="BI2666" s="141" t="s">
        <v>186</v>
      </c>
      <c r="BJ2666" s="141" t="s">
        <v>23181</v>
      </c>
      <c r="BK2666" s="141" t="s">
        <v>22908</v>
      </c>
      <c r="BL2666" s="141" t="s">
        <v>1477</v>
      </c>
      <c r="BM2666" s="141">
        <v>45.900239041963403</v>
      </c>
      <c r="BN2666" s="141">
        <v>-72.530550164298901</v>
      </c>
      <c r="BO2666" s="141">
        <v>1975</v>
      </c>
      <c r="BP2666" s="143" t="s">
        <v>480</v>
      </c>
      <c r="BQ2666" s="143" t="s">
        <v>17560</v>
      </c>
    </row>
    <row r="2667" spans="15:69" x14ac:dyDescent="0.25">
      <c r="O2667" s="225" t="str">
        <f t="shared" si="1252"/>
        <v/>
      </c>
      <c r="BF2667" s="141">
        <v>49058</v>
      </c>
      <c r="BG2667" s="142" t="s">
        <v>23182</v>
      </c>
      <c r="BH2667" s="141" t="s">
        <v>478</v>
      </c>
      <c r="BI2667" s="141" t="s">
        <v>176</v>
      </c>
      <c r="BJ2667" s="141" t="s">
        <v>23183</v>
      </c>
      <c r="BK2667" s="141" t="s">
        <v>2272</v>
      </c>
      <c r="BL2667" s="141" t="s">
        <v>23184</v>
      </c>
      <c r="BM2667" s="141">
        <v>45.876204589328601</v>
      </c>
      <c r="BN2667" s="141">
        <v>-72.474751220116403</v>
      </c>
      <c r="BO2667" s="141">
        <v>1964</v>
      </c>
      <c r="BP2667" s="143" t="s">
        <v>482</v>
      </c>
      <c r="BQ2667" s="143" t="s">
        <v>17560</v>
      </c>
    </row>
    <row r="2668" spans="15:69" x14ac:dyDescent="0.25">
      <c r="O2668" s="225" t="str">
        <f t="shared" si="1252"/>
        <v/>
      </c>
      <c r="BF2668" s="141">
        <v>49058</v>
      </c>
      <c r="BG2668" s="142" t="s">
        <v>23290</v>
      </c>
      <c r="BH2668" s="141" t="s">
        <v>478</v>
      </c>
      <c r="BI2668" s="141" t="s">
        <v>186</v>
      </c>
      <c r="BJ2668" s="141" t="s">
        <v>23151</v>
      </c>
      <c r="BK2668" s="141" t="s">
        <v>22884</v>
      </c>
      <c r="BL2668" s="141" t="s">
        <v>23291</v>
      </c>
      <c r="BM2668" s="141">
        <v>45.867109999999997</v>
      </c>
      <c r="BN2668" s="141">
        <v>-72.526979999999995</v>
      </c>
      <c r="BO2668" s="141">
        <v>2013</v>
      </c>
      <c r="BP2668" s="143" t="s">
        <v>24619</v>
      </c>
      <c r="BQ2668" s="143" t="s">
        <v>17560</v>
      </c>
    </row>
    <row r="2669" spans="15:69" x14ac:dyDescent="0.25">
      <c r="O2669" s="225" t="str">
        <f t="shared" si="1252"/>
        <v/>
      </c>
      <c r="BF2669" s="141">
        <v>49058</v>
      </c>
      <c r="BG2669" s="142" t="s">
        <v>23292</v>
      </c>
      <c r="BH2669" s="141" t="s">
        <v>478</v>
      </c>
      <c r="BI2669" s="141" t="s">
        <v>186</v>
      </c>
      <c r="BJ2669" s="141" t="s">
        <v>23293</v>
      </c>
      <c r="BK2669" s="141" t="s">
        <v>23294</v>
      </c>
      <c r="BL2669" s="141" t="s">
        <v>23295</v>
      </c>
      <c r="BM2669" s="141">
        <v>45.843960899999999</v>
      </c>
      <c r="BN2669" s="141">
        <v>-72.442966699999999</v>
      </c>
      <c r="BO2669" s="141">
        <v>1990</v>
      </c>
      <c r="BP2669" s="143" t="s">
        <v>24619</v>
      </c>
      <c r="BQ2669" s="143" t="s">
        <v>17560</v>
      </c>
    </row>
    <row r="2670" spans="15:69" x14ac:dyDescent="0.25">
      <c r="O2670" s="225" t="str">
        <f t="shared" si="1252"/>
        <v/>
      </c>
      <c r="BF2670" s="141">
        <v>50023</v>
      </c>
      <c r="BG2670" s="142" t="s">
        <v>23255</v>
      </c>
      <c r="BH2670" s="141" t="s">
        <v>478</v>
      </c>
      <c r="BI2670" s="141" t="s">
        <v>186</v>
      </c>
      <c r="BJ2670" s="141"/>
      <c r="BK2670" s="141" t="s">
        <v>2833</v>
      </c>
      <c r="BL2670" s="141" t="s">
        <v>2303</v>
      </c>
      <c r="BM2670" s="141">
        <v>46.1530748439734</v>
      </c>
      <c r="BN2670" s="141">
        <v>-72.310847276237894</v>
      </c>
      <c r="BO2670" s="141">
        <v>2000</v>
      </c>
      <c r="BP2670" s="143" t="s">
        <v>26332</v>
      </c>
      <c r="BQ2670" s="143" t="s">
        <v>17560</v>
      </c>
    </row>
    <row r="2671" spans="15:69" x14ac:dyDescent="0.25">
      <c r="O2671" s="225" t="str">
        <f t="shared" si="1252"/>
        <v/>
      </c>
      <c r="BF2671" s="141">
        <v>50023</v>
      </c>
      <c r="BG2671" s="142" t="s">
        <v>23256</v>
      </c>
      <c r="BH2671" s="141" t="s">
        <v>478</v>
      </c>
      <c r="BI2671" s="141" t="s">
        <v>177</v>
      </c>
      <c r="BJ2671" s="141"/>
      <c r="BK2671" s="141" t="s">
        <v>23257</v>
      </c>
      <c r="BL2671" s="141" t="s">
        <v>2063</v>
      </c>
      <c r="BM2671" s="141">
        <v>46.163319999999999</v>
      </c>
      <c r="BN2671" s="141">
        <v>-72.324929999999995</v>
      </c>
      <c r="BO2671" s="141">
        <v>1989</v>
      </c>
      <c r="BP2671" s="143" t="s">
        <v>26333</v>
      </c>
      <c r="BQ2671" s="143" t="s">
        <v>17560</v>
      </c>
    </row>
    <row r="2672" spans="15:69" x14ac:dyDescent="0.25">
      <c r="O2672" s="225" t="str">
        <f t="shared" si="1252"/>
        <v/>
      </c>
      <c r="BF2672" s="141">
        <v>19082</v>
      </c>
      <c r="BG2672" s="142" t="s">
        <v>16330</v>
      </c>
      <c r="BH2672" s="141" t="s">
        <v>478</v>
      </c>
      <c r="BI2672" s="141" t="s">
        <v>1268</v>
      </c>
      <c r="BJ2672" s="141"/>
      <c r="BK2672" s="141"/>
      <c r="BL2672" s="141" t="s">
        <v>16331</v>
      </c>
      <c r="BM2672" s="141">
        <v>46.795350556327797</v>
      </c>
      <c r="BN2672" s="141">
        <v>-70.757040160089403</v>
      </c>
      <c r="BO2672" s="141">
        <v>1956</v>
      </c>
      <c r="BP2672" s="143" t="s">
        <v>25398</v>
      </c>
      <c r="BQ2672" s="143" t="s">
        <v>17560</v>
      </c>
    </row>
    <row r="2673" spans="15:69" x14ac:dyDescent="0.25">
      <c r="O2673" s="225" t="str">
        <f t="shared" si="1252"/>
        <v/>
      </c>
      <c r="BF2673" s="141">
        <v>19082</v>
      </c>
      <c r="BG2673" s="142" t="s">
        <v>16332</v>
      </c>
      <c r="BH2673" s="141" t="s">
        <v>180</v>
      </c>
      <c r="BI2673" s="141" t="s">
        <v>191</v>
      </c>
      <c r="BJ2673" s="141"/>
      <c r="BK2673" s="141"/>
      <c r="BL2673" s="141" t="s">
        <v>16333</v>
      </c>
      <c r="BM2673" s="141">
        <v>46.800013999999997</v>
      </c>
      <c r="BN2673" s="141">
        <v>-70.762444000000002</v>
      </c>
      <c r="BO2673" s="141">
        <v>1987</v>
      </c>
      <c r="BP2673" s="143" t="s">
        <v>12609</v>
      </c>
      <c r="BQ2673" s="143" t="s">
        <v>17560</v>
      </c>
    </row>
    <row r="2674" spans="15:69" x14ac:dyDescent="0.25">
      <c r="O2674" s="225" t="str">
        <f t="shared" si="1252"/>
        <v/>
      </c>
      <c r="BF2674" s="141">
        <v>19082</v>
      </c>
      <c r="BG2674" s="142" t="s">
        <v>16334</v>
      </c>
      <c r="BH2674" s="141" t="s">
        <v>478</v>
      </c>
      <c r="BI2674" s="141" t="s">
        <v>1268</v>
      </c>
      <c r="BJ2674" s="141"/>
      <c r="BK2674" s="141" t="s">
        <v>1480</v>
      </c>
      <c r="BL2674" s="141" t="s">
        <v>16335</v>
      </c>
      <c r="BM2674" s="141">
        <v>46.822705221731198</v>
      </c>
      <c r="BN2674" s="141">
        <v>-70.8025574187552</v>
      </c>
      <c r="BO2674" s="141">
        <v>1973</v>
      </c>
      <c r="BP2674" s="143" t="s">
        <v>25398</v>
      </c>
      <c r="BQ2674" s="143" t="s">
        <v>17560</v>
      </c>
    </row>
    <row r="2675" spans="15:69" x14ac:dyDescent="0.25">
      <c r="O2675" s="225" t="str">
        <f t="shared" si="1252"/>
        <v/>
      </c>
      <c r="BF2675" s="141">
        <v>19082</v>
      </c>
      <c r="BG2675" s="142" t="s">
        <v>16336</v>
      </c>
      <c r="BH2675" s="141" t="s">
        <v>180</v>
      </c>
      <c r="BI2675" s="141" t="s">
        <v>191</v>
      </c>
      <c r="BJ2675" s="141"/>
      <c r="BK2675" s="141" t="s">
        <v>1797</v>
      </c>
      <c r="BL2675" s="141" t="s">
        <v>16319</v>
      </c>
      <c r="BM2675" s="141">
        <v>46.797870683278298</v>
      </c>
      <c r="BN2675" s="141">
        <v>-70.772117400157995</v>
      </c>
      <c r="BO2675" s="141">
        <v>1987</v>
      </c>
      <c r="BP2675" s="143" t="s">
        <v>483</v>
      </c>
      <c r="BQ2675" s="143" t="s">
        <v>17560</v>
      </c>
    </row>
    <row r="2676" spans="15:69" x14ac:dyDescent="0.25">
      <c r="O2676" s="225" t="str">
        <f t="shared" si="1252"/>
        <v/>
      </c>
      <c r="BF2676" s="141">
        <v>19082</v>
      </c>
      <c r="BG2676" s="142" t="s">
        <v>16337</v>
      </c>
      <c r="BH2676" s="141" t="s">
        <v>478</v>
      </c>
      <c r="BI2676" s="141" t="s">
        <v>176</v>
      </c>
      <c r="BJ2676" s="141"/>
      <c r="BK2676" s="141" t="s">
        <v>16338</v>
      </c>
      <c r="BL2676" s="141" t="s">
        <v>16325</v>
      </c>
      <c r="BM2676" s="141">
        <v>46.798037999999998</v>
      </c>
      <c r="BN2676" s="141">
        <v>-70.745441</v>
      </c>
      <c r="BO2676" s="141">
        <v>2013</v>
      </c>
      <c r="BP2676" s="143" t="s">
        <v>25399</v>
      </c>
      <c r="BQ2676" s="143" t="s">
        <v>17560</v>
      </c>
    </row>
    <row r="2677" spans="15:69" x14ac:dyDescent="0.25">
      <c r="O2677" s="225" t="str">
        <f t="shared" si="1252"/>
        <v/>
      </c>
      <c r="BF2677" s="141">
        <v>50023</v>
      </c>
      <c r="BG2677" s="142" t="s">
        <v>23258</v>
      </c>
      <c r="BH2677" s="141" t="s">
        <v>180</v>
      </c>
      <c r="BI2677" s="141" t="s">
        <v>191</v>
      </c>
      <c r="BJ2677" s="141"/>
      <c r="BK2677" s="141" t="s">
        <v>1550</v>
      </c>
      <c r="BL2677" s="141" t="s">
        <v>14778</v>
      </c>
      <c r="BM2677" s="141">
        <v>46.164180000000002</v>
      </c>
      <c r="BN2677" s="141">
        <v>-72.322280000000006</v>
      </c>
      <c r="BO2677" s="141">
        <v>1989</v>
      </c>
      <c r="BP2677" s="143" t="s">
        <v>26334</v>
      </c>
      <c r="BQ2677" s="143" t="s">
        <v>17560</v>
      </c>
    </row>
    <row r="2678" spans="15:69" x14ac:dyDescent="0.25">
      <c r="O2678" s="225" t="str">
        <f t="shared" si="1252"/>
        <v/>
      </c>
      <c r="BF2678" s="141">
        <v>51065</v>
      </c>
      <c r="BG2678" s="142" t="s">
        <v>10659</v>
      </c>
      <c r="BH2678" s="141" t="s">
        <v>180</v>
      </c>
      <c r="BI2678" s="141" t="s">
        <v>191</v>
      </c>
      <c r="BJ2678" s="141" t="s">
        <v>10660</v>
      </c>
      <c r="BK2678" s="141" t="s">
        <v>2514</v>
      </c>
      <c r="BL2678" s="141" t="s">
        <v>10661</v>
      </c>
      <c r="BM2678" s="141">
        <v>46.462269999999997</v>
      </c>
      <c r="BN2678" s="141">
        <v>-73.143219999999999</v>
      </c>
      <c r="BO2678" s="141">
        <v>2001</v>
      </c>
      <c r="BP2678" s="143" t="s">
        <v>24575</v>
      </c>
      <c r="BQ2678" s="143" t="s">
        <v>17560</v>
      </c>
    </row>
    <row r="2679" spans="15:69" x14ac:dyDescent="0.25">
      <c r="O2679" s="225" t="str">
        <f t="shared" si="1252"/>
        <v/>
      </c>
      <c r="BF2679" s="141">
        <v>51065</v>
      </c>
      <c r="BG2679" s="142" t="s">
        <v>10662</v>
      </c>
      <c r="BH2679" s="141" t="s">
        <v>478</v>
      </c>
      <c r="BI2679" s="141" t="s">
        <v>176</v>
      </c>
      <c r="BJ2679" s="141" t="s">
        <v>1588</v>
      </c>
      <c r="BK2679" s="141" t="s">
        <v>2722</v>
      </c>
      <c r="BL2679" s="141" t="s">
        <v>10663</v>
      </c>
      <c r="BM2679" s="141">
        <v>46.458280000000002</v>
      </c>
      <c r="BN2679" s="141">
        <v>-73.139330000000001</v>
      </c>
      <c r="BO2679" s="141">
        <v>2014</v>
      </c>
      <c r="BP2679" s="143" t="s">
        <v>24576</v>
      </c>
      <c r="BQ2679" s="143" t="s">
        <v>17560</v>
      </c>
    </row>
    <row r="2680" spans="15:69" x14ac:dyDescent="0.25">
      <c r="O2680" s="225" t="str">
        <f t="shared" si="1252"/>
        <v/>
      </c>
      <c r="BF2680" s="141">
        <v>51065</v>
      </c>
      <c r="BG2680" s="142" t="s">
        <v>10664</v>
      </c>
      <c r="BH2680" s="141" t="s">
        <v>478</v>
      </c>
      <c r="BI2680" s="141" t="s">
        <v>177</v>
      </c>
      <c r="BJ2680" s="141" t="s">
        <v>1807</v>
      </c>
      <c r="BK2680" s="141" t="s">
        <v>2722</v>
      </c>
      <c r="BL2680" s="141" t="s">
        <v>10663</v>
      </c>
      <c r="BM2680" s="141">
        <v>46.458280000000002</v>
      </c>
      <c r="BN2680" s="141">
        <v>-73.139330000000001</v>
      </c>
      <c r="BO2680" s="141">
        <v>2014</v>
      </c>
      <c r="BP2680" s="143" t="s">
        <v>24577</v>
      </c>
      <c r="BQ2680" s="143" t="s">
        <v>17560</v>
      </c>
    </row>
    <row r="2681" spans="15:69" x14ac:dyDescent="0.25">
      <c r="O2681" s="225" t="str">
        <f t="shared" si="1252"/>
        <v/>
      </c>
      <c r="BF2681" s="141">
        <v>51065</v>
      </c>
      <c r="BG2681" s="142" t="s">
        <v>10665</v>
      </c>
      <c r="BH2681" s="141" t="s">
        <v>180</v>
      </c>
      <c r="BI2681" s="141" t="s">
        <v>191</v>
      </c>
      <c r="BJ2681" s="141" t="s">
        <v>10666</v>
      </c>
      <c r="BK2681" s="141" t="s">
        <v>2514</v>
      </c>
      <c r="BL2681" s="141" t="s">
        <v>10667</v>
      </c>
      <c r="BM2681" s="141">
        <v>46.467379999999999</v>
      </c>
      <c r="BN2681" s="141">
        <v>-73.146514999999994</v>
      </c>
      <c r="BO2681" s="141">
        <v>2001</v>
      </c>
      <c r="BP2681" s="143" t="s">
        <v>24578</v>
      </c>
      <c r="BQ2681" s="143" t="s">
        <v>17560</v>
      </c>
    </row>
    <row r="2682" spans="15:69" x14ac:dyDescent="0.25">
      <c r="O2682" s="225" t="str">
        <f t="shared" si="1252"/>
        <v/>
      </c>
      <c r="BF2682" s="141">
        <v>51065</v>
      </c>
      <c r="BG2682" s="142" t="s">
        <v>10668</v>
      </c>
      <c r="BH2682" s="141" t="s">
        <v>180</v>
      </c>
      <c r="BI2682" s="141" t="s">
        <v>191</v>
      </c>
      <c r="BJ2682" s="141" t="s">
        <v>10669</v>
      </c>
      <c r="BK2682" s="141" t="s">
        <v>2514</v>
      </c>
      <c r="BL2682" s="141" t="s">
        <v>10670</v>
      </c>
      <c r="BM2682" s="141">
        <v>46.469022000000002</v>
      </c>
      <c r="BN2682" s="141">
        <v>-73.149315000000001</v>
      </c>
      <c r="BO2682" s="141">
        <v>2001</v>
      </c>
      <c r="BP2682" s="143"/>
      <c r="BQ2682" s="143" t="s">
        <v>17560</v>
      </c>
    </row>
    <row r="2683" spans="15:69" x14ac:dyDescent="0.25">
      <c r="O2683" s="225" t="str">
        <f t="shared" si="1252"/>
        <v/>
      </c>
      <c r="BF2683" s="141">
        <v>53040</v>
      </c>
      <c r="BG2683" s="142" t="s">
        <v>21555</v>
      </c>
      <c r="BH2683" s="141" t="s">
        <v>180</v>
      </c>
      <c r="BI2683" s="141" t="s">
        <v>178</v>
      </c>
      <c r="BJ2683" s="141" t="s">
        <v>1580</v>
      </c>
      <c r="BK2683" s="141" t="s">
        <v>20227</v>
      </c>
      <c r="BL2683" s="141" t="s">
        <v>21556</v>
      </c>
      <c r="BM2683" s="141">
        <v>45.889786000000001</v>
      </c>
      <c r="BN2683" s="141">
        <v>-73.150390000000002</v>
      </c>
      <c r="BO2683" s="141">
        <v>1994</v>
      </c>
      <c r="BP2683" s="143" t="s">
        <v>25922</v>
      </c>
      <c r="BQ2683" s="143" t="s">
        <v>17560</v>
      </c>
    </row>
    <row r="2684" spans="15:69" x14ac:dyDescent="0.25">
      <c r="O2684" s="225" t="str">
        <f t="shared" si="1252"/>
        <v/>
      </c>
      <c r="BF2684" s="141">
        <v>53052</v>
      </c>
      <c r="BG2684" s="142" t="s">
        <v>21680</v>
      </c>
      <c r="BH2684" s="141" t="s">
        <v>180</v>
      </c>
      <c r="BI2684" s="141" t="s">
        <v>191</v>
      </c>
      <c r="BJ2684" s="141" t="s">
        <v>21681</v>
      </c>
      <c r="BK2684" s="141"/>
      <c r="BL2684" s="141" t="s">
        <v>21682</v>
      </c>
      <c r="BM2684" s="141">
        <v>46.035046000000001</v>
      </c>
      <c r="BN2684" s="141">
        <v>-73.153672999999998</v>
      </c>
      <c r="BO2684" s="141">
        <v>1990</v>
      </c>
      <c r="BP2684" s="143"/>
      <c r="BQ2684" s="143" t="s">
        <v>17560</v>
      </c>
    </row>
    <row r="2685" spans="15:69" x14ac:dyDescent="0.25">
      <c r="O2685" s="225" t="str">
        <f t="shared" si="1252"/>
        <v/>
      </c>
      <c r="BF2685" s="141">
        <v>53052</v>
      </c>
      <c r="BG2685" s="142" t="s">
        <v>21683</v>
      </c>
      <c r="BH2685" s="141" t="s">
        <v>180</v>
      </c>
      <c r="BI2685" s="141" t="s">
        <v>191</v>
      </c>
      <c r="BJ2685" s="141" t="s">
        <v>21684</v>
      </c>
      <c r="BK2685" s="141"/>
      <c r="BL2685" s="141" t="s">
        <v>21685</v>
      </c>
      <c r="BM2685" s="141">
        <v>46.026505559599798</v>
      </c>
      <c r="BN2685" s="141">
        <v>-73.158079338568697</v>
      </c>
      <c r="BO2685" s="141">
        <v>1990</v>
      </c>
      <c r="BP2685" s="143"/>
      <c r="BQ2685" s="143" t="s">
        <v>17560</v>
      </c>
    </row>
    <row r="2686" spans="15:69" x14ac:dyDescent="0.25">
      <c r="O2686" s="225" t="str">
        <f t="shared" si="1252"/>
        <v/>
      </c>
      <c r="BF2686" s="141">
        <v>53052</v>
      </c>
      <c r="BG2686" s="142" t="s">
        <v>21686</v>
      </c>
      <c r="BH2686" s="141" t="s">
        <v>180</v>
      </c>
      <c r="BI2686" s="141" t="s">
        <v>191</v>
      </c>
      <c r="BJ2686" s="141" t="s">
        <v>21687</v>
      </c>
      <c r="BK2686" s="141"/>
      <c r="BL2686" s="141" t="s">
        <v>21688</v>
      </c>
      <c r="BM2686" s="141">
        <v>46.019398000000002</v>
      </c>
      <c r="BN2686" s="141">
        <v>-73.160167999999999</v>
      </c>
      <c r="BO2686" s="141">
        <v>1990</v>
      </c>
      <c r="BP2686" s="143"/>
      <c r="BQ2686" s="143" t="s">
        <v>17560</v>
      </c>
    </row>
    <row r="2687" spans="15:69" x14ac:dyDescent="0.25">
      <c r="O2687" s="225" t="str">
        <f t="shared" si="1252"/>
        <v/>
      </c>
      <c r="BF2687" s="141">
        <v>53052</v>
      </c>
      <c r="BG2687" s="142" t="s">
        <v>21689</v>
      </c>
      <c r="BH2687" s="141" t="s">
        <v>180</v>
      </c>
      <c r="BI2687" s="141" t="s">
        <v>191</v>
      </c>
      <c r="BJ2687" s="141" t="s">
        <v>21690</v>
      </c>
      <c r="BK2687" s="141" t="s">
        <v>21691</v>
      </c>
      <c r="BL2687" s="141" t="s">
        <v>21679</v>
      </c>
      <c r="BM2687" s="141">
        <v>46.007150000000003</v>
      </c>
      <c r="BN2687" s="141">
        <v>-73.166250000000005</v>
      </c>
      <c r="BO2687" s="141">
        <v>1990</v>
      </c>
      <c r="BP2687" s="143"/>
      <c r="BQ2687" s="143" t="s">
        <v>17560</v>
      </c>
    </row>
    <row r="2688" spans="15:69" x14ac:dyDescent="0.25">
      <c r="O2688" s="225" t="str">
        <f t="shared" si="1252"/>
        <v/>
      </c>
      <c r="BF2688" s="141">
        <v>53052</v>
      </c>
      <c r="BG2688" s="142" t="s">
        <v>21692</v>
      </c>
      <c r="BH2688" s="141" t="s">
        <v>180</v>
      </c>
      <c r="BI2688" s="141" t="s">
        <v>191</v>
      </c>
      <c r="BJ2688" s="141" t="s">
        <v>21693</v>
      </c>
      <c r="BK2688" s="141"/>
      <c r="BL2688" s="141" t="s">
        <v>21694</v>
      </c>
      <c r="BM2688" s="141">
        <v>46.015242999999998</v>
      </c>
      <c r="BN2688" s="141">
        <v>-73.161185000000003</v>
      </c>
      <c r="BO2688" s="141">
        <v>1990</v>
      </c>
      <c r="BP2688" s="143"/>
      <c r="BQ2688" s="143" t="s">
        <v>17560</v>
      </c>
    </row>
    <row r="2689" spans="15:69" x14ac:dyDescent="0.25">
      <c r="O2689" s="225" t="str">
        <f t="shared" si="1252"/>
        <v/>
      </c>
      <c r="BF2689" s="141">
        <v>53052</v>
      </c>
      <c r="BG2689" s="142" t="s">
        <v>21926</v>
      </c>
      <c r="BH2689" s="141" t="s">
        <v>180</v>
      </c>
      <c r="BI2689" s="141" t="s">
        <v>191</v>
      </c>
      <c r="BJ2689" s="141" t="s">
        <v>21927</v>
      </c>
      <c r="BK2689" s="141"/>
      <c r="BL2689" s="141" t="s">
        <v>21928</v>
      </c>
      <c r="BM2689" s="141">
        <v>46.017662999999999</v>
      </c>
      <c r="BN2689" s="141">
        <v>-73.132078000000007</v>
      </c>
      <c r="BO2689" s="141">
        <v>1990</v>
      </c>
      <c r="BP2689" s="143"/>
      <c r="BQ2689" s="143" t="s">
        <v>17560</v>
      </c>
    </row>
    <row r="2690" spans="15:69" x14ac:dyDescent="0.25">
      <c r="O2690" s="225" t="str">
        <f t="shared" si="1252"/>
        <v/>
      </c>
      <c r="BF2690" s="141">
        <v>53052</v>
      </c>
      <c r="BG2690" s="142" t="s">
        <v>21929</v>
      </c>
      <c r="BH2690" s="141" t="s">
        <v>180</v>
      </c>
      <c r="BI2690" s="141" t="s">
        <v>191</v>
      </c>
      <c r="BJ2690" s="141" t="s">
        <v>21930</v>
      </c>
      <c r="BK2690" s="141"/>
      <c r="BL2690" s="141" t="s">
        <v>21931</v>
      </c>
      <c r="BM2690" s="141">
        <v>46.020428000000003</v>
      </c>
      <c r="BN2690" s="141">
        <v>-73.134473999999997</v>
      </c>
      <c r="BO2690" s="141">
        <v>1985</v>
      </c>
      <c r="BP2690" s="143"/>
      <c r="BQ2690" s="143" t="s">
        <v>17560</v>
      </c>
    </row>
    <row r="2691" spans="15:69" x14ac:dyDescent="0.25">
      <c r="O2691" s="225" t="str">
        <f t="shared" si="1252"/>
        <v/>
      </c>
      <c r="BF2691" s="141">
        <v>53052</v>
      </c>
      <c r="BG2691" s="142" t="s">
        <v>21932</v>
      </c>
      <c r="BH2691" s="141" t="s">
        <v>180</v>
      </c>
      <c r="BI2691" s="141" t="s">
        <v>191</v>
      </c>
      <c r="BJ2691" s="141" t="s">
        <v>21933</v>
      </c>
      <c r="BK2691" s="141"/>
      <c r="BL2691" s="141" t="s">
        <v>21934</v>
      </c>
      <c r="BM2691" s="141">
        <v>46.024901999999997</v>
      </c>
      <c r="BN2691" s="141">
        <v>-73.136539999999997</v>
      </c>
      <c r="BO2691" s="141">
        <v>1985</v>
      </c>
      <c r="BP2691" s="143"/>
      <c r="BQ2691" s="143" t="s">
        <v>17560</v>
      </c>
    </row>
    <row r="2692" spans="15:69" x14ac:dyDescent="0.25">
      <c r="O2692" s="225" t="str">
        <f t="shared" si="1252"/>
        <v/>
      </c>
      <c r="BF2692" s="141">
        <v>53052</v>
      </c>
      <c r="BG2692" s="142" t="s">
        <v>21935</v>
      </c>
      <c r="BH2692" s="141" t="s">
        <v>180</v>
      </c>
      <c r="BI2692" s="141" t="s">
        <v>191</v>
      </c>
      <c r="BJ2692" s="141" t="s">
        <v>21936</v>
      </c>
      <c r="BK2692" s="141" t="s">
        <v>10657</v>
      </c>
      <c r="BL2692" s="141" t="s">
        <v>21937</v>
      </c>
      <c r="BM2692" s="141">
        <v>46.029685999999998</v>
      </c>
      <c r="BN2692" s="141">
        <v>-73.133099999999999</v>
      </c>
      <c r="BO2692" s="141">
        <v>1990</v>
      </c>
      <c r="BP2692" s="143"/>
      <c r="BQ2692" s="143" t="s">
        <v>17560</v>
      </c>
    </row>
    <row r="2693" spans="15:69" x14ac:dyDescent="0.25">
      <c r="O2693" s="225" t="str">
        <f t="shared" si="1252"/>
        <v/>
      </c>
      <c r="BF2693" s="141">
        <v>53065</v>
      </c>
      <c r="BG2693" s="142" t="s">
        <v>21509</v>
      </c>
      <c r="BH2693" s="141" t="s">
        <v>180</v>
      </c>
      <c r="BI2693" s="141" t="s">
        <v>191</v>
      </c>
      <c r="BJ2693" s="141" t="s">
        <v>3143</v>
      </c>
      <c r="BK2693" s="141" t="s">
        <v>3717</v>
      </c>
      <c r="BL2693" s="141" t="s">
        <v>21504</v>
      </c>
      <c r="BM2693" s="141">
        <v>46.050384000000001</v>
      </c>
      <c r="BN2693" s="141">
        <v>-73.072819999999993</v>
      </c>
      <c r="BO2693" s="141">
        <v>1980</v>
      </c>
      <c r="BP2693" s="143" t="s">
        <v>26078</v>
      </c>
      <c r="BQ2693" s="143" t="s">
        <v>17560</v>
      </c>
    </row>
    <row r="2694" spans="15:69" x14ac:dyDescent="0.25">
      <c r="O2694" s="225" t="str">
        <f t="shared" si="1252"/>
        <v/>
      </c>
      <c r="BF2694" s="141">
        <v>54048</v>
      </c>
      <c r="BG2694" s="142" t="s">
        <v>20524</v>
      </c>
      <c r="BH2694" s="141" t="s">
        <v>180</v>
      </c>
      <c r="BI2694" s="141" t="s">
        <v>1269</v>
      </c>
      <c r="BJ2694" s="141" t="s">
        <v>20525</v>
      </c>
      <c r="BK2694" s="141" t="s">
        <v>12922</v>
      </c>
      <c r="BL2694" s="141" t="s">
        <v>20526</v>
      </c>
      <c r="BM2694" s="141">
        <v>45.6312</v>
      </c>
      <c r="BN2694" s="141">
        <v>-72.941400000000002</v>
      </c>
      <c r="BO2694" s="141">
        <v>1985</v>
      </c>
      <c r="BP2694" s="143"/>
      <c r="BQ2694" s="143" t="s">
        <v>17560</v>
      </c>
    </row>
    <row r="2695" spans="15:69" x14ac:dyDescent="0.25">
      <c r="O2695" s="225" t="str">
        <f t="shared" si="1252"/>
        <v/>
      </c>
      <c r="BF2695" s="141">
        <v>54048</v>
      </c>
      <c r="BG2695" s="142" t="s">
        <v>20527</v>
      </c>
      <c r="BH2695" s="141" t="s">
        <v>180</v>
      </c>
      <c r="BI2695" s="141" t="s">
        <v>1269</v>
      </c>
      <c r="BJ2695" s="141" t="s">
        <v>20528</v>
      </c>
      <c r="BK2695" s="141" t="s">
        <v>14218</v>
      </c>
      <c r="BL2695" s="141" t="s">
        <v>20488</v>
      </c>
      <c r="BM2695" s="141">
        <v>45.631300000000003</v>
      </c>
      <c r="BN2695" s="141">
        <v>-72.946399999999997</v>
      </c>
      <c r="BO2695" s="141">
        <v>1985</v>
      </c>
      <c r="BP2695" s="143"/>
      <c r="BQ2695" s="143" t="s">
        <v>17560</v>
      </c>
    </row>
    <row r="2696" spans="15:69" x14ac:dyDescent="0.25">
      <c r="O2696" s="225" t="str">
        <f t="shared" si="1252"/>
        <v/>
      </c>
      <c r="BF2696" s="141">
        <v>54048</v>
      </c>
      <c r="BG2696" s="142" t="s">
        <v>20529</v>
      </c>
      <c r="BH2696" s="141" t="s">
        <v>180</v>
      </c>
      <c r="BI2696" s="141" t="s">
        <v>1269</v>
      </c>
      <c r="BJ2696" s="141" t="s">
        <v>20530</v>
      </c>
      <c r="BK2696" s="141" t="s">
        <v>20531</v>
      </c>
      <c r="BL2696" s="141" t="s">
        <v>20532</v>
      </c>
      <c r="BM2696" s="141">
        <v>45.632800000000003</v>
      </c>
      <c r="BN2696" s="141">
        <v>-72.943299999999994</v>
      </c>
      <c r="BO2696" s="141">
        <v>1985</v>
      </c>
      <c r="BP2696" s="143"/>
      <c r="BQ2696" s="143" t="s">
        <v>17560</v>
      </c>
    </row>
    <row r="2697" spans="15:69" x14ac:dyDescent="0.25">
      <c r="O2697" s="225" t="str">
        <f t="shared" si="1252"/>
        <v/>
      </c>
      <c r="BF2697" s="141">
        <v>54048</v>
      </c>
      <c r="BG2697" s="142" t="s">
        <v>20533</v>
      </c>
      <c r="BH2697" s="141" t="s">
        <v>180</v>
      </c>
      <c r="BI2697" s="141" t="s">
        <v>1269</v>
      </c>
      <c r="BJ2697" s="141" t="s">
        <v>20534</v>
      </c>
      <c r="BK2697" s="141" t="s">
        <v>16742</v>
      </c>
      <c r="BL2697" s="141" t="s">
        <v>20341</v>
      </c>
      <c r="BM2697" s="141">
        <v>45.624699999999997</v>
      </c>
      <c r="BN2697" s="141">
        <v>-72.938199999999995</v>
      </c>
      <c r="BO2697" s="141">
        <v>1985</v>
      </c>
      <c r="BP2697" s="143"/>
      <c r="BQ2697" s="143" t="s">
        <v>17560</v>
      </c>
    </row>
    <row r="2698" spans="15:69" x14ac:dyDescent="0.25">
      <c r="O2698" s="225" t="str">
        <f t="shared" si="1252"/>
        <v/>
      </c>
      <c r="BF2698" s="141">
        <v>54048</v>
      </c>
      <c r="BG2698" s="142" t="s">
        <v>20535</v>
      </c>
      <c r="BH2698" s="141" t="s">
        <v>180</v>
      </c>
      <c r="BI2698" s="141" t="s">
        <v>1269</v>
      </c>
      <c r="BJ2698" s="141" t="s">
        <v>20536</v>
      </c>
      <c r="BK2698" s="141" t="s">
        <v>20537</v>
      </c>
      <c r="BL2698" s="141" t="s">
        <v>20463</v>
      </c>
      <c r="BM2698" s="141">
        <v>45.620899999999999</v>
      </c>
      <c r="BN2698" s="141">
        <v>-72.939800000000005</v>
      </c>
      <c r="BO2698" s="141">
        <v>1985</v>
      </c>
      <c r="BP2698" s="143"/>
      <c r="BQ2698" s="143" t="s">
        <v>17560</v>
      </c>
    </row>
    <row r="2699" spans="15:69" x14ac:dyDescent="0.25">
      <c r="O2699" s="225" t="str">
        <f t="shared" si="1252"/>
        <v/>
      </c>
      <c r="BF2699" s="141">
        <v>54048</v>
      </c>
      <c r="BG2699" s="142" t="s">
        <v>20538</v>
      </c>
      <c r="BH2699" s="141" t="s">
        <v>180</v>
      </c>
      <c r="BI2699" s="141" t="s">
        <v>1269</v>
      </c>
      <c r="BJ2699" s="141" t="s">
        <v>20539</v>
      </c>
      <c r="BK2699" s="141" t="s">
        <v>17560</v>
      </c>
      <c r="BL2699" s="141" t="s">
        <v>20382</v>
      </c>
      <c r="BM2699" s="141">
        <v>45.628700000000002</v>
      </c>
      <c r="BN2699" s="141">
        <v>-72.9495</v>
      </c>
      <c r="BO2699" s="141">
        <v>1994</v>
      </c>
      <c r="BP2699" s="143"/>
      <c r="BQ2699" s="143" t="s">
        <v>17560</v>
      </c>
    </row>
    <row r="2700" spans="15:69" x14ac:dyDescent="0.25">
      <c r="O2700" s="225" t="str">
        <f t="shared" si="1252"/>
        <v/>
      </c>
      <c r="BF2700" s="141">
        <v>54048</v>
      </c>
      <c r="BG2700" s="142" t="s">
        <v>20540</v>
      </c>
      <c r="BH2700" s="141" t="s">
        <v>180</v>
      </c>
      <c r="BI2700" s="141" t="s">
        <v>1269</v>
      </c>
      <c r="BJ2700" s="141" t="s">
        <v>20541</v>
      </c>
      <c r="BK2700" s="141" t="s">
        <v>20542</v>
      </c>
      <c r="BL2700" s="141" t="s">
        <v>20543</v>
      </c>
      <c r="BM2700" s="141">
        <v>45.618499999999997</v>
      </c>
      <c r="BN2700" s="141">
        <v>-72.9328</v>
      </c>
      <c r="BO2700" s="141">
        <v>1992</v>
      </c>
      <c r="BP2700" s="143"/>
      <c r="BQ2700" s="143" t="s">
        <v>17560</v>
      </c>
    </row>
    <row r="2701" spans="15:69" x14ac:dyDescent="0.25">
      <c r="O2701" s="225" t="str">
        <f t="shared" si="1252"/>
        <v/>
      </c>
      <c r="BF2701" s="141">
        <v>54048</v>
      </c>
      <c r="BG2701" s="142" t="s">
        <v>20544</v>
      </c>
      <c r="BH2701" s="141" t="s">
        <v>180</v>
      </c>
      <c r="BI2701" s="141" t="s">
        <v>1269</v>
      </c>
      <c r="BJ2701" s="141" t="s">
        <v>20545</v>
      </c>
      <c r="BK2701" s="141" t="s">
        <v>1698</v>
      </c>
      <c r="BL2701" s="141" t="s">
        <v>20463</v>
      </c>
      <c r="BM2701" s="141">
        <v>45.621899999999997</v>
      </c>
      <c r="BN2701" s="141">
        <v>-72.937700000000007</v>
      </c>
      <c r="BO2701" s="141">
        <v>2001</v>
      </c>
      <c r="BP2701" s="143"/>
      <c r="BQ2701" s="143" t="s">
        <v>17560</v>
      </c>
    </row>
    <row r="2702" spans="15:69" x14ac:dyDescent="0.25">
      <c r="O2702" s="225" t="str">
        <f t="shared" ref="O2702:O2765" si="1253">IF(OR(B2702="",C2702="",G2702="",H2702="",I2702="",AND(J2702="",BW2702=FALSE),AND(K2702="",BX2702=FALSE),AND(L2702="",BY2702=FALSE),AND(M2702="",BZ2702=FALSE)),"",(IF(AND(100&gt;=CG2702,CG2702&gt;80),"A",IF(AND(80&gt;=CG2702,CG2702&gt;60),"B",IF(AND(60&gt;=CG2702,CG2702&gt;40),"C",IF(AND(40&gt;=CG2702,CG2702&gt;20),"D","E"))))))</f>
        <v/>
      </c>
      <c r="BF2702" s="141">
        <v>54048</v>
      </c>
      <c r="BG2702" s="142" t="s">
        <v>20546</v>
      </c>
      <c r="BH2702" s="141" t="s">
        <v>180</v>
      </c>
      <c r="BI2702" s="141" t="s">
        <v>190</v>
      </c>
      <c r="BJ2702" s="141" t="s">
        <v>20547</v>
      </c>
      <c r="BK2702" s="141" t="s">
        <v>20548</v>
      </c>
      <c r="BL2702" s="141" t="s">
        <v>20549</v>
      </c>
      <c r="BM2702" s="141">
        <v>45.613300000000002</v>
      </c>
      <c r="BN2702" s="141">
        <v>-72.939499999999995</v>
      </c>
      <c r="BO2702" s="141">
        <v>2011</v>
      </c>
      <c r="BP2702" s="143"/>
      <c r="BQ2702" s="143" t="s">
        <v>17560</v>
      </c>
    </row>
    <row r="2703" spans="15:69" x14ac:dyDescent="0.25">
      <c r="O2703" s="225" t="str">
        <f t="shared" si="1253"/>
        <v/>
      </c>
      <c r="BF2703" s="141">
        <v>54048</v>
      </c>
      <c r="BG2703" s="142" t="s">
        <v>20550</v>
      </c>
      <c r="BH2703" s="141" t="s">
        <v>180</v>
      </c>
      <c r="BI2703" s="141" t="s">
        <v>190</v>
      </c>
      <c r="BJ2703" s="141" t="s">
        <v>20551</v>
      </c>
      <c r="BK2703" s="141" t="s">
        <v>20552</v>
      </c>
      <c r="BL2703" s="141" t="s">
        <v>20553</v>
      </c>
      <c r="BM2703" s="141">
        <v>45.597999999999999</v>
      </c>
      <c r="BN2703" s="141">
        <v>-72.968999999999994</v>
      </c>
      <c r="BO2703" s="141">
        <v>2014</v>
      </c>
      <c r="BP2703" s="143"/>
      <c r="BQ2703" s="143" t="s">
        <v>17560</v>
      </c>
    </row>
    <row r="2704" spans="15:69" x14ac:dyDescent="0.25">
      <c r="O2704" s="225" t="str">
        <f t="shared" si="1253"/>
        <v/>
      </c>
      <c r="BF2704" s="141">
        <v>54048</v>
      </c>
      <c r="BG2704" s="142" t="s">
        <v>20554</v>
      </c>
      <c r="BH2704" s="141" t="s">
        <v>180</v>
      </c>
      <c r="BI2704" s="141" t="s">
        <v>190</v>
      </c>
      <c r="BJ2704" s="141" t="s">
        <v>20555</v>
      </c>
      <c r="BK2704" s="141" t="s">
        <v>20556</v>
      </c>
      <c r="BL2704" s="141" t="s">
        <v>20557</v>
      </c>
      <c r="BM2704" s="141">
        <v>45.611499999999999</v>
      </c>
      <c r="BN2704" s="141">
        <v>-72.967500000000001</v>
      </c>
      <c r="BO2704" s="141">
        <v>2014</v>
      </c>
      <c r="BP2704" s="143"/>
      <c r="BQ2704" s="143" t="s">
        <v>17560</v>
      </c>
    </row>
    <row r="2705" spans="15:69" x14ac:dyDescent="0.25">
      <c r="O2705" s="225" t="str">
        <f t="shared" si="1253"/>
        <v/>
      </c>
      <c r="BF2705" s="141">
        <v>54048</v>
      </c>
      <c r="BG2705" s="142" t="s">
        <v>20558</v>
      </c>
      <c r="BH2705" s="141" t="s">
        <v>180</v>
      </c>
      <c r="BI2705" s="141" t="s">
        <v>190</v>
      </c>
      <c r="BJ2705" s="141" t="s">
        <v>20559</v>
      </c>
      <c r="BK2705" s="141" t="s">
        <v>12237</v>
      </c>
      <c r="BL2705" s="141" t="s">
        <v>20560</v>
      </c>
      <c r="BM2705" s="141">
        <v>45.621400000000001</v>
      </c>
      <c r="BN2705" s="141">
        <v>-72.990300000000005</v>
      </c>
      <c r="BO2705" s="141">
        <v>2013</v>
      </c>
      <c r="BP2705" s="143"/>
      <c r="BQ2705" s="143" t="s">
        <v>17560</v>
      </c>
    </row>
    <row r="2706" spans="15:69" x14ac:dyDescent="0.25">
      <c r="O2706" s="225" t="str">
        <f t="shared" si="1253"/>
        <v/>
      </c>
      <c r="BF2706" s="141">
        <v>54110</v>
      </c>
      <c r="BG2706" s="142" t="s">
        <v>22692</v>
      </c>
      <c r="BH2706" s="141" t="s">
        <v>180</v>
      </c>
      <c r="BI2706" s="141" t="s">
        <v>191</v>
      </c>
      <c r="BJ2706" s="141" t="s">
        <v>22693</v>
      </c>
      <c r="BK2706" s="141" t="s">
        <v>2541</v>
      </c>
      <c r="BL2706" s="141" t="s">
        <v>2224</v>
      </c>
      <c r="BM2706" s="141">
        <v>45.775948781160501</v>
      </c>
      <c r="BN2706" s="141">
        <v>-72.990417329303597</v>
      </c>
      <c r="BO2706" s="141">
        <v>2005</v>
      </c>
      <c r="BP2706" s="143" t="s">
        <v>483</v>
      </c>
      <c r="BQ2706" s="143" t="s">
        <v>17560</v>
      </c>
    </row>
    <row r="2707" spans="15:69" x14ac:dyDescent="0.25">
      <c r="O2707" s="225" t="str">
        <f t="shared" si="1253"/>
        <v/>
      </c>
      <c r="BF2707" s="141">
        <v>54110</v>
      </c>
      <c r="BG2707" s="142" t="s">
        <v>22694</v>
      </c>
      <c r="BH2707" s="141" t="s">
        <v>180</v>
      </c>
      <c r="BI2707" s="141" t="s">
        <v>191</v>
      </c>
      <c r="BJ2707" s="141" t="s">
        <v>16230</v>
      </c>
      <c r="BK2707" s="141" t="s">
        <v>2587</v>
      </c>
      <c r="BL2707" s="141" t="s">
        <v>2224</v>
      </c>
      <c r="BM2707" s="141">
        <v>45.734658000000003</v>
      </c>
      <c r="BN2707" s="141">
        <v>-72.927334000000002</v>
      </c>
      <c r="BO2707" s="141">
        <v>2005</v>
      </c>
      <c r="BP2707" s="143" t="s">
        <v>483</v>
      </c>
      <c r="BQ2707" s="143" t="s">
        <v>17560</v>
      </c>
    </row>
    <row r="2708" spans="15:69" x14ac:dyDescent="0.25">
      <c r="O2708" s="225" t="str">
        <f t="shared" si="1253"/>
        <v/>
      </c>
      <c r="BF2708" s="141">
        <v>54110</v>
      </c>
      <c r="BG2708" s="142" t="s">
        <v>22695</v>
      </c>
      <c r="BH2708" s="141" t="s">
        <v>180</v>
      </c>
      <c r="BI2708" s="141" t="s">
        <v>178</v>
      </c>
      <c r="BJ2708" s="141"/>
      <c r="BK2708" s="141" t="s">
        <v>18197</v>
      </c>
      <c r="BL2708" s="141" t="s">
        <v>22696</v>
      </c>
      <c r="BM2708" s="141">
        <v>45.784222620814802</v>
      </c>
      <c r="BN2708" s="141">
        <v>-72.993492842722901</v>
      </c>
      <c r="BO2708" s="141">
        <v>2004</v>
      </c>
      <c r="BP2708" s="143" t="s">
        <v>26227</v>
      </c>
      <c r="BQ2708" s="143" t="s">
        <v>17560</v>
      </c>
    </row>
    <row r="2709" spans="15:69" x14ac:dyDescent="0.25">
      <c r="O2709" s="225" t="str">
        <f t="shared" si="1253"/>
        <v/>
      </c>
      <c r="BF2709" s="141">
        <v>54110</v>
      </c>
      <c r="BG2709" s="142" t="s">
        <v>22612</v>
      </c>
      <c r="BH2709" s="141" t="s">
        <v>478</v>
      </c>
      <c r="BI2709" s="141" t="s">
        <v>186</v>
      </c>
      <c r="BJ2709" s="141"/>
      <c r="BK2709" s="141" t="s">
        <v>2208</v>
      </c>
      <c r="BL2709" s="141" t="s">
        <v>2211</v>
      </c>
      <c r="BM2709" s="141">
        <v>45.814999999999998</v>
      </c>
      <c r="BN2709" s="141">
        <v>-73.102065999999994</v>
      </c>
      <c r="BO2709" s="141">
        <v>1999</v>
      </c>
      <c r="BP2709" s="143"/>
      <c r="BQ2709" s="143" t="s">
        <v>17560</v>
      </c>
    </row>
    <row r="2710" spans="15:69" x14ac:dyDescent="0.25">
      <c r="O2710" s="225" t="str">
        <f t="shared" si="1253"/>
        <v/>
      </c>
      <c r="BF2710" s="141">
        <v>54110</v>
      </c>
      <c r="BG2710" s="142" t="s">
        <v>22613</v>
      </c>
      <c r="BH2710" s="141" t="s">
        <v>478</v>
      </c>
      <c r="BI2710" s="141" t="s">
        <v>186</v>
      </c>
      <c r="BJ2710" s="141"/>
      <c r="BK2710" s="141" t="s">
        <v>2213</v>
      </c>
      <c r="BL2710" s="141" t="s">
        <v>2214</v>
      </c>
      <c r="BM2710" s="141">
        <v>45.782435999999997</v>
      </c>
      <c r="BN2710" s="141">
        <v>-73.000336000000004</v>
      </c>
      <c r="BO2710" s="141">
        <v>1981</v>
      </c>
      <c r="BP2710" s="143"/>
      <c r="BQ2710" s="143" t="s">
        <v>17560</v>
      </c>
    </row>
    <row r="2711" spans="15:69" x14ac:dyDescent="0.25">
      <c r="O2711" s="225" t="str">
        <f t="shared" si="1253"/>
        <v/>
      </c>
      <c r="BF2711" s="141">
        <v>54110</v>
      </c>
      <c r="BG2711" s="142" t="s">
        <v>22614</v>
      </c>
      <c r="BH2711" s="141" t="s">
        <v>478</v>
      </c>
      <c r="BI2711" s="141" t="s">
        <v>186</v>
      </c>
      <c r="BJ2711" s="141"/>
      <c r="BK2711" s="141" t="s">
        <v>2216</v>
      </c>
      <c r="BL2711" s="141" t="s">
        <v>2217</v>
      </c>
      <c r="BM2711" s="141">
        <v>45.937930000000001</v>
      </c>
      <c r="BN2711" s="141">
        <v>-72.885329999999996</v>
      </c>
      <c r="BO2711" s="141">
        <v>1981</v>
      </c>
      <c r="BP2711" s="143" t="s">
        <v>23951</v>
      </c>
      <c r="BQ2711" s="143" t="s">
        <v>17560</v>
      </c>
    </row>
    <row r="2712" spans="15:69" x14ac:dyDescent="0.25">
      <c r="O2712" s="225" t="str">
        <f t="shared" si="1253"/>
        <v/>
      </c>
      <c r="BF2712" s="141">
        <v>55030</v>
      </c>
      <c r="BG2712" s="142" t="s">
        <v>22686</v>
      </c>
      <c r="BH2712" s="141" t="s">
        <v>478</v>
      </c>
      <c r="BI2712" s="141" t="s">
        <v>177</v>
      </c>
      <c r="BJ2712" s="141" t="s">
        <v>22687</v>
      </c>
      <c r="BK2712" s="141" t="s">
        <v>1879</v>
      </c>
      <c r="BL2712" s="141" t="s">
        <v>22688</v>
      </c>
      <c r="BM2712" s="141">
        <v>45.386628601561199</v>
      </c>
      <c r="BN2712" s="141">
        <v>-73.114670104150406</v>
      </c>
      <c r="BO2712" s="141">
        <v>1973</v>
      </c>
      <c r="BP2712" s="143"/>
      <c r="BQ2712" s="143" t="s">
        <v>17560</v>
      </c>
    </row>
    <row r="2713" spans="15:69" x14ac:dyDescent="0.25">
      <c r="O2713" s="225" t="str">
        <f t="shared" si="1253"/>
        <v/>
      </c>
      <c r="BF2713" s="141">
        <v>57010</v>
      </c>
      <c r="BG2713" s="142" t="s">
        <v>22438</v>
      </c>
      <c r="BH2713" s="141" t="s">
        <v>180</v>
      </c>
      <c r="BI2713" s="141" t="s">
        <v>191</v>
      </c>
      <c r="BJ2713" s="141" t="s">
        <v>3464</v>
      </c>
      <c r="BK2713" s="141" t="s">
        <v>22439</v>
      </c>
      <c r="BL2713" s="141" t="s">
        <v>22440</v>
      </c>
      <c r="BM2713" s="141">
        <v>45.458647263404998</v>
      </c>
      <c r="BN2713" s="141">
        <v>-73.306840574925303</v>
      </c>
      <c r="BO2713" s="141">
        <v>1999</v>
      </c>
      <c r="BP2713" s="143"/>
      <c r="BQ2713" s="143" t="s">
        <v>26794</v>
      </c>
    </row>
    <row r="2714" spans="15:69" x14ac:dyDescent="0.25">
      <c r="O2714" s="225" t="str">
        <f t="shared" si="1253"/>
        <v/>
      </c>
      <c r="BF2714" s="141">
        <v>57010</v>
      </c>
      <c r="BG2714" s="142" t="s">
        <v>22441</v>
      </c>
      <c r="BH2714" s="141" t="s">
        <v>180</v>
      </c>
      <c r="BI2714" s="141" t="s">
        <v>191</v>
      </c>
      <c r="BJ2714" s="141" t="s">
        <v>2257</v>
      </c>
      <c r="BK2714" s="141" t="s">
        <v>22442</v>
      </c>
      <c r="BL2714" s="141" t="s">
        <v>22443</v>
      </c>
      <c r="BM2714" s="141">
        <v>45.466909999999999</v>
      </c>
      <c r="BN2714" s="141">
        <v>-73.294830000000005</v>
      </c>
      <c r="BO2714" s="141">
        <v>1999</v>
      </c>
      <c r="BP2714" s="143"/>
      <c r="BQ2714" s="143" t="s">
        <v>26794</v>
      </c>
    </row>
    <row r="2715" spans="15:69" x14ac:dyDescent="0.25">
      <c r="O2715" s="225" t="str">
        <f t="shared" si="1253"/>
        <v/>
      </c>
      <c r="BF2715" s="141">
        <v>55030</v>
      </c>
      <c r="BG2715" s="142" t="s">
        <v>22689</v>
      </c>
      <c r="BH2715" s="141" t="s">
        <v>180</v>
      </c>
      <c r="BI2715" s="141" t="s">
        <v>178</v>
      </c>
      <c r="BJ2715" s="141" t="s">
        <v>18608</v>
      </c>
      <c r="BK2715" s="141" t="s">
        <v>1825</v>
      </c>
      <c r="BL2715" s="141" t="s">
        <v>6111</v>
      </c>
      <c r="BM2715" s="141">
        <v>45.4011554270799</v>
      </c>
      <c r="BN2715" s="141">
        <v>-73.100345901671702</v>
      </c>
      <c r="BO2715" s="141">
        <v>1983</v>
      </c>
      <c r="BP2715" s="143"/>
      <c r="BQ2715" s="143" t="s">
        <v>17560</v>
      </c>
    </row>
    <row r="2716" spans="15:69" x14ac:dyDescent="0.25">
      <c r="O2716" s="225" t="str">
        <f t="shared" si="1253"/>
        <v/>
      </c>
      <c r="BF2716" s="141">
        <v>55030</v>
      </c>
      <c r="BG2716" s="142" t="s">
        <v>22690</v>
      </c>
      <c r="BH2716" s="141" t="s">
        <v>180</v>
      </c>
      <c r="BI2716" s="141" t="s">
        <v>191</v>
      </c>
      <c r="BJ2716" s="141" t="s">
        <v>22691</v>
      </c>
      <c r="BK2716" s="141" t="s">
        <v>12904</v>
      </c>
      <c r="BL2716" s="141" t="s">
        <v>22685</v>
      </c>
      <c r="BM2716" s="141">
        <v>45.398178000000001</v>
      </c>
      <c r="BN2716" s="141">
        <v>-73.109800000000007</v>
      </c>
      <c r="BO2716" s="141">
        <v>1973</v>
      </c>
      <c r="BP2716" s="143"/>
      <c r="BQ2716" s="143" t="s">
        <v>17560</v>
      </c>
    </row>
    <row r="2717" spans="15:69" x14ac:dyDescent="0.25">
      <c r="O2717" s="225" t="str">
        <f t="shared" si="1253"/>
        <v/>
      </c>
      <c r="BF2717" s="141">
        <v>64008</v>
      </c>
      <c r="BG2717" s="142" t="s">
        <v>18711</v>
      </c>
      <c r="BH2717" s="141" t="s">
        <v>180</v>
      </c>
      <c r="BI2717" s="141" t="s">
        <v>191</v>
      </c>
      <c r="BJ2717" s="141" t="s">
        <v>18712</v>
      </c>
      <c r="BK2717" s="141" t="s">
        <v>18713</v>
      </c>
      <c r="BL2717" s="141" t="s">
        <v>18714</v>
      </c>
      <c r="BM2717" s="141">
        <v>45.761203700000003</v>
      </c>
      <c r="BN2717" s="141">
        <v>-73.697531099999907</v>
      </c>
      <c r="BO2717" s="141">
        <v>1988</v>
      </c>
      <c r="BP2717" s="143" t="s">
        <v>25708</v>
      </c>
      <c r="BQ2717" s="143" t="s">
        <v>26794</v>
      </c>
    </row>
    <row r="2718" spans="15:69" x14ac:dyDescent="0.25">
      <c r="O2718" s="225" t="str">
        <f t="shared" si="1253"/>
        <v/>
      </c>
      <c r="BF2718" s="141">
        <v>64008</v>
      </c>
      <c r="BG2718" s="142" t="s">
        <v>18715</v>
      </c>
      <c r="BH2718" s="141" t="s">
        <v>180</v>
      </c>
      <c r="BI2718" s="141" t="s">
        <v>191</v>
      </c>
      <c r="BJ2718" s="141" t="s">
        <v>18716</v>
      </c>
      <c r="BK2718" s="141" t="s">
        <v>18717</v>
      </c>
      <c r="BL2718" s="141" t="s">
        <v>18516</v>
      </c>
      <c r="BM2718" s="141">
        <v>45.769498800000001</v>
      </c>
      <c r="BN2718" s="141">
        <v>-73.704934499999894</v>
      </c>
      <c r="BO2718" s="141">
        <v>2013</v>
      </c>
      <c r="BP2718" s="143" t="s">
        <v>25675</v>
      </c>
      <c r="BQ2718" s="143" t="s">
        <v>26794</v>
      </c>
    </row>
    <row r="2719" spans="15:69" x14ac:dyDescent="0.25">
      <c r="O2719" s="225" t="str">
        <f t="shared" si="1253"/>
        <v/>
      </c>
      <c r="BF2719" s="141">
        <v>64008</v>
      </c>
      <c r="BG2719" s="142" t="s">
        <v>18736</v>
      </c>
      <c r="BH2719" s="141" t="s">
        <v>478</v>
      </c>
      <c r="BI2719" s="141" t="s">
        <v>177</v>
      </c>
      <c r="BJ2719" s="141" t="s">
        <v>18737</v>
      </c>
      <c r="BK2719" s="141" t="s">
        <v>11495</v>
      </c>
      <c r="BL2719" s="141" t="s">
        <v>3017</v>
      </c>
      <c r="BM2719" s="141">
        <v>45.712722999999997</v>
      </c>
      <c r="BN2719" s="141">
        <v>-73.653903999999997</v>
      </c>
      <c r="BO2719" s="141">
        <v>1976</v>
      </c>
      <c r="BP2719" s="143" t="s">
        <v>25713</v>
      </c>
      <c r="BQ2719" s="143" t="s">
        <v>26794</v>
      </c>
    </row>
    <row r="2720" spans="15:69" x14ac:dyDescent="0.25">
      <c r="O2720" s="225" t="str">
        <f t="shared" si="1253"/>
        <v/>
      </c>
      <c r="BF2720" s="141">
        <v>64008</v>
      </c>
      <c r="BG2720" s="142" t="s">
        <v>18738</v>
      </c>
      <c r="BH2720" s="141" t="s">
        <v>478</v>
      </c>
      <c r="BI2720" s="141" t="s">
        <v>177</v>
      </c>
      <c r="BJ2720" s="141" t="s">
        <v>18739</v>
      </c>
      <c r="BK2720" s="141" t="s">
        <v>10187</v>
      </c>
      <c r="BL2720" s="141" t="s">
        <v>18650</v>
      </c>
      <c r="BM2720" s="141">
        <v>45.689312999999999</v>
      </c>
      <c r="BN2720" s="141">
        <v>-73.756360000000001</v>
      </c>
      <c r="BO2720" s="141">
        <v>2011</v>
      </c>
      <c r="BP2720" s="143" t="s">
        <v>25714</v>
      </c>
      <c r="BQ2720" s="143" t="s">
        <v>26794</v>
      </c>
    </row>
    <row r="2721" spans="15:69" x14ac:dyDescent="0.25">
      <c r="O2721" s="225" t="str">
        <f t="shared" si="1253"/>
        <v/>
      </c>
      <c r="BF2721" s="141">
        <v>54060</v>
      </c>
      <c r="BG2721" s="142" t="s">
        <v>22585</v>
      </c>
      <c r="BH2721" s="141" t="s">
        <v>180</v>
      </c>
      <c r="BI2721" s="141" t="s">
        <v>191</v>
      </c>
      <c r="BJ2721" s="141"/>
      <c r="BK2721" s="141" t="s">
        <v>2920</v>
      </c>
      <c r="BL2721" s="141" t="s">
        <v>2063</v>
      </c>
      <c r="BM2721" s="141">
        <v>45.558750387411798</v>
      </c>
      <c r="BN2721" s="141">
        <v>-72.845526835891405</v>
      </c>
      <c r="BO2721" s="141">
        <v>1966</v>
      </c>
      <c r="BP2721" s="143" t="s">
        <v>487</v>
      </c>
      <c r="BQ2721" s="143" t="s">
        <v>27848</v>
      </c>
    </row>
    <row r="2722" spans="15:69" x14ac:dyDescent="0.25">
      <c r="O2722" s="225" t="str">
        <f t="shared" si="1253"/>
        <v/>
      </c>
      <c r="BF2722" s="141">
        <v>54060</v>
      </c>
      <c r="BG2722" s="142" t="s">
        <v>22586</v>
      </c>
      <c r="BH2722" s="141" t="s">
        <v>180</v>
      </c>
      <c r="BI2722" s="141" t="s">
        <v>191</v>
      </c>
      <c r="BJ2722" s="141"/>
      <c r="BK2722" s="141" t="s">
        <v>22587</v>
      </c>
      <c r="BL2722" s="141" t="s">
        <v>22588</v>
      </c>
      <c r="BM2722" s="141">
        <v>45.569562495739397</v>
      </c>
      <c r="BN2722" s="141">
        <v>-72.851153706849701</v>
      </c>
      <c r="BO2722" s="141">
        <v>1995</v>
      </c>
      <c r="BP2722" s="143" t="s">
        <v>480</v>
      </c>
      <c r="BQ2722" s="143" t="s">
        <v>27848</v>
      </c>
    </row>
    <row r="2723" spans="15:69" x14ac:dyDescent="0.25">
      <c r="O2723" s="225" t="str">
        <f t="shared" si="1253"/>
        <v/>
      </c>
      <c r="BF2723" s="141">
        <v>64008</v>
      </c>
      <c r="BG2723" s="142" t="s">
        <v>18740</v>
      </c>
      <c r="BH2723" s="141" t="s">
        <v>478</v>
      </c>
      <c r="BI2723" s="141" t="s">
        <v>176</v>
      </c>
      <c r="BJ2723" s="141" t="s">
        <v>18741</v>
      </c>
      <c r="BK2723" s="141" t="s">
        <v>18742</v>
      </c>
      <c r="BL2723" s="141" t="s">
        <v>18743</v>
      </c>
      <c r="BM2723" s="141">
        <v>45.806042900000001</v>
      </c>
      <c r="BN2723" s="141">
        <v>-73.787601699999996</v>
      </c>
      <c r="BO2723" s="141">
        <v>1990</v>
      </c>
      <c r="BP2723" s="143" t="s">
        <v>25709</v>
      </c>
      <c r="BQ2723" s="143" t="s">
        <v>26794</v>
      </c>
    </row>
    <row r="2724" spans="15:69" x14ac:dyDescent="0.25">
      <c r="O2724" s="225" t="str">
        <f t="shared" si="1253"/>
        <v/>
      </c>
      <c r="BF2724" s="141">
        <v>64008</v>
      </c>
      <c r="BG2724" s="142" t="s">
        <v>18744</v>
      </c>
      <c r="BH2724" s="141" t="s">
        <v>478</v>
      </c>
      <c r="BI2724" s="141" t="s">
        <v>176</v>
      </c>
      <c r="BJ2724" s="141" t="s">
        <v>18745</v>
      </c>
      <c r="BK2724" s="141" t="s">
        <v>18746</v>
      </c>
      <c r="BL2724" s="141" t="s">
        <v>18747</v>
      </c>
      <c r="BM2724" s="141">
        <v>45.770124799999998</v>
      </c>
      <c r="BN2724" s="141">
        <v>-73.718304000000003</v>
      </c>
      <c r="BO2724" s="141">
        <v>1999</v>
      </c>
      <c r="BP2724" s="143" t="s">
        <v>25709</v>
      </c>
      <c r="BQ2724" s="143" t="s">
        <v>26794</v>
      </c>
    </row>
    <row r="2725" spans="15:69" x14ac:dyDescent="0.25">
      <c r="O2725" s="225" t="str">
        <f t="shared" si="1253"/>
        <v/>
      </c>
      <c r="BF2725" s="141">
        <v>58012</v>
      </c>
      <c r="BG2725" s="142" t="s">
        <v>20985</v>
      </c>
      <c r="BH2725" s="141" t="s">
        <v>180</v>
      </c>
      <c r="BI2725" s="141" t="s">
        <v>191</v>
      </c>
      <c r="BJ2725" s="141" t="s">
        <v>2325</v>
      </c>
      <c r="BK2725" s="141" t="s">
        <v>1934</v>
      </c>
      <c r="BL2725" s="141" t="s">
        <v>2165</v>
      </c>
      <c r="BM2725" s="141">
        <v>45.588000000000001</v>
      </c>
      <c r="BN2725" s="141">
        <v>-73.466999999999999</v>
      </c>
      <c r="BO2725" s="141">
        <v>1987</v>
      </c>
      <c r="BP2725" s="143" t="s">
        <v>23939</v>
      </c>
      <c r="BQ2725" s="143" t="s">
        <v>17560</v>
      </c>
    </row>
    <row r="2726" spans="15:69" x14ac:dyDescent="0.25">
      <c r="O2726" s="225" t="str">
        <f t="shared" si="1253"/>
        <v/>
      </c>
      <c r="BF2726" s="141">
        <v>58012</v>
      </c>
      <c r="BG2726" s="142" t="s">
        <v>20986</v>
      </c>
      <c r="BH2726" s="141" t="s">
        <v>180</v>
      </c>
      <c r="BI2726" s="141" t="s">
        <v>191</v>
      </c>
      <c r="BJ2726" s="141" t="s">
        <v>2165</v>
      </c>
      <c r="BK2726" s="141" t="s">
        <v>2327</v>
      </c>
      <c r="BL2726" s="141" t="s">
        <v>2165</v>
      </c>
      <c r="BM2726" s="141">
        <v>45.8808333333333</v>
      </c>
      <c r="BN2726" s="141">
        <v>-73.492999999999995</v>
      </c>
      <c r="BO2726" s="141">
        <v>1987</v>
      </c>
      <c r="BP2726" s="143" t="s">
        <v>23939</v>
      </c>
      <c r="BQ2726" s="143" t="s">
        <v>17560</v>
      </c>
    </row>
    <row r="2727" spans="15:69" x14ac:dyDescent="0.25">
      <c r="O2727" s="225" t="str">
        <f t="shared" si="1253"/>
        <v/>
      </c>
      <c r="BF2727" s="141">
        <v>58012</v>
      </c>
      <c r="BG2727" s="142" t="s">
        <v>20987</v>
      </c>
      <c r="BH2727" s="141" t="s">
        <v>478</v>
      </c>
      <c r="BI2727" s="141" t="s">
        <v>177</v>
      </c>
      <c r="BJ2727" s="141" t="s">
        <v>2422</v>
      </c>
      <c r="BK2727" s="141"/>
      <c r="BL2727" s="141" t="s">
        <v>2424</v>
      </c>
      <c r="BM2727" s="141">
        <v>45.448611953814797</v>
      </c>
      <c r="BN2727" s="141">
        <v>-73.449635982641695</v>
      </c>
      <c r="BO2727" s="141">
        <v>1997</v>
      </c>
      <c r="BP2727" s="143" t="s">
        <v>23982</v>
      </c>
      <c r="BQ2727" s="143" t="s">
        <v>17560</v>
      </c>
    </row>
    <row r="2728" spans="15:69" x14ac:dyDescent="0.25">
      <c r="O2728" s="225" t="str">
        <f t="shared" si="1253"/>
        <v/>
      </c>
      <c r="BF2728" s="141">
        <v>64008</v>
      </c>
      <c r="BG2728" s="142" t="s">
        <v>18748</v>
      </c>
      <c r="BH2728" s="141" t="s">
        <v>478</v>
      </c>
      <c r="BI2728" s="141" t="s">
        <v>1268</v>
      </c>
      <c r="BJ2728" s="141" t="s">
        <v>18665</v>
      </c>
      <c r="BK2728" s="141" t="s">
        <v>18666</v>
      </c>
      <c r="BL2728" s="141" t="s">
        <v>18667</v>
      </c>
      <c r="BM2728" s="141">
        <v>45.694848999999998</v>
      </c>
      <c r="BN2728" s="141">
        <v>-73.621268000000001</v>
      </c>
      <c r="BO2728" s="141">
        <v>1994</v>
      </c>
      <c r="BP2728" s="143" t="s">
        <v>25715</v>
      </c>
      <c r="BQ2728" s="143" t="s">
        <v>26794</v>
      </c>
    </row>
    <row r="2729" spans="15:69" x14ac:dyDescent="0.25">
      <c r="O2729" s="225" t="str">
        <f t="shared" si="1253"/>
        <v/>
      </c>
      <c r="BF2729" s="141">
        <v>64008</v>
      </c>
      <c r="BG2729" s="142" t="s">
        <v>18749</v>
      </c>
      <c r="BH2729" s="141" t="s">
        <v>478</v>
      </c>
      <c r="BI2729" s="141" t="s">
        <v>186</v>
      </c>
      <c r="BJ2729" s="141" t="s">
        <v>18750</v>
      </c>
      <c r="BK2729" s="141" t="s">
        <v>12587</v>
      </c>
      <c r="BL2729" s="141" t="s">
        <v>18653</v>
      </c>
      <c r="BM2729" s="141">
        <v>45.708796</v>
      </c>
      <c r="BN2729" s="141">
        <v>-73.652269000000004</v>
      </c>
      <c r="BO2729" s="141">
        <v>2000</v>
      </c>
      <c r="BP2729" s="143" t="s">
        <v>25716</v>
      </c>
      <c r="BQ2729" s="143" t="s">
        <v>26794</v>
      </c>
    </row>
    <row r="2730" spans="15:69" x14ac:dyDescent="0.25">
      <c r="O2730" s="225" t="str">
        <f t="shared" si="1253"/>
        <v/>
      </c>
      <c r="BF2730" s="141">
        <v>64008</v>
      </c>
      <c r="BG2730" s="142" t="s">
        <v>18751</v>
      </c>
      <c r="BH2730" s="141" t="s">
        <v>478</v>
      </c>
      <c r="BI2730" s="141" t="s">
        <v>186</v>
      </c>
      <c r="BJ2730" s="141" t="s">
        <v>18752</v>
      </c>
      <c r="BK2730" s="141" t="s">
        <v>4842</v>
      </c>
      <c r="BL2730" s="141" t="s">
        <v>18656</v>
      </c>
      <c r="BM2730" s="141">
        <v>45.684806999999999</v>
      </c>
      <c r="BN2730" s="141">
        <v>-73.749109000000004</v>
      </c>
      <c r="BO2730" s="141">
        <v>1994</v>
      </c>
      <c r="BP2730" s="143" t="s">
        <v>25717</v>
      </c>
      <c r="BQ2730" s="143" t="s">
        <v>26794</v>
      </c>
    </row>
    <row r="2731" spans="15:69" x14ac:dyDescent="0.25">
      <c r="O2731" s="225" t="str">
        <f t="shared" si="1253"/>
        <v/>
      </c>
      <c r="BF2731" s="141">
        <v>64008</v>
      </c>
      <c r="BG2731" s="142" t="s">
        <v>18753</v>
      </c>
      <c r="BH2731" s="141" t="s">
        <v>478</v>
      </c>
      <c r="BI2731" s="141" t="s">
        <v>177</v>
      </c>
      <c r="BJ2731" s="141" t="s">
        <v>2448</v>
      </c>
      <c r="BK2731" s="141" t="s">
        <v>2447</v>
      </c>
      <c r="BL2731" s="141" t="s">
        <v>18754</v>
      </c>
      <c r="BM2731" s="141">
        <v>45.72128</v>
      </c>
      <c r="BN2731" s="141">
        <v>-73.620954999999995</v>
      </c>
      <c r="BO2731" s="141">
        <v>2011</v>
      </c>
      <c r="BP2731" s="143" t="s">
        <v>25718</v>
      </c>
      <c r="BQ2731" s="143" t="s">
        <v>26794</v>
      </c>
    </row>
    <row r="2732" spans="15:69" x14ac:dyDescent="0.25">
      <c r="O2732" s="225" t="str">
        <f t="shared" si="1253"/>
        <v/>
      </c>
      <c r="BF2732" s="141">
        <v>64008</v>
      </c>
      <c r="BG2732" s="142" t="s">
        <v>18755</v>
      </c>
      <c r="BH2732" s="141" t="s">
        <v>478</v>
      </c>
      <c r="BI2732" s="141" t="s">
        <v>1268</v>
      </c>
      <c r="BJ2732" s="141" t="s">
        <v>18669</v>
      </c>
      <c r="BK2732" s="141" t="s">
        <v>1581</v>
      </c>
      <c r="BL2732" s="141" t="s">
        <v>18670</v>
      </c>
      <c r="BM2732" s="141">
        <v>45.698714000000002</v>
      </c>
      <c r="BN2732" s="141">
        <v>-73.622307000000006</v>
      </c>
      <c r="BO2732" s="141">
        <v>1970</v>
      </c>
      <c r="BP2732" s="143" t="s">
        <v>25719</v>
      </c>
      <c r="BQ2732" s="143" t="s">
        <v>26794</v>
      </c>
    </row>
    <row r="2733" spans="15:69" x14ac:dyDescent="0.25">
      <c r="O2733" s="225" t="str">
        <f t="shared" si="1253"/>
        <v/>
      </c>
      <c r="BF2733" s="141">
        <v>58012</v>
      </c>
      <c r="BG2733" s="142" t="s">
        <v>20988</v>
      </c>
      <c r="BH2733" s="141" t="s">
        <v>478</v>
      </c>
      <c r="BI2733" s="141" t="s">
        <v>176</v>
      </c>
      <c r="BJ2733" s="141" t="s">
        <v>20989</v>
      </c>
      <c r="BK2733" s="141"/>
      <c r="BL2733" s="141" t="s">
        <v>20990</v>
      </c>
      <c r="BM2733" s="141">
        <v>45.497654464872902</v>
      </c>
      <c r="BN2733" s="141">
        <v>-73.514260822917905</v>
      </c>
      <c r="BO2733" s="141">
        <v>1925</v>
      </c>
      <c r="BP2733" s="143" t="s">
        <v>23982</v>
      </c>
      <c r="BQ2733" s="143" t="s">
        <v>17560</v>
      </c>
    </row>
    <row r="2734" spans="15:69" x14ac:dyDescent="0.25">
      <c r="O2734" s="225" t="str">
        <f t="shared" si="1253"/>
        <v/>
      </c>
      <c r="BF2734" s="141">
        <v>58012</v>
      </c>
      <c r="BG2734" s="142" t="s">
        <v>20991</v>
      </c>
      <c r="BH2734" s="141" t="s">
        <v>180</v>
      </c>
      <c r="BI2734" s="141" t="s">
        <v>178</v>
      </c>
      <c r="BJ2734" s="141" t="s">
        <v>20992</v>
      </c>
      <c r="BK2734" s="141"/>
      <c r="BL2734" s="141" t="s">
        <v>20994</v>
      </c>
      <c r="BM2734" s="141">
        <v>45.583895057979397</v>
      </c>
      <c r="BN2734" s="141">
        <v>-73.486872302215502</v>
      </c>
      <c r="BO2734" s="141">
        <v>1992</v>
      </c>
      <c r="BP2734" s="143" t="s">
        <v>23939</v>
      </c>
      <c r="BQ2734" s="143" t="s">
        <v>17560</v>
      </c>
    </row>
    <row r="2735" spans="15:69" x14ac:dyDescent="0.25">
      <c r="O2735" s="225" t="str">
        <f t="shared" si="1253"/>
        <v/>
      </c>
      <c r="BF2735" s="141">
        <v>64008</v>
      </c>
      <c r="BG2735" s="142" t="s">
        <v>18718</v>
      </c>
      <c r="BH2735" s="141" t="s">
        <v>180</v>
      </c>
      <c r="BI2735" s="141" t="s">
        <v>191</v>
      </c>
      <c r="BJ2735" s="141" t="s">
        <v>18719</v>
      </c>
      <c r="BK2735" s="141" t="s">
        <v>18720</v>
      </c>
      <c r="BL2735" s="141" t="s">
        <v>18721</v>
      </c>
      <c r="BM2735" s="141">
        <v>45.689569900000002</v>
      </c>
      <c r="BN2735" s="141">
        <v>-73.756563499999899</v>
      </c>
      <c r="BO2735" s="141">
        <v>2013</v>
      </c>
      <c r="BP2735" s="143" t="s">
        <v>25709</v>
      </c>
      <c r="BQ2735" s="143" t="s">
        <v>26794</v>
      </c>
    </row>
    <row r="2736" spans="15:69" x14ac:dyDescent="0.25">
      <c r="O2736" s="225" t="str">
        <f t="shared" si="1253"/>
        <v/>
      </c>
      <c r="BF2736" s="141">
        <v>64008</v>
      </c>
      <c r="BG2736" s="142" t="s">
        <v>18722</v>
      </c>
      <c r="BH2736" s="141" t="s">
        <v>180</v>
      </c>
      <c r="BI2736" s="141" t="s">
        <v>191</v>
      </c>
      <c r="BJ2736" s="141" t="s">
        <v>18723</v>
      </c>
      <c r="BK2736" s="141"/>
      <c r="BL2736" s="141" t="s">
        <v>18724</v>
      </c>
      <c r="BM2736" s="141">
        <v>45.684458900000003</v>
      </c>
      <c r="BN2736" s="141">
        <v>-73.745273999999995</v>
      </c>
      <c r="BO2736" s="141">
        <v>2004</v>
      </c>
      <c r="BP2736" s="143" t="s">
        <v>25673</v>
      </c>
      <c r="BQ2736" s="143" t="s">
        <v>26794</v>
      </c>
    </row>
    <row r="2737" spans="15:69" x14ac:dyDescent="0.25">
      <c r="O2737" s="225" t="str">
        <f t="shared" si="1253"/>
        <v/>
      </c>
      <c r="BF2737" s="141">
        <v>64008</v>
      </c>
      <c r="BG2737" s="142" t="s">
        <v>18725</v>
      </c>
      <c r="BH2737" s="141" t="s">
        <v>180</v>
      </c>
      <c r="BI2737" s="141" t="s">
        <v>191</v>
      </c>
      <c r="BJ2737" s="141" t="s">
        <v>18726</v>
      </c>
      <c r="BK2737" s="141" t="s">
        <v>18727</v>
      </c>
      <c r="BL2737" s="141" t="s">
        <v>18728</v>
      </c>
      <c r="BM2737" s="141">
        <v>45.686300000000003</v>
      </c>
      <c r="BN2737" s="141">
        <v>-73.728718700000002</v>
      </c>
      <c r="BO2737" s="141">
        <v>2014</v>
      </c>
      <c r="BP2737" s="143" t="s">
        <v>25709</v>
      </c>
      <c r="BQ2737" s="143" t="s">
        <v>26794</v>
      </c>
    </row>
    <row r="2738" spans="15:69" x14ac:dyDescent="0.25">
      <c r="O2738" s="225" t="str">
        <f t="shared" si="1253"/>
        <v/>
      </c>
      <c r="BF2738" s="141">
        <v>64008</v>
      </c>
      <c r="BG2738" s="142" t="s">
        <v>18729</v>
      </c>
      <c r="BH2738" s="141" t="s">
        <v>180</v>
      </c>
      <c r="BI2738" s="141" t="s">
        <v>178</v>
      </c>
      <c r="BJ2738" s="141" t="s">
        <v>18730</v>
      </c>
      <c r="BK2738" s="141" t="s">
        <v>10381</v>
      </c>
      <c r="BL2738" s="141" t="s">
        <v>18731</v>
      </c>
      <c r="BM2738" s="141">
        <v>45.769300000000001</v>
      </c>
      <c r="BN2738" s="141">
        <v>-73.604799999999997</v>
      </c>
      <c r="BO2738" s="141">
        <v>1996</v>
      </c>
      <c r="BP2738" s="143" t="s">
        <v>25710</v>
      </c>
      <c r="BQ2738" s="143" t="s">
        <v>26794</v>
      </c>
    </row>
    <row r="2739" spans="15:69" x14ac:dyDescent="0.25">
      <c r="O2739" s="225" t="str">
        <f t="shared" si="1253"/>
        <v/>
      </c>
      <c r="BF2739" s="141">
        <v>58037</v>
      </c>
      <c r="BG2739" s="142" t="s">
        <v>21408</v>
      </c>
      <c r="BH2739" s="141" t="s">
        <v>180</v>
      </c>
      <c r="BI2739" s="141" t="s">
        <v>191</v>
      </c>
      <c r="BJ2739" s="141" t="s">
        <v>21409</v>
      </c>
      <c r="BK2739" s="141"/>
      <c r="BL2739" s="141" t="s">
        <v>14942</v>
      </c>
      <c r="BM2739" s="141">
        <v>45.538609999999998</v>
      </c>
      <c r="BN2739" s="141">
        <v>-73.369439999999997</v>
      </c>
      <c r="BO2739" s="141">
        <v>1986</v>
      </c>
      <c r="BP2739" s="143" t="s">
        <v>26056</v>
      </c>
      <c r="BQ2739" s="143" t="s">
        <v>17560</v>
      </c>
    </row>
    <row r="2740" spans="15:69" x14ac:dyDescent="0.25">
      <c r="O2740" s="225" t="str">
        <f t="shared" si="1253"/>
        <v/>
      </c>
      <c r="BF2740" s="141">
        <v>60013</v>
      </c>
      <c r="BG2740" s="142" t="s">
        <v>17922</v>
      </c>
      <c r="BH2740" s="141" t="s">
        <v>180</v>
      </c>
      <c r="BI2740" s="141" t="s">
        <v>191</v>
      </c>
      <c r="BJ2740" s="141" t="s">
        <v>17969</v>
      </c>
      <c r="BK2740" s="141" t="s">
        <v>4126</v>
      </c>
      <c r="BL2740" s="141" t="s">
        <v>17970</v>
      </c>
      <c r="BM2740" s="141">
        <v>45.734747055618499</v>
      </c>
      <c r="BN2740" s="141">
        <v>-73.449077948337006</v>
      </c>
      <c r="BO2740" s="141">
        <v>1986</v>
      </c>
      <c r="BP2740" s="143" t="s">
        <v>480</v>
      </c>
      <c r="BQ2740" s="143" t="s">
        <v>17560</v>
      </c>
    </row>
    <row r="2741" spans="15:69" x14ac:dyDescent="0.25">
      <c r="O2741" s="225" t="str">
        <f t="shared" si="1253"/>
        <v/>
      </c>
      <c r="BF2741" s="141">
        <v>60013</v>
      </c>
      <c r="BG2741" s="142" t="s">
        <v>17925</v>
      </c>
      <c r="BH2741" s="141" t="s">
        <v>180</v>
      </c>
      <c r="BI2741" s="141" t="s">
        <v>191</v>
      </c>
      <c r="BJ2741" s="141" t="s">
        <v>17979</v>
      </c>
      <c r="BK2741" s="141" t="s">
        <v>17980</v>
      </c>
      <c r="BL2741" s="141" t="s">
        <v>17981</v>
      </c>
      <c r="BM2741" s="141">
        <v>45.7510812777289</v>
      </c>
      <c r="BN2741" s="141">
        <v>-73.455695306482795</v>
      </c>
      <c r="BO2741" s="141">
        <v>1980</v>
      </c>
      <c r="BP2741" s="143" t="s">
        <v>483</v>
      </c>
      <c r="BQ2741" s="143" t="s">
        <v>17560</v>
      </c>
    </row>
    <row r="2742" spans="15:69" x14ac:dyDescent="0.25">
      <c r="O2742" s="225" t="str">
        <f t="shared" si="1253"/>
        <v/>
      </c>
      <c r="BF2742" s="141">
        <v>60013</v>
      </c>
      <c r="BG2742" s="142" t="s">
        <v>17928</v>
      </c>
      <c r="BH2742" s="141" t="s">
        <v>180</v>
      </c>
      <c r="BI2742" s="141" t="s">
        <v>191</v>
      </c>
      <c r="BJ2742" s="141" t="s">
        <v>17877</v>
      </c>
      <c r="BK2742" s="141" t="s">
        <v>17878</v>
      </c>
      <c r="BL2742" s="141" t="s">
        <v>4337</v>
      </c>
      <c r="BM2742" s="141">
        <v>45.7746656560752</v>
      </c>
      <c r="BN2742" s="141">
        <v>-73.410556040843801</v>
      </c>
      <c r="BO2742" s="141">
        <v>1990</v>
      </c>
      <c r="BP2742" s="143" t="s">
        <v>483</v>
      </c>
      <c r="BQ2742" s="143" t="s">
        <v>17560</v>
      </c>
    </row>
    <row r="2743" spans="15:69" x14ac:dyDescent="0.25">
      <c r="O2743" s="225" t="str">
        <f t="shared" si="1253"/>
        <v/>
      </c>
      <c r="BF2743" s="141">
        <v>60013</v>
      </c>
      <c r="BG2743" s="142" t="s">
        <v>17929</v>
      </c>
      <c r="BH2743" s="141" t="s">
        <v>180</v>
      </c>
      <c r="BI2743" s="141" t="s">
        <v>191</v>
      </c>
      <c r="BJ2743" s="141" t="s">
        <v>17958</v>
      </c>
      <c r="BK2743" s="141" t="s">
        <v>5506</v>
      </c>
      <c r="BL2743" s="141" t="s">
        <v>17959</v>
      </c>
      <c r="BM2743" s="141">
        <v>45.7334760712655</v>
      </c>
      <c r="BN2743" s="141">
        <v>-73.4675689310629</v>
      </c>
      <c r="BO2743" s="141">
        <v>1980</v>
      </c>
      <c r="BP2743" s="143" t="s">
        <v>483</v>
      </c>
      <c r="BQ2743" s="143" t="s">
        <v>17560</v>
      </c>
    </row>
    <row r="2744" spans="15:69" x14ac:dyDescent="0.25">
      <c r="O2744" s="225" t="str">
        <f t="shared" si="1253"/>
        <v/>
      </c>
      <c r="BF2744" s="141">
        <v>60013</v>
      </c>
      <c r="BG2744" s="142" t="s">
        <v>17933</v>
      </c>
      <c r="BH2744" s="141" t="s">
        <v>180</v>
      </c>
      <c r="BI2744" s="141" t="s">
        <v>191</v>
      </c>
      <c r="BJ2744" s="141" t="s">
        <v>17926</v>
      </c>
      <c r="BK2744" s="141" t="s">
        <v>16456</v>
      </c>
      <c r="BL2744" s="141" t="s">
        <v>17927</v>
      </c>
      <c r="BM2744" s="141">
        <v>45.747848813548003</v>
      </c>
      <c r="BN2744" s="141">
        <v>-73.480001699957498</v>
      </c>
      <c r="BO2744" s="141">
        <v>1997</v>
      </c>
      <c r="BP2744" s="143" t="s">
        <v>483</v>
      </c>
      <c r="BQ2744" s="143" t="s">
        <v>17560</v>
      </c>
    </row>
    <row r="2745" spans="15:69" x14ac:dyDescent="0.25">
      <c r="O2745" s="225" t="str">
        <f t="shared" si="1253"/>
        <v/>
      </c>
      <c r="BF2745" s="141">
        <v>64008</v>
      </c>
      <c r="BG2745" s="142" t="s">
        <v>18732</v>
      </c>
      <c r="BH2745" s="141" t="s">
        <v>478</v>
      </c>
      <c r="BI2745" s="141" t="s">
        <v>176</v>
      </c>
      <c r="BJ2745" s="141" t="s">
        <v>4407</v>
      </c>
      <c r="BK2745" s="141" t="s">
        <v>2465</v>
      </c>
      <c r="BL2745" s="141" t="s">
        <v>18733</v>
      </c>
      <c r="BM2745" s="141">
        <v>45.692684999999997</v>
      </c>
      <c r="BN2745" s="141">
        <v>-73.661845</v>
      </c>
      <c r="BO2745" s="141">
        <v>2010</v>
      </c>
      <c r="BP2745" s="143" t="s">
        <v>23995</v>
      </c>
      <c r="BQ2745" s="143" t="s">
        <v>26794</v>
      </c>
    </row>
    <row r="2746" spans="15:69" x14ac:dyDescent="0.25">
      <c r="O2746" s="225" t="str">
        <f t="shared" si="1253"/>
        <v/>
      </c>
      <c r="BF2746" s="141">
        <v>64008</v>
      </c>
      <c r="BG2746" s="142" t="s">
        <v>18734</v>
      </c>
      <c r="BH2746" s="141" t="s">
        <v>478</v>
      </c>
      <c r="BI2746" s="141" t="s">
        <v>1268</v>
      </c>
      <c r="BJ2746" s="141" t="s">
        <v>18658</v>
      </c>
      <c r="BK2746" s="141" t="s">
        <v>18659</v>
      </c>
      <c r="BL2746" s="141" t="s">
        <v>18660</v>
      </c>
      <c r="BM2746" s="141">
        <v>45.718944999999998</v>
      </c>
      <c r="BN2746" s="141">
        <v>-73.643096999999997</v>
      </c>
      <c r="BO2746" s="141">
        <v>2006</v>
      </c>
      <c r="BP2746" s="143" t="s">
        <v>25711</v>
      </c>
      <c r="BQ2746" s="143" t="s">
        <v>26794</v>
      </c>
    </row>
    <row r="2747" spans="15:69" x14ac:dyDescent="0.25">
      <c r="O2747" s="225" t="str">
        <f t="shared" si="1253"/>
        <v/>
      </c>
      <c r="BF2747" s="141">
        <v>64008</v>
      </c>
      <c r="BG2747" s="142" t="s">
        <v>18735</v>
      </c>
      <c r="BH2747" s="141" t="s">
        <v>478</v>
      </c>
      <c r="BI2747" s="141" t="s">
        <v>1268</v>
      </c>
      <c r="BJ2747" s="141" t="s">
        <v>18662</v>
      </c>
      <c r="BK2747" s="141" t="s">
        <v>18663</v>
      </c>
      <c r="BL2747" s="141" t="s">
        <v>3017</v>
      </c>
      <c r="BM2747" s="141">
        <v>45.740110000000001</v>
      </c>
      <c r="BN2747" s="141">
        <v>-73.689261000000002</v>
      </c>
      <c r="BO2747" s="141">
        <v>2013</v>
      </c>
      <c r="BP2747" s="143" t="s">
        <v>25712</v>
      </c>
      <c r="BQ2747" s="143" t="s">
        <v>26794</v>
      </c>
    </row>
    <row r="2748" spans="15:69" x14ac:dyDescent="0.25">
      <c r="O2748" s="225" t="str">
        <f t="shared" si="1253"/>
        <v/>
      </c>
      <c r="BF2748" s="141">
        <v>64008</v>
      </c>
      <c r="BG2748" s="142" t="s">
        <v>18756</v>
      </c>
      <c r="BH2748" s="141" t="s">
        <v>180</v>
      </c>
      <c r="BI2748" s="141" t="s">
        <v>178</v>
      </c>
      <c r="BJ2748" s="141" t="s">
        <v>18757</v>
      </c>
      <c r="BK2748" s="141" t="s">
        <v>18758</v>
      </c>
      <c r="BL2748" s="141" t="s">
        <v>18759</v>
      </c>
      <c r="BM2748" s="141">
        <v>45.791069</v>
      </c>
      <c r="BN2748" s="141">
        <v>-73.754042999999996</v>
      </c>
      <c r="BO2748" s="141">
        <v>1988</v>
      </c>
      <c r="BP2748" s="143" t="s">
        <v>25709</v>
      </c>
      <c r="BQ2748" s="143" t="s">
        <v>26794</v>
      </c>
    </row>
    <row r="2749" spans="15:69" x14ac:dyDescent="0.25">
      <c r="O2749" s="225" t="str">
        <f t="shared" si="1253"/>
        <v/>
      </c>
      <c r="BF2749" s="141">
        <v>64008</v>
      </c>
      <c r="BG2749" s="142" t="s">
        <v>18760</v>
      </c>
      <c r="BH2749" s="141" t="s">
        <v>180</v>
      </c>
      <c r="BI2749" s="141" t="s">
        <v>178</v>
      </c>
      <c r="BJ2749" s="141" t="s">
        <v>18761</v>
      </c>
      <c r="BK2749" s="141" t="s">
        <v>18762</v>
      </c>
      <c r="BL2749" s="141" t="s">
        <v>18763</v>
      </c>
      <c r="BM2749" s="141">
        <v>45.7688019</v>
      </c>
      <c r="BN2749" s="141">
        <v>-73.7405227</v>
      </c>
      <c r="BO2749" s="141">
        <v>1995</v>
      </c>
      <c r="BP2749" s="143" t="s">
        <v>25709</v>
      </c>
      <c r="BQ2749" s="143" t="s">
        <v>26794</v>
      </c>
    </row>
    <row r="2750" spans="15:69" x14ac:dyDescent="0.25">
      <c r="O2750" s="225" t="str">
        <f t="shared" si="1253"/>
        <v/>
      </c>
      <c r="BF2750" s="141">
        <v>64008</v>
      </c>
      <c r="BG2750" s="142" t="s">
        <v>18764</v>
      </c>
      <c r="BH2750" s="141" t="s">
        <v>180</v>
      </c>
      <c r="BI2750" s="141" t="s">
        <v>178</v>
      </c>
      <c r="BJ2750" s="141" t="s">
        <v>18765</v>
      </c>
      <c r="BK2750" s="141" t="s">
        <v>10328</v>
      </c>
      <c r="BL2750" s="141" t="s">
        <v>18766</v>
      </c>
      <c r="BM2750" s="141">
        <v>45.689569900000002</v>
      </c>
      <c r="BN2750" s="141">
        <v>-73.756563499999999</v>
      </c>
      <c r="BO2750" s="141">
        <v>1984</v>
      </c>
      <c r="BP2750" s="143" t="s">
        <v>25720</v>
      </c>
      <c r="BQ2750" s="143" t="s">
        <v>26794</v>
      </c>
    </row>
    <row r="2751" spans="15:69" x14ac:dyDescent="0.25">
      <c r="O2751" s="225" t="str">
        <f t="shared" si="1253"/>
        <v/>
      </c>
      <c r="BF2751" s="141">
        <v>61005</v>
      </c>
      <c r="BG2751" s="142" t="s">
        <v>18088</v>
      </c>
      <c r="BH2751" s="141" t="s">
        <v>478</v>
      </c>
      <c r="BI2751" s="141" t="s">
        <v>176</v>
      </c>
      <c r="BJ2751" s="141" t="s">
        <v>18089</v>
      </c>
      <c r="BK2751" s="141" t="s">
        <v>1805</v>
      </c>
      <c r="BL2751" s="141" t="s">
        <v>2519</v>
      </c>
      <c r="BM2751" s="141">
        <v>46.023212000000001</v>
      </c>
      <c r="BN2751" s="141">
        <v>-73.435135000000002</v>
      </c>
      <c r="BO2751" s="141">
        <v>1984</v>
      </c>
      <c r="BP2751" s="143" t="s">
        <v>25588</v>
      </c>
      <c r="BQ2751" s="143" t="s">
        <v>26794</v>
      </c>
    </row>
    <row r="2752" spans="15:69" x14ac:dyDescent="0.25">
      <c r="O2752" s="225" t="str">
        <f t="shared" si="1253"/>
        <v/>
      </c>
      <c r="BF2752" s="141">
        <v>61005</v>
      </c>
      <c r="BG2752" s="142" t="s">
        <v>18090</v>
      </c>
      <c r="BH2752" s="141" t="s">
        <v>478</v>
      </c>
      <c r="BI2752" s="141" t="s">
        <v>176</v>
      </c>
      <c r="BJ2752" s="141" t="s">
        <v>18091</v>
      </c>
      <c r="BK2752" s="141" t="s">
        <v>1805</v>
      </c>
      <c r="BL2752" s="141" t="s">
        <v>2519</v>
      </c>
      <c r="BM2752" s="141">
        <v>46.023212000000001</v>
      </c>
      <c r="BN2752" s="141">
        <v>-73.435135000000002</v>
      </c>
      <c r="BO2752" s="141">
        <v>1984</v>
      </c>
      <c r="BP2752" s="143" t="s">
        <v>25589</v>
      </c>
      <c r="BQ2752" s="143" t="s">
        <v>26794</v>
      </c>
    </row>
    <row r="2753" spans="15:69" x14ac:dyDescent="0.25">
      <c r="O2753" s="225" t="str">
        <f t="shared" si="1253"/>
        <v/>
      </c>
      <c r="BF2753" s="141">
        <v>61005</v>
      </c>
      <c r="BG2753" s="142" t="s">
        <v>18092</v>
      </c>
      <c r="BH2753" s="141" t="s">
        <v>478</v>
      </c>
      <c r="BI2753" s="141" t="s">
        <v>176</v>
      </c>
      <c r="BJ2753" s="141" t="s">
        <v>18093</v>
      </c>
      <c r="BK2753" s="141" t="s">
        <v>1805</v>
      </c>
      <c r="BL2753" s="141" t="s">
        <v>2519</v>
      </c>
      <c r="BM2753" s="141">
        <v>46.023212000000001</v>
      </c>
      <c r="BN2753" s="141">
        <v>-73.435135000000002</v>
      </c>
      <c r="BO2753" s="141">
        <v>1984</v>
      </c>
      <c r="BP2753" s="143" t="s">
        <v>25590</v>
      </c>
      <c r="BQ2753" s="143" t="s">
        <v>26794</v>
      </c>
    </row>
    <row r="2754" spans="15:69" x14ac:dyDescent="0.25">
      <c r="O2754" s="225" t="str">
        <f t="shared" si="1253"/>
        <v/>
      </c>
      <c r="BF2754" s="141">
        <v>61005</v>
      </c>
      <c r="BG2754" s="142" t="s">
        <v>18094</v>
      </c>
      <c r="BH2754" s="141" t="s">
        <v>478</v>
      </c>
      <c r="BI2754" s="141" t="s">
        <v>176</v>
      </c>
      <c r="BJ2754" s="141" t="s">
        <v>18095</v>
      </c>
      <c r="BK2754" s="141" t="s">
        <v>1805</v>
      </c>
      <c r="BL2754" s="141" t="s">
        <v>2519</v>
      </c>
      <c r="BM2754" s="141">
        <v>46.023212000000001</v>
      </c>
      <c r="BN2754" s="141">
        <v>-73.435135000000002</v>
      </c>
      <c r="BO2754" s="141">
        <v>1984</v>
      </c>
      <c r="BP2754" s="143" t="s">
        <v>25591</v>
      </c>
      <c r="BQ2754" s="143" t="s">
        <v>26794</v>
      </c>
    </row>
    <row r="2755" spans="15:69" x14ac:dyDescent="0.25">
      <c r="O2755" s="225" t="str">
        <f t="shared" si="1253"/>
        <v/>
      </c>
      <c r="BF2755" s="141">
        <v>67055</v>
      </c>
      <c r="BG2755" s="142" t="s">
        <v>22559</v>
      </c>
      <c r="BH2755" s="141" t="s">
        <v>180</v>
      </c>
      <c r="BI2755" s="141" t="s">
        <v>191</v>
      </c>
      <c r="BJ2755" s="141" t="s">
        <v>1539</v>
      </c>
      <c r="BK2755" s="141" t="s">
        <v>21469</v>
      </c>
      <c r="BL2755" s="141" t="s">
        <v>22457</v>
      </c>
      <c r="BM2755" s="141">
        <v>45.342030000000001</v>
      </c>
      <c r="BN2755" s="141">
        <v>-73.810720000000003</v>
      </c>
      <c r="BO2755" s="141">
        <v>2012</v>
      </c>
      <c r="BP2755" s="143"/>
      <c r="BQ2755" s="143" t="s">
        <v>17560</v>
      </c>
    </row>
    <row r="2756" spans="15:69" x14ac:dyDescent="0.25">
      <c r="O2756" s="225" t="str">
        <f t="shared" si="1253"/>
        <v/>
      </c>
      <c r="BF2756" s="141">
        <v>67055</v>
      </c>
      <c r="BG2756" s="142" t="s">
        <v>22560</v>
      </c>
      <c r="BH2756" s="141" t="s">
        <v>180</v>
      </c>
      <c r="BI2756" s="141" t="s">
        <v>191</v>
      </c>
      <c r="BJ2756" s="141" t="s">
        <v>1536</v>
      </c>
      <c r="BK2756" s="141" t="s">
        <v>22561</v>
      </c>
      <c r="BL2756" s="141" t="s">
        <v>22457</v>
      </c>
      <c r="BM2756" s="141">
        <v>45.331740000000003</v>
      </c>
      <c r="BN2756" s="141">
        <v>-73.821629999999999</v>
      </c>
      <c r="BO2756" s="141">
        <v>2012</v>
      </c>
      <c r="BP2756" s="143"/>
      <c r="BQ2756" s="143" t="s">
        <v>17560</v>
      </c>
    </row>
    <row r="2757" spans="15:69" x14ac:dyDescent="0.25">
      <c r="O2757" s="225" t="str">
        <f t="shared" si="1253"/>
        <v/>
      </c>
      <c r="BF2757" s="141">
        <v>67055</v>
      </c>
      <c r="BG2757" s="142" t="s">
        <v>22562</v>
      </c>
      <c r="BH2757" s="141" t="s">
        <v>180</v>
      </c>
      <c r="BI2757" s="141" t="s">
        <v>178</v>
      </c>
      <c r="BJ2757" s="141"/>
      <c r="BK2757" s="141" t="s">
        <v>2674</v>
      </c>
      <c r="BL2757" s="141" t="s">
        <v>22563</v>
      </c>
      <c r="BM2757" s="141">
        <v>45.338349999999998</v>
      </c>
      <c r="BN2757" s="141">
        <v>-73.808030000000002</v>
      </c>
      <c r="BO2757" s="141">
        <v>2012</v>
      </c>
      <c r="BP2757" s="143" t="s">
        <v>26204</v>
      </c>
      <c r="BQ2757" s="143" t="s">
        <v>17560</v>
      </c>
    </row>
    <row r="2758" spans="15:69" x14ac:dyDescent="0.25">
      <c r="O2758" s="225" t="str">
        <f t="shared" si="1253"/>
        <v/>
      </c>
      <c r="BF2758" s="141">
        <v>61025</v>
      </c>
      <c r="BG2758" s="142" t="s">
        <v>2513</v>
      </c>
      <c r="BH2758" s="141" t="s">
        <v>180</v>
      </c>
      <c r="BI2758" s="141" t="s">
        <v>191</v>
      </c>
      <c r="BJ2758" s="141" t="s">
        <v>2514</v>
      </c>
      <c r="BK2758" s="141" t="s">
        <v>2515</v>
      </c>
      <c r="BL2758" s="141" t="s">
        <v>2516</v>
      </c>
      <c r="BM2758" s="141">
        <v>45.997622</v>
      </c>
      <c r="BN2758" s="141">
        <v>-73.406276899999995</v>
      </c>
      <c r="BO2758" s="141">
        <v>1999</v>
      </c>
      <c r="BP2758" s="143" t="s">
        <v>24001</v>
      </c>
      <c r="BQ2758" s="143" t="s">
        <v>17560</v>
      </c>
    </row>
    <row r="2759" spans="15:69" x14ac:dyDescent="0.25">
      <c r="O2759" s="225" t="str">
        <f t="shared" si="1253"/>
        <v/>
      </c>
      <c r="BF2759" s="141">
        <v>61025</v>
      </c>
      <c r="BG2759" s="142" t="s">
        <v>2517</v>
      </c>
      <c r="BH2759" s="141" t="s">
        <v>478</v>
      </c>
      <c r="BI2759" s="141" t="s">
        <v>176</v>
      </c>
      <c r="BJ2759" s="141" t="s">
        <v>2518</v>
      </c>
      <c r="BK2759" s="141" t="s">
        <v>1805</v>
      </c>
      <c r="BL2759" s="141" t="s">
        <v>2519</v>
      </c>
      <c r="BM2759" s="141">
        <v>46.023212000000001</v>
      </c>
      <c r="BN2759" s="141">
        <v>-73.435135000000002</v>
      </c>
      <c r="BO2759" s="141">
        <v>1984</v>
      </c>
      <c r="BP2759" s="143" t="s">
        <v>24002</v>
      </c>
      <c r="BQ2759" s="143" t="s">
        <v>17560</v>
      </c>
    </row>
    <row r="2760" spans="15:69" x14ac:dyDescent="0.25">
      <c r="O2760" s="225" t="str">
        <f t="shared" si="1253"/>
        <v/>
      </c>
      <c r="BF2760" s="141">
        <v>61027</v>
      </c>
      <c r="BG2760" s="142" t="s">
        <v>26826</v>
      </c>
      <c r="BH2760" s="141" t="s">
        <v>180</v>
      </c>
      <c r="BI2760" s="141" t="s">
        <v>191</v>
      </c>
      <c r="BJ2760" s="141"/>
      <c r="BK2760" s="141" t="s">
        <v>5043</v>
      </c>
      <c r="BL2760" s="141" t="s">
        <v>17613</v>
      </c>
      <c r="BM2760" s="141">
        <v>46.0130409</v>
      </c>
      <c r="BN2760" s="141">
        <v>-73.3506122</v>
      </c>
      <c r="BO2760" s="141">
        <v>1979</v>
      </c>
      <c r="BP2760" s="143"/>
      <c r="BQ2760" s="143" t="s">
        <v>17560</v>
      </c>
    </row>
    <row r="2761" spans="15:69" x14ac:dyDescent="0.25">
      <c r="O2761" s="225" t="str">
        <f t="shared" si="1253"/>
        <v/>
      </c>
      <c r="BF2761" s="141">
        <v>61027</v>
      </c>
      <c r="BG2761" s="142" t="s">
        <v>26827</v>
      </c>
      <c r="BH2761" s="141" t="s">
        <v>180</v>
      </c>
      <c r="BI2761" s="141" t="s">
        <v>191</v>
      </c>
      <c r="BJ2761" s="141"/>
      <c r="BK2761" s="141" t="s">
        <v>18197</v>
      </c>
      <c r="BL2761" s="141" t="s">
        <v>2063</v>
      </c>
      <c r="BM2761" s="141">
        <v>46.018344177814001</v>
      </c>
      <c r="BN2761" s="141">
        <v>-73.345234461287504</v>
      </c>
      <c r="BO2761" s="141">
        <v>1960</v>
      </c>
      <c r="BP2761" s="143"/>
      <c r="BQ2761" s="143" t="s">
        <v>17560</v>
      </c>
    </row>
    <row r="2762" spans="15:69" x14ac:dyDescent="0.25">
      <c r="O2762" s="225" t="str">
        <f t="shared" si="1253"/>
        <v/>
      </c>
      <c r="BF2762" s="141">
        <v>61027</v>
      </c>
      <c r="BG2762" s="142" t="s">
        <v>26828</v>
      </c>
      <c r="BH2762" s="141" t="s">
        <v>180</v>
      </c>
      <c r="BI2762" s="141" t="s">
        <v>178</v>
      </c>
      <c r="BJ2762" s="141"/>
      <c r="BK2762" s="141" t="s">
        <v>10896</v>
      </c>
      <c r="BL2762" s="141" t="s">
        <v>18198</v>
      </c>
      <c r="BM2762" s="141">
        <v>46.021334299999999</v>
      </c>
      <c r="BN2762" s="141">
        <v>-73.350040989999997</v>
      </c>
      <c r="BO2762" s="141">
        <v>1998</v>
      </c>
      <c r="BP2762" s="143"/>
      <c r="BQ2762" s="143" t="s">
        <v>17560</v>
      </c>
    </row>
    <row r="2763" spans="15:69" x14ac:dyDescent="0.25">
      <c r="O2763" s="225" t="str">
        <f t="shared" si="1253"/>
        <v/>
      </c>
      <c r="BF2763" s="141">
        <v>61027</v>
      </c>
      <c r="BG2763" s="142" t="s">
        <v>26829</v>
      </c>
      <c r="BH2763" s="141" t="s">
        <v>478</v>
      </c>
      <c r="BI2763" s="141" t="s">
        <v>1268</v>
      </c>
      <c r="BJ2763" s="141" t="s">
        <v>18199</v>
      </c>
      <c r="BK2763" s="141" t="s">
        <v>18200</v>
      </c>
      <c r="BL2763" s="141" t="s">
        <v>18201</v>
      </c>
      <c r="BM2763" s="141">
        <v>46.021006700000001</v>
      </c>
      <c r="BN2763" s="141">
        <v>-73.410957499999995</v>
      </c>
      <c r="BO2763" s="141">
        <v>1999</v>
      </c>
      <c r="BP2763" s="143"/>
      <c r="BQ2763" s="143" t="s">
        <v>17560</v>
      </c>
    </row>
    <row r="2764" spans="15:69" x14ac:dyDescent="0.25">
      <c r="O2764" s="225" t="str">
        <f t="shared" si="1253"/>
        <v/>
      </c>
      <c r="BF2764" s="141">
        <v>61027</v>
      </c>
      <c r="BG2764" s="142" t="s">
        <v>26830</v>
      </c>
      <c r="BH2764" s="141" t="s">
        <v>478</v>
      </c>
      <c r="BI2764" s="141" t="s">
        <v>186</v>
      </c>
      <c r="BJ2764" s="141"/>
      <c r="BK2764" s="141" t="s">
        <v>18200</v>
      </c>
      <c r="BL2764" s="141" t="s">
        <v>18201</v>
      </c>
      <c r="BM2764" s="141">
        <v>46.021006700000001</v>
      </c>
      <c r="BN2764" s="141">
        <v>-73.410957499999995</v>
      </c>
      <c r="BO2764" s="141">
        <v>1999</v>
      </c>
      <c r="BP2764" s="143"/>
      <c r="BQ2764" s="143" t="s">
        <v>17560</v>
      </c>
    </row>
    <row r="2765" spans="15:69" x14ac:dyDescent="0.25">
      <c r="O2765" s="225" t="str">
        <f t="shared" si="1253"/>
        <v/>
      </c>
      <c r="BF2765" s="141">
        <v>61030</v>
      </c>
      <c r="BG2765" s="142" t="s">
        <v>18227</v>
      </c>
      <c r="BH2765" s="141" t="s">
        <v>478</v>
      </c>
      <c r="BI2765" s="141" t="s">
        <v>176</v>
      </c>
      <c r="BJ2765" s="141" t="s">
        <v>2608</v>
      </c>
      <c r="BK2765" s="141" t="s">
        <v>1805</v>
      </c>
      <c r="BL2765" s="141" t="s">
        <v>2519</v>
      </c>
      <c r="BM2765" s="141">
        <v>46.023212000000001</v>
      </c>
      <c r="BN2765" s="141">
        <v>-73.435135000000002</v>
      </c>
      <c r="BO2765" s="141">
        <v>1984</v>
      </c>
      <c r="BP2765" s="143" t="s">
        <v>24013</v>
      </c>
      <c r="BQ2765" s="143" t="s">
        <v>17560</v>
      </c>
    </row>
    <row r="2766" spans="15:69" x14ac:dyDescent="0.25">
      <c r="O2766" s="225" t="str">
        <f t="shared" ref="O2766:O2829" si="1254">IF(OR(B2766="",C2766="",G2766="",H2766="",I2766="",AND(J2766="",BW2766=FALSE),AND(K2766="",BX2766=FALSE),AND(L2766="",BY2766=FALSE),AND(M2766="",BZ2766=FALSE)),"",(IF(AND(100&gt;=CG2766,CG2766&gt;80),"A",IF(AND(80&gt;=CG2766,CG2766&gt;60),"B",IF(AND(60&gt;=CG2766,CG2766&gt;40),"C",IF(AND(40&gt;=CG2766,CG2766&gt;20),"D","E"))))))</f>
        <v/>
      </c>
      <c r="BF2766" s="141">
        <v>61030</v>
      </c>
      <c r="BG2766" s="142" t="s">
        <v>18228</v>
      </c>
      <c r="BH2766" s="141" t="s">
        <v>478</v>
      </c>
      <c r="BI2766" s="141" t="s">
        <v>176</v>
      </c>
      <c r="BJ2766" s="141" t="s">
        <v>2610</v>
      </c>
      <c r="BK2766" s="141" t="s">
        <v>1805</v>
      </c>
      <c r="BL2766" s="141" t="s">
        <v>2519</v>
      </c>
      <c r="BM2766" s="141">
        <v>46.023212000000001</v>
      </c>
      <c r="BN2766" s="141">
        <v>-73.435135000000002</v>
      </c>
      <c r="BO2766" s="141">
        <v>1954</v>
      </c>
      <c r="BP2766" s="143" t="s">
        <v>25611</v>
      </c>
      <c r="BQ2766" s="143" t="s">
        <v>17560</v>
      </c>
    </row>
    <row r="2767" spans="15:69" x14ac:dyDescent="0.25">
      <c r="O2767" s="225" t="str">
        <f t="shared" si="1254"/>
        <v/>
      </c>
      <c r="BF2767" s="141">
        <v>61030</v>
      </c>
      <c r="BG2767" s="142" t="s">
        <v>18229</v>
      </c>
      <c r="BH2767" s="141" t="s">
        <v>478</v>
      </c>
      <c r="BI2767" s="141" t="s">
        <v>176</v>
      </c>
      <c r="BJ2767" s="141" t="s">
        <v>2612</v>
      </c>
      <c r="BK2767" s="141" t="s">
        <v>1805</v>
      </c>
      <c r="BL2767" s="141" t="s">
        <v>2519</v>
      </c>
      <c r="BM2767" s="141">
        <v>46.023212000000001</v>
      </c>
      <c r="BN2767" s="141">
        <v>-73.435135000000002</v>
      </c>
      <c r="BO2767" s="141">
        <v>1984</v>
      </c>
      <c r="BP2767" s="143" t="s">
        <v>24015</v>
      </c>
      <c r="BQ2767" s="143" t="s">
        <v>17560</v>
      </c>
    </row>
    <row r="2768" spans="15:69" x14ac:dyDescent="0.25">
      <c r="O2768" s="225" t="str">
        <f t="shared" si="1254"/>
        <v/>
      </c>
      <c r="BF2768" s="141">
        <v>62015</v>
      </c>
      <c r="BG2768" s="142" t="s">
        <v>18407</v>
      </c>
      <c r="BH2768" s="141" t="s">
        <v>478</v>
      </c>
      <c r="BI2768" s="141" t="s">
        <v>176</v>
      </c>
      <c r="BJ2768" s="141"/>
      <c r="BK2768" s="141" t="s">
        <v>1732</v>
      </c>
      <c r="BL2768" s="141" t="s">
        <v>18408</v>
      </c>
      <c r="BM2768" s="141">
        <v>46.227596843869399</v>
      </c>
      <c r="BN2768" s="141">
        <v>-73.524222883423604</v>
      </c>
      <c r="BO2768" s="141">
        <v>1980</v>
      </c>
      <c r="BP2768" s="143" t="s">
        <v>25651</v>
      </c>
      <c r="BQ2768" s="143" t="s">
        <v>26794</v>
      </c>
    </row>
    <row r="2769" spans="15:69" x14ac:dyDescent="0.25">
      <c r="O2769" s="225" t="str">
        <f t="shared" si="1254"/>
        <v/>
      </c>
      <c r="BF2769" s="141">
        <v>62015</v>
      </c>
      <c r="BG2769" s="142" t="s">
        <v>18409</v>
      </c>
      <c r="BH2769" s="141" t="s">
        <v>478</v>
      </c>
      <c r="BI2769" s="141" t="s">
        <v>186</v>
      </c>
      <c r="BJ2769" s="141"/>
      <c r="BK2769" s="141" t="s">
        <v>12101</v>
      </c>
      <c r="BL2769" s="141" t="s">
        <v>3352</v>
      </c>
      <c r="BM2769" s="141">
        <v>46.237432374819797</v>
      </c>
      <c r="BN2769" s="141">
        <v>-73.585583716740302</v>
      </c>
      <c r="BO2769" s="141">
        <v>1972</v>
      </c>
      <c r="BP2769" s="143"/>
      <c r="BQ2769" s="143" t="s">
        <v>26794</v>
      </c>
    </row>
    <row r="2770" spans="15:69" x14ac:dyDescent="0.25">
      <c r="O2770" s="225" t="str">
        <f t="shared" si="1254"/>
        <v/>
      </c>
      <c r="BF2770" s="141">
        <v>62015</v>
      </c>
      <c r="BG2770" s="142" t="s">
        <v>18410</v>
      </c>
      <c r="BH2770" s="141" t="s">
        <v>180</v>
      </c>
      <c r="BI2770" s="141" t="s">
        <v>190</v>
      </c>
      <c r="BJ2770" s="141"/>
      <c r="BK2770" s="141" t="s">
        <v>1825</v>
      </c>
      <c r="BL2770" s="141" t="s">
        <v>18411</v>
      </c>
      <c r="BM2770" s="141">
        <v>46.227349057305403</v>
      </c>
      <c r="BN2770" s="141">
        <v>-73.540810291833097</v>
      </c>
      <c r="BO2770" s="141">
        <v>2011</v>
      </c>
      <c r="BP2770" s="143" t="s">
        <v>25652</v>
      </c>
      <c r="BQ2770" s="143" t="s">
        <v>26794</v>
      </c>
    </row>
    <row r="2771" spans="15:69" x14ac:dyDescent="0.25">
      <c r="O2771" s="225" t="str">
        <f t="shared" si="1254"/>
        <v/>
      </c>
      <c r="BF2771" s="141">
        <v>61030</v>
      </c>
      <c r="BG2771" s="142" t="s">
        <v>18230</v>
      </c>
      <c r="BH2771" s="141" t="s">
        <v>478</v>
      </c>
      <c r="BI2771" s="141" t="s">
        <v>176</v>
      </c>
      <c r="BJ2771" s="141" t="s">
        <v>2614</v>
      </c>
      <c r="BK2771" s="141" t="s">
        <v>1805</v>
      </c>
      <c r="BL2771" s="141" t="s">
        <v>2519</v>
      </c>
      <c r="BM2771" s="141">
        <v>46.023212000000001</v>
      </c>
      <c r="BN2771" s="141">
        <v>-73.435135000000002</v>
      </c>
      <c r="BO2771" s="141">
        <v>1954</v>
      </c>
      <c r="BP2771" s="143" t="s">
        <v>25612</v>
      </c>
      <c r="BQ2771" s="143" t="s">
        <v>17560</v>
      </c>
    </row>
    <row r="2772" spans="15:69" x14ac:dyDescent="0.25">
      <c r="O2772" s="225" t="str">
        <f t="shared" si="1254"/>
        <v/>
      </c>
      <c r="BF2772" s="141">
        <v>61035</v>
      </c>
      <c r="BG2772" s="142" t="s">
        <v>18035</v>
      </c>
      <c r="BH2772" s="141" t="s">
        <v>478</v>
      </c>
      <c r="BI2772" s="141" t="s">
        <v>176</v>
      </c>
      <c r="BJ2772" s="141" t="s">
        <v>18036</v>
      </c>
      <c r="BK2772" s="141"/>
      <c r="BL2772" s="141" t="s">
        <v>18037</v>
      </c>
      <c r="BM2772" s="141">
        <v>46.061439999999997</v>
      </c>
      <c r="BN2772" s="141">
        <v>-73.481049999999996</v>
      </c>
      <c r="BO2772" s="141">
        <v>1984</v>
      </c>
      <c r="BP2772" s="143" t="s">
        <v>25570</v>
      </c>
      <c r="BQ2772" s="143" t="s">
        <v>17560</v>
      </c>
    </row>
    <row r="2773" spans="15:69" x14ac:dyDescent="0.25">
      <c r="O2773" s="225" t="str">
        <f t="shared" si="1254"/>
        <v/>
      </c>
      <c r="BF2773" s="141">
        <v>61035</v>
      </c>
      <c r="BG2773" s="142" t="s">
        <v>18038</v>
      </c>
      <c r="BH2773" s="141" t="s">
        <v>478</v>
      </c>
      <c r="BI2773" s="141" t="s">
        <v>176</v>
      </c>
      <c r="BJ2773" s="141" t="s">
        <v>18039</v>
      </c>
      <c r="BK2773" s="141"/>
      <c r="BL2773" s="141" t="s">
        <v>18037</v>
      </c>
      <c r="BM2773" s="141">
        <v>46.064839999999997</v>
      </c>
      <c r="BN2773" s="141">
        <v>-73.483059999999995</v>
      </c>
      <c r="BO2773" s="141">
        <v>1984</v>
      </c>
      <c r="BP2773" s="143" t="s">
        <v>25571</v>
      </c>
      <c r="BQ2773" s="143" t="s">
        <v>17560</v>
      </c>
    </row>
    <row r="2774" spans="15:69" x14ac:dyDescent="0.25">
      <c r="O2774" s="225" t="str">
        <f t="shared" si="1254"/>
        <v/>
      </c>
      <c r="BF2774" s="141">
        <v>61035</v>
      </c>
      <c r="BG2774" s="142" t="s">
        <v>18040</v>
      </c>
      <c r="BH2774" s="141" t="s">
        <v>478</v>
      </c>
      <c r="BI2774" s="141" t="s">
        <v>176</v>
      </c>
      <c r="BJ2774" s="141" t="s">
        <v>18041</v>
      </c>
      <c r="BK2774" s="141"/>
      <c r="BL2774" s="141" t="s">
        <v>18042</v>
      </c>
      <c r="BM2774" s="141">
        <v>46.054170999999997</v>
      </c>
      <c r="BN2774" s="141">
        <v>-73.490969000000007</v>
      </c>
      <c r="BO2774" s="141">
        <v>1984</v>
      </c>
      <c r="BP2774" s="143" t="s">
        <v>25572</v>
      </c>
      <c r="BQ2774" s="143" t="s">
        <v>17560</v>
      </c>
    </row>
    <row r="2775" spans="15:69" x14ac:dyDescent="0.25">
      <c r="O2775" s="225" t="str">
        <f t="shared" si="1254"/>
        <v/>
      </c>
      <c r="BF2775" s="141">
        <v>61035</v>
      </c>
      <c r="BG2775" s="142" t="s">
        <v>18043</v>
      </c>
      <c r="BH2775" s="141" t="s">
        <v>180</v>
      </c>
      <c r="BI2775" s="141" t="s">
        <v>191</v>
      </c>
      <c r="BJ2775" s="141"/>
      <c r="BK2775" s="141"/>
      <c r="BL2775" s="141" t="s">
        <v>18044</v>
      </c>
      <c r="BM2775" s="141">
        <v>46.037689999999998</v>
      </c>
      <c r="BN2775" s="141">
        <v>-73.472610000000003</v>
      </c>
      <c r="BO2775" s="141">
        <v>2012</v>
      </c>
      <c r="BP2775" s="143" t="s">
        <v>191</v>
      </c>
      <c r="BQ2775" s="143" t="s">
        <v>17560</v>
      </c>
    </row>
    <row r="2776" spans="15:69" x14ac:dyDescent="0.25">
      <c r="O2776" s="225" t="str">
        <f t="shared" si="1254"/>
        <v/>
      </c>
      <c r="BF2776" s="141">
        <v>62037</v>
      </c>
      <c r="BG2776" s="142" t="s">
        <v>18312</v>
      </c>
      <c r="BH2776" s="141" t="s">
        <v>478</v>
      </c>
      <c r="BI2776" s="141" t="s">
        <v>176</v>
      </c>
      <c r="BJ2776" s="141" t="s">
        <v>1588</v>
      </c>
      <c r="BK2776" s="141" t="s">
        <v>18313</v>
      </c>
      <c r="BL2776" s="141" t="s">
        <v>18314</v>
      </c>
      <c r="BM2776" s="141">
        <v>46.057167800000002</v>
      </c>
      <c r="BN2776" s="141">
        <v>-73.661293599999993</v>
      </c>
      <c r="BO2776" s="141">
        <v>2001</v>
      </c>
      <c r="BP2776" s="143"/>
      <c r="BQ2776" s="143" t="s">
        <v>17560</v>
      </c>
    </row>
    <row r="2777" spans="15:69" x14ac:dyDescent="0.25">
      <c r="O2777" s="225" t="str">
        <f t="shared" si="1254"/>
        <v/>
      </c>
      <c r="BF2777" s="141">
        <v>62053</v>
      </c>
      <c r="BG2777" s="142" t="s">
        <v>18345</v>
      </c>
      <c r="BH2777" s="141" t="s">
        <v>478</v>
      </c>
      <c r="BI2777" s="141" t="s">
        <v>176</v>
      </c>
      <c r="BJ2777" s="141" t="s">
        <v>1588</v>
      </c>
      <c r="BK2777" s="141" t="s">
        <v>18346</v>
      </c>
      <c r="BL2777" s="141" t="s">
        <v>18347</v>
      </c>
      <c r="BM2777" s="141">
        <v>46.109400000000001</v>
      </c>
      <c r="BN2777" s="141">
        <v>-74.002920000000003</v>
      </c>
      <c r="BO2777" s="141">
        <v>1997</v>
      </c>
      <c r="BP2777" s="143" t="s">
        <v>25633</v>
      </c>
      <c r="BQ2777" s="143" t="s">
        <v>17560</v>
      </c>
    </row>
    <row r="2778" spans="15:69" x14ac:dyDescent="0.25">
      <c r="O2778" s="225" t="str">
        <f t="shared" si="1254"/>
        <v/>
      </c>
      <c r="BF2778" s="141">
        <v>62015</v>
      </c>
      <c r="BG2778" s="142" t="s">
        <v>18412</v>
      </c>
      <c r="BH2778" s="141" t="s">
        <v>180</v>
      </c>
      <c r="BI2778" s="141" t="s">
        <v>178</v>
      </c>
      <c r="BJ2778" s="141"/>
      <c r="BK2778" s="141" t="s">
        <v>2174</v>
      </c>
      <c r="BL2778" s="141" t="s">
        <v>18413</v>
      </c>
      <c r="BM2778" s="141">
        <v>46.221027840525799</v>
      </c>
      <c r="BN2778" s="141">
        <v>-73.528354975864303</v>
      </c>
      <c r="BO2778" s="141">
        <v>1986</v>
      </c>
      <c r="BP2778" s="143"/>
      <c r="BQ2778" s="143" t="s">
        <v>26794</v>
      </c>
    </row>
    <row r="2779" spans="15:69" x14ac:dyDescent="0.25">
      <c r="O2779" s="225" t="str">
        <f t="shared" si="1254"/>
        <v/>
      </c>
      <c r="BF2779" s="141">
        <v>62015</v>
      </c>
      <c r="BG2779" s="142" t="s">
        <v>18414</v>
      </c>
      <c r="BH2779" s="141" t="s">
        <v>180</v>
      </c>
      <c r="BI2779" s="141" t="s">
        <v>178</v>
      </c>
      <c r="BJ2779" s="141"/>
      <c r="BK2779" s="141" t="s">
        <v>3408</v>
      </c>
      <c r="BL2779" s="141" t="s">
        <v>18415</v>
      </c>
      <c r="BM2779" s="141">
        <v>46.224266328822402</v>
      </c>
      <c r="BN2779" s="141">
        <v>-73.530560403472293</v>
      </c>
      <c r="BO2779" s="141">
        <v>1986</v>
      </c>
      <c r="BP2779" s="143" t="s">
        <v>25653</v>
      </c>
      <c r="BQ2779" s="143" t="s">
        <v>26794</v>
      </c>
    </row>
    <row r="2780" spans="15:69" x14ac:dyDescent="0.25">
      <c r="O2780" s="225" t="str">
        <f t="shared" si="1254"/>
        <v/>
      </c>
      <c r="BF2780" s="141">
        <v>62015</v>
      </c>
      <c r="BG2780" s="142" t="s">
        <v>18416</v>
      </c>
      <c r="BH2780" s="141" t="s">
        <v>478</v>
      </c>
      <c r="BI2780" s="141" t="s">
        <v>176</v>
      </c>
      <c r="BJ2780" s="141"/>
      <c r="BK2780" s="141" t="s">
        <v>3219</v>
      </c>
      <c r="BL2780" s="141" t="s">
        <v>18417</v>
      </c>
      <c r="BM2780" s="141">
        <v>46.231955123933297</v>
      </c>
      <c r="BN2780" s="141">
        <v>-73.536506448500106</v>
      </c>
      <c r="BO2780" s="141">
        <v>1965</v>
      </c>
      <c r="BP2780" s="143" t="s">
        <v>25654</v>
      </c>
      <c r="BQ2780" s="143" t="s">
        <v>26794</v>
      </c>
    </row>
    <row r="2781" spans="15:69" x14ac:dyDescent="0.25">
      <c r="O2781" s="225" t="str">
        <f t="shared" si="1254"/>
        <v/>
      </c>
      <c r="BF2781" s="141">
        <v>61035</v>
      </c>
      <c r="BG2781" s="142" t="s">
        <v>18045</v>
      </c>
      <c r="BH2781" s="141" t="s">
        <v>478</v>
      </c>
      <c r="BI2781" s="141" t="s">
        <v>186</v>
      </c>
      <c r="BJ2781" s="141" t="s">
        <v>1562</v>
      </c>
      <c r="BK2781" s="141"/>
      <c r="BL2781" s="141" t="s">
        <v>18046</v>
      </c>
      <c r="BM2781" s="141">
        <v>46.059690000000003</v>
      </c>
      <c r="BN2781" s="141">
        <v>-73.481629999999996</v>
      </c>
      <c r="BO2781" s="141">
        <v>1995</v>
      </c>
      <c r="BP2781" s="143" t="s">
        <v>25573</v>
      </c>
      <c r="BQ2781" s="143" t="s">
        <v>17560</v>
      </c>
    </row>
    <row r="2782" spans="15:69" x14ac:dyDescent="0.25">
      <c r="O2782" s="225" t="str">
        <f t="shared" si="1254"/>
        <v/>
      </c>
      <c r="BF2782" s="141">
        <v>62047</v>
      </c>
      <c r="BG2782" s="142" t="s">
        <v>18333</v>
      </c>
      <c r="BH2782" s="141" t="s">
        <v>180</v>
      </c>
      <c r="BI2782" s="141" t="s">
        <v>191</v>
      </c>
      <c r="BJ2782" s="141" t="s">
        <v>2514</v>
      </c>
      <c r="BK2782" s="141" t="s">
        <v>18334</v>
      </c>
      <c r="BL2782" s="141" t="s">
        <v>18335</v>
      </c>
      <c r="BM2782" s="141">
        <v>46.097209999999997</v>
      </c>
      <c r="BN2782" s="141">
        <v>-73.87012</v>
      </c>
      <c r="BO2782" s="141">
        <v>1985</v>
      </c>
      <c r="BP2782" s="143" t="s">
        <v>25627</v>
      </c>
      <c r="BQ2782" s="143" t="s">
        <v>17560</v>
      </c>
    </row>
    <row r="2783" spans="15:69" x14ac:dyDescent="0.25">
      <c r="O2783" s="225" t="str">
        <f t="shared" si="1254"/>
        <v/>
      </c>
      <c r="BF2783" s="141">
        <v>62047</v>
      </c>
      <c r="BG2783" s="142" t="s">
        <v>18336</v>
      </c>
      <c r="BH2783" s="141" t="s">
        <v>478</v>
      </c>
      <c r="BI2783" s="141" t="s">
        <v>176</v>
      </c>
      <c r="BJ2783" s="141" t="s">
        <v>2127</v>
      </c>
      <c r="BK2783" s="141" t="s">
        <v>17836</v>
      </c>
      <c r="BL2783" s="141" t="s">
        <v>18337</v>
      </c>
      <c r="BM2783" s="141">
        <v>46.150849999999998</v>
      </c>
      <c r="BN2783" s="141">
        <v>-73.806659999999994</v>
      </c>
      <c r="BO2783" s="141">
        <v>2007</v>
      </c>
      <c r="BP2783" s="143" t="s">
        <v>25628</v>
      </c>
      <c r="BQ2783" s="143" t="s">
        <v>17560</v>
      </c>
    </row>
    <row r="2784" spans="15:69" x14ac:dyDescent="0.25">
      <c r="O2784" s="225" t="str">
        <f t="shared" si="1254"/>
        <v/>
      </c>
      <c r="BF2784" s="141">
        <v>62047</v>
      </c>
      <c r="BG2784" s="142" t="s">
        <v>18338</v>
      </c>
      <c r="BH2784" s="141" t="s">
        <v>180</v>
      </c>
      <c r="BI2784" s="141" t="s">
        <v>191</v>
      </c>
      <c r="BJ2784" s="141" t="s">
        <v>2514</v>
      </c>
      <c r="BK2784" s="141" t="s">
        <v>18339</v>
      </c>
      <c r="BL2784" s="141" t="s">
        <v>2063</v>
      </c>
      <c r="BM2784" s="141">
        <v>46.069180000000003</v>
      </c>
      <c r="BN2784" s="141">
        <v>-73.884950000000003</v>
      </c>
      <c r="BO2784" s="141">
        <v>1989</v>
      </c>
      <c r="BP2784" s="143" t="s">
        <v>25629</v>
      </c>
      <c r="BQ2784" s="143" t="s">
        <v>17560</v>
      </c>
    </row>
    <row r="2785" spans="15:69" x14ac:dyDescent="0.25">
      <c r="O2785" s="225" t="str">
        <f t="shared" si="1254"/>
        <v/>
      </c>
      <c r="BF2785" s="141">
        <v>62060</v>
      </c>
      <c r="BG2785" s="142" t="s">
        <v>18449</v>
      </c>
      <c r="BH2785" s="141" t="s">
        <v>180</v>
      </c>
      <c r="BI2785" s="141" t="s">
        <v>191</v>
      </c>
      <c r="BJ2785" s="141" t="s">
        <v>18442</v>
      </c>
      <c r="BK2785" s="141" t="s">
        <v>2148</v>
      </c>
      <c r="BL2785" s="141" t="s">
        <v>18450</v>
      </c>
      <c r="BM2785" s="141">
        <v>46.297913000000001</v>
      </c>
      <c r="BN2785" s="141">
        <v>-74.204710000000006</v>
      </c>
      <c r="BO2785" s="141">
        <v>1982</v>
      </c>
      <c r="BP2785" s="143" t="s">
        <v>25665</v>
      </c>
      <c r="BQ2785" s="143" t="s">
        <v>17560</v>
      </c>
    </row>
    <row r="2786" spans="15:69" x14ac:dyDescent="0.25">
      <c r="O2786" s="225" t="str">
        <f t="shared" si="1254"/>
        <v/>
      </c>
      <c r="BF2786" s="141">
        <v>62060</v>
      </c>
      <c r="BG2786" s="142" t="s">
        <v>18451</v>
      </c>
      <c r="BH2786" s="141" t="s">
        <v>180</v>
      </c>
      <c r="BI2786" s="141" t="s">
        <v>191</v>
      </c>
      <c r="BJ2786" s="141" t="s">
        <v>18442</v>
      </c>
      <c r="BK2786" s="141" t="s">
        <v>10450</v>
      </c>
      <c r="BL2786" s="141" t="s">
        <v>8916</v>
      </c>
      <c r="BM2786" s="141">
        <v>46.314166999999998</v>
      </c>
      <c r="BN2786" s="141">
        <v>-74.213030000000003</v>
      </c>
      <c r="BO2786" s="141">
        <v>1984</v>
      </c>
      <c r="BP2786" s="143" t="s">
        <v>25665</v>
      </c>
      <c r="BQ2786" s="143" t="s">
        <v>17560</v>
      </c>
    </row>
    <row r="2787" spans="15:69" x14ac:dyDescent="0.25">
      <c r="O2787" s="225" t="str">
        <f t="shared" si="1254"/>
        <v/>
      </c>
      <c r="BF2787" s="141">
        <v>62065</v>
      </c>
      <c r="BG2787" s="142" t="s">
        <v>18371</v>
      </c>
      <c r="BH2787" s="141" t="s">
        <v>478</v>
      </c>
      <c r="BI2787" s="141" t="s">
        <v>177</v>
      </c>
      <c r="BJ2787" s="141"/>
      <c r="BK2787" s="141"/>
      <c r="BL2787" s="141" t="s">
        <v>18372</v>
      </c>
      <c r="BM2787" s="141">
        <v>46.258387463688798</v>
      </c>
      <c r="BN2787" s="141">
        <v>-73.780664170722204</v>
      </c>
      <c r="BO2787" s="141">
        <v>1981</v>
      </c>
      <c r="BP2787" s="143" t="s">
        <v>25638</v>
      </c>
      <c r="BQ2787" s="143" t="s">
        <v>17560</v>
      </c>
    </row>
    <row r="2788" spans="15:69" x14ac:dyDescent="0.25">
      <c r="O2788" s="225" t="str">
        <f t="shared" si="1254"/>
        <v/>
      </c>
      <c r="BF2788" s="141">
        <v>62065</v>
      </c>
      <c r="BG2788" s="142" t="s">
        <v>18373</v>
      </c>
      <c r="BH2788" s="141" t="s">
        <v>478</v>
      </c>
      <c r="BI2788" s="141" t="s">
        <v>176</v>
      </c>
      <c r="BJ2788" s="141"/>
      <c r="BK2788" s="141" t="s">
        <v>1729</v>
      </c>
      <c r="BL2788" s="141" t="s">
        <v>18374</v>
      </c>
      <c r="BM2788" s="141">
        <v>46.280868873853898</v>
      </c>
      <c r="BN2788" s="141">
        <v>-73.763789639776206</v>
      </c>
      <c r="BO2788" s="141">
        <v>2005</v>
      </c>
      <c r="BP2788" s="143" t="s">
        <v>25639</v>
      </c>
      <c r="BQ2788" s="143" t="s">
        <v>17560</v>
      </c>
    </row>
    <row r="2789" spans="15:69" x14ac:dyDescent="0.25">
      <c r="O2789" s="225" t="str">
        <f t="shared" si="1254"/>
        <v/>
      </c>
      <c r="BF2789" s="141">
        <v>64008</v>
      </c>
      <c r="BG2789" s="142" t="s">
        <v>18767</v>
      </c>
      <c r="BH2789" s="141" t="s">
        <v>180</v>
      </c>
      <c r="BI2789" s="141" t="s">
        <v>191</v>
      </c>
      <c r="BJ2789" s="141" t="s">
        <v>18768</v>
      </c>
      <c r="BK2789" s="141" t="s">
        <v>18769</v>
      </c>
      <c r="BL2789" s="141" t="s">
        <v>18770</v>
      </c>
      <c r="BM2789" s="141">
        <v>45.693452299999997</v>
      </c>
      <c r="BN2789" s="141">
        <v>-73.797162700000001</v>
      </c>
      <c r="BO2789" s="141">
        <v>1996</v>
      </c>
      <c r="BP2789" s="143" t="s">
        <v>24572</v>
      </c>
      <c r="BQ2789" s="143" t="s">
        <v>26794</v>
      </c>
    </row>
    <row r="2790" spans="15:69" x14ac:dyDescent="0.25">
      <c r="O2790" s="225" t="str">
        <f t="shared" si="1254"/>
        <v/>
      </c>
      <c r="BF2790" s="141">
        <v>64008</v>
      </c>
      <c r="BG2790" s="142" t="s">
        <v>18771</v>
      </c>
      <c r="BH2790" s="141" t="s">
        <v>180</v>
      </c>
      <c r="BI2790" s="141" t="s">
        <v>191</v>
      </c>
      <c r="BJ2790" s="141" t="s">
        <v>18772</v>
      </c>
      <c r="BK2790" s="141" t="s">
        <v>18773</v>
      </c>
      <c r="BL2790" s="141" t="s">
        <v>18774</v>
      </c>
      <c r="BM2790" s="141">
        <v>45.689121499999999</v>
      </c>
      <c r="BN2790" s="141">
        <v>-73.782808299999999</v>
      </c>
      <c r="BO2790" s="141">
        <v>1978</v>
      </c>
      <c r="BP2790" s="143" t="s">
        <v>24572</v>
      </c>
      <c r="BQ2790" s="143" t="s">
        <v>26794</v>
      </c>
    </row>
    <row r="2791" spans="15:69" x14ac:dyDescent="0.25">
      <c r="O2791" s="225" t="str">
        <f t="shared" si="1254"/>
        <v/>
      </c>
      <c r="BF2791" s="141">
        <v>64008</v>
      </c>
      <c r="BG2791" s="142" t="s">
        <v>18775</v>
      </c>
      <c r="BH2791" s="141" t="s">
        <v>180</v>
      </c>
      <c r="BI2791" s="141" t="s">
        <v>191</v>
      </c>
      <c r="BJ2791" s="141" t="s">
        <v>18776</v>
      </c>
      <c r="BK2791" s="141" t="s">
        <v>2541</v>
      </c>
      <c r="BL2791" s="141" t="s">
        <v>18774</v>
      </c>
      <c r="BM2791" s="141">
        <v>45.689128400000001</v>
      </c>
      <c r="BN2791" s="141">
        <v>-73.782522299999897</v>
      </c>
      <c r="BO2791" s="141">
        <v>1996</v>
      </c>
      <c r="BP2791" s="143" t="s">
        <v>25721</v>
      </c>
      <c r="BQ2791" s="143" t="s">
        <v>26794</v>
      </c>
    </row>
    <row r="2792" spans="15:69" x14ac:dyDescent="0.25">
      <c r="O2792" s="225" t="str">
        <f t="shared" si="1254"/>
        <v/>
      </c>
      <c r="BF2792" s="141">
        <v>61040</v>
      </c>
      <c r="BG2792" s="142" t="s">
        <v>18218</v>
      </c>
      <c r="BH2792" s="141" t="s">
        <v>180</v>
      </c>
      <c r="BI2792" s="141" t="s">
        <v>191</v>
      </c>
      <c r="BJ2792" s="141" t="s">
        <v>18219</v>
      </c>
      <c r="BK2792" s="141" t="s">
        <v>18220</v>
      </c>
      <c r="BL2792" s="141" t="s">
        <v>18221</v>
      </c>
      <c r="BM2792" s="141">
        <v>46.074129999999997</v>
      </c>
      <c r="BN2792" s="141">
        <v>-73.558520000000001</v>
      </c>
      <c r="BO2792" s="141">
        <v>1994</v>
      </c>
      <c r="BP2792" s="143" t="s">
        <v>25610</v>
      </c>
      <c r="BQ2792" s="143" t="s">
        <v>17560</v>
      </c>
    </row>
    <row r="2793" spans="15:69" x14ac:dyDescent="0.25">
      <c r="O2793" s="225" t="str">
        <f t="shared" si="1254"/>
        <v/>
      </c>
      <c r="BF2793" s="141">
        <v>61040</v>
      </c>
      <c r="BG2793" s="142" t="s">
        <v>18265</v>
      </c>
      <c r="BH2793" s="141" t="s">
        <v>180</v>
      </c>
      <c r="BI2793" s="141" t="s">
        <v>191</v>
      </c>
      <c r="BJ2793" s="141" t="s">
        <v>18266</v>
      </c>
      <c r="BK2793" s="141" t="s">
        <v>18220</v>
      </c>
      <c r="BL2793" s="141" t="s">
        <v>18267</v>
      </c>
      <c r="BM2793" s="141">
        <v>46.074359999999999</v>
      </c>
      <c r="BN2793" s="141">
        <v>-73.53443</v>
      </c>
      <c r="BO2793" s="141">
        <v>2011</v>
      </c>
      <c r="BP2793" s="143" t="s">
        <v>25610</v>
      </c>
      <c r="BQ2793" s="143" t="s">
        <v>17560</v>
      </c>
    </row>
    <row r="2794" spans="15:69" x14ac:dyDescent="0.25">
      <c r="O2794" s="225" t="str">
        <f t="shared" si="1254"/>
        <v/>
      </c>
      <c r="BF2794" s="141">
        <v>62037</v>
      </c>
      <c r="BG2794" s="142" t="s">
        <v>18315</v>
      </c>
      <c r="BH2794" s="141" t="s">
        <v>180</v>
      </c>
      <c r="BI2794" s="141" t="s">
        <v>178</v>
      </c>
      <c r="BJ2794" s="141" t="s">
        <v>18316</v>
      </c>
      <c r="BK2794" s="141" t="s">
        <v>12237</v>
      </c>
      <c r="BL2794" s="141" t="s">
        <v>18317</v>
      </c>
      <c r="BM2794" s="141">
        <v>46.033546000000001</v>
      </c>
      <c r="BN2794" s="141">
        <v>-73.689472699999996</v>
      </c>
      <c r="BO2794" s="141">
        <v>1986</v>
      </c>
      <c r="BP2794" s="143" t="s">
        <v>25625</v>
      </c>
      <c r="BQ2794" s="143" t="s">
        <v>17560</v>
      </c>
    </row>
    <row r="2795" spans="15:69" x14ac:dyDescent="0.25">
      <c r="O2795" s="225" t="str">
        <f t="shared" si="1254"/>
        <v/>
      </c>
      <c r="BF2795" s="141">
        <v>62037</v>
      </c>
      <c r="BG2795" s="142" t="s">
        <v>18318</v>
      </c>
      <c r="BH2795" s="141" t="s">
        <v>180</v>
      </c>
      <c r="BI2795" s="141" t="s">
        <v>191</v>
      </c>
      <c r="BJ2795" s="141"/>
      <c r="BK2795" s="141" t="s">
        <v>18319</v>
      </c>
      <c r="BL2795" s="141" t="s">
        <v>18320</v>
      </c>
      <c r="BM2795" s="141">
        <v>46.034182399999999</v>
      </c>
      <c r="BN2795" s="141">
        <v>-73.689128199999999</v>
      </c>
      <c r="BO2795" s="141">
        <v>1986</v>
      </c>
      <c r="BP2795" s="143"/>
      <c r="BQ2795" s="143" t="s">
        <v>17560</v>
      </c>
    </row>
    <row r="2796" spans="15:69" x14ac:dyDescent="0.25">
      <c r="O2796" s="225" t="str">
        <f t="shared" si="1254"/>
        <v/>
      </c>
      <c r="BF2796" s="141">
        <v>62037</v>
      </c>
      <c r="BG2796" s="142" t="s">
        <v>18321</v>
      </c>
      <c r="BH2796" s="141" t="s">
        <v>180</v>
      </c>
      <c r="BI2796" s="141" t="s">
        <v>191</v>
      </c>
      <c r="BJ2796" s="141"/>
      <c r="BK2796" s="141" t="s">
        <v>18322</v>
      </c>
      <c r="BL2796" s="141" t="s">
        <v>18311</v>
      </c>
      <c r="BM2796" s="141">
        <v>46.039244600000004</v>
      </c>
      <c r="BN2796" s="141">
        <v>-73.711638389000001</v>
      </c>
      <c r="BO2796" s="141">
        <v>1986</v>
      </c>
      <c r="BP2796" s="143"/>
      <c r="BQ2796" s="143" t="s">
        <v>17560</v>
      </c>
    </row>
    <row r="2797" spans="15:69" x14ac:dyDescent="0.25">
      <c r="O2797" s="225" t="str">
        <f t="shared" si="1254"/>
        <v/>
      </c>
      <c r="BF2797" s="141">
        <v>62047</v>
      </c>
      <c r="BG2797" s="142" t="s">
        <v>18340</v>
      </c>
      <c r="BH2797" s="141" t="s">
        <v>180</v>
      </c>
      <c r="BI2797" s="141" t="s">
        <v>191</v>
      </c>
      <c r="BJ2797" s="141" t="s">
        <v>2514</v>
      </c>
      <c r="BK2797" s="141" t="s">
        <v>2048</v>
      </c>
      <c r="BL2797" s="141" t="s">
        <v>18341</v>
      </c>
      <c r="BM2797" s="141">
        <v>46.069369999999999</v>
      </c>
      <c r="BN2797" s="141">
        <v>-73.886240000000001</v>
      </c>
      <c r="BO2797" s="141">
        <v>1985</v>
      </c>
      <c r="BP2797" s="143" t="s">
        <v>25630</v>
      </c>
      <c r="BQ2797" s="143" t="s">
        <v>17560</v>
      </c>
    </row>
    <row r="2798" spans="15:69" x14ac:dyDescent="0.25">
      <c r="O2798" s="225" t="str">
        <f t="shared" si="1254"/>
        <v/>
      </c>
      <c r="BF2798" s="141">
        <v>62065</v>
      </c>
      <c r="BG2798" s="142" t="s">
        <v>18375</v>
      </c>
      <c r="BH2798" s="141" t="s">
        <v>478</v>
      </c>
      <c r="BI2798" s="141" t="s">
        <v>186</v>
      </c>
      <c r="BJ2798" s="141"/>
      <c r="BK2798" s="141" t="s">
        <v>1879</v>
      </c>
      <c r="BL2798" s="141" t="s">
        <v>18376</v>
      </c>
      <c r="BM2798" s="141">
        <v>46.266776709675099</v>
      </c>
      <c r="BN2798" s="141">
        <v>-73.775478713663404</v>
      </c>
      <c r="BO2798" s="141">
        <v>2005</v>
      </c>
      <c r="BP2798" s="143" t="s">
        <v>25640</v>
      </c>
      <c r="BQ2798" s="143" t="s">
        <v>17560</v>
      </c>
    </row>
    <row r="2799" spans="15:69" x14ac:dyDescent="0.25">
      <c r="O2799" s="225" t="str">
        <f t="shared" si="1254"/>
        <v/>
      </c>
      <c r="BF2799" s="141">
        <v>62065</v>
      </c>
      <c r="BG2799" s="142" t="s">
        <v>18377</v>
      </c>
      <c r="BH2799" s="141" t="s">
        <v>180</v>
      </c>
      <c r="BI2799" s="141" t="s">
        <v>178</v>
      </c>
      <c r="BJ2799" s="141"/>
      <c r="BK2799" s="141" t="s">
        <v>4213</v>
      </c>
      <c r="BL2799" s="141" t="s">
        <v>18378</v>
      </c>
      <c r="BM2799" s="141">
        <v>46.275133591938001</v>
      </c>
      <c r="BN2799" s="141">
        <v>-73.764764135885002</v>
      </c>
      <c r="BO2799" s="141">
        <v>1981</v>
      </c>
      <c r="BP2799" s="143" t="s">
        <v>25641</v>
      </c>
      <c r="BQ2799" s="143" t="s">
        <v>17560</v>
      </c>
    </row>
    <row r="2800" spans="15:69" x14ac:dyDescent="0.25">
      <c r="O2800" s="225" t="str">
        <f t="shared" si="1254"/>
        <v/>
      </c>
      <c r="BF2800" s="141">
        <v>62065</v>
      </c>
      <c r="BG2800" s="142" t="s">
        <v>18379</v>
      </c>
      <c r="BH2800" s="141" t="s">
        <v>180</v>
      </c>
      <c r="BI2800" s="141" t="s">
        <v>191</v>
      </c>
      <c r="BJ2800" s="141" t="s">
        <v>18380</v>
      </c>
      <c r="BK2800" s="141" t="s">
        <v>18381</v>
      </c>
      <c r="BL2800" s="141" t="s">
        <v>1616</v>
      </c>
      <c r="BM2800" s="141">
        <v>46.2710717</v>
      </c>
      <c r="BN2800" s="141">
        <v>-73.7715946</v>
      </c>
      <c r="BO2800" s="141">
        <v>1981</v>
      </c>
      <c r="BP2800" s="143"/>
      <c r="BQ2800" s="143" t="s">
        <v>17560</v>
      </c>
    </row>
    <row r="2801" spans="15:69" x14ac:dyDescent="0.25">
      <c r="O2801" s="225" t="str">
        <f t="shared" si="1254"/>
        <v/>
      </c>
      <c r="BF2801" s="141">
        <v>62065</v>
      </c>
      <c r="BG2801" s="142" t="s">
        <v>18382</v>
      </c>
      <c r="BH2801" s="141" t="s">
        <v>180</v>
      </c>
      <c r="BI2801" s="141" t="s">
        <v>191</v>
      </c>
      <c r="BJ2801" s="141"/>
      <c r="BK2801" s="141" t="s">
        <v>2900</v>
      </c>
      <c r="BL2801" s="141" t="s">
        <v>18383</v>
      </c>
      <c r="BM2801" s="141">
        <v>46.290157999999998</v>
      </c>
      <c r="BN2801" s="141">
        <v>-73.735658999999998</v>
      </c>
      <c r="BO2801" s="141">
        <v>2013</v>
      </c>
      <c r="BP2801" s="143"/>
      <c r="BQ2801" s="143" t="s">
        <v>17560</v>
      </c>
    </row>
    <row r="2802" spans="15:69" x14ac:dyDescent="0.25">
      <c r="O2802" s="225" t="str">
        <f t="shared" si="1254"/>
        <v/>
      </c>
      <c r="BF2802" s="141">
        <v>62085</v>
      </c>
      <c r="BG2802" s="142" t="s">
        <v>18527</v>
      </c>
      <c r="BH2802" s="141" t="s">
        <v>478</v>
      </c>
      <c r="BI2802" s="141" t="s">
        <v>186</v>
      </c>
      <c r="BJ2802" s="141"/>
      <c r="BK2802" s="141" t="s">
        <v>2927</v>
      </c>
      <c r="BL2802" s="141" t="s">
        <v>18417</v>
      </c>
      <c r="BM2802" s="141">
        <v>46.684603663918097</v>
      </c>
      <c r="BN2802" s="141">
        <v>-73.921657859084604</v>
      </c>
      <c r="BO2802" s="141">
        <v>1991</v>
      </c>
      <c r="BP2802" s="143" t="s">
        <v>25676</v>
      </c>
      <c r="BQ2802" s="143" t="s">
        <v>26794</v>
      </c>
    </row>
    <row r="2803" spans="15:69" x14ac:dyDescent="0.25">
      <c r="O2803" s="225" t="str">
        <f t="shared" si="1254"/>
        <v/>
      </c>
      <c r="BF2803" s="141">
        <v>62085</v>
      </c>
      <c r="BG2803" s="142" t="s">
        <v>18528</v>
      </c>
      <c r="BH2803" s="141" t="s">
        <v>180</v>
      </c>
      <c r="BI2803" s="141" t="s">
        <v>191</v>
      </c>
      <c r="BJ2803" s="141"/>
      <c r="BK2803" s="141" t="s">
        <v>2383</v>
      </c>
      <c r="BL2803" s="141" t="s">
        <v>18529</v>
      </c>
      <c r="BM2803" s="141">
        <v>46.679079999999999</v>
      </c>
      <c r="BN2803" s="141">
        <v>-73.916629999999998</v>
      </c>
      <c r="BO2803" s="141">
        <v>1991</v>
      </c>
      <c r="BP2803" s="143" t="s">
        <v>25677</v>
      </c>
      <c r="BQ2803" s="143" t="s">
        <v>26794</v>
      </c>
    </row>
    <row r="2804" spans="15:69" x14ac:dyDescent="0.25">
      <c r="O2804" s="225" t="str">
        <f t="shared" si="1254"/>
        <v/>
      </c>
      <c r="BF2804" s="141">
        <v>64008</v>
      </c>
      <c r="BG2804" s="142" t="s">
        <v>18777</v>
      </c>
      <c r="BH2804" s="141" t="s">
        <v>180</v>
      </c>
      <c r="BI2804" s="141" t="s">
        <v>191</v>
      </c>
      <c r="BJ2804" s="141" t="s">
        <v>18778</v>
      </c>
      <c r="BK2804" s="141" t="s">
        <v>5121</v>
      </c>
      <c r="BL2804" s="141" t="s">
        <v>18779</v>
      </c>
      <c r="BM2804" s="141">
        <v>45.691171699999998</v>
      </c>
      <c r="BN2804" s="141">
        <v>-73.756026899999995</v>
      </c>
      <c r="BO2804" s="141">
        <v>2000</v>
      </c>
      <c r="BP2804" s="143" t="s">
        <v>25721</v>
      </c>
      <c r="BQ2804" s="143" t="s">
        <v>26794</v>
      </c>
    </row>
    <row r="2805" spans="15:69" x14ac:dyDescent="0.25">
      <c r="O2805" s="225" t="str">
        <f t="shared" si="1254"/>
        <v/>
      </c>
      <c r="BF2805" s="141">
        <v>62070</v>
      </c>
      <c r="BG2805" s="142" t="s">
        <v>18384</v>
      </c>
      <c r="BH2805" s="141" t="s">
        <v>478</v>
      </c>
      <c r="BI2805" s="141" t="s">
        <v>176</v>
      </c>
      <c r="BJ2805" s="141" t="s">
        <v>18385</v>
      </c>
      <c r="BK2805" s="141" t="s">
        <v>3190</v>
      </c>
      <c r="BL2805" s="141" t="s">
        <v>2335</v>
      </c>
      <c r="BM2805" s="141">
        <v>46.328499429313702</v>
      </c>
      <c r="BN2805" s="141">
        <v>-73.646146198629296</v>
      </c>
      <c r="BO2805" s="141">
        <v>2006</v>
      </c>
      <c r="BP2805" s="143" t="s">
        <v>25642</v>
      </c>
      <c r="BQ2805" s="143" t="s">
        <v>27848</v>
      </c>
    </row>
    <row r="2806" spans="15:69" x14ac:dyDescent="0.25">
      <c r="O2806" s="225" t="str">
        <f t="shared" si="1254"/>
        <v/>
      </c>
      <c r="BF2806" s="141">
        <v>62075</v>
      </c>
      <c r="BG2806" s="142" t="s">
        <v>18388</v>
      </c>
      <c r="BH2806" s="141" t="s">
        <v>478</v>
      </c>
      <c r="BI2806" s="141" t="s">
        <v>186</v>
      </c>
      <c r="BJ2806" s="141"/>
      <c r="BK2806" s="141" t="s">
        <v>18389</v>
      </c>
      <c r="BL2806" s="141" t="s">
        <v>18390</v>
      </c>
      <c r="BM2806" s="141">
        <v>46.335979999999999</v>
      </c>
      <c r="BN2806" s="141">
        <v>-73.481480000000005</v>
      </c>
      <c r="BO2806" s="141">
        <v>1983</v>
      </c>
      <c r="BP2806" s="143"/>
      <c r="BQ2806" s="143" t="s">
        <v>17560</v>
      </c>
    </row>
    <row r="2807" spans="15:69" x14ac:dyDescent="0.25">
      <c r="O2807" s="225" t="str">
        <f t="shared" si="1254"/>
        <v/>
      </c>
      <c r="BF2807" s="141">
        <v>62075</v>
      </c>
      <c r="BG2807" s="142" t="s">
        <v>18391</v>
      </c>
      <c r="BH2807" s="141" t="s">
        <v>180</v>
      </c>
      <c r="BI2807" s="141" t="s">
        <v>178</v>
      </c>
      <c r="BJ2807" s="141"/>
      <c r="BK2807" s="141" t="s">
        <v>18392</v>
      </c>
      <c r="BL2807" s="141" t="s">
        <v>2063</v>
      </c>
      <c r="BM2807" s="141">
        <v>46.329350494644601</v>
      </c>
      <c r="BN2807" s="141">
        <v>-73.4740648009479</v>
      </c>
      <c r="BO2807" s="141">
        <v>2010</v>
      </c>
      <c r="BP2807" s="143" t="s">
        <v>25644</v>
      </c>
      <c r="BQ2807" s="143" t="s">
        <v>17560</v>
      </c>
    </row>
    <row r="2808" spans="15:69" x14ac:dyDescent="0.25">
      <c r="O2808" s="225" t="str">
        <f t="shared" si="1254"/>
        <v/>
      </c>
      <c r="BF2808" s="141">
        <v>62075</v>
      </c>
      <c r="BG2808" s="142" t="s">
        <v>18393</v>
      </c>
      <c r="BH2808" s="141" t="s">
        <v>478</v>
      </c>
      <c r="BI2808" s="141" t="s">
        <v>176</v>
      </c>
      <c r="BJ2808" s="141"/>
      <c r="BK2808" s="141" t="s">
        <v>18394</v>
      </c>
      <c r="BL2808" s="141" t="s">
        <v>18395</v>
      </c>
      <c r="BM2808" s="141">
        <v>46.3332721361637</v>
      </c>
      <c r="BN2808" s="141">
        <v>-73.499694511112907</v>
      </c>
      <c r="BO2808" s="141">
        <v>1999</v>
      </c>
      <c r="BP2808" s="143" t="s">
        <v>25645</v>
      </c>
      <c r="BQ2808" s="143" t="s">
        <v>17560</v>
      </c>
    </row>
    <row r="2809" spans="15:69" x14ac:dyDescent="0.25">
      <c r="O2809" s="225" t="str">
        <f t="shared" si="1254"/>
        <v/>
      </c>
      <c r="BF2809" s="141">
        <v>62075</v>
      </c>
      <c r="BG2809" s="142" t="s">
        <v>18459</v>
      </c>
      <c r="BH2809" s="141" t="s">
        <v>180</v>
      </c>
      <c r="BI2809" s="141" t="s">
        <v>191</v>
      </c>
      <c r="BJ2809" s="141"/>
      <c r="BK2809" s="141" t="s">
        <v>18460</v>
      </c>
      <c r="BL2809" s="141" t="s">
        <v>18461</v>
      </c>
      <c r="BM2809" s="141">
        <v>46.332999999999998</v>
      </c>
      <c r="BN2809" s="141">
        <v>-73.470805400000003</v>
      </c>
      <c r="BO2809" s="141">
        <v>2010</v>
      </c>
      <c r="BP2809" s="143" t="s">
        <v>25666</v>
      </c>
      <c r="BQ2809" s="143" t="s">
        <v>17560</v>
      </c>
    </row>
    <row r="2810" spans="15:69" x14ac:dyDescent="0.25">
      <c r="O2810" s="225" t="str">
        <f t="shared" si="1254"/>
        <v/>
      </c>
      <c r="BF2810" s="141">
        <v>62075</v>
      </c>
      <c r="BG2810" s="142" t="s">
        <v>18462</v>
      </c>
      <c r="BH2810" s="141" t="s">
        <v>180</v>
      </c>
      <c r="BI2810" s="141" t="s">
        <v>191</v>
      </c>
      <c r="BJ2810" s="141"/>
      <c r="BK2810" s="141" t="s">
        <v>18463</v>
      </c>
      <c r="BL2810" s="141" t="s">
        <v>10729</v>
      </c>
      <c r="BM2810" s="141">
        <v>46.3322</v>
      </c>
      <c r="BN2810" s="141">
        <v>-73.48169</v>
      </c>
      <c r="BO2810" s="141">
        <v>2010</v>
      </c>
      <c r="BP2810" s="143" t="s">
        <v>25666</v>
      </c>
      <c r="BQ2810" s="143" t="s">
        <v>17560</v>
      </c>
    </row>
    <row r="2811" spans="15:69" x14ac:dyDescent="0.25">
      <c r="O2811" s="225" t="str">
        <f t="shared" si="1254"/>
        <v/>
      </c>
      <c r="BF2811" s="141">
        <v>62075</v>
      </c>
      <c r="BG2811" s="142" t="s">
        <v>18464</v>
      </c>
      <c r="BH2811" s="141" t="s">
        <v>478</v>
      </c>
      <c r="BI2811" s="141" t="s">
        <v>186</v>
      </c>
      <c r="BJ2811" s="141"/>
      <c r="BK2811" s="141" t="s">
        <v>18465</v>
      </c>
      <c r="BL2811" s="141" t="s">
        <v>18390</v>
      </c>
      <c r="BM2811" s="141">
        <v>46.335462</v>
      </c>
      <c r="BN2811" s="141">
        <v>-73.479803000000004</v>
      </c>
      <c r="BO2811" s="141">
        <v>2002</v>
      </c>
      <c r="BP2811" s="143" t="s">
        <v>25666</v>
      </c>
      <c r="BQ2811" s="143" t="s">
        <v>17560</v>
      </c>
    </row>
    <row r="2812" spans="15:69" x14ac:dyDescent="0.25">
      <c r="O2812" s="225" t="str">
        <f t="shared" si="1254"/>
        <v/>
      </c>
      <c r="BF2812" s="141">
        <v>64008</v>
      </c>
      <c r="BG2812" s="142" t="s">
        <v>18780</v>
      </c>
      <c r="BH2812" s="141" t="s">
        <v>180</v>
      </c>
      <c r="BI2812" s="141" t="s">
        <v>191</v>
      </c>
      <c r="BJ2812" s="141" t="s">
        <v>18781</v>
      </c>
      <c r="BK2812" s="141" t="s">
        <v>3157</v>
      </c>
      <c r="BL2812" s="141" t="s">
        <v>18782</v>
      </c>
      <c r="BM2812" s="141">
        <v>45.674872800000003</v>
      </c>
      <c r="BN2812" s="141">
        <v>-73.741977300000002</v>
      </c>
      <c r="BO2812" s="141">
        <v>1989</v>
      </c>
      <c r="BP2812" s="143" t="s">
        <v>25674</v>
      </c>
      <c r="BQ2812" s="143" t="s">
        <v>26794</v>
      </c>
    </row>
    <row r="2813" spans="15:69" x14ac:dyDescent="0.25">
      <c r="O2813" s="225" t="str">
        <f t="shared" si="1254"/>
        <v/>
      </c>
      <c r="BF2813" s="141">
        <v>64008</v>
      </c>
      <c r="BG2813" s="142" t="s">
        <v>18783</v>
      </c>
      <c r="BH2813" s="141" t="s">
        <v>180</v>
      </c>
      <c r="BI2813" s="141" t="s">
        <v>191</v>
      </c>
      <c r="BJ2813" s="141" t="s">
        <v>18784</v>
      </c>
      <c r="BK2813" s="141" t="s">
        <v>1708</v>
      </c>
      <c r="BL2813" s="141" t="s">
        <v>18785</v>
      </c>
      <c r="BM2813" s="141">
        <v>45.696145700000002</v>
      </c>
      <c r="BN2813" s="141">
        <v>-73.684447999999904</v>
      </c>
      <c r="BO2813" s="141">
        <v>2003</v>
      </c>
      <c r="BP2813" s="143" t="s">
        <v>25721</v>
      </c>
      <c r="BQ2813" s="143" t="s">
        <v>26794</v>
      </c>
    </row>
    <row r="2814" spans="15:69" x14ac:dyDescent="0.25">
      <c r="O2814" s="225" t="str">
        <f t="shared" si="1254"/>
        <v/>
      </c>
      <c r="BF2814" s="141">
        <v>64008</v>
      </c>
      <c r="BG2814" s="142" t="s">
        <v>18786</v>
      </c>
      <c r="BH2814" s="141" t="s">
        <v>180</v>
      </c>
      <c r="BI2814" s="141" t="s">
        <v>191</v>
      </c>
      <c r="BJ2814" s="141" t="s">
        <v>18787</v>
      </c>
      <c r="BK2814" s="141" t="s">
        <v>18788</v>
      </c>
      <c r="BL2814" s="141" t="s">
        <v>2466</v>
      </c>
      <c r="BM2814" s="141">
        <v>45.694631899999997</v>
      </c>
      <c r="BN2814" s="141">
        <v>-73.679979699999905</v>
      </c>
      <c r="BO2814" s="141">
        <v>1999</v>
      </c>
      <c r="BP2814" s="143" t="s">
        <v>25721</v>
      </c>
      <c r="BQ2814" s="143" t="s">
        <v>26794</v>
      </c>
    </row>
    <row r="2815" spans="15:69" x14ac:dyDescent="0.25">
      <c r="O2815" s="225" t="str">
        <f t="shared" si="1254"/>
        <v/>
      </c>
      <c r="BF2815" s="141">
        <v>64008</v>
      </c>
      <c r="BG2815" s="142" t="s">
        <v>18789</v>
      </c>
      <c r="BH2815" s="141" t="s">
        <v>180</v>
      </c>
      <c r="BI2815" s="141" t="s">
        <v>191</v>
      </c>
      <c r="BJ2815" s="141" t="s">
        <v>18790</v>
      </c>
      <c r="BK2815" s="141" t="s">
        <v>18791</v>
      </c>
      <c r="BL2815" s="141" t="s">
        <v>2466</v>
      </c>
      <c r="BM2815" s="141">
        <v>45.693897100000001</v>
      </c>
      <c r="BN2815" s="141">
        <v>-73.668839499999905</v>
      </c>
      <c r="BO2815" s="141">
        <v>1996</v>
      </c>
      <c r="BP2815" s="143" t="s">
        <v>24572</v>
      </c>
      <c r="BQ2815" s="143" t="s">
        <v>26794</v>
      </c>
    </row>
    <row r="2816" spans="15:69" x14ac:dyDescent="0.25">
      <c r="O2816" s="225" t="str">
        <f t="shared" si="1254"/>
        <v/>
      </c>
      <c r="BF2816" s="141">
        <v>64008</v>
      </c>
      <c r="BG2816" s="142" t="s">
        <v>18792</v>
      </c>
      <c r="BH2816" s="141" t="s">
        <v>180</v>
      </c>
      <c r="BI2816" s="141" t="s">
        <v>191</v>
      </c>
      <c r="BJ2816" s="141" t="s">
        <v>18793</v>
      </c>
      <c r="BK2816" s="141" t="s">
        <v>18794</v>
      </c>
      <c r="BL2816" s="141" t="s">
        <v>2466</v>
      </c>
      <c r="BM2816" s="141">
        <v>45.692962199999997</v>
      </c>
      <c r="BN2816" s="141">
        <v>-73.657123999999996</v>
      </c>
      <c r="BO2816" s="141">
        <v>1996</v>
      </c>
      <c r="BP2816" s="143" t="s">
        <v>25721</v>
      </c>
      <c r="BQ2816" s="143" t="s">
        <v>26794</v>
      </c>
    </row>
    <row r="2817" spans="15:69" x14ac:dyDescent="0.25">
      <c r="O2817" s="225" t="str">
        <f t="shared" si="1254"/>
        <v/>
      </c>
      <c r="BF2817" s="141">
        <v>62070</v>
      </c>
      <c r="BG2817" s="142" t="s">
        <v>18386</v>
      </c>
      <c r="BH2817" s="141" t="s">
        <v>180</v>
      </c>
      <c r="BI2817" s="141" t="s">
        <v>178</v>
      </c>
      <c r="BJ2817" s="141" t="s">
        <v>2406</v>
      </c>
      <c r="BK2817" s="141" t="s">
        <v>4758</v>
      </c>
      <c r="BL2817" s="141" t="s">
        <v>18387</v>
      </c>
      <c r="BM2817" s="141">
        <v>46.322598362808201</v>
      </c>
      <c r="BN2817" s="141">
        <v>-73.639817431470405</v>
      </c>
      <c r="BO2817" s="141">
        <v>2002</v>
      </c>
      <c r="BP2817" s="143" t="s">
        <v>25643</v>
      </c>
      <c r="BQ2817" s="143" t="s">
        <v>27848</v>
      </c>
    </row>
    <row r="2818" spans="15:69" x14ac:dyDescent="0.25">
      <c r="O2818" s="225" t="str">
        <f t="shared" si="1254"/>
        <v/>
      </c>
      <c r="BF2818" s="141">
        <v>64008</v>
      </c>
      <c r="BG2818" s="142" t="s">
        <v>18795</v>
      </c>
      <c r="BH2818" s="141" t="s">
        <v>180</v>
      </c>
      <c r="BI2818" s="141" t="s">
        <v>191</v>
      </c>
      <c r="BJ2818" s="141" t="s">
        <v>18796</v>
      </c>
      <c r="BK2818" s="141" t="s">
        <v>18797</v>
      </c>
      <c r="BL2818" s="141" t="s">
        <v>2466</v>
      </c>
      <c r="BM2818" s="141">
        <v>45.692593899999999</v>
      </c>
      <c r="BN2818" s="141">
        <v>-73.658152999999899</v>
      </c>
      <c r="BO2818" s="141">
        <v>1996</v>
      </c>
      <c r="BP2818" s="143" t="s">
        <v>25721</v>
      </c>
      <c r="BQ2818" s="143" t="s">
        <v>26794</v>
      </c>
    </row>
    <row r="2819" spans="15:69" x14ac:dyDescent="0.25">
      <c r="O2819" s="225" t="str">
        <f t="shared" si="1254"/>
        <v/>
      </c>
      <c r="BF2819" s="141">
        <v>64008</v>
      </c>
      <c r="BG2819" s="142" t="s">
        <v>18798</v>
      </c>
      <c r="BH2819" s="141" t="s">
        <v>180</v>
      </c>
      <c r="BI2819" s="141" t="s">
        <v>191</v>
      </c>
      <c r="BJ2819" s="141" t="s">
        <v>18799</v>
      </c>
      <c r="BK2819" s="141" t="s">
        <v>18800</v>
      </c>
      <c r="BL2819" s="141" t="s">
        <v>18801</v>
      </c>
      <c r="BM2819" s="141">
        <v>45.701773499999902</v>
      </c>
      <c r="BN2819" s="141">
        <v>-73.653816099999901</v>
      </c>
      <c r="BO2819" s="141">
        <v>1990</v>
      </c>
      <c r="BP2819" s="143" t="s">
        <v>25721</v>
      </c>
      <c r="BQ2819" s="143" t="s">
        <v>26794</v>
      </c>
    </row>
    <row r="2820" spans="15:69" x14ac:dyDescent="0.25">
      <c r="O2820" s="225" t="str">
        <f t="shared" si="1254"/>
        <v/>
      </c>
      <c r="BF2820" s="141">
        <v>64008</v>
      </c>
      <c r="BG2820" s="142" t="s">
        <v>18802</v>
      </c>
      <c r="BH2820" s="141" t="s">
        <v>180</v>
      </c>
      <c r="BI2820" s="141" t="s">
        <v>191</v>
      </c>
      <c r="BJ2820" s="141" t="s">
        <v>18803</v>
      </c>
      <c r="BK2820" s="141" t="s">
        <v>17211</v>
      </c>
      <c r="BL2820" s="141" t="s">
        <v>18804</v>
      </c>
      <c r="BM2820" s="141">
        <v>45.706566700000003</v>
      </c>
      <c r="BN2820" s="141">
        <v>-73.666834199999897</v>
      </c>
      <c r="BO2820" s="141">
        <v>1988</v>
      </c>
      <c r="BP2820" s="143" t="s">
        <v>25673</v>
      </c>
      <c r="BQ2820" s="143" t="s">
        <v>26794</v>
      </c>
    </row>
    <row r="2821" spans="15:69" x14ac:dyDescent="0.25">
      <c r="O2821" s="225" t="str">
        <f t="shared" si="1254"/>
        <v/>
      </c>
      <c r="BF2821" s="141">
        <v>64008</v>
      </c>
      <c r="BG2821" s="142" t="s">
        <v>18805</v>
      </c>
      <c r="BH2821" s="141" t="s">
        <v>180</v>
      </c>
      <c r="BI2821" s="141" t="s">
        <v>191</v>
      </c>
      <c r="BJ2821" s="141" t="s">
        <v>18806</v>
      </c>
      <c r="BK2821" s="141" t="s">
        <v>18807</v>
      </c>
      <c r="BL2821" s="141" t="s">
        <v>18808</v>
      </c>
      <c r="BM2821" s="141">
        <v>45.709977899999998</v>
      </c>
      <c r="BN2821" s="141">
        <v>-73.661074900000003</v>
      </c>
      <c r="BO2821" s="141">
        <v>1996</v>
      </c>
      <c r="BP2821" s="143" t="s">
        <v>25674</v>
      </c>
      <c r="BQ2821" s="143" t="s">
        <v>26794</v>
      </c>
    </row>
    <row r="2822" spans="15:69" x14ac:dyDescent="0.25">
      <c r="O2822" s="225" t="str">
        <f t="shared" si="1254"/>
        <v/>
      </c>
      <c r="BF2822" s="141">
        <v>64008</v>
      </c>
      <c r="BG2822" s="142" t="s">
        <v>18809</v>
      </c>
      <c r="BH2822" s="141" t="s">
        <v>180</v>
      </c>
      <c r="BI2822" s="141" t="s">
        <v>191</v>
      </c>
      <c r="BJ2822" s="141" t="s">
        <v>18810</v>
      </c>
      <c r="BK2822" s="141" t="s">
        <v>18811</v>
      </c>
      <c r="BL2822" s="141" t="s">
        <v>18812</v>
      </c>
      <c r="BM2822" s="141">
        <v>45.715749700000003</v>
      </c>
      <c r="BN2822" s="141">
        <v>-73.627557899999999</v>
      </c>
      <c r="BO2822" s="141">
        <v>1972</v>
      </c>
      <c r="BP2822" s="143" t="s">
        <v>24572</v>
      </c>
      <c r="BQ2822" s="143" t="s">
        <v>26794</v>
      </c>
    </row>
    <row r="2823" spans="15:69" x14ac:dyDescent="0.25">
      <c r="O2823" s="225" t="str">
        <f t="shared" si="1254"/>
        <v/>
      </c>
      <c r="BF2823" s="141">
        <v>64008</v>
      </c>
      <c r="BG2823" s="142" t="s">
        <v>18813</v>
      </c>
      <c r="BH2823" s="141" t="s">
        <v>180</v>
      </c>
      <c r="BI2823" s="141" t="s">
        <v>191</v>
      </c>
      <c r="BJ2823" s="141" t="s">
        <v>18814</v>
      </c>
      <c r="BK2823" s="141" t="s">
        <v>18815</v>
      </c>
      <c r="BL2823" s="141" t="s">
        <v>18816</v>
      </c>
      <c r="BM2823" s="141">
        <v>45.6989923</v>
      </c>
      <c r="BN2823" s="141">
        <v>-73.647191300000003</v>
      </c>
      <c r="BO2823" s="141">
        <v>1996</v>
      </c>
      <c r="BP2823" s="143" t="s">
        <v>25675</v>
      </c>
      <c r="BQ2823" s="143" t="s">
        <v>26794</v>
      </c>
    </row>
    <row r="2824" spans="15:69" x14ac:dyDescent="0.25">
      <c r="O2824" s="225" t="str">
        <f t="shared" si="1254"/>
        <v/>
      </c>
      <c r="BF2824" s="141">
        <v>65005</v>
      </c>
      <c r="BG2824" s="142" t="s">
        <v>2490</v>
      </c>
      <c r="BH2824" s="141" t="s">
        <v>478</v>
      </c>
      <c r="BI2824" s="141" t="s">
        <v>1268</v>
      </c>
      <c r="BJ2824" s="141" t="s">
        <v>2491</v>
      </c>
      <c r="BK2824" s="141"/>
      <c r="BL2824" s="141"/>
      <c r="BM2824" s="141">
        <v>45.5516687</v>
      </c>
      <c r="BN2824" s="141">
        <v>-73.745395599999995</v>
      </c>
      <c r="BO2824" s="141">
        <v>1990</v>
      </c>
      <c r="BP2824" s="143" t="s">
        <v>23999</v>
      </c>
      <c r="BQ2824" s="143" t="s">
        <v>17560</v>
      </c>
    </row>
    <row r="2825" spans="15:69" x14ac:dyDescent="0.25">
      <c r="O2825" s="225" t="str">
        <f t="shared" si="1254"/>
        <v/>
      </c>
      <c r="BF2825" s="141">
        <v>65005</v>
      </c>
      <c r="BG2825" s="142" t="s">
        <v>2492</v>
      </c>
      <c r="BH2825" s="141" t="s">
        <v>180</v>
      </c>
      <c r="BI2825" s="141" t="s">
        <v>178</v>
      </c>
      <c r="BJ2825" s="141" t="s">
        <v>2493</v>
      </c>
      <c r="BK2825" s="141" t="s">
        <v>2494</v>
      </c>
      <c r="BL2825" s="141" t="s">
        <v>2495</v>
      </c>
      <c r="BM2825" s="141">
        <v>45.629650263434698</v>
      </c>
      <c r="BN2825" s="141">
        <v>-73.644356828134306</v>
      </c>
      <c r="BO2825" s="141">
        <v>1999</v>
      </c>
      <c r="BP2825" s="143" t="s">
        <v>484</v>
      </c>
      <c r="BQ2825" s="143" t="s">
        <v>17560</v>
      </c>
    </row>
    <row r="2826" spans="15:69" x14ac:dyDescent="0.25">
      <c r="O2826" s="225" t="str">
        <f t="shared" si="1254"/>
        <v/>
      </c>
      <c r="BF2826" s="141">
        <v>65005</v>
      </c>
      <c r="BG2826" s="142" t="s">
        <v>2496</v>
      </c>
      <c r="BH2826" s="141" t="s">
        <v>180</v>
      </c>
      <c r="BI2826" s="141" t="s">
        <v>178</v>
      </c>
      <c r="BJ2826" s="141" t="s">
        <v>2497</v>
      </c>
      <c r="BK2826" s="141" t="s">
        <v>2498</v>
      </c>
      <c r="BL2826" s="141" t="s">
        <v>2499</v>
      </c>
      <c r="BM2826" s="141">
        <v>45.576513608396098</v>
      </c>
      <c r="BN2826" s="141">
        <v>-73.834850039404699</v>
      </c>
      <c r="BO2826" s="141">
        <v>1986</v>
      </c>
      <c r="BP2826" s="143" t="s">
        <v>24000</v>
      </c>
      <c r="BQ2826" s="143" t="s">
        <v>17560</v>
      </c>
    </row>
    <row r="2827" spans="15:69" x14ac:dyDescent="0.25">
      <c r="O2827" s="225" t="str">
        <f t="shared" si="1254"/>
        <v/>
      </c>
      <c r="BF2827" s="141">
        <v>65005</v>
      </c>
      <c r="BG2827" s="142" t="s">
        <v>26463</v>
      </c>
      <c r="BH2827" s="141" t="s">
        <v>180</v>
      </c>
      <c r="BI2827" s="141" t="s">
        <v>178</v>
      </c>
      <c r="BJ2827" s="141" t="s">
        <v>2500</v>
      </c>
      <c r="BK2827" s="141" t="s">
        <v>2501</v>
      </c>
      <c r="BL2827" s="141" t="s">
        <v>2502</v>
      </c>
      <c r="BM2827" s="141">
        <v>45.659888456811402</v>
      </c>
      <c r="BN2827" s="141">
        <v>-73.746963625508798</v>
      </c>
      <c r="BO2827" s="141">
        <v>1992</v>
      </c>
      <c r="BP2827" s="143" t="s">
        <v>484</v>
      </c>
      <c r="BQ2827" s="143" t="s">
        <v>17560</v>
      </c>
    </row>
    <row r="2828" spans="15:69" x14ac:dyDescent="0.25">
      <c r="O2828" s="225" t="str">
        <f t="shared" si="1254"/>
        <v/>
      </c>
      <c r="BF2828" s="141">
        <v>65005</v>
      </c>
      <c r="BG2828" s="142" t="s">
        <v>26464</v>
      </c>
      <c r="BH2828" s="141" t="s">
        <v>180</v>
      </c>
      <c r="BI2828" s="141" t="s">
        <v>191</v>
      </c>
      <c r="BJ2828" s="141" t="s">
        <v>2503</v>
      </c>
      <c r="BK2828" s="141" t="s">
        <v>2504</v>
      </c>
      <c r="BL2828" s="141" t="s">
        <v>2505</v>
      </c>
      <c r="BM2828" s="141">
        <v>45.561730393737498</v>
      </c>
      <c r="BN2828" s="141">
        <v>-73.860311270893803</v>
      </c>
      <c r="BO2828" s="141">
        <v>1963</v>
      </c>
      <c r="BP2828" s="143" t="s">
        <v>26701</v>
      </c>
      <c r="BQ2828" s="143" t="s">
        <v>17560</v>
      </c>
    </row>
    <row r="2829" spans="15:69" x14ac:dyDescent="0.25">
      <c r="O2829" s="225" t="str">
        <f t="shared" si="1254"/>
        <v/>
      </c>
      <c r="BF2829" s="141">
        <v>65005</v>
      </c>
      <c r="BG2829" s="142" t="s">
        <v>26465</v>
      </c>
      <c r="BH2829" s="141" t="s">
        <v>180</v>
      </c>
      <c r="BI2829" s="141" t="s">
        <v>191</v>
      </c>
      <c r="BJ2829" s="141" t="s">
        <v>2506</v>
      </c>
      <c r="BK2829" s="141" t="s">
        <v>2447</v>
      </c>
      <c r="BL2829" s="141" t="s">
        <v>2507</v>
      </c>
      <c r="BM2829" s="141">
        <v>45.6269420707603</v>
      </c>
      <c r="BN2829" s="141">
        <v>-73.774761820767793</v>
      </c>
      <c r="BO2829" s="141">
        <v>1992</v>
      </c>
      <c r="BP2829" s="143" t="s">
        <v>26701</v>
      </c>
      <c r="BQ2829" s="143" t="s">
        <v>17560</v>
      </c>
    </row>
    <row r="2830" spans="15:69" x14ac:dyDescent="0.25">
      <c r="O2830" s="225" t="str">
        <f t="shared" ref="O2830:O2893" si="1255">IF(OR(B2830="",C2830="",G2830="",H2830="",I2830="",AND(J2830="",BW2830=FALSE),AND(K2830="",BX2830=FALSE),AND(L2830="",BY2830=FALSE),AND(M2830="",BZ2830=FALSE)),"",(IF(AND(100&gt;=CG2830,CG2830&gt;80),"A",IF(AND(80&gt;=CG2830,CG2830&gt;60),"B",IF(AND(60&gt;=CG2830,CG2830&gt;40),"C",IF(AND(40&gt;=CG2830,CG2830&gt;20),"D","E"))))))</f>
        <v/>
      </c>
      <c r="BF2830" s="141">
        <v>65005</v>
      </c>
      <c r="BG2830" s="142" t="s">
        <v>26466</v>
      </c>
      <c r="BH2830" s="141" t="s">
        <v>180</v>
      </c>
      <c r="BI2830" s="141" t="s">
        <v>191</v>
      </c>
      <c r="BJ2830" s="141" t="s">
        <v>2508</v>
      </c>
      <c r="BK2830" s="141" t="s">
        <v>2509</v>
      </c>
      <c r="BL2830" s="141" t="s">
        <v>2242</v>
      </c>
      <c r="BM2830" s="141">
        <v>45.539014031496698</v>
      </c>
      <c r="BN2830" s="141">
        <v>-73.725152707516799</v>
      </c>
      <c r="BO2830" s="141">
        <v>1964</v>
      </c>
      <c r="BP2830" s="143" t="s">
        <v>26701</v>
      </c>
      <c r="BQ2830" s="143" t="s">
        <v>17560</v>
      </c>
    </row>
    <row r="2831" spans="15:69" x14ac:dyDescent="0.25">
      <c r="O2831" s="225" t="str">
        <f t="shared" si="1255"/>
        <v/>
      </c>
      <c r="BF2831" s="141">
        <v>65005</v>
      </c>
      <c r="BG2831" s="142" t="s">
        <v>26467</v>
      </c>
      <c r="BH2831" s="141" t="s">
        <v>180</v>
      </c>
      <c r="BI2831" s="141" t="s">
        <v>191</v>
      </c>
      <c r="BJ2831" s="141" t="s">
        <v>2510</v>
      </c>
      <c r="BK2831" s="141" t="s">
        <v>2511</v>
      </c>
      <c r="BL2831" s="141" t="s">
        <v>2512</v>
      </c>
      <c r="BM2831" s="141">
        <v>45.553617621131103</v>
      </c>
      <c r="BN2831" s="141">
        <v>-73.785793144469494</v>
      </c>
      <c r="BO2831" s="141">
        <v>1994</v>
      </c>
      <c r="BP2831" s="143" t="s">
        <v>26701</v>
      </c>
      <c r="BQ2831" s="143" t="s">
        <v>17560</v>
      </c>
    </row>
    <row r="2832" spans="15:69" x14ac:dyDescent="0.25">
      <c r="O2832" s="225" t="str">
        <f t="shared" si="1255"/>
        <v/>
      </c>
      <c r="BF2832" s="141">
        <v>65005</v>
      </c>
      <c r="BG2832" s="142" t="s">
        <v>26468</v>
      </c>
      <c r="BH2832" s="141" t="s">
        <v>180</v>
      </c>
      <c r="BI2832" s="141" t="s">
        <v>191</v>
      </c>
      <c r="BJ2832" s="141" t="s">
        <v>2520</v>
      </c>
      <c r="BK2832" s="141" t="s">
        <v>2521</v>
      </c>
      <c r="BL2832" s="141" t="s">
        <v>2522</v>
      </c>
      <c r="BM2832" s="141">
        <v>45.521342097256401</v>
      </c>
      <c r="BN2832" s="141">
        <v>-73.809285264813298</v>
      </c>
      <c r="BO2832" s="141">
        <v>1964</v>
      </c>
      <c r="BP2832" s="143" t="s">
        <v>26701</v>
      </c>
      <c r="BQ2832" s="143" t="s">
        <v>17560</v>
      </c>
    </row>
    <row r="2833" spans="15:69" x14ac:dyDescent="0.25">
      <c r="O2833" s="225" t="str">
        <f t="shared" si="1255"/>
        <v/>
      </c>
      <c r="BF2833" s="141">
        <v>69017</v>
      </c>
      <c r="BG2833" s="142" t="s">
        <v>22420</v>
      </c>
      <c r="BH2833" s="141" t="s">
        <v>180</v>
      </c>
      <c r="BI2833" s="141" t="s">
        <v>191</v>
      </c>
      <c r="BJ2833" s="141"/>
      <c r="BK2833" s="141" t="s">
        <v>464</v>
      </c>
      <c r="BL2833" s="141" t="s">
        <v>22421</v>
      </c>
      <c r="BM2833" s="141">
        <v>45.106400000000001</v>
      </c>
      <c r="BN2833" s="141">
        <v>-73.760379999999998</v>
      </c>
      <c r="BO2833" s="141">
        <v>1994</v>
      </c>
      <c r="BP2833" s="143" t="s">
        <v>26192</v>
      </c>
      <c r="BQ2833" s="143" t="s">
        <v>17560</v>
      </c>
    </row>
    <row r="2834" spans="15:69" x14ac:dyDescent="0.25">
      <c r="O2834" s="225" t="str">
        <f t="shared" si="1255"/>
        <v/>
      </c>
      <c r="BF2834" s="141">
        <v>51090</v>
      </c>
      <c r="BG2834" s="142" t="s">
        <v>10606</v>
      </c>
      <c r="BH2834" s="141" t="s">
        <v>478</v>
      </c>
      <c r="BI2834" s="141" t="s">
        <v>176</v>
      </c>
      <c r="BJ2834" s="141" t="s">
        <v>10607</v>
      </c>
      <c r="BK2834" s="141" t="s">
        <v>2168</v>
      </c>
      <c r="BL2834" s="141" t="s">
        <v>10608</v>
      </c>
      <c r="BM2834" s="141">
        <v>46.442324991733202</v>
      </c>
      <c r="BN2834" s="141">
        <v>-72.779132848111402</v>
      </c>
      <c r="BO2834" s="141">
        <v>1988</v>
      </c>
      <c r="BP2834" s="143" t="s">
        <v>24566</v>
      </c>
      <c r="BQ2834" s="143" t="s">
        <v>27848</v>
      </c>
    </row>
    <row r="2835" spans="15:69" x14ac:dyDescent="0.25">
      <c r="O2835" s="225" t="str">
        <f t="shared" si="1255"/>
        <v/>
      </c>
      <c r="BF2835" s="141">
        <v>51090</v>
      </c>
      <c r="BG2835" s="142" t="s">
        <v>10609</v>
      </c>
      <c r="BH2835" s="141" t="s">
        <v>478</v>
      </c>
      <c r="BI2835" s="141" t="s">
        <v>176</v>
      </c>
      <c r="BJ2835" s="141" t="s">
        <v>10610</v>
      </c>
      <c r="BK2835" s="141" t="s">
        <v>2168</v>
      </c>
      <c r="BL2835" s="141" t="s">
        <v>10608</v>
      </c>
      <c r="BM2835" s="141">
        <v>46.442324991733202</v>
      </c>
      <c r="BN2835" s="141">
        <v>-72.779132848111402</v>
      </c>
      <c r="BO2835" s="141">
        <v>1988</v>
      </c>
      <c r="BP2835" s="143" t="s">
        <v>24566</v>
      </c>
      <c r="BQ2835" s="143" t="s">
        <v>27848</v>
      </c>
    </row>
    <row r="2836" spans="15:69" x14ac:dyDescent="0.25">
      <c r="O2836" s="225" t="str">
        <f t="shared" si="1255"/>
        <v/>
      </c>
      <c r="BF2836" s="141">
        <v>69017</v>
      </c>
      <c r="BG2836" s="142" t="s">
        <v>22422</v>
      </c>
      <c r="BH2836" s="141" t="s">
        <v>478</v>
      </c>
      <c r="BI2836" s="141" t="s">
        <v>176</v>
      </c>
      <c r="BJ2836" s="141"/>
      <c r="BK2836" s="141" t="s">
        <v>2282</v>
      </c>
      <c r="BL2836" s="141" t="s">
        <v>22423</v>
      </c>
      <c r="BM2836" s="141">
        <v>45.099719999999998</v>
      </c>
      <c r="BN2836" s="141">
        <v>-73.756129999999999</v>
      </c>
      <c r="BO2836" s="141">
        <v>2005</v>
      </c>
      <c r="BP2836" s="143" t="s">
        <v>2181</v>
      </c>
      <c r="BQ2836" s="143" t="s">
        <v>17560</v>
      </c>
    </row>
    <row r="2837" spans="15:69" x14ac:dyDescent="0.25">
      <c r="O2837" s="225" t="str">
        <f t="shared" si="1255"/>
        <v/>
      </c>
      <c r="BF2837" s="141">
        <v>69037</v>
      </c>
      <c r="BG2837" s="142" t="s">
        <v>22202</v>
      </c>
      <c r="BH2837" s="141" t="s">
        <v>180</v>
      </c>
      <c r="BI2837" s="141" t="s">
        <v>191</v>
      </c>
      <c r="BJ2837" s="141" t="s">
        <v>22203</v>
      </c>
      <c r="BK2837" s="141"/>
      <c r="BL2837" s="141" t="s">
        <v>21883</v>
      </c>
      <c r="BM2837" s="141">
        <v>45.130974999999999</v>
      </c>
      <c r="BN2837" s="141">
        <v>-73.999111099999993</v>
      </c>
      <c r="BO2837" s="141">
        <v>1975</v>
      </c>
      <c r="BP2837" s="143" t="s">
        <v>26161</v>
      </c>
      <c r="BQ2837" s="143" t="s">
        <v>17560</v>
      </c>
    </row>
    <row r="2838" spans="15:69" x14ac:dyDescent="0.25">
      <c r="O2838" s="225" t="str">
        <f t="shared" si="1255"/>
        <v/>
      </c>
      <c r="BF2838" s="141">
        <v>69037</v>
      </c>
      <c r="BG2838" s="142" t="s">
        <v>22204</v>
      </c>
      <c r="BH2838" s="141" t="s">
        <v>180</v>
      </c>
      <c r="BI2838" s="141" t="s">
        <v>191</v>
      </c>
      <c r="BJ2838" s="141" t="s">
        <v>22205</v>
      </c>
      <c r="BK2838" s="141"/>
      <c r="BL2838" s="141" t="s">
        <v>22195</v>
      </c>
      <c r="BM2838" s="141">
        <v>45.121707800000003</v>
      </c>
      <c r="BN2838" s="141">
        <v>-73.994144399999996</v>
      </c>
      <c r="BO2838" s="141">
        <v>1997</v>
      </c>
      <c r="BP2838" s="143" t="s">
        <v>26161</v>
      </c>
      <c r="BQ2838" s="143" t="s">
        <v>17560</v>
      </c>
    </row>
    <row r="2839" spans="15:69" x14ac:dyDescent="0.25">
      <c r="O2839" s="225" t="str">
        <f t="shared" si="1255"/>
        <v/>
      </c>
      <c r="BF2839" s="141">
        <v>69065</v>
      </c>
      <c r="BG2839" s="142" t="s">
        <v>23636</v>
      </c>
      <c r="BH2839" s="141" t="s">
        <v>478</v>
      </c>
      <c r="BI2839" s="141" t="s">
        <v>176</v>
      </c>
      <c r="BJ2839" s="141" t="s">
        <v>4639</v>
      </c>
      <c r="BK2839" s="141" t="s">
        <v>23637</v>
      </c>
      <c r="BL2839" s="141" t="s">
        <v>23638</v>
      </c>
      <c r="BM2839" s="141">
        <v>45.180390000000003</v>
      </c>
      <c r="BN2839" s="141">
        <v>-74.21302</v>
      </c>
      <c r="BO2839" s="141">
        <v>2014</v>
      </c>
      <c r="BP2839" s="143" t="s">
        <v>26785</v>
      </c>
      <c r="BQ2839" s="143" t="s">
        <v>17560</v>
      </c>
    </row>
    <row r="2840" spans="15:69" x14ac:dyDescent="0.25">
      <c r="O2840" s="225" t="str">
        <f t="shared" si="1255"/>
        <v/>
      </c>
      <c r="BF2840" s="141">
        <v>71055</v>
      </c>
      <c r="BG2840" s="142" t="s">
        <v>22406</v>
      </c>
      <c r="BH2840" s="141" t="s">
        <v>478</v>
      </c>
      <c r="BI2840" s="141" t="s">
        <v>176</v>
      </c>
      <c r="BJ2840" s="141"/>
      <c r="BK2840" s="141" t="s">
        <v>3366</v>
      </c>
      <c r="BL2840" s="141" t="s">
        <v>17904</v>
      </c>
      <c r="BM2840" s="141">
        <v>45.330440000000003</v>
      </c>
      <c r="BN2840" s="141">
        <v>-73.971819999999994</v>
      </c>
      <c r="BO2840" s="141">
        <v>1965</v>
      </c>
      <c r="BP2840" s="143" t="s">
        <v>482</v>
      </c>
      <c r="BQ2840" s="143" t="s">
        <v>26794</v>
      </c>
    </row>
    <row r="2841" spans="15:69" x14ac:dyDescent="0.25">
      <c r="O2841" s="225" t="str">
        <f t="shared" si="1255"/>
        <v/>
      </c>
      <c r="BF2841" s="141">
        <v>71055</v>
      </c>
      <c r="BG2841" s="142" t="s">
        <v>22407</v>
      </c>
      <c r="BH2841" s="141" t="s">
        <v>180</v>
      </c>
      <c r="BI2841" s="141" t="s">
        <v>191</v>
      </c>
      <c r="BJ2841" s="141" t="s">
        <v>22408</v>
      </c>
      <c r="BK2841" s="141" t="s">
        <v>2082</v>
      </c>
      <c r="BL2841" s="141" t="s">
        <v>22409</v>
      </c>
      <c r="BM2841" s="141">
        <v>45.331780000000002</v>
      </c>
      <c r="BN2841" s="141">
        <v>-73.963949999999997</v>
      </c>
      <c r="BO2841" s="141">
        <v>1997</v>
      </c>
      <c r="BP2841" s="143" t="s">
        <v>26190</v>
      </c>
      <c r="BQ2841" s="143" t="s">
        <v>26794</v>
      </c>
    </row>
    <row r="2842" spans="15:69" x14ac:dyDescent="0.25">
      <c r="O2842" s="225" t="str">
        <f t="shared" si="1255"/>
        <v/>
      </c>
      <c r="BF2842" s="141">
        <v>71055</v>
      </c>
      <c r="BG2842" s="142" t="s">
        <v>22410</v>
      </c>
      <c r="BH2842" s="141" t="s">
        <v>180</v>
      </c>
      <c r="BI2842" s="141" t="s">
        <v>191</v>
      </c>
      <c r="BJ2842" s="141" t="s">
        <v>22411</v>
      </c>
      <c r="BK2842" s="141" t="s">
        <v>1797</v>
      </c>
      <c r="BL2842" s="141" t="s">
        <v>22412</v>
      </c>
      <c r="BM2842" s="141">
        <v>45.329349999999998</v>
      </c>
      <c r="BN2842" s="141">
        <v>-73.97766</v>
      </c>
      <c r="BO2842" s="141">
        <v>2012</v>
      </c>
      <c r="BP2842" s="143"/>
      <c r="BQ2842" s="143" t="s">
        <v>26794</v>
      </c>
    </row>
    <row r="2843" spans="15:69" x14ac:dyDescent="0.25">
      <c r="O2843" s="225" t="str">
        <f t="shared" si="1255"/>
        <v/>
      </c>
      <c r="BF2843" s="141">
        <v>68005</v>
      </c>
      <c r="BG2843" s="142" t="s">
        <v>22553</v>
      </c>
      <c r="BH2843" s="141" t="s">
        <v>180</v>
      </c>
      <c r="BI2843" s="141" t="s">
        <v>178</v>
      </c>
      <c r="BJ2843" s="141" t="s">
        <v>10466</v>
      </c>
      <c r="BK2843" s="141" t="s">
        <v>2128</v>
      </c>
      <c r="BL2843" s="141" t="s">
        <v>22554</v>
      </c>
      <c r="BM2843" s="141">
        <v>45.082909999999998</v>
      </c>
      <c r="BN2843" s="141">
        <v>-73.411739999999995</v>
      </c>
      <c r="BO2843" s="141">
        <v>2015</v>
      </c>
      <c r="BP2843" s="143" t="s">
        <v>26203</v>
      </c>
      <c r="BQ2843" s="143" t="s">
        <v>17560</v>
      </c>
    </row>
    <row r="2844" spans="15:69" x14ac:dyDescent="0.25">
      <c r="O2844" s="225" t="str">
        <f t="shared" si="1255"/>
        <v/>
      </c>
      <c r="BF2844" s="141">
        <v>69065</v>
      </c>
      <c r="BG2844" s="142" t="s">
        <v>23639</v>
      </c>
      <c r="BH2844" s="141" t="s">
        <v>180</v>
      </c>
      <c r="BI2844" s="141" t="s">
        <v>178</v>
      </c>
      <c r="BJ2844" s="141" t="s">
        <v>17302</v>
      </c>
      <c r="BK2844" s="141" t="s">
        <v>2252</v>
      </c>
      <c r="BL2844" s="141" t="s">
        <v>3979</v>
      </c>
      <c r="BM2844" s="141">
        <v>45.168647999999997</v>
      </c>
      <c r="BN2844" s="141">
        <v>-74.202180999999996</v>
      </c>
      <c r="BO2844" s="141">
        <v>2014</v>
      </c>
      <c r="BP2844" s="143"/>
      <c r="BQ2844" s="143" t="s">
        <v>17560</v>
      </c>
    </row>
    <row r="2845" spans="15:69" x14ac:dyDescent="0.25">
      <c r="O2845" s="225" t="str">
        <f t="shared" si="1255"/>
        <v/>
      </c>
      <c r="BF2845" s="141">
        <v>69065</v>
      </c>
      <c r="BG2845" s="142" t="s">
        <v>23640</v>
      </c>
      <c r="BH2845" s="141" t="s">
        <v>180</v>
      </c>
      <c r="BI2845" s="141" t="s">
        <v>191</v>
      </c>
      <c r="BJ2845" s="141" t="s">
        <v>2257</v>
      </c>
      <c r="BK2845" s="141" t="s">
        <v>2278</v>
      </c>
      <c r="BL2845" s="141" t="s">
        <v>23641</v>
      </c>
      <c r="BM2845" s="141">
        <v>45.178322999999999</v>
      </c>
      <c r="BN2845" s="141">
        <v>-74.213714999999993</v>
      </c>
      <c r="BO2845" s="141">
        <v>2014</v>
      </c>
      <c r="BP2845" s="143"/>
      <c r="BQ2845" s="143" t="s">
        <v>17560</v>
      </c>
    </row>
    <row r="2846" spans="15:69" x14ac:dyDescent="0.25">
      <c r="O2846" s="225" t="str">
        <f t="shared" si="1255"/>
        <v/>
      </c>
      <c r="BF2846" s="141">
        <v>69065</v>
      </c>
      <c r="BG2846" s="142" t="s">
        <v>23642</v>
      </c>
      <c r="BH2846" s="141" t="s">
        <v>180</v>
      </c>
      <c r="BI2846" s="141" t="s">
        <v>191</v>
      </c>
      <c r="BJ2846" s="141" t="s">
        <v>23643</v>
      </c>
      <c r="BK2846" s="141" t="s">
        <v>13015</v>
      </c>
      <c r="BL2846" s="141" t="s">
        <v>23638</v>
      </c>
      <c r="BM2846" s="141">
        <v>45.191749999999999</v>
      </c>
      <c r="BN2846" s="141">
        <v>-74.185171999999994</v>
      </c>
      <c r="BO2846" s="141">
        <v>2014</v>
      </c>
      <c r="BP2846" s="143"/>
      <c r="BQ2846" s="143" t="s">
        <v>17560</v>
      </c>
    </row>
    <row r="2847" spans="15:69" x14ac:dyDescent="0.25">
      <c r="O2847" s="225" t="str">
        <f t="shared" si="1255"/>
        <v/>
      </c>
      <c r="BF2847" s="141">
        <v>69065</v>
      </c>
      <c r="BG2847" s="142" t="s">
        <v>23644</v>
      </c>
      <c r="BH2847" s="141" t="s">
        <v>180</v>
      </c>
      <c r="BI2847" s="141" t="s">
        <v>191</v>
      </c>
      <c r="BJ2847" s="141" t="s">
        <v>23645</v>
      </c>
      <c r="BK2847" s="141" t="s">
        <v>3105</v>
      </c>
      <c r="BL2847" s="141" t="s">
        <v>23638</v>
      </c>
      <c r="BM2847" s="141">
        <v>45.186663000000003</v>
      </c>
      <c r="BN2847" s="141">
        <v>-74.196179999999998</v>
      </c>
      <c r="BO2847" s="141">
        <v>2014</v>
      </c>
      <c r="BP2847" s="143"/>
      <c r="BQ2847" s="143" t="s">
        <v>17560</v>
      </c>
    </row>
    <row r="2848" spans="15:69" x14ac:dyDescent="0.25">
      <c r="O2848" s="225" t="str">
        <f t="shared" si="1255"/>
        <v/>
      </c>
      <c r="BF2848" s="141">
        <v>70022</v>
      </c>
      <c r="BG2848" s="142" t="s">
        <v>20221</v>
      </c>
      <c r="BH2848" s="141" t="s">
        <v>478</v>
      </c>
      <c r="BI2848" s="141" t="s">
        <v>176</v>
      </c>
      <c r="BJ2848" s="141" t="s">
        <v>20222</v>
      </c>
      <c r="BK2848" s="141" t="s">
        <v>4502</v>
      </c>
      <c r="BL2848" s="141" t="s">
        <v>3393</v>
      </c>
      <c r="BM2848" s="141">
        <v>45.315175929092398</v>
      </c>
      <c r="BN2848" s="141">
        <v>-73.878213162165594</v>
      </c>
      <c r="BO2848" s="141">
        <v>1990</v>
      </c>
      <c r="BP2848" s="143" t="s">
        <v>25921</v>
      </c>
      <c r="BQ2848" s="143" t="s">
        <v>17560</v>
      </c>
    </row>
    <row r="2849" spans="15:69" x14ac:dyDescent="0.25">
      <c r="O2849" s="225" t="str">
        <f t="shared" si="1255"/>
        <v/>
      </c>
      <c r="BF2849" s="141">
        <v>68035</v>
      </c>
      <c r="BG2849" s="142" t="s">
        <v>21806</v>
      </c>
      <c r="BH2849" s="141" t="s">
        <v>478</v>
      </c>
      <c r="BI2849" s="141" t="s">
        <v>176</v>
      </c>
      <c r="BJ2849" s="141" t="s">
        <v>21807</v>
      </c>
      <c r="BK2849" s="141" t="s">
        <v>4174</v>
      </c>
      <c r="BL2849" s="141" t="s">
        <v>21808</v>
      </c>
      <c r="BM2849" s="141">
        <v>45.18835</v>
      </c>
      <c r="BN2849" s="141">
        <v>-73.421329999999998</v>
      </c>
      <c r="BO2849" s="141">
        <v>2012</v>
      </c>
      <c r="BP2849" s="143"/>
      <c r="BQ2849" s="143" t="s">
        <v>27848</v>
      </c>
    </row>
    <row r="2850" spans="15:69" x14ac:dyDescent="0.25">
      <c r="O2850" s="225" t="str">
        <f t="shared" si="1255"/>
        <v/>
      </c>
      <c r="BF2850" s="141">
        <v>68035</v>
      </c>
      <c r="BG2850" s="142" t="s">
        <v>21809</v>
      </c>
      <c r="BH2850" s="141" t="s">
        <v>478</v>
      </c>
      <c r="BI2850" s="141" t="s">
        <v>177</v>
      </c>
      <c r="BJ2850" s="141" t="s">
        <v>21807</v>
      </c>
      <c r="BK2850" s="141" t="s">
        <v>4174</v>
      </c>
      <c r="BL2850" s="141" t="s">
        <v>21808</v>
      </c>
      <c r="BM2850" s="141">
        <v>45.18835</v>
      </c>
      <c r="BN2850" s="141">
        <v>-73.421329999999998</v>
      </c>
      <c r="BO2850" s="141">
        <v>2012</v>
      </c>
      <c r="BP2850" s="143"/>
      <c r="BQ2850" s="143" t="s">
        <v>27848</v>
      </c>
    </row>
    <row r="2851" spans="15:69" x14ac:dyDescent="0.25">
      <c r="O2851" s="225" t="str">
        <f t="shared" si="1255"/>
        <v/>
      </c>
      <c r="BF2851" s="141">
        <v>68035</v>
      </c>
      <c r="BG2851" s="142" t="s">
        <v>21810</v>
      </c>
      <c r="BH2851" s="141" t="s">
        <v>478</v>
      </c>
      <c r="BI2851" s="141" t="s">
        <v>176</v>
      </c>
      <c r="BJ2851" s="141" t="s">
        <v>2341</v>
      </c>
      <c r="BK2851" s="141" t="s">
        <v>4174</v>
      </c>
      <c r="BL2851" s="141" t="s">
        <v>21808</v>
      </c>
      <c r="BM2851" s="141">
        <v>45.18835</v>
      </c>
      <c r="BN2851" s="141">
        <v>-73.421329999999998</v>
      </c>
      <c r="BO2851" s="141">
        <v>1995</v>
      </c>
      <c r="BP2851" s="143"/>
      <c r="BQ2851" s="143" t="s">
        <v>27848</v>
      </c>
    </row>
    <row r="2852" spans="15:69" x14ac:dyDescent="0.25">
      <c r="O2852" s="225" t="str">
        <f t="shared" si="1255"/>
        <v/>
      </c>
      <c r="BF2852" s="141">
        <v>66023</v>
      </c>
      <c r="BG2852" s="142" t="s">
        <v>13235</v>
      </c>
      <c r="BH2852" s="141" t="s">
        <v>478</v>
      </c>
      <c r="BI2852" s="141" t="s">
        <v>176</v>
      </c>
      <c r="BJ2852" s="141" t="s">
        <v>13236</v>
      </c>
      <c r="BK2852" s="141" t="s">
        <v>13237</v>
      </c>
      <c r="BL2852" s="141" t="s">
        <v>2966</v>
      </c>
      <c r="BM2852" s="141">
        <v>45.467145000000002</v>
      </c>
      <c r="BN2852" s="141">
        <v>-73.574889999999996</v>
      </c>
      <c r="BO2852" s="141">
        <v>1918</v>
      </c>
      <c r="BP2852" s="143" t="s">
        <v>27704</v>
      </c>
      <c r="BQ2852" s="143" t="s">
        <v>27848</v>
      </c>
    </row>
    <row r="2853" spans="15:69" x14ac:dyDescent="0.25">
      <c r="O2853" s="225" t="str">
        <f t="shared" si="1255"/>
        <v/>
      </c>
      <c r="BF2853" s="141">
        <v>66023</v>
      </c>
      <c r="BG2853" s="142" t="s">
        <v>13258</v>
      </c>
      <c r="BH2853" s="141" t="s">
        <v>478</v>
      </c>
      <c r="BI2853" s="141" t="s">
        <v>176</v>
      </c>
      <c r="BJ2853" s="141" t="s">
        <v>13259</v>
      </c>
      <c r="BK2853" s="141" t="s">
        <v>13260</v>
      </c>
      <c r="BL2853" s="141" t="s">
        <v>13261</v>
      </c>
      <c r="BM2853" s="141">
        <v>45.430368999999999</v>
      </c>
      <c r="BN2853" s="141">
        <v>-73.821860000000001</v>
      </c>
      <c r="BO2853" s="141">
        <v>1960</v>
      </c>
      <c r="BP2853" s="143"/>
      <c r="BQ2853" s="143" t="s">
        <v>27848</v>
      </c>
    </row>
    <row r="2854" spans="15:69" x14ac:dyDescent="0.25">
      <c r="O2854" s="225" t="str">
        <f t="shared" si="1255"/>
        <v/>
      </c>
      <c r="BF2854" s="141">
        <v>66023</v>
      </c>
      <c r="BG2854" s="142" t="s">
        <v>13238</v>
      </c>
      <c r="BH2854" s="141" t="s">
        <v>478</v>
      </c>
      <c r="BI2854" s="141" t="s">
        <v>176</v>
      </c>
      <c r="BJ2854" s="141" t="s">
        <v>13239</v>
      </c>
      <c r="BK2854" s="141" t="s">
        <v>13240</v>
      </c>
      <c r="BL2854" s="141" t="s">
        <v>13241</v>
      </c>
      <c r="BM2854" s="141">
        <v>45.424897000000001</v>
      </c>
      <c r="BN2854" s="141">
        <v>-73.618824000000004</v>
      </c>
      <c r="BO2854" s="141">
        <v>1978</v>
      </c>
      <c r="BP2854" s="143"/>
      <c r="BQ2854" s="143" t="s">
        <v>27848</v>
      </c>
    </row>
    <row r="2855" spans="15:69" x14ac:dyDescent="0.25">
      <c r="O2855" s="225" t="str">
        <f t="shared" si="1255"/>
        <v/>
      </c>
      <c r="BF2855" s="141">
        <v>70022</v>
      </c>
      <c r="BG2855" s="142" t="s">
        <v>20223</v>
      </c>
      <c r="BH2855" s="141" t="s">
        <v>478</v>
      </c>
      <c r="BI2855" s="141" t="s">
        <v>176</v>
      </c>
      <c r="BJ2855" s="141" t="s">
        <v>20224</v>
      </c>
      <c r="BK2855" s="141"/>
      <c r="BL2855" s="141" t="s">
        <v>18106</v>
      </c>
      <c r="BM2855" s="141">
        <v>45.3135163603691</v>
      </c>
      <c r="BN2855" s="141">
        <v>-73.969009420517295</v>
      </c>
      <c r="BO2855" s="141">
        <v>2012</v>
      </c>
      <c r="BP2855" s="143"/>
      <c r="BQ2855" s="143" t="s">
        <v>17560</v>
      </c>
    </row>
    <row r="2856" spans="15:69" x14ac:dyDescent="0.25">
      <c r="O2856" s="225" t="str">
        <f t="shared" si="1255"/>
        <v/>
      </c>
      <c r="BF2856" s="141">
        <v>70022</v>
      </c>
      <c r="BG2856" s="142" t="s">
        <v>20225</v>
      </c>
      <c r="BH2856" s="141" t="s">
        <v>478</v>
      </c>
      <c r="BI2856" s="141" t="s">
        <v>177</v>
      </c>
      <c r="BJ2856" s="141"/>
      <c r="BK2856" s="141"/>
      <c r="BL2856" s="141" t="s">
        <v>20226</v>
      </c>
      <c r="BM2856" s="141">
        <v>45.310016915704701</v>
      </c>
      <c r="BN2856" s="141">
        <v>-73.873574997754105</v>
      </c>
      <c r="BO2856" s="141">
        <v>2012</v>
      </c>
      <c r="BP2856" s="143" t="s">
        <v>4779</v>
      </c>
      <c r="BQ2856" s="143" t="s">
        <v>17560</v>
      </c>
    </row>
    <row r="2857" spans="15:69" x14ac:dyDescent="0.25">
      <c r="O2857" s="225" t="str">
        <f t="shared" si="1255"/>
        <v/>
      </c>
      <c r="BF2857" s="141">
        <v>70022</v>
      </c>
      <c r="BG2857" s="142" t="s">
        <v>20244</v>
      </c>
      <c r="BH2857" s="141" t="s">
        <v>180</v>
      </c>
      <c r="BI2857" s="141" t="s">
        <v>178</v>
      </c>
      <c r="BJ2857" s="141"/>
      <c r="BK2857" s="141" t="s">
        <v>2501</v>
      </c>
      <c r="BL2857" s="141" t="s">
        <v>20245</v>
      </c>
      <c r="BM2857" s="141">
        <v>45.3105469222618</v>
      </c>
      <c r="BN2857" s="141">
        <v>-73.937216785595993</v>
      </c>
      <c r="BO2857" s="141">
        <v>1985</v>
      </c>
      <c r="BP2857" s="143"/>
      <c r="BQ2857" s="143" t="s">
        <v>17560</v>
      </c>
    </row>
    <row r="2858" spans="15:69" x14ac:dyDescent="0.25">
      <c r="O2858" s="225" t="str">
        <f t="shared" si="1255"/>
        <v/>
      </c>
      <c r="BF2858" s="141">
        <v>70022</v>
      </c>
      <c r="BG2858" s="142" t="s">
        <v>20246</v>
      </c>
      <c r="BH2858" s="141" t="s">
        <v>180</v>
      </c>
      <c r="BI2858" s="141" t="s">
        <v>178</v>
      </c>
      <c r="BJ2858" s="141"/>
      <c r="BK2858" s="141" t="s">
        <v>2447</v>
      </c>
      <c r="BL2858" s="141" t="s">
        <v>20247</v>
      </c>
      <c r="BM2858" s="141">
        <v>45.310830668518498</v>
      </c>
      <c r="BN2858" s="141">
        <v>-73.883272794987803</v>
      </c>
      <c r="BO2858" s="141">
        <v>1986</v>
      </c>
      <c r="BP2858" s="143" t="s">
        <v>484</v>
      </c>
      <c r="BQ2858" s="143" t="s">
        <v>17560</v>
      </c>
    </row>
    <row r="2859" spans="15:69" x14ac:dyDescent="0.25">
      <c r="O2859" s="225" t="str">
        <f t="shared" si="1255"/>
        <v/>
      </c>
      <c r="BF2859" s="141">
        <v>70022</v>
      </c>
      <c r="BG2859" s="142" t="s">
        <v>20248</v>
      </c>
      <c r="BH2859" s="141" t="s">
        <v>180</v>
      </c>
      <c r="BI2859" s="141" t="s">
        <v>191</v>
      </c>
      <c r="BJ2859" s="141" t="s">
        <v>20249</v>
      </c>
      <c r="BK2859" s="141" t="s">
        <v>12904</v>
      </c>
      <c r="BL2859" s="141" t="s">
        <v>20250</v>
      </c>
      <c r="BM2859" s="141">
        <v>45.318592261772501</v>
      </c>
      <c r="BN2859" s="141">
        <v>-73.929982817002994</v>
      </c>
      <c r="BO2859" s="141">
        <v>1986</v>
      </c>
      <c r="BP2859" s="143" t="s">
        <v>25925</v>
      </c>
      <c r="BQ2859" s="143" t="s">
        <v>17560</v>
      </c>
    </row>
    <row r="2860" spans="15:69" x14ac:dyDescent="0.25">
      <c r="O2860" s="225" t="str">
        <f t="shared" si="1255"/>
        <v/>
      </c>
      <c r="BF2860" s="141">
        <v>70022</v>
      </c>
      <c r="BG2860" s="142" t="s">
        <v>20251</v>
      </c>
      <c r="BH2860" s="141" t="s">
        <v>180</v>
      </c>
      <c r="BI2860" s="141" t="s">
        <v>191</v>
      </c>
      <c r="BJ2860" s="141" t="s">
        <v>20252</v>
      </c>
      <c r="BK2860" s="141" t="s">
        <v>11979</v>
      </c>
      <c r="BL2860" s="141" t="s">
        <v>20253</v>
      </c>
      <c r="BM2860" s="141">
        <v>45.314422799001697</v>
      </c>
      <c r="BN2860" s="141">
        <v>-73.960765030810606</v>
      </c>
      <c r="BO2860" s="141">
        <v>1986</v>
      </c>
      <c r="BP2860" s="143" t="s">
        <v>25926</v>
      </c>
      <c r="BQ2860" s="143" t="s">
        <v>17560</v>
      </c>
    </row>
    <row r="2861" spans="15:69" x14ac:dyDescent="0.25">
      <c r="O2861" s="225" t="str">
        <f t="shared" si="1255"/>
        <v/>
      </c>
      <c r="BF2861" s="141">
        <v>70022</v>
      </c>
      <c r="BG2861" s="142" t="s">
        <v>20254</v>
      </c>
      <c r="BH2861" s="141" t="s">
        <v>180</v>
      </c>
      <c r="BI2861" s="141" t="s">
        <v>191</v>
      </c>
      <c r="BJ2861" s="141" t="s">
        <v>20255</v>
      </c>
      <c r="BK2861" s="141"/>
      <c r="BL2861" s="141" t="s">
        <v>20256</v>
      </c>
      <c r="BM2861" s="141">
        <v>45.318970999999998</v>
      </c>
      <c r="BN2861" s="141">
        <v>-73.941199999999995</v>
      </c>
      <c r="BO2861" s="141">
        <v>1987</v>
      </c>
      <c r="BP2861" s="143" t="s">
        <v>25927</v>
      </c>
      <c r="BQ2861" s="143" t="s">
        <v>17560</v>
      </c>
    </row>
    <row r="2862" spans="15:69" x14ac:dyDescent="0.25">
      <c r="O2862" s="225" t="str">
        <f t="shared" si="1255"/>
        <v/>
      </c>
      <c r="BF2862" s="141">
        <v>70022</v>
      </c>
      <c r="BG2862" s="142" t="s">
        <v>20257</v>
      </c>
      <c r="BH2862" s="141" t="s">
        <v>180</v>
      </c>
      <c r="BI2862" s="141" t="s">
        <v>191</v>
      </c>
      <c r="BJ2862" s="141" t="s">
        <v>14147</v>
      </c>
      <c r="BK2862" s="141"/>
      <c r="BL2862" s="141" t="s">
        <v>14983</v>
      </c>
      <c r="BM2862" s="141">
        <v>45.308369999999996</v>
      </c>
      <c r="BN2862" s="141">
        <v>-73.88991</v>
      </c>
      <c r="BO2862" s="141">
        <v>1985</v>
      </c>
      <c r="BP2862" s="143" t="s">
        <v>25928</v>
      </c>
      <c r="BQ2862" s="143" t="s">
        <v>17560</v>
      </c>
    </row>
    <row r="2863" spans="15:69" x14ac:dyDescent="0.25">
      <c r="O2863" s="225" t="str">
        <f t="shared" si="1255"/>
        <v/>
      </c>
      <c r="BF2863" s="141">
        <v>70022</v>
      </c>
      <c r="BG2863" s="142" t="s">
        <v>20258</v>
      </c>
      <c r="BH2863" s="141" t="s">
        <v>180</v>
      </c>
      <c r="BI2863" s="141" t="s">
        <v>191</v>
      </c>
      <c r="BJ2863" s="141" t="s">
        <v>20259</v>
      </c>
      <c r="BK2863" s="141"/>
      <c r="BL2863" s="141" t="s">
        <v>20260</v>
      </c>
      <c r="BM2863" s="141">
        <v>45.294474999999998</v>
      </c>
      <c r="BN2863" s="141">
        <v>-73.884990000000002</v>
      </c>
      <c r="BO2863" s="141">
        <v>1985</v>
      </c>
      <c r="BP2863" s="143" t="s">
        <v>25929</v>
      </c>
      <c r="BQ2863" s="143" t="s">
        <v>17560</v>
      </c>
    </row>
    <row r="2864" spans="15:69" x14ac:dyDescent="0.25">
      <c r="O2864" s="225" t="str">
        <f t="shared" si="1255"/>
        <v/>
      </c>
      <c r="BF2864" s="141">
        <v>70022</v>
      </c>
      <c r="BG2864" s="142" t="s">
        <v>20261</v>
      </c>
      <c r="BH2864" s="141" t="s">
        <v>180</v>
      </c>
      <c r="BI2864" s="141" t="s">
        <v>191</v>
      </c>
      <c r="BJ2864" s="141" t="s">
        <v>20262</v>
      </c>
      <c r="BK2864" s="141"/>
      <c r="BL2864" s="141" t="s">
        <v>20263</v>
      </c>
      <c r="BM2864" s="141">
        <v>45.301219000000003</v>
      </c>
      <c r="BN2864" s="141">
        <v>-73.883194000000003</v>
      </c>
      <c r="BO2864" s="141">
        <v>1985</v>
      </c>
      <c r="BP2864" s="143" t="s">
        <v>25930</v>
      </c>
      <c r="BQ2864" s="143" t="s">
        <v>17560</v>
      </c>
    </row>
    <row r="2865" spans="15:69" x14ac:dyDescent="0.25">
      <c r="O2865" s="225" t="str">
        <f t="shared" si="1255"/>
        <v/>
      </c>
      <c r="BF2865" s="141">
        <v>70022</v>
      </c>
      <c r="BG2865" s="142" t="s">
        <v>20264</v>
      </c>
      <c r="BH2865" s="141" t="s">
        <v>180</v>
      </c>
      <c r="BI2865" s="141" t="s">
        <v>191</v>
      </c>
      <c r="BJ2865" s="141" t="s">
        <v>20265</v>
      </c>
      <c r="BK2865" s="141" t="s">
        <v>1729</v>
      </c>
      <c r="BL2865" s="141" t="s">
        <v>20266</v>
      </c>
      <c r="BM2865" s="141">
        <v>45.304993699999997</v>
      </c>
      <c r="BN2865" s="141">
        <v>-73.881354400000006</v>
      </c>
      <c r="BO2865" s="141">
        <v>1985</v>
      </c>
      <c r="BP2865" s="143" t="s">
        <v>25931</v>
      </c>
      <c r="BQ2865" s="143" t="s">
        <v>17560</v>
      </c>
    </row>
    <row r="2866" spans="15:69" x14ac:dyDescent="0.25">
      <c r="O2866" s="225" t="str">
        <f t="shared" si="1255"/>
        <v/>
      </c>
      <c r="BF2866" s="141">
        <v>70052</v>
      </c>
      <c r="BG2866" s="142" t="s">
        <v>20586</v>
      </c>
      <c r="BH2866" s="141" t="s">
        <v>180</v>
      </c>
      <c r="BI2866" s="141" t="s">
        <v>191</v>
      </c>
      <c r="BJ2866" s="141" t="s">
        <v>20587</v>
      </c>
      <c r="BK2866" s="141" t="s">
        <v>1815</v>
      </c>
      <c r="BL2866" s="141" t="s">
        <v>20588</v>
      </c>
      <c r="BM2866" s="141">
        <v>45.250151000000002</v>
      </c>
      <c r="BN2866" s="141">
        <v>-74.150558000000004</v>
      </c>
      <c r="BO2866" s="141">
        <v>1986</v>
      </c>
      <c r="BP2866" s="143" t="s">
        <v>25965</v>
      </c>
      <c r="BQ2866" s="143" t="s">
        <v>17560</v>
      </c>
    </row>
    <row r="2867" spans="15:69" x14ac:dyDescent="0.25">
      <c r="O2867" s="225" t="str">
        <f t="shared" si="1255"/>
        <v/>
      </c>
      <c r="BF2867" s="141">
        <v>70052</v>
      </c>
      <c r="BG2867" s="142" t="s">
        <v>20589</v>
      </c>
      <c r="BH2867" s="141" t="s">
        <v>180</v>
      </c>
      <c r="BI2867" s="141" t="s">
        <v>191</v>
      </c>
      <c r="BJ2867" s="141" t="s">
        <v>20590</v>
      </c>
      <c r="BK2867" s="141" t="s">
        <v>17361</v>
      </c>
      <c r="BL2867" s="141" t="s">
        <v>20591</v>
      </c>
      <c r="BM2867" s="141">
        <v>45.242648000000003</v>
      </c>
      <c r="BN2867" s="141">
        <v>-74.103851000000006</v>
      </c>
      <c r="BO2867" s="141">
        <v>1986</v>
      </c>
      <c r="BP2867" s="143" t="s">
        <v>25966</v>
      </c>
      <c r="BQ2867" s="143" t="s">
        <v>17560</v>
      </c>
    </row>
    <row r="2868" spans="15:69" x14ac:dyDescent="0.25">
      <c r="O2868" s="225" t="str">
        <f t="shared" si="1255"/>
        <v/>
      </c>
      <c r="BF2868" s="141">
        <v>71055</v>
      </c>
      <c r="BG2868" s="142" t="s">
        <v>22413</v>
      </c>
      <c r="BH2868" s="141" t="s">
        <v>180</v>
      </c>
      <c r="BI2868" s="141" t="s">
        <v>191</v>
      </c>
      <c r="BJ2868" s="141" t="s">
        <v>22414</v>
      </c>
      <c r="BK2868" s="141" t="s">
        <v>463</v>
      </c>
      <c r="BL2868" s="141" t="s">
        <v>22415</v>
      </c>
      <c r="BM2868" s="141">
        <v>45.325490000000002</v>
      </c>
      <c r="BN2868" s="141">
        <v>-73.98527</v>
      </c>
      <c r="BO2868" s="141">
        <v>1988</v>
      </c>
      <c r="BP2868" s="143"/>
      <c r="BQ2868" s="143" t="s">
        <v>26794</v>
      </c>
    </row>
    <row r="2869" spans="15:69" x14ac:dyDescent="0.25">
      <c r="O2869" s="225" t="str">
        <f t="shared" si="1255"/>
        <v/>
      </c>
      <c r="BF2869" s="141">
        <v>71055</v>
      </c>
      <c r="BG2869" s="142" t="s">
        <v>22416</v>
      </c>
      <c r="BH2869" s="141" t="s">
        <v>180</v>
      </c>
      <c r="BI2869" s="141" t="s">
        <v>191</v>
      </c>
      <c r="BJ2869" s="141" t="s">
        <v>22417</v>
      </c>
      <c r="BK2869" s="141" t="s">
        <v>1788</v>
      </c>
      <c r="BL2869" s="141" t="s">
        <v>22417</v>
      </c>
      <c r="BM2869" s="141">
        <v>45.331650000000003</v>
      </c>
      <c r="BN2869" s="141">
        <v>-73.975549999999998</v>
      </c>
      <c r="BO2869" s="141">
        <v>2003</v>
      </c>
      <c r="BP2869" s="143"/>
      <c r="BQ2869" s="143" t="s">
        <v>26794</v>
      </c>
    </row>
    <row r="2870" spans="15:69" x14ac:dyDescent="0.25">
      <c r="O2870" s="225" t="str">
        <f t="shared" si="1255"/>
        <v/>
      </c>
      <c r="BF2870" s="141">
        <v>71060</v>
      </c>
      <c r="BG2870" s="142" t="s">
        <v>22388</v>
      </c>
      <c r="BH2870" s="141" t="s">
        <v>180</v>
      </c>
      <c r="BI2870" s="141" t="s">
        <v>178</v>
      </c>
      <c r="BJ2870" s="141" t="s">
        <v>2406</v>
      </c>
      <c r="BK2870" s="141" t="s">
        <v>22389</v>
      </c>
      <c r="BL2870" s="141" t="s">
        <v>22390</v>
      </c>
      <c r="BM2870" s="141">
        <v>45.398479999999999</v>
      </c>
      <c r="BN2870" s="141">
        <v>-73.948779999999999</v>
      </c>
      <c r="BO2870" s="141">
        <v>1992</v>
      </c>
      <c r="BP2870" s="143" t="s">
        <v>2406</v>
      </c>
      <c r="BQ2870" s="143" t="s">
        <v>26794</v>
      </c>
    </row>
    <row r="2871" spans="15:69" x14ac:dyDescent="0.25">
      <c r="O2871" s="225" t="str">
        <f t="shared" si="1255"/>
        <v/>
      </c>
      <c r="BF2871" s="141">
        <v>71060</v>
      </c>
      <c r="BG2871" s="142" t="s">
        <v>22391</v>
      </c>
      <c r="BH2871" s="141" t="s">
        <v>478</v>
      </c>
      <c r="BI2871" s="141" t="s">
        <v>176</v>
      </c>
      <c r="BJ2871" s="141" t="s">
        <v>1553</v>
      </c>
      <c r="BK2871" s="141" t="s">
        <v>11477</v>
      </c>
      <c r="BL2871" s="141" t="s">
        <v>22390</v>
      </c>
      <c r="BM2871" s="141">
        <v>45.399140000000003</v>
      </c>
      <c r="BN2871" s="141">
        <v>-73.947779999999995</v>
      </c>
      <c r="BO2871" s="141">
        <v>1963</v>
      </c>
      <c r="BP2871" s="143"/>
      <c r="BQ2871" s="143" t="s">
        <v>26794</v>
      </c>
    </row>
    <row r="2872" spans="15:69" x14ac:dyDescent="0.25">
      <c r="O2872" s="225" t="str">
        <f t="shared" si="1255"/>
        <v/>
      </c>
      <c r="BF2872" s="141">
        <v>71060</v>
      </c>
      <c r="BG2872" s="142" t="s">
        <v>22392</v>
      </c>
      <c r="BH2872" s="141" t="s">
        <v>478</v>
      </c>
      <c r="BI2872" s="141" t="s">
        <v>186</v>
      </c>
      <c r="BJ2872" s="141" t="s">
        <v>8280</v>
      </c>
      <c r="BK2872" s="141" t="s">
        <v>1581</v>
      </c>
      <c r="BL2872" s="141" t="s">
        <v>22393</v>
      </c>
      <c r="BM2872" s="141">
        <v>45.385860000000001</v>
      </c>
      <c r="BN2872" s="141">
        <v>-73.963520000000003</v>
      </c>
      <c r="BO2872" s="141">
        <v>2005</v>
      </c>
      <c r="BP2872" s="143" t="s">
        <v>26188</v>
      </c>
      <c r="BQ2872" s="143" t="s">
        <v>26794</v>
      </c>
    </row>
    <row r="2873" spans="15:69" x14ac:dyDescent="0.25">
      <c r="O2873" s="225" t="str">
        <f t="shared" si="1255"/>
        <v/>
      </c>
      <c r="BF2873" s="141">
        <v>70052</v>
      </c>
      <c r="BG2873" s="142" t="s">
        <v>20592</v>
      </c>
      <c r="BH2873" s="141" t="s">
        <v>180</v>
      </c>
      <c r="BI2873" s="141" t="s">
        <v>190</v>
      </c>
      <c r="BJ2873" s="141" t="s">
        <v>20593</v>
      </c>
      <c r="BK2873" s="141" t="s">
        <v>2252</v>
      </c>
      <c r="BL2873" s="141" t="s">
        <v>27424</v>
      </c>
      <c r="BM2873" s="141">
        <v>45.243768000000003</v>
      </c>
      <c r="BN2873" s="141">
        <v>-74.103660000000005</v>
      </c>
      <c r="BO2873" s="141">
        <v>2005</v>
      </c>
      <c r="BP2873" s="143" t="s">
        <v>25967</v>
      </c>
      <c r="BQ2873" s="143" t="s">
        <v>17560</v>
      </c>
    </row>
    <row r="2874" spans="15:69" x14ac:dyDescent="0.25">
      <c r="O2874" s="225" t="str">
        <f t="shared" si="1255"/>
        <v/>
      </c>
      <c r="BF2874" s="141">
        <v>70052</v>
      </c>
      <c r="BG2874" s="142" t="s">
        <v>20754</v>
      </c>
      <c r="BH2874" s="141" t="s">
        <v>180</v>
      </c>
      <c r="BI2874" s="141" t="s">
        <v>191</v>
      </c>
      <c r="BJ2874" s="141" t="s">
        <v>20755</v>
      </c>
      <c r="BK2874" s="141" t="s">
        <v>2833</v>
      </c>
      <c r="BL2874" s="141" t="s">
        <v>27425</v>
      </c>
      <c r="BM2874" s="141">
        <v>45.229211999999997</v>
      </c>
      <c r="BN2874" s="141">
        <v>-74.082114000000004</v>
      </c>
      <c r="BO2874" s="141">
        <v>1987</v>
      </c>
      <c r="BP2874" s="143" t="s">
        <v>25986</v>
      </c>
      <c r="BQ2874" s="143" t="s">
        <v>17560</v>
      </c>
    </row>
    <row r="2875" spans="15:69" x14ac:dyDescent="0.25">
      <c r="O2875" s="225" t="str">
        <f t="shared" si="1255"/>
        <v/>
      </c>
      <c r="BF2875" s="141">
        <v>70052</v>
      </c>
      <c r="BG2875" s="142" t="s">
        <v>20756</v>
      </c>
      <c r="BH2875" s="141" t="s">
        <v>180</v>
      </c>
      <c r="BI2875" s="141" t="s">
        <v>191</v>
      </c>
      <c r="BJ2875" s="141" t="s">
        <v>20757</v>
      </c>
      <c r="BK2875" s="141"/>
      <c r="BL2875" s="141" t="s">
        <v>20758</v>
      </c>
      <c r="BM2875" s="141">
        <v>45.257406000000003</v>
      </c>
      <c r="BN2875" s="141">
        <v>-74.138812999999999</v>
      </c>
      <c r="BO2875" s="141">
        <v>1987</v>
      </c>
      <c r="BP2875" s="143" t="s">
        <v>25987</v>
      </c>
      <c r="BQ2875" s="143" t="s">
        <v>17560</v>
      </c>
    </row>
    <row r="2876" spans="15:69" x14ac:dyDescent="0.25">
      <c r="O2876" s="225" t="str">
        <f t="shared" si="1255"/>
        <v/>
      </c>
      <c r="BF2876" s="141">
        <v>70052</v>
      </c>
      <c r="BG2876" s="142" t="s">
        <v>20759</v>
      </c>
      <c r="BH2876" s="141" t="s">
        <v>180</v>
      </c>
      <c r="BI2876" s="141" t="s">
        <v>191</v>
      </c>
      <c r="BJ2876" s="141" t="s">
        <v>20760</v>
      </c>
      <c r="BK2876" s="141"/>
      <c r="BL2876" s="141" t="s">
        <v>20758</v>
      </c>
      <c r="BM2876" s="141">
        <v>45.256835000000002</v>
      </c>
      <c r="BN2876" s="141">
        <v>-74.138948999999997</v>
      </c>
      <c r="BO2876" s="141">
        <v>1987</v>
      </c>
      <c r="BP2876" s="143" t="s">
        <v>25988</v>
      </c>
      <c r="BQ2876" s="143" t="s">
        <v>17560</v>
      </c>
    </row>
    <row r="2877" spans="15:69" x14ac:dyDescent="0.25">
      <c r="O2877" s="225" t="str">
        <f t="shared" si="1255"/>
        <v/>
      </c>
      <c r="BF2877" s="141">
        <v>70052</v>
      </c>
      <c r="BG2877" s="142" t="s">
        <v>20761</v>
      </c>
      <c r="BH2877" s="141" t="s">
        <v>180</v>
      </c>
      <c r="BI2877" s="141" t="s">
        <v>191</v>
      </c>
      <c r="BJ2877" s="141" t="s">
        <v>20762</v>
      </c>
      <c r="BK2877" s="141"/>
      <c r="BL2877" s="141" t="s">
        <v>20758</v>
      </c>
      <c r="BM2877" s="141">
        <v>45.256877000000003</v>
      </c>
      <c r="BN2877" s="141">
        <v>-74.135463999999999</v>
      </c>
      <c r="BO2877" s="141">
        <v>1987</v>
      </c>
      <c r="BP2877" s="143" t="s">
        <v>25989</v>
      </c>
      <c r="BQ2877" s="143" t="s">
        <v>17560</v>
      </c>
    </row>
    <row r="2878" spans="15:69" x14ac:dyDescent="0.25">
      <c r="O2878" s="225" t="str">
        <f t="shared" si="1255"/>
        <v/>
      </c>
      <c r="BF2878" s="141">
        <v>70052</v>
      </c>
      <c r="BG2878" s="142" t="s">
        <v>20763</v>
      </c>
      <c r="BH2878" s="141" t="s">
        <v>180</v>
      </c>
      <c r="BI2878" s="141" t="s">
        <v>191</v>
      </c>
      <c r="BJ2878" s="141" t="s">
        <v>20764</v>
      </c>
      <c r="BK2878" s="141" t="s">
        <v>12301</v>
      </c>
      <c r="BL2878" s="141" t="s">
        <v>20765</v>
      </c>
      <c r="BM2878" s="141">
        <v>45.259957</v>
      </c>
      <c r="BN2878" s="141">
        <v>-74.112879000000007</v>
      </c>
      <c r="BO2878" s="141">
        <v>1987</v>
      </c>
      <c r="BP2878" s="143" t="s">
        <v>25990</v>
      </c>
      <c r="BQ2878" s="143" t="s">
        <v>17560</v>
      </c>
    </row>
    <row r="2879" spans="15:69" x14ac:dyDescent="0.25">
      <c r="O2879" s="225" t="str">
        <f t="shared" si="1255"/>
        <v/>
      </c>
      <c r="BF2879" s="141">
        <v>70052</v>
      </c>
      <c r="BG2879" s="142" t="s">
        <v>20766</v>
      </c>
      <c r="BH2879" s="141" t="s">
        <v>180</v>
      </c>
      <c r="BI2879" s="141" t="s">
        <v>191</v>
      </c>
      <c r="BJ2879" s="141" t="s">
        <v>20767</v>
      </c>
      <c r="BK2879" s="141" t="s">
        <v>1729</v>
      </c>
      <c r="BL2879" s="141" t="s">
        <v>20768</v>
      </c>
      <c r="BM2879" s="141">
        <v>45.272665000000003</v>
      </c>
      <c r="BN2879" s="141">
        <v>-74.082700000000003</v>
      </c>
      <c r="BO2879" s="141">
        <v>1986</v>
      </c>
      <c r="BP2879" s="143" t="s">
        <v>25991</v>
      </c>
      <c r="BQ2879" s="143" t="s">
        <v>17560</v>
      </c>
    </row>
    <row r="2880" spans="15:69" x14ac:dyDescent="0.25">
      <c r="O2880" s="225" t="str">
        <f t="shared" si="1255"/>
        <v/>
      </c>
      <c r="BF2880" s="141">
        <v>71065</v>
      </c>
      <c r="BG2880" s="142" t="s">
        <v>21041</v>
      </c>
      <c r="BH2880" s="141" t="s">
        <v>180</v>
      </c>
      <c r="BI2880" s="141" t="s">
        <v>191</v>
      </c>
      <c r="BJ2880" s="141" t="s">
        <v>21042</v>
      </c>
      <c r="BK2880" s="141" t="s">
        <v>470</v>
      </c>
      <c r="BL2880" s="141" t="s">
        <v>21043</v>
      </c>
      <c r="BM2880" s="141">
        <v>45.368160000000003</v>
      </c>
      <c r="BN2880" s="141">
        <v>-73.876000000000005</v>
      </c>
      <c r="BO2880" s="141">
        <v>1981</v>
      </c>
      <c r="BP2880" s="143" t="s">
        <v>26014</v>
      </c>
      <c r="BQ2880" s="143" t="s">
        <v>17560</v>
      </c>
    </row>
    <row r="2881" spans="15:69" x14ac:dyDescent="0.25">
      <c r="O2881" s="225" t="str">
        <f t="shared" si="1255"/>
        <v/>
      </c>
      <c r="BF2881" s="141">
        <v>71065</v>
      </c>
      <c r="BG2881" s="142" t="s">
        <v>21044</v>
      </c>
      <c r="BH2881" s="141" t="s">
        <v>180</v>
      </c>
      <c r="BI2881" s="141" t="s">
        <v>191</v>
      </c>
      <c r="BJ2881" s="141" t="s">
        <v>21045</v>
      </c>
      <c r="BK2881" s="141" t="s">
        <v>21046</v>
      </c>
      <c r="BL2881" s="141" t="s">
        <v>21026</v>
      </c>
      <c r="BM2881" s="141">
        <v>45.358550000000001</v>
      </c>
      <c r="BN2881" s="141">
        <v>-73.877709999999993</v>
      </c>
      <c r="BO2881" s="141">
        <v>1986</v>
      </c>
      <c r="BP2881" s="143" t="s">
        <v>26015</v>
      </c>
      <c r="BQ2881" s="143" t="s">
        <v>17560</v>
      </c>
    </row>
    <row r="2882" spans="15:69" x14ac:dyDescent="0.25">
      <c r="O2882" s="225" t="str">
        <f t="shared" si="1255"/>
        <v/>
      </c>
      <c r="BF2882" s="141">
        <v>71065</v>
      </c>
      <c r="BG2882" s="142" t="s">
        <v>21047</v>
      </c>
      <c r="BH2882" s="141" t="s">
        <v>180</v>
      </c>
      <c r="BI2882" s="141" t="s">
        <v>191</v>
      </c>
      <c r="BJ2882" s="141" t="s">
        <v>21048</v>
      </c>
      <c r="BK2882" s="141" t="s">
        <v>2447</v>
      </c>
      <c r="BL2882" s="141" t="s">
        <v>21049</v>
      </c>
      <c r="BM2882" s="141">
        <v>45.371082000000001</v>
      </c>
      <c r="BN2882" s="141">
        <v>-73.873390000000001</v>
      </c>
      <c r="BO2882" s="141">
        <v>1987</v>
      </c>
      <c r="BP2882" s="143"/>
      <c r="BQ2882" s="143" t="s">
        <v>17560</v>
      </c>
    </row>
    <row r="2883" spans="15:69" x14ac:dyDescent="0.25">
      <c r="O2883" s="225" t="str">
        <f t="shared" si="1255"/>
        <v/>
      </c>
      <c r="BF2883" s="141">
        <v>71065</v>
      </c>
      <c r="BG2883" s="142" t="s">
        <v>21050</v>
      </c>
      <c r="BH2883" s="141" t="s">
        <v>180</v>
      </c>
      <c r="BI2883" s="141" t="s">
        <v>191</v>
      </c>
      <c r="BJ2883" s="141" t="s">
        <v>21051</v>
      </c>
      <c r="BK2883" s="141" t="s">
        <v>2272</v>
      </c>
      <c r="BL2883" s="141" t="s">
        <v>21052</v>
      </c>
      <c r="BM2883" s="141">
        <v>45.391460000000002</v>
      </c>
      <c r="BN2883" s="141">
        <v>-73.933229999999995</v>
      </c>
      <c r="BO2883" s="141">
        <v>1989</v>
      </c>
      <c r="BP2883" s="143"/>
      <c r="BQ2883" s="143" t="s">
        <v>17560</v>
      </c>
    </row>
    <row r="2884" spans="15:69" x14ac:dyDescent="0.25">
      <c r="O2884" s="225" t="str">
        <f t="shared" si="1255"/>
        <v/>
      </c>
      <c r="BF2884" s="141">
        <v>71065</v>
      </c>
      <c r="BG2884" s="142" t="s">
        <v>21053</v>
      </c>
      <c r="BH2884" s="141" t="s">
        <v>180</v>
      </c>
      <c r="BI2884" s="141" t="s">
        <v>191</v>
      </c>
      <c r="BJ2884" s="141" t="s">
        <v>21054</v>
      </c>
      <c r="BK2884" s="141" t="s">
        <v>21055</v>
      </c>
      <c r="BL2884" s="141" t="s">
        <v>21056</v>
      </c>
      <c r="BM2884" s="141">
        <v>45.363388</v>
      </c>
      <c r="BN2884" s="141">
        <v>-73.864900000000006</v>
      </c>
      <c r="BO2884" s="141">
        <v>1992</v>
      </c>
      <c r="BP2884" s="143"/>
      <c r="BQ2884" s="143" t="s">
        <v>17560</v>
      </c>
    </row>
    <row r="2885" spans="15:69" x14ac:dyDescent="0.25">
      <c r="O2885" s="225" t="str">
        <f t="shared" si="1255"/>
        <v/>
      </c>
      <c r="BF2885" s="141">
        <v>71065</v>
      </c>
      <c r="BG2885" s="142" t="s">
        <v>21057</v>
      </c>
      <c r="BH2885" s="141" t="s">
        <v>180</v>
      </c>
      <c r="BI2885" s="141" t="s">
        <v>191</v>
      </c>
      <c r="BJ2885" s="141" t="s">
        <v>21058</v>
      </c>
      <c r="BK2885" s="141" t="s">
        <v>21059</v>
      </c>
      <c r="BL2885" s="141" t="s">
        <v>21060</v>
      </c>
      <c r="BM2885" s="141">
        <v>45.368637</v>
      </c>
      <c r="BN2885" s="141">
        <v>-73.858116999999993</v>
      </c>
      <c r="BO2885" s="141">
        <v>1996</v>
      </c>
      <c r="BP2885" s="143"/>
      <c r="BQ2885" s="143" t="s">
        <v>17560</v>
      </c>
    </row>
    <row r="2886" spans="15:69" x14ac:dyDescent="0.25">
      <c r="O2886" s="225" t="str">
        <f t="shared" si="1255"/>
        <v/>
      </c>
      <c r="BF2886" s="141">
        <v>71065</v>
      </c>
      <c r="BG2886" s="142" t="s">
        <v>21061</v>
      </c>
      <c r="BH2886" s="141" t="s">
        <v>180</v>
      </c>
      <c r="BI2886" s="141" t="s">
        <v>191</v>
      </c>
      <c r="BJ2886" s="141" t="s">
        <v>21062</v>
      </c>
      <c r="BK2886" s="141" t="s">
        <v>2082</v>
      </c>
      <c r="BL2886" s="141" t="s">
        <v>21063</v>
      </c>
      <c r="BM2886" s="141">
        <v>45.354030000000002</v>
      </c>
      <c r="BN2886" s="141">
        <v>-73.914794999999998</v>
      </c>
      <c r="BO2886" s="141">
        <v>2005</v>
      </c>
      <c r="BP2886" s="143"/>
      <c r="BQ2886" s="143" t="s">
        <v>17560</v>
      </c>
    </row>
    <row r="2887" spans="15:69" x14ac:dyDescent="0.25">
      <c r="O2887" s="225" t="str">
        <f t="shared" si="1255"/>
        <v/>
      </c>
      <c r="BF2887" s="141">
        <v>71090</v>
      </c>
      <c r="BG2887" s="142" t="s">
        <v>22351</v>
      </c>
      <c r="BH2887" s="141" t="s">
        <v>180</v>
      </c>
      <c r="BI2887" s="141" t="s">
        <v>191</v>
      </c>
      <c r="BJ2887" s="141"/>
      <c r="BK2887" s="141" t="s">
        <v>14106</v>
      </c>
      <c r="BL2887" s="141" t="s">
        <v>10223</v>
      </c>
      <c r="BM2887" s="141">
        <v>45.424630000000001</v>
      </c>
      <c r="BN2887" s="141">
        <v>-74.031419999999997</v>
      </c>
      <c r="BO2887" s="141">
        <v>1982</v>
      </c>
      <c r="BP2887" s="143" t="s">
        <v>483</v>
      </c>
      <c r="BQ2887" s="143" t="s">
        <v>17560</v>
      </c>
    </row>
    <row r="2888" spans="15:69" x14ac:dyDescent="0.25">
      <c r="O2888" s="225" t="str">
        <f t="shared" si="1255"/>
        <v/>
      </c>
      <c r="BF2888" s="141">
        <v>71100</v>
      </c>
      <c r="BG2888" s="142" t="s">
        <v>22752</v>
      </c>
      <c r="BH2888" s="141" t="s">
        <v>478</v>
      </c>
      <c r="BI2888" s="141" t="s">
        <v>176</v>
      </c>
      <c r="BJ2888" s="141" t="s">
        <v>22753</v>
      </c>
      <c r="BK2888" s="141" t="s">
        <v>1729</v>
      </c>
      <c r="BL2888" s="141" t="s">
        <v>22754</v>
      </c>
      <c r="BM2888" s="141">
        <v>45.462555000000002</v>
      </c>
      <c r="BN2888" s="141">
        <v>-74.185659999999999</v>
      </c>
      <c r="BO2888" s="141">
        <v>2001</v>
      </c>
      <c r="BP2888" s="143" t="s">
        <v>26230</v>
      </c>
      <c r="BQ2888" s="143" t="s">
        <v>17560</v>
      </c>
    </row>
    <row r="2889" spans="15:69" x14ac:dyDescent="0.25">
      <c r="O2889" s="225" t="str">
        <f t="shared" si="1255"/>
        <v/>
      </c>
      <c r="BF2889" s="141">
        <v>71100</v>
      </c>
      <c r="BG2889" s="142" t="s">
        <v>22755</v>
      </c>
      <c r="BH2889" s="141" t="s">
        <v>478</v>
      </c>
      <c r="BI2889" s="141" t="s">
        <v>176</v>
      </c>
      <c r="BJ2889" s="141" t="s">
        <v>22756</v>
      </c>
      <c r="BK2889" s="141" t="s">
        <v>20974</v>
      </c>
      <c r="BL2889" s="141" t="s">
        <v>22757</v>
      </c>
      <c r="BM2889" s="141">
        <v>45.444504000000002</v>
      </c>
      <c r="BN2889" s="141">
        <v>-74.155680000000004</v>
      </c>
      <c r="BO2889" s="141">
        <v>1990</v>
      </c>
      <c r="BP2889" s="143" t="s">
        <v>26230</v>
      </c>
      <c r="BQ2889" s="143" t="s">
        <v>17560</v>
      </c>
    </row>
    <row r="2890" spans="15:69" x14ac:dyDescent="0.25">
      <c r="O2890" s="225" t="str">
        <f t="shared" si="1255"/>
        <v/>
      </c>
      <c r="BF2890" s="141">
        <v>71100</v>
      </c>
      <c r="BG2890" s="142" t="s">
        <v>22361</v>
      </c>
      <c r="BH2890" s="141" t="s">
        <v>180</v>
      </c>
      <c r="BI2890" s="141" t="s">
        <v>191</v>
      </c>
      <c r="BJ2890" s="141" t="s">
        <v>22362</v>
      </c>
      <c r="BK2890" s="141" t="s">
        <v>14106</v>
      </c>
      <c r="BL2890" s="141" t="s">
        <v>22363</v>
      </c>
      <c r="BM2890" s="141">
        <v>45.461829000000002</v>
      </c>
      <c r="BN2890" s="141">
        <v>-74.144537999999997</v>
      </c>
      <c r="BO2890" s="141">
        <v>2008</v>
      </c>
      <c r="BP2890" s="143" t="s">
        <v>26181</v>
      </c>
      <c r="BQ2890" s="143" t="s">
        <v>17560</v>
      </c>
    </row>
    <row r="2891" spans="15:69" x14ac:dyDescent="0.25">
      <c r="O2891" s="225" t="str">
        <f t="shared" si="1255"/>
        <v/>
      </c>
      <c r="BF2891" s="141">
        <v>71100</v>
      </c>
      <c r="BG2891" s="142" t="s">
        <v>22364</v>
      </c>
      <c r="BH2891" s="141" t="s">
        <v>180</v>
      </c>
      <c r="BI2891" s="141" t="s">
        <v>191</v>
      </c>
      <c r="BJ2891" s="141" t="s">
        <v>22365</v>
      </c>
      <c r="BK2891" s="141" t="s">
        <v>464</v>
      </c>
      <c r="BL2891" s="141" t="s">
        <v>22366</v>
      </c>
      <c r="BM2891" s="141">
        <v>45.461806000000003</v>
      </c>
      <c r="BN2891" s="141">
        <v>-74.141908000000001</v>
      </c>
      <c r="BO2891" s="141">
        <v>2008</v>
      </c>
      <c r="BP2891" s="143" t="s">
        <v>26182</v>
      </c>
      <c r="BQ2891" s="143" t="s">
        <v>17560</v>
      </c>
    </row>
    <row r="2892" spans="15:69" x14ac:dyDescent="0.25">
      <c r="O2892" s="225" t="str">
        <f t="shared" si="1255"/>
        <v/>
      </c>
      <c r="BF2892" s="141">
        <v>71100</v>
      </c>
      <c r="BG2892" s="142" t="s">
        <v>22367</v>
      </c>
      <c r="BH2892" s="141" t="s">
        <v>180</v>
      </c>
      <c r="BI2892" s="141" t="s">
        <v>191</v>
      </c>
      <c r="BJ2892" s="141" t="s">
        <v>22368</v>
      </c>
      <c r="BK2892" s="141" t="s">
        <v>22369</v>
      </c>
      <c r="BL2892" s="141" t="s">
        <v>22370</v>
      </c>
      <c r="BM2892" s="141">
        <v>45.643903999999999</v>
      </c>
      <c r="BN2892" s="141">
        <v>-74.790369999999996</v>
      </c>
      <c r="BO2892" s="141">
        <v>2008</v>
      </c>
      <c r="BP2892" s="143" t="s">
        <v>26183</v>
      </c>
      <c r="BQ2892" s="143" t="s">
        <v>17560</v>
      </c>
    </row>
    <row r="2893" spans="15:69" x14ac:dyDescent="0.25">
      <c r="O2893" s="225" t="str">
        <f t="shared" si="1255"/>
        <v/>
      </c>
      <c r="BF2893" s="141">
        <v>71105</v>
      </c>
      <c r="BG2893" s="142" t="s">
        <v>22254</v>
      </c>
      <c r="BH2893" s="141" t="s">
        <v>478</v>
      </c>
      <c r="BI2893" s="141" t="s">
        <v>176</v>
      </c>
      <c r="BJ2893" s="141" t="s">
        <v>22255</v>
      </c>
      <c r="BK2893" s="141" t="s">
        <v>2920</v>
      </c>
      <c r="BL2893" s="141" t="s">
        <v>22253</v>
      </c>
      <c r="BM2893" s="141">
        <v>45.400639599999998</v>
      </c>
      <c r="BN2893" s="141">
        <v>-74.157548000000006</v>
      </c>
      <c r="BO2893" s="141">
        <v>2008</v>
      </c>
      <c r="BP2893" s="143" t="s">
        <v>481</v>
      </c>
      <c r="BQ2893" s="143" t="s">
        <v>17560</v>
      </c>
    </row>
    <row r="2894" spans="15:69" x14ac:dyDescent="0.25">
      <c r="O2894" s="225" t="str">
        <f t="shared" ref="O2894:O2957" si="1256">IF(OR(B2894="",C2894="",G2894="",H2894="",I2894="",AND(J2894="",BW2894=FALSE),AND(K2894="",BX2894=FALSE),AND(L2894="",BY2894=FALSE),AND(M2894="",BZ2894=FALSE)),"",(IF(AND(100&gt;=CG2894,CG2894&gt;80),"A",IF(AND(80&gt;=CG2894,CG2894&gt;60),"B",IF(AND(60&gt;=CG2894,CG2894&gt;40),"C",IF(AND(40&gt;=CG2894,CG2894&gt;20),"D","E"))))))</f>
        <v/>
      </c>
      <c r="BF2894" s="141">
        <v>71105</v>
      </c>
      <c r="BG2894" s="142" t="s">
        <v>22256</v>
      </c>
      <c r="BH2894" s="141" t="s">
        <v>478</v>
      </c>
      <c r="BI2894" s="141" t="s">
        <v>176</v>
      </c>
      <c r="BJ2894" s="141" t="s">
        <v>22257</v>
      </c>
      <c r="BK2894" s="141" t="s">
        <v>2920</v>
      </c>
      <c r="BL2894" s="141" t="s">
        <v>22253</v>
      </c>
      <c r="BM2894" s="141">
        <v>45.400639599999998</v>
      </c>
      <c r="BN2894" s="141">
        <v>-74.157548000000006</v>
      </c>
      <c r="BO2894" s="141">
        <v>2010</v>
      </c>
      <c r="BP2894" s="143" t="s">
        <v>800</v>
      </c>
      <c r="BQ2894" s="143" t="s">
        <v>17560</v>
      </c>
    </row>
    <row r="2895" spans="15:69" x14ac:dyDescent="0.25">
      <c r="O2895" s="225" t="str">
        <f t="shared" si="1256"/>
        <v/>
      </c>
      <c r="BF2895" s="141">
        <v>71105</v>
      </c>
      <c r="BG2895" s="142" t="s">
        <v>22258</v>
      </c>
      <c r="BH2895" s="141" t="s">
        <v>478</v>
      </c>
      <c r="BI2895" s="141" t="s">
        <v>176</v>
      </c>
      <c r="BJ2895" s="141" t="s">
        <v>22259</v>
      </c>
      <c r="BK2895" s="141" t="s">
        <v>22260</v>
      </c>
      <c r="BL2895" s="141" t="s">
        <v>22261</v>
      </c>
      <c r="BM2895" s="141">
        <v>45.4053805</v>
      </c>
      <c r="BN2895" s="141">
        <v>-74.147504599999905</v>
      </c>
      <c r="BO2895" s="141">
        <v>1994</v>
      </c>
      <c r="BP2895" s="143" t="s">
        <v>483</v>
      </c>
      <c r="BQ2895" s="143" t="s">
        <v>17560</v>
      </c>
    </row>
    <row r="2896" spans="15:69" x14ac:dyDescent="0.25">
      <c r="O2896" s="225" t="str">
        <f t="shared" si="1256"/>
        <v/>
      </c>
      <c r="BF2896" s="141">
        <v>73005</v>
      </c>
      <c r="BG2896" s="142" t="s">
        <v>18981</v>
      </c>
      <c r="BH2896" s="141" t="s">
        <v>478</v>
      </c>
      <c r="BI2896" s="141" t="s">
        <v>186</v>
      </c>
      <c r="BJ2896" s="141" t="s">
        <v>18982</v>
      </c>
      <c r="BK2896" s="141" t="s">
        <v>17745</v>
      </c>
      <c r="BL2896" s="141" t="s">
        <v>18983</v>
      </c>
      <c r="BM2896" s="141">
        <v>45.625596126057602</v>
      </c>
      <c r="BN2896" s="141">
        <v>-73.835153118332101</v>
      </c>
      <c r="BO2896" s="141">
        <v>1965</v>
      </c>
      <c r="BP2896" s="143" t="s">
        <v>480</v>
      </c>
      <c r="BQ2896" s="143" t="s">
        <v>17560</v>
      </c>
    </row>
    <row r="2897" spans="15:69" x14ac:dyDescent="0.25">
      <c r="O2897" s="225" t="str">
        <f t="shared" si="1256"/>
        <v/>
      </c>
      <c r="BF2897" s="141">
        <v>73005</v>
      </c>
      <c r="BG2897" s="142" t="s">
        <v>18984</v>
      </c>
      <c r="BH2897" s="141" t="s">
        <v>180</v>
      </c>
      <c r="BI2897" s="141" t="s">
        <v>191</v>
      </c>
      <c r="BJ2897" s="141" t="s">
        <v>18985</v>
      </c>
      <c r="BK2897" s="141"/>
      <c r="BL2897" s="141" t="s">
        <v>18986</v>
      </c>
      <c r="BM2897" s="141">
        <v>45.640880151703001</v>
      </c>
      <c r="BN2897" s="141">
        <v>-73.871465400992804</v>
      </c>
      <c r="BO2897" s="141">
        <v>2001</v>
      </c>
      <c r="BP2897" s="143" t="s">
        <v>23890</v>
      </c>
      <c r="BQ2897" s="143" t="s">
        <v>17560</v>
      </c>
    </row>
    <row r="2898" spans="15:69" x14ac:dyDescent="0.25">
      <c r="O2898" s="225" t="str">
        <f t="shared" si="1256"/>
        <v/>
      </c>
      <c r="BF2898" s="141">
        <v>73005</v>
      </c>
      <c r="BG2898" s="142" t="s">
        <v>18987</v>
      </c>
      <c r="BH2898" s="141" t="s">
        <v>478</v>
      </c>
      <c r="BI2898" s="141" t="s">
        <v>186</v>
      </c>
      <c r="BJ2898" s="141" t="s">
        <v>18988</v>
      </c>
      <c r="BK2898" s="141" t="s">
        <v>18989</v>
      </c>
      <c r="BL2898" s="141" t="s">
        <v>18990</v>
      </c>
      <c r="BM2898" s="141">
        <v>45.635628001555098</v>
      </c>
      <c r="BN2898" s="141">
        <v>-73.853537343552304</v>
      </c>
      <c r="BO2898" s="141">
        <v>1991</v>
      </c>
      <c r="BP2898" s="143" t="s">
        <v>480</v>
      </c>
      <c r="BQ2898" s="143" t="s">
        <v>17560</v>
      </c>
    </row>
    <row r="2899" spans="15:69" x14ac:dyDescent="0.25">
      <c r="O2899" s="225" t="str">
        <f t="shared" si="1256"/>
        <v/>
      </c>
      <c r="BF2899" s="141">
        <v>73005</v>
      </c>
      <c r="BG2899" s="142" t="s">
        <v>18991</v>
      </c>
      <c r="BH2899" s="141" t="s">
        <v>180</v>
      </c>
      <c r="BI2899" s="141" t="s">
        <v>191</v>
      </c>
      <c r="BJ2899" s="141" t="s">
        <v>18992</v>
      </c>
      <c r="BK2899" s="141"/>
      <c r="BL2899" s="141" t="s">
        <v>18993</v>
      </c>
      <c r="BM2899" s="141">
        <v>45.638359999999999</v>
      </c>
      <c r="BN2899" s="141">
        <v>-73.882109999999997</v>
      </c>
      <c r="BO2899" s="141">
        <v>1999</v>
      </c>
      <c r="BP2899" s="143" t="s">
        <v>25744</v>
      </c>
      <c r="BQ2899" s="143" t="s">
        <v>17560</v>
      </c>
    </row>
    <row r="2900" spans="15:69" x14ac:dyDescent="0.25">
      <c r="O2900" s="225" t="str">
        <f t="shared" si="1256"/>
        <v/>
      </c>
      <c r="BF2900" s="141">
        <v>77043</v>
      </c>
      <c r="BG2900" s="142" t="s">
        <v>19654</v>
      </c>
      <c r="BH2900" s="141" t="s">
        <v>180</v>
      </c>
      <c r="BI2900" s="141" t="s">
        <v>191</v>
      </c>
      <c r="BJ2900" s="141"/>
      <c r="BK2900" s="141" t="s">
        <v>19655</v>
      </c>
      <c r="BL2900" s="141" t="s">
        <v>19647</v>
      </c>
      <c r="BM2900" s="141">
        <v>45.868690000000001</v>
      </c>
      <c r="BN2900" s="141">
        <v>-74.157179999999997</v>
      </c>
      <c r="BO2900" s="141">
        <v>2009</v>
      </c>
      <c r="BP2900" s="143" t="s">
        <v>191</v>
      </c>
      <c r="BQ2900" s="143" t="s">
        <v>17560</v>
      </c>
    </row>
    <row r="2901" spans="15:69" x14ac:dyDescent="0.25">
      <c r="O2901" s="225" t="str">
        <f t="shared" si="1256"/>
        <v/>
      </c>
      <c r="BF2901" s="141">
        <v>77050</v>
      </c>
      <c r="BG2901" s="142" t="s">
        <v>19709</v>
      </c>
      <c r="BH2901" s="141" t="s">
        <v>478</v>
      </c>
      <c r="BI2901" s="141" t="s">
        <v>176</v>
      </c>
      <c r="BJ2901" s="141" t="s">
        <v>19710</v>
      </c>
      <c r="BK2901" s="141" t="s">
        <v>2060</v>
      </c>
      <c r="BL2901" s="141" t="s">
        <v>19711</v>
      </c>
      <c r="BM2901" s="141">
        <v>45.907130000000002</v>
      </c>
      <c r="BN2901" s="141">
        <v>-74.225290000000001</v>
      </c>
      <c r="BO2901" s="141">
        <v>2007</v>
      </c>
      <c r="BP2901" s="143" t="s">
        <v>25828</v>
      </c>
      <c r="BQ2901" s="143" t="s">
        <v>17560</v>
      </c>
    </row>
    <row r="2902" spans="15:69" x14ac:dyDescent="0.25">
      <c r="O2902" s="225" t="str">
        <f t="shared" si="1256"/>
        <v/>
      </c>
      <c r="BF2902" s="141">
        <v>77050</v>
      </c>
      <c r="BG2902" s="142" t="s">
        <v>19712</v>
      </c>
      <c r="BH2902" s="141" t="s">
        <v>478</v>
      </c>
      <c r="BI2902" s="141" t="s">
        <v>177</v>
      </c>
      <c r="BJ2902" s="141" t="s">
        <v>19713</v>
      </c>
      <c r="BK2902" s="141" t="s">
        <v>5043</v>
      </c>
      <c r="BL2902" s="141" t="s">
        <v>19714</v>
      </c>
      <c r="BM2902" s="141">
        <v>45.896217999999998</v>
      </c>
      <c r="BN2902" s="141">
        <v>-74.252719999999997</v>
      </c>
      <c r="BO2902" s="141">
        <v>2007</v>
      </c>
      <c r="BP2902" s="143" t="s">
        <v>1807</v>
      </c>
      <c r="BQ2902" s="143" t="s">
        <v>17560</v>
      </c>
    </row>
    <row r="2903" spans="15:69" x14ac:dyDescent="0.25">
      <c r="O2903" s="225" t="str">
        <f t="shared" si="1256"/>
        <v/>
      </c>
      <c r="BF2903" s="141">
        <v>77050</v>
      </c>
      <c r="BG2903" s="142" t="s">
        <v>19715</v>
      </c>
      <c r="BH2903" s="141" t="s">
        <v>478</v>
      </c>
      <c r="BI2903" s="141" t="s">
        <v>186</v>
      </c>
      <c r="BJ2903" s="141" t="s">
        <v>19716</v>
      </c>
      <c r="BK2903" s="141" t="s">
        <v>2148</v>
      </c>
      <c r="BL2903" s="141" t="s">
        <v>19717</v>
      </c>
      <c r="BM2903" s="141">
        <v>45.897500000000001</v>
      </c>
      <c r="BN2903" s="141">
        <v>-74.246449999999996</v>
      </c>
      <c r="BO2903" s="141">
        <v>1985</v>
      </c>
      <c r="BP2903" s="143" t="s">
        <v>16234</v>
      </c>
      <c r="BQ2903" s="143" t="s">
        <v>17560</v>
      </c>
    </row>
    <row r="2904" spans="15:69" x14ac:dyDescent="0.25">
      <c r="O2904" s="225" t="str">
        <f t="shared" si="1256"/>
        <v/>
      </c>
      <c r="BF2904" s="141">
        <v>78102</v>
      </c>
      <c r="BG2904" s="142" t="s">
        <v>20128</v>
      </c>
      <c r="BH2904" s="141" t="s">
        <v>478</v>
      </c>
      <c r="BI2904" s="141" t="s">
        <v>186</v>
      </c>
      <c r="BJ2904" s="141" t="s">
        <v>20129</v>
      </c>
      <c r="BK2904" s="141" t="s">
        <v>3325</v>
      </c>
      <c r="BL2904" s="141" t="s">
        <v>20130</v>
      </c>
      <c r="BM2904" s="141">
        <v>46.206440000000001</v>
      </c>
      <c r="BN2904" s="141">
        <v>-74.582210000000003</v>
      </c>
      <c r="BO2904" s="141">
        <v>1996</v>
      </c>
      <c r="BP2904" s="143" t="s">
        <v>480</v>
      </c>
      <c r="BQ2904" s="143" t="s">
        <v>17560</v>
      </c>
    </row>
    <row r="2905" spans="15:69" x14ac:dyDescent="0.25">
      <c r="O2905" s="225" t="str">
        <f t="shared" si="1256"/>
        <v/>
      </c>
      <c r="BF2905" s="141">
        <v>78102</v>
      </c>
      <c r="BG2905" s="142" t="s">
        <v>20131</v>
      </c>
      <c r="BH2905" s="141" t="s">
        <v>478</v>
      </c>
      <c r="BI2905" s="141" t="s">
        <v>186</v>
      </c>
      <c r="BJ2905" s="141" t="s">
        <v>20132</v>
      </c>
      <c r="BK2905" s="141" t="s">
        <v>12885</v>
      </c>
      <c r="BL2905" s="141" t="s">
        <v>20133</v>
      </c>
      <c r="BM2905" s="141">
        <v>46.198953000000003</v>
      </c>
      <c r="BN2905" s="141">
        <v>-74.611559999999997</v>
      </c>
      <c r="BO2905" s="141">
        <v>1999</v>
      </c>
      <c r="BP2905" s="143" t="s">
        <v>480</v>
      </c>
      <c r="BQ2905" s="143" t="s">
        <v>17560</v>
      </c>
    </row>
    <row r="2906" spans="15:69" x14ac:dyDescent="0.25">
      <c r="O2906" s="225" t="str">
        <f t="shared" si="1256"/>
        <v/>
      </c>
      <c r="BF2906" s="141">
        <v>78102</v>
      </c>
      <c r="BG2906" s="142" t="s">
        <v>20134</v>
      </c>
      <c r="BH2906" s="141" t="s">
        <v>478</v>
      </c>
      <c r="BI2906" s="141" t="s">
        <v>186</v>
      </c>
      <c r="BJ2906" s="141" t="s">
        <v>20135</v>
      </c>
      <c r="BK2906" s="141" t="s">
        <v>2048</v>
      </c>
      <c r="BL2906" s="141" t="s">
        <v>20136</v>
      </c>
      <c r="BM2906" s="141">
        <v>46.20261</v>
      </c>
      <c r="BN2906" s="141">
        <v>-74.58717</v>
      </c>
      <c r="BO2906" s="141">
        <v>1997</v>
      </c>
      <c r="BP2906" s="143" t="s">
        <v>480</v>
      </c>
      <c r="BQ2906" s="143" t="s">
        <v>17560</v>
      </c>
    </row>
    <row r="2907" spans="15:69" x14ac:dyDescent="0.25">
      <c r="O2907" s="225" t="str">
        <f t="shared" si="1256"/>
        <v/>
      </c>
      <c r="BF2907" s="141">
        <v>78102</v>
      </c>
      <c r="BG2907" s="142" t="s">
        <v>20137</v>
      </c>
      <c r="BH2907" s="141" t="s">
        <v>180</v>
      </c>
      <c r="BI2907" s="141" t="s">
        <v>191</v>
      </c>
      <c r="BJ2907" s="141" t="s">
        <v>10532</v>
      </c>
      <c r="BK2907" s="141" t="s">
        <v>20138</v>
      </c>
      <c r="BL2907" s="141" t="s">
        <v>20139</v>
      </c>
      <c r="BM2907" s="141">
        <v>46.117010000000001</v>
      </c>
      <c r="BN2907" s="141">
        <v>-74.599850000000004</v>
      </c>
      <c r="BO2907" s="141">
        <v>1985</v>
      </c>
      <c r="BP2907" s="143" t="s">
        <v>25914</v>
      </c>
      <c r="BQ2907" s="143" t="s">
        <v>17560</v>
      </c>
    </row>
    <row r="2908" spans="15:69" x14ac:dyDescent="0.25">
      <c r="O2908" s="225" t="str">
        <f t="shared" si="1256"/>
        <v/>
      </c>
      <c r="BF2908" s="141">
        <v>78102</v>
      </c>
      <c r="BG2908" s="142" t="s">
        <v>20140</v>
      </c>
      <c r="BH2908" s="141" t="s">
        <v>180</v>
      </c>
      <c r="BI2908" s="141" t="s">
        <v>191</v>
      </c>
      <c r="BJ2908" s="141" t="s">
        <v>20141</v>
      </c>
      <c r="BK2908" s="141" t="s">
        <v>20142</v>
      </c>
      <c r="BL2908" s="141" t="s">
        <v>20139</v>
      </c>
      <c r="BM2908" s="141">
        <v>46.119210000000002</v>
      </c>
      <c r="BN2908" s="141">
        <v>-74.577089999999998</v>
      </c>
      <c r="BO2908" s="141">
        <v>1963</v>
      </c>
      <c r="BP2908" s="143" t="s">
        <v>25914</v>
      </c>
      <c r="BQ2908" s="143" t="s">
        <v>17560</v>
      </c>
    </row>
    <row r="2909" spans="15:69" x14ac:dyDescent="0.25">
      <c r="O2909" s="225" t="str">
        <f t="shared" si="1256"/>
        <v/>
      </c>
      <c r="BF2909" s="141">
        <v>81017</v>
      </c>
      <c r="BG2909" s="142" t="s">
        <v>13761</v>
      </c>
      <c r="BH2909" s="141" t="s">
        <v>180</v>
      </c>
      <c r="BI2909" s="141" t="s">
        <v>190</v>
      </c>
      <c r="BJ2909" s="141" t="s">
        <v>13762</v>
      </c>
      <c r="BK2909" s="141" t="s">
        <v>2272</v>
      </c>
      <c r="BL2909" s="141" t="s">
        <v>13763</v>
      </c>
      <c r="BM2909" s="141">
        <v>45.492761999999999</v>
      </c>
      <c r="BN2909" s="141">
        <v>-75.686475999999999</v>
      </c>
      <c r="BO2909" s="141">
        <v>2003</v>
      </c>
      <c r="BP2909" s="143" t="s">
        <v>24925</v>
      </c>
      <c r="BQ2909" s="143" t="s">
        <v>26794</v>
      </c>
    </row>
    <row r="2910" spans="15:69" x14ac:dyDescent="0.25">
      <c r="O2910" s="225" t="str">
        <f t="shared" si="1256"/>
        <v/>
      </c>
      <c r="BF2910" s="141">
        <v>78102</v>
      </c>
      <c r="BG2910" s="142" t="s">
        <v>20143</v>
      </c>
      <c r="BH2910" s="141" t="s">
        <v>180</v>
      </c>
      <c r="BI2910" s="141" t="s">
        <v>191</v>
      </c>
      <c r="BJ2910" s="141" t="s">
        <v>20144</v>
      </c>
      <c r="BK2910" s="141" t="s">
        <v>20145</v>
      </c>
      <c r="BL2910" s="141" t="s">
        <v>3013</v>
      </c>
      <c r="BM2910" s="141">
        <v>46.126150000000003</v>
      </c>
      <c r="BN2910" s="141">
        <v>-74.591470000000001</v>
      </c>
      <c r="BO2910" s="141">
        <v>1985</v>
      </c>
      <c r="BP2910" s="143" t="s">
        <v>25914</v>
      </c>
      <c r="BQ2910" s="143" t="s">
        <v>17560</v>
      </c>
    </row>
    <row r="2911" spans="15:69" x14ac:dyDescent="0.25">
      <c r="O2911" s="225" t="str">
        <f t="shared" si="1256"/>
        <v/>
      </c>
      <c r="BF2911" s="141">
        <v>78102</v>
      </c>
      <c r="BG2911" s="142" t="s">
        <v>20146</v>
      </c>
      <c r="BH2911" s="141" t="s">
        <v>180</v>
      </c>
      <c r="BI2911" s="141" t="s">
        <v>191</v>
      </c>
      <c r="BJ2911" s="141" t="s">
        <v>20147</v>
      </c>
      <c r="BK2911" s="141" t="s">
        <v>20148</v>
      </c>
      <c r="BL2911" s="141" t="s">
        <v>20149</v>
      </c>
      <c r="BM2911" s="141">
        <v>46.136879999999998</v>
      </c>
      <c r="BN2911" s="141">
        <v>-74.591669999999993</v>
      </c>
      <c r="BO2911" s="141">
        <v>1978</v>
      </c>
      <c r="BP2911" s="143" t="s">
        <v>25915</v>
      </c>
      <c r="BQ2911" s="143" t="s">
        <v>17560</v>
      </c>
    </row>
    <row r="2912" spans="15:69" x14ac:dyDescent="0.25">
      <c r="O2912" s="225" t="str">
        <f t="shared" si="1256"/>
        <v/>
      </c>
      <c r="BF2912" s="141">
        <v>78120</v>
      </c>
      <c r="BG2912" s="142" t="s">
        <v>20001</v>
      </c>
      <c r="BH2912" s="141" t="s">
        <v>180</v>
      </c>
      <c r="BI2912" s="141" t="s">
        <v>191</v>
      </c>
      <c r="BJ2912" s="141"/>
      <c r="BK2912" s="141"/>
      <c r="BL2912" s="141" t="s">
        <v>20002</v>
      </c>
      <c r="BM2912" s="141">
        <v>46.248890000000003</v>
      </c>
      <c r="BN2912" s="141">
        <v>-74.713520000000003</v>
      </c>
      <c r="BO2912" s="141">
        <v>1993</v>
      </c>
      <c r="BP2912" s="143" t="s">
        <v>25883</v>
      </c>
      <c r="BQ2912" s="143" t="s">
        <v>17560</v>
      </c>
    </row>
    <row r="2913" spans="15:69" x14ac:dyDescent="0.25">
      <c r="O2913" s="225" t="str">
        <f t="shared" si="1256"/>
        <v/>
      </c>
      <c r="BF2913" s="141">
        <v>79078</v>
      </c>
      <c r="BG2913" s="142" t="s">
        <v>20024</v>
      </c>
      <c r="BH2913" s="141" t="s">
        <v>478</v>
      </c>
      <c r="BI2913" s="141" t="s">
        <v>176</v>
      </c>
      <c r="BJ2913" s="141" t="s">
        <v>20025</v>
      </c>
      <c r="BK2913" s="141" t="s">
        <v>11321</v>
      </c>
      <c r="BL2913" s="141" t="s">
        <v>20023</v>
      </c>
      <c r="BM2913" s="141">
        <v>46.550400000000003</v>
      </c>
      <c r="BN2913" s="141">
        <v>-75.374600000000001</v>
      </c>
      <c r="BO2913" s="141">
        <v>2008</v>
      </c>
      <c r="BP2913" s="143" t="s">
        <v>25889</v>
      </c>
      <c r="BQ2913" s="143" t="s">
        <v>17560</v>
      </c>
    </row>
    <row r="2914" spans="15:69" x14ac:dyDescent="0.25">
      <c r="O2914" s="225" t="str">
        <f t="shared" si="1256"/>
        <v/>
      </c>
      <c r="BF2914" s="141">
        <v>79115</v>
      </c>
      <c r="BG2914" s="142" t="s">
        <v>20214</v>
      </c>
      <c r="BH2914" s="141" t="s">
        <v>180</v>
      </c>
      <c r="BI2914" s="141" t="s">
        <v>191</v>
      </c>
      <c r="BJ2914" s="141"/>
      <c r="BK2914" s="141" t="s">
        <v>2828</v>
      </c>
      <c r="BL2914" s="141" t="s">
        <v>4337</v>
      </c>
      <c r="BM2914" s="141">
        <v>46.880132295921698</v>
      </c>
      <c r="BN2914" s="141">
        <v>-75.320102198370407</v>
      </c>
      <c r="BO2914" s="141">
        <v>1978</v>
      </c>
      <c r="BP2914" s="143" t="s">
        <v>191</v>
      </c>
      <c r="BQ2914" s="143" t="s">
        <v>17560</v>
      </c>
    </row>
    <row r="2915" spans="15:69" x14ac:dyDescent="0.25">
      <c r="O2915" s="225" t="str">
        <f t="shared" si="1256"/>
        <v/>
      </c>
      <c r="BF2915" s="141">
        <v>79115</v>
      </c>
      <c r="BG2915" s="142" t="s">
        <v>20215</v>
      </c>
      <c r="BH2915" s="141" t="s">
        <v>180</v>
      </c>
      <c r="BI2915" s="141" t="s">
        <v>178</v>
      </c>
      <c r="BJ2915" s="141"/>
      <c r="BK2915" s="141"/>
      <c r="BL2915" s="141" t="s">
        <v>20216</v>
      </c>
      <c r="BM2915" s="141">
        <v>46.873183530473199</v>
      </c>
      <c r="BN2915" s="141">
        <v>-75.320408179511006</v>
      </c>
      <c r="BO2915" s="141">
        <v>1978</v>
      </c>
      <c r="BP2915" s="143" t="s">
        <v>1686</v>
      </c>
      <c r="BQ2915" s="143" t="s">
        <v>17560</v>
      </c>
    </row>
    <row r="2916" spans="15:69" x14ac:dyDescent="0.25">
      <c r="O2916" s="225" t="str">
        <f t="shared" si="1256"/>
        <v/>
      </c>
      <c r="BF2916" s="141">
        <v>79115</v>
      </c>
      <c r="BG2916" s="142" t="s">
        <v>20217</v>
      </c>
      <c r="BH2916" s="141" t="s">
        <v>478</v>
      </c>
      <c r="BI2916" s="141" t="s">
        <v>176</v>
      </c>
      <c r="BJ2916" s="141"/>
      <c r="BK2916" s="141" t="s">
        <v>4160</v>
      </c>
      <c r="BL2916" s="141" t="s">
        <v>20218</v>
      </c>
      <c r="BM2916" s="141">
        <v>46.879984213676003</v>
      </c>
      <c r="BN2916" s="141">
        <v>-75.318482763439206</v>
      </c>
      <c r="BO2916" s="141">
        <v>1996</v>
      </c>
      <c r="BP2916" s="143" t="s">
        <v>25919</v>
      </c>
      <c r="BQ2916" s="143" t="s">
        <v>17560</v>
      </c>
    </row>
    <row r="2917" spans="15:69" x14ac:dyDescent="0.25">
      <c r="O2917" s="225" t="str">
        <f t="shared" si="1256"/>
        <v/>
      </c>
      <c r="BF2917" s="141">
        <v>79115</v>
      </c>
      <c r="BG2917" s="142" t="s">
        <v>20219</v>
      </c>
      <c r="BH2917" s="141" t="s">
        <v>478</v>
      </c>
      <c r="BI2917" s="141" t="s">
        <v>176</v>
      </c>
      <c r="BJ2917" s="141"/>
      <c r="BK2917" s="141" t="s">
        <v>4417</v>
      </c>
      <c r="BL2917" s="141" t="s">
        <v>4337</v>
      </c>
      <c r="BM2917" s="141">
        <v>46.87941</v>
      </c>
      <c r="BN2917" s="141">
        <v>-75.323300000000003</v>
      </c>
      <c r="BO2917" s="141">
        <v>2006</v>
      </c>
      <c r="BP2917" s="143" t="s">
        <v>12898</v>
      </c>
      <c r="BQ2917" s="143" t="s">
        <v>17560</v>
      </c>
    </row>
    <row r="2918" spans="15:69" x14ac:dyDescent="0.25">
      <c r="O2918" s="225" t="str">
        <f t="shared" si="1256"/>
        <v/>
      </c>
      <c r="BF2918" s="141">
        <v>80010</v>
      </c>
      <c r="BG2918" s="142" t="s">
        <v>13197</v>
      </c>
      <c r="BH2918" s="141" t="s">
        <v>478</v>
      </c>
      <c r="BI2918" s="141" t="s">
        <v>186</v>
      </c>
      <c r="BJ2918" s="141"/>
      <c r="BK2918" s="141"/>
      <c r="BL2918" s="141" t="s">
        <v>13198</v>
      </c>
      <c r="BM2918" s="141">
        <v>45.671968999999997</v>
      </c>
      <c r="BN2918" s="141">
        <v>-74.869889999999998</v>
      </c>
      <c r="BO2918" s="141">
        <v>1935</v>
      </c>
      <c r="BP2918" s="143" t="s">
        <v>480</v>
      </c>
      <c r="BQ2918" s="143" t="s">
        <v>17560</v>
      </c>
    </row>
    <row r="2919" spans="15:69" x14ac:dyDescent="0.25">
      <c r="O2919" s="225" t="str">
        <f t="shared" si="1256"/>
        <v/>
      </c>
      <c r="BF2919" s="141">
        <v>81017</v>
      </c>
      <c r="BG2919" s="142" t="s">
        <v>13764</v>
      </c>
      <c r="BH2919" s="141" t="s">
        <v>180</v>
      </c>
      <c r="BI2919" s="141" t="s">
        <v>190</v>
      </c>
      <c r="BJ2919" s="141" t="s">
        <v>13765</v>
      </c>
      <c r="BK2919" s="141" t="s">
        <v>3960</v>
      </c>
      <c r="BL2919" s="141" t="s">
        <v>13766</v>
      </c>
      <c r="BM2919" s="141">
        <v>45.493046</v>
      </c>
      <c r="BN2919" s="141">
        <v>-75.695209000000006</v>
      </c>
      <c r="BO2919" s="141">
        <v>1993</v>
      </c>
      <c r="BP2919" s="143" t="s">
        <v>24926</v>
      </c>
      <c r="BQ2919" s="143" t="s">
        <v>26794</v>
      </c>
    </row>
    <row r="2920" spans="15:69" x14ac:dyDescent="0.25">
      <c r="O2920" s="225" t="str">
        <f t="shared" si="1256"/>
        <v/>
      </c>
      <c r="BF2920" s="141">
        <v>79078</v>
      </c>
      <c r="BG2920" s="142" t="s">
        <v>20072</v>
      </c>
      <c r="BH2920" s="141" t="s">
        <v>180</v>
      </c>
      <c r="BI2920" s="141" t="s">
        <v>191</v>
      </c>
      <c r="BJ2920" s="141" t="s">
        <v>20073</v>
      </c>
      <c r="BK2920" s="141" t="s">
        <v>6124</v>
      </c>
      <c r="BL2920" s="141" t="s">
        <v>20023</v>
      </c>
      <c r="BM2920" s="141">
        <v>46.558149999999998</v>
      </c>
      <c r="BN2920" s="141">
        <v>-75.365399999999994</v>
      </c>
      <c r="BO2920" s="141">
        <v>1995</v>
      </c>
      <c r="BP2920" s="143" t="s">
        <v>25898</v>
      </c>
      <c r="BQ2920" s="143" t="s">
        <v>17560</v>
      </c>
    </row>
    <row r="2921" spans="15:69" x14ac:dyDescent="0.25">
      <c r="O2921" s="225" t="str">
        <f t="shared" si="1256"/>
        <v/>
      </c>
      <c r="BF2921" s="141">
        <v>79078</v>
      </c>
      <c r="BG2921" s="142" t="s">
        <v>20074</v>
      </c>
      <c r="BH2921" s="141" t="s">
        <v>180</v>
      </c>
      <c r="BI2921" s="141" t="s">
        <v>178</v>
      </c>
      <c r="BJ2921" s="141" t="s">
        <v>20075</v>
      </c>
      <c r="BK2921" s="141" t="s">
        <v>7087</v>
      </c>
      <c r="BL2921" s="141" t="s">
        <v>3303</v>
      </c>
      <c r="BM2921" s="141">
        <v>46.503443530721903</v>
      </c>
      <c r="BN2921" s="141">
        <v>-75.3546049337954</v>
      </c>
      <c r="BO2921" s="141">
        <v>1995</v>
      </c>
      <c r="BP2921" s="143"/>
      <c r="BQ2921" s="143" t="s">
        <v>17560</v>
      </c>
    </row>
    <row r="2922" spans="15:69" x14ac:dyDescent="0.25">
      <c r="O2922" s="225" t="str">
        <f t="shared" si="1256"/>
        <v/>
      </c>
      <c r="BF2922" s="141">
        <v>79078</v>
      </c>
      <c r="BG2922" s="142" t="s">
        <v>20076</v>
      </c>
      <c r="BH2922" s="141" t="s">
        <v>478</v>
      </c>
      <c r="BI2922" s="141" t="s">
        <v>177</v>
      </c>
      <c r="BJ2922" s="141" t="s">
        <v>20077</v>
      </c>
      <c r="BK2922" s="141" t="s">
        <v>13932</v>
      </c>
      <c r="BL2922" s="141" t="s">
        <v>20078</v>
      </c>
      <c r="BM2922" s="141">
        <v>46.503300000000003</v>
      </c>
      <c r="BN2922" s="141">
        <v>-75.354650000000007</v>
      </c>
      <c r="BO2922" s="141">
        <v>2007</v>
      </c>
      <c r="BP2922" s="143"/>
      <c r="BQ2922" s="143" t="s">
        <v>17560</v>
      </c>
    </row>
    <row r="2923" spans="15:69" x14ac:dyDescent="0.25">
      <c r="O2923" s="225" t="str">
        <f t="shared" si="1256"/>
        <v/>
      </c>
      <c r="BF2923" s="141">
        <v>79078</v>
      </c>
      <c r="BG2923" s="142" t="s">
        <v>20079</v>
      </c>
      <c r="BH2923" s="141" t="s">
        <v>478</v>
      </c>
      <c r="BI2923" s="141" t="s">
        <v>176</v>
      </c>
      <c r="BJ2923" s="141" t="s">
        <v>20080</v>
      </c>
      <c r="BK2923" s="141" t="s">
        <v>13932</v>
      </c>
      <c r="BL2923" s="141" t="s">
        <v>20078</v>
      </c>
      <c r="BM2923" s="141">
        <v>46.503399999999999</v>
      </c>
      <c r="BN2923" s="141">
        <v>-75.354399999999998</v>
      </c>
      <c r="BO2923" s="141">
        <v>2007</v>
      </c>
      <c r="BP2923" s="143"/>
      <c r="BQ2923" s="143" t="s">
        <v>17560</v>
      </c>
    </row>
    <row r="2924" spans="15:69" x14ac:dyDescent="0.25">
      <c r="O2924" s="225" t="str">
        <f t="shared" si="1256"/>
        <v/>
      </c>
      <c r="BF2924" s="141">
        <v>79078</v>
      </c>
      <c r="BG2924" s="142" t="s">
        <v>20081</v>
      </c>
      <c r="BH2924" s="141" t="s">
        <v>180</v>
      </c>
      <c r="BI2924" s="141" t="s">
        <v>191</v>
      </c>
      <c r="BJ2924" s="141" t="s">
        <v>20082</v>
      </c>
      <c r="BK2924" s="141" t="s">
        <v>11499</v>
      </c>
      <c r="BL2924" s="141" t="s">
        <v>20083</v>
      </c>
      <c r="BM2924" s="141">
        <v>46.50947</v>
      </c>
      <c r="BN2924" s="141">
        <v>-75.354870000000005</v>
      </c>
      <c r="BO2924" s="141">
        <v>1976</v>
      </c>
      <c r="BP2924" s="143" t="s">
        <v>25899</v>
      </c>
      <c r="BQ2924" s="143" t="s">
        <v>17560</v>
      </c>
    </row>
    <row r="2925" spans="15:69" x14ac:dyDescent="0.25">
      <c r="O2925" s="225" t="str">
        <f t="shared" si="1256"/>
        <v/>
      </c>
      <c r="BF2925" s="141">
        <v>81017</v>
      </c>
      <c r="BG2925" s="142" t="s">
        <v>13767</v>
      </c>
      <c r="BH2925" s="141" t="s">
        <v>180</v>
      </c>
      <c r="BI2925" s="141" t="s">
        <v>190</v>
      </c>
      <c r="BJ2925" s="141" t="s">
        <v>13768</v>
      </c>
      <c r="BK2925" s="141" t="s">
        <v>4376</v>
      </c>
      <c r="BL2925" s="141" t="s">
        <v>13769</v>
      </c>
      <c r="BM2925" s="141">
        <v>45.500903999999998</v>
      </c>
      <c r="BN2925" s="141">
        <v>-75.661497999999995</v>
      </c>
      <c r="BO2925" s="141">
        <v>1996</v>
      </c>
      <c r="BP2925" s="143" t="s">
        <v>24927</v>
      </c>
      <c r="BQ2925" s="143" t="s">
        <v>26794</v>
      </c>
    </row>
    <row r="2926" spans="15:69" x14ac:dyDescent="0.25">
      <c r="O2926" s="225" t="str">
        <f t="shared" si="1256"/>
        <v/>
      </c>
      <c r="BF2926" s="141">
        <v>81017</v>
      </c>
      <c r="BG2926" s="142" t="s">
        <v>13770</v>
      </c>
      <c r="BH2926" s="141" t="s">
        <v>180</v>
      </c>
      <c r="BI2926" s="141" t="s">
        <v>190</v>
      </c>
      <c r="BJ2926" s="141" t="s">
        <v>13771</v>
      </c>
      <c r="BK2926" s="141" t="s">
        <v>5101</v>
      </c>
      <c r="BL2926" s="141" t="s">
        <v>13769</v>
      </c>
      <c r="BM2926" s="141">
        <v>45.499862999999998</v>
      </c>
      <c r="BN2926" s="141">
        <v>-75.662710000000004</v>
      </c>
      <c r="BO2926" s="141">
        <v>2004</v>
      </c>
      <c r="BP2926" s="143" t="s">
        <v>24928</v>
      </c>
      <c r="BQ2926" s="143" t="s">
        <v>26794</v>
      </c>
    </row>
    <row r="2927" spans="15:69" x14ac:dyDescent="0.25">
      <c r="O2927" s="225" t="str">
        <f t="shared" si="1256"/>
        <v/>
      </c>
      <c r="BF2927" s="141">
        <v>81017</v>
      </c>
      <c r="BG2927" s="142" t="s">
        <v>13772</v>
      </c>
      <c r="BH2927" s="141" t="s">
        <v>180</v>
      </c>
      <c r="BI2927" s="141" t="s">
        <v>190</v>
      </c>
      <c r="BJ2927" s="141" t="s">
        <v>13773</v>
      </c>
      <c r="BK2927" s="141" t="s">
        <v>2168</v>
      </c>
      <c r="BL2927" s="141" t="s">
        <v>13774</v>
      </c>
      <c r="BM2927" s="141">
        <v>45.422845000000002</v>
      </c>
      <c r="BN2927" s="141">
        <v>-75.724072000000007</v>
      </c>
      <c r="BO2927" s="141">
        <v>1981</v>
      </c>
      <c r="BP2927" s="143" t="s">
        <v>24929</v>
      </c>
      <c r="BQ2927" s="143" t="s">
        <v>26794</v>
      </c>
    </row>
    <row r="2928" spans="15:69" x14ac:dyDescent="0.25">
      <c r="O2928" s="225" t="str">
        <f t="shared" si="1256"/>
        <v/>
      </c>
      <c r="BF2928" s="141">
        <v>81017</v>
      </c>
      <c r="BG2928" s="142" t="s">
        <v>13775</v>
      </c>
      <c r="BH2928" s="141" t="s">
        <v>180</v>
      </c>
      <c r="BI2928" s="141" t="s">
        <v>190</v>
      </c>
      <c r="BJ2928" s="141" t="s">
        <v>13776</v>
      </c>
      <c r="BK2928" s="141" t="s">
        <v>3157</v>
      </c>
      <c r="BL2928" s="141" t="s">
        <v>13638</v>
      </c>
      <c r="BM2928" s="141">
        <v>45.594656999999998</v>
      </c>
      <c r="BN2928" s="141">
        <v>-75.418300000000002</v>
      </c>
      <c r="BO2928" s="141">
        <v>2007</v>
      </c>
      <c r="BP2928" s="143" t="s">
        <v>24930</v>
      </c>
      <c r="BQ2928" s="143" t="s">
        <v>26794</v>
      </c>
    </row>
    <row r="2929" spans="15:69" x14ac:dyDescent="0.25">
      <c r="O2929" s="225" t="str">
        <f t="shared" si="1256"/>
        <v/>
      </c>
      <c r="BF2929" s="141">
        <v>81017</v>
      </c>
      <c r="BG2929" s="142" t="s">
        <v>13798</v>
      </c>
      <c r="BH2929" s="141" t="s">
        <v>180</v>
      </c>
      <c r="BI2929" s="141" t="s">
        <v>190</v>
      </c>
      <c r="BJ2929" s="141" t="s">
        <v>13799</v>
      </c>
      <c r="BK2929" s="141" t="s">
        <v>2140</v>
      </c>
      <c r="BL2929" s="141" t="s">
        <v>13800</v>
      </c>
      <c r="BM2929" s="141">
        <v>45.427084999999998</v>
      </c>
      <c r="BN2929" s="141">
        <v>-75.773475000000005</v>
      </c>
      <c r="BO2929" s="141">
        <v>2013</v>
      </c>
      <c r="BP2929" s="143" t="s">
        <v>24939</v>
      </c>
      <c r="BQ2929" s="143" t="s">
        <v>26794</v>
      </c>
    </row>
    <row r="2930" spans="15:69" x14ac:dyDescent="0.25">
      <c r="O2930" s="225" t="str">
        <f t="shared" si="1256"/>
        <v/>
      </c>
      <c r="BF2930" s="141">
        <v>81017</v>
      </c>
      <c r="BG2930" s="142" t="s">
        <v>13801</v>
      </c>
      <c r="BH2930" s="141" t="s">
        <v>180</v>
      </c>
      <c r="BI2930" s="141" t="s">
        <v>190</v>
      </c>
      <c r="BJ2930" s="141" t="s">
        <v>13802</v>
      </c>
      <c r="BK2930" s="141" t="s">
        <v>4538</v>
      </c>
      <c r="BL2930" s="141" t="s">
        <v>13803</v>
      </c>
      <c r="BM2930" s="141">
        <v>45.418354999999998</v>
      </c>
      <c r="BN2930" s="141">
        <v>-75.837941999999998</v>
      </c>
      <c r="BO2930" s="141">
        <v>2003</v>
      </c>
      <c r="BP2930" s="143" t="s">
        <v>24940</v>
      </c>
      <c r="BQ2930" s="143" t="s">
        <v>26794</v>
      </c>
    </row>
    <row r="2931" spans="15:69" x14ac:dyDescent="0.25">
      <c r="O2931" s="225" t="str">
        <f t="shared" si="1256"/>
        <v/>
      </c>
      <c r="BF2931" s="141">
        <v>81017</v>
      </c>
      <c r="BG2931" s="142" t="s">
        <v>13804</v>
      </c>
      <c r="BH2931" s="141" t="s">
        <v>180</v>
      </c>
      <c r="BI2931" s="141" t="s">
        <v>190</v>
      </c>
      <c r="BJ2931" s="141" t="s">
        <v>13805</v>
      </c>
      <c r="BK2931" s="141" t="s">
        <v>1729</v>
      </c>
      <c r="BL2931" s="141" t="s">
        <v>13806</v>
      </c>
      <c r="BM2931" s="141">
        <v>45.434913999999999</v>
      </c>
      <c r="BN2931" s="141">
        <v>-75.786415000000005</v>
      </c>
      <c r="BO2931" s="141">
        <v>2002</v>
      </c>
      <c r="BP2931" s="143" t="s">
        <v>24941</v>
      </c>
      <c r="BQ2931" s="143" t="s">
        <v>26794</v>
      </c>
    </row>
    <row r="2932" spans="15:69" x14ac:dyDescent="0.25">
      <c r="O2932" s="225" t="str">
        <f t="shared" si="1256"/>
        <v/>
      </c>
      <c r="BF2932" s="141">
        <v>91035</v>
      </c>
      <c r="BG2932" s="142" t="s">
        <v>4257</v>
      </c>
      <c r="BH2932" s="141" t="s">
        <v>478</v>
      </c>
      <c r="BI2932" s="141" t="s">
        <v>1268</v>
      </c>
      <c r="BJ2932" s="141" t="s">
        <v>3495</v>
      </c>
      <c r="BK2932" s="141" t="s">
        <v>2724</v>
      </c>
      <c r="BL2932" s="141" t="s">
        <v>4249</v>
      </c>
      <c r="BM2932" s="141">
        <v>48.59102</v>
      </c>
      <c r="BN2932" s="141">
        <v>-72.344840000000005</v>
      </c>
      <c r="BO2932" s="141">
        <v>2011</v>
      </c>
      <c r="BP2932" s="143" t="s">
        <v>3579</v>
      </c>
      <c r="BQ2932" s="143" t="s">
        <v>26794</v>
      </c>
    </row>
    <row r="2933" spans="15:69" x14ac:dyDescent="0.25">
      <c r="O2933" s="225" t="str">
        <f t="shared" si="1256"/>
        <v/>
      </c>
      <c r="BF2933" s="141">
        <v>82015</v>
      </c>
      <c r="BG2933" s="142" t="s">
        <v>2837</v>
      </c>
      <c r="BH2933" s="141" t="s">
        <v>180</v>
      </c>
      <c r="BI2933" s="141" t="s">
        <v>178</v>
      </c>
      <c r="BJ2933" s="141" t="s">
        <v>2838</v>
      </c>
      <c r="BK2933" s="141" t="s">
        <v>472</v>
      </c>
      <c r="BL2933" s="141" t="s">
        <v>2839</v>
      </c>
      <c r="BM2933" s="141">
        <v>45.598329999999997</v>
      </c>
      <c r="BN2933" s="141">
        <v>-75.618170000000006</v>
      </c>
      <c r="BO2933" s="141">
        <v>2006</v>
      </c>
      <c r="BP2933" s="143" t="s">
        <v>26706</v>
      </c>
      <c r="BQ2933" s="143" t="s">
        <v>17560</v>
      </c>
    </row>
    <row r="2934" spans="15:69" x14ac:dyDescent="0.25">
      <c r="O2934" s="225" t="str">
        <f t="shared" si="1256"/>
        <v/>
      </c>
      <c r="BF2934" s="141">
        <v>82020</v>
      </c>
      <c r="BG2934" s="142" t="s">
        <v>2848</v>
      </c>
      <c r="BH2934" s="141" t="s">
        <v>180</v>
      </c>
      <c r="BI2934" s="141" t="s">
        <v>178</v>
      </c>
      <c r="BJ2934" s="141" t="s">
        <v>2849</v>
      </c>
      <c r="BK2934" s="141" t="s">
        <v>467</v>
      </c>
      <c r="BL2934" s="141" t="s">
        <v>2850</v>
      </c>
      <c r="BM2934" s="141">
        <v>45.536250000000003</v>
      </c>
      <c r="BN2934" s="141">
        <v>-75.768118999999999</v>
      </c>
      <c r="BO2934" s="141">
        <v>2003</v>
      </c>
      <c r="BP2934" s="143" t="s">
        <v>24046</v>
      </c>
      <c r="BQ2934" s="143" t="s">
        <v>17560</v>
      </c>
    </row>
    <row r="2935" spans="15:69" x14ac:dyDescent="0.25">
      <c r="O2935" s="225" t="str">
        <f t="shared" si="1256"/>
        <v/>
      </c>
      <c r="BF2935" s="141">
        <v>82025</v>
      </c>
      <c r="BG2935" s="142" t="s">
        <v>26831</v>
      </c>
      <c r="BH2935" s="141" t="s">
        <v>180</v>
      </c>
      <c r="BI2935" s="141" t="s">
        <v>191</v>
      </c>
      <c r="BJ2935" s="141" t="s">
        <v>27189</v>
      </c>
      <c r="BK2935" s="141"/>
      <c r="BL2935" s="141" t="s">
        <v>2864</v>
      </c>
      <c r="BM2935" s="141">
        <v>45.504522999999999</v>
      </c>
      <c r="BN2935" s="141">
        <v>-75.783602000000002</v>
      </c>
      <c r="BO2935" s="141">
        <v>2004</v>
      </c>
      <c r="BP2935" s="143" t="s">
        <v>27705</v>
      </c>
      <c r="BQ2935" s="143" t="s">
        <v>17560</v>
      </c>
    </row>
    <row r="2936" spans="15:69" x14ac:dyDescent="0.25">
      <c r="O2936" s="225" t="str">
        <f t="shared" si="1256"/>
        <v/>
      </c>
      <c r="BF2936" s="141">
        <v>91042</v>
      </c>
      <c r="BG2936" s="142" t="s">
        <v>4559</v>
      </c>
      <c r="BH2936" s="141" t="s">
        <v>180</v>
      </c>
      <c r="BI2936" s="141" t="s">
        <v>191</v>
      </c>
      <c r="BJ2936" s="141" t="s">
        <v>4566</v>
      </c>
      <c r="BK2936" s="141" t="s">
        <v>4567</v>
      </c>
      <c r="BL2936" s="141" t="s">
        <v>4568</v>
      </c>
      <c r="BM2936" s="141">
        <v>48.728437281501201</v>
      </c>
      <c r="BN2936" s="141">
        <v>-72.4121386194915</v>
      </c>
      <c r="BO2936" s="141">
        <v>1996</v>
      </c>
      <c r="BP2936" s="143" t="s">
        <v>24264</v>
      </c>
      <c r="BQ2936" s="143" t="s">
        <v>17560</v>
      </c>
    </row>
    <row r="2937" spans="15:69" x14ac:dyDescent="0.25">
      <c r="O2937" s="225" t="str">
        <f t="shared" si="1256"/>
        <v/>
      </c>
      <c r="BF2937" s="141">
        <v>91042</v>
      </c>
      <c r="BG2937" s="142" t="s">
        <v>4562</v>
      </c>
      <c r="BH2937" s="141" t="s">
        <v>478</v>
      </c>
      <c r="BI2937" s="141" t="s">
        <v>176</v>
      </c>
      <c r="BJ2937" s="141" t="s">
        <v>4570</v>
      </c>
      <c r="BK2937" s="141" t="s">
        <v>3190</v>
      </c>
      <c r="BL2937" s="141" t="s">
        <v>4571</v>
      </c>
      <c r="BM2937" s="141">
        <v>48.6249236986162</v>
      </c>
      <c r="BN2937" s="141">
        <v>-72.425883385288898</v>
      </c>
      <c r="BO2937" s="141">
        <v>1996</v>
      </c>
      <c r="BP2937" s="143" t="s">
        <v>24311</v>
      </c>
      <c r="BQ2937" s="143" t="s">
        <v>17560</v>
      </c>
    </row>
    <row r="2938" spans="15:69" x14ac:dyDescent="0.25">
      <c r="O2938" s="225" t="str">
        <f t="shared" si="1256"/>
        <v/>
      </c>
      <c r="BF2938" s="141">
        <v>94068</v>
      </c>
      <c r="BG2938" s="142" t="s">
        <v>4935</v>
      </c>
      <c r="BH2938" s="141" t="s">
        <v>478</v>
      </c>
      <c r="BI2938" s="141" t="s">
        <v>176</v>
      </c>
      <c r="BJ2938" s="141" t="s">
        <v>4936</v>
      </c>
      <c r="BK2938" s="141" t="s">
        <v>4937</v>
      </c>
      <c r="BL2938" s="141" t="s">
        <v>4938</v>
      </c>
      <c r="BM2938" s="141">
        <v>48.312100000000001</v>
      </c>
      <c r="BN2938" s="141">
        <v>-70.958200000000005</v>
      </c>
      <c r="BO2938" s="141">
        <v>1980</v>
      </c>
      <c r="BP2938" s="143" t="s">
        <v>24330</v>
      </c>
      <c r="BQ2938" s="143" t="s">
        <v>17560</v>
      </c>
    </row>
    <row r="2939" spans="15:69" x14ac:dyDescent="0.25">
      <c r="O2939" s="225" t="str">
        <f t="shared" si="1256"/>
        <v/>
      </c>
      <c r="BF2939" s="141">
        <v>94068</v>
      </c>
      <c r="BG2939" s="142" t="s">
        <v>4939</v>
      </c>
      <c r="BH2939" s="141" t="s">
        <v>478</v>
      </c>
      <c r="BI2939" s="141" t="s">
        <v>176</v>
      </c>
      <c r="BJ2939" s="141" t="s">
        <v>4940</v>
      </c>
      <c r="BK2939" s="141" t="s">
        <v>4941</v>
      </c>
      <c r="BL2939" s="141" t="s">
        <v>4938</v>
      </c>
      <c r="BM2939" s="141">
        <v>48.3095</v>
      </c>
      <c r="BN2939" s="141">
        <v>-70.971299999999999</v>
      </c>
      <c r="BO2939" s="141">
        <v>2014</v>
      </c>
      <c r="BP2939" s="143" t="s">
        <v>24330</v>
      </c>
      <c r="BQ2939" s="143" t="s">
        <v>17560</v>
      </c>
    </row>
    <row r="2940" spans="15:69" x14ac:dyDescent="0.25">
      <c r="O2940" s="225" t="str">
        <f t="shared" si="1256"/>
        <v/>
      </c>
      <c r="BF2940" s="141">
        <v>94068</v>
      </c>
      <c r="BG2940" s="142" t="s">
        <v>4942</v>
      </c>
      <c r="BH2940" s="141" t="s">
        <v>478</v>
      </c>
      <c r="BI2940" s="141" t="s">
        <v>176</v>
      </c>
      <c r="BJ2940" s="141" t="s">
        <v>4943</v>
      </c>
      <c r="BK2940" s="141" t="s">
        <v>4944</v>
      </c>
      <c r="BL2940" s="141" t="s">
        <v>4938</v>
      </c>
      <c r="BM2940" s="141">
        <v>48.313542233158998</v>
      </c>
      <c r="BN2940" s="141">
        <v>-70.955436409925895</v>
      </c>
      <c r="BO2940" s="141">
        <v>2014</v>
      </c>
      <c r="BP2940" s="143" t="s">
        <v>24330</v>
      </c>
      <c r="BQ2940" s="143" t="s">
        <v>17560</v>
      </c>
    </row>
    <row r="2941" spans="15:69" x14ac:dyDescent="0.25">
      <c r="O2941" s="225" t="str">
        <f t="shared" si="1256"/>
        <v/>
      </c>
      <c r="BF2941" s="141">
        <v>94068</v>
      </c>
      <c r="BG2941" s="142" t="s">
        <v>4945</v>
      </c>
      <c r="BH2941" s="141" t="s">
        <v>478</v>
      </c>
      <c r="BI2941" s="141" t="s">
        <v>177</v>
      </c>
      <c r="BJ2941" s="141" t="s">
        <v>4946</v>
      </c>
      <c r="BK2941" s="141" t="s">
        <v>4947</v>
      </c>
      <c r="BL2941" s="141" t="s">
        <v>4948</v>
      </c>
      <c r="BM2941" s="141">
        <v>48.323900613415802</v>
      </c>
      <c r="BN2941" s="141">
        <v>-70.904844012988406</v>
      </c>
      <c r="BO2941" s="141">
        <v>2014</v>
      </c>
      <c r="BP2941" s="143" t="s">
        <v>485</v>
      </c>
      <c r="BQ2941" s="143" t="s">
        <v>17560</v>
      </c>
    </row>
    <row r="2942" spans="15:69" x14ac:dyDescent="0.25">
      <c r="O2942" s="225" t="str">
        <f t="shared" si="1256"/>
        <v/>
      </c>
      <c r="BF2942" s="141">
        <v>94068</v>
      </c>
      <c r="BG2942" s="142" t="s">
        <v>4949</v>
      </c>
      <c r="BH2942" s="141" t="s">
        <v>478</v>
      </c>
      <c r="BI2942" s="141" t="s">
        <v>177</v>
      </c>
      <c r="BJ2942" s="141" t="s">
        <v>4950</v>
      </c>
      <c r="BK2942" s="141" t="s">
        <v>4951</v>
      </c>
      <c r="BL2942" s="141" t="s">
        <v>4952</v>
      </c>
      <c r="BM2942" s="141">
        <v>48.345786676759097</v>
      </c>
      <c r="BN2942" s="141">
        <v>-70.896031610451402</v>
      </c>
      <c r="BO2942" s="141">
        <v>2012</v>
      </c>
      <c r="BP2942" s="143" t="s">
        <v>485</v>
      </c>
      <c r="BQ2942" s="143" t="s">
        <v>17560</v>
      </c>
    </row>
    <row r="2943" spans="15:69" x14ac:dyDescent="0.25">
      <c r="O2943" s="225" t="str">
        <f t="shared" si="1256"/>
        <v/>
      </c>
      <c r="BF2943" s="141">
        <v>94068</v>
      </c>
      <c r="BG2943" s="142" t="s">
        <v>4953</v>
      </c>
      <c r="BH2943" s="141" t="s">
        <v>478</v>
      </c>
      <c r="BI2943" s="141" t="s">
        <v>177</v>
      </c>
      <c r="BJ2943" s="141" t="s">
        <v>4954</v>
      </c>
      <c r="BK2943" s="141" t="s">
        <v>4955</v>
      </c>
      <c r="BL2943" s="141" t="s">
        <v>4956</v>
      </c>
      <c r="BM2943" s="141">
        <v>48.327300000000001</v>
      </c>
      <c r="BN2943" s="141">
        <v>-70.952699999999993</v>
      </c>
      <c r="BO2943" s="141">
        <v>1997</v>
      </c>
      <c r="BP2943" s="143" t="s">
        <v>485</v>
      </c>
      <c r="BQ2943" s="143" t="s">
        <v>17560</v>
      </c>
    </row>
    <row r="2944" spans="15:69" x14ac:dyDescent="0.25">
      <c r="O2944" s="225" t="str">
        <f t="shared" si="1256"/>
        <v/>
      </c>
      <c r="BF2944" s="141">
        <v>94068</v>
      </c>
      <c r="BG2944" s="142" t="s">
        <v>4957</v>
      </c>
      <c r="BH2944" s="141" t="s">
        <v>478</v>
      </c>
      <c r="BI2944" s="141" t="s">
        <v>177</v>
      </c>
      <c r="BJ2944" s="141" t="s">
        <v>4958</v>
      </c>
      <c r="BK2944" s="141" t="s">
        <v>4959</v>
      </c>
      <c r="BL2944" s="141" t="s">
        <v>4960</v>
      </c>
      <c r="BM2944" s="141">
        <v>48.345279251963902</v>
      </c>
      <c r="BN2944" s="141">
        <v>-70.769945758473597</v>
      </c>
      <c r="BO2944" s="141">
        <v>2007</v>
      </c>
      <c r="BP2944" s="143" t="s">
        <v>485</v>
      </c>
      <c r="BQ2944" s="143" t="s">
        <v>17560</v>
      </c>
    </row>
    <row r="2945" spans="15:69" x14ac:dyDescent="0.25">
      <c r="O2945" s="225" t="str">
        <f t="shared" si="1256"/>
        <v/>
      </c>
      <c r="BF2945" s="141">
        <v>94068</v>
      </c>
      <c r="BG2945" s="142" t="s">
        <v>4961</v>
      </c>
      <c r="BH2945" s="141" t="s">
        <v>478</v>
      </c>
      <c r="BI2945" s="141" t="s">
        <v>177</v>
      </c>
      <c r="BJ2945" s="141" t="s">
        <v>4962</v>
      </c>
      <c r="BK2945" s="141" t="s">
        <v>4963</v>
      </c>
      <c r="BL2945" s="141" t="s">
        <v>4964</v>
      </c>
      <c r="BM2945" s="141">
        <v>48.336799999999997</v>
      </c>
      <c r="BN2945" s="141">
        <v>-70.999780000000001</v>
      </c>
      <c r="BO2945" s="141">
        <v>2013</v>
      </c>
      <c r="BP2945" s="143" t="s">
        <v>485</v>
      </c>
      <c r="BQ2945" s="143" t="s">
        <v>17560</v>
      </c>
    </row>
    <row r="2946" spans="15:69" x14ac:dyDescent="0.25">
      <c r="O2946" s="225" t="str">
        <f t="shared" si="1256"/>
        <v/>
      </c>
      <c r="BF2946" s="141">
        <v>94068</v>
      </c>
      <c r="BG2946" s="142" t="s">
        <v>4965</v>
      </c>
      <c r="BH2946" s="141" t="s">
        <v>478</v>
      </c>
      <c r="BI2946" s="141" t="s">
        <v>186</v>
      </c>
      <c r="BJ2946" s="141" t="s">
        <v>4966</v>
      </c>
      <c r="BK2946" s="141" t="s">
        <v>4967</v>
      </c>
      <c r="BL2946" s="141" t="s">
        <v>4872</v>
      </c>
      <c r="BM2946" s="141">
        <v>48.326695768420898</v>
      </c>
      <c r="BN2946" s="141">
        <v>-70.9067125063698</v>
      </c>
      <c r="BO2946" s="141">
        <v>1963</v>
      </c>
      <c r="BP2946" s="143" t="s">
        <v>480</v>
      </c>
      <c r="BQ2946" s="143" t="s">
        <v>17560</v>
      </c>
    </row>
    <row r="2947" spans="15:69" x14ac:dyDescent="0.25">
      <c r="O2947" s="225" t="str">
        <f t="shared" si="1256"/>
        <v/>
      </c>
      <c r="BF2947" s="141">
        <v>94068</v>
      </c>
      <c r="BG2947" s="142" t="s">
        <v>4968</v>
      </c>
      <c r="BH2947" s="141" t="s">
        <v>478</v>
      </c>
      <c r="BI2947" s="141" t="s">
        <v>186</v>
      </c>
      <c r="BJ2947" s="141" t="s">
        <v>4969</v>
      </c>
      <c r="BK2947" s="141" t="s">
        <v>4970</v>
      </c>
      <c r="BL2947" s="141" t="s">
        <v>4956</v>
      </c>
      <c r="BM2947" s="141">
        <v>48.331899999999997</v>
      </c>
      <c r="BN2947" s="141">
        <v>-70.915999999999997</v>
      </c>
      <c r="BO2947" s="141">
        <v>1987</v>
      </c>
      <c r="BP2947" s="143" t="s">
        <v>480</v>
      </c>
      <c r="BQ2947" s="143" t="s">
        <v>17560</v>
      </c>
    </row>
    <row r="2948" spans="15:69" x14ac:dyDescent="0.25">
      <c r="O2948" s="225" t="str">
        <f t="shared" si="1256"/>
        <v/>
      </c>
      <c r="BF2948" s="141">
        <v>94240</v>
      </c>
      <c r="BG2948" s="142" t="s">
        <v>5410</v>
      </c>
      <c r="BH2948" s="141" t="s">
        <v>478</v>
      </c>
      <c r="BI2948" s="141" t="s">
        <v>176</v>
      </c>
      <c r="BJ2948" s="141" t="s">
        <v>3094</v>
      </c>
      <c r="BK2948" s="141"/>
      <c r="BL2948" s="141" t="s">
        <v>4917</v>
      </c>
      <c r="BM2948" s="141">
        <v>48.528649999999999</v>
      </c>
      <c r="BN2948" s="141">
        <v>-71.03537</v>
      </c>
      <c r="BO2948" s="141">
        <v>1976</v>
      </c>
      <c r="BP2948" s="143" t="s">
        <v>24357</v>
      </c>
      <c r="BQ2948" s="143" t="s">
        <v>17560</v>
      </c>
    </row>
    <row r="2949" spans="15:69" x14ac:dyDescent="0.25">
      <c r="O2949" s="225" t="str">
        <f t="shared" si="1256"/>
        <v/>
      </c>
      <c r="BF2949" s="141">
        <v>94250</v>
      </c>
      <c r="BG2949" s="142" t="s">
        <v>2782</v>
      </c>
      <c r="BH2949" s="141" t="s">
        <v>478</v>
      </c>
      <c r="BI2949" s="141" t="s">
        <v>176</v>
      </c>
      <c r="BJ2949" s="141"/>
      <c r="BK2949" s="141" t="s">
        <v>2587</v>
      </c>
      <c r="BL2949" s="141" t="s">
        <v>2783</v>
      </c>
      <c r="BM2949" s="141">
        <v>48.693829999999998</v>
      </c>
      <c r="BN2949" s="141">
        <v>-71.363169999999997</v>
      </c>
      <c r="BO2949" s="141">
        <v>2004</v>
      </c>
      <c r="BP2949" s="143" t="s">
        <v>24036</v>
      </c>
      <c r="BQ2949" s="143" t="s">
        <v>17560</v>
      </c>
    </row>
    <row r="2950" spans="15:69" x14ac:dyDescent="0.25">
      <c r="O2950" s="225" t="str">
        <f t="shared" si="1256"/>
        <v/>
      </c>
      <c r="BF2950" s="141">
        <v>94255</v>
      </c>
      <c r="BG2950" s="142" t="s">
        <v>2826</v>
      </c>
      <c r="BH2950" s="141" t="s">
        <v>478</v>
      </c>
      <c r="BI2950" s="141" t="s">
        <v>176</v>
      </c>
      <c r="BJ2950" s="141" t="s">
        <v>2827</v>
      </c>
      <c r="BK2950" s="141" t="s">
        <v>2828</v>
      </c>
      <c r="BL2950" s="141" t="s">
        <v>2818</v>
      </c>
      <c r="BM2950" s="141">
        <v>48.552148761653797</v>
      </c>
      <c r="BN2950" s="141">
        <v>-71.328972596962998</v>
      </c>
      <c r="BO2950" s="141">
        <v>2009</v>
      </c>
      <c r="BP2950" s="143" t="s">
        <v>2127</v>
      </c>
      <c r="BQ2950" s="143" t="s">
        <v>17560</v>
      </c>
    </row>
    <row r="2951" spans="15:69" x14ac:dyDescent="0.25">
      <c r="O2951" s="225" t="str">
        <f t="shared" si="1256"/>
        <v/>
      </c>
      <c r="BF2951" s="141">
        <v>94255</v>
      </c>
      <c r="BG2951" s="142" t="s">
        <v>2829</v>
      </c>
      <c r="BH2951" s="141" t="s">
        <v>478</v>
      </c>
      <c r="BI2951" s="141" t="s">
        <v>177</v>
      </c>
      <c r="BJ2951" s="141" t="s">
        <v>2830</v>
      </c>
      <c r="BK2951" s="141" t="s">
        <v>2828</v>
      </c>
      <c r="BL2951" s="141" t="s">
        <v>2818</v>
      </c>
      <c r="BM2951" s="141">
        <v>48.551856898450502</v>
      </c>
      <c r="BN2951" s="141">
        <v>-71.329536805697302</v>
      </c>
      <c r="BO2951" s="141">
        <v>1994</v>
      </c>
      <c r="BP2951" s="143" t="s">
        <v>15570</v>
      </c>
      <c r="BQ2951" s="143" t="s">
        <v>17560</v>
      </c>
    </row>
    <row r="2952" spans="15:69" x14ac:dyDescent="0.25">
      <c r="O2952" s="225" t="str">
        <f t="shared" si="1256"/>
        <v/>
      </c>
      <c r="BF2952" s="141">
        <v>94255</v>
      </c>
      <c r="BG2952" s="142" t="s">
        <v>2831</v>
      </c>
      <c r="BH2952" s="141" t="s">
        <v>478</v>
      </c>
      <c r="BI2952" s="141" t="s">
        <v>186</v>
      </c>
      <c r="BJ2952" s="141" t="s">
        <v>2832</v>
      </c>
      <c r="BK2952" s="141" t="s">
        <v>2833</v>
      </c>
      <c r="BL2952" s="141" t="s">
        <v>2834</v>
      </c>
      <c r="BM2952" s="141">
        <v>48.571020824621201</v>
      </c>
      <c r="BN2952" s="141">
        <v>-71.314658453948198</v>
      </c>
      <c r="BO2952" s="141">
        <v>2013</v>
      </c>
      <c r="BP2952" s="143" t="s">
        <v>12473</v>
      </c>
      <c r="BQ2952" s="143" t="s">
        <v>17560</v>
      </c>
    </row>
    <row r="2953" spans="15:69" x14ac:dyDescent="0.25">
      <c r="O2953" s="225" t="str">
        <f t="shared" si="1256"/>
        <v/>
      </c>
      <c r="BF2953" s="141">
        <v>94255</v>
      </c>
      <c r="BG2953" s="142" t="s">
        <v>2840</v>
      </c>
      <c r="BH2953" s="141" t="s">
        <v>478</v>
      </c>
      <c r="BI2953" s="141" t="s">
        <v>176</v>
      </c>
      <c r="BJ2953" s="141" t="s">
        <v>2841</v>
      </c>
      <c r="BK2953" s="141" t="s">
        <v>2828</v>
      </c>
      <c r="BL2953" s="141" t="s">
        <v>2818</v>
      </c>
      <c r="BM2953" s="141">
        <v>48.551991885200003</v>
      </c>
      <c r="BN2953" s="141">
        <v>-71.329525464400007</v>
      </c>
      <c r="BO2953" s="141">
        <v>1976</v>
      </c>
      <c r="BP2953" s="143" t="s">
        <v>27706</v>
      </c>
      <c r="BQ2953" s="143" t="s">
        <v>17560</v>
      </c>
    </row>
    <row r="2954" spans="15:69" x14ac:dyDescent="0.25">
      <c r="O2954" s="225" t="str">
        <f t="shared" si="1256"/>
        <v/>
      </c>
      <c r="BF2954" s="141">
        <v>94255</v>
      </c>
      <c r="BG2954" s="142" t="s">
        <v>2842</v>
      </c>
      <c r="BH2954" s="141" t="s">
        <v>478</v>
      </c>
      <c r="BI2954" s="141" t="s">
        <v>176</v>
      </c>
      <c r="BJ2954" s="141" t="s">
        <v>2843</v>
      </c>
      <c r="BK2954" s="141" t="s">
        <v>2828</v>
      </c>
      <c r="BL2954" s="141" t="s">
        <v>2818</v>
      </c>
      <c r="BM2954" s="141">
        <v>48.552238980200002</v>
      </c>
      <c r="BN2954" s="141">
        <v>-71.328933436100002</v>
      </c>
      <c r="BO2954" s="141">
        <v>1976</v>
      </c>
      <c r="BP2954" s="143" t="s">
        <v>27706</v>
      </c>
      <c r="BQ2954" s="143" t="s">
        <v>17560</v>
      </c>
    </row>
    <row r="2955" spans="15:69" x14ac:dyDescent="0.25">
      <c r="O2955" s="225" t="str">
        <f t="shared" si="1256"/>
        <v/>
      </c>
      <c r="BF2955" s="141">
        <v>94255</v>
      </c>
      <c r="BG2955" s="142" t="s">
        <v>2844</v>
      </c>
      <c r="BH2955" s="141" t="s">
        <v>478</v>
      </c>
      <c r="BI2955" s="141" t="s">
        <v>176</v>
      </c>
      <c r="BJ2955" s="141" t="s">
        <v>2845</v>
      </c>
      <c r="BK2955" s="141" t="s">
        <v>2828</v>
      </c>
      <c r="BL2955" s="141" t="s">
        <v>2818</v>
      </c>
      <c r="BM2955" s="141">
        <v>48.552020717300003</v>
      </c>
      <c r="BN2955" s="141">
        <v>-71.329268544000001</v>
      </c>
      <c r="BO2955" s="141">
        <v>1995</v>
      </c>
      <c r="BP2955" s="143" t="s">
        <v>27706</v>
      </c>
      <c r="BQ2955" s="143" t="s">
        <v>17560</v>
      </c>
    </row>
    <row r="2956" spans="15:69" x14ac:dyDescent="0.25">
      <c r="O2956" s="225" t="str">
        <f t="shared" si="1256"/>
        <v/>
      </c>
      <c r="BF2956" s="141">
        <v>94255</v>
      </c>
      <c r="BG2956" s="142" t="s">
        <v>2846</v>
      </c>
      <c r="BH2956" s="141" t="s">
        <v>478</v>
      </c>
      <c r="BI2956" s="141" t="s">
        <v>176</v>
      </c>
      <c r="BJ2956" s="141" t="s">
        <v>2847</v>
      </c>
      <c r="BK2956" s="141" t="s">
        <v>2828</v>
      </c>
      <c r="BL2956" s="141" t="s">
        <v>2818</v>
      </c>
      <c r="BM2956" s="141">
        <v>48.552263909799997</v>
      </c>
      <c r="BN2956" s="141">
        <v>-71.329218330299994</v>
      </c>
      <c r="BO2956" s="141">
        <v>2009</v>
      </c>
      <c r="BP2956" s="143" t="s">
        <v>27706</v>
      </c>
      <c r="BQ2956" s="143" t="s">
        <v>17560</v>
      </c>
    </row>
    <row r="2957" spans="15:69" x14ac:dyDescent="0.25">
      <c r="O2957" s="225" t="str">
        <f t="shared" si="1256"/>
        <v/>
      </c>
      <c r="BF2957" s="141">
        <v>94255</v>
      </c>
      <c r="BG2957" s="142" t="s">
        <v>2867</v>
      </c>
      <c r="BH2957" s="141" t="s">
        <v>478</v>
      </c>
      <c r="BI2957" s="141" t="s">
        <v>176</v>
      </c>
      <c r="BJ2957" s="141" t="s">
        <v>2868</v>
      </c>
      <c r="BK2957" s="141" t="s">
        <v>2828</v>
      </c>
      <c r="BL2957" s="141" t="s">
        <v>2818</v>
      </c>
      <c r="BM2957" s="141">
        <v>48.552040653699997</v>
      </c>
      <c r="BN2957" s="141">
        <v>-71.328997931000004</v>
      </c>
      <c r="BO2957" s="141">
        <v>2009</v>
      </c>
      <c r="BP2957" s="143" t="s">
        <v>27706</v>
      </c>
      <c r="BQ2957" s="143" t="s">
        <v>17560</v>
      </c>
    </row>
    <row r="2958" spans="15:69" x14ac:dyDescent="0.25">
      <c r="O2958" s="225" t="str">
        <f t="shared" ref="O2958:O3021" si="1257">IF(OR(B2958="",C2958="",G2958="",H2958="",I2958="",AND(J2958="",BW2958=FALSE),AND(K2958="",BX2958=FALSE),AND(L2958="",BY2958=FALSE),AND(M2958="",BZ2958=FALSE)),"",(IF(AND(100&gt;=CG2958,CG2958&gt;80),"A",IF(AND(80&gt;=CG2958,CG2958&gt;60),"B",IF(AND(60&gt;=CG2958,CG2958&gt;40),"C",IF(AND(40&gt;=CG2958,CG2958&gt;20),"D","E"))))))</f>
        <v/>
      </c>
      <c r="BF2958" s="141">
        <v>94255</v>
      </c>
      <c r="BG2958" s="142" t="s">
        <v>2869</v>
      </c>
      <c r="BH2958" s="141" t="s">
        <v>478</v>
      </c>
      <c r="BI2958" s="141" t="s">
        <v>1268</v>
      </c>
      <c r="BJ2958" s="141" t="s">
        <v>2870</v>
      </c>
      <c r="BK2958" s="141"/>
      <c r="BL2958" s="141" t="s">
        <v>2871</v>
      </c>
      <c r="BM2958" s="141">
        <v>48.478619999999999</v>
      </c>
      <c r="BN2958" s="141">
        <v>-71.312340000000006</v>
      </c>
      <c r="BO2958" s="141">
        <v>1992</v>
      </c>
      <c r="BP2958" s="143" t="s">
        <v>27707</v>
      </c>
      <c r="BQ2958" s="143" t="s">
        <v>17560</v>
      </c>
    </row>
    <row r="2959" spans="15:69" x14ac:dyDescent="0.25">
      <c r="O2959" s="225" t="str">
        <f t="shared" si="1257"/>
        <v/>
      </c>
      <c r="BF2959" s="141">
        <v>95005</v>
      </c>
      <c r="BG2959" s="142" t="s">
        <v>14743</v>
      </c>
      <c r="BH2959" s="141" t="s">
        <v>180</v>
      </c>
      <c r="BI2959" s="141" t="s">
        <v>178</v>
      </c>
      <c r="BJ2959" s="141"/>
      <c r="BK2959" s="141" t="s">
        <v>4776</v>
      </c>
      <c r="BL2959" s="141" t="s">
        <v>14744</v>
      </c>
      <c r="BM2959" s="141">
        <v>48.139090000000003</v>
      </c>
      <c r="BN2959" s="141">
        <v>-69.718959999999996</v>
      </c>
      <c r="BO2959" s="141">
        <v>2010</v>
      </c>
      <c r="BP2959" s="143" t="s">
        <v>25143</v>
      </c>
      <c r="BQ2959" s="143" t="s">
        <v>17560</v>
      </c>
    </row>
    <row r="2960" spans="15:69" x14ac:dyDescent="0.25">
      <c r="O2960" s="225" t="str">
        <f t="shared" si="1257"/>
        <v/>
      </c>
      <c r="BF2960" s="141">
        <v>95010</v>
      </c>
      <c r="BG2960" s="142" t="s">
        <v>14749</v>
      </c>
      <c r="BH2960" s="141" t="s">
        <v>478</v>
      </c>
      <c r="BI2960" s="141" t="s">
        <v>176</v>
      </c>
      <c r="BJ2960" s="141" t="s">
        <v>26563</v>
      </c>
      <c r="BK2960" s="141"/>
      <c r="BL2960" s="141" t="s">
        <v>26562</v>
      </c>
      <c r="BM2960" s="141">
        <v>48.254217886270297</v>
      </c>
      <c r="BN2960" s="141">
        <v>-69.836751357056798</v>
      </c>
      <c r="BO2960" s="141">
        <v>2004</v>
      </c>
      <c r="BP2960" s="143" t="s">
        <v>480</v>
      </c>
      <c r="BQ2960" s="143" t="s">
        <v>17560</v>
      </c>
    </row>
    <row r="2961" spans="15:69" x14ac:dyDescent="0.25">
      <c r="O2961" s="225" t="str">
        <f t="shared" si="1257"/>
        <v/>
      </c>
      <c r="BF2961" s="141">
        <v>95010</v>
      </c>
      <c r="BG2961" s="142" t="s">
        <v>14750</v>
      </c>
      <c r="BH2961" s="141" t="s">
        <v>478</v>
      </c>
      <c r="BI2961" s="141" t="s">
        <v>176</v>
      </c>
      <c r="BJ2961" s="141" t="s">
        <v>26564</v>
      </c>
      <c r="BK2961" s="141"/>
      <c r="BL2961" s="141" t="s">
        <v>26562</v>
      </c>
      <c r="BM2961" s="141">
        <v>48.2326471582127</v>
      </c>
      <c r="BN2961" s="141">
        <v>-69.795445614345994</v>
      </c>
      <c r="BO2961" s="141">
        <v>1975</v>
      </c>
      <c r="BP2961" s="143"/>
      <c r="BQ2961" s="143" t="s">
        <v>17560</v>
      </c>
    </row>
    <row r="2962" spans="15:69" x14ac:dyDescent="0.25">
      <c r="O2962" s="225" t="str">
        <f t="shared" si="1257"/>
        <v/>
      </c>
      <c r="BF2962" s="141">
        <v>98045</v>
      </c>
      <c r="BG2962" s="142" t="s">
        <v>14877</v>
      </c>
      <c r="BH2962" s="141" t="s">
        <v>478</v>
      </c>
      <c r="BI2962" s="141" t="s">
        <v>186</v>
      </c>
      <c r="BJ2962" s="141"/>
      <c r="BK2962" s="141" t="s">
        <v>2712</v>
      </c>
      <c r="BL2962" s="141" t="s">
        <v>14860</v>
      </c>
      <c r="BM2962" s="141">
        <v>50.275563283315698</v>
      </c>
      <c r="BN2962" s="141">
        <v>-64.150113701453094</v>
      </c>
      <c r="BO2962" s="141">
        <v>1974</v>
      </c>
      <c r="BP2962" s="143" t="s">
        <v>480</v>
      </c>
      <c r="BQ2962" s="143" t="s">
        <v>17560</v>
      </c>
    </row>
    <row r="2963" spans="15:69" x14ac:dyDescent="0.25">
      <c r="O2963" s="225" t="str">
        <f t="shared" si="1257"/>
        <v/>
      </c>
      <c r="BF2963" s="141">
        <v>97022</v>
      </c>
      <c r="BG2963" s="142" t="s">
        <v>14884</v>
      </c>
      <c r="BH2963" s="141" t="s">
        <v>478</v>
      </c>
      <c r="BI2963" s="141" t="s">
        <v>186</v>
      </c>
      <c r="BJ2963" s="141" t="s">
        <v>14885</v>
      </c>
      <c r="BK2963" s="141"/>
      <c r="BL2963" s="141" t="s">
        <v>14886</v>
      </c>
      <c r="BM2963" s="141">
        <v>50.032209199999997</v>
      </c>
      <c r="BN2963" s="141">
        <v>-66.859037299999997</v>
      </c>
      <c r="BO2963" s="141">
        <v>1976</v>
      </c>
      <c r="BP2963" s="143"/>
      <c r="BQ2963" s="143" t="s">
        <v>17560</v>
      </c>
    </row>
    <row r="2964" spans="15:69" x14ac:dyDescent="0.25">
      <c r="O2964" s="225" t="str">
        <f t="shared" si="1257"/>
        <v/>
      </c>
      <c r="BF2964" s="141">
        <v>97022</v>
      </c>
      <c r="BG2964" s="142" t="s">
        <v>14887</v>
      </c>
      <c r="BH2964" s="141" t="s">
        <v>478</v>
      </c>
      <c r="BI2964" s="141" t="s">
        <v>186</v>
      </c>
      <c r="BJ2964" s="141" t="s">
        <v>14888</v>
      </c>
      <c r="BK2964" s="141"/>
      <c r="BL2964" s="141" t="s">
        <v>14889</v>
      </c>
      <c r="BM2964" s="141">
        <v>50.035558000000002</v>
      </c>
      <c r="BN2964" s="141">
        <v>-66.873419999999996</v>
      </c>
      <c r="BO2964" s="141">
        <v>1986</v>
      </c>
      <c r="BP2964" s="143"/>
      <c r="BQ2964" s="143" t="s">
        <v>17560</v>
      </c>
    </row>
    <row r="2965" spans="15:69" x14ac:dyDescent="0.25">
      <c r="O2965" s="225" t="str">
        <f t="shared" si="1257"/>
        <v/>
      </c>
      <c r="BF2965" s="141">
        <v>97022</v>
      </c>
      <c r="BG2965" s="142" t="s">
        <v>14890</v>
      </c>
      <c r="BH2965" s="141" t="s">
        <v>478</v>
      </c>
      <c r="BI2965" s="141" t="s">
        <v>1268</v>
      </c>
      <c r="BJ2965" s="141" t="s">
        <v>14891</v>
      </c>
      <c r="BK2965" s="141"/>
      <c r="BL2965" s="141" t="s">
        <v>14892</v>
      </c>
      <c r="BM2965" s="141">
        <v>50.0327226</v>
      </c>
      <c r="BN2965" s="141">
        <v>-66.828867399999993</v>
      </c>
      <c r="BO2965" s="141">
        <v>1998</v>
      </c>
      <c r="BP2965" s="143"/>
      <c r="BQ2965" s="143" t="s">
        <v>17560</v>
      </c>
    </row>
    <row r="2966" spans="15:69" x14ac:dyDescent="0.25">
      <c r="O2966" s="225" t="str">
        <f t="shared" si="1257"/>
        <v/>
      </c>
      <c r="BF2966" s="141">
        <v>97022</v>
      </c>
      <c r="BG2966" s="142" t="s">
        <v>14893</v>
      </c>
      <c r="BH2966" s="141" t="s">
        <v>478</v>
      </c>
      <c r="BI2966" s="141" t="s">
        <v>1268</v>
      </c>
      <c r="BJ2966" s="141" t="s">
        <v>14894</v>
      </c>
      <c r="BK2966" s="141"/>
      <c r="BL2966" s="141" t="s">
        <v>14895</v>
      </c>
      <c r="BM2966" s="141">
        <v>50.031454500000002</v>
      </c>
      <c r="BN2966" s="141">
        <v>-66.825605800000005</v>
      </c>
      <c r="BO2966" s="141">
        <v>1998</v>
      </c>
      <c r="BP2966" s="143"/>
      <c r="BQ2966" s="143" t="s">
        <v>17560</v>
      </c>
    </row>
    <row r="2967" spans="15:69" x14ac:dyDescent="0.25">
      <c r="O2967" s="225" t="str">
        <f t="shared" si="1257"/>
        <v/>
      </c>
      <c r="BF2967" s="141">
        <v>97022</v>
      </c>
      <c r="BG2967" s="142" t="s">
        <v>14896</v>
      </c>
      <c r="BH2967" s="141" t="s">
        <v>478</v>
      </c>
      <c r="BI2967" s="141" t="s">
        <v>1268</v>
      </c>
      <c r="BJ2967" s="141" t="s">
        <v>14897</v>
      </c>
      <c r="BK2967" s="141"/>
      <c r="BL2967" s="141" t="s">
        <v>14898</v>
      </c>
      <c r="BM2967" s="141">
        <v>50.030434499999998</v>
      </c>
      <c r="BN2967" s="141">
        <v>-66.822473000000002</v>
      </c>
      <c r="BO2967" s="141">
        <v>1998</v>
      </c>
      <c r="BP2967" s="143"/>
      <c r="BQ2967" s="143" t="s">
        <v>17560</v>
      </c>
    </row>
    <row r="2968" spans="15:69" x14ac:dyDescent="0.25">
      <c r="O2968" s="225" t="str">
        <f t="shared" si="1257"/>
        <v/>
      </c>
      <c r="BF2968" s="141">
        <v>97022</v>
      </c>
      <c r="BG2968" s="142" t="s">
        <v>14899</v>
      </c>
      <c r="BH2968" s="141" t="s">
        <v>478</v>
      </c>
      <c r="BI2968" s="141" t="s">
        <v>1268</v>
      </c>
      <c r="BJ2968" s="141" t="s">
        <v>14900</v>
      </c>
      <c r="BK2968" s="141"/>
      <c r="BL2968" s="141" t="s">
        <v>14901</v>
      </c>
      <c r="BM2968" s="141">
        <v>50.028587399999999</v>
      </c>
      <c r="BN2968" s="141">
        <v>-66.822215499999999</v>
      </c>
      <c r="BO2968" s="141">
        <v>1998</v>
      </c>
      <c r="BP2968" s="143"/>
      <c r="BQ2968" s="143" t="s">
        <v>17560</v>
      </c>
    </row>
    <row r="2969" spans="15:69" x14ac:dyDescent="0.25">
      <c r="O2969" s="225" t="str">
        <f t="shared" si="1257"/>
        <v/>
      </c>
      <c r="BF2969" s="141">
        <v>1023</v>
      </c>
      <c r="BG2969" s="142" t="s">
        <v>15712</v>
      </c>
      <c r="BH2969" s="141" t="s">
        <v>478</v>
      </c>
      <c r="BI2969" s="141" t="s">
        <v>176</v>
      </c>
      <c r="BJ2969" s="141" t="s">
        <v>3251</v>
      </c>
      <c r="BK2969" s="141" t="s">
        <v>3600</v>
      </c>
      <c r="BL2969" s="141" t="s">
        <v>15713</v>
      </c>
      <c r="BM2969" s="141">
        <v>47.414211495914898</v>
      </c>
      <c r="BN2969" s="141">
        <v>-61.785096561662201</v>
      </c>
      <c r="BO2969" s="141">
        <v>1998</v>
      </c>
      <c r="BP2969" s="143" t="s">
        <v>25294</v>
      </c>
      <c r="BQ2969" s="143" t="s">
        <v>17560</v>
      </c>
    </row>
    <row r="2970" spans="15:69" x14ac:dyDescent="0.25">
      <c r="O2970" s="225" t="str">
        <f t="shared" si="1257"/>
        <v/>
      </c>
      <c r="BF2970" s="141">
        <v>1023</v>
      </c>
      <c r="BG2970" s="142" t="s">
        <v>15714</v>
      </c>
      <c r="BH2970" s="141" t="s">
        <v>478</v>
      </c>
      <c r="BI2970" s="141" t="s">
        <v>176</v>
      </c>
      <c r="BJ2970" s="141" t="s">
        <v>15126</v>
      </c>
      <c r="BK2970" s="141" t="s">
        <v>1654</v>
      </c>
      <c r="BL2970" s="141" t="s">
        <v>15702</v>
      </c>
      <c r="BM2970" s="141">
        <v>47.414621488079298</v>
      </c>
      <c r="BN2970" s="141">
        <v>-61.771846371064697</v>
      </c>
      <c r="BO2970" s="141">
        <v>1972</v>
      </c>
      <c r="BP2970" s="143" t="s">
        <v>25294</v>
      </c>
      <c r="BQ2970" s="143" t="s">
        <v>17560</v>
      </c>
    </row>
    <row r="2971" spans="15:69" x14ac:dyDescent="0.25">
      <c r="O2971" s="225" t="str">
        <f t="shared" si="1257"/>
        <v/>
      </c>
      <c r="BF2971" s="141">
        <v>1023</v>
      </c>
      <c r="BG2971" s="142" t="s">
        <v>15715</v>
      </c>
      <c r="BH2971" s="141" t="s">
        <v>478</v>
      </c>
      <c r="BI2971" s="141" t="s">
        <v>176</v>
      </c>
      <c r="BJ2971" s="141" t="s">
        <v>3125</v>
      </c>
      <c r="BK2971" s="141" t="s">
        <v>15716</v>
      </c>
      <c r="BL2971" s="141" t="s">
        <v>15706</v>
      </c>
      <c r="BM2971" s="141">
        <v>47.413111494529502</v>
      </c>
      <c r="BN2971" s="141">
        <v>-61.778822416987801</v>
      </c>
      <c r="BO2971" s="141">
        <v>1972</v>
      </c>
      <c r="BP2971" s="143" t="s">
        <v>25294</v>
      </c>
      <c r="BQ2971" s="143" t="s">
        <v>17560</v>
      </c>
    </row>
    <row r="2972" spans="15:69" x14ac:dyDescent="0.25">
      <c r="O2972" s="225" t="str">
        <f t="shared" si="1257"/>
        <v/>
      </c>
      <c r="BF2972" s="141">
        <v>1023</v>
      </c>
      <c r="BG2972" s="142" t="s">
        <v>15717</v>
      </c>
      <c r="BH2972" s="141" t="s">
        <v>478</v>
      </c>
      <c r="BI2972" s="141" t="s">
        <v>176</v>
      </c>
      <c r="BJ2972" s="141" t="s">
        <v>15718</v>
      </c>
      <c r="BK2972" s="141" t="s">
        <v>1559</v>
      </c>
      <c r="BL2972" s="141" t="s">
        <v>15702</v>
      </c>
      <c r="BM2972" s="141">
        <v>47.4157548883841</v>
      </c>
      <c r="BN2972" s="141">
        <v>-61.768035430446801</v>
      </c>
      <c r="BO2972" s="141">
        <v>1998</v>
      </c>
      <c r="BP2972" s="143" t="s">
        <v>25291</v>
      </c>
      <c r="BQ2972" s="143" t="s">
        <v>17560</v>
      </c>
    </row>
    <row r="2973" spans="15:69" x14ac:dyDescent="0.25">
      <c r="O2973" s="225" t="str">
        <f t="shared" si="1257"/>
        <v/>
      </c>
      <c r="BF2973" s="141">
        <v>1023</v>
      </c>
      <c r="BG2973" s="142" t="s">
        <v>15719</v>
      </c>
      <c r="BH2973" s="141" t="s">
        <v>180</v>
      </c>
      <c r="BI2973" s="141" t="s">
        <v>178</v>
      </c>
      <c r="BJ2973" s="141" t="s">
        <v>15720</v>
      </c>
      <c r="BK2973" s="141" t="s">
        <v>15721</v>
      </c>
      <c r="BL2973" s="141" t="s">
        <v>15706</v>
      </c>
      <c r="BM2973" s="141">
        <v>47.427173266091202</v>
      </c>
      <c r="BN2973" s="141">
        <v>-61.762764659724603</v>
      </c>
      <c r="BO2973" s="141">
        <v>1996</v>
      </c>
      <c r="BP2973" s="143" t="s">
        <v>178</v>
      </c>
      <c r="BQ2973" s="143" t="s">
        <v>17560</v>
      </c>
    </row>
    <row r="2974" spans="15:69" x14ac:dyDescent="0.25">
      <c r="O2974" s="225" t="str">
        <f t="shared" si="1257"/>
        <v/>
      </c>
      <c r="BF2974" s="141">
        <v>1023</v>
      </c>
      <c r="BG2974" s="142" t="s">
        <v>15722</v>
      </c>
      <c r="BH2974" s="141" t="s">
        <v>180</v>
      </c>
      <c r="BI2974" s="141" t="s">
        <v>191</v>
      </c>
      <c r="BJ2974" s="141" t="s">
        <v>15723</v>
      </c>
      <c r="BK2974" s="141" t="s">
        <v>1619</v>
      </c>
      <c r="BL2974" s="141" t="s">
        <v>15724</v>
      </c>
      <c r="BM2974" s="141">
        <v>47.423259401624499</v>
      </c>
      <c r="BN2974" s="141">
        <v>-61.7591929586549</v>
      </c>
      <c r="BO2974" s="141">
        <v>1996</v>
      </c>
      <c r="BP2974" s="143" t="s">
        <v>25295</v>
      </c>
      <c r="BQ2974" s="143" t="s">
        <v>17560</v>
      </c>
    </row>
    <row r="2975" spans="15:69" x14ac:dyDescent="0.25">
      <c r="O2975" s="225" t="str">
        <f t="shared" si="1257"/>
        <v/>
      </c>
      <c r="BF2975" s="141">
        <v>99025</v>
      </c>
      <c r="BG2975" s="142" t="s">
        <v>15110</v>
      </c>
      <c r="BH2975" s="141" t="s">
        <v>478</v>
      </c>
      <c r="BI2975" s="141" t="s">
        <v>186</v>
      </c>
      <c r="BJ2975" s="141" t="s">
        <v>15111</v>
      </c>
      <c r="BK2975" s="141" t="s">
        <v>3259</v>
      </c>
      <c r="BL2975" s="141" t="s">
        <v>15112</v>
      </c>
      <c r="BM2975" s="141">
        <v>49.921782999999998</v>
      </c>
      <c r="BN2975" s="141">
        <v>-74.371431000000001</v>
      </c>
      <c r="BO2975" s="141">
        <v>1982</v>
      </c>
      <c r="BP2975" s="143" t="s">
        <v>1562</v>
      </c>
      <c r="BQ2975" s="143" t="s">
        <v>17560</v>
      </c>
    </row>
    <row r="2976" spans="15:69" x14ac:dyDescent="0.25">
      <c r="O2976" s="225" t="str">
        <f t="shared" si="1257"/>
        <v/>
      </c>
      <c r="BF2976" s="141">
        <v>99025</v>
      </c>
      <c r="BG2976" s="142" t="s">
        <v>15113</v>
      </c>
      <c r="BH2976" s="141" t="s">
        <v>478</v>
      </c>
      <c r="BI2976" s="141" t="s">
        <v>1268</v>
      </c>
      <c r="BJ2976" s="141" t="s">
        <v>15114</v>
      </c>
      <c r="BK2976" s="141" t="s">
        <v>10086</v>
      </c>
      <c r="BL2976" s="141" t="s">
        <v>15115</v>
      </c>
      <c r="BM2976" s="141">
        <v>49.918827999999998</v>
      </c>
      <c r="BN2976" s="141">
        <v>-74.357080999999994</v>
      </c>
      <c r="BO2976" s="141">
        <v>1999</v>
      </c>
      <c r="BP2976" s="143" t="s">
        <v>25184</v>
      </c>
      <c r="BQ2976" s="143" t="s">
        <v>17560</v>
      </c>
    </row>
    <row r="2977" spans="15:69" x14ac:dyDescent="0.25">
      <c r="O2977" s="225" t="str">
        <f t="shared" si="1257"/>
        <v/>
      </c>
      <c r="BF2977" s="141">
        <v>99025</v>
      </c>
      <c r="BG2977" s="142" t="s">
        <v>15116</v>
      </c>
      <c r="BH2977" s="141" t="s">
        <v>478</v>
      </c>
      <c r="BI2977" s="141" t="s">
        <v>1268</v>
      </c>
      <c r="BJ2977" s="141" t="s">
        <v>15117</v>
      </c>
      <c r="BK2977" s="141" t="s">
        <v>15118</v>
      </c>
      <c r="BL2977" s="141" t="s">
        <v>15119</v>
      </c>
      <c r="BM2977" s="141">
        <v>49.913822000000003</v>
      </c>
      <c r="BN2977" s="141">
        <v>-74.379171999999997</v>
      </c>
      <c r="BO2977" s="141">
        <v>1999</v>
      </c>
      <c r="BP2977" s="143" t="s">
        <v>25184</v>
      </c>
      <c r="BQ2977" s="143" t="s">
        <v>17560</v>
      </c>
    </row>
    <row r="2978" spans="15:69" x14ac:dyDescent="0.25">
      <c r="O2978" s="225" t="str">
        <f t="shared" si="1257"/>
        <v/>
      </c>
      <c r="BF2978" s="141">
        <v>97022</v>
      </c>
      <c r="BG2978" s="142" t="s">
        <v>14902</v>
      </c>
      <c r="BH2978" s="141" t="s">
        <v>478</v>
      </c>
      <c r="BI2978" s="141" t="s">
        <v>1268</v>
      </c>
      <c r="BJ2978" s="141" t="s">
        <v>14903</v>
      </c>
      <c r="BK2978" s="141"/>
      <c r="BL2978" s="141" t="s">
        <v>14901</v>
      </c>
      <c r="BM2978" s="141">
        <v>50.021749800000002</v>
      </c>
      <c r="BN2978" s="141">
        <v>-66.820928100000003</v>
      </c>
      <c r="BO2978" s="141">
        <v>1998</v>
      </c>
      <c r="BP2978" s="143"/>
      <c r="BQ2978" s="143" t="s">
        <v>17560</v>
      </c>
    </row>
    <row r="2979" spans="15:69" x14ac:dyDescent="0.25">
      <c r="O2979" s="225" t="str">
        <f t="shared" si="1257"/>
        <v/>
      </c>
      <c r="BF2979" s="141">
        <v>97022</v>
      </c>
      <c r="BG2979" s="142" t="s">
        <v>14904</v>
      </c>
      <c r="BH2979" s="141" t="s">
        <v>478</v>
      </c>
      <c r="BI2979" s="141" t="s">
        <v>1268</v>
      </c>
      <c r="BJ2979" s="141" t="s">
        <v>14905</v>
      </c>
      <c r="BK2979" s="141"/>
      <c r="BL2979" s="141" t="s">
        <v>14906</v>
      </c>
      <c r="BM2979" s="141">
        <v>50.026492099999999</v>
      </c>
      <c r="BN2979" s="141">
        <v>-66.866590000000002</v>
      </c>
      <c r="BO2979" s="141">
        <v>1974</v>
      </c>
      <c r="BP2979" s="143"/>
      <c r="BQ2979" s="143" t="s">
        <v>17560</v>
      </c>
    </row>
    <row r="2980" spans="15:69" x14ac:dyDescent="0.25">
      <c r="O2980" s="225" t="str">
        <f t="shared" si="1257"/>
        <v/>
      </c>
      <c r="BF2980" s="141">
        <v>7018</v>
      </c>
      <c r="BG2980" s="142" t="s">
        <v>4060</v>
      </c>
      <c r="BH2980" s="141" t="s">
        <v>180</v>
      </c>
      <c r="BI2980" s="141" t="s">
        <v>191</v>
      </c>
      <c r="BJ2980" s="141"/>
      <c r="BK2980" s="141"/>
      <c r="BL2980" s="141" t="s">
        <v>798</v>
      </c>
      <c r="BM2980" s="141">
        <v>48.355041348828102</v>
      </c>
      <c r="BN2980" s="141">
        <v>-67.223487865957907</v>
      </c>
      <c r="BO2980" s="141">
        <v>1994</v>
      </c>
      <c r="BP2980" s="143" t="s">
        <v>24213</v>
      </c>
      <c r="BQ2980" s="143" t="s">
        <v>17560</v>
      </c>
    </row>
    <row r="2981" spans="15:69" x14ac:dyDescent="0.25">
      <c r="O2981" s="225" t="str">
        <f t="shared" si="1257"/>
        <v/>
      </c>
      <c r="BF2981" s="141">
        <v>9005</v>
      </c>
      <c r="BG2981" s="142" t="s">
        <v>1793</v>
      </c>
      <c r="BH2981" s="141" t="s">
        <v>478</v>
      </c>
      <c r="BI2981" s="141" t="s">
        <v>176</v>
      </c>
      <c r="BJ2981" s="141"/>
      <c r="BK2981" s="141" t="s">
        <v>1794</v>
      </c>
      <c r="BL2981" s="141" t="s">
        <v>1795</v>
      </c>
      <c r="BM2981" s="141">
        <v>48.445869999999999</v>
      </c>
      <c r="BN2981" s="141">
        <v>-67.837670000000003</v>
      </c>
      <c r="BO2981" s="141">
        <v>1983</v>
      </c>
      <c r="BP2981" s="143" t="s">
        <v>23906</v>
      </c>
      <c r="BQ2981" s="143" t="s">
        <v>17560</v>
      </c>
    </row>
    <row r="2982" spans="15:69" x14ac:dyDescent="0.25">
      <c r="O2982" s="225" t="str">
        <f t="shared" si="1257"/>
        <v/>
      </c>
      <c r="BF2982" s="141">
        <v>9005</v>
      </c>
      <c r="BG2982" s="142" t="s">
        <v>1796</v>
      </c>
      <c r="BH2982" s="141" t="s">
        <v>180</v>
      </c>
      <c r="BI2982" s="141" t="s">
        <v>178</v>
      </c>
      <c r="BJ2982" s="141"/>
      <c r="BK2982" s="141" t="s">
        <v>1797</v>
      </c>
      <c r="BL2982" s="141" t="s">
        <v>1798</v>
      </c>
      <c r="BM2982" s="141">
        <v>48.461930000000002</v>
      </c>
      <c r="BN2982" s="141">
        <v>-67.905810000000002</v>
      </c>
      <c r="BO2982" s="141">
        <v>2012</v>
      </c>
      <c r="BP2982" s="143" t="s">
        <v>23907</v>
      </c>
      <c r="BQ2982" s="143" t="s">
        <v>17560</v>
      </c>
    </row>
    <row r="2983" spans="15:69" x14ac:dyDescent="0.25">
      <c r="O2983" s="225" t="str">
        <f t="shared" si="1257"/>
        <v/>
      </c>
      <c r="BF2983" s="141">
        <v>16048</v>
      </c>
      <c r="BG2983" s="142" t="s">
        <v>5711</v>
      </c>
      <c r="BH2983" s="141" t="s">
        <v>180</v>
      </c>
      <c r="BI2983" s="141" t="s">
        <v>191</v>
      </c>
      <c r="BJ2983" s="141" t="s">
        <v>2082</v>
      </c>
      <c r="BK2983" s="141" t="s">
        <v>5712</v>
      </c>
      <c r="BL2983" s="141" t="s">
        <v>5713</v>
      </c>
      <c r="BM2983" s="141">
        <v>47.449415999999999</v>
      </c>
      <c r="BN2983" s="141">
        <v>-70.365449999999996</v>
      </c>
      <c r="BO2983" s="141">
        <v>2001</v>
      </c>
      <c r="BP2983" s="143" t="s">
        <v>191</v>
      </c>
      <c r="BQ2983" s="143" t="s">
        <v>26794</v>
      </c>
    </row>
    <row r="2984" spans="15:69" x14ac:dyDescent="0.25">
      <c r="O2984" s="225" t="str">
        <f t="shared" si="1257"/>
        <v/>
      </c>
      <c r="BF2984" s="141">
        <v>16048</v>
      </c>
      <c r="BG2984" s="142" t="s">
        <v>5714</v>
      </c>
      <c r="BH2984" s="141" t="s">
        <v>478</v>
      </c>
      <c r="BI2984" s="141" t="s">
        <v>1268</v>
      </c>
      <c r="BJ2984" s="141" t="s">
        <v>5715</v>
      </c>
      <c r="BK2984" s="141"/>
      <c r="BL2984" s="141"/>
      <c r="BM2984" s="141">
        <v>47.468814000000002</v>
      </c>
      <c r="BN2984" s="141">
        <v>-70.319258000000005</v>
      </c>
      <c r="BO2984" s="141">
        <v>1999</v>
      </c>
      <c r="BP2984" s="143" t="s">
        <v>24388</v>
      </c>
      <c r="BQ2984" s="143" t="s">
        <v>26794</v>
      </c>
    </row>
    <row r="2985" spans="15:69" x14ac:dyDescent="0.25">
      <c r="O2985" s="225" t="str">
        <f t="shared" si="1257"/>
        <v/>
      </c>
      <c r="BF2985" s="141">
        <v>12010</v>
      </c>
      <c r="BG2985" s="142" t="s">
        <v>3334</v>
      </c>
      <c r="BH2985" s="141" t="s">
        <v>478</v>
      </c>
      <c r="BI2985" s="141" t="s">
        <v>1268</v>
      </c>
      <c r="BJ2985" s="141"/>
      <c r="BK2985" s="141" t="s">
        <v>3335</v>
      </c>
      <c r="BL2985" s="141" t="s">
        <v>3336</v>
      </c>
      <c r="BM2985" s="141">
        <v>47.813049999999997</v>
      </c>
      <c r="BN2985" s="141">
        <v>-69.145840000000007</v>
      </c>
      <c r="BO2985" s="141">
        <v>1969</v>
      </c>
      <c r="BP2985" s="143" t="s">
        <v>24110</v>
      </c>
      <c r="BQ2985" s="143" t="s">
        <v>17560</v>
      </c>
    </row>
    <row r="2986" spans="15:69" x14ac:dyDescent="0.25">
      <c r="O2986" s="225" t="str">
        <f t="shared" si="1257"/>
        <v/>
      </c>
      <c r="BF2986" s="141">
        <v>17015</v>
      </c>
      <c r="BG2986" s="142" t="s">
        <v>17593</v>
      </c>
      <c r="BH2986" s="141" t="s">
        <v>180</v>
      </c>
      <c r="BI2986" s="141" t="s">
        <v>178</v>
      </c>
      <c r="BJ2986" s="141" t="s">
        <v>2769</v>
      </c>
      <c r="BK2986" s="141" t="s">
        <v>3105</v>
      </c>
      <c r="BL2986" s="141" t="s">
        <v>17594</v>
      </c>
      <c r="BM2986" s="141">
        <v>46.848080000000003</v>
      </c>
      <c r="BN2986" s="141">
        <v>-69.891620000000003</v>
      </c>
      <c r="BO2986" s="141">
        <v>2006</v>
      </c>
      <c r="BP2986" s="143"/>
      <c r="BQ2986" s="143" t="s">
        <v>17560</v>
      </c>
    </row>
    <row r="2987" spans="15:69" x14ac:dyDescent="0.25">
      <c r="O2987" s="225" t="str">
        <f t="shared" si="1257"/>
        <v/>
      </c>
      <c r="BF2987" s="141">
        <v>17015</v>
      </c>
      <c r="BG2987" s="142" t="s">
        <v>17595</v>
      </c>
      <c r="BH2987" s="141" t="s">
        <v>180</v>
      </c>
      <c r="BI2987" s="141" t="s">
        <v>191</v>
      </c>
      <c r="BJ2987" s="141" t="s">
        <v>1539</v>
      </c>
      <c r="BK2987" s="141" t="s">
        <v>461</v>
      </c>
      <c r="BL2987" s="141" t="s">
        <v>17596</v>
      </c>
      <c r="BM2987" s="141">
        <v>46.866129999999998</v>
      </c>
      <c r="BN2987" s="141">
        <v>-69.894589999999994</v>
      </c>
      <c r="BO2987" s="141">
        <v>2006</v>
      </c>
      <c r="BP2987" s="143"/>
      <c r="BQ2987" s="143" t="s">
        <v>17560</v>
      </c>
    </row>
    <row r="2988" spans="15:69" x14ac:dyDescent="0.25">
      <c r="O2988" s="225" t="str">
        <f t="shared" si="1257"/>
        <v/>
      </c>
      <c r="BF2988" s="141">
        <v>17015</v>
      </c>
      <c r="BG2988" s="142" t="s">
        <v>17597</v>
      </c>
      <c r="BH2988" s="141" t="s">
        <v>180</v>
      </c>
      <c r="BI2988" s="141" t="s">
        <v>191</v>
      </c>
      <c r="BJ2988" s="141" t="s">
        <v>1536</v>
      </c>
      <c r="BK2988" s="141" t="s">
        <v>3335</v>
      </c>
      <c r="BL2988" s="141" t="s">
        <v>17425</v>
      </c>
      <c r="BM2988" s="141">
        <v>46.867150000000002</v>
      </c>
      <c r="BN2988" s="141">
        <v>-69.890199999999993</v>
      </c>
      <c r="BO2988" s="141">
        <v>2006</v>
      </c>
      <c r="BP2988" s="143"/>
      <c r="BQ2988" s="143" t="s">
        <v>17560</v>
      </c>
    </row>
    <row r="2989" spans="15:69" x14ac:dyDescent="0.25">
      <c r="O2989" s="225" t="str">
        <f t="shared" si="1257"/>
        <v/>
      </c>
      <c r="BF2989" s="141">
        <v>17020</v>
      </c>
      <c r="BG2989" s="142" t="s">
        <v>16893</v>
      </c>
      <c r="BH2989" s="141" t="s">
        <v>180</v>
      </c>
      <c r="BI2989" s="141" t="s">
        <v>191</v>
      </c>
      <c r="BJ2989" s="141" t="s">
        <v>2086</v>
      </c>
      <c r="BK2989" s="141" t="s">
        <v>16894</v>
      </c>
      <c r="BL2989" s="141" t="s">
        <v>16895</v>
      </c>
      <c r="BM2989" s="141">
        <v>46.900019999999998</v>
      </c>
      <c r="BN2989" s="141">
        <v>-70.05762</v>
      </c>
      <c r="BO2989" s="141">
        <v>2004</v>
      </c>
      <c r="BP2989" s="143"/>
      <c r="BQ2989" s="143" t="s">
        <v>17560</v>
      </c>
    </row>
    <row r="2990" spans="15:69" x14ac:dyDescent="0.25">
      <c r="O2990" s="225" t="str">
        <f t="shared" si="1257"/>
        <v/>
      </c>
      <c r="BF2990" s="141">
        <v>17020</v>
      </c>
      <c r="BG2990" s="142" t="s">
        <v>16896</v>
      </c>
      <c r="BH2990" s="141" t="s">
        <v>180</v>
      </c>
      <c r="BI2990" s="141" t="s">
        <v>191</v>
      </c>
      <c r="BJ2990" s="141" t="s">
        <v>2088</v>
      </c>
      <c r="BK2990" s="141"/>
      <c r="BL2990" s="141"/>
      <c r="BM2990" s="141">
        <v>46.889830000000003</v>
      </c>
      <c r="BN2990" s="141">
        <v>-70.058009999999996</v>
      </c>
      <c r="BO2990" s="141">
        <v>2004</v>
      </c>
      <c r="BP2990" s="143" t="s">
        <v>25423</v>
      </c>
      <c r="BQ2990" s="143" t="s">
        <v>17560</v>
      </c>
    </row>
    <row r="2991" spans="15:69" x14ac:dyDescent="0.25">
      <c r="O2991" s="225" t="str">
        <f t="shared" si="1257"/>
        <v/>
      </c>
      <c r="BF2991" s="141">
        <v>17030</v>
      </c>
      <c r="BG2991" s="142" t="s">
        <v>16899</v>
      </c>
      <c r="BH2991" s="141" t="s">
        <v>478</v>
      </c>
      <c r="BI2991" s="141" t="s">
        <v>186</v>
      </c>
      <c r="BJ2991" s="141"/>
      <c r="BK2991" s="141" t="s">
        <v>5150</v>
      </c>
      <c r="BL2991" s="141" t="s">
        <v>685</v>
      </c>
      <c r="BM2991" s="141">
        <v>47.066760302733996</v>
      </c>
      <c r="BN2991" s="141">
        <v>-69.941175171107901</v>
      </c>
      <c r="BO2991" s="141">
        <v>2004</v>
      </c>
      <c r="BP2991" s="143" t="s">
        <v>480</v>
      </c>
      <c r="BQ2991" s="143" t="s">
        <v>17560</v>
      </c>
    </row>
    <row r="2992" spans="15:69" x14ac:dyDescent="0.25">
      <c r="O2992" s="225" t="str">
        <f t="shared" si="1257"/>
        <v/>
      </c>
      <c r="BF2992" s="141">
        <v>17030</v>
      </c>
      <c r="BG2992" s="142" t="s">
        <v>16900</v>
      </c>
      <c r="BH2992" s="141" t="s">
        <v>478</v>
      </c>
      <c r="BI2992" s="141" t="s">
        <v>177</v>
      </c>
      <c r="BJ2992" s="141"/>
      <c r="BK2992" s="141"/>
      <c r="BL2992" s="141" t="s">
        <v>5732</v>
      </c>
      <c r="BM2992" s="141">
        <v>47.074813817004397</v>
      </c>
      <c r="BN2992" s="141">
        <v>-69.935978105196597</v>
      </c>
      <c r="BO2992" s="141">
        <v>2004</v>
      </c>
      <c r="BP2992" s="143" t="s">
        <v>485</v>
      </c>
      <c r="BQ2992" s="143" t="s">
        <v>17560</v>
      </c>
    </row>
    <row r="2993" spans="15:69" x14ac:dyDescent="0.25">
      <c r="O2993" s="225" t="str">
        <f t="shared" si="1257"/>
        <v/>
      </c>
      <c r="BF2993" s="141">
        <v>17030</v>
      </c>
      <c r="BG2993" s="142" t="s">
        <v>16901</v>
      </c>
      <c r="BH2993" s="141" t="s">
        <v>478</v>
      </c>
      <c r="BI2993" s="141" t="s">
        <v>176</v>
      </c>
      <c r="BJ2993" s="141" t="s">
        <v>1588</v>
      </c>
      <c r="BK2993" s="141" t="s">
        <v>2050</v>
      </c>
      <c r="BL2993" s="141" t="s">
        <v>16902</v>
      </c>
      <c r="BM2993" s="141">
        <v>47.071807999999997</v>
      </c>
      <c r="BN2993" s="141">
        <v>-69.937939999999998</v>
      </c>
      <c r="BO2993" s="141">
        <v>2003</v>
      </c>
      <c r="BP2993" s="143"/>
      <c r="BQ2993" s="143" t="s">
        <v>17560</v>
      </c>
    </row>
    <row r="2994" spans="15:69" x14ac:dyDescent="0.25">
      <c r="O2994" s="225" t="str">
        <f t="shared" si="1257"/>
        <v/>
      </c>
      <c r="BF2994" s="141">
        <v>17035</v>
      </c>
      <c r="BG2994" s="142" t="s">
        <v>1728</v>
      </c>
      <c r="BH2994" s="141" t="s">
        <v>478</v>
      </c>
      <c r="BI2994" s="141" t="s">
        <v>177</v>
      </c>
      <c r="BJ2994" s="141"/>
      <c r="BK2994" s="141" t="s">
        <v>1729</v>
      </c>
      <c r="BL2994" s="141" t="s">
        <v>1730</v>
      </c>
      <c r="BM2994" s="141">
        <v>47.10181</v>
      </c>
      <c r="BN2994" s="141">
        <v>-69.988150000000005</v>
      </c>
      <c r="BO2994" s="141">
        <v>1995</v>
      </c>
      <c r="BP2994" s="143" t="s">
        <v>23901</v>
      </c>
      <c r="BQ2994" s="143" t="s">
        <v>17560</v>
      </c>
    </row>
    <row r="2995" spans="15:69" x14ac:dyDescent="0.25">
      <c r="O2995" s="225" t="str">
        <f t="shared" si="1257"/>
        <v/>
      </c>
      <c r="BF2995" s="141">
        <v>17035</v>
      </c>
      <c r="BG2995" s="142" t="s">
        <v>1731</v>
      </c>
      <c r="BH2995" s="141" t="s">
        <v>478</v>
      </c>
      <c r="BI2995" s="141" t="s">
        <v>176</v>
      </c>
      <c r="BJ2995" s="141"/>
      <c r="BK2995" s="141" t="s">
        <v>1732</v>
      </c>
      <c r="BL2995" s="141" t="s">
        <v>1733</v>
      </c>
      <c r="BM2995" s="141">
        <v>47.113199999999999</v>
      </c>
      <c r="BN2995" s="141">
        <v>-69.950339999999997</v>
      </c>
      <c r="BO2995" s="141">
        <v>2014</v>
      </c>
      <c r="BP2995" s="143" t="s">
        <v>23902</v>
      </c>
      <c r="BQ2995" s="143" t="s">
        <v>17560</v>
      </c>
    </row>
    <row r="2996" spans="15:69" x14ac:dyDescent="0.25">
      <c r="O2996" s="225" t="str">
        <f t="shared" si="1257"/>
        <v/>
      </c>
      <c r="BF2996" s="141">
        <v>17035</v>
      </c>
      <c r="BG2996" s="142" t="s">
        <v>1734</v>
      </c>
      <c r="BH2996" s="141" t="s">
        <v>478</v>
      </c>
      <c r="BI2996" s="141" t="s">
        <v>176</v>
      </c>
      <c r="BJ2996" s="141"/>
      <c r="BK2996" s="141" t="s">
        <v>1735</v>
      </c>
      <c r="BL2996" s="141" t="s">
        <v>1733</v>
      </c>
      <c r="BM2996" s="141">
        <v>47.122280000000003</v>
      </c>
      <c r="BN2996" s="141">
        <v>-69.939520000000002</v>
      </c>
      <c r="BO2996" s="141">
        <v>2008</v>
      </c>
      <c r="BP2996" s="143" t="s">
        <v>23903</v>
      </c>
      <c r="BQ2996" s="143" t="s">
        <v>17560</v>
      </c>
    </row>
    <row r="2997" spans="15:69" x14ac:dyDescent="0.25">
      <c r="O2997" s="225" t="str">
        <f t="shared" si="1257"/>
        <v/>
      </c>
      <c r="BF2997" s="141">
        <v>17035</v>
      </c>
      <c r="BG2997" s="142" t="s">
        <v>1736</v>
      </c>
      <c r="BH2997" s="141" t="s">
        <v>180</v>
      </c>
      <c r="BI2997" s="141" t="s">
        <v>178</v>
      </c>
      <c r="BJ2997" s="141"/>
      <c r="BK2997" s="141" t="s">
        <v>1737</v>
      </c>
      <c r="BL2997" s="141" t="s">
        <v>1730</v>
      </c>
      <c r="BM2997" s="141">
        <v>47.101869999999998</v>
      </c>
      <c r="BN2997" s="141">
        <v>-69.989369999999994</v>
      </c>
      <c r="BO2997" s="141">
        <v>1986</v>
      </c>
      <c r="BP2997" s="143" t="s">
        <v>1686</v>
      </c>
      <c r="BQ2997" s="143" t="s">
        <v>17560</v>
      </c>
    </row>
    <row r="2998" spans="15:69" x14ac:dyDescent="0.25">
      <c r="O2998" s="225" t="str">
        <f t="shared" si="1257"/>
        <v/>
      </c>
      <c r="BF2998" s="141">
        <v>17035</v>
      </c>
      <c r="BG2998" s="142" t="s">
        <v>1738</v>
      </c>
      <c r="BH2998" s="141" t="s">
        <v>180</v>
      </c>
      <c r="BI2998" s="141" t="s">
        <v>191</v>
      </c>
      <c r="BJ2998" s="141" t="s">
        <v>1739</v>
      </c>
      <c r="BK2998" s="141" t="s">
        <v>1740</v>
      </c>
      <c r="BL2998" s="141" t="s">
        <v>1616</v>
      </c>
      <c r="BM2998" s="141">
        <v>47.098700000000001</v>
      </c>
      <c r="BN2998" s="141">
        <v>-69.990229999999997</v>
      </c>
      <c r="BO2998" s="141">
        <v>1986</v>
      </c>
      <c r="BP2998" s="143"/>
      <c r="BQ2998" s="143" t="s">
        <v>17560</v>
      </c>
    </row>
    <row r="2999" spans="15:69" x14ac:dyDescent="0.25">
      <c r="O2999" s="225" t="str">
        <f t="shared" si="1257"/>
        <v/>
      </c>
      <c r="BF2999" s="141">
        <v>17035</v>
      </c>
      <c r="BG2999" s="142" t="s">
        <v>1741</v>
      </c>
      <c r="BH2999" s="141" t="s">
        <v>180</v>
      </c>
      <c r="BI2999" s="141" t="s">
        <v>190</v>
      </c>
      <c r="BJ2999" s="141" t="s">
        <v>1742</v>
      </c>
      <c r="BK2999" s="141" t="s">
        <v>1743</v>
      </c>
      <c r="BL2999" s="141" t="s">
        <v>1616</v>
      </c>
      <c r="BM2999" s="141">
        <v>47.09075</v>
      </c>
      <c r="BN2999" s="141">
        <v>-69.978120000000004</v>
      </c>
      <c r="BO2999" s="141">
        <v>1986</v>
      </c>
      <c r="BP2999" s="143"/>
      <c r="BQ2999" s="143" t="s">
        <v>17560</v>
      </c>
    </row>
    <row r="3000" spans="15:69" x14ac:dyDescent="0.25">
      <c r="O3000" s="225" t="str">
        <f t="shared" si="1257"/>
        <v/>
      </c>
      <c r="BF3000" s="141">
        <v>17035</v>
      </c>
      <c r="BG3000" s="142" t="s">
        <v>17588</v>
      </c>
      <c r="BH3000" s="141" t="s">
        <v>180</v>
      </c>
      <c r="BI3000" s="141" t="s">
        <v>191</v>
      </c>
      <c r="BJ3000" s="141" t="s">
        <v>4434</v>
      </c>
      <c r="BK3000" s="141" t="s">
        <v>14402</v>
      </c>
      <c r="BL3000" s="141" t="s">
        <v>17589</v>
      </c>
      <c r="BM3000" s="141">
        <v>47.094299999999997</v>
      </c>
      <c r="BN3000" s="141">
        <v>-69.976590000000002</v>
      </c>
      <c r="BO3000" s="141">
        <v>1986</v>
      </c>
      <c r="BP3000" s="143"/>
      <c r="BQ3000" s="143" t="s">
        <v>17560</v>
      </c>
    </row>
    <row r="3001" spans="15:69" x14ac:dyDescent="0.25">
      <c r="O3001" s="225" t="str">
        <f t="shared" si="1257"/>
        <v/>
      </c>
      <c r="BF3001" s="141">
        <v>17040</v>
      </c>
      <c r="BG3001" s="142" t="s">
        <v>17582</v>
      </c>
      <c r="BH3001" s="141" t="s">
        <v>180</v>
      </c>
      <c r="BI3001" s="141" t="s">
        <v>191</v>
      </c>
      <c r="BJ3001" s="141" t="s">
        <v>17583</v>
      </c>
      <c r="BK3001" s="141" t="s">
        <v>1776</v>
      </c>
      <c r="BL3001" s="141" t="s">
        <v>17425</v>
      </c>
      <c r="BM3001" s="141">
        <v>47.194201999999997</v>
      </c>
      <c r="BN3001" s="141">
        <v>-70.134735000000006</v>
      </c>
      <c r="BO3001" s="141">
        <v>2014</v>
      </c>
      <c r="BP3001" s="143"/>
      <c r="BQ3001" s="143" t="s">
        <v>17560</v>
      </c>
    </row>
    <row r="3002" spans="15:69" x14ac:dyDescent="0.25">
      <c r="O3002" s="225" t="str">
        <f t="shared" si="1257"/>
        <v/>
      </c>
      <c r="BF3002" s="141">
        <v>17040</v>
      </c>
      <c r="BG3002" s="142" t="s">
        <v>17584</v>
      </c>
      <c r="BH3002" s="141" t="s">
        <v>180</v>
      </c>
      <c r="BI3002" s="141" t="s">
        <v>191</v>
      </c>
      <c r="BJ3002" s="141" t="s">
        <v>17585</v>
      </c>
      <c r="BK3002" s="141" t="s">
        <v>11448</v>
      </c>
      <c r="BL3002" s="141" t="s">
        <v>17425</v>
      </c>
      <c r="BM3002" s="141">
        <v>47.194355000000002</v>
      </c>
      <c r="BN3002" s="141">
        <v>-70.128399999999999</v>
      </c>
      <c r="BO3002" s="141">
        <v>2014</v>
      </c>
      <c r="BP3002" s="143"/>
      <c r="BQ3002" s="143" t="s">
        <v>17560</v>
      </c>
    </row>
    <row r="3003" spans="15:69" x14ac:dyDescent="0.25">
      <c r="O3003" s="225" t="str">
        <f t="shared" si="1257"/>
        <v/>
      </c>
      <c r="BF3003" s="141">
        <v>17040</v>
      </c>
      <c r="BG3003" s="142" t="s">
        <v>17586</v>
      </c>
      <c r="BH3003" s="141" t="s">
        <v>180</v>
      </c>
      <c r="BI3003" s="141" t="s">
        <v>178</v>
      </c>
      <c r="BJ3003" s="141"/>
      <c r="BK3003" s="141" t="s">
        <v>3335</v>
      </c>
      <c r="BL3003" s="141" t="s">
        <v>17587</v>
      </c>
      <c r="BM3003" s="141">
        <v>47.196060000000003</v>
      </c>
      <c r="BN3003" s="141">
        <v>-70.127624999999995</v>
      </c>
      <c r="BO3003" s="141">
        <v>2014</v>
      </c>
      <c r="BP3003" s="143"/>
      <c r="BQ3003" s="143" t="s">
        <v>17560</v>
      </c>
    </row>
    <row r="3004" spans="15:69" x14ac:dyDescent="0.25">
      <c r="O3004" s="225" t="str">
        <f t="shared" si="1257"/>
        <v/>
      </c>
      <c r="BF3004" s="141">
        <v>17055</v>
      </c>
      <c r="BG3004" s="142" t="s">
        <v>23574</v>
      </c>
      <c r="BH3004" s="141" t="s">
        <v>180</v>
      </c>
      <c r="BI3004" s="141" t="s">
        <v>191</v>
      </c>
      <c r="BJ3004" s="141" t="s">
        <v>4434</v>
      </c>
      <c r="BK3004" s="141"/>
      <c r="BL3004" s="141" t="s">
        <v>23575</v>
      </c>
      <c r="BM3004" s="141">
        <v>47.176900000000003</v>
      </c>
      <c r="BN3004" s="141">
        <v>-70.215100000000007</v>
      </c>
      <c r="BO3004" s="141">
        <v>2002</v>
      </c>
      <c r="BP3004" s="143"/>
      <c r="BQ3004" s="143" t="s">
        <v>17560</v>
      </c>
    </row>
    <row r="3005" spans="15:69" x14ac:dyDescent="0.25">
      <c r="O3005" s="225" t="str">
        <f t="shared" si="1257"/>
        <v/>
      </c>
      <c r="BF3005" s="141">
        <v>17055</v>
      </c>
      <c r="BG3005" s="142" t="s">
        <v>23576</v>
      </c>
      <c r="BH3005" s="141" t="s">
        <v>180</v>
      </c>
      <c r="BI3005" s="141" t="s">
        <v>191</v>
      </c>
      <c r="BJ3005" s="141" t="s">
        <v>1739</v>
      </c>
      <c r="BK3005" s="141"/>
      <c r="BL3005" s="141" t="s">
        <v>23577</v>
      </c>
      <c r="BM3005" s="141">
        <v>47.183239999999998</v>
      </c>
      <c r="BN3005" s="141">
        <v>-70.218019999999996</v>
      </c>
      <c r="BO3005" s="141">
        <v>1988</v>
      </c>
      <c r="BP3005" s="143"/>
      <c r="BQ3005" s="143" t="s">
        <v>17560</v>
      </c>
    </row>
    <row r="3006" spans="15:69" x14ac:dyDescent="0.25">
      <c r="O3006" s="225" t="str">
        <f t="shared" si="1257"/>
        <v/>
      </c>
      <c r="BF3006" s="141">
        <v>17055</v>
      </c>
      <c r="BG3006" s="142" t="s">
        <v>23578</v>
      </c>
      <c r="BH3006" s="141" t="s">
        <v>180</v>
      </c>
      <c r="BI3006" s="141" t="s">
        <v>191</v>
      </c>
      <c r="BJ3006" s="141" t="s">
        <v>1742</v>
      </c>
      <c r="BK3006" s="141"/>
      <c r="BL3006" s="141" t="s">
        <v>23573</v>
      </c>
      <c r="BM3006" s="141">
        <v>47.178359999999998</v>
      </c>
      <c r="BN3006" s="141">
        <v>-70.217740000000006</v>
      </c>
      <c r="BO3006" s="141">
        <v>1988</v>
      </c>
      <c r="BP3006" s="143"/>
      <c r="BQ3006" s="143" t="s">
        <v>17560</v>
      </c>
    </row>
    <row r="3007" spans="15:69" x14ac:dyDescent="0.25">
      <c r="O3007" s="225" t="str">
        <f t="shared" si="1257"/>
        <v/>
      </c>
      <c r="BF3007" s="141">
        <v>17055</v>
      </c>
      <c r="BG3007" s="142" t="s">
        <v>23579</v>
      </c>
      <c r="BH3007" s="141" t="s">
        <v>180</v>
      </c>
      <c r="BI3007" s="141" t="s">
        <v>191</v>
      </c>
      <c r="BJ3007" s="141" t="s">
        <v>17591</v>
      </c>
      <c r="BK3007" s="141"/>
      <c r="BL3007" s="141" t="s">
        <v>23580</v>
      </c>
      <c r="BM3007" s="141">
        <v>47.178069999999998</v>
      </c>
      <c r="BN3007" s="141">
        <v>-70.217929999999996</v>
      </c>
      <c r="BO3007" s="141">
        <v>1988</v>
      </c>
      <c r="BP3007" s="143"/>
      <c r="BQ3007" s="143" t="s">
        <v>17560</v>
      </c>
    </row>
    <row r="3008" spans="15:69" x14ac:dyDescent="0.25">
      <c r="O3008" s="225" t="str">
        <f t="shared" si="1257"/>
        <v/>
      </c>
      <c r="BF3008" s="141">
        <v>17055</v>
      </c>
      <c r="BG3008" s="142" t="s">
        <v>23581</v>
      </c>
      <c r="BH3008" s="141" t="s">
        <v>478</v>
      </c>
      <c r="BI3008" s="141" t="s">
        <v>176</v>
      </c>
      <c r="BJ3008" s="141"/>
      <c r="BK3008" s="141" t="s">
        <v>3219</v>
      </c>
      <c r="BL3008" s="141" t="s">
        <v>23582</v>
      </c>
      <c r="BM3008" s="141">
        <v>47.161839999999998</v>
      </c>
      <c r="BN3008" s="141">
        <v>-70.196659999999994</v>
      </c>
      <c r="BO3008" s="141">
        <v>1988</v>
      </c>
      <c r="BP3008" s="143"/>
      <c r="BQ3008" s="143" t="s">
        <v>17560</v>
      </c>
    </row>
    <row r="3009" spans="15:69" x14ac:dyDescent="0.25">
      <c r="O3009" s="225" t="str">
        <f t="shared" si="1257"/>
        <v/>
      </c>
      <c r="BF3009" s="141">
        <v>18005</v>
      </c>
      <c r="BG3009" s="142" t="s">
        <v>17101</v>
      </c>
      <c r="BH3009" s="141" t="s">
        <v>478</v>
      </c>
      <c r="BI3009" s="141" t="s">
        <v>177</v>
      </c>
      <c r="BJ3009" s="141"/>
      <c r="BK3009" s="141" t="s">
        <v>2828</v>
      </c>
      <c r="BL3009" s="141" t="s">
        <v>1603</v>
      </c>
      <c r="BM3009" s="141">
        <v>46.570839999999997</v>
      </c>
      <c r="BN3009" s="141">
        <v>-70.100160000000002</v>
      </c>
      <c r="BO3009" s="141">
        <v>1975</v>
      </c>
      <c r="BP3009" s="143" t="s">
        <v>485</v>
      </c>
      <c r="BQ3009" s="143" t="s">
        <v>17560</v>
      </c>
    </row>
    <row r="3010" spans="15:69" x14ac:dyDescent="0.25">
      <c r="O3010" s="225" t="str">
        <f t="shared" si="1257"/>
        <v/>
      </c>
      <c r="BF3010" s="141">
        <v>18005</v>
      </c>
      <c r="BG3010" s="142" t="s">
        <v>17102</v>
      </c>
      <c r="BH3010" s="141" t="s">
        <v>478</v>
      </c>
      <c r="BI3010" s="141" t="s">
        <v>176</v>
      </c>
      <c r="BJ3010" s="141"/>
      <c r="BK3010" s="141" t="s">
        <v>1776</v>
      </c>
      <c r="BL3010" s="141" t="s">
        <v>12669</v>
      </c>
      <c r="BM3010" s="141">
        <v>46.55977</v>
      </c>
      <c r="BN3010" s="141">
        <v>-70.104140000000001</v>
      </c>
      <c r="BO3010" s="141">
        <v>2007</v>
      </c>
      <c r="BP3010" s="143" t="s">
        <v>25447</v>
      </c>
      <c r="BQ3010" s="143" t="s">
        <v>17560</v>
      </c>
    </row>
    <row r="3011" spans="15:69" x14ac:dyDescent="0.25">
      <c r="O3011" s="225" t="str">
        <f t="shared" si="1257"/>
        <v/>
      </c>
      <c r="BF3011" s="141">
        <v>17060</v>
      </c>
      <c r="BG3011" s="142" t="s">
        <v>17573</v>
      </c>
      <c r="BH3011" s="141" t="s">
        <v>478</v>
      </c>
      <c r="BI3011" s="141" t="s">
        <v>176</v>
      </c>
      <c r="BJ3011" s="141"/>
      <c r="BK3011" s="141" t="s">
        <v>2282</v>
      </c>
      <c r="BL3011" s="141" t="s">
        <v>3295</v>
      </c>
      <c r="BM3011" s="141">
        <v>47.270479999999999</v>
      </c>
      <c r="BN3011" s="141">
        <v>-70.12509</v>
      </c>
      <c r="BO3011" s="141">
        <v>2004</v>
      </c>
      <c r="BP3011" s="143" t="s">
        <v>481</v>
      </c>
      <c r="BQ3011" s="143" t="s">
        <v>17560</v>
      </c>
    </row>
    <row r="3012" spans="15:69" x14ac:dyDescent="0.25">
      <c r="O3012" s="225" t="str">
        <f t="shared" si="1257"/>
        <v/>
      </c>
      <c r="BF3012" s="141">
        <v>17060</v>
      </c>
      <c r="BG3012" s="142" t="s">
        <v>17574</v>
      </c>
      <c r="BH3012" s="141" t="s">
        <v>478</v>
      </c>
      <c r="BI3012" s="141" t="s">
        <v>177</v>
      </c>
      <c r="BJ3012" s="141"/>
      <c r="BK3012" s="141" t="s">
        <v>4160</v>
      </c>
      <c r="BL3012" s="141" t="s">
        <v>1616</v>
      </c>
      <c r="BM3012" s="141">
        <v>47.298540000000003</v>
      </c>
      <c r="BN3012" s="141">
        <v>-70.086950000000002</v>
      </c>
      <c r="BO3012" s="141">
        <v>1998</v>
      </c>
      <c r="BP3012" s="143" t="s">
        <v>481</v>
      </c>
      <c r="BQ3012" s="143" t="s">
        <v>17560</v>
      </c>
    </row>
    <row r="3013" spans="15:69" x14ac:dyDescent="0.25">
      <c r="O3013" s="225" t="str">
        <f t="shared" si="1257"/>
        <v/>
      </c>
      <c r="BF3013" s="141">
        <v>17060</v>
      </c>
      <c r="BG3013" s="142" t="s">
        <v>17575</v>
      </c>
      <c r="BH3013" s="141" t="s">
        <v>478</v>
      </c>
      <c r="BI3013" s="141" t="s">
        <v>186</v>
      </c>
      <c r="BJ3013" s="141"/>
      <c r="BK3013" s="141" t="s">
        <v>4160</v>
      </c>
      <c r="BL3013" s="141" t="s">
        <v>17576</v>
      </c>
      <c r="BM3013" s="141">
        <v>47.298540000000003</v>
      </c>
      <c r="BN3013" s="141">
        <v>-70.086950000000002</v>
      </c>
      <c r="BO3013" s="141">
        <v>1998</v>
      </c>
      <c r="BP3013" s="143" t="s">
        <v>25527</v>
      </c>
      <c r="BQ3013" s="143" t="s">
        <v>17560</v>
      </c>
    </row>
    <row r="3014" spans="15:69" x14ac:dyDescent="0.25">
      <c r="O3014" s="225" t="str">
        <f t="shared" si="1257"/>
        <v/>
      </c>
      <c r="BF3014" s="141">
        <v>18010</v>
      </c>
      <c r="BG3014" s="142" t="s">
        <v>17571</v>
      </c>
      <c r="BH3014" s="141" t="s">
        <v>478</v>
      </c>
      <c r="BI3014" s="141" t="s">
        <v>176</v>
      </c>
      <c r="BJ3014" s="141"/>
      <c r="BK3014" s="141" t="s">
        <v>467</v>
      </c>
      <c r="BL3014" s="141" t="s">
        <v>17572</v>
      </c>
      <c r="BM3014" s="141">
        <v>46.697481656699999</v>
      </c>
      <c r="BN3014" s="141">
        <v>-70.020480240699996</v>
      </c>
      <c r="BO3014" s="141">
        <v>2009</v>
      </c>
      <c r="BP3014" s="143"/>
      <c r="BQ3014" s="143" t="s">
        <v>17560</v>
      </c>
    </row>
    <row r="3015" spans="15:69" x14ac:dyDescent="0.25">
      <c r="O3015" s="225" t="str">
        <f t="shared" si="1257"/>
        <v/>
      </c>
      <c r="BF3015" s="141">
        <v>18030</v>
      </c>
      <c r="BG3015" s="142" t="s">
        <v>17116</v>
      </c>
      <c r="BH3015" s="141" t="s">
        <v>478</v>
      </c>
      <c r="BI3015" s="141" t="s">
        <v>1268</v>
      </c>
      <c r="BJ3015" s="141" t="s">
        <v>17117</v>
      </c>
      <c r="BK3015" s="141"/>
      <c r="BL3015" s="141" t="s">
        <v>17113</v>
      </c>
      <c r="BM3015" s="141">
        <v>46.726370199449597</v>
      </c>
      <c r="BN3015" s="141">
        <v>-70.309644082442901</v>
      </c>
      <c r="BO3015" s="141">
        <v>1964</v>
      </c>
      <c r="BP3015" s="143" t="s">
        <v>25449</v>
      </c>
      <c r="BQ3015" s="143" t="s">
        <v>17560</v>
      </c>
    </row>
    <row r="3016" spans="15:69" x14ac:dyDescent="0.25">
      <c r="O3016" s="225" t="str">
        <f t="shared" si="1257"/>
        <v/>
      </c>
      <c r="BF3016" s="141">
        <v>18030</v>
      </c>
      <c r="BG3016" s="142" t="s">
        <v>17118</v>
      </c>
      <c r="BH3016" s="141" t="s">
        <v>478</v>
      </c>
      <c r="BI3016" s="141" t="s">
        <v>176</v>
      </c>
      <c r="BJ3016" s="141" t="s">
        <v>3828</v>
      </c>
      <c r="BK3016" s="141"/>
      <c r="BL3016" s="141"/>
      <c r="BM3016" s="141">
        <v>46.734558999999997</v>
      </c>
      <c r="BN3016" s="141">
        <v>-70.316783999999998</v>
      </c>
      <c r="BO3016" s="141">
        <v>2009</v>
      </c>
      <c r="BP3016" s="143" t="s">
        <v>3828</v>
      </c>
      <c r="BQ3016" s="143" t="s">
        <v>17560</v>
      </c>
    </row>
    <row r="3017" spans="15:69" x14ac:dyDescent="0.25">
      <c r="O3017" s="225" t="str">
        <f t="shared" si="1257"/>
        <v/>
      </c>
      <c r="BF3017" s="141">
        <v>18030</v>
      </c>
      <c r="BG3017" s="142" t="s">
        <v>17119</v>
      </c>
      <c r="BH3017" s="141" t="s">
        <v>180</v>
      </c>
      <c r="BI3017" s="141" t="s">
        <v>191</v>
      </c>
      <c r="BJ3017" s="141" t="s">
        <v>2086</v>
      </c>
      <c r="BK3017" s="141" t="s">
        <v>17120</v>
      </c>
      <c r="BL3017" s="141" t="s">
        <v>12925</v>
      </c>
      <c r="BM3017" s="141">
        <v>46.729643000000003</v>
      </c>
      <c r="BN3017" s="141">
        <v>-70.362041000000005</v>
      </c>
      <c r="BO3017" s="141">
        <v>2015</v>
      </c>
      <c r="BP3017" s="143"/>
      <c r="BQ3017" s="143" t="s">
        <v>17560</v>
      </c>
    </row>
    <row r="3018" spans="15:69" x14ac:dyDescent="0.25">
      <c r="O3018" s="225" t="str">
        <f t="shared" si="1257"/>
        <v/>
      </c>
      <c r="BF3018" s="141">
        <v>19082</v>
      </c>
      <c r="BG3018" s="142" t="s">
        <v>16339</v>
      </c>
      <c r="BH3018" s="141" t="s">
        <v>478</v>
      </c>
      <c r="BI3018" s="141" t="s">
        <v>176</v>
      </c>
      <c r="BJ3018" s="141"/>
      <c r="BK3018" s="141" t="s">
        <v>3641</v>
      </c>
      <c r="BL3018" s="141" t="s">
        <v>16327</v>
      </c>
      <c r="BM3018" s="141">
        <v>46.804820999999997</v>
      </c>
      <c r="BN3018" s="141">
        <v>-70.767431999999999</v>
      </c>
      <c r="BO3018" s="141">
        <v>1968</v>
      </c>
      <c r="BP3018" s="143" t="s">
        <v>25399</v>
      </c>
      <c r="BQ3018" s="143" t="s">
        <v>17560</v>
      </c>
    </row>
    <row r="3019" spans="15:69" x14ac:dyDescent="0.25">
      <c r="O3019" s="225" t="str">
        <f t="shared" si="1257"/>
        <v/>
      </c>
      <c r="BF3019" s="141">
        <v>19082</v>
      </c>
      <c r="BG3019" s="142" t="s">
        <v>16391</v>
      </c>
      <c r="BH3019" s="141" t="s">
        <v>478</v>
      </c>
      <c r="BI3019" s="141" t="s">
        <v>177</v>
      </c>
      <c r="BJ3019" s="141"/>
      <c r="BK3019" s="141"/>
      <c r="BL3019" s="141"/>
      <c r="BM3019" s="141">
        <v>46.790830999999997</v>
      </c>
      <c r="BN3019" s="141">
        <v>-70.744833999999997</v>
      </c>
      <c r="BO3019" s="141">
        <v>1973</v>
      </c>
      <c r="BP3019" s="143" t="s">
        <v>1941</v>
      </c>
      <c r="BQ3019" s="143" t="s">
        <v>17560</v>
      </c>
    </row>
    <row r="3020" spans="15:69" x14ac:dyDescent="0.25">
      <c r="O3020" s="225" t="str">
        <f t="shared" si="1257"/>
        <v/>
      </c>
      <c r="BF3020" s="141">
        <v>19090</v>
      </c>
      <c r="BG3020" s="142" t="s">
        <v>15935</v>
      </c>
      <c r="BH3020" s="141" t="s">
        <v>478</v>
      </c>
      <c r="BI3020" s="141" t="s">
        <v>177</v>
      </c>
      <c r="BJ3020" s="141"/>
      <c r="BK3020" s="141" t="s">
        <v>15936</v>
      </c>
      <c r="BL3020" s="141" t="s">
        <v>15937</v>
      </c>
      <c r="BM3020" s="141">
        <v>46.839080000000003</v>
      </c>
      <c r="BN3020" s="141">
        <v>-70.849609999999998</v>
      </c>
      <c r="BO3020" s="141">
        <v>1974</v>
      </c>
      <c r="BP3020" s="143" t="s">
        <v>485</v>
      </c>
      <c r="BQ3020" s="143" t="s">
        <v>17560</v>
      </c>
    </row>
    <row r="3021" spans="15:69" x14ac:dyDescent="0.25">
      <c r="O3021" s="225" t="str">
        <f t="shared" si="1257"/>
        <v/>
      </c>
      <c r="BF3021" s="141">
        <v>19090</v>
      </c>
      <c r="BG3021" s="142" t="s">
        <v>15938</v>
      </c>
      <c r="BH3021" s="141" t="s">
        <v>180</v>
      </c>
      <c r="BI3021" s="141" t="s">
        <v>191</v>
      </c>
      <c r="BJ3021" s="141"/>
      <c r="BK3021" s="141" t="s">
        <v>10187</v>
      </c>
      <c r="BL3021" s="141" t="s">
        <v>15939</v>
      </c>
      <c r="BM3021" s="141">
        <v>46.842889999999997</v>
      </c>
      <c r="BN3021" s="141">
        <v>-70.84939</v>
      </c>
      <c r="BO3021" s="141">
        <v>2005</v>
      </c>
      <c r="BP3021" s="143" t="s">
        <v>483</v>
      </c>
      <c r="BQ3021" s="143" t="s">
        <v>17560</v>
      </c>
    </row>
    <row r="3022" spans="15:69" x14ac:dyDescent="0.25">
      <c r="O3022" s="225" t="str">
        <f t="shared" ref="O3022:O3085" si="1258">IF(OR(B3022="",C3022="",G3022="",H3022="",I3022="",AND(J3022="",BW3022=FALSE),AND(K3022="",BX3022=FALSE),AND(L3022="",BY3022=FALSE),AND(M3022="",BZ3022=FALSE)),"",(IF(AND(100&gt;=CG3022,CG3022&gt;80),"A",IF(AND(80&gt;=CG3022,CG3022&gt;60),"B",IF(AND(60&gt;=CG3022,CG3022&gt;40),"C",IF(AND(40&gt;=CG3022,CG3022&gt;20),"D","E"))))))</f>
        <v/>
      </c>
      <c r="BF3022" s="141">
        <v>19090</v>
      </c>
      <c r="BG3022" s="142" t="s">
        <v>15940</v>
      </c>
      <c r="BH3022" s="141" t="s">
        <v>478</v>
      </c>
      <c r="BI3022" s="141" t="s">
        <v>176</v>
      </c>
      <c r="BJ3022" s="141"/>
      <c r="BK3022" s="141" t="s">
        <v>15936</v>
      </c>
      <c r="BL3022" s="141" t="s">
        <v>15937</v>
      </c>
      <c r="BM3022" s="141">
        <v>46.839080000000003</v>
      </c>
      <c r="BN3022" s="141">
        <v>-70.849609999999998</v>
      </c>
      <c r="BO3022" s="141">
        <v>1974</v>
      </c>
      <c r="BP3022" s="143" t="s">
        <v>482</v>
      </c>
      <c r="BQ3022" s="143" t="s">
        <v>17560</v>
      </c>
    </row>
    <row r="3023" spans="15:69" x14ac:dyDescent="0.25">
      <c r="O3023" s="225" t="str">
        <f t="shared" si="1258"/>
        <v/>
      </c>
      <c r="BF3023" s="141">
        <v>19090</v>
      </c>
      <c r="BG3023" s="142" t="s">
        <v>15941</v>
      </c>
      <c r="BH3023" s="141" t="s">
        <v>180</v>
      </c>
      <c r="BI3023" s="141" t="s">
        <v>178</v>
      </c>
      <c r="BJ3023" s="141"/>
      <c r="BK3023" s="141" t="s">
        <v>10187</v>
      </c>
      <c r="BL3023" s="141" t="s">
        <v>15939</v>
      </c>
      <c r="BM3023" s="141">
        <v>46.844050000000003</v>
      </c>
      <c r="BN3023" s="141">
        <v>-70.85154</v>
      </c>
      <c r="BO3023" s="141">
        <v>2005</v>
      </c>
      <c r="BP3023" s="143"/>
      <c r="BQ3023" s="143" t="s">
        <v>17560</v>
      </c>
    </row>
    <row r="3024" spans="15:69" x14ac:dyDescent="0.25">
      <c r="O3024" s="225" t="str">
        <f t="shared" si="1258"/>
        <v/>
      </c>
      <c r="BF3024" s="141">
        <v>19097</v>
      </c>
      <c r="BG3024" s="142" t="s">
        <v>17481</v>
      </c>
      <c r="BH3024" s="141" t="s">
        <v>478</v>
      </c>
      <c r="BI3024" s="141" t="s">
        <v>177</v>
      </c>
      <c r="BJ3024" s="141" t="s">
        <v>1807</v>
      </c>
      <c r="BK3024" s="141" t="s">
        <v>5616</v>
      </c>
      <c r="BL3024" s="141" t="s">
        <v>5790</v>
      </c>
      <c r="BM3024" s="141">
        <v>46.780659310606602</v>
      </c>
      <c r="BN3024" s="141">
        <v>-70.937852721465106</v>
      </c>
      <c r="BO3024" s="141">
        <v>2013</v>
      </c>
      <c r="BP3024" s="143" t="s">
        <v>4001</v>
      </c>
      <c r="BQ3024" s="143" t="s">
        <v>17560</v>
      </c>
    </row>
    <row r="3025" spans="15:69" x14ac:dyDescent="0.25">
      <c r="O3025" s="225" t="str">
        <f t="shared" si="1258"/>
        <v/>
      </c>
      <c r="BF3025" s="141">
        <v>19097</v>
      </c>
      <c r="BG3025" s="142" t="s">
        <v>17482</v>
      </c>
      <c r="BH3025" s="141" t="s">
        <v>180</v>
      </c>
      <c r="BI3025" s="141" t="s">
        <v>178</v>
      </c>
      <c r="BJ3025" s="141" t="s">
        <v>2406</v>
      </c>
      <c r="BK3025" s="141" t="s">
        <v>2282</v>
      </c>
      <c r="BL3025" s="141" t="s">
        <v>17483</v>
      </c>
      <c r="BM3025" s="141">
        <v>46.771431706589198</v>
      </c>
      <c r="BN3025" s="141">
        <v>-70.937136337324006</v>
      </c>
      <c r="BO3025" s="141">
        <v>1988</v>
      </c>
      <c r="BP3025" s="143" t="s">
        <v>25517</v>
      </c>
      <c r="BQ3025" s="143" t="s">
        <v>17560</v>
      </c>
    </row>
    <row r="3026" spans="15:69" x14ac:dyDescent="0.25">
      <c r="O3026" s="225" t="str">
        <f t="shared" si="1258"/>
        <v/>
      </c>
      <c r="BF3026" s="141">
        <v>19097</v>
      </c>
      <c r="BG3026" s="142" t="s">
        <v>17484</v>
      </c>
      <c r="BH3026" s="141" t="s">
        <v>180</v>
      </c>
      <c r="BI3026" s="141" t="s">
        <v>191</v>
      </c>
      <c r="BJ3026" s="141" t="s">
        <v>17485</v>
      </c>
      <c r="BK3026" s="141" t="s">
        <v>17486</v>
      </c>
      <c r="BL3026" s="141" t="s">
        <v>17487</v>
      </c>
      <c r="BM3026" s="141">
        <v>46.763219999999997</v>
      </c>
      <c r="BN3026" s="141">
        <v>-70.945435000000003</v>
      </c>
      <c r="BO3026" s="141">
        <v>1987</v>
      </c>
      <c r="BP3026" s="143"/>
      <c r="BQ3026" s="143" t="s">
        <v>17560</v>
      </c>
    </row>
    <row r="3027" spans="15:69" x14ac:dyDescent="0.25">
      <c r="O3027" s="225" t="str">
        <f t="shared" si="1258"/>
        <v/>
      </c>
      <c r="BF3027" s="141">
        <v>21035</v>
      </c>
      <c r="BG3027" s="142" t="s">
        <v>5897</v>
      </c>
      <c r="BH3027" s="141" t="s">
        <v>478</v>
      </c>
      <c r="BI3027" s="141" t="s">
        <v>186</v>
      </c>
      <c r="BJ3027" s="141" t="s">
        <v>1562</v>
      </c>
      <c r="BK3027" s="141" t="s">
        <v>2082</v>
      </c>
      <c r="BL3027" s="141" t="s">
        <v>5898</v>
      </c>
      <c r="BM3027" s="141">
        <v>46.96049</v>
      </c>
      <c r="BN3027" s="141">
        <v>-71.037549999999996</v>
      </c>
      <c r="BO3027" s="141">
        <v>2002</v>
      </c>
      <c r="BP3027" s="143"/>
      <c r="BQ3027" s="143" t="s">
        <v>17560</v>
      </c>
    </row>
    <row r="3028" spans="15:69" x14ac:dyDescent="0.25">
      <c r="O3028" s="225" t="str">
        <f t="shared" si="1258"/>
        <v/>
      </c>
      <c r="BF3028" s="141">
        <v>21035</v>
      </c>
      <c r="BG3028" s="142" t="s">
        <v>5899</v>
      </c>
      <c r="BH3028" s="141" t="s">
        <v>478</v>
      </c>
      <c r="BI3028" s="141" t="s">
        <v>186</v>
      </c>
      <c r="BJ3028" s="141" t="s">
        <v>5894</v>
      </c>
      <c r="BK3028" s="141"/>
      <c r="BL3028" s="141" t="s">
        <v>5900</v>
      </c>
      <c r="BM3028" s="141">
        <v>46.973770000000002</v>
      </c>
      <c r="BN3028" s="141">
        <v>-71.015550000000005</v>
      </c>
      <c r="BO3028" s="141">
        <v>1982</v>
      </c>
      <c r="BP3028" s="143" t="s">
        <v>24431</v>
      </c>
      <c r="BQ3028" s="143" t="s">
        <v>17560</v>
      </c>
    </row>
    <row r="3029" spans="15:69" x14ac:dyDescent="0.25">
      <c r="O3029" s="225" t="str">
        <f t="shared" si="1258"/>
        <v/>
      </c>
      <c r="BF3029" s="141">
        <v>21035</v>
      </c>
      <c r="BG3029" s="142" t="s">
        <v>5901</v>
      </c>
      <c r="BH3029" s="141" t="s">
        <v>180</v>
      </c>
      <c r="BI3029" s="141" t="s">
        <v>178</v>
      </c>
      <c r="BJ3029" s="141" t="s">
        <v>5902</v>
      </c>
      <c r="BK3029" s="141" t="s">
        <v>5903</v>
      </c>
      <c r="BL3029" s="141" t="s">
        <v>5904</v>
      </c>
      <c r="BM3029" s="141">
        <v>46.904389999999999</v>
      </c>
      <c r="BN3029" s="141">
        <v>-71.107089999999999</v>
      </c>
      <c r="BO3029" s="141">
        <v>1997</v>
      </c>
      <c r="BP3029" s="143" t="s">
        <v>24433</v>
      </c>
      <c r="BQ3029" s="143" t="s">
        <v>17560</v>
      </c>
    </row>
    <row r="3030" spans="15:69" x14ac:dyDescent="0.25">
      <c r="O3030" s="225" t="str">
        <f t="shared" si="1258"/>
        <v/>
      </c>
      <c r="BF3030" s="141">
        <v>21035</v>
      </c>
      <c r="BG3030" s="142" t="s">
        <v>5905</v>
      </c>
      <c r="BH3030" s="141" t="s">
        <v>180</v>
      </c>
      <c r="BI3030" s="141" t="s">
        <v>191</v>
      </c>
      <c r="BJ3030" s="141" t="s">
        <v>5906</v>
      </c>
      <c r="BK3030" s="141" t="s">
        <v>1708</v>
      </c>
      <c r="BL3030" s="141" t="s">
        <v>5907</v>
      </c>
      <c r="BM3030" s="141">
        <v>46.893459999999997</v>
      </c>
      <c r="BN3030" s="141">
        <v>-71.147319999999993</v>
      </c>
      <c r="BO3030" s="141">
        <v>1997</v>
      </c>
      <c r="BP3030" s="143" t="s">
        <v>24434</v>
      </c>
      <c r="BQ3030" s="143" t="s">
        <v>17560</v>
      </c>
    </row>
    <row r="3031" spans="15:69" x14ac:dyDescent="0.25">
      <c r="O3031" s="225" t="str">
        <f t="shared" si="1258"/>
        <v/>
      </c>
      <c r="BF3031" s="141">
        <v>22020</v>
      </c>
      <c r="BG3031" s="142" t="s">
        <v>6044</v>
      </c>
      <c r="BH3031" s="141" t="s">
        <v>478</v>
      </c>
      <c r="BI3031" s="141" t="s">
        <v>186</v>
      </c>
      <c r="BJ3031" s="141"/>
      <c r="BK3031" s="141" t="s">
        <v>6045</v>
      </c>
      <c r="BL3031" s="141" t="s">
        <v>6046</v>
      </c>
      <c r="BM3031" s="141">
        <v>46.9135858292655</v>
      </c>
      <c r="BN3031" s="141">
        <v>-71.545790696727096</v>
      </c>
      <c r="BO3031" s="141">
        <v>2009</v>
      </c>
      <c r="BP3031" s="143" t="s">
        <v>480</v>
      </c>
      <c r="BQ3031" s="143" t="s">
        <v>17560</v>
      </c>
    </row>
    <row r="3032" spans="15:69" x14ac:dyDescent="0.25">
      <c r="O3032" s="225" t="str">
        <f t="shared" si="1258"/>
        <v/>
      </c>
      <c r="BF3032" s="141">
        <v>22020</v>
      </c>
      <c r="BG3032" s="142" t="s">
        <v>6047</v>
      </c>
      <c r="BH3032" s="141" t="s">
        <v>180</v>
      </c>
      <c r="BI3032" s="141" t="s">
        <v>191</v>
      </c>
      <c r="BJ3032" s="141" t="s">
        <v>6048</v>
      </c>
      <c r="BK3032" s="141" t="s">
        <v>1794</v>
      </c>
      <c r="BL3032" s="141" t="s">
        <v>26533</v>
      </c>
      <c r="BM3032" s="141">
        <v>46.887486006822499</v>
      </c>
      <c r="BN3032" s="141">
        <v>-71.510559471116494</v>
      </c>
      <c r="BO3032" s="141">
        <v>1950</v>
      </c>
      <c r="BP3032" s="143" t="s">
        <v>191</v>
      </c>
      <c r="BQ3032" s="143" t="s">
        <v>17560</v>
      </c>
    </row>
    <row r="3033" spans="15:69" x14ac:dyDescent="0.25">
      <c r="O3033" s="225" t="str">
        <f t="shared" si="1258"/>
        <v/>
      </c>
      <c r="BF3033" s="141">
        <v>22020</v>
      </c>
      <c r="BG3033" s="142" t="s">
        <v>6049</v>
      </c>
      <c r="BH3033" s="141" t="s">
        <v>478</v>
      </c>
      <c r="BI3033" s="141" t="s">
        <v>1268</v>
      </c>
      <c r="BJ3033" s="141" t="s">
        <v>6050</v>
      </c>
      <c r="BK3033" s="141" t="s">
        <v>3190</v>
      </c>
      <c r="BL3033" s="141" t="s">
        <v>6051</v>
      </c>
      <c r="BM3033" s="141">
        <v>46.862485151900401</v>
      </c>
      <c r="BN3033" s="141">
        <v>-71.542665799434005</v>
      </c>
      <c r="BO3033" s="141">
        <v>2012</v>
      </c>
      <c r="BP3033" s="143" t="s">
        <v>481</v>
      </c>
      <c r="BQ3033" s="143" t="s">
        <v>17560</v>
      </c>
    </row>
    <row r="3034" spans="15:69" x14ac:dyDescent="0.25">
      <c r="O3034" s="225" t="str">
        <f t="shared" si="1258"/>
        <v/>
      </c>
      <c r="BF3034" s="141">
        <v>22020</v>
      </c>
      <c r="BG3034" s="142" t="s">
        <v>6052</v>
      </c>
      <c r="BH3034" s="141" t="s">
        <v>478</v>
      </c>
      <c r="BI3034" s="141" t="s">
        <v>186</v>
      </c>
      <c r="BJ3034" s="141"/>
      <c r="BK3034" s="141" t="s">
        <v>1619</v>
      </c>
      <c r="BL3034" s="141" t="s">
        <v>6053</v>
      </c>
      <c r="BM3034" s="141">
        <v>46.878161126633202</v>
      </c>
      <c r="BN3034" s="141">
        <v>-71.515593515900207</v>
      </c>
      <c r="BO3034" s="141">
        <v>2006</v>
      </c>
      <c r="BP3034" s="143" t="s">
        <v>480</v>
      </c>
      <c r="BQ3034" s="143" t="s">
        <v>17560</v>
      </c>
    </row>
    <row r="3035" spans="15:69" x14ac:dyDescent="0.25">
      <c r="O3035" s="225" t="str">
        <f t="shared" si="1258"/>
        <v/>
      </c>
      <c r="BF3035" s="141">
        <v>22020</v>
      </c>
      <c r="BG3035" s="142" t="s">
        <v>6054</v>
      </c>
      <c r="BH3035" s="141" t="s">
        <v>478</v>
      </c>
      <c r="BI3035" s="141" t="s">
        <v>177</v>
      </c>
      <c r="BJ3035" s="141"/>
      <c r="BK3035" s="141" t="s">
        <v>6055</v>
      </c>
      <c r="BL3035" s="141" t="s">
        <v>6056</v>
      </c>
      <c r="BM3035" s="141">
        <v>46.890112648463997</v>
      </c>
      <c r="BN3035" s="141">
        <v>-71.542776546037302</v>
      </c>
      <c r="BO3035" s="141">
        <v>2010</v>
      </c>
      <c r="BP3035" s="143" t="s">
        <v>485</v>
      </c>
      <c r="BQ3035" s="143" t="s">
        <v>17560</v>
      </c>
    </row>
    <row r="3036" spans="15:69" x14ac:dyDescent="0.25">
      <c r="O3036" s="225" t="str">
        <f t="shared" si="1258"/>
        <v/>
      </c>
      <c r="BF3036" s="141">
        <v>22020</v>
      </c>
      <c r="BG3036" s="142" t="s">
        <v>6057</v>
      </c>
      <c r="BH3036" s="141" t="s">
        <v>478</v>
      </c>
      <c r="BI3036" s="141" t="s">
        <v>186</v>
      </c>
      <c r="BJ3036" s="141"/>
      <c r="BK3036" s="141" t="s">
        <v>6055</v>
      </c>
      <c r="BL3036" s="141" t="s">
        <v>6058</v>
      </c>
      <c r="BM3036" s="141">
        <v>46.884298370850203</v>
      </c>
      <c r="BN3036" s="141">
        <v>-71.549210139747203</v>
      </c>
      <c r="BO3036" s="141">
        <v>2010</v>
      </c>
      <c r="BP3036" s="143" t="s">
        <v>480</v>
      </c>
      <c r="BQ3036" s="143" t="s">
        <v>17560</v>
      </c>
    </row>
    <row r="3037" spans="15:69" x14ac:dyDescent="0.25">
      <c r="O3037" s="225" t="str">
        <f t="shared" si="1258"/>
        <v/>
      </c>
      <c r="BF3037" s="141">
        <v>22045</v>
      </c>
      <c r="BG3037" s="142" t="s">
        <v>6141</v>
      </c>
      <c r="BH3037" s="141" t="s">
        <v>478</v>
      </c>
      <c r="BI3037" s="141" t="s">
        <v>186</v>
      </c>
      <c r="BJ3037" s="141" t="s">
        <v>6142</v>
      </c>
      <c r="BK3037" s="141" t="s">
        <v>4417</v>
      </c>
      <c r="BL3037" s="141" t="s">
        <v>6143</v>
      </c>
      <c r="BM3037" s="141">
        <v>46.955207000000001</v>
      </c>
      <c r="BN3037" s="141">
        <v>-71.205033</v>
      </c>
      <c r="BO3037" s="141">
        <v>2012</v>
      </c>
      <c r="BP3037" s="143" t="s">
        <v>24462</v>
      </c>
      <c r="BQ3037" s="143" t="s">
        <v>17560</v>
      </c>
    </row>
    <row r="3038" spans="15:69" x14ac:dyDescent="0.25">
      <c r="O3038" s="225" t="str">
        <f t="shared" si="1258"/>
        <v/>
      </c>
      <c r="BF3038" s="141">
        <v>22045</v>
      </c>
      <c r="BG3038" s="142" t="s">
        <v>6144</v>
      </c>
      <c r="BH3038" s="141" t="s">
        <v>478</v>
      </c>
      <c r="BI3038" s="141" t="s">
        <v>186</v>
      </c>
      <c r="BJ3038" s="141" t="s">
        <v>6145</v>
      </c>
      <c r="BK3038" s="141" t="s">
        <v>6146</v>
      </c>
      <c r="BL3038" s="141" t="s">
        <v>6147</v>
      </c>
      <c r="BM3038" s="141">
        <v>46.992586000000003</v>
      </c>
      <c r="BN3038" s="141">
        <v>-71.199803000000003</v>
      </c>
      <c r="BO3038" s="141">
        <v>2008</v>
      </c>
      <c r="BP3038" s="143" t="s">
        <v>24462</v>
      </c>
      <c r="BQ3038" s="143" t="s">
        <v>17560</v>
      </c>
    </row>
    <row r="3039" spans="15:69" x14ac:dyDescent="0.25">
      <c r="O3039" s="225" t="str">
        <f t="shared" si="1258"/>
        <v/>
      </c>
      <c r="BF3039" s="141">
        <v>23027</v>
      </c>
      <c r="BG3039" s="142" t="s">
        <v>7641</v>
      </c>
      <c r="BH3039" s="141" t="s">
        <v>478</v>
      </c>
      <c r="BI3039" s="141" t="s">
        <v>1268</v>
      </c>
      <c r="BJ3039" s="141" t="s">
        <v>7635</v>
      </c>
      <c r="BK3039" s="141" t="s">
        <v>7636</v>
      </c>
      <c r="BL3039" s="141" t="s">
        <v>1758</v>
      </c>
      <c r="BM3039" s="141">
        <v>46.756709999999998</v>
      </c>
      <c r="BN3039" s="141">
        <v>-71.417090000000002</v>
      </c>
      <c r="BO3039" s="141">
        <v>1972</v>
      </c>
      <c r="BP3039" s="143" t="s">
        <v>23892</v>
      </c>
      <c r="BQ3039" s="143" t="s">
        <v>17560</v>
      </c>
    </row>
    <row r="3040" spans="15:69" x14ac:dyDescent="0.25">
      <c r="O3040" s="225" t="str">
        <f t="shared" si="1258"/>
        <v/>
      </c>
      <c r="BF3040" s="141">
        <v>23027</v>
      </c>
      <c r="BG3040" s="142" t="s">
        <v>7645</v>
      </c>
      <c r="BH3040" s="141" t="s">
        <v>478</v>
      </c>
      <c r="BI3040" s="141" t="s">
        <v>1268</v>
      </c>
      <c r="BJ3040" s="141" t="s">
        <v>7638</v>
      </c>
      <c r="BK3040" s="141" t="s">
        <v>7639</v>
      </c>
      <c r="BL3040" s="141" t="s">
        <v>7640</v>
      </c>
      <c r="BM3040" s="141">
        <v>46.756720000000001</v>
      </c>
      <c r="BN3040" s="141">
        <v>-71.429749999999999</v>
      </c>
      <c r="BO3040" s="141">
        <v>1972</v>
      </c>
      <c r="BP3040" s="143" t="s">
        <v>23892</v>
      </c>
      <c r="BQ3040" s="143" t="s">
        <v>17560</v>
      </c>
    </row>
    <row r="3041" spans="15:69" x14ac:dyDescent="0.25">
      <c r="O3041" s="225" t="str">
        <f t="shared" si="1258"/>
        <v/>
      </c>
      <c r="BF3041" s="141">
        <v>23027</v>
      </c>
      <c r="BG3041" s="142" t="s">
        <v>7648</v>
      </c>
      <c r="BH3041" s="141" t="s">
        <v>478</v>
      </c>
      <c r="BI3041" s="141" t="s">
        <v>1268</v>
      </c>
      <c r="BJ3041" s="141" t="s">
        <v>7642</v>
      </c>
      <c r="BK3041" s="141" t="s">
        <v>7643</v>
      </c>
      <c r="BL3041" s="141" t="s">
        <v>7644</v>
      </c>
      <c r="BM3041" s="141">
        <v>46.765250000000002</v>
      </c>
      <c r="BN3041" s="141">
        <v>-71.313689999999994</v>
      </c>
      <c r="BO3041" s="141">
        <v>1979</v>
      </c>
      <c r="BP3041" s="143" t="s">
        <v>23892</v>
      </c>
      <c r="BQ3041" s="143" t="s">
        <v>17560</v>
      </c>
    </row>
    <row r="3042" spans="15:69" x14ac:dyDescent="0.25">
      <c r="O3042" s="225" t="str">
        <f t="shared" si="1258"/>
        <v/>
      </c>
      <c r="BF3042" s="141">
        <v>25213</v>
      </c>
      <c r="BG3042" s="142" t="s">
        <v>2032</v>
      </c>
      <c r="BH3042" s="141" t="s">
        <v>478</v>
      </c>
      <c r="BI3042" s="141" t="s">
        <v>186</v>
      </c>
      <c r="BJ3042" s="141" t="s">
        <v>2033</v>
      </c>
      <c r="BK3042" s="141" t="s">
        <v>2034</v>
      </c>
      <c r="BL3042" s="141" t="s">
        <v>2035</v>
      </c>
      <c r="BM3042" s="141">
        <v>46.779606000000001</v>
      </c>
      <c r="BN3042" s="141">
        <v>-71.156570000000002</v>
      </c>
      <c r="BO3042" s="141">
        <v>1999</v>
      </c>
      <c r="BP3042" s="143"/>
      <c r="BQ3042" s="143" t="s">
        <v>17560</v>
      </c>
    </row>
    <row r="3043" spans="15:69" x14ac:dyDescent="0.25">
      <c r="O3043" s="225" t="str">
        <f t="shared" si="1258"/>
        <v/>
      </c>
      <c r="BF3043" s="141">
        <v>23027</v>
      </c>
      <c r="BG3043" s="142" t="s">
        <v>6403</v>
      </c>
      <c r="BH3043" s="141" t="s">
        <v>478</v>
      </c>
      <c r="BI3043" s="141" t="s">
        <v>186</v>
      </c>
      <c r="BJ3043" s="141" t="s">
        <v>6396</v>
      </c>
      <c r="BK3043" s="141" t="s">
        <v>6397</v>
      </c>
      <c r="BL3043" s="141" t="s">
        <v>6398</v>
      </c>
      <c r="BM3043" s="141">
        <v>46.841619999999999</v>
      </c>
      <c r="BN3043" s="141">
        <v>-71.425550000000001</v>
      </c>
      <c r="BO3043" s="141">
        <v>2008</v>
      </c>
      <c r="BP3043" s="143" t="s">
        <v>24487</v>
      </c>
      <c r="BQ3043" s="143" t="s">
        <v>17560</v>
      </c>
    </row>
    <row r="3044" spans="15:69" x14ac:dyDescent="0.25">
      <c r="O3044" s="225" t="str">
        <f t="shared" si="1258"/>
        <v/>
      </c>
      <c r="BF3044" s="141">
        <v>23027</v>
      </c>
      <c r="BG3044" s="142" t="s">
        <v>6406</v>
      </c>
      <c r="BH3044" s="141" t="s">
        <v>478</v>
      </c>
      <c r="BI3044" s="141" t="s">
        <v>186</v>
      </c>
      <c r="BJ3044" s="141" t="s">
        <v>6400</v>
      </c>
      <c r="BK3044" s="141" t="s">
        <v>6401</v>
      </c>
      <c r="BL3044" s="141" t="s">
        <v>6402</v>
      </c>
      <c r="BM3044" s="141">
        <v>46.843060000000001</v>
      </c>
      <c r="BN3044" s="141">
        <v>-71.423630000000003</v>
      </c>
      <c r="BO3044" s="141">
        <v>2009</v>
      </c>
      <c r="BP3044" s="143" t="s">
        <v>24487</v>
      </c>
      <c r="BQ3044" s="143" t="s">
        <v>17560</v>
      </c>
    </row>
    <row r="3045" spans="15:69" x14ac:dyDescent="0.25">
      <c r="O3045" s="225" t="str">
        <f t="shared" si="1258"/>
        <v/>
      </c>
      <c r="BF3045" s="141">
        <v>23027</v>
      </c>
      <c r="BG3045" s="142" t="s">
        <v>6410</v>
      </c>
      <c r="BH3045" s="141" t="s">
        <v>478</v>
      </c>
      <c r="BI3045" s="141" t="s">
        <v>186</v>
      </c>
      <c r="BJ3045" s="141" t="s">
        <v>6404</v>
      </c>
      <c r="BK3045" s="141" t="s">
        <v>6405</v>
      </c>
      <c r="BL3045" s="141" t="s">
        <v>6252</v>
      </c>
      <c r="BM3045" s="141">
        <v>46.833159999999999</v>
      </c>
      <c r="BN3045" s="141">
        <v>-71.418840000000003</v>
      </c>
      <c r="BO3045" s="141">
        <v>1969</v>
      </c>
      <c r="BP3045" s="143" t="s">
        <v>24487</v>
      </c>
      <c r="BQ3045" s="143" t="s">
        <v>17560</v>
      </c>
    </row>
    <row r="3046" spans="15:69" x14ac:dyDescent="0.25">
      <c r="O3046" s="225" t="str">
        <f t="shared" si="1258"/>
        <v/>
      </c>
      <c r="BF3046" s="141">
        <v>23027</v>
      </c>
      <c r="BG3046" s="142" t="s">
        <v>6413</v>
      </c>
      <c r="BH3046" s="141" t="s">
        <v>478</v>
      </c>
      <c r="BI3046" s="141" t="s">
        <v>186</v>
      </c>
      <c r="BJ3046" s="141" t="s">
        <v>6407</v>
      </c>
      <c r="BK3046" s="141" t="s">
        <v>6408</v>
      </c>
      <c r="BL3046" s="141" t="s">
        <v>6409</v>
      </c>
      <c r="BM3046" s="141">
        <v>46.843539999999997</v>
      </c>
      <c r="BN3046" s="141">
        <v>-71.421940000000006</v>
      </c>
      <c r="BO3046" s="141">
        <v>1981</v>
      </c>
      <c r="BP3046" s="143" t="s">
        <v>24487</v>
      </c>
      <c r="BQ3046" s="143" t="s">
        <v>17560</v>
      </c>
    </row>
    <row r="3047" spans="15:69" x14ac:dyDescent="0.25">
      <c r="O3047" s="225" t="str">
        <f t="shared" si="1258"/>
        <v/>
      </c>
      <c r="BF3047" s="141">
        <v>23027</v>
      </c>
      <c r="BG3047" s="142" t="s">
        <v>6416</v>
      </c>
      <c r="BH3047" s="141" t="s">
        <v>478</v>
      </c>
      <c r="BI3047" s="141" t="s">
        <v>186</v>
      </c>
      <c r="BJ3047" s="141" t="s">
        <v>6411</v>
      </c>
      <c r="BK3047" s="141" t="s">
        <v>6412</v>
      </c>
      <c r="BL3047" s="141" t="s">
        <v>6409</v>
      </c>
      <c r="BM3047" s="141">
        <v>46.844380000000001</v>
      </c>
      <c r="BN3047" s="141">
        <v>-71.420090000000002</v>
      </c>
      <c r="BO3047" s="141">
        <v>2009</v>
      </c>
      <c r="BP3047" s="143" t="s">
        <v>24487</v>
      </c>
      <c r="BQ3047" s="143" t="s">
        <v>17560</v>
      </c>
    </row>
    <row r="3048" spans="15:69" x14ac:dyDescent="0.25">
      <c r="O3048" s="225" t="str">
        <f t="shared" si="1258"/>
        <v/>
      </c>
      <c r="BF3048" s="141">
        <v>23027</v>
      </c>
      <c r="BG3048" s="142" t="s">
        <v>6419</v>
      </c>
      <c r="BH3048" s="141" t="s">
        <v>478</v>
      </c>
      <c r="BI3048" s="141" t="s">
        <v>186</v>
      </c>
      <c r="BJ3048" s="141" t="s">
        <v>6414</v>
      </c>
      <c r="BK3048" s="141" t="s">
        <v>6415</v>
      </c>
      <c r="BL3048" s="141" t="s">
        <v>6394</v>
      </c>
      <c r="BM3048" s="141">
        <v>46.839709999999997</v>
      </c>
      <c r="BN3048" s="141">
        <v>-71.41207</v>
      </c>
      <c r="BO3048" s="141">
        <v>2009</v>
      </c>
      <c r="BP3048" s="143" t="s">
        <v>24487</v>
      </c>
      <c r="BQ3048" s="143" t="s">
        <v>17560</v>
      </c>
    </row>
    <row r="3049" spans="15:69" x14ac:dyDescent="0.25">
      <c r="O3049" s="225" t="str">
        <f t="shared" si="1258"/>
        <v/>
      </c>
      <c r="BF3049" s="141">
        <v>23027</v>
      </c>
      <c r="BG3049" s="142" t="s">
        <v>6423</v>
      </c>
      <c r="BH3049" s="141" t="s">
        <v>478</v>
      </c>
      <c r="BI3049" s="141" t="s">
        <v>186</v>
      </c>
      <c r="BJ3049" s="141" t="s">
        <v>6417</v>
      </c>
      <c r="BK3049" s="141" t="s">
        <v>6418</v>
      </c>
      <c r="BL3049" s="141" t="s">
        <v>6394</v>
      </c>
      <c r="BM3049" s="141">
        <v>46.84328</v>
      </c>
      <c r="BN3049" s="141">
        <v>-71.396680000000003</v>
      </c>
      <c r="BO3049" s="141">
        <v>2009</v>
      </c>
      <c r="BP3049" s="143" t="s">
        <v>24487</v>
      </c>
      <c r="BQ3049" s="143" t="s">
        <v>17560</v>
      </c>
    </row>
    <row r="3050" spans="15:69" x14ac:dyDescent="0.25">
      <c r="O3050" s="225" t="str">
        <f t="shared" si="1258"/>
        <v/>
      </c>
      <c r="BF3050" s="141">
        <v>25213</v>
      </c>
      <c r="BG3050" s="142" t="s">
        <v>2036</v>
      </c>
      <c r="BH3050" s="141" t="s">
        <v>478</v>
      </c>
      <c r="BI3050" s="141" t="s">
        <v>186</v>
      </c>
      <c r="BJ3050" s="141" t="s">
        <v>2037</v>
      </c>
      <c r="BK3050" s="141"/>
      <c r="BL3050" s="141" t="s">
        <v>2038</v>
      </c>
      <c r="BM3050" s="141">
        <v>46.822274999999998</v>
      </c>
      <c r="BN3050" s="141">
        <v>-71.163014000000004</v>
      </c>
      <c r="BO3050" s="141">
        <v>1999</v>
      </c>
      <c r="BP3050" s="143"/>
      <c r="BQ3050" s="143" t="s">
        <v>17560</v>
      </c>
    </row>
    <row r="3051" spans="15:69" x14ac:dyDescent="0.25">
      <c r="O3051" s="225" t="str">
        <f t="shared" si="1258"/>
        <v/>
      </c>
      <c r="BF3051" s="141">
        <v>25213</v>
      </c>
      <c r="BG3051" s="142" t="s">
        <v>2039</v>
      </c>
      <c r="BH3051" s="141" t="s">
        <v>478</v>
      </c>
      <c r="BI3051" s="141" t="s">
        <v>186</v>
      </c>
      <c r="BJ3051" s="141" t="s">
        <v>2040</v>
      </c>
      <c r="BK3051" s="141" t="s">
        <v>2041</v>
      </c>
      <c r="BL3051" s="141" t="s">
        <v>2042</v>
      </c>
      <c r="BM3051" s="141">
        <v>46.794303999999997</v>
      </c>
      <c r="BN3051" s="141">
        <v>-71.156440000000003</v>
      </c>
      <c r="BO3051" s="141">
        <v>1999</v>
      </c>
      <c r="BP3051" s="143" t="s">
        <v>23928</v>
      </c>
      <c r="BQ3051" s="143" t="s">
        <v>17560</v>
      </c>
    </row>
    <row r="3052" spans="15:69" x14ac:dyDescent="0.25">
      <c r="O3052" s="225" t="str">
        <f t="shared" si="1258"/>
        <v/>
      </c>
      <c r="BF3052" s="141">
        <v>25213</v>
      </c>
      <c r="BG3052" s="142" t="s">
        <v>16375</v>
      </c>
      <c r="BH3052" s="141" t="s">
        <v>478</v>
      </c>
      <c r="BI3052" s="141" t="s">
        <v>186</v>
      </c>
      <c r="BJ3052" s="141" t="s">
        <v>16376</v>
      </c>
      <c r="BK3052" s="141" t="s">
        <v>16377</v>
      </c>
      <c r="BL3052" s="141" t="s">
        <v>16378</v>
      </c>
      <c r="BM3052" s="141">
        <v>46.763474000000002</v>
      </c>
      <c r="BN3052" s="141">
        <v>-71.212289999999996</v>
      </c>
      <c r="BO3052" s="141">
        <v>2008</v>
      </c>
      <c r="BP3052" s="143"/>
      <c r="BQ3052" s="143" t="s">
        <v>17560</v>
      </c>
    </row>
    <row r="3053" spans="15:69" x14ac:dyDescent="0.25">
      <c r="O3053" s="225" t="str">
        <f t="shared" si="1258"/>
        <v/>
      </c>
      <c r="BF3053" s="141">
        <v>25213</v>
      </c>
      <c r="BG3053" s="142" t="s">
        <v>16379</v>
      </c>
      <c r="BH3053" s="141" t="s">
        <v>478</v>
      </c>
      <c r="BI3053" s="141" t="s">
        <v>186</v>
      </c>
      <c r="BJ3053" s="141" t="s">
        <v>16380</v>
      </c>
      <c r="BK3053" s="141" t="s">
        <v>11440</v>
      </c>
      <c r="BL3053" s="141" t="s">
        <v>16381</v>
      </c>
      <c r="BM3053" s="141">
        <v>46.753635000000003</v>
      </c>
      <c r="BN3053" s="141">
        <v>-71.181741000000002</v>
      </c>
      <c r="BO3053" s="141">
        <v>1995</v>
      </c>
      <c r="BP3053" s="143"/>
      <c r="BQ3053" s="143" t="s">
        <v>17560</v>
      </c>
    </row>
    <row r="3054" spans="15:69" x14ac:dyDescent="0.25">
      <c r="O3054" s="225" t="str">
        <f t="shared" si="1258"/>
        <v/>
      </c>
      <c r="BF3054" s="141">
        <v>23027</v>
      </c>
      <c r="BG3054" s="142" t="s">
        <v>6427</v>
      </c>
      <c r="BH3054" s="141" t="s">
        <v>478</v>
      </c>
      <c r="BI3054" s="141" t="s">
        <v>186</v>
      </c>
      <c r="BJ3054" s="141" t="s">
        <v>6420</v>
      </c>
      <c r="BK3054" s="141" t="s">
        <v>6421</v>
      </c>
      <c r="BL3054" s="141" t="s">
        <v>6422</v>
      </c>
      <c r="BM3054" s="141">
        <v>46.813490000000002</v>
      </c>
      <c r="BN3054" s="141">
        <v>-71.218639999999994</v>
      </c>
      <c r="BO3054" s="141">
        <v>2012</v>
      </c>
      <c r="BP3054" s="143" t="s">
        <v>5414</v>
      </c>
      <c r="BQ3054" s="143" t="s">
        <v>17560</v>
      </c>
    </row>
    <row r="3055" spans="15:69" x14ac:dyDescent="0.25">
      <c r="O3055" s="225" t="str">
        <f t="shared" si="1258"/>
        <v/>
      </c>
      <c r="BF3055" s="141">
        <v>23027</v>
      </c>
      <c r="BG3055" s="142" t="s">
        <v>6431</v>
      </c>
      <c r="BH3055" s="141" t="s">
        <v>478</v>
      </c>
      <c r="BI3055" s="141" t="s">
        <v>186</v>
      </c>
      <c r="BJ3055" s="141" t="s">
        <v>6424</v>
      </c>
      <c r="BK3055" s="141" t="s">
        <v>6425</v>
      </c>
      <c r="BL3055" s="141" t="s">
        <v>6426</v>
      </c>
      <c r="BM3055" s="141">
        <v>46.808669999999999</v>
      </c>
      <c r="BN3055" s="141">
        <v>-71.218429999999998</v>
      </c>
      <c r="BO3055" s="141">
        <v>1995</v>
      </c>
      <c r="BP3055" s="143" t="s">
        <v>5414</v>
      </c>
      <c r="BQ3055" s="143" t="s">
        <v>17560</v>
      </c>
    </row>
    <row r="3056" spans="15:69" x14ac:dyDescent="0.25">
      <c r="O3056" s="225" t="str">
        <f t="shared" si="1258"/>
        <v/>
      </c>
      <c r="BF3056" s="141">
        <v>23027</v>
      </c>
      <c r="BG3056" s="142" t="s">
        <v>6435</v>
      </c>
      <c r="BH3056" s="141" t="s">
        <v>478</v>
      </c>
      <c r="BI3056" s="141" t="s">
        <v>186</v>
      </c>
      <c r="BJ3056" s="141" t="s">
        <v>6428</v>
      </c>
      <c r="BK3056" s="141" t="s">
        <v>6429</v>
      </c>
      <c r="BL3056" s="141" t="s">
        <v>6430</v>
      </c>
      <c r="BM3056" s="141">
        <v>46.811529999999998</v>
      </c>
      <c r="BN3056" s="141">
        <v>-71.215440000000001</v>
      </c>
      <c r="BO3056" s="141">
        <v>1968</v>
      </c>
      <c r="BP3056" s="143" t="s">
        <v>5414</v>
      </c>
      <c r="BQ3056" s="143" t="s">
        <v>17560</v>
      </c>
    </row>
    <row r="3057" spans="15:69" x14ac:dyDescent="0.25">
      <c r="O3057" s="225" t="str">
        <f t="shared" si="1258"/>
        <v/>
      </c>
      <c r="BF3057" s="141">
        <v>23027</v>
      </c>
      <c r="BG3057" s="142" t="s">
        <v>6439</v>
      </c>
      <c r="BH3057" s="141" t="s">
        <v>478</v>
      </c>
      <c r="BI3057" s="141" t="s">
        <v>186</v>
      </c>
      <c r="BJ3057" s="141" t="s">
        <v>6432</v>
      </c>
      <c r="BK3057" s="141" t="s">
        <v>6433</v>
      </c>
      <c r="BL3057" s="141" t="s">
        <v>6434</v>
      </c>
      <c r="BM3057" s="141">
        <v>46.810299999999998</v>
      </c>
      <c r="BN3057" s="141">
        <v>-71.214240000000004</v>
      </c>
      <c r="BO3057" s="141">
        <v>1968</v>
      </c>
      <c r="BP3057" s="143" t="s">
        <v>5414</v>
      </c>
      <c r="BQ3057" s="143" t="s">
        <v>17560</v>
      </c>
    </row>
    <row r="3058" spans="15:69" x14ac:dyDescent="0.25">
      <c r="O3058" s="225" t="str">
        <f t="shared" si="1258"/>
        <v/>
      </c>
      <c r="BF3058" s="141">
        <v>23027</v>
      </c>
      <c r="BG3058" s="142" t="s">
        <v>6443</v>
      </c>
      <c r="BH3058" s="141" t="s">
        <v>478</v>
      </c>
      <c r="BI3058" s="141" t="s">
        <v>186</v>
      </c>
      <c r="BJ3058" s="141" t="s">
        <v>6436</v>
      </c>
      <c r="BK3058" s="141" t="s">
        <v>6437</v>
      </c>
      <c r="BL3058" s="141" t="s">
        <v>6438</v>
      </c>
      <c r="BM3058" s="141">
        <v>46.808570000000003</v>
      </c>
      <c r="BN3058" s="141">
        <v>-71.212680000000006</v>
      </c>
      <c r="BO3058" s="141">
        <v>1971</v>
      </c>
      <c r="BP3058" s="143" t="s">
        <v>5414</v>
      </c>
      <c r="BQ3058" s="143" t="s">
        <v>17560</v>
      </c>
    </row>
    <row r="3059" spans="15:69" x14ac:dyDescent="0.25">
      <c r="O3059" s="225" t="str">
        <f t="shared" si="1258"/>
        <v/>
      </c>
      <c r="BF3059" s="141">
        <v>23027</v>
      </c>
      <c r="BG3059" s="142" t="s">
        <v>6447</v>
      </c>
      <c r="BH3059" s="141" t="s">
        <v>478</v>
      </c>
      <c r="BI3059" s="141" t="s">
        <v>186</v>
      </c>
      <c r="BJ3059" s="141" t="s">
        <v>6440</v>
      </c>
      <c r="BK3059" s="141" t="s">
        <v>6441</v>
      </c>
      <c r="BL3059" s="141" t="s">
        <v>6442</v>
      </c>
      <c r="BM3059" s="141">
        <v>46.802210000000002</v>
      </c>
      <c r="BN3059" s="141">
        <v>-71.211939999999998</v>
      </c>
      <c r="BO3059" s="141">
        <v>1963</v>
      </c>
      <c r="BP3059" s="143" t="s">
        <v>5414</v>
      </c>
      <c r="BQ3059" s="143" t="s">
        <v>17560</v>
      </c>
    </row>
    <row r="3060" spans="15:69" x14ac:dyDescent="0.25">
      <c r="O3060" s="225" t="str">
        <f t="shared" si="1258"/>
        <v/>
      </c>
      <c r="BF3060" s="141">
        <v>23027</v>
      </c>
      <c r="BG3060" s="142" t="s">
        <v>6451</v>
      </c>
      <c r="BH3060" s="141" t="s">
        <v>478</v>
      </c>
      <c r="BI3060" s="141" t="s">
        <v>186</v>
      </c>
      <c r="BJ3060" s="141" t="s">
        <v>6444</v>
      </c>
      <c r="BK3060" s="141" t="s">
        <v>6445</v>
      </c>
      <c r="BL3060" s="141" t="s">
        <v>6446</v>
      </c>
      <c r="BM3060" s="141">
        <v>46.80415</v>
      </c>
      <c r="BN3060" s="141">
        <v>-71.246729999999999</v>
      </c>
      <c r="BO3060" s="141">
        <v>1940</v>
      </c>
      <c r="BP3060" s="143" t="s">
        <v>5414</v>
      </c>
      <c r="BQ3060" s="143" t="s">
        <v>17560</v>
      </c>
    </row>
    <row r="3061" spans="15:69" x14ac:dyDescent="0.25">
      <c r="O3061" s="225" t="str">
        <f t="shared" si="1258"/>
        <v/>
      </c>
      <c r="BF3061" s="141">
        <v>23027</v>
      </c>
      <c r="BG3061" s="142" t="s">
        <v>6455</v>
      </c>
      <c r="BH3061" s="141" t="s">
        <v>478</v>
      </c>
      <c r="BI3061" s="141" t="s">
        <v>186</v>
      </c>
      <c r="BJ3061" s="141" t="s">
        <v>6448</v>
      </c>
      <c r="BK3061" s="141" t="s">
        <v>6449</v>
      </c>
      <c r="BL3061" s="141" t="s">
        <v>6450</v>
      </c>
      <c r="BM3061" s="141">
        <v>46.809289999999997</v>
      </c>
      <c r="BN3061" s="141">
        <v>-71.247280000000003</v>
      </c>
      <c r="BO3061" s="141">
        <v>1910</v>
      </c>
      <c r="BP3061" s="143" t="s">
        <v>5414</v>
      </c>
      <c r="BQ3061" s="143" t="s">
        <v>17560</v>
      </c>
    </row>
    <row r="3062" spans="15:69" x14ac:dyDescent="0.25">
      <c r="O3062" s="225" t="str">
        <f t="shared" si="1258"/>
        <v/>
      </c>
      <c r="BF3062" s="141">
        <v>23027</v>
      </c>
      <c r="BG3062" s="142" t="s">
        <v>6459</v>
      </c>
      <c r="BH3062" s="141" t="s">
        <v>478</v>
      </c>
      <c r="BI3062" s="141" t="s">
        <v>186</v>
      </c>
      <c r="BJ3062" s="141" t="s">
        <v>6452</v>
      </c>
      <c r="BK3062" s="141" t="s">
        <v>6453</v>
      </c>
      <c r="BL3062" s="141" t="s">
        <v>6454</v>
      </c>
      <c r="BM3062" s="141">
        <v>46.796210000000002</v>
      </c>
      <c r="BN3062" s="141">
        <v>-71.240690000000001</v>
      </c>
      <c r="BO3062" s="141">
        <v>1920</v>
      </c>
      <c r="BP3062" s="143" t="s">
        <v>5414</v>
      </c>
      <c r="BQ3062" s="143" t="s">
        <v>17560</v>
      </c>
    </row>
    <row r="3063" spans="15:69" x14ac:dyDescent="0.25">
      <c r="O3063" s="225" t="str">
        <f t="shared" si="1258"/>
        <v/>
      </c>
      <c r="BF3063" s="141">
        <v>25213</v>
      </c>
      <c r="BG3063" s="142" t="s">
        <v>16479</v>
      </c>
      <c r="BH3063" s="141" t="s">
        <v>478</v>
      </c>
      <c r="BI3063" s="141" t="s">
        <v>186</v>
      </c>
      <c r="BJ3063" s="141" t="s">
        <v>16480</v>
      </c>
      <c r="BK3063" s="141" t="s">
        <v>4985</v>
      </c>
      <c r="BL3063" s="141" t="s">
        <v>16481</v>
      </c>
      <c r="BM3063" s="141">
        <v>46.669027999999997</v>
      </c>
      <c r="BN3063" s="141">
        <v>-71.370092</v>
      </c>
      <c r="BO3063" s="141">
        <v>2002</v>
      </c>
      <c r="BP3063" s="143" t="s">
        <v>25409</v>
      </c>
      <c r="BQ3063" s="143" t="s">
        <v>17560</v>
      </c>
    </row>
    <row r="3064" spans="15:69" x14ac:dyDescent="0.25">
      <c r="O3064" s="225" t="str">
        <f t="shared" si="1258"/>
        <v/>
      </c>
      <c r="BF3064" s="141">
        <v>25213</v>
      </c>
      <c r="BG3064" s="142" t="s">
        <v>16484</v>
      </c>
      <c r="BH3064" s="141" t="s">
        <v>478</v>
      </c>
      <c r="BI3064" s="141" t="s">
        <v>186</v>
      </c>
      <c r="BJ3064" s="141" t="s">
        <v>16485</v>
      </c>
      <c r="BK3064" s="141" t="s">
        <v>16486</v>
      </c>
      <c r="BL3064" s="141" t="s">
        <v>16487</v>
      </c>
      <c r="BM3064" s="141">
        <v>46.701129999999999</v>
      </c>
      <c r="BN3064" s="141">
        <v>-71.258644000000004</v>
      </c>
      <c r="BO3064" s="141">
        <v>2005</v>
      </c>
      <c r="BP3064" s="143"/>
      <c r="BQ3064" s="143" t="s">
        <v>17560</v>
      </c>
    </row>
    <row r="3065" spans="15:69" x14ac:dyDescent="0.25">
      <c r="O3065" s="225" t="str">
        <f t="shared" si="1258"/>
        <v/>
      </c>
      <c r="BF3065" s="141">
        <v>23027</v>
      </c>
      <c r="BG3065" s="142" t="s">
        <v>6463</v>
      </c>
      <c r="BH3065" s="141" t="s">
        <v>478</v>
      </c>
      <c r="BI3065" s="141" t="s">
        <v>186</v>
      </c>
      <c r="BJ3065" s="141" t="s">
        <v>6456</v>
      </c>
      <c r="BK3065" s="141" t="s">
        <v>6457</v>
      </c>
      <c r="BL3065" s="141" t="s">
        <v>6458</v>
      </c>
      <c r="BM3065" s="141">
        <v>46.808010000000003</v>
      </c>
      <c r="BN3065" s="141">
        <v>-71.241050000000001</v>
      </c>
      <c r="BO3065" s="141">
        <v>2009</v>
      </c>
      <c r="BP3065" s="143" t="s">
        <v>5414</v>
      </c>
      <c r="BQ3065" s="143" t="s">
        <v>17560</v>
      </c>
    </row>
    <row r="3066" spans="15:69" x14ac:dyDescent="0.25">
      <c r="O3066" s="225" t="str">
        <f t="shared" si="1258"/>
        <v/>
      </c>
      <c r="BF3066" s="141">
        <v>25213</v>
      </c>
      <c r="BG3066" s="142" t="s">
        <v>16488</v>
      </c>
      <c r="BH3066" s="141" t="s">
        <v>478</v>
      </c>
      <c r="BI3066" s="141" t="s">
        <v>186</v>
      </c>
      <c r="BJ3066" s="141" t="s">
        <v>16489</v>
      </c>
      <c r="BK3066" s="141" t="s">
        <v>16490</v>
      </c>
      <c r="BL3066" s="141" t="s">
        <v>16491</v>
      </c>
      <c r="BM3066" s="141">
        <v>46.677109999999999</v>
      </c>
      <c r="BN3066" s="141">
        <v>-71.340779999999995</v>
      </c>
      <c r="BO3066" s="141">
        <v>2012</v>
      </c>
      <c r="BP3066" s="143"/>
      <c r="BQ3066" s="143" t="s">
        <v>17560</v>
      </c>
    </row>
    <row r="3067" spans="15:69" x14ac:dyDescent="0.25">
      <c r="O3067" s="225" t="str">
        <f t="shared" si="1258"/>
        <v/>
      </c>
      <c r="BF3067" s="141">
        <v>25213</v>
      </c>
      <c r="BG3067" s="142" t="s">
        <v>16482</v>
      </c>
      <c r="BH3067" s="141" t="s">
        <v>478</v>
      </c>
      <c r="BI3067" s="141" t="s">
        <v>186</v>
      </c>
      <c r="BJ3067" s="141" t="s">
        <v>16483</v>
      </c>
      <c r="BK3067" s="141" t="s">
        <v>4832</v>
      </c>
      <c r="BL3067" s="141" t="s">
        <v>16116</v>
      </c>
      <c r="BM3067" s="141">
        <v>46.712269999999997</v>
      </c>
      <c r="BN3067" s="141">
        <v>-71.358444000000006</v>
      </c>
      <c r="BO3067" s="141">
        <v>2002</v>
      </c>
      <c r="BP3067" s="143"/>
      <c r="BQ3067" s="143" t="s">
        <v>17560</v>
      </c>
    </row>
    <row r="3068" spans="15:69" x14ac:dyDescent="0.25">
      <c r="O3068" s="225" t="str">
        <f t="shared" si="1258"/>
        <v/>
      </c>
      <c r="BF3068" s="141">
        <v>27028</v>
      </c>
      <c r="BG3068" s="142" t="s">
        <v>16858</v>
      </c>
      <c r="BH3068" s="141" t="s">
        <v>478</v>
      </c>
      <c r="BI3068" s="141" t="s">
        <v>177</v>
      </c>
      <c r="BJ3068" s="141" t="s">
        <v>16859</v>
      </c>
      <c r="BK3068" s="141" t="s">
        <v>2724</v>
      </c>
      <c r="BL3068" s="141" t="s">
        <v>16860</v>
      </c>
      <c r="BM3068" s="141">
        <v>46.229019911128397</v>
      </c>
      <c r="BN3068" s="141">
        <v>-70.786327849756802</v>
      </c>
      <c r="BO3068" s="141">
        <v>1988</v>
      </c>
      <c r="BP3068" s="143" t="s">
        <v>485</v>
      </c>
      <c r="BQ3068" s="143" t="s">
        <v>17560</v>
      </c>
    </row>
    <row r="3069" spans="15:69" x14ac:dyDescent="0.25">
      <c r="O3069" s="225" t="str">
        <f t="shared" si="1258"/>
        <v/>
      </c>
      <c r="BF3069" s="141">
        <v>27028</v>
      </c>
      <c r="BG3069" s="142" t="s">
        <v>16861</v>
      </c>
      <c r="BH3069" s="141" t="s">
        <v>478</v>
      </c>
      <c r="BI3069" s="141" t="s">
        <v>177</v>
      </c>
      <c r="BJ3069" s="141" t="s">
        <v>16862</v>
      </c>
      <c r="BK3069" s="141" t="s">
        <v>779</v>
      </c>
      <c r="BL3069" s="141" t="s">
        <v>12469</v>
      </c>
      <c r="BM3069" s="141">
        <v>46.2047294162317</v>
      </c>
      <c r="BN3069" s="141">
        <v>-70.785437066887596</v>
      </c>
      <c r="BO3069" s="141">
        <v>1974</v>
      </c>
      <c r="BP3069" s="143" t="s">
        <v>485</v>
      </c>
      <c r="BQ3069" s="143" t="s">
        <v>17560</v>
      </c>
    </row>
    <row r="3070" spans="15:69" x14ac:dyDescent="0.25">
      <c r="O3070" s="225" t="str">
        <f t="shared" si="1258"/>
        <v/>
      </c>
      <c r="BF3070" s="141">
        <v>30050</v>
      </c>
      <c r="BG3070" s="142" t="s">
        <v>11885</v>
      </c>
      <c r="BH3070" s="141" t="s">
        <v>180</v>
      </c>
      <c r="BI3070" s="141" t="s">
        <v>191</v>
      </c>
      <c r="BJ3070" s="141"/>
      <c r="BK3070" s="141" t="s">
        <v>11886</v>
      </c>
      <c r="BL3070" s="141" t="s">
        <v>2063</v>
      </c>
      <c r="BM3070" s="141">
        <v>45.669454868196901</v>
      </c>
      <c r="BN3070" s="141">
        <v>-70.938372552932293</v>
      </c>
      <c r="BO3070" s="141">
        <v>2014</v>
      </c>
      <c r="BP3070" s="143" t="s">
        <v>483</v>
      </c>
      <c r="BQ3070" s="143" t="s">
        <v>17560</v>
      </c>
    </row>
    <row r="3071" spans="15:69" x14ac:dyDescent="0.25">
      <c r="O3071" s="225" t="str">
        <f t="shared" si="1258"/>
        <v/>
      </c>
      <c r="BF3071" s="141">
        <v>30050</v>
      </c>
      <c r="BG3071" s="142" t="s">
        <v>11887</v>
      </c>
      <c r="BH3071" s="141" t="s">
        <v>180</v>
      </c>
      <c r="BI3071" s="141" t="s">
        <v>191</v>
      </c>
      <c r="BJ3071" s="141"/>
      <c r="BK3071" s="141" t="s">
        <v>4805</v>
      </c>
      <c r="BL3071" s="141" t="s">
        <v>11888</v>
      </c>
      <c r="BM3071" s="141">
        <v>45.716799999999999</v>
      </c>
      <c r="BN3071" s="141">
        <v>-70.910600000000002</v>
      </c>
      <c r="BO3071" s="141">
        <v>2014</v>
      </c>
      <c r="BP3071" s="143"/>
      <c r="BQ3071" s="143" t="s">
        <v>17560</v>
      </c>
    </row>
    <row r="3072" spans="15:69" x14ac:dyDescent="0.25">
      <c r="O3072" s="225" t="str">
        <f t="shared" si="1258"/>
        <v/>
      </c>
      <c r="BF3072" s="141">
        <v>30055</v>
      </c>
      <c r="BG3072" s="142" t="s">
        <v>12664</v>
      </c>
      <c r="BH3072" s="141" t="s">
        <v>478</v>
      </c>
      <c r="BI3072" s="141" t="s">
        <v>176</v>
      </c>
      <c r="BJ3072" s="141" t="s">
        <v>11993</v>
      </c>
      <c r="BK3072" s="141" t="s">
        <v>4184</v>
      </c>
      <c r="BL3072" s="141" t="s">
        <v>3295</v>
      </c>
      <c r="BM3072" s="141">
        <v>45.646157196133302</v>
      </c>
      <c r="BN3072" s="141">
        <v>-70.715657167633594</v>
      </c>
      <c r="BO3072" s="141">
        <v>1950</v>
      </c>
      <c r="BP3072" s="143" t="s">
        <v>24772</v>
      </c>
      <c r="BQ3072" s="143" t="s">
        <v>17560</v>
      </c>
    </row>
    <row r="3073" spans="15:69" x14ac:dyDescent="0.25">
      <c r="O3073" s="225" t="str">
        <f t="shared" si="1258"/>
        <v/>
      </c>
      <c r="BF3073" s="141">
        <v>30055</v>
      </c>
      <c r="BG3073" s="142" t="s">
        <v>12665</v>
      </c>
      <c r="BH3073" s="141" t="s">
        <v>478</v>
      </c>
      <c r="BI3073" s="141" t="s">
        <v>177</v>
      </c>
      <c r="BJ3073" s="141"/>
      <c r="BK3073" s="141" t="s">
        <v>12666</v>
      </c>
      <c r="BL3073" s="141" t="s">
        <v>3295</v>
      </c>
      <c r="BM3073" s="141">
        <v>45.652347824884401</v>
      </c>
      <c r="BN3073" s="141">
        <v>-70.729576366846999</v>
      </c>
      <c r="BO3073" s="141">
        <v>1950</v>
      </c>
      <c r="BP3073" s="143" t="s">
        <v>24773</v>
      </c>
      <c r="BQ3073" s="143" t="s">
        <v>17560</v>
      </c>
    </row>
    <row r="3074" spans="15:69" x14ac:dyDescent="0.25">
      <c r="O3074" s="225" t="str">
        <f t="shared" si="1258"/>
        <v/>
      </c>
      <c r="BF3074" s="141">
        <v>30072</v>
      </c>
      <c r="BG3074" s="142" t="s">
        <v>12671</v>
      </c>
      <c r="BH3074" s="141" t="s">
        <v>478</v>
      </c>
      <c r="BI3074" s="141" t="s">
        <v>177</v>
      </c>
      <c r="BJ3074" s="141" t="s">
        <v>12672</v>
      </c>
      <c r="BK3074" s="141" t="s">
        <v>6167</v>
      </c>
      <c r="BL3074" s="141" t="s">
        <v>12673</v>
      </c>
      <c r="BM3074" s="141">
        <v>45.754342999999999</v>
      </c>
      <c r="BN3074" s="141">
        <v>-70.718232999999998</v>
      </c>
      <c r="BO3074" s="141">
        <v>1985</v>
      </c>
      <c r="BP3074" s="143" t="s">
        <v>485</v>
      </c>
      <c r="BQ3074" s="143" t="s">
        <v>17560</v>
      </c>
    </row>
    <row r="3075" spans="15:69" x14ac:dyDescent="0.25">
      <c r="O3075" s="225" t="str">
        <f t="shared" si="1258"/>
        <v/>
      </c>
      <c r="BF3075" s="141">
        <v>30072</v>
      </c>
      <c r="BG3075" s="142" t="s">
        <v>12674</v>
      </c>
      <c r="BH3075" s="141" t="s">
        <v>478</v>
      </c>
      <c r="BI3075" s="141" t="s">
        <v>176</v>
      </c>
      <c r="BJ3075" s="141" t="s">
        <v>12675</v>
      </c>
      <c r="BK3075" s="141" t="s">
        <v>6167</v>
      </c>
      <c r="BL3075" s="141" t="s">
        <v>12673</v>
      </c>
      <c r="BM3075" s="141">
        <v>45.754342999999999</v>
      </c>
      <c r="BN3075" s="141">
        <v>-70.718232999999998</v>
      </c>
      <c r="BO3075" s="141">
        <v>1985</v>
      </c>
      <c r="BP3075" s="143" t="s">
        <v>24774</v>
      </c>
      <c r="BQ3075" s="143" t="s">
        <v>17560</v>
      </c>
    </row>
    <row r="3076" spans="15:69" x14ac:dyDescent="0.25">
      <c r="O3076" s="225" t="str">
        <f t="shared" si="1258"/>
        <v/>
      </c>
      <c r="BF3076" s="141">
        <v>30072</v>
      </c>
      <c r="BG3076" s="142" t="s">
        <v>12511</v>
      </c>
      <c r="BH3076" s="141" t="s">
        <v>180</v>
      </c>
      <c r="BI3076" s="141" t="s">
        <v>178</v>
      </c>
      <c r="BJ3076" s="141" t="s">
        <v>6096</v>
      </c>
      <c r="BK3076" s="141" t="s">
        <v>1581</v>
      </c>
      <c r="BL3076" s="141" t="s">
        <v>12512</v>
      </c>
      <c r="BM3076" s="141">
        <v>45.749059394867402</v>
      </c>
      <c r="BN3076" s="141">
        <v>-70.690540571064005</v>
      </c>
      <c r="BO3076" s="141">
        <v>1992</v>
      </c>
      <c r="BP3076" s="143" t="s">
        <v>178</v>
      </c>
      <c r="BQ3076" s="143" t="s">
        <v>17560</v>
      </c>
    </row>
    <row r="3077" spans="15:69" x14ac:dyDescent="0.25">
      <c r="O3077" s="225" t="str">
        <f t="shared" si="1258"/>
        <v/>
      </c>
      <c r="BF3077" s="141">
        <v>30072</v>
      </c>
      <c r="BG3077" s="142" t="s">
        <v>12513</v>
      </c>
      <c r="BH3077" s="141" t="s">
        <v>180</v>
      </c>
      <c r="BI3077" s="141" t="s">
        <v>191</v>
      </c>
      <c r="BJ3077" s="141" t="s">
        <v>12514</v>
      </c>
      <c r="BK3077" s="141"/>
      <c r="BL3077" s="141" t="s">
        <v>2063</v>
      </c>
      <c r="BM3077" s="141">
        <v>45.740186288669101</v>
      </c>
      <c r="BN3077" s="141">
        <v>-70.696460230233797</v>
      </c>
      <c r="BO3077" s="141">
        <v>1992</v>
      </c>
      <c r="BP3077" s="143" t="s">
        <v>24728</v>
      </c>
      <c r="BQ3077" s="143" t="s">
        <v>17560</v>
      </c>
    </row>
    <row r="3078" spans="15:69" x14ac:dyDescent="0.25">
      <c r="O3078" s="225" t="str">
        <f t="shared" si="1258"/>
        <v/>
      </c>
      <c r="BF3078" s="141">
        <v>30072</v>
      </c>
      <c r="BG3078" s="142" t="s">
        <v>12515</v>
      </c>
      <c r="BH3078" s="141" t="s">
        <v>180</v>
      </c>
      <c r="BI3078" s="141" t="s">
        <v>191</v>
      </c>
      <c r="BJ3078" s="141" t="s">
        <v>12516</v>
      </c>
      <c r="BK3078" s="141"/>
      <c r="BL3078" s="141" t="s">
        <v>12517</v>
      </c>
      <c r="BM3078" s="141">
        <v>45.444425000000003</v>
      </c>
      <c r="BN3078" s="141">
        <v>-70.413681999999994</v>
      </c>
      <c r="BO3078" s="141">
        <v>1992</v>
      </c>
      <c r="BP3078" s="143" t="s">
        <v>24729</v>
      </c>
      <c r="BQ3078" s="143" t="s">
        <v>17560</v>
      </c>
    </row>
    <row r="3079" spans="15:69" x14ac:dyDescent="0.25">
      <c r="O3079" s="225" t="str">
        <f t="shared" si="1258"/>
        <v/>
      </c>
      <c r="BF3079" s="141">
        <v>30095</v>
      </c>
      <c r="BG3079" s="142" t="s">
        <v>2461</v>
      </c>
      <c r="BH3079" s="141" t="s">
        <v>478</v>
      </c>
      <c r="BI3079" s="141" t="s">
        <v>176</v>
      </c>
      <c r="BJ3079" s="141" t="s">
        <v>1588</v>
      </c>
      <c r="BK3079" s="141" t="s">
        <v>2462</v>
      </c>
      <c r="BL3079" s="141" t="s">
        <v>2459</v>
      </c>
      <c r="BM3079" s="141">
        <v>45.832051937405403</v>
      </c>
      <c r="BN3079" s="141">
        <v>-71.075387260831604</v>
      </c>
      <c r="BO3079" s="141">
        <v>2005</v>
      </c>
      <c r="BP3079" s="143" t="s">
        <v>176</v>
      </c>
      <c r="BQ3079" s="143" t="s">
        <v>17560</v>
      </c>
    </row>
    <row r="3080" spans="15:69" x14ac:dyDescent="0.25">
      <c r="O3080" s="225" t="str">
        <f t="shared" si="1258"/>
        <v/>
      </c>
      <c r="BF3080" s="141">
        <v>31015</v>
      </c>
      <c r="BG3080" s="142" t="s">
        <v>17399</v>
      </c>
      <c r="BH3080" s="141" t="s">
        <v>180</v>
      </c>
      <c r="BI3080" s="141" t="s">
        <v>191</v>
      </c>
      <c r="BJ3080" s="141" t="s">
        <v>17400</v>
      </c>
      <c r="BK3080" s="141" t="s">
        <v>17401</v>
      </c>
      <c r="BL3080" s="141" t="s">
        <v>17402</v>
      </c>
      <c r="BM3080" s="141">
        <v>45.908909999999999</v>
      </c>
      <c r="BN3080" s="141">
        <v>-71.361980000000003</v>
      </c>
      <c r="BO3080" s="141">
        <v>1984</v>
      </c>
      <c r="BP3080" s="143"/>
      <c r="BQ3080" s="143" t="s">
        <v>17560</v>
      </c>
    </row>
    <row r="3081" spans="15:69" x14ac:dyDescent="0.25">
      <c r="O3081" s="225" t="str">
        <f t="shared" si="1258"/>
        <v/>
      </c>
      <c r="BF3081" s="141">
        <v>31045</v>
      </c>
      <c r="BG3081" s="142" t="s">
        <v>16345</v>
      </c>
      <c r="BH3081" s="141" t="s">
        <v>180</v>
      </c>
      <c r="BI3081" s="141" t="s">
        <v>191</v>
      </c>
      <c r="BJ3081" s="141" t="s">
        <v>16243</v>
      </c>
      <c r="BK3081" s="141" t="s">
        <v>2674</v>
      </c>
      <c r="BL3081" s="141" t="s">
        <v>16244</v>
      </c>
      <c r="BM3081" s="141">
        <v>46.0139</v>
      </c>
      <c r="BN3081" s="141">
        <v>-71.414169999999999</v>
      </c>
      <c r="BO3081" s="141">
        <v>1994</v>
      </c>
      <c r="BP3081" s="143" t="s">
        <v>25392</v>
      </c>
      <c r="BQ3081" s="143" t="s">
        <v>17560</v>
      </c>
    </row>
    <row r="3082" spans="15:69" x14ac:dyDescent="0.25">
      <c r="O3082" s="225" t="str">
        <f t="shared" si="1258"/>
        <v/>
      </c>
      <c r="BF3082" s="141">
        <v>31122</v>
      </c>
      <c r="BG3082" s="142" t="s">
        <v>16183</v>
      </c>
      <c r="BH3082" s="141" t="s">
        <v>180</v>
      </c>
      <c r="BI3082" s="141" t="s">
        <v>178</v>
      </c>
      <c r="BJ3082" s="141" t="s">
        <v>16184</v>
      </c>
      <c r="BK3082" s="141" t="s">
        <v>16185</v>
      </c>
      <c r="BL3082" s="141" t="s">
        <v>4382</v>
      </c>
      <c r="BM3082" s="141">
        <v>46.227960000000003</v>
      </c>
      <c r="BN3082" s="141">
        <v>-71.063519999999997</v>
      </c>
      <c r="BO3082" s="141">
        <v>1990</v>
      </c>
      <c r="BP3082" s="143"/>
      <c r="BQ3082" s="143" t="s">
        <v>17560</v>
      </c>
    </row>
    <row r="3083" spans="15:69" x14ac:dyDescent="0.25">
      <c r="O3083" s="225" t="str">
        <f t="shared" si="1258"/>
        <v/>
      </c>
      <c r="BF3083" s="141">
        <v>31122</v>
      </c>
      <c r="BG3083" s="142" t="s">
        <v>16186</v>
      </c>
      <c r="BH3083" s="141" t="s">
        <v>478</v>
      </c>
      <c r="BI3083" s="141" t="s">
        <v>186</v>
      </c>
      <c r="BJ3083" s="141"/>
      <c r="BK3083" s="141"/>
      <c r="BL3083" s="141" t="s">
        <v>26572</v>
      </c>
      <c r="BM3083" s="141">
        <v>46.205060000000003</v>
      </c>
      <c r="BN3083" s="141">
        <v>-71.046800000000005</v>
      </c>
      <c r="BO3083" s="141">
        <v>2007</v>
      </c>
      <c r="BP3083" s="143" t="s">
        <v>25384</v>
      </c>
      <c r="BQ3083" s="143" t="s">
        <v>17560</v>
      </c>
    </row>
    <row r="3084" spans="15:69" x14ac:dyDescent="0.25">
      <c r="O3084" s="225" t="str">
        <f t="shared" si="1258"/>
        <v/>
      </c>
      <c r="BF3084" s="141">
        <v>31122</v>
      </c>
      <c r="BG3084" s="142" t="s">
        <v>16187</v>
      </c>
      <c r="BH3084" s="141" t="s">
        <v>478</v>
      </c>
      <c r="BI3084" s="141" t="s">
        <v>177</v>
      </c>
      <c r="BJ3084" s="141" t="s">
        <v>16188</v>
      </c>
      <c r="BK3084" s="141"/>
      <c r="BL3084" s="141" t="s">
        <v>16189</v>
      </c>
      <c r="BM3084" s="141">
        <v>46.221359999999997</v>
      </c>
      <c r="BN3084" s="141">
        <v>-71.070840000000004</v>
      </c>
      <c r="BO3084" s="141">
        <v>2007</v>
      </c>
      <c r="BP3084" s="143"/>
      <c r="BQ3084" s="143" t="s">
        <v>17560</v>
      </c>
    </row>
    <row r="3085" spans="15:69" x14ac:dyDescent="0.25">
      <c r="O3085" s="225" t="str">
        <f t="shared" si="1258"/>
        <v/>
      </c>
      <c r="BF3085" s="141">
        <v>31122</v>
      </c>
      <c r="BG3085" s="142" t="s">
        <v>16190</v>
      </c>
      <c r="BH3085" s="141" t="s">
        <v>478</v>
      </c>
      <c r="BI3085" s="141" t="s">
        <v>177</v>
      </c>
      <c r="BJ3085" s="141" t="s">
        <v>16191</v>
      </c>
      <c r="BK3085" s="141"/>
      <c r="BL3085" s="141" t="s">
        <v>16192</v>
      </c>
      <c r="BM3085" s="141">
        <v>46.234000000000002</v>
      </c>
      <c r="BN3085" s="141">
        <v>-71.086600000000004</v>
      </c>
      <c r="BO3085" s="141">
        <v>2014</v>
      </c>
      <c r="BP3085" s="143"/>
      <c r="BQ3085" s="143" t="s">
        <v>17560</v>
      </c>
    </row>
    <row r="3086" spans="15:69" x14ac:dyDescent="0.25">
      <c r="O3086" s="225" t="str">
        <f t="shared" ref="O3086:O3149" si="1259">IF(OR(B3086="",C3086="",G3086="",H3086="",I3086="",AND(J3086="",BW3086=FALSE),AND(K3086="",BX3086=FALSE),AND(L3086="",BY3086=FALSE),AND(M3086="",BZ3086=FALSE)),"",(IF(AND(100&gt;=CG3086,CG3086&gt;80),"A",IF(AND(80&gt;=CG3086,CG3086&gt;60),"B",IF(AND(60&gt;=CG3086,CG3086&gt;40),"C",IF(AND(40&gt;=CG3086,CG3086&gt;20),"D","E"))))))</f>
        <v/>
      </c>
      <c r="BF3086" s="141">
        <v>32013</v>
      </c>
      <c r="BG3086" s="142" t="s">
        <v>22658</v>
      </c>
      <c r="BH3086" s="141" t="s">
        <v>180</v>
      </c>
      <c r="BI3086" s="141" t="s">
        <v>191</v>
      </c>
      <c r="BJ3086" s="141"/>
      <c r="BK3086" s="141" t="s">
        <v>11608</v>
      </c>
      <c r="BL3086" s="141" t="s">
        <v>22659</v>
      </c>
      <c r="BM3086" s="141">
        <v>46.1128458685873</v>
      </c>
      <c r="BN3086" s="141">
        <v>-71.571208221580093</v>
      </c>
      <c r="BO3086" s="141">
        <v>1986</v>
      </c>
      <c r="BP3086" s="143" t="s">
        <v>26224</v>
      </c>
      <c r="BQ3086" s="143" t="s">
        <v>17560</v>
      </c>
    </row>
    <row r="3087" spans="15:69" x14ac:dyDescent="0.25">
      <c r="O3087" s="225" t="str">
        <f t="shared" si="1259"/>
        <v/>
      </c>
      <c r="BF3087" s="141">
        <v>33030</v>
      </c>
      <c r="BG3087" s="142" t="s">
        <v>15865</v>
      </c>
      <c r="BH3087" s="141" t="s">
        <v>478</v>
      </c>
      <c r="BI3087" s="141" t="s">
        <v>176</v>
      </c>
      <c r="BJ3087" s="141" t="s">
        <v>26569</v>
      </c>
      <c r="BK3087" s="141" t="s">
        <v>10448</v>
      </c>
      <c r="BL3087" s="141" t="s">
        <v>1586</v>
      </c>
      <c r="BM3087" s="141">
        <v>46.480460000000001</v>
      </c>
      <c r="BN3087" s="141">
        <v>-71.231639999999999</v>
      </c>
      <c r="BO3087" s="141">
        <v>2004</v>
      </c>
      <c r="BP3087" s="143" t="s">
        <v>25337</v>
      </c>
      <c r="BQ3087" s="143" t="s">
        <v>17560</v>
      </c>
    </row>
    <row r="3088" spans="15:69" x14ac:dyDescent="0.25">
      <c r="O3088" s="225" t="str">
        <f t="shared" si="1259"/>
        <v/>
      </c>
      <c r="BF3088" s="141">
        <v>33035</v>
      </c>
      <c r="BG3088" s="142" t="s">
        <v>17328</v>
      </c>
      <c r="BH3088" s="141" t="s">
        <v>180</v>
      </c>
      <c r="BI3088" s="141" t="s">
        <v>191</v>
      </c>
      <c r="BJ3088" s="141" t="s">
        <v>1539</v>
      </c>
      <c r="BK3088" s="141" t="s">
        <v>17329</v>
      </c>
      <c r="BL3088" s="141" t="s">
        <v>1616</v>
      </c>
      <c r="BM3088" s="141">
        <v>46.508049999999997</v>
      </c>
      <c r="BN3088" s="141">
        <v>-71.357889999999998</v>
      </c>
      <c r="BO3088" s="141">
        <v>2007</v>
      </c>
      <c r="BP3088" s="143" t="s">
        <v>25487</v>
      </c>
      <c r="BQ3088" s="143" t="s">
        <v>17560</v>
      </c>
    </row>
    <row r="3089" spans="15:69" x14ac:dyDescent="0.25">
      <c r="O3089" s="225" t="str">
        <f t="shared" si="1259"/>
        <v/>
      </c>
      <c r="BF3089" s="141">
        <v>34115</v>
      </c>
      <c r="BG3089" s="142" t="s">
        <v>10469</v>
      </c>
      <c r="BH3089" s="141" t="s">
        <v>478</v>
      </c>
      <c r="BI3089" s="141" t="s">
        <v>176</v>
      </c>
      <c r="BJ3089" s="141" t="s">
        <v>3050</v>
      </c>
      <c r="BK3089" s="141"/>
      <c r="BL3089" s="141" t="s">
        <v>10470</v>
      </c>
      <c r="BM3089" s="141">
        <v>46.891159000000002</v>
      </c>
      <c r="BN3089" s="141">
        <v>-71.905805079999993</v>
      </c>
      <c r="BO3089" s="141">
        <v>2014</v>
      </c>
      <c r="BP3089" s="143" t="s">
        <v>24550</v>
      </c>
      <c r="BQ3089" s="143" t="s">
        <v>17560</v>
      </c>
    </row>
    <row r="3090" spans="15:69" x14ac:dyDescent="0.25">
      <c r="O3090" s="225" t="str">
        <f t="shared" si="1259"/>
        <v/>
      </c>
      <c r="BF3090" s="141">
        <v>36033</v>
      </c>
      <c r="BG3090" s="142" t="s">
        <v>23505</v>
      </c>
      <c r="BH3090" s="141" t="s">
        <v>180</v>
      </c>
      <c r="BI3090" s="141" t="s">
        <v>178</v>
      </c>
      <c r="BJ3090" s="141"/>
      <c r="BK3090" s="141" t="s">
        <v>17659</v>
      </c>
      <c r="BL3090" s="141" t="s">
        <v>4599</v>
      </c>
      <c r="BM3090" s="141">
        <v>46.511379742393601</v>
      </c>
      <c r="BN3090" s="141">
        <v>-72.763718720066706</v>
      </c>
      <c r="BO3090" s="141">
        <v>1994</v>
      </c>
      <c r="BP3090" s="143"/>
      <c r="BQ3090" s="143" t="s">
        <v>17560</v>
      </c>
    </row>
    <row r="3091" spans="15:69" x14ac:dyDescent="0.25">
      <c r="O3091" s="225" t="str">
        <f t="shared" si="1259"/>
        <v/>
      </c>
      <c r="BF3091" s="141">
        <v>36033</v>
      </c>
      <c r="BG3091" s="142" t="s">
        <v>23506</v>
      </c>
      <c r="BH3091" s="141" t="s">
        <v>180</v>
      </c>
      <c r="BI3091" s="141" t="s">
        <v>191</v>
      </c>
      <c r="BJ3091" s="141"/>
      <c r="BK3091" s="141" t="s">
        <v>18381</v>
      </c>
      <c r="BL3091" s="141" t="s">
        <v>23507</v>
      </c>
      <c r="BM3091" s="141">
        <v>46.5842595405948</v>
      </c>
      <c r="BN3091" s="141">
        <v>-72.712042733869296</v>
      </c>
      <c r="BO3091" s="141">
        <v>1998</v>
      </c>
      <c r="BP3091" s="143"/>
      <c r="BQ3091" s="143" t="s">
        <v>17560</v>
      </c>
    </row>
    <row r="3092" spans="15:69" x14ac:dyDescent="0.25">
      <c r="O3092" s="225" t="str">
        <f t="shared" si="1259"/>
        <v/>
      </c>
      <c r="BF3092" s="141">
        <v>36033</v>
      </c>
      <c r="BG3092" s="142" t="s">
        <v>23508</v>
      </c>
      <c r="BH3092" s="141" t="s">
        <v>478</v>
      </c>
      <c r="BI3092" s="141" t="s">
        <v>176</v>
      </c>
      <c r="BJ3092" s="141"/>
      <c r="BK3092" s="141" t="s">
        <v>4981</v>
      </c>
      <c r="BL3092" s="141" t="s">
        <v>23509</v>
      </c>
      <c r="BM3092" s="141">
        <v>46.558499103649901</v>
      </c>
      <c r="BN3092" s="141">
        <v>-72.750473851810497</v>
      </c>
      <c r="BO3092" s="141">
        <v>1980</v>
      </c>
      <c r="BP3092" s="143"/>
      <c r="BQ3092" s="143" t="s">
        <v>17560</v>
      </c>
    </row>
    <row r="3093" spans="15:69" x14ac:dyDescent="0.25">
      <c r="O3093" s="225" t="str">
        <f t="shared" si="1259"/>
        <v/>
      </c>
      <c r="BF3093" s="141">
        <v>36033</v>
      </c>
      <c r="BG3093" s="142" t="s">
        <v>23533</v>
      </c>
      <c r="BH3093" s="141" t="s">
        <v>478</v>
      </c>
      <c r="BI3093" s="141" t="s">
        <v>1268</v>
      </c>
      <c r="BJ3093" s="141" t="s">
        <v>23534</v>
      </c>
      <c r="BK3093" s="141" t="s">
        <v>10695</v>
      </c>
      <c r="BL3093" s="141" t="s">
        <v>23535</v>
      </c>
      <c r="BM3093" s="141">
        <v>46.638395805713998</v>
      </c>
      <c r="BN3093" s="141">
        <v>-72.849946501810095</v>
      </c>
      <c r="BO3093" s="141">
        <v>1982</v>
      </c>
      <c r="BP3093" s="143"/>
      <c r="BQ3093" s="143" t="s">
        <v>17560</v>
      </c>
    </row>
    <row r="3094" spans="15:69" x14ac:dyDescent="0.25">
      <c r="O3094" s="225" t="str">
        <f t="shared" si="1259"/>
        <v/>
      </c>
      <c r="BF3094" s="141">
        <v>36033</v>
      </c>
      <c r="BG3094" s="142" t="s">
        <v>23536</v>
      </c>
      <c r="BH3094" s="141" t="s">
        <v>180</v>
      </c>
      <c r="BI3094" s="141" t="s">
        <v>191</v>
      </c>
      <c r="BJ3094" s="141" t="s">
        <v>2086</v>
      </c>
      <c r="BK3094" s="141" t="s">
        <v>2342</v>
      </c>
      <c r="BL3094" s="141" t="s">
        <v>23537</v>
      </c>
      <c r="BM3094" s="141">
        <v>46.6199397651718</v>
      </c>
      <c r="BN3094" s="141">
        <v>-72.682433592299702</v>
      </c>
      <c r="BO3094" s="141">
        <v>1986</v>
      </c>
      <c r="BP3094" s="143"/>
      <c r="BQ3094" s="143" t="s">
        <v>17560</v>
      </c>
    </row>
    <row r="3095" spans="15:69" x14ac:dyDescent="0.25">
      <c r="O3095" s="225" t="str">
        <f t="shared" si="1259"/>
        <v/>
      </c>
      <c r="BF3095" s="141">
        <v>36033</v>
      </c>
      <c r="BG3095" s="142" t="s">
        <v>23538</v>
      </c>
      <c r="BH3095" s="141" t="s">
        <v>478</v>
      </c>
      <c r="BI3095" s="141" t="s">
        <v>186</v>
      </c>
      <c r="BJ3095" s="141"/>
      <c r="BK3095" s="141" t="s">
        <v>23539</v>
      </c>
      <c r="BL3095" s="141" t="s">
        <v>23540</v>
      </c>
      <c r="BM3095" s="141">
        <v>46.5702989357031</v>
      </c>
      <c r="BN3095" s="141">
        <v>-72.744401762856597</v>
      </c>
      <c r="BO3095" s="141">
        <v>1970</v>
      </c>
      <c r="BP3095" s="143"/>
      <c r="BQ3095" s="143" t="s">
        <v>17560</v>
      </c>
    </row>
    <row r="3096" spans="15:69" x14ac:dyDescent="0.25">
      <c r="O3096" s="225" t="str">
        <f t="shared" si="1259"/>
        <v/>
      </c>
      <c r="BF3096" s="141">
        <v>36033</v>
      </c>
      <c r="BG3096" s="142" t="s">
        <v>23541</v>
      </c>
      <c r="BH3096" s="141" t="s">
        <v>478</v>
      </c>
      <c r="BI3096" s="141" t="s">
        <v>186</v>
      </c>
      <c r="BJ3096" s="141"/>
      <c r="BK3096" s="141" t="s">
        <v>23542</v>
      </c>
      <c r="BL3096" s="141" t="s">
        <v>23543</v>
      </c>
      <c r="BM3096" s="141">
        <v>46.500307047701497</v>
      </c>
      <c r="BN3096" s="141">
        <v>-72.724760705908395</v>
      </c>
      <c r="BO3096" s="141">
        <v>1988</v>
      </c>
      <c r="BP3096" s="143"/>
      <c r="BQ3096" s="143" t="s">
        <v>17560</v>
      </c>
    </row>
    <row r="3097" spans="15:69" x14ac:dyDescent="0.25">
      <c r="O3097" s="225" t="str">
        <f t="shared" si="1259"/>
        <v/>
      </c>
      <c r="BF3097" s="141">
        <v>36033</v>
      </c>
      <c r="BG3097" s="142" t="s">
        <v>23544</v>
      </c>
      <c r="BH3097" s="141" t="s">
        <v>180</v>
      </c>
      <c r="BI3097" s="141" t="s">
        <v>191</v>
      </c>
      <c r="BJ3097" s="141"/>
      <c r="BK3097" s="141" t="s">
        <v>23545</v>
      </c>
      <c r="BL3097" s="141" t="s">
        <v>2063</v>
      </c>
      <c r="BM3097" s="141">
        <v>46.688862690605198</v>
      </c>
      <c r="BN3097" s="141">
        <v>-72.738422498472801</v>
      </c>
      <c r="BO3097" s="141">
        <v>1995</v>
      </c>
      <c r="BP3097" s="143"/>
      <c r="BQ3097" s="143" t="s">
        <v>17560</v>
      </c>
    </row>
    <row r="3098" spans="15:69" x14ac:dyDescent="0.25">
      <c r="O3098" s="225" t="str">
        <f t="shared" si="1259"/>
        <v/>
      </c>
      <c r="BF3098" s="141">
        <v>36033</v>
      </c>
      <c r="BG3098" s="142" t="s">
        <v>23546</v>
      </c>
      <c r="BH3098" s="141" t="s">
        <v>180</v>
      </c>
      <c r="BI3098" s="141" t="s">
        <v>191</v>
      </c>
      <c r="BJ3098" s="141"/>
      <c r="BK3098" s="141" t="s">
        <v>23547</v>
      </c>
      <c r="BL3098" s="141" t="s">
        <v>23548</v>
      </c>
      <c r="BM3098" s="141">
        <v>46.544843312075997</v>
      </c>
      <c r="BN3098" s="141">
        <v>-72.752057037984002</v>
      </c>
      <c r="BO3098" s="141">
        <v>1999</v>
      </c>
      <c r="BP3098" s="143"/>
      <c r="BQ3098" s="143" t="s">
        <v>17560</v>
      </c>
    </row>
    <row r="3099" spans="15:69" x14ac:dyDescent="0.25">
      <c r="O3099" s="225" t="str">
        <f t="shared" si="1259"/>
        <v/>
      </c>
      <c r="BF3099" s="141">
        <v>37215</v>
      </c>
      <c r="BG3099" s="142" t="s">
        <v>10538</v>
      </c>
      <c r="BH3099" s="141" t="s">
        <v>478</v>
      </c>
      <c r="BI3099" s="141" t="s">
        <v>1268</v>
      </c>
      <c r="BJ3099" s="141" t="s">
        <v>10539</v>
      </c>
      <c r="BK3099" s="141" t="s">
        <v>1879</v>
      </c>
      <c r="BL3099" s="141" t="s">
        <v>10540</v>
      </c>
      <c r="BM3099" s="141">
        <v>46.554977932856097</v>
      </c>
      <c r="BN3099" s="141">
        <v>-72.365627173605503</v>
      </c>
      <c r="BO3099" s="141">
        <v>1990</v>
      </c>
      <c r="BP3099" s="143" t="s">
        <v>24556</v>
      </c>
      <c r="BQ3099" s="143" t="s">
        <v>17560</v>
      </c>
    </row>
    <row r="3100" spans="15:69" x14ac:dyDescent="0.25">
      <c r="O3100" s="225" t="str">
        <f t="shared" si="1259"/>
        <v/>
      </c>
      <c r="BF3100" s="141">
        <v>37220</v>
      </c>
      <c r="BG3100" s="142" t="s">
        <v>10509</v>
      </c>
      <c r="BH3100" s="141" t="s">
        <v>478</v>
      </c>
      <c r="BI3100" s="141" t="s">
        <v>177</v>
      </c>
      <c r="BJ3100" s="141"/>
      <c r="BK3100" s="141" t="s">
        <v>1602</v>
      </c>
      <c r="BL3100" s="141" t="s">
        <v>10507</v>
      </c>
      <c r="BM3100" s="141">
        <v>46.442570000000003</v>
      </c>
      <c r="BN3100" s="141">
        <v>-72.346869999999996</v>
      </c>
      <c r="BO3100" s="141">
        <v>1935</v>
      </c>
      <c r="BP3100" s="143" t="s">
        <v>485</v>
      </c>
      <c r="BQ3100" s="143" t="s">
        <v>17560</v>
      </c>
    </row>
    <row r="3101" spans="15:69" x14ac:dyDescent="0.25">
      <c r="O3101" s="225" t="str">
        <f t="shared" si="1259"/>
        <v/>
      </c>
      <c r="BF3101" s="141">
        <v>37220</v>
      </c>
      <c r="BG3101" s="142" t="s">
        <v>10510</v>
      </c>
      <c r="BH3101" s="141" t="s">
        <v>180</v>
      </c>
      <c r="BI3101" s="141" t="s">
        <v>191</v>
      </c>
      <c r="BJ3101" s="141"/>
      <c r="BK3101" s="141" t="s">
        <v>3219</v>
      </c>
      <c r="BL3101" s="141" t="s">
        <v>10511</v>
      </c>
      <c r="BM3101" s="141">
        <v>46.410986999999999</v>
      </c>
      <c r="BN3101" s="141">
        <v>-72.414399000000003</v>
      </c>
      <c r="BO3101" s="141">
        <v>2014</v>
      </c>
      <c r="BP3101" s="143"/>
      <c r="BQ3101" s="143" t="s">
        <v>17560</v>
      </c>
    </row>
    <row r="3102" spans="15:69" x14ac:dyDescent="0.25">
      <c r="O3102" s="225" t="str">
        <f t="shared" si="1259"/>
        <v/>
      </c>
      <c r="BF3102" s="141">
        <v>37220</v>
      </c>
      <c r="BG3102" s="142" t="s">
        <v>10512</v>
      </c>
      <c r="BH3102" s="141" t="s">
        <v>478</v>
      </c>
      <c r="BI3102" s="141" t="s">
        <v>176</v>
      </c>
      <c r="BJ3102" s="141"/>
      <c r="BK3102" s="141" t="s">
        <v>10513</v>
      </c>
      <c r="BL3102" s="141" t="s">
        <v>10507</v>
      </c>
      <c r="BM3102" s="141">
        <v>46.459466999999997</v>
      </c>
      <c r="BN3102" s="141">
        <v>-72.369456999999997</v>
      </c>
      <c r="BO3102" s="141">
        <v>1993</v>
      </c>
      <c r="BP3102" s="143" t="s">
        <v>3302</v>
      </c>
      <c r="BQ3102" s="143" t="s">
        <v>17560</v>
      </c>
    </row>
    <row r="3103" spans="15:69" x14ac:dyDescent="0.25">
      <c r="O3103" s="225" t="str">
        <f t="shared" si="1259"/>
        <v/>
      </c>
      <c r="BF3103" s="141">
        <v>37210</v>
      </c>
      <c r="BG3103" s="142" t="s">
        <v>10533</v>
      </c>
      <c r="BH3103" s="141" t="s">
        <v>478</v>
      </c>
      <c r="BI3103" s="141" t="s">
        <v>186</v>
      </c>
      <c r="BJ3103" s="141" t="s">
        <v>10534</v>
      </c>
      <c r="BK3103" s="141" t="s">
        <v>10535</v>
      </c>
      <c r="BL3103" s="141" t="s">
        <v>10536</v>
      </c>
      <c r="BM3103" s="141">
        <v>46.485750000000003</v>
      </c>
      <c r="BN3103" s="141">
        <v>-72.269059999999996</v>
      </c>
      <c r="BO3103" s="141">
        <v>1964</v>
      </c>
      <c r="BP3103" s="143"/>
      <c r="BQ3103" s="143" t="s">
        <v>27848</v>
      </c>
    </row>
    <row r="3104" spans="15:69" x14ac:dyDescent="0.25">
      <c r="O3104" s="225" t="str">
        <f t="shared" si="1259"/>
        <v/>
      </c>
      <c r="BF3104" s="141">
        <v>37220</v>
      </c>
      <c r="BG3104" s="142" t="s">
        <v>10514</v>
      </c>
      <c r="BH3104" s="141" t="s">
        <v>180</v>
      </c>
      <c r="BI3104" s="141" t="s">
        <v>178</v>
      </c>
      <c r="BJ3104" s="141"/>
      <c r="BK3104" s="141" t="s">
        <v>3219</v>
      </c>
      <c r="BL3104" s="141" t="s">
        <v>10511</v>
      </c>
      <c r="BM3104" s="141">
        <v>46.410986999999999</v>
      </c>
      <c r="BN3104" s="141">
        <v>-72.414399000000003</v>
      </c>
      <c r="BO3104" s="141">
        <v>2014</v>
      </c>
      <c r="BP3104" s="143" t="s">
        <v>23898</v>
      </c>
      <c r="BQ3104" s="143" t="s">
        <v>17560</v>
      </c>
    </row>
    <row r="3105" spans="15:69" x14ac:dyDescent="0.25">
      <c r="O3105" s="225" t="str">
        <f t="shared" si="1259"/>
        <v/>
      </c>
      <c r="BF3105" s="141">
        <v>37220</v>
      </c>
      <c r="BG3105" s="142" t="s">
        <v>10557</v>
      </c>
      <c r="BH3105" s="141" t="s">
        <v>478</v>
      </c>
      <c r="BI3105" s="141" t="s">
        <v>176</v>
      </c>
      <c r="BJ3105" s="141"/>
      <c r="BK3105" s="141" t="s">
        <v>5833</v>
      </c>
      <c r="BL3105" s="141" t="s">
        <v>10558</v>
      </c>
      <c r="BM3105" s="141">
        <v>46.436629000000003</v>
      </c>
      <c r="BN3105" s="141">
        <v>-72.407248999999993</v>
      </c>
      <c r="BO3105" s="141">
        <v>2012</v>
      </c>
      <c r="BP3105" s="143" t="s">
        <v>3302</v>
      </c>
      <c r="BQ3105" s="143" t="s">
        <v>17560</v>
      </c>
    </row>
    <row r="3106" spans="15:69" x14ac:dyDescent="0.25">
      <c r="O3106" s="225" t="str">
        <f t="shared" si="1259"/>
        <v/>
      </c>
      <c r="BF3106" s="141">
        <v>37235</v>
      </c>
      <c r="BG3106" s="142" t="s">
        <v>11312</v>
      </c>
      <c r="BH3106" s="141" t="s">
        <v>478</v>
      </c>
      <c r="BI3106" s="141" t="s">
        <v>177</v>
      </c>
      <c r="BJ3106" s="141" t="s">
        <v>11313</v>
      </c>
      <c r="BK3106" s="141" t="s">
        <v>2373</v>
      </c>
      <c r="BL3106" s="141" t="s">
        <v>2063</v>
      </c>
      <c r="BM3106" s="141">
        <v>46.494439096488499</v>
      </c>
      <c r="BN3106" s="141">
        <v>-72.650992795799098</v>
      </c>
      <c r="BO3106" s="141">
        <v>2013</v>
      </c>
      <c r="BP3106" s="143" t="s">
        <v>485</v>
      </c>
      <c r="BQ3106" s="143" t="s">
        <v>17560</v>
      </c>
    </row>
    <row r="3107" spans="15:69" x14ac:dyDescent="0.25">
      <c r="O3107" s="225" t="str">
        <f t="shared" si="1259"/>
        <v/>
      </c>
      <c r="BF3107" s="141">
        <v>37235</v>
      </c>
      <c r="BG3107" s="142" t="s">
        <v>11314</v>
      </c>
      <c r="BH3107" s="141" t="s">
        <v>478</v>
      </c>
      <c r="BI3107" s="141" t="s">
        <v>177</v>
      </c>
      <c r="BJ3107" s="141" t="s">
        <v>11315</v>
      </c>
      <c r="BK3107" s="141" t="s">
        <v>2373</v>
      </c>
      <c r="BL3107" s="141" t="s">
        <v>2063</v>
      </c>
      <c r="BM3107" s="141">
        <v>46.494439096488499</v>
      </c>
      <c r="BN3107" s="141">
        <v>-72.650992795799098</v>
      </c>
      <c r="BO3107" s="141">
        <v>1988</v>
      </c>
      <c r="BP3107" s="143" t="s">
        <v>485</v>
      </c>
      <c r="BQ3107" s="143" t="s">
        <v>17560</v>
      </c>
    </row>
    <row r="3108" spans="15:69" x14ac:dyDescent="0.25">
      <c r="O3108" s="225" t="str">
        <f t="shared" si="1259"/>
        <v/>
      </c>
      <c r="BF3108" s="141">
        <v>38005</v>
      </c>
      <c r="BG3108" s="142" t="s">
        <v>22849</v>
      </c>
      <c r="BH3108" s="141" t="s">
        <v>478</v>
      </c>
      <c r="BI3108" s="141" t="s">
        <v>176</v>
      </c>
      <c r="BJ3108" s="141"/>
      <c r="BK3108" s="141" t="s">
        <v>12938</v>
      </c>
      <c r="BL3108" s="141" t="s">
        <v>22850</v>
      </c>
      <c r="BM3108" s="141">
        <v>46.237720000000003</v>
      </c>
      <c r="BN3108" s="141">
        <v>-72.217609999999993</v>
      </c>
      <c r="BO3108" s="141">
        <v>1998</v>
      </c>
      <c r="BP3108" s="143" t="s">
        <v>26251</v>
      </c>
      <c r="BQ3108" s="143" t="s">
        <v>17560</v>
      </c>
    </row>
    <row r="3109" spans="15:69" x14ac:dyDescent="0.25">
      <c r="O3109" s="225" t="str">
        <f t="shared" si="1259"/>
        <v/>
      </c>
      <c r="BF3109" s="141">
        <v>38005</v>
      </c>
      <c r="BG3109" s="142" t="s">
        <v>22892</v>
      </c>
      <c r="BH3109" s="141" t="s">
        <v>180</v>
      </c>
      <c r="BI3109" s="141" t="s">
        <v>178</v>
      </c>
      <c r="BJ3109" s="141"/>
      <c r="BK3109" s="141" t="s">
        <v>3855</v>
      </c>
      <c r="BL3109" s="141" t="s">
        <v>22893</v>
      </c>
      <c r="BM3109" s="141">
        <v>46.231270000000002</v>
      </c>
      <c r="BN3109" s="141">
        <v>-72.220160000000007</v>
      </c>
      <c r="BO3109" s="141">
        <v>1998</v>
      </c>
      <c r="BP3109" s="143" t="s">
        <v>484</v>
      </c>
      <c r="BQ3109" s="143" t="s">
        <v>17560</v>
      </c>
    </row>
    <row r="3110" spans="15:69" x14ac:dyDescent="0.25">
      <c r="O3110" s="225" t="str">
        <f t="shared" si="1259"/>
        <v/>
      </c>
      <c r="BF3110" s="141">
        <v>38005</v>
      </c>
      <c r="BG3110" s="142" t="s">
        <v>22894</v>
      </c>
      <c r="BH3110" s="141" t="s">
        <v>180</v>
      </c>
      <c r="BI3110" s="141" t="s">
        <v>191</v>
      </c>
      <c r="BJ3110" s="141" t="s">
        <v>22895</v>
      </c>
      <c r="BK3110" s="141" t="s">
        <v>22896</v>
      </c>
      <c r="BL3110" s="141" t="s">
        <v>22850</v>
      </c>
      <c r="BM3110" s="141">
        <v>46.231200000000001</v>
      </c>
      <c r="BN3110" s="141">
        <v>-72.221149999999994</v>
      </c>
      <c r="BO3110" s="141">
        <v>1998</v>
      </c>
      <c r="BP3110" s="143" t="s">
        <v>22895</v>
      </c>
      <c r="BQ3110" s="143" t="s">
        <v>17560</v>
      </c>
    </row>
    <row r="3111" spans="15:69" x14ac:dyDescent="0.25">
      <c r="O3111" s="225" t="str">
        <f t="shared" si="1259"/>
        <v/>
      </c>
      <c r="BF3111" s="141">
        <v>38005</v>
      </c>
      <c r="BG3111" s="142" t="s">
        <v>22897</v>
      </c>
      <c r="BH3111" s="141" t="s">
        <v>180</v>
      </c>
      <c r="BI3111" s="141" t="s">
        <v>191</v>
      </c>
      <c r="BJ3111" s="141" t="s">
        <v>191</v>
      </c>
      <c r="BK3111" s="141" t="s">
        <v>22898</v>
      </c>
      <c r="BL3111" s="141" t="s">
        <v>22899</v>
      </c>
      <c r="BM3111" s="141">
        <v>46.232379999999999</v>
      </c>
      <c r="BN3111" s="141">
        <v>-72.226489999999998</v>
      </c>
      <c r="BO3111" s="141">
        <v>1998</v>
      </c>
      <c r="BP3111" s="143" t="s">
        <v>191</v>
      </c>
      <c r="BQ3111" s="143" t="s">
        <v>17560</v>
      </c>
    </row>
    <row r="3112" spans="15:69" x14ac:dyDescent="0.25">
      <c r="O3112" s="225" t="str">
        <f t="shared" si="1259"/>
        <v/>
      </c>
      <c r="BF3112" s="141">
        <v>38040</v>
      </c>
      <c r="BG3112" s="142" t="s">
        <v>2375</v>
      </c>
      <c r="BH3112" s="141" t="s">
        <v>180</v>
      </c>
      <c r="BI3112" s="141" t="s">
        <v>178</v>
      </c>
      <c r="BJ3112" s="141"/>
      <c r="BK3112" s="141" t="s">
        <v>2376</v>
      </c>
      <c r="BL3112" s="141" t="s">
        <v>2377</v>
      </c>
      <c r="BM3112" s="141">
        <v>46.431370000000001</v>
      </c>
      <c r="BN3112" s="141">
        <v>-72.108680000000007</v>
      </c>
      <c r="BO3112" s="141">
        <v>1974</v>
      </c>
      <c r="BP3112" s="143" t="s">
        <v>23972</v>
      </c>
      <c r="BQ3112" s="143" t="s">
        <v>17560</v>
      </c>
    </row>
    <row r="3113" spans="15:69" x14ac:dyDescent="0.25">
      <c r="O3113" s="225" t="str">
        <f t="shared" si="1259"/>
        <v/>
      </c>
      <c r="BF3113" s="141">
        <v>38010</v>
      </c>
      <c r="BG3113" s="142" t="s">
        <v>2189</v>
      </c>
      <c r="BH3113" s="141" t="s">
        <v>478</v>
      </c>
      <c r="BI3113" s="141" t="s">
        <v>177</v>
      </c>
      <c r="BJ3113" s="141"/>
      <c r="BK3113" s="141" t="s">
        <v>2178</v>
      </c>
      <c r="BL3113" s="141" t="s">
        <v>2179</v>
      </c>
      <c r="BM3113" s="141">
        <v>46.339134100000003</v>
      </c>
      <c r="BN3113" s="141">
        <v>-72.480142000000001</v>
      </c>
      <c r="BO3113" s="141">
        <v>1976</v>
      </c>
      <c r="BP3113" s="143" t="s">
        <v>23944</v>
      </c>
      <c r="BQ3113" s="143" t="s">
        <v>17560</v>
      </c>
    </row>
    <row r="3114" spans="15:69" x14ac:dyDescent="0.25">
      <c r="O3114" s="225" t="str">
        <f t="shared" si="1259"/>
        <v/>
      </c>
      <c r="BF3114" s="141">
        <v>38010</v>
      </c>
      <c r="BG3114" s="142" t="s">
        <v>2190</v>
      </c>
      <c r="BH3114" s="141" t="s">
        <v>478</v>
      </c>
      <c r="BI3114" s="141" t="s">
        <v>186</v>
      </c>
      <c r="BJ3114" s="141"/>
      <c r="BK3114" s="141" t="s">
        <v>2191</v>
      </c>
      <c r="BL3114" s="141" t="s">
        <v>2185</v>
      </c>
      <c r="BM3114" s="141">
        <v>46.347821099999997</v>
      </c>
      <c r="BN3114" s="141">
        <v>-72.3416201</v>
      </c>
      <c r="BO3114" s="141">
        <v>1985</v>
      </c>
      <c r="BP3114" s="143"/>
      <c r="BQ3114" s="143" t="s">
        <v>17560</v>
      </c>
    </row>
    <row r="3115" spans="15:69" x14ac:dyDescent="0.25">
      <c r="O3115" s="225" t="str">
        <f t="shared" si="1259"/>
        <v/>
      </c>
      <c r="BF3115" s="141">
        <v>38010</v>
      </c>
      <c r="BG3115" s="142" t="s">
        <v>2225</v>
      </c>
      <c r="BH3115" s="141" t="s">
        <v>478</v>
      </c>
      <c r="BI3115" s="141" t="s">
        <v>186</v>
      </c>
      <c r="BJ3115" s="141"/>
      <c r="BK3115" s="141" t="s">
        <v>2226</v>
      </c>
      <c r="BL3115" s="141" t="s">
        <v>2227</v>
      </c>
      <c r="BM3115" s="141">
        <v>46.331019300000001</v>
      </c>
      <c r="BN3115" s="141">
        <v>-72.413085799999905</v>
      </c>
      <c r="BO3115" s="141">
        <v>1994</v>
      </c>
      <c r="BP3115" s="143"/>
      <c r="BQ3115" s="143" t="s">
        <v>17560</v>
      </c>
    </row>
    <row r="3116" spans="15:69" x14ac:dyDescent="0.25">
      <c r="O3116" s="225" t="str">
        <f t="shared" si="1259"/>
        <v/>
      </c>
      <c r="BF3116" s="141">
        <v>38010</v>
      </c>
      <c r="BG3116" s="142" t="s">
        <v>2228</v>
      </c>
      <c r="BH3116" s="141" t="s">
        <v>478</v>
      </c>
      <c r="BI3116" s="141" t="s">
        <v>186</v>
      </c>
      <c r="BJ3116" s="141"/>
      <c r="BK3116" s="141" t="s">
        <v>2229</v>
      </c>
      <c r="BL3116" s="141" t="s">
        <v>2230</v>
      </c>
      <c r="BM3116" s="141">
        <v>46.266951200000001</v>
      </c>
      <c r="BN3116" s="141">
        <v>-72.504766799999899</v>
      </c>
      <c r="BO3116" s="141">
        <v>1986</v>
      </c>
      <c r="BP3116" s="143"/>
      <c r="BQ3116" s="143" t="s">
        <v>17560</v>
      </c>
    </row>
    <row r="3117" spans="15:69" x14ac:dyDescent="0.25">
      <c r="O3117" s="225" t="str">
        <f t="shared" si="1259"/>
        <v/>
      </c>
      <c r="BF3117" s="141">
        <v>39010</v>
      </c>
      <c r="BG3117" s="142" t="s">
        <v>22807</v>
      </c>
      <c r="BH3117" s="141" t="s">
        <v>478</v>
      </c>
      <c r="BI3117" s="141" t="s">
        <v>176</v>
      </c>
      <c r="BJ3117" s="141" t="s">
        <v>22808</v>
      </c>
      <c r="BK3117" s="141"/>
      <c r="BL3117" s="141" t="s">
        <v>18106</v>
      </c>
      <c r="BM3117" s="141">
        <v>45.91516</v>
      </c>
      <c r="BN3117" s="141">
        <v>-71.632360000000006</v>
      </c>
      <c r="BO3117" s="141">
        <v>2003</v>
      </c>
      <c r="BP3117" s="143" t="s">
        <v>26241</v>
      </c>
      <c r="BQ3117" s="143" t="s">
        <v>17560</v>
      </c>
    </row>
    <row r="3118" spans="15:69" x14ac:dyDescent="0.25">
      <c r="O3118" s="225" t="str">
        <f t="shared" si="1259"/>
        <v/>
      </c>
      <c r="BF3118" s="141">
        <v>42032</v>
      </c>
      <c r="BG3118" s="142" t="s">
        <v>12551</v>
      </c>
      <c r="BH3118" s="141" t="s">
        <v>478</v>
      </c>
      <c r="BI3118" s="141" t="s">
        <v>177</v>
      </c>
      <c r="BJ3118" s="141" t="s">
        <v>12552</v>
      </c>
      <c r="BK3118" s="141" t="s">
        <v>12553</v>
      </c>
      <c r="BL3118" s="141" t="s">
        <v>12554</v>
      </c>
      <c r="BM3118" s="141">
        <v>45.49718</v>
      </c>
      <c r="BN3118" s="141">
        <v>-72.255510000000001</v>
      </c>
      <c r="BO3118" s="141">
        <v>1960</v>
      </c>
      <c r="BP3118" s="143" t="s">
        <v>24745</v>
      </c>
      <c r="BQ3118" s="143" t="s">
        <v>17560</v>
      </c>
    </row>
    <row r="3119" spans="15:69" x14ac:dyDescent="0.25">
      <c r="O3119" s="225" t="str">
        <f t="shared" si="1259"/>
        <v/>
      </c>
      <c r="BF3119" s="141">
        <v>42032</v>
      </c>
      <c r="BG3119" s="142" t="s">
        <v>12555</v>
      </c>
      <c r="BH3119" s="141" t="s">
        <v>180</v>
      </c>
      <c r="BI3119" s="141" t="s">
        <v>178</v>
      </c>
      <c r="BJ3119" s="141" t="s">
        <v>12556</v>
      </c>
      <c r="BK3119" s="141" t="s">
        <v>10381</v>
      </c>
      <c r="BL3119" s="141" t="s">
        <v>12557</v>
      </c>
      <c r="BM3119" s="141">
        <v>45.506329999999998</v>
      </c>
      <c r="BN3119" s="141">
        <v>-72.255399999999995</v>
      </c>
      <c r="BO3119" s="141">
        <v>2000</v>
      </c>
      <c r="BP3119" s="143" t="s">
        <v>484</v>
      </c>
      <c r="BQ3119" s="143" t="s">
        <v>17560</v>
      </c>
    </row>
    <row r="3120" spans="15:69" x14ac:dyDescent="0.25">
      <c r="O3120" s="225" t="str">
        <f t="shared" si="1259"/>
        <v/>
      </c>
      <c r="BF3120" s="141">
        <v>42040</v>
      </c>
      <c r="BG3120" s="142" t="s">
        <v>11904</v>
      </c>
      <c r="BH3120" s="141" t="s">
        <v>478</v>
      </c>
      <c r="BI3120" s="141" t="s">
        <v>1268</v>
      </c>
      <c r="BJ3120" s="141" t="s">
        <v>11905</v>
      </c>
      <c r="BK3120" s="141"/>
      <c r="BL3120" s="141" t="s">
        <v>11906</v>
      </c>
      <c r="BM3120" s="141">
        <v>45.433999999999997</v>
      </c>
      <c r="BN3120" s="141">
        <v>-72.196100000000001</v>
      </c>
      <c r="BO3120" s="141">
        <v>1971</v>
      </c>
      <c r="BP3120" s="143" t="s">
        <v>24640</v>
      </c>
      <c r="BQ3120" s="143" t="s">
        <v>17560</v>
      </c>
    </row>
    <row r="3121" spans="15:69" x14ac:dyDescent="0.25">
      <c r="O3121" s="225" t="str">
        <f t="shared" si="1259"/>
        <v/>
      </c>
      <c r="BF3121" s="141">
        <v>42040</v>
      </c>
      <c r="BG3121" s="142" t="s">
        <v>11676</v>
      </c>
      <c r="BH3121" s="141" t="s">
        <v>478</v>
      </c>
      <c r="BI3121" s="141" t="s">
        <v>1268</v>
      </c>
      <c r="BJ3121" s="141" t="s">
        <v>11677</v>
      </c>
      <c r="BK3121" s="141" t="s">
        <v>11678</v>
      </c>
      <c r="BL3121" s="141" t="s">
        <v>11679</v>
      </c>
      <c r="BM3121" s="141">
        <v>45.40466</v>
      </c>
      <c r="BN3121" s="141">
        <v>-72.242140000000006</v>
      </c>
      <c r="BO3121" s="141">
        <v>2006</v>
      </c>
      <c r="BP3121" s="143" t="s">
        <v>24610</v>
      </c>
      <c r="BQ3121" s="143" t="s">
        <v>17560</v>
      </c>
    </row>
    <row r="3122" spans="15:69" x14ac:dyDescent="0.25">
      <c r="O3122" s="225" t="str">
        <f t="shared" si="1259"/>
        <v/>
      </c>
      <c r="BF3122" s="141">
        <v>42040</v>
      </c>
      <c r="BG3122" s="142" t="s">
        <v>11680</v>
      </c>
      <c r="BH3122" s="141" t="s">
        <v>180</v>
      </c>
      <c r="BI3122" s="141" t="s">
        <v>178</v>
      </c>
      <c r="BJ3122" s="141"/>
      <c r="BK3122" s="141"/>
      <c r="BL3122" s="141"/>
      <c r="BM3122" s="141">
        <v>45.402360000000002</v>
      </c>
      <c r="BN3122" s="141">
        <v>-72.300960000000003</v>
      </c>
      <c r="BO3122" s="141">
        <v>1995</v>
      </c>
      <c r="BP3122" s="143" t="s">
        <v>24611</v>
      </c>
      <c r="BQ3122" s="143" t="s">
        <v>17560</v>
      </c>
    </row>
    <row r="3123" spans="15:69" x14ac:dyDescent="0.25">
      <c r="O3123" s="225" t="str">
        <f t="shared" si="1259"/>
        <v/>
      </c>
      <c r="BF3123" s="141">
        <v>42060</v>
      </c>
      <c r="BG3123" s="142" t="s">
        <v>12116</v>
      </c>
      <c r="BH3123" s="141" t="s">
        <v>478</v>
      </c>
      <c r="BI3123" s="141" t="s">
        <v>176</v>
      </c>
      <c r="BJ3123" s="141" t="s">
        <v>11899</v>
      </c>
      <c r="BK3123" s="141" t="s">
        <v>11678</v>
      </c>
      <c r="BL3123" s="141" t="s">
        <v>11679</v>
      </c>
      <c r="BM3123" s="141">
        <v>45.40466</v>
      </c>
      <c r="BN3123" s="141">
        <v>-72.242140000000006</v>
      </c>
      <c r="BO3123" s="141">
        <v>1971</v>
      </c>
      <c r="BP3123" s="143" t="s">
        <v>24638</v>
      </c>
      <c r="BQ3123" s="143" t="s">
        <v>17560</v>
      </c>
    </row>
    <row r="3124" spans="15:69" x14ac:dyDescent="0.25">
      <c r="O3124" s="225" t="str">
        <f t="shared" si="1259"/>
        <v/>
      </c>
      <c r="BF3124" s="141">
        <v>43027</v>
      </c>
      <c r="BG3124" s="142" t="s">
        <v>12339</v>
      </c>
      <c r="BH3124" s="141" t="s">
        <v>478</v>
      </c>
      <c r="BI3124" s="141" t="s">
        <v>186</v>
      </c>
      <c r="BJ3124" s="141" t="s">
        <v>12340</v>
      </c>
      <c r="BK3124" s="141" t="s">
        <v>12341</v>
      </c>
      <c r="BL3124" s="141" t="s">
        <v>12342</v>
      </c>
      <c r="BM3124" s="141">
        <v>45.315146016640597</v>
      </c>
      <c r="BN3124" s="141">
        <v>-72.021245694748501</v>
      </c>
      <c r="BO3124" s="141">
        <v>1990</v>
      </c>
      <c r="BP3124" s="143" t="s">
        <v>24687</v>
      </c>
      <c r="BQ3124" s="143" t="s">
        <v>17560</v>
      </c>
    </row>
    <row r="3125" spans="15:69" x14ac:dyDescent="0.25">
      <c r="O3125" s="225" t="str">
        <f t="shared" si="1259"/>
        <v/>
      </c>
      <c r="BF3125" s="141">
        <v>43027</v>
      </c>
      <c r="BG3125" s="142" t="s">
        <v>12343</v>
      </c>
      <c r="BH3125" s="141" t="s">
        <v>478</v>
      </c>
      <c r="BI3125" s="141" t="s">
        <v>186</v>
      </c>
      <c r="BJ3125" s="141"/>
      <c r="BK3125" s="141" t="s">
        <v>12344</v>
      </c>
      <c r="BL3125" s="141" t="s">
        <v>12345</v>
      </c>
      <c r="BM3125" s="141">
        <v>45.365894416206203</v>
      </c>
      <c r="BN3125" s="141">
        <v>-71.946088352989804</v>
      </c>
      <c r="BO3125" s="141">
        <v>1990</v>
      </c>
      <c r="BP3125" s="143" t="s">
        <v>24688</v>
      </c>
      <c r="BQ3125" s="143" t="s">
        <v>17560</v>
      </c>
    </row>
    <row r="3126" spans="15:69" x14ac:dyDescent="0.25">
      <c r="O3126" s="225" t="str">
        <f t="shared" si="1259"/>
        <v/>
      </c>
      <c r="BF3126" s="141">
        <v>43027</v>
      </c>
      <c r="BG3126" s="142" t="s">
        <v>12346</v>
      </c>
      <c r="BH3126" s="141" t="s">
        <v>180</v>
      </c>
      <c r="BI3126" s="141" t="s">
        <v>191</v>
      </c>
      <c r="BJ3126" s="141" t="s">
        <v>12291</v>
      </c>
      <c r="BK3126" s="141" t="s">
        <v>12292</v>
      </c>
      <c r="BL3126" s="141" t="s">
        <v>12347</v>
      </c>
      <c r="BM3126" s="141">
        <v>45.375788315172201</v>
      </c>
      <c r="BN3126" s="141">
        <v>-71.862334991230597</v>
      </c>
      <c r="BO3126" s="141">
        <v>2001</v>
      </c>
      <c r="BP3126" s="143" t="s">
        <v>24680</v>
      </c>
      <c r="BQ3126" s="143" t="s">
        <v>17560</v>
      </c>
    </row>
    <row r="3127" spans="15:69" x14ac:dyDescent="0.25">
      <c r="O3127" s="225" t="str">
        <f t="shared" si="1259"/>
        <v/>
      </c>
      <c r="BF3127" s="141">
        <v>44037</v>
      </c>
      <c r="BG3127" s="142" t="s">
        <v>12750</v>
      </c>
      <c r="BH3127" s="141" t="s">
        <v>180</v>
      </c>
      <c r="BI3127" s="141" t="s">
        <v>191</v>
      </c>
      <c r="BJ3127" s="141" t="s">
        <v>12751</v>
      </c>
      <c r="BK3127" s="141"/>
      <c r="BL3127" s="141" t="s">
        <v>12752</v>
      </c>
      <c r="BM3127" s="141">
        <v>45.128900000000002</v>
      </c>
      <c r="BN3127" s="141">
        <v>-71.804349999999999</v>
      </c>
      <c r="BO3127" s="141">
        <v>1985</v>
      </c>
      <c r="BP3127" s="143" t="s">
        <v>24789</v>
      </c>
      <c r="BQ3127" s="143" t="s">
        <v>17560</v>
      </c>
    </row>
    <row r="3128" spans="15:69" x14ac:dyDescent="0.25">
      <c r="O3128" s="225" t="str">
        <f t="shared" si="1259"/>
        <v/>
      </c>
      <c r="BF3128" s="141">
        <v>44037</v>
      </c>
      <c r="BG3128" s="142" t="s">
        <v>12753</v>
      </c>
      <c r="BH3128" s="141" t="s">
        <v>180</v>
      </c>
      <c r="BI3128" s="141" t="s">
        <v>191</v>
      </c>
      <c r="BJ3128" s="141" t="s">
        <v>12754</v>
      </c>
      <c r="BK3128" s="141"/>
      <c r="BL3128" s="141" t="s">
        <v>12755</v>
      </c>
      <c r="BM3128" s="141">
        <v>45.132930000000002</v>
      </c>
      <c r="BN3128" s="141">
        <v>-71.801659999999998</v>
      </c>
      <c r="BO3128" s="141">
        <v>1985</v>
      </c>
      <c r="BP3128" s="143" t="s">
        <v>24789</v>
      </c>
      <c r="BQ3128" s="143" t="s">
        <v>17560</v>
      </c>
    </row>
    <row r="3129" spans="15:69" x14ac:dyDescent="0.25">
      <c r="O3129" s="225" t="str">
        <f t="shared" si="1259"/>
        <v/>
      </c>
      <c r="BF3129" s="141">
        <v>44037</v>
      </c>
      <c r="BG3129" s="142" t="s">
        <v>12756</v>
      </c>
      <c r="BH3129" s="141" t="s">
        <v>180</v>
      </c>
      <c r="BI3129" s="141" t="s">
        <v>191</v>
      </c>
      <c r="BJ3129" s="141" t="s">
        <v>12757</v>
      </c>
      <c r="BK3129" s="141"/>
      <c r="BL3129" s="141" t="s">
        <v>12758</v>
      </c>
      <c r="BM3129" s="141">
        <v>45.137900000000002</v>
      </c>
      <c r="BN3129" s="141">
        <v>-71.804869999999994</v>
      </c>
      <c r="BO3129" s="141">
        <v>1985</v>
      </c>
      <c r="BP3129" s="143" t="s">
        <v>24789</v>
      </c>
      <c r="BQ3129" s="143" t="s">
        <v>17560</v>
      </c>
    </row>
    <row r="3130" spans="15:69" x14ac:dyDescent="0.25">
      <c r="O3130" s="225" t="str">
        <f t="shared" si="1259"/>
        <v/>
      </c>
      <c r="BF3130" s="141">
        <v>44037</v>
      </c>
      <c r="BG3130" s="142" t="s">
        <v>12784</v>
      </c>
      <c r="BH3130" s="141" t="s">
        <v>180</v>
      </c>
      <c r="BI3130" s="141" t="s">
        <v>191</v>
      </c>
      <c r="BJ3130" s="141" t="s">
        <v>12785</v>
      </c>
      <c r="BK3130" s="141"/>
      <c r="BL3130" s="141" t="s">
        <v>12786</v>
      </c>
      <c r="BM3130" s="141">
        <v>45.15211</v>
      </c>
      <c r="BN3130" s="141">
        <v>-71.801730000000006</v>
      </c>
      <c r="BO3130" s="141">
        <v>1985</v>
      </c>
      <c r="BP3130" s="143" t="s">
        <v>24789</v>
      </c>
      <c r="BQ3130" s="143" t="s">
        <v>17560</v>
      </c>
    </row>
    <row r="3131" spans="15:69" x14ac:dyDescent="0.25">
      <c r="O3131" s="225" t="str">
        <f t="shared" si="1259"/>
        <v/>
      </c>
      <c r="BF3131" s="141">
        <v>44037</v>
      </c>
      <c r="BG3131" s="142" t="s">
        <v>12787</v>
      </c>
      <c r="BH3131" s="141" t="s">
        <v>180</v>
      </c>
      <c r="BI3131" s="141" t="s">
        <v>191</v>
      </c>
      <c r="BJ3131" s="141" t="s">
        <v>12788</v>
      </c>
      <c r="BK3131" s="141"/>
      <c r="BL3131" s="141" t="s">
        <v>12700</v>
      </c>
      <c r="BM3131" s="141">
        <v>45.128740000000001</v>
      </c>
      <c r="BN3131" s="141">
        <v>-71.844399999999993</v>
      </c>
      <c r="BO3131" s="141">
        <v>1996</v>
      </c>
      <c r="BP3131" s="143" t="s">
        <v>24789</v>
      </c>
      <c r="BQ3131" s="143" t="s">
        <v>17560</v>
      </c>
    </row>
    <row r="3132" spans="15:69" x14ac:dyDescent="0.25">
      <c r="O3132" s="225" t="str">
        <f t="shared" si="1259"/>
        <v/>
      </c>
      <c r="BF3132" s="141">
        <v>44037</v>
      </c>
      <c r="BG3132" s="142" t="s">
        <v>12789</v>
      </c>
      <c r="BH3132" s="141" t="s">
        <v>478</v>
      </c>
      <c r="BI3132" s="141" t="s">
        <v>176</v>
      </c>
      <c r="BJ3132" s="141" t="s">
        <v>12790</v>
      </c>
      <c r="BK3132" s="141"/>
      <c r="BL3132" s="141" t="s">
        <v>12752</v>
      </c>
      <c r="BM3132" s="141">
        <v>45.128270000000001</v>
      </c>
      <c r="BN3132" s="141">
        <v>-71.80265</v>
      </c>
      <c r="BO3132" s="141">
        <v>1960</v>
      </c>
      <c r="BP3132" s="143" t="s">
        <v>24790</v>
      </c>
      <c r="BQ3132" s="143" t="s">
        <v>17560</v>
      </c>
    </row>
    <row r="3133" spans="15:69" x14ac:dyDescent="0.25">
      <c r="O3133" s="225" t="str">
        <f t="shared" si="1259"/>
        <v/>
      </c>
      <c r="BF3133" s="141">
        <v>44037</v>
      </c>
      <c r="BG3133" s="142" t="s">
        <v>12791</v>
      </c>
      <c r="BH3133" s="141" t="s">
        <v>478</v>
      </c>
      <c r="BI3133" s="141" t="s">
        <v>176</v>
      </c>
      <c r="BJ3133" s="141" t="s">
        <v>12792</v>
      </c>
      <c r="BK3133" s="141"/>
      <c r="BL3133" s="141" t="s">
        <v>12793</v>
      </c>
      <c r="BM3133" s="141">
        <v>45.125619999999998</v>
      </c>
      <c r="BN3133" s="141">
        <v>-71.798720000000003</v>
      </c>
      <c r="BO3133" s="141">
        <v>1960</v>
      </c>
      <c r="BP3133" s="143" t="s">
        <v>24790</v>
      </c>
      <c r="BQ3133" s="143" t="s">
        <v>17560</v>
      </c>
    </row>
    <row r="3134" spans="15:69" x14ac:dyDescent="0.25">
      <c r="O3134" s="225" t="str">
        <f t="shared" si="1259"/>
        <v/>
      </c>
      <c r="BF3134" s="141">
        <v>44037</v>
      </c>
      <c r="BG3134" s="142" t="s">
        <v>12794</v>
      </c>
      <c r="BH3134" s="141" t="s">
        <v>478</v>
      </c>
      <c r="BI3134" s="141" t="s">
        <v>176</v>
      </c>
      <c r="BJ3134" s="141" t="s">
        <v>12795</v>
      </c>
      <c r="BK3134" s="141"/>
      <c r="BL3134" s="141" t="s">
        <v>12796</v>
      </c>
      <c r="BM3134" s="141">
        <v>45.118569999999998</v>
      </c>
      <c r="BN3134" s="141">
        <v>-71.791560000000004</v>
      </c>
      <c r="BO3134" s="141">
        <v>1998</v>
      </c>
      <c r="BP3134" s="143" t="s">
        <v>24790</v>
      </c>
      <c r="BQ3134" s="143" t="s">
        <v>17560</v>
      </c>
    </row>
    <row r="3135" spans="15:69" x14ac:dyDescent="0.25">
      <c r="O3135" s="225" t="str">
        <f t="shared" si="1259"/>
        <v/>
      </c>
      <c r="BF3135" s="141">
        <v>45025</v>
      </c>
      <c r="BG3135" s="142" t="s">
        <v>11956</v>
      </c>
      <c r="BH3135" s="141" t="s">
        <v>180</v>
      </c>
      <c r="BI3135" s="141" t="s">
        <v>178</v>
      </c>
      <c r="BJ3135" s="141" t="s">
        <v>11957</v>
      </c>
      <c r="BK3135" s="141" t="s">
        <v>2376</v>
      </c>
      <c r="BL3135" s="141" t="s">
        <v>11958</v>
      </c>
      <c r="BM3135" s="141">
        <v>45.111980000000003</v>
      </c>
      <c r="BN3135" s="141">
        <v>-72.179869999999994</v>
      </c>
      <c r="BO3135" s="141">
        <v>1992</v>
      </c>
      <c r="BP3135" s="143" t="s">
        <v>24645</v>
      </c>
      <c r="BQ3135" s="143" t="s">
        <v>17560</v>
      </c>
    </row>
    <row r="3136" spans="15:69" x14ac:dyDescent="0.25">
      <c r="O3136" s="225" t="str">
        <f t="shared" si="1259"/>
        <v/>
      </c>
      <c r="BF3136" s="141">
        <v>45025</v>
      </c>
      <c r="BG3136" s="142" t="s">
        <v>11959</v>
      </c>
      <c r="BH3136" s="141" t="s">
        <v>180</v>
      </c>
      <c r="BI3136" s="141" t="s">
        <v>178</v>
      </c>
      <c r="BJ3136" s="141" t="s">
        <v>11957</v>
      </c>
      <c r="BK3136" s="141"/>
      <c r="BL3136" s="141" t="s">
        <v>11960</v>
      </c>
      <c r="BM3136" s="141">
        <v>45.140949999999997</v>
      </c>
      <c r="BN3136" s="141">
        <v>-72.242739999999998</v>
      </c>
      <c r="BO3136" s="141">
        <v>2001</v>
      </c>
      <c r="BP3136" s="143" t="s">
        <v>24646</v>
      </c>
      <c r="BQ3136" s="143" t="s">
        <v>17560</v>
      </c>
    </row>
    <row r="3137" spans="15:69" x14ac:dyDescent="0.25">
      <c r="O3137" s="225" t="str">
        <f t="shared" si="1259"/>
        <v/>
      </c>
      <c r="BF3137" s="141">
        <v>45025</v>
      </c>
      <c r="BG3137" s="142" t="s">
        <v>11961</v>
      </c>
      <c r="BH3137" s="141" t="s">
        <v>180</v>
      </c>
      <c r="BI3137" s="141" t="s">
        <v>191</v>
      </c>
      <c r="BJ3137" s="141" t="s">
        <v>11962</v>
      </c>
      <c r="BK3137" s="141"/>
      <c r="BL3137" s="141" t="s">
        <v>11963</v>
      </c>
      <c r="BM3137" s="141">
        <v>45.116619999999998</v>
      </c>
      <c r="BN3137" s="141">
        <v>-72.176490000000001</v>
      </c>
      <c r="BO3137" s="141">
        <v>1992</v>
      </c>
      <c r="BP3137" s="143" t="s">
        <v>24647</v>
      </c>
      <c r="BQ3137" s="143" t="s">
        <v>17560</v>
      </c>
    </row>
    <row r="3138" spans="15:69" x14ac:dyDescent="0.25">
      <c r="O3138" s="225" t="str">
        <f t="shared" si="1259"/>
        <v/>
      </c>
      <c r="BF3138" s="141">
        <v>45025</v>
      </c>
      <c r="BG3138" s="142" t="s">
        <v>11964</v>
      </c>
      <c r="BH3138" s="141" t="s">
        <v>478</v>
      </c>
      <c r="BI3138" s="141" t="s">
        <v>176</v>
      </c>
      <c r="BJ3138" s="141" t="s">
        <v>11965</v>
      </c>
      <c r="BK3138" s="141" t="s">
        <v>3340</v>
      </c>
      <c r="BL3138" s="141" t="s">
        <v>11966</v>
      </c>
      <c r="BM3138" s="141">
        <v>46.118400000000001</v>
      </c>
      <c r="BN3138" s="141">
        <v>-72.190399999999997</v>
      </c>
      <c r="BO3138" s="141">
        <v>1980</v>
      </c>
      <c r="BP3138" s="143" t="s">
        <v>176</v>
      </c>
      <c r="BQ3138" s="143" t="s">
        <v>17560</v>
      </c>
    </row>
    <row r="3139" spans="15:69" x14ac:dyDescent="0.25">
      <c r="O3139" s="225" t="str">
        <f t="shared" si="1259"/>
        <v/>
      </c>
      <c r="BF3139" s="141">
        <v>45025</v>
      </c>
      <c r="BG3139" s="142" t="s">
        <v>11967</v>
      </c>
      <c r="BH3139" s="141" t="s">
        <v>180</v>
      </c>
      <c r="BI3139" s="141" t="s">
        <v>191</v>
      </c>
      <c r="BJ3139" s="141" t="s">
        <v>11968</v>
      </c>
      <c r="BK3139" s="141"/>
      <c r="BL3139" s="141" t="s">
        <v>11969</v>
      </c>
      <c r="BM3139" s="141">
        <v>45.139800000000001</v>
      </c>
      <c r="BN3139" s="141">
        <v>-72.252970000000005</v>
      </c>
      <c r="BO3139" s="141">
        <v>2001</v>
      </c>
      <c r="BP3139" s="143" t="s">
        <v>24648</v>
      </c>
      <c r="BQ3139" s="143" t="s">
        <v>17560</v>
      </c>
    </row>
    <row r="3140" spans="15:69" x14ac:dyDescent="0.25">
      <c r="O3140" s="225" t="str">
        <f t="shared" si="1259"/>
        <v/>
      </c>
      <c r="BF3140" s="141">
        <v>45030</v>
      </c>
      <c r="BG3140" s="142" t="s">
        <v>11977</v>
      </c>
      <c r="BH3140" s="141" t="s">
        <v>478</v>
      </c>
      <c r="BI3140" s="141" t="s">
        <v>176</v>
      </c>
      <c r="BJ3140" s="141" t="s">
        <v>11978</v>
      </c>
      <c r="BK3140" s="141" t="s">
        <v>11979</v>
      </c>
      <c r="BL3140" s="141" t="s">
        <v>11980</v>
      </c>
      <c r="BM3140" s="141">
        <v>45.083668141700002</v>
      </c>
      <c r="BN3140" s="141">
        <v>-72.394172060100004</v>
      </c>
      <c r="BO3140" s="141">
        <v>1995</v>
      </c>
      <c r="BP3140" s="143" t="s">
        <v>24650</v>
      </c>
      <c r="BQ3140" s="143" t="s">
        <v>17560</v>
      </c>
    </row>
    <row r="3141" spans="15:69" x14ac:dyDescent="0.25">
      <c r="O3141" s="225" t="str">
        <f t="shared" si="1259"/>
        <v/>
      </c>
      <c r="BF3141" s="141">
        <v>45030</v>
      </c>
      <c r="BG3141" s="142" t="s">
        <v>11981</v>
      </c>
      <c r="BH3141" s="141" t="s">
        <v>180</v>
      </c>
      <c r="BI3141" s="141" t="s">
        <v>178</v>
      </c>
      <c r="BJ3141" s="141" t="s">
        <v>11982</v>
      </c>
      <c r="BK3141" s="141" t="s">
        <v>5101</v>
      </c>
      <c r="BL3141" s="141" t="s">
        <v>11983</v>
      </c>
      <c r="BM3141" s="141">
        <v>45.040999999999997</v>
      </c>
      <c r="BN3141" s="141">
        <v>-72.183880000000002</v>
      </c>
      <c r="BO3141" s="141">
        <v>1986</v>
      </c>
      <c r="BP3141" s="143" t="s">
        <v>24651</v>
      </c>
      <c r="BQ3141" s="143" t="s">
        <v>17560</v>
      </c>
    </row>
    <row r="3142" spans="15:69" x14ac:dyDescent="0.25">
      <c r="O3142" s="225" t="str">
        <f t="shared" si="1259"/>
        <v/>
      </c>
      <c r="BF3142" s="141">
        <v>45035</v>
      </c>
      <c r="BG3142" s="142" t="s">
        <v>12074</v>
      </c>
      <c r="BH3142" s="141" t="s">
        <v>180</v>
      </c>
      <c r="BI3142" s="141" t="s">
        <v>178</v>
      </c>
      <c r="BJ3142" s="141"/>
      <c r="BK3142" s="141" t="s">
        <v>3408</v>
      </c>
      <c r="BL3142" s="141" t="s">
        <v>12075</v>
      </c>
      <c r="BM3142" s="141">
        <v>45.172103874557003</v>
      </c>
      <c r="BN3142" s="141">
        <v>-72.033380634137004</v>
      </c>
      <c r="BO3142" s="141">
        <v>1973</v>
      </c>
      <c r="BP3142" s="143" t="s">
        <v>24667</v>
      </c>
      <c r="BQ3142" s="143" t="s">
        <v>17560</v>
      </c>
    </row>
    <row r="3143" spans="15:69" x14ac:dyDescent="0.25">
      <c r="O3143" s="225" t="str">
        <f t="shared" si="1259"/>
        <v/>
      </c>
      <c r="BF3143" s="141">
        <v>45050</v>
      </c>
      <c r="BG3143" s="142" t="s">
        <v>12107</v>
      </c>
      <c r="BH3143" s="141" t="s">
        <v>478</v>
      </c>
      <c r="BI3143" s="141" t="s">
        <v>176</v>
      </c>
      <c r="BJ3143" s="141" t="s">
        <v>11685</v>
      </c>
      <c r="BK3143" s="141" t="s">
        <v>3190</v>
      </c>
      <c r="BL3143" s="141" t="s">
        <v>11686</v>
      </c>
      <c r="BM3143" s="141">
        <v>45.271247000000002</v>
      </c>
      <c r="BN3143" s="141">
        <v>-71.972780999999998</v>
      </c>
      <c r="BO3143" s="141">
        <v>2015</v>
      </c>
      <c r="BP3143" s="143" t="s">
        <v>24613</v>
      </c>
      <c r="BQ3143" s="143" t="s">
        <v>17560</v>
      </c>
    </row>
    <row r="3144" spans="15:69" x14ac:dyDescent="0.25">
      <c r="O3144" s="225" t="str">
        <f t="shared" si="1259"/>
        <v/>
      </c>
      <c r="BF3144" s="141">
        <v>45055</v>
      </c>
      <c r="BG3144" s="142" t="s">
        <v>11681</v>
      </c>
      <c r="BH3144" s="141" t="s">
        <v>180</v>
      </c>
      <c r="BI3144" s="141" t="s">
        <v>191</v>
      </c>
      <c r="BJ3144" s="141" t="s">
        <v>11682</v>
      </c>
      <c r="BK3144" s="141"/>
      <c r="BL3144" s="141" t="s">
        <v>11683</v>
      </c>
      <c r="BM3144" s="141">
        <v>45.347679999999997</v>
      </c>
      <c r="BN3144" s="141">
        <v>-71.893529999999998</v>
      </c>
      <c r="BO3144" s="141">
        <v>1991</v>
      </c>
      <c r="BP3144" s="143" t="s">
        <v>24612</v>
      </c>
      <c r="BQ3144" s="143" t="s">
        <v>17560</v>
      </c>
    </row>
    <row r="3145" spans="15:69" x14ac:dyDescent="0.25">
      <c r="O3145" s="225" t="str">
        <f t="shared" si="1259"/>
        <v/>
      </c>
      <c r="BF3145" s="141">
        <v>45055</v>
      </c>
      <c r="BG3145" s="142" t="s">
        <v>11684</v>
      </c>
      <c r="BH3145" s="141" t="s">
        <v>478</v>
      </c>
      <c r="BI3145" s="141" t="s">
        <v>176</v>
      </c>
      <c r="BJ3145" s="141" t="s">
        <v>11685</v>
      </c>
      <c r="BK3145" s="141" t="s">
        <v>3190</v>
      </c>
      <c r="BL3145" s="141" t="s">
        <v>11686</v>
      </c>
      <c r="BM3145" s="141">
        <v>45.271250000000002</v>
      </c>
      <c r="BN3145" s="141">
        <v>-71.97278</v>
      </c>
      <c r="BO3145" s="141">
        <v>2015</v>
      </c>
      <c r="BP3145" s="143" t="s">
        <v>24613</v>
      </c>
      <c r="BQ3145" s="143" t="s">
        <v>17560</v>
      </c>
    </row>
    <row r="3146" spans="15:69" x14ac:dyDescent="0.25">
      <c r="O3146" s="225" t="str">
        <f t="shared" si="1259"/>
        <v/>
      </c>
      <c r="BF3146" s="141">
        <v>50023</v>
      </c>
      <c r="BG3146" s="142" t="s">
        <v>22875</v>
      </c>
      <c r="BH3146" s="141" t="s">
        <v>478</v>
      </c>
      <c r="BI3146" s="141" t="s">
        <v>176</v>
      </c>
      <c r="BJ3146" s="141" t="s">
        <v>22876</v>
      </c>
      <c r="BK3146" s="141" t="s">
        <v>20680</v>
      </c>
      <c r="BL3146" s="141" t="s">
        <v>2303</v>
      </c>
      <c r="BM3146" s="141">
        <v>46.148569999999999</v>
      </c>
      <c r="BN3146" s="141">
        <v>-72.319699999999997</v>
      </c>
      <c r="BO3146" s="141">
        <v>1991</v>
      </c>
      <c r="BP3146" s="143" t="s">
        <v>26256</v>
      </c>
      <c r="BQ3146" s="143" t="s">
        <v>17560</v>
      </c>
    </row>
    <row r="3147" spans="15:69" x14ac:dyDescent="0.25">
      <c r="O3147" s="225" t="str">
        <f t="shared" si="1259"/>
        <v/>
      </c>
      <c r="BF3147" s="141">
        <v>50005</v>
      </c>
      <c r="BG3147" s="142" t="s">
        <v>23251</v>
      </c>
      <c r="BH3147" s="141" t="s">
        <v>478</v>
      </c>
      <c r="BI3147" s="141" t="s">
        <v>176</v>
      </c>
      <c r="BJ3147" s="141" t="s">
        <v>23252</v>
      </c>
      <c r="BK3147" s="141" t="s">
        <v>23253</v>
      </c>
      <c r="BL3147" s="141" t="s">
        <v>12604</v>
      </c>
      <c r="BM3147" s="141">
        <v>46.106769999999997</v>
      </c>
      <c r="BN3147" s="141">
        <v>-72.257760000000005</v>
      </c>
      <c r="BO3147" s="141">
        <v>1977</v>
      </c>
      <c r="BP3147" s="143" t="s">
        <v>26756</v>
      </c>
      <c r="BQ3147" s="143" t="s">
        <v>27848</v>
      </c>
    </row>
    <row r="3148" spans="15:69" x14ac:dyDescent="0.25">
      <c r="O3148" s="225" t="str">
        <f t="shared" si="1259"/>
        <v/>
      </c>
      <c r="BF3148" s="141">
        <v>51008</v>
      </c>
      <c r="BG3148" s="142" t="s">
        <v>11308</v>
      </c>
      <c r="BH3148" s="141" t="s">
        <v>478</v>
      </c>
      <c r="BI3148" s="141" t="s">
        <v>176</v>
      </c>
      <c r="BJ3148" s="141" t="s">
        <v>11309</v>
      </c>
      <c r="BK3148" s="141"/>
      <c r="BL3148" s="141"/>
      <c r="BM3148" s="141">
        <v>46.394303939700002</v>
      </c>
      <c r="BN3148" s="141">
        <v>-73.091370938400004</v>
      </c>
      <c r="BO3148" s="141">
        <v>1997</v>
      </c>
      <c r="BP3148" s="143" t="s">
        <v>24560</v>
      </c>
      <c r="BQ3148" s="143" t="s">
        <v>17560</v>
      </c>
    </row>
    <row r="3149" spans="15:69" x14ac:dyDescent="0.25">
      <c r="O3149" s="225" t="str">
        <f t="shared" si="1259"/>
        <v/>
      </c>
      <c r="BF3149" s="141">
        <v>51008</v>
      </c>
      <c r="BG3149" s="142" t="s">
        <v>11365</v>
      </c>
      <c r="BH3149" s="141" t="s">
        <v>478</v>
      </c>
      <c r="BI3149" s="141" t="s">
        <v>176</v>
      </c>
      <c r="BJ3149" s="141" t="s">
        <v>11366</v>
      </c>
      <c r="BK3149" s="141"/>
      <c r="BL3149" s="141"/>
      <c r="BM3149" s="141">
        <v>46.328354133300003</v>
      </c>
      <c r="BN3149" s="141">
        <v>-73.109045026999993</v>
      </c>
      <c r="BO3149" s="141">
        <v>1997</v>
      </c>
      <c r="BP3149" s="143" t="s">
        <v>24560</v>
      </c>
      <c r="BQ3149" s="143" t="s">
        <v>17560</v>
      </c>
    </row>
    <row r="3150" spans="15:69" x14ac:dyDescent="0.25">
      <c r="O3150" s="225" t="str">
        <f t="shared" ref="O3150:O3213" si="1260">IF(OR(B3150="",C3150="",G3150="",H3150="",I3150="",AND(J3150="",BW3150=FALSE),AND(K3150="",BX3150=FALSE),AND(L3150="",BY3150=FALSE),AND(M3150="",BZ3150=FALSE)),"",(IF(AND(100&gt;=CG3150,CG3150&gt;80),"A",IF(AND(80&gt;=CG3150,CG3150&gt;60),"B",IF(AND(60&gt;=CG3150,CG3150&gt;40),"C",IF(AND(40&gt;=CG3150,CG3150&gt;20),"D","E"))))))</f>
        <v/>
      </c>
      <c r="BF3150" s="141">
        <v>51020</v>
      </c>
      <c r="BG3150" s="142" t="s">
        <v>10581</v>
      </c>
      <c r="BH3150" s="141" t="s">
        <v>180</v>
      </c>
      <c r="BI3150" s="141" t="s">
        <v>191</v>
      </c>
      <c r="BJ3150" s="141" t="s">
        <v>2514</v>
      </c>
      <c r="BK3150" s="141" t="s">
        <v>4749</v>
      </c>
      <c r="BL3150" s="141" t="s">
        <v>10582</v>
      </c>
      <c r="BM3150" s="141">
        <v>46.2830049605368</v>
      </c>
      <c r="BN3150" s="141">
        <v>-72.826197171381594</v>
      </c>
      <c r="BO3150" s="141">
        <v>1988</v>
      </c>
      <c r="BP3150" s="143" t="s">
        <v>483</v>
      </c>
      <c r="BQ3150" s="143" t="s">
        <v>17560</v>
      </c>
    </row>
    <row r="3151" spans="15:69" x14ac:dyDescent="0.25">
      <c r="O3151" s="225" t="str">
        <f t="shared" si="1260"/>
        <v/>
      </c>
      <c r="BF3151" s="141">
        <v>51020</v>
      </c>
      <c r="BG3151" s="142" t="s">
        <v>10583</v>
      </c>
      <c r="BH3151" s="141" t="s">
        <v>180</v>
      </c>
      <c r="BI3151" s="141" t="s">
        <v>191</v>
      </c>
      <c r="BJ3151" s="141" t="s">
        <v>2514</v>
      </c>
      <c r="BK3151" s="141" t="s">
        <v>2828</v>
      </c>
      <c r="BL3151" s="141" t="s">
        <v>10584</v>
      </c>
      <c r="BM3151" s="141">
        <v>46.275291051453998</v>
      </c>
      <c r="BN3151" s="141">
        <v>-72.841070447148297</v>
      </c>
      <c r="BO3151" s="141">
        <v>1993</v>
      </c>
      <c r="BP3151" s="143" t="s">
        <v>483</v>
      </c>
      <c r="BQ3151" s="143" t="s">
        <v>17560</v>
      </c>
    </row>
    <row r="3152" spans="15:69" x14ac:dyDescent="0.25">
      <c r="O3152" s="225" t="str">
        <f t="shared" si="1260"/>
        <v/>
      </c>
      <c r="BF3152" s="141">
        <v>51020</v>
      </c>
      <c r="BG3152" s="142" t="s">
        <v>10585</v>
      </c>
      <c r="BH3152" s="141" t="s">
        <v>180</v>
      </c>
      <c r="BI3152" s="141" t="s">
        <v>178</v>
      </c>
      <c r="BJ3152" s="141" t="s">
        <v>2514</v>
      </c>
      <c r="BK3152" s="141" t="s">
        <v>10586</v>
      </c>
      <c r="BL3152" s="141" t="s">
        <v>10587</v>
      </c>
      <c r="BM3152" s="141">
        <v>46.272719933428</v>
      </c>
      <c r="BN3152" s="141">
        <v>-72.855645743095195</v>
      </c>
      <c r="BO3152" s="141">
        <v>1993</v>
      </c>
      <c r="BP3152" s="143" t="s">
        <v>24561</v>
      </c>
      <c r="BQ3152" s="143" t="s">
        <v>17560</v>
      </c>
    </row>
    <row r="3153" spans="15:69" x14ac:dyDescent="0.25">
      <c r="O3153" s="225" t="str">
        <f t="shared" si="1260"/>
        <v/>
      </c>
      <c r="BF3153" s="141">
        <v>51020</v>
      </c>
      <c r="BG3153" s="142" t="s">
        <v>10588</v>
      </c>
      <c r="BH3153" s="141" t="s">
        <v>478</v>
      </c>
      <c r="BI3153" s="141" t="s">
        <v>177</v>
      </c>
      <c r="BJ3153" s="141" t="s">
        <v>2514</v>
      </c>
      <c r="BK3153" s="141" t="s">
        <v>5891</v>
      </c>
      <c r="BL3153" s="141" t="s">
        <v>10589</v>
      </c>
      <c r="BM3153" s="141">
        <v>46.290325810522297</v>
      </c>
      <c r="BN3153" s="141">
        <v>-72.800253790945604</v>
      </c>
      <c r="BO3153" s="141">
        <v>1988</v>
      </c>
      <c r="BP3153" s="143" t="s">
        <v>24562</v>
      </c>
      <c r="BQ3153" s="143" t="s">
        <v>17560</v>
      </c>
    </row>
    <row r="3154" spans="15:69" x14ac:dyDescent="0.25">
      <c r="O3154" s="225" t="str">
        <f t="shared" si="1260"/>
        <v/>
      </c>
      <c r="BF3154" s="141">
        <v>51020</v>
      </c>
      <c r="BG3154" s="142" t="s">
        <v>10590</v>
      </c>
      <c r="BH3154" s="141" t="s">
        <v>180</v>
      </c>
      <c r="BI3154" s="141" t="s">
        <v>191</v>
      </c>
      <c r="BJ3154" s="141" t="s">
        <v>2514</v>
      </c>
      <c r="BK3154" s="141" t="s">
        <v>2342</v>
      </c>
      <c r="BL3154" s="141" t="s">
        <v>10587</v>
      </c>
      <c r="BM3154" s="141">
        <v>46.262953489025399</v>
      </c>
      <c r="BN3154" s="141">
        <v>-72.875932016368296</v>
      </c>
      <c r="BO3154" s="141">
        <v>1993</v>
      </c>
      <c r="BP3154" s="143" t="s">
        <v>483</v>
      </c>
      <c r="BQ3154" s="143" t="s">
        <v>17560</v>
      </c>
    </row>
    <row r="3155" spans="15:69" x14ac:dyDescent="0.25">
      <c r="O3155" s="225" t="str">
        <f t="shared" si="1260"/>
        <v/>
      </c>
      <c r="BF3155" s="141">
        <v>51020</v>
      </c>
      <c r="BG3155" s="142" t="s">
        <v>10591</v>
      </c>
      <c r="BH3155" s="141" t="s">
        <v>478</v>
      </c>
      <c r="BI3155" s="141" t="s">
        <v>177</v>
      </c>
      <c r="BJ3155" s="141" t="s">
        <v>2514</v>
      </c>
      <c r="BK3155" s="141" t="s">
        <v>10592</v>
      </c>
      <c r="BL3155" s="141" t="s">
        <v>10593</v>
      </c>
      <c r="BM3155" s="141">
        <v>46.2819048</v>
      </c>
      <c r="BN3155" s="141">
        <v>-72.825557000000003</v>
      </c>
      <c r="BO3155" s="141">
        <v>1957</v>
      </c>
      <c r="BP3155" s="143" t="s">
        <v>24562</v>
      </c>
      <c r="BQ3155" s="143" t="s">
        <v>17560</v>
      </c>
    </row>
    <row r="3156" spans="15:69" x14ac:dyDescent="0.25">
      <c r="O3156" s="225" t="str">
        <f t="shared" si="1260"/>
        <v/>
      </c>
      <c r="BF3156" s="141">
        <v>51020</v>
      </c>
      <c r="BG3156" s="142" t="s">
        <v>10594</v>
      </c>
      <c r="BH3156" s="141" t="s">
        <v>478</v>
      </c>
      <c r="BI3156" s="141" t="s">
        <v>176</v>
      </c>
      <c r="BJ3156" s="141" t="s">
        <v>10565</v>
      </c>
      <c r="BK3156" s="141" t="s">
        <v>5039</v>
      </c>
      <c r="BL3156" s="141" t="s">
        <v>10566</v>
      </c>
      <c r="BM3156" s="141">
        <v>46.323892981119997</v>
      </c>
      <c r="BN3156" s="141">
        <v>-73.109681199765504</v>
      </c>
      <c r="BO3156" s="141">
        <v>2004</v>
      </c>
      <c r="BP3156" s="143" t="s">
        <v>24560</v>
      </c>
      <c r="BQ3156" s="143" t="s">
        <v>17560</v>
      </c>
    </row>
    <row r="3157" spans="15:69" x14ac:dyDescent="0.25">
      <c r="O3157" s="225" t="str">
        <f t="shared" si="1260"/>
        <v/>
      </c>
      <c r="BF3157" s="141">
        <v>54090</v>
      </c>
      <c r="BG3157" s="142" t="s">
        <v>2221</v>
      </c>
      <c r="BH3157" s="141" t="s">
        <v>180</v>
      </c>
      <c r="BI3157" s="141" t="s">
        <v>191</v>
      </c>
      <c r="BJ3157" s="141" t="s">
        <v>2222</v>
      </c>
      <c r="BK3157" s="141" t="s">
        <v>2223</v>
      </c>
      <c r="BL3157" s="141" t="s">
        <v>2224</v>
      </c>
      <c r="BM3157" s="141">
        <v>45.735790000000001</v>
      </c>
      <c r="BN3157" s="141">
        <v>-72.869759999999999</v>
      </c>
      <c r="BO3157" s="141">
        <v>1986</v>
      </c>
      <c r="BP3157" s="143" t="s">
        <v>23953</v>
      </c>
      <c r="BQ3157" s="143" t="s">
        <v>17560</v>
      </c>
    </row>
    <row r="3158" spans="15:69" x14ac:dyDescent="0.25">
      <c r="O3158" s="225" t="str">
        <f t="shared" si="1260"/>
        <v/>
      </c>
      <c r="BF3158" s="141">
        <v>55015</v>
      </c>
      <c r="BG3158" s="142" t="s">
        <v>22357</v>
      </c>
      <c r="BH3158" s="141" t="s">
        <v>478</v>
      </c>
      <c r="BI3158" s="141" t="s">
        <v>176</v>
      </c>
      <c r="BJ3158" s="141" t="s">
        <v>22358</v>
      </c>
      <c r="BK3158" s="141"/>
      <c r="BL3158" s="141" t="s">
        <v>22184</v>
      </c>
      <c r="BM3158" s="141">
        <v>45.452219999999997</v>
      </c>
      <c r="BN3158" s="141">
        <v>-72.883300000000006</v>
      </c>
      <c r="BO3158" s="141">
        <v>2013</v>
      </c>
      <c r="BP3158" s="143" t="s">
        <v>22358</v>
      </c>
      <c r="BQ3158" s="143" t="s">
        <v>17560</v>
      </c>
    </row>
    <row r="3159" spans="15:69" x14ac:dyDescent="0.25">
      <c r="O3159" s="225" t="str">
        <f t="shared" si="1260"/>
        <v/>
      </c>
      <c r="BF3159" s="141">
        <v>55015</v>
      </c>
      <c r="BG3159" s="142" t="s">
        <v>22359</v>
      </c>
      <c r="BH3159" s="141" t="s">
        <v>478</v>
      </c>
      <c r="BI3159" s="141" t="s">
        <v>176</v>
      </c>
      <c r="BJ3159" s="141" t="s">
        <v>22360</v>
      </c>
      <c r="BK3159" s="141"/>
      <c r="BL3159" s="141" t="s">
        <v>22184</v>
      </c>
      <c r="BM3159" s="141">
        <v>45.438879999999997</v>
      </c>
      <c r="BN3159" s="141">
        <v>-72.875829999999993</v>
      </c>
      <c r="BO3159" s="141">
        <v>2013</v>
      </c>
      <c r="BP3159" s="143" t="s">
        <v>22360</v>
      </c>
      <c r="BQ3159" s="143" t="s">
        <v>17560</v>
      </c>
    </row>
    <row r="3160" spans="15:69" x14ac:dyDescent="0.25">
      <c r="O3160" s="225" t="str">
        <f t="shared" si="1260"/>
        <v/>
      </c>
      <c r="BF3160" s="141">
        <v>55015</v>
      </c>
      <c r="BG3160" s="142" t="s">
        <v>22182</v>
      </c>
      <c r="BH3160" s="141" t="s">
        <v>478</v>
      </c>
      <c r="BI3160" s="141" t="s">
        <v>176</v>
      </c>
      <c r="BJ3160" s="141" t="s">
        <v>22183</v>
      </c>
      <c r="BK3160" s="141"/>
      <c r="BL3160" s="141" t="s">
        <v>22184</v>
      </c>
      <c r="BM3160" s="141">
        <v>45.438049999999997</v>
      </c>
      <c r="BN3160" s="141">
        <v>-72.874440000000007</v>
      </c>
      <c r="BO3160" s="141">
        <v>2013</v>
      </c>
      <c r="BP3160" s="143" t="s">
        <v>22183</v>
      </c>
      <c r="BQ3160" s="143" t="s">
        <v>17560</v>
      </c>
    </row>
    <row r="3161" spans="15:69" x14ac:dyDescent="0.25">
      <c r="O3161" s="225" t="str">
        <f t="shared" si="1260"/>
        <v/>
      </c>
      <c r="BF3161" s="141">
        <v>56083</v>
      </c>
      <c r="BG3161" s="142" t="s">
        <v>20615</v>
      </c>
      <c r="BH3161" s="141" t="s">
        <v>180</v>
      </c>
      <c r="BI3161" s="141" t="s">
        <v>191</v>
      </c>
      <c r="BJ3161" s="141" t="s">
        <v>20616</v>
      </c>
      <c r="BK3161" s="141" t="s">
        <v>16597</v>
      </c>
      <c r="BL3161" s="141" t="s">
        <v>20617</v>
      </c>
      <c r="BM3161" s="141">
        <v>45.355407552314396</v>
      </c>
      <c r="BN3161" s="141">
        <v>-73.265462739390003</v>
      </c>
      <c r="BO3161" s="141">
        <v>1996</v>
      </c>
      <c r="BP3161" s="143"/>
      <c r="BQ3161" s="143" t="s">
        <v>17560</v>
      </c>
    </row>
    <row r="3162" spans="15:69" x14ac:dyDescent="0.25">
      <c r="O3162" s="225" t="str">
        <f t="shared" si="1260"/>
        <v/>
      </c>
      <c r="BF3162" s="141">
        <v>56083</v>
      </c>
      <c r="BG3162" s="142" t="s">
        <v>20618</v>
      </c>
      <c r="BH3162" s="141" t="s">
        <v>478</v>
      </c>
      <c r="BI3162" s="141" t="s">
        <v>186</v>
      </c>
      <c r="BJ3162" s="141" t="s">
        <v>20619</v>
      </c>
      <c r="BK3162" s="141" t="s">
        <v>18666</v>
      </c>
      <c r="BL3162" s="141" t="s">
        <v>20617</v>
      </c>
      <c r="BM3162" s="141">
        <v>45.373474000000002</v>
      </c>
      <c r="BN3162" s="141">
        <v>-73.255707000000001</v>
      </c>
      <c r="BO3162" s="141">
        <v>2000</v>
      </c>
      <c r="BP3162" s="143"/>
      <c r="BQ3162" s="143" t="s">
        <v>17560</v>
      </c>
    </row>
    <row r="3163" spans="15:69" x14ac:dyDescent="0.25">
      <c r="O3163" s="225" t="str">
        <f t="shared" si="1260"/>
        <v/>
      </c>
      <c r="BF3163" s="141">
        <v>56083</v>
      </c>
      <c r="BG3163" s="142" t="s">
        <v>20620</v>
      </c>
      <c r="BH3163" s="141" t="s">
        <v>180</v>
      </c>
      <c r="BI3163" s="141" t="s">
        <v>191</v>
      </c>
      <c r="BJ3163" s="141" t="s">
        <v>20621</v>
      </c>
      <c r="BK3163" s="141" t="s">
        <v>11495</v>
      </c>
      <c r="BL3163" s="141" t="s">
        <v>20622</v>
      </c>
      <c r="BM3163" s="141">
        <v>45.369501999999997</v>
      </c>
      <c r="BN3163" s="141">
        <v>-73.251966999999993</v>
      </c>
      <c r="BO3163" s="141">
        <v>1995</v>
      </c>
      <c r="BP3163" s="143" t="s">
        <v>25968</v>
      </c>
      <c r="BQ3163" s="143" t="s">
        <v>17560</v>
      </c>
    </row>
    <row r="3164" spans="15:69" x14ac:dyDescent="0.25">
      <c r="O3164" s="225" t="str">
        <f t="shared" si="1260"/>
        <v/>
      </c>
      <c r="BF3164" s="141">
        <v>57040</v>
      </c>
      <c r="BG3164" s="142" t="s">
        <v>23835</v>
      </c>
      <c r="BH3164" s="141" t="s">
        <v>180</v>
      </c>
      <c r="BI3164" s="141" t="s">
        <v>191</v>
      </c>
      <c r="BJ3164" s="141" t="s">
        <v>22000</v>
      </c>
      <c r="BK3164" s="141" t="s">
        <v>12301</v>
      </c>
      <c r="BL3164" s="141" t="s">
        <v>21995</v>
      </c>
      <c r="BM3164" s="141">
        <v>45.341639999999998</v>
      </c>
      <c r="BN3164" s="141">
        <v>-73.114090000000004</v>
      </c>
      <c r="BO3164" s="141">
        <v>1997</v>
      </c>
      <c r="BP3164" s="143"/>
      <c r="BQ3164" s="143" t="s">
        <v>17560</v>
      </c>
    </row>
    <row r="3165" spans="15:69" x14ac:dyDescent="0.25">
      <c r="O3165" s="225" t="str">
        <f t="shared" si="1260"/>
        <v/>
      </c>
      <c r="BF3165" s="141">
        <v>51055</v>
      </c>
      <c r="BG3165" s="142" t="s">
        <v>11675</v>
      </c>
      <c r="BH3165" s="141" t="s">
        <v>478</v>
      </c>
      <c r="BI3165" s="141" t="s">
        <v>1268</v>
      </c>
      <c r="BJ3165" s="141" t="s">
        <v>10568</v>
      </c>
      <c r="BK3165" s="141" t="s">
        <v>5039</v>
      </c>
      <c r="BL3165" s="141" t="s">
        <v>10566</v>
      </c>
      <c r="BM3165" s="141">
        <v>46.323892981119997</v>
      </c>
      <c r="BN3165" s="141">
        <v>-73.109681199765504</v>
      </c>
      <c r="BO3165" s="141">
        <v>2004</v>
      </c>
      <c r="BP3165" s="143" t="s">
        <v>24560</v>
      </c>
      <c r="BQ3165" s="143" t="s">
        <v>27848</v>
      </c>
    </row>
    <row r="3166" spans="15:69" x14ac:dyDescent="0.25">
      <c r="O3166" s="225" t="str">
        <f t="shared" si="1260"/>
        <v/>
      </c>
      <c r="BF3166" s="141">
        <v>57040</v>
      </c>
      <c r="BG3166" s="142" t="s">
        <v>23836</v>
      </c>
      <c r="BH3166" s="141" t="s">
        <v>180</v>
      </c>
      <c r="BI3166" s="141" t="s">
        <v>191</v>
      </c>
      <c r="BJ3166" s="141" t="s">
        <v>6567</v>
      </c>
      <c r="BK3166" s="141" t="s">
        <v>22002</v>
      </c>
      <c r="BL3166" s="141" t="s">
        <v>21995</v>
      </c>
      <c r="BM3166" s="141">
        <v>45.33128</v>
      </c>
      <c r="BN3166" s="141">
        <v>-73.121269999999996</v>
      </c>
      <c r="BO3166" s="141">
        <v>1997</v>
      </c>
      <c r="BP3166" s="143"/>
      <c r="BQ3166" s="143" t="s">
        <v>17560</v>
      </c>
    </row>
    <row r="3167" spans="15:69" x14ac:dyDescent="0.25">
      <c r="O3167" s="225" t="str">
        <f t="shared" si="1260"/>
        <v/>
      </c>
      <c r="BF3167" s="141">
        <v>57040</v>
      </c>
      <c r="BG3167" s="142" t="s">
        <v>23837</v>
      </c>
      <c r="BH3167" s="141" t="s">
        <v>180</v>
      </c>
      <c r="BI3167" s="141" t="s">
        <v>191</v>
      </c>
      <c r="BJ3167" s="141" t="s">
        <v>22004</v>
      </c>
      <c r="BK3167" s="141" t="s">
        <v>2396</v>
      </c>
      <c r="BL3167" s="141" t="s">
        <v>21995</v>
      </c>
      <c r="BM3167" s="141">
        <v>45.32461</v>
      </c>
      <c r="BN3167" s="141">
        <v>-73.12285</v>
      </c>
      <c r="BO3167" s="141">
        <v>1997</v>
      </c>
      <c r="BP3167" s="143"/>
      <c r="BQ3167" s="143" t="s">
        <v>17560</v>
      </c>
    </row>
    <row r="3168" spans="15:69" x14ac:dyDescent="0.25">
      <c r="O3168" s="225" t="str">
        <f t="shared" si="1260"/>
        <v/>
      </c>
      <c r="BF3168" s="141">
        <v>57040</v>
      </c>
      <c r="BG3168" s="142" t="s">
        <v>23838</v>
      </c>
      <c r="BH3168" s="141" t="s">
        <v>180</v>
      </c>
      <c r="BI3168" s="141" t="s">
        <v>191</v>
      </c>
      <c r="BJ3168" s="141" t="s">
        <v>22006</v>
      </c>
      <c r="BK3168" s="141" t="s">
        <v>4184</v>
      </c>
      <c r="BL3168" s="141" t="s">
        <v>22006</v>
      </c>
      <c r="BM3168" s="141">
        <v>45.32358</v>
      </c>
      <c r="BN3168" s="141">
        <v>-73.125579999999999</v>
      </c>
      <c r="BO3168" s="141">
        <v>1997</v>
      </c>
      <c r="BP3168" s="143"/>
      <c r="BQ3168" s="143" t="s">
        <v>17560</v>
      </c>
    </row>
    <row r="3169" spans="15:69" x14ac:dyDescent="0.25">
      <c r="O3169" s="225" t="str">
        <f t="shared" si="1260"/>
        <v/>
      </c>
      <c r="BF3169" s="141">
        <v>59010</v>
      </c>
      <c r="BG3169" s="142" t="s">
        <v>21592</v>
      </c>
      <c r="BH3169" s="141" t="s">
        <v>180</v>
      </c>
      <c r="BI3169" s="141" t="s">
        <v>191</v>
      </c>
      <c r="BJ3169" s="141" t="s">
        <v>21593</v>
      </c>
      <c r="BK3169" s="141" t="s">
        <v>19374</v>
      </c>
      <c r="BL3169" s="141" t="s">
        <v>21593</v>
      </c>
      <c r="BM3169" s="141">
        <v>45.5929</v>
      </c>
      <c r="BN3169" s="141">
        <v>-73.349999999999994</v>
      </c>
      <c r="BO3169" s="141">
        <v>1986</v>
      </c>
      <c r="BP3169" s="143" t="s">
        <v>26093</v>
      </c>
      <c r="BQ3169" s="143" t="s">
        <v>17560</v>
      </c>
    </row>
    <row r="3170" spans="15:69" x14ac:dyDescent="0.25">
      <c r="O3170" s="225" t="str">
        <f t="shared" si="1260"/>
        <v/>
      </c>
      <c r="BF3170" s="141">
        <v>59010</v>
      </c>
      <c r="BG3170" s="142" t="s">
        <v>21594</v>
      </c>
      <c r="BH3170" s="141" t="s">
        <v>180</v>
      </c>
      <c r="BI3170" s="141" t="s">
        <v>191</v>
      </c>
      <c r="BJ3170" s="141" t="s">
        <v>21595</v>
      </c>
      <c r="BK3170" s="141" t="s">
        <v>3919</v>
      </c>
      <c r="BL3170" s="141" t="s">
        <v>21595</v>
      </c>
      <c r="BM3170" s="141">
        <v>45.573799999999999</v>
      </c>
      <c r="BN3170" s="141">
        <v>-73.313000000000002</v>
      </c>
      <c r="BO3170" s="141">
        <v>1976</v>
      </c>
      <c r="BP3170" s="143" t="s">
        <v>26093</v>
      </c>
      <c r="BQ3170" s="143" t="s">
        <v>17560</v>
      </c>
    </row>
    <row r="3171" spans="15:69" x14ac:dyDescent="0.25">
      <c r="O3171" s="225" t="str">
        <f t="shared" si="1260"/>
        <v/>
      </c>
      <c r="BF3171" s="141">
        <v>54060</v>
      </c>
      <c r="BG3171" s="142" t="s">
        <v>22589</v>
      </c>
      <c r="BH3171" s="141" t="s">
        <v>180</v>
      </c>
      <c r="BI3171" s="141" t="s">
        <v>1269</v>
      </c>
      <c r="BJ3171" s="141"/>
      <c r="BK3171" s="141" t="s">
        <v>4028</v>
      </c>
      <c r="BL3171" s="141" t="s">
        <v>22590</v>
      </c>
      <c r="BM3171" s="141">
        <v>45.571965586030998</v>
      </c>
      <c r="BN3171" s="141">
        <v>-72.860824886973205</v>
      </c>
      <c r="BO3171" s="141">
        <v>1966</v>
      </c>
      <c r="BP3171" s="143" t="s">
        <v>486</v>
      </c>
      <c r="BQ3171" s="143" t="s">
        <v>27848</v>
      </c>
    </row>
    <row r="3172" spans="15:69" x14ac:dyDescent="0.25">
      <c r="O3172" s="225" t="str">
        <f t="shared" si="1260"/>
        <v/>
      </c>
      <c r="BF3172" s="141">
        <v>54060</v>
      </c>
      <c r="BG3172" s="142" t="s">
        <v>22591</v>
      </c>
      <c r="BH3172" s="141" t="s">
        <v>180</v>
      </c>
      <c r="BI3172" s="141" t="s">
        <v>191</v>
      </c>
      <c r="BJ3172" s="141"/>
      <c r="BK3172" s="141" t="s">
        <v>17494</v>
      </c>
      <c r="BL3172" s="141" t="s">
        <v>22592</v>
      </c>
      <c r="BM3172" s="141">
        <v>45.573751961812</v>
      </c>
      <c r="BN3172" s="141">
        <v>-72.868529291597</v>
      </c>
      <c r="BO3172" s="141">
        <v>1995</v>
      </c>
      <c r="BP3172" s="143" t="s">
        <v>480</v>
      </c>
      <c r="BQ3172" s="143" t="s">
        <v>27848</v>
      </c>
    </row>
    <row r="3173" spans="15:69" x14ac:dyDescent="0.25">
      <c r="O3173" s="225" t="str">
        <f t="shared" si="1260"/>
        <v/>
      </c>
      <c r="BF3173" s="141">
        <v>54060</v>
      </c>
      <c r="BG3173" s="142" t="s">
        <v>22593</v>
      </c>
      <c r="BH3173" s="141" t="s">
        <v>478</v>
      </c>
      <c r="BI3173" s="141" t="s">
        <v>186</v>
      </c>
      <c r="BJ3173" s="141"/>
      <c r="BK3173" s="141" t="s">
        <v>15878</v>
      </c>
      <c r="BL3173" s="141" t="s">
        <v>2063</v>
      </c>
      <c r="BM3173" s="141">
        <v>45.585529304604002</v>
      </c>
      <c r="BN3173" s="141">
        <v>-72.881021654143098</v>
      </c>
      <c r="BO3173" s="141">
        <v>1997</v>
      </c>
      <c r="BP3173" s="143" t="s">
        <v>480</v>
      </c>
      <c r="BQ3173" s="143" t="s">
        <v>27848</v>
      </c>
    </row>
    <row r="3174" spans="15:69" x14ac:dyDescent="0.25">
      <c r="O3174" s="225" t="str">
        <f t="shared" si="1260"/>
        <v/>
      </c>
      <c r="BF3174" s="141">
        <v>54060</v>
      </c>
      <c r="BG3174" s="142" t="s">
        <v>22594</v>
      </c>
      <c r="BH3174" s="141" t="s">
        <v>478</v>
      </c>
      <c r="BI3174" s="141" t="s">
        <v>176</v>
      </c>
      <c r="BJ3174" s="141"/>
      <c r="BK3174" s="141" t="s">
        <v>14542</v>
      </c>
      <c r="BL3174" s="141" t="s">
        <v>22595</v>
      </c>
      <c r="BM3174" s="141">
        <v>45.3352</v>
      </c>
      <c r="BN3174" s="141">
        <v>-72.515000000000001</v>
      </c>
      <c r="BO3174" s="141">
        <v>2009</v>
      </c>
      <c r="BP3174" s="143"/>
      <c r="BQ3174" s="143" t="s">
        <v>27848</v>
      </c>
    </row>
    <row r="3175" spans="15:69" x14ac:dyDescent="0.25">
      <c r="O3175" s="225" t="str">
        <f t="shared" si="1260"/>
        <v/>
      </c>
      <c r="BF3175" s="141">
        <v>54060</v>
      </c>
      <c r="BG3175" s="142" t="s">
        <v>22596</v>
      </c>
      <c r="BH3175" s="141" t="s">
        <v>180</v>
      </c>
      <c r="BI3175" s="141" t="s">
        <v>178</v>
      </c>
      <c r="BJ3175" s="141"/>
      <c r="BK3175" s="141" t="s">
        <v>22597</v>
      </c>
      <c r="BL3175" s="141" t="s">
        <v>22598</v>
      </c>
      <c r="BM3175" s="141">
        <v>45.333199999999998</v>
      </c>
      <c r="BN3175" s="141">
        <v>-72.519000000000005</v>
      </c>
      <c r="BO3175" s="141">
        <v>1977</v>
      </c>
      <c r="BP3175" s="143"/>
      <c r="BQ3175" s="143" t="s">
        <v>27848</v>
      </c>
    </row>
    <row r="3176" spans="15:69" x14ac:dyDescent="0.25">
      <c r="O3176" s="225" t="str">
        <f t="shared" si="1260"/>
        <v/>
      </c>
      <c r="BF3176" s="141">
        <v>59010</v>
      </c>
      <c r="BG3176" s="142" t="s">
        <v>21596</v>
      </c>
      <c r="BH3176" s="141" t="s">
        <v>180</v>
      </c>
      <c r="BI3176" s="141" t="s">
        <v>191</v>
      </c>
      <c r="BJ3176" s="141" t="s">
        <v>21597</v>
      </c>
      <c r="BK3176" s="141" t="s">
        <v>21598</v>
      </c>
      <c r="BL3176" s="141" t="s">
        <v>21599</v>
      </c>
      <c r="BM3176" s="141">
        <v>45.577100000000002</v>
      </c>
      <c r="BN3176" s="141">
        <v>-73.308000000000007</v>
      </c>
      <c r="BO3176" s="141">
        <v>2001</v>
      </c>
      <c r="BP3176" s="143" t="s">
        <v>26093</v>
      </c>
      <c r="BQ3176" s="143" t="s">
        <v>17560</v>
      </c>
    </row>
    <row r="3177" spans="15:69" x14ac:dyDescent="0.25">
      <c r="O3177" s="225" t="str">
        <f t="shared" si="1260"/>
        <v/>
      </c>
      <c r="BF3177" s="141">
        <v>61013</v>
      </c>
      <c r="BG3177" s="142" t="s">
        <v>18104</v>
      </c>
      <c r="BH3177" s="141" t="s">
        <v>180</v>
      </c>
      <c r="BI3177" s="141" t="s">
        <v>178</v>
      </c>
      <c r="BJ3177" s="141" t="s">
        <v>18105</v>
      </c>
      <c r="BK3177" s="141" t="s">
        <v>1708</v>
      </c>
      <c r="BL3177" s="141" t="s">
        <v>18106</v>
      </c>
      <c r="BM3177" s="141">
        <v>45.964405459752399</v>
      </c>
      <c r="BN3177" s="141">
        <v>-73.463331491754005</v>
      </c>
      <c r="BO3177" s="141">
        <v>1991</v>
      </c>
      <c r="BP3177" s="143" t="s">
        <v>484</v>
      </c>
      <c r="BQ3177" s="143" t="s">
        <v>17560</v>
      </c>
    </row>
    <row r="3178" spans="15:69" x14ac:dyDescent="0.25">
      <c r="O3178" s="225" t="str">
        <f t="shared" si="1260"/>
        <v/>
      </c>
      <c r="BF3178" s="141">
        <v>61013</v>
      </c>
      <c r="BG3178" s="142" t="s">
        <v>18107</v>
      </c>
      <c r="BH3178" s="141" t="s">
        <v>478</v>
      </c>
      <c r="BI3178" s="141" t="s">
        <v>176</v>
      </c>
      <c r="BJ3178" s="141" t="s">
        <v>26580</v>
      </c>
      <c r="BK3178" s="141" t="s">
        <v>10248</v>
      </c>
      <c r="BL3178" s="141" t="s">
        <v>18015</v>
      </c>
      <c r="BM3178" s="141">
        <v>45.974450262239003</v>
      </c>
      <c r="BN3178" s="141">
        <v>-73.476023077934997</v>
      </c>
      <c r="BO3178" s="141">
        <v>1972</v>
      </c>
      <c r="BP3178" s="143" t="s">
        <v>482</v>
      </c>
      <c r="BQ3178" s="143" t="s">
        <v>17560</v>
      </c>
    </row>
    <row r="3179" spans="15:69" x14ac:dyDescent="0.25">
      <c r="O3179" s="225" t="str">
        <f t="shared" si="1260"/>
        <v/>
      </c>
      <c r="BF3179" s="141">
        <v>61013</v>
      </c>
      <c r="BG3179" s="142" t="s">
        <v>18108</v>
      </c>
      <c r="BH3179" s="141" t="s">
        <v>180</v>
      </c>
      <c r="BI3179" s="141" t="s">
        <v>191</v>
      </c>
      <c r="BJ3179" s="141" t="s">
        <v>18109</v>
      </c>
      <c r="BK3179" s="141" t="s">
        <v>18110</v>
      </c>
      <c r="BL3179" s="141" t="s">
        <v>18015</v>
      </c>
      <c r="BM3179" s="141">
        <v>45.975270000000002</v>
      </c>
      <c r="BN3179" s="141">
        <v>-73.478160000000003</v>
      </c>
      <c r="BO3179" s="141">
        <v>1988</v>
      </c>
      <c r="BP3179" s="143" t="s">
        <v>25563</v>
      </c>
      <c r="BQ3179" s="143" t="s">
        <v>17560</v>
      </c>
    </row>
    <row r="3180" spans="15:69" x14ac:dyDescent="0.25">
      <c r="O3180" s="225" t="str">
        <f t="shared" si="1260"/>
        <v/>
      </c>
      <c r="BF3180" s="141">
        <v>61013</v>
      </c>
      <c r="BG3180" s="142" t="s">
        <v>18111</v>
      </c>
      <c r="BH3180" s="141" t="s">
        <v>180</v>
      </c>
      <c r="BI3180" s="141" t="s">
        <v>191</v>
      </c>
      <c r="BJ3180" s="141" t="s">
        <v>18112</v>
      </c>
      <c r="BK3180" s="141" t="s">
        <v>10248</v>
      </c>
      <c r="BL3180" s="141" t="s">
        <v>18015</v>
      </c>
      <c r="BM3180" s="141">
        <v>45.974449999999997</v>
      </c>
      <c r="BN3180" s="141">
        <v>-73.476020000000005</v>
      </c>
      <c r="BO3180" s="141">
        <v>1988</v>
      </c>
      <c r="BP3180" s="143" t="s">
        <v>25563</v>
      </c>
      <c r="BQ3180" s="143" t="s">
        <v>17560</v>
      </c>
    </row>
    <row r="3181" spans="15:69" x14ac:dyDescent="0.25">
      <c r="O3181" s="225" t="str">
        <f t="shared" si="1260"/>
        <v/>
      </c>
      <c r="BF3181" s="141">
        <v>61013</v>
      </c>
      <c r="BG3181" s="142" t="s">
        <v>18113</v>
      </c>
      <c r="BH3181" s="141" t="s">
        <v>180</v>
      </c>
      <c r="BI3181" s="141" t="s">
        <v>191</v>
      </c>
      <c r="BJ3181" s="141" t="s">
        <v>18114</v>
      </c>
      <c r="BK3181" s="141" t="s">
        <v>1825</v>
      </c>
      <c r="BL3181" s="141" t="s">
        <v>18115</v>
      </c>
      <c r="BM3181" s="141">
        <v>45.965969999999999</v>
      </c>
      <c r="BN3181" s="141">
        <v>-73.470579999999998</v>
      </c>
      <c r="BO3181" s="141">
        <v>1989</v>
      </c>
      <c r="BP3181" s="143" t="s">
        <v>25563</v>
      </c>
      <c r="BQ3181" s="143" t="s">
        <v>17560</v>
      </c>
    </row>
    <row r="3182" spans="15:69" x14ac:dyDescent="0.25">
      <c r="O3182" s="225" t="str">
        <f t="shared" si="1260"/>
        <v/>
      </c>
      <c r="BF3182" s="141">
        <v>61025</v>
      </c>
      <c r="BG3182" s="142" t="s">
        <v>2529</v>
      </c>
      <c r="BH3182" s="141" t="s">
        <v>478</v>
      </c>
      <c r="BI3182" s="141" t="s">
        <v>176</v>
      </c>
      <c r="BJ3182" s="141" t="s">
        <v>2530</v>
      </c>
      <c r="BK3182" s="141" t="s">
        <v>1805</v>
      </c>
      <c r="BL3182" s="141" t="s">
        <v>2519</v>
      </c>
      <c r="BM3182" s="141">
        <v>46.023212000000001</v>
      </c>
      <c r="BN3182" s="141">
        <v>-73.435135000000002</v>
      </c>
      <c r="BO3182" s="141">
        <v>1984</v>
      </c>
      <c r="BP3182" s="143" t="s">
        <v>24003</v>
      </c>
      <c r="BQ3182" s="143" t="s">
        <v>17560</v>
      </c>
    </row>
    <row r="3183" spans="15:69" x14ac:dyDescent="0.25">
      <c r="O3183" s="225" t="str">
        <f t="shared" si="1260"/>
        <v/>
      </c>
      <c r="BF3183" s="141">
        <v>61025</v>
      </c>
      <c r="BG3183" s="142" t="s">
        <v>2531</v>
      </c>
      <c r="BH3183" s="141" t="s">
        <v>478</v>
      </c>
      <c r="BI3183" s="141" t="s">
        <v>176</v>
      </c>
      <c r="BJ3183" s="141" t="s">
        <v>2532</v>
      </c>
      <c r="BK3183" s="141" t="s">
        <v>1805</v>
      </c>
      <c r="BL3183" s="141" t="s">
        <v>2519</v>
      </c>
      <c r="BM3183" s="141">
        <v>46.023212000000001</v>
      </c>
      <c r="BN3183" s="141">
        <v>-73.435135000000002</v>
      </c>
      <c r="BO3183" s="141">
        <v>1984</v>
      </c>
      <c r="BP3183" s="143" t="s">
        <v>24004</v>
      </c>
      <c r="BQ3183" s="143" t="s">
        <v>17560</v>
      </c>
    </row>
    <row r="3184" spans="15:69" x14ac:dyDescent="0.25">
      <c r="O3184" s="225" t="str">
        <f t="shared" si="1260"/>
        <v/>
      </c>
      <c r="BF3184" s="141">
        <v>61035</v>
      </c>
      <c r="BG3184" s="142" t="s">
        <v>18047</v>
      </c>
      <c r="BH3184" s="141" t="s">
        <v>478</v>
      </c>
      <c r="BI3184" s="141" t="s">
        <v>186</v>
      </c>
      <c r="BJ3184" s="141" t="s">
        <v>18048</v>
      </c>
      <c r="BK3184" s="141"/>
      <c r="BL3184" s="141" t="s">
        <v>18049</v>
      </c>
      <c r="BM3184" s="141">
        <v>46.060879999999997</v>
      </c>
      <c r="BN3184" s="141">
        <v>-73.479249999999993</v>
      </c>
      <c r="BO3184" s="141">
        <v>1994</v>
      </c>
      <c r="BP3184" s="143" t="s">
        <v>25574</v>
      </c>
      <c r="BQ3184" s="143" t="s">
        <v>17560</v>
      </c>
    </row>
    <row r="3185" spans="15:69" x14ac:dyDescent="0.25">
      <c r="O3185" s="225" t="str">
        <f t="shared" si="1260"/>
        <v/>
      </c>
      <c r="BF3185" s="141">
        <v>74005</v>
      </c>
      <c r="BG3185" s="142" t="s">
        <v>19055</v>
      </c>
      <c r="BH3185" s="141" t="s">
        <v>478</v>
      </c>
      <c r="BI3185" s="141" t="s">
        <v>176</v>
      </c>
      <c r="BJ3185" s="141" t="s">
        <v>18971</v>
      </c>
      <c r="BK3185" s="141" t="s">
        <v>1810</v>
      </c>
      <c r="BL3185" s="141" t="s">
        <v>18972</v>
      </c>
      <c r="BM3185" s="141">
        <v>45.640599999999999</v>
      </c>
      <c r="BN3185" s="141">
        <v>-73.830659999999995</v>
      </c>
      <c r="BO3185" s="141">
        <v>2007</v>
      </c>
      <c r="BP3185" s="143" t="s">
        <v>26743</v>
      </c>
      <c r="BQ3185" s="143" t="s">
        <v>17560</v>
      </c>
    </row>
    <row r="3186" spans="15:69" x14ac:dyDescent="0.25">
      <c r="O3186" s="225" t="str">
        <f t="shared" si="1260"/>
        <v/>
      </c>
      <c r="BF3186" s="141">
        <v>74005</v>
      </c>
      <c r="BG3186" s="142" t="s">
        <v>19056</v>
      </c>
      <c r="BH3186" s="141" t="s">
        <v>478</v>
      </c>
      <c r="BI3186" s="141" t="s">
        <v>176</v>
      </c>
      <c r="BJ3186" s="141" t="s">
        <v>19057</v>
      </c>
      <c r="BK3186" s="141" t="s">
        <v>19058</v>
      </c>
      <c r="BL3186" s="141" t="s">
        <v>19059</v>
      </c>
      <c r="BM3186" s="141">
        <v>45.736020000000003</v>
      </c>
      <c r="BN3186" s="141">
        <v>-73.955579999999998</v>
      </c>
      <c r="BO3186" s="141">
        <v>1970</v>
      </c>
      <c r="BP3186" s="143" t="s">
        <v>25750</v>
      </c>
      <c r="BQ3186" s="143" t="s">
        <v>17560</v>
      </c>
    </row>
    <row r="3187" spans="15:69" x14ac:dyDescent="0.25">
      <c r="O3187" s="225" t="str">
        <f t="shared" si="1260"/>
        <v/>
      </c>
      <c r="BF3187" s="141">
        <v>75005</v>
      </c>
      <c r="BG3187" s="142" t="s">
        <v>19256</v>
      </c>
      <c r="BH3187" s="141" t="s">
        <v>478</v>
      </c>
      <c r="BI3187" s="141" t="s">
        <v>186</v>
      </c>
      <c r="BJ3187" s="141" t="s">
        <v>26581</v>
      </c>
      <c r="BK3187" s="141" t="s">
        <v>1574</v>
      </c>
      <c r="BL3187" s="141" t="s">
        <v>19257</v>
      </c>
      <c r="BM3187" s="141">
        <v>45.721152407084801</v>
      </c>
      <c r="BN3187" s="141">
        <v>-74.106831521799094</v>
      </c>
      <c r="BO3187" s="141">
        <v>2010</v>
      </c>
      <c r="BP3187" s="143" t="s">
        <v>25768</v>
      </c>
      <c r="BQ3187" s="143" t="s">
        <v>17560</v>
      </c>
    </row>
    <row r="3188" spans="15:69" x14ac:dyDescent="0.25">
      <c r="O3188" s="225" t="str">
        <f t="shared" si="1260"/>
        <v/>
      </c>
      <c r="BF3188" s="141">
        <v>75005</v>
      </c>
      <c r="BG3188" s="142" t="s">
        <v>19258</v>
      </c>
      <c r="BH3188" s="141" t="s">
        <v>478</v>
      </c>
      <c r="BI3188" s="141" t="s">
        <v>176</v>
      </c>
      <c r="BJ3188" s="141" t="s">
        <v>26582</v>
      </c>
      <c r="BK3188" s="141" t="s">
        <v>19259</v>
      </c>
      <c r="BL3188" s="141" t="s">
        <v>19260</v>
      </c>
      <c r="BM3188" s="141">
        <v>45.718780674570198</v>
      </c>
      <c r="BN3188" s="141">
        <v>-74.113028475293504</v>
      </c>
      <c r="BO3188" s="141">
        <v>1994</v>
      </c>
      <c r="BP3188" s="143" t="s">
        <v>25753</v>
      </c>
      <c r="BQ3188" s="143" t="s">
        <v>17560</v>
      </c>
    </row>
    <row r="3189" spans="15:69" x14ac:dyDescent="0.25">
      <c r="O3189" s="225" t="str">
        <f t="shared" si="1260"/>
        <v/>
      </c>
      <c r="BF3189" s="141">
        <v>75017</v>
      </c>
      <c r="BG3189" s="142" t="s">
        <v>19313</v>
      </c>
      <c r="BH3189" s="141" t="s">
        <v>180</v>
      </c>
      <c r="BI3189" s="141" t="s">
        <v>190</v>
      </c>
      <c r="BJ3189" s="141"/>
      <c r="BK3189" s="141"/>
      <c r="BL3189" s="141" t="s">
        <v>19314</v>
      </c>
      <c r="BM3189" s="141">
        <v>45.794972071401297</v>
      </c>
      <c r="BN3189" s="141">
        <v>-73.986525063064406</v>
      </c>
      <c r="BO3189" s="141">
        <v>2013</v>
      </c>
      <c r="BP3189" s="143" t="s">
        <v>1807</v>
      </c>
      <c r="BQ3189" s="143" t="s">
        <v>17560</v>
      </c>
    </row>
    <row r="3190" spans="15:69" x14ac:dyDescent="0.25">
      <c r="O3190" s="225" t="str">
        <f t="shared" si="1260"/>
        <v/>
      </c>
      <c r="BF3190" s="141">
        <v>75017</v>
      </c>
      <c r="BG3190" s="142" t="s">
        <v>19315</v>
      </c>
      <c r="BH3190" s="141" t="s">
        <v>180</v>
      </c>
      <c r="BI3190" s="141" t="s">
        <v>190</v>
      </c>
      <c r="BJ3190" s="141"/>
      <c r="BK3190" s="141" t="s">
        <v>2288</v>
      </c>
      <c r="BL3190" s="141" t="s">
        <v>19316</v>
      </c>
      <c r="BM3190" s="141">
        <v>45.800890713062103</v>
      </c>
      <c r="BN3190" s="141">
        <v>-73.994781998194298</v>
      </c>
      <c r="BO3190" s="141">
        <v>2013</v>
      </c>
      <c r="BP3190" s="143" t="s">
        <v>1807</v>
      </c>
      <c r="BQ3190" s="143" t="s">
        <v>17560</v>
      </c>
    </row>
    <row r="3191" spans="15:69" x14ac:dyDescent="0.25">
      <c r="O3191" s="225" t="str">
        <f t="shared" si="1260"/>
        <v/>
      </c>
      <c r="BF3191" s="141">
        <v>75017</v>
      </c>
      <c r="BG3191" s="142" t="s">
        <v>19317</v>
      </c>
      <c r="BH3191" s="141" t="s">
        <v>180</v>
      </c>
      <c r="BI3191" s="141" t="s">
        <v>191</v>
      </c>
      <c r="BJ3191" s="141" t="s">
        <v>19318</v>
      </c>
      <c r="BK3191" s="141" t="s">
        <v>2706</v>
      </c>
      <c r="BL3191" s="141" t="s">
        <v>19319</v>
      </c>
      <c r="BM3191" s="141">
        <v>45.7988150756632</v>
      </c>
      <c r="BN3191" s="141">
        <v>-73.984598120729103</v>
      </c>
      <c r="BO3191" s="141">
        <v>1985</v>
      </c>
      <c r="BP3191" s="143" t="s">
        <v>191</v>
      </c>
      <c r="BQ3191" s="143" t="s">
        <v>17560</v>
      </c>
    </row>
    <row r="3192" spans="15:69" x14ac:dyDescent="0.25">
      <c r="O3192" s="225" t="str">
        <f t="shared" si="1260"/>
        <v/>
      </c>
      <c r="BF3192" s="141">
        <v>75017</v>
      </c>
      <c r="BG3192" s="142" t="s">
        <v>19320</v>
      </c>
      <c r="BH3192" s="141" t="s">
        <v>478</v>
      </c>
      <c r="BI3192" s="141" t="s">
        <v>176</v>
      </c>
      <c r="BJ3192" s="141" t="s">
        <v>19321</v>
      </c>
      <c r="BK3192" s="141" t="s">
        <v>2447</v>
      </c>
      <c r="BL3192" s="141" t="s">
        <v>19322</v>
      </c>
      <c r="BM3192" s="141">
        <v>45.803919293879297</v>
      </c>
      <c r="BN3192" s="141">
        <v>-73.978979609532203</v>
      </c>
      <c r="BO3192" s="141">
        <v>1985</v>
      </c>
      <c r="BP3192" s="143" t="s">
        <v>1588</v>
      </c>
      <c r="BQ3192" s="143" t="s">
        <v>17560</v>
      </c>
    </row>
    <row r="3193" spans="15:69" x14ac:dyDescent="0.25">
      <c r="O3193" s="225" t="str">
        <f t="shared" si="1260"/>
        <v/>
      </c>
      <c r="BF3193" s="141">
        <v>75017</v>
      </c>
      <c r="BG3193" s="142" t="s">
        <v>19323</v>
      </c>
      <c r="BH3193" s="141" t="s">
        <v>180</v>
      </c>
      <c r="BI3193" s="141" t="s">
        <v>191</v>
      </c>
      <c r="BJ3193" s="141"/>
      <c r="BK3193" s="141"/>
      <c r="BL3193" s="141" t="s">
        <v>19314</v>
      </c>
      <c r="BM3193" s="141">
        <v>45.794972071401297</v>
      </c>
      <c r="BN3193" s="141">
        <v>-73.986525063064406</v>
      </c>
      <c r="BO3193" s="141">
        <v>2013</v>
      </c>
      <c r="BP3193" s="143" t="s">
        <v>191</v>
      </c>
      <c r="BQ3193" s="143" t="s">
        <v>17560</v>
      </c>
    </row>
    <row r="3194" spans="15:69" x14ac:dyDescent="0.25">
      <c r="O3194" s="225" t="str">
        <f t="shared" si="1260"/>
        <v/>
      </c>
      <c r="BF3194" s="141">
        <v>75017</v>
      </c>
      <c r="BG3194" s="142" t="s">
        <v>19324</v>
      </c>
      <c r="BH3194" s="141" t="s">
        <v>478</v>
      </c>
      <c r="BI3194" s="141" t="s">
        <v>186</v>
      </c>
      <c r="BJ3194" s="141" t="s">
        <v>19325</v>
      </c>
      <c r="BK3194" s="141" t="s">
        <v>19326</v>
      </c>
      <c r="BL3194" s="141" t="s">
        <v>19327</v>
      </c>
      <c r="BM3194" s="141">
        <v>45.809199999999997</v>
      </c>
      <c r="BN3194" s="141">
        <v>-74.051900000000003</v>
      </c>
      <c r="BO3194" s="141">
        <v>1972</v>
      </c>
      <c r="BP3194" s="143" t="s">
        <v>191</v>
      </c>
      <c r="BQ3194" s="143" t="s">
        <v>17560</v>
      </c>
    </row>
    <row r="3195" spans="15:69" x14ac:dyDescent="0.25">
      <c r="O3195" s="225" t="str">
        <f t="shared" si="1260"/>
        <v/>
      </c>
      <c r="BF3195" s="141">
        <v>75017</v>
      </c>
      <c r="BG3195" s="142" t="s">
        <v>19328</v>
      </c>
      <c r="BH3195" s="141" t="s">
        <v>478</v>
      </c>
      <c r="BI3195" s="141" t="s">
        <v>186</v>
      </c>
      <c r="BJ3195" s="141" t="s">
        <v>19329</v>
      </c>
      <c r="BK3195" s="141" t="s">
        <v>12922</v>
      </c>
      <c r="BL3195" s="141" t="s">
        <v>19330</v>
      </c>
      <c r="BM3195" s="141">
        <v>45.7776</v>
      </c>
      <c r="BN3195" s="141">
        <v>-74.030299999999997</v>
      </c>
      <c r="BO3195" s="141">
        <v>2006</v>
      </c>
      <c r="BP3195" s="143" t="s">
        <v>191</v>
      </c>
      <c r="BQ3195" s="143" t="s">
        <v>17560</v>
      </c>
    </row>
    <row r="3196" spans="15:69" x14ac:dyDescent="0.25">
      <c r="O3196" s="225" t="str">
        <f t="shared" si="1260"/>
        <v/>
      </c>
      <c r="BF3196" s="141">
        <v>77022</v>
      </c>
      <c r="BG3196" s="142" t="s">
        <v>19510</v>
      </c>
      <c r="BH3196" s="141" t="s">
        <v>180</v>
      </c>
      <c r="BI3196" s="141" t="s">
        <v>191</v>
      </c>
      <c r="BJ3196" s="141" t="s">
        <v>19511</v>
      </c>
      <c r="BK3196" s="141" t="s">
        <v>19512</v>
      </c>
      <c r="BL3196" s="141" t="s">
        <v>19513</v>
      </c>
      <c r="BM3196" s="141">
        <v>45.929280401954699</v>
      </c>
      <c r="BN3196" s="141">
        <v>-74.132319705713897</v>
      </c>
      <c r="BO3196" s="141">
        <v>1991</v>
      </c>
      <c r="BP3196" s="143" t="s">
        <v>25789</v>
      </c>
      <c r="BQ3196" s="143" t="s">
        <v>17560</v>
      </c>
    </row>
    <row r="3197" spans="15:69" x14ac:dyDescent="0.25">
      <c r="O3197" s="225" t="str">
        <f t="shared" si="1260"/>
        <v/>
      </c>
      <c r="BF3197" s="141">
        <v>77043</v>
      </c>
      <c r="BG3197" s="142" t="s">
        <v>19656</v>
      </c>
      <c r="BH3197" s="141" t="s">
        <v>478</v>
      </c>
      <c r="BI3197" s="141" t="s">
        <v>186</v>
      </c>
      <c r="BJ3197" s="141" t="s">
        <v>19657</v>
      </c>
      <c r="BK3197" s="141"/>
      <c r="BL3197" s="141" t="s">
        <v>19658</v>
      </c>
      <c r="BM3197" s="141">
        <v>45.891939999999998</v>
      </c>
      <c r="BN3197" s="141">
        <v>-74.169700000000006</v>
      </c>
      <c r="BO3197" s="141">
        <v>2010</v>
      </c>
      <c r="BP3197" s="143" t="s">
        <v>12473</v>
      </c>
      <c r="BQ3197" s="143" t="s">
        <v>17560</v>
      </c>
    </row>
    <row r="3198" spans="15:69" x14ac:dyDescent="0.25">
      <c r="O3198" s="225" t="str">
        <f t="shared" si="1260"/>
        <v/>
      </c>
      <c r="BF3198" s="141">
        <v>77043</v>
      </c>
      <c r="BG3198" s="142" t="s">
        <v>19659</v>
      </c>
      <c r="BH3198" s="141" t="s">
        <v>478</v>
      </c>
      <c r="BI3198" s="141" t="s">
        <v>186</v>
      </c>
      <c r="BJ3198" s="141" t="s">
        <v>19660</v>
      </c>
      <c r="BK3198" s="141"/>
      <c r="BL3198" s="141" t="s">
        <v>19661</v>
      </c>
      <c r="BM3198" s="141">
        <v>45.901510000000002</v>
      </c>
      <c r="BN3198" s="141">
        <v>-74.174779999999998</v>
      </c>
      <c r="BO3198" s="141">
        <v>2001</v>
      </c>
      <c r="BP3198" s="143" t="s">
        <v>12473</v>
      </c>
      <c r="BQ3198" s="143" t="s">
        <v>17560</v>
      </c>
    </row>
    <row r="3199" spans="15:69" x14ac:dyDescent="0.25">
      <c r="O3199" s="225" t="str">
        <f t="shared" si="1260"/>
        <v/>
      </c>
      <c r="BF3199" s="141">
        <v>77043</v>
      </c>
      <c r="BG3199" s="142" t="s">
        <v>19662</v>
      </c>
      <c r="BH3199" s="141" t="s">
        <v>478</v>
      </c>
      <c r="BI3199" s="141" t="s">
        <v>186</v>
      </c>
      <c r="BJ3199" s="141" t="s">
        <v>19663</v>
      </c>
      <c r="BK3199" s="141"/>
      <c r="BL3199" s="141" t="s">
        <v>19664</v>
      </c>
      <c r="BM3199" s="141">
        <v>45.898490000000002</v>
      </c>
      <c r="BN3199" s="141">
        <v>-74.167429999999996</v>
      </c>
      <c r="BO3199" s="141">
        <v>1991</v>
      </c>
      <c r="BP3199" s="143" t="s">
        <v>12473</v>
      </c>
      <c r="BQ3199" s="143" t="s">
        <v>17560</v>
      </c>
    </row>
    <row r="3200" spans="15:69" x14ac:dyDescent="0.25">
      <c r="O3200" s="225" t="str">
        <f t="shared" si="1260"/>
        <v/>
      </c>
      <c r="BF3200" s="141">
        <v>77043</v>
      </c>
      <c r="BG3200" s="142" t="s">
        <v>19677</v>
      </c>
      <c r="BH3200" s="141" t="s">
        <v>478</v>
      </c>
      <c r="BI3200" s="141" t="s">
        <v>186</v>
      </c>
      <c r="BJ3200" s="141" t="s">
        <v>19666</v>
      </c>
      <c r="BK3200" s="141"/>
      <c r="BL3200" s="141" t="s">
        <v>19667</v>
      </c>
      <c r="BM3200" s="141">
        <v>45.885620000000003</v>
      </c>
      <c r="BN3200" s="141">
        <v>-74.20044</v>
      </c>
      <c r="BO3200" s="141">
        <v>1985</v>
      </c>
      <c r="BP3200" s="143" t="s">
        <v>12473</v>
      </c>
      <c r="BQ3200" s="143" t="s">
        <v>17560</v>
      </c>
    </row>
    <row r="3201" spans="15:69" x14ac:dyDescent="0.25">
      <c r="O3201" s="225" t="str">
        <f t="shared" si="1260"/>
        <v/>
      </c>
      <c r="BF3201" s="141">
        <v>77043</v>
      </c>
      <c r="BG3201" s="142" t="s">
        <v>19668</v>
      </c>
      <c r="BH3201" s="141" t="s">
        <v>478</v>
      </c>
      <c r="BI3201" s="141" t="s">
        <v>186</v>
      </c>
      <c r="BJ3201" s="141" t="s">
        <v>19669</v>
      </c>
      <c r="BK3201" s="141"/>
      <c r="BL3201" s="141" t="s">
        <v>19670</v>
      </c>
      <c r="BM3201" s="141">
        <v>45.881309999999999</v>
      </c>
      <c r="BN3201" s="141">
        <v>-74.180300000000003</v>
      </c>
      <c r="BO3201" s="141">
        <v>2000</v>
      </c>
      <c r="BP3201" s="143" t="s">
        <v>12473</v>
      </c>
      <c r="BQ3201" s="143" t="s">
        <v>17560</v>
      </c>
    </row>
    <row r="3202" spans="15:69" x14ac:dyDescent="0.25">
      <c r="O3202" s="225" t="str">
        <f t="shared" si="1260"/>
        <v/>
      </c>
      <c r="BF3202" s="141">
        <v>77043</v>
      </c>
      <c r="BG3202" s="142" t="s">
        <v>19671</v>
      </c>
      <c r="BH3202" s="141" t="s">
        <v>478</v>
      </c>
      <c r="BI3202" s="141" t="s">
        <v>186</v>
      </c>
      <c r="BJ3202" s="141" t="s">
        <v>19672</v>
      </c>
      <c r="BK3202" s="141"/>
      <c r="BL3202" s="141" t="s">
        <v>19673</v>
      </c>
      <c r="BM3202" s="141">
        <v>45.885300000000001</v>
      </c>
      <c r="BN3202" s="141">
        <v>-74.173330000000007</v>
      </c>
      <c r="BO3202" s="141">
        <v>2000</v>
      </c>
      <c r="BP3202" s="143" t="s">
        <v>12473</v>
      </c>
      <c r="BQ3202" s="143" t="s">
        <v>17560</v>
      </c>
    </row>
    <row r="3203" spans="15:69" x14ac:dyDescent="0.25">
      <c r="O3203" s="225" t="str">
        <f t="shared" si="1260"/>
        <v/>
      </c>
      <c r="BF3203" s="141">
        <v>77043</v>
      </c>
      <c r="BG3203" s="142" t="s">
        <v>19674</v>
      </c>
      <c r="BH3203" s="141" t="s">
        <v>478</v>
      </c>
      <c r="BI3203" s="141" t="s">
        <v>186</v>
      </c>
      <c r="BJ3203" s="141" t="s">
        <v>19675</v>
      </c>
      <c r="BK3203" s="141"/>
      <c r="BL3203" s="141" t="s">
        <v>19676</v>
      </c>
      <c r="BM3203" s="141">
        <v>45.879800000000003</v>
      </c>
      <c r="BN3203" s="141">
        <v>-74.170640000000006</v>
      </c>
      <c r="BO3203" s="141">
        <v>2000</v>
      </c>
      <c r="BP3203" s="143" t="s">
        <v>12473</v>
      </c>
      <c r="BQ3203" s="143" t="s">
        <v>17560</v>
      </c>
    </row>
    <row r="3204" spans="15:69" x14ac:dyDescent="0.25">
      <c r="O3204" s="225" t="str">
        <f t="shared" si="1260"/>
        <v/>
      </c>
      <c r="BF3204" s="141">
        <v>77043</v>
      </c>
      <c r="BG3204" s="142" t="s">
        <v>19665</v>
      </c>
      <c r="BH3204" s="141" t="s">
        <v>180</v>
      </c>
      <c r="BI3204" s="141" t="s">
        <v>191</v>
      </c>
      <c r="BJ3204" s="141" t="s">
        <v>19678</v>
      </c>
      <c r="BK3204" s="141"/>
      <c r="BL3204" s="141" t="s">
        <v>19679</v>
      </c>
      <c r="BM3204" s="141">
        <v>45.88232</v>
      </c>
      <c r="BN3204" s="141">
        <v>-74.162490000000005</v>
      </c>
      <c r="BO3204" s="141">
        <v>1997</v>
      </c>
      <c r="BP3204" s="143" t="s">
        <v>191</v>
      </c>
      <c r="BQ3204" s="143" t="s">
        <v>17560</v>
      </c>
    </row>
    <row r="3205" spans="15:69" x14ac:dyDescent="0.25">
      <c r="O3205" s="225" t="str">
        <f t="shared" si="1260"/>
        <v/>
      </c>
      <c r="BF3205" s="141">
        <v>77043</v>
      </c>
      <c r="BG3205" s="142" t="s">
        <v>19680</v>
      </c>
      <c r="BH3205" s="141" t="s">
        <v>180</v>
      </c>
      <c r="BI3205" s="141" t="s">
        <v>191</v>
      </c>
      <c r="BJ3205" s="141" t="s">
        <v>19681</v>
      </c>
      <c r="BK3205" s="141"/>
      <c r="BL3205" s="141" t="s">
        <v>19682</v>
      </c>
      <c r="BM3205" s="141">
        <v>45.877490000000002</v>
      </c>
      <c r="BN3205" s="141">
        <v>-74.182069999999996</v>
      </c>
      <c r="BO3205" s="141">
        <v>2011</v>
      </c>
      <c r="BP3205" s="143" t="s">
        <v>191</v>
      </c>
      <c r="BQ3205" s="143" t="s">
        <v>17560</v>
      </c>
    </row>
    <row r="3206" spans="15:69" x14ac:dyDescent="0.25">
      <c r="O3206" s="225" t="str">
        <f t="shared" si="1260"/>
        <v/>
      </c>
      <c r="BF3206" s="141">
        <v>77050</v>
      </c>
      <c r="BG3206" s="142" t="s">
        <v>19718</v>
      </c>
      <c r="BH3206" s="141" t="s">
        <v>478</v>
      </c>
      <c r="BI3206" s="141" t="s">
        <v>186</v>
      </c>
      <c r="BJ3206" s="141" t="s">
        <v>19719</v>
      </c>
      <c r="BK3206" s="141" t="s">
        <v>19720</v>
      </c>
      <c r="BL3206" s="141" t="s">
        <v>19721</v>
      </c>
      <c r="BM3206" s="141">
        <v>45.899149999999999</v>
      </c>
      <c r="BN3206" s="141">
        <v>-74.260019999999997</v>
      </c>
      <c r="BO3206" s="141">
        <v>2007</v>
      </c>
      <c r="BP3206" s="143" t="s">
        <v>16234</v>
      </c>
      <c r="BQ3206" s="143" t="s">
        <v>17560</v>
      </c>
    </row>
    <row r="3207" spans="15:69" x14ac:dyDescent="0.25">
      <c r="O3207" s="225" t="str">
        <f t="shared" si="1260"/>
        <v/>
      </c>
      <c r="BF3207" s="141">
        <v>77022</v>
      </c>
      <c r="BG3207" s="142" t="s">
        <v>19514</v>
      </c>
      <c r="BH3207" s="141" t="s">
        <v>478</v>
      </c>
      <c r="BI3207" s="141" t="s">
        <v>176</v>
      </c>
      <c r="BJ3207" s="141" t="s">
        <v>19515</v>
      </c>
      <c r="BK3207" s="141"/>
      <c r="BL3207" s="141" t="s">
        <v>19516</v>
      </c>
      <c r="BM3207" s="141">
        <v>45.934827722210201</v>
      </c>
      <c r="BN3207" s="141">
        <v>-74.126566860205202</v>
      </c>
      <c r="BO3207" s="141">
        <v>2007</v>
      </c>
      <c r="BP3207" s="143" t="s">
        <v>25801</v>
      </c>
      <c r="BQ3207" s="143" t="s">
        <v>17560</v>
      </c>
    </row>
    <row r="3208" spans="15:69" x14ac:dyDescent="0.25">
      <c r="O3208" s="225" t="str">
        <f t="shared" si="1260"/>
        <v/>
      </c>
      <c r="BF3208" s="141">
        <v>77022</v>
      </c>
      <c r="BG3208" s="142" t="s">
        <v>19517</v>
      </c>
      <c r="BH3208" s="141" t="s">
        <v>478</v>
      </c>
      <c r="BI3208" s="141" t="s">
        <v>177</v>
      </c>
      <c r="BJ3208" s="141" t="s">
        <v>19518</v>
      </c>
      <c r="BK3208" s="141"/>
      <c r="BL3208" s="141" t="s">
        <v>19519</v>
      </c>
      <c r="BM3208" s="141">
        <v>45.9443262495585</v>
      </c>
      <c r="BN3208" s="141">
        <v>-74.135276644648201</v>
      </c>
      <c r="BO3208" s="141">
        <v>1962</v>
      </c>
      <c r="BP3208" s="143" t="s">
        <v>25800</v>
      </c>
      <c r="BQ3208" s="143" t="s">
        <v>17560</v>
      </c>
    </row>
    <row r="3209" spans="15:69" x14ac:dyDescent="0.25">
      <c r="O3209" s="225" t="str">
        <f t="shared" si="1260"/>
        <v/>
      </c>
      <c r="BF3209" s="141">
        <v>77022</v>
      </c>
      <c r="BG3209" s="142" t="s">
        <v>19520</v>
      </c>
      <c r="BH3209" s="141" t="s">
        <v>478</v>
      </c>
      <c r="BI3209" s="141" t="s">
        <v>177</v>
      </c>
      <c r="BJ3209" s="141" t="s">
        <v>19521</v>
      </c>
      <c r="BK3209" s="141" t="s">
        <v>19522</v>
      </c>
      <c r="BL3209" s="141" t="s">
        <v>19523</v>
      </c>
      <c r="BM3209" s="141">
        <v>45.946313421488298</v>
      </c>
      <c r="BN3209" s="141">
        <v>-74.1767184329359</v>
      </c>
      <c r="BO3209" s="141">
        <v>1970</v>
      </c>
      <c r="BP3209" s="143" t="s">
        <v>25802</v>
      </c>
      <c r="BQ3209" s="143" t="s">
        <v>17560</v>
      </c>
    </row>
    <row r="3210" spans="15:69" x14ac:dyDescent="0.25">
      <c r="O3210" s="225" t="str">
        <f t="shared" si="1260"/>
        <v/>
      </c>
      <c r="BF3210" s="141">
        <v>77022</v>
      </c>
      <c r="BG3210" s="142" t="s">
        <v>19524</v>
      </c>
      <c r="BH3210" s="141" t="s">
        <v>478</v>
      </c>
      <c r="BI3210" s="141" t="s">
        <v>176</v>
      </c>
      <c r="BJ3210" s="141" t="s">
        <v>19525</v>
      </c>
      <c r="BK3210" s="141" t="s">
        <v>4826</v>
      </c>
      <c r="BL3210" s="141" t="s">
        <v>19526</v>
      </c>
      <c r="BM3210" s="141">
        <v>45.9784052503027</v>
      </c>
      <c r="BN3210" s="141">
        <v>-74.116707891860301</v>
      </c>
      <c r="BO3210" s="141">
        <v>1980</v>
      </c>
      <c r="BP3210" s="143" t="s">
        <v>25803</v>
      </c>
      <c r="BQ3210" s="143" t="s">
        <v>17560</v>
      </c>
    </row>
    <row r="3211" spans="15:69" x14ac:dyDescent="0.25">
      <c r="O3211" s="225" t="str">
        <f t="shared" si="1260"/>
        <v/>
      </c>
      <c r="BF3211" s="141">
        <v>77022</v>
      </c>
      <c r="BG3211" s="142" t="s">
        <v>19527</v>
      </c>
      <c r="BH3211" s="141" t="s">
        <v>478</v>
      </c>
      <c r="BI3211" s="141" t="s">
        <v>177</v>
      </c>
      <c r="BJ3211" s="141" t="s">
        <v>19528</v>
      </c>
      <c r="BK3211" s="141"/>
      <c r="BL3211" s="141" t="s">
        <v>19529</v>
      </c>
      <c r="BM3211" s="141">
        <v>45.918767314081201</v>
      </c>
      <c r="BN3211" s="141">
        <v>-74.160020775114901</v>
      </c>
      <c r="BO3211" s="141">
        <v>2015</v>
      </c>
      <c r="BP3211" s="143" t="s">
        <v>25804</v>
      </c>
      <c r="BQ3211" s="143" t="s">
        <v>17560</v>
      </c>
    </row>
    <row r="3212" spans="15:69" x14ac:dyDescent="0.25">
      <c r="O3212" s="225" t="str">
        <f t="shared" si="1260"/>
        <v/>
      </c>
      <c r="BF3212" s="141">
        <v>77022</v>
      </c>
      <c r="BG3212" s="142" t="s">
        <v>19530</v>
      </c>
      <c r="BH3212" s="141" t="s">
        <v>478</v>
      </c>
      <c r="BI3212" s="141" t="s">
        <v>177</v>
      </c>
      <c r="BJ3212" s="141" t="s">
        <v>19531</v>
      </c>
      <c r="BK3212" s="141" t="s">
        <v>5855</v>
      </c>
      <c r="BL3212" s="141" t="s">
        <v>19532</v>
      </c>
      <c r="BM3212" s="141">
        <v>45.941690999999999</v>
      </c>
      <c r="BN3212" s="141">
        <v>-74.093806000000001</v>
      </c>
      <c r="BO3212" s="141">
        <v>2007</v>
      </c>
      <c r="BP3212" s="143" t="s">
        <v>25805</v>
      </c>
      <c r="BQ3212" s="143" t="s">
        <v>17560</v>
      </c>
    </row>
    <row r="3213" spans="15:69" x14ac:dyDescent="0.25">
      <c r="O3213" s="225" t="str">
        <f t="shared" si="1260"/>
        <v/>
      </c>
      <c r="BF3213" s="141">
        <v>77043</v>
      </c>
      <c r="BG3213" s="142" t="s">
        <v>19683</v>
      </c>
      <c r="BH3213" s="141" t="s">
        <v>478</v>
      </c>
      <c r="BI3213" s="141" t="s">
        <v>186</v>
      </c>
      <c r="BJ3213" s="141" t="s">
        <v>19684</v>
      </c>
      <c r="BK3213" s="141"/>
      <c r="BL3213" s="141" t="s">
        <v>19685</v>
      </c>
      <c r="BM3213" s="141">
        <v>45.881300000000003</v>
      </c>
      <c r="BN3213" s="141">
        <v>-74.16534</v>
      </c>
      <c r="BO3213" s="141">
        <v>2011</v>
      </c>
      <c r="BP3213" s="143" t="s">
        <v>12473</v>
      </c>
      <c r="BQ3213" s="143" t="s">
        <v>17560</v>
      </c>
    </row>
    <row r="3214" spans="15:69" x14ac:dyDescent="0.25">
      <c r="O3214" s="225" t="str">
        <f t="shared" ref="O3214:O3277" si="1261">IF(OR(B3214="",C3214="",G3214="",H3214="",I3214="",AND(J3214="",BW3214=FALSE),AND(K3214="",BX3214=FALSE),AND(L3214="",BY3214=FALSE),AND(M3214="",BZ3214=FALSE)),"",(IF(AND(100&gt;=CG3214,CG3214&gt;80),"A",IF(AND(80&gt;=CG3214,CG3214&gt;60),"B",IF(AND(60&gt;=CG3214,CG3214&gt;40),"C",IF(AND(40&gt;=CG3214,CG3214&gt;20),"D","E"))))))</f>
        <v/>
      </c>
      <c r="BF3214" s="141">
        <v>77050</v>
      </c>
      <c r="BG3214" s="142" t="s">
        <v>19930</v>
      </c>
      <c r="BH3214" s="141" t="s">
        <v>478</v>
      </c>
      <c r="BI3214" s="141" t="s">
        <v>186</v>
      </c>
      <c r="BJ3214" s="141" t="s">
        <v>19931</v>
      </c>
      <c r="BK3214" s="141" t="s">
        <v>4110</v>
      </c>
      <c r="BL3214" s="141" t="s">
        <v>19932</v>
      </c>
      <c r="BM3214" s="141">
        <v>45.91395</v>
      </c>
      <c r="BN3214" s="141">
        <v>-74.221199999999996</v>
      </c>
      <c r="BO3214" s="141">
        <v>2007</v>
      </c>
      <c r="BP3214" s="143" t="s">
        <v>25866</v>
      </c>
      <c r="BQ3214" s="143" t="s">
        <v>17560</v>
      </c>
    </row>
    <row r="3215" spans="15:69" x14ac:dyDescent="0.25">
      <c r="O3215" s="225" t="str">
        <f t="shared" si="1261"/>
        <v/>
      </c>
      <c r="BF3215" s="141">
        <v>78005</v>
      </c>
      <c r="BG3215" s="142" t="s">
        <v>19982</v>
      </c>
      <c r="BH3215" s="141" t="s">
        <v>478</v>
      </c>
      <c r="BI3215" s="141" t="s">
        <v>177</v>
      </c>
      <c r="BJ3215" s="141"/>
      <c r="BK3215" s="141" t="s">
        <v>18523</v>
      </c>
      <c r="BL3215" s="141" t="s">
        <v>19923</v>
      </c>
      <c r="BM3215" s="141">
        <v>46.002989999999997</v>
      </c>
      <c r="BN3215" s="141">
        <v>-74.206029999999998</v>
      </c>
      <c r="BO3215" s="141">
        <v>1980</v>
      </c>
      <c r="BP3215" s="143" t="s">
        <v>10147</v>
      </c>
      <c r="BQ3215" s="143" t="s">
        <v>17560</v>
      </c>
    </row>
    <row r="3216" spans="15:69" x14ac:dyDescent="0.25">
      <c r="O3216" s="225" t="str">
        <f t="shared" si="1261"/>
        <v/>
      </c>
      <c r="BF3216" s="141">
        <v>78005</v>
      </c>
      <c r="BG3216" s="142" t="s">
        <v>19983</v>
      </c>
      <c r="BH3216" s="141" t="s">
        <v>478</v>
      </c>
      <c r="BI3216" s="141" t="s">
        <v>186</v>
      </c>
      <c r="BJ3216" s="141" t="s">
        <v>19984</v>
      </c>
      <c r="BK3216" s="141"/>
      <c r="BL3216" s="141" t="s">
        <v>18626</v>
      </c>
      <c r="BM3216" s="141">
        <v>46.004629999999999</v>
      </c>
      <c r="BN3216" s="141">
        <v>-74.205659999999995</v>
      </c>
      <c r="BO3216" s="141">
        <v>1994</v>
      </c>
      <c r="BP3216" s="143" t="s">
        <v>25877</v>
      </c>
      <c r="BQ3216" s="143" t="s">
        <v>17560</v>
      </c>
    </row>
    <row r="3217" spans="15:69" x14ac:dyDescent="0.25">
      <c r="O3217" s="225" t="str">
        <f t="shared" si="1261"/>
        <v/>
      </c>
      <c r="BF3217" s="141">
        <v>78005</v>
      </c>
      <c r="BG3217" s="142" t="s">
        <v>19985</v>
      </c>
      <c r="BH3217" s="141" t="s">
        <v>478</v>
      </c>
      <c r="BI3217" s="141" t="s">
        <v>186</v>
      </c>
      <c r="BJ3217" s="141" t="s">
        <v>19986</v>
      </c>
      <c r="BK3217" s="141" t="s">
        <v>4716</v>
      </c>
      <c r="BL3217" s="141" t="s">
        <v>19987</v>
      </c>
      <c r="BM3217" s="141">
        <v>45.997283927078499</v>
      </c>
      <c r="BN3217" s="141">
        <v>-74.170501025198305</v>
      </c>
      <c r="BO3217" s="141">
        <v>1994</v>
      </c>
      <c r="BP3217" s="143" t="s">
        <v>25877</v>
      </c>
      <c r="BQ3217" s="143" t="s">
        <v>17560</v>
      </c>
    </row>
    <row r="3218" spans="15:69" x14ac:dyDescent="0.25">
      <c r="O3218" s="225" t="str">
        <f t="shared" si="1261"/>
        <v/>
      </c>
      <c r="BF3218" s="141">
        <v>78005</v>
      </c>
      <c r="BG3218" s="142" t="s">
        <v>19988</v>
      </c>
      <c r="BH3218" s="141" t="s">
        <v>478</v>
      </c>
      <c r="BI3218" s="141" t="s">
        <v>186</v>
      </c>
      <c r="BJ3218" s="141" t="s">
        <v>3251</v>
      </c>
      <c r="BK3218" s="141" t="s">
        <v>19989</v>
      </c>
      <c r="BL3218" s="141" t="s">
        <v>19990</v>
      </c>
      <c r="BM3218" s="141">
        <v>46.002498232829602</v>
      </c>
      <c r="BN3218" s="141">
        <v>-74.202602890351301</v>
      </c>
      <c r="BO3218" s="141">
        <v>2010</v>
      </c>
      <c r="BP3218" s="143" t="s">
        <v>25878</v>
      </c>
      <c r="BQ3218" s="143" t="s">
        <v>17560</v>
      </c>
    </row>
    <row r="3219" spans="15:69" x14ac:dyDescent="0.25">
      <c r="O3219" s="225" t="str">
        <f t="shared" si="1261"/>
        <v/>
      </c>
      <c r="BF3219" s="141">
        <v>78005</v>
      </c>
      <c r="BG3219" s="142" t="s">
        <v>19991</v>
      </c>
      <c r="BH3219" s="141" t="s">
        <v>478</v>
      </c>
      <c r="BI3219" s="141" t="s">
        <v>186</v>
      </c>
      <c r="BJ3219" s="141" t="s">
        <v>15762</v>
      </c>
      <c r="BK3219" s="141"/>
      <c r="BL3219" s="141" t="s">
        <v>19992</v>
      </c>
      <c r="BM3219" s="141">
        <v>45.997010000000003</v>
      </c>
      <c r="BN3219" s="141">
        <v>-74.2166</v>
      </c>
      <c r="BO3219" s="141">
        <v>1995</v>
      </c>
      <c r="BP3219" s="143" t="s">
        <v>25879</v>
      </c>
      <c r="BQ3219" s="143" t="s">
        <v>17560</v>
      </c>
    </row>
    <row r="3220" spans="15:69" x14ac:dyDescent="0.25">
      <c r="O3220" s="225" t="str">
        <f t="shared" si="1261"/>
        <v/>
      </c>
      <c r="BF3220" s="141">
        <v>78005</v>
      </c>
      <c r="BG3220" s="142" t="s">
        <v>19993</v>
      </c>
      <c r="BH3220" s="141" t="s">
        <v>180</v>
      </c>
      <c r="BI3220" s="141" t="s">
        <v>178</v>
      </c>
      <c r="BJ3220" s="141"/>
      <c r="BK3220" s="141"/>
      <c r="BL3220" s="141" t="s">
        <v>15337</v>
      </c>
      <c r="BM3220" s="141">
        <v>46.010210000000001</v>
      </c>
      <c r="BN3220" s="141">
        <v>-74.188289999999995</v>
      </c>
      <c r="BO3220" s="141">
        <v>1980</v>
      </c>
      <c r="BP3220" s="143" t="s">
        <v>25880</v>
      </c>
      <c r="BQ3220" s="143" t="s">
        <v>17560</v>
      </c>
    </row>
    <row r="3221" spans="15:69" x14ac:dyDescent="0.25">
      <c r="O3221" s="225" t="str">
        <f t="shared" si="1261"/>
        <v/>
      </c>
      <c r="BF3221" s="141">
        <v>78005</v>
      </c>
      <c r="BG3221" s="142" t="s">
        <v>19994</v>
      </c>
      <c r="BH3221" s="141" t="s">
        <v>180</v>
      </c>
      <c r="BI3221" s="141" t="s">
        <v>178</v>
      </c>
      <c r="BJ3221" s="141"/>
      <c r="BK3221" s="141"/>
      <c r="BL3221" s="141" t="s">
        <v>19995</v>
      </c>
      <c r="BM3221" s="141">
        <v>46.003959999999999</v>
      </c>
      <c r="BN3221" s="141">
        <v>-74.183350000000004</v>
      </c>
      <c r="BO3221" s="141">
        <v>1980</v>
      </c>
      <c r="BP3221" s="143" t="s">
        <v>25881</v>
      </c>
      <c r="BQ3221" s="143" t="s">
        <v>17560</v>
      </c>
    </row>
    <row r="3222" spans="15:69" x14ac:dyDescent="0.25">
      <c r="O3222" s="225" t="str">
        <f t="shared" si="1261"/>
        <v/>
      </c>
      <c r="BF3222" s="141">
        <v>80037</v>
      </c>
      <c r="BG3222" s="142" t="s">
        <v>13595</v>
      </c>
      <c r="BH3222" s="141" t="s">
        <v>180</v>
      </c>
      <c r="BI3222" s="141" t="s">
        <v>178</v>
      </c>
      <c r="BJ3222" s="141"/>
      <c r="BK3222" s="141" t="s">
        <v>5043</v>
      </c>
      <c r="BL3222" s="141" t="s">
        <v>13596</v>
      </c>
      <c r="BM3222" s="141">
        <v>45.615389999999998</v>
      </c>
      <c r="BN3222" s="141">
        <v>-75.020449999999997</v>
      </c>
      <c r="BO3222" s="141">
        <v>1987</v>
      </c>
      <c r="BP3222" s="143" t="s">
        <v>26724</v>
      </c>
      <c r="BQ3222" s="143" t="s">
        <v>17560</v>
      </c>
    </row>
    <row r="3223" spans="15:69" x14ac:dyDescent="0.25">
      <c r="O3223" s="225" t="str">
        <f t="shared" si="1261"/>
        <v/>
      </c>
      <c r="BF3223" s="141">
        <v>81017</v>
      </c>
      <c r="BG3223" s="142" t="s">
        <v>13807</v>
      </c>
      <c r="BH3223" s="141" t="s">
        <v>180</v>
      </c>
      <c r="BI3223" s="141" t="s">
        <v>190</v>
      </c>
      <c r="BJ3223" s="141" t="s">
        <v>13808</v>
      </c>
      <c r="BK3223" s="141" t="s">
        <v>2272</v>
      </c>
      <c r="BL3223" s="141" t="s">
        <v>13739</v>
      </c>
      <c r="BM3223" s="141">
        <v>45.41413</v>
      </c>
      <c r="BN3223" s="141">
        <v>-75.795107000000002</v>
      </c>
      <c r="BO3223" s="141">
        <v>1987</v>
      </c>
      <c r="BP3223" s="143" t="s">
        <v>24942</v>
      </c>
      <c r="BQ3223" s="143" t="s">
        <v>26794</v>
      </c>
    </row>
    <row r="3224" spans="15:69" x14ac:dyDescent="0.25">
      <c r="O3224" s="225" t="str">
        <f t="shared" si="1261"/>
        <v/>
      </c>
      <c r="BF3224" s="141">
        <v>80140</v>
      </c>
      <c r="BG3224" s="142" t="s">
        <v>13575</v>
      </c>
      <c r="BH3224" s="141" t="s">
        <v>478</v>
      </c>
      <c r="BI3224" s="141" t="s">
        <v>176</v>
      </c>
      <c r="BJ3224" s="141"/>
      <c r="BK3224" s="141" t="s">
        <v>2174</v>
      </c>
      <c r="BL3224" s="141" t="s">
        <v>13576</v>
      </c>
      <c r="BM3224" s="141">
        <v>45.899630000000002</v>
      </c>
      <c r="BN3224" s="141">
        <v>-75.612949999999998</v>
      </c>
      <c r="BO3224" s="141">
        <v>2007</v>
      </c>
      <c r="BP3224" s="143" t="s">
        <v>24878</v>
      </c>
      <c r="BQ3224" s="143" t="s">
        <v>17560</v>
      </c>
    </row>
    <row r="3225" spans="15:69" x14ac:dyDescent="0.25">
      <c r="O3225" s="225" t="str">
        <f t="shared" si="1261"/>
        <v/>
      </c>
      <c r="BF3225" s="141">
        <v>80140</v>
      </c>
      <c r="BG3225" s="142" t="s">
        <v>13577</v>
      </c>
      <c r="BH3225" s="141" t="s">
        <v>478</v>
      </c>
      <c r="BI3225" s="141" t="s">
        <v>177</v>
      </c>
      <c r="BJ3225" s="141"/>
      <c r="BK3225" s="141" t="s">
        <v>2174</v>
      </c>
      <c r="BL3225" s="141" t="s">
        <v>13576</v>
      </c>
      <c r="BM3225" s="141">
        <v>45.899630000000002</v>
      </c>
      <c r="BN3225" s="141">
        <v>-75.612949999999998</v>
      </c>
      <c r="BO3225" s="141">
        <v>2007</v>
      </c>
      <c r="BP3225" s="143" t="s">
        <v>24879</v>
      </c>
      <c r="BQ3225" s="143" t="s">
        <v>17560</v>
      </c>
    </row>
    <row r="3226" spans="15:69" x14ac:dyDescent="0.25">
      <c r="O3226" s="225" t="str">
        <f t="shared" si="1261"/>
        <v/>
      </c>
      <c r="BF3226" s="141">
        <v>84025</v>
      </c>
      <c r="BG3226" s="142" t="s">
        <v>14226</v>
      </c>
      <c r="BH3226" s="141" t="s">
        <v>180</v>
      </c>
      <c r="BI3226" s="141" t="s">
        <v>191</v>
      </c>
      <c r="BJ3226" s="141" t="s">
        <v>14227</v>
      </c>
      <c r="BK3226" s="141"/>
      <c r="BL3226" s="141" t="s">
        <v>14228</v>
      </c>
      <c r="BM3226" s="141">
        <v>45.670119999999997</v>
      </c>
      <c r="BN3226" s="141">
        <v>-76.621039999999994</v>
      </c>
      <c r="BO3226" s="141">
        <v>2010</v>
      </c>
      <c r="BP3226" s="143" t="s">
        <v>25059</v>
      </c>
      <c r="BQ3226" s="143" t="s">
        <v>17560</v>
      </c>
    </row>
    <row r="3227" spans="15:69" x14ac:dyDescent="0.25">
      <c r="O3227" s="225" t="str">
        <f t="shared" si="1261"/>
        <v/>
      </c>
      <c r="BF3227" s="141">
        <v>83032</v>
      </c>
      <c r="BG3227" s="142" t="s">
        <v>13784</v>
      </c>
      <c r="BH3227" s="141" t="s">
        <v>180</v>
      </c>
      <c r="BI3227" s="141" t="s">
        <v>191</v>
      </c>
      <c r="BJ3227" s="141"/>
      <c r="BK3227" s="141" t="s">
        <v>4160</v>
      </c>
      <c r="BL3227" s="141" t="s">
        <v>13785</v>
      </c>
      <c r="BM3227" s="141">
        <v>46.092100000000002</v>
      </c>
      <c r="BN3227" s="141">
        <v>-76.050880000000006</v>
      </c>
      <c r="BO3227" s="141">
        <v>2008</v>
      </c>
      <c r="BP3227" s="143"/>
      <c r="BQ3227" s="143" t="s">
        <v>27848</v>
      </c>
    </row>
    <row r="3228" spans="15:69" x14ac:dyDescent="0.25">
      <c r="O3228" s="225" t="str">
        <f t="shared" si="1261"/>
        <v/>
      </c>
      <c r="BF3228" s="141">
        <v>86042</v>
      </c>
      <c r="BG3228" s="142" t="s">
        <v>14333</v>
      </c>
      <c r="BH3228" s="141" t="s">
        <v>180</v>
      </c>
      <c r="BI3228" s="141" t="s">
        <v>191</v>
      </c>
      <c r="BJ3228" s="141" t="s">
        <v>14334</v>
      </c>
      <c r="BK3228" s="141"/>
      <c r="BL3228" s="141" t="s">
        <v>14332</v>
      </c>
      <c r="BM3228" s="141">
        <v>48.094884999999998</v>
      </c>
      <c r="BN3228" s="141">
        <v>-79.149154699999997</v>
      </c>
      <c r="BO3228" s="141">
        <v>1983</v>
      </c>
      <c r="BP3228" s="143" t="s">
        <v>25093</v>
      </c>
      <c r="BQ3228" s="143" t="s">
        <v>17560</v>
      </c>
    </row>
    <row r="3229" spans="15:69" x14ac:dyDescent="0.25">
      <c r="O3229" s="225" t="str">
        <f t="shared" si="1261"/>
        <v/>
      </c>
      <c r="BF3229" s="141">
        <v>86042</v>
      </c>
      <c r="BG3229" s="142" t="s">
        <v>14397</v>
      </c>
      <c r="BH3229" s="141" t="s">
        <v>180</v>
      </c>
      <c r="BI3229" s="141" t="s">
        <v>191</v>
      </c>
      <c r="BJ3229" s="141" t="s">
        <v>14398</v>
      </c>
      <c r="BK3229" s="141" t="s">
        <v>1708</v>
      </c>
      <c r="BL3229" s="141" t="s">
        <v>14399</v>
      </c>
      <c r="BM3229" s="141">
        <v>48.222210799999999</v>
      </c>
      <c r="BN3229" s="141">
        <v>-78.377921000000001</v>
      </c>
      <c r="BO3229" s="141">
        <v>2013</v>
      </c>
      <c r="BP3229" s="143"/>
      <c r="BQ3229" s="143" t="s">
        <v>17560</v>
      </c>
    </row>
    <row r="3230" spans="15:69" x14ac:dyDescent="0.25">
      <c r="O3230" s="225" t="str">
        <f t="shared" si="1261"/>
        <v/>
      </c>
      <c r="BF3230" s="141">
        <v>86042</v>
      </c>
      <c r="BG3230" s="142" t="s">
        <v>14400</v>
      </c>
      <c r="BH3230" s="141" t="s">
        <v>180</v>
      </c>
      <c r="BI3230" s="141" t="s">
        <v>191</v>
      </c>
      <c r="BJ3230" s="141" t="s">
        <v>14401</v>
      </c>
      <c r="BK3230" s="141" t="s">
        <v>14402</v>
      </c>
      <c r="BL3230" s="141" t="s">
        <v>7996</v>
      </c>
      <c r="BM3230" s="141">
        <v>48.243837964885699</v>
      </c>
      <c r="BN3230" s="141">
        <v>-79.133450420804905</v>
      </c>
      <c r="BO3230" s="141">
        <v>1992</v>
      </c>
      <c r="BP3230" s="143"/>
      <c r="BQ3230" s="143" t="s">
        <v>17560</v>
      </c>
    </row>
    <row r="3231" spans="15:69" x14ac:dyDescent="0.25">
      <c r="O3231" s="225" t="str">
        <f t="shared" si="1261"/>
        <v/>
      </c>
      <c r="BF3231" s="141">
        <v>86042</v>
      </c>
      <c r="BG3231" s="142" t="s">
        <v>14403</v>
      </c>
      <c r="BH3231" s="141" t="s">
        <v>180</v>
      </c>
      <c r="BI3231" s="141" t="s">
        <v>191</v>
      </c>
      <c r="BJ3231" s="141" t="s">
        <v>14404</v>
      </c>
      <c r="BK3231" s="141" t="s">
        <v>1905</v>
      </c>
      <c r="BL3231" s="141" t="s">
        <v>14405</v>
      </c>
      <c r="BM3231" s="141">
        <v>48.237978299999902</v>
      </c>
      <c r="BN3231" s="141">
        <v>-79.128876899999995</v>
      </c>
      <c r="BO3231" s="141">
        <v>1992</v>
      </c>
      <c r="BP3231" s="143"/>
      <c r="BQ3231" s="143" t="s">
        <v>17560</v>
      </c>
    </row>
    <row r="3232" spans="15:69" x14ac:dyDescent="0.25">
      <c r="O3232" s="225" t="str">
        <f t="shared" si="1261"/>
        <v/>
      </c>
      <c r="BF3232" s="141">
        <v>86042</v>
      </c>
      <c r="BG3232" s="142" t="s">
        <v>14406</v>
      </c>
      <c r="BH3232" s="141" t="s">
        <v>180</v>
      </c>
      <c r="BI3232" s="141" t="s">
        <v>191</v>
      </c>
      <c r="BJ3232" s="141" t="s">
        <v>14407</v>
      </c>
      <c r="BK3232" s="141" t="s">
        <v>2674</v>
      </c>
      <c r="BL3232" s="141" t="s">
        <v>14408</v>
      </c>
      <c r="BM3232" s="141">
        <v>48.234406300000003</v>
      </c>
      <c r="BN3232" s="141">
        <v>-79.131621399999901</v>
      </c>
      <c r="BO3232" s="141">
        <v>1992</v>
      </c>
      <c r="BP3232" s="143"/>
      <c r="BQ3232" s="143" t="s">
        <v>17560</v>
      </c>
    </row>
    <row r="3233" spans="15:69" x14ac:dyDescent="0.25">
      <c r="O3233" s="225" t="str">
        <f t="shared" si="1261"/>
        <v/>
      </c>
      <c r="BF3233" s="141">
        <v>86042</v>
      </c>
      <c r="BG3233" s="142" t="s">
        <v>14409</v>
      </c>
      <c r="BH3233" s="141" t="s">
        <v>180</v>
      </c>
      <c r="BI3233" s="141" t="s">
        <v>191</v>
      </c>
      <c r="BJ3233" s="141" t="s">
        <v>14410</v>
      </c>
      <c r="BK3233" s="141" t="s">
        <v>2550</v>
      </c>
      <c r="BL3233" s="141" t="s">
        <v>14411</v>
      </c>
      <c r="BM3233" s="141">
        <v>48.245184000000002</v>
      </c>
      <c r="BN3233" s="141">
        <v>-79.073667999999998</v>
      </c>
      <c r="BO3233" s="141">
        <v>2014</v>
      </c>
      <c r="BP3233" s="143"/>
      <c r="BQ3233" s="143" t="s">
        <v>17560</v>
      </c>
    </row>
    <row r="3234" spans="15:69" x14ac:dyDescent="0.25">
      <c r="O3234" s="225" t="str">
        <f t="shared" si="1261"/>
        <v/>
      </c>
      <c r="BF3234" s="141">
        <v>86042</v>
      </c>
      <c r="BG3234" s="142" t="s">
        <v>14412</v>
      </c>
      <c r="BH3234" s="141" t="s">
        <v>180</v>
      </c>
      <c r="BI3234" s="141" t="s">
        <v>191</v>
      </c>
      <c r="BJ3234" s="141" t="s">
        <v>14413</v>
      </c>
      <c r="BK3234" s="141" t="s">
        <v>463</v>
      </c>
      <c r="BL3234" s="141" t="s">
        <v>14414</v>
      </c>
      <c r="BM3234" s="141">
        <v>48.19726</v>
      </c>
      <c r="BN3234" s="141">
        <v>-79.041250000000005</v>
      </c>
      <c r="BO3234" s="141">
        <v>1985</v>
      </c>
      <c r="BP3234" s="143"/>
      <c r="BQ3234" s="143" t="s">
        <v>17560</v>
      </c>
    </row>
    <row r="3235" spans="15:69" x14ac:dyDescent="0.25">
      <c r="O3235" s="225" t="str">
        <f t="shared" si="1261"/>
        <v/>
      </c>
      <c r="BF3235" s="141">
        <v>86042</v>
      </c>
      <c r="BG3235" s="142" t="s">
        <v>14415</v>
      </c>
      <c r="BH3235" s="141" t="s">
        <v>180</v>
      </c>
      <c r="BI3235" s="141" t="s">
        <v>191</v>
      </c>
      <c r="BJ3235" s="141" t="s">
        <v>14416</v>
      </c>
      <c r="BK3235" s="141" t="s">
        <v>13727</v>
      </c>
      <c r="BL3235" s="141" t="s">
        <v>14417</v>
      </c>
      <c r="BM3235" s="141">
        <v>48.188942059930703</v>
      </c>
      <c r="BN3235" s="141">
        <v>-79.047811083009904</v>
      </c>
      <c r="BO3235" s="141">
        <v>1985</v>
      </c>
      <c r="BP3235" s="143"/>
      <c r="BQ3235" s="143" t="s">
        <v>17560</v>
      </c>
    </row>
    <row r="3236" spans="15:69" x14ac:dyDescent="0.25">
      <c r="O3236" s="225" t="str">
        <f t="shared" si="1261"/>
        <v/>
      </c>
      <c r="BF3236" s="141">
        <v>92022</v>
      </c>
      <c r="BG3236" s="142" t="s">
        <v>4496</v>
      </c>
      <c r="BH3236" s="141" t="s">
        <v>180</v>
      </c>
      <c r="BI3236" s="141" t="s">
        <v>191</v>
      </c>
      <c r="BJ3236" s="141" t="s">
        <v>4497</v>
      </c>
      <c r="BK3236" s="141" t="s">
        <v>4498</v>
      </c>
      <c r="BL3236" s="141" t="s">
        <v>4499</v>
      </c>
      <c r="BM3236" s="141">
        <v>48.875998000000003</v>
      </c>
      <c r="BN3236" s="141">
        <v>-72.198284999999998</v>
      </c>
      <c r="BO3236" s="141">
        <v>1987</v>
      </c>
      <c r="BP3236" s="143" t="s">
        <v>24303</v>
      </c>
      <c r="BQ3236" s="143" t="s">
        <v>17560</v>
      </c>
    </row>
    <row r="3237" spans="15:69" x14ac:dyDescent="0.25">
      <c r="O3237" s="225" t="str">
        <f t="shared" si="1261"/>
        <v/>
      </c>
      <c r="BF3237" s="141">
        <v>92022</v>
      </c>
      <c r="BG3237" s="142" t="s">
        <v>4500</v>
      </c>
      <c r="BH3237" s="141" t="s">
        <v>180</v>
      </c>
      <c r="BI3237" s="141" t="s">
        <v>191</v>
      </c>
      <c r="BJ3237" s="141" t="s">
        <v>4501</v>
      </c>
      <c r="BK3237" s="141" t="s">
        <v>4502</v>
      </c>
      <c r="BL3237" s="141" t="s">
        <v>4503</v>
      </c>
      <c r="BM3237" s="141">
        <v>48.887721999999997</v>
      </c>
      <c r="BN3237" s="141">
        <v>-72.203884000000002</v>
      </c>
      <c r="BO3237" s="141">
        <v>2013</v>
      </c>
      <c r="BP3237" s="143" t="s">
        <v>24302</v>
      </c>
      <c r="BQ3237" s="143" t="s">
        <v>17560</v>
      </c>
    </row>
    <row r="3238" spans="15:69" x14ac:dyDescent="0.25">
      <c r="O3238" s="225" t="str">
        <f t="shared" si="1261"/>
        <v/>
      </c>
      <c r="BF3238" s="141">
        <v>92022</v>
      </c>
      <c r="BG3238" s="142" t="s">
        <v>4504</v>
      </c>
      <c r="BH3238" s="141" t="s">
        <v>180</v>
      </c>
      <c r="BI3238" s="141" t="s">
        <v>191</v>
      </c>
      <c r="BJ3238" s="141" t="s">
        <v>4505</v>
      </c>
      <c r="BK3238" s="141" t="s">
        <v>4506</v>
      </c>
      <c r="BL3238" s="141" t="s">
        <v>4507</v>
      </c>
      <c r="BM3238" s="141">
        <v>48.893681999999998</v>
      </c>
      <c r="BN3238" s="141">
        <v>-72.207680999999994</v>
      </c>
      <c r="BO3238" s="141">
        <v>1987</v>
      </c>
      <c r="BP3238" s="143" t="s">
        <v>24304</v>
      </c>
      <c r="BQ3238" s="143" t="s">
        <v>17560</v>
      </c>
    </row>
    <row r="3239" spans="15:69" x14ac:dyDescent="0.25">
      <c r="O3239" s="225" t="str">
        <f t="shared" si="1261"/>
        <v/>
      </c>
      <c r="BF3239" s="141">
        <v>92022</v>
      </c>
      <c r="BG3239" s="142" t="s">
        <v>4508</v>
      </c>
      <c r="BH3239" s="141" t="s">
        <v>180</v>
      </c>
      <c r="BI3239" s="141" t="s">
        <v>191</v>
      </c>
      <c r="BJ3239" s="141" t="s">
        <v>4509</v>
      </c>
      <c r="BK3239" s="141" t="s">
        <v>2082</v>
      </c>
      <c r="BL3239" s="141" t="s">
        <v>4510</v>
      </c>
      <c r="BM3239" s="141">
        <v>48.868462999999998</v>
      </c>
      <c r="BN3239" s="141">
        <v>-72.195286999999993</v>
      </c>
      <c r="BO3239" s="141">
        <v>1974</v>
      </c>
      <c r="BP3239" s="143" t="s">
        <v>24301</v>
      </c>
      <c r="BQ3239" s="143" t="s">
        <v>17560</v>
      </c>
    </row>
    <row r="3240" spans="15:69" x14ac:dyDescent="0.25">
      <c r="O3240" s="225" t="str">
        <f t="shared" si="1261"/>
        <v/>
      </c>
      <c r="BF3240" s="141">
        <v>86042</v>
      </c>
      <c r="BG3240" s="142" t="s">
        <v>14418</v>
      </c>
      <c r="BH3240" s="141" t="s">
        <v>180</v>
      </c>
      <c r="BI3240" s="141" t="s">
        <v>191</v>
      </c>
      <c r="BJ3240" s="141" t="s">
        <v>14419</v>
      </c>
      <c r="BK3240" s="141" t="s">
        <v>3573</v>
      </c>
      <c r="BL3240" s="141" t="s">
        <v>14420</v>
      </c>
      <c r="BM3240" s="141">
        <v>48.291725094487099</v>
      </c>
      <c r="BN3240" s="141">
        <v>-79.033831723577507</v>
      </c>
      <c r="BO3240" s="141">
        <v>1991</v>
      </c>
      <c r="BP3240" s="143"/>
      <c r="BQ3240" s="143" t="s">
        <v>17560</v>
      </c>
    </row>
    <row r="3241" spans="15:69" x14ac:dyDescent="0.25">
      <c r="O3241" s="225" t="str">
        <f t="shared" si="1261"/>
        <v/>
      </c>
      <c r="BF3241" s="141">
        <v>86042</v>
      </c>
      <c r="BG3241" s="142" t="s">
        <v>14421</v>
      </c>
      <c r="BH3241" s="141" t="s">
        <v>180</v>
      </c>
      <c r="BI3241" s="141" t="s">
        <v>191</v>
      </c>
      <c r="BJ3241" s="141" t="s">
        <v>14422</v>
      </c>
      <c r="BK3241" s="141" t="s">
        <v>2272</v>
      </c>
      <c r="BL3241" s="141" t="s">
        <v>14423</v>
      </c>
      <c r="BM3241" s="141">
        <v>48.289416299999999</v>
      </c>
      <c r="BN3241" s="141">
        <v>-79.0229661999999</v>
      </c>
      <c r="BO3241" s="141">
        <v>1991</v>
      </c>
      <c r="BP3241" s="143"/>
      <c r="BQ3241" s="143" t="s">
        <v>17560</v>
      </c>
    </row>
    <row r="3242" spans="15:69" x14ac:dyDescent="0.25">
      <c r="O3242" s="225" t="str">
        <f t="shared" si="1261"/>
        <v/>
      </c>
      <c r="BF3242" s="141">
        <v>86042</v>
      </c>
      <c r="BG3242" s="142" t="s">
        <v>14424</v>
      </c>
      <c r="BH3242" s="141" t="s">
        <v>180</v>
      </c>
      <c r="BI3242" s="141" t="s">
        <v>191</v>
      </c>
      <c r="BJ3242" s="141" t="s">
        <v>14425</v>
      </c>
      <c r="BK3242" s="141" t="s">
        <v>14426</v>
      </c>
      <c r="BL3242" s="141" t="s">
        <v>14427</v>
      </c>
      <c r="BM3242" s="141">
        <v>48.2882836</v>
      </c>
      <c r="BN3242" s="141">
        <v>-79.038859899999906</v>
      </c>
      <c r="BO3242" s="141">
        <v>2013</v>
      </c>
      <c r="BP3242" s="143"/>
      <c r="BQ3242" s="143" t="s">
        <v>17560</v>
      </c>
    </row>
    <row r="3243" spans="15:69" x14ac:dyDescent="0.25">
      <c r="O3243" s="225" t="str">
        <f t="shared" si="1261"/>
        <v/>
      </c>
      <c r="BF3243" s="141">
        <v>86042</v>
      </c>
      <c r="BG3243" s="142" t="s">
        <v>14428</v>
      </c>
      <c r="BH3243" s="141" t="s">
        <v>180</v>
      </c>
      <c r="BI3243" s="141" t="s">
        <v>191</v>
      </c>
      <c r="BJ3243" s="141" t="s">
        <v>14429</v>
      </c>
      <c r="BK3243" s="141" t="s">
        <v>10248</v>
      </c>
      <c r="BL3243" s="141" t="s">
        <v>14430</v>
      </c>
      <c r="BM3243" s="141">
        <v>48.247450468673797</v>
      </c>
      <c r="BN3243" s="141">
        <v>-79.046783248617402</v>
      </c>
      <c r="BO3243" s="141">
        <v>1991</v>
      </c>
      <c r="BP3243" s="143"/>
      <c r="BQ3243" s="143" t="s">
        <v>17560</v>
      </c>
    </row>
    <row r="3244" spans="15:69" x14ac:dyDescent="0.25">
      <c r="O3244" s="225" t="str">
        <f t="shared" si="1261"/>
        <v/>
      </c>
      <c r="BF3244" s="141">
        <v>86042</v>
      </c>
      <c r="BG3244" s="142" t="s">
        <v>14431</v>
      </c>
      <c r="BH3244" s="141" t="s">
        <v>180</v>
      </c>
      <c r="BI3244" s="141" t="s">
        <v>191</v>
      </c>
      <c r="BJ3244" s="141" t="s">
        <v>14432</v>
      </c>
      <c r="BK3244" s="141" t="s">
        <v>2152</v>
      </c>
      <c r="BL3244" s="141" t="s">
        <v>14433</v>
      </c>
      <c r="BM3244" s="141">
        <v>48.247370500000002</v>
      </c>
      <c r="BN3244" s="141">
        <v>-79.024191500000001</v>
      </c>
      <c r="BO3244" s="141">
        <v>1971</v>
      </c>
      <c r="BP3244" s="143"/>
      <c r="BQ3244" s="143" t="s">
        <v>17560</v>
      </c>
    </row>
    <row r="3245" spans="15:69" x14ac:dyDescent="0.25">
      <c r="O3245" s="225" t="str">
        <f t="shared" si="1261"/>
        <v/>
      </c>
      <c r="BF3245" s="141">
        <v>86042</v>
      </c>
      <c r="BG3245" s="142" t="s">
        <v>14434</v>
      </c>
      <c r="BH3245" s="141" t="s">
        <v>180</v>
      </c>
      <c r="BI3245" s="141" t="s">
        <v>191</v>
      </c>
      <c r="BJ3245" s="141" t="s">
        <v>14435</v>
      </c>
      <c r="BK3245" s="141" t="s">
        <v>2272</v>
      </c>
      <c r="BL3245" s="141" t="s">
        <v>14436</v>
      </c>
      <c r="BM3245" s="141">
        <v>48.250481292635897</v>
      </c>
      <c r="BN3245" s="141">
        <v>-79.023673861967197</v>
      </c>
      <c r="BO3245" s="141">
        <v>1991</v>
      </c>
      <c r="BP3245" s="143"/>
      <c r="BQ3245" s="143" t="s">
        <v>17560</v>
      </c>
    </row>
    <row r="3246" spans="15:69" x14ac:dyDescent="0.25">
      <c r="O3246" s="225" t="str">
        <f t="shared" si="1261"/>
        <v/>
      </c>
      <c r="BF3246" s="141">
        <v>86042</v>
      </c>
      <c r="BG3246" s="142" t="s">
        <v>14437</v>
      </c>
      <c r="BH3246" s="141" t="s">
        <v>180</v>
      </c>
      <c r="BI3246" s="141" t="s">
        <v>191</v>
      </c>
      <c r="BJ3246" s="141" t="s">
        <v>14438</v>
      </c>
      <c r="BK3246" s="141"/>
      <c r="BL3246" s="141" t="s">
        <v>14433</v>
      </c>
      <c r="BM3246" s="141">
        <v>48.2463026</v>
      </c>
      <c r="BN3246" s="141">
        <v>-79.009584099999898</v>
      </c>
      <c r="BO3246" s="141">
        <v>1991</v>
      </c>
      <c r="BP3246" s="143"/>
      <c r="BQ3246" s="143" t="s">
        <v>17560</v>
      </c>
    </row>
    <row r="3247" spans="15:69" x14ac:dyDescent="0.25">
      <c r="O3247" s="225" t="str">
        <f t="shared" si="1261"/>
        <v/>
      </c>
      <c r="BF3247" s="141">
        <v>86042</v>
      </c>
      <c r="BG3247" s="142" t="s">
        <v>14439</v>
      </c>
      <c r="BH3247" s="141" t="s">
        <v>180</v>
      </c>
      <c r="BI3247" s="141" t="s">
        <v>191</v>
      </c>
      <c r="BJ3247" s="141" t="s">
        <v>14440</v>
      </c>
      <c r="BK3247" s="141" t="s">
        <v>6116</v>
      </c>
      <c r="BL3247" s="141" t="s">
        <v>14441</v>
      </c>
      <c r="BM3247" s="141">
        <v>48.311057599999998</v>
      </c>
      <c r="BN3247" s="141">
        <v>-79.045996799999998</v>
      </c>
      <c r="BO3247" s="141">
        <v>1991</v>
      </c>
      <c r="BP3247" s="143"/>
      <c r="BQ3247" s="143" t="s">
        <v>17560</v>
      </c>
    </row>
    <row r="3248" spans="15:69" x14ac:dyDescent="0.25">
      <c r="O3248" s="225" t="str">
        <f t="shared" si="1261"/>
        <v/>
      </c>
      <c r="BF3248" s="141">
        <v>88035</v>
      </c>
      <c r="BG3248" s="142" t="s">
        <v>14549</v>
      </c>
      <c r="BH3248" s="141" t="s">
        <v>180</v>
      </c>
      <c r="BI3248" s="141" t="s">
        <v>178</v>
      </c>
      <c r="BJ3248" s="141"/>
      <c r="BK3248" s="141"/>
      <c r="BL3248" s="141" t="s">
        <v>14550</v>
      </c>
      <c r="BM3248" s="141">
        <v>48.54909</v>
      </c>
      <c r="BN3248" s="141">
        <v>-77.939220000000006</v>
      </c>
      <c r="BO3248" s="141">
        <v>2014</v>
      </c>
      <c r="BP3248" s="143" t="s">
        <v>27708</v>
      </c>
      <c r="BQ3248" s="143" t="s">
        <v>27848</v>
      </c>
    </row>
    <row r="3249" spans="15:69" x14ac:dyDescent="0.25">
      <c r="O3249" s="225" t="str">
        <f t="shared" si="1261"/>
        <v/>
      </c>
      <c r="BF3249" s="141">
        <v>92022</v>
      </c>
      <c r="BG3249" s="142" t="s">
        <v>4511</v>
      </c>
      <c r="BH3249" s="141" t="s">
        <v>478</v>
      </c>
      <c r="BI3249" s="141" t="s">
        <v>177</v>
      </c>
      <c r="BJ3249" s="141" t="s">
        <v>4512</v>
      </c>
      <c r="BK3249" s="141" t="s">
        <v>2168</v>
      </c>
      <c r="BL3249" s="141" t="s">
        <v>4513</v>
      </c>
      <c r="BM3249" s="141">
        <v>48.885465000000003</v>
      </c>
      <c r="BN3249" s="141">
        <v>-72.201471999999995</v>
      </c>
      <c r="BO3249" s="141">
        <v>1975</v>
      </c>
      <c r="BP3249" s="143"/>
      <c r="BQ3249" s="143" t="s">
        <v>17560</v>
      </c>
    </row>
    <row r="3250" spans="15:69" x14ac:dyDescent="0.25">
      <c r="O3250" s="225" t="str">
        <f t="shared" si="1261"/>
        <v/>
      </c>
      <c r="BF3250" s="141">
        <v>92022</v>
      </c>
      <c r="BG3250" s="142" t="s">
        <v>4514</v>
      </c>
      <c r="BH3250" s="141" t="s">
        <v>180</v>
      </c>
      <c r="BI3250" s="141" t="s">
        <v>191</v>
      </c>
      <c r="BJ3250" s="141" t="s">
        <v>4515</v>
      </c>
      <c r="BK3250" s="141" t="s">
        <v>4516</v>
      </c>
      <c r="BL3250" s="141" t="s">
        <v>4517</v>
      </c>
      <c r="BM3250" s="141">
        <v>48.889096000000002</v>
      </c>
      <c r="BN3250" s="141">
        <v>-72.198598000000004</v>
      </c>
      <c r="BO3250" s="141">
        <v>1974</v>
      </c>
      <c r="BP3250" s="143" t="s">
        <v>24305</v>
      </c>
      <c r="BQ3250" s="143" t="s">
        <v>17560</v>
      </c>
    </row>
    <row r="3251" spans="15:69" x14ac:dyDescent="0.25">
      <c r="O3251" s="225" t="str">
        <f t="shared" si="1261"/>
        <v/>
      </c>
      <c r="BF3251" s="141">
        <v>92022</v>
      </c>
      <c r="BG3251" s="142" t="s">
        <v>4518</v>
      </c>
      <c r="BH3251" s="141" t="s">
        <v>180</v>
      </c>
      <c r="BI3251" s="141" t="s">
        <v>191</v>
      </c>
      <c r="BJ3251" s="141" t="s">
        <v>4519</v>
      </c>
      <c r="BK3251" s="141" t="s">
        <v>4520</v>
      </c>
      <c r="BL3251" s="141" t="s">
        <v>4521</v>
      </c>
      <c r="BM3251" s="141">
        <v>48.883958999999997</v>
      </c>
      <c r="BN3251" s="141">
        <v>-72.244482000000005</v>
      </c>
      <c r="BO3251" s="141">
        <v>1963</v>
      </c>
      <c r="BP3251" s="143" t="s">
        <v>24306</v>
      </c>
      <c r="BQ3251" s="143" t="s">
        <v>17560</v>
      </c>
    </row>
    <row r="3252" spans="15:69" x14ac:dyDescent="0.25">
      <c r="O3252" s="225" t="str">
        <f t="shared" si="1261"/>
        <v/>
      </c>
      <c r="BF3252" s="141">
        <v>92022</v>
      </c>
      <c r="BG3252" s="142" t="s">
        <v>4522</v>
      </c>
      <c r="BH3252" s="141" t="s">
        <v>180</v>
      </c>
      <c r="BI3252" s="141" t="s">
        <v>191</v>
      </c>
      <c r="BJ3252" s="141" t="s">
        <v>4523</v>
      </c>
      <c r="BK3252" s="141" t="s">
        <v>2720</v>
      </c>
      <c r="BL3252" s="141" t="s">
        <v>4524</v>
      </c>
      <c r="BM3252" s="141">
        <v>48.865378</v>
      </c>
      <c r="BN3252" s="141">
        <v>-72.210025000000002</v>
      </c>
      <c r="BO3252" s="141">
        <v>1986</v>
      </c>
      <c r="BP3252" s="143" t="s">
        <v>24307</v>
      </c>
      <c r="BQ3252" s="143" t="s">
        <v>17560</v>
      </c>
    </row>
    <row r="3253" spans="15:69" x14ac:dyDescent="0.25">
      <c r="O3253" s="225" t="str">
        <f t="shared" si="1261"/>
        <v/>
      </c>
      <c r="BF3253" s="141">
        <v>92022</v>
      </c>
      <c r="BG3253" s="142" t="s">
        <v>4525</v>
      </c>
      <c r="BH3253" s="141" t="s">
        <v>478</v>
      </c>
      <c r="BI3253" s="141" t="s">
        <v>176</v>
      </c>
      <c r="BJ3253" s="141" t="s">
        <v>4526</v>
      </c>
      <c r="BK3253" s="141" t="s">
        <v>2501</v>
      </c>
      <c r="BL3253" s="141" t="s">
        <v>4527</v>
      </c>
      <c r="BM3253" s="141">
        <v>48.894455999999998</v>
      </c>
      <c r="BN3253" s="141">
        <v>-72.276966000000002</v>
      </c>
      <c r="BO3253" s="141">
        <v>1975</v>
      </c>
      <c r="BP3253" s="143"/>
      <c r="BQ3253" s="143" t="s">
        <v>17560</v>
      </c>
    </row>
    <row r="3254" spans="15:69" x14ac:dyDescent="0.25">
      <c r="O3254" s="225" t="str">
        <f t="shared" si="1261"/>
        <v/>
      </c>
      <c r="BF3254" s="141">
        <v>92022</v>
      </c>
      <c r="BG3254" s="142" t="s">
        <v>4528</v>
      </c>
      <c r="BH3254" s="141" t="s">
        <v>478</v>
      </c>
      <c r="BI3254" s="141" t="s">
        <v>176</v>
      </c>
      <c r="BJ3254" s="141" t="s">
        <v>4529</v>
      </c>
      <c r="BK3254" s="141" t="s">
        <v>4530</v>
      </c>
      <c r="BL3254" s="141" t="s">
        <v>4531</v>
      </c>
      <c r="BM3254" s="141">
        <v>48.897156000000003</v>
      </c>
      <c r="BN3254" s="141">
        <v>-72.197466000000006</v>
      </c>
      <c r="BO3254" s="141">
        <v>1995</v>
      </c>
      <c r="BP3254" s="143"/>
      <c r="BQ3254" s="143" t="s">
        <v>17560</v>
      </c>
    </row>
    <row r="3255" spans="15:69" x14ac:dyDescent="0.25">
      <c r="O3255" s="225" t="str">
        <f t="shared" si="1261"/>
        <v/>
      </c>
      <c r="BF3255" s="141">
        <v>93042</v>
      </c>
      <c r="BG3255" s="142" t="s">
        <v>4723</v>
      </c>
      <c r="BH3255" s="141" t="s">
        <v>180</v>
      </c>
      <c r="BI3255" s="141" t="s">
        <v>191</v>
      </c>
      <c r="BJ3255" s="141" t="s">
        <v>4724</v>
      </c>
      <c r="BK3255" s="141" t="s">
        <v>2596</v>
      </c>
      <c r="BL3255" s="141" t="s">
        <v>4722</v>
      </c>
      <c r="BM3255" s="141">
        <v>48.58681</v>
      </c>
      <c r="BN3255" s="141">
        <v>-71.663160000000005</v>
      </c>
      <c r="BO3255" s="141">
        <v>2003</v>
      </c>
      <c r="BP3255" s="143"/>
      <c r="BQ3255" s="143" t="s">
        <v>17560</v>
      </c>
    </row>
    <row r="3256" spans="15:69" x14ac:dyDescent="0.25">
      <c r="O3256" s="225" t="str">
        <f t="shared" si="1261"/>
        <v/>
      </c>
      <c r="BF3256" s="141">
        <v>93065</v>
      </c>
      <c r="BG3256" s="142" t="s">
        <v>2899</v>
      </c>
      <c r="BH3256" s="141" t="s">
        <v>478</v>
      </c>
      <c r="BI3256" s="141" t="s">
        <v>186</v>
      </c>
      <c r="BJ3256" s="141"/>
      <c r="BK3256" s="141" t="s">
        <v>2900</v>
      </c>
      <c r="BL3256" s="141" t="s">
        <v>1472</v>
      </c>
      <c r="BM3256" s="141">
        <v>48.702199999999998</v>
      </c>
      <c r="BN3256" s="141">
        <v>-71.663399999999996</v>
      </c>
      <c r="BO3256" s="141">
        <v>1998</v>
      </c>
      <c r="BP3256" s="143" t="s">
        <v>480</v>
      </c>
      <c r="BQ3256" s="143" t="s">
        <v>17560</v>
      </c>
    </row>
    <row r="3257" spans="15:69" x14ac:dyDescent="0.25">
      <c r="O3257" s="225" t="str">
        <f t="shared" si="1261"/>
        <v/>
      </c>
      <c r="BF3257" s="141">
        <v>95025</v>
      </c>
      <c r="BG3257" s="142" t="s">
        <v>14816</v>
      </c>
      <c r="BH3257" s="141" t="s">
        <v>180</v>
      </c>
      <c r="BI3257" s="141" t="s">
        <v>191</v>
      </c>
      <c r="BJ3257" s="141" t="s">
        <v>2074</v>
      </c>
      <c r="BK3257" s="141" t="s">
        <v>3376</v>
      </c>
      <c r="BL3257" s="141" t="s">
        <v>14817</v>
      </c>
      <c r="BM3257" s="141">
        <v>48.538210900000003</v>
      </c>
      <c r="BN3257" s="141">
        <v>-69.258091789999995</v>
      </c>
      <c r="BO3257" s="141">
        <v>1999</v>
      </c>
      <c r="BP3257" s="143"/>
      <c r="BQ3257" s="143" t="s">
        <v>17560</v>
      </c>
    </row>
    <row r="3258" spans="15:69" x14ac:dyDescent="0.25">
      <c r="O3258" s="225" t="str">
        <f t="shared" si="1261"/>
        <v/>
      </c>
      <c r="BF3258" s="141">
        <v>95032</v>
      </c>
      <c r="BG3258" s="142" t="s">
        <v>23685</v>
      </c>
      <c r="BH3258" s="141" t="s">
        <v>478</v>
      </c>
      <c r="BI3258" s="141" t="s">
        <v>176</v>
      </c>
      <c r="BJ3258" s="141"/>
      <c r="BK3258" s="141"/>
      <c r="BL3258" s="141" t="s">
        <v>23686</v>
      </c>
      <c r="BM3258" s="141">
        <v>48.563162336761202</v>
      </c>
      <c r="BN3258" s="141">
        <v>-69.241948740646194</v>
      </c>
      <c r="BO3258" s="141">
        <v>2010</v>
      </c>
      <c r="BP3258" s="143"/>
      <c r="BQ3258" s="143" t="s">
        <v>17560</v>
      </c>
    </row>
    <row r="3259" spans="15:69" x14ac:dyDescent="0.25">
      <c r="O3259" s="225" t="str">
        <f t="shared" si="1261"/>
        <v/>
      </c>
      <c r="BF3259" s="141">
        <v>97007</v>
      </c>
      <c r="BG3259" s="142" t="s">
        <v>14970</v>
      </c>
      <c r="BH3259" s="141" t="s">
        <v>180</v>
      </c>
      <c r="BI3259" s="141" t="s">
        <v>191</v>
      </c>
      <c r="BJ3259" s="141" t="s">
        <v>14971</v>
      </c>
      <c r="BK3259" s="141" t="s">
        <v>14963</v>
      </c>
      <c r="BL3259" s="141" t="s">
        <v>14969</v>
      </c>
      <c r="BM3259" s="141">
        <v>50.137219999999999</v>
      </c>
      <c r="BN3259" s="141">
        <v>-66.620339999999999</v>
      </c>
      <c r="BO3259" s="141">
        <v>1993</v>
      </c>
      <c r="BP3259" s="143"/>
      <c r="BQ3259" s="143" t="s">
        <v>17560</v>
      </c>
    </row>
    <row r="3260" spans="15:69" x14ac:dyDescent="0.25">
      <c r="O3260" s="225" t="str">
        <f t="shared" si="1261"/>
        <v/>
      </c>
      <c r="BF3260" s="141">
        <v>97007</v>
      </c>
      <c r="BG3260" s="142" t="s">
        <v>14972</v>
      </c>
      <c r="BH3260" s="141" t="s">
        <v>478</v>
      </c>
      <c r="BI3260" s="141" t="s">
        <v>186</v>
      </c>
      <c r="BJ3260" s="141" t="s">
        <v>14973</v>
      </c>
      <c r="BK3260" s="141" t="s">
        <v>2780</v>
      </c>
      <c r="BL3260" s="141" t="s">
        <v>14974</v>
      </c>
      <c r="BM3260" s="141">
        <v>50.282719999999998</v>
      </c>
      <c r="BN3260" s="141">
        <v>-66.411180000000002</v>
      </c>
      <c r="BO3260" s="141">
        <v>1976</v>
      </c>
      <c r="BP3260" s="143"/>
      <c r="BQ3260" s="143" t="s">
        <v>17560</v>
      </c>
    </row>
    <row r="3261" spans="15:69" x14ac:dyDescent="0.25">
      <c r="O3261" s="225" t="str">
        <f t="shared" si="1261"/>
        <v/>
      </c>
      <c r="BF3261" s="141">
        <v>95032</v>
      </c>
      <c r="BG3261" s="142" t="s">
        <v>23687</v>
      </c>
      <c r="BH3261" s="141" t="s">
        <v>478</v>
      </c>
      <c r="BI3261" s="141" t="s">
        <v>186</v>
      </c>
      <c r="BJ3261" s="141"/>
      <c r="BK3261" s="141" t="s">
        <v>3482</v>
      </c>
      <c r="BL3261" s="141" t="s">
        <v>5723</v>
      </c>
      <c r="BM3261" s="141">
        <v>48.562724784770801</v>
      </c>
      <c r="BN3261" s="141">
        <v>-69.240591048339695</v>
      </c>
      <c r="BO3261" s="141">
        <v>2010</v>
      </c>
      <c r="BP3261" s="143"/>
      <c r="BQ3261" s="143" t="s">
        <v>17560</v>
      </c>
    </row>
    <row r="3262" spans="15:69" x14ac:dyDescent="0.25">
      <c r="O3262" s="225" t="str">
        <f t="shared" si="1261"/>
        <v/>
      </c>
      <c r="BF3262" s="141">
        <v>97007</v>
      </c>
      <c r="BG3262" s="142" t="s">
        <v>14975</v>
      </c>
      <c r="BH3262" s="141" t="s">
        <v>478</v>
      </c>
      <c r="BI3262" s="141" t="s">
        <v>186</v>
      </c>
      <c r="BJ3262" s="141" t="s">
        <v>14976</v>
      </c>
      <c r="BK3262" s="141" t="s">
        <v>2514</v>
      </c>
      <c r="BL3262" s="141" t="s">
        <v>14977</v>
      </c>
      <c r="BM3262" s="141">
        <v>50.152819999999998</v>
      </c>
      <c r="BN3262" s="141">
        <v>-66.517579999999995</v>
      </c>
      <c r="BO3262" s="141">
        <v>1986</v>
      </c>
      <c r="BP3262" s="143" t="s">
        <v>25165</v>
      </c>
      <c r="BQ3262" s="143" t="s">
        <v>17560</v>
      </c>
    </row>
    <row r="3263" spans="15:69" x14ac:dyDescent="0.25">
      <c r="O3263" s="225" t="str">
        <f t="shared" si="1261"/>
        <v/>
      </c>
      <c r="BF3263" s="141">
        <v>99025</v>
      </c>
      <c r="BG3263" s="142" t="s">
        <v>15120</v>
      </c>
      <c r="BH3263" s="141" t="s">
        <v>180</v>
      </c>
      <c r="BI3263" s="141" t="s">
        <v>178</v>
      </c>
      <c r="BJ3263" s="141" t="s">
        <v>15121</v>
      </c>
      <c r="BK3263" s="141" t="s">
        <v>15122</v>
      </c>
      <c r="BL3263" s="141" t="s">
        <v>4571</v>
      </c>
      <c r="BM3263" s="141">
        <v>49.904158000000002</v>
      </c>
      <c r="BN3263" s="141">
        <v>-74.400608000000005</v>
      </c>
      <c r="BO3263" s="141">
        <v>1984</v>
      </c>
      <c r="BP3263" s="143" t="s">
        <v>25185</v>
      </c>
      <c r="BQ3263" s="143" t="s">
        <v>17560</v>
      </c>
    </row>
    <row r="3264" spans="15:69" x14ac:dyDescent="0.25">
      <c r="O3264" s="225" t="str">
        <f t="shared" si="1261"/>
        <v/>
      </c>
      <c r="BF3264" s="141">
        <v>96030</v>
      </c>
      <c r="BG3264" s="142" t="s">
        <v>14840</v>
      </c>
      <c r="BH3264" s="141" t="s">
        <v>478</v>
      </c>
      <c r="BI3264" s="141" t="s">
        <v>176</v>
      </c>
      <c r="BJ3264" s="141" t="s">
        <v>14839</v>
      </c>
      <c r="BK3264" s="141" t="s">
        <v>2282</v>
      </c>
      <c r="BL3264" s="141" t="s">
        <v>14841</v>
      </c>
      <c r="BM3264" s="141">
        <v>49.115090500665403</v>
      </c>
      <c r="BN3264" s="141">
        <v>-68.373788299057296</v>
      </c>
      <c r="BO3264" s="141">
        <v>1992</v>
      </c>
      <c r="BP3264" s="143" t="s">
        <v>25155</v>
      </c>
      <c r="BQ3264" s="143" t="s">
        <v>17560</v>
      </c>
    </row>
    <row r="3265" spans="15:69" x14ac:dyDescent="0.25">
      <c r="O3265" s="225" t="str">
        <f t="shared" si="1261"/>
        <v/>
      </c>
      <c r="BF3265" s="141">
        <v>96030</v>
      </c>
      <c r="BG3265" s="142" t="s">
        <v>14842</v>
      </c>
      <c r="BH3265" s="141" t="s">
        <v>478</v>
      </c>
      <c r="BI3265" s="141" t="s">
        <v>186</v>
      </c>
      <c r="BJ3265" s="141"/>
      <c r="BK3265" s="141" t="s">
        <v>1810</v>
      </c>
      <c r="BL3265" s="141" t="s">
        <v>5717</v>
      </c>
      <c r="BM3265" s="141">
        <v>49.046318039373702</v>
      </c>
      <c r="BN3265" s="141">
        <v>-68.418842036128297</v>
      </c>
      <c r="BO3265" s="141">
        <v>1996</v>
      </c>
      <c r="BP3265" s="143"/>
      <c r="BQ3265" s="143" t="s">
        <v>17560</v>
      </c>
    </row>
    <row r="3266" spans="15:69" x14ac:dyDescent="0.25">
      <c r="O3266" s="225" t="str">
        <f t="shared" si="1261"/>
        <v/>
      </c>
      <c r="BF3266" s="141">
        <v>39015</v>
      </c>
      <c r="BG3266" s="142" t="s">
        <v>26832</v>
      </c>
      <c r="BH3266" s="141" t="s">
        <v>478</v>
      </c>
      <c r="BI3266" s="141" t="s">
        <v>176</v>
      </c>
      <c r="BJ3266" s="141" t="s">
        <v>1573</v>
      </c>
      <c r="BK3266" s="141" t="s">
        <v>4043</v>
      </c>
      <c r="BL3266" s="141" t="s">
        <v>27426</v>
      </c>
      <c r="BM3266" s="141">
        <v>45.912752529383603</v>
      </c>
      <c r="BN3266" s="141">
        <v>-71.726738436484396</v>
      </c>
      <c r="BO3266" s="141">
        <v>2006</v>
      </c>
      <c r="BP3266" s="143" t="s">
        <v>27709</v>
      </c>
      <c r="BQ3266" s="143" t="s">
        <v>17560</v>
      </c>
    </row>
    <row r="3267" spans="15:69" x14ac:dyDescent="0.25">
      <c r="O3267" s="225" t="str">
        <f t="shared" si="1261"/>
        <v/>
      </c>
      <c r="BF3267" s="141">
        <v>96040</v>
      </c>
      <c r="BG3267" s="142" t="s">
        <v>23869</v>
      </c>
      <c r="BH3267" s="141" t="s">
        <v>478</v>
      </c>
      <c r="BI3267" s="141" t="s">
        <v>186</v>
      </c>
      <c r="BJ3267" s="141" t="s">
        <v>2074</v>
      </c>
      <c r="BK3267" s="141" t="s">
        <v>23870</v>
      </c>
      <c r="BL3267" s="141" t="s">
        <v>23871</v>
      </c>
      <c r="BM3267" s="141">
        <v>49.093679999999999</v>
      </c>
      <c r="BN3267" s="141">
        <v>-68.493660000000006</v>
      </c>
      <c r="BO3267" s="141">
        <v>1987</v>
      </c>
      <c r="BP3267" s="143" t="s">
        <v>480</v>
      </c>
      <c r="BQ3267" s="143" t="s">
        <v>17560</v>
      </c>
    </row>
    <row r="3268" spans="15:69" x14ac:dyDescent="0.25">
      <c r="O3268" s="225" t="str">
        <f t="shared" si="1261"/>
        <v/>
      </c>
      <c r="BF3268" s="141">
        <v>96040</v>
      </c>
      <c r="BG3268" s="142" t="s">
        <v>23872</v>
      </c>
      <c r="BH3268" s="141" t="s">
        <v>180</v>
      </c>
      <c r="BI3268" s="141" t="s">
        <v>191</v>
      </c>
      <c r="BJ3268" s="141"/>
      <c r="BK3268" s="141" t="s">
        <v>12996</v>
      </c>
      <c r="BL3268" s="141" t="s">
        <v>5723</v>
      </c>
      <c r="BM3268" s="141">
        <v>49.074240000000003</v>
      </c>
      <c r="BN3268" s="141">
        <v>-68.46396</v>
      </c>
      <c r="BO3268" s="141">
        <v>1979</v>
      </c>
      <c r="BP3268" s="143"/>
      <c r="BQ3268" s="143" t="s">
        <v>17560</v>
      </c>
    </row>
    <row r="3269" spans="15:69" x14ac:dyDescent="0.25">
      <c r="O3269" s="225" t="str">
        <f t="shared" si="1261"/>
        <v/>
      </c>
      <c r="BF3269" s="141">
        <v>97007</v>
      </c>
      <c r="BG3269" s="142" t="s">
        <v>14978</v>
      </c>
      <c r="BH3269" s="141" t="s">
        <v>478</v>
      </c>
      <c r="BI3269" s="141" t="s">
        <v>186</v>
      </c>
      <c r="BJ3269" s="141" t="s">
        <v>14979</v>
      </c>
      <c r="BK3269" s="141" t="s">
        <v>3963</v>
      </c>
      <c r="BL3269" s="141" t="s">
        <v>14977</v>
      </c>
      <c r="BM3269" s="141">
        <v>50.15605</v>
      </c>
      <c r="BN3269" s="141">
        <v>-66.460149999999999</v>
      </c>
      <c r="BO3269" s="141">
        <v>1990</v>
      </c>
      <c r="BP3269" s="143" t="s">
        <v>25166</v>
      </c>
      <c r="BQ3269" s="143" t="s">
        <v>17560</v>
      </c>
    </row>
    <row r="3270" spans="15:69" x14ac:dyDescent="0.25">
      <c r="O3270" s="225" t="str">
        <f t="shared" si="1261"/>
        <v/>
      </c>
      <c r="BF3270" s="141">
        <v>97007</v>
      </c>
      <c r="BG3270" s="142" t="s">
        <v>14980</v>
      </c>
      <c r="BH3270" s="141" t="s">
        <v>478</v>
      </c>
      <c r="BI3270" s="141" t="s">
        <v>186</v>
      </c>
      <c r="BJ3270" s="141" t="s">
        <v>14981</v>
      </c>
      <c r="BK3270" s="141" t="s">
        <v>472</v>
      </c>
      <c r="BL3270" s="141" t="s">
        <v>14977</v>
      </c>
      <c r="BM3270" s="141">
        <v>50.209009999999999</v>
      </c>
      <c r="BN3270" s="141">
        <v>-66.561310000000006</v>
      </c>
      <c r="BO3270" s="141">
        <v>1994</v>
      </c>
      <c r="BP3270" s="143" t="s">
        <v>25166</v>
      </c>
      <c r="BQ3270" s="143" t="s">
        <v>17560</v>
      </c>
    </row>
    <row r="3271" spans="15:69" x14ac:dyDescent="0.25">
      <c r="O3271" s="225" t="str">
        <f t="shared" si="1261"/>
        <v/>
      </c>
      <c r="BF3271" s="141">
        <v>97007</v>
      </c>
      <c r="BG3271" s="142" t="s">
        <v>14982</v>
      </c>
      <c r="BH3271" s="141" t="s">
        <v>478</v>
      </c>
      <c r="BI3271" s="141" t="s">
        <v>177</v>
      </c>
      <c r="BJ3271" s="141" t="s">
        <v>3254</v>
      </c>
      <c r="BK3271" s="141" t="s">
        <v>14983</v>
      </c>
      <c r="BL3271" s="141" t="s">
        <v>14984</v>
      </c>
      <c r="BM3271" s="141">
        <v>50.29768</v>
      </c>
      <c r="BN3271" s="141">
        <v>-66.390320000000003</v>
      </c>
      <c r="BO3271" s="141">
        <v>1976</v>
      </c>
      <c r="BP3271" s="143"/>
      <c r="BQ3271" s="143" t="s">
        <v>17560</v>
      </c>
    </row>
    <row r="3272" spans="15:69" x14ac:dyDescent="0.25">
      <c r="O3272" s="225" t="str">
        <f t="shared" si="1261"/>
        <v/>
      </c>
      <c r="BF3272" s="141">
        <v>97007</v>
      </c>
      <c r="BG3272" s="142" t="s">
        <v>14985</v>
      </c>
      <c r="BH3272" s="141" t="s">
        <v>478</v>
      </c>
      <c r="BI3272" s="141" t="s">
        <v>177</v>
      </c>
      <c r="BJ3272" s="141" t="s">
        <v>3258</v>
      </c>
      <c r="BK3272" s="141" t="s">
        <v>13817</v>
      </c>
      <c r="BL3272" s="141" t="s">
        <v>14977</v>
      </c>
      <c r="BM3272" s="141">
        <v>50.151870000000002</v>
      </c>
      <c r="BN3272" s="141">
        <v>-66.501019999999997</v>
      </c>
      <c r="BO3272" s="141">
        <v>1984</v>
      </c>
      <c r="BP3272" s="143"/>
      <c r="BQ3272" s="143" t="s">
        <v>17560</v>
      </c>
    </row>
    <row r="3273" spans="15:69" x14ac:dyDescent="0.25">
      <c r="O3273" s="225" t="str">
        <f t="shared" si="1261"/>
        <v/>
      </c>
      <c r="BF3273" s="141">
        <v>97007</v>
      </c>
      <c r="BG3273" s="142" t="s">
        <v>14986</v>
      </c>
      <c r="BH3273" s="141" t="s">
        <v>478</v>
      </c>
      <c r="BI3273" s="141" t="s">
        <v>177</v>
      </c>
      <c r="BJ3273" s="141" t="s">
        <v>3149</v>
      </c>
      <c r="BK3273" s="141" t="s">
        <v>1905</v>
      </c>
      <c r="BL3273" s="141" t="s">
        <v>4492</v>
      </c>
      <c r="BM3273" s="141">
        <v>50.199010000000001</v>
      </c>
      <c r="BN3273" s="141">
        <v>-66.634180000000001</v>
      </c>
      <c r="BO3273" s="141">
        <v>1982</v>
      </c>
      <c r="BP3273" s="143"/>
      <c r="BQ3273" s="143" t="s">
        <v>17560</v>
      </c>
    </row>
    <row r="3274" spans="15:69" x14ac:dyDescent="0.25">
      <c r="O3274" s="225" t="str">
        <f t="shared" si="1261"/>
        <v/>
      </c>
      <c r="BF3274" s="141">
        <v>97007</v>
      </c>
      <c r="BG3274" s="142" t="s">
        <v>14987</v>
      </c>
      <c r="BH3274" s="141" t="s">
        <v>478</v>
      </c>
      <c r="BI3274" s="141" t="s">
        <v>176</v>
      </c>
      <c r="BJ3274" s="141" t="s">
        <v>14157</v>
      </c>
      <c r="BK3274" s="141" t="s">
        <v>2771</v>
      </c>
      <c r="BL3274" s="141" t="s">
        <v>14988</v>
      </c>
      <c r="BM3274" s="141">
        <v>50.294460000000001</v>
      </c>
      <c r="BN3274" s="141">
        <v>-66.446330000000003</v>
      </c>
      <c r="BO3274" s="141">
        <v>1979</v>
      </c>
      <c r="BP3274" s="143" t="s">
        <v>25167</v>
      </c>
      <c r="BQ3274" s="143" t="s">
        <v>17560</v>
      </c>
    </row>
    <row r="3275" spans="15:69" x14ac:dyDescent="0.25">
      <c r="O3275" s="225" t="str">
        <f t="shared" si="1261"/>
        <v/>
      </c>
      <c r="BF3275" s="141">
        <v>97007</v>
      </c>
      <c r="BG3275" s="142" t="s">
        <v>14989</v>
      </c>
      <c r="BH3275" s="141" t="s">
        <v>180</v>
      </c>
      <c r="BI3275" s="141" t="s">
        <v>178</v>
      </c>
      <c r="BJ3275" s="141" t="s">
        <v>14990</v>
      </c>
      <c r="BK3275" s="141" t="s">
        <v>1664</v>
      </c>
      <c r="BL3275" s="141" t="s">
        <v>14991</v>
      </c>
      <c r="BM3275" s="141">
        <v>50.208449999999999</v>
      </c>
      <c r="BN3275" s="141">
        <v>-66.354190000000003</v>
      </c>
      <c r="BO3275" s="141">
        <v>1998</v>
      </c>
      <c r="BP3275" s="143" t="s">
        <v>25168</v>
      </c>
      <c r="BQ3275" s="143" t="s">
        <v>17560</v>
      </c>
    </row>
    <row r="3276" spans="15:69" x14ac:dyDescent="0.25">
      <c r="O3276" s="225" t="str">
        <f t="shared" si="1261"/>
        <v/>
      </c>
      <c r="BF3276" s="141">
        <v>35015</v>
      </c>
      <c r="BG3276" s="142" t="s">
        <v>26833</v>
      </c>
      <c r="BH3276" s="141" t="s">
        <v>180</v>
      </c>
      <c r="BI3276" s="141" t="s">
        <v>191</v>
      </c>
      <c r="BJ3276" s="141"/>
      <c r="BK3276" s="141"/>
      <c r="BL3276" s="141" t="s">
        <v>27427</v>
      </c>
      <c r="BM3276" s="141">
        <v>46.731270000000002</v>
      </c>
      <c r="BN3276" s="141">
        <v>-72.434920000000005</v>
      </c>
      <c r="BO3276" s="141">
        <v>1996</v>
      </c>
      <c r="BP3276" s="143" t="s">
        <v>27710</v>
      </c>
      <c r="BQ3276" s="143" t="s">
        <v>17560</v>
      </c>
    </row>
    <row r="3277" spans="15:69" x14ac:dyDescent="0.25">
      <c r="O3277" s="225" t="str">
        <f t="shared" si="1261"/>
        <v/>
      </c>
      <c r="BF3277" s="141">
        <v>35015</v>
      </c>
      <c r="BG3277" s="142" t="s">
        <v>26834</v>
      </c>
      <c r="BH3277" s="141" t="s">
        <v>478</v>
      </c>
      <c r="BI3277" s="141" t="s">
        <v>176</v>
      </c>
      <c r="BJ3277" s="141"/>
      <c r="BK3277" s="141" t="s">
        <v>27332</v>
      </c>
      <c r="BL3277" s="141" t="s">
        <v>27428</v>
      </c>
      <c r="BM3277" s="141">
        <v>46.744489999999999</v>
      </c>
      <c r="BN3277" s="141">
        <v>-72.385720000000006</v>
      </c>
      <c r="BO3277" s="141">
        <v>1993</v>
      </c>
      <c r="BP3277" s="143" t="s">
        <v>27711</v>
      </c>
      <c r="BQ3277" s="143" t="s">
        <v>17560</v>
      </c>
    </row>
    <row r="3278" spans="15:69" x14ac:dyDescent="0.25">
      <c r="O3278" s="225" t="str">
        <f t="shared" ref="O3278:O3341" si="1262">IF(OR(B3278="",C3278="",G3278="",H3278="",I3278="",AND(J3278="",BW3278=FALSE),AND(K3278="",BX3278=FALSE),AND(L3278="",BY3278=FALSE),AND(M3278="",BZ3278=FALSE)),"",(IF(AND(100&gt;=CG3278,CG3278&gt;80),"A",IF(AND(80&gt;=CG3278,CG3278&gt;60),"B",IF(AND(60&gt;=CG3278,CG3278&gt;40),"C",IF(AND(40&gt;=CG3278,CG3278&gt;20),"D","E"))))))</f>
        <v/>
      </c>
      <c r="BF3278" s="141">
        <v>35015</v>
      </c>
      <c r="BG3278" s="142" t="s">
        <v>26835</v>
      </c>
      <c r="BH3278" s="141" t="s">
        <v>478</v>
      </c>
      <c r="BI3278" s="141" t="s">
        <v>177</v>
      </c>
      <c r="BJ3278" s="141"/>
      <c r="BK3278" s="141" t="s">
        <v>27333</v>
      </c>
      <c r="BL3278" s="141" t="s">
        <v>27429</v>
      </c>
      <c r="BM3278" s="141">
        <v>46.721679999999999</v>
      </c>
      <c r="BN3278" s="141">
        <v>-72.437740000000005</v>
      </c>
      <c r="BO3278" s="141">
        <v>1993</v>
      </c>
      <c r="BP3278" s="143" t="s">
        <v>27712</v>
      </c>
      <c r="BQ3278" s="143" t="s">
        <v>17560</v>
      </c>
    </row>
    <row r="3279" spans="15:69" x14ac:dyDescent="0.25">
      <c r="O3279" s="225" t="str">
        <f t="shared" si="1262"/>
        <v/>
      </c>
      <c r="BF3279" s="141">
        <v>97035</v>
      </c>
      <c r="BG3279" s="142" t="s">
        <v>23875</v>
      </c>
      <c r="BH3279" s="141" t="s">
        <v>180</v>
      </c>
      <c r="BI3279" s="141" t="s">
        <v>178</v>
      </c>
      <c r="BJ3279" s="141" t="s">
        <v>23876</v>
      </c>
      <c r="BK3279" s="141"/>
      <c r="BL3279" s="141" t="s">
        <v>23877</v>
      </c>
      <c r="BM3279" s="141">
        <v>52.785710000000002</v>
      </c>
      <c r="BN3279" s="141">
        <v>-67.104380000000006</v>
      </c>
      <c r="BO3279" s="141">
        <v>2010</v>
      </c>
      <c r="BP3279" s="143" t="s">
        <v>484</v>
      </c>
      <c r="BQ3279" s="143" t="s">
        <v>17560</v>
      </c>
    </row>
    <row r="3280" spans="15:69" x14ac:dyDescent="0.25">
      <c r="O3280" s="225" t="str">
        <f t="shared" si="1262"/>
        <v/>
      </c>
      <c r="BF3280" s="141">
        <v>97035</v>
      </c>
      <c r="BG3280" s="142" t="s">
        <v>23878</v>
      </c>
      <c r="BH3280" s="141" t="s">
        <v>478</v>
      </c>
      <c r="BI3280" s="141" t="s">
        <v>177</v>
      </c>
      <c r="BJ3280" s="141" t="s">
        <v>1941</v>
      </c>
      <c r="BK3280" s="141"/>
      <c r="BL3280" s="141" t="s">
        <v>23879</v>
      </c>
      <c r="BM3280" s="141">
        <v>52.808230000000002</v>
      </c>
      <c r="BN3280" s="141">
        <v>-67.093140000000005</v>
      </c>
      <c r="BO3280" s="141">
        <v>1975</v>
      </c>
      <c r="BP3280" s="143" t="s">
        <v>481</v>
      </c>
      <c r="BQ3280" s="143" t="s">
        <v>17560</v>
      </c>
    </row>
    <row r="3281" spans="15:69" x14ac:dyDescent="0.25">
      <c r="O3281" s="225" t="str">
        <f t="shared" si="1262"/>
        <v/>
      </c>
      <c r="BF3281" s="141">
        <v>97035</v>
      </c>
      <c r="BG3281" s="142" t="s">
        <v>23880</v>
      </c>
      <c r="BH3281" s="141" t="s">
        <v>180</v>
      </c>
      <c r="BI3281" s="141" t="s">
        <v>191</v>
      </c>
      <c r="BJ3281" s="141" t="s">
        <v>23881</v>
      </c>
      <c r="BK3281" s="141"/>
      <c r="BL3281" s="141" t="s">
        <v>23877</v>
      </c>
      <c r="BM3281" s="141">
        <v>52.791510000000002</v>
      </c>
      <c r="BN3281" s="141">
        <v>-67.097890000000007</v>
      </c>
      <c r="BO3281" s="141">
        <v>2010</v>
      </c>
      <c r="BP3281" s="143" t="s">
        <v>483</v>
      </c>
      <c r="BQ3281" s="143" t="s">
        <v>17560</v>
      </c>
    </row>
    <row r="3282" spans="15:69" x14ac:dyDescent="0.25">
      <c r="O3282" s="225" t="str">
        <f t="shared" si="1262"/>
        <v/>
      </c>
      <c r="BF3282" s="141">
        <v>97035</v>
      </c>
      <c r="BG3282" s="142" t="s">
        <v>23882</v>
      </c>
      <c r="BH3282" s="141" t="s">
        <v>478</v>
      </c>
      <c r="BI3282" s="141" t="s">
        <v>176</v>
      </c>
      <c r="BJ3282" s="141" t="s">
        <v>12609</v>
      </c>
      <c r="BK3282" s="141"/>
      <c r="BL3282" s="141" t="s">
        <v>23879</v>
      </c>
      <c r="BM3282" s="141">
        <v>52.814950000000003</v>
      </c>
      <c r="BN3282" s="141">
        <v>-67.097229999999996</v>
      </c>
      <c r="BO3282" s="141">
        <v>1975</v>
      </c>
      <c r="BP3282" s="143" t="s">
        <v>482</v>
      </c>
      <c r="BQ3282" s="143" t="s">
        <v>17560</v>
      </c>
    </row>
    <row r="3283" spans="15:69" x14ac:dyDescent="0.25">
      <c r="O3283" s="225" t="str">
        <f t="shared" si="1262"/>
        <v/>
      </c>
      <c r="BF3283" s="141">
        <v>97040</v>
      </c>
      <c r="BG3283" s="142" t="s">
        <v>15074</v>
      </c>
      <c r="BH3283" s="141" t="s">
        <v>180</v>
      </c>
      <c r="BI3283" s="141" t="s">
        <v>191</v>
      </c>
      <c r="BJ3283" s="141" t="s">
        <v>2070</v>
      </c>
      <c r="BK3283" s="141"/>
      <c r="BL3283" s="141" t="s">
        <v>15075</v>
      </c>
      <c r="BM3283" s="141">
        <v>54.801430000000003</v>
      </c>
      <c r="BN3283" s="141">
        <v>-66.815060000000003</v>
      </c>
      <c r="BO3283" s="141">
        <v>1957</v>
      </c>
      <c r="BP3283" s="143"/>
      <c r="BQ3283" s="143" t="s">
        <v>17560</v>
      </c>
    </row>
    <row r="3284" spans="15:69" x14ac:dyDescent="0.25">
      <c r="O3284" s="225" t="str">
        <f t="shared" si="1262"/>
        <v/>
      </c>
      <c r="BF3284" s="141">
        <v>97040</v>
      </c>
      <c r="BG3284" s="142" t="s">
        <v>15076</v>
      </c>
      <c r="BH3284" s="141" t="s">
        <v>180</v>
      </c>
      <c r="BI3284" s="141" t="s">
        <v>191</v>
      </c>
      <c r="BJ3284" s="141" t="s">
        <v>2074</v>
      </c>
      <c r="BK3284" s="141"/>
      <c r="BL3284" s="141" t="s">
        <v>15077</v>
      </c>
      <c r="BM3284" s="141">
        <v>54.808070000000001</v>
      </c>
      <c r="BN3284" s="141">
        <v>-66.819959999999995</v>
      </c>
      <c r="BO3284" s="141">
        <v>1957</v>
      </c>
      <c r="BP3284" s="143" t="s">
        <v>25175</v>
      </c>
      <c r="BQ3284" s="143" t="s">
        <v>17560</v>
      </c>
    </row>
    <row r="3285" spans="15:69" x14ac:dyDescent="0.25">
      <c r="O3285" s="225" t="str">
        <f t="shared" si="1262"/>
        <v/>
      </c>
      <c r="BF3285" s="141">
        <v>98005</v>
      </c>
      <c r="BG3285" s="142" t="s">
        <v>26836</v>
      </c>
      <c r="BH3285" s="141" t="s">
        <v>478</v>
      </c>
      <c r="BI3285" s="141" t="s">
        <v>186</v>
      </c>
      <c r="BJ3285" s="141" t="s">
        <v>1727</v>
      </c>
      <c r="BK3285" s="141" t="s">
        <v>1708</v>
      </c>
      <c r="BL3285" s="141" t="s">
        <v>27430</v>
      </c>
      <c r="BM3285" s="141">
        <v>51.445388999999999</v>
      </c>
      <c r="BN3285" s="141">
        <v>-57.128711000000003</v>
      </c>
      <c r="BO3285" s="141">
        <v>1973</v>
      </c>
      <c r="BP3285" s="143"/>
      <c r="BQ3285" s="143" t="s">
        <v>17560</v>
      </c>
    </row>
    <row r="3286" spans="15:69" x14ac:dyDescent="0.25">
      <c r="O3286" s="225" t="str">
        <f t="shared" si="1262"/>
        <v/>
      </c>
      <c r="BF3286" s="141">
        <v>97022</v>
      </c>
      <c r="BG3286" s="142" t="s">
        <v>14907</v>
      </c>
      <c r="BH3286" s="141" t="s">
        <v>478</v>
      </c>
      <c r="BI3286" s="141" t="s">
        <v>1268</v>
      </c>
      <c r="BJ3286" s="141" t="s">
        <v>14908</v>
      </c>
      <c r="BK3286" s="141"/>
      <c r="BL3286" s="141" t="s">
        <v>14906</v>
      </c>
      <c r="BM3286" s="141">
        <v>50.025582300000003</v>
      </c>
      <c r="BN3286" s="141">
        <v>-66.866160800000003</v>
      </c>
      <c r="BO3286" s="141">
        <v>1974</v>
      </c>
      <c r="BP3286" s="143"/>
      <c r="BQ3286" s="143" t="s">
        <v>17560</v>
      </c>
    </row>
    <row r="3287" spans="15:69" x14ac:dyDescent="0.25">
      <c r="O3287" s="225" t="str">
        <f t="shared" si="1262"/>
        <v/>
      </c>
      <c r="BF3287" s="141">
        <v>97022</v>
      </c>
      <c r="BG3287" s="142" t="s">
        <v>14909</v>
      </c>
      <c r="BH3287" s="141" t="s">
        <v>478</v>
      </c>
      <c r="BI3287" s="141" t="s">
        <v>1268</v>
      </c>
      <c r="BJ3287" s="141" t="s">
        <v>5715</v>
      </c>
      <c r="BK3287" s="141"/>
      <c r="BL3287" s="141" t="s">
        <v>14910</v>
      </c>
      <c r="BM3287" s="141">
        <v>50.027236500000001</v>
      </c>
      <c r="BN3287" s="141">
        <v>-66.871181899999996</v>
      </c>
      <c r="BO3287" s="141">
        <v>1998</v>
      </c>
      <c r="BP3287" s="143"/>
      <c r="BQ3287" s="143" t="s">
        <v>17560</v>
      </c>
    </row>
    <row r="3288" spans="15:69" x14ac:dyDescent="0.25">
      <c r="O3288" s="225" t="str">
        <f t="shared" si="1262"/>
        <v/>
      </c>
      <c r="BF3288" s="141">
        <v>98005</v>
      </c>
      <c r="BG3288" s="142" t="s">
        <v>26837</v>
      </c>
      <c r="BH3288" s="141" t="s">
        <v>478</v>
      </c>
      <c r="BI3288" s="141" t="s">
        <v>176</v>
      </c>
      <c r="BJ3288" s="141" t="s">
        <v>12531</v>
      </c>
      <c r="BK3288" s="141" t="s">
        <v>3922</v>
      </c>
      <c r="BL3288" s="141" t="s">
        <v>27430</v>
      </c>
      <c r="BM3288" s="141">
        <v>51.448352</v>
      </c>
      <c r="BN3288" s="141">
        <v>-57.126964000000001</v>
      </c>
      <c r="BO3288" s="141">
        <v>1973</v>
      </c>
      <c r="BP3288" s="143"/>
      <c r="BQ3288" s="143" t="s">
        <v>17560</v>
      </c>
    </row>
    <row r="3289" spans="15:69" x14ac:dyDescent="0.25">
      <c r="O3289" s="225" t="str">
        <f t="shared" si="1262"/>
        <v/>
      </c>
      <c r="BF3289" s="141">
        <v>98005</v>
      </c>
      <c r="BG3289" s="142" t="s">
        <v>26838</v>
      </c>
      <c r="BH3289" s="141" t="s">
        <v>180</v>
      </c>
      <c r="BI3289" s="141" t="s">
        <v>191</v>
      </c>
      <c r="BJ3289" s="141" t="s">
        <v>27190</v>
      </c>
      <c r="BK3289" s="141" t="s">
        <v>27334</v>
      </c>
      <c r="BL3289" s="141" t="s">
        <v>27431</v>
      </c>
      <c r="BM3289" s="141">
        <v>51.422384000000001</v>
      </c>
      <c r="BN3289" s="141">
        <v>-57.122515999999997</v>
      </c>
      <c r="BO3289" s="141">
        <v>1998</v>
      </c>
      <c r="BP3289" s="143"/>
      <c r="BQ3289" s="143" t="s">
        <v>17560</v>
      </c>
    </row>
    <row r="3290" spans="15:69" x14ac:dyDescent="0.25">
      <c r="O3290" s="225" t="str">
        <f t="shared" si="1262"/>
        <v/>
      </c>
      <c r="BF3290" s="141">
        <v>98005</v>
      </c>
      <c r="BG3290" s="142" t="s">
        <v>26839</v>
      </c>
      <c r="BH3290" s="141" t="s">
        <v>180</v>
      </c>
      <c r="BI3290" s="141" t="s">
        <v>191</v>
      </c>
      <c r="BJ3290" s="141" t="s">
        <v>27190</v>
      </c>
      <c r="BK3290" s="141" t="s">
        <v>464</v>
      </c>
      <c r="BL3290" s="141" t="s">
        <v>27432</v>
      </c>
      <c r="BM3290" s="141">
        <v>51.425885999999998</v>
      </c>
      <c r="BN3290" s="141">
        <v>-57.133387999999997</v>
      </c>
      <c r="BO3290" s="141">
        <v>1998</v>
      </c>
      <c r="BP3290" s="143"/>
      <c r="BQ3290" s="143" t="s">
        <v>17560</v>
      </c>
    </row>
    <row r="3291" spans="15:69" x14ac:dyDescent="0.25">
      <c r="O3291" s="225" t="str">
        <f t="shared" si="1262"/>
        <v/>
      </c>
      <c r="BF3291" s="141">
        <v>7030</v>
      </c>
      <c r="BG3291" s="142" t="s">
        <v>26840</v>
      </c>
      <c r="BH3291" s="141" t="s">
        <v>180</v>
      </c>
      <c r="BI3291" s="141" t="s">
        <v>191</v>
      </c>
      <c r="BJ3291" s="141"/>
      <c r="BK3291" s="141" t="s">
        <v>3274</v>
      </c>
      <c r="BL3291" s="141" t="s">
        <v>27433</v>
      </c>
      <c r="BM3291" s="141">
        <v>48.385309999999997</v>
      </c>
      <c r="BN3291" s="141">
        <v>-67.500380000000007</v>
      </c>
      <c r="BO3291" s="141">
        <v>2001</v>
      </c>
      <c r="BP3291" s="143" t="s">
        <v>27713</v>
      </c>
      <c r="BQ3291" s="143" t="s">
        <v>17560</v>
      </c>
    </row>
    <row r="3292" spans="15:69" x14ac:dyDescent="0.25">
      <c r="O3292" s="225" t="str">
        <f t="shared" si="1262"/>
        <v/>
      </c>
      <c r="BF3292" s="141">
        <v>7030</v>
      </c>
      <c r="BG3292" s="142" t="s">
        <v>26841</v>
      </c>
      <c r="BH3292" s="141" t="s">
        <v>180</v>
      </c>
      <c r="BI3292" s="141" t="s">
        <v>191</v>
      </c>
      <c r="BJ3292" s="141"/>
      <c r="BK3292" s="141" t="s">
        <v>10111</v>
      </c>
      <c r="BL3292" s="141" t="s">
        <v>27434</v>
      </c>
      <c r="BM3292" s="141">
        <v>48.38429</v>
      </c>
      <c r="BN3292" s="141">
        <v>-67.506029999999996</v>
      </c>
      <c r="BO3292" s="141">
        <v>2001</v>
      </c>
      <c r="BP3292" s="143" t="s">
        <v>27714</v>
      </c>
      <c r="BQ3292" s="143" t="s">
        <v>17560</v>
      </c>
    </row>
    <row r="3293" spans="15:69" x14ac:dyDescent="0.25">
      <c r="O3293" s="225" t="str">
        <f t="shared" si="1262"/>
        <v/>
      </c>
      <c r="BF3293" s="141">
        <v>35015</v>
      </c>
      <c r="BG3293" s="142" t="s">
        <v>26842</v>
      </c>
      <c r="BH3293" s="141" t="s">
        <v>478</v>
      </c>
      <c r="BI3293" s="141" t="s">
        <v>177</v>
      </c>
      <c r="BJ3293" s="141"/>
      <c r="BK3293" s="141"/>
      <c r="BL3293" s="141" t="s">
        <v>2199</v>
      </c>
      <c r="BM3293" s="141">
        <v>46.745959999999997</v>
      </c>
      <c r="BN3293" s="141">
        <v>-72.438479999999998</v>
      </c>
      <c r="BO3293" s="141">
        <v>1993</v>
      </c>
      <c r="BP3293" s="143" t="s">
        <v>27712</v>
      </c>
      <c r="BQ3293" s="143" t="s">
        <v>17560</v>
      </c>
    </row>
    <row r="3294" spans="15:69" x14ac:dyDescent="0.25">
      <c r="O3294" s="225" t="str">
        <f t="shared" si="1262"/>
        <v/>
      </c>
      <c r="BF3294" s="141">
        <v>35015</v>
      </c>
      <c r="BG3294" s="142" t="s">
        <v>26843</v>
      </c>
      <c r="BH3294" s="141" t="s">
        <v>180</v>
      </c>
      <c r="BI3294" s="141" t="s">
        <v>178</v>
      </c>
      <c r="BJ3294" s="141"/>
      <c r="BK3294" s="141" t="s">
        <v>5101</v>
      </c>
      <c r="BL3294" s="141" t="s">
        <v>27435</v>
      </c>
      <c r="BM3294" s="141">
        <v>46.72878</v>
      </c>
      <c r="BN3294" s="141">
        <v>-72.428290000000004</v>
      </c>
      <c r="BO3294" s="141">
        <v>1996</v>
      </c>
      <c r="BP3294" s="143" t="s">
        <v>27715</v>
      </c>
      <c r="BQ3294" s="143" t="s">
        <v>17560</v>
      </c>
    </row>
    <row r="3295" spans="15:69" x14ac:dyDescent="0.25">
      <c r="O3295" s="225" t="str">
        <f t="shared" si="1262"/>
        <v/>
      </c>
      <c r="BF3295" s="141">
        <v>40043</v>
      </c>
      <c r="BG3295" s="142" t="s">
        <v>12869</v>
      </c>
      <c r="BH3295" s="141" t="s">
        <v>478</v>
      </c>
      <c r="BI3295" s="141" t="s">
        <v>176</v>
      </c>
      <c r="BJ3295" s="141" t="s">
        <v>12870</v>
      </c>
      <c r="BK3295" s="141" t="s">
        <v>12871</v>
      </c>
      <c r="BL3295" s="141" t="s">
        <v>12872</v>
      </c>
      <c r="BM3295" s="141">
        <v>45.777266212486303</v>
      </c>
      <c r="BN3295" s="141">
        <v>-71.9121162485024</v>
      </c>
      <c r="BO3295" s="141">
        <v>1949</v>
      </c>
      <c r="BP3295" s="143" t="s">
        <v>24812</v>
      </c>
      <c r="BQ3295" s="143" t="s">
        <v>17560</v>
      </c>
    </row>
    <row r="3296" spans="15:69" x14ac:dyDescent="0.25">
      <c r="O3296" s="225" t="str">
        <f t="shared" si="1262"/>
        <v/>
      </c>
      <c r="BF3296" s="141">
        <v>94205</v>
      </c>
      <c r="BG3296" s="142" t="s">
        <v>26844</v>
      </c>
      <c r="BH3296" s="141" t="s">
        <v>180</v>
      </c>
      <c r="BI3296" s="141" t="s">
        <v>178</v>
      </c>
      <c r="BJ3296" s="141"/>
      <c r="BK3296" s="141" t="s">
        <v>2447</v>
      </c>
      <c r="BL3296" s="141" t="s">
        <v>3352</v>
      </c>
      <c r="BM3296" s="141">
        <v>48.217320000000001</v>
      </c>
      <c r="BN3296" s="141">
        <v>-70.081130000000002</v>
      </c>
      <c r="BO3296" s="141">
        <v>2007</v>
      </c>
      <c r="BP3296" s="143" t="s">
        <v>484</v>
      </c>
      <c r="BQ3296" s="143" t="s">
        <v>17560</v>
      </c>
    </row>
    <row r="3297" spans="15:69" x14ac:dyDescent="0.25">
      <c r="O3297" s="225" t="str">
        <f t="shared" si="1262"/>
        <v/>
      </c>
      <c r="BF3297" s="141">
        <v>98005</v>
      </c>
      <c r="BG3297" s="142" t="s">
        <v>26845</v>
      </c>
      <c r="BH3297" s="141" t="s">
        <v>478</v>
      </c>
      <c r="BI3297" s="141" t="s">
        <v>177</v>
      </c>
      <c r="BJ3297" s="141" t="s">
        <v>27191</v>
      </c>
      <c r="BK3297" s="141" t="s">
        <v>27335</v>
      </c>
      <c r="BL3297" s="141" t="s">
        <v>27431</v>
      </c>
      <c r="BM3297" s="141">
        <v>51.420892000000002</v>
      </c>
      <c r="BN3297" s="141">
        <v>-57.176682</v>
      </c>
      <c r="BO3297" s="141">
        <v>1973</v>
      </c>
      <c r="BP3297" s="143" t="s">
        <v>27716</v>
      </c>
      <c r="BQ3297" s="143" t="s">
        <v>17560</v>
      </c>
    </row>
    <row r="3298" spans="15:69" x14ac:dyDescent="0.25">
      <c r="O3298" s="225" t="str">
        <f t="shared" si="1262"/>
        <v/>
      </c>
      <c r="BF3298" s="141">
        <v>98005</v>
      </c>
      <c r="BG3298" s="142" t="s">
        <v>26846</v>
      </c>
      <c r="BH3298" s="141" t="s">
        <v>180</v>
      </c>
      <c r="BI3298" s="141" t="s">
        <v>191</v>
      </c>
      <c r="BJ3298" s="141" t="s">
        <v>27190</v>
      </c>
      <c r="BK3298" s="141" t="s">
        <v>27336</v>
      </c>
      <c r="BL3298" s="141" t="s">
        <v>27431</v>
      </c>
      <c r="BM3298" s="141">
        <v>51.412143999999998</v>
      </c>
      <c r="BN3298" s="141">
        <v>-57.200364999999998</v>
      </c>
      <c r="BO3298" s="141">
        <v>1998</v>
      </c>
      <c r="BP3298" s="143"/>
      <c r="BQ3298" s="143" t="s">
        <v>17560</v>
      </c>
    </row>
    <row r="3299" spans="15:69" x14ac:dyDescent="0.25">
      <c r="O3299" s="225" t="str">
        <f t="shared" si="1262"/>
        <v/>
      </c>
      <c r="BF3299" s="141">
        <v>98005</v>
      </c>
      <c r="BG3299" s="142" t="s">
        <v>26847</v>
      </c>
      <c r="BH3299" s="141" t="s">
        <v>180</v>
      </c>
      <c r="BI3299" s="141" t="s">
        <v>191</v>
      </c>
      <c r="BJ3299" s="141" t="s">
        <v>27190</v>
      </c>
      <c r="BK3299" s="141" t="s">
        <v>2342</v>
      </c>
      <c r="BL3299" s="141" t="s">
        <v>27436</v>
      </c>
      <c r="BM3299" s="141">
        <v>51.411352000000001</v>
      </c>
      <c r="BN3299" s="141">
        <v>-57.182287000000002</v>
      </c>
      <c r="BO3299" s="141">
        <v>1998</v>
      </c>
      <c r="BP3299" s="143"/>
      <c r="BQ3299" s="143" t="s">
        <v>17560</v>
      </c>
    </row>
    <row r="3300" spans="15:69" x14ac:dyDescent="0.25">
      <c r="O3300" s="225" t="str">
        <f t="shared" si="1262"/>
        <v/>
      </c>
      <c r="BF3300" s="141">
        <v>98005</v>
      </c>
      <c r="BG3300" s="142" t="s">
        <v>26848</v>
      </c>
      <c r="BH3300" s="141" t="s">
        <v>478</v>
      </c>
      <c r="BI3300" s="141" t="s">
        <v>186</v>
      </c>
      <c r="BJ3300" s="141" t="s">
        <v>1727</v>
      </c>
      <c r="BK3300" s="141" t="s">
        <v>461</v>
      </c>
      <c r="BL3300" s="141" t="s">
        <v>27437</v>
      </c>
      <c r="BM3300" s="141">
        <v>51.416460000000001</v>
      </c>
      <c r="BN3300" s="141">
        <v>-57.188363000000003</v>
      </c>
      <c r="BO3300" s="141">
        <v>1994</v>
      </c>
      <c r="BP3300" s="143"/>
      <c r="BQ3300" s="143" t="s">
        <v>17560</v>
      </c>
    </row>
    <row r="3301" spans="15:69" x14ac:dyDescent="0.25">
      <c r="O3301" s="225" t="str">
        <f t="shared" si="1262"/>
        <v/>
      </c>
      <c r="BF3301" s="141">
        <v>99060</v>
      </c>
      <c r="BG3301" s="142" t="s">
        <v>15205</v>
      </c>
      <c r="BH3301" s="141" t="s">
        <v>478</v>
      </c>
      <c r="BI3301" s="141" t="s">
        <v>176</v>
      </c>
      <c r="BJ3301" s="141" t="s">
        <v>15206</v>
      </c>
      <c r="BK3301" s="141"/>
      <c r="BL3301" s="141" t="s">
        <v>15207</v>
      </c>
      <c r="BM3301" s="141">
        <v>49.404226999999999</v>
      </c>
      <c r="BN3301" s="141">
        <v>-76.457387999999995</v>
      </c>
      <c r="BO3301" s="141">
        <v>1978</v>
      </c>
      <c r="BP3301" s="143" t="s">
        <v>25195</v>
      </c>
      <c r="BQ3301" s="143" t="s">
        <v>17560</v>
      </c>
    </row>
    <row r="3302" spans="15:69" x14ac:dyDescent="0.25">
      <c r="O3302" s="225" t="str">
        <f t="shared" si="1262"/>
        <v/>
      </c>
      <c r="BF3302" s="141">
        <v>9010</v>
      </c>
      <c r="BG3302" s="142" t="s">
        <v>26849</v>
      </c>
      <c r="BH3302" s="141" t="s">
        <v>180</v>
      </c>
      <c r="BI3302" s="141" t="s">
        <v>178</v>
      </c>
      <c r="BJ3302" s="141" t="s">
        <v>14157</v>
      </c>
      <c r="BK3302" s="141" t="s">
        <v>4043</v>
      </c>
      <c r="BL3302" s="141" t="s">
        <v>1616</v>
      </c>
      <c r="BM3302" s="141">
        <v>48.337209999999999</v>
      </c>
      <c r="BN3302" s="141">
        <v>-68.039140000000003</v>
      </c>
      <c r="BO3302" s="141">
        <v>2004</v>
      </c>
      <c r="BP3302" s="143" t="s">
        <v>27717</v>
      </c>
      <c r="BQ3302" s="143" t="s">
        <v>17560</v>
      </c>
    </row>
    <row r="3303" spans="15:69" x14ac:dyDescent="0.25">
      <c r="O3303" s="225" t="str">
        <f t="shared" si="1262"/>
        <v/>
      </c>
      <c r="BF3303" s="141">
        <v>9010</v>
      </c>
      <c r="BG3303" s="142" t="s">
        <v>26850</v>
      </c>
      <c r="BH3303" s="141" t="s">
        <v>180</v>
      </c>
      <c r="BI3303" s="141" t="s">
        <v>191</v>
      </c>
      <c r="BJ3303" s="141"/>
      <c r="BK3303" s="141" t="s">
        <v>27337</v>
      </c>
      <c r="BL3303" s="141" t="s">
        <v>27438</v>
      </c>
      <c r="BM3303" s="141">
        <v>48.336320000000001</v>
      </c>
      <c r="BN3303" s="141">
        <v>-68.053579999999997</v>
      </c>
      <c r="BO3303" s="141">
        <v>2004</v>
      </c>
      <c r="BP3303" s="143" t="s">
        <v>27718</v>
      </c>
      <c r="BQ3303" s="143" t="s">
        <v>17560</v>
      </c>
    </row>
    <row r="3304" spans="15:69" x14ac:dyDescent="0.25">
      <c r="O3304" s="225" t="str">
        <f t="shared" si="1262"/>
        <v/>
      </c>
      <c r="BF3304" s="141">
        <v>9030</v>
      </c>
      <c r="BG3304" s="142" t="s">
        <v>26851</v>
      </c>
      <c r="BH3304" s="141" t="s">
        <v>180</v>
      </c>
      <c r="BI3304" s="141" t="s">
        <v>178</v>
      </c>
      <c r="BJ3304" s="141"/>
      <c r="BK3304" s="141" t="s">
        <v>14106</v>
      </c>
      <c r="BL3304" s="141" t="s">
        <v>27439</v>
      </c>
      <c r="BM3304" s="141">
        <v>48.502760000000002</v>
      </c>
      <c r="BN3304" s="141">
        <v>-68.258539999999996</v>
      </c>
      <c r="BO3304" s="141">
        <v>1998</v>
      </c>
      <c r="BP3304" s="143" t="s">
        <v>27719</v>
      </c>
      <c r="BQ3304" s="143" t="s">
        <v>17560</v>
      </c>
    </row>
    <row r="3305" spans="15:69" x14ac:dyDescent="0.25">
      <c r="O3305" s="225" t="str">
        <f t="shared" si="1262"/>
        <v/>
      </c>
      <c r="BF3305" s="141">
        <v>9030</v>
      </c>
      <c r="BG3305" s="142" t="s">
        <v>26852</v>
      </c>
      <c r="BH3305" s="141" t="s">
        <v>180</v>
      </c>
      <c r="BI3305" s="141" t="s">
        <v>191</v>
      </c>
      <c r="BJ3305" s="141"/>
      <c r="BK3305" s="141" t="s">
        <v>1833</v>
      </c>
      <c r="BL3305" s="141" t="s">
        <v>27440</v>
      </c>
      <c r="BM3305" s="141">
        <v>48.498489999999997</v>
      </c>
      <c r="BN3305" s="141">
        <v>-68.259119999999996</v>
      </c>
      <c r="BO3305" s="141">
        <v>1999</v>
      </c>
      <c r="BP3305" s="143" t="s">
        <v>27720</v>
      </c>
      <c r="BQ3305" s="143" t="s">
        <v>17560</v>
      </c>
    </row>
    <row r="3306" spans="15:69" x14ac:dyDescent="0.25">
      <c r="O3306" s="225" t="str">
        <f t="shared" si="1262"/>
        <v/>
      </c>
      <c r="BF3306" s="141">
        <v>9030</v>
      </c>
      <c r="BG3306" s="142" t="s">
        <v>26853</v>
      </c>
      <c r="BH3306" s="141" t="s">
        <v>180</v>
      </c>
      <c r="BI3306" s="141" t="s">
        <v>191</v>
      </c>
      <c r="BJ3306" s="141"/>
      <c r="BK3306" s="141" t="s">
        <v>3563</v>
      </c>
      <c r="BL3306" s="141" t="s">
        <v>27440</v>
      </c>
      <c r="BM3306" s="141">
        <v>48.49588</v>
      </c>
      <c r="BN3306" s="141">
        <v>-68.250410000000002</v>
      </c>
      <c r="BO3306" s="141">
        <v>1999</v>
      </c>
      <c r="BP3306" s="143" t="s">
        <v>27721</v>
      </c>
      <c r="BQ3306" s="143" t="s">
        <v>17560</v>
      </c>
    </row>
    <row r="3307" spans="15:69" x14ac:dyDescent="0.25">
      <c r="O3307" s="225" t="str">
        <f t="shared" si="1262"/>
        <v/>
      </c>
      <c r="BF3307" s="141">
        <v>94205</v>
      </c>
      <c r="BG3307" s="142" t="s">
        <v>26854</v>
      </c>
      <c r="BH3307" s="141" t="s">
        <v>478</v>
      </c>
      <c r="BI3307" s="141" t="s">
        <v>177</v>
      </c>
      <c r="BJ3307" s="141"/>
      <c r="BK3307" s="141" t="s">
        <v>2282</v>
      </c>
      <c r="BL3307" s="141" t="s">
        <v>4840</v>
      </c>
      <c r="BM3307" s="141">
        <v>48.209510000000002</v>
      </c>
      <c r="BN3307" s="141">
        <v>-70.081810000000004</v>
      </c>
      <c r="BO3307" s="141">
        <v>2006</v>
      </c>
      <c r="BP3307" s="143" t="s">
        <v>1807</v>
      </c>
      <c r="BQ3307" s="143" t="s">
        <v>17560</v>
      </c>
    </row>
    <row r="3308" spans="15:69" x14ac:dyDescent="0.25">
      <c r="O3308" s="225" t="str">
        <f t="shared" si="1262"/>
        <v/>
      </c>
      <c r="BF3308" s="141">
        <v>94205</v>
      </c>
      <c r="BG3308" s="142" t="s">
        <v>26855</v>
      </c>
      <c r="BH3308" s="141" t="s">
        <v>478</v>
      </c>
      <c r="BI3308" s="141" t="s">
        <v>176</v>
      </c>
      <c r="BJ3308" s="141"/>
      <c r="BK3308" s="141"/>
      <c r="BL3308" s="141" t="s">
        <v>27441</v>
      </c>
      <c r="BM3308" s="141">
        <v>48.21237</v>
      </c>
      <c r="BN3308" s="141">
        <v>-70.082279999999997</v>
      </c>
      <c r="BO3308" s="141">
        <v>2006</v>
      </c>
      <c r="BP3308" s="143" t="s">
        <v>482</v>
      </c>
      <c r="BQ3308" s="143" t="s">
        <v>17560</v>
      </c>
    </row>
    <row r="3309" spans="15:69" x14ac:dyDescent="0.25">
      <c r="O3309" s="225" t="str">
        <f t="shared" si="1262"/>
        <v/>
      </c>
      <c r="BF3309" s="141">
        <v>94205</v>
      </c>
      <c r="BG3309" s="142" t="s">
        <v>26856</v>
      </c>
      <c r="BH3309" s="141" t="s">
        <v>180</v>
      </c>
      <c r="BI3309" s="141" t="s">
        <v>191</v>
      </c>
      <c r="BJ3309" s="141" t="s">
        <v>1539</v>
      </c>
      <c r="BK3309" s="141"/>
      <c r="BL3309" s="141" t="s">
        <v>23862</v>
      </c>
      <c r="BM3309" s="141">
        <v>48.213569999999997</v>
      </c>
      <c r="BN3309" s="141">
        <v>-70.071129999999997</v>
      </c>
      <c r="BO3309" s="141">
        <v>2007</v>
      </c>
      <c r="BP3309" s="143"/>
      <c r="BQ3309" s="143" t="s">
        <v>17560</v>
      </c>
    </row>
    <row r="3310" spans="15:69" x14ac:dyDescent="0.25">
      <c r="O3310" s="225" t="str">
        <f t="shared" si="1262"/>
        <v/>
      </c>
      <c r="BF3310" s="141">
        <v>94205</v>
      </c>
      <c r="BG3310" s="142" t="s">
        <v>26857</v>
      </c>
      <c r="BH3310" s="141" t="s">
        <v>180</v>
      </c>
      <c r="BI3310" s="141" t="s">
        <v>191</v>
      </c>
      <c r="BJ3310" s="141" t="s">
        <v>1536</v>
      </c>
      <c r="BK3310" s="141"/>
      <c r="BL3310" s="141" t="s">
        <v>17596</v>
      </c>
      <c r="BM3310" s="141">
        <v>48.21</v>
      </c>
      <c r="BN3310" s="141">
        <v>-70.068110000000004</v>
      </c>
      <c r="BO3310" s="141">
        <v>2007</v>
      </c>
      <c r="BP3310" s="143"/>
      <c r="BQ3310" s="143" t="s">
        <v>17560</v>
      </c>
    </row>
    <row r="3311" spans="15:69" x14ac:dyDescent="0.25">
      <c r="O3311" s="225" t="str">
        <f t="shared" si="1262"/>
        <v/>
      </c>
      <c r="BF3311" s="141">
        <v>94205</v>
      </c>
      <c r="BG3311" s="142" t="s">
        <v>26858</v>
      </c>
      <c r="BH3311" s="141" t="s">
        <v>180</v>
      </c>
      <c r="BI3311" s="141" t="s">
        <v>191</v>
      </c>
      <c r="BJ3311" s="141" t="s">
        <v>1918</v>
      </c>
      <c r="BK3311" s="141"/>
      <c r="BL3311" s="141" t="s">
        <v>27442</v>
      </c>
      <c r="BM3311" s="141">
        <v>48.207520000000002</v>
      </c>
      <c r="BN3311" s="141">
        <v>-70.066180000000003</v>
      </c>
      <c r="BO3311" s="141">
        <v>2007</v>
      </c>
      <c r="BP3311" s="143"/>
      <c r="BQ3311" s="143" t="s">
        <v>17560</v>
      </c>
    </row>
    <row r="3312" spans="15:69" x14ac:dyDescent="0.25">
      <c r="O3312" s="225" t="str">
        <f t="shared" si="1262"/>
        <v/>
      </c>
      <c r="BF3312" s="141">
        <v>95045</v>
      </c>
      <c r="BG3312" s="142" t="s">
        <v>26859</v>
      </c>
      <c r="BH3312" s="141" t="s">
        <v>180</v>
      </c>
      <c r="BI3312" s="141" t="s">
        <v>178</v>
      </c>
      <c r="BJ3312" s="141" t="s">
        <v>1686</v>
      </c>
      <c r="BK3312" s="141" t="s">
        <v>1708</v>
      </c>
      <c r="BL3312" s="141" t="s">
        <v>4463</v>
      </c>
      <c r="BM3312" s="141">
        <v>48.736609999999999</v>
      </c>
      <c r="BN3312" s="141">
        <v>-69.078819999999993</v>
      </c>
      <c r="BO3312" s="141">
        <v>1992</v>
      </c>
      <c r="BP3312" s="143"/>
      <c r="BQ3312" s="143" t="s">
        <v>17560</v>
      </c>
    </row>
    <row r="3313" spans="15:69" x14ac:dyDescent="0.25">
      <c r="O3313" s="225" t="str">
        <f t="shared" si="1262"/>
        <v/>
      </c>
      <c r="BF3313" s="141">
        <v>95045</v>
      </c>
      <c r="BG3313" s="142" t="s">
        <v>26860</v>
      </c>
      <c r="BH3313" s="141" t="s">
        <v>180</v>
      </c>
      <c r="BI3313" s="141" t="s">
        <v>191</v>
      </c>
      <c r="BJ3313" s="141" t="s">
        <v>2074</v>
      </c>
      <c r="BK3313" s="141" t="s">
        <v>4117</v>
      </c>
      <c r="BL3313" s="141" t="s">
        <v>15968</v>
      </c>
      <c r="BM3313" s="141">
        <v>48.743479999999998</v>
      </c>
      <c r="BN3313" s="141">
        <v>-69.058520000000001</v>
      </c>
      <c r="BO3313" s="141">
        <v>1993</v>
      </c>
      <c r="BP3313" s="143"/>
      <c r="BQ3313" s="143" t="s">
        <v>17560</v>
      </c>
    </row>
    <row r="3314" spans="15:69" x14ac:dyDescent="0.25">
      <c r="O3314" s="225" t="str">
        <f t="shared" si="1262"/>
        <v/>
      </c>
      <c r="BF3314" s="141">
        <v>9030</v>
      </c>
      <c r="BG3314" s="142" t="s">
        <v>26861</v>
      </c>
      <c r="BH3314" s="141" t="s">
        <v>180</v>
      </c>
      <c r="BI3314" s="141" t="s">
        <v>191</v>
      </c>
      <c r="BJ3314" s="141"/>
      <c r="BK3314" s="141" t="s">
        <v>1574</v>
      </c>
      <c r="BL3314" s="141" t="s">
        <v>27440</v>
      </c>
      <c r="BM3314" s="141">
        <v>48.499540000000003</v>
      </c>
      <c r="BN3314" s="141">
        <v>-68.260170000000002</v>
      </c>
      <c r="BO3314" s="141">
        <v>1999</v>
      </c>
      <c r="BP3314" s="143" t="s">
        <v>27722</v>
      </c>
      <c r="BQ3314" s="143" t="s">
        <v>17560</v>
      </c>
    </row>
    <row r="3315" spans="15:69" x14ac:dyDescent="0.25">
      <c r="O3315" s="225" t="str">
        <f t="shared" si="1262"/>
        <v/>
      </c>
      <c r="BF3315" s="141">
        <v>9030</v>
      </c>
      <c r="BG3315" s="142" t="s">
        <v>26862</v>
      </c>
      <c r="BH3315" s="141" t="s">
        <v>180</v>
      </c>
      <c r="BI3315" s="141" t="s">
        <v>191</v>
      </c>
      <c r="BJ3315" s="141"/>
      <c r="BK3315" s="141" t="s">
        <v>27338</v>
      </c>
      <c r="BL3315" s="141" t="s">
        <v>27443</v>
      </c>
      <c r="BM3315" s="141">
        <v>48.49738</v>
      </c>
      <c r="BN3315" s="141">
        <v>-68.246870000000001</v>
      </c>
      <c r="BO3315" s="141">
        <v>1999</v>
      </c>
      <c r="BP3315" s="143" t="s">
        <v>27723</v>
      </c>
      <c r="BQ3315" s="143" t="s">
        <v>17560</v>
      </c>
    </row>
    <row r="3316" spans="15:69" x14ac:dyDescent="0.25">
      <c r="O3316" s="225" t="str">
        <f t="shared" si="1262"/>
        <v/>
      </c>
      <c r="BF3316" s="141">
        <v>9030</v>
      </c>
      <c r="BG3316" s="142" t="s">
        <v>26863</v>
      </c>
      <c r="BH3316" s="141" t="s">
        <v>478</v>
      </c>
      <c r="BI3316" s="141" t="s">
        <v>1268</v>
      </c>
      <c r="BJ3316" s="141"/>
      <c r="BK3316" s="141" t="s">
        <v>2376</v>
      </c>
      <c r="BL3316" s="141" t="s">
        <v>27444</v>
      </c>
      <c r="BM3316" s="141">
        <v>48.49042</v>
      </c>
      <c r="BN3316" s="141">
        <v>-68.257589999999993</v>
      </c>
      <c r="BO3316" s="141">
        <v>1990</v>
      </c>
      <c r="BP3316" s="143" t="s">
        <v>27724</v>
      </c>
      <c r="BQ3316" s="143" t="s">
        <v>17560</v>
      </c>
    </row>
    <row r="3317" spans="15:69" x14ac:dyDescent="0.25">
      <c r="O3317" s="225" t="str">
        <f t="shared" si="1262"/>
        <v/>
      </c>
      <c r="BF3317" s="141">
        <v>10070</v>
      </c>
      <c r="BG3317" s="142" t="s">
        <v>26864</v>
      </c>
      <c r="BH3317" s="141" t="s">
        <v>180</v>
      </c>
      <c r="BI3317" s="141" t="s">
        <v>178</v>
      </c>
      <c r="BJ3317" s="141" t="s">
        <v>2406</v>
      </c>
      <c r="BK3317" s="141" t="s">
        <v>3600</v>
      </c>
      <c r="BL3317" s="141" t="s">
        <v>3228</v>
      </c>
      <c r="BM3317" s="141">
        <v>48.298720000000003</v>
      </c>
      <c r="BN3317" s="141">
        <v>-68.872320000000002</v>
      </c>
      <c r="BO3317" s="141">
        <v>1996</v>
      </c>
      <c r="BP3317" s="143" t="s">
        <v>27725</v>
      </c>
      <c r="BQ3317" s="143" t="s">
        <v>17560</v>
      </c>
    </row>
    <row r="3318" spans="15:69" x14ac:dyDescent="0.25">
      <c r="O3318" s="225" t="str">
        <f t="shared" si="1262"/>
        <v/>
      </c>
      <c r="BF3318" s="141">
        <v>10070</v>
      </c>
      <c r="BG3318" s="142" t="s">
        <v>26865</v>
      </c>
      <c r="BH3318" s="141" t="s">
        <v>180</v>
      </c>
      <c r="BI3318" s="141" t="s">
        <v>191</v>
      </c>
      <c r="BJ3318" s="141" t="s">
        <v>2257</v>
      </c>
      <c r="BK3318" s="141"/>
      <c r="BL3318" s="141" t="s">
        <v>14579</v>
      </c>
      <c r="BM3318" s="141">
        <v>48.289940000000001</v>
      </c>
      <c r="BN3318" s="141">
        <v>-68.85772</v>
      </c>
      <c r="BO3318" s="141">
        <v>2000</v>
      </c>
      <c r="BP3318" s="143" t="s">
        <v>27726</v>
      </c>
      <c r="BQ3318" s="143" t="s">
        <v>17560</v>
      </c>
    </row>
    <row r="3319" spans="15:69" x14ac:dyDescent="0.25">
      <c r="O3319" s="225" t="str">
        <f t="shared" si="1262"/>
        <v/>
      </c>
      <c r="BF3319" s="141">
        <v>10070</v>
      </c>
      <c r="BG3319" s="142" t="s">
        <v>26866</v>
      </c>
      <c r="BH3319" s="141" t="s">
        <v>180</v>
      </c>
      <c r="BI3319" s="141" t="s">
        <v>191</v>
      </c>
      <c r="BJ3319" s="141" t="s">
        <v>2254</v>
      </c>
      <c r="BK3319" s="141"/>
      <c r="BL3319" s="141" t="s">
        <v>27445</v>
      </c>
      <c r="BM3319" s="141">
        <v>48.301789999999997</v>
      </c>
      <c r="BN3319" s="141">
        <v>-68.860759999999999</v>
      </c>
      <c r="BO3319" s="141">
        <v>2000</v>
      </c>
      <c r="BP3319" s="143" t="s">
        <v>27727</v>
      </c>
      <c r="BQ3319" s="143" t="s">
        <v>17560</v>
      </c>
    </row>
    <row r="3320" spans="15:69" x14ac:dyDescent="0.25">
      <c r="O3320" s="225" t="str">
        <f t="shared" si="1262"/>
        <v/>
      </c>
      <c r="BF3320" s="141">
        <v>10070</v>
      </c>
      <c r="BG3320" s="142" t="s">
        <v>26867</v>
      </c>
      <c r="BH3320" s="141" t="s">
        <v>180</v>
      </c>
      <c r="BI3320" s="141" t="s">
        <v>191</v>
      </c>
      <c r="BJ3320" s="141" t="s">
        <v>2259</v>
      </c>
      <c r="BK3320" s="141" t="s">
        <v>3600</v>
      </c>
      <c r="BL3320" s="141" t="s">
        <v>3228</v>
      </c>
      <c r="BM3320" s="141">
        <v>48.297539999999998</v>
      </c>
      <c r="BN3320" s="141">
        <v>-68.870750000000001</v>
      </c>
      <c r="BO3320" s="141">
        <v>2000</v>
      </c>
      <c r="BP3320" s="143" t="s">
        <v>27728</v>
      </c>
      <c r="BQ3320" s="143" t="s">
        <v>17560</v>
      </c>
    </row>
    <row r="3321" spans="15:69" x14ac:dyDescent="0.25">
      <c r="O3321" s="225" t="str">
        <f t="shared" si="1262"/>
        <v/>
      </c>
      <c r="BF3321" s="141">
        <v>10070</v>
      </c>
      <c r="BG3321" s="142" t="s">
        <v>26868</v>
      </c>
      <c r="BH3321" s="141" t="s">
        <v>478</v>
      </c>
      <c r="BI3321" s="141" t="s">
        <v>177</v>
      </c>
      <c r="BJ3321" s="141"/>
      <c r="BK3321" s="141"/>
      <c r="BL3321" s="141" t="s">
        <v>27446</v>
      </c>
      <c r="BM3321" s="141">
        <v>48.3155</v>
      </c>
      <c r="BN3321" s="141">
        <v>-68.868930000000006</v>
      </c>
      <c r="BO3321" s="141">
        <v>2000</v>
      </c>
      <c r="BP3321" s="143" t="s">
        <v>27729</v>
      </c>
      <c r="BQ3321" s="143" t="s">
        <v>17560</v>
      </c>
    </row>
    <row r="3322" spans="15:69" x14ac:dyDescent="0.25">
      <c r="O3322" s="225" t="str">
        <f t="shared" si="1262"/>
        <v/>
      </c>
      <c r="BF3322" s="141">
        <v>10070</v>
      </c>
      <c r="BG3322" s="142" t="s">
        <v>26869</v>
      </c>
      <c r="BH3322" s="141" t="s">
        <v>478</v>
      </c>
      <c r="BI3322" s="141" t="s">
        <v>1268</v>
      </c>
      <c r="BJ3322" s="141" t="s">
        <v>27192</v>
      </c>
      <c r="BK3322" s="141" t="s">
        <v>1992</v>
      </c>
      <c r="BL3322" s="141" t="s">
        <v>14579</v>
      </c>
      <c r="BM3322" s="141">
        <v>48.28848</v>
      </c>
      <c r="BN3322" s="141">
        <v>-68.85454</v>
      </c>
      <c r="BO3322" s="141">
        <v>2000</v>
      </c>
      <c r="BP3322" s="143" t="s">
        <v>27192</v>
      </c>
      <c r="BQ3322" s="143" t="s">
        <v>17560</v>
      </c>
    </row>
    <row r="3323" spans="15:69" x14ac:dyDescent="0.25">
      <c r="O3323" s="225" t="str">
        <f t="shared" si="1262"/>
        <v/>
      </c>
      <c r="BF3323" s="141">
        <v>10070</v>
      </c>
      <c r="BG3323" s="142" t="s">
        <v>26870</v>
      </c>
      <c r="BH3323" s="141" t="s">
        <v>478</v>
      </c>
      <c r="BI3323" s="141" t="s">
        <v>176</v>
      </c>
      <c r="BJ3323" s="141" t="s">
        <v>1553</v>
      </c>
      <c r="BK3323" s="141" t="s">
        <v>7094</v>
      </c>
      <c r="BL3323" s="141" t="s">
        <v>27447</v>
      </c>
      <c r="BM3323" s="141">
        <v>48.288519999999998</v>
      </c>
      <c r="BN3323" s="141">
        <v>-68.854569999999995</v>
      </c>
      <c r="BO3323" s="141">
        <v>1999</v>
      </c>
      <c r="BP3323" s="143" t="s">
        <v>1553</v>
      </c>
      <c r="BQ3323" s="143" t="s">
        <v>17560</v>
      </c>
    </row>
    <row r="3324" spans="15:69" x14ac:dyDescent="0.25">
      <c r="O3324" s="225" t="str">
        <f t="shared" si="1262"/>
        <v/>
      </c>
      <c r="BF3324" s="141">
        <v>9035</v>
      </c>
      <c r="BG3324" s="142" t="s">
        <v>26871</v>
      </c>
      <c r="BH3324" s="141" t="s">
        <v>478</v>
      </c>
      <c r="BI3324" s="141" t="s">
        <v>177</v>
      </c>
      <c r="BJ3324" s="141"/>
      <c r="BK3324" s="141"/>
      <c r="BL3324" s="141" t="s">
        <v>27448</v>
      </c>
      <c r="BM3324" s="141">
        <v>48.534959999999998</v>
      </c>
      <c r="BN3324" s="141">
        <v>-68.078050000000005</v>
      </c>
      <c r="BO3324" s="141">
        <v>2006</v>
      </c>
      <c r="BP3324" s="143"/>
      <c r="BQ3324" s="143" t="s">
        <v>17560</v>
      </c>
    </row>
    <row r="3325" spans="15:69" x14ac:dyDescent="0.25">
      <c r="O3325" s="225" t="str">
        <f t="shared" si="1262"/>
        <v/>
      </c>
      <c r="BF3325" s="141">
        <v>9070</v>
      </c>
      <c r="BG3325" s="142" t="s">
        <v>26872</v>
      </c>
      <c r="BH3325" s="141" t="s">
        <v>180</v>
      </c>
      <c r="BI3325" s="141" t="s">
        <v>191</v>
      </c>
      <c r="BJ3325" s="141"/>
      <c r="BK3325" s="141" t="s">
        <v>23401</v>
      </c>
      <c r="BL3325" s="141" t="s">
        <v>2068</v>
      </c>
      <c r="BM3325" s="141">
        <v>48.563969999999998</v>
      </c>
      <c r="BN3325" s="141">
        <v>-68.150450000000006</v>
      </c>
      <c r="BO3325" s="141">
        <v>2012</v>
      </c>
      <c r="BP3325" s="143" t="s">
        <v>27730</v>
      </c>
      <c r="BQ3325" s="143" t="s">
        <v>17560</v>
      </c>
    </row>
    <row r="3326" spans="15:69" x14ac:dyDescent="0.25">
      <c r="O3326" s="225" t="str">
        <f t="shared" si="1262"/>
        <v/>
      </c>
      <c r="BF3326" s="141">
        <v>12043</v>
      </c>
      <c r="BG3326" s="142" t="s">
        <v>4096</v>
      </c>
      <c r="BH3326" s="141" t="s">
        <v>478</v>
      </c>
      <c r="BI3326" s="141" t="s">
        <v>176</v>
      </c>
      <c r="BJ3326" s="141"/>
      <c r="BK3326" s="141" t="s">
        <v>1664</v>
      </c>
      <c r="BL3326" s="141" t="s">
        <v>4097</v>
      </c>
      <c r="BM3326" s="141">
        <v>48.006259999999997</v>
      </c>
      <c r="BN3326" s="141">
        <v>-69.318119999999993</v>
      </c>
      <c r="BO3326" s="141">
        <v>1970</v>
      </c>
      <c r="BP3326" s="143" t="s">
        <v>24222</v>
      </c>
      <c r="BQ3326" s="143" t="s">
        <v>17560</v>
      </c>
    </row>
    <row r="3327" spans="15:69" x14ac:dyDescent="0.25">
      <c r="O3327" s="225" t="str">
        <f t="shared" si="1262"/>
        <v/>
      </c>
      <c r="BF3327" s="141">
        <v>12043</v>
      </c>
      <c r="BG3327" s="142" t="s">
        <v>4098</v>
      </c>
      <c r="BH3327" s="141" t="s">
        <v>478</v>
      </c>
      <c r="BI3327" s="141" t="s">
        <v>177</v>
      </c>
      <c r="BJ3327" s="141"/>
      <c r="BK3327" s="141" t="s">
        <v>1664</v>
      </c>
      <c r="BL3327" s="141" t="s">
        <v>4097</v>
      </c>
      <c r="BM3327" s="141">
        <v>48.006259999999997</v>
      </c>
      <c r="BN3327" s="141">
        <v>-69.318119999999993</v>
      </c>
      <c r="BO3327" s="141">
        <v>1970</v>
      </c>
      <c r="BP3327" s="143" t="s">
        <v>24223</v>
      </c>
      <c r="BQ3327" s="143" t="s">
        <v>17560</v>
      </c>
    </row>
    <row r="3328" spans="15:69" x14ac:dyDescent="0.25">
      <c r="O3328" s="225" t="str">
        <f t="shared" si="1262"/>
        <v/>
      </c>
      <c r="BF3328" s="141">
        <v>12080</v>
      </c>
      <c r="BG3328" s="142" t="s">
        <v>26873</v>
      </c>
      <c r="BH3328" s="141" t="s">
        <v>478</v>
      </c>
      <c r="BI3328" s="141" t="s">
        <v>176</v>
      </c>
      <c r="BJ3328" s="141" t="s">
        <v>27193</v>
      </c>
      <c r="BK3328" s="141" t="s">
        <v>2575</v>
      </c>
      <c r="BL3328" s="141" t="s">
        <v>27449</v>
      </c>
      <c r="BM3328" s="141">
        <v>47.763291673368897</v>
      </c>
      <c r="BN3328" s="141">
        <v>-69.607623061419801</v>
      </c>
      <c r="BO3328" s="141">
        <v>2013</v>
      </c>
      <c r="BP3328" s="143" t="s">
        <v>27731</v>
      </c>
      <c r="BQ3328" s="143" t="s">
        <v>17560</v>
      </c>
    </row>
    <row r="3329" spans="15:69" x14ac:dyDescent="0.25">
      <c r="O3329" s="225" t="str">
        <f t="shared" si="1262"/>
        <v/>
      </c>
      <c r="BF3329" s="141">
        <v>12080</v>
      </c>
      <c r="BG3329" s="142" t="s">
        <v>26874</v>
      </c>
      <c r="BH3329" s="141" t="s">
        <v>180</v>
      </c>
      <c r="BI3329" s="141" t="s">
        <v>178</v>
      </c>
      <c r="BJ3329" s="141" t="s">
        <v>27194</v>
      </c>
      <c r="BK3329" s="141" t="s">
        <v>4043</v>
      </c>
      <c r="BL3329" s="141" t="s">
        <v>27450</v>
      </c>
      <c r="BM3329" s="141">
        <v>47.806151081147398</v>
      </c>
      <c r="BN3329" s="141">
        <v>-69.585696941430797</v>
      </c>
      <c r="BO3329" s="141">
        <v>2010</v>
      </c>
      <c r="BP3329" s="143" t="s">
        <v>27732</v>
      </c>
      <c r="BQ3329" s="143" t="s">
        <v>17560</v>
      </c>
    </row>
    <row r="3330" spans="15:69" x14ac:dyDescent="0.25">
      <c r="O3330" s="225" t="str">
        <f t="shared" si="1262"/>
        <v/>
      </c>
      <c r="BF3330" s="141">
        <v>12080</v>
      </c>
      <c r="BG3330" s="142" t="s">
        <v>26875</v>
      </c>
      <c r="BH3330" s="141" t="s">
        <v>478</v>
      </c>
      <c r="BI3330" s="141" t="s">
        <v>1268</v>
      </c>
      <c r="BJ3330" s="141" t="s">
        <v>3495</v>
      </c>
      <c r="BK3330" s="141" t="s">
        <v>2514</v>
      </c>
      <c r="BL3330" s="141" t="s">
        <v>27450</v>
      </c>
      <c r="BM3330" s="141">
        <v>47.808174754172299</v>
      </c>
      <c r="BN3330" s="141">
        <v>-69.582134699867296</v>
      </c>
      <c r="BO3330" s="141">
        <v>2013</v>
      </c>
      <c r="BP3330" s="143" t="s">
        <v>27733</v>
      </c>
      <c r="BQ3330" s="143" t="s">
        <v>17560</v>
      </c>
    </row>
    <row r="3331" spans="15:69" x14ac:dyDescent="0.25">
      <c r="O3331" s="225" t="str">
        <f t="shared" si="1262"/>
        <v/>
      </c>
      <c r="BF3331" s="141">
        <v>12080</v>
      </c>
      <c r="BG3331" s="142" t="s">
        <v>26876</v>
      </c>
      <c r="BH3331" s="141" t="s">
        <v>478</v>
      </c>
      <c r="BI3331" s="141" t="s">
        <v>176</v>
      </c>
      <c r="BJ3331" s="141" t="s">
        <v>27195</v>
      </c>
      <c r="BK3331" s="141" t="s">
        <v>4123</v>
      </c>
      <c r="BL3331" s="141" t="s">
        <v>27449</v>
      </c>
      <c r="BM3331" s="141">
        <v>47.762426079530997</v>
      </c>
      <c r="BN3331" s="141">
        <v>-69.608793872503099</v>
      </c>
      <c r="BO3331" s="141">
        <v>2013</v>
      </c>
      <c r="BP3331" s="143" t="s">
        <v>27734</v>
      </c>
      <c r="BQ3331" s="143" t="s">
        <v>17560</v>
      </c>
    </row>
    <row r="3332" spans="15:69" x14ac:dyDescent="0.25">
      <c r="O3332" s="225" t="str">
        <f t="shared" si="1262"/>
        <v/>
      </c>
      <c r="BF3332" s="141">
        <v>79110</v>
      </c>
      <c r="BG3332" s="142" t="s">
        <v>26877</v>
      </c>
      <c r="BH3332" s="141" t="s">
        <v>478</v>
      </c>
      <c r="BI3332" s="141" t="s">
        <v>176</v>
      </c>
      <c r="BJ3332" s="141"/>
      <c r="BK3332" s="141" t="s">
        <v>11986</v>
      </c>
      <c r="BL3332" s="141" t="s">
        <v>27451</v>
      </c>
      <c r="BM3332" s="141">
        <v>46.778480000000002</v>
      </c>
      <c r="BN3332" s="141">
        <v>-75.337569999999999</v>
      </c>
      <c r="BO3332" s="141">
        <v>1976</v>
      </c>
      <c r="BP3332" s="143" t="s">
        <v>27735</v>
      </c>
      <c r="BQ3332" s="143" t="s">
        <v>17560</v>
      </c>
    </row>
    <row r="3333" spans="15:69" x14ac:dyDescent="0.25">
      <c r="O3333" s="225" t="str">
        <f t="shared" si="1262"/>
        <v/>
      </c>
      <c r="BF3333" s="141">
        <v>12080</v>
      </c>
      <c r="BG3333" s="142" t="s">
        <v>26878</v>
      </c>
      <c r="BH3333" s="141" t="s">
        <v>478</v>
      </c>
      <c r="BI3333" s="141" t="s">
        <v>176</v>
      </c>
      <c r="BJ3333" s="141" t="s">
        <v>27196</v>
      </c>
      <c r="BK3333" s="141" t="s">
        <v>10342</v>
      </c>
      <c r="BL3333" s="141" t="s">
        <v>27452</v>
      </c>
      <c r="BM3333" s="141">
        <v>47.764465878911899</v>
      </c>
      <c r="BN3333" s="141">
        <v>-69.610502064097005</v>
      </c>
      <c r="BO3333" s="141">
        <v>2013</v>
      </c>
      <c r="BP3333" s="143" t="s">
        <v>27736</v>
      </c>
      <c r="BQ3333" s="143" t="s">
        <v>17560</v>
      </c>
    </row>
    <row r="3334" spans="15:69" x14ac:dyDescent="0.25">
      <c r="O3334" s="225" t="str">
        <f t="shared" si="1262"/>
        <v/>
      </c>
      <c r="BF3334" s="141">
        <v>12080</v>
      </c>
      <c r="BG3334" s="142" t="s">
        <v>26879</v>
      </c>
      <c r="BH3334" s="141" t="s">
        <v>478</v>
      </c>
      <c r="BI3334" s="141" t="s">
        <v>176</v>
      </c>
      <c r="BJ3334" s="141" t="s">
        <v>27197</v>
      </c>
      <c r="BK3334" s="141" t="s">
        <v>3386</v>
      </c>
      <c r="BL3334" s="141" t="s">
        <v>27452</v>
      </c>
      <c r="BM3334" s="141">
        <v>47.763359843692903</v>
      </c>
      <c r="BN3334" s="141">
        <v>-69.611889731713703</v>
      </c>
      <c r="BO3334" s="141">
        <v>2013</v>
      </c>
      <c r="BP3334" s="143" t="s">
        <v>27737</v>
      </c>
      <c r="BQ3334" s="143" t="s">
        <v>17560</v>
      </c>
    </row>
    <row r="3335" spans="15:69" x14ac:dyDescent="0.25">
      <c r="O3335" s="225" t="str">
        <f t="shared" si="1262"/>
        <v/>
      </c>
      <c r="BF3335" s="141">
        <v>32040</v>
      </c>
      <c r="BG3335" s="142" t="s">
        <v>23053</v>
      </c>
      <c r="BH3335" s="141" t="s">
        <v>180</v>
      </c>
      <c r="BI3335" s="141" t="s">
        <v>191</v>
      </c>
      <c r="BJ3335" s="141" t="s">
        <v>23054</v>
      </c>
      <c r="BK3335" s="141" t="s">
        <v>23055</v>
      </c>
      <c r="BL3335" s="141" t="s">
        <v>23056</v>
      </c>
      <c r="BM3335" s="141">
        <v>46.231589999999997</v>
      </c>
      <c r="BN3335" s="141">
        <v>-71.778499999999994</v>
      </c>
      <c r="BO3335" s="141">
        <v>1987</v>
      </c>
      <c r="BP3335" s="143" t="s">
        <v>26295</v>
      </c>
      <c r="BQ3335" s="143" t="s">
        <v>17560</v>
      </c>
    </row>
    <row r="3336" spans="15:69" x14ac:dyDescent="0.25">
      <c r="O3336" s="225" t="str">
        <f t="shared" si="1262"/>
        <v/>
      </c>
      <c r="BF3336" s="141">
        <v>72043</v>
      </c>
      <c r="BG3336" s="142" t="s">
        <v>26880</v>
      </c>
      <c r="BH3336" s="141" t="s">
        <v>180</v>
      </c>
      <c r="BI3336" s="141" t="s">
        <v>191</v>
      </c>
      <c r="BJ3336" s="141" t="s">
        <v>27198</v>
      </c>
      <c r="BK3336" s="141" t="s">
        <v>26670</v>
      </c>
      <c r="BL3336" s="141" t="s">
        <v>27453</v>
      </c>
      <c r="BM3336" s="141">
        <v>45.528002000000001</v>
      </c>
      <c r="BN3336" s="141">
        <v>-74.762910000000005</v>
      </c>
      <c r="BO3336" s="141">
        <v>1999</v>
      </c>
      <c r="BP3336" s="143" t="s">
        <v>27738</v>
      </c>
      <c r="BQ3336" s="143" t="s">
        <v>17560</v>
      </c>
    </row>
    <row r="3337" spans="15:69" x14ac:dyDescent="0.25">
      <c r="O3337" s="225" t="str">
        <f t="shared" si="1262"/>
        <v/>
      </c>
      <c r="BF3337" s="141">
        <v>72043</v>
      </c>
      <c r="BG3337" s="142" t="s">
        <v>26881</v>
      </c>
      <c r="BH3337" s="141" t="s">
        <v>180</v>
      </c>
      <c r="BI3337" s="141" t="s">
        <v>191</v>
      </c>
      <c r="BJ3337" s="141" t="s">
        <v>27199</v>
      </c>
      <c r="BK3337" s="141" t="s">
        <v>1708</v>
      </c>
      <c r="BL3337" s="141" t="s">
        <v>27454</v>
      </c>
      <c r="BM3337" s="141">
        <v>45.525053999999997</v>
      </c>
      <c r="BN3337" s="141">
        <v>-74.205939999999998</v>
      </c>
      <c r="BO3337" s="141">
        <v>2004</v>
      </c>
      <c r="BP3337" s="143" t="s">
        <v>27739</v>
      </c>
      <c r="BQ3337" s="143" t="s">
        <v>17560</v>
      </c>
    </row>
    <row r="3338" spans="15:69" x14ac:dyDescent="0.25">
      <c r="O3338" s="225" t="str">
        <f t="shared" si="1262"/>
        <v/>
      </c>
      <c r="BF3338" s="141">
        <v>72043</v>
      </c>
      <c r="BG3338" s="142" t="s">
        <v>26882</v>
      </c>
      <c r="BH3338" s="141" t="s">
        <v>180</v>
      </c>
      <c r="BI3338" s="141" t="s">
        <v>191</v>
      </c>
      <c r="BJ3338" s="141" t="s">
        <v>10390</v>
      </c>
      <c r="BK3338" s="141" t="s">
        <v>14184</v>
      </c>
      <c r="BL3338" s="141" t="s">
        <v>27455</v>
      </c>
      <c r="BM3338" s="141">
        <v>45.525471000000003</v>
      </c>
      <c r="BN3338" s="141">
        <v>-74.209322999999998</v>
      </c>
      <c r="BO3338" s="141">
        <v>2014</v>
      </c>
      <c r="BP3338" s="143" t="s">
        <v>27740</v>
      </c>
      <c r="BQ3338" s="143" t="s">
        <v>17560</v>
      </c>
    </row>
    <row r="3339" spans="15:69" x14ac:dyDescent="0.25">
      <c r="O3339" s="225" t="str">
        <f t="shared" si="1262"/>
        <v/>
      </c>
      <c r="BF3339" s="141">
        <v>72043</v>
      </c>
      <c r="BG3339" s="142" t="s">
        <v>26883</v>
      </c>
      <c r="BH3339" s="141" t="s">
        <v>478</v>
      </c>
      <c r="BI3339" s="141" t="s">
        <v>176</v>
      </c>
      <c r="BJ3339" s="141"/>
      <c r="BK3339" s="141" t="s">
        <v>1936</v>
      </c>
      <c r="BL3339" s="141" t="s">
        <v>18919</v>
      </c>
      <c r="BM3339" s="141">
        <v>45.526802000000004</v>
      </c>
      <c r="BN3339" s="141">
        <v>-74.208922000000001</v>
      </c>
      <c r="BO3339" s="141">
        <v>1994</v>
      </c>
      <c r="BP3339" s="143" t="s">
        <v>27741</v>
      </c>
      <c r="BQ3339" s="143" t="s">
        <v>17560</v>
      </c>
    </row>
    <row r="3340" spans="15:69" x14ac:dyDescent="0.25">
      <c r="O3340" s="225" t="str">
        <f t="shared" si="1262"/>
        <v/>
      </c>
      <c r="BF3340" s="141">
        <v>72043</v>
      </c>
      <c r="BG3340" s="142" t="s">
        <v>26884</v>
      </c>
      <c r="BH3340" s="141" t="s">
        <v>478</v>
      </c>
      <c r="BI3340" s="141" t="s">
        <v>177</v>
      </c>
      <c r="BJ3340" s="141"/>
      <c r="BK3340" s="141" t="s">
        <v>2447</v>
      </c>
      <c r="BL3340" s="141" t="s">
        <v>18919</v>
      </c>
      <c r="BM3340" s="141">
        <v>45.527490999999998</v>
      </c>
      <c r="BN3340" s="141">
        <v>-74.208748999999997</v>
      </c>
      <c r="BO3340" s="141">
        <v>1994</v>
      </c>
      <c r="BP3340" s="143" t="s">
        <v>27742</v>
      </c>
      <c r="BQ3340" s="143" t="s">
        <v>17560</v>
      </c>
    </row>
    <row r="3341" spans="15:69" x14ac:dyDescent="0.25">
      <c r="O3341" s="225" t="str">
        <f t="shared" si="1262"/>
        <v/>
      </c>
      <c r="BF3341" s="141">
        <v>72043</v>
      </c>
      <c r="BG3341" s="142" t="s">
        <v>26885</v>
      </c>
      <c r="BH3341" s="141" t="s">
        <v>180</v>
      </c>
      <c r="BI3341" s="141" t="s">
        <v>178</v>
      </c>
      <c r="BJ3341" s="141"/>
      <c r="BK3341" s="141" t="s">
        <v>15732</v>
      </c>
      <c r="BL3341" s="141" t="s">
        <v>27453</v>
      </c>
      <c r="BM3341" s="141">
        <v>45.530158999999998</v>
      </c>
      <c r="BN3341" s="141">
        <v>-74.214753999999999</v>
      </c>
      <c r="BO3341" s="141">
        <v>2014</v>
      </c>
      <c r="BP3341" s="143" t="s">
        <v>27743</v>
      </c>
      <c r="BQ3341" s="143" t="s">
        <v>17560</v>
      </c>
    </row>
    <row r="3342" spans="15:69" x14ac:dyDescent="0.25">
      <c r="O3342" s="225" t="str">
        <f t="shared" ref="O3342:O3405" si="1263">IF(OR(B3342="",C3342="",G3342="",H3342="",I3342="",AND(J3342="",BW3342=FALSE),AND(K3342="",BX3342=FALSE),AND(L3342="",BY3342=FALSE),AND(M3342="",BZ3342=FALSE)),"",(IF(AND(100&gt;=CG3342,CG3342&gt;80),"A",IF(AND(80&gt;=CG3342,CG3342&gt;60),"B",IF(AND(60&gt;=CG3342,CG3342&gt;40),"C",IF(AND(40&gt;=CG3342,CG3342&gt;20),"D","E"))))))</f>
        <v/>
      </c>
      <c r="BF3342" s="141">
        <v>32040</v>
      </c>
      <c r="BG3342" s="142" t="s">
        <v>22784</v>
      </c>
      <c r="BH3342" s="141" t="s">
        <v>478</v>
      </c>
      <c r="BI3342" s="141" t="s">
        <v>176</v>
      </c>
      <c r="BJ3342" s="141" t="s">
        <v>22785</v>
      </c>
      <c r="BK3342" s="141" t="s">
        <v>22786</v>
      </c>
      <c r="BL3342" s="141" t="s">
        <v>22787</v>
      </c>
      <c r="BM3342" s="141">
        <v>46.321669999999997</v>
      </c>
      <c r="BN3342" s="141">
        <v>-71.821920000000006</v>
      </c>
      <c r="BO3342" s="141">
        <v>1967</v>
      </c>
      <c r="BP3342" s="143" t="s">
        <v>14532</v>
      </c>
      <c r="BQ3342" s="143" t="s">
        <v>17560</v>
      </c>
    </row>
    <row r="3343" spans="15:69" x14ac:dyDescent="0.25">
      <c r="O3343" s="225" t="str">
        <f t="shared" si="1263"/>
        <v/>
      </c>
      <c r="BF3343" s="141">
        <v>34048</v>
      </c>
      <c r="BG3343" s="142" t="s">
        <v>10374</v>
      </c>
      <c r="BH3343" s="141" t="s">
        <v>180</v>
      </c>
      <c r="BI3343" s="141" t="s">
        <v>191</v>
      </c>
      <c r="BJ3343" s="141" t="s">
        <v>10375</v>
      </c>
      <c r="BK3343" s="141" t="s">
        <v>3563</v>
      </c>
      <c r="BL3343" s="141" t="s">
        <v>10376</v>
      </c>
      <c r="BM3343" s="141">
        <v>46.719811637135699</v>
      </c>
      <c r="BN3343" s="141">
        <v>-71.861704852538907</v>
      </c>
      <c r="BO3343" s="141">
        <v>1996</v>
      </c>
      <c r="BP3343" s="143" t="s">
        <v>24500</v>
      </c>
      <c r="BQ3343" s="143" t="s">
        <v>17560</v>
      </c>
    </row>
    <row r="3344" spans="15:69" x14ac:dyDescent="0.25">
      <c r="O3344" s="225" t="str">
        <f t="shared" si="1263"/>
        <v/>
      </c>
      <c r="BF3344" s="141">
        <v>34048</v>
      </c>
      <c r="BG3344" s="142" t="s">
        <v>10377</v>
      </c>
      <c r="BH3344" s="141" t="s">
        <v>180</v>
      </c>
      <c r="BI3344" s="141" t="s">
        <v>191</v>
      </c>
      <c r="BJ3344" s="141" t="s">
        <v>10378</v>
      </c>
      <c r="BK3344" s="141" t="s">
        <v>3366</v>
      </c>
      <c r="BL3344" s="141" t="s">
        <v>10376</v>
      </c>
      <c r="BM3344" s="141">
        <v>46.720100000000002</v>
      </c>
      <c r="BN3344" s="141">
        <v>-71.861199999999997</v>
      </c>
      <c r="BO3344" s="141">
        <v>1996</v>
      </c>
      <c r="BP3344" s="143" t="s">
        <v>24500</v>
      </c>
      <c r="BQ3344" s="143" t="s">
        <v>17560</v>
      </c>
    </row>
    <row r="3345" spans="15:69" x14ac:dyDescent="0.25">
      <c r="O3345" s="225" t="str">
        <f t="shared" si="1263"/>
        <v/>
      </c>
      <c r="BF3345" s="141">
        <v>34048</v>
      </c>
      <c r="BG3345" s="142" t="s">
        <v>10379</v>
      </c>
      <c r="BH3345" s="141" t="s">
        <v>180</v>
      </c>
      <c r="BI3345" s="141" t="s">
        <v>191</v>
      </c>
      <c r="BJ3345" s="141" t="s">
        <v>10380</v>
      </c>
      <c r="BK3345" s="141" t="s">
        <v>10381</v>
      </c>
      <c r="BL3345" s="141" t="s">
        <v>2818</v>
      </c>
      <c r="BM3345" s="141">
        <v>46.7044939874433</v>
      </c>
      <c r="BN3345" s="141">
        <v>-71.887605971664101</v>
      </c>
      <c r="BO3345" s="141">
        <v>1996</v>
      </c>
      <c r="BP3345" s="143" t="s">
        <v>24534</v>
      </c>
      <c r="BQ3345" s="143" t="s">
        <v>17560</v>
      </c>
    </row>
    <row r="3346" spans="15:69" x14ac:dyDescent="0.25">
      <c r="O3346" s="225" t="str">
        <f t="shared" si="1263"/>
        <v/>
      </c>
      <c r="BF3346" s="141">
        <v>34048</v>
      </c>
      <c r="BG3346" s="142" t="s">
        <v>10382</v>
      </c>
      <c r="BH3346" s="141" t="s">
        <v>180</v>
      </c>
      <c r="BI3346" s="141" t="s">
        <v>191</v>
      </c>
      <c r="BJ3346" s="141" t="s">
        <v>10383</v>
      </c>
      <c r="BK3346" s="141" t="s">
        <v>10231</v>
      </c>
      <c r="BL3346" s="141" t="s">
        <v>2818</v>
      </c>
      <c r="BM3346" s="141">
        <v>46.695700000000002</v>
      </c>
      <c r="BN3346" s="141">
        <v>-71.883300000000006</v>
      </c>
      <c r="BO3346" s="141">
        <v>1996</v>
      </c>
      <c r="BP3346" s="143" t="s">
        <v>191</v>
      </c>
      <c r="BQ3346" s="143" t="s">
        <v>17560</v>
      </c>
    </row>
    <row r="3347" spans="15:69" x14ac:dyDescent="0.25">
      <c r="O3347" s="225" t="str">
        <f t="shared" si="1263"/>
        <v/>
      </c>
      <c r="BF3347" s="141">
        <v>34048</v>
      </c>
      <c r="BG3347" s="142" t="s">
        <v>10384</v>
      </c>
      <c r="BH3347" s="141" t="s">
        <v>180</v>
      </c>
      <c r="BI3347" s="141" t="s">
        <v>191</v>
      </c>
      <c r="BJ3347" s="141" t="s">
        <v>10385</v>
      </c>
      <c r="BK3347" s="141" t="s">
        <v>6014</v>
      </c>
      <c r="BL3347" s="141" t="s">
        <v>10386</v>
      </c>
      <c r="BM3347" s="141">
        <v>46.6922</v>
      </c>
      <c r="BN3347" s="141">
        <v>-71.882000000000005</v>
      </c>
      <c r="BO3347" s="141">
        <v>1996</v>
      </c>
      <c r="BP3347" s="143" t="s">
        <v>24500</v>
      </c>
      <c r="BQ3347" s="143" t="s">
        <v>17560</v>
      </c>
    </row>
    <row r="3348" spans="15:69" x14ac:dyDescent="0.25">
      <c r="O3348" s="225" t="str">
        <f t="shared" si="1263"/>
        <v/>
      </c>
      <c r="BF3348" s="141">
        <v>34048</v>
      </c>
      <c r="BG3348" s="142" t="s">
        <v>10387</v>
      </c>
      <c r="BH3348" s="141" t="s">
        <v>180</v>
      </c>
      <c r="BI3348" s="141" t="s">
        <v>191</v>
      </c>
      <c r="BJ3348" s="141" t="s">
        <v>10388</v>
      </c>
      <c r="BK3348" s="141" t="s">
        <v>10389</v>
      </c>
      <c r="BL3348" s="141" t="s">
        <v>10390</v>
      </c>
      <c r="BM3348" s="141">
        <v>46.686799999999998</v>
      </c>
      <c r="BN3348" s="141">
        <v>-71.893299999999996</v>
      </c>
      <c r="BO3348" s="141">
        <v>1996</v>
      </c>
      <c r="BP3348" s="143" t="s">
        <v>24500</v>
      </c>
      <c r="BQ3348" s="143" t="s">
        <v>17560</v>
      </c>
    </row>
    <row r="3349" spans="15:69" x14ac:dyDescent="0.25">
      <c r="O3349" s="225" t="str">
        <f t="shared" si="1263"/>
        <v/>
      </c>
      <c r="BF3349" s="141">
        <v>79110</v>
      </c>
      <c r="BG3349" s="142" t="s">
        <v>26886</v>
      </c>
      <c r="BH3349" s="141" t="s">
        <v>478</v>
      </c>
      <c r="BI3349" s="141" t="s">
        <v>177</v>
      </c>
      <c r="BJ3349" s="141"/>
      <c r="BK3349" s="141" t="s">
        <v>11986</v>
      </c>
      <c r="BL3349" s="141" t="s">
        <v>27451</v>
      </c>
      <c r="BM3349" s="141">
        <v>46.778480000000002</v>
      </c>
      <c r="BN3349" s="141">
        <v>-74.337569999999999</v>
      </c>
      <c r="BO3349" s="141">
        <v>1976</v>
      </c>
      <c r="BP3349" s="143" t="s">
        <v>27744</v>
      </c>
      <c r="BQ3349" s="143" t="s">
        <v>17560</v>
      </c>
    </row>
    <row r="3350" spans="15:69" x14ac:dyDescent="0.25">
      <c r="O3350" s="225" t="str">
        <f t="shared" si="1263"/>
        <v/>
      </c>
      <c r="BF3350" s="141">
        <v>34048</v>
      </c>
      <c r="BG3350" s="142" t="s">
        <v>10391</v>
      </c>
      <c r="BH3350" s="141" t="s">
        <v>180</v>
      </c>
      <c r="BI3350" s="141" t="s">
        <v>191</v>
      </c>
      <c r="BJ3350" s="141" t="s">
        <v>10392</v>
      </c>
      <c r="BK3350" s="141" t="s">
        <v>1581</v>
      </c>
      <c r="BL3350" s="141" t="s">
        <v>10393</v>
      </c>
      <c r="BM3350" s="141">
        <v>46.683500000000002</v>
      </c>
      <c r="BN3350" s="141">
        <v>-71.879400000000004</v>
      </c>
      <c r="BO3350" s="141">
        <v>1998</v>
      </c>
      <c r="BP3350" s="143" t="s">
        <v>24535</v>
      </c>
      <c r="BQ3350" s="143" t="s">
        <v>17560</v>
      </c>
    </row>
    <row r="3351" spans="15:69" x14ac:dyDescent="0.25">
      <c r="O3351" s="225" t="str">
        <f t="shared" si="1263"/>
        <v/>
      </c>
      <c r="BF3351" s="141">
        <v>62030</v>
      </c>
      <c r="BG3351" s="142" t="s">
        <v>26887</v>
      </c>
      <c r="BH3351" s="141" t="s">
        <v>478</v>
      </c>
      <c r="BI3351" s="141" t="s">
        <v>176</v>
      </c>
      <c r="BJ3351" s="141" t="s">
        <v>27200</v>
      </c>
      <c r="BK3351" s="141" t="s">
        <v>2026</v>
      </c>
      <c r="BL3351" s="141" t="s">
        <v>19995</v>
      </c>
      <c r="BM3351" s="141">
        <v>46.110010000000003</v>
      </c>
      <c r="BN3351" s="141">
        <v>-73.637870000000007</v>
      </c>
      <c r="BO3351" s="141">
        <v>2010</v>
      </c>
      <c r="BP3351" s="143" t="s">
        <v>27745</v>
      </c>
      <c r="BQ3351" s="143" t="s">
        <v>17560</v>
      </c>
    </row>
    <row r="3352" spans="15:69" x14ac:dyDescent="0.25">
      <c r="O3352" s="225" t="str">
        <f t="shared" si="1263"/>
        <v/>
      </c>
      <c r="BF3352" s="141">
        <v>1023</v>
      </c>
      <c r="BG3352" s="142" t="s">
        <v>15725</v>
      </c>
      <c r="BH3352" s="141" t="s">
        <v>478</v>
      </c>
      <c r="BI3352" s="141" t="s">
        <v>177</v>
      </c>
      <c r="BJ3352" s="141" t="s">
        <v>15726</v>
      </c>
      <c r="BK3352" s="141" t="s">
        <v>1876</v>
      </c>
      <c r="BL3352" s="141" t="s">
        <v>15690</v>
      </c>
      <c r="BM3352" s="141">
        <v>47.549496190895397</v>
      </c>
      <c r="BN3352" s="141">
        <v>-61.543738674119403</v>
      </c>
      <c r="BO3352" s="141">
        <v>2013</v>
      </c>
      <c r="BP3352" s="143" t="s">
        <v>25296</v>
      </c>
      <c r="BQ3352" s="143" t="s">
        <v>17560</v>
      </c>
    </row>
    <row r="3353" spans="15:69" x14ac:dyDescent="0.25">
      <c r="O3353" s="225" t="str">
        <f t="shared" si="1263"/>
        <v/>
      </c>
      <c r="BF3353" s="141">
        <v>1023</v>
      </c>
      <c r="BG3353" s="142" t="s">
        <v>15727</v>
      </c>
      <c r="BH3353" s="141" t="s">
        <v>180</v>
      </c>
      <c r="BI3353" s="141" t="s">
        <v>178</v>
      </c>
      <c r="BJ3353" s="141" t="s">
        <v>15728</v>
      </c>
      <c r="BK3353" s="141" t="s">
        <v>4794</v>
      </c>
      <c r="BL3353" s="141" t="s">
        <v>15729</v>
      </c>
      <c r="BM3353" s="141">
        <v>47.44659</v>
      </c>
      <c r="BN3353" s="141">
        <v>-61.749969999999998</v>
      </c>
      <c r="BO3353" s="141">
        <v>2001</v>
      </c>
      <c r="BP3353" s="143" t="s">
        <v>25297</v>
      </c>
      <c r="BQ3353" s="143" t="s">
        <v>17560</v>
      </c>
    </row>
    <row r="3354" spans="15:69" x14ac:dyDescent="0.25">
      <c r="O3354" s="225" t="str">
        <f t="shared" si="1263"/>
        <v/>
      </c>
      <c r="BF3354" s="141">
        <v>1023</v>
      </c>
      <c r="BG3354" s="142" t="s">
        <v>15730</v>
      </c>
      <c r="BH3354" s="141" t="s">
        <v>478</v>
      </c>
      <c r="BI3354" s="141" t="s">
        <v>177</v>
      </c>
      <c r="BJ3354" s="141" t="s">
        <v>15731</v>
      </c>
      <c r="BK3354" s="141" t="s">
        <v>15732</v>
      </c>
      <c r="BL3354" s="141" t="s">
        <v>15733</v>
      </c>
      <c r="BM3354" s="141">
        <v>47.243390449707199</v>
      </c>
      <c r="BN3354" s="141">
        <v>-61.953869995146903</v>
      </c>
      <c r="BO3354" s="141">
        <v>1976</v>
      </c>
      <c r="BP3354" s="143" t="s">
        <v>25298</v>
      </c>
      <c r="BQ3354" s="143" t="s">
        <v>17560</v>
      </c>
    </row>
    <row r="3355" spans="15:69" x14ac:dyDescent="0.25">
      <c r="O3355" s="225" t="str">
        <f t="shared" si="1263"/>
        <v/>
      </c>
      <c r="BF3355" s="141">
        <v>1023</v>
      </c>
      <c r="BG3355" s="142" t="s">
        <v>15734</v>
      </c>
      <c r="BH3355" s="141" t="s">
        <v>478</v>
      </c>
      <c r="BI3355" s="141" t="s">
        <v>176</v>
      </c>
      <c r="BJ3355" s="141" t="s">
        <v>3125</v>
      </c>
      <c r="BK3355" s="141" t="s">
        <v>15735</v>
      </c>
      <c r="BL3355" s="141" t="s">
        <v>15733</v>
      </c>
      <c r="BM3355" s="141">
        <v>47.2476989692681</v>
      </c>
      <c r="BN3355" s="141">
        <v>-61.969601149595903</v>
      </c>
      <c r="BO3355" s="141">
        <v>1976</v>
      </c>
      <c r="BP3355" s="143" t="s">
        <v>25299</v>
      </c>
      <c r="BQ3355" s="143" t="s">
        <v>17560</v>
      </c>
    </row>
    <row r="3356" spans="15:69" x14ac:dyDescent="0.25">
      <c r="O3356" s="225" t="str">
        <f t="shared" si="1263"/>
        <v/>
      </c>
      <c r="BF3356" s="141">
        <v>1023</v>
      </c>
      <c r="BG3356" s="142" t="s">
        <v>15736</v>
      </c>
      <c r="BH3356" s="141" t="s">
        <v>478</v>
      </c>
      <c r="BI3356" s="141" t="s">
        <v>176</v>
      </c>
      <c r="BJ3356" s="141" t="s">
        <v>15126</v>
      </c>
      <c r="BK3356" s="141" t="s">
        <v>15737</v>
      </c>
      <c r="BL3356" s="141" t="s">
        <v>15733</v>
      </c>
      <c r="BM3356" s="141">
        <v>47.246891982674697</v>
      </c>
      <c r="BN3356" s="141">
        <v>-61.968959911595697</v>
      </c>
      <c r="BO3356" s="141">
        <v>1976</v>
      </c>
      <c r="BP3356" s="143" t="s">
        <v>25300</v>
      </c>
      <c r="BQ3356" s="143" t="s">
        <v>17560</v>
      </c>
    </row>
    <row r="3357" spans="15:69" x14ac:dyDescent="0.25">
      <c r="O3357" s="225" t="str">
        <f t="shared" si="1263"/>
        <v/>
      </c>
      <c r="BF3357" s="141">
        <v>1023</v>
      </c>
      <c r="BG3357" s="142" t="s">
        <v>15738</v>
      </c>
      <c r="BH3357" s="141" t="s">
        <v>478</v>
      </c>
      <c r="BI3357" s="141" t="s">
        <v>176</v>
      </c>
      <c r="BJ3357" s="141" t="s">
        <v>15718</v>
      </c>
      <c r="BK3357" s="141" t="s">
        <v>15739</v>
      </c>
      <c r="BL3357" s="141" t="s">
        <v>15733</v>
      </c>
      <c r="BM3357" s="141">
        <v>47.247109726896397</v>
      </c>
      <c r="BN3357" s="141">
        <v>-61.964087126868201</v>
      </c>
      <c r="BO3357" s="141">
        <v>1998</v>
      </c>
      <c r="BP3357" s="143" t="s">
        <v>25291</v>
      </c>
      <c r="BQ3357" s="143" t="s">
        <v>17560</v>
      </c>
    </row>
    <row r="3358" spans="15:69" x14ac:dyDescent="0.25">
      <c r="O3358" s="225" t="str">
        <f t="shared" si="1263"/>
        <v/>
      </c>
      <c r="BF3358" s="141">
        <v>62030</v>
      </c>
      <c r="BG3358" s="142" t="s">
        <v>26888</v>
      </c>
      <c r="BH3358" s="141" t="s">
        <v>478</v>
      </c>
      <c r="BI3358" s="141" t="s">
        <v>176</v>
      </c>
      <c r="BJ3358" s="141" t="s">
        <v>27201</v>
      </c>
      <c r="BK3358" s="141" t="s">
        <v>2674</v>
      </c>
      <c r="BL3358" s="141" t="s">
        <v>27456</v>
      </c>
      <c r="BM3358" s="141">
        <v>46.119660000000003</v>
      </c>
      <c r="BN3358" s="141">
        <v>-73.614900000000006</v>
      </c>
      <c r="BO3358" s="141">
        <v>1990</v>
      </c>
      <c r="BP3358" s="143" t="s">
        <v>27746</v>
      </c>
      <c r="BQ3358" s="143" t="s">
        <v>17560</v>
      </c>
    </row>
    <row r="3359" spans="15:69" x14ac:dyDescent="0.25">
      <c r="O3359" s="225" t="str">
        <f t="shared" si="1263"/>
        <v/>
      </c>
      <c r="BF3359" s="141">
        <v>82025</v>
      </c>
      <c r="BG3359" s="142" t="s">
        <v>26889</v>
      </c>
      <c r="BH3359" s="141" t="s">
        <v>180</v>
      </c>
      <c r="BI3359" s="141" t="s">
        <v>190</v>
      </c>
      <c r="BJ3359" s="141" t="s">
        <v>27202</v>
      </c>
      <c r="BK3359" s="141"/>
      <c r="BL3359" s="141" t="s">
        <v>27457</v>
      </c>
      <c r="BM3359" s="141">
        <v>45.507818</v>
      </c>
      <c r="BN3359" s="141">
        <v>-75.778632999999999</v>
      </c>
      <c r="BO3359" s="141">
        <v>2004</v>
      </c>
      <c r="BP3359" s="143" t="s">
        <v>27747</v>
      </c>
      <c r="BQ3359" s="143" t="s">
        <v>17560</v>
      </c>
    </row>
    <row r="3360" spans="15:69" x14ac:dyDescent="0.25">
      <c r="O3360" s="225" t="str">
        <f t="shared" si="1263"/>
        <v/>
      </c>
      <c r="BF3360" s="141">
        <v>82025</v>
      </c>
      <c r="BG3360" s="142" t="s">
        <v>26890</v>
      </c>
      <c r="BH3360" s="141" t="s">
        <v>180</v>
      </c>
      <c r="BI3360" s="141" t="s">
        <v>1269</v>
      </c>
      <c r="BJ3360" s="141" t="s">
        <v>27203</v>
      </c>
      <c r="BK3360" s="141"/>
      <c r="BL3360" s="141" t="s">
        <v>27457</v>
      </c>
      <c r="BM3360" s="141">
        <v>45.507424999999998</v>
      </c>
      <c r="BN3360" s="141">
        <v>-75.776330999999999</v>
      </c>
      <c r="BO3360" s="141">
        <v>2004</v>
      </c>
      <c r="BP3360" s="143" t="s">
        <v>27748</v>
      </c>
      <c r="BQ3360" s="143" t="s">
        <v>17560</v>
      </c>
    </row>
    <row r="3361" spans="15:69" x14ac:dyDescent="0.25">
      <c r="O3361" s="225" t="str">
        <f t="shared" si="1263"/>
        <v/>
      </c>
      <c r="BF3361" s="141">
        <v>82025</v>
      </c>
      <c r="BG3361" s="142" t="s">
        <v>26891</v>
      </c>
      <c r="BH3361" s="141" t="s">
        <v>180</v>
      </c>
      <c r="BI3361" s="141" t="s">
        <v>191</v>
      </c>
      <c r="BJ3361" s="141" t="s">
        <v>27204</v>
      </c>
      <c r="BK3361" s="141" t="s">
        <v>1876</v>
      </c>
      <c r="BL3361" s="141" t="s">
        <v>27458</v>
      </c>
      <c r="BM3361" s="141">
        <v>45.599779314807101</v>
      </c>
      <c r="BN3361" s="141">
        <v>-75.9001099794841</v>
      </c>
      <c r="BO3361" s="141">
        <v>2010</v>
      </c>
      <c r="BP3361" s="143" t="s">
        <v>27749</v>
      </c>
      <c r="BQ3361" s="143" t="s">
        <v>17560</v>
      </c>
    </row>
    <row r="3362" spans="15:69" x14ac:dyDescent="0.25">
      <c r="O3362" s="225" t="str">
        <f t="shared" si="1263"/>
        <v/>
      </c>
      <c r="BF3362" s="141">
        <v>82025</v>
      </c>
      <c r="BG3362" s="142" t="s">
        <v>26892</v>
      </c>
      <c r="BH3362" s="141" t="s">
        <v>180</v>
      </c>
      <c r="BI3362" s="141" t="s">
        <v>191</v>
      </c>
      <c r="BJ3362" s="141" t="s">
        <v>27205</v>
      </c>
      <c r="BK3362" s="141" t="s">
        <v>17353</v>
      </c>
      <c r="BL3362" s="141" t="s">
        <v>27459</v>
      </c>
      <c r="BM3362" s="141">
        <v>45.606369537290902</v>
      </c>
      <c r="BN3362" s="141">
        <v>-75.892615579068604</v>
      </c>
      <c r="BO3362" s="141">
        <v>2010</v>
      </c>
      <c r="BP3362" s="143" t="s">
        <v>27750</v>
      </c>
      <c r="BQ3362" s="143" t="s">
        <v>17560</v>
      </c>
    </row>
    <row r="3363" spans="15:69" x14ac:dyDescent="0.25">
      <c r="O3363" s="225" t="str">
        <f t="shared" si="1263"/>
        <v/>
      </c>
      <c r="BF3363" s="141">
        <v>1023</v>
      </c>
      <c r="BG3363" s="142" t="s">
        <v>15740</v>
      </c>
      <c r="BH3363" s="141" t="s">
        <v>478</v>
      </c>
      <c r="BI3363" s="141" t="s">
        <v>176</v>
      </c>
      <c r="BJ3363" s="141" t="s">
        <v>3251</v>
      </c>
      <c r="BK3363" s="141" t="s">
        <v>15739</v>
      </c>
      <c r="BL3363" s="141" t="s">
        <v>15733</v>
      </c>
      <c r="BM3363" s="141">
        <v>47.247109726896397</v>
      </c>
      <c r="BN3363" s="141">
        <v>-61.964087126868201</v>
      </c>
      <c r="BO3363" s="141">
        <v>1998</v>
      </c>
      <c r="BP3363" s="143" t="s">
        <v>25291</v>
      </c>
      <c r="BQ3363" s="143" t="s">
        <v>17560</v>
      </c>
    </row>
    <row r="3364" spans="15:69" x14ac:dyDescent="0.25">
      <c r="O3364" s="225" t="str">
        <f t="shared" si="1263"/>
        <v/>
      </c>
      <c r="BF3364" s="141">
        <v>1023</v>
      </c>
      <c r="BG3364" s="142" t="s">
        <v>15741</v>
      </c>
      <c r="BH3364" s="141" t="s">
        <v>180</v>
      </c>
      <c r="BI3364" s="141" t="s">
        <v>178</v>
      </c>
      <c r="BJ3364" s="141" t="s">
        <v>15742</v>
      </c>
      <c r="BK3364" s="141" t="s">
        <v>11689</v>
      </c>
      <c r="BL3364" s="141" t="s">
        <v>15743</v>
      </c>
      <c r="BM3364" s="141">
        <v>47.235785094323099</v>
      </c>
      <c r="BN3364" s="141">
        <v>-61.828569048414899</v>
      </c>
      <c r="BO3364" s="141">
        <v>1998</v>
      </c>
      <c r="BP3364" s="143" t="s">
        <v>25301</v>
      </c>
      <c r="BQ3364" s="143" t="s">
        <v>17560</v>
      </c>
    </row>
    <row r="3365" spans="15:69" x14ac:dyDescent="0.25">
      <c r="O3365" s="225" t="str">
        <f t="shared" si="1263"/>
        <v/>
      </c>
      <c r="BF3365" s="141">
        <v>1023</v>
      </c>
      <c r="BG3365" s="142" t="s">
        <v>15744</v>
      </c>
      <c r="BH3365" s="141" t="s">
        <v>180</v>
      </c>
      <c r="BI3365" s="141" t="s">
        <v>191</v>
      </c>
      <c r="BJ3365" s="141" t="s">
        <v>15745</v>
      </c>
      <c r="BK3365" s="141" t="s">
        <v>1589</v>
      </c>
      <c r="BL3365" s="141" t="s">
        <v>15743</v>
      </c>
      <c r="BM3365" s="141">
        <v>47.238118005069303</v>
      </c>
      <c r="BN3365" s="141">
        <v>-61.833747929107801</v>
      </c>
      <c r="BO3365" s="141">
        <v>1998</v>
      </c>
      <c r="BP3365" s="143" t="s">
        <v>25302</v>
      </c>
      <c r="BQ3365" s="143" t="s">
        <v>17560</v>
      </c>
    </row>
    <row r="3366" spans="15:69" x14ac:dyDescent="0.25">
      <c r="O3366" s="225" t="str">
        <f t="shared" si="1263"/>
        <v/>
      </c>
      <c r="BF3366" s="141">
        <v>1023</v>
      </c>
      <c r="BG3366" s="142" t="s">
        <v>15746</v>
      </c>
      <c r="BH3366" s="141" t="s">
        <v>478</v>
      </c>
      <c r="BI3366" s="141" t="s">
        <v>177</v>
      </c>
      <c r="BJ3366" s="141" t="s">
        <v>15747</v>
      </c>
      <c r="BK3366" s="141" t="s">
        <v>1876</v>
      </c>
      <c r="BL3366" s="141" t="s">
        <v>15748</v>
      </c>
      <c r="BM3366" s="141">
        <v>47.378944006148799</v>
      </c>
      <c r="BN3366" s="141">
        <v>-61.916228627300697</v>
      </c>
      <c r="BO3366" s="141">
        <v>1970</v>
      </c>
      <c r="BP3366" s="143" t="s">
        <v>25303</v>
      </c>
      <c r="BQ3366" s="143" t="s">
        <v>17560</v>
      </c>
    </row>
    <row r="3367" spans="15:69" x14ac:dyDescent="0.25">
      <c r="O3367" s="225" t="str">
        <f t="shared" si="1263"/>
        <v/>
      </c>
      <c r="BF3367" s="141">
        <v>1023</v>
      </c>
      <c r="BG3367" s="142" t="s">
        <v>15749</v>
      </c>
      <c r="BH3367" s="141" t="s">
        <v>478</v>
      </c>
      <c r="BI3367" s="141" t="s">
        <v>176</v>
      </c>
      <c r="BJ3367" s="141" t="s">
        <v>15750</v>
      </c>
      <c r="BK3367" s="141" t="s">
        <v>1934</v>
      </c>
      <c r="BL3367" s="141" t="s">
        <v>15751</v>
      </c>
      <c r="BM3367" s="141">
        <v>47.3705502320242</v>
      </c>
      <c r="BN3367" s="141">
        <v>-61.933482302218103</v>
      </c>
      <c r="BO3367" s="141">
        <v>1970</v>
      </c>
      <c r="BP3367" s="143" t="s">
        <v>25304</v>
      </c>
      <c r="BQ3367" s="143" t="s">
        <v>17560</v>
      </c>
    </row>
    <row r="3368" spans="15:69" x14ac:dyDescent="0.25">
      <c r="O3368" s="225" t="str">
        <f t="shared" si="1263"/>
        <v/>
      </c>
      <c r="BF3368" s="141">
        <v>1023</v>
      </c>
      <c r="BG3368" s="142" t="s">
        <v>15752</v>
      </c>
      <c r="BH3368" s="141" t="s">
        <v>478</v>
      </c>
      <c r="BI3368" s="141" t="s">
        <v>176</v>
      </c>
      <c r="BJ3368" s="141" t="s">
        <v>15753</v>
      </c>
      <c r="BK3368" s="141" t="s">
        <v>15754</v>
      </c>
      <c r="BL3368" s="141" t="s">
        <v>15755</v>
      </c>
      <c r="BM3368" s="141">
        <v>47.371966071187003</v>
      </c>
      <c r="BN3368" s="141">
        <v>-61.922900519107202</v>
      </c>
      <c r="BO3368" s="141">
        <v>1970</v>
      </c>
      <c r="BP3368" s="143" t="s">
        <v>25305</v>
      </c>
      <c r="BQ3368" s="143" t="s">
        <v>17560</v>
      </c>
    </row>
    <row r="3369" spans="15:69" x14ac:dyDescent="0.25">
      <c r="O3369" s="225" t="str">
        <f t="shared" si="1263"/>
        <v/>
      </c>
      <c r="BF3369" s="141">
        <v>1023</v>
      </c>
      <c r="BG3369" s="142" t="s">
        <v>15756</v>
      </c>
      <c r="BH3369" s="141" t="s">
        <v>478</v>
      </c>
      <c r="BI3369" s="141" t="s">
        <v>176</v>
      </c>
      <c r="BJ3369" s="141" t="s">
        <v>15757</v>
      </c>
      <c r="BK3369" s="141" t="s">
        <v>4043</v>
      </c>
      <c r="BL3369" s="141" t="s">
        <v>15758</v>
      </c>
      <c r="BM3369" s="141">
        <v>47.366432184059398</v>
      </c>
      <c r="BN3369" s="141">
        <v>-61.903392980261103</v>
      </c>
      <c r="BO3369" s="141">
        <v>1970</v>
      </c>
      <c r="BP3369" s="143" t="s">
        <v>25306</v>
      </c>
      <c r="BQ3369" s="143" t="s">
        <v>17560</v>
      </c>
    </row>
    <row r="3370" spans="15:69" x14ac:dyDescent="0.25">
      <c r="O3370" s="225" t="str">
        <f t="shared" si="1263"/>
        <v/>
      </c>
      <c r="BF3370" s="141">
        <v>1023</v>
      </c>
      <c r="BG3370" s="142" t="s">
        <v>15759</v>
      </c>
      <c r="BH3370" s="141" t="s">
        <v>478</v>
      </c>
      <c r="BI3370" s="141" t="s">
        <v>176</v>
      </c>
      <c r="BJ3370" s="141" t="s">
        <v>15760</v>
      </c>
      <c r="BK3370" s="141" t="s">
        <v>14106</v>
      </c>
      <c r="BL3370" s="141" t="s">
        <v>15758</v>
      </c>
      <c r="BM3370" s="141">
        <v>47.368197117908998</v>
      </c>
      <c r="BN3370" s="141">
        <v>-61.902876805531299</v>
      </c>
      <c r="BO3370" s="141">
        <v>1970</v>
      </c>
      <c r="BP3370" s="143" t="s">
        <v>25306</v>
      </c>
      <c r="BQ3370" s="143" t="s">
        <v>17560</v>
      </c>
    </row>
    <row r="3371" spans="15:69" x14ac:dyDescent="0.25">
      <c r="O3371" s="225" t="str">
        <f t="shared" si="1263"/>
        <v/>
      </c>
      <c r="BF3371" s="141">
        <v>96035</v>
      </c>
      <c r="BG3371" s="142" t="s">
        <v>26893</v>
      </c>
      <c r="BH3371" s="141" t="s">
        <v>478</v>
      </c>
      <c r="BI3371" s="141" t="s">
        <v>176</v>
      </c>
      <c r="BJ3371" s="141" t="s">
        <v>25399</v>
      </c>
      <c r="BK3371" s="141" t="s">
        <v>3129</v>
      </c>
      <c r="BL3371" s="141" t="s">
        <v>27460</v>
      </c>
      <c r="BM3371" s="141">
        <v>49.131070000000001</v>
      </c>
      <c r="BN3371" s="141">
        <v>-68.393510000000006</v>
      </c>
      <c r="BO3371" s="141">
        <v>1988</v>
      </c>
      <c r="BP3371" s="143" t="s">
        <v>27751</v>
      </c>
      <c r="BQ3371" s="143" t="s">
        <v>17560</v>
      </c>
    </row>
    <row r="3372" spans="15:69" x14ac:dyDescent="0.25">
      <c r="O3372" s="225" t="str">
        <f t="shared" si="1263"/>
        <v/>
      </c>
      <c r="BF3372" s="141">
        <v>96035</v>
      </c>
      <c r="BG3372" s="142" t="s">
        <v>26894</v>
      </c>
      <c r="BH3372" s="141" t="s">
        <v>180</v>
      </c>
      <c r="BI3372" s="141" t="s">
        <v>191</v>
      </c>
      <c r="BJ3372" s="141" t="s">
        <v>27206</v>
      </c>
      <c r="BK3372" s="141" t="s">
        <v>13232</v>
      </c>
      <c r="BL3372" s="141" t="s">
        <v>27461</v>
      </c>
      <c r="BM3372" s="141">
        <v>49.126359999999998</v>
      </c>
      <c r="BN3372" s="141">
        <v>-68.393870000000007</v>
      </c>
      <c r="BO3372" s="141">
        <v>1976</v>
      </c>
      <c r="BP3372" s="143" t="s">
        <v>27752</v>
      </c>
      <c r="BQ3372" s="143" t="s">
        <v>17560</v>
      </c>
    </row>
    <row r="3373" spans="15:69" x14ac:dyDescent="0.25">
      <c r="O3373" s="225" t="str">
        <f t="shared" si="1263"/>
        <v/>
      </c>
      <c r="BF3373" s="141">
        <v>96035</v>
      </c>
      <c r="BG3373" s="142" t="s">
        <v>26895</v>
      </c>
      <c r="BH3373" s="141" t="s">
        <v>478</v>
      </c>
      <c r="BI3373" s="141" t="s">
        <v>176</v>
      </c>
      <c r="BJ3373" s="141" t="s">
        <v>4381</v>
      </c>
      <c r="BK3373" s="141" t="s">
        <v>13232</v>
      </c>
      <c r="BL3373" s="141" t="s">
        <v>27462</v>
      </c>
      <c r="BM3373" s="141">
        <v>49.140090000000001</v>
      </c>
      <c r="BN3373" s="141">
        <v>-68.395769999999999</v>
      </c>
      <c r="BO3373" s="141">
        <v>1976</v>
      </c>
      <c r="BP3373" s="143" t="s">
        <v>27753</v>
      </c>
      <c r="BQ3373" s="143" t="s">
        <v>17560</v>
      </c>
    </row>
    <row r="3374" spans="15:69" x14ac:dyDescent="0.25">
      <c r="O3374" s="225" t="str">
        <f t="shared" si="1263"/>
        <v/>
      </c>
      <c r="BF3374" s="141">
        <v>1023</v>
      </c>
      <c r="BG3374" s="142" t="s">
        <v>15761</v>
      </c>
      <c r="BH3374" s="141" t="s">
        <v>478</v>
      </c>
      <c r="BI3374" s="141" t="s">
        <v>176</v>
      </c>
      <c r="BJ3374" s="141" t="s">
        <v>15762</v>
      </c>
      <c r="BK3374" s="141" t="s">
        <v>15763</v>
      </c>
      <c r="BL3374" s="141" t="s">
        <v>15624</v>
      </c>
      <c r="BM3374" s="141">
        <v>47.368941136135</v>
      </c>
      <c r="BN3374" s="141">
        <v>-61.911211042006499</v>
      </c>
      <c r="BO3374" s="141">
        <v>1970</v>
      </c>
      <c r="BP3374" s="143" t="s">
        <v>25307</v>
      </c>
      <c r="BQ3374" s="143" t="s">
        <v>17560</v>
      </c>
    </row>
    <row r="3375" spans="15:69" x14ac:dyDescent="0.25">
      <c r="O3375" s="225" t="str">
        <f t="shared" si="1263"/>
        <v/>
      </c>
      <c r="BF3375" s="141">
        <v>1023</v>
      </c>
      <c r="BG3375" s="142" t="s">
        <v>15764</v>
      </c>
      <c r="BH3375" s="141" t="s">
        <v>478</v>
      </c>
      <c r="BI3375" s="141" t="s">
        <v>176</v>
      </c>
      <c r="BJ3375" s="141" t="s">
        <v>3251</v>
      </c>
      <c r="BK3375" s="141" t="s">
        <v>15765</v>
      </c>
      <c r="BL3375" s="141" t="s">
        <v>15624</v>
      </c>
      <c r="BM3375" s="141">
        <v>47.3674963440778</v>
      </c>
      <c r="BN3375" s="141">
        <v>-61.907717532368601</v>
      </c>
      <c r="BO3375" s="141">
        <v>1996</v>
      </c>
      <c r="BP3375" s="143" t="s">
        <v>25308</v>
      </c>
      <c r="BQ3375" s="143" t="s">
        <v>17560</v>
      </c>
    </row>
    <row r="3376" spans="15:69" x14ac:dyDescent="0.25">
      <c r="O3376" s="225" t="str">
        <f t="shared" si="1263"/>
        <v/>
      </c>
      <c r="BF3376" s="141">
        <v>1023</v>
      </c>
      <c r="BG3376" s="142" t="s">
        <v>15766</v>
      </c>
      <c r="BH3376" s="141" t="s">
        <v>478</v>
      </c>
      <c r="BI3376" s="141" t="s">
        <v>176</v>
      </c>
      <c r="BJ3376" s="141" t="s">
        <v>15767</v>
      </c>
      <c r="BK3376" s="141" t="s">
        <v>6014</v>
      </c>
      <c r="BL3376" s="141" t="s">
        <v>15758</v>
      </c>
      <c r="BM3376" s="141">
        <v>47.368674471661798</v>
      </c>
      <c r="BN3376" s="141">
        <v>-61.900139573484203</v>
      </c>
      <c r="BO3376" s="141">
        <v>1996</v>
      </c>
      <c r="BP3376" s="143" t="s">
        <v>25309</v>
      </c>
      <c r="BQ3376" s="143" t="s">
        <v>17560</v>
      </c>
    </row>
    <row r="3377" spans="15:69" x14ac:dyDescent="0.25">
      <c r="O3377" s="225" t="str">
        <f t="shared" si="1263"/>
        <v/>
      </c>
      <c r="BF3377" s="141">
        <v>2010</v>
      </c>
      <c r="BG3377" s="142" t="s">
        <v>15187</v>
      </c>
      <c r="BH3377" s="141" t="s">
        <v>180</v>
      </c>
      <c r="BI3377" s="141" t="s">
        <v>191</v>
      </c>
      <c r="BJ3377" s="141" t="s">
        <v>15188</v>
      </c>
      <c r="BK3377" s="141" t="s">
        <v>2082</v>
      </c>
      <c r="BL3377" s="141" t="s">
        <v>15186</v>
      </c>
      <c r="BM3377" s="141">
        <v>48.244390000000003</v>
      </c>
      <c r="BN3377" s="141">
        <v>-64.264399999999995</v>
      </c>
      <c r="BO3377" s="141">
        <v>1993</v>
      </c>
      <c r="BP3377" s="143" t="s">
        <v>25191</v>
      </c>
      <c r="BQ3377" s="143" t="s">
        <v>17560</v>
      </c>
    </row>
    <row r="3378" spans="15:69" x14ac:dyDescent="0.25">
      <c r="O3378" s="225" t="str">
        <f t="shared" si="1263"/>
        <v/>
      </c>
      <c r="BF3378" s="141">
        <v>2010</v>
      </c>
      <c r="BG3378" s="142" t="s">
        <v>15189</v>
      </c>
      <c r="BH3378" s="141" t="s">
        <v>180</v>
      </c>
      <c r="BI3378" s="141" t="s">
        <v>191</v>
      </c>
      <c r="BJ3378" s="141" t="s">
        <v>2136</v>
      </c>
      <c r="BK3378" s="141" t="s">
        <v>12904</v>
      </c>
      <c r="BL3378" s="141" t="s">
        <v>15190</v>
      </c>
      <c r="BM3378" s="141">
        <v>48.249250000000004</v>
      </c>
      <c r="BN3378" s="141">
        <v>-64.237740000000002</v>
      </c>
      <c r="BO3378" s="141">
        <v>1993</v>
      </c>
      <c r="BP3378" s="143" t="s">
        <v>25192</v>
      </c>
      <c r="BQ3378" s="143" t="s">
        <v>17560</v>
      </c>
    </row>
    <row r="3379" spans="15:69" x14ac:dyDescent="0.25">
      <c r="O3379" s="225" t="str">
        <f t="shared" si="1263"/>
        <v/>
      </c>
      <c r="BF3379" s="141">
        <v>2010</v>
      </c>
      <c r="BG3379" s="142" t="s">
        <v>15191</v>
      </c>
      <c r="BH3379" s="141" t="s">
        <v>180</v>
      </c>
      <c r="BI3379" s="141" t="s">
        <v>178</v>
      </c>
      <c r="BJ3379" s="141" t="s">
        <v>15192</v>
      </c>
      <c r="BK3379" s="141" t="s">
        <v>2389</v>
      </c>
      <c r="BL3379" s="141" t="s">
        <v>3979</v>
      </c>
      <c r="BM3379" s="141">
        <v>48.269739999999999</v>
      </c>
      <c r="BN3379" s="141">
        <v>-64.270129999999995</v>
      </c>
      <c r="BO3379" s="141">
        <v>1993</v>
      </c>
      <c r="BP3379" s="143" t="s">
        <v>25193</v>
      </c>
      <c r="BQ3379" s="143" t="s">
        <v>17560</v>
      </c>
    </row>
    <row r="3380" spans="15:69" x14ac:dyDescent="0.25">
      <c r="O3380" s="225" t="str">
        <f t="shared" si="1263"/>
        <v/>
      </c>
      <c r="BF3380" s="141">
        <v>2010</v>
      </c>
      <c r="BG3380" s="142" t="s">
        <v>15193</v>
      </c>
      <c r="BH3380" s="141" t="s">
        <v>180</v>
      </c>
      <c r="BI3380" s="141" t="s">
        <v>178</v>
      </c>
      <c r="BJ3380" s="141" t="s">
        <v>15194</v>
      </c>
      <c r="BK3380" s="141" t="s">
        <v>2389</v>
      </c>
      <c r="BL3380" s="141" t="s">
        <v>3979</v>
      </c>
      <c r="BM3380" s="141">
        <v>48.269739999999999</v>
      </c>
      <c r="BN3380" s="141">
        <v>-64.270129999999995</v>
      </c>
      <c r="BO3380" s="141">
        <v>1993</v>
      </c>
      <c r="BP3380" s="143"/>
      <c r="BQ3380" s="143" t="s">
        <v>17560</v>
      </c>
    </row>
    <row r="3381" spans="15:69" x14ac:dyDescent="0.25">
      <c r="O3381" s="225" t="str">
        <f t="shared" si="1263"/>
        <v/>
      </c>
      <c r="BF3381" s="141">
        <v>2047</v>
      </c>
      <c r="BG3381" s="142" t="s">
        <v>15406</v>
      </c>
      <c r="BH3381" s="141" t="s">
        <v>478</v>
      </c>
      <c r="BI3381" s="141" t="s">
        <v>177</v>
      </c>
      <c r="BJ3381" s="141" t="s">
        <v>15407</v>
      </c>
      <c r="BK3381" s="141"/>
      <c r="BL3381" s="141" t="s">
        <v>15408</v>
      </c>
      <c r="BM3381" s="141">
        <v>48.395867899999999</v>
      </c>
      <c r="BN3381" s="141">
        <v>-64.491263599999996</v>
      </c>
      <c r="BO3381" s="141">
        <v>1992</v>
      </c>
      <c r="BP3381" s="143"/>
      <c r="BQ3381" s="143" t="s">
        <v>17560</v>
      </c>
    </row>
    <row r="3382" spans="15:69" x14ac:dyDescent="0.25">
      <c r="O3382" s="225" t="str">
        <f t="shared" si="1263"/>
        <v/>
      </c>
      <c r="BF3382" s="141">
        <v>5032</v>
      </c>
      <c r="BG3382" s="142" t="s">
        <v>15523</v>
      </c>
      <c r="BH3382" s="141" t="s">
        <v>180</v>
      </c>
      <c r="BI3382" s="141" t="s">
        <v>191</v>
      </c>
      <c r="BJ3382" s="141" t="s">
        <v>15524</v>
      </c>
      <c r="BK3382" s="141"/>
      <c r="BL3382" s="141"/>
      <c r="BM3382" s="141">
        <v>48.061160000000001</v>
      </c>
      <c r="BN3382" s="141">
        <v>-65.259770000000003</v>
      </c>
      <c r="BO3382" s="141">
        <v>1991</v>
      </c>
      <c r="BP3382" s="143" t="s">
        <v>25240</v>
      </c>
      <c r="BQ3382" s="143" t="s">
        <v>17560</v>
      </c>
    </row>
    <row r="3383" spans="15:69" x14ac:dyDescent="0.25">
      <c r="O3383" s="225" t="str">
        <f t="shared" si="1263"/>
        <v/>
      </c>
      <c r="BF3383" s="141">
        <v>5032</v>
      </c>
      <c r="BG3383" s="142" t="s">
        <v>15525</v>
      </c>
      <c r="BH3383" s="141" t="s">
        <v>180</v>
      </c>
      <c r="BI3383" s="141" t="s">
        <v>191</v>
      </c>
      <c r="BJ3383" s="141" t="s">
        <v>15526</v>
      </c>
      <c r="BK3383" s="141"/>
      <c r="BL3383" s="141" t="s">
        <v>15526</v>
      </c>
      <c r="BM3383" s="141">
        <v>48.057029999999997</v>
      </c>
      <c r="BN3383" s="141">
        <v>-65.243889999999993</v>
      </c>
      <c r="BO3383" s="141">
        <v>1991</v>
      </c>
      <c r="BP3383" s="143" t="s">
        <v>25241</v>
      </c>
      <c r="BQ3383" s="143" t="s">
        <v>17560</v>
      </c>
    </row>
    <row r="3384" spans="15:69" x14ac:dyDescent="0.25">
      <c r="O3384" s="225" t="str">
        <f t="shared" si="1263"/>
        <v/>
      </c>
      <c r="BF3384" s="141">
        <v>5032</v>
      </c>
      <c r="BG3384" s="142" t="s">
        <v>15527</v>
      </c>
      <c r="BH3384" s="141" t="s">
        <v>180</v>
      </c>
      <c r="BI3384" s="141" t="s">
        <v>191</v>
      </c>
      <c r="BJ3384" s="141" t="s">
        <v>15528</v>
      </c>
      <c r="BK3384" s="141"/>
      <c r="BL3384" s="141" t="s">
        <v>15529</v>
      </c>
      <c r="BM3384" s="141">
        <v>48.04636</v>
      </c>
      <c r="BN3384" s="141">
        <v>-65.254850000000005</v>
      </c>
      <c r="BO3384" s="141">
        <v>1991</v>
      </c>
      <c r="BP3384" s="143" t="s">
        <v>25242</v>
      </c>
      <c r="BQ3384" s="143" t="s">
        <v>17560</v>
      </c>
    </row>
    <row r="3385" spans="15:69" x14ac:dyDescent="0.25">
      <c r="O3385" s="225" t="str">
        <f t="shared" si="1263"/>
        <v/>
      </c>
      <c r="BF3385" s="141">
        <v>5032</v>
      </c>
      <c r="BG3385" s="142" t="s">
        <v>15530</v>
      </c>
      <c r="BH3385" s="141" t="s">
        <v>180</v>
      </c>
      <c r="BI3385" s="141" t="s">
        <v>191</v>
      </c>
      <c r="BJ3385" s="141" t="s">
        <v>15531</v>
      </c>
      <c r="BK3385" s="141"/>
      <c r="BL3385" s="141" t="s">
        <v>15531</v>
      </c>
      <c r="BM3385" s="141">
        <v>48.046669999999999</v>
      </c>
      <c r="BN3385" s="141">
        <v>-65.249160000000003</v>
      </c>
      <c r="BO3385" s="141">
        <v>1991</v>
      </c>
      <c r="BP3385" s="143" t="s">
        <v>25243</v>
      </c>
      <c r="BQ3385" s="143" t="s">
        <v>17560</v>
      </c>
    </row>
    <row r="3386" spans="15:69" x14ac:dyDescent="0.25">
      <c r="O3386" s="225" t="str">
        <f t="shared" si="1263"/>
        <v/>
      </c>
      <c r="BF3386" s="141">
        <v>13040</v>
      </c>
      <c r="BG3386" s="142" t="s">
        <v>3450</v>
      </c>
      <c r="BH3386" s="141" t="s">
        <v>478</v>
      </c>
      <c r="BI3386" s="141" t="s">
        <v>186</v>
      </c>
      <c r="BJ3386" s="141"/>
      <c r="BK3386" s="141" t="s">
        <v>3451</v>
      </c>
      <c r="BL3386" s="141" t="s">
        <v>3452</v>
      </c>
      <c r="BM3386" s="141">
        <v>47.668230000000001</v>
      </c>
      <c r="BN3386" s="141">
        <v>-68.664100000000005</v>
      </c>
      <c r="BO3386" s="141">
        <v>2014</v>
      </c>
      <c r="BP3386" s="143" t="s">
        <v>24129</v>
      </c>
      <c r="BQ3386" s="143" t="s">
        <v>17560</v>
      </c>
    </row>
    <row r="3387" spans="15:69" x14ac:dyDescent="0.25">
      <c r="O3387" s="225" t="str">
        <f t="shared" si="1263"/>
        <v/>
      </c>
      <c r="BF3387" s="141">
        <v>13040</v>
      </c>
      <c r="BG3387" s="142" t="s">
        <v>4037</v>
      </c>
      <c r="BH3387" s="141" t="s">
        <v>478</v>
      </c>
      <c r="BI3387" s="141" t="s">
        <v>176</v>
      </c>
      <c r="BJ3387" s="141"/>
      <c r="BK3387" s="141" t="s">
        <v>1942</v>
      </c>
      <c r="BL3387" s="141" t="s">
        <v>4038</v>
      </c>
      <c r="BM3387" s="141">
        <v>47.672960000000003</v>
      </c>
      <c r="BN3387" s="141">
        <v>-68.651219999999995</v>
      </c>
      <c r="BO3387" s="141">
        <v>2014</v>
      </c>
      <c r="BP3387" s="143" t="s">
        <v>24206</v>
      </c>
      <c r="BQ3387" s="143" t="s">
        <v>17560</v>
      </c>
    </row>
    <row r="3388" spans="15:69" x14ac:dyDescent="0.25">
      <c r="O3388" s="225" t="str">
        <f t="shared" si="1263"/>
        <v/>
      </c>
      <c r="BF3388" s="141">
        <v>13073</v>
      </c>
      <c r="BG3388" s="142" t="s">
        <v>3380</v>
      </c>
      <c r="BH3388" s="141" t="s">
        <v>180</v>
      </c>
      <c r="BI3388" s="141" t="s">
        <v>191</v>
      </c>
      <c r="BJ3388" s="141"/>
      <c r="BK3388" s="141"/>
      <c r="BL3388" s="141" t="s">
        <v>3356</v>
      </c>
      <c r="BM3388" s="141">
        <v>47.686720000000001</v>
      </c>
      <c r="BN3388" s="141">
        <v>-68.879440000000002</v>
      </c>
      <c r="BO3388" s="141">
        <v>1980</v>
      </c>
      <c r="BP3388" s="143" t="s">
        <v>24121</v>
      </c>
      <c r="BQ3388" s="143" t="s">
        <v>17560</v>
      </c>
    </row>
    <row r="3389" spans="15:69" x14ac:dyDescent="0.25">
      <c r="O3389" s="225" t="str">
        <f t="shared" si="1263"/>
        <v/>
      </c>
      <c r="BF3389" s="141">
        <v>13073</v>
      </c>
      <c r="BG3389" s="142" t="s">
        <v>3381</v>
      </c>
      <c r="BH3389" s="141" t="s">
        <v>478</v>
      </c>
      <c r="BI3389" s="141" t="s">
        <v>186</v>
      </c>
      <c r="BJ3389" s="141"/>
      <c r="BK3389" s="141" t="s">
        <v>2282</v>
      </c>
      <c r="BL3389" s="141" t="s">
        <v>3356</v>
      </c>
      <c r="BM3389" s="141">
        <v>47.686736033713501</v>
      </c>
      <c r="BN3389" s="141">
        <v>-68.881662659724</v>
      </c>
      <c r="BO3389" s="141">
        <v>2009</v>
      </c>
      <c r="BP3389" s="143" t="s">
        <v>24122</v>
      </c>
      <c r="BQ3389" s="143" t="s">
        <v>17560</v>
      </c>
    </row>
    <row r="3390" spans="15:69" x14ac:dyDescent="0.25">
      <c r="O3390" s="225" t="str">
        <f t="shared" si="1263"/>
        <v/>
      </c>
      <c r="BF3390" s="141">
        <v>14060</v>
      </c>
      <c r="BG3390" s="142" t="s">
        <v>3930</v>
      </c>
      <c r="BH3390" s="141" t="s">
        <v>180</v>
      </c>
      <c r="BI3390" s="141" t="s">
        <v>178</v>
      </c>
      <c r="BJ3390" s="141"/>
      <c r="BK3390" s="141" t="s">
        <v>461</v>
      </c>
      <c r="BL3390" s="141" t="s">
        <v>3440</v>
      </c>
      <c r="BM3390" s="141">
        <v>47.461930000000002</v>
      </c>
      <c r="BN3390" s="141">
        <v>-69.880369999999999</v>
      </c>
      <c r="BO3390" s="141">
        <v>1976</v>
      </c>
      <c r="BP3390" s="143" t="s">
        <v>24181</v>
      </c>
      <c r="BQ3390" s="143" t="s">
        <v>17560</v>
      </c>
    </row>
    <row r="3391" spans="15:69" x14ac:dyDescent="0.25">
      <c r="O3391" s="225" t="str">
        <f t="shared" si="1263"/>
        <v/>
      </c>
      <c r="BF3391" s="141">
        <v>14060</v>
      </c>
      <c r="BG3391" s="142" t="s">
        <v>3931</v>
      </c>
      <c r="BH3391" s="141" t="s">
        <v>180</v>
      </c>
      <c r="BI3391" s="141" t="s">
        <v>191</v>
      </c>
      <c r="BJ3391" s="141"/>
      <c r="BK3391" s="141" t="s">
        <v>3932</v>
      </c>
      <c r="BL3391" s="141" t="s">
        <v>3933</v>
      </c>
      <c r="BM3391" s="141">
        <v>47.465710000000001</v>
      </c>
      <c r="BN3391" s="141">
        <v>-69.889489999999995</v>
      </c>
      <c r="BO3391" s="141">
        <v>2007</v>
      </c>
      <c r="BP3391" s="143" t="s">
        <v>191</v>
      </c>
      <c r="BQ3391" s="143" t="s">
        <v>17560</v>
      </c>
    </row>
    <row r="3392" spans="15:69" x14ac:dyDescent="0.25">
      <c r="O3392" s="225" t="str">
        <f t="shared" si="1263"/>
        <v/>
      </c>
      <c r="BF3392" s="141">
        <v>14060</v>
      </c>
      <c r="BG3392" s="142" t="s">
        <v>3934</v>
      </c>
      <c r="BH3392" s="141" t="s">
        <v>180</v>
      </c>
      <c r="BI3392" s="141" t="s">
        <v>191</v>
      </c>
      <c r="BJ3392" s="141"/>
      <c r="BK3392" s="141" t="s">
        <v>461</v>
      </c>
      <c r="BL3392" s="141" t="s">
        <v>3440</v>
      </c>
      <c r="BM3392" s="141">
        <v>47.461930000000002</v>
      </c>
      <c r="BN3392" s="141">
        <v>-69.880369999999999</v>
      </c>
      <c r="BO3392" s="141">
        <v>2007</v>
      </c>
      <c r="BP3392" s="143" t="s">
        <v>191</v>
      </c>
      <c r="BQ3392" s="143" t="s">
        <v>17560</v>
      </c>
    </row>
    <row r="3393" spans="15:69" x14ac:dyDescent="0.25">
      <c r="O3393" s="225" t="str">
        <f t="shared" si="1263"/>
        <v/>
      </c>
      <c r="BF3393" s="141">
        <v>14060</v>
      </c>
      <c r="BG3393" s="142" t="s">
        <v>3437</v>
      </c>
      <c r="BH3393" s="141" t="s">
        <v>478</v>
      </c>
      <c r="BI3393" s="141" t="s">
        <v>176</v>
      </c>
      <c r="BJ3393" s="141"/>
      <c r="BK3393" s="141"/>
      <c r="BL3393" s="141" t="s">
        <v>3438</v>
      </c>
      <c r="BM3393" s="141">
        <v>47.466459999999998</v>
      </c>
      <c r="BN3393" s="141">
        <v>-69.880160000000004</v>
      </c>
      <c r="BO3393" s="141">
        <v>2014</v>
      </c>
      <c r="BP3393" s="143" t="s">
        <v>22840</v>
      </c>
      <c r="BQ3393" s="143" t="s">
        <v>17560</v>
      </c>
    </row>
    <row r="3394" spans="15:69" x14ac:dyDescent="0.25">
      <c r="O3394" s="225" t="str">
        <f t="shared" si="1263"/>
        <v/>
      </c>
      <c r="BF3394" s="141">
        <v>14060</v>
      </c>
      <c r="BG3394" s="142" t="s">
        <v>3439</v>
      </c>
      <c r="BH3394" s="141" t="s">
        <v>478</v>
      </c>
      <c r="BI3394" s="141" t="s">
        <v>176</v>
      </c>
      <c r="BJ3394" s="141"/>
      <c r="BK3394" s="141" t="s">
        <v>3230</v>
      </c>
      <c r="BL3394" s="141" t="s">
        <v>3440</v>
      </c>
      <c r="BM3394" s="141">
        <v>47.461919999999999</v>
      </c>
      <c r="BN3394" s="141">
        <v>-69.879720000000006</v>
      </c>
      <c r="BO3394" s="141">
        <v>1976</v>
      </c>
      <c r="BP3394" s="143" t="s">
        <v>24126</v>
      </c>
      <c r="BQ3394" s="143" t="s">
        <v>17560</v>
      </c>
    </row>
    <row r="3395" spans="15:69" x14ac:dyDescent="0.25">
      <c r="O3395" s="225" t="str">
        <f t="shared" si="1263"/>
        <v/>
      </c>
      <c r="BF3395" s="141">
        <v>15030</v>
      </c>
      <c r="BG3395" s="142" t="s">
        <v>5681</v>
      </c>
      <c r="BH3395" s="141" t="s">
        <v>180</v>
      </c>
      <c r="BI3395" s="141" t="s">
        <v>191</v>
      </c>
      <c r="BJ3395" s="141"/>
      <c r="BK3395" s="141" t="s">
        <v>3335</v>
      </c>
      <c r="BL3395" s="141" t="s">
        <v>2063</v>
      </c>
      <c r="BM3395" s="141">
        <v>47.679389225686201</v>
      </c>
      <c r="BN3395" s="141">
        <v>-70.291583806646898</v>
      </c>
      <c r="BO3395" s="141">
        <v>1991</v>
      </c>
      <c r="BP3395" s="143" t="s">
        <v>24379</v>
      </c>
      <c r="BQ3395" s="143" t="s">
        <v>17560</v>
      </c>
    </row>
    <row r="3396" spans="15:69" x14ac:dyDescent="0.25">
      <c r="O3396" s="225" t="str">
        <f t="shared" si="1263"/>
        <v/>
      </c>
      <c r="BF3396" s="141">
        <v>15030</v>
      </c>
      <c r="BG3396" s="142" t="s">
        <v>5682</v>
      </c>
      <c r="BH3396" s="141" t="s">
        <v>180</v>
      </c>
      <c r="BI3396" s="141" t="s">
        <v>178</v>
      </c>
      <c r="BJ3396" s="141" t="s">
        <v>5683</v>
      </c>
      <c r="BK3396" s="141" t="s">
        <v>472</v>
      </c>
      <c r="BL3396" s="141" t="s">
        <v>5684</v>
      </c>
      <c r="BM3396" s="141">
        <v>47.684212000000002</v>
      </c>
      <c r="BN3396" s="141">
        <v>-70.300094999999999</v>
      </c>
      <c r="BO3396" s="141">
        <v>1991</v>
      </c>
      <c r="BP3396" s="143" t="s">
        <v>24380</v>
      </c>
      <c r="BQ3396" s="143" t="s">
        <v>17560</v>
      </c>
    </row>
    <row r="3397" spans="15:69" x14ac:dyDescent="0.25">
      <c r="O3397" s="225" t="str">
        <f t="shared" si="1263"/>
        <v/>
      </c>
      <c r="BF3397" s="141">
        <v>15030</v>
      </c>
      <c r="BG3397" s="142" t="s">
        <v>5685</v>
      </c>
      <c r="BH3397" s="141" t="s">
        <v>180</v>
      </c>
      <c r="BI3397" s="141" t="s">
        <v>191</v>
      </c>
      <c r="BJ3397" s="141"/>
      <c r="BK3397" s="141" t="s">
        <v>5686</v>
      </c>
      <c r="BL3397" s="141" t="s">
        <v>2063</v>
      </c>
      <c r="BM3397" s="141">
        <v>47.684314999999998</v>
      </c>
      <c r="BN3397" s="141">
        <v>-70.317481999999998</v>
      </c>
      <c r="BO3397" s="141">
        <v>1991</v>
      </c>
      <c r="BP3397" s="143" t="s">
        <v>24379</v>
      </c>
      <c r="BQ3397" s="143" t="s">
        <v>17560</v>
      </c>
    </row>
    <row r="3398" spans="15:69" x14ac:dyDescent="0.25">
      <c r="O3398" s="225" t="str">
        <f t="shared" si="1263"/>
        <v/>
      </c>
      <c r="BF3398" s="141">
        <v>15030</v>
      </c>
      <c r="BG3398" s="142" t="s">
        <v>5687</v>
      </c>
      <c r="BH3398" s="141" t="s">
        <v>180</v>
      </c>
      <c r="BI3398" s="141" t="s">
        <v>191</v>
      </c>
      <c r="BJ3398" s="141"/>
      <c r="BK3398" s="141" t="s">
        <v>472</v>
      </c>
      <c r="BL3398" s="141" t="s">
        <v>5684</v>
      </c>
      <c r="BM3398" s="141">
        <v>47.684212000000002</v>
      </c>
      <c r="BN3398" s="141">
        <v>-70.300094999999999</v>
      </c>
      <c r="BO3398" s="141">
        <v>1991</v>
      </c>
      <c r="BP3398" s="143" t="s">
        <v>24379</v>
      </c>
      <c r="BQ3398" s="143" t="s">
        <v>17560</v>
      </c>
    </row>
    <row r="3399" spans="15:69" x14ac:dyDescent="0.25">
      <c r="O3399" s="225" t="str">
        <f t="shared" si="1263"/>
        <v/>
      </c>
      <c r="BF3399" s="141">
        <v>17060</v>
      </c>
      <c r="BG3399" s="142" t="s">
        <v>17577</v>
      </c>
      <c r="BH3399" s="141" t="s">
        <v>180</v>
      </c>
      <c r="BI3399" s="141" t="s">
        <v>178</v>
      </c>
      <c r="BJ3399" s="141"/>
      <c r="BK3399" s="141" t="s">
        <v>468</v>
      </c>
      <c r="BL3399" s="141" t="s">
        <v>1616</v>
      </c>
      <c r="BM3399" s="141">
        <v>47.27713</v>
      </c>
      <c r="BN3399" s="141">
        <v>-70.133240000000001</v>
      </c>
      <c r="BO3399" s="141">
        <v>1998</v>
      </c>
      <c r="BP3399" s="143"/>
      <c r="BQ3399" s="143" t="s">
        <v>17560</v>
      </c>
    </row>
    <row r="3400" spans="15:69" x14ac:dyDescent="0.25">
      <c r="O3400" s="225" t="str">
        <f t="shared" si="1263"/>
        <v/>
      </c>
      <c r="BF3400" s="141">
        <v>17060</v>
      </c>
      <c r="BG3400" s="142" t="s">
        <v>17578</v>
      </c>
      <c r="BH3400" s="141" t="s">
        <v>180</v>
      </c>
      <c r="BI3400" s="141" t="s">
        <v>190</v>
      </c>
      <c r="BJ3400" s="141"/>
      <c r="BK3400" s="141" t="s">
        <v>2174</v>
      </c>
      <c r="BL3400" s="141" t="s">
        <v>17579</v>
      </c>
      <c r="BM3400" s="141">
        <v>47.285359999999997</v>
      </c>
      <c r="BN3400" s="141">
        <v>-70.131600000000006</v>
      </c>
      <c r="BO3400" s="141">
        <v>1998</v>
      </c>
      <c r="BP3400" s="143"/>
      <c r="BQ3400" s="143" t="s">
        <v>17560</v>
      </c>
    </row>
    <row r="3401" spans="15:69" x14ac:dyDescent="0.25">
      <c r="O3401" s="225" t="str">
        <f t="shared" si="1263"/>
        <v/>
      </c>
      <c r="BF3401" s="141">
        <v>17060</v>
      </c>
      <c r="BG3401" s="142" t="s">
        <v>17580</v>
      </c>
      <c r="BH3401" s="141" t="s">
        <v>180</v>
      </c>
      <c r="BI3401" s="141" t="s">
        <v>191</v>
      </c>
      <c r="BJ3401" s="141"/>
      <c r="BK3401" s="141" t="s">
        <v>12919</v>
      </c>
      <c r="BL3401" s="141" t="s">
        <v>1616</v>
      </c>
      <c r="BM3401" s="141">
        <v>47.27758</v>
      </c>
      <c r="BN3401" s="141">
        <v>-70.138599999999997</v>
      </c>
      <c r="BO3401" s="141">
        <v>1998</v>
      </c>
      <c r="BP3401" s="143"/>
      <c r="BQ3401" s="143" t="s">
        <v>17560</v>
      </c>
    </row>
    <row r="3402" spans="15:69" x14ac:dyDescent="0.25">
      <c r="O3402" s="225" t="str">
        <f t="shared" si="1263"/>
        <v/>
      </c>
      <c r="BF3402" s="141">
        <v>17078</v>
      </c>
      <c r="BG3402" s="142" t="s">
        <v>17053</v>
      </c>
      <c r="BH3402" s="141" t="s">
        <v>478</v>
      </c>
      <c r="BI3402" s="141" t="s">
        <v>176</v>
      </c>
      <c r="BJ3402" s="141" t="s">
        <v>15945</v>
      </c>
      <c r="BK3402" s="141" t="s">
        <v>17054</v>
      </c>
      <c r="BL3402" s="141" t="s">
        <v>17055</v>
      </c>
      <c r="BM3402" s="141">
        <v>47.059057000000003</v>
      </c>
      <c r="BN3402" s="141">
        <v>-70.324905000000001</v>
      </c>
      <c r="BO3402" s="141">
        <v>2004</v>
      </c>
      <c r="BP3402" s="143"/>
      <c r="BQ3402" s="143" t="s">
        <v>17560</v>
      </c>
    </row>
    <row r="3403" spans="15:69" x14ac:dyDescent="0.25">
      <c r="O3403" s="225" t="str">
        <f t="shared" si="1263"/>
        <v/>
      </c>
      <c r="BF3403" s="141">
        <v>17078</v>
      </c>
      <c r="BG3403" s="142" t="s">
        <v>17056</v>
      </c>
      <c r="BH3403" s="141" t="s">
        <v>180</v>
      </c>
      <c r="BI3403" s="141" t="s">
        <v>178</v>
      </c>
      <c r="BJ3403" s="141" t="s">
        <v>484</v>
      </c>
      <c r="BK3403" s="141" t="s">
        <v>3274</v>
      </c>
      <c r="BL3403" s="141" t="s">
        <v>17057</v>
      </c>
      <c r="BM3403" s="141">
        <v>47.083887661538498</v>
      </c>
      <c r="BN3403" s="141">
        <v>-70.338112503935307</v>
      </c>
      <c r="BO3403" s="141">
        <v>1996</v>
      </c>
      <c r="BP3403" s="143" t="s">
        <v>1686</v>
      </c>
      <c r="BQ3403" s="143" t="s">
        <v>17560</v>
      </c>
    </row>
    <row r="3404" spans="15:69" x14ac:dyDescent="0.25">
      <c r="O3404" s="225" t="str">
        <f t="shared" si="1263"/>
        <v/>
      </c>
      <c r="BF3404" s="141">
        <v>17078</v>
      </c>
      <c r="BG3404" s="142" t="s">
        <v>17058</v>
      </c>
      <c r="BH3404" s="141" t="s">
        <v>180</v>
      </c>
      <c r="BI3404" s="141" t="s">
        <v>191</v>
      </c>
      <c r="BJ3404" s="141" t="s">
        <v>2086</v>
      </c>
      <c r="BK3404" s="141" t="s">
        <v>461</v>
      </c>
      <c r="BL3404" s="141" t="s">
        <v>17059</v>
      </c>
      <c r="BM3404" s="141">
        <v>47.125487999999997</v>
      </c>
      <c r="BN3404" s="141">
        <v>-70.376182999999997</v>
      </c>
      <c r="BO3404" s="141">
        <v>1996</v>
      </c>
      <c r="BP3404" s="143"/>
      <c r="BQ3404" s="143" t="s">
        <v>17560</v>
      </c>
    </row>
    <row r="3405" spans="15:69" x14ac:dyDescent="0.25">
      <c r="O3405" s="225" t="str">
        <f t="shared" si="1263"/>
        <v/>
      </c>
      <c r="BF3405" s="141">
        <v>17078</v>
      </c>
      <c r="BG3405" s="142" t="s">
        <v>17060</v>
      </c>
      <c r="BH3405" s="141" t="s">
        <v>180</v>
      </c>
      <c r="BI3405" s="141" t="s">
        <v>191</v>
      </c>
      <c r="BJ3405" s="141" t="s">
        <v>2088</v>
      </c>
      <c r="BK3405" s="141" t="s">
        <v>2128</v>
      </c>
      <c r="BL3405" s="141" t="s">
        <v>17061</v>
      </c>
      <c r="BM3405" s="141">
        <v>47.156324612077498</v>
      </c>
      <c r="BN3405" s="141">
        <v>-70.327263071527994</v>
      </c>
      <c r="BO3405" s="141">
        <v>1998</v>
      </c>
      <c r="BP3405" s="143"/>
      <c r="BQ3405" s="143" t="s">
        <v>17560</v>
      </c>
    </row>
    <row r="3406" spans="15:69" x14ac:dyDescent="0.25">
      <c r="O3406" s="225" t="str">
        <f t="shared" ref="O3406:O3469" si="1264">IF(OR(B3406="",C3406="",G3406="",H3406="",I3406="",AND(J3406="",BW3406=FALSE),AND(K3406="",BX3406=FALSE),AND(L3406="",BY3406=FALSE),AND(M3406="",BZ3406=FALSE)),"",(IF(AND(100&gt;=CG3406,CG3406&gt;80),"A",IF(AND(80&gt;=CG3406,CG3406&gt;60),"B",IF(AND(60&gt;=CG3406,CG3406&gt;40),"C",IF(AND(40&gt;=CG3406,CG3406&gt;20),"D","E"))))))</f>
        <v/>
      </c>
      <c r="BF3406" s="141">
        <v>17078</v>
      </c>
      <c r="BG3406" s="142" t="s">
        <v>17062</v>
      </c>
      <c r="BH3406" s="141" t="s">
        <v>180</v>
      </c>
      <c r="BI3406" s="141" t="s">
        <v>191</v>
      </c>
      <c r="BJ3406" s="141" t="s">
        <v>2136</v>
      </c>
      <c r="BK3406" s="141"/>
      <c r="BL3406" s="141" t="s">
        <v>686</v>
      </c>
      <c r="BM3406" s="141">
        <v>47.140450211529298</v>
      </c>
      <c r="BN3406" s="141">
        <v>-70.348633211563595</v>
      </c>
      <c r="BO3406" s="141">
        <v>1996</v>
      </c>
      <c r="BP3406" s="143"/>
      <c r="BQ3406" s="143" t="s">
        <v>17560</v>
      </c>
    </row>
    <row r="3407" spans="15:69" x14ac:dyDescent="0.25">
      <c r="O3407" s="225" t="str">
        <f t="shared" si="1264"/>
        <v/>
      </c>
      <c r="BF3407" s="141">
        <v>17078</v>
      </c>
      <c r="BG3407" s="142" t="s">
        <v>17063</v>
      </c>
      <c r="BH3407" s="141" t="s">
        <v>180</v>
      </c>
      <c r="BI3407" s="141" t="s">
        <v>191</v>
      </c>
      <c r="BJ3407" s="141" t="s">
        <v>2139</v>
      </c>
      <c r="BK3407" s="141"/>
      <c r="BL3407" s="141" t="s">
        <v>17064</v>
      </c>
      <c r="BM3407" s="141">
        <v>47.130142999999997</v>
      </c>
      <c r="BN3407" s="141">
        <v>-70.368657999999996</v>
      </c>
      <c r="BO3407" s="141">
        <v>2012</v>
      </c>
      <c r="BP3407" s="143"/>
      <c r="BQ3407" s="143" t="s">
        <v>17560</v>
      </c>
    </row>
    <row r="3408" spans="15:69" x14ac:dyDescent="0.25">
      <c r="O3408" s="225" t="str">
        <f t="shared" si="1264"/>
        <v/>
      </c>
      <c r="BF3408" s="141">
        <v>17078</v>
      </c>
      <c r="BG3408" s="142" t="s">
        <v>17065</v>
      </c>
      <c r="BH3408" s="141" t="s">
        <v>478</v>
      </c>
      <c r="BI3408" s="141" t="s">
        <v>1268</v>
      </c>
      <c r="BJ3408" s="141" t="s">
        <v>1565</v>
      </c>
      <c r="BK3408" s="141" t="s">
        <v>466</v>
      </c>
      <c r="BL3408" s="141" t="s">
        <v>17066</v>
      </c>
      <c r="BM3408" s="141">
        <v>47.091687284191003</v>
      </c>
      <c r="BN3408" s="141">
        <v>-70.3382205911401</v>
      </c>
      <c r="BO3408" s="141">
        <v>1998</v>
      </c>
      <c r="BP3408" s="143"/>
      <c r="BQ3408" s="143" t="s">
        <v>17560</v>
      </c>
    </row>
    <row r="3409" spans="15:69" x14ac:dyDescent="0.25">
      <c r="O3409" s="225" t="str">
        <f t="shared" si="1264"/>
        <v/>
      </c>
      <c r="BF3409" s="141">
        <v>17078</v>
      </c>
      <c r="BG3409" s="142" t="s">
        <v>17067</v>
      </c>
      <c r="BH3409" s="141" t="s">
        <v>478</v>
      </c>
      <c r="BI3409" s="141" t="s">
        <v>1268</v>
      </c>
      <c r="BJ3409" s="141" t="s">
        <v>1565</v>
      </c>
      <c r="BK3409" s="141" t="s">
        <v>4384</v>
      </c>
      <c r="BL3409" s="141" t="s">
        <v>17068</v>
      </c>
      <c r="BM3409" s="141">
        <v>47.118347</v>
      </c>
      <c r="BN3409" s="141">
        <v>-70.370529000000005</v>
      </c>
      <c r="BO3409" s="141">
        <v>2001</v>
      </c>
      <c r="BP3409" s="143"/>
      <c r="BQ3409" s="143" t="s">
        <v>17560</v>
      </c>
    </row>
    <row r="3410" spans="15:69" x14ac:dyDescent="0.25">
      <c r="O3410" s="225" t="str">
        <f t="shared" si="1264"/>
        <v/>
      </c>
      <c r="BF3410" s="141">
        <v>17078</v>
      </c>
      <c r="BG3410" s="142" t="s">
        <v>17069</v>
      </c>
      <c r="BH3410" s="141" t="s">
        <v>478</v>
      </c>
      <c r="BI3410" s="141" t="s">
        <v>177</v>
      </c>
      <c r="BJ3410" s="141" t="s">
        <v>17070</v>
      </c>
      <c r="BK3410" s="141" t="s">
        <v>17054</v>
      </c>
      <c r="BL3410" s="141" t="s">
        <v>17068</v>
      </c>
      <c r="BM3410" s="141">
        <v>47.080768996487997</v>
      </c>
      <c r="BN3410" s="141">
        <v>-70.324802029474398</v>
      </c>
      <c r="BO3410" s="141">
        <v>1966</v>
      </c>
      <c r="BP3410" s="143" t="s">
        <v>25439</v>
      </c>
      <c r="BQ3410" s="143" t="s">
        <v>17560</v>
      </c>
    </row>
    <row r="3411" spans="15:69" x14ac:dyDescent="0.25">
      <c r="O3411" s="225" t="str">
        <f t="shared" si="1264"/>
        <v/>
      </c>
      <c r="BF3411" s="141">
        <v>19015</v>
      </c>
      <c r="BG3411" s="142" t="s">
        <v>1583</v>
      </c>
      <c r="BH3411" s="141" t="s">
        <v>180</v>
      </c>
      <c r="BI3411" s="141" t="s">
        <v>191</v>
      </c>
      <c r="BJ3411" s="141" t="s">
        <v>1584</v>
      </c>
      <c r="BK3411" s="141" t="s">
        <v>1585</v>
      </c>
      <c r="BL3411" s="141" t="s">
        <v>1586</v>
      </c>
      <c r="BM3411" s="141">
        <v>46.54907</v>
      </c>
      <c r="BN3411" s="141">
        <v>-70.658159999999995</v>
      </c>
      <c r="BO3411" s="141">
        <v>2001</v>
      </c>
      <c r="BP3411" s="143" t="s">
        <v>191</v>
      </c>
      <c r="BQ3411" s="143" t="s">
        <v>17560</v>
      </c>
    </row>
    <row r="3412" spans="15:69" x14ac:dyDescent="0.25">
      <c r="O3412" s="225" t="str">
        <f t="shared" si="1264"/>
        <v/>
      </c>
      <c r="BF3412" s="141">
        <v>19015</v>
      </c>
      <c r="BG3412" s="142" t="s">
        <v>1621</v>
      </c>
      <c r="BH3412" s="141" t="s">
        <v>180</v>
      </c>
      <c r="BI3412" s="141" t="s">
        <v>178</v>
      </c>
      <c r="BJ3412" s="141"/>
      <c r="BK3412" s="141" t="s">
        <v>1622</v>
      </c>
      <c r="BL3412" s="141" t="s">
        <v>1623</v>
      </c>
      <c r="BM3412" s="141">
        <v>46.55012</v>
      </c>
      <c r="BN3412" s="141">
        <v>-70.667330000000007</v>
      </c>
      <c r="BO3412" s="141">
        <v>2001</v>
      </c>
      <c r="BP3412" s="143" t="s">
        <v>484</v>
      </c>
      <c r="BQ3412" s="143" t="s">
        <v>17560</v>
      </c>
    </row>
    <row r="3413" spans="15:69" x14ac:dyDescent="0.25">
      <c r="O3413" s="225" t="str">
        <f t="shared" si="1264"/>
        <v/>
      </c>
      <c r="BF3413" s="141">
        <v>19097</v>
      </c>
      <c r="BG3413" s="142" t="s">
        <v>17488</v>
      </c>
      <c r="BH3413" s="141" t="s">
        <v>478</v>
      </c>
      <c r="BI3413" s="141" t="s">
        <v>176</v>
      </c>
      <c r="BJ3413" s="141" t="s">
        <v>1553</v>
      </c>
      <c r="BK3413" s="141" t="s">
        <v>17489</v>
      </c>
      <c r="BL3413" s="141" t="s">
        <v>17490</v>
      </c>
      <c r="BM3413" s="141">
        <v>46.809272322438801</v>
      </c>
      <c r="BN3413" s="141">
        <v>-70.913252348830895</v>
      </c>
      <c r="BO3413" s="141">
        <v>2013</v>
      </c>
      <c r="BP3413" s="143" t="s">
        <v>481</v>
      </c>
      <c r="BQ3413" s="143" t="s">
        <v>17560</v>
      </c>
    </row>
    <row r="3414" spans="15:69" x14ac:dyDescent="0.25">
      <c r="O3414" s="225" t="str">
        <f t="shared" si="1264"/>
        <v/>
      </c>
      <c r="BF3414" s="141">
        <v>20015</v>
      </c>
      <c r="BG3414" s="142" t="s">
        <v>5824</v>
      </c>
      <c r="BH3414" s="141" t="s">
        <v>180</v>
      </c>
      <c r="BI3414" s="141" t="s">
        <v>191</v>
      </c>
      <c r="BJ3414" s="141" t="s">
        <v>2257</v>
      </c>
      <c r="BK3414" s="141" t="s">
        <v>2550</v>
      </c>
      <c r="BL3414" s="141" t="s">
        <v>5825</v>
      </c>
      <c r="BM3414" s="141">
        <v>46.916320696863004</v>
      </c>
      <c r="BN3414" s="141">
        <v>-70.898588853354795</v>
      </c>
      <c r="BO3414" s="141">
        <v>2006</v>
      </c>
      <c r="BP3414" s="143" t="s">
        <v>24418</v>
      </c>
      <c r="BQ3414" s="143" t="s">
        <v>17560</v>
      </c>
    </row>
    <row r="3415" spans="15:69" x14ac:dyDescent="0.25">
      <c r="O3415" s="225" t="str">
        <f t="shared" si="1264"/>
        <v/>
      </c>
      <c r="BF3415" s="141">
        <v>21005</v>
      </c>
      <c r="BG3415" s="142" t="s">
        <v>5788</v>
      </c>
      <c r="BH3415" s="141" t="s">
        <v>180</v>
      </c>
      <c r="BI3415" s="141" t="s">
        <v>178</v>
      </c>
      <c r="BJ3415" s="141" t="s">
        <v>5789</v>
      </c>
      <c r="BK3415" s="141" t="s">
        <v>2780</v>
      </c>
      <c r="BL3415" s="141" t="s">
        <v>5790</v>
      </c>
      <c r="BM3415" s="141">
        <v>47.141829999999999</v>
      </c>
      <c r="BN3415" s="141">
        <v>-70.773679999999999</v>
      </c>
      <c r="BO3415" s="141">
        <v>2000</v>
      </c>
      <c r="BP3415" s="143" t="s">
        <v>24408</v>
      </c>
      <c r="BQ3415" s="143" t="s">
        <v>17560</v>
      </c>
    </row>
    <row r="3416" spans="15:69" x14ac:dyDescent="0.25">
      <c r="O3416" s="225" t="str">
        <f t="shared" si="1264"/>
        <v/>
      </c>
      <c r="BF3416" s="141">
        <v>21005</v>
      </c>
      <c r="BG3416" s="142" t="s">
        <v>5791</v>
      </c>
      <c r="BH3416" s="141" t="s">
        <v>478</v>
      </c>
      <c r="BI3416" s="141" t="s">
        <v>177</v>
      </c>
      <c r="BJ3416" s="141" t="s">
        <v>5792</v>
      </c>
      <c r="BK3416" s="141" t="s">
        <v>5793</v>
      </c>
      <c r="BL3416" s="141" t="s">
        <v>5790</v>
      </c>
      <c r="BM3416" s="141">
        <v>47.148429999999998</v>
      </c>
      <c r="BN3416" s="141">
        <v>-70.767480000000006</v>
      </c>
      <c r="BO3416" s="141">
        <v>1960</v>
      </c>
      <c r="BP3416" s="143" t="s">
        <v>24409</v>
      </c>
      <c r="BQ3416" s="143" t="s">
        <v>17560</v>
      </c>
    </row>
    <row r="3417" spans="15:69" x14ac:dyDescent="0.25">
      <c r="O3417" s="225" t="str">
        <f t="shared" si="1264"/>
        <v/>
      </c>
      <c r="BF3417" s="141">
        <v>21020</v>
      </c>
      <c r="BG3417" s="142" t="s">
        <v>5846</v>
      </c>
      <c r="BH3417" s="141" t="s">
        <v>478</v>
      </c>
      <c r="BI3417" s="141" t="s">
        <v>177</v>
      </c>
      <c r="BJ3417" s="141" t="s">
        <v>5847</v>
      </c>
      <c r="BK3417" s="141"/>
      <c r="BL3417" s="141" t="s">
        <v>5726</v>
      </c>
      <c r="BM3417" s="141">
        <v>47.061111099999998</v>
      </c>
      <c r="BN3417" s="141">
        <v>-70.803611111111096</v>
      </c>
      <c r="BO3417" s="141">
        <v>1970</v>
      </c>
      <c r="BP3417" s="143" t="s">
        <v>177</v>
      </c>
      <c r="BQ3417" s="143" t="s">
        <v>17560</v>
      </c>
    </row>
    <row r="3418" spans="15:69" x14ac:dyDescent="0.25">
      <c r="O3418" s="225" t="str">
        <f t="shared" si="1264"/>
        <v/>
      </c>
      <c r="BF3418" s="141">
        <v>23027</v>
      </c>
      <c r="BG3418" s="142" t="s">
        <v>6467</v>
      </c>
      <c r="BH3418" s="141" t="s">
        <v>478</v>
      </c>
      <c r="BI3418" s="141" t="s">
        <v>186</v>
      </c>
      <c r="BJ3418" s="141" t="s">
        <v>6460</v>
      </c>
      <c r="BK3418" s="141" t="s">
        <v>6461</v>
      </c>
      <c r="BL3418" s="141" t="s">
        <v>6462</v>
      </c>
      <c r="BM3418" s="141">
        <v>46.81015</v>
      </c>
      <c r="BN3418" s="141">
        <v>-71.251930000000002</v>
      </c>
      <c r="BO3418" s="141">
        <v>2010</v>
      </c>
      <c r="BP3418" s="143" t="s">
        <v>5414</v>
      </c>
      <c r="BQ3418" s="143" t="s">
        <v>17560</v>
      </c>
    </row>
    <row r="3419" spans="15:69" x14ac:dyDescent="0.25">
      <c r="O3419" s="225" t="str">
        <f t="shared" si="1264"/>
        <v/>
      </c>
      <c r="BF3419" s="141">
        <v>23027</v>
      </c>
      <c r="BG3419" s="142" t="s">
        <v>6471</v>
      </c>
      <c r="BH3419" s="141" t="s">
        <v>478</v>
      </c>
      <c r="BI3419" s="141" t="s">
        <v>186</v>
      </c>
      <c r="BJ3419" s="141" t="s">
        <v>6464</v>
      </c>
      <c r="BK3419" s="141" t="s">
        <v>6465</v>
      </c>
      <c r="BL3419" s="141" t="s">
        <v>6466</v>
      </c>
      <c r="BM3419" s="141">
        <v>46.831870000000002</v>
      </c>
      <c r="BN3419" s="141">
        <v>-71.349689999999995</v>
      </c>
      <c r="BO3419" s="141">
        <v>1993</v>
      </c>
      <c r="BP3419" s="143" t="s">
        <v>5414</v>
      </c>
      <c r="BQ3419" s="143" t="s">
        <v>17560</v>
      </c>
    </row>
    <row r="3420" spans="15:69" x14ac:dyDescent="0.25">
      <c r="O3420" s="225" t="str">
        <f t="shared" si="1264"/>
        <v/>
      </c>
      <c r="BF3420" s="141">
        <v>18050</v>
      </c>
      <c r="BG3420" s="142" t="s">
        <v>17022</v>
      </c>
      <c r="BH3420" s="141" t="s">
        <v>180</v>
      </c>
      <c r="BI3420" s="141" t="s">
        <v>191</v>
      </c>
      <c r="BJ3420" s="141" t="s">
        <v>17023</v>
      </c>
      <c r="BK3420" s="141"/>
      <c r="BL3420" s="141" t="s">
        <v>17024</v>
      </c>
      <c r="BM3420" s="141">
        <v>46.985906182524502</v>
      </c>
      <c r="BN3420" s="141">
        <v>-70.555587741067001</v>
      </c>
      <c r="BO3420" s="141">
        <v>1989</v>
      </c>
      <c r="BP3420" s="143"/>
      <c r="BQ3420" s="143" t="s">
        <v>17560</v>
      </c>
    </row>
    <row r="3421" spans="15:69" x14ac:dyDescent="0.25">
      <c r="O3421" s="225" t="str">
        <f t="shared" si="1264"/>
        <v/>
      </c>
      <c r="BF3421" s="141">
        <v>23027</v>
      </c>
      <c r="BG3421" s="142" t="s">
        <v>6474</v>
      </c>
      <c r="BH3421" s="141" t="s">
        <v>478</v>
      </c>
      <c r="BI3421" s="141" t="s">
        <v>186</v>
      </c>
      <c r="BJ3421" s="141" t="s">
        <v>6468</v>
      </c>
      <c r="BK3421" s="141" t="s">
        <v>6469</v>
      </c>
      <c r="BL3421" s="141" t="s">
        <v>6470</v>
      </c>
      <c r="BM3421" s="141">
        <v>46.822380000000003</v>
      </c>
      <c r="BN3421" s="141">
        <v>-71.336579999999998</v>
      </c>
      <c r="BO3421" s="141">
        <v>1981</v>
      </c>
      <c r="BP3421" s="143" t="s">
        <v>5414</v>
      </c>
      <c r="BQ3421" s="143" t="s">
        <v>17560</v>
      </c>
    </row>
    <row r="3422" spans="15:69" x14ac:dyDescent="0.25">
      <c r="O3422" s="225" t="str">
        <f t="shared" si="1264"/>
        <v/>
      </c>
      <c r="BF3422" s="141">
        <v>25213</v>
      </c>
      <c r="BG3422" s="142" t="s">
        <v>16765</v>
      </c>
      <c r="BH3422" s="141" t="s">
        <v>180</v>
      </c>
      <c r="BI3422" s="141" t="s">
        <v>190</v>
      </c>
      <c r="BJ3422" s="141"/>
      <c r="BK3422" s="141"/>
      <c r="BL3422" s="141" t="s">
        <v>16764</v>
      </c>
      <c r="BM3422" s="141">
        <v>46.710844999999999</v>
      </c>
      <c r="BN3422" s="141">
        <v>-71.344589999999997</v>
      </c>
      <c r="BO3422" s="141">
        <v>1998</v>
      </c>
      <c r="BP3422" s="143"/>
      <c r="BQ3422" s="143" t="s">
        <v>17560</v>
      </c>
    </row>
    <row r="3423" spans="15:69" x14ac:dyDescent="0.25">
      <c r="O3423" s="225" t="str">
        <f t="shared" si="1264"/>
        <v/>
      </c>
      <c r="BF3423" s="141">
        <v>25213</v>
      </c>
      <c r="BG3423" s="142" t="s">
        <v>16768</v>
      </c>
      <c r="BH3423" s="141" t="s">
        <v>180</v>
      </c>
      <c r="BI3423" s="141" t="s">
        <v>190</v>
      </c>
      <c r="BJ3423" s="141" t="s">
        <v>16766</v>
      </c>
      <c r="BK3423" s="141"/>
      <c r="BL3423" s="141" t="s">
        <v>16767</v>
      </c>
      <c r="BM3423" s="141">
        <v>46.699782999999996</v>
      </c>
      <c r="BN3423" s="141">
        <v>-71.395706000000004</v>
      </c>
      <c r="BO3423" s="141">
        <v>1998</v>
      </c>
      <c r="BP3423" s="143" t="s">
        <v>3407</v>
      </c>
      <c r="BQ3423" s="143" t="s">
        <v>17560</v>
      </c>
    </row>
    <row r="3424" spans="15:69" x14ac:dyDescent="0.25">
      <c r="O3424" s="225" t="str">
        <f t="shared" si="1264"/>
        <v/>
      </c>
      <c r="BF3424" s="141">
        <v>25213</v>
      </c>
      <c r="BG3424" s="142" t="s">
        <v>16770</v>
      </c>
      <c r="BH3424" s="141" t="s">
        <v>180</v>
      </c>
      <c r="BI3424" s="141" t="s">
        <v>190</v>
      </c>
      <c r="BJ3424" s="141" t="s">
        <v>16766</v>
      </c>
      <c r="BK3424" s="141"/>
      <c r="BL3424" s="141" t="s">
        <v>16769</v>
      </c>
      <c r="BM3424" s="141">
        <v>46.700687000000002</v>
      </c>
      <c r="BN3424" s="141">
        <v>-71.391599999999997</v>
      </c>
      <c r="BO3424" s="141">
        <v>1998</v>
      </c>
      <c r="BP3424" s="143" t="s">
        <v>3407</v>
      </c>
      <c r="BQ3424" s="143" t="s">
        <v>17560</v>
      </c>
    </row>
    <row r="3425" spans="15:69" x14ac:dyDescent="0.25">
      <c r="O3425" s="225" t="str">
        <f t="shared" si="1264"/>
        <v/>
      </c>
      <c r="BF3425" s="141">
        <v>25213</v>
      </c>
      <c r="BG3425" s="142" t="s">
        <v>16772</v>
      </c>
      <c r="BH3425" s="141" t="s">
        <v>180</v>
      </c>
      <c r="BI3425" s="141" t="s">
        <v>190</v>
      </c>
      <c r="BJ3425" s="141" t="s">
        <v>16766</v>
      </c>
      <c r="BK3425" s="141"/>
      <c r="BL3425" s="141" t="s">
        <v>16771</v>
      </c>
      <c r="BM3425" s="141">
        <v>46.698692000000001</v>
      </c>
      <c r="BN3425" s="141">
        <v>-71.396820000000005</v>
      </c>
      <c r="BO3425" s="141">
        <v>1998</v>
      </c>
      <c r="BP3425" s="143" t="s">
        <v>3407</v>
      </c>
      <c r="BQ3425" s="143" t="s">
        <v>17560</v>
      </c>
    </row>
    <row r="3426" spans="15:69" x14ac:dyDescent="0.25">
      <c r="O3426" s="225" t="str">
        <f t="shared" si="1264"/>
        <v/>
      </c>
      <c r="BF3426" s="141">
        <v>25213</v>
      </c>
      <c r="BG3426" s="142" t="s">
        <v>16774</v>
      </c>
      <c r="BH3426" s="141" t="s">
        <v>180</v>
      </c>
      <c r="BI3426" s="141" t="s">
        <v>190</v>
      </c>
      <c r="BJ3426" s="141" t="s">
        <v>16773</v>
      </c>
      <c r="BK3426" s="141"/>
      <c r="BL3426" s="141" t="s">
        <v>13669</v>
      </c>
      <c r="BM3426" s="141">
        <v>46.704807000000002</v>
      </c>
      <c r="BN3426" s="141">
        <v>-71.290300000000002</v>
      </c>
      <c r="BO3426" s="141">
        <v>1998</v>
      </c>
      <c r="BP3426" s="143" t="s">
        <v>3407</v>
      </c>
      <c r="BQ3426" s="143" t="s">
        <v>17560</v>
      </c>
    </row>
    <row r="3427" spans="15:69" x14ac:dyDescent="0.25">
      <c r="O3427" s="225" t="str">
        <f t="shared" si="1264"/>
        <v/>
      </c>
      <c r="BF3427" s="141">
        <v>25213</v>
      </c>
      <c r="BG3427" s="142" t="s">
        <v>16776</v>
      </c>
      <c r="BH3427" s="141" t="s">
        <v>180</v>
      </c>
      <c r="BI3427" s="141" t="s">
        <v>190</v>
      </c>
      <c r="BJ3427" s="141"/>
      <c r="BK3427" s="141"/>
      <c r="BL3427" s="141" t="s">
        <v>16775</v>
      </c>
      <c r="BM3427" s="141">
        <v>46.739325999999998</v>
      </c>
      <c r="BN3427" s="141">
        <v>-71.292816000000002</v>
      </c>
      <c r="BO3427" s="141">
        <v>2000</v>
      </c>
      <c r="BP3427" s="143" t="s">
        <v>3407</v>
      </c>
      <c r="BQ3427" s="143" t="s">
        <v>17560</v>
      </c>
    </row>
    <row r="3428" spans="15:69" x14ac:dyDescent="0.25">
      <c r="O3428" s="225" t="str">
        <f t="shared" si="1264"/>
        <v/>
      </c>
      <c r="BF3428" s="141">
        <v>25213</v>
      </c>
      <c r="BG3428" s="142" t="s">
        <v>16779</v>
      </c>
      <c r="BH3428" s="141" t="s">
        <v>180</v>
      </c>
      <c r="BI3428" s="141" t="s">
        <v>190</v>
      </c>
      <c r="BJ3428" s="141" t="s">
        <v>16777</v>
      </c>
      <c r="BK3428" s="141"/>
      <c r="BL3428" s="141" t="s">
        <v>16778</v>
      </c>
      <c r="BM3428" s="141">
        <v>46.688000000000002</v>
      </c>
      <c r="BN3428" s="141">
        <v>-71.411919999999995</v>
      </c>
      <c r="BO3428" s="141">
        <v>2000</v>
      </c>
      <c r="BP3428" s="143" t="s">
        <v>3407</v>
      </c>
      <c r="BQ3428" s="143" t="s">
        <v>17560</v>
      </c>
    </row>
    <row r="3429" spans="15:69" x14ac:dyDescent="0.25">
      <c r="O3429" s="225" t="str">
        <f t="shared" si="1264"/>
        <v/>
      </c>
      <c r="BF3429" s="141">
        <v>25213</v>
      </c>
      <c r="BG3429" s="142" t="s">
        <v>16781</v>
      </c>
      <c r="BH3429" s="141" t="s">
        <v>180</v>
      </c>
      <c r="BI3429" s="141" t="s">
        <v>190</v>
      </c>
      <c r="BJ3429" s="141"/>
      <c r="BK3429" s="141"/>
      <c r="BL3429" s="141" t="s">
        <v>16780</v>
      </c>
      <c r="BM3429" s="141">
        <v>46.710464999999999</v>
      </c>
      <c r="BN3429" s="141">
        <v>-71.344752</v>
      </c>
      <c r="BO3429" s="141">
        <v>2000</v>
      </c>
      <c r="BP3429" s="143" t="s">
        <v>3407</v>
      </c>
      <c r="BQ3429" s="143" t="s">
        <v>17560</v>
      </c>
    </row>
    <row r="3430" spans="15:69" x14ac:dyDescent="0.25">
      <c r="O3430" s="225" t="str">
        <f t="shared" si="1264"/>
        <v/>
      </c>
      <c r="BF3430" s="141">
        <v>25213</v>
      </c>
      <c r="BG3430" s="142" t="s">
        <v>16783</v>
      </c>
      <c r="BH3430" s="141" t="s">
        <v>180</v>
      </c>
      <c r="BI3430" s="141" t="s">
        <v>190</v>
      </c>
      <c r="BJ3430" s="141"/>
      <c r="BK3430" s="141"/>
      <c r="BL3430" s="141" t="s">
        <v>16782</v>
      </c>
      <c r="BM3430" s="141">
        <v>46.699120000000001</v>
      </c>
      <c r="BN3430" s="141">
        <v>-71.404920000000004</v>
      </c>
      <c r="BO3430" s="141">
        <v>2000</v>
      </c>
      <c r="BP3430" s="143" t="s">
        <v>3407</v>
      </c>
      <c r="BQ3430" s="143" t="s">
        <v>17560</v>
      </c>
    </row>
    <row r="3431" spans="15:69" x14ac:dyDescent="0.25">
      <c r="O3431" s="225" t="str">
        <f t="shared" si="1264"/>
        <v/>
      </c>
      <c r="BF3431" s="141">
        <v>25213</v>
      </c>
      <c r="BG3431" s="142" t="s">
        <v>16785</v>
      </c>
      <c r="BH3431" s="141" t="s">
        <v>180</v>
      </c>
      <c r="BI3431" s="141" t="s">
        <v>190</v>
      </c>
      <c r="BJ3431" s="141"/>
      <c r="BK3431" s="141"/>
      <c r="BL3431" s="141" t="s">
        <v>16784</v>
      </c>
      <c r="BM3431" s="141">
        <v>46.721893000000001</v>
      </c>
      <c r="BN3431" s="141">
        <v>-71.302137000000002</v>
      </c>
      <c r="BO3431" s="141">
        <v>1998</v>
      </c>
      <c r="BP3431" s="143" t="s">
        <v>3407</v>
      </c>
      <c r="BQ3431" s="143" t="s">
        <v>17560</v>
      </c>
    </row>
    <row r="3432" spans="15:69" x14ac:dyDescent="0.25">
      <c r="O3432" s="225" t="str">
        <f t="shared" si="1264"/>
        <v/>
      </c>
      <c r="BF3432" s="141">
        <v>25213</v>
      </c>
      <c r="BG3432" s="142" t="s">
        <v>16787</v>
      </c>
      <c r="BH3432" s="141" t="s">
        <v>180</v>
      </c>
      <c r="BI3432" s="141" t="s">
        <v>190</v>
      </c>
      <c r="BJ3432" s="141"/>
      <c r="BK3432" s="141"/>
      <c r="BL3432" s="141" t="s">
        <v>16786</v>
      </c>
      <c r="BM3432" s="141">
        <v>46.726202000000001</v>
      </c>
      <c r="BN3432" s="141">
        <v>-71.308375999999996</v>
      </c>
      <c r="BO3432" s="141">
        <v>1998</v>
      </c>
      <c r="BP3432" s="143" t="s">
        <v>3407</v>
      </c>
      <c r="BQ3432" s="143" t="s">
        <v>17560</v>
      </c>
    </row>
    <row r="3433" spans="15:69" x14ac:dyDescent="0.25">
      <c r="O3433" s="225" t="str">
        <f t="shared" si="1264"/>
        <v/>
      </c>
      <c r="BF3433" s="141">
        <v>25213</v>
      </c>
      <c r="BG3433" s="142" t="s">
        <v>16789</v>
      </c>
      <c r="BH3433" s="141" t="s">
        <v>180</v>
      </c>
      <c r="BI3433" s="141" t="s">
        <v>190</v>
      </c>
      <c r="BJ3433" s="141"/>
      <c r="BK3433" s="141"/>
      <c r="BL3433" s="141" t="s">
        <v>16788</v>
      </c>
      <c r="BM3433" s="141">
        <v>46.67427</v>
      </c>
      <c r="BN3433" s="141">
        <v>-71.360429999999994</v>
      </c>
      <c r="BO3433" s="141">
        <v>1998</v>
      </c>
      <c r="BP3433" s="143" t="s">
        <v>3407</v>
      </c>
      <c r="BQ3433" s="143" t="s">
        <v>17560</v>
      </c>
    </row>
    <row r="3434" spans="15:69" x14ac:dyDescent="0.25">
      <c r="O3434" s="225" t="str">
        <f t="shared" si="1264"/>
        <v/>
      </c>
      <c r="BF3434" s="141">
        <v>25213</v>
      </c>
      <c r="BG3434" s="142" t="s">
        <v>16791</v>
      </c>
      <c r="BH3434" s="141" t="s">
        <v>180</v>
      </c>
      <c r="BI3434" s="141" t="s">
        <v>190</v>
      </c>
      <c r="BJ3434" s="141"/>
      <c r="BK3434" s="141"/>
      <c r="BL3434" s="141" t="s">
        <v>16790</v>
      </c>
      <c r="BM3434" s="141">
        <v>46.658732999999998</v>
      </c>
      <c r="BN3434" s="141">
        <v>-71.314639999999997</v>
      </c>
      <c r="BO3434" s="141">
        <v>1998</v>
      </c>
      <c r="BP3434" s="143" t="s">
        <v>3407</v>
      </c>
      <c r="BQ3434" s="143" t="s">
        <v>17560</v>
      </c>
    </row>
    <row r="3435" spans="15:69" x14ac:dyDescent="0.25">
      <c r="O3435" s="225" t="str">
        <f t="shared" si="1264"/>
        <v/>
      </c>
      <c r="BF3435" s="141">
        <v>26005</v>
      </c>
      <c r="BG3435" s="142" t="s">
        <v>17475</v>
      </c>
      <c r="BH3435" s="141" t="s">
        <v>478</v>
      </c>
      <c r="BI3435" s="141" t="s">
        <v>176</v>
      </c>
      <c r="BJ3435" s="141"/>
      <c r="BK3435" s="141"/>
      <c r="BL3435" s="141" t="s">
        <v>17480</v>
      </c>
      <c r="BM3435" s="141">
        <v>46.468170000000001</v>
      </c>
      <c r="BN3435" s="141">
        <v>-70.820639999999997</v>
      </c>
      <c r="BO3435" s="141">
        <v>2007</v>
      </c>
      <c r="BP3435" s="143" t="s">
        <v>25516</v>
      </c>
      <c r="BQ3435" s="143" t="s">
        <v>17560</v>
      </c>
    </row>
    <row r="3436" spans="15:69" x14ac:dyDescent="0.25">
      <c r="O3436" s="225" t="str">
        <f t="shared" si="1264"/>
        <v/>
      </c>
      <c r="BF3436" s="141">
        <v>26005</v>
      </c>
      <c r="BG3436" s="142" t="s">
        <v>17477</v>
      </c>
      <c r="BH3436" s="141" t="s">
        <v>478</v>
      </c>
      <c r="BI3436" s="141" t="s">
        <v>177</v>
      </c>
      <c r="BJ3436" s="141"/>
      <c r="BK3436" s="141"/>
      <c r="BL3436" s="141" t="s">
        <v>17476</v>
      </c>
      <c r="BM3436" s="141">
        <v>46.472090000000001</v>
      </c>
      <c r="BN3436" s="141">
        <v>-70.820350000000005</v>
      </c>
      <c r="BO3436" s="141">
        <v>2007</v>
      </c>
      <c r="BP3436" s="143" t="s">
        <v>485</v>
      </c>
      <c r="BQ3436" s="143" t="s">
        <v>17560</v>
      </c>
    </row>
    <row r="3437" spans="15:69" x14ac:dyDescent="0.25">
      <c r="O3437" s="225" t="str">
        <f t="shared" si="1264"/>
        <v/>
      </c>
      <c r="BF3437" s="141">
        <v>27028</v>
      </c>
      <c r="BG3437" s="142" t="s">
        <v>16863</v>
      </c>
      <c r="BH3437" s="141" t="s">
        <v>180</v>
      </c>
      <c r="BI3437" s="141" t="s">
        <v>191</v>
      </c>
      <c r="BJ3437" s="141" t="s">
        <v>16864</v>
      </c>
      <c r="BK3437" s="141" t="s">
        <v>1800</v>
      </c>
      <c r="BL3437" s="141" t="s">
        <v>16865</v>
      </c>
      <c r="BM3437" s="141">
        <v>46.217812858999402</v>
      </c>
      <c r="BN3437" s="141">
        <v>-70.7848956596047</v>
      </c>
      <c r="BO3437" s="141">
        <v>1985</v>
      </c>
      <c r="BP3437" s="143" t="s">
        <v>25420</v>
      </c>
      <c r="BQ3437" s="143" t="s">
        <v>17560</v>
      </c>
    </row>
    <row r="3438" spans="15:69" x14ac:dyDescent="0.25">
      <c r="O3438" s="225" t="str">
        <f t="shared" si="1264"/>
        <v/>
      </c>
      <c r="BF3438" s="141">
        <v>27028</v>
      </c>
      <c r="BG3438" s="142" t="s">
        <v>16866</v>
      </c>
      <c r="BH3438" s="141" t="s">
        <v>478</v>
      </c>
      <c r="BI3438" s="141" t="s">
        <v>177</v>
      </c>
      <c r="BJ3438" s="141" t="s">
        <v>16867</v>
      </c>
      <c r="BK3438" s="141" t="s">
        <v>11424</v>
      </c>
      <c r="BL3438" s="141" t="s">
        <v>16868</v>
      </c>
      <c r="BM3438" s="141">
        <v>46.209814613967197</v>
      </c>
      <c r="BN3438" s="141">
        <v>-70.766075686159994</v>
      </c>
      <c r="BO3438" s="141">
        <v>1974</v>
      </c>
      <c r="BP3438" s="143" t="s">
        <v>485</v>
      </c>
      <c r="BQ3438" s="143" t="s">
        <v>17560</v>
      </c>
    </row>
    <row r="3439" spans="15:69" x14ac:dyDescent="0.25">
      <c r="O3439" s="225" t="str">
        <f t="shared" si="1264"/>
        <v/>
      </c>
      <c r="BF3439" s="141">
        <v>27028</v>
      </c>
      <c r="BG3439" s="142" t="s">
        <v>16869</v>
      </c>
      <c r="BH3439" s="141" t="s">
        <v>478</v>
      </c>
      <c r="BI3439" s="141" t="s">
        <v>186</v>
      </c>
      <c r="BJ3439" s="141" t="s">
        <v>16870</v>
      </c>
      <c r="BK3439" s="141"/>
      <c r="BL3439" s="141" t="s">
        <v>16871</v>
      </c>
      <c r="BM3439" s="141">
        <v>46.206359999999997</v>
      </c>
      <c r="BN3439" s="141">
        <v>-70.781120000000001</v>
      </c>
      <c r="BO3439" s="141">
        <v>2015</v>
      </c>
      <c r="BP3439" s="143" t="s">
        <v>5456</v>
      </c>
      <c r="BQ3439" s="143" t="s">
        <v>17560</v>
      </c>
    </row>
    <row r="3440" spans="15:69" x14ac:dyDescent="0.25">
      <c r="O3440" s="225" t="str">
        <f t="shared" si="1264"/>
        <v/>
      </c>
      <c r="BF3440" s="141">
        <v>27043</v>
      </c>
      <c r="BG3440" s="142" t="s">
        <v>16963</v>
      </c>
      <c r="BH3440" s="141" t="s">
        <v>478</v>
      </c>
      <c r="BI3440" s="141" t="s">
        <v>176</v>
      </c>
      <c r="BJ3440" s="141" t="s">
        <v>1553</v>
      </c>
      <c r="BK3440" s="141" t="s">
        <v>16964</v>
      </c>
      <c r="BL3440" s="141" t="s">
        <v>16965</v>
      </c>
      <c r="BM3440" s="141">
        <v>46.3046072</v>
      </c>
      <c r="BN3440" s="141">
        <v>-70.838221699999906</v>
      </c>
      <c r="BO3440" s="141">
        <v>1984</v>
      </c>
      <c r="BP3440" s="143"/>
      <c r="BQ3440" s="143" t="s">
        <v>17560</v>
      </c>
    </row>
    <row r="3441" spans="15:69" x14ac:dyDescent="0.25">
      <c r="O3441" s="225" t="str">
        <f t="shared" si="1264"/>
        <v/>
      </c>
      <c r="BF3441" s="141">
        <v>27043</v>
      </c>
      <c r="BG3441" s="142" t="s">
        <v>16416</v>
      </c>
      <c r="BH3441" s="141" t="s">
        <v>478</v>
      </c>
      <c r="BI3441" s="141" t="s">
        <v>176</v>
      </c>
      <c r="BJ3441" s="141" t="s">
        <v>3828</v>
      </c>
      <c r="BK3441" s="141"/>
      <c r="BL3441" s="141" t="s">
        <v>16417</v>
      </c>
      <c r="BM3441" s="141">
        <v>46.304276999999999</v>
      </c>
      <c r="BN3441" s="141">
        <v>-70.839346000000006</v>
      </c>
      <c r="BO3441" s="141">
        <v>1990</v>
      </c>
      <c r="BP3441" s="143" t="s">
        <v>25403</v>
      </c>
      <c r="BQ3441" s="143" t="s">
        <v>17560</v>
      </c>
    </row>
    <row r="3442" spans="15:69" x14ac:dyDescent="0.25">
      <c r="O3442" s="225" t="str">
        <f t="shared" si="1264"/>
        <v/>
      </c>
      <c r="BF3442" s="141">
        <v>28005</v>
      </c>
      <c r="BG3442" s="142" t="s">
        <v>15857</v>
      </c>
      <c r="BH3442" s="141" t="s">
        <v>478</v>
      </c>
      <c r="BI3442" s="141" t="s">
        <v>176</v>
      </c>
      <c r="BJ3442" s="141" t="s">
        <v>15858</v>
      </c>
      <c r="BK3442" s="141" t="s">
        <v>14476</v>
      </c>
      <c r="BL3442" s="141" t="s">
        <v>15859</v>
      </c>
      <c r="BM3442" s="141">
        <v>46.132415999999999</v>
      </c>
      <c r="BN3442" s="141">
        <v>-70.36694</v>
      </c>
      <c r="BO3442" s="141">
        <v>2014</v>
      </c>
      <c r="BP3442" s="143"/>
      <c r="BQ3442" s="143" t="s">
        <v>17560</v>
      </c>
    </row>
    <row r="3443" spans="15:69" x14ac:dyDescent="0.25">
      <c r="O3443" s="225" t="str">
        <f t="shared" si="1264"/>
        <v/>
      </c>
      <c r="BF3443" s="141">
        <v>28053</v>
      </c>
      <c r="BG3443" s="142" t="s">
        <v>16144</v>
      </c>
      <c r="BH3443" s="141" t="s">
        <v>180</v>
      </c>
      <c r="BI3443" s="141" t="s">
        <v>191</v>
      </c>
      <c r="BJ3443" s="141" t="s">
        <v>16145</v>
      </c>
      <c r="BK3443" s="141" t="s">
        <v>13821</v>
      </c>
      <c r="BL3443" s="141" t="s">
        <v>16146</v>
      </c>
      <c r="BM3443" s="141">
        <v>46.395150869993103</v>
      </c>
      <c r="BN3443" s="141">
        <v>-70.504291158533803</v>
      </c>
      <c r="BO3443" s="141">
        <v>1978</v>
      </c>
      <c r="BP3443" s="143"/>
      <c r="BQ3443" s="143" t="s">
        <v>17560</v>
      </c>
    </row>
    <row r="3444" spans="15:69" x14ac:dyDescent="0.25">
      <c r="O3444" s="225" t="str">
        <f t="shared" si="1264"/>
        <v/>
      </c>
      <c r="BF3444" s="141">
        <v>28053</v>
      </c>
      <c r="BG3444" s="142" t="s">
        <v>16147</v>
      </c>
      <c r="BH3444" s="141" t="s">
        <v>478</v>
      </c>
      <c r="BI3444" s="141" t="s">
        <v>186</v>
      </c>
      <c r="BJ3444" s="141" t="s">
        <v>16148</v>
      </c>
      <c r="BK3444" s="141" t="s">
        <v>13396</v>
      </c>
      <c r="BL3444" s="141" t="s">
        <v>16149</v>
      </c>
      <c r="BM3444" s="141">
        <v>46.402078660881301</v>
      </c>
      <c r="BN3444" s="141">
        <v>-70.500312120257604</v>
      </c>
      <c r="BO3444" s="141">
        <v>1978</v>
      </c>
      <c r="BP3444" s="143"/>
      <c r="BQ3444" s="143" t="s">
        <v>17560</v>
      </c>
    </row>
    <row r="3445" spans="15:69" x14ac:dyDescent="0.25">
      <c r="O3445" s="225" t="str">
        <f t="shared" si="1264"/>
        <v/>
      </c>
      <c r="BF3445" s="141">
        <v>29030</v>
      </c>
      <c r="BG3445" s="142" t="s">
        <v>1666</v>
      </c>
      <c r="BH3445" s="141" t="s">
        <v>478</v>
      </c>
      <c r="BI3445" s="141" t="s">
        <v>176</v>
      </c>
      <c r="BJ3445" s="141" t="s">
        <v>1667</v>
      </c>
      <c r="BK3445" s="141" t="s">
        <v>461</v>
      </c>
      <c r="BL3445" s="141" t="s">
        <v>1668</v>
      </c>
      <c r="BM3445" s="141">
        <v>45.960059623799999</v>
      </c>
      <c r="BN3445" s="141">
        <v>-70.934143481999996</v>
      </c>
      <c r="BO3445" s="141">
        <v>2003</v>
      </c>
      <c r="BP3445" s="143"/>
      <c r="BQ3445" s="143" t="s">
        <v>17560</v>
      </c>
    </row>
    <row r="3446" spans="15:69" x14ac:dyDescent="0.25">
      <c r="O3446" s="225" t="str">
        <f t="shared" si="1264"/>
        <v/>
      </c>
      <c r="BF3446" s="141">
        <v>29030</v>
      </c>
      <c r="BG3446" s="142" t="s">
        <v>1669</v>
      </c>
      <c r="BH3446" s="141" t="s">
        <v>478</v>
      </c>
      <c r="BI3446" s="141" t="s">
        <v>176</v>
      </c>
      <c r="BJ3446" s="141" t="s">
        <v>1670</v>
      </c>
      <c r="BK3446" s="141" t="s">
        <v>1671</v>
      </c>
      <c r="BL3446" s="141" t="s">
        <v>1672</v>
      </c>
      <c r="BM3446" s="141">
        <v>45.965637000000001</v>
      </c>
      <c r="BN3446" s="141">
        <v>-70.923259999999999</v>
      </c>
      <c r="BO3446" s="141">
        <v>2007</v>
      </c>
      <c r="BP3446" s="143"/>
      <c r="BQ3446" s="143" t="s">
        <v>17560</v>
      </c>
    </row>
    <row r="3447" spans="15:69" x14ac:dyDescent="0.25">
      <c r="O3447" s="225" t="str">
        <f t="shared" si="1264"/>
        <v/>
      </c>
      <c r="BF3447" s="141">
        <v>29030</v>
      </c>
      <c r="BG3447" s="142" t="s">
        <v>1673</v>
      </c>
      <c r="BH3447" s="141" t="s">
        <v>478</v>
      </c>
      <c r="BI3447" s="141" t="s">
        <v>176</v>
      </c>
      <c r="BJ3447" s="141" t="s">
        <v>1674</v>
      </c>
      <c r="BK3447" s="141" t="s">
        <v>1675</v>
      </c>
      <c r="BL3447" s="141" t="s">
        <v>1676</v>
      </c>
      <c r="BM3447" s="141">
        <v>45.9585963376</v>
      </c>
      <c r="BN3447" s="141">
        <v>-70.911348848599999</v>
      </c>
      <c r="BO3447" s="141">
        <v>2005</v>
      </c>
      <c r="BP3447" s="143"/>
      <c r="BQ3447" s="143" t="s">
        <v>17560</v>
      </c>
    </row>
    <row r="3448" spans="15:69" x14ac:dyDescent="0.25">
      <c r="O3448" s="225" t="str">
        <f t="shared" si="1264"/>
        <v/>
      </c>
      <c r="BF3448" s="141">
        <v>29030</v>
      </c>
      <c r="BG3448" s="142" t="s">
        <v>1677</v>
      </c>
      <c r="BH3448" s="141" t="s">
        <v>478</v>
      </c>
      <c r="BI3448" s="141" t="s">
        <v>177</v>
      </c>
      <c r="BJ3448" s="141" t="s">
        <v>1678</v>
      </c>
      <c r="BK3448" s="141" t="s">
        <v>1679</v>
      </c>
      <c r="BL3448" s="141" t="s">
        <v>1680</v>
      </c>
      <c r="BM3448" s="141">
        <v>45.96602</v>
      </c>
      <c r="BN3448" s="141">
        <v>-70.922809999999998</v>
      </c>
      <c r="BO3448" s="141">
        <v>2007</v>
      </c>
      <c r="BP3448" s="143" t="s">
        <v>4001</v>
      </c>
      <c r="BQ3448" s="143" t="s">
        <v>17560</v>
      </c>
    </row>
    <row r="3449" spans="15:69" x14ac:dyDescent="0.25">
      <c r="O3449" s="225" t="str">
        <f t="shared" si="1264"/>
        <v/>
      </c>
      <c r="BF3449" s="141">
        <v>29030</v>
      </c>
      <c r="BG3449" s="142" t="s">
        <v>1681</v>
      </c>
      <c r="BH3449" s="141" t="s">
        <v>478</v>
      </c>
      <c r="BI3449" s="141" t="s">
        <v>186</v>
      </c>
      <c r="BJ3449" s="141"/>
      <c r="BK3449" s="141" t="s">
        <v>1682</v>
      </c>
      <c r="BL3449" s="141" t="s">
        <v>1668</v>
      </c>
      <c r="BM3449" s="141">
        <v>45.960143000000002</v>
      </c>
      <c r="BN3449" s="141">
        <v>-70.865156999999996</v>
      </c>
      <c r="BO3449" s="141">
        <v>2009</v>
      </c>
      <c r="BP3449" s="143" t="s">
        <v>23894</v>
      </c>
      <c r="BQ3449" s="143" t="s">
        <v>17560</v>
      </c>
    </row>
    <row r="3450" spans="15:69" x14ac:dyDescent="0.25">
      <c r="O3450" s="225" t="str">
        <f t="shared" si="1264"/>
        <v/>
      </c>
      <c r="BF3450" s="141">
        <v>29120</v>
      </c>
      <c r="BG3450" s="142" t="s">
        <v>16308</v>
      </c>
      <c r="BH3450" s="141" t="s">
        <v>180</v>
      </c>
      <c r="BI3450" s="141" t="s">
        <v>191</v>
      </c>
      <c r="BJ3450" s="141"/>
      <c r="BK3450" s="141"/>
      <c r="BL3450" s="141" t="s">
        <v>16146</v>
      </c>
      <c r="BM3450" s="141">
        <v>46.181350852203501</v>
      </c>
      <c r="BN3450" s="141">
        <v>-70.712688492658103</v>
      </c>
      <c r="BO3450" s="141">
        <v>1975</v>
      </c>
      <c r="BP3450" s="143" t="s">
        <v>191</v>
      </c>
      <c r="BQ3450" s="143" t="s">
        <v>17560</v>
      </c>
    </row>
    <row r="3451" spans="15:69" x14ac:dyDescent="0.25">
      <c r="O3451" s="225" t="str">
        <f t="shared" si="1264"/>
        <v/>
      </c>
      <c r="BF3451" s="141">
        <v>29120</v>
      </c>
      <c r="BG3451" s="142" t="s">
        <v>16309</v>
      </c>
      <c r="BH3451" s="141" t="s">
        <v>478</v>
      </c>
      <c r="BI3451" s="141" t="s">
        <v>176</v>
      </c>
      <c r="BJ3451" s="141"/>
      <c r="BK3451" s="141"/>
      <c r="BL3451" s="141" t="s">
        <v>16310</v>
      </c>
      <c r="BM3451" s="141">
        <v>46.193913075991702</v>
      </c>
      <c r="BN3451" s="141">
        <v>-70.691230049029897</v>
      </c>
      <c r="BO3451" s="141">
        <v>2004</v>
      </c>
      <c r="BP3451" s="143" t="s">
        <v>25397</v>
      </c>
      <c r="BQ3451" s="143" t="s">
        <v>17560</v>
      </c>
    </row>
    <row r="3452" spans="15:69" x14ac:dyDescent="0.25">
      <c r="O3452" s="225" t="str">
        <f t="shared" si="1264"/>
        <v/>
      </c>
      <c r="BF3452" s="141">
        <v>30095</v>
      </c>
      <c r="BG3452" s="142" t="s">
        <v>2479</v>
      </c>
      <c r="BH3452" s="141" t="s">
        <v>478</v>
      </c>
      <c r="BI3452" s="141" t="s">
        <v>176</v>
      </c>
      <c r="BJ3452" s="141" t="s">
        <v>1588</v>
      </c>
      <c r="BK3452" s="141" t="s">
        <v>2480</v>
      </c>
      <c r="BL3452" s="141" t="s">
        <v>2459</v>
      </c>
      <c r="BM3452" s="141">
        <v>45.833060000000003</v>
      </c>
      <c r="BN3452" s="141">
        <v>-71.072500000000005</v>
      </c>
      <c r="BO3452" s="141">
        <v>2005</v>
      </c>
      <c r="BP3452" s="143" t="s">
        <v>176</v>
      </c>
      <c r="BQ3452" s="143" t="s">
        <v>17560</v>
      </c>
    </row>
    <row r="3453" spans="15:69" x14ac:dyDescent="0.25">
      <c r="O3453" s="225" t="str">
        <f t="shared" si="1264"/>
        <v/>
      </c>
      <c r="BF3453" s="141">
        <v>30095</v>
      </c>
      <c r="BG3453" s="142" t="s">
        <v>2481</v>
      </c>
      <c r="BH3453" s="141" t="s">
        <v>478</v>
      </c>
      <c r="BI3453" s="141" t="s">
        <v>176</v>
      </c>
      <c r="BJ3453" s="141" t="s">
        <v>1588</v>
      </c>
      <c r="BK3453" s="141" t="s">
        <v>2482</v>
      </c>
      <c r="BL3453" s="141" t="s">
        <v>2483</v>
      </c>
      <c r="BM3453" s="141">
        <v>45.82976</v>
      </c>
      <c r="BN3453" s="141">
        <v>-71.075230000000005</v>
      </c>
      <c r="BO3453" s="141">
        <v>2005</v>
      </c>
      <c r="BP3453" s="143" t="s">
        <v>176</v>
      </c>
      <c r="BQ3453" s="143" t="s">
        <v>17560</v>
      </c>
    </row>
    <row r="3454" spans="15:69" x14ac:dyDescent="0.25">
      <c r="O3454" s="225" t="str">
        <f t="shared" si="1264"/>
        <v/>
      </c>
      <c r="BF3454" s="141">
        <v>30110</v>
      </c>
      <c r="BG3454" s="142" t="s">
        <v>12598</v>
      </c>
      <c r="BH3454" s="141" t="s">
        <v>478</v>
      </c>
      <c r="BI3454" s="141" t="s">
        <v>177</v>
      </c>
      <c r="BJ3454" s="141" t="s">
        <v>12599</v>
      </c>
      <c r="BK3454" s="141" t="s">
        <v>3064</v>
      </c>
      <c r="BL3454" s="141" t="s">
        <v>1273</v>
      </c>
      <c r="BM3454" s="141">
        <v>45.773520357207602</v>
      </c>
      <c r="BN3454" s="141">
        <v>-71.258496478746096</v>
      </c>
      <c r="BO3454" s="141">
        <v>1980</v>
      </c>
      <c r="BP3454" s="143" t="s">
        <v>24757</v>
      </c>
      <c r="BQ3454" s="143" t="s">
        <v>17560</v>
      </c>
    </row>
    <row r="3455" spans="15:69" x14ac:dyDescent="0.25">
      <c r="O3455" s="225" t="str">
        <f t="shared" si="1264"/>
        <v/>
      </c>
      <c r="BF3455" s="141">
        <v>30110</v>
      </c>
      <c r="BG3455" s="142" t="s">
        <v>12600</v>
      </c>
      <c r="BH3455" s="141" t="s">
        <v>478</v>
      </c>
      <c r="BI3455" s="141" t="s">
        <v>176</v>
      </c>
      <c r="BJ3455" s="141" t="s">
        <v>12599</v>
      </c>
      <c r="BK3455" s="141" t="s">
        <v>3064</v>
      </c>
      <c r="BL3455" s="141" t="s">
        <v>1273</v>
      </c>
      <c r="BM3455" s="141">
        <v>45.773519999999998</v>
      </c>
      <c r="BN3455" s="141">
        <v>-71.258499999999998</v>
      </c>
      <c r="BO3455" s="141">
        <v>2011</v>
      </c>
      <c r="BP3455" s="143" t="s">
        <v>24758</v>
      </c>
      <c r="BQ3455" s="143" t="s">
        <v>17560</v>
      </c>
    </row>
    <row r="3456" spans="15:69" x14ac:dyDescent="0.25">
      <c r="O3456" s="225" t="str">
        <f t="shared" si="1264"/>
        <v/>
      </c>
      <c r="BF3456" s="141">
        <v>30110</v>
      </c>
      <c r="BG3456" s="142" t="s">
        <v>12601</v>
      </c>
      <c r="BH3456" s="141" t="s">
        <v>478</v>
      </c>
      <c r="BI3456" s="141" t="s">
        <v>177</v>
      </c>
      <c r="BJ3456" s="141" t="s">
        <v>12602</v>
      </c>
      <c r="BK3456" s="141" t="s">
        <v>12603</v>
      </c>
      <c r="BL3456" s="141" t="s">
        <v>12604</v>
      </c>
      <c r="BM3456" s="141">
        <v>45.785440000000001</v>
      </c>
      <c r="BN3456" s="141">
        <v>-71.266729999999995</v>
      </c>
      <c r="BO3456" s="141">
        <v>1962</v>
      </c>
      <c r="BP3456" s="143" t="s">
        <v>24759</v>
      </c>
      <c r="BQ3456" s="143" t="s">
        <v>17560</v>
      </c>
    </row>
    <row r="3457" spans="15:69" x14ac:dyDescent="0.25">
      <c r="O3457" s="225" t="str">
        <f t="shared" si="1264"/>
        <v/>
      </c>
      <c r="BF3457" s="141">
        <v>30110</v>
      </c>
      <c r="BG3457" s="142" t="s">
        <v>12605</v>
      </c>
      <c r="BH3457" s="141" t="s">
        <v>478</v>
      </c>
      <c r="BI3457" s="141" t="s">
        <v>176</v>
      </c>
      <c r="BJ3457" s="141" t="s">
        <v>12602</v>
      </c>
      <c r="BK3457" s="141" t="s">
        <v>12603</v>
      </c>
      <c r="BL3457" s="141" t="s">
        <v>12604</v>
      </c>
      <c r="BM3457" s="141">
        <v>45.785443018783297</v>
      </c>
      <c r="BN3457" s="141">
        <v>-71.2667250970634</v>
      </c>
      <c r="BO3457" s="141">
        <v>2011</v>
      </c>
      <c r="BP3457" s="143" t="s">
        <v>24758</v>
      </c>
      <c r="BQ3457" s="143" t="s">
        <v>17560</v>
      </c>
    </row>
    <row r="3458" spans="15:69" x14ac:dyDescent="0.25">
      <c r="O3458" s="225" t="str">
        <f t="shared" si="1264"/>
        <v/>
      </c>
      <c r="BF3458" s="141">
        <v>30110</v>
      </c>
      <c r="BG3458" s="142" t="s">
        <v>12606</v>
      </c>
      <c r="BH3458" s="141" t="s">
        <v>180</v>
      </c>
      <c r="BI3458" s="141" t="s">
        <v>178</v>
      </c>
      <c r="BJ3458" s="141" t="s">
        <v>12607</v>
      </c>
      <c r="BK3458" s="141" t="s">
        <v>1602</v>
      </c>
      <c r="BL3458" s="141" t="s">
        <v>1273</v>
      </c>
      <c r="BM3458" s="141">
        <v>45.780055099999998</v>
      </c>
      <c r="BN3458" s="141">
        <v>-71.2804722999999</v>
      </c>
      <c r="BO3458" s="141">
        <v>1986</v>
      </c>
      <c r="BP3458" s="143" t="s">
        <v>12607</v>
      </c>
      <c r="BQ3458" s="143" t="s">
        <v>17560</v>
      </c>
    </row>
    <row r="3459" spans="15:69" x14ac:dyDescent="0.25">
      <c r="O3459" s="225" t="str">
        <f t="shared" si="1264"/>
        <v/>
      </c>
      <c r="BF3459" s="141">
        <v>30110</v>
      </c>
      <c r="BG3459" s="142" t="s">
        <v>12608</v>
      </c>
      <c r="BH3459" s="141" t="s">
        <v>180</v>
      </c>
      <c r="BI3459" s="141" t="s">
        <v>191</v>
      </c>
      <c r="BJ3459" s="141" t="s">
        <v>12609</v>
      </c>
      <c r="BK3459" s="141" t="s">
        <v>1602</v>
      </c>
      <c r="BL3459" s="141" t="s">
        <v>1273</v>
      </c>
      <c r="BM3459" s="141">
        <v>45.780055099999998</v>
      </c>
      <c r="BN3459" s="141">
        <v>-71.2804722999999</v>
      </c>
      <c r="BO3459" s="141">
        <v>1986</v>
      </c>
      <c r="BP3459" s="143" t="s">
        <v>191</v>
      </c>
      <c r="BQ3459" s="143" t="s">
        <v>17560</v>
      </c>
    </row>
    <row r="3460" spans="15:69" x14ac:dyDescent="0.25">
      <c r="O3460" s="225" t="str">
        <f t="shared" si="1264"/>
        <v/>
      </c>
      <c r="BF3460" s="141">
        <v>31015</v>
      </c>
      <c r="BG3460" s="142" t="s">
        <v>17403</v>
      </c>
      <c r="BH3460" s="141" t="s">
        <v>478</v>
      </c>
      <c r="BI3460" s="141" t="s">
        <v>176</v>
      </c>
      <c r="BJ3460" s="141" t="s">
        <v>17404</v>
      </c>
      <c r="BK3460" s="141" t="s">
        <v>10349</v>
      </c>
      <c r="BL3460" s="141" t="s">
        <v>17405</v>
      </c>
      <c r="BM3460" s="141">
        <v>45.902389999999997</v>
      </c>
      <c r="BN3460" s="141">
        <v>-71.350149999999999</v>
      </c>
      <c r="BO3460" s="141">
        <v>1972</v>
      </c>
      <c r="BP3460" s="143" t="s">
        <v>25499</v>
      </c>
      <c r="BQ3460" s="143" t="s">
        <v>17560</v>
      </c>
    </row>
    <row r="3461" spans="15:69" x14ac:dyDescent="0.25">
      <c r="O3461" s="225" t="str">
        <f t="shared" si="1264"/>
        <v/>
      </c>
      <c r="BF3461" s="141">
        <v>31015</v>
      </c>
      <c r="BG3461" s="142" t="s">
        <v>17331</v>
      </c>
      <c r="BH3461" s="141" t="s">
        <v>180</v>
      </c>
      <c r="BI3461" s="141" t="s">
        <v>178</v>
      </c>
      <c r="BJ3461" s="141" t="s">
        <v>17332</v>
      </c>
      <c r="BK3461" s="141" t="s">
        <v>2272</v>
      </c>
      <c r="BL3461" s="141" t="s">
        <v>17333</v>
      </c>
      <c r="BM3461" s="141">
        <v>45.894129999999997</v>
      </c>
      <c r="BN3461" s="141">
        <v>-71.366889999999998</v>
      </c>
      <c r="BO3461" s="141">
        <v>1985</v>
      </c>
      <c r="BP3461" s="143" t="s">
        <v>484</v>
      </c>
      <c r="BQ3461" s="143" t="s">
        <v>17560</v>
      </c>
    </row>
    <row r="3462" spans="15:69" x14ac:dyDescent="0.25">
      <c r="O3462" s="225" t="str">
        <f t="shared" si="1264"/>
        <v/>
      </c>
      <c r="BF3462" s="141">
        <v>31045</v>
      </c>
      <c r="BG3462" s="142" t="s">
        <v>16346</v>
      </c>
      <c r="BH3462" s="141" t="s">
        <v>180</v>
      </c>
      <c r="BI3462" s="141" t="s">
        <v>191</v>
      </c>
      <c r="BJ3462" s="141" t="s">
        <v>16243</v>
      </c>
      <c r="BK3462" s="141" t="s">
        <v>1815</v>
      </c>
      <c r="BL3462" s="141" t="s">
        <v>16244</v>
      </c>
      <c r="BM3462" s="141">
        <v>46.012099999999997</v>
      </c>
      <c r="BN3462" s="141">
        <v>-71.413349999999994</v>
      </c>
      <c r="BO3462" s="141">
        <v>1994</v>
      </c>
      <c r="BP3462" s="143" t="s">
        <v>25392</v>
      </c>
      <c r="BQ3462" s="143" t="s">
        <v>17560</v>
      </c>
    </row>
    <row r="3463" spans="15:69" x14ac:dyDescent="0.25">
      <c r="O3463" s="225" t="str">
        <f t="shared" si="1264"/>
        <v/>
      </c>
      <c r="BF3463" s="141">
        <v>31045</v>
      </c>
      <c r="BG3463" s="142" t="s">
        <v>16347</v>
      </c>
      <c r="BH3463" s="141" t="s">
        <v>180</v>
      </c>
      <c r="BI3463" s="141" t="s">
        <v>191</v>
      </c>
      <c r="BJ3463" s="141" t="s">
        <v>16243</v>
      </c>
      <c r="BK3463" s="141" t="s">
        <v>16348</v>
      </c>
      <c r="BL3463" s="141" t="s">
        <v>16244</v>
      </c>
      <c r="BM3463" s="141">
        <v>46.008358000000001</v>
      </c>
      <c r="BN3463" s="141">
        <v>-71.416349999999994</v>
      </c>
      <c r="BO3463" s="141">
        <v>1994</v>
      </c>
      <c r="BP3463" s="143" t="s">
        <v>25392</v>
      </c>
      <c r="BQ3463" s="143" t="s">
        <v>17560</v>
      </c>
    </row>
    <row r="3464" spans="15:69" x14ac:dyDescent="0.25">
      <c r="O3464" s="225" t="str">
        <f t="shared" si="1264"/>
        <v/>
      </c>
      <c r="BF3464" s="141">
        <v>31045</v>
      </c>
      <c r="BG3464" s="142" t="s">
        <v>16349</v>
      </c>
      <c r="BH3464" s="141" t="s">
        <v>180</v>
      </c>
      <c r="BI3464" s="141" t="s">
        <v>191</v>
      </c>
      <c r="BJ3464" s="141" t="s">
        <v>16350</v>
      </c>
      <c r="BK3464" s="141" t="s">
        <v>1779</v>
      </c>
      <c r="BL3464" s="141" t="s">
        <v>16244</v>
      </c>
      <c r="BM3464" s="141">
        <v>46.008710000000001</v>
      </c>
      <c r="BN3464" s="141">
        <v>-71.418334999999999</v>
      </c>
      <c r="BO3464" s="141">
        <v>1994</v>
      </c>
      <c r="BP3464" s="143" t="s">
        <v>25392</v>
      </c>
      <c r="BQ3464" s="143" t="s">
        <v>17560</v>
      </c>
    </row>
    <row r="3465" spans="15:69" x14ac:dyDescent="0.25">
      <c r="O3465" s="225" t="str">
        <f t="shared" si="1264"/>
        <v/>
      </c>
      <c r="BF3465" s="141">
        <v>34007</v>
      </c>
      <c r="BG3465" s="142" t="s">
        <v>10097</v>
      </c>
      <c r="BH3465" s="141" t="s">
        <v>478</v>
      </c>
      <c r="BI3465" s="141" t="s">
        <v>176</v>
      </c>
      <c r="BJ3465" s="141" t="s">
        <v>10098</v>
      </c>
      <c r="BK3465" s="141" t="s">
        <v>4277</v>
      </c>
      <c r="BL3465" s="141" t="s">
        <v>5723</v>
      </c>
      <c r="BM3465" s="141">
        <v>46.69997</v>
      </c>
      <c r="BN3465" s="141">
        <v>-71.602669000000006</v>
      </c>
      <c r="BO3465" s="141">
        <v>2007</v>
      </c>
      <c r="BP3465" s="143" t="s">
        <v>24502</v>
      </c>
      <c r="BQ3465" s="143" t="s">
        <v>17560</v>
      </c>
    </row>
    <row r="3466" spans="15:69" x14ac:dyDescent="0.25">
      <c r="O3466" s="225" t="str">
        <f t="shared" si="1264"/>
        <v/>
      </c>
      <c r="BF3466" s="141">
        <v>34038</v>
      </c>
      <c r="BG3466" s="142" t="s">
        <v>7070</v>
      </c>
      <c r="BH3466" s="141" t="s">
        <v>180</v>
      </c>
      <c r="BI3466" s="141" t="s">
        <v>191</v>
      </c>
      <c r="BJ3466" s="141" t="s">
        <v>5772</v>
      </c>
      <c r="BK3466" s="141" t="s">
        <v>7071</v>
      </c>
      <c r="BL3466" s="141" t="s">
        <v>7072</v>
      </c>
      <c r="BM3466" s="141">
        <v>46.758251507966698</v>
      </c>
      <c r="BN3466" s="141">
        <v>-71.820352223476405</v>
      </c>
      <c r="BO3466" s="141">
        <v>1990</v>
      </c>
      <c r="BP3466" s="143" t="s">
        <v>24488</v>
      </c>
      <c r="BQ3466" s="143" t="s">
        <v>17560</v>
      </c>
    </row>
    <row r="3467" spans="15:69" x14ac:dyDescent="0.25">
      <c r="O3467" s="225" t="str">
        <f t="shared" si="1264"/>
        <v/>
      </c>
      <c r="BF3467" s="141">
        <v>34038</v>
      </c>
      <c r="BG3467" s="142" t="s">
        <v>7073</v>
      </c>
      <c r="BH3467" s="141" t="s">
        <v>180</v>
      </c>
      <c r="BI3467" s="141" t="s">
        <v>191</v>
      </c>
      <c r="BJ3467" s="141" t="s">
        <v>2086</v>
      </c>
      <c r="BK3467" s="141" t="s">
        <v>1843</v>
      </c>
      <c r="BL3467" s="141" t="s">
        <v>7074</v>
      </c>
      <c r="BM3467" s="141">
        <v>46.748863449719302</v>
      </c>
      <c r="BN3467" s="141">
        <v>-71.815280056793398</v>
      </c>
      <c r="BO3467" s="141">
        <v>1990</v>
      </c>
      <c r="BP3467" s="143" t="s">
        <v>24488</v>
      </c>
      <c r="BQ3467" s="143" t="s">
        <v>17560</v>
      </c>
    </row>
    <row r="3468" spans="15:69" x14ac:dyDescent="0.25">
      <c r="O3468" s="225" t="str">
        <f t="shared" si="1264"/>
        <v/>
      </c>
      <c r="BF3468" s="141">
        <v>34048</v>
      </c>
      <c r="BG3468" s="142" t="s">
        <v>10394</v>
      </c>
      <c r="BH3468" s="141" t="s">
        <v>180</v>
      </c>
      <c r="BI3468" s="141" t="s">
        <v>178</v>
      </c>
      <c r="BJ3468" s="141" t="s">
        <v>2769</v>
      </c>
      <c r="BK3468" s="141" t="s">
        <v>3190</v>
      </c>
      <c r="BL3468" s="141" t="s">
        <v>10360</v>
      </c>
      <c r="BM3468" s="141">
        <v>46.703276688252103</v>
      </c>
      <c r="BN3468" s="141">
        <v>-71.893015026323098</v>
      </c>
      <c r="BO3468" s="141">
        <v>1996</v>
      </c>
      <c r="BP3468" s="143" t="s">
        <v>24536</v>
      </c>
      <c r="BQ3468" s="143" t="s">
        <v>17560</v>
      </c>
    </row>
    <row r="3469" spans="15:69" x14ac:dyDescent="0.25">
      <c r="O3469" s="225" t="str">
        <f t="shared" si="1264"/>
        <v/>
      </c>
      <c r="BF3469" s="141">
        <v>34048</v>
      </c>
      <c r="BG3469" s="142" t="s">
        <v>10312</v>
      </c>
      <c r="BH3469" s="141" t="s">
        <v>478</v>
      </c>
      <c r="BI3469" s="141" t="s">
        <v>176</v>
      </c>
      <c r="BJ3469" s="141" t="s">
        <v>10313</v>
      </c>
      <c r="BK3469" s="141" t="s">
        <v>10314</v>
      </c>
      <c r="BL3469" s="141" t="s">
        <v>10315</v>
      </c>
      <c r="BM3469" s="141">
        <v>46.721070191691403</v>
      </c>
      <c r="BN3469" s="141">
        <v>-71.866315151079206</v>
      </c>
      <c r="BO3469" s="141">
        <v>1980</v>
      </c>
      <c r="BP3469" s="143" t="s">
        <v>1588</v>
      </c>
      <c r="BQ3469" s="143" t="s">
        <v>17560</v>
      </c>
    </row>
    <row r="3470" spans="15:69" x14ac:dyDescent="0.25">
      <c r="O3470" s="225" t="str">
        <f t="shared" ref="O3470:O3533" si="1265">IF(OR(B3470="",C3470="",G3470="",H3470="",I3470="",AND(J3470="",BW3470=FALSE),AND(K3470="",BX3470=FALSE),AND(L3470="",BY3470=FALSE),AND(M3470="",BZ3470=FALSE)),"",(IF(AND(100&gt;=CG3470,CG3470&gt;80),"A",IF(AND(80&gt;=CG3470,CG3470&gt;60),"B",IF(AND(60&gt;=CG3470,CG3470&gt;40),"C",IF(AND(40&gt;=CG3470,CG3470&gt;20),"D","E"))))))</f>
        <v/>
      </c>
      <c r="BF3470" s="141">
        <v>34048</v>
      </c>
      <c r="BG3470" s="142" t="s">
        <v>10316</v>
      </c>
      <c r="BH3470" s="141" t="s">
        <v>478</v>
      </c>
      <c r="BI3470" s="141" t="s">
        <v>177</v>
      </c>
      <c r="BJ3470" s="141" t="s">
        <v>10317</v>
      </c>
      <c r="BK3470" s="141" t="s">
        <v>10318</v>
      </c>
      <c r="BL3470" s="141" t="s">
        <v>10315</v>
      </c>
      <c r="BM3470" s="141">
        <v>46.722996833399002</v>
      </c>
      <c r="BN3470" s="141">
        <v>-71.882677412499802</v>
      </c>
      <c r="BO3470" s="141">
        <v>1960</v>
      </c>
      <c r="BP3470" s="143" t="s">
        <v>24518</v>
      </c>
      <c r="BQ3470" s="143" t="s">
        <v>17560</v>
      </c>
    </row>
    <row r="3471" spans="15:69" x14ac:dyDescent="0.25">
      <c r="O3471" s="225" t="str">
        <f t="shared" si="1265"/>
        <v/>
      </c>
      <c r="BF3471" s="141">
        <v>34048</v>
      </c>
      <c r="BG3471" s="142" t="s">
        <v>10319</v>
      </c>
      <c r="BH3471" s="141" t="s">
        <v>478</v>
      </c>
      <c r="BI3471" s="141" t="s">
        <v>186</v>
      </c>
      <c r="BJ3471" s="141" t="s">
        <v>10320</v>
      </c>
      <c r="BK3471" s="141"/>
      <c r="BL3471" s="141" t="s">
        <v>10321</v>
      </c>
      <c r="BM3471" s="141">
        <v>46.710999999999999</v>
      </c>
      <c r="BN3471" s="141">
        <v>-71.877399999999994</v>
      </c>
      <c r="BO3471" s="141">
        <v>2001</v>
      </c>
      <c r="BP3471" s="143" t="s">
        <v>10320</v>
      </c>
      <c r="BQ3471" s="143" t="s">
        <v>17560</v>
      </c>
    </row>
    <row r="3472" spans="15:69" x14ac:dyDescent="0.25">
      <c r="O3472" s="225" t="str">
        <f t="shared" si="1265"/>
        <v/>
      </c>
      <c r="BF3472" s="141">
        <v>34128</v>
      </c>
      <c r="BG3472" s="142" t="s">
        <v>10226</v>
      </c>
      <c r="BH3472" s="141" t="s">
        <v>180</v>
      </c>
      <c r="BI3472" s="141" t="s">
        <v>191</v>
      </c>
      <c r="BJ3472" s="141" t="s">
        <v>10227</v>
      </c>
      <c r="BK3472" s="141" t="s">
        <v>4184</v>
      </c>
      <c r="BL3472" s="141" t="s">
        <v>10228</v>
      </c>
      <c r="BM3472" s="141">
        <v>46.896069146084201</v>
      </c>
      <c r="BN3472" s="141">
        <v>-71.826669867411994</v>
      </c>
      <c r="BO3472" s="141">
        <v>1997</v>
      </c>
      <c r="BP3472" s="143"/>
      <c r="BQ3472" s="143" t="s">
        <v>17560</v>
      </c>
    </row>
    <row r="3473" spans="15:69" x14ac:dyDescent="0.25">
      <c r="O3473" s="225" t="str">
        <f t="shared" si="1265"/>
        <v/>
      </c>
      <c r="BF3473" s="141">
        <v>34128</v>
      </c>
      <c r="BG3473" s="142" t="s">
        <v>10229</v>
      </c>
      <c r="BH3473" s="141" t="s">
        <v>180</v>
      </c>
      <c r="BI3473" s="141" t="s">
        <v>191</v>
      </c>
      <c r="BJ3473" s="141" t="s">
        <v>10230</v>
      </c>
      <c r="BK3473" s="141" t="s">
        <v>10231</v>
      </c>
      <c r="BL3473" s="141" t="s">
        <v>10232</v>
      </c>
      <c r="BM3473" s="141">
        <v>46.5321</v>
      </c>
      <c r="BN3473" s="141">
        <v>-71.501890000000003</v>
      </c>
      <c r="BO3473" s="141">
        <v>1990</v>
      </c>
      <c r="BP3473" s="143"/>
      <c r="BQ3473" s="143" t="s">
        <v>17560</v>
      </c>
    </row>
    <row r="3474" spans="15:69" x14ac:dyDescent="0.25">
      <c r="O3474" s="225" t="str">
        <f t="shared" si="1265"/>
        <v/>
      </c>
      <c r="BF3474" s="141">
        <v>34128</v>
      </c>
      <c r="BG3474" s="142" t="s">
        <v>10233</v>
      </c>
      <c r="BH3474" s="141" t="s">
        <v>180</v>
      </c>
      <c r="BI3474" s="141" t="s">
        <v>191</v>
      </c>
      <c r="BJ3474" s="141" t="s">
        <v>10234</v>
      </c>
      <c r="BK3474" s="141" t="s">
        <v>1980</v>
      </c>
      <c r="BL3474" s="141" t="s">
        <v>10235</v>
      </c>
      <c r="BM3474" s="141">
        <v>46.525449999999999</v>
      </c>
      <c r="BN3474" s="141">
        <v>-71.48545</v>
      </c>
      <c r="BO3474" s="141">
        <v>1985</v>
      </c>
      <c r="BP3474" s="143"/>
      <c r="BQ3474" s="143" t="s">
        <v>17560</v>
      </c>
    </row>
    <row r="3475" spans="15:69" x14ac:dyDescent="0.25">
      <c r="O3475" s="225" t="str">
        <f t="shared" si="1265"/>
        <v/>
      </c>
      <c r="BF3475" s="141">
        <v>35005</v>
      </c>
      <c r="BG3475" s="142" t="s">
        <v>10490</v>
      </c>
      <c r="BH3475" s="141" t="s">
        <v>478</v>
      </c>
      <c r="BI3475" s="141" t="s">
        <v>186</v>
      </c>
      <c r="BJ3475" s="141"/>
      <c r="BK3475" s="141" t="s">
        <v>1581</v>
      </c>
      <c r="BL3475" s="141" t="s">
        <v>10275</v>
      </c>
      <c r="BM3475" s="141">
        <v>46.874310000000001</v>
      </c>
      <c r="BN3475" s="141">
        <v>-72.301109999999994</v>
      </c>
      <c r="BO3475" s="141">
        <v>1994</v>
      </c>
      <c r="BP3475" s="143" t="s">
        <v>26718</v>
      </c>
      <c r="BQ3475" s="143" t="s">
        <v>17560</v>
      </c>
    </row>
    <row r="3476" spans="15:69" x14ac:dyDescent="0.25">
      <c r="O3476" s="225" t="str">
        <f t="shared" si="1265"/>
        <v/>
      </c>
      <c r="BF3476" s="141">
        <v>34048</v>
      </c>
      <c r="BG3476" s="142" t="s">
        <v>10322</v>
      </c>
      <c r="BH3476" s="141" t="s">
        <v>478</v>
      </c>
      <c r="BI3476" s="141" t="s">
        <v>176</v>
      </c>
      <c r="BJ3476" s="141" t="s">
        <v>10323</v>
      </c>
      <c r="BK3476" s="141" t="s">
        <v>10324</v>
      </c>
      <c r="BL3476" s="141" t="s">
        <v>10325</v>
      </c>
      <c r="BM3476" s="141">
        <v>46.713509999999999</v>
      </c>
      <c r="BN3476" s="141">
        <v>-71.902820000000006</v>
      </c>
      <c r="BO3476" s="141">
        <v>1995</v>
      </c>
      <c r="BP3476" s="143" t="s">
        <v>24519</v>
      </c>
      <c r="BQ3476" s="143" t="s">
        <v>17560</v>
      </c>
    </row>
    <row r="3477" spans="15:69" x14ac:dyDescent="0.25">
      <c r="O3477" s="225" t="str">
        <f t="shared" si="1265"/>
        <v/>
      </c>
      <c r="BF3477" s="141">
        <v>35027</v>
      </c>
      <c r="BG3477" s="142" t="s">
        <v>10760</v>
      </c>
      <c r="BH3477" s="141" t="s">
        <v>478</v>
      </c>
      <c r="BI3477" s="141" t="s">
        <v>1268</v>
      </c>
      <c r="BJ3477" s="141" t="s">
        <v>10754</v>
      </c>
      <c r="BK3477" s="141" t="s">
        <v>2160</v>
      </c>
      <c r="BL3477" s="141" t="s">
        <v>10755</v>
      </c>
      <c r="BM3477" s="141">
        <v>46.701408999999998</v>
      </c>
      <c r="BN3477" s="141">
        <v>-72.581202000000005</v>
      </c>
      <c r="BO3477" s="141">
        <v>1992</v>
      </c>
      <c r="BP3477" s="143" t="s">
        <v>24592</v>
      </c>
      <c r="BQ3477" s="143" t="s">
        <v>17560</v>
      </c>
    </row>
    <row r="3478" spans="15:69" x14ac:dyDescent="0.25">
      <c r="O3478" s="225" t="str">
        <f t="shared" si="1265"/>
        <v/>
      </c>
      <c r="BF3478" s="141">
        <v>35035</v>
      </c>
      <c r="BG3478" s="142" t="s">
        <v>23696</v>
      </c>
      <c r="BH3478" s="141" t="s">
        <v>478</v>
      </c>
      <c r="BI3478" s="141" t="s">
        <v>176</v>
      </c>
      <c r="BJ3478" s="141"/>
      <c r="BK3478" s="141" t="s">
        <v>23697</v>
      </c>
      <c r="BL3478" s="141" t="s">
        <v>23698</v>
      </c>
      <c r="BM3478" s="141">
        <v>46.653314325943001</v>
      </c>
      <c r="BN3478" s="141">
        <v>-72.583483456291006</v>
      </c>
      <c r="BO3478" s="141">
        <v>1997</v>
      </c>
      <c r="BP3478" s="143" t="s">
        <v>481</v>
      </c>
      <c r="BQ3478" s="143" t="s">
        <v>17560</v>
      </c>
    </row>
    <row r="3479" spans="15:69" x14ac:dyDescent="0.25">
      <c r="O3479" s="225" t="str">
        <f t="shared" si="1265"/>
        <v/>
      </c>
      <c r="BF3479" s="141">
        <v>36033</v>
      </c>
      <c r="BG3479" s="142" t="s">
        <v>23549</v>
      </c>
      <c r="BH3479" s="141" t="s">
        <v>478</v>
      </c>
      <c r="BI3479" s="141" t="s">
        <v>186</v>
      </c>
      <c r="BJ3479" s="141"/>
      <c r="BK3479" s="141" t="s">
        <v>464</v>
      </c>
      <c r="BL3479" s="141" t="s">
        <v>23550</v>
      </c>
      <c r="BM3479" s="141">
        <v>46.543124334702902</v>
      </c>
      <c r="BN3479" s="141">
        <v>-72.767257859144294</v>
      </c>
      <c r="BO3479" s="141">
        <v>1985</v>
      </c>
      <c r="BP3479" s="143"/>
      <c r="BQ3479" s="143" t="s">
        <v>17560</v>
      </c>
    </row>
    <row r="3480" spans="15:69" x14ac:dyDescent="0.25">
      <c r="O3480" s="225" t="str">
        <f t="shared" si="1265"/>
        <v/>
      </c>
      <c r="BF3480" s="141">
        <v>36033</v>
      </c>
      <c r="BG3480" s="142" t="s">
        <v>23551</v>
      </c>
      <c r="BH3480" s="141" t="s">
        <v>478</v>
      </c>
      <c r="BI3480" s="141" t="s">
        <v>177</v>
      </c>
      <c r="BJ3480" s="141"/>
      <c r="BK3480" s="141" t="s">
        <v>1934</v>
      </c>
      <c r="BL3480" s="141" t="s">
        <v>23552</v>
      </c>
      <c r="BM3480" s="141">
        <v>46.626788201921499</v>
      </c>
      <c r="BN3480" s="141">
        <v>-72.667730587412095</v>
      </c>
      <c r="BO3480" s="141">
        <v>1957</v>
      </c>
      <c r="BP3480" s="143"/>
      <c r="BQ3480" s="143" t="s">
        <v>17560</v>
      </c>
    </row>
    <row r="3481" spans="15:69" x14ac:dyDescent="0.25">
      <c r="O3481" s="225" t="str">
        <f t="shared" si="1265"/>
        <v/>
      </c>
      <c r="BF3481" s="141">
        <v>36033</v>
      </c>
      <c r="BG3481" s="142" t="s">
        <v>23553</v>
      </c>
      <c r="BH3481" s="141" t="s">
        <v>180</v>
      </c>
      <c r="BI3481" s="141" t="s">
        <v>191</v>
      </c>
      <c r="BJ3481" s="141"/>
      <c r="BK3481" s="141" t="s">
        <v>22345</v>
      </c>
      <c r="BL3481" s="141" t="s">
        <v>23554</v>
      </c>
      <c r="BM3481" s="141">
        <v>46.539899698403701</v>
      </c>
      <c r="BN3481" s="141">
        <v>-72.754145822061503</v>
      </c>
      <c r="BO3481" s="141">
        <v>1998</v>
      </c>
      <c r="BP3481" s="143"/>
      <c r="BQ3481" s="143" t="s">
        <v>17560</v>
      </c>
    </row>
    <row r="3482" spans="15:69" x14ac:dyDescent="0.25">
      <c r="O3482" s="225" t="str">
        <f t="shared" si="1265"/>
        <v/>
      </c>
      <c r="BF3482" s="141">
        <v>36033</v>
      </c>
      <c r="BG3482" s="142" t="s">
        <v>23555</v>
      </c>
      <c r="BH3482" s="141" t="s">
        <v>478</v>
      </c>
      <c r="BI3482" s="141" t="s">
        <v>186</v>
      </c>
      <c r="BJ3482" s="141"/>
      <c r="BK3482" s="141" t="s">
        <v>5506</v>
      </c>
      <c r="BL3482" s="141" t="s">
        <v>23556</v>
      </c>
      <c r="BM3482" s="141">
        <v>46.528823500243199</v>
      </c>
      <c r="BN3482" s="141">
        <v>-72.749852373507807</v>
      </c>
      <c r="BO3482" s="141">
        <v>1993</v>
      </c>
      <c r="BP3482" s="143"/>
      <c r="BQ3482" s="143" t="s">
        <v>17560</v>
      </c>
    </row>
    <row r="3483" spans="15:69" x14ac:dyDescent="0.25">
      <c r="O3483" s="225" t="str">
        <f t="shared" si="1265"/>
        <v/>
      </c>
      <c r="BF3483" s="141">
        <v>36033</v>
      </c>
      <c r="BG3483" s="142" t="s">
        <v>23557</v>
      </c>
      <c r="BH3483" s="141" t="s">
        <v>180</v>
      </c>
      <c r="BI3483" s="141" t="s">
        <v>191</v>
      </c>
      <c r="BJ3483" s="141"/>
      <c r="BK3483" s="141" t="s">
        <v>23558</v>
      </c>
      <c r="BL3483" s="141" t="s">
        <v>23559</v>
      </c>
      <c r="BM3483" s="141">
        <v>46.584936345948698</v>
      </c>
      <c r="BN3483" s="141">
        <v>-72.686626746842407</v>
      </c>
      <c r="BO3483" s="141">
        <v>1998</v>
      </c>
      <c r="BP3483" s="143"/>
      <c r="BQ3483" s="143" t="s">
        <v>17560</v>
      </c>
    </row>
    <row r="3484" spans="15:69" x14ac:dyDescent="0.25">
      <c r="O3484" s="225" t="str">
        <f t="shared" si="1265"/>
        <v/>
      </c>
      <c r="BF3484" s="141">
        <v>36033</v>
      </c>
      <c r="BG3484" s="142" t="s">
        <v>23560</v>
      </c>
      <c r="BH3484" s="141" t="s">
        <v>180</v>
      </c>
      <c r="BI3484" s="141" t="s">
        <v>191</v>
      </c>
      <c r="BJ3484" s="141"/>
      <c r="BK3484" s="141" t="s">
        <v>23561</v>
      </c>
      <c r="BL3484" s="141" t="s">
        <v>23562</v>
      </c>
      <c r="BM3484" s="141">
        <v>46.5633899340434</v>
      </c>
      <c r="BN3484" s="141">
        <v>-72.748580383208406</v>
      </c>
      <c r="BO3484" s="141">
        <v>2002</v>
      </c>
      <c r="BP3484" s="143"/>
      <c r="BQ3484" s="143" t="s">
        <v>17560</v>
      </c>
    </row>
    <row r="3485" spans="15:69" x14ac:dyDescent="0.25">
      <c r="O3485" s="225" t="str">
        <f t="shared" si="1265"/>
        <v/>
      </c>
      <c r="BF3485" s="141">
        <v>36033</v>
      </c>
      <c r="BG3485" s="142" t="s">
        <v>23563</v>
      </c>
      <c r="BH3485" s="141" t="s">
        <v>180</v>
      </c>
      <c r="BI3485" s="141" t="s">
        <v>191</v>
      </c>
      <c r="BJ3485" s="141"/>
      <c r="BK3485" s="141" t="s">
        <v>5043</v>
      </c>
      <c r="BL3485" s="141" t="s">
        <v>23564</v>
      </c>
      <c r="BM3485" s="141">
        <v>46.694852118516302</v>
      </c>
      <c r="BN3485" s="141">
        <v>-72.740783385266596</v>
      </c>
      <c r="BO3485" s="141">
        <v>1985</v>
      </c>
      <c r="BP3485" s="143"/>
      <c r="BQ3485" s="143" t="s">
        <v>17560</v>
      </c>
    </row>
    <row r="3486" spans="15:69" x14ac:dyDescent="0.25">
      <c r="O3486" s="225" t="str">
        <f t="shared" si="1265"/>
        <v/>
      </c>
      <c r="BF3486" s="141">
        <v>36033</v>
      </c>
      <c r="BG3486" s="142" t="s">
        <v>23565</v>
      </c>
      <c r="BH3486" s="141" t="s">
        <v>478</v>
      </c>
      <c r="BI3486" s="141" t="s">
        <v>186</v>
      </c>
      <c r="BJ3486" s="141"/>
      <c r="BK3486" s="141" t="s">
        <v>23566</v>
      </c>
      <c r="BL3486" s="141" t="s">
        <v>23509</v>
      </c>
      <c r="BM3486" s="141">
        <v>46.578361214426003</v>
      </c>
      <c r="BN3486" s="141">
        <v>-72.719121532341504</v>
      </c>
      <c r="BO3486" s="141">
        <v>1980</v>
      </c>
      <c r="BP3486" s="143"/>
      <c r="BQ3486" s="143" t="s">
        <v>17560</v>
      </c>
    </row>
    <row r="3487" spans="15:69" x14ac:dyDescent="0.25">
      <c r="O3487" s="225" t="str">
        <f t="shared" si="1265"/>
        <v/>
      </c>
      <c r="BF3487" s="141">
        <v>36033</v>
      </c>
      <c r="BG3487" s="142" t="s">
        <v>23567</v>
      </c>
      <c r="BH3487" s="141" t="s">
        <v>478</v>
      </c>
      <c r="BI3487" s="141" t="s">
        <v>1268</v>
      </c>
      <c r="BJ3487" s="141" t="s">
        <v>23534</v>
      </c>
      <c r="BK3487" s="141" t="s">
        <v>23568</v>
      </c>
      <c r="BL3487" s="141" t="s">
        <v>23569</v>
      </c>
      <c r="BM3487" s="141">
        <v>46.587965539583898</v>
      </c>
      <c r="BN3487" s="141">
        <v>-72.756292430712307</v>
      </c>
      <c r="BO3487" s="141">
        <v>1996</v>
      </c>
      <c r="BP3487" s="143"/>
      <c r="BQ3487" s="143" t="s">
        <v>17560</v>
      </c>
    </row>
    <row r="3488" spans="15:69" x14ac:dyDescent="0.25">
      <c r="O3488" s="225" t="str">
        <f t="shared" si="1265"/>
        <v/>
      </c>
      <c r="BF3488" s="141">
        <v>38070</v>
      </c>
      <c r="BG3488" s="142" t="s">
        <v>23032</v>
      </c>
      <c r="BH3488" s="141" t="s">
        <v>478</v>
      </c>
      <c r="BI3488" s="141" t="s">
        <v>176</v>
      </c>
      <c r="BJ3488" s="141" t="s">
        <v>10863</v>
      </c>
      <c r="BK3488" s="141" t="s">
        <v>23031</v>
      </c>
      <c r="BL3488" s="141" t="s">
        <v>12660</v>
      </c>
      <c r="BM3488" s="141">
        <v>46.647739241776399</v>
      </c>
      <c r="BN3488" s="141">
        <v>-72.046966552734304</v>
      </c>
      <c r="BO3488" s="141">
        <v>2009</v>
      </c>
      <c r="BP3488" s="143" t="s">
        <v>26290</v>
      </c>
      <c r="BQ3488" s="143" t="s">
        <v>27848</v>
      </c>
    </row>
    <row r="3489" spans="15:69" x14ac:dyDescent="0.25">
      <c r="O3489" s="225" t="str">
        <f t="shared" si="1265"/>
        <v/>
      </c>
      <c r="BF3489" s="141">
        <v>38070</v>
      </c>
      <c r="BG3489" s="142" t="s">
        <v>23033</v>
      </c>
      <c r="BH3489" s="141" t="s">
        <v>180</v>
      </c>
      <c r="BI3489" s="141" t="s">
        <v>178</v>
      </c>
      <c r="BJ3489" s="141"/>
      <c r="BK3489" s="141"/>
      <c r="BL3489" s="141" t="s">
        <v>23034</v>
      </c>
      <c r="BM3489" s="141">
        <v>46.546056999999998</v>
      </c>
      <c r="BN3489" s="141">
        <v>-72.128600000000006</v>
      </c>
      <c r="BO3489" s="141">
        <v>1994</v>
      </c>
      <c r="BP3489" s="143" t="s">
        <v>26291</v>
      </c>
      <c r="BQ3489" s="143" t="s">
        <v>27848</v>
      </c>
    </row>
    <row r="3490" spans="15:69" x14ac:dyDescent="0.25">
      <c r="O3490" s="225" t="str">
        <f t="shared" si="1265"/>
        <v/>
      </c>
      <c r="BF3490" s="141">
        <v>41012</v>
      </c>
      <c r="BG3490" s="142" t="s">
        <v>12963</v>
      </c>
      <c r="BH3490" s="141" t="s">
        <v>478</v>
      </c>
      <c r="BI3490" s="141" t="s">
        <v>177</v>
      </c>
      <c r="BJ3490" s="141"/>
      <c r="BK3490" s="141" t="s">
        <v>7094</v>
      </c>
      <c r="BL3490" s="141" t="s">
        <v>2063</v>
      </c>
      <c r="BM3490" s="141">
        <v>45.269210000000001</v>
      </c>
      <c r="BN3490" s="141">
        <v>-71.504019999999997</v>
      </c>
      <c r="BO3490" s="141">
        <v>1951</v>
      </c>
      <c r="BP3490" s="143" t="s">
        <v>24832</v>
      </c>
      <c r="BQ3490" s="143" t="s">
        <v>17560</v>
      </c>
    </row>
    <row r="3491" spans="15:69" x14ac:dyDescent="0.25">
      <c r="O3491" s="225" t="str">
        <f t="shared" si="1265"/>
        <v/>
      </c>
      <c r="BF3491" s="141">
        <v>43027</v>
      </c>
      <c r="BG3491" s="142" t="s">
        <v>12348</v>
      </c>
      <c r="BH3491" s="141" t="s">
        <v>478</v>
      </c>
      <c r="BI3491" s="141" t="s">
        <v>177</v>
      </c>
      <c r="BJ3491" s="141" t="s">
        <v>12349</v>
      </c>
      <c r="BK3491" s="141" t="s">
        <v>12237</v>
      </c>
      <c r="BL3491" s="141" t="s">
        <v>12350</v>
      </c>
      <c r="BM3491" s="141">
        <v>45.397667383141197</v>
      </c>
      <c r="BN3491" s="141">
        <v>-71.835353925065107</v>
      </c>
      <c r="BO3491" s="141">
        <v>1995</v>
      </c>
      <c r="BP3491" s="143" t="s">
        <v>24697</v>
      </c>
      <c r="BQ3491" s="143" t="s">
        <v>17560</v>
      </c>
    </row>
    <row r="3492" spans="15:69" x14ac:dyDescent="0.25">
      <c r="O3492" s="225" t="str">
        <f t="shared" si="1265"/>
        <v/>
      </c>
      <c r="BF3492" s="141">
        <v>43027</v>
      </c>
      <c r="BG3492" s="142" t="s">
        <v>12351</v>
      </c>
      <c r="BH3492" s="141" t="s">
        <v>478</v>
      </c>
      <c r="BI3492" s="141" t="s">
        <v>177</v>
      </c>
      <c r="BJ3492" s="141"/>
      <c r="BK3492" s="141"/>
      <c r="BL3492" s="141" t="s">
        <v>12352</v>
      </c>
      <c r="BM3492" s="141">
        <v>45.355120811343802</v>
      </c>
      <c r="BN3492" s="141">
        <v>-71.866618125943205</v>
      </c>
      <c r="BO3492" s="141">
        <v>1995</v>
      </c>
      <c r="BP3492" s="143" t="s">
        <v>24678</v>
      </c>
      <c r="BQ3492" s="143" t="s">
        <v>17560</v>
      </c>
    </row>
    <row r="3493" spans="15:69" x14ac:dyDescent="0.25">
      <c r="O3493" s="225" t="str">
        <f t="shared" si="1265"/>
        <v/>
      </c>
      <c r="BF3493" s="141">
        <v>43027</v>
      </c>
      <c r="BG3493" s="142" t="s">
        <v>12353</v>
      </c>
      <c r="BH3493" s="141" t="s">
        <v>478</v>
      </c>
      <c r="BI3493" s="141" t="s">
        <v>177</v>
      </c>
      <c r="BJ3493" s="141"/>
      <c r="BK3493" s="141"/>
      <c r="BL3493" s="141" t="s">
        <v>12354</v>
      </c>
      <c r="BM3493" s="141">
        <v>45.367623360542296</v>
      </c>
      <c r="BN3493" s="141">
        <v>-71.877269733790399</v>
      </c>
      <c r="BO3493" s="141">
        <v>1995</v>
      </c>
      <c r="BP3493" s="143" t="s">
        <v>24678</v>
      </c>
      <c r="BQ3493" s="143" t="s">
        <v>17560</v>
      </c>
    </row>
    <row r="3494" spans="15:69" x14ac:dyDescent="0.25">
      <c r="O3494" s="225" t="str">
        <f t="shared" si="1265"/>
        <v/>
      </c>
      <c r="BF3494" s="141">
        <v>43027</v>
      </c>
      <c r="BG3494" s="142" t="s">
        <v>12355</v>
      </c>
      <c r="BH3494" s="141" t="s">
        <v>478</v>
      </c>
      <c r="BI3494" s="141" t="s">
        <v>186</v>
      </c>
      <c r="BJ3494" s="141"/>
      <c r="BK3494" s="141" t="s">
        <v>12356</v>
      </c>
      <c r="BL3494" s="141" t="s">
        <v>12357</v>
      </c>
      <c r="BM3494" s="141">
        <v>45.372275215074701</v>
      </c>
      <c r="BN3494" s="141">
        <v>-72.002489974683897</v>
      </c>
      <c r="BO3494" s="141">
        <v>1990</v>
      </c>
      <c r="BP3494" s="143" t="s">
        <v>24688</v>
      </c>
      <c r="BQ3494" s="143" t="s">
        <v>17560</v>
      </c>
    </row>
    <row r="3495" spans="15:69" x14ac:dyDescent="0.25">
      <c r="O3495" s="225" t="str">
        <f t="shared" si="1265"/>
        <v/>
      </c>
      <c r="BF3495" s="141">
        <v>43027</v>
      </c>
      <c r="BG3495" s="142" t="s">
        <v>12358</v>
      </c>
      <c r="BH3495" s="141" t="s">
        <v>478</v>
      </c>
      <c r="BI3495" s="141" t="s">
        <v>177</v>
      </c>
      <c r="BJ3495" s="141"/>
      <c r="BK3495" s="141"/>
      <c r="BL3495" s="141" t="s">
        <v>12359</v>
      </c>
      <c r="BM3495" s="141">
        <v>45.373960938403997</v>
      </c>
      <c r="BN3495" s="141">
        <v>-71.882275218946802</v>
      </c>
      <c r="BO3495" s="141">
        <v>1995</v>
      </c>
      <c r="BP3495" s="143" t="s">
        <v>24678</v>
      </c>
      <c r="BQ3495" s="143" t="s">
        <v>17560</v>
      </c>
    </row>
    <row r="3496" spans="15:69" x14ac:dyDescent="0.25">
      <c r="O3496" s="225" t="str">
        <f t="shared" si="1265"/>
        <v/>
      </c>
      <c r="BF3496" s="141">
        <v>43027</v>
      </c>
      <c r="BG3496" s="142" t="s">
        <v>12360</v>
      </c>
      <c r="BH3496" s="141" t="s">
        <v>478</v>
      </c>
      <c r="BI3496" s="141" t="s">
        <v>176</v>
      </c>
      <c r="BJ3496" s="141" t="s">
        <v>12361</v>
      </c>
      <c r="BK3496" s="141" t="s">
        <v>5006</v>
      </c>
      <c r="BL3496" s="141" t="s">
        <v>12362</v>
      </c>
      <c r="BM3496" s="141">
        <v>45.374057844572597</v>
      </c>
      <c r="BN3496" s="141">
        <v>-71.933106973311197</v>
      </c>
      <c r="BO3496" s="141">
        <v>1980</v>
      </c>
      <c r="BP3496" s="143" t="s">
        <v>24698</v>
      </c>
      <c r="BQ3496" s="143" t="s">
        <v>17560</v>
      </c>
    </row>
    <row r="3497" spans="15:69" x14ac:dyDescent="0.25">
      <c r="O3497" s="225" t="str">
        <f t="shared" si="1265"/>
        <v/>
      </c>
      <c r="BF3497" s="141">
        <v>38070</v>
      </c>
      <c r="BG3497" s="142" t="s">
        <v>23035</v>
      </c>
      <c r="BH3497" s="141" t="s">
        <v>180</v>
      </c>
      <c r="BI3497" s="141" t="s">
        <v>191</v>
      </c>
      <c r="BJ3497" s="141" t="s">
        <v>4829</v>
      </c>
      <c r="BK3497" s="141"/>
      <c r="BL3497" s="141" t="s">
        <v>2027</v>
      </c>
      <c r="BM3497" s="141">
        <v>46.556908999999997</v>
      </c>
      <c r="BN3497" s="141">
        <v>-72.110890999999995</v>
      </c>
      <c r="BO3497" s="141">
        <v>1973</v>
      </c>
      <c r="BP3497" s="143" t="s">
        <v>26292</v>
      </c>
      <c r="BQ3497" s="143" t="s">
        <v>27848</v>
      </c>
    </row>
    <row r="3498" spans="15:69" x14ac:dyDescent="0.25">
      <c r="O3498" s="225" t="str">
        <f t="shared" si="1265"/>
        <v/>
      </c>
      <c r="BF3498" s="141">
        <v>43027</v>
      </c>
      <c r="BG3498" s="142" t="s">
        <v>12363</v>
      </c>
      <c r="BH3498" s="141" t="s">
        <v>180</v>
      </c>
      <c r="BI3498" s="141" t="s">
        <v>191</v>
      </c>
      <c r="BJ3498" s="141" t="s">
        <v>12364</v>
      </c>
      <c r="BK3498" s="141" t="s">
        <v>12365</v>
      </c>
      <c r="BL3498" s="141" t="s">
        <v>12264</v>
      </c>
      <c r="BM3498" s="141">
        <v>45.377470222842803</v>
      </c>
      <c r="BN3498" s="141">
        <v>-71.976056848671405</v>
      </c>
      <c r="BO3498" s="141">
        <v>1980</v>
      </c>
      <c r="BP3498" s="143" t="s">
        <v>24683</v>
      </c>
      <c r="BQ3498" s="143" t="s">
        <v>17560</v>
      </c>
    </row>
    <row r="3499" spans="15:69" x14ac:dyDescent="0.25">
      <c r="O3499" s="225" t="str">
        <f t="shared" si="1265"/>
        <v/>
      </c>
      <c r="BF3499" s="141">
        <v>43027</v>
      </c>
      <c r="BG3499" s="142" t="s">
        <v>12366</v>
      </c>
      <c r="BH3499" s="141" t="s">
        <v>180</v>
      </c>
      <c r="BI3499" s="141" t="s">
        <v>191</v>
      </c>
      <c r="BJ3499" s="141" t="s">
        <v>12367</v>
      </c>
      <c r="BK3499" s="141" t="s">
        <v>4985</v>
      </c>
      <c r="BL3499" s="141" t="s">
        <v>12368</v>
      </c>
      <c r="BM3499" s="141">
        <v>45.421702205779297</v>
      </c>
      <c r="BN3499" s="141">
        <v>-71.965287163531201</v>
      </c>
      <c r="BO3499" s="141">
        <v>2005</v>
      </c>
      <c r="BP3499" s="143" t="s">
        <v>24682</v>
      </c>
      <c r="BQ3499" s="143" t="s">
        <v>17560</v>
      </c>
    </row>
    <row r="3500" spans="15:69" x14ac:dyDescent="0.25">
      <c r="O3500" s="225" t="str">
        <f t="shared" si="1265"/>
        <v/>
      </c>
      <c r="BF3500" s="141">
        <v>43027</v>
      </c>
      <c r="BG3500" s="142" t="s">
        <v>12369</v>
      </c>
      <c r="BH3500" s="141" t="s">
        <v>478</v>
      </c>
      <c r="BI3500" s="141" t="s">
        <v>177</v>
      </c>
      <c r="BJ3500" s="141"/>
      <c r="BK3500" s="141" t="s">
        <v>12370</v>
      </c>
      <c r="BL3500" s="141" t="s">
        <v>12324</v>
      </c>
      <c r="BM3500" s="141">
        <v>45.417959749905698</v>
      </c>
      <c r="BN3500" s="141">
        <v>-71.931151413535602</v>
      </c>
      <c r="BO3500" s="141">
        <v>1995</v>
      </c>
      <c r="BP3500" s="143" t="s">
        <v>24678</v>
      </c>
      <c r="BQ3500" s="143" t="s">
        <v>17560</v>
      </c>
    </row>
    <row r="3501" spans="15:69" x14ac:dyDescent="0.25">
      <c r="O3501" s="225" t="str">
        <f t="shared" si="1265"/>
        <v/>
      </c>
      <c r="BF3501" s="141">
        <v>43027</v>
      </c>
      <c r="BG3501" s="142" t="s">
        <v>12206</v>
      </c>
      <c r="BH3501" s="141" t="s">
        <v>478</v>
      </c>
      <c r="BI3501" s="141" t="s">
        <v>177</v>
      </c>
      <c r="BJ3501" s="141"/>
      <c r="BK3501" s="141" t="s">
        <v>10657</v>
      </c>
      <c r="BL3501" s="141" t="s">
        <v>12207</v>
      </c>
      <c r="BM3501" s="141">
        <v>45.446058572820498</v>
      </c>
      <c r="BN3501" s="141">
        <v>-71.9598838207976</v>
      </c>
      <c r="BO3501" s="141">
        <v>1967</v>
      </c>
      <c r="BP3501" s="143" t="s">
        <v>24681</v>
      </c>
      <c r="BQ3501" s="143" t="s">
        <v>17560</v>
      </c>
    </row>
    <row r="3502" spans="15:69" x14ac:dyDescent="0.25">
      <c r="O3502" s="225" t="str">
        <f t="shared" si="1265"/>
        <v/>
      </c>
      <c r="BF3502" s="141">
        <v>44037</v>
      </c>
      <c r="BG3502" s="142" t="s">
        <v>12797</v>
      </c>
      <c r="BH3502" s="141" t="s">
        <v>478</v>
      </c>
      <c r="BI3502" s="141" t="s">
        <v>176</v>
      </c>
      <c r="BJ3502" s="141" t="s">
        <v>12798</v>
      </c>
      <c r="BK3502" s="141" t="s">
        <v>5101</v>
      </c>
      <c r="BL3502" s="141" t="s">
        <v>12799</v>
      </c>
      <c r="BM3502" s="141">
        <v>45.128740000000001</v>
      </c>
      <c r="BN3502" s="141">
        <v>-71.804109999999994</v>
      </c>
      <c r="BO3502" s="141">
        <v>2015</v>
      </c>
      <c r="BP3502" s="143" t="s">
        <v>24791</v>
      </c>
      <c r="BQ3502" s="143" t="s">
        <v>17560</v>
      </c>
    </row>
    <row r="3503" spans="15:69" x14ac:dyDescent="0.25">
      <c r="O3503" s="225" t="str">
        <f t="shared" si="1265"/>
        <v/>
      </c>
      <c r="BF3503" s="141">
        <v>44037</v>
      </c>
      <c r="BG3503" s="142" t="s">
        <v>12800</v>
      </c>
      <c r="BH3503" s="141" t="s">
        <v>478</v>
      </c>
      <c r="BI3503" s="141" t="s">
        <v>177</v>
      </c>
      <c r="BJ3503" s="141" t="s">
        <v>12801</v>
      </c>
      <c r="BK3503" s="141"/>
      <c r="BL3503" s="141" t="s">
        <v>12802</v>
      </c>
      <c r="BM3503" s="141">
        <v>45.135199999999998</v>
      </c>
      <c r="BN3503" s="141">
        <v>-71.815470000000005</v>
      </c>
      <c r="BO3503" s="141">
        <v>1975</v>
      </c>
      <c r="BP3503" s="143" t="s">
        <v>24792</v>
      </c>
      <c r="BQ3503" s="143" t="s">
        <v>17560</v>
      </c>
    </row>
    <row r="3504" spans="15:69" x14ac:dyDescent="0.25">
      <c r="O3504" s="225" t="str">
        <f t="shared" si="1265"/>
        <v/>
      </c>
      <c r="BF3504" s="141">
        <v>44080</v>
      </c>
      <c r="BG3504" s="142" t="s">
        <v>26437</v>
      </c>
      <c r="BH3504" s="141" t="s">
        <v>478</v>
      </c>
      <c r="BI3504" s="141" t="s">
        <v>176</v>
      </c>
      <c r="BJ3504" s="141"/>
      <c r="BK3504" s="141" t="s">
        <v>10318</v>
      </c>
      <c r="BL3504" s="141" t="s">
        <v>685</v>
      </c>
      <c r="BM3504" s="141">
        <v>45.266730000000003</v>
      </c>
      <c r="BN3504" s="141">
        <v>-71.891940000000005</v>
      </c>
      <c r="BO3504" s="141">
        <v>2014</v>
      </c>
      <c r="BP3504" s="143"/>
      <c r="BQ3504" s="143" t="s">
        <v>17560</v>
      </c>
    </row>
    <row r="3505" spans="15:69" x14ac:dyDescent="0.25">
      <c r="O3505" s="225" t="str">
        <f t="shared" si="1265"/>
        <v/>
      </c>
      <c r="BF3505" s="141">
        <v>47017</v>
      </c>
      <c r="BG3505" s="142" t="s">
        <v>21337</v>
      </c>
      <c r="BH3505" s="141" t="s">
        <v>478</v>
      </c>
      <c r="BI3505" s="141" t="s">
        <v>177</v>
      </c>
      <c r="BJ3505" s="141" t="s">
        <v>21338</v>
      </c>
      <c r="BK3505" s="141"/>
      <c r="BL3505" s="141" t="s">
        <v>21339</v>
      </c>
      <c r="BM3505" s="141">
        <v>45.37</v>
      </c>
      <c r="BN3505" s="141">
        <v>-72.635999999999996</v>
      </c>
      <c r="BO3505" s="141">
        <v>1890</v>
      </c>
      <c r="BP3505" s="143" t="s">
        <v>26043</v>
      </c>
      <c r="BQ3505" s="143" t="s">
        <v>17560</v>
      </c>
    </row>
    <row r="3506" spans="15:69" x14ac:dyDescent="0.25">
      <c r="O3506" s="225" t="str">
        <f t="shared" si="1265"/>
        <v/>
      </c>
      <c r="BF3506" s="141">
        <v>47017</v>
      </c>
      <c r="BG3506" s="142" t="s">
        <v>21340</v>
      </c>
      <c r="BH3506" s="141" t="s">
        <v>478</v>
      </c>
      <c r="BI3506" s="141" t="s">
        <v>176</v>
      </c>
      <c r="BJ3506" s="141" t="s">
        <v>21341</v>
      </c>
      <c r="BK3506" s="141"/>
      <c r="BL3506" s="141" t="s">
        <v>21339</v>
      </c>
      <c r="BM3506" s="141">
        <v>45.37</v>
      </c>
      <c r="BN3506" s="141">
        <v>-72.635999999999996</v>
      </c>
      <c r="BO3506" s="141">
        <v>1906</v>
      </c>
      <c r="BP3506" s="143" t="s">
        <v>26044</v>
      </c>
      <c r="BQ3506" s="143" t="s">
        <v>17560</v>
      </c>
    </row>
    <row r="3507" spans="15:69" x14ac:dyDescent="0.25">
      <c r="O3507" s="225" t="str">
        <f t="shared" si="1265"/>
        <v/>
      </c>
      <c r="BF3507" s="141">
        <v>47017</v>
      </c>
      <c r="BG3507" s="142" t="s">
        <v>21342</v>
      </c>
      <c r="BH3507" s="141" t="s">
        <v>180</v>
      </c>
      <c r="BI3507" s="141" t="s">
        <v>191</v>
      </c>
      <c r="BJ3507" s="141" t="s">
        <v>21343</v>
      </c>
      <c r="BK3507" s="141" t="s">
        <v>21344</v>
      </c>
      <c r="BL3507" s="141" t="s">
        <v>21345</v>
      </c>
      <c r="BM3507" s="141">
        <v>45.4437</v>
      </c>
      <c r="BN3507" s="141">
        <v>-72.715999999999994</v>
      </c>
      <c r="BO3507" s="141">
        <v>1999</v>
      </c>
      <c r="BP3507" s="143" t="s">
        <v>26045</v>
      </c>
      <c r="BQ3507" s="143" t="s">
        <v>17560</v>
      </c>
    </row>
    <row r="3508" spans="15:69" x14ac:dyDescent="0.25">
      <c r="O3508" s="225" t="str">
        <f t="shared" si="1265"/>
        <v/>
      </c>
      <c r="BF3508" s="141">
        <v>47017</v>
      </c>
      <c r="BG3508" s="142" t="s">
        <v>21346</v>
      </c>
      <c r="BH3508" s="141" t="s">
        <v>180</v>
      </c>
      <c r="BI3508" s="141" t="s">
        <v>191</v>
      </c>
      <c r="BJ3508" s="141" t="s">
        <v>21194</v>
      </c>
      <c r="BK3508" s="141"/>
      <c r="BL3508" s="141" t="s">
        <v>21347</v>
      </c>
      <c r="BM3508" s="141">
        <v>45.428899999999999</v>
      </c>
      <c r="BN3508" s="141">
        <v>-72.732399999999998</v>
      </c>
      <c r="BO3508" s="141">
        <v>1997</v>
      </c>
      <c r="BP3508" s="143" t="s">
        <v>26045</v>
      </c>
      <c r="BQ3508" s="143" t="s">
        <v>17560</v>
      </c>
    </row>
    <row r="3509" spans="15:69" x14ac:dyDescent="0.25">
      <c r="O3509" s="225" t="str">
        <f t="shared" si="1265"/>
        <v/>
      </c>
      <c r="BF3509" s="141">
        <v>51008</v>
      </c>
      <c r="BG3509" s="142" t="s">
        <v>11367</v>
      </c>
      <c r="BH3509" s="141" t="s">
        <v>478</v>
      </c>
      <c r="BI3509" s="141" t="s">
        <v>176</v>
      </c>
      <c r="BJ3509" s="141" t="s">
        <v>11368</v>
      </c>
      <c r="BK3509" s="141"/>
      <c r="BL3509" s="141"/>
      <c r="BM3509" s="141">
        <v>46.331627498700001</v>
      </c>
      <c r="BN3509" s="141">
        <v>-73.108580095899995</v>
      </c>
      <c r="BO3509" s="141">
        <v>1997</v>
      </c>
      <c r="BP3509" s="143" t="s">
        <v>24560</v>
      </c>
      <c r="BQ3509" s="143" t="s">
        <v>17560</v>
      </c>
    </row>
    <row r="3510" spans="15:69" x14ac:dyDescent="0.25">
      <c r="O3510" s="225" t="str">
        <f t="shared" si="1265"/>
        <v/>
      </c>
      <c r="BF3510" s="141">
        <v>51008</v>
      </c>
      <c r="BG3510" s="142" t="s">
        <v>11369</v>
      </c>
      <c r="BH3510" s="141" t="s">
        <v>478</v>
      </c>
      <c r="BI3510" s="141" t="s">
        <v>176</v>
      </c>
      <c r="BJ3510" s="141" t="s">
        <v>11370</v>
      </c>
      <c r="BK3510" s="141"/>
      <c r="BL3510" s="141"/>
      <c r="BM3510" s="141">
        <v>46.321484301799998</v>
      </c>
      <c r="BN3510" s="141">
        <v>-73.082186849600006</v>
      </c>
      <c r="BO3510" s="141">
        <v>1997</v>
      </c>
      <c r="BP3510" s="143" t="s">
        <v>24560</v>
      </c>
      <c r="BQ3510" s="143" t="s">
        <v>17560</v>
      </c>
    </row>
    <row r="3511" spans="15:69" x14ac:dyDescent="0.25">
      <c r="O3511" s="225" t="str">
        <f t="shared" si="1265"/>
        <v/>
      </c>
      <c r="BF3511" s="141">
        <v>51008</v>
      </c>
      <c r="BG3511" s="142" t="s">
        <v>11371</v>
      </c>
      <c r="BH3511" s="141" t="s">
        <v>478</v>
      </c>
      <c r="BI3511" s="141" t="s">
        <v>176</v>
      </c>
      <c r="BJ3511" s="141" t="s">
        <v>11372</v>
      </c>
      <c r="BK3511" s="141"/>
      <c r="BL3511" s="141"/>
      <c r="BM3511" s="141">
        <v>46.324751845500003</v>
      </c>
      <c r="BN3511" s="141">
        <v>-73.080162001800005</v>
      </c>
      <c r="BO3511" s="141">
        <v>1997</v>
      </c>
      <c r="BP3511" s="143" t="s">
        <v>24560</v>
      </c>
      <c r="BQ3511" s="143" t="s">
        <v>17560</v>
      </c>
    </row>
    <row r="3512" spans="15:69" x14ac:dyDescent="0.25">
      <c r="O3512" s="225" t="str">
        <f t="shared" si="1265"/>
        <v/>
      </c>
      <c r="BF3512" s="141">
        <v>51020</v>
      </c>
      <c r="BG3512" s="142" t="s">
        <v>10595</v>
      </c>
      <c r="BH3512" s="141" t="s">
        <v>478</v>
      </c>
      <c r="BI3512" s="141" t="s">
        <v>1268</v>
      </c>
      <c r="BJ3512" s="141" t="s">
        <v>10568</v>
      </c>
      <c r="BK3512" s="141" t="s">
        <v>5039</v>
      </c>
      <c r="BL3512" s="141" t="s">
        <v>10566</v>
      </c>
      <c r="BM3512" s="141">
        <v>46.323892981119997</v>
      </c>
      <c r="BN3512" s="141">
        <v>-73.109681199765504</v>
      </c>
      <c r="BO3512" s="141">
        <v>2004</v>
      </c>
      <c r="BP3512" s="143" t="s">
        <v>24560</v>
      </c>
      <c r="BQ3512" s="143" t="s">
        <v>17560</v>
      </c>
    </row>
    <row r="3513" spans="15:69" x14ac:dyDescent="0.25">
      <c r="O3513" s="225" t="str">
        <f t="shared" si="1265"/>
        <v/>
      </c>
      <c r="BF3513" s="141">
        <v>51020</v>
      </c>
      <c r="BG3513" s="142" t="s">
        <v>10596</v>
      </c>
      <c r="BH3513" s="141" t="s">
        <v>478</v>
      </c>
      <c r="BI3513" s="141" t="s">
        <v>177</v>
      </c>
      <c r="BJ3513" s="141" t="s">
        <v>10570</v>
      </c>
      <c r="BK3513" s="141" t="s">
        <v>5039</v>
      </c>
      <c r="BL3513" s="141" t="s">
        <v>10566</v>
      </c>
      <c r="BM3513" s="141">
        <v>46.323892981119997</v>
      </c>
      <c r="BN3513" s="141">
        <v>-73.109681199765504</v>
      </c>
      <c r="BO3513" s="141">
        <v>2004</v>
      </c>
      <c r="BP3513" s="143" t="s">
        <v>24560</v>
      </c>
      <c r="BQ3513" s="143" t="s">
        <v>17560</v>
      </c>
    </row>
    <row r="3514" spans="15:69" x14ac:dyDescent="0.25">
      <c r="O3514" s="225" t="str">
        <f t="shared" si="1265"/>
        <v/>
      </c>
      <c r="BF3514" s="141">
        <v>51020</v>
      </c>
      <c r="BG3514" s="142" t="s">
        <v>11533</v>
      </c>
      <c r="BH3514" s="141" t="s">
        <v>478</v>
      </c>
      <c r="BI3514" s="141" t="s">
        <v>176</v>
      </c>
      <c r="BJ3514" s="141" t="s">
        <v>10572</v>
      </c>
      <c r="BK3514" s="141" t="s">
        <v>10573</v>
      </c>
      <c r="BL3514" s="141" t="s">
        <v>10574</v>
      </c>
      <c r="BM3514" s="141">
        <v>46.387111034280998</v>
      </c>
      <c r="BN3514" s="141">
        <v>-73.067989300830803</v>
      </c>
      <c r="BO3514" s="141">
        <v>2004</v>
      </c>
      <c r="BP3514" s="143" t="s">
        <v>24560</v>
      </c>
      <c r="BQ3514" s="143" t="s">
        <v>17560</v>
      </c>
    </row>
    <row r="3515" spans="15:69" x14ac:dyDescent="0.25">
      <c r="O3515" s="225" t="str">
        <f t="shared" si="1265"/>
        <v/>
      </c>
      <c r="BF3515" s="141">
        <v>51040</v>
      </c>
      <c r="BG3515" s="142" t="s">
        <v>11652</v>
      </c>
      <c r="BH3515" s="141" t="s">
        <v>478</v>
      </c>
      <c r="BI3515" s="141" t="s">
        <v>176</v>
      </c>
      <c r="BJ3515" s="141" t="s">
        <v>11307</v>
      </c>
      <c r="BK3515" s="141"/>
      <c r="BL3515" s="141"/>
      <c r="BM3515" s="141">
        <v>46.372652236699999</v>
      </c>
      <c r="BN3515" s="141">
        <v>-73.073752791299995</v>
      </c>
      <c r="BO3515" s="141">
        <v>1997</v>
      </c>
      <c r="BP3515" s="143" t="s">
        <v>24560</v>
      </c>
      <c r="BQ3515" s="143" t="s">
        <v>17560</v>
      </c>
    </row>
    <row r="3516" spans="15:69" x14ac:dyDescent="0.25">
      <c r="O3516" s="225" t="str">
        <f t="shared" si="1265"/>
        <v/>
      </c>
      <c r="BF3516" s="141">
        <v>88060</v>
      </c>
      <c r="BG3516" s="142" t="s">
        <v>14710</v>
      </c>
      <c r="BH3516" s="141" t="s">
        <v>478</v>
      </c>
      <c r="BI3516" s="141" t="s">
        <v>176</v>
      </c>
      <c r="BJ3516" s="141" t="s">
        <v>2514</v>
      </c>
      <c r="BK3516" s="141" t="s">
        <v>461</v>
      </c>
      <c r="BL3516" s="141" t="s">
        <v>14711</v>
      </c>
      <c r="BM3516" s="141">
        <v>48.675669999999997</v>
      </c>
      <c r="BN3516" s="141">
        <v>-78.109459999999999</v>
      </c>
      <c r="BO3516" s="141">
        <v>1981</v>
      </c>
      <c r="BP3516" s="143" t="s">
        <v>25136</v>
      </c>
      <c r="BQ3516" s="143" t="s">
        <v>27848</v>
      </c>
    </row>
    <row r="3517" spans="15:69" x14ac:dyDescent="0.25">
      <c r="O3517" s="225" t="str">
        <f t="shared" si="1265"/>
        <v/>
      </c>
      <c r="BF3517" s="141">
        <v>51040</v>
      </c>
      <c r="BG3517" s="142" t="s">
        <v>11653</v>
      </c>
      <c r="BH3517" s="141" t="s">
        <v>478</v>
      </c>
      <c r="BI3517" s="141" t="s">
        <v>176</v>
      </c>
      <c r="BJ3517" s="141" t="s">
        <v>11309</v>
      </c>
      <c r="BK3517" s="141"/>
      <c r="BL3517" s="141"/>
      <c r="BM3517" s="141">
        <v>46.394303939700002</v>
      </c>
      <c r="BN3517" s="141">
        <v>-73.091370938400004</v>
      </c>
      <c r="BO3517" s="141">
        <v>1997</v>
      </c>
      <c r="BP3517" s="143" t="s">
        <v>24560</v>
      </c>
      <c r="BQ3517" s="143" t="s">
        <v>17560</v>
      </c>
    </row>
    <row r="3518" spans="15:69" x14ac:dyDescent="0.25">
      <c r="O3518" s="225" t="str">
        <f t="shared" si="1265"/>
        <v/>
      </c>
      <c r="BF3518" s="141">
        <v>51040</v>
      </c>
      <c r="BG3518" s="142" t="s">
        <v>11654</v>
      </c>
      <c r="BH3518" s="141" t="s">
        <v>478</v>
      </c>
      <c r="BI3518" s="141" t="s">
        <v>176</v>
      </c>
      <c r="BJ3518" s="141" t="s">
        <v>11366</v>
      </c>
      <c r="BK3518" s="141"/>
      <c r="BL3518" s="141"/>
      <c r="BM3518" s="141">
        <v>46.328354133300003</v>
      </c>
      <c r="BN3518" s="141">
        <v>-73.109045026999993</v>
      </c>
      <c r="BO3518" s="141">
        <v>1997</v>
      </c>
      <c r="BP3518" s="143" t="s">
        <v>24560</v>
      </c>
      <c r="BQ3518" s="143" t="s">
        <v>17560</v>
      </c>
    </row>
    <row r="3519" spans="15:69" x14ac:dyDescent="0.25">
      <c r="O3519" s="225" t="str">
        <f t="shared" si="1265"/>
        <v/>
      </c>
      <c r="BF3519" s="141">
        <v>51040</v>
      </c>
      <c r="BG3519" s="142" t="s">
        <v>11655</v>
      </c>
      <c r="BH3519" s="141" t="s">
        <v>478</v>
      </c>
      <c r="BI3519" s="141" t="s">
        <v>176</v>
      </c>
      <c r="BJ3519" s="141" t="s">
        <v>11368</v>
      </c>
      <c r="BK3519" s="141"/>
      <c r="BL3519" s="141"/>
      <c r="BM3519" s="141">
        <v>46.331627498700001</v>
      </c>
      <c r="BN3519" s="141">
        <v>-73.108580095899995</v>
      </c>
      <c r="BO3519" s="141">
        <v>1997</v>
      </c>
      <c r="BP3519" s="143" t="s">
        <v>24560</v>
      </c>
      <c r="BQ3519" s="143" t="s">
        <v>17560</v>
      </c>
    </row>
    <row r="3520" spans="15:69" x14ac:dyDescent="0.25">
      <c r="O3520" s="225" t="str">
        <f t="shared" si="1265"/>
        <v/>
      </c>
      <c r="BF3520" s="141">
        <v>51040</v>
      </c>
      <c r="BG3520" s="142" t="s">
        <v>11656</v>
      </c>
      <c r="BH3520" s="141" t="s">
        <v>478</v>
      </c>
      <c r="BI3520" s="141" t="s">
        <v>176</v>
      </c>
      <c r="BJ3520" s="141" t="s">
        <v>11370</v>
      </c>
      <c r="BK3520" s="141"/>
      <c r="BL3520" s="141"/>
      <c r="BM3520" s="141">
        <v>46.321484301799998</v>
      </c>
      <c r="BN3520" s="141">
        <v>-73.082186849600006</v>
      </c>
      <c r="BO3520" s="141">
        <v>1997</v>
      </c>
      <c r="BP3520" s="143" t="s">
        <v>24560</v>
      </c>
      <c r="BQ3520" s="143" t="s">
        <v>17560</v>
      </c>
    </row>
    <row r="3521" spans="15:69" x14ac:dyDescent="0.25">
      <c r="O3521" s="225" t="str">
        <f t="shared" si="1265"/>
        <v/>
      </c>
      <c r="BF3521" s="141">
        <v>51045</v>
      </c>
      <c r="BG3521" s="142" t="s">
        <v>10642</v>
      </c>
      <c r="BH3521" s="141" t="s">
        <v>180</v>
      </c>
      <c r="BI3521" s="141" t="s">
        <v>191</v>
      </c>
      <c r="BJ3521" s="141"/>
      <c r="BK3521" s="141" t="s">
        <v>3545</v>
      </c>
      <c r="BL3521" s="141" t="s">
        <v>10643</v>
      </c>
      <c r="BM3521" s="141">
        <v>46.253187206499298</v>
      </c>
      <c r="BN3521" s="141">
        <v>-73.085453455110596</v>
      </c>
      <c r="BO3521" s="141">
        <v>1994</v>
      </c>
      <c r="BP3521" s="143" t="s">
        <v>24572</v>
      </c>
      <c r="BQ3521" s="143" t="s">
        <v>17560</v>
      </c>
    </row>
    <row r="3522" spans="15:69" x14ac:dyDescent="0.25">
      <c r="O3522" s="225" t="str">
        <f t="shared" si="1265"/>
        <v/>
      </c>
      <c r="BF3522" s="141">
        <v>51045</v>
      </c>
      <c r="BG3522" s="142" t="s">
        <v>10644</v>
      </c>
      <c r="BH3522" s="141" t="s">
        <v>180</v>
      </c>
      <c r="BI3522" s="141" t="s">
        <v>178</v>
      </c>
      <c r="BJ3522" s="141"/>
      <c r="BK3522" s="141" t="s">
        <v>2389</v>
      </c>
      <c r="BL3522" s="141" t="s">
        <v>10645</v>
      </c>
      <c r="BM3522" s="141">
        <v>46.248140662542703</v>
      </c>
      <c r="BN3522" s="141">
        <v>-73.082759149121401</v>
      </c>
      <c r="BO3522" s="141">
        <v>1993</v>
      </c>
      <c r="BP3522" s="143" t="s">
        <v>24573</v>
      </c>
      <c r="BQ3522" s="143" t="s">
        <v>17560</v>
      </c>
    </row>
    <row r="3523" spans="15:69" x14ac:dyDescent="0.25">
      <c r="O3523" s="225" t="str">
        <f t="shared" si="1265"/>
        <v/>
      </c>
      <c r="BF3523" s="141">
        <v>51045</v>
      </c>
      <c r="BG3523" s="142" t="s">
        <v>10646</v>
      </c>
      <c r="BH3523" s="141" t="s">
        <v>478</v>
      </c>
      <c r="BI3523" s="141" t="s">
        <v>176</v>
      </c>
      <c r="BJ3523" s="141"/>
      <c r="BK3523" s="141" t="s">
        <v>10647</v>
      </c>
      <c r="BL3523" s="141" t="s">
        <v>10643</v>
      </c>
      <c r="BM3523" s="141">
        <v>46.283240837620603</v>
      </c>
      <c r="BN3523" s="141">
        <v>-73.111803665702993</v>
      </c>
      <c r="BO3523" s="141">
        <v>1997</v>
      </c>
      <c r="BP3523" s="143" t="s">
        <v>24574</v>
      </c>
      <c r="BQ3523" s="143" t="s">
        <v>17560</v>
      </c>
    </row>
    <row r="3524" spans="15:69" x14ac:dyDescent="0.25">
      <c r="O3524" s="225" t="str">
        <f t="shared" si="1265"/>
        <v/>
      </c>
      <c r="BF3524" s="141">
        <v>52035</v>
      </c>
      <c r="BG3524" s="142" t="s">
        <v>17809</v>
      </c>
      <c r="BH3524" s="141" t="s">
        <v>180</v>
      </c>
      <c r="BI3524" s="141" t="s">
        <v>191</v>
      </c>
      <c r="BJ3524" s="141"/>
      <c r="BK3524" s="141" t="s">
        <v>4455</v>
      </c>
      <c r="BL3524" s="141" t="s">
        <v>17738</v>
      </c>
      <c r="BM3524" s="141">
        <v>46.084040000000002</v>
      </c>
      <c r="BN3524" s="141">
        <v>-73.172070000000005</v>
      </c>
      <c r="BO3524" s="141">
        <v>1995</v>
      </c>
      <c r="BP3524" s="143"/>
      <c r="BQ3524" s="143" t="s">
        <v>17560</v>
      </c>
    </row>
    <row r="3525" spans="15:69" x14ac:dyDescent="0.25">
      <c r="O3525" s="225" t="str">
        <f t="shared" si="1265"/>
        <v/>
      </c>
      <c r="BF3525" s="141">
        <v>52035</v>
      </c>
      <c r="BG3525" s="142" t="s">
        <v>17810</v>
      </c>
      <c r="BH3525" s="141" t="s">
        <v>180</v>
      </c>
      <c r="BI3525" s="141" t="s">
        <v>191</v>
      </c>
      <c r="BJ3525" s="141"/>
      <c r="BK3525" s="141" t="s">
        <v>17811</v>
      </c>
      <c r="BL3525" s="141" t="s">
        <v>17812</v>
      </c>
      <c r="BM3525" s="141">
        <v>46.089593000000001</v>
      </c>
      <c r="BN3525" s="141">
        <v>-73.192616999999998</v>
      </c>
      <c r="BO3525" s="141">
        <v>2014</v>
      </c>
      <c r="BP3525" s="143"/>
      <c r="BQ3525" s="143" t="s">
        <v>17560</v>
      </c>
    </row>
    <row r="3526" spans="15:69" x14ac:dyDescent="0.25">
      <c r="O3526" s="225" t="str">
        <f t="shared" si="1265"/>
        <v/>
      </c>
      <c r="BF3526" s="141">
        <v>55015</v>
      </c>
      <c r="BG3526" s="142" t="s">
        <v>22185</v>
      </c>
      <c r="BH3526" s="141" t="s">
        <v>180</v>
      </c>
      <c r="BI3526" s="141" t="s">
        <v>178</v>
      </c>
      <c r="BJ3526" s="141" t="s">
        <v>16973</v>
      </c>
      <c r="BK3526" s="141" t="s">
        <v>22186</v>
      </c>
      <c r="BL3526" s="141" t="s">
        <v>1953</v>
      </c>
      <c r="BM3526" s="141">
        <v>45.426949999999998</v>
      </c>
      <c r="BN3526" s="141">
        <v>-72.888210000000001</v>
      </c>
      <c r="BO3526" s="141">
        <v>1995</v>
      </c>
      <c r="BP3526" s="143" t="s">
        <v>27754</v>
      </c>
      <c r="BQ3526" s="143" t="s">
        <v>17560</v>
      </c>
    </row>
    <row r="3527" spans="15:69" x14ac:dyDescent="0.25">
      <c r="O3527" s="225" t="str">
        <f t="shared" si="1265"/>
        <v/>
      </c>
      <c r="BF3527" s="141">
        <v>56010</v>
      </c>
      <c r="BG3527" s="142" t="s">
        <v>22304</v>
      </c>
      <c r="BH3527" s="141" t="s">
        <v>478</v>
      </c>
      <c r="BI3527" s="141" t="s">
        <v>176</v>
      </c>
      <c r="BJ3527" s="141" t="s">
        <v>21792</v>
      </c>
      <c r="BK3527" s="141" t="s">
        <v>3150</v>
      </c>
      <c r="BL3527" s="141" t="s">
        <v>21793</v>
      </c>
      <c r="BM3527" s="141">
        <v>45.135980000000004</v>
      </c>
      <c r="BN3527" s="141">
        <v>-73.24118</v>
      </c>
      <c r="BO3527" s="141">
        <v>2004</v>
      </c>
      <c r="BP3527" s="143" t="s">
        <v>26118</v>
      </c>
      <c r="BQ3527" s="143" t="s">
        <v>17560</v>
      </c>
    </row>
    <row r="3528" spans="15:69" x14ac:dyDescent="0.25">
      <c r="O3528" s="225" t="str">
        <f t="shared" si="1265"/>
        <v/>
      </c>
      <c r="BF3528" s="141">
        <v>56083</v>
      </c>
      <c r="BG3528" s="142" t="s">
        <v>20623</v>
      </c>
      <c r="BH3528" s="141" t="s">
        <v>180</v>
      </c>
      <c r="BI3528" s="141" t="s">
        <v>191</v>
      </c>
      <c r="BJ3528" s="141" t="s">
        <v>20624</v>
      </c>
      <c r="BK3528" s="141" t="s">
        <v>20625</v>
      </c>
      <c r="BL3528" s="141" t="s">
        <v>19108</v>
      </c>
      <c r="BM3528" s="141">
        <v>45.378422</v>
      </c>
      <c r="BN3528" s="141">
        <v>-73.250771</v>
      </c>
      <c r="BO3528" s="141">
        <v>1995</v>
      </c>
      <c r="BP3528" s="143" t="s">
        <v>25968</v>
      </c>
      <c r="BQ3528" s="143" t="s">
        <v>17560</v>
      </c>
    </row>
    <row r="3529" spans="15:69" x14ac:dyDescent="0.25">
      <c r="O3529" s="225" t="str">
        <f t="shared" si="1265"/>
        <v/>
      </c>
      <c r="BF3529" s="141">
        <v>56083</v>
      </c>
      <c r="BG3529" s="142" t="s">
        <v>20626</v>
      </c>
      <c r="BH3529" s="141" t="s">
        <v>478</v>
      </c>
      <c r="BI3529" s="141" t="s">
        <v>186</v>
      </c>
      <c r="BJ3529" s="141" t="s">
        <v>20627</v>
      </c>
      <c r="BK3529" s="141" t="s">
        <v>20628</v>
      </c>
      <c r="BL3529" s="141" t="s">
        <v>20605</v>
      </c>
      <c r="BM3529" s="141">
        <v>45.332481000000001</v>
      </c>
      <c r="BN3529" s="141">
        <v>-73.299773999999999</v>
      </c>
      <c r="BO3529" s="141">
        <v>2000</v>
      </c>
      <c r="BP3529" s="143"/>
      <c r="BQ3529" s="143" t="s">
        <v>17560</v>
      </c>
    </row>
    <row r="3530" spans="15:69" x14ac:dyDescent="0.25">
      <c r="O3530" s="225" t="str">
        <f t="shared" si="1265"/>
        <v/>
      </c>
      <c r="BF3530" s="141">
        <v>56083</v>
      </c>
      <c r="BG3530" s="142" t="s">
        <v>20629</v>
      </c>
      <c r="BH3530" s="141" t="s">
        <v>180</v>
      </c>
      <c r="BI3530" s="141" t="s">
        <v>191</v>
      </c>
      <c r="BJ3530" s="141" t="s">
        <v>20630</v>
      </c>
      <c r="BK3530" s="141" t="s">
        <v>14102</v>
      </c>
      <c r="BL3530" s="141" t="s">
        <v>20631</v>
      </c>
      <c r="BM3530" s="141">
        <v>45.356498999999999</v>
      </c>
      <c r="BN3530" s="141">
        <v>-73.255787999999995</v>
      </c>
      <c r="BO3530" s="141">
        <v>1995</v>
      </c>
      <c r="BP3530" s="143" t="s">
        <v>25968</v>
      </c>
      <c r="BQ3530" s="143" t="s">
        <v>17560</v>
      </c>
    </row>
    <row r="3531" spans="15:69" x14ac:dyDescent="0.25">
      <c r="O3531" s="225" t="str">
        <f t="shared" si="1265"/>
        <v/>
      </c>
      <c r="BF3531" s="141">
        <v>56083</v>
      </c>
      <c r="BG3531" s="142" t="s">
        <v>20632</v>
      </c>
      <c r="BH3531" s="141" t="s">
        <v>180</v>
      </c>
      <c r="BI3531" s="141" t="s">
        <v>191</v>
      </c>
      <c r="BJ3531" s="141" t="s">
        <v>20633</v>
      </c>
      <c r="BK3531" s="141"/>
      <c r="BL3531" s="141" t="s">
        <v>20600</v>
      </c>
      <c r="BM3531" s="141">
        <v>45.348801000000002</v>
      </c>
      <c r="BN3531" s="141">
        <v>-73.265197999999998</v>
      </c>
      <c r="BO3531" s="141">
        <v>1995</v>
      </c>
      <c r="BP3531" s="143" t="s">
        <v>25968</v>
      </c>
      <c r="BQ3531" s="143" t="s">
        <v>17560</v>
      </c>
    </row>
    <row r="3532" spans="15:69" x14ac:dyDescent="0.25">
      <c r="O3532" s="225" t="str">
        <f t="shared" si="1265"/>
        <v/>
      </c>
      <c r="BF3532" s="141">
        <v>56083</v>
      </c>
      <c r="BG3532" s="142" t="s">
        <v>20669</v>
      </c>
      <c r="BH3532" s="141" t="s">
        <v>180</v>
      </c>
      <c r="BI3532" s="141" t="s">
        <v>191</v>
      </c>
      <c r="BJ3532" s="141" t="s">
        <v>20670</v>
      </c>
      <c r="BK3532" s="141" t="s">
        <v>6120</v>
      </c>
      <c r="BL3532" s="141" t="s">
        <v>20671</v>
      </c>
      <c r="BM3532" s="141">
        <v>45.370088000000003</v>
      </c>
      <c r="BN3532" s="141">
        <v>-73.266529000000006</v>
      </c>
      <c r="BO3532" s="141">
        <v>1995</v>
      </c>
      <c r="BP3532" s="143" t="s">
        <v>25968</v>
      </c>
      <c r="BQ3532" s="143" t="s">
        <v>17560</v>
      </c>
    </row>
    <row r="3533" spans="15:69" x14ac:dyDescent="0.25">
      <c r="O3533" s="225" t="str">
        <f t="shared" si="1265"/>
        <v/>
      </c>
      <c r="BF3533" s="141">
        <v>56083</v>
      </c>
      <c r="BG3533" s="142" t="s">
        <v>20672</v>
      </c>
      <c r="BH3533" s="141" t="s">
        <v>180</v>
      </c>
      <c r="BI3533" s="141" t="s">
        <v>191</v>
      </c>
      <c r="BJ3533" s="141" t="s">
        <v>20673</v>
      </c>
      <c r="BK3533" s="141" t="s">
        <v>2674</v>
      </c>
      <c r="BL3533" s="141" t="s">
        <v>20674</v>
      </c>
      <c r="BM3533" s="141">
        <v>45.306254421841501</v>
      </c>
      <c r="BN3533" s="141">
        <v>-73.243502201326294</v>
      </c>
      <c r="BO3533" s="141">
        <v>1996</v>
      </c>
      <c r="BP3533" s="143"/>
      <c r="BQ3533" s="143" t="s">
        <v>17560</v>
      </c>
    </row>
    <row r="3534" spans="15:69" x14ac:dyDescent="0.25">
      <c r="O3534" s="225" t="str">
        <f t="shared" ref="O3534:O3597" si="1266">IF(OR(B3534="",C3534="",G3534="",H3534="",I3534="",AND(J3534="",BW3534=FALSE),AND(K3534="",BX3534=FALSE),AND(L3534="",BY3534=FALSE),AND(M3534="",BZ3534=FALSE)),"",(IF(AND(100&gt;=CG3534,CG3534&gt;80),"A",IF(AND(80&gt;=CG3534,CG3534&gt;60),"B",IF(AND(60&gt;=CG3534,CG3534&gt;40),"C",IF(AND(40&gt;=CG3534,CG3534&gt;20),"D","E"))))))</f>
        <v/>
      </c>
      <c r="BF3534" s="141">
        <v>56083</v>
      </c>
      <c r="BG3534" s="142" t="s">
        <v>20675</v>
      </c>
      <c r="BH3534" s="141" t="s">
        <v>180</v>
      </c>
      <c r="BI3534" s="141" t="s">
        <v>191</v>
      </c>
      <c r="BJ3534" s="141" t="s">
        <v>20676</v>
      </c>
      <c r="BK3534" s="141" t="s">
        <v>13033</v>
      </c>
      <c r="BL3534" s="141" t="s">
        <v>20677</v>
      </c>
      <c r="BM3534" s="141">
        <v>45.311520000000002</v>
      </c>
      <c r="BN3534" s="141">
        <v>-73.228583999999998</v>
      </c>
      <c r="BO3534" s="141">
        <v>1995</v>
      </c>
      <c r="BP3534" s="143" t="s">
        <v>25968</v>
      </c>
      <c r="BQ3534" s="143" t="s">
        <v>17560</v>
      </c>
    </row>
    <row r="3535" spans="15:69" x14ac:dyDescent="0.25">
      <c r="O3535" s="225" t="str">
        <f t="shared" si="1266"/>
        <v/>
      </c>
      <c r="BF3535" s="141">
        <v>56083</v>
      </c>
      <c r="BG3535" s="142" t="s">
        <v>20678</v>
      </c>
      <c r="BH3535" s="141" t="s">
        <v>478</v>
      </c>
      <c r="BI3535" s="141" t="s">
        <v>186</v>
      </c>
      <c r="BJ3535" s="141" t="s">
        <v>20679</v>
      </c>
      <c r="BK3535" s="141" t="s">
        <v>20680</v>
      </c>
      <c r="BL3535" s="141" t="s">
        <v>20681</v>
      </c>
      <c r="BM3535" s="141">
        <v>45.305732999999996</v>
      </c>
      <c r="BN3535" s="141">
        <v>-73.210014000000001</v>
      </c>
      <c r="BO3535" s="141">
        <v>2000</v>
      </c>
      <c r="BP3535" s="143"/>
      <c r="BQ3535" s="143" t="s">
        <v>17560</v>
      </c>
    </row>
    <row r="3536" spans="15:69" x14ac:dyDescent="0.25">
      <c r="O3536" s="225" t="str">
        <f t="shared" si="1266"/>
        <v/>
      </c>
      <c r="BF3536" s="141">
        <v>56083</v>
      </c>
      <c r="BG3536" s="142" t="s">
        <v>20682</v>
      </c>
      <c r="BH3536" s="141" t="s">
        <v>478</v>
      </c>
      <c r="BI3536" s="141" t="s">
        <v>186</v>
      </c>
      <c r="BJ3536" s="141" t="s">
        <v>20683</v>
      </c>
      <c r="BK3536" s="141" t="s">
        <v>20684</v>
      </c>
      <c r="BL3536" s="141" t="s">
        <v>2719</v>
      </c>
      <c r="BM3536" s="141">
        <v>45.274151000000003</v>
      </c>
      <c r="BN3536" s="141">
        <v>-73.239044000000007</v>
      </c>
      <c r="BO3536" s="141">
        <v>2000</v>
      </c>
      <c r="BP3536" s="143"/>
      <c r="BQ3536" s="143" t="s">
        <v>17560</v>
      </c>
    </row>
    <row r="3537" spans="15:69" x14ac:dyDescent="0.25">
      <c r="O3537" s="225" t="str">
        <f t="shared" si="1266"/>
        <v/>
      </c>
      <c r="BF3537" s="141">
        <v>56083</v>
      </c>
      <c r="BG3537" s="142" t="s">
        <v>20685</v>
      </c>
      <c r="BH3537" s="141" t="s">
        <v>180</v>
      </c>
      <c r="BI3537" s="141" t="s">
        <v>191</v>
      </c>
      <c r="BJ3537" s="141" t="s">
        <v>20686</v>
      </c>
      <c r="BK3537" s="141" t="s">
        <v>2342</v>
      </c>
      <c r="BL3537" s="141" t="s">
        <v>20687</v>
      </c>
      <c r="BM3537" s="141">
        <v>45.316249999999997</v>
      </c>
      <c r="BN3537" s="141">
        <v>-73.248885999999999</v>
      </c>
      <c r="BO3537" s="141">
        <v>1995</v>
      </c>
      <c r="BP3537" s="143" t="s">
        <v>25968</v>
      </c>
      <c r="BQ3537" s="143" t="s">
        <v>17560</v>
      </c>
    </row>
    <row r="3538" spans="15:69" x14ac:dyDescent="0.25">
      <c r="O3538" s="225" t="str">
        <f t="shared" si="1266"/>
        <v/>
      </c>
      <c r="BF3538" s="141">
        <v>56083</v>
      </c>
      <c r="BG3538" s="142" t="s">
        <v>20688</v>
      </c>
      <c r="BH3538" s="141" t="s">
        <v>180</v>
      </c>
      <c r="BI3538" s="141" t="s">
        <v>191</v>
      </c>
      <c r="BJ3538" s="141" t="s">
        <v>20689</v>
      </c>
      <c r="BK3538" s="141" t="s">
        <v>20690</v>
      </c>
      <c r="BL3538" s="141" t="s">
        <v>2719</v>
      </c>
      <c r="BM3538" s="141">
        <v>45.274184735410302</v>
      </c>
      <c r="BN3538" s="141">
        <v>-73.239404854504997</v>
      </c>
      <c r="BO3538" s="141">
        <v>1998</v>
      </c>
      <c r="BP3538" s="143"/>
      <c r="BQ3538" s="143" t="s">
        <v>17560</v>
      </c>
    </row>
    <row r="3539" spans="15:69" x14ac:dyDescent="0.25">
      <c r="O3539" s="225" t="str">
        <f t="shared" si="1266"/>
        <v/>
      </c>
      <c r="BF3539" s="141">
        <v>56083</v>
      </c>
      <c r="BG3539" s="142" t="s">
        <v>20691</v>
      </c>
      <c r="BH3539" s="141" t="s">
        <v>180</v>
      </c>
      <c r="BI3539" s="141" t="s">
        <v>191</v>
      </c>
      <c r="BJ3539" s="141" t="s">
        <v>20692</v>
      </c>
      <c r="BK3539" s="141" t="s">
        <v>3863</v>
      </c>
      <c r="BL3539" s="141" t="s">
        <v>20693</v>
      </c>
      <c r="BM3539" s="141">
        <v>45.312435000000001</v>
      </c>
      <c r="BN3539" s="141">
        <v>-73.223915000000005</v>
      </c>
      <c r="BO3539" s="141">
        <v>1995</v>
      </c>
      <c r="BP3539" s="143" t="s">
        <v>25968</v>
      </c>
      <c r="BQ3539" s="143" t="s">
        <v>17560</v>
      </c>
    </row>
    <row r="3540" spans="15:69" x14ac:dyDescent="0.25">
      <c r="O3540" s="225" t="str">
        <f t="shared" si="1266"/>
        <v/>
      </c>
      <c r="BF3540" s="141">
        <v>59035</v>
      </c>
      <c r="BG3540" s="142" t="s">
        <v>23851</v>
      </c>
      <c r="BH3540" s="141" t="s">
        <v>180</v>
      </c>
      <c r="BI3540" s="141" t="s">
        <v>178</v>
      </c>
      <c r="BJ3540" s="141"/>
      <c r="BK3540" s="141" t="s">
        <v>14640</v>
      </c>
      <c r="BL3540" s="141" t="s">
        <v>23852</v>
      </c>
      <c r="BM3540" s="141">
        <v>45.868340000000003</v>
      </c>
      <c r="BN3540" s="141">
        <v>-73.214129999999997</v>
      </c>
      <c r="BO3540" s="141">
        <v>1987</v>
      </c>
      <c r="BP3540" s="143"/>
      <c r="BQ3540" s="143" t="s">
        <v>17560</v>
      </c>
    </row>
    <row r="3541" spans="15:69" x14ac:dyDescent="0.25">
      <c r="O3541" s="225" t="str">
        <f t="shared" si="1266"/>
        <v/>
      </c>
      <c r="BF3541" s="141">
        <v>59035</v>
      </c>
      <c r="BG3541" s="142" t="s">
        <v>23853</v>
      </c>
      <c r="BH3541" s="141" t="s">
        <v>180</v>
      </c>
      <c r="BI3541" s="141" t="s">
        <v>191</v>
      </c>
      <c r="BJ3541" s="141" t="s">
        <v>1539</v>
      </c>
      <c r="BK3541" s="141" t="s">
        <v>23854</v>
      </c>
      <c r="BL3541" s="141" t="s">
        <v>23633</v>
      </c>
      <c r="BM3541" s="141">
        <v>45.855110000000003</v>
      </c>
      <c r="BN3541" s="141">
        <v>-73.241584000000003</v>
      </c>
      <c r="BO3541" s="141">
        <v>1985</v>
      </c>
      <c r="BP3541" s="143"/>
      <c r="BQ3541" s="143" t="s">
        <v>17560</v>
      </c>
    </row>
    <row r="3542" spans="15:69" x14ac:dyDescent="0.25">
      <c r="O3542" s="225" t="str">
        <f t="shared" si="1266"/>
        <v/>
      </c>
      <c r="BF3542" s="141">
        <v>59035</v>
      </c>
      <c r="BG3542" s="142" t="s">
        <v>23855</v>
      </c>
      <c r="BH3542" s="141" t="s">
        <v>180</v>
      </c>
      <c r="BI3542" s="141" t="s">
        <v>191</v>
      </c>
      <c r="BJ3542" s="141" t="s">
        <v>1536</v>
      </c>
      <c r="BK3542" s="141" t="s">
        <v>4046</v>
      </c>
      <c r="BL3542" s="141" t="s">
        <v>23856</v>
      </c>
      <c r="BM3542" s="141">
        <v>45.854570000000002</v>
      </c>
      <c r="BN3542" s="141">
        <v>-73.244889999999998</v>
      </c>
      <c r="BO3542" s="141">
        <v>1985</v>
      </c>
      <c r="BP3542" s="143"/>
      <c r="BQ3542" s="143" t="s">
        <v>17560</v>
      </c>
    </row>
    <row r="3543" spans="15:69" x14ac:dyDescent="0.25">
      <c r="O3543" s="225" t="str">
        <f t="shared" si="1266"/>
        <v/>
      </c>
      <c r="BF3543" s="141">
        <v>59035</v>
      </c>
      <c r="BG3543" s="142" t="s">
        <v>23857</v>
      </c>
      <c r="BH3543" s="141" t="s">
        <v>180</v>
      </c>
      <c r="BI3543" s="141" t="s">
        <v>191</v>
      </c>
      <c r="BJ3543" s="141" t="s">
        <v>1918</v>
      </c>
      <c r="BK3543" s="141" t="s">
        <v>23858</v>
      </c>
      <c r="BL3543" s="141" t="s">
        <v>23633</v>
      </c>
      <c r="BM3543" s="141">
        <v>45.846769999999999</v>
      </c>
      <c r="BN3543" s="141">
        <v>-73.252009999999999</v>
      </c>
      <c r="BO3543" s="141">
        <v>1985</v>
      </c>
      <c r="BP3543" s="143"/>
      <c r="BQ3543" s="143" t="s">
        <v>17560</v>
      </c>
    </row>
    <row r="3544" spans="15:69" x14ac:dyDescent="0.25">
      <c r="O3544" s="225" t="str">
        <f t="shared" si="1266"/>
        <v/>
      </c>
      <c r="BF3544" s="141">
        <v>60028</v>
      </c>
      <c r="BG3544" s="142" t="s">
        <v>26455</v>
      </c>
      <c r="BH3544" s="141" t="s">
        <v>180</v>
      </c>
      <c r="BI3544" s="141" t="s">
        <v>178</v>
      </c>
      <c r="BJ3544" s="141"/>
      <c r="BK3544" s="141" t="s">
        <v>4805</v>
      </c>
      <c r="BL3544" s="141" t="s">
        <v>26661</v>
      </c>
      <c r="BM3544" s="141">
        <v>45.844956657031801</v>
      </c>
      <c r="BN3544" s="141">
        <v>-73.435935409109703</v>
      </c>
      <c r="BO3544" s="141">
        <v>1988</v>
      </c>
      <c r="BP3544" s="143" t="s">
        <v>484</v>
      </c>
      <c r="BQ3544" s="143" t="s">
        <v>17560</v>
      </c>
    </row>
    <row r="3545" spans="15:69" x14ac:dyDescent="0.25">
      <c r="O3545" s="225" t="str">
        <f t="shared" si="1266"/>
        <v/>
      </c>
      <c r="BF3545" s="141">
        <v>60028</v>
      </c>
      <c r="BG3545" s="142" t="s">
        <v>26456</v>
      </c>
      <c r="BH3545" s="141" t="s">
        <v>180</v>
      </c>
      <c r="BI3545" s="141" t="s">
        <v>191</v>
      </c>
      <c r="BJ3545" s="141" t="s">
        <v>26662</v>
      </c>
      <c r="BK3545" s="141" t="s">
        <v>13817</v>
      </c>
      <c r="BL3545" s="141" t="s">
        <v>26663</v>
      </c>
      <c r="BM3545" s="141">
        <v>45.826968508748003</v>
      </c>
      <c r="BN3545" s="141">
        <v>-73.419584675603502</v>
      </c>
      <c r="BO3545" s="141">
        <v>1987</v>
      </c>
      <c r="BP3545" s="143" t="s">
        <v>26783</v>
      </c>
      <c r="BQ3545" s="143" t="s">
        <v>17560</v>
      </c>
    </row>
    <row r="3546" spans="15:69" x14ac:dyDescent="0.25">
      <c r="O3546" s="225" t="str">
        <f t="shared" si="1266"/>
        <v/>
      </c>
      <c r="BF3546" s="141">
        <v>60028</v>
      </c>
      <c r="BG3546" s="142" t="s">
        <v>26457</v>
      </c>
      <c r="BH3546" s="141" t="s">
        <v>478</v>
      </c>
      <c r="BI3546" s="141" t="s">
        <v>176</v>
      </c>
      <c r="BJ3546" s="141"/>
      <c r="BK3546" s="141" t="s">
        <v>5844</v>
      </c>
      <c r="BL3546" s="141" t="s">
        <v>26664</v>
      </c>
      <c r="BM3546" s="141">
        <v>45.824507351068398</v>
      </c>
      <c r="BN3546" s="141">
        <v>-73.425907395521406</v>
      </c>
      <c r="BO3546" s="141">
        <v>2000</v>
      </c>
      <c r="BP3546" s="143" t="s">
        <v>482</v>
      </c>
      <c r="BQ3546" s="143" t="s">
        <v>17560</v>
      </c>
    </row>
    <row r="3547" spans="15:69" x14ac:dyDescent="0.25">
      <c r="O3547" s="225" t="str">
        <f t="shared" si="1266"/>
        <v/>
      </c>
      <c r="BF3547" s="141">
        <v>60028</v>
      </c>
      <c r="BG3547" s="142" t="s">
        <v>26458</v>
      </c>
      <c r="BH3547" s="141" t="s">
        <v>478</v>
      </c>
      <c r="BI3547" s="141" t="s">
        <v>186</v>
      </c>
      <c r="BJ3547" s="141"/>
      <c r="BK3547" s="141" t="s">
        <v>463</v>
      </c>
      <c r="BL3547" s="141" t="s">
        <v>26665</v>
      </c>
      <c r="BM3547" s="141">
        <v>45.855069898560501</v>
      </c>
      <c r="BN3547" s="141">
        <v>-73.435254186841803</v>
      </c>
      <c r="BO3547" s="141">
        <v>2000</v>
      </c>
      <c r="BP3547" s="143" t="s">
        <v>480</v>
      </c>
      <c r="BQ3547" s="143" t="s">
        <v>17560</v>
      </c>
    </row>
    <row r="3548" spans="15:69" x14ac:dyDescent="0.25">
      <c r="O3548" s="225" t="str">
        <f t="shared" si="1266"/>
        <v/>
      </c>
      <c r="BF3548" s="141">
        <v>60028</v>
      </c>
      <c r="BG3548" s="142" t="s">
        <v>26459</v>
      </c>
      <c r="BH3548" s="141" t="s">
        <v>180</v>
      </c>
      <c r="BI3548" s="141" t="s">
        <v>191</v>
      </c>
      <c r="BJ3548" s="141"/>
      <c r="BK3548" s="141" t="s">
        <v>2738</v>
      </c>
      <c r="BL3548" s="141" t="s">
        <v>26666</v>
      </c>
      <c r="BM3548" s="141">
        <v>45.8434062161475</v>
      </c>
      <c r="BN3548" s="141">
        <v>-73.431109294600404</v>
      </c>
      <c r="BO3548" s="141">
        <v>1999</v>
      </c>
      <c r="BP3548" s="143" t="s">
        <v>483</v>
      </c>
      <c r="BQ3548" s="143" t="s">
        <v>17560</v>
      </c>
    </row>
    <row r="3549" spans="15:69" x14ac:dyDescent="0.25">
      <c r="O3549" s="225" t="str">
        <f t="shared" si="1266"/>
        <v/>
      </c>
      <c r="BF3549" s="141">
        <v>60028</v>
      </c>
      <c r="BG3549" s="142" t="s">
        <v>26448</v>
      </c>
      <c r="BH3549" s="141" t="s">
        <v>180</v>
      </c>
      <c r="BI3549" s="141" t="s">
        <v>191</v>
      </c>
      <c r="BJ3549" s="141" t="s">
        <v>26651</v>
      </c>
      <c r="BK3549" s="141" t="s">
        <v>26652</v>
      </c>
      <c r="BL3549" s="141" t="s">
        <v>4182</v>
      </c>
      <c r="BM3549" s="141">
        <v>45.823597328029201</v>
      </c>
      <c r="BN3549" s="141">
        <v>-73.422118504237503</v>
      </c>
      <c r="BO3549" s="141">
        <v>1997</v>
      </c>
      <c r="BP3549" s="143" t="s">
        <v>26780</v>
      </c>
      <c r="BQ3549" s="143" t="s">
        <v>17560</v>
      </c>
    </row>
    <row r="3550" spans="15:69" x14ac:dyDescent="0.25">
      <c r="O3550" s="225" t="str">
        <f t="shared" si="1266"/>
        <v/>
      </c>
      <c r="BF3550" s="141">
        <v>61027</v>
      </c>
      <c r="BG3550" s="142" t="s">
        <v>26896</v>
      </c>
      <c r="BH3550" s="141" t="s">
        <v>478</v>
      </c>
      <c r="BI3550" s="141" t="s">
        <v>176</v>
      </c>
      <c r="BJ3550" s="141" t="s">
        <v>2518</v>
      </c>
      <c r="BK3550" s="141" t="s">
        <v>1805</v>
      </c>
      <c r="BL3550" s="141" t="s">
        <v>2519</v>
      </c>
      <c r="BM3550" s="141">
        <v>46.023212000000001</v>
      </c>
      <c r="BN3550" s="141">
        <v>-73.435135000000002</v>
      </c>
      <c r="BO3550" s="141">
        <v>1984</v>
      </c>
      <c r="BP3550" s="143" t="s">
        <v>24002</v>
      </c>
      <c r="BQ3550" s="143" t="s">
        <v>17560</v>
      </c>
    </row>
    <row r="3551" spans="15:69" x14ac:dyDescent="0.25">
      <c r="O3551" s="225" t="str">
        <f t="shared" si="1266"/>
        <v/>
      </c>
      <c r="BF3551" s="141">
        <v>61027</v>
      </c>
      <c r="BG3551" s="142" t="s">
        <v>26897</v>
      </c>
      <c r="BH3551" s="141" t="s">
        <v>478</v>
      </c>
      <c r="BI3551" s="141" t="s">
        <v>176</v>
      </c>
      <c r="BJ3551" s="141" t="s">
        <v>2530</v>
      </c>
      <c r="BK3551" s="141" t="s">
        <v>1805</v>
      </c>
      <c r="BL3551" s="141" t="s">
        <v>2519</v>
      </c>
      <c r="BM3551" s="141">
        <v>46.023212000000001</v>
      </c>
      <c r="BN3551" s="141">
        <v>-73.435135000000002</v>
      </c>
      <c r="BO3551" s="141">
        <v>1984</v>
      </c>
      <c r="BP3551" s="143" t="s">
        <v>24003</v>
      </c>
      <c r="BQ3551" s="143" t="s">
        <v>17560</v>
      </c>
    </row>
    <row r="3552" spans="15:69" x14ac:dyDescent="0.25">
      <c r="O3552" s="225" t="str">
        <f t="shared" si="1266"/>
        <v/>
      </c>
      <c r="BF3552" s="141">
        <v>61030</v>
      </c>
      <c r="BG3552" s="142" t="s">
        <v>18231</v>
      </c>
      <c r="BH3552" s="141" t="s">
        <v>478</v>
      </c>
      <c r="BI3552" s="141" t="s">
        <v>176</v>
      </c>
      <c r="BJ3552" s="141" t="s">
        <v>18023</v>
      </c>
      <c r="BK3552" s="141" t="s">
        <v>1805</v>
      </c>
      <c r="BL3552" s="141" t="s">
        <v>2519</v>
      </c>
      <c r="BM3552" s="141">
        <v>46.023212000000001</v>
      </c>
      <c r="BN3552" s="141">
        <v>-73.435135000000002</v>
      </c>
      <c r="BO3552" s="141">
        <v>2007</v>
      </c>
      <c r="BP3552" s="143" t="s">
        <v>25564</v>
      </c>
      <c r="BQ3552" s="143" t="s">
        <v>17560</v>
      </c>
    </row>
    <row r="3553" spans="15:69" x14ac:dyDescent="0.25">
      <c r="O3553" s="225" t="str">
        <f t="shared" si="1266"/>
        <v/>
      </c>
      <c r="BF3553" s="141">
        <v>61030</v>
      </c>
      <c r="BG3553" s="142" t="s">
        <v>18232</v>
      </c>
      <c r="BH3553" s="141" t="s">
        <v>478</v>
      </c>
      <c r="BI3553" s="141" t="s">
        <v>176</v>
      </c>
      <c r="BJ3553" s="141" t="s">
        <v>18025</v>
      </c>
      <c r="BK3553" s="141" t="s">
        <v>1805</v>
      </c>
      <c r="BL3553" s="141" t="s">
        <v>2519</v>
      </c>
      <c r="BM3553" s="141">
        <v>46.023212000000001</v>
      </c>
      <c r="BN3553" s="141">
        <v>-73.435135000000002</v>
      </c>
      <c r="BO3553" s="141">
        <v>1984</v>
      </c>
      <c r="BP3553" s="143" t="s">
        <v>25565</v>
      </c>
      <c r="BQ3553" s="143" t="s">
        <v>17560</v>
      </c>
    </row>
    <row r="3554" spans="15:69" x14ac:dyDescent="0.25">
      <c r="O3554" s="225" t="str">
        <f t="shared" si="1266"/>
        <v/>
      </c>
      <c r="BF3554" s="141">
        <v>61030</v>
      </c>
      <c r="BG3554" s="142" t="s">
        <v>18233</v>
      </c>
      <c r="BH3554" s="141" t="s">
        <v>478</v>
      </c>
      <c r="BI3554" s="141" t="s">
        <v>176</v>
      </c>
      <c r="BJ3554" s="141" t="s">
        <v>18027</v>
      </c>
      <c r="BK3554" s="141" t="s">
        <v>1805</v>
      </c>
      <c r="BL3554" s="141" t="s">
        <v>2519</v>
      </c>
      <c r="BM3554" s="141">
        <v>46.023212000000001</v>
      </c>
      <c r="BN3554" s="141">
        <v>-73.435135000000002</v>
      </c>
      <c r="BO3554" s="141">
        <v>1984</v>
      </c>
      <c r="BP3554" s="143" t="s">
        <v>25566</v>
      </c>
      <c r="BQ3554" s="143" t="s">
        <v>17560</v>
      </c>
    </row>
    <row r="3555" spans="15:69" x14ac:dyDescent="0.25">
      <c r="O3555" s="225" t="str">
        <f t="shared" si="1266"/>
        <v/>
      </c>
      <c r="BF3555" s="141">
        <v>61027</v>
      </c>
      <c r="BG3555" s="142" t="s">
        <v>26898</v>
      </c>
      <c r="BH3555" s="141" t="s">
        <v>478</v>
      </c>
      <c r="BI3555" s="141" t="s">
        <v>176</v>
      </c>
      <c r="BJ3555" s="141" t="s">
        <v>2532</v>
      </c>
      <c r="BK3555" s="141" t="s">
        <v>1805</v>
      </c>
      <c r="BL3555" s="141" t="s">
        <v>2519</v>
      </c>
      <c r="BM3555" s="141">
        <v>46.023212000000001</v>
      </c>
      <c r="BN3555" s="141">
        <v>-73.435135000000002</v>
      </c>
      <c r="BO3555" s="141">
        <v>1984</v>
      </c>
      <c r="BP3555" s="143" t="s">
        <v>24004</v>
      </c>
      <c r="BQ3555" s="143" t="s">
        <v>17560</v>
      </c>
    </row>
    <row r="3556" spans="15:69" x14ac:dyDescent="0.25">
      <c r="O3556" s="225" t="str">
        <f t="shared" si="1266"/>
        <v/>
      </c>
      <c r="BF3556" s="141">
        <v>61027</v>
      </c>
      <c r="BG3556" s="142" t="s">
        <v>26899</v>
      </c>
      <c r="BH3556" s="141" t="s">
        <v>478</v>
      </c>
      <c r="BI3556" s="141" t="s">
        <v>176</v>
      </c>
      <c r="BJ3556" s="141" t="s">
        <v>2534</v>
      </c>
      <c r="BK3556" s="141" t="s">
        <v>1805</v>
      </c>
      <c r="BL3556" s="141" t="s">
        <v>2519</v>
      </c>
      <c r="BM3556" s="141">
        <v>46.023212000000001</v>
      </c>
      <c r="BN3556" s="141">
        <v>-73.435135000000002</v>
      </c>
      <c r="BO3556" s="141">
        <v>1984</v>
      </c>
      <c r="BP3556" s="143" t="s">
        <v>24005</v>
      </c>
      <c r="BQ3556" s="143" t="s">
        <v>17560</v>
      </c>
    </row>
    <row r="3557" spans="15:69" x14ac:dyDescent="0.25">
      <c r="O3557" s="225" t="str">
        <f t="shared" si="1266"/>
        <v/>
      </c>
      <c r="BF3557" s="141">
        <v>61027</v>
      </c>
      <c r="BG3557" s="142" t="s">
        <v>26900</v>
      </c>
      <c r="BH3557" s="141" t="s">
        <v>478</v>
      </c>
      <c r="BI3557" s="141" t="s">
        <v>176</v>
      </c>
      <c r="BJ3557" s="141" t="s">
        <v>2536</v>
      </c>
      <c r="BK3557" s="141" t="s">
        <v>1805</v>
      </c>
      <c r="BL3557" s="141" t="s">
        <v>2519</v>
      </c>
      <c r="BM3557" s="141">
        <v>46.023212000000001</v>
      </c>
      <c r="BN3557" s="141">
        <v>-73.435135000000002</v>
      </c>
      <c r="BO3557" s="141">
        <v>2009</v>
      </c>
      <c r="BP3557" s="143" t="s">
        <v>24006</v>
      </c>
      <c r="BQ3557" s="143" t="s">
        <v>17560</v>
      </c>
    </row>
    <row r="3558" spans="15:69" x14ac:dyDescent="0.25">
      <c r="O3558" s="225" t="str">
        <f t="shared" si="1266"/>
        <v/>
      </c>
      <c r="BF3558" s="141">
        <v>61027</v>
      </c>
      <c r="BG3558" s="142" t="s">
        <v>26901</v>
      </c>
      <c r="BH3558" s="141" t="s">
        <v>478</v>
      </c>
      <c r="BI3558" s="141" t="s">
        <v>176</v>
      </c>
      <c r="BJ3558" s="141" t="s">
        <v>2608</v>
      </c>
      <c r="BK3558" s="141" t="s">
        <v>1805</v>
      </c>
      <c r="BL3558" s="141" t="s">
        <v>2519</v>
      </c>
      <c r="BM3558" s="141">
        <v>46.023212000000001</v>
      </c>
      <c r="BN3558" s="141">
        <v>-73.435135000000002</v>
      </c>
      <c r="BO3558" s="141">
        <v>1984</v>
      </c>
      <c r="BP3558" s="143" t="s">
        <v>24013</v>
      </c>
      <c r="BQ3558" s="143" t="s">
        <v>17560</v>
      </c>
    </row>
    <row r="3559" spans="15:69" x14ac:dyDescent="0.25">
      <c r="O3559" s="225" t="str">
        <f t="shared" si="1266"/>
        <v/>
      </c>
      <c r="BF3559" s="141">
        <v>61027</v>
      </c>
      <c r="BG3559" s="142" t="s">
        <v>26902</v>
      </c>
      <c r="BH3559" s="141" t="s">
        <v>478</v>
      </c>
      <c r="BI3559" s="141" t="s">
        <v>176</v>
      </c>
      <c r="BJ3559" s="141" t="s">
        <v>2610</v>
      </c>
      <c r="BK3559" s="141" t="s">
        <v>1805</v>
      </c>
      <c r="BL3559" s="141" t="s">
        <v>2519</v>
      </c>
      <c r="BM3559" s="141">
        <v>46.023212000000001</v>
      </c>
      <c r="BN3559" s="141">
        <v>-73.435135000000002</v>
      </c>
      <c r="BO3559" s="141">
        <v>1954</v>
      </c>
      <c r="BP3559" s="143" t="s">
        <v>24014</v>
      </c>
      <c r="BQ3559" s="143" t="s">
        <v>17560</v>
      </c>
    </row>
    <row r="3560" spans="15:69" x14ac:dyDescent="0.25">
      <c r="O3560" s="225" t="str">
        <f t="shared" si="1266"/>
        <v/>
      </c>
      <c r="BF3560" s="141">
        <v>61027</v>
      </c>
      <c r="BG3560" s="142" t="s">
        <v>26903</v>
      </c>
      <c r="BH3560" s="141" t="s">
        <v>478</v>
      </c>
      <c r="BI3560" s="141" t="s">
        <v>176</v>
      </c>
      <c r="BJ3560" s="141" t="s">
        <v>2612</v>
      </c>
      <c r="BK3560" s="141" t="s">
        <v>1805</v>
      </c>
      <c r="BL3560" s="141" t="s">
        <v>2519</v>
      </c>
      <c r="BM3560" s="141">
        <v>46.023212000000001</v>
      </c>
      <c r="BN3560" s="141">
        <v>-73.435135000000002</v>
      </c>
      <c r="BO3560" s="141">
        <v>1984</v>
      </c>
      <c r="BP3560" s="143" t="s">
        <v>24015</v>
      </c>
      <c r="BQ3560" s="143" t="s">
        <v>17560</v>
      </c>
    </row>
    <row r="3561" spans="15:69" x14ac:dyDescent="0.25">
      <c r="O3561" s="225" t="str">
        <f t="shared" si="1266"/>
        <v/>
      </c>
      <c r="BF3561" s="141">
        <v>61027</v>
      </c>
      <c r="BG3561" s="142" t="s">
        <v>26904</v>
      </c>
      <c r="BH3561" s="141" t="s">
        <v>478</v>
      </c>
      <c r="BI3561" s="141" t="s">
        <v>176</v>
      </c>
      <c r="BJ3561" s="141" t="s">
        <v>2614</v>
      </c>
      <c r="BK3561" s="141" t="s">
        <v>1805</v>
      </c>
      <c r="BL3561" s="141" t="s">
        <v>2519</v>
      </c>
      <c r="BM3561" s="141">
        <v>46.023212000000001</v>
      </c>
      <c r="BN3561" s="141">
        <v>-73.435135000000002</v>
      </c>
      <c r="BO3561" s="141">
        <v>1954</v>
      </c>
      <c r="BP3561" s="143" t="s">
        <v>24016</v>
      </c>
      <c r="BQ3561" s="143" t="s">
        <v>17560</v>
      </c>
    </row>
    <row r="3562" spans="15:69" x14ac:dyDescent="0.25">
      <c r="O3562" s="225" t="str">
        <f t="shared" si="1266"/>
        <v/>
      </c>
      <c r="BF3562" s="141">
        <v>61027</v>
      </c>
      <c r="BG3562" s="142" t="s">
        <v>26905</v>
      </c>
      <c r="BH3562" s="141" t="s">
        <v>478</v>
      </c>
      <c r="BI3562" s="141" t="s">
        <v>176</v>
      </c>
      <c r="BJ3562" s="141" t="s">
        <v>18023</v>
      </c>
      <c r="BK3562" s="141" t="s">
        <v>1805</v>
      </c>
      <c r="BL3562" s="141" t="s">
        <v>2519</v>
      </c>
      <c r="BM3562" s="141">
        <v>46.023212000000001</v>
      </c>
      <c r="BN3562" s="141">
        <v>-73.435135000000002</v>
      </c>
      <c r="BO3562" s="141">
        <v>2007</v>
      </c>
      <c r="BP3562" s="143" t="s">
        <v>25564</v>
      </c>
      <c r="BQ3562" s="143" t="s">
        <v>17560</v>
      </c>
    </row>
    <row r="3563" spans="15:69" x14ac:dyDescent="0.25">
      <c r="O3563" s="225" t="str">
        <f t="shared" si="1266"/>
        <v/>
      </c>
      <c r="BF3563" s="141">
        <v>61027</v>
      </c>
      <c r="BG3563" s="142" t="s">
        <v>26906</v>
      </c>
      <c r="BH3563" s="141" t="s">
        <v>478</v>
      </c>
      <c r="BI3563" s="141" t="s">
        <v>176</v>
      </c>
      <c r="BJ3563" s="141" t="s">
        <v>18025</v>
      </c>
      <c r="BK3563" s="141" t="s">
        <v>1805</v>
      </c>
      <c r="BL3563" s="141" t="s">
        <v>2519</v>
      </c>
      <c r="BM3563" s="141">
        <v>46.023212000000001</v>
      </c>
      <c r="BN3563" s="141">
        <v>-73.435135000000002</v>
      </c>
      <c r="BO3563" s="141">
        <v>1984</v>
      </c>
      <c r="BP3563" s="143" t="s">
        <v>25565</v>
      </c>
      <c r="BQ3563" s="143" t="s">
        <v>17560</v>
      </c>
    </row>
    <row r="3564" spans="15:69" x14ac:dyDescent="0.25">
      <c r="O3564" s="225" t="str">
        <f t="shared" si="1266"/>
        <v/>
      </c>
      <c r="BF3564" s="141">
        <v>61030</v>
      </c>
      <c r="BG3564" s="142" t="s">
        <v>18234</v>
      </c>
      <c r="BH3564" s="141" t="s">
        <v>478</v>
      </c>
      <c r="BI3564" s="141" t="s">
        <v>176</v>
      </c>
      <c r="BJ3564" s="141" t="s">
        <v>18064</v>
      </c>
      <c r="BK3564" s="141" t="s">
        <v>1805</v>
      </c>
      <c r="BL3564" s="141" t="s">
        <v>2519</v>
      </c>
      <c r="BM3564" s="141">
        <v>46.023212000000001</v>
      </c>
      <c r="BN3564" s="141">
        <v>-73.435135000000002</v>
      </c>
      <c r="BO3564" s="141">
        <v>1984</v>
      </c>
      <c r="BP3564" s="143" t="s">
        <v>25575</v>
      </c>
      <c r="BQ3564" s="143" t="s">
        <v>17560</v>
      </c>
    </row>
    <row r="3565" spans="15:69" x14ac:dyDescent="0.25">
      <c r="O3565" s="225" t="str">
        <f t="shared" si="1266"/>
        <v/>
      </c>
      <c r="BF3565" s="141">
        <v>62085</v>
      </c>
      <c r="BG3565" s="142" t="s">
        <v>18530</v>
      </c>
      <c r="BH3565" s="141" t="s">
        <v>180</v>
      </c>
      <c r="BI3565" s="141" t="s">
        <v>191</v>
      </c>
      <c r="BJ3565" s="141"/>
      <c r="BK3565" s="141" t="s">
        <v>5101</v>
      </c>
      <c r="BL3565" s="141" t="s">
        <v>18531</v>
      </c>
      <c r="BM3565" s="141">
        <v>46.673656999999999</v>
      </c>
      <c r="BN3565" s="141">
        <v>-73.912700000000001</v>
      </c>
      <c r="BO3565" s="141">
        <v>1993</v>
      </c>
      <c r="BP3565" s="143" t="s">
        <v>25677</v>
      </c>
      <c r="BQ3565" s="143" t="s">
        <v>26794</v>
      </c>
    </row>
    <row r="3566" spans="15:69" x14ac:dyDescent="0.25">
      <c r="O3566" s="225" t="str">
        <f t="shared" si="1266"/>
        <v/>
      </c>
      <c r="BF3566" s="141">
        <v>61030</v>
      </c>
      <c r="BG3566" s="142" t="s">
        <v>18235</v>
      </c>
      <c r="BH3566" s="141" t="s">
        <v>478</v>
      </c>
      <c r="BI3566" s="141" t="s">
        <v>176</v>
      </c>
      <c r="BJ3566" s="141" t="s">
        <v>18066</v>
      </c>
      <c r="BK3566" s="141" t="s">
        <v>1805</v>
      </c>
      <c r="BL3566" s="141" t="s">
        <v>2519</v>
      </c>
      <c r="BM3566" s="141">
        <v>46.023212000000001</v>
      </c>
      <c r="BN3566" s="141">
        <v>-73.435135000000002</v>
      </c>
      <c r="BO3566" s="141">
        <v>2004</v>
      </c>
      <c r="BP3566" s="143" t="s">
        <v>25576</v>
      </c>
      <c r="BQ3566" s="143" t="s">
        <v>17560</v>
      </c>
    </row>
    <row r="3567" spans="15:69" x14ac:dyDescent="0.25">
      <c r="O3567" s="225" t="str">
        <f t="shared" si="1266"/>
        <v/>
      </c>
      <c r="BF3567" s="141">
        <v>61030</v>
      </c>
      <c r="BG3567" s="142" t="s">
        <v>18236</v>
      </c>
      <c r="BH3567" s="141" t="s">
        <v>478</v>
      </c>
      <c r="BI3567" s="141" t="s">
        <v>176</v>
      </c>
      <c r="BJ3567" s="141" t="s">
        <v>18068</v>
      </c>
      <c r="BK3567" s="141" t="s">
        <v>1805</v>
      </c>
      <c r="BL3567" s="141" t="s">
        <v>2519</v>
      </c>
      <c r="BM3567" s="141">
        <v>46.023212000000001</v>
      </c>
      <c r="BN3567" s="141">
        <v>-73.435135000000002</v>
      </c>
      <c r="BO3567" s="141">
        <v>1984</v>
      </c>
      <c r="BP3567" s="143" t="s">
        <v>25577</v>
      </c>
      <c r="BQ3567" s="143" t="s">
        <v>17560</v>
      </c>
    </row>
    <row r="3568" spans="15:69" x14ac:dyDescent="0.25">
      <c r="O3568" s="225" t="str">
        <f t="shared" si="1266"/>
        <v/>
      </c>
      <c r="BF3568" s="141">
        <v>65005</v>
      </c>
      <c r="BG3568" s="142" t="s">
        <v>26469</v>
      </c>
      <c r="BH3568" s="141" t="s">
        <v>180</v>
      </c>
      <c r="BI3568" s="141" t="s">
        <v>191</v>
      </c>
      <c r="BJ3568" s="141" t="s">
        <v>2523</v>
      </c>
      <c r="BK3568" s="141" t="s">
        <v>2524</v>
      </c>
      <c r="BL3568" s="141" t="s">
        <v>2525</v>
      </c>
      <c r="BM3568" s="141">
        <v>45.532704134504598</v>
      </c>
      <c r="BN3568" s="141">
        <v>-73.816927162010003</v>
      </c>
      <c r="BO3568" s="141">
        <v>1994</v>
      </c>
      <c r="BP3568" s="143" t="s">
        <v>26701</v>
      </c>
      <c r="BQ3568" s="143" t="s">
        <v>17560</v>
      </c>
    </row>
    <row r="3569" spans="15:69" x14ac:dyDescent="0.25">
      <c r="O3569" s="225" t="str">
        <f t="shared" si="1266"/>
        <v/>
      </c>
      <c r="BF3569" s="141">
        <v>65005</v>
      </c>
      <c r="BG3569" s="142" t="s">
        <v>26470</v>
      </c>
      <c r="BH3569" s="141" t="s">
        <v>180</v>
      </c>
      <c r="BI3569" s="141" t="s">
        <v>191</v>
      </c>
      <c r="BJ3569" s="141" t="s">
        <v>2526</v>
      </c>
      <c r="BK3569" s="141" t="s">
        <v>2527</v>
      </c>
      <c r="BL3569" s="141" t="s">
        <v>2528</v>
      </c>
      <c r="BM3569" s="141">
        <v>45.554854750185001</v>
      </c>
      <c r="BN3569" s="141">
        <v>-73.877820184006495</v>
      </c>
      <c r="BO3569" s="141">
        <v>1991</v>
      </c>
      <c r="BP3569" s="143" t="s">
        <v>26701</v>
      </c>
      <c r="BQ3569" s="143" t="s">
        <v>17560</v>
      </c>
    </row>
    <row r="3570" spans="15:69" x14ac:dyDescent="0.25">
      <c r="O3570" s="225" t="str">
        <f t="shared" si="1266"/>
        <v/>
      </c>
      <c r="BF3570" s="141">
        <v>64015</v>
      </c>
      <c r="BG3570" s="142" t="s">
        <v>2956</v>
      </c>
      <c r="BH3570" s="141" t="s">
        <v>180</v>
      </c>
      <c r="BI3570" s="141" t="s">
        <v>191</v>
      </c>
      <c r="BJ3570" s="141" t="s">
        <v>2957</v>
      </c>
      <c r="BK3570" s="141" t="s">
        <v>2958</v>
      </c>
      <c r="BL3570" s="141" t="s">
        <v>2959</v>
      </c>
      <c r="BM3570" s="141">
        <v>45.74794</v>
      </c>
      <c r="BN3570" s="141">
        <v>-73.600629999999995</v>
      </c>
      <c r="BO3570" s="141">
        <v>1980</v>
      </c>
      <c r="BP3570" s="143" t="s">
        <v>23998</v>
      </c>
      <c r="BQ3570" s="143" t="s">
        <v>17560</v>
      </c>
    </row>
    <row r="3571" spans="15:69" x14ac:dyDescent="0.25">
      <c r="O3571" s="225" t="str">
        <f t="shared" si="1266"/>
        <v/>
      </c>
      <c r="BF3571" s="141">
        <v>64015</v>
      </c>
      <c r="BG3571" s="142" t="s">
        <v>2960</v>
      </c>
      <c r="BH3571" s="141" t="s">
        <v>180</v>
      </c>
      <c r="BI3571" s="141" t="s">
        <v>191</v>
      </c>
      <c r="BJ3571" s="141" t="s">
        <v>2961</v>
      </c>
      <c r="BK3571" s="141" t="s">
        <v>2473</v>
      </c>
      <c r="BL3571" s="141" t="s">
        <v>2962</v>
      </c>
      <c r="BM3571" s="141">
        <v>45.749305999999997</v>
      </c>
      <c r="BN3571" s="141">
        <v>-73.595669999999998</v>
      </c>
      <c r="BO3571" s="141">
        <v>2010</v>
      </c>
      <c r="BP3571" s="143" t="s">
        <v>23998</v>
      </c>
      <c r="BQ3571" s="143" t="s">
        <v>17560</v>
      </c>
    </row>
    <row r="3572" spans="15:69" x14ac:dyDescent="0.25">
      <c r="O3572" s="225" t="str">
        <f t="shared" si="1266"/>
        <v/>
      </c>
      <c r="BF3572" s="141">
        <v>64015</v>
      </c>
      <c r="BG3572" s="142" t="s">
        <v>2963</v>
      </c>
      <c r="BH3572" s="141" t="s">
        <v>180</v>
      </c>
      <c r="BI3572" s="141" t="s">
        <v>191</v>
      </c>
      <c r="BJ3572" s="141" t="s">
        <v>2964</v>
      </c>
      <c r="BK3572" s="141" t="s">
        <v>2965</v>
      </c>
      <c r="BL3572" s="141" t="s">
        <v>2966</v>
      </c>
      <c r="BM3572" s="141">
        <v>45.74633</v>
      </c>
      <c r="BN3572" s="141">
        <v>-73.595640000000003</v>
      </c>
      <c r="BO3572" s="141">
        <v>2011</v>
      </c>
      <c r="BP3572" s="143" t="s">
        <v>23998</v>
      </c>
      <c r="BQ3572" s="143" t="s">
        <v>17560</v>
      </c>
    </row>
    <row r="3573" spans="15:69" x14ac:dyDescent="0.25">
      <c r="O3573" s="225" t="str">
        <f t="shared" si="1266"/>
        <v/>
      </c>
      <c r="BF3573" s="141">
        <v>65005</v>
      </c>
      <c r="BG3573" s="142" t="s">
        <v>26471</v>
      </c>
      <c r="BH3573" s="141" t="s">
        <v>180</v>
      </c>
      <c r="BI3573" s="141" t="s">
        <v>191</v>
      </c>
      <c r="BJ3573" s="141" t="s">
        <v>2537</v>
      </c>
      <c r="BK3573" s="141" t="s">
        <v>2538</v>
      </c>
      <c r="BL3573" s="141" t="s">
        <v>2539</v>
      </c>
      <c r="BM3573" s="141">
        <v>45.593370795438901</v>
      </c>
      <c r="BN3573" s="141">
        <v>-73.772768000341799</v>
      </c>
      <c r="BO3573" s="141">
        <v>1986</v>
      </c>
      <c r="BP3573" s="143" t="s">
        <v>26701</v>
      </c>
      <c r="BQ3573" s="143" t="s">
        <v>17560</v>
      </c>
    </row>
    <row r="3574" spans="15:69" x14ac:dyDescent="0.25">
      <c r="O3574" s="225" t="str">
        <f t="shared" si="1266"/>
        <v/>
      </c>
      <c r="BF3574" s="141">
        <v>65005</v>
      </c>
      <c r="BG3574" s="142" t="s">
        <v>26472</v>
      </c>
      <c r="BH3574" s="141" t="s">
        <v>180</v>
      </c>
      <c r="BI3574" s="141" t="s">
        <v>191</v>
      </c>
      <c r="BJ3574" s="141" t="s">
        <v>2540</v>
      </c>
      <c r="BK3574" s="141" t="s">
        <v>2541</v>
      </c>
      <c r="BL3574" s="141" t="s">
        <v>2542</v>
      </c>
      <c r="BM3574" s="141">
        <v>45.585831007581803</v>
      </c>
      <c r="BN3574" s="141">
        <v>-73.674642543805902</v>
      </c>
      <c r="BO3574" s="141">
        <v>1967</v>
      </c>
      <c r="BP3574" s="143" t="s">
        <v>26701</v>
      </c>
      <c r="BQ3574" s="143" t="s">
        <v>17560</v>
      </c>
    </row>
    <row r="3575" spans="15:69" x14ac:dyDescent="0.25">
      <c r="O3575" s="225" t="str">
        <f t="shared" si="1266"/>
        <v/>
      </c>
      <c r="BF3575" s="141">
        <v>65005</v>
      </c>
      <c r="BG3575" s="142" t="s">
        <v>26473</v>
      </c>
      <c r="BH3575" s="141" t="s">
        <v>180</v>
      </c>
      <c r="BI3575" s="141" t="s">
        <v>191</v>
      </c>
      <c r="BJ3575" s="141" t="s">
        <v>2543</v>
      </c>
      <c r="BK3575" s="141" t="s">
        <v>2544</v>
      </c>
      <c r="BL3575" s="141" t="s">
        <v>2545</v>
      </c>
      <c r="BM3575" s="141">
        <v>45.683425185674402</v>
      </c>
      <c r="BN3575" s="141">
        <v>-73.669450935442796</v>
      </c>
      <c r="BO3575" s="141">
        <v>1968</v>
      </c>
      <c r="BP3575" s="143" t="s">
        <v>26701</v>
      </c>
      <c r="BQ3575" s="143" t="s">
        <v>17560</v>
      </c>
    </row>
    <row r="3576" spans="15:69" x14ac:dyDescent="0.25">
      <c r="O3576" s="225" t="str">
        <f t="shared" si="1266"/>
        <v/>
      </c>
      <c r="BF3576" s="141">
        <v>65005</v>
      </c>
      <c r="BG3576" s="142" t="s">
        <v>26474</v>
      </c>
      <c r="BH3576" s="141" t="s">
        <v>180</v>
      </c>
      <c r="BI3576" s="141" t="s">
        <v>191</v>
      </c>
      <c r="BJ3576" s="141" t="s">
        <v>2546</v>
      </c>
      <c r="BK3576" s="141" t="s">
        <v>2547</v>
      </c>
      <c r="BL3576" s="141" t="s">
        <v>2548</v>
      </c>
      <c r="BM3576" s="141">
        <v>45.551609833081599</v>
      </c>
      <c r="BN3576" s="141">
        <v>-73.691762490982399</v>
      </c>
      <c r="BO3576" s="141">
        <v>1986</v>
      </c>
      <c r="BP3576" s="143" t="s">
        <v>26701</v>
      </c>
      <c r="BQ3576" s="143" t="s">
        <v>17560</v>
      </c>
    </row>
    <row r="3577" spans="15:69" x14ac:dyDescent="0.25">
      <c r="O3577" s="225" t="str">
        <f t="shared" si="1266"/>
        <v/>
      </c>
      <c r="BF3577" s="141">
        <v>73025</v>
      </c>
      <c r="BG3577" s="142" t="s">
        <v>19053</v>
      </c>
      <c r="BH3577" s="141" t="s">
        <v>180</v>
      </c>
      <c r="BI3577" s="141" t="s">
        <v>191</v>
      </c>
      <c r="BJ3577" s="141" t="s">
        <v>19047</v>
      </c>
      <c r="BK3577" s="141"/>
      <c r="BL3577" s="141" t="s">
        <v>19048</v>
      </c>
      <c r="BM3577" s="141">
        <v>45.648539999999997</v>
      </c>
      <c r="BN3577" s="141">
        <v>-73.774950000000004</v>
      </c>
      <c r="BO3577" s="141">
        <v>1967</v>
      </c>
      <c r="BP3577" s="143" t="s">
        <v>25748</v>
      </c>
      <c r="BQ3577" s="143" t="s">
        <v>17560</v>
      </c>
    </row>
    <row r="3578" spans="15:69" x14ac:dyDescent="0.25">
      <c r="O3578" s="225" t="str">
        <f t="shared" si="1266"/>
        <v/>
      </c>
      <c r="BF3578" s="141">
        <v>73025</v>
      </c>
      <c r="BG3578" s="142" t="s">
        <v>19054</v>
      </c>
      <c r="BH3578" s="141" t="s">
        <v>180</v>
      </c>
      <c r="BI3578" s="141" t="s">
        <v>191</v>
      </c>
      <c r="BJ3578" s="141" t="s">
        <v>19050</v>
      </c>
      <c r="BK3578" s="141" t="s">
        <v>1797</v>
      </c>
      <c r="BL3578" s="141" t="s">
        <v>19051</v>
      </c>
      <c r="BM3578" s="141">
        <v>45.656390000000002</v>
      </c>
      <c r="BN3578" s="141">
        <v>-73.772130000000004</v>
      </c>
      <c r="BO3578" s="141">
        <v>1998</v>
      </c>
      <c r="BP3578" s="143" t="s">
        <v>25749</v>
      </c>
      <c r="BQ3578" s="143" t="s">
        <v>17560</v>
      </c>
    </row>
    <row r="3579" spans="15:69" x14ac:dyDescent="0.25">
      <c r="O3579" s="225" t="str">
        <f t="shared" si="1266"/>
        <v/>
      </c>
      <c r="BF3579" s="141">
        <v>73025</v>
      </c>
      <c r="BG3579" s="142" t="s">
        <v>19130</v>
      </c>
      <c r="BH3579" s="141" t="s">
        <v>180</v>
      </c>
      <c r="BI3579" s="141" t="s">
        <v>191</v>
      </c>
      <c r="BJ3579" s="141" t="s">
        <v>19131</v>
      </c>
      <c r="BK3579" s="141" t="s">
        <v>1708</v>
      </c>
      <c r="BL3579" s="141" t="s">
        <v>19132</v>
      </c>
      <c r="BM3579" s="141">
        <v>45.655511445332102</v>
      </c>
      <c r="BN3579" s="141">
        <v>-73.772253163918705</v>
      </c>
      <c r="BO3579" s="141">
        <v>1999</v>
      </c>
      <c r="BP3579" s="143" t="s">
        <v>25756</v>
      </c>
      <c r="BQ3579" s="143" t="s">
        <v>17560</v>
      </c>
    </row>
    <row r="3580" spans="15:69" x14ac:dyDescent="0.25">
      <c r="O3580" s="225" t="str">
        <f t="shared" si="1266"/>
        <v/>
      </c>
      <c r="BF3580" s="141">
        <v>73025</v>
      </c>
      <c r="BG3580" s="142" t="s">
        <v>19133</v>
      </c>
      <c r="BH3580" s="141" t="s">
        <v>478</v>
      </c>
      <c r="BI3580" s="141" t="s">
        <v>186</v>
      </c>
      <c r="BJ3580" s="141" t="s">
        <v>19134</v>
      </c>
      <c r="BK3580" s="141" t="s">
        <v>5997</v>
      </c>
      <c r="BL3580" s="141" t="s">
        <v>19132</v>
      </c>
      <c r="BM3580" s="141">
        <v>45.662425904540001</v>
      </c>
      <c r="BN3580" s="141">
        <v>-73.780509197165699</v>
      </c>
      <c r="BO3580" s="141">
        <v>1987</v>
      </c>
      <c r="BP3580" s="143" t="s">
        <v>25757</v>
      </c>
      <c r="BQ3580" s="143" t="s">
        <v>17560</v>
      </c>
    </row>
    <row r="3581" spans="15:69" x14ac:dyDescent="0.25">
      <c r="O3581" s="225" t="str">
        <f t="shared" si="1266"/>
        <v/>
      </c>
      <c r="BF3581" s="141">
        <v>73025</v>
      </c>
      <c r="BG3581" s="142" t="s">
        <v>19135</v>
      </c>
      <c r="BH3581" s="141" t="s">
        <v>478</v>
      </c>
      <c r="BI3581" s="141" t="s">
        <v>186</v>
      </c>
      <c r="BJ3581" s="141" t="s">
        <v>19134</v>
      </c>
      <c r="BK3581" s="141"/>
      <c r="BL3581" s="141" t="s">
        <v>19136</v>
      </c>
      <c r="BM3581" s="141">
        <v>45.672168425918699</v>
      </c>
      <c r="BN3581" s="141">
        <v>-73.779149319527406</v>
      </c>
      <c r="BO3581" s="141">
        <v>1994</v>
      </c>
      <c r="BP3581" s="143" t="s">
        <v>480</v>
      </c>
      <c r="BQ3581" s="143" t="s">
        <v>17560</v>
      </c>
    </row>
    <row r="3582" spans="15:69" x14ac:dyDescent="0.25">
      <c r="O3582" s="225" t="str">
        <f t="shared" si="1266"/>
        <v/>
      </c>
      <c r="BF3582" s="141">
        <v>74005</v>
      </c>
      <c r="BG3582" s="142" t="s">
        <v>19060</v>
      </c>
      <c r="BH3582" s="141" t="s">
        <v>478</v>
      </c>
      <c r="BI3582" s="141" t="s">
        <v>176</v>
      </c>
      <c r="BJ3582" s="141" t="s">
        <v>19061</v>
      </c>
      <c r="BK3582" s="141" t="s">
        <v>19062</v>
      </c>
      <c r="BL3582" s="141" t="s">
        <v>19059</v>
      </c>
      <c r="BM3582" s="141">
        <v>45.744689999999999</v>
      </c>
      <c r="BN3582" s="141">
        <v>-73.957250000000002</v>
      </c>
      <c r="BO3582" s="141">
        <v>1968</v>
      </c>
      <c r="BP3582" s="143" t="s">
        <v>25750</v>
      </c>
      <c r="BQ3582" s="143" t="s">
        <v>17560</v>
      </c>
    </row>
    <row r="3583" spans="15:69" x14ac:dyDescent="0.25">
      <c r="O3583" s="225" t="str">
        <f t="shared" si="1266"/>
        <v/>
      </c>
      <c r="BF3583" s="141">
        <v>74005</v>
      </c>
      <c r="BG3583" s="142" t="s">
        <v>19063</v>
      </c>
      <c r="BH3583" s="141" t="s">
        <v>478</v>
      </c>
      <c r="BI3583" s="141" t="s">
        <v>176</v>
      </c>
      <c r="BJ3583" s="141" t="s">
        <v>19064</v>
      </c>
      <c r="BK3583" s="141" t="s">
        <v>19065</v>
      </c>
      <c r="BL3583" s="141" t="s">
        <v>19059</v>
      </c>
      <c r="BM3583" s="141">
        <v>45.751190000000001</v>
      </c>
      <c r="BN3583" s="141">
        <v>-73.939170000000004</v>
      </c>
      <c r="BO3583" s="141">
        <v>1970</v>
      </c>
      <c r="BP3583" s="143" t="s">
        <v>1588</v>
      </c>
      <c r="BQ3583" s="143" t="s">
        <v>17560</v>
      </c>
    </row>
    <row r="3584" spans="15:69" x14ac:dyDescent="0.25">
      <c r="O3584" s="225" t="str">
        <f t="shared" si="1266"/>
        <v/>
      </c>
      <c r="BF3584" s="141">
        <v>74005</v>
      </c>
      <c r="BG3584" s="142" t="s">
        <v>19066</v>
      </c>
      <c r="BH3584" s="141" t="s">
        <v>478</v>
      </c>
      <c r="BI3584" s="141" t="s">
        <v>176</v>
      </c>
      <c r="BJ3584" s="141" t="s">
        <v>19067</v>
      </c>
      <c r="BK3584" s="141" t="s">
        <v>19068</v>
      </c>
      <c r="BL3584" s="141" t="s">
        <v>19069</v>
      </c>
      <c r="BM3584" s="141">
        <v>45.562460000000002</v>
      </c>
      <c r="BN3584" s="141">
        <v>-74.085629999999995</v>
      </c>
      <c r="BO3584" s="141">
        <v>1953</v>
      </c>
      <c r="BP3584" s="143" t="s">
        <v>1553</v>
      </c>
      <c r="BQ3584" s="143" t="s">
        <v>17560</v>
      </c>
    </row>
    <row r="3585" spans="15:69" x14ac:dyDescent="0.25">
      <c r="O3585" s="225" t="str">
        <f t="shared" si="1266"/>
        <v/>
      </c>
      <c r="BF3585" s="141">
        <v>75005</v>
      </c>
      <c r="BG3585" s="142" t="s">
        <v>19261</v>
      </c>
      <c r="BH3585" s="141" t="s">
        <v>478</v>
      </c>
      <c r="BI3585" s="141" t="s">
        <v>186</v>
      </c>
      <c r="BJ3585" s="141" t="s">
        <v>26583</v>
      </c>
      <c r="BK3585" s="141" t="s">
        <v>3176</v>
      </c>
      <c r="BL3585" s="141" t="s">
        <v>19262</v>
      </c>
      <c r="BM3585" s="141">
        <v>45.7142921533557</v>
      </c>
      <c r="BN3585" s="141">
        <v>-74.102428598528306</v>
      </c>
      <c r="BO3585" s="141">
        <v>2010</v>
      </c>
      <c r="BP3585" s="143" t="s">
        <v>25768</v>
      </c>
      <c r="BQ3585" s="143" t="s">
        <v>17560</v>
      </c>
    </row>
    <row r="3586" spans="15:69" x14ac:dyDescent="0.25">
      <c r="O3586" s="225" t="str">
        <f t="shared" si="1266"/>
        <v/>
      </c>
      <c r="BF3586" s="141">
        <v>75005</v>
      </c>
      <c r="BG3586" s="142" t="s">
        <v>19263</v>
      </c>
      <c r="BH3586" s="141" t="s">
        <v>478</v>
      </c>
      <c r="BI3586" s="141" t="s">
        <v>186</v>
      </c>
      <c r="BJ3586" s="141" t="s">
        <v>1657</v>
      </c>
      <c r="BK3586" s="141" t="s">
        <v>2958</v>
      </c>
      <c r="BL3586" s="141" t="s">
        <v>19264</v>
      </c>
      <c r="BM3586" s="141">
        <v>45.7191310676656</v>
      </c>
      <c r="BN3586" s="141">
        <v>-74.108192983513902</v>
      </c>
      <c r="BO3586" s="141">
        <v>1997</v>
      </c>
      <c r="BP3586" s="143" t="s">
        <v>25768</v>
      </c>
      <c r="BQ3586" s="143" t="s">
        <v>17560</v>
      </c>
    </row>
    <row r="3587" spans="15:69" x14ac:dyDescent="0.25">
      <c r="O3587" s="225" t="str">
        <f t="shared" si="1266"/>
        <v/>
      </c>
      <c r="BF3587" s="141">
        <v>75017</v>
      </c>
      <c r="BG3587" s="142" t="s">
        <v>19331</v>
      </c>
      <c r="BH3587" s="141" t="s">
        <v>478</v>
      </c>
      <c r="BI3587" s="141" t="s">
        <v>186</v>
      </c>
      <c r="BJ3587" s="141" t="s">
        <v>19332</v>
      </c>
      <c r="BK3587" s="141"/>
      <c r="BL3587" s="141" t="s">
        <v>19333</v>
      </c>
      <c r="BM3587" s="141">
        <v>45.811399999999999</v>
      </c>
      <c r="BN3587" s="141">
        <v>-74.026799999999994</v>
      </c>
      <c r="BO3587" s="141">
        <v>2012</v>
      </c>
      <c r="BP3587" s="143" t="s">
        <v>191</v>
      </c>
      <c r="BQ3587" s="143" t="s">
        <v>17560</v>
      </c>
    </row>
    <row r="3588" spans="15:69" x14ac:dyDescent="0.25">
      <c r="O3588" s="225" t="str">
        <f t="shared" si="1266"/>
        <v/>
      </c>
      <c r="BF3588" s="141">
        <v>75017</v>
      </c>
      <c r="BG3588" s="142" t="s">
        <v>19422</v>
      </c>
      <c r="BH3588" s="141" t="s">
        <v>478</v>
      </c>
      <c r="BI3588" s="141" t="s">
        <v>186</v>
      </c>
      <c r="BJ3588" s="141" t="s">
        <v>19423</v>
      </c>
      <c r="BK3588" s="141" t="s">
        <v>1992</v>
      </c>
      <c r="BL3588" s="141" t="s">
        <v>19424</v>
      </c>
      <c r="BM3588" s="141">
        <v>45.810099999999998</v>
      </c>
      <c r="BN3588" s="141">
        <v>-74.012</v>
      </c>
      <c r="BO3588" s="141">
        <v>2009</v>
      </c>
      <c r="BP3588" s="143" t="s">
        <v>191</v>
      </c>
      <c r="BQ3588" s="143" t="s">
        <v>17560</v>
      </c>
    </row>
    <row r="3589" spans="15:69" x14ac:dyDescent="0.25">
      <c r="O3589" s="225" t="str">
        <f t="shared" si="1266"/>
        <v/>
      </c>
      <c r="BF3589" s="141">
        <v>75028</v>
      </c>
      <c r="BG3589" s="142" t="s">
        <v>2700</v>
      </c>
      <c r="BH3589" s="141" t="s">
        <v>478</v>
      </c>
      <c r="BI3589" s="141" t="s">
        <v>176</v>
      </c>
      <c r="BJ3589" s="141" t="s">
        <v>1553</v>
      </c>
      <c r="BK3589" s="141" t="s">
        <v>2050</v>
      </c>
      <c r="BL3589" s="141" t="s">
        <v>1233</v>
      </c>
      <c r="BM3589" s="141">
        <v>45.830609375599202</v>
      </c>
      <c r="BN3589" s="141">
        <v>-73.880774972296805</v>
      </c>
      <c r="BO3589" s="141">
        <v>1980</v>
      </c>
      <c r="BP3589" s="143" t="s">
        <v>24026</v>
      </c>
      <c r="BQ3589" s="143" t="s">
        <v>17560</v>
      </c>
    </row>
    <row r="3590" spans="15:69" x14ac:dyDescent="0.25">
      <c r="O3590" s="225" t="str">
        <f t="shared" si="1266"/>
        <v/>
      </c>
      <c r="BF3590" s="141">
        <v>75028</v>
      </c>
      <c r="BG3590" s="142" t="s">
        <v>2701</v>
      </c>
      <c r="BH3590" s="141" t="s">
        <v>478</v>
      </c>
      <c r="BI3590" s="141" t="s">
        <v>176</v>
      </c>
      <c r="BJ3590" s="141" t="s">
        <v>2702</v>
      </c>
      <c r="BK3590" s="141" t="s">
        <v>2233</v>
      </c>
      <c r="BL3590" s="141" t="s">
        <v>2703</v>
      </c>
      <c r="BM3590" s="141">
        <v>45.831913999999998</v>
      </c>
      <c r="BN3590" s="141">
        <v>-73.8095</v>
      </c>
      <c r="BO3590" s="141">
        <v>2012</v>
      </c>
      <c r="BP3590" s="143" t="s">
        <v>1553</v>
      </c>
      <c r="BQ3590" s="143" t="s">
        <v>17560</v>
      </c>
    </row>
    <row r="3591" spans="15:69" x14ac:dyDescent="0.25">
      <c r="O3591" s="225" t="str">
        <f t="shared" si="1266"/>
        <v/>
      </c>
      <c r="BF3591" s="141">
        <v>75028</v>
      </c>
      <c r="BG3591" s="142" t="s">
        <v>2704</v>
      </c>
      <c r="BH3591" s="141" t="s">
        <v>180</v>
      </c>
      <c r="BI3591" s="141" t="s">
        <v>178</v>
      </c>
      <c r="BJ3591" s="141" t="s">
        <v>2705</v>
      </c>
      <c r="BK3591" s="141" t="s">
        <v>2706</v>
      </c>
      <c r="BL3591" s="141" t="s">
        <v>2707</v>
      </c>
      <c r="BM3591" s="141">
        <v>45.813786999999998</v>
      </c>
      <c r="BN3591" s="141">
        <v>-73.898308</v>
      </c>
      <c r="BO3591" s="141">
        <v>1986</v>
      </c>
      <c r="BP3591" s="143" t="s">
        <v>4369</v>
      </c>
      <c r="BQ3591" s="143" t="s">
        <v>17560</v>
      </c>
    </row>
    <row r="3592" spans="15:69" x14ac:dyDescent="0.25">
      <c r="O3592" s="225" t="str">
        <f t="shared" si="1266"/>
        <v/>
      </c>
      <c r="BF3592" s="141">
        <v>75028</v>
      </c>
      <c r="BG3592" s="142" t="s">
        <v>2708</v>
      </c>
      <c r="BH3592" s="141" t="s">
        <v>180</v>
      </c>
      <c r="BI3592" s="141" t="s">
        <v>190</v>
      </c>
      <c r="BJ3592" s="141" t="s">
        <v>2709</v>
      </c>
      <c r="BK3592" s="141" t="s">
        <v>2706</v>
      </c>
      <c r="BL3592" s="141" t="s">
        <v>2707</v>
      </c>
      <c r="BM3592" s="141">
        <v>45.813786999999998</v>
      </c>
      <c r="BN3592" s="141">
        <v>-73.898308</v>
      </c>
      <c r="BO3592" s="141">
        <v>1986</v>
      </c>
      <c r="BP3592" s="143" t="s">
        <v>24027</v>
      </c>
      <c r="BQ3592" s="143" t="s">
        <v>17560</v>
      </c>
    </row>
    <row r="3593" spans="15:69" x14ac:dyDescent="0.25">
      <c r="O3593" s="225" t="str">
        <f t="shared" si="1266"/>
        <v/>
      </c>
      <c r="BF3593" s="141">
        <v>77022</v>
      </c>
      <c r="BG3593" s="142" t="s">
        <v>19533</v>
      </c>
      <c r="BH3593" s="141" t="s">
        <v>478</v>
      </c>
      <c r="BI3593" s="141" t="s">
        <v>177</v>
      </c>
      <c r="BJ3593" s="141" t="s">
        <v>19534</v>
      </c>
      <c r="BK3593" s="141"/>
      <c r="BL3593" s="141" t="s">
        <v>19535</v>
      </c>
      <c r="BM3593" s="141">
        <v>45.972045000000001</v>
      </c>
      <c r="BN3593" s="141">
        <v>-74.161731000000003</v>
      </c>
      <c r="BO3593" s="141">
        <v>1990</v>
      </c>
      <c r="BP3593" s="143" t="s">
        <v>25806</v>
      </c>
      <c r="BQ3593" s="143" t="s">
        <v>17560</v>
      </c>
    </row>
    <row r="3594" spans="15:69" x14ac:dyDescent="0.25">
      <c r="O3594" s="225" t="str">
        <f t="shared" si="1266"/>
        <v/>
      </c>
      <c r="BF3594" s="141">
        <v>77065</v>
      </c>
      <c r="BG3594" s="142" t="s">
        <v>19939</v>
      </c>
      <c r="BH3594" s="141" t="s">
        <v>180</v>
      </c>
      <c r="BI3594" s="141" t="s">
        <v>178</v>
      </c>
      <c r="BJ3594" s="141"/>
      <c r="BK3594" s="141" t="s">
        <v>3952</v>
      </c>
      <c r="BL3594" s="141" t="s">
        <v>19940</v>
      </c>
      <c r="BM3594" s="141">
        <v>45.964149999999997</v>
      </c>
      <c r="BN3594" s="141">
        <v>-74.317719999999994</v>
      </c>
      <c r="BO3594" s="141">
        <v>1989</v>
      </c>
      <c r="BP3594" s="143" t="s">
        <v>1686</v>
      </c>
      <c r="BQ3594" s="143" t="s">
        <v>17560</v>
      </c>
    </row>
    <row r="3595" spans="15:69" x14ac:dyDescent="0.25">
      <c r="O3595" s="225" t="str">
        <f t="shared" si="1266"/>
        <v/>
      </c>
      <c r="BF3595" s="141">
        <v>77065</v>
      </c>
      <c r="BG3595" s="142" t="s">
        <v>19941</v>
      </c>
      <c r="BH3595" s="141" t="s">
        <v>180</v>
      </c>
      <c r="BI3595" s="141" t="s">
        <v>191</v>
      </c>
      <c r="BJ3595" s="141"/>
      <c r="BK3595" s="141" t="s">
        <v>12907</v>
      </c>
      <c r="BL3595" s="141" t="s">
        <v>19938</v>
      </c>
      <c r="BM3595" s="141">
        <v>45.969650000000001</v>
      </c>
      <c r="BN3595" s="141">
        <v>-74.335790000000003</v>
      </c>
      <c r="BO3595" s="141">
        <v>1989</v>
      </c>
      <c r="BP3595" s="143" t="s">
        <v>191</v>
      </c>
      <c r="BQ3595" s="143" t="s">
        <v>17560</v>
      </c>
    </row>
    <row r="3596" spans="15:69" x14ac:dyDescent="0.25">
      <c r="O3596" s="225" t="str">
        <f t="shared" si="1266"/>
        <v/>
      </c>
      <c r="BF3596" s="141">
        <v>77065</v>
      </c>
      <c r="BG3596" s="142" t="s">
        <v>19942</v>
      </c>
      <c r="BH3596" s="141" t="s">
        <v>180</v>
      </c>
      <c r="BI3596" s="141" t="s">
        <v>191</v>
      </c>
      <c r="BJ3596" s="141"/>
      <c r="BK3596" s="141" t="s">
        <v>19943</v>
      </c>
      <c r="BL3596" s="141" t="s">
        <v>19519</v>
      </c>
      <c r="BM3596" s="141">
        <v>45.96846</v>
      </c>
      <c r="BN3596" s="141">
        <v>-74.326099999999997</v>
      </c>
      <c r="BO3596" s="141">
        <v>1989</v>
      </c>
      <c r="BP3596" s="143" t="s">
        <v>191</v>
      </c>
      <c r="BQ3596" s="143" t="s">
        <v>17560</v>
      </c>
    </row>
    <row r="3597" spans="15:69" x14ac:dyDescent="0.25">
      <c r="O3597" s="225" t="str">
        <f t="shared" si="1266"/>
        <v/>
      </c>
      <c r="BF3597" s="141">
        <v>77065</v>
      </c>
      <c r="BG3597" s="142" t="s">
        <v>19944</v>
      </c>
      <c r="BH3597" s="141" t="s">
        <v>180</v>
      </c>
      <c r="BI3597" s="141" t="s">
        <v>191</v>
      </c>
      <c r="BJ3597" s="141"/>
      <c r="BK3597" s="141" t="s">
        <v>13260</v>
      </c>
      <c r="BL3597" s="141" t="s">
        <v>19945</v>
      </c>
      <c r="BM3597" s="141">
        <v>45.968179999999997</v>
      </c>
      <c r="BN3597" s="141">
        <v>-74.312349999999995</v>
      </c>
      <c r="BO3597" s="141">
        <v>2011</v>
      </c>
      <c r="BP3597" s="143" t="s">
        <v>191</v>
      </c>
      <c r="BQ3597" s="143" t="s">
        <v>17560</v>
      </c>
    </row>
    <row r="3598" spans="15:69" x14ac:dyDescent="0.25">
      <c r="O3598" s="225" t="str">
        <f t="shared" ref="O3598:O3661" si="1267">IF(OR(B3598="",C3598="",G3598="",H3598="",I3598="",AND(J3598="",BW3598=FALSE),AND(K3598="",BX3598=FALSE),AND(L3598="",BY3598=FALSE),AND(M3598="",BZ3598=FALSE)),"",(IF(AND(100&gt;=CG3598,CG3598&gt;80),"A",IF(AND(80&gt;=CG3598,CG3598&gt;60),"B",IF(AND(60&gt;=CG3598,CG3598&gt;40),"C",IF(AND(40&gt;=CG3598,CG3598&gt;20),"D","E"))))))</f>
        <v/>
      </c>
      <c r="BF3598" s="141">
        <v>77065</v>
      </c>
      <c r="BG3598" s="142" t="s">
        <v>19946</v>
      </c>
      <c r="BH3598" s="141" t="s">
        <v>180</v>
      </c>
      <c r="BI3598" s="141" t="s">
        <v>191</v>
      </c>
      <c r="BJ3598" s="141"/>
      <c r="BK3598" s="141" t="s">
        <v>10389</v>
      </c>
      <c r="BL3598" s="141" t="s">
        <v>19945</v>
      </c>
      <c r="BM3598" s="141">
        <v>45.96481</v>
      </c>
      <c r="BN3598" s="141">
        <v>-74.3108</v>
      </c>
      <c r="BO3598" s="141">
        <v>2014</v>
      </c>
      <c r="BP3598" s="143" t="s">
        <v>191</v>
      </c>
      <c r="BQ3598" s="143" t="s">
        <v>17560</v>
      </c>
    </row>
    <row r="3599" spans="15:69" x14ac:dyDescent="0.25">
      <c r="O3599" s="225" t="str">
        <f t="shared" si="1267"/>
        <v/>
      </c>
      <c r="BF3599" s="141">
        <v>77065</v>
      </c>
      <c r="BG3599" s="142" t="s">
        <v>19947</v>
      </c>
      <c r="BH3599" s="141" t="s">
        <v>180</v>
      </c>
      <c r="BI3599" s="141" t="s">
        <v>191</v>
      </c>
      <c r="BJ3599" s="141"/>
      <c r="BK3599" s="141" t="s">
        <v>1980</v>
      </c>
      <c r="BL3599" s="141" t="s">
        <v>19945</v>
      </c>
      <c r="BM3599" s="141">
        <v>45.962629999999997</v>
      </c>
      <c r="BN3599" s="141">
        <v>-74.309730000000002</v>
      </c>
      <c r="BO3599" s="141">
        <v>2014</v>
      </c>
      <c r="BP3599" s="143" t="s">
        <v>191</v>
      </c>
      <c r="BQ3599" s="143" t="s">
        <v>17560</v>
      </c>
    </row>
    <row r="3600" spans="15:69" x14ac:dyDescent="0.25">
      <c r="O3600" s="225" t="str">
        <f t="shared" si="1267"/>
        <v/>
      </c>
      <c r="BF3600" s="141">
        <v>78010</v>
      </c>
      <c r="BG3600" s="142" t="s">
        <v>19805</v>
      </c>
      <c r="BH3600" s="141" t="s">
        <v>180</v>
      </c>
      <c r="BI3600" s="141" t="s">
        <v>191</v>
      </c>
      <c r="BJ3600" s="141"/>
      <c r="BK3600" s="141" t="s">
        <v>14617</v>
      </c>
      <c r="BL3600" s="141" t="s">
        <v>19806</v>
      </c>
      <c r="BM3600" s="141">
        <v>46.041319999999999</v>
      </c>
      <c r="BN3600" s="141">
        <v>-74.201629999999994</v>
      </c>
      <c r="BO3600" s="141">
        <v>2006</v>
      </c>
      <c r="BP3600" s="143" t="s">
        <v>191</v>
      </c>
      <c r="BQ3600" s="143" t="s">
        <v>17560</v>
      </c>
    </row>
    <row r="3601" spans="15:69" x14ac:dyDescent="0.25">
      <c r="O3601" s="225" t="str">
        <f t="shared" si="1267"/>
        <v/>
      </c>
      <c r="BF3601" s="141">
        <v>80027</v>
      </c>
      <c r="BG3601" s="142" t="s">
        <v>13585</v>
      </c>
      <c r="BH3601" s="141" t="s">
        <v>180</v>
      </c>
      <c r="BI3601" s="141" t="s">
        <v>191</v>
      </c>
      <c r="BJ3601" s="141"/>
      <c r="BK3601" s="141" t="s">
        <v>12904</v>
      </c>
      <c r="BL3601" s="141" t="s">
        <v>13586</v>
      </c>
      <c r="BM3601" s="141">
        <v>45.719900000000003</v>
      </c>
      <c r="BN3601" s="141">
        <v>-75.050389999999993</v>
      </c>
      <c r="BO3601" s="141">
        <v>1995</v>
      </c>
      <c r="BP3601" s="143"/>
      <c r="BQ3601" s="143" t="s">
        <v>17560</v>
      </c>
    </row>
    <row r="3602" spans="15:69" x14ac:dyDescent="0.25">
      <c r="O3602" s="225" t="str">
        <f t="shared" si="1267"/>
        <v/>
      </c>
      <c r="BF3602" s="141">
        <v>80027</v>
      </c>
      <c r="BG3602" s="142" t="s">
        <v>13587</v>
      </c>
      <c r="BH3602" s="141" t="s">
        <v>180</v>
      </c>
      <c r="BI3602" s="141" t="s">
        <v>178</v>
      </c>
      <c r="BJ3602" s="141" t="s">
        <v>2406</v>
      </c>
      <c r="BK3602" s="141" t="s">
        <v>3117</v>
      </c>
      <c r="BL3602" s="141" t="s">
        <v>13586</v>
      </c>
      <c r="BM3602" s="141">
        <v>45.722079999999998</v>
      </c>
      <c r="BN3602" s="141">
        <v>-75.052509999999998</v>
      </c>
      <c r="BO3602" s="141">
        <v>1995</v>
      </c>
      <c r="BP3602" s="143" t="s">
        <v>24882</v>
      </c>
      <c r="BQ3602" s="143" t="s">
        <v>17560</v>
      </c>
    </row>
    <row r="3603" spans="15:69" x14ac:dyDescent="0.25">
      <c r="O3603" s="225" t="str">
        <f t="shared" si="1267"/>
        <v/>
      </c>
      <c r="BF3603" s="141">
        <v>80037</v>
      </c>
      <c r="BG3603" s="142" t="s">
        <v>13597</v>
      </c>
      <c r="BH3603" s="141" t="s">
        <v>478</v>
      </c>
      <c r="BI3603" s="141" t="s">
        <v>176</v>
      </c>
      <c r="BJ3603" s="141"/>
      <c r="BK3603" s="141" t="s">
        <v>13598</v>
      </c>
      <c r="BL3603" s="141" t="s">
        <v>13599</v>
      </c>
      <c r="BM3603" s="141">
        <v>45.648969999999998</v>
      </c>
      <c r="BN3603" s="141">
        <v>-75.016459999999995</v>
      </c>
      <c r="BO3603" s="141">
        <v>1970</v>
      </c>
      <c r="BP3603" s="143" t="s">
        <v>26725</v>
      </c>
      <c r="BQ3603" s="143" t="s">
        <v>17560</v>
      </c>
    </row>
    <row r="3604" spans="15:69" x14ac:dyDescent="0.25">
      <c r="O3604" s="225" t="str">
        <f t="shared" si="1267"/>
        <v/>
      </c>
      <c r="BF3604" s="141">
        <v>81017</v>
      </c>
      <c r="BG3604" s="142" t="s">
        <v>13809</v>
      </c>
      <c r="BH3604" s="141" t="s">
        <v>180</v>
      </c>
      <c r="BI3604" s="141" t="s">
        <v>190</v>
      </c>
      <c r="BJ3604" s="141" t="s">
        <v>13810</v>
      </c>
      <c r="BK3604" s="141" t="s">
        <v>463</v>
      </c>
      <c r="BL3604" s="141" t="s">
        <v>13811</v>
      </c>
      <c r="BM3604" s="141">
        <v>45.497658999999999</v>
      </c>
      <c r="BN3604" s="141">
        <v>-75.689075000000003</v>
      </c>
      <c r="BO3604" s="141">
        <v>1993</v>
      </c>
      <c r="BP3604" s="143" t="s">
        <v>24943</v>
      </c>
      <c r="BQ3604" s="143" t="s">
        <v>26794</v>
      </c>
    </row>
    <row r="3605" spans="15:69" x14ac:dyDescent="0.25">
      <c r="O3605" s="225" t="str">
        <f t="shared" si="1267"/>
        <v/>
      </c>
      <c r="BF3605" s="141">
        <v>77012</v>
      </c>
      <c r="BG3605" s="142" t="s">
        <v>19741</v>
      </c>
      <c r="BH3605" s="141" t="s">
        <v>478</v>
      </c>
      <c r="BI3605" s="141" t="s">
        <v>176</v>
      </c>
      <c r="BJ3605" s="141"/>
      <c r="BK3605" s="141" t="s">
        <v>2342</v>
      </c>
      <c r="BL3605" s="141" t="s">
        <v>19742</v>
      </c>
      <c r="BM3605" s="141">
        <v>46.055309999999999</v>
      </c>
      <c r="BN3605" s="141">
        <v>-74.081440000000001</v>
      </c>
      <c r="BO3605" s="141">
        <v>2008</v>
      </c>
      <c r="BP3605" s="143" t="s">
        <v>12146</v>
      </c>
      <c r="BQ3605" s="143" t="s">
        <v>17560</v>
      </c>
    </row>
    <row r="3606" spans="15:69" x14ac:dyDescent="0.25">
      <c r="O3606" s="225" t="str">
        <f t="shared" si="1267"/>
        <v/>
      </c>
      <c r="BF3606" s="141">
        <v>77022</v>
      </c>
      <c r="BG3606" s="142" t="s">
        <v>19536</v>
      </c>
      <c r="BH3606" s="141" t="s">
        <v>478</v>
      </c>
      <c r="BI3606" s="141" t="s">
        <v>186</v>
      </c>
      <c r="BJ3606" s="141" t="s">
        <v>19537</v>
      </c>
      <c r="BK3606" s="141" t="s">
        <v>19538</v>
      </c>
      <c r="BL3606" s="141" t="s">
        <v>19539</v>
      </c>
      <c r="BM3606" s="141">
        <v>45.915129999999998</v>
      </c>
      <c r="BN3606" s="141">
        <v>-74.155770000000004</v>
      </c>
      <c r="BO3606" s="141">
        <v>2015</v>
      </c>
      <c r="BP3606" s="143" t="s">
        <v>25807</v>
      </c>
      <c r="BQ3606" s="143" t="s">
        <v>17560</v>
      </c>
    </row>
    <row r="3607" spans="15:69" x14ac:dyDescent="0.25">
      <c r="O3607" s="225" t="str">
        <f t="shared" si="1267"/>
        <v/>
      </c>
      <c r="BF3607" s="141">
        <v>77022</v>
      </c>
      <c r="BG3607" s="142" t="s">
        <v>19540</v>
      </c>
      <c r="BH3607" s="141" t="s">
        <v>180</v>
      </c>
      <c r="BI3607" s="141" t="s">
        <v>191</v>
      </c>
      <c r="BJ3607" s="141" t="s">
        <v>19541</v>
      </c>
      <c r="BK3607" s="141" t="s">
        <v>2722</v>
      </c>
      <c r="BL3607" s="141" t="s">
        <v>19542</v>
      </c>
      <c r="BM3607" s="141">
        <v>45.957192999999997</v>
      </c>
      <c r="BN3607" s="141">
        <v>-74.138996000000006</v>
      </c>
      <c r="BO3607" s="141">
        <v>2010</v>
      </c>
      <c r="BP3607" s="143" t="s">
        <v>25808</v>
      </c>
      <c r="BQ3607" s="143" t="s">
        <v>17560</v>
      </c>
    </row>
    <row r="3608" spans="15:69" x14ac:dyDescent="0.25">
      <c r="O3608" s="225" t="str">
        <f t="shared" si="1267"/>
        <v/>
      </c>
      <c r="BF3608" s="141">
        <v>77022</v>
      </c>
      <c r="BG3608" s="142" t="s">
        <v>19543</v>
      </c>
      <c r="BH3608" s="141" t="s">
        <v>180</v>
      </c>
      <c r="BI3608" s="141" t="s">
        <v>191</v>
      </c>
      <c r="BJ3608" s="141" t="s">
        <v>19544</v>
      </c>
      <c r="BK3608" s="141" t="s">
        <v>2920</v>
      </c>
      <c r="BL3608" s="141" t="s">
        <v>19411</v>
      </c>
      <c r="BM3608" s="141">
        <v>45.983373999999998</v>
      </c>
      <c r="BN3608" s="141">
        <v>-74.120670000000004</v>
      </c>
      <c r="BO3608" s="141">
        <v>1980</v>
      </c>
      <c r="BP3608" s="143" t="s">
        <v>25789</v>
      </c>
      <c r="BQ3608" s="143" t="s">
        <v>17560</v>
      </c>
    </row>
    <row r="3609" spans="15:69" x14ac:dyDescent="0.25">
      <c r="O3609" s="225" t="str">
        <f t="shared" si="1267"/>
        <v/>
      </c>
      <c r="BF3609" s="141">
        <v>77022</v>
      </c>
      <c r="BG3609" s="142" t="s">
        <v>19545</v>
      </c>
      <c r="BH3609" s="141" t="s">
        <v>180</v>
      </c>
      <c r="BI3609" s="141" t="s">
        <v>191</v>
      </c>
      <c r="BJ3609" s="141" t="s">
        <v>19546</v>
      </c>
      <c r="BK3609" s="141" t="s">
        <v>19547</v>
      </c>
      <c r="BL3609" s="141" t="s">
        <v>19548</v>
      </c>
      <c r="BM3609" s="141">
        <v>45.957610000000003</v>
      </c>
      <c r="BN3609" s="141">
        <v>-74.128668000000005</v>
      </c>
      <c r="BO3609" s="141">
        <v>1977</v>
      </c>
      <c r="BP3609" s="143" t="s">
        <v>25789</v>
      </c>
      <c r="BQ3609" s="143" t="s">
        <v>17560</v>
      </c>
    </row>
    <row r="3610" spans="15:69" x14ac:dyDescent="0.25">
      <c r="O3610" s="225" t="str">
        <f t="shared" si="1267"/>
        <v/>
      </c>
      <c r="BF3610" s="141">
        <v>77022</v>
      </c>
      <c r="BG3610" s="142" t="s">
        <v>19748</v>
      </c>
      <c r="BH3610" s="141" t="s">
        <v>180</v>
      </c>
      <c r="BI3610" s="141" t="s">
        <v>191</v>
      </c>
      <c r="BJ3610" s="141" t="s">
        <v>17184</v>
      </c>
      <c r="BK3610" s="141"/>
      <c r="BL3610" s="141" t="s">
        <v>19749</v>
      </c>
      <c r="BM3610" s="141">
        <v>45.965522</v>
      </c>
      <c r="BN3610" s="141">
        <v>-74.162473000000006</v>
      </c>
      <c r="BO3610" s="141">
        <v>1987</v>
      </c>
      <c r="BP3610" s="143" t="s">
        <v>25789</v>
      </c>
      <c r="BQ3610" s="143" t="s">
        <v>17560</v>
      </c>
    </row>
    <row r="3611" spans="15:69" x14ac:dyDescent="0.25">
      <c r="O3611" s="225" t="str">
        <f t="shared" si="1267"/>
        <v/>
      </c>
      <c r="BF3611" s="141">
        <v>77022</v>
      </c>
      <c r="BG3611" s="142" t="s">
        <v>19750</v>
      </c>
      <c r="BH3611" s="141" t="s">
        <v>180</v>
      </c>
      <c r="BI3611" s="141" t="s">
        <v>191</v>
      </c>
      <c r="BJ3611" s="141" t="s">
        <v>19751</v>
      </c>
      <c r="BK3611" s="141"/>
      <c r="BL3611" s="141" t="s">
        <v>19749</v>
      </c>
      <c r="BM3611" s="141">
        <v>45.966836999999998</v>
      </c>
      <c r="BN3611" s="141">
        <v>-74.165696999999994</v>
      </c>
      <c r="BO3611" s="141">
        <v>1987</v>
      </c>
      <c r="BP3611" s="143" t="s">
        <v>25789</v>
      </c>
      <c r="BQ3611" s="143" t="s">
        <v>17560</v>
      </c>
    </row>
    <row r="3612" spans="15:69" x14ac:dyDescent="0.25">
      <c r="O3612" s="225" t="str">
        <f t="shared" si="1267"/>
        <v/>
      </c>
      <c r="BF3612" s="141">
        <v>77022</v>
      </c>
      <c r="BG3612" s="142" t="s">
        <v>19549</v>
      </c>
      <c r="BH3612" s="141" t="s">
        <v>180</v>
      </c>
      <c r="BI3612" s="141" t="s">
        <v>191</v>
      </c>
      <c r="BJ3612" s="141" t="s">
        <v>19550</v>
      </c>
      <c r="BK3612" s="141" t="s">
        <v>19551</v>
      </c>
      <c r="BL3612" s="141" t="s">
        <v>19552</v>
      </c>
      <c r="BM3612" s="141">
        <v>45.940032000000002</v>
      </c>
      <c r="BN3612" s="141">
        <v>-74.154875000000004</v>
      </c>
      <c r="BO3612" s="141">
        <v>1975</v>
      </c>
      <c r="BP3612" s="143" t="s">
        <v>25789</v>
      </c>
      <c r="BQ3612" s="143" t="s">
        <v>17560</v>
      </c>
    </row>
    <row r="3613" spans="15:69" x14ac:dyDescent="0.25">
      <c r="O3613" s="225" t="str">
        <f t="shared" si="1267"/>
        <v/>
      </c>
      <c r="BF3613" s="141">
        <v>81017</v>
      </c>
      <c r="BG3613" s="142" t="s">
        <v>13812</v>
      </c>
      <c r="BH3613" s="141" t="s">
        <v>180</v>
      </c>
      <c r="BI3613" s="141" t="s">
        <v>190</v>
      </c>
      <c r="BJ3613" s="141" t="s">
        <v>13813</v>
      </c>
      <c r="BK3613" s="141" t="s">
        <v>5510</v>
      </c>
      <c r="BL3613" s="141" t="s">
        <v>13814</v>
      </c>
      <c r="BM3613" s="141">
        <v>45.480632999999997</v>
      </c>
      <c r="BN3613" s="141">
        <v>-75.793537999999998</v>
      </c>
      <c r="BO3613" s="141">
        <v>2000</v>
      </c>
      <c r="BP3613" s="143" t="s">
        <v>24944</v>
      </c>
      <c r="BQ3613" s="143" t="s">
        <v>26794</v>
      </c>
    </row>
    <row r="3614" spans="15:69" x14ac:dyDescent="0.25">
      <c r="O3614" s="225" t="str">
        <f t="shared" si="1267"/>
        <v/>
      </c>
      <c r="BF3614" s="141">
        <v>87058</v>
      </c>
      <c r="BG3614" s="142" t="s">
        <v>14531</v>
      </c>
      <c r="BH3614" s="141" t="s">
        <v>478</v>
      </c>
      <c r="BI3614" s="141" t="s">
        <v>176</v>
      </c>
      <c r="BJ3614" s="141" t="s">
        <v>14532</v>
      </c>
      <c r="BK3614" s="141" t="s">
        <v>3784</v>
      </c>
      <c r="BL3614" s="141" t="s">
        <v>14274</v>
      </c>
      <c r="BM3614" s="141">
        <v>48.75018</v>
      </c>
      <c r="BN3614" s="141">
        <v>-78.996070000000003</v>
      </c>
      <c r="BO3614" s="141">
        <v>1998</v>
      </c>
      <c r="BP3614" s="143"/>
      <c r="BQ3614" s="143" t="s">
        <v>17560</v>
      </c>
    </row>
    <row r="3615" spans="15:69" x14ac:dyDescent="0.25">
      <c r="O3615" s="225" t="str">
        <f t="shared" si="1267"/>
        <v/>
      </c>
      <c r="BF3615" s="141">
        <v>87058</v>
      </c>
      <c r="BG3615" s="142" t="s">
        <v>14533</v>
      </c>
      <c r="BH3615" s="141" t="s">
        <v>478</v>
      </c>
      <c r="BI3615" s="141" t="s">
        <v>176</v>
      </c>
      <c r="BJ3615" s="141" t="s">
        <v>2110</v>
      </c>
      <c r="BK3615" s="141" t="s">
        <v>3176</v>
      </c>
      <c r="BL3615" s="141" t="s">
        <v>14274</v>
      </c>
      <c r="BM3615" s="141">
        <v>48.75018</v>
      </c>
      <c r="BN3615" s="141">
        <v>-78.996070000000003</v>
      </c>
      <c r="BO3615" s="141">
        <v>1990</v>
      </c>
      <c r="BP3615" s="143" t="s">
        <v>25114</v>
      </c>
      <c r="BQ3615" s="143" t="s">
        <v>17560</v>
      </c>
    </row>
    <row r="3616" spans="15:69" x14ac:dyDescent="0.25">
      <c r="O3616" s="225" t="str">
        <f t="shared" si="1267"/>
        <v/>
      </c>
      <c r="BF3616" s="141">
        <v>90012</v>
      </c>
      <c r="BG3616" s="142" t="s">
        <v>11907</v>
      </c>
      <c r="BH3616" s="141" t="s">
        <v>180</v>
      </c>
      <c r="BI3616" s="141" t="s">
        <v>178</v>
      </c>
      <c r="BJ3616" s="141" t="s">
        <v>11908</v>
      </c>
      <c r="BK3616" s="141" t="s">
        <v>11909</v>
      </c>
      <c r="BL3616" s="141" t="s">
        <v>11910</v>
      </c>
      <c r="BM3616" s="141">
        <v>47.401037107950501</v>
      </c>
      <c r="BN3616" s="141">
        <v>-72.794235479654304</v>
      </c>
      <c r="BO3616" s="141">
        <v>1989</v>
      </c>
      <c r="BP3616" s="143" t="s">
        <v>484</v>
      </c>
      <c r="BQ3616" s="143" t="s">
        <v>17560</v>
      </c>
    </row>
    <row r="3617" spans="15:69" x14ac:dyDescent="0.25">
      <c r="O3617" s="225" t="str">
        <f t="shared" si="1267"/>
        <v/>
      </c>
      <c r="BF3617" s="141">
        <v>91005</v>
      </c>
      <c r="BG3617" s="142" t="s">
        <v>4363</v>
      </c>
      <c r="BH3617" s="141" t="s">
        <v>180</v>
      </c>
      <c r="BI3617" s="141" t="s">
        <v>191</v>
      </c>
      <c r="BJ3617" s="141" t="s">
        <v>4364</v>
      </c>
      <c r="BK3617" s="141" t="s">
        <v>1581</v>
      </c>
      <c r="BL3617" s="141" t="s">
        <v>4365</v>
      </c>
      <c r="BM3617" s="141">
        <v>48.266100000000002</v>
      </c>
      <c r="BN3617" s="141">
        <v>-72.180359999999993</v>
      </c>
      <c r="BO3617" s="141">
        <v>1992</v>
      </c>
      <c r="BP3617" s="143"/>
      <c r="BQ3617" s="143" t="s">
        <v>17560</v>
      </c>
    </row>
    <row r="3618" spans="15:69" x14ac:dyDescent="0.25">
      <c r="O3618" s="225" t="str">
        <f t="shared" si="1267"/>
        <v/>
      </c>
      <c r="BF3618" s="141">
        <v>91005</v>
      </c>
      <c r="BG3618" s="142" t="s">
        <v>4366</v>
      </c>
      <c r="BH3618" s="141" t="s">
        <v>478</v>
      </c>
      <c r="BI3618" s="141" t="s">
        <v>176</v>
      </c>
      <c r="BJ3618" s="141" t="s">
        <v>1553</v>
      </c>
      <c r="BK3618" s="141" t="s">
        <v>3190</v>
      </c>
      <c r="BL3618" s="141" t="s">
        <v>4367</v>
      </c>
      <c r="BM3618" s="141">
        <v>48.267989999999998</v>
      </c>
      <c r="BN3618" s="141">
        <v>-72.170779999999993</v>
      </c>
      <c r="BO3618" s="141">
        <v>2006</v>
      </c>
      <c r="BP3618" s="143" t="s">
        <v>24289</v>
      </c>
      <c r="BQ3618" s="143" t="s">
        <v>17560</v>
      </c>
    </row>
    <row r="3619" spans="15:69" x14ac:dyDescent="0.25">
      <c r="O3619" s="225" t="str">
        <f t="shared" si="1267"/>
        <v/>
      </c>
      <c r="BF3619" s="141">
        <v>93070</v>
      </c>
      <c r="BG3619" s="142" t="s">
        <v>4847</v>
      </c>
      <c r="BH3619" s="141" t="s">
        <v>478</v>
      </c>
      <c r="BI3619" s="141" t="s">
        <v>177</v>
      </c>
      <c r="BJ3619" s="141" t="s">
        <v>1807</v>
      </c>
      <c r="BK3619" s="141" t="s">
        <v>4848</v>
      </c>
      <c r="BL3619" s="141" t="s">
        <v>4396</v>
      </c>
      <c r="BM3619" s="141">
        <v>48.669610878073897</v>
      </c>
      <c r="BN3619" s="141">
        <v>-71.822455241117098</v>
      </c>
      <c r="BO3619" s="141">
        <v>2009</v>
      </c>
      <c r="BP3619" s="143"/>
      <c r="BQ3619" s="143" t="s">
        <v>17560</v>
      </c>
    </row>
    <row r="3620" spans="15:69" x14ac:dyDescent="0.25">
      <c r="O3620" s="225" t="str">
        <f t="shared" si="1267"/>
        <v/>
      </c>
      <c r="BF3620" s="141">
        <v>93070</v>
      </c>
      <c r="BG3620" s="142" t="s">
        <v>4849</v>
      </c>
      <c r="BH3620" s="141" t="s">
        <v>180</v>
      </c>
      <c r="BI3620" s="141" t="s">
        <v>178</v>
      </c>
      <c r="BJ3620" s="141" t="s">
        <v>4850</v>
      </c>
      <c r="BK3620" s="141" t="s">
        <v>2501</v>
      </c>
      <c r="BL3620" s="141" t="s">
        <v>3330</v>
      </c>
      <c r="BM3620" s="141">
        <v>48.657979305007103</v>
      </c>
      <c r="BN3620" s="141">
        <v>-71.821119159314094</v>
      </c>
      <c r="BO3620" s="141">
        <v>1995</v>
      </c>
      <c r="BP3620" s="143"/>
      <c r="BQ3620" s="143" t="s">
        <v>17560</v>
      </c>
    </row>
    <row r="3621" spans="15:69" x14ac:dyDescent="0.25">
      <c r="O3621" s="225" t="str">
        <f t="shared" si="1267"/>
        <v/>
      </c>
      <c r="BF3621" s="141">
        <v>4047</v>
      </c>
      <c r="BG3621" s="142" t="s">
        <v>15353</v>
      </c>
      <c r="BH3621" s="141" t="s">
        <v>478</v>
      </c>
      <c r="BI3621" s="141" t="s">
        <v>176</v>
      </c>
      <c r="BJ3621" s="141" t="s">
        <v>2841</v>
      </c>
      <c r="BK3621" s="141" t="s">
        <v>6014</v>
      </c>
      <c r="BL3621" s="141" t="s">
        <v>15354</v>
      </c>
      <c r="BM3621" s="141">
        <v>49.085120000000003</v>
      </c>
      <c r="BN3621" s="141">
        <v>-66.665790000000001</v>
      </c>
      <c r="BO3621" s="141">
        <v>1952</v>
      </c>
      <c r="BP3621" s="143" t="s">
        <v>25222</v>
      </c>
      <c r="BQ3621" s="143" t="s">
        <v>17560</v>
      </c>
    </row>
    <row r="3622" spans="15:69" x14ac:dyDescent="0.25">
      <c r="O3622" s="225" t="str">
        <f t="shared" si="1267"/>
        <v/>
      </c>
      <c r="BF3622" s="141">
        <v>4047</v>
      </c>
      <c r="BG3622" s="142" t="s">
        <v>15355</v>
      </c>
      <c r="BH3622" s="141" t="s">
        <v>478</v>
      </c>
      <c r="BI3622" s="141" t="s">
        <v>176</v>
      </c>
      <c r="BJ3622" s="141" t="s">
        <v>2843</v>
      </c>
      <c r="BK3622" s="141" t="s">
        <v>6014</v>
      </c>
      <c r="BL3622" s="141" t="s">
        <v>15354</v>
      </c>
      <c r="BM3622" s="141">
        <v>49.085509999999999</v>
      </c>
      <c r="BN3622" s="141">
        <v>-66.669120000000007</v>
      </c>
      <c r="BO3622" s="141">
        <v>1962</v>
      </c>
      <c r="BP3622" s="143" t="s">
        <v>25222</v>
      </c>
      <c r="BQ3622" s="143" t="s">
        <v>17560</v>
      </c>
    </row>
    <row r="3623" spans="15:69" x14ac:dyDescent="0.25">
      <c r="O3623" s="225" t="str">
        <f t="shared" si="1267"/>
        <v/>
      </c>
      <c r="BF3623" s="141">
        <v>6013</v>
      </c>
      <c r="BG3623" s="142" t="s">
        <v>15431</v>
      </c>
      <c r="BH3623" s="141" t="s">
        <v>478</v>
      </c>
      <c r="BI3623" s="141" t="s">
        <v>177</v>
      </c>
      <c r="BJ3623" s="141" t="s">
        <v>3254</v>
      </c>
      <c r="BK3623" s="141" t="s">
        <v>15432</v>
      </c>
      <c r="BL3623" s="141" t="s">
        <v>15433</v>
      </c>
      <c r="BM3623" s="141">
        <v>48.120287305928898</v>
      </c>
      <c r="BN3623" s="141">
        <v>-66.162261372244998</v>
      </c>
      <c r="BO3623" s="141">
        <v>2009</v>
      </c>
      <c r="BP3623" s="143" t="s">
        <v>485</v>
      </c>
      <c r="BQ3623" s="143" t="s">
        <v>17560</v>
      </c>
    </row>
    <row r="3624" spans="15:69" x14ac:dyDescent="0.25">
      <c r="O3624" s="225" t="str">
        <f t="shared" si="1267"/>
        <v/>
      </c>
      <c r="BF3624" s="141">
        <v>45115</v>
      </c>
      <c r="BG3624" s="142" t="s">
        <v>12688</v>
      </c>
      <c r="BH3624" s="141" t="s">
        <v>180</v>
      </c>
      <c r="BI3624" s="141" t="s">
        <v>191</v>
      </c>
      <c r="BJ3624" s="141" t="s">
        <v>12689</v>
      </c>
      <c r="BK3624" s="141" t="s">
        <v>1708</v>
      </c>
      <c r="BL3624" s="141" t="s">
        <v>12690</v>
      </c>
      <c r="BM3624" s="141">
        <v>45.307450000000003</v>
      </c>
      <c r="BN3624" s="141">
        <v>-72.164869999999993</v>
      </c>
      <c r="BO3624" s="141">
        <v>1984</v>
      </c>
      <c r="BP3624" s="143" t="s">
        <v>24775</v>
      </c>
      <c r="BQ3624" s="143" t="s">
        <v>17560</v>
      </c>
    </row>
    <row r="3625" spans="15:69" x14ac:dyDescent="0.25">
      <c r="O3625" s="225" t="str">
        <f t="shared" si="1267"/>
        <v/>
      </c>
      <c r="BF3625" s="141">
        <v>45115</v>
      </c>
      <c r="BG3625" s="142" t="s">
        <v>12691</v>
      </c>
      <c r="BH3625" s="141" t="s">
        <v>180</v>
      </c>
      <c r="BI3625" s="141" t="s">
        <v>191</v>
      </c>
      <c r="BJ3625" s="141" t="s">
        <v>12692</v>
      </c>
      <c r="BK3625" s="141" t="s">
        <v>2722</v>
      </c>
      <c r="BL3625" s="141" t="s">
        <v>12693</v>
      </c>
      <c r="BM3625" s="141">
        <v>45.314160000000001</v>
      </c>
      <c r="BN3625" s="141">
        <v>-72.201189999999997</v>
      </c>
      <c r="BO3625" s="141">
        <v>1987</v>
      </c>
      <c r="BP3625" s="143" t="s">
        <v>24775</v>
      </c>
      <c r="BQ3625" s="143" t="s">
        <v>17560</v>
      </c>
    </row>
    <row r="3626" spans="15:69" x14ac:dyDescent="0.25">
      <c r="O3626" s="225" t="str">
        <f t="shared" si="1267"/>
        <v/>
      </c>
      <c r="BF3626" s="141">
        <v>45115</v>
      </c>
      <c r="BG3626" s="142" t="s">
        <v>12694</v>
      </c>
      <c r="BH3626" s="141" t="s">
        <v>180</v>
      </c>
      <c r="BI3626" s="141" t="s">
        <v>191</v>
      </c>
      <c r="BJ3626" s="141" t="s">
        <v>12695</v>
      </c>
      <c r="BK3626" s="141" t="s">
        <v>11860</v>
      </c>
      <c r="BL3626" s="141" t="s">
        <v>12696</v>
      </c>
      <c r="BM3626" s="141">
        <v>45.305790000000002</v>
      </c>
      <c r="BN3626" s="141">
        <v>-72.203280000000007</v>
      </c>
      <c r="BO3626" s="141">
        <v>2000</v>
      </c>
      <c r="BP3626" s="143" t="s">
        <v>24775</v>
      </c>
      <c r="BQ3626" s="143" t="s">
        <v>17560</v>
      </c>
    </row>
    <row r="3627" spans="15:69" x14ac:dyDescent="0.25">
      <c r="O3627" s="225" t="str">
        <f t="shared" si="1267"/>
        <v/>
      </c>
      <c r="BF3627" s="141">
        <v>45115</v>
      </c>
      <c r="BG3627" s="142" t="s">
        <v>12697</v>
      </c>
      <c r="BH3627" s="141" t="s">
        <v>180</v>
      </c>
      <c r="BI3627" s="141" t="s">
        <v>191</v>
      </c>
      <c r="BJ3627" s="141" t="s">
        <v>12698</v>
      </c>
      <c r="BK3627" s="141" t="s">
        <v>12699</v>
      </c>
      <c r="BL3627" s="141" t="s">
        <v>12700</v>
      </c>
      <c r="BM3627" s="141">
        <v>45.314790000000002</v>
      </c>
      <c r="BN3627" s="141">
        <v>-72.17653</v>
      </c>
      <c r="BO3627" s="141">
        <v>1988</v>
      </c>
      <c r="BP3627" s="143" t="s">
        <v>24777</v>
      </c>
      <c r="BQ3627" s="143" t="s">
        <v>17560</v>
      </c>
    </row>
    <row r="3628" spans="15:69" x14ac:dyDescent="0.25">
      <c r="O3628" s="225" t="str">
        <f t="shared" si="1267"/>
        <v/>
      </c>
      <c r="BF3628" s="141">
        <v>45115</v>
      </c>
      <c r="BG3628" s="142" t="s">
        <v>12701</v>
      </c>
      <c r="BH3628" s="141" t="s">
        <v>478</v>
      </c>
      <c r="BI3628" s="141" t="s">
        <v>176</v>
      </c>
      <c r="BJ3628" s="141" t="s">
        <v>12702</v>
      </c>
      <c r="BK3628" s="141" t="s">
        <v>12703</v>
      </c>
      <c r="BL3628" s="141" t="s">
        <v>12700</v>
      </c>
      <c r="BM3628" s="141">
        <v>45.315890000000003</v>
      </c>
      <c r="BN3628" s="141">
        <v>-72.211550000000003</v>
      </c>
      <c r="BO3628" s="141">
        <v>1987</v>
      </c>
      <c r="BP3628" s="143" t="s">
        <v>24778</v>
      </c>
      <c r="BQ3628" s="143" t="s">
        <v>17560</v>
      </c>
    </row>
    <row r="3629" spans="15:69" x14ac:dyDescent="0.25">
      <c r="O3629" s="225" t="str">
        <f t="shared" si="1267"/>
        <v/>
      </c>
      <c r="BF3629" s="141">
        <v>95025</v>
      </c>
      <c r="BG3629" s="142" t="s">
        <v>14818</v>
      </c>
      <c r="BH3629" s="141" t="s">
        <v>180</v>
      </c>
      <c r="BI3629" s="141" t="s">
        <v>191</v>
      </c>
      <c r="BJ3629" s="141" t="s">
        <v>3133</v>
      </c>
      <c r="BK3629" s="141" t="s">
        <v>14819</v>
      </c>
      <c r="BL3629" s="141" t="s">
        <v>14817</v>
      </c>
      <c r="BM3629" s="141">
        <v>48.3664925</v>
      </c>
      <c r="BN3629" s="141">
        <v>-69.391805599999998</v>
      </c>
      <c r="BO3629" s="141">
        <v>1999</v>
      </c>
      <c r="BP3629" s="143"/>
      <c r="BQ3629" s="143" t="s">
        <v>17560</v>
      </c>
    </row>
    <row r="3630" spans="15:69" x14ac:dyDescent="0.25">
      <c r="O3630" s="225" t="str">
        <f t="shared" si="1267"/>
        <v/>
      </c>
      <c r="BF3630" s="141">
        <v>95025</v>
      </c>
      <c r="BG3630" s="142" t="s">
        <v>14820</v>
      </c>
      <c r="BH3630" s="141" t="s">
        <v>180</v>
      </c>
      <c r="BI3630" s="141" t="s">
        <v>191</v>
      </c>
      <c r="BJ3630" s="141" t="s">
        <v>3265</v>
      </c>
      <c r="BK3630" s="141" t="s">
        <v>461</v>
      </c>
      <c r="BL3630" s="141" t="s">
        <v>14821</v>
      </c>
      <c r="BM3630" s="141">
        <v>48.355215800000003</v>
      </c>
      <c r="BN3630" s="141">
        <v>-69.399359399000005</v>
      </c>
      <c r="BO3630" s="141">
        <v>2007</v>
      </c>
      <c r="BP3630" s="143"/>
      <c r="BQ3630" s="143" t="s">
        <v>17560</v>
      </c>
    </row>
    <row r="3631" spans="15:69" x14ac:dyDescent="0.25">
      <c r="O3631" s="225" t="str">
        <f t="shared" si="1267"/>
        <v/>
      </c>
      <c r="BF3631" s="141">
        <v>95032</v>
      </c>
      <c r="BG3631" s="142" t="s">
        <v>23861</v>
      </c>
      <c r="BH3631" s="141" t="s">
        <v>478</v>
      </c>
      <c r="BI3631" s="141" t="s">
        <v>186</v>
      </c>
      <c r="BJ3631" s="141"/>
      <c r="BK3631" s="141"/>
      <c r="BL3631" s="141" t="s">
        <v>23862</v>
      </c>
      <c r="BM3631" s="141">
        <v>48.575218</v>
      </c>
      <c r="BN3631" s="141">
        <v>-69.230141000000003</v>
      </c>
      <c r="BO3631" s="141">
        <v>2010</v>
      </c>
      <c r="BP3631" s="143"/>
      <c r="BQ3631" s="143" t="s">
        <v>17560</v>
      </c>
    </row>
    <row r="3632" spans="15:69" x14ac:dyDescent="0.25">
      <c r="O3632" s="225" t="str">
        <f t="shared" si="1267"/>
        <v/>
      </c>
      <c r="BF3632" s="141">
        <v>7005</v>
      </c>
      <c r="BG3632" s="142" t="s">
        <v>26907</v>
      </c>
      <c r="BH3632" s="141" t="s">
        <v>180</v>
      </c>
      <c r="BI3632" s="141" t="s">
        <v>178</v>
      </c>
      <c r="BJ3632" s="141" t="s">
        <v>27207</v>
      </c>
      <c r="BK3632" s="141" t="s">
        <v>27208</v>
      </c>
      <c r="BL3632" s="141" t="s">
        <v>23476</v>
      </c>
      <c r="BM3632" s="141">
        <v>48.315710000000003</v>
      </c>
      <c r="BN3632" s="141">
        <v>-67.089029999999994</v>
      </c>
      <c r="BO3632" s="141">
        <v>2004</v>
      </c>
      <c r="BP3632" s="143" t="s">
        <v>27755</v>
      </c>
      <c r="BQ3632" s="143" t="s">
        <v>17560</v>
      </c>
    </row>
    <row r="3633" spans="15:69" x14ac:dyDescent="0.25">
      <c r="O3633" s="225" t="str">
        <f t="shared" si="1267"/>
        <v/>
      </c>
      <c r="BF3633" s="141">
        <v>7005</v>
      </c>
      <c r="BG3633" s="142" t="s">
        <v>26908</v>
      </c>
      <c r="BH3633" s="141" t="s">
        <v>180</v>
      </c>
      <c r="BI3633" s="141" t="s">
        <v>191</v>
      </c>
      <c r="BJ3633" s="141" t="s">
        <v>27208</v>
      </c>
      <c r="BK3633" s="141" t="s">
        <v>27208</v>
      </c>
      <c r="BL3633" s="141" t="s">
        <v>23476</v>
      </c>
      <c r="BM3633" s="141">
        <v>48.315710000000003</v>
      </c>
      <c r="BN3633" s="141">
        <v>-67.089029999999994</v>
      </c>
      <c r="BO3633" s="141">
        <v>2004</v>
      </c>
      <c r="BP3633" s="143" t="s">
        <v>27756</v>
      </c>
      <c r="BQ3633" s="143" t="s">
        <v>17560</v>
      </c>
    </row>
    <row r="3634" spans="15:69" x14ac:dyDescent="0.25">
      <c r="O3634" s="225" t="str">
        <f t="shared" si="1267"/>
        <v/>
      </c>
      <c r="BF3634" s="141">
        <v>7005</v>
      </c>
      <c r="BG3634" s="142" t="s">
        <v>26909</v>
      </c>
      <c r="BH3634" s="141" t="s">
        <v>180</v>
      </c>
      <c r="BI3634" s="141" t="s">
        <v>191</v>
      </c>
      <c r="BJ3634" s="141" t="s">
        <v>27209</v>
      </c>
      <c r="BK3634" s="141" t="s">
        <v>27209</v>
      </c>
      <c r="BL3634" s="141" t="s">
        <v>23476</v>
      </c>
      <c r="BM3634" s="141">
        <v>48.317019999999999</v>
      </c>
      <c r="BN3634" s="141">
        <v>-67.085560000000001</v>
      </c>
      <c r="BO3634" s="141">
        <v>2004</v>
      </c>
      <c r="BP3634" s="143" t="s">
        <v>27757</v>
      </c>
      <c r="BQ3634" s="143" t="s">
        <v>17560</v>
      </c>
    </row>
    <row r="3635" spans="15:69" x14ac:dyDescent="0.25">
      <c r="O3635" s="225" t="str">
        <f t="shared" si="1267"/>
        <v/>
      </c>
      <c r="BF3635" s="141">
        <v>7005</v>
      </c>
      <c r="BG3635" s="142" t="s">
        <v>26910</v>
      </c>
      <c r="BH3635" s="141" t="s">
        <v>180</v>
      </c>
      <c r="BI3635" s="141" t="s">
        <v>178</v>
      </c>
      <c r="BJ3635" s="141" t="s">
        <v>27207</v>
      </c>
      <c r="BK3635" s="141" t="s">
        <v>27209</v>
      </c>
      <c r="BL3635" s="141" t="s">
        <v>23476</v>
      </c>
      <c r="BM3635" s="141">
        <v>48.317019999999999</v>
      </c>
      <c r="BN3635" s="141">
        <v>-67.085560000000001</v>
      </c>
      <c r="BO3635" s="141">
        <v>2004</v>
      </c>
      <c r="BP3635" s="143" t="s">
        <v>27758</v>
      </c>
      <c r="BQ3635" s="143" t="s">
        <v>17560</v>
      </c>
    </row>
    <row r="3636" spans="15:69" x14ac:dyDescent="0.25">
      <c r="O3636" s="225" t="str">
        <f t="shared" si="1267"/>
        <v/>
      </c>
      <c r="BF3636" s="141">
        <v>11025</v>
      </c>
      <c r="BG3636" s="142" t="s">
        <v>26911</v>
      </c>
      <c r="BH3636" s="141" t="s">
        <v>180</v>
      </c>
      <c r="BI3636" s="141" t="s">
        <v>191</v>
      </c>
      <c r="BJ3636" s="141"/>
      <c r="BK3636" s="141" t="s">
        <v>27339</v>
      </c>
      <c r="BL3636" s="141" t="s">
        <v>27463</v>
      </c>
      <c r="BM3636" s="141">
        <v>47.987990000000003</v>
      </c>
      <c r="BN3636" s="141">
        <v>-68.974220000000003</v>
      </c>
      <c r="BO3636" s="141">
        <v>2001</v>
      </c>
      <c r="BP3636" s="143" t="s">
        <v>27759</v>
      </c>
      <c r="BQ3636" s="143" t="s">
        <v>17560</v>
      </c>
    </row>
    <row r="3637" spans="15:69" x14ac:dyDescent="0.25">
      <c r="O3637" s="225" t="str">
        <f t="shared" si="1267"/>
        <v/>
      </c>
      <c r="BF3637" s="141">
        <v>11025</v>
      </c>
      <c r="BG3637" s="142" t="s">
        <v>26912</v>
      </c>
      <c r="BH3637" s="141" t="s">
        <v>180</v>
      </c>
      <c r="BI3637" s="141" t="s">
        <v>178</v>
      </c>
      <c r="BJ3637" s="141"/>
      <c r="BK3637" s="141" t="s">
        <v>1708</v>
      </c>
      <c r="BL3637" s="141" t="s">
        <v>27464</v>
      </c>
      <c r="BM3637" s="141">
        <v>48.044440000000002</v>
      </c>
      <c r="BN3637" s="141">
        <v>-68.906189999999995</v>
      </c>
      <c r="BO3637" s="141">
        <v>2001</v>
      </c>
      <c r="BP3637" s="143" t="s">
        <v>27760</v>
      </c>
      <c r="BQ3637" s="143" t="s">
        <v>17560</v>
      </c>
    </row>
    <row r="3638" spans="15:69" x14ac:dyDescent="0.25">
      <c r="O3638" s="225" t="str">
        <f t="shared" si="1267"/>
        <v/>
      </c>
      <c r="BF3638" s="141">
        <v>14030</v>
      </c>
      <c r="BG3638" s="142" t="s">
        <v>26913</v>
      </c>
      <c r="BH3638" s="141" t="s">
        <v>180</v>
      </c>
      <c r="BI3638" s="141" t="s">
        <v>178</v>
      </c>
      <c r="BJ3638" s="141" t="s">
        <v>27210</v>
      </c>
      <c r="BK3638" s="141"/>
      <c r="BL3638" s="141" t="s">
        <v>27465</v>
      </c>
      <c r="BM3638" s="141">
        <v>47.61016</v>
      </c>
      <c r="BN3638" s="141">
        <v>-69.639650000000003</v>
      </c>
      <c r="BO3638" s="141">
        <v>2001</v>
      </c>
      <c r="BP3638" s="143" t="s">
        <v>27761</v>
      </c>
      <c r="BQ3638" s="143" t="s">
        <v>17560</v>
      </c>
    </row>
    <row r="3639" spans="15:69" x14ac:dyDescent="0.25">
      <c r="O3639" s="225" t="str">
        <f t="shared" si="1267"/>
        <v/>
      </c>
      <c r="BF3639" s="141">
        <v>14030</v>
      </c>
      <c r="BG3639" s="142" t="s">
        <v>26914</v>
      </c>
      <c r="BH3639" s="141" t="s">
        <v>180</v>
      </c>
      <c r="BI3639" s="141" t="s">
        <v>178</v>
      </c>
      <c r="BJ3639" s="141" t="s">
        <v>27210</v>
      </c>
      <c r="BK3639" s="141" t="s">
        <v>1602</v>
      </c>
      <c r="BL3639" s="141" t="s">
        <v>6590</v>
      </c>
      <c r="BM3639" s="141">
        <v>47.604329999999997</v>
      </c>
      <c r="BN3639" s="141">
        <v>-69.632230000000007</v>
      </c>
      <c r="BO3639" s="141">
        <v>2001</v>
      </c>
      <c r="BP3639" s="143" t="s">
        <v>27762</v>
      </c>
      <c r="BQ3639" s="143" t="s">
        <v>17560</v>
      </c>
    </row>
    <row r="3640" spans="15:69" x14ac:dyDescent="0.25">
      <c r="O3640" s="225" t="str">
        <f t="shared" si="1267"/>
        <v/>
      </c>
      <c r="BF3640" s="141">
        <v>14030</v>
      </c>
      <c r="BG3640" s="142" t="s">
        <v>26915</v>
      </c>
      <c r="BH3640" s="141" t="s">
        <v>180</v>
      </c>
      <c r="BI3640" s="141" t="s">
        <v>178</v>
      </c>
      <c r="BJ3640" s="141" t="s">
        <v>27210</v>
      </c>
      <c r="BK3640" s="141" t="s">
        <v>4776</v>
      </c>
      <c r="BL3640" s="141" t="s">
        <v>6590</v>
      </c>
      <c r="BM3640" s="141">
        <v>47.609479999999998</v>
      </c>
      <c r="BN3640" s="141">
        <v>-69.64049</v>
      </c>
      <c r="BO3640" s="141">
        <v>2001</v>
      </c>
      <c r="BP3640" s="143" t="s">
        <v>27763</v>
      </c>
      <c r="BQ3640" s="143" t="s">
        <v>17560</v>
      </c>
    </row>
    <row r="3641" spans="15:69" x14ac:dyDescent="0.25">
      <c r="O3641" s="225" t="str">
        <f t="shared" si="1267"/>
        <v/>
      </c>
      <c r="BF3641" s="141">
        <v>14030</v>
      </c>
      <c r="BG3641" s="142" t="s">
        <v>26916</v>
      </c>
      <c r="BH3641" s="141" t="s">
        <v>180</v>
      </c>
      <c r="BI3641" s="141" t="s">
        <v>178</v>
      </c>
      <c r="BJ3641" s="141" t="s">
        <v>27210</v>
      </c>
      <c r="BK3641" s="141" t="s">
        <v>27332</v>
      </c>
      <c r="BL3641" s="141" t="s">
        <v>1616</v>
      </c>
      <c r="BM3641" s="141">
        <v>47.610570000000003</v>
      </c>
      <c r="BN3641" s="141">
        <v>-69.641919999999999</v>
      </c>
      <c r="BO3641" s="141">
        <v>2001</v>
      </c>
      <c r="BP3641" s="143" t="s">
        <v>27764</v>
      </c>
      <c r="BQ3641" s="143" t="s">
        <v>17560</v>
      </c>
    </row>
    <row r="3642" spans="15:69" x14ac:dyDescent="0.25">
      <c r="O3642" s="225" t="str">
        <f t="shared" si="1267"/>
        <v/>
      </c>
      <c r="BF3642" s="141">
        <v>14030</v>
      </c>
      <c r="BG3642" s="142" t="s">
        <v>26917</v>
      </c>
      <c r="BH3642" s="141" t="s">
        <v>180</v>
      </c>
      <c r="BI3642" s="141" t="s">
        <v>178</v>
      </c>
      <c r="BJ3642" s="141" t="s">
        <v>27210</v>
      </c>
      <c r="BK3642" s="141" t="s">
        <v>10535</v>
      </c>
      <c r="BL3642" s="141" t="s">
        <v>1616</v>
      </c>
      <c r="BM3642" s="141">
        <v>47.610570000000003</v>
      </c>
      <c r="BN3642" s="141">
        <v>-69.641919999999999</v>
      </c>
      <c r="BO3642" s="141">
        <v>2001</v>
      </c>
      <c r="BP3642" s="143" t="s">
        <v>27764</v>
      </c>
      <c r="BQ3642" s="143" t="s">
        <v>17560</v>
      </c>
    </row>
    <row r="3643" spans="15:69" x14ac:dyDescent="0.25">
      <c r="O3643" s="225" t="str">
        <f t="shared" si="1267"/>
        <v/>
      </c>
      <c r="BF3643" s="141">
        <v>37067</v>
      </c>
      <c r="BG3643" s="142" t="s">
        <v>11036</v>
      </c>
      <c r="BH3643" s="141" t="s">
        <v>478</v>
      </c>
      <c r="BI3643" s="141" t="s">
        <v>176</v>
      </c>
      <c r="BJ3643" s="141" t="s">
        <v>11037</v>
      </c>
      <c r="BK3643" s="141" t="s">
        <v>4455</v>
      </c>
      <c r="BL3643" s="141" t="s">
        <v>10199</v>
      </c>
      <c r="BM3643" s="141">
        <v>46.394962457391102</v>
      </c>
      <c r="BN3643" s="141">
        <v>-72.660217971670093</v>
      </c>
      <c r="BO3643" s="141">
        <v>1964</v>
      </c>
      <c r="BP3643" s="143"/>
      <c r="BQ3643" s="143" t="s">
        <v>26794</v>
      </c>
    </row>
    <row r="3644" spans="15:69" x14ac:dyDescent="0.25">
      <c r="O3644" s="225" t="str">
        <f t="shared" si="1267"/>
        <v/>
      </c>
      <c r="BF3644" s="141">
        <v>37067</v>
      </c>
      <c r="BG3644" s="142" t="s">
        <v>11038</v>
      </c>
      <c r="BH3644" s="141" t="s">
        <v>478</v>
      </c>
      <c r="BI3644" s="141" t="s">
        <v>176</v>
      </c>
      <c r="BJ3644" s="141" t="s">
        <v>11039</v>
      </c>
      <c r="BK3644" s="141" t="s">
        <v>6055</v>
      </c>
      <c r="BL3644" s="141" t="s">
        <v>10202</v>
      </c>
      <c r="BM3644" s="141">
        <v>46.385637519388801</v>
      </c>
      <c r="BN3644" s="141">
        <v>-72.517537103090405</v>
      </c>
      <c r="BO3644" s="141">
        <v>1975</v>
      </c>
      <c r="BP3644" s="143"/>
      <c r="BQ3644" s="143" t="s">
        <v>26794</v>
      </c>
    </row>
    <row r="3645" spans="15:69" x14ac:dyDescent="0.25">
      <c r="O3645" s="225" t="str">
        <f t="shared" si="1267"/>
        <v/>
      </c>
      <c r="BF3645" s="141">
        <v>37067</v>
      </c>
      <c r="BG3645" s="142" t="s">
        <v>11040</v>
      </c>
      <c r="BH3645" s="141" t="s">
        <v>180</v>
      </c>
      <c r="BI3645" s="141" t="s">
        <v>178</v>
      </c>
      <c r="BJ3645" s="141" t="s">
        <v>11041</v>
      </c>
      <c r="BK3645" s="141" t="s">
        <v>11042</v>
      </c>
      <c r="BL3645" s="141" t="s">
        <v>11043</v>
      </c>
      <c r="BM3645" s="141">
        <v>46.388141713073601</v>
      </c>
      <c r="BN3645" s="141">
        <v>-72.531599181378496</v>
      </c>
      <c r="BO3645" s="141">
        <v>1989</v>
      </c>
      <c r="BP3645" s="143"/>
      <c r="BQ3645" s="143" t="s">
        <v>26794</v>
      </c>
    </row>
    <row r="3646" spans="15:69" x14ac:dyDescent="0.25">
      <c r="O3646" s="225" t="str">
        <f t="shared" si="1267"/>
        <v/>
      </c>
      <c r="BF3646" s="141">
        <v>37067</v>
      </c>
      <c r="BG3646" s="142" t="s">
        <v>11044</v>
      </c>
      <c r="BH3646" s="141" t="s">
        <v>180</v>
      </c>
      <c r="BI3646" s="141" t="s">
        <v>1269</v>
      </c>
      <c r="BJ3646" s="141" t="s">
        <v>11045</v>
      </c>
      <c r="BK3646" s="141" t="s">
        <v>1654</v>
      </c>
      <c r="BL3646" s="141" t="s">
        <v>11046</v>
      </c>
      <c r="BM3646" s="141">
        <v>46.330443542113201</v>
      </c>
      <c r="BN3646" s="141">
        <v>-72.555087035122099</v>
      </c>
      <c r="BO3646" s="141">
        <v>1986</v>
      </c>
      <c r="BP3646" s="143"/>
      <c r="BQ3646" s="143" t="s">
        <v>26794</v>
      </c>
    </row>
    <row r="3647" spans="15:69" x14ac:dyDescent="0.25">
      <c r="O3647" s="225" t="str">
        <f t="shared" si="1267"/>
        <v/>
      </c>
      <c r="BF3647" s="141">
        <v>37067</v>
      </c>
      <c r="BG3647" s="142" t="s">
        <v>11047</v>
      </c>
      <c r="BH3647" s="141" t="s">
        <v>180</v>
      </c>
      <c r="BI3647" s="141" t="s">
        <v>191</v>
      </c>
      <c r="BJ3647" s="141" t="s">
        <v>11048</v>
      </c>
      <c r="BK3647" s="141" t="s">
        <v>11049</v>
      </c>
      <c r="BL3647" s="141" t="s">
        <v>11050</v>
      </c>
      <c r="BM3647" s="141">
        <v>46.362026466119303</v>
      </c>
      <c r="BN3647" s="141">
        <v>-72.5298654154373</v>
      </c>
      <c r="BO3647" s="141">
        <v>1996</v>
      </c>
      <c r="BP3647" s="143"/>
      <c r="BQ3647" s="143" t="s">
        <v>26794</v>
      </c>
    </row>
    <row r="3648" spans="15:69" x14ac:dyDescent="0.25">
      <c r="O3648" s="225" t="str">
        <f t="shared" si="1267"/>
        <v/>
      </c>
      <c r="BF3648" s="141">
        <v>14070</v>
      </c>
      <c r="BG3648" s="142" t="s">
        <v>26918</v>
      </c>
      <c r="BH3648" s="141" t="s">
        <v>180</v>
      </c>
      <c r="BI3648" s="141" t="s">
        <v>191</v>
      </c>
      <c r="BJ3648" s="141" t="s">
        <v>27211</v>
      </c>
      <c r="BK3648" s="141" t="s">
        <v>13602</v>
      </c>
      <c r="BL3648" s="141" t="s">
        <v>27466</v>
      </c>
      <c r="BM3648" s="141">
        <v>47.407170000000001</v>
      </c>
      <c r="BN3648" s="141">
        <v>-69.965387000000007</v>
      </c>
      <c r="BO3648" s="141">
        <v>1998</v>
      </c>
      <c r="BP3648" s="143" t="s">
        <v>25127</v>
      </c>
      <c r="BQ3648" s="143" t="s">
        <v>17560</v>
      </c>
    </row>
    <row r="3649" spans="15:69" x14ac:dyDescent="0.25">
      <c r="O3649" s="225" t="str">
        <f t="shared" si="1267"/>
        <v/>
      </c>
      <c r="BF3649" s="141">
        <v>14070</v>
      </c>
      <c r="BG3649" s="142" t="s">
        <v>26919</v>
      </c>
      <c r="BH3649" s="141" t="s">
        <v>180</v>
      </c>
      <c r="BI3649" s="141" t="s">
        <v>191</v>
      </c>
      <c r="BJ3649" s="141" t="s">
        <v>27212</v>
      </c>
      <c r="BK3649" s="141" t="s">
        <v>6014</v>
      </c>
      <c r="BL3649" s="141" t="s">
        <v>27467</v>
      </c>
      <c r="BM3649" s="141">
        <v>47.418005999999998</v>
      </c>
      <c r="BN3649" s="141">
        <v>-69.959247000000005</v>
      </c>
      <c r="BO3649" s="141">
        <v>1998</v>
      </c>
      <c r="BP3649" s="143" t="s">
        <v>27765</v>
      </c>
      <c r="BQ3649" s="143" t="s">
        <v>17560</v>
      </c>
    </row>
    <row r="3650" spans="15:69" x14ac:dyDescent="0.25">
      <c r="O3650" s="225" t="str">
        <f t="shared" si="1267"/>
        <v/>
      </c>
      <c r="BF3650" s="141">
        <v>14070</v>
      </c>
      <c r="BG3650" s="142" t="s">
        <v>26920</v>
      </c>
      <c r="BH3650" s="141" t="s">
        <v>478</v>
      </c>
      <c r="BI3650" s="141" t="s">
        <v>176</v>
      </c>
      <c r="BJ3650" s="141" t="s">
        <v>27213</v>
      </c>
      <c r="BK3650" s="141" t="s">
        <v>2168</v>
      </c>
      <c r="BL3650" s="141" t="s">
        <v>27468</v>
      </c>
      <c r="BM3650" s="141">
        <v>47.412393000000002</v>
      </c>
      <c r="BN3650" s="141">
        <v>-69.944913999999997</v>
      </c>
      <c r="BO3650" s="141">
        <v>1970</v>
      </c>
      <c r="BP3650" s="143" t="s">
        <v>27766</v>
      </c>
      <c r="BQ3650" s="143" t="s">
        <v>17560</v>
      </c>
    </row>
    <row r="3651" spans="15:69" x14ac:dyDescent="0.25">
      <c r="O3651" s="225" t="str">
        <f t="shared" si="1267"/>
        <v/>
      </c>
      <c r="BF3651" s="141">
        <v>14070</v>
      </c>
      <c r="BG3651" s="142" t="s">
        <v>26921</v>
      </c>
      <c r="BH3651" s="141" t="s">
        <v>478</v>
      </c>
      <c r="BI3651" s="141" t="s">
        <v>176</v>
      </c>
      <c r="BJ3651" s="141" t="s">
        <v>27214</v>
      </c>
      <c r="BK3651" s="141" t="s">
        <v>27340</v>
      </c>
      <c r="BL3651" s="141" t="s">
        <v>27469</v>
      </c>
      <c r="BM3651" s="141">
        <v>47.417071</v>
      </c>
      <c r="BN3651" s="141">
        <v>-69.953427000000005</v>
      </c>
      <c r="BO3651" s="141">
        <v>1998</v>
      </c>
      <c r="BP3651" s="143" t="s">
        <v>27767</v>
      </c>
      <c r="BQ3651" s="143" t="s">
        <v>17560</v>
      </c>
    </row>
    <row r="3652" spans="15:69" x14ac:dyDescent="0.25">
      <c r="O3652" s="225" t="str">
        <f t="shared" si="1267"/>
        <v/>
      </c>
      <c r="BF3652" s="141">
        <v>14070</v>
      </c>
      <c r="BG3652" s="142" t="s">
        <v>26922</v>
      </c>
      <c r="BH3652" s="141" t="s">
        <v>180</v>
      </c>
      <c r="BI3652" s="141" t="s">
        <v>178</v>
      </c>
      <c r="BJ3652" s="141" t="s">
        <v>1686</v>
      </c>
      <c r="BK3652" s="141" t="s">
        <v>27341</v>
      </c>
      <c r="BL3652" s="141" t="s">
        <v>27469</v>
      </c>
      <c r="BM3652" s="141">
        <v>47.417071</v>
      </c>
      <c r="BN3652" s="141">
        <v>-69.953427000000005</v>
      </c>
      <c r="BO3652" s="141">
        <v>1998</v>
      </c>
      <c r="BP3652" s="143" t="s">
        <v>27768</v>
      </c>
      <c r="BQ3652" s="143" t="s">
        <v>17560</v>
      </c>
    </row>
    <row r="3653" spans="15:69" x14ac:dyDescent="0.25">
      <c r="O3653" s="225" t="str">
        <f t="shared" si="1267"/>
        <v/>
      </c>
      <c r="BF3653" s="141">
        <v>14070</v>
      </c>
      <c r="BG3653" s="142" t="s">
        <v>26923</v>
      </c>
      <c r="BH3653" s="141" t="s">
        <v>478</v>
      </c>
      <c r="BI3653" s="141" t="s">
        <v>186</v>
      </c>
      <c r="BJ3653" s="141" t="s">
        <v>1727</v>
      </c>
      <c r="BK3653" s="141" t="s">
        <v>27342</v>
      </c>
      <c r="BL3653" s="141" t="s">
        <v>27470</v>
      </c>
      <c r="BM3653" s="141">
        <v>47.403005999999998</v>
      </c>
      <c r="BN3653" s="141">
        <v>-69.949447000000006</v>
      </c>
      <c r="BO3653" s="141">
        <v>1998</v>
      </c>
      <c r="BP3653" s="143"/>
      <c r="BQ3653" s="143" t="s">
        <v>17560</v>
      </c>
    </row>
    <row r="3654" spans="15:69" x14ac:dyDescent="0.25">
      <c r="O3654" s="225" t="str">
        <f t="shared" si="1267"/>
        <v/>
      </c>
      <c r="BF3654" s="141">
        <v>37067</v>
      </c>
      <c r="BG3654" s="142" t="s">
        <v>10159</v>
      </c>
      <c r="BH3654" s="141" t="s">
        <v>478</v>
      </c>
      <c r="BI3654" s="141" t="s">
        <v>176</v>
      </c>
      <c r="BJ3654" s="141" t="s">
        <v>10160</v>
      </c>
      <c r="BK3654" s="141" t="s">
        <v>3408</v>
      </c>
      <c r="BL3654" s="141" t="s">
        <v>10161</v>
      </c>
      <c r="BM3654" s="141">
        <v>46.373480000000001</v>
      </c>
      <c r="BN3654" s="141">
        <v>-72.624899999999997</v>
      </c>
      <c r="BO3654" s="141">
        <v>1976</v>
      </c>
      <c r="BP3654" s="143"/>
      <c r="BQ3654" s="143" t="s">
        <v>26794</v>
      </c>
    </row>
    <row r="3655" spans="15:69" x14ac:dyDescent="0.25">
      <c r="O3655" s="225" t="str">
        <f t="shared" si="1267"/>
        <v/>
      </c>
      <c r="BF3655" s="141">
        <v>37067</v>
      </c>
      <c r="BG3655" s="142" t="s">
        <v>10162</v>
      </c>
      <c r="BH3655" s="141" t="s">
        <v>478</v>
      </c>
      <c r="BI3655" s="141" t="s">
        <v>186</v>
      </c>
      <c r="BJ3655" s="141" t="s">
        <v>10163</v>
      </c>
      <c r="BK3655" s="141" t="s">
        <v>10164</v>
      </c>
      <c r="BL3655" s="141" t="s">
        <v>10165</v>
      </c>
      <c r="BM3655" s="141">
        <v>46.385680000000001</v>
      </c>
      <c r="BN3655" s="141">
        <v>-72.539770000000004</v>
      </c>
      <c r="BO3655" s="141">
        <v>1995</v>
      </c>
      <c r="BP3655" s="143"/>
      <c r="BQ3655" s="143" t="s">
        <v>26794</v>
      </c>
    </row>
    <row r="3656" spans="15:69" x14ac:dyDescent="0.25">
      <c r="O3656" s="225" t="str">
        <f t="shared" si="1267"/>
        <v/>
      </c>
      <c r="BF3656" s="141">
        <v>37067</v>
      </c>
      <c r="BG3656" s="142" t="s">
        <v>10166</v>
      </c>
      <c r="BH3656" s="141" t="s">
        <v>478</v>
      </c>
      <c r="BI3656" s="141" t="s">
        <v>176</v>
      </c>
      <c r="BJ3656" s="141" t="s">
        <v>10167</v>
      </c>
      <c r="BK3656" s="141" t="s">
        <v>4913</v>
      </c>
      <c r="BL3656" s="141" t="s">
        <v>10168</v>
      </c>
      <c r="BM3656" s="141">
        <v>46.406559608591301</v>
      </c>
      <c r="BN3656" s="141">
        <v>-72.569693735096394</v>
      </c>
      <c r="BO3656" s="141">
        <v>1967</v>
      </c>
      <c r="BP3656" s="143"/>
      <c r="BQ3656" s="143" t="s">
        <v>26794</v>
      </c>
    </row>
    <row r="3657" spans="15:69" x14ac:dyDescent="0.25">
      <c r="O3657" s="225" t="str">
        <f t="shared" si="1267"/>
        <v/>
      </c>
      <c r="BF3657" s="141">
        <v>37067</v>
      </c>
      <c r="BG3657" s="142" t="s">
        <v>10169</v>
      </c>
      <c r="BH3657" s="141" t="s">
        <v>478</v>
      </c>
      <c r="BI3657" s="141" t="s">
        <v>177</v>
      </c>
      <c r="BJ3657" s="141" t="s">
        <v>10170</v>
      </c>
      <c r="BK3657" s="141" t="s">
        <v>10171</v>
      </c>
      <c r="BL3657" s="141" t="s">
        <v>10172</v>
      </c>
      <c r="BM3657" s="141">
        <v>46.383371723435097</v>
      </c>
      <c r="BN3657" s="141">
        <v>-72.522947730263397</v>
      </c>
      <c r="BO3657" s="141">
        <v>1973</v>
      </c>
      <c r="BP3657" s="143"/>
      <c r="BQ3657" s="143" t="s">
        <v>26794</v>
      </c>
    </row>
    <row r="3658" spans="15:69" x14ac:dyDescent="0.25">
      <c r="O3658" s="225" t="str">
        <f t="shared" si="1267"/>
        <v/>
      </c>
      <c r="BF3658" s="141">
        <v>37067</v>
      </c>
      <c r="BG3658" s="142" t="s">
        <v>10173</v>
      </c>
      <c r="BH3658" s="141" t="s">
        <v>180</v>
      </c>
      <c r="BI3658" s="141" t="s">
        <v>191</v>
      </c>
      <c r="BJ3658" s="141" t="s">
        <v>10174</v>
      </c>
      <c r="BK3658" s="141" t="s">
        <v>10175</v>
      </c>
      <c r="BL3658" s="141" t="s">
        <v>10176</v>
      </c>
      <c r="BM3658" s="141">
        <v>46.324138686415601</v>
      </c>
      <c r="BN3658" s="141">
        <v>-72.568467948955202</v>
      </c>
      <c r="BO3658" s="141">
        <v>1984</v>
      </c>
      <c r="BP3658" s="143"/>
      <c r="BQ3658" s="143" t="s">
        <v>26794</v>
      </c>
    </row>
    <row r="3659" spans="15:69" x14ac:dyDescent="0.25">
      <c r="O3659" s="225" t="str">
        <f t="shared" si="1267"/>
        <v/>
      </c>
      <c r="BF3659" s="141">
        <v>37067</v>
      </c>
      <c r="BG3659" s="142" t="s">
        <v>10177</v>
      </c>
      <c r="BH3659" s="141" t="s">
        <v>478</v>
      </c>
      <c r="BI3659" s="141" t="s">
        <v>176</v>
      </c>
      <c r="BJ3659" s="141" t="s">
        <v>10178</v>
      </c>
      <c r="BK3659" s="141" t="s">
        <v>10179</v>
      </c>
      <c r="BL3659" s="141" t="s">
        <v>10180</v>
      </c>
      <c r="BM3659" s="141">
        <v>46.419718115772199</v>
      </c>
      <c r="BN3659" s="141">
        <v>-72.558229993199802</v>
      </c>
      <c r="BO3659" s="141">
        <v>1985</v>
      </c>
      <c r="BP3659" s="143"/>
      <c r="BQ3659" s="143" t="s">
        <v>26794</v>
      </c>
    </row>
    <row r="3660" spans="15:69" x14ac:dyDescent="0.25">
      <c r="O3660" s="225" t="str">
        <f t="shared" si="1267"/>
        <v/>
      </c>
      <c r="BF3660" s="141">
        <v>37067</v>
      </c>
      <c r="BG3660" s="142" t="s">
        <v>10181</v>
      </c>
      <c r="BH3660" s="141" t="s">
        <v>180</v>
      </c>
      <c r="BI3660" s="141" t="s">
        <v>191</v>
      </c>
      <c r="BJ3660" s="141" t="s">
        <v>10182</v>
      </c>
      <c r="BK3660" s="141" t="s">
        <v>10183</v>
      </c>
      <c r="BL3660" s="141" t="s">
        <v>10184</v>
      </c>
      <c r="BM3660" s="141">
        <v>46.379303757185902</v>
      </c>
      <c r="BN3660" s="141">
        <v>-72.529130311443296</v>
      </c>
      <c r="BO3660" s="141">
        <v>1991</v>
      </c>
      <c r="BP3660" s="143"/>
      <c r="BQ3660" s="143" t="s">
        <v>26794</v>
      </c>
    </row>
    <row r="3661" spans="15:69" x14ac:dyDescent="0.25">
      <c r="O3661" s="225" t="str">
        <f t="shared" si="1267"/>
        <v/>
      </c>
      <c r="BF3661" s="141">
        <v>37067</v>
      </c>
      <c r="BG3661" s="142" t="s">
        <v>10185</v>
      </c>
      <c r="BH3661" s="141" t="s">
        <v>478</v>
      </c>
      <c r="BI3661" s="141" t="s">
        <v>177</v>
      </c>
      <c r="BJ3661" s="141" t="s">
        <v>10186</v>
      </c>
      <c r="BK3661" s="141" t="s">
        <v>10187</v>
      </c>
      <c r="BL3661" s="141" t="s">
        <v>10188</v>
      </c>
      <c r="BM3661" s="141">
        <v>46.302414499502298</v>
      </c>
      <c r="BN3661" s="141">
        <v>-72.582246223173698</v>
      </c>
      <c r="BO3661" s="141">
        <v>1970</v>
      </c>
      <c r="BP3661" s="143"/>
      <c r="BQ3661" s="143" t="s">
        <v>26794</v>
      </c>
    </row>
    <row r="3662" spans="15:69" x14ac:dyDescent="0.25">
      <c r="O3662" s="225" t="str">
        <f t="shared" ref="O3662:O3725" si="1268">IF(OR(B3662="",C3662="",G3662="",H3662="",I3662="",AND(J3662="",BW3662=FALSE),AND(K3662="",BX3662=FALSE),AND(L3662="",BY3662=FALSE),AND(M3662="",BZ3662=FALSE)),"",(IF(AND(100&gt;=CG3662,CG3662&gt;80),"A",IF(AND(80&gt;=CG3662,CG3662&gt;60),"B",IF(AND(60&gt;=CG3662,CG3662&gt;40),"C",IF(AND(40&gt;=CG3662,CG3662&gt;20),"D","E"))))))</f>
        <v/>
      </c>
      <c r="BF3662" s="141">
        <v>64008</v>
      </c>
      <c r="BG3662" s="142" t="s">
        <v>18817</v>
      </c>
      <c r="BH3662" s="141" t="s">
        <v>180</v>
      </c>
      <c r="BI3662" s="141" t="s">
        <v>191</v>
      </c>
      <c r="BJ3662" s="141" t="s">
        <v>18818</v>
      </c>
      <c r="BK3662" s="141" t="s">
        <v>4123</v>
      </c>
      <c r="BL3662" s="141" t="s">
        <v>18818</v>
      </c>
      <c r="BM3662" s="141">
        <v>45.699835</v>
      </c>
      <c r="BN3662" s="141">
        <v>-73.577393999999998</v>
      </c>
      <c r="BO3662" s="141">
        <v>1996</v>
      </c>
      <c r="BP3662" s="143" t="s">
        <v>25675</v>
      </c>
      <c r="BQ3662" s="143" t="s">
        <v>26794</v>
      </c>
    </row>
    <row r="3663" spans="15:69" x14ac:dyDescent="0.25">
      <c r="O3663" s="225" t="str">
        <f t="shared" si="1268"/>
        <v/>
      </c>
      <c r="BF3663" s="141">
        <v>64008</v>
      </c>
      <c r="BG3663" s="142" t="s">
        <v>18819</v>
      </c>
      <c r="BH3663" s="141" t="s">
        <v>180</v>
      </c>
      <c r="BI3663" s="141" t="s">
        <v>191</v>
      </c>
      <c r="BJ3663" s="141" t="s">
        <v>18820</v>
      </c>
      <c r="BK3663" s="141" t="s">
        <v>2137</v>
      </c>
      <c r="BL3663" s="141" t="s">
        <v>18821</v>
      </c>
      <c r="BM3663" s="141">
        <v>45.692982200000003</v>
      </c>
      <c r="BN3663" s="141">
        <v>-73.643998600000003</v>
      </c>
      <c r="BO3663" s="141">
        <v>2007</v>
      </c>
      <c r="BP3663" s="143" t="s">
        <v>25721</v>
      </c>
      <c r="BQ3663" s="143" t="s">
        <v>26794</v>
      </c>
    </row>
    <row r="3664" spans="15:69" x14ac:dyDescent="0.25">
      <c r="O3664" s="225" t="str">
        <f t="shared" si="1268"/>
        <v/>
      </c>
      <c r="BF3664" s="141">
        <v>14070</v>
      </c>
      <c r="BG3664" s="142" t="s">
        <v>26924</v>
      </c>
      <c r="BH3664" s="141" t="s">
        <v>180</v>
      </c>
      <c r="BI3664" s="141" t="s">
        <v>191</v>
      </c>
      <c r="BJ3664" s="141" t="s">
        <v>27215</v>
      </c>
      <c r="BK3664" s="141" t="s">
        <v>1735</v>
      </c>
      <c r="BL3664" s="141" t="s">
        <v>27466</v>
      </c>
      <c r="BM3664" s="141">
        <v>47.409481999999997</v>
      </c>
      <c r="BN3664" s="141">
        <v>-69.947956000000005</v>
      </c>
      <c r="BO3664" s="141">
        <v>1998</v>
      </c>
      <c r="BP3664" s="143" t="s">
        <v>27769</v>
      </c>
      <c r="BQ3664" s="143" t="s">
        <v>17560</v>
      </c>
    </row>
    <row r="3665" spans="15:69" x14ac:dyDescent="0.25">
      <c r="O3665" s="225" t="str">
        <f t="shared" si="1268"/>
        <v/>
      </c>
      <c r="BF3665" s="141">
        <v>14070</v>
      </c>
      <c r="BG3665" s="142" t="s">
        <v>26925</v>
      </c>
      <c r="BH3665" s="141" t="s">
        <v>180</v>
      </c>
      <c r="BI3665" s="141" t="s">
        <v>191</v>
      </c>
      <c r="BJ3665" s="141" t="s">
        <v>27216</v>
      </c>
      <c r="BK3665" s="141" t="s">
        <v>463</v>
      </c>
      <c r="BL3665" s="141" t="s">
        <v>10401</v>
      </c>
      <c r="BM3665" s="141">
        <v>47.426488999999997</v>
      </c>
      <c r="BN3665" s="141">
        <v>-69.943610000000007</v>
      </c>
      <c r="BO3665" s="141">
        <v>2005</v>
      </c>
      <c r="BP3665" s="143" t="s">
        <v>27770</v>
      </c>
      <c r="BQ3665" s="143" t="s">
        <v>17560</v>
      </c>
    </row>
    <row r="3666" spans="15:69" x14ac:dyDescent="0.25">
      <c r="O3666" s="225" t="str">
        <f t="shared" si="1268"/>
        <v/>
      </c>
      <c r="BF3666" s="141">
        <v>14070</v>
      </c>
      <c r="BG3666" s="142" t="s">
        <v>26926</v>
      </c>
      <c r="BH3666" s="141" t="s">
        <v>180</v>
      </c>
      <c r="BI3666" s="141" t="s">
        <v>191</v>
      </c>
      <c r="BJ3666" s="141" t="s">
        <v>27217</v>
      </c>
      <c r="BK3666" s="141" t="s">
        <v>2160</v>
      </c>
      <c r="BL3666" s="141" t="s">
        <v>27471</v>
      </c>
      <c r="BM3666" s="141">
        <v>47.40878</v>
      </c>
      <c r="BN3666" s="141">
        <v>-69.956968000000003</v>
      </c>
      <c r="BO3666" s="141">
        <v>2005</v>
      </c>
      <c r="BP3666" s="143" t="s">
        <v>27770</v>
      </c>
      <c r="BQ3666" s="143" t="s">
        <v>17560</v>
      </c>
    </row>
    <row r="3667" spans="15:69" x14ac:dyDescent="0.25">
      <c r="O3667" s="225" t="str">
        <f t="shared" si="1268"/>
        <v/>
      </c>
      <c r="BF3667" s="141">
        <v>14070</v>
      </c>
      <c r="BG3667" s="142" t="s">
        <v>26927</v>
      </c>
      <c r="BH3667" s="141" t="s">
        <v>180</v>
      </c>
      <c r="BI3667" s="141" t="s">
        <v>191</v>
      </c>
      <c r="BJ3667" s="141" t="s">
        <v>27218</v>
      </c>
      <c r="BK3667" s="141" t="s">
        <v>1779</v>
      </c>
      <c r="BL3667" s="141" t="s">
        <v>27434</v>
      </c>
      <c r="BM3667" s="141">
        <v>47.431052999999999</v>
      </c>
      <c r="BN3667" s="141">
        <v>-69.945745000000002</v>
      </c>
      <c r="BO3667" s="141">
        <v>2009</v>
      </c>
      <c r="BP3667" s="143" t="s">
        <v>27771</v>
      </c>
      <c r="BQ3667" s="143" t="s">
        <v>17560</v>
      </c>
    </row>
    <row r="3668" spans="15:69" x14ac:dyDescent="0.25">
      <c r="O3668" s="225" t="str">
        <f t="shared" si="1268"/>
        <v/>
      </c>
      <c r="BF3668" s="141">
        <v>64008</v>
      </c>
      <c r="BG3668" s="142" t="s">
        <v>18822</v>
      </c>
      <c r="BH3668" s="141" t="s">
        <v>180</v>
      </c>
      <c r="BI3668" s="141" t="s">
        <v>191</v>
      </c>
      <c r="BJ3668" s="141" t="s">
        <v>18823</v>
      </c>
      <c r="BK3668" s="141" t="s">
        <v>4603</v>
      </c>
      <c r="BL3668" s="141" t="s">
        <v>18823</v>
      </c>
      <c r="BM3668" s="141">
        <v>45.692736600000003</v>
      </c>
      <c r="BN3668" s="141">
        <v>-73.638371599999999</v>
      </c>
      <c r="BO3668" s="141">
        <v>2000</v>
      </c>
      <c r="BP3668" s="143" t="s">
        <v>25721</v>
      </c>
      <c r="BQ3668" s="143" t="s">
        <v>26794</v>
      </c>
    </row>
    <row r="3669" spans="15:69" x14ac:dyDescent="0.25">
      <c r="O3669" s="225" t="str">
        <f t="shared" si="1268"/>
        <v/>
      </c>
      <c r="BF3669" s="141">
        <v>64008</v>
      </c>
      <c r="BG3669" s="142" t="s">
        <v>18824</v>
      </c>
      <c r="BH3669" s="141" t="s">
        <v>180</v>
      </c>
      <c r="BI3669" s="141" t="s">
        <v>191</v>
      </c>
      <c r="BJ3669" s="141" t="s">
        <v>18825</v>
      </c>
      <c r="BK3669" s="141" t="s">
        <v>2674</v>
      </c>
      <c r="BL3669" s="141" t="s">
        <v>10239</v>
      </c>
      <c r="BM3669" s="141">
        <v>45.694172700000003</v>
      </c>
      <c r="BN3669" s="141">
        <v>-73.621903999999901</v>
      </c>
      <c r="BO3669" s="141">
        <v>1995</v>
      </c>
      <c r="BP3669" s="143" t="s">
        <v>25674</v>
      </c>
      <c r="BQ3669" s="143" t="s">
        <v>26794</v>
      </c>
    </row>
    <row r="3670" spans="15:69" x14ac:dyDescent="0.25">
      <c r="O3670" s="225" t="str">
        <f t="shared" si="1268"/>
        <v/>
      </c>
      <c r="BF3670" s="141">
        <v>64008</v>
      </c>
      <c r="BG3670" s="142" t="s">
        <v>18826</v>
      </c>
      <c r="BH3670" s="141" t="s">
        <v>180</v>
      </c>
      <c r="BI3670" s="141" t="s">
        <v>191</v>
      </c>
      <c r="BJ3670" s="141" t="s">
        <v>18827</v>
      </c>
      <c r="BK3670" s="141" t="s">
        <v>18828</v>
      </c>
      <c r="BL3670" s="141" t="s">
        <v>18785</v>
      </c>
      <c r="BM3670" s="141">
        <v>45.7120593</v>
      </c>
      <c r="BN3670" s="141">
        <v>-73.679978000000006</v>
      </c>
      <c r="BO3670" s="141">
        <v>1996</v>
      </c>
      <c r="BP3670" s="143" t="s">
        <v>25674</v>
      </c>
      <c r="BQ3670" s="143" t="s">
        <v>26794</v>
      </c>
    </row>
    <row r="3671" spans="15:69" x14ac:dyDescent="0.25">
      <c r="O3671" s="225" t="str">
        <f t="shared" si="1268"/>
        <v/>
      </c>
      <c r="BF3671" s="141">
        <v>64008</v>
      </c>
      <c r="BG3671" s="142" t="s">
        <v>18829</v>
      </c>
      <c r="BH3671" s="141" t="s">
        <v>180</v>
      </c>
      <c r="BI3671" s="141" t="s">
        <v>191</v>
      </c>
      <c r="BJ3671" s="141" t="s">
        <v>18830</v>
      </c>
      <c r="BK3671" s="141" t="s">
        <v>18831</v>
      </c>
      <c r="BL3671" s="141" t="s">
        <v>18785</v>
      </c>
      <c r="BM3671" s="141">
        <v>45.717673099999999</v>
      </c>
      <c r="BN3671" s="141">
        <v>-73.681040800000005</v>
      </c>
      <c r="BO3671" s="141">
        <v>1996</v>
      </c>
      <c r="BP3671" s="143" t="s">
        <v>25675</v>
      </c>
      <c r="BQ3671" s="143" t="s">
        <v>26794</v>
      </c>
    </row>
    <row r="3672" spans="15:69" x14ac:dyDescent="0.25">
      <c r="O3672" s="225" t="str">
        <f t="shared" si="1268"/>
        <v/>
      </c>
      <c r="BF3672" s="141">
        <v>64008</v>
      </c>
      <c r="BG3672" s="142" t="s">
        <v>18832</v>
      </c>
      <c r="BH3672" s="141" t="s">
        <v>180</v>
      </c>
      <c r="BI3672" s="141" t="s">
        <v>191</v>
      </c>
      <c r="BJ3672" s="141" t="s">
        <v>18833</v>
      </c>
      <c r="BK3672" s="141" t="s">
        <v>18834</v>
      </c>
      <c r="BL3672" s="141" t="s">
        <v>18835</v>
      </c>
      <c r="BM3672" s="141">
        <v>45.721248000000003</v>
      </c>
      <c r="BN3672" s="141">
        <v>-73.661318899999898</v>
      </c>
      <c r="BO3672" s="141">
        <v>2010</v>
      </c>
      <c r="BP3672" s="143" t="s">
        <v>25675</v>
      </c>
      <c r="BQ3672" s="143" t="s">
        <v>26794</v>
      </c>
    </row>
    <row r="3673" spans="15:69" x14ac:dyDescent="0.25">
      <c r="O3673" s="225" t="str">
        <f t="shared" si="1268"/>
        <v/>
      </c>
      <c r="BF3673" s="141">
        <v>64008</v>
      </c>
      <c r="BG3673" s="142" t="s">
        <v>18836</v>
      </c>
      <c r="BH3673" s="141" t="s">
        <v>180</v>
      </c>
      <c r="BI3673" s="141" t="s">
        <v>191</v>
      </c>
      <c r="BJ3673" s="141" t="s">
        <v>18837</v>
      </c>
      <c r="BK3673" s="141" t="s">
        <v>18838</v>
      </c>
      <c r="BL3673" s="141" t="s">
        <v>18839</v>
      </c>
      <c r="BM3673" s="141">
        <v>45.723956000000001</v>
      </c>
      <c r="BN3673" s="141">
        <v>-73.666678999999903</v>
      </c>
      <c r="BO3673" s="141">
        <v>2005</v>
      </c>
      <c r="BP3673" s="143" t="s">
        <v>25674</v>
      </c>
      <c r="BQ3673" s="143" t="s">
        <v>26794</v>
      </c>
    </row>
    <row r="3674" spans="15:69" x14ac:dyDescent="0.25">
      <c r="O3674" s="225" t="str">
        <f t="shared" si="1268"/>
        <v/>
      </c>
      <c r="BF3674" s="141">
        <v>64008</v>
      </c>
      <c r="BG3674" s="142" t="s">
        <v>18840</v>
      </c>
      <c r="BH3674" s="141" t="s">
        <v>180</v>
      </c>
      <c r="BI3674" s="141" t="s">
        <v>191</v>
      </c>
      <c r="BJ3674" s="141" t="s">
        <v>18841</v>
      </c>
      <c r="BK3674" s="141" t="s">
        <v>18842</v>
      </c>
      <c r="BL3674" s="141" t="s">
        <v>18779</v>
      </c>
      <c r="BM3674" s="141">
        <v>45.723441999999999</v>
      </c>
      <c r="BN3674" s="141">
        <v>-73.702553299999906</v>
      </c>
      <c r="BO3674" s="141">
        <v>1996</v>
      </c>
      <c r="BP3674" s="143" t="s">
        <v>25721</v>
      </c>
      <c r="BQ3674" s="143" t="s">
        <v>26794</v>
      </c>
    </row>
    <row r="3675" spans="15:69" x14ac:dyDescent="0.25">
      <c r="O3675" s="225" t="str">
        <f t="shared" si="1268"/>
        <v/>
      </c>
      <c r="BF3675" s="141">
        <v>78055</v>
      </c>
      <c r="BG3675" s="142" t="s">
        <v>26928</v>
      </c>
      <c r="BH3675" s="141" t="s">
        <v>478</v>
      </c>
      <c r="BI3675" s="141" t="s">
        <v>176</v>
      </c>
      <c r="BJ3675" s="141" t="s">
        <v>27219</v>
      </c>
      <c r="BK3675" s="141" t="s">
        <v>2168</v>
      </c>
      <c r="BL3675" s="141" t="s">
        <v>27472</v>
      </c>
      <c r="BM3675" s="141">
        <v>45.941540000000003</v>
      </c>
      <c r="BN3675" s="141">
        <v>-74.546930000000003</v>
      </c>
      <c r="BO3675" s="141">
        <v>2009</v>
      </c>
      <c r="BP3675" s="143" t="s">
        <v>27772</v>
      </c>
      <c r="BQ3675" s="143" t="s">
        <v>17560</v>
      </c>
    </row>
    <row r="3676" spans="15:69" x14ac:dyDescent="0.25">
      <c r="O3676" s="225" t="str">
        <f t="shared" si="1268"/>
        <v/>
      </c>
      <c r="BF3676" s="141">
        <v>64008</v>
      </c>
      <c r="BG3676" s="142" t="s">
        <v>18843</v>
      </c>
      <c r="BH3676" s="141" t="s">
        <v>180</v>
      </c>
      <c r="BI3676" s="141" t="s">
        <v>191</v>
      </c>
      <c r="BJ3676" s="141" t="s">
        <v>18844</v>
      </c>
      <c r="BK3676" s="141" t="s">
        <v>18845</v>
      </c>
      <c r="BL3676" s="141" t="s">
        <v>18846</v>
      </c>
      <c r="BM3676" s="141">
        <v>45.728517500000002</v>
      </c>
      <c r="BN3676" s="141">
        <v>-73.711386899999894</v>
      </c>
      <c r="BO3676" s="141">
        <v>1995</v>
      </c>
      <c r="BP3676" s="143" t="s">
        <v>24572</v>
      </c>
      <c r="BQ3676" s="143" t="s">
        <v>26794</v>
      </c>
    </row>
    <row r="3677" spans="15:69" x14ac:dyDescent="0.25">
      <c r="O3677" s="225" t="str">
        <f t="shared" si="1268"/>
        <v/>
      </c>
      <c r="BF3677" s="141">
        <v>37067</v>
      </c>
      <c r="BG3677" s="142" t="s">
        <v>10189</v>
      </c>
      <c r="BH3677" s="141" t="s">
        <v>478</v>
      </c>
      <c r="BI3677" s="141" t="s">
        <v>176</v>
      </c>
      <c r="BJ3677" s="141" t="s">
        <v>10190</v>
      </c>
      <c r="BK3677" s="141" t="s">
        <v>2148</v>
      </c>
      <c r="BL3677" s="141" t="s">
        <v>10191</v>
      </c>
      <c r="BM3677" s="141">
        <v>46.3089056865335</v>
      </c>
      <c r="BN3677" s="141">
        <v>-72.656056452406801</v>
      </c>
      <c r="BO3677" s="141">
        <v>1971</v>
      </c>
      <c r="BP3677" s="143"/>
      <c r="BQ3677" s="143" t="s">
        <v>26794</v>
      </c>
    </row>
    <row r="3678" spans="15:69" x14ac:dyDescent="0.25">
      <c r="O3678" s="225" t="str">
        <f t="shared" si="1268"/>
        <v/>
      </c>
      <c r="BF3678" s="141">
        <v>37067</v>
      </c>
      <c r="BG3678" s="142" t="s">
        <v>10192</v>
      </c>
      <c r="BH3678" s="141" t="s">
        <v>478</v>
      </c>
      <c r="BI3678" s="141" t="s">
        <v>176</v>
      </c>
      <c r="BJ3678" s="141" t="s">
        <v>10193</v>
      </c>
      <c r="BK3678" s="141" t="s">
        <v>10194</v>
      </c>
      <c r="BL3678" s="141" t="s">
        <v>10195</v>
      </c>
      <c r="BM3678" s="141">
        <v>46.3830114211897</v>
      </c>
      <c r="BN3678" s="141">
        <v>-72.560447203099301</v>
      </c>
      <c r="BO3678" s="141">
        <v>1974</v>
      </c>
      <c r="BP3678" s="143"/>
      <c r="BQ3678" s="143" t="s">
        <v>26794</v>
      </c>
    </row>
    <row r="3679" spans="15:69" x14ac:dyDescent="0.25">
      <c r="O3679" s="225" t="str">
        <f t="shared" si="1268"/>
        <v/>
      </c>
      <c r="BF3679" s="141">
        <v>37067</v>
      </c>
      <c r="BG3679" s="142" t="s">
        <v>10196</v>
      </c>
      <c r="BH3679" s="141" t="s">
        <v>478</v>
      </c>
      <c r="BI3679" s="141" t="s">
        <v>177</v>
      </c>
      <c r="BJ3679" s="141" t="s">
        <v>10197</v>
      </c>
      <c r="BK3679" s="141" t="s">
        <v>10198</v>
      </c>
      <c r="BL3679" s="141" t="s">
        <v>10199</v>
      </c>
      <c r="BM3679" s="141">
        <v>46.386992436670802</v>
      </c>
      <c r="BN3679" s="141">
        <v>-72.557197487516007</v>
      </c>
      <c r="BO3679" s="141">
        <v>1964</v>
      </c>
      <c r="BP3679" s="143"/>
      <c r="BQ3679" s="143" t="s">
        <v>26794</v>
      </c>
    </row>
    <row r="3680" spans="15:69" x14ac:dyDescent="0.25">
      <c r="O3680" s="225" t="str">
        <f t="shared" si="1268"/>
        <v/>
      </c>
      <c r="BF3680" s="141">
        <v>37067</v>
      </c>
      <c r="BG3680" s="142" t="s">
        <v>10200</v>
      </c>
      <c r="BH3680" s="141" t="s">
        <v>180</v>
      </c>
      <c r="BI3680" s="141" t="s">
        <v>191</v>
      </c>
      <c r="BJ3680" s="141" t="s">
        <v>10201</v>
      </c>
      <c r="BK3680" s="141" t="s">
        <v>4794</v>
      </c>
      <c r="BL3680" s="141" t="s">
        <v>10202</v>
      </c>
      <c r="BM3680" s="141">
        <v>46.3066451515637</v>
      </c>
      <c r="BN3680" s="141">
        <v>-72.584940008845805</v>
      </c>
      <c r="BO3680" s="141">
        <v>2009</v>
      </c>
      <c r="BP3680" s="143"/>
      <c r="BQ3680" s="143" t="s">
        <v>26794</v>
      </c>
    </row>
    <row r="3681" spans="15:69" x14ac:dyDescent="0.25">
      <c r="O3681" s="225" t="str">
        <f t="shared" si="1268"/>
        <v/>
      </c>
      <c r="BF3681" s="141">
        <v>37067</v>
      </c>
      <c r="BG3681" s="142" t="s">
        <v>10203</v>
      </c>
      <c r="BH3681" s="141" t="s">
        <v>180</v>
      </c>
      <c r="BI3681" s="141" t="s">
        <v>191</v>
      </c>
      <c r="BJ3681" s="141" t="s">
        <v>10204</v>
      </c>
      <c r="BK3681" s="141" t="s">
        <v>2447</v>
      </c>
      <c r="BL3681" s="141" t="s">
        <v>10205</v>
      </c>
      <c r="BM3681" s="141">
        <v>46.392337700453801</v>
      </c>
      <c r="BN3681" s="141">
        <v>-72.524732718532107</v>
      </c>
      <c r="BO3681" s="141">
        <v>1992</v>
      </c>
      <c r="BP3681" s="143"/>
      <c r="BQ3681" s="143" t="s">
        <v>26794</v>
      </c>
    </row>
    <row r="3682" spans="15:69" x14ac:dyDescent="0.25">
      <c r="O3682" s="225" t="str">
        <f t="shared" si="1268"/>
        <v/>
      </c>
      <c r="BF3682" s="141">
        <v>37067</v>
      </c>
      <c r="BG3682" s="142" t="s">
        <v>10206</v>
      </c>
      <c r="BH3682" s="141" t="s">
        <v>180</v>
      </c>
      <c r="BI3682" s="141" t="s">
        <v>191</v>
      </c>
      <c r="BJ3682" s="141" t="s">
        <v>10207</v>
      </c>
      <c r="BK3682" s="141" t="s">
        <v>461</v>
      </c>
      <c r="BL3682" s="141" t="s">
        <v>10208</v>
      </c>
      <c r="BM3682" s="141">
        <v>46.317919093346198</v>
      </c>
      <c r="BN3682" s="141">
        <v>-72.563755887953505</v>
      </c>
      <c r="BO3682" s="141">
        <v>2008</v>
      </c>
      <c r="BP3682" s="143"/>
      <c r="BQ3682" s="143" t="s">
        <v>26794</v>
      </c>
    </row>
    <row r="3683" spans="15:69" x14ac:dyDescent="0.25">
      <c r="O3683" s="225" t="str">
        <f t="shared" si="1268"/>
        <v/>
      </c>
      <c r="BF3683" s="141">
        <v>71040</v>
      </c>
      <c r="BG3683" s="142" t="s">
        <v>22307</v>
      </c>
      <c r="BH3683" s="141" t="s">
        <v>180</v>
      </c>
      <c r="BI3683" s="141" t="s">
        <v>191</v>
      </c>
      <c r="BJ3683" s="141" t="s">
        <v>22308</v>
      </c>
      <c r="BK3683" s="141" t="s">
        <v>18018</v>
      </c>
      <c r="BL3683" s="141" t="s">
        <v>22309</v>
      </c>
      <c r="BM3683" s="141">
        <v>45.283923999999999</v>
      </c>
      <c r="BN3683" s="141">
        <v>-74.181262000000004</v>
      </c>
      <c r="BO3683" s="141">
        <v>1985</v>
      </c>
      <c r="BP3683" s="143" t="s">
        <v>26167</v>
      </c>
      <c r="BQ3683" s="143" t="s">
        <v>26794</v>
      </c>
    </row>
    <row r="3684" spans="15:69" x14ac:dyDescent="0.25">
      <c r="O3684" s="225" t="str">
        <f t="shared" si="1268"/>
        <v/>
      </c>
      <c r="BF3684" s="141">
        <v>71040</v>
      </c>
      <c r="BG3684" s="142" t="s">
        <v>22310</v>
      </c>
      <c r="BH3684" s="141" t="s">
        <v>180</v>
      </c>
      <c r="BI3684" s="141" t="s">
        <v>191</v>
      </c>
      <c r="BJ3684" s="141" t="s">
        <v>22311</v>
      </c>
      <c r="BK3684" s="141" t="s">
        <v>1833</v>
      </c>
      <c r="BL3684" s="141" t="s">
        <v>22309</v>
      </c>
      <c r="BM3684" s="141">
        <v>45.268709999999999</v>
      </c>
      <c r="BN3684" s="141">
        <v>-74.194085000000001</v>
      </c>
      <c r="BO3684" s="141">
        <v>1985</v>
      </c>
      <c r="BP3684" s="143" t="s">
        <v>26168</v>
      </c>
      <c r="BQ3684" s="143" t="s">
        <v>26794</v>
      </c>
    </row>
    <row r="3685" spans="15:69" x14ac:dyDescent="0.25">
      <c r="O3685" s="225" t="str">
        <f t="shared" si="1268"/>
        <v/>
      </c>
      <c r="BF3685" s="141">
        <v>71060</v>
      </c>
      <c r="BG3685" s="142" t="s">
        <v>22394</v>
      </c>
      <c r="BH3685" s="141" t="s">
        <v>180</v>
      </c>
      <c r="BI3685" s="141" t="s">
        <v>191</v>
      </c>
      <c r="BJ3685" s="141" t="s">
        <v>22395</v>
      </c>
      <c r="BK3685" s="141" t="s">
        <v>4160</v>
      </c>
      <c r="BL3685" s="141" t="s">
        <v>22395</v>
      </c>
      <c r="BM3685" s="141">
        <v>45.39329</v>
      </c>
      <c r="BN3685" s="141">
        <v>-73.939520000000002</v>
      </c>
      <c r="BO3685" s="141">
        <v>2012</v>
      </c>
      <c r="BP3685" s="143"/>
      <c r="BQ3685" s="143" t="s">
        <v>26794</v>
      </c>
    </row>
    <row r="3686" spans="15:69" x14ac:dyDescent="0.25">
      <c r="O3686" s="225" t="str">
        <f t="shared" si="1268"/>
        <v/>
      </c>
      <c r="BF3686" s="141">
        <v>71060</v>
      </c>
      <c r="BG3686" s="142" t="s">
        <v>22396</v>
      </c>
      <c r="BH3686" s="141" t="s">
        <v>180</v>
      </c>
      <c r="BI3686" s="141" t="s">
        <v>191</v>
      </c>
      <c r="BJ3686" s="141" t="s">
        <v>16291</v>
      </c>
      <c r="BK3686" s="141" t="s">
        <v>10389</v>
      </c>
      <c r="BL3686" s="141" t="s">
        <v>22397</v>
      </c>
      <c r="BM3686" s="141">
        <v>45.392780000000002</v>
      </c>
      <c r="BN3686" s="141">
        <v>-73.965260000000001</v>
      </c>
      <c r="BO3686" s="141">
        <v>1989</v>
      </c>
      <c r="BP3686" s="143" t="s">
        <v>26189</v>
      </c>
      <c r="BQ3686" s="143" t="s">
        <v>26794</v>
      </c>
    </row>
    <row r="3687" spans="15:69" x14ac:dyDescent="0.25">
      <c r="O3687" s="225" t="str">
        <f t="shared" si="1268"/>
        <v/>
      </c>
      <c r="BF3687" s="141">
        <v>71060</v>
      </c>
      <c r="BG3687" s="142" t="s">
        <v>22398</v>
      </c>
      <c r="BH3687" s="141" t="s">
        <v>180</v>
      </c>
      <c r="BI3687" s="141" t="s">
        <v>191</v>
      </c>
      <c r="BJ3687" s="141" t="s">
        <v>22399</v>
      </c>
      <c r="BK3687" s="141"/>
      <c r="BL3687" s="141" t="s">
        <v>22399</v>
      </c>
      <c r="BM3687" s="141">
        <v>45.3917</v>
      </c>
      <c r="BN3687" s="141">
        <v>-73.970039999999997</v>
      </c>
      <c r="BO3687" s="141">
        <v>1994</v>
      </c>
      <c r="BP3687" s="143" t="s">
        <v>26189</v>
      </c>
      <c r="BQ3687" s="143" t="s">
        <v>26794</v>
      </c>
    </row>
    <row r="3688" spans="15:69" x14ac:dyDescent="0.25">
      <c r="O3688" s="225" t="str">
        <f t="shared" si="1268"/>
        <v/>
      </c>
      <c r="BF3688" s="141">
        <v>71060</v>
      </c>
      <c r="BG3688" s="142" t="s">
        <v>22400</v>
      </c>
      <c r="BH3688" s="141" t="s">
        <v>180</v>
      </c>
      <c r="BI3688" s="141" t="s">
        <v>191</v>
      </c>
      <c r="BJ3688" s="141" t="s">
        <v>22401</v>
      </c>
      <c r="BK3688" s="141"/>
      <c r="BL3688" s="141" t="s">
        <v>22402</v>
      </c>
      <c r="BM3688" s="141">
        <v>45.401899999999998</v>
      </c>
      <c r="BN3688" s="141">
        <v>-73.954930000000004</v>
      </c>
      <c r="BO3688" s="141">
        <v>2005</v>
      </c>
      <c r="BP3688" s="143" t="s">
        <v>26188</v>
      </c>
      <c r="BQ3688" s="143" t="s">
        <v>26794</v>
      </c>
    </row>
    <row r="3689" spans="15:69" x14ac:dyDescent="0.25">
      <c r="O3689" s="225" t="str">
        <f t="shared" si="1268"/>
        <v/>
      </c>
      <c r="BF3689" s="141">
        <v>71060</v>
      </c>
      <c r="BG3689" s="142" t="s">
        <v>22403</v>
      </c>
      <c r="BH3689" s="141" t="s">
        <v>180</v>
      </c>
      <c r="BI3689" s="141" t="s">
        <v>191</v>
      </c>
      <c r="BJ3689" s="141" t="s">
        <v>22404</v>
      </c>
      <c r="BK3689" s="141"/>
      <c r="BL3689" s="141" t="s">
        <v>22405</v>
      </c>
      <c r="BM3689" s="141">
        <v>45.400739999999999</v>
      </c>
      <c r="BN3689" s="141">
        <v>-73.960189999999997</v>
      </c>
      <c r="BO3689" s="141">
        <v>2008</v>
      </c>
      <c r="BP3689" s="143" t="s">
        <v>26188</v>
      </c>
      <c r="BQ3689" s="143" t="s">
        <v>26794</v>
      </c>
    </row>
    <row r="3690" spans="15:69" x14ac:dyDescent="0.25">
      <c r="O3690" s="225" t="str">
        <f t="shared" si="1268"/>
        <v/>
      </c>
      <c r="BF3690" s="141">
        <v>37067</v>
      </c>
      <c r="BG3690" s="142" t="s">
        <v>10209</v>
      </c>
      <c r="BH3690" s="141" t="s">
        <v>478</v>
      </c>
      <c r="BI3690" s="141" t="s">
        <v>1268</v>
      </c>
      <c r="BJ3690" s="141" t="s">
        <v>10210</v>
      </c>
      <c r="BK3690" s="141"/>
      <c r="BL3690" s="141" t="s">
        <v>10211</v>
      </c>
      <c r="BM3690" s="141">
        <v>46.412064968163598</v>
      </c>
      <c r="BN3690" s="141">
        <v>-72.470813229077805</v>
      </c>
      <c r="BO3690" s="141">
        <v>1975</v>
      </c>
      <c r="BP3690" s="143"/>
      <c r="BQ3690" s="143" t="s">
        <v>26794</v>
      </c>
    </row>
    <row r="3691" spans="15:69" x14ac:dyDescent="0.25">
      <c r="O3691" s="225" t="str">
        <f t="shared" si="1268"/>
        <v/>
      </c>
      <c r="BF3691" s="141">
        <v>37067</v>
      </c>
      <c r="BG3691" s="142" t="s">
        <v>10418</v>
      </c>
      <c r="BH3691" s="141" t="s">
        <v>180</v>
      </c>
      <c r="BI3691" s="141" t="s">
        <v>190</v>
      </c>
      <c r="BJ3691" s="141" t="s">
        <v>10419</v>
      </c>
      <c r="BK3691" s="141"/>
      <c r="BL3691" s="141"/>
      <c r="BM3691" s="141">
        <v>46.36307</v>
      </c>
      <c r="BN3691" s="141">
        <v>-72.607579999999999</v>
      </c>
      <c r="BO3691" s="141">
        <v>1995</v>
      </c>
      <c r="BP3691" s="143"/>
      <c r="BQ3691" s="143" t="s">
        <v>26794</v>
      </c>
    </row>
    <row r="3692" spans="15:69" x14ac:dyDescent="0.25">
      <c r="O3692" s="225" t="str">
        <f t="shared" si="1268"/>
        <v/>
      </c>
      <c r="BF3692" s="141">
        <v>37067</v>
      </c>
      <c r="BG3692" s="142" t="s">
        <v>10420</v>
      </c>
      <c r="BH3692" s="141" t="s">
        <v>180</v>
      </c>
      <c r="BI3692" s="141" t="s">
        <v>190</v>
      </c>
      <c r="BJ3692" s="141" t="s">
        <v>10421</v>
      </c>
      <c r="BK3692" s="141"/>
      <c r="BL3692" s="141" t="s">
        <v>10422</v>
      </c>
      <c r="BM3692" s="141">
        <v>46.363460000000003</v>
      </c>
      <c r="BN3692" s="141">
        <v>-72.614369999999994</v>
      </c>
      <c r="BO3692" s="141">
        <v>2004</v>
      </c>
      <c r="BP3692" s="143"/>
      <c r="BQ3692" s="143" t="s">
        <v>26794</v>
      </c>
    </row>
    <row r="3693" spans="15:69" x14ac:dyDescent="0.25">
      <c r="O3693" s="225" t="str">
        <f t="shared" si="1268"/>
        <v/>
      </c>
      <c r="BF3693" s="141">
        <v>37067</v>
      </c>
      <c r="BG3693" s="142" t="s">
        <v>10423</v>
      </c>
      <c r="BH3693" s="141" t="s">
        <v>180</v>
      </c>
      <c r="BI3693" s="141" t="s">
        <v>190</v>
      </c>
      <c r="BJ3693" s="141" t="s">
        <v>10424</v>
      </c>
      <c r="BK3693" s="141"/>
      <c r="BL3693" s="141" t="s">
        <v>10425</v>
      </c>
      <c r="BM3693" s="141">
        <v>46.369610000000002</v>
      </c>
      <c r="BN3693" s="141">
        <v>-72.622079999999997</v>
      </c>
      <c r="BO3693" s="141">
        <v>2008</v>
      </c>
      <c r="BP3693" s="143"/>
      <c r="BQ3693" s="143" t="s">
        <v>26794</v>
      </c>
    </row>
    <row r="3694" spans="15:69" x14ac:dyDescent="0.25">
      <c r="O3694" s="225" t="str">
        <f t="shared" si="1268"/>
        <v/>
      </c>
      <c r="BF3694" s="141">
        <v>37067</v>
      </c>
      <c r="BG3694" s="142" t="s">
        <v>10426</v>
      </c>
      <c r="BH3694" s="141" t="s">
        <v>180</v>
      </c>
      <c r="BI3694" s="141" t="s">
        <v>190</v>
      </c>
      <c r="BJ3694" s="141" t="s">
        <v>10427</v>
      </c>
      <c r="BK3694" s="141"/>
      <c r="BL3694" s="141" t="s">
        <v>10428</v>
      </c>
      <c r="BM3694" s="141">
        <v>46.356380000000001</v>
      </c>
      <c r="BN3694" s="141">
        <v>-72.620909999999995</v>
      </c>
      <c r="BO3694" s="141">
        <v>2013</v>
      </c>
      <c r="BP3694" s="143"/>
      <c r="BQ3694" s="143" t="s">
        <v>26794</v>
      </c>
    </row>
    <row r="3695" spans="15:69" x14ac:dyDescent="0.25">
      <c r="O3695" s="225" t="str">
        <f t="shared" si="1268"/>
        <v/>
      </c>
      <c r="BF3695" s="141">
        <v>42088</v>
      </c>
      <c r="BG3695" s="142" t="s">
        <v>12048</v>
      </c>
      <c r="BH3695" s="141" t="s">
        <v>180</v>
      </c>
      <c r="BI3695" s="141" t="s">
        <v>191</v>
      </c>
      <c r="BJ3695" s="141" t="s">
        <v>12049</v>
      </c>
      <c r="BK3695" s="141"/>
      <c r="BL3695" s="141"/>
      <c r="BM3695" s="141">
        <v>45.580559999999998</v>
      </c>
      <c r="BN3695" s="141">
        <v>-72.014439999999993</v>
      </c>
      <c r="BO3695" s="141">
        <v>2000</v>
      </c>
      <c r="BP3695" s="143" t="s">
        <v>191</v>
      </c>
      <c r="BQ3695" s="143" t="s">
        <v>26794</v>
      </c>
    </row>
    <row r="3696" spans="15:69" x14ac:dyDescent="0.25">
      <c r="O3696" s="225" t="str">
        <f t="shared" si="1268"/>
        <v/>
      </c>
      <c r="BF3696" s="141">
        <v>42088</v>
      </c>
      <c r="BG3696" s="142" t="s">
        <v>12050</v>
      </c>
      <c r="BH3696" s="141" t="s">
        <v>180</v>
      </c>
      <c r="BI3696" s="141" t="s">
        <v>191</v>
      </c>
      <c r="BJ3696" s="141" t="s">
        <v>12051</v>
      </c>
      <c r="BK3696" s="141" t="s">
        <v>2082</v>
      </c>
      <c r="BL3696" s="141" t="s">
        <v>5752</v>
      </c>
      <c r="BM3696" s="141">
        <v>45.556109999999997</v>
      </c>
      <c r="BN3696" s="141">
        <v>-72.004720000000006</v>
      </c>
      <c r="BO3696" s="141">
        <v>2008</v>
      </c>
      <c r="BP3696" s="143" t="s">
        <v>191</v>
      </c>
      <c r="BQ3696" s="143" t="s">
        <v>26794</v>
      </c>
    </row>
    <row r="3697" spans="15:69" x14ac:dyDescent="0.25">
      <c r="O3697" s="225" t="str">
        <f t="shared" si="1268"/>
        <v/>
      </c>
      <c r="BF3697" s="141">
        <v>42088</v>
      </c>
      <c r="BG3697" s="142" t="s">
        <v>11863</v>
      </c>
      <c r="BH3697" s="141" t="s">
        <v>180</v>
      </c>
      <c r="BI3697" s="141" t="s">
        <v>191</v>
      </c>
      <c r="BJ3697" s="141" t="s">
        <v>11864</v>
      </c>
      <c r="BK3697" s="141"/>
      <c r="BL3697" s="141" t="s">
        <v>11865</v>
      </c>
      <c r="BM3697" s="141">
        <v>45.583889999999997</v>
      </c>
      <c r="BN3697" s="141">
        <v>-71.988060000000004</v>
      </c>
      <c r="BO3697" s="141">
        <v>2008</v>
      </c>
      <c r="BP3697" s="143" t="s">
        <v>191</v>
      </c>
      <c r="BQ3697" s="143" t="s">
        <v>26794</v>
      </c>
    </row>
    <row r="3698" spans="15:69" x14ac:dyDescent="0.25">
      <c r="O3698" s="225" t="str">
        <f t="shared" si="1268"/>
        <v/>
      </c>
      <c r="BF3698" s="141">
        <v>42088</v>
      </c>
      <c r="BG3698" s="142" t="s">
        <v>11866</v>
      </c>
      <c r="BH3698" s="141" t="s">
        <v>180</v>
      </c>
      <c r="BI3698" s="141" t="s">
        <v>191</v>
      </c>
      <c r="BJ3698" s="141" t="s">
        <v>11867</v>
      </c>
      <c r="BK3698" s="141"/>
      <c r="BL3698" s="141"/>
      <c r="BM3698" s="141">
        <v>45.567219999999999</v>
      </c>
      <c r="BN3698" s="141">
        <v>-72.010279999999995</v>
      </c>
      <c r="BO3698" s="141">
        <v>1992</v>
      </c>
      <c r="BP3698" s="143" t="s">
        <v>191</v>
      </c>
      <c r="BQ3698" s="143" t="s">
        <v>26794</v>
      </c>
    </row>
    <row r="3699" spans="15:69" x14ac:dyDescent="0.25">
      <c r="O3699" s="225" t="str">
        <f t="shared" si="1268"/>
        <v/>
      </c>
      <c r="BF3699" s="141">
        <v>42088</v>
      </c>
      <c r="BG3699" s="142" t="s">
        <v>11868</v>
      </c>
      <c r="BH3699" s="141" t="s">
        <v>478</v>
      </c>
      <c r="BI3699" s="141" t="s">
        <v>186</v>
      </c>
      <c r="BJ3699" s="141" t="s">
        <v>11869</v>
      </c>
      <c r="BK3699" s="141" t="s">
        <v>11483</v>
      </c>
      <c r="BL3699" s="141" t="s">
        <v>11865</v>
      </c>
      <c r="BM3699" s="141">
        <v>45.586390000000002</v>
      </c>
      <c r="BN3699" s="141">
        <v>-71.983329999999995</v>
      </c>
      <c r="BO3699" s="141">
        <v>1990</v>
      </c>
      <c r="BP3699" s="143" t="s">
        <v>186</v>
      </c>
      <c r="BQ3699" s="143" t="s">
        <v>26794</v>
      </c>
    </row>
    <row r="3700" spans="15:69" x14ac:dyDescent="0.25">
      <c r="O3700" s="225" t="str">
        <f t="shared" si="1268"/>
        <v/>
      </c>
      <c r="BF3700" s="141">
        <v>58227</v>
      </c>
      <c r="BG3700" s="142" t="s">
        <v>21438</v>
      </c>
      <c r="BH3700" s="141" t="s">
        <v>180</v>
      </c>
      <c r="BI3700" s="141" t="s">
        <v>191</v>
      </c>
      <c r="BJ3700" s="141" t="s">
        <v>21439</v>
      </c>
      <c r="BK3700" s="141"/>
      <c r="BL3700" s="141" t="s">
        <v>21440</v>
      </c>
      <c r="BM3700" s="141">
        <v>45.505000000000003</v>
      </c>
      <c r="BN3700" s="141">
        <v>-73.4191</v>
      </c>
      <c r="BO3700" s="141">
        <v>1970</v>
      </c>
      <c r="BP3700" s="143" t="s">
        <v>23969</v>
      </c>
      <c r="BQ3700" s="143" t="s">
        <v>26794</v>
      </c>
    </row>
    <row r="3701" spans="15:69" x14ac:dyDescent="0.25">
      <c r="O3701" s="225" t="str">
        <f t="shared" si="1268"/>
        <v/>
      </c>
      <c r="BF3701" s="141">
        <v>58227</v>
      </c>
      <c r="BG3701" s="142" t="s">
        <v>21441</v>
      </c>
      <c r="BH3701" s="141" t="s">
        <v>478</v>
      </c>
      <c r="BI3701" s="141" t="s">
        <v>176</v>
      </c>
      <c r="BJ3701" s="141" t="s">
        <v>20989</v>
      </c>
      <c r="BK3701" s="141" t="s">
        <v>7094</v>
      </c>
      <c r="BL3701" s="141" t="s">
        <v>20990</v>
      </c>
      <c r="BM3701" s="141">
        <v>45.497654464872902</v>
      </c>
      <c r="BN3701" s="141">
        <v>-73.514260822917905</v>
      </c>
      <c r="BO3701" s="141">
        <v>1925</v>
      </c>
      <c r="BP3701" s="143" t="s">
        <v>23982</v>
      </c>
      <c r="BQ3701" s="143" t="s">
        <v>26794</v>
      </c>
    </row>
    <row r="3702" spans="15:69" x14ac:dyDescent="0.25">
      <c r="O3702" s="225" t="str">
        <f t="shared" si="1268"/>
        <v/>
      </c>
      <c r="BF3702" s="141">
        <v>58227</v>
      </c>
      <c r="BG3702" s="142" t="s">
        <v>21442</v>
      </c>
      <c r="BH3702" s="141" t="s">
        <v>180</v>
      </c>
      <c r="BI3702" s="141" t="s">
        <v>191</v>
      </c>
      <c r="BJ3702" s="141" t="s">
        <v>21443</v>
      </c>
      <c r="BK3702" s="141" t="s">
        <v>21444</v>
      </c>
      <c r="BL3702" s="141" t="s">
        <v>21445</v>
      </c>
      <c r="BM3702" s="141">
        <v>45.489800000000002</v>
      </c>
      <c r="BN3702" s="141">
        <v>-73.408000000000001</v>
      </c>
      <c r="BO3702" s="141">
        <v>1998</v>
      </c>
      <c r="BP3702" s="143" t="s">
        <v>23969</v>
      </c>
      <c r="BQ3702" s="143" t="s">
        <v>26794</v>
      </c>
    </row>
    <row r="3703" spans="15:69" x14ac:dyDescent="0.25">
      <c r="O3703" s="225" t="str">
        <f t="shared" si="1268"/>
        <v/>
      </c>
      <c r="BF3703" s="141">
        <v>58227</v>
      </c>
      <c r="BG3703" s="142" t="s">
        <v>21446</v>
      </c>
      <c r="BH3703" s="141" t="s">
        <v>180</v>
      </c>
      <c r="BI3703" s="141" t="s">
        <v>191</v>
      </c>
      <c r="BJ3703" s="141" t="s">
        <v>21447</v>
      </c>
      <c r="BK3703" s="141" t="s">
        <v>21448</v>
      </c>
      <c r="BL3703" s="141" t="s">
        <v>21449</v>
      </c>
      <c r="BM3703" s="141">
        <v>45.460099999999997</v>
      </c>
      <c r="BN3703" s="141">
        <v>-73.400499999999994</v>
      </c>
      <c r="BO3703" s="141">
        <v>1996</v>
      </c>
      <c r="BP3703" s="143" t="s">
        <v>23969</v>
      </c>
      <c r="BQ3703" s="143" t="s">
        <v>26794</v>
      </c>
    </row>
    <row r="3704" spans="15:69" x14ac:dyDescent="0.25">
      <c r="O3704" s="225" t="str">
        <f t="shared" si="1268"/>
        <v/>
      </c>
      <c r="BF3704" s="141">
        <v>58227</v>
      </c>
      <c r="BG3704" s="142" t="s">
        <v>21450</v>
      </c>
      <c r="BH3704" s="141" t="s">
        <v>180</v>
      </c>
      <c r="BI3704" s="141" t="s">
        <v>191</v>
      </c>
      <c r="BJ3704" s="141" t="s">
        <v>21451</v>
      </c>
      <c r="BK3704" s="141" t="s">
        <v>21452</v>
      </c>
      <c r="BL3704" s="141" t="s">
        <v>21453</v>
      </c>
      <c r="BM3704" s="141">
        <v>45.512099999999997</v>
      </c>
      <c r="BN3704" s="141">
        <v>-73.874333333333297</v>
      </c>
      <c r="BO3704" s="141">
        <v>1984</v>
      </c>
      <c r="BP3704" s="143" t="s">
        <v>26063</v>
      </c>
      <c r="BQ3704" s="143" t="s">
        <v>26794</v>
      </c>
    </row>
    <row r="3705" spans="15:69" x14ac:dyDescent="0.25">
      <c r="O3705" s="225" t="str">
        <f t="shared" si="1268"/>
        <v/>
      </c>
      <c r="BF3705" s="141">
        <v>58227</v>
      </c>
      <c r="BG3705" s="142" t="s">
        <v>21454</v>
      </c>
      <c r="BH3705" s="141" t="s">
        <v>180</v>
      </c>
      <c r="BI3705" s="141" t="s">
        <v>191</v>
      </c>
      <c r="BJ3705" s="141" t="s">
        <v>21455</v>
      </c>
      <c r="BK3705" s="141" t="s">
        <v>20871</v>
      </c>
      <c r="BL3705" s="141" t="s">
        <v>21456</v>
      </c>
      <c r="BM3705" s="141">
        <v>45.482100000000003</v>
      </c>
      <c r="BN3705" s="141">
        <v>-73.436300000000003</v>
      </c>
      <c r="BO3705" s="141">
        <v>1975</v>
      </c>
      <c r="BP3705" s="143" t="s">
        <v>26064</v>
      </c>
      <c r="BQ3705" s="143" t="s">
        <v>26794</v>
      </c>
    </row>
    <row r="3706" spans="15:69" x14ac:dyDescent="0.25">
      <c r="O3706" s="225" t="str">
        <f t="shared" si="1268"/>
        <v/>
      </c>
      <c r="BF3706" s="141">
        <v>64008</v>
      </c>
      <c r="BG3706" s="142" t="s">
        <v>18847</v>
      </c>
      <c r="BH3706" s="141" t="s">
        <v>180</v>
      </c>
      <c r="BI3706" s="141" t="s">
        <v>191</v>
      </c>
      <c r="BJ3706" s="141" t="s">
        <v>18848</v>
      </c>
      <c r="BK3706" s="141"/>
      <c r="BL3706" s="141" t="s">
        <v>18849</v>
      </c>
      <c r="BM3706" s="141">
        <v>45.721497900000003</v>
      </c>
      <c r="BN3706" s="141">
        <v>-73.652462399999905</v>
      </c>
      <c r="BO3706" s="141">
        <v>2000</v>
      </c>
      <c r="BP3706" s="143" t="s">
        <v>25673</v>
      </c>
      <c r="BQ3706" s="143" t="s">
        <v>26794</v>
      </c>
    </row>
    <row r="3707" spans="15:69" x14ac:dyDescent="0.25">
      <c r="O3707" s="225" t="str">
        <f t="shared" si="1268"/>
        <v/>
      </c>
      <c r="BF3707" s="141">
        <v>64008</v>
      </c>
      <c r="BG3707" s="142" t="s">
        <v>18850</v>
      </c>
      <c r="BH3707" s="141" t="s">
        <v>180</v>
      </c>
      <c r="BI3707" s="141" t="s">
        <v>191</v>
      </c>
      <c r="BJ3707" s="141" t="s">
        <v>18851</v>
      </c>
      <c r="BK3707" s="141" t="s">
        <v>18852</v>
      </c>
      <c r="BL3707" s="141" t="s">
        <v>18853</v>
      </c>
      <c r="BM3707" s="141">
        <v>45.717529800000001</v>
      </c>
      <c r="BN3707" s="141">
        <v>-73.638457200000005</v>
      </c>
      <c r="BO3707" s="141">
        <v>1996</v>
      </c>
      <c r="BP3707" s="143" t="s">
        <v>25674</v>
      </c>
      <c r="BQ3707" s="143" t="s">
        <v>26794</v>
      </c>
    </row>
    <row r="3708" spans="15:69" x14ac:dyDescent="0.25">
      <c r="O3708" s="225" t="str">
        <f t="shared" si="1268"/>
        <v/>
      </c>
      <c r="BF3708" s="141">
        <v>64008</v>
      </c>
      <c r="BG3708" s="142" t="s">
        <v>18854</v>
      </c>
      <c r="BH3708" s="141" t="s">
        <v>180</v>
      </c>
      <c r="BI3708" s="141" t="s">
        <v>191</v>
      </c>
      <c r="BJ3708" s="141" t="s">
        <v>18855</v>
      </c>
      <c r="BK3708" s="141" t="s">
        <v>10921</v>
      </c>
      <c r="BL3708" s="141" t="s">
        <v>18856</v>
      </c>
      <c r="BM3708" s="141">
        <v>45.702910000000003</v>
      </c>
      <c r="BN3708" s="141">
        <v>-73.6265503999999</v>
      </c>
      <c r="BO3708" s="141">
        <v>1975</v>
      </c>
      <c r="BP3708" s="143" t="s">
        <v>25721</v>
      </c>
      <c r="BQ3708" s="143" t="s">
        <v>26794</v>
      </c>
    </row>
    <row r="3709" spans="15:69" x14ac:dyDescent="0.25">
      <c r="O3709" s="225" t="str">
        <f t="shared" si="1268"/>
        <v/>
      </c>
      <c r="BF3709" s="141">
        <v>64008</v>
      </c>
      <c r="BG3709" s="142" t="s">
        <v>18857</v>
      </c>
      <c r="BH3709" s="141" t="s">
        <v>180</v>
      </c>
      <c r="BI3709" s="141" t="s">
        <v>191</v>
      </c>
      <c r="BJ3709" s="141" t="s">
        <v>18858</v>
      </c>
      <c r="BK3709" s="141" t="s">
        <v>18859</v>
      </c>
      <c r="BL3709" s="141" t="s">
        <v>18860</v>
      </c>
      <c r="BM3709" s="141">
        <v>45.701625100000001</v>
      </c>
      <c r="BN3709" s="141">
        <v>-73.612638199999907</v>
      </c>
      <c r="BO3709" s="141">
        <v>1975</v>
      </c>
      <c r="BP3709" s="143" t="s">
        <v>25673</v>
      </c>
      <c r="BQ3709" s="143" t="s">
        <v>26794</v>
      </c>
    </row>
    <row r="3710" spans="15:69" x14ac:dyDescent="0.25">
      <c r="O3710" s="225" t="str">
        <f t="shared" si="1268"/>
        <v/>
      </c>
      <c r="BF3710" s="141">
        <v>64008</v>
      </c>
      <c r="BG3710" s="142" t="s">
        <v>18861</v>
      </c>
      <c r="BH3710" s="141" t="s">
        <v>180</v>
      </c>
      <c r="BI3710" s="141" t="s">
        <v>191</v>
      </c>
      <c r="BJ3710" s="141" t="s">
        <v>18862</v>
      </c>
      <c r="BK3710" s="141" t="s">
        <v>18863</v>
      </c>
      <c r="BL3710" s="141" t="s">
        <v>18864</v>
      </c>
      <c r="BM3710" s="141">
        <v>45.695062100000001</v>
      </c>
      <c r="BN3710" s="141">
        <v>-73.611379199999902</v>
      </c>
      <c r="BO3710" s="141">
        <v>1996</v>
      </c>
      <c r="BP3710" s="143" t="s">
        <v>25674</v>
      </c>
      <c r="BQ3710" s="143" t="s">
        <v>26794</v>
      </c>
    </row>
    <row r="3711" spans="15:69" x14ac:dyDescent="0.25">
      <c r="O3711" s="225" t="str">
        <f t="shared" si="1268"/>
        <v/>
      </c>
      <c r="BF3711" s="141">
        <v>64008</v>
      </c>
      <c r="BG3711" s="142" t="s">
        <v>18865</v>
      </c>
      <c r="BH3711" s="141" t="s">
        <v>180</v>
      </c>
      <c r="BI3711" s="141" t="s">
        <v>191</v>
      </c>
      <c r="BJ3711" s="141" t="s">
        <v>18866</v>
      </c>
      <c r="BK3711" s="141" t="s">
        <v>18867</v>
      </c>
      <c r="BL3711" s="141" t="s">
        <v>18868</v>
      </c>
      <c r="BM3711" s="141">
        <v>45.691251600000001</v>
      </c>
      <c r="BN3711" s="141">
        <v>-73.597758600000006</v>
      </c>
      <c r="BO3711" s="141">
        <v>2011</v>
      </c>
      <c r="BP3711" s="143" t="s">
        <v>25721</v>
      </c>
      <c r="BQ3711" s="143" t="s">
        <v>26794</v>
      </c>
    </row>
    <row r="3712" spans="15:69" x14ac:dyDescent="0.25">
      <c r="O3712" s="225" t="str">
        <f t="shared" si="1268"/>
        <v/>
      </c>
      <c r="BF3712" s="141">
        <v>64008</v>
      </c>
      <c r="BG3712" s="142" t="s">
        <v>18869</v>
      </c>
      <c r="BH3712" s="141" t="s">
        <v>180</v>
      </c>
      <c r="BI3712" s="141" t="s">
        <v>191</v>
      </c>
      <c r="BJ3712" s="141" t="s">
        <v>10563</v>
      </c>
      <c r="BK3712" s="141" t="s">
        <v>1772</v>
      </c>
      <c r="BL3712" s="141" t="s">
        <v>18870</v>
      </c>
      <c r="BM3712" s="141">
        <v>45.702936800000003</v>
      </c>
      <c r="BN3712" s="141">
        <v>-73.569706699999898</v>
      </c>
      <c r="BO3712" s="141">
        <v>1995</v>
      </c>
      <c r="BP3712" s="143" t="s">
        <v>25673</v>
      </c>
      <c r="BQ3712" s="143" t="s">
        <v>26794</v>
      </c>
    </row>
    <row r="3713" spans="15:69" x14ac:dyDescent="0.25">
      <c r="O3713" s="225" t="str">
        <f t="shared" si="1268"/>
        <v/>
      </c>
      <c r="BF3713" s="141">
        <v>64008</v>
      </c>
      <c r="BG3713" s="142" t="s">
        <v>18871</v>
      </c>
      <c r="BH3713" s="141" t="s">
        <v>180</v>
      </c>
      <c r="BI3713" s="141" t="s">
        <v>191</v>
      </c>
      <c r="BJ3713" s="141" t="s">
        <v>4097</v>
      </c>
      <c r="BK3713" s="141" t="s">
        <v>6045</v>
      </c>
      <c r="BL3713" s="141" t="s">
        <v>18872</v>
      </c>
      <c r="BM3713" s="141">
        <v>45.702695899999902</v>
      </c>
      <c r="BN3713" s="141">
        <v>-73.627507499999894</v>
      </c>
      <c r="BO3713" s="141">
        <v>1996</v>
      </c>
      <c r="BP3713" s="143" t="s">
        <v>25675</v>
      </c>
      <c r="BQ3713" s="143" t="s">
        <v>26794</v>
      </c>
    </row>
    <row r="3714" spans="15:69" x14ac:dyDescent="0.25">
      <c r="O3714" s="225" t="str">
        <f t="shared" si="1268"/>
        <v/>
      </c>
      <c r="BF3714" s="141">
        <v>64008</v>
      </c>
      <c r="BG3714" s="142" t="s">
        <v>18873</v>
      </c>
      <c r="BH3714" s="141" t="s">
        <v>180</v>
      </c>
      <c r="BI3714" s="141" t="s">
        <v>191</v>
      </c>
      <c r="BJ3714" s="141" t="s">
        <v>18874</v>
      </c>
      <c r="BK3714" s="141" t="s">
        <v>18875</v>
      </c>
      <c r="BL3714" s="141" t="s">
        <v>18868</v>
      </c>
      <c r="BM3714" s="141">
        <v>45.705767999999999</v>
      </c>
      <c r="BN3714" s="141">
        <v>-73.519386999999995</v>
      </c>
      <c r="BO3714" s="141">
        <v>1996</v>
      </c>
      <c r="BP3714" s="143" t="s">
        <v>25675</v>
      </c>
      <c r="BQ3714" s="143" t="s">
        <v>26794</v>
      </c>
    </row>
    <row r="3715" spans="15:69" x14ac:dyDescent="0.25">
      <c r="O3715" s="225" t="str">
        <f t="shared" si="1268"/>
        <v/>
      </c>
      <c r="BF3715" s="141">
        <v>64008</v>
      </c>
      <c r="BG3715" s="142" t="s">
        <v>18876</v>
      </c>
      <c r="BH3715" s="141" t="s">
        <v>180</v>
      </c>
      <c r="BI3715" s="141" t="s">
        <v>191</v>
      </c>
      <c r="BJ3715" s="141" t="s">
        <v>18877</v>
      </c>
      <c r="BK3715" s="141" t="s">
        <v>1602</v>
      </c>
      <c r="BL3715" s="141" t="s">
        <v>18878</v>
      </c>
      <c r="BM3715" s="141">
        <v>45.704652499999902</v>
      </c>
      <c r="BN3715" s="141">
        <v>-73.516561400000001</v>
      </c>
      <c r="BO3715" s="141">
        <v>1970</v>
      </c>
      <c r="BP3715" s="143" t="s">
        <v>25674</v>
      </c>
      <c r="BQ3715" s="143" t="s">
        <v>26794</v>
      </c>
    </row>
    <row r="3716" spans="15:69" x14ac:dyDescent="0.25">
      <c r="O3716" s="225" t="str">
        <f t="shared" si="1268"/>
        <v/>
      </c>
      <c r="BF3716" s="141">
        <v>1023</v>
      </c>
      <c r="BG3716" s="142" t="s">
        <v>15768</v>
      </c>
      <c r="BH3716" s="141" t="s">
        <v>478</v>
      </c>
      <c r="BI3716" s="141" t="s">
        <v>176</v>
      </c>
      <c r="BJ3716" s="141" t="s">
        <v>15718</v>
      </c>
      <c r="BK3716" s="141" t="s">
        <v>15769</v>
      </c>
      <c r="BL3716" s="141" t="s">
        <v>15770</v>
      </c>
      <c r="BM3716" s="141">
        <v>47.363475392263098</v>
      </c>
      <c r="BN3716" s="141">
        <v>-61.900047298982898</v>
      </c>
      <c r="BO3716" s="141">
        <v>1996</v>
      </c>
      <c r="BP3716" s="143" t="s">
        <v>25310</v>
      </c>
      <c r="BQ3716" s="143" t="s">
        <v>17560</v>
      </c>
    </row>
    <row r="3717" spans="15:69" x14ac:dyDescent="0.25">
      <c r="O3717" s="225" t="str">
        <f t="shared" si="1268"/>
        <v/>
      </c>
      <c r="BF3717" s="141">
        <v>1023</v>
      </c>
      <c r="BG3717" s="142" t="s">
        <v>15771</v>
      </c>
      <c r="BH3717" s="141" t="s">
        <v>478</v>
      </c>
      <c r="BI3717" s="141" t="s">
        <v>176</v>
      </c>
      <c r="BJ3717" s="141" t="s">
        <v>3125</v>
      </c>
      <c r="BK3717" s="141" t="s">
        <v>1797</v>
      </c>
      <c r="BL3717" s="141" t="s">
        <v>15772</v>
      </c>
      <c r="BM3717" s="141">
        <v>47.366698878296198</v>
      </c>
      <c r="BN3717" s="141">
        <v>-61.891333001297703</v>
      </c>
      <c r="BO3717" s="141">
        <v>1996</v>
      </c>
      <c r="BP3717" s="143" t="s">
        <v>25309</v>
      </c>
      <c r="BQ3717" s="143" t="s">
        <v>17560</v>
      </c>
    </row>
    <row r="3718" spans="15:69" x14ac:dyDescent="0.25">
      <c r="O3718" s="225" t="str">
        <f t="shared" si="1268"/>
        <v/>
      </c>
      <c r="BF3718" s="141">
        <v>1023</v>
      </c>
      <c r="BG3718" s="142" t="s">
        <v>15773</v>
      </c>
      <c r="BH3718" s="141" t="s">
        <v>478</v>
      </c>
      <c r="BI3718" s="141" t="s">
        <v>176</v>
      </c>
      <c r="BJ3718" s="141" t="s">
        <v>15126</v>
      </c>
      <c r="BK3718" s="141" t="s">
        <v>1936</v>
      </c>
      <c r="BL3718" s="141" t="s">
        <v>15772</v>
      </c>
      <c r="BM3718" s="141">
        <v>47.364057246374699</v>
      </c>
      <c r="BN3718" s="141">
        <v>-61.8904396413322</v>
      </c>
      <c r="BO3718" s="141">
        <v>1996</v>
      </c>
      <c r="BP3718" s="143" t="s">
        <v>25310</v>
      </c>
      <c r="BQ3718" s="143" t="s">
        <v>17560</v>
      </c>
    </row>
    <row r="3719" spans="15:69" x14ac:dyDescent="0.25">
      <c r="O3719" s="225" t="str">
        <f t="shared" si="1268"/>
        <v/>
      </c>
      <c r="BF3719" s="141">
        <v>1023</v>
      </c>
      <c r="BG3719" s="142" t="s">
        <v>15774</v>
      </c>
      <c r="BH3719" s="141" t="s">
        <v>478</v>
      </c>
      <c r="BI3719" s="141" t="s">
        <v>176</v>
      </c>
      <c r="BJ3719" s="141" t="s">
        <v>15775</v>
      </c>
      <c r="BK3719" s="141" t="s">
        <v>15776</v>
      </c>
      <c r="BL3719" s="141" t="s">
        <v>15624</v>
      </c>
      <c r="BM3719" s="141">
        <v>47.371103676213103</v>
      </c>
      <c r="BN3719" s="141">
        <v>-61.884241651698098</v>
      </c>
      <c r="BO3719" s="141">
        <v>1970</v>
      </c>
      <c r="BP3719" s="143" t="s">
        <v>25311</v>
      </c>
      <c r="BQ3719" s="143" t="s">
        <v>17560</v>
      </c>
    </row>
    <row r="3720" spans="15:69" x14ac:dyDescent="0.25">
      <c r="O3720" s="225" t="str">
        <f t="shared" si="1268"/>
        <v/>
      </c>
      <c r="BF3720" s="141">
        <v>1023</v>
      </c>
      <c r="BG3720" s="142" t="s">
        <v>15777</v>
      </c>
      <c r="BH3720" s="141" t="s">
        <v>478</v>
      </c>
      <c r="BI3720" s="141" t="s">
        <v>176</v>
      </c>
      <c r="BJ3720" s="141" t="s">
        <v>15778</v>
      </c>
      <c r="BK3720" s="141" t="s">
        <v>15779</v>
      </c>
      <c r="BL3720" s="141" t="s">
        <v>15624</v>
      </c>
      <c r="BM3720" s="141">
        <v>47.370223824571902</v>
      </c>
      <c r="BN3720" s="141">
        <v>-61.883732092230801</v>
      </c>
      <c r="BO3720" s="141">
        <v>1970</v>
      </c>
      <c r="BP3720" s="143" t="s">
        <v>25311</v>
      </c>
      <c r="BQ3720" s="143" t="s">
        <v>17560</v>
      </c>
    </row>
    <row r="3721" spans="15:69" x14ac:dyDescent="0.25">
      <c r="O3721" s="225" t="str">
        <f t="shared" si="1268"/>
        <v/>
      </c>
      <c r="BF3721" s="141">
        <v>1023</v>
      </c>
      <c r="BG3721" s="142" t="s">
        <v>15780</v>
      </c>
      <c r="BH3721" s="141" t="s">
        <v>478</v>
      </c>
      <c r="BI3721" s="141" t="s">
        <v>176</v>
      </c>
      <c r="BJ3721" s="141" t="s">
        <v>15781</v>
      </c>
      <c r="BK3721" s="141" t="s">
        <v>1936</v>
      </c>
      <c r="BL3721" s="141" t="s">
        <v>15782</v>
      </c>
      <c r="BM3721" s="141">
        <v>47.4056483110244</v>
      </c>
      <c r="BN3721" s="141">
        <v>-61.904566795411299</v>
      </c>
      <c r="BO3721" s="141">
        <v>1970</v>
      </c>
      <c r="BP3721" s="143" t="s">
        <v>25306</v>
      </c>
      <c r="BQ3721" s="143" t="s">
        <v>17560</v>
      </c>
    </row>
    <row r="3722" spans="15:69" x14ac:dyDescent="0.25">
      <c r="O3722" s="225" t="str">
        <f t="shared" si="1268"/>
        <v/>
      </c>
      <c r="BF3722" s="141">
        <v>2015</v>
      </c>
      <c r="BG3722" s="142" t="s">
        <v>15590</v>
      </c>
      <c r="BH3722" s="141" t="s">
        <v>180</v>
      </c>
      <c r="BI3722" s="141" t="s">
        <v>191</v>
      </c>
      <c r="BJ3722" s="141" t="s">
        <v>15591</v>
      </c>
      <c r="BK3722" s="141" t="s">
        <v>4043</v>
      </c>
      <c r="BL3722" s="141" t="s">
        <v>15592</v>
      </c>
      <c r="BM3722" s="141">
        <v>48.405087999999999</v>
      </c>
      <c r="BN3722" s="141">
        <v>-64.468755999999999</v>
      </c>
      <c r="BO3722" s="141">
        <v>1992</v>
      </c>
      <c r="BP3722" s="143" t="s">
        <v>191</v>
      </c>
      <c r="BQ3722" s="143" t="s">
        <v>26794</v>
      </c>
    </row>
    <row r="3723" spans="15:69" x14ac:dyDescent="0.25">
      <c r="O3723" s="225" t="str">
        <f t="shared" si="1268"/>
        <v/>
      </c>
      <c r="BF3723" s="141">
        <v>2015</v>
      </c>
      <c r="BG3723" s="142" t="s">
        <v>15593</v>
      </c>
      <c r="BH3723" s="141" t="s">
        <v>180</v>
      </c>
      <c r="BI3723" s="141" t="s">
        <v>191</v>
      </c>
      <c r="BJ3723" s="141" t="s">
        <v>15594</v>
      </c>
      <c r="BK3723" s="141" t="s">
        <v>15595</v>
      </c>
      <c r="BL3723" s="141" t="s">
        <v>6438</v>
      </c>
      <c r="BM3723" s="141">
        <v>48.405828999999997</v>
      </c>
      <c r="BN3723" s="141">
        <v>-64.457954999999998</v>
      </c>
      <c r="BO3723" s="141">
        <v>1992</v>
      </c>
      <c r="BP3723" s="143" t="s">
        <v>25257</v>
      </c>
      <c r="BQ3723" s="143" t="s">
        <v>26794</v>
      </c>
    </row>
    <row r="3724" spans="15:69" x14ac:dyDescent="0.25">
      <c r="O3724" s="225" t="str">
        <f t="shared" si="1268"/>
        <v/>
      </c>
      <c r="BF3724" s="141">
        <v>2015</v>
      </c>
      <c r="BG3724" s="142" t="s">
        <v>15596</v>
      </c>
      <c r="BH3724" s="141" t="s">
        <v>180</v>
      </c>
      <c r="BI3724" s="141" t="s">
        <v>191</v>
      </c>
      <c r="BJ3724" s="141" t="s">
        <v>15597</v>
      </c>
      <c r="BK3724" s="141" t="s">
        <v>15598</v>
      </c>
      <c r="BL3724" s="141" t="s">
        <v>6438</v>
      </c>
      <c r="BM3724" s="141">
        <v>48.409857000000002</v>
      </c>
      <c r="BN3724" s="141">
        <v>-64.496668999999997</v>
      </c>
      <c r="BO3724" s="141">
        <v>1992</v>
      </c>
      <c r="BP3724" s="143" t="s">
        <v>191</v>
      </c>
      <c r="BQ3724" s="143" t="s">
        <v>26794</v>
      </c>
    </row>
    <row r="3725" spans="15:69" x14ac:dyDescent="0.25">
      <c r="O3725" s="225" t="str">
        <f t="shared" si="1268"/>
        <v/>
      </c>
      <c r="BF3725" s="141">
        <v>1023</v>
      </c>
      <c r="BG3725" s="142" t="s">
        <v>15783</v>
      </c>
      <c r="BH3725" s="141" t="s">
        <v>478</v>
      </c>
      <c r="BI3725" s="141" t="s">
        <v>176</v>
      </c>
      <c r="BJ3725" s="141" t="s">
        <v>15784</v>
      </c>
      <c r="BK3725" s="141" t="s">
        <v>461</v>
      </c>
      <c r="BL3725" s="141" t="s">
        <v>15785</v>
      </c>
      <c r="BM3725" s="141">
        <v>47.4018290610299</v>
      </c>
      <c r="BN3725" s="141">
        <v>-61.9009205210589</v>
      </c>
      <c r="BO3725" s="141">
        <v>1970</v>
      </c>
      <c r="BP3725" s="143" t="s">
        <v>25306</v>
      </c>
      <c r="BQ3725" s="143" t="s">
        <v>17560</v>
      </c>
    </row>
    <row r="3726" spans="15:69" x14ac:dyDescent="0.25">
      <c r="O3726" s="225" t="str">
        <f t="shared" ref="O3726:O3789" si="1269">IF(OR(B3726="",C3726="",G3726="",H3726="",I3726="",AND(J3726="",BW3726=FALSE),AND(K3726="",BX3726=FALSE),AND(L3726="",BY3726=FALSE),AND(M3726="",BZ3726=FALSE)),"",(IF(AND(100&gt;=CG3726,CG3726&gt;80),"A",IF(AND(80&gt;=CG3726,CG3726&gt;60),"B",IF(AND(60&gt;=CG3726,CG3726&gt;40),"C",IF(AND(40&gt;=CG3726,CG3726&gt;20),"D","E"))))))</f>
        <v/>
      </c>
      <c r="BF3726" s="141">
        <v>1023</v>
      </c>
      <c r="BG3726" s="142" t="s">
        <v>15786</v>
      </c>
      <c r="BH3726" s="141" t="s">
        <v>478</v>
      </c>
      <c r="BI3726" s="141" t="s">
        <v>176</v>
      </c>
      <c r="BJ3726" s="141" t="s">
        <v>15787</v>
      </c>
      <c r="BK3726" s="141" t="s">
        <v>4553</v>
      </c>
      <c r="BL3726" s="141" t="s">
        <v>15788</v>
      </c>
      <c r="BM3726" s="141">
        <v>47.4025386406759</v>
      </c>
      <c r="BN3726" s="141">
        <v>-61.906331654538903</v>
      </c>
      <c r="BO3726" s="141">
        <v>1970</v>
      </c>
      <c r="BP3726" s="143" t="s">
        <v>25306</v>
      </c>
      <c r="BQ3726" s="143" t="s">
        <v>17560</v>
      </c>
    </row>
    <row r="3727" spans="15:69" x14ac:dyDescent="0.25">
      <c r="O3727" s="225" t="str">
        <f t="shared" si="1269"/>
        <v/>
      </c>
      <c r="BF3727" s="141">
        <v>1023</v>
      </c>
      <c r="BG3727" s="142" t="s">
        <v>15789</v>
      </c>
      <c r="BH3727" s="141" t="s">
        <v>478</v>
      </c>
      <c r="BI3727" s="141" t="s">
        <v>176</v>
      </c>
      <c r="BJ3727" s="141" t="s">
        <v>15790</v>
      </c>
      <c r="BK3727" s="141" t="s">
        <v>1729</v>
      </c>
      <c r="BL3727" s="141" t="s">
        <v>15791</v>
      </c>
      <c r="BM3727" s="141">
        <v>47.399721406107403</v>
      </c>
      <c r="BN3727" s="141">
        <v>-61.904256447852198</v>
      </c>
      <c r="BO3727" s="141">
        <v>1970</v>
      </c>
      <c r="BP3727" s="143" t="s">
        <v>25305</v>
      </c>
      <c r="BQ3727" s="143" t="s">
        <v>17560</v>
      </c>
    </row>
    <row r="3728" spans="15:69" x14ac:dyDescent="0.25">
      <c r="O3728" s="225" t="str">
        <f t="shared" si="1269"/>
        <v/>
      </c>
      <c r="BF3728" s="141">
        <v>1023</v>
      </c>
      <c r="BG3728" s="142" t="s">
        <v>15792</v>
      </c>
      <c r="BH3728" s="141" t="s">
        <v>478</v>
      </c>
      <c r="BI3728" s="141" t="s">
        <v>176</v>
      </c>
      <c r="BJ3728" s="141" t="s">
        <v>15793</v>
      </c>
      <c r="BK3728" s="141" t="s">
        <v>5581</v>
      </c>
      <c r="BL3728" s="141" t="s">
        <v>15791</v>
      </c>
      <c r="BM3728" s="141">
        <v>47.396972109263501</v>
      </c>
      <c r="BN3728" s="141">
        <v>-61.905864922079601</v>
      </c>
      <c r="BO3728" s="141">
        <v>1970</v>
      </c>
      <c r="BP3728" s="143" t="s">
        <v>25312</v>
      </c>
      <c r="BQ3728" s="143" t="s">
        <v>17560</v>
      </c>
    </row>
    <row r="3729" spans="15:69" x14ac:dyDescent="0.25">
      <c r="O3729" s="225" t="str">
        <f t="shared" si="1269"/>
        <v/>
      </c>
      <c r="BF3729" s="141">
        <v>1023</v>
      </c>
      <c r="BG3729" s="142" t="s">
        <v>15794</v>
      </c>
      <c r="BH3729" s="141" t="s">
        <v>478</v>
      </c>
      <c r="BI3729" s="141" t="s">
        <v>176</v>
      </c>
      <c r="BJ3729" s="141" t="s">
        <v>15795</v>
      </c>
      <c r="BK3729" s="141" t="s">
        <v>1679</v>
      </c>
      <c r="BL3729" s="141" t="s">
        <v>15796</v>
      </c>
      <c r="BM3729" s="141">
        <v>47.403211494538802</v>
      </c>
      <c r="BN3729" s="141">
        <v>-61.896571906018401</v>
      </c>
      <c r="BO3729" s="141">
        <v>1970</v>
      </c>
      <c r="BP3729" s="143" t="s">
        <v>25306</v>
      </c>
      <c r="BQ3729" s="143" t="s">
        <v>17560</v>
      </c>
    </row>
    <row r="3730" spans="15:69" x14ac:dyDescent="0.25">
      <c r="O3730" s="225" t="str">
        <f t="shared" si="1269"/>
        <v/>
      </c>
      <c r="BF3730" s="141">
        <v>2028</v>
      </c>
      <c r="BG3730" s="142" t="s">
        <v>15444</v>
      </c>
      <c r="BH3730" s="141" t="s">
        <v>180</v>
      </c>
      <c r="BI3730" s="141" t="s">
        <v>191</v>
      </c>
      <c r="BJ3730" s="141" t="s">
        <v>15445</v>
      </c>
      <c r="BK3730" s="141"/>
      <c r="BL3730" s="141" t="s">
        <v>15446</v>
      </c>
      <c r="BM3730" s="141">
        <v>48.346260000000001</v>
      </c>
      <c r="BN3730" s="141">
        <v>-64.684240000000003</v>
      </c>
      <c r="BO3730" s="141">
        <v>1995</v>
      </c>
      <c r="BP3730" s="143" t="s">
        <v>27674</v>
      </c>
      <c r="BQ3730" s="143" t="s">
        <v>17560</v>
      </c>
    </row>
    <row r="3731" spans="15:69" x14ac:dyDescent="0.25">
      <c r="O3731" s="225" t="str">
        <f t="shared" si="1269"/>
        <v/>
      </c>
      <c r="BF3731" s="141">
        <v>2028</v>
      </c>
      <c r="BG3731" s="142" t="s">
        <v>15447</v>
      </c>
      <c r="BH3731" s="141" t="s">
        <v>180</v>
      </c>
      <c r="BI3731" s="141" t="s">
        <v>191</v>
      </c>
      <c r="BJ3731" s="141" t="s">
        <v>15448</v>
      </c>
      <c r="BK3731" s="141" t="s">
        <v>4046</v>
      </c>
      <c r="BL3731" s="141" t="s">
        <v>15449</v>
      </c>
      <c r="BM3731" s="141">
        <v>48.351955775944901</v>
      </c>
      <c r="BN3731" s="141">
        <v>-64.651007441702504</v>
      </c>
      <c r="BO3731" s="141">
        <v>1997</v>
      </c>
      <c r="BP3731" s="143" t="s">
        <v>27674</v>
      </c>
      <c r="BQ3731" s="143" t="s">
        <v>17560</v>
      </c>
    </row>
    <row r="3732" spans="15:69" x14ac:dyDescent="0.25">
      <c r="O3732" s="225" t="str">
        <f t="shared" si="1269"/>
        <v/>
      </c>
      <c r="BF3732" s="141">
        <v>2028</v>
      </c>
      <c r="BG3732" s="142" t="s">
        <v>15450</v>
      </c>
      <c r="BH3732" s="141" t="s">
        <v>180</v>
      </c>
      <c r="BI3732" s="141" t="s">
        <v>191</v>
      </c>
      <c r="BJ3732" s="141" t="s">
        <v>15451</v>
      </c>
      <c r="BK3732" s="141" t="s">
        <v>2828</v>
      </c>
      <c r="BL3732" s="141" t="s">
        <v>23356</v>
      </c>
      <c r="BM3732" s="141">
        <v>48.347250000000003</v>
      </c>
      <c r="BN3732" s="141">
        <v>-64.656120000000001</v>
      </c>
      <c r="BO3732" s="141">
        <v>1997</v>
      </c>
      <c r="BP3732" s="143" t="s">
        <v>27674</v>
      </c>
      <c r="BQ3732" s="143" t="s">
        <v>17560</v>
      </c>
    </row>
    <row r="3733" spans="15:69" x14ac:dyDescent="0.25">
      <c r="O3733" s="225" t="str">
        <f t="shared" si="1269"/>
        <v/>
      </c>
      <c r="BF3733" s="141">
        <v>3005</v>
      </c>
      <c r="BG3733" s="142" t="s">
        <v>15165</v>
      </c>
      <c r="BH3733" s="141" t="s">
        <v>478</v>
      </c>
      <c r="BI3733" s="141" t="s">
        <v>186</v>
      </c>
      <c r="BJ3733" s="141" t="s">
        <v>15166</v>
      </c>
      <c r="BK3733" s="141"/>
      <c r="BL3733" s="141" t="s">
        <v>15167</v>
      </c>
      <c r="BM3733" s="141">
        <v>48.834890999999999</v>
      </c>
      <c r="BN3733" s="141">
        <v>-64.496290999999999</v>
      </c>
      <c r="BO3733" s="141">
        <v>2014</v>
      </c>
      <c r="BP3733" s="143" t="s">
        <v>15166</v>
      </c>
      <c r="BQ3733" s="143" t="s">
        <v>26794</v>
      </c>
    </row>
    <row r="3734" spans="15:69" x14ac:dyDescent="0.25">
      <c r="O3734" s="225" t="str">
        <f t="shared" si="1269"/>
        <v/>
      </c>
      <c r="BF3734" s="141">
        <v>3005</v>
      </c>
      <c r="BG3734" s="142" t="s">
        <v>15168</v>
      </c>
      <c r="BH3734" s="141" t="s">
        <v>478</v>
      </c>
      <c r="BI3734" s="141" t="s">
        <v>1268</v>
      </c>
      <c r="BJ3734" s="141" t="s">
        <v>15169</v>
      </c>
      <c r="BK3734" s="141" t="s">
        <v>1708</v>
      </c>
      <c r="BL3734" s="141" t="s">
        <v>15170</v>
      </c>
      <c r="BM3734" s="141">
        <v>48.824821</v>
      </c>
      <c r="BN3734" s="141">
        <v>-64.476557</v>
      </c>
      <c r="BO3734" s="141">
        <v>2014</v>
      </c>
      <c r="BP3734" s="143" t="s">
        <v>15169</v>
      </c>
      <c r="BQ3734" s="143" t="s">
        <v>26794</v>
      </c>
    </row>
    <row r="3735" spans="15:69" x14ac:dyDescent="0.25">
      <c r="O3735" s="225" t="str">
        <f t="shared" si="1269"/>
        <v/>
      </c>
      <c r="BF3735" s="141">
        <v>3005</v>
      </c>
      <c r="BG3735" s="142" t="s">
        <v>15171</v>
      </c>
      <c r="BH3735" s="141" t="s">
        <v>478</v>
      </c>
      <c r="BI3735" s="141" t="s">
        <v>1268</v>
      </c>
      <c r="BJ3735" s="141" t="s">
        <v>15172</v>
      </c>
      <c r="BK3735" s="141"/>
      <c r="BL3735" s="141" t="s">
        <v>15173</v>
      </c>
      <c r="BM3735" s="141">
        <v>48.831612999999997</v>
      </c>
      <c r="BN3735" s="141">
        <v>-64.573434000000006</v>
      </c>
      <c r="BO3735" s="141">
        <v>2014</v>
      </c>
      <c r="BP3735" s="143" t="s">
        <v>15172</v>
      </c>
      <c r="BQ3735" s="143" t="s">
        <v>26794</v>
      </c>
    </row>
    <row r="3736" spans="15:69" x14ac:dyDescent="0.25">
      <c r="O3736" s="225" t="str">
        <f t="shared" si="1269"/>
        <v/>
      </c>
      <c r="BF3736" s="141">
        <v>3005</v>
      </c>
      <c r="BG3736" s="142" t="s">
        <v>15174</v>
      </c>
      <c r="BH3736" s="141" t="s">
        <v>478</v>
      </c>
      <c r="BI3736" s="141" t="s">
        <v>1268</v>
      </c>
      <c r="BJ3736" s="141" t="s">
        <v>15175</v>
      </c>
      <c r="BK3736" s="141" t="s">
        <v>775</v>
      </c>
      <c r="BL3736" s="141" t="s">
        <v>15176</v>
      </c>
      <c r="BM3736" s="141">
        <v>48.804805999999999</v>
      </c>
      <c r="BN3736" s="141">
        <v>-64.495621</v>
      </c>
      <c r="BO3736" s="141">
        <v>2014</v>
      </c>
      <c r="BP3736" s="143" t="s">
        <v>15175</v>
      </c>
      <c r="BQ3736" s="143" t="s">
        <v>26794</v>
      </c>
    </row>
    <row r="3737" spans="15:69" x14ac:dyDescent="0.25">
      <c r="O3737" s="225" t="str">
        <f t="shared" si="1269"/>
        <v/>
      </c>
      <c r="BF3737" s="141">
        <v>3005</v>
      </c>
      <c r="BG3737" s="142" t="s">
        <v>15177</v>
      </c>
      <c r="BH3737" s="141" t="s">
        <v>180</v>
      </c>
      <c r="BI3737" s="141" t="s">
        <v>191</v>
      </c>
      <c r="BJ3737" s="141" t="s">
        <v>15178</v>
      </c>
      <c r="BK3737" s="141" t="s">
        <v>2048</v>
      </c>
      <c r="BL3737" s="141" t="s">
        <v>15157</v>
      </c>
      <c r="BM3737" s="141">
        <v>48.765616999999999</v>
      </c>
      <c r="BN3737" s="141">
        <v>-64.376740999999996</v>
      </c>
      <c r="BO3737" s="141">
        <v>2003</v>
      </c>
      <c r="BP3737" s="143" t="s">
        <v>191</v>
      </c>
      <c r="BQ3737" s="143" t="s">
        <v>26794</v>
      </c>
    </row>
    <row r="3738" spans="15:69" x14ac:dyDescent="0.25">
      <c r="O3738" s="225" t="str">
        <f t="shared" si="1269"/>
        <v/>
      </c>
      <c r="BF3738" s="141">
        <v>3005</v>
      </c>
      <c r="BG3738" s="142" t="s">
        <v>15179</v>
      </c>
      <c r="BH3738" s="141" t="s">
        <v>180</v>
      </c>
      <c r="BI3738" s="141" t="s">
        <v>191</v>
      </c>
      <c r="BJ3738" s="141" t="s">
        <v>15180</v>
      </c>
      <c r="BK3738" s="141" t="s">
        <v>15181</v>
      </c>
      <c r="BL3738" s="141" t="s">
        <v>15157</v>
      </c>
      <c r="BM3738" s="141">
        <v>48.765518</v>
      </c>
      <c r="BN3738" s="141">
        <v>-64.374756000000005</v>
      </c>
      <c r="BO3738" s="141">
        <v>2003</v>
      </c>
      <c r="BP3738" s="143" t="s">
        <v>191</v>
      </c>
      <c r="BQ3738" s="143" t="s">
        <v>26794</v>
      </c>
    </row>
    <row r="3739" spans="15:69" x14ac:dyDescent="0.25">
      <c r="O3739" s="225" t="str">
        <f t="shared" si="1269"/>
        <v/>
      </c>
      <c r="BF3739" s="141">
        <v>2028</v>
      </c>
      <c r="BG3739" s="142" t="s">
        <v>15452</v>
      </c>
      <c r="BH3739" s="141" t="s">
        <v>180</v>
      </c>
      <c r="BI3739" s="141" t="s">
        <v>191</v>
      </c>
      <c r="BJ3739" s="141" t="s">
        <v>15453</v>
      </c>
      <c r="BK3739" s="141" t="s">
        <v>13841</v>
      </c>
      <c r="BL3739" s="141" t="s">
        <v>27473</v>
      </c>
      <c r="BM3739" s="141">
        <v>48.355849999999997</v>
      </c>
      <c r="BN3739" s="141">
        <v>-64.639150000000001</v>
      </c>
      <c r="BO3739" s="141">
        <v>1997</v>
      </c>
      <c r="BP3739" s="143" t="s">
        <v>27674</v>
      </c>
      <c r="BQ3739" s="143" t="s">
        <v>17560</v>
      </c>
    </row>
    <row r="3740" spans="15:69" x14ac:dyDescent="0.25">
      <c r="O3740" s="225" t="str">
        <f t="shared" si="1269"/>
        <v/>
      </c>
      <c r="BF3740" s="141">
        <v>2028</v>
      </c>
      <c r="BG3740" s="142" t="s">
        <v>15454</v>
      </c>
      <c r="BH3740" s="141" t="s">
        <v>180</v>
      </c>
      <c r="BI3740" s="141" t="s">
        <v>191</v>
      </c>
      <c r="BJ3740" s="141" t="s">
        <v>15455</v>
      </c>
      <c r="BK3740" s="141" t="s">
        <v>5729</v>
      </c>
      <c r="BL3740" s="141" t="s">
        <v>27473</v>
      </c>
      <c r="BM3740" s="141">
        <v>48.36401</v>
      </c>
      <c r="BN3740" s="141">
        <v>-64.602620000000002</v>
      </c>
      <c r="BO3740" s="141">
        <v>1997</v>
      </c>
      <c r="BP3740" s="143" t="s">
        <v>27674</v>
      </c>
      <c r="BQ3740" s="143" t="s">
        <v>17560</v>
      </c>
    </row>
    <row r="3741" spans="15:69" x14ac:dyDescent="0.25">
      <c r="O3741" s="225" t="str">
        <f t="shared" si="1269"/>
        <v/>
      </c>
      <c r="BF3741" s="141">
        <v>2028</v>
      </c>
      <c r="BG3741" s="142" t="s">
        <v>15456</v>
      </c>
      <c r="BH3741" s="141" t="s">
        <v>180</v>
      </c>
      <c r="BI3741" s="141" t="s">
        <v>191</v>
      </c>
      <c r="BJ3741" s="141" t="s">
        <v>15457</v>
      </c>
      <c r="BK3741" s="141" t="s">
        <v>464</v>
      </c>
      <c r="BL3741" s="141" t="s">
        <v>27474</v>
      </c>
      <c r="BM3741" s="141">
        <v>48.370510000000003</v>
      </c>
      <c r="BN3741" s="141">
        <v>-65.594220000000007</v>
      </c>
      <c r="BO3741" s="141">
        <v>1997</v>
      </c>
      <c r="BP3741" s="143" t="s">
        <v>27674</v>
      </c>
      <c r="BQ3741" s="143" t="s">
        <v>17560</v>
      </c>
    </row>
    <row r="3742" spans="15:69" x14ac:dyDescent="0.25">
      <c r="O3742" s="225" t="str">
        <f t="shared" si="1269"/>
        <v/>
      </c>
      <c r="BF3742" s="141">
        <v>2028</v>
      </c>
      <c r="BG3742" s="142" t="s">
        <v>15458</v>
      </c>
      <c r="BH3742" s="141" t="s">
        <v>180</v>
      </c>
      <c r="BI3742" s="141" t="s">
        <v>191</v>
      </c>
      <c r="BJ3742" s="141" t="s">
        <v>15459</v>
      </c>
      <c r="BK3742" s="141" t="s">
        <v>5506</v>
      </c>
      <c r="BL3742" s="141" t="s">
        <v>27474</v>
      </c>
      <c r="BM3742" s="141">
        <v>48.377459999999999</v>
      </c>
      <c r="BN3742" s="141">
        <v>-64.595119999999994</v>
      </c>
      <c r="BO3742" s="141">
        <v>1997</v>
      </c>
      <c r="BP3742" s="143" t="s">
        <v>27674</v>
      </c>
      <c r="BQ3742" s="143" t="s">
        <v>17560</v>
      </c>
    </row>
    <row r="3743" spans="15:69" x14ac:dyDescent="0.25">
      <c r="O3743" s="225" t="str">
        <f t="shared" si="1269"/>
        <v/>
      </c>
      <c r="BF3743" s="141">
        <v>2028</v>
      </c>
      <c r="BG3743" s="142" t="s">
        <v>15460</v>
      </c>
      <c r="BH3743" s="141" t="s">
        <v>180</v>
      </c>
      <c r="BI3743" s="141" t="s">
        <v>191</v>
      </c>
      <c r="BJ3743" s="141" t="s">
        <v>15461</v>
      </c>
      <c r="BK3743" s="141" t="s">
        <v>15462</v>
      </c>
      <c r="BL3743" s="141" t="s">
        <v>27475</v>
      </c>
      <c r="BM3743" s="141">
        <v>48.37379</v>
      </c>
      <c r="BN3743" s="141">
        <v>-64.658749999999998</v>
      </c>
      <c r="BO3743" s="141">
        <v>1999</v>
      </c>
      <c r="BP3743" s="143" t="s">
        <v>27674</v>
      </c>
      <c r="BQ3743" s="143" t="s">
        <v>17560</v>
      </c>
    </row>
    <row r="3744" spans="15:69" x14ac:dyDescent="0.25">
      <c r="O3744" s="225" t="str">
        <f t="shared" si="1269"/>
        <v/>
      </c>
      <c r="BF3744" s="141">
        <v>3005</v>
      </c>
      <c r="BG3744" s="142" t="s">
        <v>15182</v>
      </c>
      <c r="BH3744" s="141" t="s">
        <v>180</v>
      </c>
      <c r="BI3744" s="141" t="s">
        <v>191</v>
      </c>
      <c r="BJ3744" s="141" t="s">
        <v>15183</v>
      </c>
      <c r="BK3744" s="141" t="s">
        <v>5581</v>
      </c>
      <c r="BL3744" s="141" t="s">
        <v>3718</v>
      </c>
      <c r="BM3744" s="141">
        <v>49.033985000000001</v>
      </c>
      <c r="BN3744" s="141">
        <v>-64.448593000000002</v>
      </c>
      <c r="BO3744" s="141">
        <v>2005</v>
      </c>
      <c r="BP3744" s="143" t="s">
        <v>191</v>
      </c>
      <c r="BQ3744" s="143" t="s">
        <v>26794</v>
      </c>
    </row>
    <row r="3745" spans="15:69" x14ac:dyDescent="0.25">
      <c r="O3745" s="225" t="str">
        <f t="shared" si="1269"/>
        <v/>
      </c>
      <c r="BF3745" s="141">
        <v>3005</v>
      </c>
      <c r="BG3745" s="142" t="s">
        <v>15236</v>
      </c>
      <c r="BH3745" s="141" t="s">
        <v>180</v>
      </c>
      <c r="BI3745" s="141" t="s">
        <v>178</v>
      </c>
      <c r="BJ3745" s="141" t="s">
        <v>15237</v>
      </c>
      <c r="BK3745" s="141" t="s">
        <v>274</v>
      </c>
      <c r="BL3745" s="141" t="s">
        <v>15238</v>
      </c>
      <c r="BM3745" s="141">
        <v>48.991847999999997</v>
      </c>
      <c r="BN3745" s="141">
        <v>-64.375946999999996</v>
      </c>
      <c r="BO3745" s="141">
        <v>1980</v>
      </c>
      <c r="BP3745" s="143" t="s">
        <v>15237</v>
      </c>
      <c r="BQ3745" s="143" t="s">
        <v>26794</v>
      </c>
    </row>
    <row r="3746" spans="15:69" x14ac:dyDescent="0.25">
      <c r="O3746" s="225" t="str">
        <f t="shared" si="1269"/>
        <v/>
      </c>
      <c r="BF3746" s="141">
        <v>3005</v>
      </c>
      <c r="BG3746" s="142" t="s">
        <v>15239</v>
      </c>
      <c r="BH3746" s="141" t="s">
        <v>478</v>
      </c>
      <c r="BI3746" s="141" t="s">
        <v>176</v>
      </c>
      <c r="BJ3746" s="141" t="s">
        <v>15240</v>
      </c>
      <c r="BK3746" s="141" t="s">
        <v>2082</v>
      </c>
      <c r="BL3746" s="141" t="s">
        <v>6892</v>
      </c>
      <c r="BM3746" s="141">
        <v>48.994056</v>
      </c>
      <c r="BN3746" s="141">
        <v>-64.381681999999998</v>
      </c>
      <c r="BO3746" s="141">
        <v>1980</v>
      </c>
      <c r="BP3746" s="143" t="s">
        <v>15240</v>
      </c>
      <c r="BQ3746" s="143" t="s">
        <v>26794</v>
      </c>
    </row>
    <row r="3747" spans="15:69" x14ac:dyDescent="0.25">
      <c r="O3747" s="225" t="str">
        <f t="shared" si="1269"/>
        <v/>
      </c>
      <c r="BF3747" s="141">
        <v>3005</v>
      </c>
      <c r="BG3747" s="142" t="s">
        <v>15241</v>
      </c>
      <c r="BH3747" s="141" t="s">
        <v>478</v>
      </c>
      <c r="BI3747" s="141" t="s">
        <v>176</v>
      </c>
      <c r="BJ3747" s="141" t="s">
        <v>15242</v>
      </c>
      <c r="BK3747" s="141" t="s">
        <v>3176</v>
      </c>
      <c r="BL3747" s="141" t="s">
        <v>15243</v>
      </c>
      <c r="BM3747" s="141">
        <v>48.995550000000001</v>
      </c>
      <c r="BN3747" s="141">
        <v>-64.378200000000007</v>
      </c>
      <c r="BO3747" s="141">
        <v>1980</v>
      </c>
      <c r="BP3747" s="143" t="s">
        <v>177</v>
      </c>
      <c r="BQ3747" s="143" t="s">
        <v>26794</v>
      </c>
    </row>
    <row r="3748" spans="15:69" x14ac:dyDescent="0.25">
      <c r="O3748" s="225" t="str">
        <f t="shared" si="1269"/>
        <v/>
      </c>
      <c r="BF3748" s="141">
        <v>4025</v>
      </c>
      <c r="BG3748" s="142" t="s">
        <v>15895</v>
      </c>
      <c r="BH3748" s="141" t="s">
        <v>180</v>
      </c>
      <c r="BI3748" s="141" t="s">
        <v>191</v>
      </c>
      <c r="BJ3748" s="141"/>
      <c r="BK3748" s="141"/>
      <c r="BL3748" s="141" t="s">
        <v>1616</v>
      </c>
      <c r="BM3748" s="141">
        <v>49.210230000000003</v>
      </c>
      <c r="BN3748" s="141">
        <v>-66.062910000000002</v>
      </c>
      <c r="BO3748" s="141">
        <v>1987</v>
      </c>
      <c r="BP3748" s="143" t="s">
        <v>25351</v>
      </c>
      <c r="BQ3748" s="143" t="s">
        <v>26794</v>
      </c>
    </row>
    <row r="3749" spans="15:69" x14ac:dyDescent="0.25">
      <c r="O3749" s="225" t="str">
        <f t="shared" si="1269"/>
        <v/>
      </c>
      <c r="BF3749" s="141">
        <v>5040</v>
      </c>
      <c r="BG3749" s="142" t="s">
        <v>15633</v>
      </c>
      <c r="BH3749" s="141" t="s">
        <v>478</v>
      </c>
      <c r="BI3749" s="141" t="s">
        <v>186</v>
      </c>
      <c r="BJ3749" s="141" t="s">
        <v>1562</v>
      </c>
      <c r="BK3749" s="141" t="s">
        <v>5150</v>
      </c>
      <c r="BL3749" s="141" t="s">
        <v>15634</v>
      </c>
      <c r="BM3749" s="141">
        <v>48.013219999999997</v>
      </c>
      <c r="BN3749" s="141">
        <v>-65.338430000000002</v>
      </c>
      <c r="BO3749" s="141">
        <v>1980</v>
      </c>
      <c r="BP3749" s="143" t="s">
        <v>1562</v>
      </c>
      <c r="BQ3749" s="143" t="s">
        <v>17560</v>
      </c>
    </row>
    <row r="3750" spans="15:69" x14ac:dyDescent="0.25">
      <c r="O3750" s="225" t="str">
        <f t="shared" si="1269"/>
        <v/>
      </c>
      <c r="BF3750" s="141">
        <v>5040</v>
      </c>
      <c r="BG3750" s="142" t="s">
        <v>15635</v>
      </c>
      <c r="BH3750" s="141" t="s">
        <v>478</v>
      </c>
      <c r="BI3750" s="141" t="s">
        <v>176</v>
      </c>
      <c r="BJ3750" s="141" t="s">
        <v>15636</v>
      </c>
      <c r="BK3750" s="141" t="s">
        <v>1581</v>
      </c>
      <c r="BL3750" s="141" t="s">
        <v>15627</v>
      </c>
      <c r="BM3750" s="141">
        <v>48.042659999999998</v>
      </c>
      <c r="BN3750" s="141">
        <v>-65.313609999999997</v>
      </c>
      <c r="BO3750" s="141">
        <v>2000</v>
      </c>
      <c r="BP3750" s="143" t="s">
        <v>15636</v>
      </c>
      <c r="BQ3750" s="143" t="s">
        <v>17560</v>
      </c>
    </row>
    <row r="3751" spans="15:69" x14ac:dyDescent="0.25">
      <c r="O3751" s="225" t="str">
        <f t="shared" si="1269"/>
        <v/>
      </c>
      <c r="BF3751" s="141">
        <v>5040</v>
      </c>
      <c r="BG3751" s="142" t="s">
        <v>15637</v>
      </c>
      <c r="BH3751" s="141" t="s">
        <v>478</v>
      </c>
      <c r="BI3751" s="141" t="s">
        <v>176</v>
      </c>
      <c r="BJ3751" s="141" t="s">
        <v>15638</v>
      </c>
      <c r="BK3751" s="141" t="s">
        <v>1976</v>
      </c>
      <c r="BL3751" s="141" t="s">
        <v>15627</v>
      </c>
      <c r="BM3751" s="141">
        <v>48.044730000000001</v>
      </c>
      <c r="BN3751" s="141">
        <v>-65.314179999999993</v>
      </c>
      <c r="BO3751" s="141">
        <v>2003</v>
      </c>
      <c r="BP3751" s="143" t="s">
        <v>176</v>
      </c>
      <c r="BQ3751" s="143" t="s">
        <v>17560</v>
      </c>
    </row>
    <row r="3752" spans="15:69" x14ac:dyDescent="0.25">
      <c r="O3752" s="225" t="str">
        <f t="shared" si="1269"/>
        <v/>
      </c>
      <c r="BF3752" s="141">
        <v>5045</v>
      </c>
      <c r="BG3752" s="142" t="s">
        <v>15550</v>
      </c>
      <c r="BH3752" s="141" t="s">
        <v>180</v>
      </c>
      <c r="BI3752" s="141" t="s">
        <v>191</v>
      </c>
      <c r="BJ3752" s="141" t="s">
        <v>3133</v>
      </c>
      <c r="BK3752" s="141" t="s">
        <v>13727</v>
      </c>
      <c r="BL3752" s="141" t="s">
        <v>15544</v>
      </c>
      <c r="BM3752" s="141">
        <v>48.061790000000002</v>
      </c>
      <c r="BN3752" s="141">
        <v>-65.521148999999994</v>
      </c>
      <c r="BO3752" s="141">
        <v>1980</v>
      </c>
      <c r="BP3752" s="143" t="s">
        <v>191</v>
      </c>
      <c r="BQ3752" s="143" t="s">
        <v>17560</v>
      </c>
    </row>
    <row r="3753" spans="15:69" x14ac:dyDescent="0.25">
      <c r="O3753" s="225" t="str">
        <f t="shared" si="1269"/>
        <v/>
      </c>
      <c r="BF3753" s="141">
        <v>5045</v>
      </c>
      <c r="BG3753" s="142" t="s">
        <v>15551</v>
      </c>
      <c r="BH3753" s="141" t="s">
        <v>180</v>
      </c>
      <c r="BI3753" s="141" t="s">
        <v>191</v>
      </c>
      <c r="BJ3753" s="141" t="s">
        <v>3265</v>
      </c>
      <c r="BK3753" s="141" t="s">
        <v>2706</v>
      </c>
      <c r="BL3753" s="141" t="s">
        <v>15552</v>
      </c>
      <c r="BM3753" s="141">
        <v>48.042541999999997</v>
      </c>
      <c r="BN3753" s="141">
        <v>-65.488260999999994</v>
      </c>
      <c r="BO3753" s="141">
        <v>1993</v>
      </c>
      <c r="BP3753" s="143" t="s">
        <v>25251</v>
      </c>
      <c r="BQ3753" s="143" t="s">
        <v>17560</v>
      </c>
    </row>
    <row r="3754" spans="15:69" x14ac:dyDescent="0.25">
      <c r="O3754" s="225" t="str">
        <f t="shared" si="1269"/>
        <v/>
      </c>
      <c r="BF3754" s="141">
        <v>5045</v>
      </c>
      <c r="BG3754" s="142" t="s">
        <v>15553</v>
      </c>
      <c r="BH3754" s="141" t="s">
        <v>180</v>
      </c>
      <c r="BI3754" s="141" t="s">
        <v>191</v>
      </c>
      <c r="BJ3754" s="141" t="s">
        <v>3269</v>
      </c>
      <c r="BK3754" s="141" t="s">
        <v>3008</v>
      </c>
      <c r="BL3754" s="141" t="s">
        <v>15554</v>
      </c>
      <c r="BM3754" s="141">
        <v>48.051720000000003</v>
      </c>
      <c r="BN3754" s="141">
        <v>-65.475539999999995</v>
      </c>
      <c r="BO3754" s="141">
        <v>1993</v>
      </c>
      <c r="BP3754" s="143" t="s">
        <v>191</v>
      </c>
      <c r="BQ3754" s="143" t="s">
        <v>17560</v>
      </c>
    </row>
    <row r="3755" spans="15:69" x14ac:dyDescent="0.25">
      <c r="O3755" s="225" t="str">
        <f t="shared" si="1269"/>
        <v/>
      </c>
      <c r="BF3755" s="141">
        <v>5045</v>
      </c>
      <c r="BG3755" s="142" t="s">
        <v>15555</v>
      </c>
      <c r="BH3755" s="141" t="s">
        <v>180</v>
      </c>
      <c r="BI3755" s="141" t="s">
        <v>191</v>
      </c>
      <c r="BJ3755" s="141" t="s">
        <v>3136</v>
      </c>
      <c r="BK3755" s="141" t="s">
        <v>11477</v>
      </c>
      <c r="BL3755" s="141" t="s">
        <v>15547</v>
      </c>
      <c r="BM3755" s="141">
        <v>48.0492126611746</v>
      </c>
      <c r="BN3755" s="141">
        <v>-65.470588523824702</v>
      </c>
      <c r="BO3755" s="141">
        <v>1993</v>
      </c>
      <c r="BP3755" s="143" t="s">
        <v>191</v>
      </c>
      <c r="BQ3755" s="143" t="s">
        <v>17560</v>
      </c>
    </row>
    <row r="3756" spans="15:69" x14ac:dyDescent="0.25">
      <c r="O3756" s="225" t="str">
        <f t="shared" si="1269"/>
        <v/>
      </c>
      <c r="BF3756" s="141">
        <v>5045</v>
      </c>
      <c r="BG3756" s="142" t="s">
        <v>15556</v>
      </c>
      <c r="BH3756" s="141" t="s">
        <v>180</v>
      </c>
      <c r="BI3756" s="141" t="s">
        <v>191</v>
      </c>
      <c r="BJ3756" s="141" t="s">
        <v>3139</v>
      </c>
      <c r="BK3756" s="141" t="s">
        <v>3717</v>
      </c>
      <c r="BL3756" s="141" t="s">
        <v>15547</v>
      </c>
      <c r="BM3756" s="141">
        <v>48.049590999999999</v>
      </c>
      <c r="BN3756" s="141">
        <v>-65.484306000000004</v>
      </c>
      <c r="BO3756" s="141">
        <v>1993</v>
      </c>
      <c r="BP3756" s="143" t="s">
        <v>191</v>
      </c>
      <c r="BQ3756" s="143" t="s">
        <v>17560</v>
      </c>
    </row>
    <row r="3757" spans="15:69" x14ac:dyDescent="0.25">
      <c r="O3757" s="225" t="str">
        <f t="shared" si="1269"/>
        <v/>
      </c>
      <c r="BF3757" s="141">
        <v>6045</v>
      </c>
      <c r="BG3757" s="142" t="s">
        <v>15841</v>
      </c>
      <c r="BH3757" s="141" t="s">
        <v>180</v>
      </c>
      <c r="BI3757" s="141" t="s">
        <v>191</v>
      </c>
      <c r="BJ3757" s="141" t="s">
        <v>15126</v>
      </c>
      <c r="BK3757" s="141"/>
      <c r="BL3757" s="141" t="s">
        <v>15842</v>
      </c>
      <c r="BM3757" s="141">
        <v>47.9736895249345</v>
      </c>
      <c r="BN3757" s="141">
        <v>-66.9441929798937</v>
      </c>
      <c r="BO3757" s="141">
        <v>1999</v>
      </c>
      <c r="BP3757" s="143" t="s">
        <v>25330</v>
      </c>
      <c r="BQ3757" s="143" t="s">
        <v>17560</v>
      </c>
    </row>
    <row r="3758" spans="15:69" x14ac:dyDescent="0.25">
      <c r="O3758" s="225" t="str">
        <f t="shared" si="1269"/>
        <v/>
      </c>
      <c r="BF3758" s="141">
        <v>7018</v>
      </c>
      <c r="BG3758" s="142" t="s">
        <v>4061</v>
      </c>
      <c r="BH3758" s="141" t="s">
        <v>180</v>
      </c>
      <c r="BI3758" s="141" t="s">
        <v>191</v>
      </c>
      <c r="BJ3758" s="141"/>
      <c r="BK3758" s="141"/>
      <c r="BL3758" s="141" t="s">
        <v>4062</v>
      </c>
      <c r="BM3758" s="141">
        <v>48.354864059449397</v>
      </c>
      <c r="BN3758" s="141">
        <v>-67.224568379565696</v>
      </c>
      <c r="BO3758" s="141">
        <v>1994</v>
      </c>
      <c r="BP3758" s="143" t="s">
        <v>24213</v>
      </c>
      <c r="BQ3758" s="143" t="s">
        <v>17560</v>
      </c>
    </row>
    <row r="3759" spans="15:69" x14ac:dyDescent="0.25">
      <c r="O3759" s="225" t="str">
        <f t="shared" si="1269"/>
        <v/>
      </c>
      <c r="BF3759" s="141">
        <v>5055</v>
      </c>
      <c r="BG3759" s="142" t="s">
        <v>15644</v>
      </c>
      <c r="BH3759" s="141" t="s">
        <v>478</v>
      </c>
      <c r="BI3759" s="141" t="s">
        <v>176</v>
      </c>
      <c r="BJ3759" s="141"/>
      <c r="BK3759" s="141" t="s">
        <v>15645</v>
      </c>
      <c r="BL3759" s="141" t="s">
        <v>15646</v>
      </c>
      <c r="BM3759" s="141">
        <v>48.0772725759332</v>
      </c>
      <c r="BN3759" s="141">
        <v>-65.579725855765503</v>
      </c>
      <c r="BO3759" s="141">
        <v>1964</v>
      </c>
      <c r="BP3759" s="143" t="s">
        <v>25270</v>
      </c>
      <c r="BQ3759" s="143" t="s">
        <v>17560</v>
      </c>
    </row>
    <row r="3760" spans="15:69" x14ac:dyDescent="0.25">
      <c r="O3760" s="225" t="str">
        <f t="shared" si="1269"/>
        <v/>
      </c>
      <c r="BF3760" s="141">
        <v>5055</v>
      </c>
      <c r="BG3760" s="142" t="s">
        <v>15647</v>
      </c>
      <c r="BH3760" s="141" t="s">
        <v>478</v>
      </c>
      <c r="BI3760" s="141" t="s">
        <v>186</v>
      </c>
      <c r="BJ3760" s="141" t="s">
        <v>12473</v>
      </c>
      <c r="BK3760" s="141" t="s">
        <v>15648</v>
      </c>
      <c r="BL3760" s="141" t="s">
        <v>15649</v>
      </c>
      <c r="BM3760" s="141">
        <v>48.077182999999998</v>
      </c>
      <c r="BN3760" s="141">
        <v>-65.593384</v>
      </c>
      <c r="BO3760" s="141">
        <v>1989</v>
      </c>
      <c r="BP3760" s="143" t="s">
        <v>12473</v>
      </c>
      <c r="BQ3760" s="143" t="s">
        <v>17560</v>
      </c>
    </row>
    <row r="3761" spans="15:69" x14ac:dyDescent="0.25">
      <c r="O3761" s="225" t="str">
        <f t="shared" si="1269"/>
        <v/>
      </c>
      <c r="BF3761" s="141">
        <v>5055</v>
      </c>
      <c r="BG3761" s="142" t="s">
        <v>15650</v>
      </c>
      <c r="BH3761" s="141" t="s">
        <v>180</v>
      </c>
      <c r="BI3761" s="141" t="s">
        <v>178</v>
      </c>
      <c r="BJ3761" s="141"/>
      <c r="BK3761" s="141" t="s">
        <v>10269</v>
      </c>
      <c r="BL3761" s="141" t="s">
        <v>15651</v>
      </c>
      <c r="BM3761" s="141">
        <v>48.077897095200299</v>
      </c>
      <c r="BN3761" s="141">
        <v>-65.547244101318995</v>
      </c>
      <c r="BO3761" s="141">
        <v>1994</v>
      </c>
      <c r="BP3761" s="143" t="s">
        <v>25271</v>
      </c>
      <c r="BQ3761" s="143" t="s">
        <v>17560</v>
      </c>
    </row>
    <row r="3762" spans="15:69" x14ac:dyDescent="0.25">
      <c r="O3762" s="225" t="str">
        <f t="shared" si="1269"/>
        <v/>
      </c>
      <c r="BF3762" s="141">
        <v>6030</v>
      </c>
      <c r="BG3762" s="142" t="s">
        <v>15564</v>
      </c>
      <c r="BH3762" s="141" t="s">
        <v>180</v>
      </c>
      <c r="BI3762" s="141" t="s">
        <v>191</v>
      </c>
      <c r="BJ3762" s="141" t="s">
        <v>15565</v>
      </c>
      <c r="BK3762" s="141" t="s">
        <v>4046</v>
      </c>
      <c r="BL3762" s="141" t="s">
        <v>15566</v>
      </c>
      <c r="BM3762" s="141">
        <v>48.022809436051297</v>
      </c>
      <c r="BN3762" s="141">
        <v>-66.697325769985795</v>
      </c>
      <c r="BO3762" s="141">
        <v>1997</v>
      </c>
      <c r="BP3762" s="143" t="s">
        <v>25255</v>
      </c>
      <c r="BQ3762" s="143" t="s">
        <v>17560</v>
      </c>
    </row>
    <row r="3763" spans="15:69" x14ac:dyDescent="0.25">
      <c r="O3763" s="225" t="str">
        <f t="shared" si="1269"/>
        <v/>
      </c>
      <c r="BF3763" s="141">
        <v>7018</v>
      </c>
      <c r="BG3763" s="142" t="s">
        <v>4063</v>
      </c>
      <c r="BH3763" s="141" t="s">
        <v>180</v>
      </c>
      <c r="BI3763" s="141" t="s">
        <v>191</v>
      </c>
      <c r="BJ3763" s="141"/>
      <c r="BK3763" s="141"/>
      <c r="BL3763" s="141" t="s">
        <v>797</v>
      </c>
      <c r="BM3763" s="141">
        <v>48.341526736626399</v>
      </c>
      <c r="BN3763" s="141">
        <v>-67.227527457581502</v>
      </c>
      <c r="BO3763" s="141">
        <v>1994</v>
      </c>
      <c r="BP3763" s="143" t="s">
        <v>24213</v>
      </c>
      <c r="BQ3763" s="143" t="s">
        <v>17560</v>
      </c>
    </row>
    <row r="3764" spans="15:69" x14ac:dyDescent="0.25">
      <c r="O3764" s="225" t="str">
        <f t="shared" si="1269"/>
        <v/>
      </c>
      <c r="BF3764" s="141">
        <v>7075</v>
      </c>
      <c r="BG3764" s="142" t="s">
        <v>23472</v>
      </c>
      <c r="BH3764" s="141" t="s">
        <v>180</v>
      </c>
      <c r="BI3764" s="141" t="s">
        <v>191</v>
      </c>
      <c r="BJ3764" s="141"/>
      <c r="BK3764" s="141"/>
      <c r="BL3764" s="141" t="s">
        <v>23473</v>
      </c>
      <c r="BM3764" s="141">
        <v>48.615768000000003</v>
      </c>
      <c r="BN3764" s="141">
        <v>-67.422934999999995</v>
      </c>
      <c r="BO3764" s="141">
        <v>1991</v>
      </c>
      <c r="BP3764" s="143" t="s">
        <v>191</v>
      </c>
      <c r="BQ3764" s="143" t="s">
        <v>17560</v>
      </c>
    </row>
    <row r="3765" spans="15:69" x14ac:dyDescent="0.25">
      <c r="O3765" s="225" t="str">
        <f t="shared" si="1269"/>
        <v/>
      </c>
      <c r="BF3765" s="141">
        <v>7095</v>
      </c>
      <c r="BG3765" s="142" t="s">
        <v>3860</v>
      </c>
      <c r="BH3765" s="141" t="s">
        <v>478</v>
      </c>
      <c r="BI3765" s="141" t="s">
        <v>177</v>
      </c>
      <c r="BJ3765" s="141"/>
      <c r="BK3765" s="141" t="s">
        <v>1654</v>
      </c>
      <c r="BL3765" s="141" t="s">
        <v>3861</v>
      </c>
      <c r="BM3765" s="141">
        <v>48.548940000000002</v>
      </c>
      <c r="BN3765" s="141">
        <v>-67.852540000000005</v>
      </c>
      <c r="BO3765" s="141">
        <v>1978</v>
      </c>
      <c r="BP3765" s="143" t="s">
        <v>24161</v>
      </c>
      <c r="BQ3765" s="143" t="s">
        <v>17560</v>
      </c>
    </row>
    <row r="3766" spans="15:69" x14ac:dyDescent="0.25">
      <c r="O3766" s="225" t="str">
        <f t="shared" si="1269"/>
        <v/>
      </c>
      <c r="BF3766" s="141">
        <v>7095</v>
      </c>
      <c r="BG3766" s="142" t="s">
        <v>3862</v>
      </c>
      <c r="BH3766" s="141" t="s">
        <v>478</v>
      </c>
      <c r="BI3766" s="141" t="s">
        <v>176</v>
      </c>
      <c r="BJ3766" s="141"/>
      <c r="BK3766" s="141" t="s">
        <v>3863</v>
      </c>
      <c r="BL3766" s="141" t="s">
        <v>3864</v>
      </c>
      <c r="BM3766" s="141">
        <v>48.5520319099966</v>
      </c>
      <c r="BN3766" s="141">
        <v>-67.868521235798696</v>
      </c>
      <c r="BO3766" s="141">
        <v>2008</v>
      </c>
      <c r="BP3766" s="143" t="s">
        <v>24162</v>
      </c>
      <c r="BQ3766" s="143" t="s">
        <v>17560</v>
      </c>
    </row>
    <row r="3767" spans="15:69" x14ac:dyDescent="0.25">
      <c r="O3767" s="225" t="str">
        <f t="shared" si="1269"/>
        <v/>
      </c>
      <c r="BF3767" s="141">
        <v>8053</v>
      </c>
      <c r="BG3767" s="142" t="s">
        <v>3250</v>
      </c>
      <c r="BH3767" s="141" t="s">
        <v>478</v>
      </c>
      <c r="BI3767" s="141" t="s">
        <v>176</v>
      </c>
      <c r="BJ3767" s="141" t="s">
        <v>3251</v>
      </c>
      <c r="BK3767" s="141" t="s">
        <v>3252</v>
      </c>
      <c r="BL3767" s="141" t="s">
        <v>3151</v>
      </c>
      <c r="BM3767" s="141">
        <v>48.806710000000002</v>
      </c>
      <c r="BN3767" s="141">
        <v>-67.536770000000004</v>
      </c>
      <c r="BO3767" s="141">
        <v>2010</v>
      </c>
      <c r="BP3767" s="143"/>
      <c r="BQ3767" s="143" t="s">
        <v>17560</v>
      </c>
    </row>
    <row r="3768" spans="15:69" x14ac:dyDescent="0.25">
      <c r="O3768" s="225" t="str">
        <f t="shared" si="1269"/>
        <v/>
      </c>
      <c r="BF3768" s="141">
        <v>8053</v>
      </c>
      <c r="BG3768" s="142" t="s">
        <v>3253</v>
      </c>
      <c r="BH3768" s="141" t="s">
        <v>478</v>
      </c>
      <c r="BI3768" s="141" t="s">
        <v>177</v>
      </c>
      <c r="BJ3768" s="141" t="s">
        <v>3254</v>
      </c>
      <c r="BK3768" s="141" t="s">
        <v>3255</v>
      </c>
      <c r="BL3768" s="141" t="s">
        <v>3256</v>
      </c>
      <c r="BM3768" s="141">
        <v>48.800939999999997</v>
      </c>
      <c r="BN3768" s="141">
        <v>-67.522599999999997</v>
      </c>
      <c r="BO3768" s="141">
        <v>2006</v>
      </c>
      <c r="BP3768" s="143"/>
      <c r="BQ3768" s="143" t="s">
        <v>17560</v>
      </c>
    </row>
    <row r="3769" spans="15:69" x14ac:dyDescent="0.25">
      <c r="O3769" s="225" t="str">
        <f t="shared" si="1269"/>
        <v/>
      </c>
      <c r="BF3769" s="141">
        <v>8053</v>
      </c>
      <c r="BG3769" s="142" t="s">
        <v>3257</v>
      </c>
      <c r="BH3769" s="141" t="s">
        <v>478</v>
      </c>
      <c r="BI3769" s="141" t="s">
        <v>177</v>
      </c>
      <c r="BJ3769" s="141" t="s">
        <v>3258</v>
      </c>
      <c r="BK3769" s="141" t="s">
        <v>3259</v>
      </c>
      <c r="BL3769" s="141" t="s">
        <v>3260</v>
      </c>
      <c r="BM3769" s="141">
        <v>48.837620000000001</v>
      </c>
      <c r="BN3769" s="141">
        <v>-67.501750000000001</v>
      </c>
      <c r="BO3769" s="141">
        <v>1970</v>
      </c>
      <c r="BP3769" s="143"/>
      <c r="BQ3769" s="143" t="s">
        <v>17560</v>
      </c>
    </row>
    <row r="3770" spans="15:69" x14ac:dyDescent="0.25">
      <c r="O3770" s="225" t="str">
        <f t="shared" si="1269"/>
        <v/>
      </c>
      <c r="BF3770" s="141">
        <v>8053</v>
      </c>
      <c r="BG3770" s="142" t="s">
        <v>3261</v>
      </c>
      <c r="BH3770" s="141" t="s">
        <v>180</v>
      </c>
      <c r="BI3770" s="141" t="s">
        <v>191</v>
      </c>
      <c r="BJ3770" s="141"/>
      <c r="BK3770" s="141" t="s">
        <v>3262</v>
      </c>
      <c r="BL3770" s="141" t="s">
        <v>3263</v>
      </c>
      <c r="BM3770" s="141">
        <v>48.836880000000001</v>
      </c>
      <c r="BN3770" s="141">
        <v>-67.532380000000003</v>
      </c>
      <c r="BO3770" s="141">
        <v>1990</v>
      </c>
      <c r="BP3770" s="143"/>
      <c r="BQ3770" s="143" t="s">
        <v>17560</v>
      </c>
    </row>
    <row r="3771" spans="15:69" x14ac:dyDescent="0.25">
      <c r="O3771" s="225" t="str">
        <f t="shared" si="1269"/>
        <v/>
      </c>
      <c r="BF3771" s="141">
        <v>8053</v>
      </c>
      <c r="BG3771" s="142" t="s">
        <v>3264</v>
      </c>
      <c r="BH3771" s="141" t="s">
        <v>180</v>
      </c>
      <c r="BI3771" s="141" t="s">
        <v>191</v>
      </c>
      <c r="BJ3771" s="141" t="s">
        <v>3265</v>
      </c>
      <c r="BK3771" s="141" t="s">
        <v>3266</v>
      </c>
      <c r="BL3771" s="141" t="s">
        <v>3267</v>
      </c>
      <c r="BM3771" s="141">
        <v>48.82114</v>
      </c>
      <c r="BN3771" s="141">
        <v>-67.594589999999997</v>
      </c>
      <c r="BO3771" s="141">
        <v>1982</v>
      </c>
      <c r="BP3771" s="143"/>
      <c r="BQ3771" s="143" t="s">
        <v>17560</v>
      </c>
    </row>
    <row r="3772" spans="15:69" x14ac:dyDescent="0.25">
      <c r="O3772" s="225" t="str">
        <f t="shared" si="1269"/>
        <v/>
      </c>
      <c r="BF3772" s="141">
        <v>5055</v>
      </c>
      <c r="BG3772" s="142" t="s">
        <v>15652</v>
      </c>
      <c r="BH3772" s="141" t="s">
        <v>180</v>
      </c>
      <c r="BI3772" s="141" t="s">
        <v>191</v>
      </c>
      <c r="BJ3772" s="141" t="s">
        <v>2086</v>
      </c>
      <c r="BK3772" s="141" t="s">
        <v>3101</v>
      </c>
      <c r="BL3772" s="141" t="s">
        <v>280</v>
      </c>
      <c r="BM3772" s="141">
        <v>48.070046319595903</v>
      </c>
      <c r="BN3772" s="141">
        <v>-65.5637280244393</v>
      </c>
      <c r="BO3772" s="141">
        <v>1994</v>
      </c>
      <c r="BP3772" s="143" t="s">
        <v>25272</v>
      </c>
      <c r="BQ3772" s="143" t="s">
        <v>17560</v>
      </c>
    </row>
    <row r="3773" spans="15:69" x14ac:dyDescent="0.25">
      <c r="O3773" s="225" t="str">
        <f t="shared" si="1269"/>
        <v/>
      </c>
      <c r="BF3773" s="141">
        <v>8053</v>
      </c>
      <c r="BG3773" s="142" t="s">
        <v>3268</v>
      </c>
      <c r="BH3773" s="141" t="s">
        <v>180</v>
      </c>
      <c r="BI3773" s="141" t="s">
        <v>191</v>
      </c>
      <c r="BJ3773" s="141" t="s">
        <v>3269</v>
      </c>
      <c r="BK3773" s="141" t="s">
        <v>3270</v>
      </c>
      <c r="BL3773" s="141" t="s">
        <v>3267</v>
      </c>
      <c r="BM3773" s="141">
        <v>48.818620000000003</v>
      </c>
      <c r="BN3773" s="141">
        <v>-67.601159999999993</v>
      </c>
      <c r="BO3773" s="141">
        <v>1985</v>
      </c>
      <c r="BP3773" s="143"/>
      <c r="BQ3773" s="143" t="s">
        <v>17560</v>
      </c>
    </row>
    <row r="3774" spans="15:69" x14ac:dyDescent="0.25">
      <c r="O3774" s="225" t="str">
        <f t="shared" si="1269"/>
        <v/>
      </c>
      <c r="BF3774" s="141">
        <v>8053</v>
      </c>
      <c r="BG3774" s="142" t="s">
        <v>3271</v>
      </c>
      <c r="BH3774" s="141" t="s">
        <v>180</v>
      </c>
      <c r="BI3774" s="141" t="s">
        <v>191</v>
      </c>
      <c r="BJ3774" s="141" t="s">
        <v>3272</v>
      </c>
      <c r="BK3774" s="141" t="s">
        <v>2931</v>
      </c>
      <c r="BL3774" s="141" t="s">
        <v>3130</v>
      </c>
      <c r="BM3774" s="141">
        <v>48.82891</v>
      </c>
      <c r="BN3774" s="141">
        <v>-67.570319999999995</v>
      </c>
      <c r="BO3774" s="141">
        <v>1996</v>
      </c>
      <c r="BP3774" s="143"/>
      <c r="BQ3774" s="143" t="s">
        <v>17560</v>
      </c>
    </row>
    <row r="3775" spans="15:69" x14ac:dyDescent="0.25">
      <c r="O3775" s="225" t="str">
        <f t="shared" si="1269"/>
        <v/>
      </c>
      <c r="BF3775" s="141">
        <v>8053</v>
      </c>
      <c r="BG3775" s="142" t="s">
        <v>3273</v>
      </c>
      <c r="BH3775" s="141" t="s">
        <v>180</v>
      </c>
      <c r="BI3775" s="141" t="s">
        <v>191</v>
      </c>
      <c r="BJ3775" s="141" t="s">
        <v>3245</v>
      </c>
      <c r="BK3775" s="141" t="s">
        <v>3274</v>
      </c>
      <c r="BL3775" s="141" t="s">
        <v>3275</v>
      </c>
      <c r="BM3775" s="141">
        <v>48.842939999999999</v>
      </c>
      <c r="BN3775" s="141">
        <v>-67.531750000000002</v>
      </c>
      <c r="BO3775" s="141">
        <v>2009</v>
      </c>
      <c r="BP3775" s="143"/>
      <c r="BQ3775" s="143" t="s">
        <v>17560</v>
      </c>
    </row>
    <row r="3776" spans="15:69" x14ac:dyDescent="0.25">
      <c r="O3776" s="225" t="str">
        <f t="shared" si="1269"/>
        <v/>
      </c>
      <c r="BF3776" s="141">
        <v>8053</v>
      </c>
      <c r="BG3776" s="142" t="s">
        <v>3276</v>
      </c>
      <c r="BH3776" s="141" t="s">
        <v>180</v>
      </c>
      <c r="BI3776" s="141" t="s">
        <v>191</v>
      </c>
      <c r="BJ3776" s="141" t="s">
        <v>3277</v>
      </c>
      <c r="BK3776" s="141" t="s">
        <v>3278</v>
      </c>
      <c r="BL3776" s="141" t="s">
        <v>3279</v>
      </c>
      <c r="BM3776" s="141">
        <v>48.867339999999999</v>
      </c>
      <c r="BN3776" s="141">
        <v>-67.442120000000003</v>
      </c>
      <c r="BO3776" s="141">
        <v>1993</v>
      </c>
      <c r="BP3776" s="143"/>
      <c r="BQ3776" s="143" t="s">
        <v>17560</v>
      </c>
    </row>
    <row r="3777" spans="15:69" x14ac:dyDescent="0.25">
      <c r="O3777" s="225" t="str">
        <f t="shared" si="1269"/>
        <v/>
      </c>
      <c r="BF3777" s="141">
        <v>8053</v>
      </c>
      <c r="BG3777" s="142" t="s">
        <v>3280</v>
      </c>
      <c r="BH3777" s="141" t="s">
        <v>180</v>
      </c>
      <c r="BI3777" s="141" t="s">
        <v>191</v>
      </c>
      <c r="BJ3777" s="141" t="s">
        <v>3281</v>
      </c>
      <c r="BK3777" s="141" t="s">
        <v>3282</v>
      </c>
      <c r="BL3777" s="141" t="s">
        <v>3238</v>
      </c>
      <c r="BM3777" s="141">
        <v>48.861789999999999</v>
      </c>
      <c r="BN3777" s="141">
        <v>-67.457790000000003</v>
      </c>
      <c r="BO3777" s="141">
        <v>1993</v>
      </c>
      <c r="BP3777" s="143"/>
      <c r="BQ3777" s="143" t="s">
        <v>17560</v>
      </c>
    </row>
    <row r="3778" spans="15:69" x14ac:dyDescent="0.25">
      <c r="O3778" s="225" t="str">
        <f t="shared" si="1269"/>
        <v/>
      </c>
      <c r="BF3778" s="141">
        <v>8053</v>
      </c>
      <c r="BG3778" s="142" t="s">
        <v>3283</v>
      </c>
      <c r="BH3778" s="141" t="s">
        <v>180</v>
      </c>
      <c r="BI3778" s="141" t="s">
        <v>191</v>
      </c>
      <c r="BJ3778" s="141" t="s">
        <v>3284</v>
      </c>
      <c r="BK3778" s="141" t="s">
        <v>3285</v>
      </c>
      <c r="BL3778" s="141" t="s">
        <v>3238</v>
      </c>
      <c r="BM3778" s="141">
        <v>48.867840000000001</v>
      </c>
      <c r="BN3778" s="141">
        <v>-67.448490000000007</v>
      </c>
      <c r="BO3778" s="141">
        <v>1993</v>
      </c>
      <c r="BP3778" s="143"/>
      <c r="BQ3778" s="143" t="s">
        <v>17560</v>
      </c>
    </row>
    <row r="3779" spans="15:69" x14ac:dyDescent="0.25">
      <c r="O3779" s="225" t="str">
        <f t="shared" si="1269"/>
        <v/>
      </c>
      <c r="BF3779" s="141">
        <v>8053</v>
      </c>
      <c r="BG3779" s="142" t="s">
        <v>3286</v>
      </c>
      <c r="BH3779" s="141" t="s">
        <v>180</v>
      </c>
      <c r="BI3779" s="141" t="s">
        <v>191</v>
      </c>
      <c r="BJ3779" s="141" t="s">
        <v>3287</v>
      </c>
      <c r="BK3779" s="141" t="s">
        <v>2593</v>
      </c>
      <c r="BL3779" s="141" t="s">
        <v>3288</v>
      </c>
      <c r="BM3779" s="141">
        <v>48.815249999999999</v>
      </c>
      <c r="BN3779" s="141">
        <v>-67.57002</v>
      </c>
      <c r="BO3779" s="141">
        <v>2005</v>
      </c>
      <c r="BP3779" s="143"/>
      <c r="BQ3779" s="143" t="s">
        <v>17560</v>
      </c>
    </row>
    <row r="3780" spans="15:69" x14ac:dyDescent="0.25">
      <c r="O3780" s="225" t="str">
        <f t="shared" si="1269"/>
        <v/>
      </c>
      <c r="BF3780" s="141">
        <v>8073</v>
      </c>
      <c r="BG3780" s="142" t="s">
        <v>3962</v>
      </c>
      <c r="BH3780" s="141" t="s">
        <v>478</v>
      </c>
      <c r="BI3780" s="141" t="s">
        <v>177</v>
      </c>
      <c r="BJ3780" s="141"/>
      <c r="BK3780" s="141" t="s">
        <v>3963</v>
      </c>
      <c r="BL3780" s="141" t="s">
        <v>3538</v>
      </c>
      <c r="BM3780" s="141">
        <v>48.766330000000004</v>
      </c>
      <c r="BN3780" s="141">
        <v>-67.661699999999996</v>
      </c>
      <c r="BO3780" s="141">
        <v>1975</v>
      </c>
      <c r="BP3780" s="143" t="s">
        <v>24191</v>
      </c>
      <c r="BQ3780" s="143" t="s">
        <v>17560</v>
      </c>
    </row>
    <row r="3781" spans="15:69" x14ac:dyDescent="0.25">
      <c r="O3781" s="225" t="str">
        <f t="shared" si="1269"/>
        <v/>
      </c>
      <c r="BF3781" s="141">
        <v>8073</v>
      </c>
      <c r="BG3781" s="142" t="s">
        <v>3964</v>
      </c>
      <c r="BH3781" s="141" t="s">
        <v>180</v>
      </c>
      <c r="BI3781" s="141" t="s">
        <v>191</v>
      </c>
      <c r="BJ3781" s="141"/>
      <c r="BK3781" s="141" t="s">
        <v>1797</v>
      </c>
      <c r="BL3781" s="141" t="s">
        <v>3965</v>
      </c>
      <c r="BM3781" s="141">
        <v>48.79345</v>
      </c>
      <c r="BN3781" s="141">
        <v>-67.687280000000001</v>
      </c>
      <c r="BO3781" s="141">
        <v>2004</v>
      </c>
      <c r="BP3781" s="143" t="s">
        <v>191</v>
      </c>
      <c r="BQ3781" s="143" t="s">
        <v>17560</v>
      </c>
    </row>
    <row r="3782" spans="15:69" x14ac:dyDescent="0.25">
      <c r="O3782" s="225" t="str">
        <f t="shared" si="1269"/>
        <v/>
      </c>
      <c r="BF3782" s="141">
        <v>8073</v>
      </c>
      <c r="BG3782" s="142" t="s">
        <v>4108</v>
      </c>
      <c r="BH3782" s="141" t="s">
        <v>478</v>
      </c>
      <c r="BI3782" s="141" t="s">
        <v>176</v>
      </c>
      <c r="BJ3782" s="141"/>
      <c r="BK3782" s="141" t="s">
        <v>3963</v>
      </c>
      <c r="BL3782" s="141" t="s">
        <v>3538</v>
      </c>
      <c r="BM3782" s="141">
        <v>48.765819999999998</v>
      </c>
      <c r="BN3782" s="141">
        <v>-67.664950000000005</v>
      </c>
      <c r="BO3782" s="141">
        <v>1975</v>
      </c>
      <c r="BP3782" s="143" t="s">
        <v>24226</v>
      </c>
      <c r="BQ3782" s="143" t="s">
        <v>17560</v>
      </c>
    </row>
    <row r="3783" spans="15:69" x14ac:dyDescent="0.25">
      <c r="O3783" s="225" t="str">
        <f t="shared" si="1269"/>
        <v/>
      </c>
      <c r="BF3783" s="141">
        <v>9040</v>
      </c>
      <c r="BG3783" s="142" t="s">
        <v>23474</v>
      </c>
      <c r="BH3783" s="141" t="s">
        <v>180</v>
      </c>
      <c r="BI3783" s="141" t="s">
        <v>178</v>
      </c>
      <c r="BJ3783" s="141"/>
      <c r="BK3783" s="141"/>
      <c r="BL3783" s="141" t="s">
        <v>4216</v>
      </c>
      <c r="BM3783" s="141">
        <v>48.576219127731001</v>
      </c>
      <c r="BN3783" s="141">
        <v>-67.990202707617897</v>
      </c>
      <c r="BO3783" s="141">
        <v>2004</v>
      </c>
      <c r="BP3783" s="143" t="s">
        <v>26351</v>
      </c>
      <c r="BQ3783" s="143" t="s">
        <v>17560</v>
      </c>
    </row>
    <row r="3784" spans="15:69" x14ac:dyDescent="0.25">
      <c r="O3784" s="225" t="str">
        <f t="shared" si="1269"/>
        <v/>
      </c>
      <c r="BF3784" s="141">
        <v>9055</v>
      </c>
      <c r="BG3784" s="142" t="s">
        <v>23475</v>
      </c>
      <c r="BH3784" s="141" t="s">
        <v>478</v>
      </c>
      <c r="BI3784" s="141" t="s">
        <v>177</v>
      </c>
      <c r="BJ3784" s="141"/>
      <c r="BK3784" s="141"/>
      <c r="BL3784" s="141" t="s">
        <v>23476</v>
      </c>
      <c r="BM3784" s="141">
        <v>48.597920000000002</v>
      </c>
      <c r="BN3784" s="141">
        <v>-68.078180000000003</v>
      </c>
      <c r="BO3784" s="141">
        <v>1996</v>
      </c>
      <c r="BP3784" s="143" t="s">
        <v>26352</v>
      </c>
      <c r="BQ3784" s="143" t="s">
        <v>17560</v>
      </c>
    </row>
    <row r="3785" spans="15:69" x14ac:dyDescent="0.25">
      <c r="O3785" s="225" t="str">
        <f t="shared" si="1269"/>
        <v/>
      </c>
      <c r="BF3785" s="141">
        <v>9055</v>
      </c>
      <c r="BG3785" s="142" t="s">
        <v>23477</v>
      </c>
      <c r="BH3785" s="141" t="s">
        <v>478</v>
      </c>
      <c r="BI3785" s="141" t="s">
        <v>176</v>
      </c>
      <c r="BJ3785" s="141"/>
      <c r="BK3785" s="141"/>
      <c r="BL3785" s="141" t="s">
        <v>23476</v>
      </c>
      <c r="BM3785" s="141">
        <v>48.608020000000003</v>
      </c>
      <c r="BN3785" s="141">
        <v>-68.09442</v>
      </c>
      <c r="BO3785" s="141">
        <v>1996</v>
      </c>
      <c r="BP3785" s="143" t="s">
        <v>26353</v>
      </c>
      <c r="BQ3785" s="143" t="s">
        <v>17560</v>
      </c>
    </row>
    <row r="3786" spans="15:69" x14ac:dyDescent="0.25">
      <c r="O3786" s="225" t="str">
        <f t="shared" si="1269"/>
        <v/>
      </c>
      <c r="BF3786" s="141">
        <v>9085</v>
      </c>
      <c r="BG3786" s="142" t="s">
        <v>3477</v>
      </c>
      <c r="BH3786" s="141" t="s">
        <v>180</v>
      </c>
      <c r="BI3786" s="141" t="s">
        <v>191</v>
      </c>
      <c r="BJ3786" s="141" t="s">
        <v>3478</v>
      </c>
      <c r="BK3786" s="141" t="s">
        <v>3479</v>
      </c>
      <c r="BL3786" s="141" t="s">
        <v>3468</v>
      </c>
      <c r="BM3786" s="141">
        <v>48.607219999999998</v>
      </c>
      <c r="BN3786" s="141">
        <v>-68.238619999999997</v>
      </c>
      <c r="BO3786" s="141">
        <v>1994</v>
      </c>
      <c r="BP3786" s="143" t="s">
        <v>24134</v>
      </c>
      <c r="BQ3786" s="143" t="s">
        <v>17560</v>
      </c>
    </row>
    <row r="3787" spans="15:69" x14ac:dyDescent="0.25">
      <c r="O3787" s="225" t="str">
        <f t="shared" si="1269"/>
        <v/>
      </c>
      <c r="BF3787" s="141">
        <v>9085</v>
      </c>
      <c r="BG3787" s="142" t="s">
        <v>3480</v>
      </c>
      <c r="BH3787" s="141" t="s">
        <v>180</v>
      </c>
      <c r="BI3787" s="141" t="s">
        <v>191</v>
      </c>
      <c r="BJ3787" s="141" t="s">
        <v>3481</v>
      </c>
      <c r="BK3787" s="141" t="s">
        <v>3482</v>
      </c>
      <c r="BL3787" s="141" t="s">
        <v>3468</v>
      </c>
      <c r="BM3787" s="141">
        <v>48.613320000000002</v>
      </c>
      <c r="BN3787" s="141">
        <v>-68.226429999999993</v>
      </c>
      <c r="BO3787" s="141">
        <v>2012</v>
      </c>
      <c r="BP3787" s="143" t="s">
        <v>24134</v>
      </c>
      <c r="BQ3787" s="143" t="s">
        <v>17560</v>
      </c>
    </row>
    <row r="3788" spans="15:69" x14ac:dyDescent="0.25">
      <c r="O3788" s="225" t="str">
        <f t="shared" si="1269"/>
        <v/>
      </c>
      <c r="BF3788" s="141">
        <v>9085</v>
      </c>
      <c r="BG3788" s="142" t="s">
        <v>3483</v>
      </c>
      <c r="BH3788" s="141" t="s">
        <v>478</v>
      </c>
      <c r="BI3788" s="141" t="s">
        <v>1268</v>
      </c>
      <c r="BJ3788" s="141" t="s">
        <v>3254</v>
      </c>
      <c r="BK3788" s="141" t="s">
        <v>3484</v>
      </c>
      <c r="BL3788" s="141" t="s">
        <v>3485</v>
      </c>
      <c r="BM3788" s="141">
        <v>48.599780000000003</v>
      </c>
      <c r="BN3788" s="141">
        <v>-68.211320000000001</v>
      </c>
      <c r="BO3788" s="141">
        <v>1996</v>
      </c>
      <c r="BP3788" s="143" t="s">
        <v>24135</v>
      </c>
      <c r="BQ3788" s="143" t="s">
        <v>17560</v>
      </c>
    </row>
    <row r="3789" spans="15:69" x14ac:dyDescent="0.25">
      <c r="O3789" s="225" t="str">
        <f t="shared" si="1269"/>
        <v/>
      </c>
      <c r="BF3789" s="141">
        <v>10043</v>
      </c>
      <c r="BG3789" s="142" t="s">
        <v>26929</v>
      </c>
      <c r="BH3789" s="141" t="s">
        <v>478</v>
      </c>
      <c r="BI3789" s="141" t="s">
        <v>1268</v>
      </c>
      <c r="BJ3789" s="141" t="s">
        <v>3579</v>
      </c>
      <c r="BK3789" s="141"/>
      <c r="BL3789" s="141" t="s">
        <v>3815</v>
      </c>
      <c r="BM3789" s="141">
        <v>48.484099999999998</v>
      </c>
      <c r="BN3789" s="141">
        <v>-68.495090000000005</v>
      </c>
      <c r="BO3789" s="141">
        <v>1986</v>
      </c>
      <c r="BP3789" s="143" t="s">
        <v>3815</v>
      </c>
      <c r="BQ3789" s="143" t="s">
        <v>17560</v>
      </c>
    </row>
    <row r="3790" spans="15:69" x14ac:dyDescent="0.25">
      <c r="O3790" s="225" t="str">
        <f t="shared" ref="O3790:O3853" si="1270">IF(OR(B3790="",C3790="",G3790="",H3790="",I3790="",AND(J3790="",BW3790=FALSE),AND(K3790="",BX3790=FALSE),AND(L3790="",BY3790=FALSE),AND(M3790="",BZ3790=FALSE)),"",(IF(AND(100&gt;=CG3790,CG3790&gt;80),"A",IF(AND(80&gt;=CG3790,CG3790&gt;60),"B",IF(AND(60&gt;=CG3790,CG3790&gt;40),"C",IF(AND(40&gt;=CG3790,CG3790&gt;20),"D","E"))))))</f>
        <v/>
      </c>
      <c r="BF3790" s="141">
        <v>10043</v>
      </c>
      <c r="BG3790" s="142" t="s">
        <v>3586</v>
      </c>
      <c r="BH3790" s="141" t="s">
        <v>478</v>
      </c>
      <c r="BI3790" s="141" t="s">
        <v>177</v>
      </c>
      <c r="BJ3790" s="141" t="s">
        <v>3587</v>
      </c>
      <c r="BK3790" s="141" t="s">
        <v>3588</v>
      </c>
      <c r="BL3790" s="141" t="s">
        <v>286</v>
      </c>
      <c r="BM3790" s="141">
        <v>48.446829999999999</v>
      </c>
      <c r="BN3790" s="141">
        <v>-68.482740000000007</v>
      </c>
      <c r="BO3790" s="141">
        <v>1959</v>
      </c>
      <c r="BP3790" s="143" t="s">
        <v>3587</v>
      </c>
      <c r="BQ3790" s="143" t="s">
        <v>17560</v>
      </c>
    </row>
    <row r="3791" spans="15:69" x14ac:dyDescent="0.25">
      <c r="O3791" s="225" t="str">
        <f t="shared" si="1270"/>
        <v/>
      </c>
      <c r="BF3791" s="141">
        <v>10043</v>
      </c>
      <c r="BG3791" s="142" t="s">
        <v>3589</v>
      </c>
      <c r="BH3791" s="141" t="s">
        <v>478</v>
      </c>
      <c r="BI3791" s="141" t="s">
        <v>177</v>
      </c>
      <c r="BJ3791" s="141" t="s">
        <v>3590</v>
      </c>
      <c r="BK3791" s="141" t="s">
        <v>3588</v>
      </c>
      <c r="BL3791" s="141" t="s">
        <v>286</v>
      </c>
      <c r="BM3791" s="141">
        <v>48.446829999999999</v>
      </c>
      <c r="BN3791" s="141">
        <v>-68.482740000000007</v>
      </c>
      <c r="BO3791" s="141">
        <v>1990</v>
      </c>
      <c r="BP3791" s="143" t="s">
        <v>24144</v>
      </c>
      <c r="BQ3791" s="143" t="s">
        <v>17560</v>
      </c>
    </row>
    <row r="3792" spans="15:69" x14ac:dyDescent="0.25">
      <c r="O3792" s="225" t="str">
        <f t="shared" si="1270"/>
        <v/>
      </c>
      <c r="BF3792" s="141">
        <v>9055</v>
      </c>
      <c r="BG3792" s="142" t="s">
        <v>23478</v>
      </c>
      <c r="BH3792" s="141" t="s">
        <v>180</v>
      </c>
      <c r="BI3792" s="141" t="s">
        <v>178</v>
      </c>
      <c r="BJ3792" s="141"/>
      <c r="BK3792" s="141" t="s">
        <v>1581</v>
      </c>
      <c r="BL3792" s="141" t="s">
        <v>23476</v>
      </c>
      <c r="BM3792" s="141">
        <v>48.601790000000001</v>
      </c>
      <c r="BN3792" s="141">
        <v>-68.081810000000004</v>
      </c>
      <c r="BO3792" s="141">
        <v>1996</v>
      </c>
      <c r="BP3792" s="143" t="s">
        <v>26354</v>
      </c>
      <c r="BQ3792" s="143" t="s">
        <v>17560</v>
      </c>
    </row>
    <row r="3793" spans="15:69" x14ac:dyDescent="0.25">
      <c r="O3793" s="225" t="str">
        <f t="shared" si="1270"/>
        <v/>
      </c>
      <c r="BF3793" s="141">
        <v>10043</v>
      </c>
      <c r="BG3793" s="142" t="s">
        <v>3827</v>
      </c>
      <c r="BH3793" s="141" t="s">
        <v>478</v>
      </c>
      <c r="BI3793" s="141" t="s">
        <v>176</v>
      </c>
      <c r="BJ3793" s="141" t="s">
        <v>3828</v>
      </c>
      <c r="BK3793" s="141"/>
      <c r="BL3793" s="141" t="s">
        <v>3829</v>
      </c>
      <c r="BM3793" s="141">
        <v>48.402859999999997</v>
      </c>
      <c r="BN3793" s="141">
        <v>-68.419560000000004</v>
      </c>
      <c r="BO3793" s="141">
        <v>1986</v>
      </c>
      <c r="BP3793" s="143" t="s">
        <v>3829</v>
      </c>
      <c r="BQ3793" s="143" t="s">
        <v>17560</v>
      </c>
    </row>
    <row r="3794" spans="15:69" x14ac:dyDescent="0.25">
      <c r="O3794" s="225" t="str">
        <f t="shared" si="1270"/>
        <v/>
      </c>
      <c r="BF3794" s="141">
        <v>10043</v>
      </c>
      <c r="BG3794" s="142" t="s">
        <v>3591</v>
      </c>
      <c r="BH3794" s="141" t="s">
        <v>478</v>
      </c>
      <c r="BI3794" s="141" t="s">
        <v>176</v>
      </c>
      <c r="BJ3794" s="141" t="s">
        <v>3592</v>
      </c>
      <c r="BK3794" s="141" t="s">
        <v>1559</v>
      </c>
      <c r="BL3794" s="141" t="s">
        <v>3593</v>
      </c>
      <c r="BM3794" s="141">
        <v>48.407499999999999</v>
      </c>
      <c r="BN3794" s="141">
        <v>-68.414550000000006</v>
      </c>
      <c r="BO3794" s="141">
        <v>1986</v>
      </c>
      <c r="BP3794" s="143" t="s">
        <v>1727</v>
      </c>
      <c r="BQ3794" s="143" t="s">
        <v>17560</v>
      </c>
    </row>
    <row r="3795" spans="15:69" x14ac:dyDescent="0.25">
      <c r="O3795" s="225" t="str">
        <f t="shared" si="1270"/>
        <v/>
      </c>
      <c r="BF3795" s="141">
        <v>11010</v>
      </c>
      <c r="BG3795" s="142" t="s">
        <v>3121</v>
      </c>
      <c r="BH3795" s="141" t="s">
        <v>180</v>
      </c>
      <c r="BI3795" s="141" t="s">
        <v>191</v>
      </c>
      <c r="BJ3795" s="141"/>
      <c r="BK3795" s="141" t="s">
        <v>490</v>
      </c>
      <c r="BL3795" s="141" t="s">
        <v>799</v>
      </c>
      <c r="BM3795" s="141">
        <v>48.013289999999998</v>
      </c>
      <c r="BN3795" s="141">
        <v>-69.047479999999993</v>
      </c>
      <c r="BO3795" s="141">
        <v>2010</v>
      </c>
      <c r="BP3795" s="143" t="s">
        <v>191</v>
      </c>
      <c r="BQ3795" s="143" t="s">
        <v>17560</v>
      </c>
    </row>
    <row r="3796" spans="15:69" x14ac:dyDescent="0.25">
      <c r="O3796" s="225" t="str">
        <f t="shared" si="1270"/>
        <v/>
      </c>
      <c r="BF3796" s="141">
        <v>11040</v>
      </c>
      <c r="BG3796" s="142" t="s">
        <v>4030</v>
      </c>
      <c r="BH3796" s="141" t="s">
        <v>478</v>
      </c>
      <c r="BI3796" s="141" t="s">
        <v>186</v>
      </c>
      <c r="BJ3796" s="141"/>
      <c r="BK3796" s="141"/>
      <c r="BL3796" s="141" t="s">
        <v>1214</v>
      </c>
      <c r="BM3796" s="141">
        <v>48.120429999999999</v>
      </c>
      <c r="BN3796" s="141">
        <v>-69.187569999999994</v>
      </c>
      <c r="BO3796" s="141">
        <v>2006</v>
      </c>
      <c r="BP3796" s="143" t="s">
        <v>480</v>
      </c>
      <c r="BQ3796" s="143" t="s">
        <v>17560</v>
      </c>
    </row>
    <row r="3797" spans="15:69" x14ac:dyDescent="0.25">
      <c r="O3797" s="225" t="str">
        <f t="shared" si="1270"/>
        <v/>
      </c>
      <c r="BF3797" s="141">
        <v>11040</v>
      </c>
      <c r="BG3797" s="142" t="s">
        <v>4031</v>
      </c>
      <c r="BH3797" s="141" t="s">
        <v>180</v>
      </c>
      <c r="BI3797" s="141" t="s">
        <v>178</v>
      </c>
      <c r="BJ3797" s="141"/>
      <c r="BK3797" s="141"/>
      <c r="BL3797" s="141" t="s">
        <v>4032</v>
      </c>
      <c r="BM3797" s="141">
        <v>48.128529999999998</v>
      </c>
      <c r="BN3797" s="141">
        <v>-69.177970000000002</v>
      </c>
      <c r="BO3797" s="141">
        <v>1992</v>
      </c>
      <c r="BP3797" s="143" t="s">
        <v>484</v>
      </c>
      <c r="BQ3797" s="143" t="s">
        <v>17560</v>
      </c>
    </row>
    <row r="3798" spans="15:69" x14ac:dyDescent="0.25">
      <c r="O3798" s="225" t="str">
        <f t="shared" si="1270"/>
        <v/>
      </c>
      <c r="BF3798" s="141">
        <v>11040</v>
      </c>
      <c r="BG3798" s="142" t="s">
        <v>4033</v>
      </c>
      <c r="BH3798" s="141" t="s">
        <v>180</v>
      </c>
      <c r="BI3798" s="141" t="s">
        <v>191</v>
      </c>
      <c r="BJ3798" s="141"/>
      <c r="BK3798" s="141"/>
      <c r="BL3798" s="141" t="s">
        <v>4032</v>
      </c>
      <c r="BM3798" s="141">
        <v>48.128579999999999</v>
      </c>
      <c r="BN3798" s="141">
        <v>-69.177899999999994</v>
      </c>
      <c r="BO3798" s="141">
        <v>1990</v>
      </c>
      <c r="BP3798" s="143" t="s">
        <v>483</v>
      </c>
      <c r="BQ3798" s="143" t="s">
        <v>17560</v>
      </c>
    </row>
    <row r="3799" spans="15:69" x14ac:dyDescent="0.25">
      <c r="O3799" s="225" t="str">
        <f t="shared" si="1270"/>
        <v/>
      </c>
      <c r="BF3799" s="141">
        <v>11040</v>
      </c>
      <c r="BG3799" s="142" t="s">
        <v>4034</v>
      </c>
      <c r="BH3799" s="141" t="s">
        <v>478</v>
      </c>
      <c r="BI3799" s="141" t="s">
        <v>176</v>
      </c>
      <c r="BJ3799" s="141"/>
      <c r="BK3799" s="141"/>
      <c r="BL3799" s="141" t="s">
        <v>4035</v>
      </c>
      <c r="BM3799" s="141">
        <v>48.0989</v>
      </c>
      <c r="BN3799" s="141">
        <v>-69.191010000000006</v>
      </c>
      <c r="BO3799" s="141">
        <v>2006</v>
      </c>
      <c r="BP3799" s="143" t="s">
        <v>24204</v>
      </c>
      <c r="BQ3799" s="143" t="s">
        <v>17560</v>
      </c>
    </row>
    <row r="3800" spans="15:69" x14ac:dyDescent="0.25">
      <c r="O3800" s="225" t="str">
        <f t="shared" si="1270"/>
        <v/>
      </c>
      <c r="BF3800" s="141">
        <v>11040</v>
      </c>
      <c r="BG3800" s="142" t="s">
        <v>4036</v>
      </c>
      <c r="BH3800" s="141" t="s">
        <v>478</v>
      </c>
      <c r="BI3800" s="141" t="s">
        <v>177</v>
      </c>
      <c r="BJ3800" s="141"/>
      <c r="BK3800" s="141"/>
      <c r="BL3800" s="141" t="s">
        <v>4035</v>
      </c>
      <c r="BM3800" s="141">
        <v>48.0989</v>
      </c>
      <c r="BN3800" s="141">
        <v>-69.191010000000006</v>
      </c>
      <c r="BO3800" s="141">
        <v>2006</v>
      </c>
      <c r="BP3800" s="143" t="s">
        <v>24205</v>
      </c>
      <c r="BQ3800" s="143" t="s">
        <v>17560</v>
      </c>
    </row>
    <row r="3801" spans="15:69" x14ac:dyDescent="0.25">
      <c r="O3801" s="225" t="str">
        <f t="shared" si="1270"/>
        <v/>
      </c>
      <c r="BF3801" s="141">
        <v>11045</v>
      </c>
      <c r="BG3801" s="142" t="s">
        <v>4018</v>
      </c>
      <c r="BH3801" s="141" t="s">
        <v>478</v>
      </c>
      <c r="BI3801" s="141" t="s">
        <v>186</v>
      </c>
      <c r="BJ3801" s="141" t="s">
        <v>4019</v>
      </c>
      <c r="BK3801" s="141" t="s">
        <v>1708</v>
      </c>
      <c r="BL3801" s="141" t="s">
        <v>4020</v>
      </c>
      <c r="BM3801" s="141">
        <v>48.106689986434098</v>
      </c>
      <c r="BN3801" s="141">
        <v>-69.205158136259897</v>
      </c>
      <c r="BO3801" s="141">
        <v>1972</v>
      </c>
      <c r="BP3801" s="143" t="s">
        <v>24201</v>
      </c>
      <c r="BQ3801" s="143" t="s">
        <v>17560</v>
      </c>
    </row>
    <row r="3802" spans="15:69" x14ac:dyDescent="0.25">
      <c r="O3802" s="225" t="str">
        <f t="shared" si="1270"/>
        <v/>
      </c>
      <c r="BF3802" s="141">
        <v>11045</v>
      </c>
      <c r="BG3802" s="142" t="s">
        <v>4021</v>
      </c>
      <c r="BH3802" s="141" t="s">
        <v>180</v>
      </c>
      <c r="BI3802" s="141" t="s">
        <v>191</v>
      </c>
      <c r="BJ3802" s="141" t="s">
        <v>2088</v>
      </c>
      <c r="BK3802" s="141" t="s">
        <v>1662</v>
      </c>
      <c r="BL3802" s="141" t="s">
        <v>4022</v>
      </c>
      <c r="BM3802" s="141">
        <v>48.098210413399798</v>
      </c>
      <c r="BN3802" s="141">
        <v>-69.215883871949501</v>
      </c>
      <c r="BO3802" s="141">
        <v>1990</v>
      </c>
      <c r="BP3802" s="143" t="s">
        <v>191</v>
      </c>
      <c r="BQ3802" s="143" t="s">
        <v>17560</v>
      </c>
    </row>
    <row r="3803" spans="15:69" x14ac:dyDescent="0.25">
      <c r="O3803" s="225" t="str">
        <f t="shared" si="1270"/>
        <v/>
      </c>
      <c r="BF3803" s="141">
        <v>11045</v>
      </c>
      <c r="BG3803" s="142" t="s">
        <v>4023</v>
      </c>
      <c r="BH3803" s="141" t="s">
        <v>478</v>
      </c>
      <c r="BI3803" s="141" t="s">
        <v>1268</v>
      </c>
      <c r="BJ3803" s="141" t="s">
        <v>4024</v>
      </c>
      <c r="BK3803" s="141" t="s">
        <v>4024</v>
      </c>
      <c r="BL3803" s="141" t="s">
        <v>1211</v>
      </c>
      <c r="BM3803" s="141">
        <v>48.086612857508598</v>
      </c>
      <c r="BN3803" s="141">
        <v>-69.252214562272798</v>
      </c>
      <c r="BO3803" s="141">
        <v>2012</v>
      </c>
      <c r="BP3803" s="143" t="s">
        <v>24202</v>
      </c>
      <c r="BQ3803" s="143" t="s">
        <v>17560</v>
      </c>
    </row>
    <row r="3804" spans="15:69" x14ac:dyDescent="0.25">
      <c r="O3804" s="225" t="str">
        <f t="shared" si="1270"/>
        <v/>
      </c>
      <c r="BF3804" s="141">
        <v>11045</v>
      </c>
      <c r="BG3804" s="142" t="s">
        <v>4025</v>
      </c>
      <c r="BH3804" s="141" t="s">
        <v>478</v>
      </c>
      <c r="BI3804" s="141" t="s">
        <v>186</v>
      </c>
      <c r="BJ3804" s="141" t="s">
        <v>4026</v>
      </c>
      <c r="BK3804" s="141" t="s">
        <v>3835</v>
      </c>
      <c r="BL3804" s="141" t="s">
        <v>1211</v>
      </c>
      <c r="BM3804" s="141">
        <v>48.099859425467301</v>
      </c>
      <c r="BN3804" s="141">
        <v>-69.208585464974703</v>
      </c>
      <c r="BO3804" s="141">
        <v>1972</v>
      </c>
      <c r="BP3804" s="143" t="s">
        <v>24203</v>
      </c>
      <c r="BQ3804" s="143" t="s">
        <v>17560</v>
      </c>
    </row>
    <row r="3805" spans="15:69" x14ac:dyDescent="0.25">
      <c r="O3805" s="225" t="str">
        <f t="shared" si="1270"/>
        <v/>
      </c>
      <c r="BF3805" s="141">
        <v>11045</v>
      </c>
      <c r="BG3805" s="142" t="s">
        <v>4027</v>
      </c>
      <c r="BH3805" s="141" t="s">
        <v>180</v>
      </c>
      <c r="BI3805" s="141" t="s">
        <v>191</v>
      </c>
      <c r="BJ3805" s="141" t="s">
        <v>2139</v>
      </c>
      <c r="BK3805" s="141" t="s">
        <v>4028</v>
      </c>
      <c r="BL3805" s="141" t="s">
        <v>4029</v>
      </c>
      <c r="BM3805" s="141">
        <v>48.1205</v>
      </c>
      <c r="BN3805" s="141">
        <v>-69.187370000000001</v>
      </c>
      <c r="BO3805" s="141">
        <v>1990</v>
      </c>
      <c r="BP3805" s="143" t="s">
        <v>191</v>
      </c>
      <c r="BQ3805" s="143" t="s">
        <v>17560</v>
      </c>
    </row>
    <row r="3806" spans="15:69" x14ac:dyDescent="0.25">
      <c r="O3806" s="225" t="str">
        <f t="shared" si="1270"/>
        <v/>
      </c>
      <c r="BF3806" s="141">
        <v>11055</v>
      </c>
      <c r="BG3806" s="142" t="s">
        <v>3838</v>
      </c>
      <c r="BH3806" s="141" t="s">
        <v>478</v>
      </c>
      <c r="BI3806" s="141" t="s">
        <v>176</v>
      </c>
      <c r="BJ3806" s="141"/>
      <c r="BK3806" s="141" t="s">
        <v>3052</v>
      </c>
      <c r="BL3806" s="141" t="s">
        <v>3839</v>
      </c>
      <c r="BM3806" s="141">
        <v>48.205179999999999</v>
      </c>
      <c r="BN3806" s="141">
        <v>-69.040980000000005</v>
      </c>
      <c r="BO3806" s="141">
        <v>2006</v>
      </c>
      <c r="BP3806" s="143" t="s">
        <v>1553</v>
      </c>
      <c r="BQ3806" s="143" t="s">
        <v>17560</v>
      </c>
    </row>
    <row r="3807" spans="15:69" x14ac:dyDescent="0.25">
      <c r="O3807" s="225" t="str">
        <f t="shared" si="1270"/>
        <v/>
      </c>
      <c r="BF3807" s="141">
        <v>12065</v>
      </c>
      <c r="BG3807" s="142" t="s">
        <v>3049</v>
      </c>
      <c r="BH3807" s="141" t="s">
        <v>478</v>
      </c>
      <c r="BI3807" s="141" t="s">
        <v>176</v>
      </c>
      <c r="BJ3807" s="141" t="s">
        <v>3050</v>
      </c>
      <c r="BK3807" s="141" t="s">
        <v>1708</v>
      </c>
      <c r="BL3807" s="141" t="s">
        <v>2889</v>
      </c>
      <c r="BM3807" s="141">
        <v>47.908116909722999</v>
      </c>
      <c r="BN3807" s="141">
        <v>-69.424905413150597</v>
      </c>
      <c r="BO3807" s="141">
        <v>1972</v>
      </c>
      <c r="BP3807" s="143" t="s">
        <v>24074</v>
      </c>
      <c r="BQ3807" s="143" t="s">
        <v>17560</v>
      </c>
    </row>
    <row r="3808" spans="15:69" x14ac:dyDescent="0.25">
      <c r="O3808" s="225" t="str">
        <f t="shared" si="1270"/>
        <v/>
      </c>
      <c r="BF3808" s="141">
        <v>12065</v>
      </c>
      <c r="BG3808" s="142" t="s">
        <v>3093</v>
      </c>
      <c r="BH3808" s="141" t="s">
        <v>478</v>
      </c>
      <c r="BI3808" s="141" t="s">
        <v>176</v>
      </c>
      <c r="BJ3808" s="141" t="s">
        <v>3094</v>
      </c>
      <c r="BK3808" s="141" t="s">
        <v>1797</v>
      </c>
      <c r="BL3808" s="141" t="s">
        <v>3095</v>
      </c>
      <c r="BM3808" s="141">
        <v>47.907985986379003</v>
      </c>
      <c r="BN3808" s="141">
        <v>-69.428818452093694</v>
      </c>
      <c r="BO3808" s="141">
        <v>1996</v>
      </c>
      <c r="BP3808" s="143" t="s">
        <v>24077</v>
      </c>
      <c r="BQ3808" s="143" t="s">
        <v>17560</v>
      </c>
    </row>
    <row r="3809" spans="15:69" x14ac:dyDescent="0.25">
      <c r="O3809" s="225" t="str">
        <f t="shared" si="1270"/>
        <v/>
      </c>
      <c r="BF3809" s="141">
        <v>12065</v>
      </c>
      <c r="BG3809" s="142" t="s">
        <v>3096</v>
      </c>
      <c r="BH3809" s="141" t="s">
        <v>478</v>
      </c>
      <c r="BI3809" s="141" t="s">
        <v>177</v>
      </c>
      <c r="BJ3809" s="141"/>
      <c r="BK3809" s="141"/>
      <c r="BL3809" s="141" t="s">
        <v>2889</v>
      </c>
      <c r="BM3809" s="141">
        <v>47.906500700757803</v>
      </c>
      <c r="BN3809" s="141">
        <v>-69.424010618058404</v>
      </c>
      <c r="BO3809" s="141">
        <v>1973</v>
      </c>
      <c r="BP3809" s="143" t="s">
        <v>24078</v>
      </c>
      <c r="BQ3809" s="143" t="s">
        <v>17560</v>
      </c>
    </row>
    <row r="3810" spans="15:69" x14ac:dyDescent="0.25">
      <c r="O3810" s="225" t="str">
        <f t="shared" si="1270"/>
        <v/>
      </c>
      <c r="BF3810" s="141">
        <v>12065</v>
      </c>
      <c r="BG3810" s="142" t="s">
        <v>3097</v>
      </c>
      <c r="BH3810" s="141" t="s">
        <v>180</v>
      </c>
      <c r="BI3810" s="141" t="s">
        <v>178</v>
      </c>
      <c r="BJ3810" s="141" t="s">
        <v>3098</v>
      </c>
      <c r="BK3810" s="141"/>
      <c r="BL3810" s="141" t="s">
        <v>3099</v>
      </c>
      <c r="BM3810" s="141">
        <v>47.911540000000002</v>
      </c>
      <c r="BN3810" s="141">
        <v>-69.44547</v>
      </c>
      <c r="BO3810" s="141">
        <v>2008</v>
      </c>
      <c r="BP3810" s="143" t="s">
        <v>24079</v>
      </c>
      <c r="BQ3810" s="143" t="s">
        <v>17560</v>
      </c>
    </row>
    <row r="3811" spans="15:69" x14ac:dyDescent="0.25">
      <c r="O3811" s="225" t="str">
        <f t="shared" si="1270"/>
        <v/>
      </c>
      <c r="BF3811" s="141">
        <v>12072</v>
      </c>
      <c r="BG3811" s="142" t="s">
        <v>3192</v>
      </c>
      <c r="BH3811" s="141" t="s">
        <v>180</v>
      </c>
      <c r="BI3811" s="141" t="s">
        <v>191</v>
      </c>
      <c r="BJ3811" s="141" t="s">
        <v>3193</v>
      </c>
      <c r="BK3811" s="141"/>
      <c r="BL3811" s="141" t="s">
        <v>3194</v>
      </c>
      <c r="BM3811" s="141">
        <v>47.818027600000001</v>
      </c>
      <c r="BN3811" s="141">
        <v>-69.560625869999996</v>
      </c>
      <c r="BO3811" s="141">
        <v>1997</v>
      </c>
      <c r="BP3811" s="143" t="s">
        <v>487</v>
      </c>
      <c r="BQ3811" s="143" t="s">
        <v>17560</v>
      </c>
    </row>
    <row r="3812" spans="15:69" x14ac:dyDescent="0.25">
      <c r="O3812" s="225" t="str">
        <f t="shared" si="1270"/>
        <v/>
      </c>
      <c r="BF3812" s="141">
        <v>12072</v>
      </c>
      <c r="BG3812" s="142" t="s">
        <v>3195</v>
      </c>
      <c r="BH3812" s="141" t="s">
        <v>180</v>
      </c>
      <c r="BI3812" s="141" t="s">
        <v>191</v>
      </c>
      <c r="BJ3812" s="141" t="s">
        <v>3196</v>
      </c>
      <c r="BK3812" s="141" t="s">
        <v>1654</v>
      </c>
      <c r="BL3812" s="141" t="s">
        <v>3197</v>
      </c>
      <c r="BM3812" s="141">
        <v>47.845183319999997</v>
      </c>
      <c r="BN3812" s="141">
        <v>-69.536927520000006</v>
      </c>
      <c r="BO3812" s="141">
        <v>1983</v>
      </c>
      <c r="BP3812" s="143" t="s">
        <v>24089</v>
      </c>
      <c r="BQ3812" s="143" t="s">
        <v>17560</v>
      </c>
    </row>
    <row r="3813" spans="15:69" x14ac:dyDescent="0.25">
      <c r="O3813" s="225" t="str">
        <f t="shared" si="1270"/>
        <v/>
      </c>
      <c r="BF3813" s="141">
        <v>13020</v>
      </c>
      <c r="BG3813" s="142" t="s">
        <v>3843</v>
      </c>
      <c r="BH3813" s="141" t="s">
        <v>478</v>
      </c>
      <c r="BI3813" s="141" t="s">
        <v>177</v>
      </c>
      <c r="BJ3813" s="141" t="s">
        <v>3844</v>
      </c>
      <c r="BK3813" s="141"/>
      <c r="BL3813" s="141" t="s">
        <v>3845</v>
      </c>
      <c r="BM3813" s="141">
        <v>47.40352</v>
      </c>
      <c r="BN3813" s="141">
        <v>-68.88485</v>
      </c>
      <c r="BO3813" s="141">
        <v>2011</v>
      </c>
      <c r="BP3813" s="143" t="s">
        <v>24153</v>
      </c>
      <c r="BQ3813" s="143" t="s">
        <v>17560</v>
      </c>
    </row>
    <row r="3814" spans="15:69" x14ac:dyDescent="0.25">
      <c r="O3814" s="225" t="str">
        <f t="shared" si="1270"/>
        <v/>
      </c>
      <c r="BF3814" s="141">
        <v>13030</v>
      </c>
      <c r="BG3814" s="142" t="s">
        <v>3447</v>
      </c>
      <c r="BH3814" s="141" t="s">
        <v>180</v>
      </c>
      <c r="BI3814" s="141" t="s">
        <v>178</v>
      </c>
      <c r="BJ3814" s="141"/>
      <c r="BK3814" s="141" t="s">
        <v>2311</v>
      </c>
      <c r="BL3814" s="141" t="s">
        <v>2063</v>
      </c>
      <c r="BM3814" s="141">
        <v>47.538519999999998</v>
      </c>
      <c r="BN3814" s="141">
        <v>-68.917659999999998</v>
      </c>
      <c r="BO3814" s="141">
        <v>2010</v>
      </c>
      <c r="BP3814" s="143" t="s">
        <v>24128</v>
      </c>
      <c r="BQ3814" s="143" t="s">
        <v>17560</v>
      </c>
    </row>
    <row r="3815" spans="15:69" x14ac:dyDescent="0.25">
      <c r="O3815" s="225" t="str">
        <f t="shared" si="1270"/>
        <v/>
      </c>
      <c r="BF3815" s="141">
        <v>13030</v>
      </c>
      <c r="BG3815" s="142" t="s">
        <v>3448</v>
      </c>
      <c r="BH3815" s="141" t="s">
        <v>180</v>
      </c>
      <c r="BI3815" s="141" t="s">
        <v>191</v>
      </c>
      <c r="BJ3815" s="141"/>
      <c r="BK3815" s="141" t="s">
        <v>1776</v>
      </c>
      <c r="BL3815" s="141" t="s">
        <v>3449</v>
      </c>
      <c r="BM3815" s="141">
        <v>47.538029999999999</v>
      </c>
      <c r="BN3815" s="141">
        <v>-68.904650000000004</v>
      </c>
      <c r="BO3815" s="141">
        <v>2010</v>
      </c>
      <c r="BP3815" s="143" t="s">
        <v>27773</v>
      </c>
      <c r="BQ3815" s="143" t="s">
        <v>17560</v>
      </c>
    </row>
    <row r="3816" spans="15:69" x14ac:dyDescent="0.25">
      <c r="O3816" s="225" t="str">
        <f t="shared" si="1270"/>
        <v/>
      </c>
      <c r="BF3816" s="141">
        <v>13040</v>
      </c>
      <c r="BG3816" s="142" t="s">
        <v>4039</v>
      </c>
      <c r="BH3816" s="141" t="s">
        <v>478</v>
      </c>
      <c r="BI3816" s="141" t="s">
        <v>176</v>
      </c>
      <c r="BJ3816" s="141"/>
      <c r="BK3816" s="141" t="s">
        <v>1942</v>
      </c>
      <c r="BL3816" s="141" t="s">
        <v>4038</v>
      </c>
      <c r="BM3816" s="141">
        <v>47.672960000000003</v>
      </c>
      <c r="BN3816" s="141">
        <v>-68.651219999999995</v>
      </c>
      <c r="BO3816" s="141">
        <v>2014</v>
      </c>
      <c r="BP3816" s="143" t="s">
        <v>24207</v>
      </c>
      <c r="BQ3816" s="143" t="s">
        <v>17560</v>
      </c>
    </row>
    <row r="3817" spans="15:69" x14ac:dyDescent="0.25">
      <c r="O3817" s="225" t="str">
        <f t="shared" si="1270"/>
        <v/>
      </c>
      <c r="BF3817" s="141">
        <v>13050</v>
      </c>
      <c r="BG3817" s="142" t="s">
        <v>4045</v>
      </c>
      <c r="BH3817" s="141" t="s">
        <v>478</v>
      </c>
      <c r="BI3817" s="141" t="s">
        <v>177</v>
      </c>
      <c r="BJ3817" s="141" t="s">
        <v>1807</v>
      </c>
      <c r="BK3817" s="141" t="s">
        <v>4046</v>
      </c>
      <c r="BL3817" s="141" t="s">
        <v>4047</v>
      </c>
      <c r="BM3817" s="141">
        <v>47.769219999999997</v>
      </c>
      <c r="BN3817" s="141">
        <v>-68.573040000000006</v>
      </c>
      <c r="BO3817" s="141">
        <v>1978</v>
      </c>
      <c r="BP3817" s="143" t="s">
        <v>24210</v>
      </c>
      <c r="BQ3817" s="143" t="s">
        <v>17560</v>
      </c>
    </row>
    <row r="3818" spans="15:69" x14ac:dyDescent="0.25">
      <c r="O3818" s="225" t="str">
        <f t="shared" si="1270"/>
        <v/>
      </c>
      <c r="BF3818" s="141">
        <v>13055</v>
      </c>
      <c r="BG3818" s="142" t="s">
        <v>4050</v>
      </c>
      <c r="BH3818" s="141" t="s">
        <v>478</v>
      </c>
      <c r="BI3818" s="141" t="s">
        <v>177</v>
      </c>
      <c r="BJ3818" s="141"/>
      <c r="BK3818" s="141"/>
      <c r="BL3818" s="141" t="s">
        <v>4051</v>
      </c>
      <c r="BM3818" s="141">
        <v>47.93873</v>
      </c>
      <c r="BN3818" s="141">
        <v>-68.609099999999998</v>
      </c>
      <c r="BO3818" s="141">
        <v>1976</v>
      </c>
      <c r="BP3818" s="143" t="s">
        <v>1807</v>
      </c>
      <c r="BQ3818" s="143" t="s">
        <v>17560</v>
      </c>
    </row>
    <row r="3819" spans="15:69" x14ac:dyDescent="0.25">
      <c r="O3819" s="225" t="str">
        <f t="shared" si="1270"/>
        <v/>
      </c>
      <c r="BF3819" s="141">
        <v>13060</v>
      </c>
      <c r="BG3819" s="142" t="s">
        <v>4236</v>
      </c>
      <c r="BH3819" s="141" t="s">
        <v>478</v>
      </c>
      <c r="BI3819" s="141" t="s">
        <v>176</v>
      </c>
      <c r="BJ3819" s="141"/>
      <c r="BK3819" s="141"/>
      <c r="BL3819" s="141" t="s">
        <v>4237</v>
      </c>
      <c r="BM3819" s="141">
        <v>47.995823467342603</v>
      </c>
      <c r="BN3819" s="141">
        <v>-68.676880546599406</v>
      </c>
      <c r="BO3819" s="141">
        <v>1978</v>
      </c>
      <c r="BP3819" s="143" t="s">
        <v>24261</v>
      </c>
      <c r="BQ3819" s="143" t="s">
        <v>17560</v>
      </c>
    </row>
    <row r="3820" spans="15:69" x14ac:dyDescent="0.25">
      <c r="O3820" s="225" t="str">
        <f t="shared" si="1270"/>
        <v/>
      </c>
      <c r="BF3820" s="141">
        <v>13060</v>
      </c>
      <c r="BG3820" s="142" t="s">
        <v>4238</v>
      </c>
      <c r="BH3820" s="141" t="s">
        <v>478</v>
      </c>
      <c r="BI3820" s="141" t="s">
        <v>177</v>
      </c>
      <c r="BJ3820" s="141"/>
      <c r="BK3820" s="141"/>
      <c r="BL3820" s="141" t="s">
        <v>2063</v>
      </c>
      <c r="BM3820" s="141">
        <v>47.998485860549899</v>
      </c>
      <c r="BN3820" s="141">
        <v>-68.666689350007005</v>
      </c>
      <c r="BO3820" s="141">
        <v>1978</v>
      </c>
      <c r="BP3820" s="143" t="s">
        <v>10147</v>
      </c>
      <c r="BQ3820" s="143" t="s">
        <v>17560</v>
      </c>
    </row>
    <row r="3821" spans="15:69" x14ac:dyDescent="0.25">
      <c r="O3821" s="225" t="str">
        <f t="shared" si="1270"/>
        <v/>
      </c>
      <c r="BF3821" s="141">
        <v>13045</v>
      </c>
      <c r="BG3821" s="142" t="s">
        <v>4040</v>
      </c>
      <c r="BH3821" s="141" t="s">
        <v>478</v>
      </c>
      <c r="BI3821" s="141" t="s">
        <v>177</v>
      </c>
      <c r="BJ3821" s="141"/>
      <c r="BK3821" s="141" t="s">
        <v>3566</v>
      </c>
      <c r="BL3821" s="141" t="s">
        <v>290</v>
      </c>
      <c r="BM3821" s="141">
        <v>47.732895606490999</v>
      </c>
      <c r="BN3821" s="141">
        <v>-68.650259863617507</v>
      </c>
      <c r="BO3821" s="141">
        <v>2000</v>
      </c>
      <c r="BP3821" s="143" t="s">
        <v>24208</v>
      </c>
      <c r="BQ3821" s="143" t="s">
        <v>27848</v>
      </c>
    </row>
    <row r="3822" spans="15:69" x14ac:dyDescent="0.25">
      <c r="O3822" s="225" t="str">
        <f t="shared" si="1270"/>
        <v/>
      </c>
      <c r="BF3822" s="141">
        <v>13060</v>
      </c>
      <c r="BG3822" s="142" t="s">
        <v>4239</v>
      </c>
      <c r="BH3822" s="141" t="s">
        <v>180</v>
      </c>
      <c r="BI3822" s="141" t="s">
        <v>178</v>
      </c>
      <c r="BJ3822" s="141"/>
      <c r="BK3822" s="141" t="s">
        <v>3459</v>
      </c>
      <c r="BL3822" s="141" t="s">
        <v>2063</v>
      </c>
      <c r="BM3822" s="141">
        <v>47.993299999999998</v>
      </c>
      <c r="BN3822" s="141">
        <v>-68.674689999999998</v>
      </c>
      <c r="BO3822" s="141">
        <v>2001</v>
      </c>
      <c r="BP3822" s="143" t="s">
        <v>1686</v>
      </c>
      <c r="BQ3822" s="143" t="s">
        <v>17560</v>
      </c>
    </row>
    <row r="3823" spans="15:69" x14ac:dyDescent="0.25">
      <c r="O3823" s="225" t="str">
        <f t="shared" si="1270"/>
        <v/>
      </c>
      <c r="BF3823" s="141">
        <v>13095</v>
      </c>
      <c r="BG3823" s="142" t="s">
        <v>3073</v>
      </c>
      <c r="BH3823" s="141" t="s">
        <v>180</v>
      </c>
      <c r="BI3823" s="141" t="s">
        <v>191</v>
      </c>
      <c r="BJ3823" s="141" t="s">
        <v>3074</v>
      </c>
      <c r="BK3823" s="141" t="s">
        <v>2103</v>
      </c>
      <c r="BL3823" s="141" t="s">
        <v>3065</v>
      </c>
      <c r="BM3823" s="141">
        <v>47.462429999999998</v>
      </c>
      <c r="BN3823" s="141">
        <v>-69.245320000000007</v>
      </c>
      <c r="BO3823" s="141">
        <v>1974</v>
      </c>
      <c r="BP3823" s="143"/>
      <c r="BQ3823" s="143" t="s">
        <v>17560</v>
      </c>
    </row>
    <row r="3824" spans="15:69" x14ac:dyDescent="0.25">
      <c r="O3824" s="225" t="str">
        <f t="shared" si="1270"/>
        <v/>
      </c>
      <c r="BF3824" s="141">
        <v>13095</v>
      </c>
      <c r="BG3824" s="142" t="s">
        <v>3075</v>
      </c>
      <c r="BH3824" s="141" t="s">
        <v>180</v>
      </c>
      <c r="BI3824" s="141" t="s">
        <v>191</v>
      </c>
      <c r="BJ3824" s="141" t="s">
        <v>3076</v>
      </c>
      <c r="BK3824" s="141" t="s">
        <v>3077</v>
      </c>
      <c r="BL3824" s="141" t="s">
        <v>3078</v>
      </c>
      <c r="BM3824" s="141">
        <v>47.490209999999998</v>
      </c>
      <c r="BN3824" s="141">
        <v>-69.284139999999994</v>
      </c>
      <c r="BO3824" s="141">
        <v>2009</v>
      </c>
      <c r="BP3824" s="143" t="s">
        <v>24075</v>
      </c>
      <c r="BQ3824" s="143" t="s">
        <v>17560</v>
      </c>
    </row>
    <row r="3825" spans="15:69" x14ac:dyDescent="0.25">
      <c r="O3825" s="225" t="str">
        <f t="shared" si="1270"/>
        <v/>
      </c>
      <c r="BF3825" s="141">
        <v>13095</v>
      </c>
      <c r="BG3825" s="142" t="s">
        <v>3079</v>
      </c>
      <c r="BH3825" s="141" t="s">
        <v>180</v>
      </c>
      <c r="BI3825" s="141" t="s">
        <v>191</v>
      </c>
      <c r="BJ3825" s="141" t="s">
        <v>3080</v>
      </c>
      <c r="BK3825" s="141"/>
      <c r="BL3825" s="141" t="s">
        <v>3081</v>
      </c>
      <c r="BM3825" s="141">
        <v>47.472439999999999</v>
      </c>
      <c r="BN3825" s="141">
        <v>-69.239289999999997</v>
      </c>
      <c r="BO3825" s="141">
        <v>2005</v>
      </c>
      <c r="BP3825" s="143"/>
      <c r="BQ3825" s="143" t="s">
        <v>17560</v>
      </c>
    </row>
    <row r="3826" spans="15:69" x14ac:dyDescent="0.25">
      <c r="O3826" s="225" t="str">
        <f t="shared" si="1270"/>
        <v/>
      </c>
      <c r="BF3826" s="141">
        <v>14040</v>
      </c>
      <c r="BG3826" s="142" t="s">
        <v>4011</v>
      </c>
      <c r="BH3826" s="141" t="s">
        <v>180</v>
      </c>
      <c r="BI3826" s="141" t="s">
        <v>191</v>
      </c>
      <c r="BJ3826" s="141"/>
      <c r="BK3826" s="141" t="s">
        <v>4012</v>
      </c>
      <c r="BL3826" s="141" t="s">
        <v>2063</v>
      </c>
      <c r="BM3826" s="141">
        <v>47.677300000000002</v>
      </c>
      <c r="BN3826" s="141">
        <v>-69.723140000000001</v>
      </c>
      <c r="BO3826" s="141">
        <v>2006</v>
      </c>
      <c r="BP3826" s="143" t="s">
        <v>24198</v>
      </c>
      <c r="BQ3826" s="143" t="s">
        <v>17560</v>
      </c>
    </row>
    <row r="3827" spans="15:69" x14ac:dyDescent="0.25">
      <c r="O3827" s="225" t="str">
        <f t="shared" si="1270"/>
        <v/>
      </c>
      <c r="BF3827" s="141">
        <v>14040</v>
      </c>
      <c r="BG3827" s="142" t="s">
        <v>4013</v>
      </c>
      <c r="BH3827" s="141" t="s">
        <v>180</v>
      </c>
      <c r="BI3827" s="141" t="s">
        <v>191</v>
      </c>
      <c r="BJ3827" s="141"/>
      <c r="BK3827" s="141"/>
      <c r="BL3827" s="141" t="s">
        <v>1616</v>
      </c>
      <c r="BM3827" s="141">
        <v>47.679960000000001</v>
      </c>
      <c r="BN3827" s="141">
        <v>-69.720169999999996</v>
      </c>
      <c r="BO3827" s="141">
        <v>2007</v>
      </c>
      <c r="BP3827" s="143" t="s">
        <v>24199</v>
      </c>
      <c r="BQ3827" s="143" t="s">
        <v>17560</v>
      </c>
    </row>
    <row r="3828" spans="15:69" x14ac:dyDescent="0.25">
      <c r="O3828" s="225" t="str">
        <f t="shared" si="1270"/>
        <v/>
      </c>
      <c r="BF3828" s="141">
        <v>14040</v>
      </c>
      <c r="BG3828" s="142" t="s">
        <v>4014</v>
      </c>
      <c r="BH3828" s="141" t="s">
        <v>180</v>
      </c>
      <c r="BI3828" s="141" t="s">
        <v>178</v>
      </c>
      <c r="BJ3828" s="141"/>
      <c r="BK3828" s="141"/>
      <c r="BL3828" s="141" t="s">
        <v>3895</v>
      </c>
      <c r="BM3828" s="141">
        <v>47.672069999999998</v>
      </c>
      <c r="BN3828" s="141">
        <v>-69.728070000000002</v>
      </c>
      <c r="BO3828" s="141">
        <v>2009</v>
      </c>
      <c r="BP3828" s="143" t="s">
        <v>24200</v>
      </c>
      <c r="BQ3828" s="143" t="s">
        <v>17560</v>
      </c>
    </row>
    <row r="3829" spans="15:69" x14ac:dyDescent="0.25">
      <c r="O3829" s="225" t="str">
        <f t="shared" si="1270"/>
        <v/>
      </c>
      <c r="BF3829" s="141">
        <v>14040</v>
      </c>
      <c r="BG3829" s="142" t="s">
        <v>3894</v>
      </c>
      <c r="BH3829" s="141" t="s">
        <v>180</v>
      </c>
      <c r="BI3829" s="141" t="s">
        <v>178</v>
      </c>
      <c r="BJ3829" s="141"/>
      <c r="BK3829" s="141"/>
      <c r="BL3829" s="141" t="s">
        <v>3895</v>
      </c>
      <c r="BM3829" s="141">
        <v>47.672069999999998</v>
      </c>
      <c r="BN3829" s="141">
        <v>-69.728070000000002</v>
      </c>
      <c r="BO3829" s="141">
        <v>2009</v>
      </c>
      <c r="BP3829" s="143" t="s">
        <v>24168</v>
      </c>
      <c r="BQ3829" s="143" t="s">
        <v>17560</v>
      </c>
    </row>
    <row r="3830" spans="15:69" x14ac:dyDescent="0.25">
      <c r="O3830" s="225" t="str">
        <f t="shared" si="1270"/>
        <v/>
      </c>
      <c r="BF3830" s="141">
        <v>14040</v>
      </c>
      <c r="BG3830" s="142" t="s">
        <v>3896</v>
      </c>
      <c r="BH3830" s="141" t="s">
        <v>478</v>
      </c>
      <c r="BI3830" s="141" t="s">
        <v>176</v>
      </c>
      <c r="BJ3830" s="141"/>
      <c r="BK3830" s="141"/>
      <c r="BL3830" s="141" t="s">
        <v>3895</v>
      </c>
      <c r="BM3830" s="141">
        <v>47.67239</v>
      </c>
      <c r="BN3830" s="141">
        <v>-69.727339999999998</v>
      </c>
      <c r="BO3830" s="141">
        <v>2014</v>
      </c>
      <c r="BP3830" s="143" t="s">
        <v>24169</v>
      </c>
      <c r="BQ3830" s="143" t="s">
        <v>17560</v>
      </c>
    </row>
    <row r="3831" spans="15:69" x14ac:dyDescent="0.25">
      <c r="O3831" s="225" t="str">
        <f t="shared" si="1270"/>
        <v/>
      </c>
      <c r="BF3831" s="141">
        <v>14040</v>
      </c>
      <c r="BG3831" s="142" t="s">
        <v>3897</v>
      </c>
      <c r="BH3831" s="141" t="s">
        <v>478</v>
      </c>
      <c r="BI3831" s="141" t="s">
        <v>186</v>
      </c>
      <c r="BJ3831" s="141"/>
      <c r="BK3831" s="141"/>
      <c r="BL3831" s="141" t="s">
        <v>3895</v>
      </c>
      <c r="BM3831" s="141">
        <v>47.67239</v>
      </c>
      <c r="BN3831" s="141">
        <v>-69.727339999999998</v>
      </c>
      <c r="BO3831" s="141">
        <v>2014</v>
      </c>
      <c r="BP3831" s="143" t="s">
        <v>24170</v>
      </c>
      <c r="BQ3831" s="143" t="s">
        <v>17560</v>
      </c>
    </row>
    <row r="3832" spans="15:69" x14ac:dyDescent="0.25">
      <c r="O3832" s="225" t="str">
        <f t="shared" si="1270"/>
        <v/>
      </c>
      <c r="BF3832" s="141">
        <v>14045</v>
      </c>
      <c r="BG3832" s="142" t="s">
        <v>3100</v>
      </c>
      <c r="BH3832" s="141" t="s">
        <v>478</v>
      </c>
      <c r="BI3832" s="141" t="s">
        <v>176</v>
      </c>
      <c r="BJ3832" s="141"/>
      <c r="BK3832" s="141" t="s">
        <v>3101</v>
      </c>
      <c r="BL3832" s="141" t="s">
        <v>3102</v>
      </c>
      <c r="BM3832" s="141">
        <v>47.580710000000003</v>
      </c>
      <c r="BN3832" s="141">
        <v>-69.786789999999996</v>
      </c>
      <c r="BO3832" s="141">
        <v>2003</v>
      </c>
      <c r="BP3832" s="143" t="s">
        <v>24080</v>
      </c>
      <c r="BQ3832" s="143" t="s">
        <v>17560</v>
      </c>
    </row>
    <row r="3833" spans="15:69" x14ac:dyDescent="0.25">
      <c r="O3833" s="225" t="str">
        <f t="shared" si="1270"/>
        <v/>
      </c>
      <c r="BF3833" s="141">
        <v>14050</v>
      </c>
      <c r="BG3833" s="142" t="s">
        <v>3924</v>
      </c>
      <c r="BH3833" s="141" t="s">
        <v>180</v>
      </c>
      <c r="BI3833" s="141" t="s">
        <v>178</v>
      </c>
      <c r="BJ3833" s="141"/>
      <c r="BK3833" s="141" t="s">
        <v>472</v>
      </c>
      <c r="BL3833" s="141" t="s">
        <v>3925</v>
      </c>
      <c r="BM3833" s="141">
        <v>47.566967235978503</v>
      </c>
      <c r="BN3833" s="141">
        <v>-69.856526158624007</v>
      </c>
      <c r="BO3833" s="141">
        <v>1996</v>
      </c>
      <c r="BP3833" s="143" t="s">
        <v>24177</v>
      </c>
      <c r="BQ3833" s="143" t="s">
        <v>17560</v>
      </c>
    </row>
    <row r="3834" spans="15:69" x14ac:dyDescent="0.25">
      <c r="O3834" s="225" t="str">
        <f t="shared" si="1270"/>
        <v/>
      </c>
      <c r="BF3834" s="141">
        <v>14050</v>
      </c>
      <c r="BG3834" s="142" t="s">
        <v>3926</v>
      </c>
      <c r="BH3834" s="141" t="s">
        <v>478</v>
      </c>
      <c r="BI3834" s="141" t="s">
        <v>176</v>
      </c>
      <c r="BJ3834" s="141"/>
      <c r="BK3834" s="141" t="s">
        <v>470</v>
      </c>
      <c r="BL3834" s="141" t="s">
        <v>3901</v>
      </c>
      <c r="BM3834" s="141">
        <v>47.564535377932799</v>
      </c>
      <c r="BN3834" s="141">
        <v>-69.864025049557398</v>
      </c>
      <c r="BO3834" s="141">
        <v>1996</v>
      </c>
      <c r="BP3834" s="143" t="s">
        <v>24178</v>
      </c>
      <c r="BQ3834" s="143" t="s">
        <v>17560</v>
      </c>
    </row>
    <row r="3835" spans="15:69" x14ac:dyDescent="0.25">
      <c r="O3835" s="225" t="str">
        <f t="shared" si="1270"/>
        <v/>
      </c>
      <c r="BF3835" s="141">
        <v>13065</v>
      </c>
      <c r="BG3835" s="142" t="s">
        <v>23510</v>
      </c>
      <c r="BH3835" s="141" t="s">
        <v>478</v>
      </c>
      <c r="BI3835" s="141" t="s">
        <v>177</v>
      </c>
      <c r="BJ3835" s="141"/>
      <c r="BK3835" s="141"/>
      <c r="BL3835" s="141" t="s">
        <v>291</v>
      </c>
      <c r="BM3835" s="141">
        <v>47.88578321</v>
      </c>
      <c r="BN3835" s="141">
        <v>-68.745017050000001</v>
      </c>
      <c r="BO3835" s="141">
        <v>1968</v>
      </c>
      <c r="BP3835" s="143" t="s">
        <v>485</v>
      </c>
      <c r="BQ3835" s="143" t="s">
        <v>17560</v>
      </c>
    </row>
    <row r="3836" spans="15:69" x14ac:dyDescent="0.25">
      <c r="O3836" s="225" t="str">
        <f t="shared" si="1270"/>
        <v/>
      </c>
      <c r="BF3836" s="141">
        <v>13065</v>
      </c>
      <c r="BG3836" s="142" t="s">
        <v>23511</v>
      </c>
      <c r="BH3836" s="141" t="s">
        <v>478</v>
      </c>
      <c r="BI3836" s="141" t="s">
        <v>176</v>
      </c>
      <c r="BJ3836" s="141" t="s">
        <v>3050</v>
      </c>
      <c r="BK3836" s="141"/>
      <c r="BL3836" s="141" t="s">
        <v>23512</v>
      </c>
      <c r="BM3836" s="141">
        <v>47.88578321</v>
      </c>
      <c r="BN3836" s="141">
        <v>-68.745017050000001</v>
      </c>
      <c r="BO3836" s="141">
        <v>1968</v>
      </c>
      <c r="BP3836" s="143" t="s">
        <v>3050</v>
      </c>
      <c r="BQ3836" s="143" t="s">
        <v>17560</v>
      </c>
    </row>
    <row r="3837" spans="15:69" x14ac:dyDescent="0.25">
      <c r="O3837" s="225" t="str">
        <f t="shared" si="1270"/>
        <v/>
      </c>
      <c r="BF3837" s="141">
        <v>13065</v>
      </c>
      <c r="BG3837" s="142" t="s">
        <v>23513</v>
      </c>
      <c r="BH3837" s="141" t="s">
        <v>478</v>
      </c>
      <c r="BI3837" s="141" t="s">
        <v>176</v>
      </c>
      <c r="BJ3837" s="141" t="s">
        <v>23514</v>
      </c>
      <c r="BK3837" s="141"/>
      <c r="BL3837" s="141" t="s">
        <v>23512</v>
      </c>
      <c r="BM3837" s="141">
        <v>47.88578321</v>
      </c>
      <c r="BN3837" s="141">
        <v>-68.745017050000001</v>
      </c>
      <c r="BO3837" s="141">
        <v>1969</v>
      </c>
      <c r="BP3837" s="143" t="s">
        <v>26355</v>
      </c>
      <c r="BQ3837" s="143" t="s">
        <v>17560</v>
      </c>
    </row>
    <row r="3838" spans="15:69" x14ac:dyDescent="0.25">
      <c r="O3838" s="225" t="str">
        <f t="shared" si="1270"/>
        <v/>
      </c>
      <c r="BF3838" s="141">
        <v>13065</v>
      </c>
      <c r="BG3838" s="142" t="s">
        <v>23515</v>
      </c>
      <c r="BH3838" s="141" t="s">
        <v>478</v>
      </c>
      <c r="BI3838" s="141" t="s">
        <v>176</v>
      </c>
      <c r="BJ3838" s="141" t="s">
        <v>3094</v>
      </c>
      <c r="BK3838" s="141"/>
      <c r="BL3838" s="141" t="s">
        <v>23512</v>
      </c>
      <c r="BM3838" s="141">
        <v>47.88578321</v>
      </c>
      <c r="BN3838" s="141">
        <v>-68.745017050000001</v>
      </c>
      <c r="BO3838" s="141">
        <v>1986</v>
      </c>
      <c r="BP3838" s="143" t="s">
        <v>3094</v>
      </c>
      <c r="BQ3838" s="143" t="s">
        <v>17560</v>
      </c>
    </row>
    <row r="3839" spans="15:69" x14ac:dyDescent="0.25">
      <c r="O3839" s="225" t="str">
        <f t="shared" si="1270"/>
        <v/>
      </c>
      <c r="BF3839" s="141">
        <v>13065</v>
      </c>
      <c r="BG3839" s="142" t="s">
        <v>23516</v>
      </c>
      <c r="BH3839" s="141" t="s">
        <v>478</v>
      </c>
      <c r="BI3839" s="141" t="s">
        <v>176</v>
      </c>
      <c r="BJ3839" s="141" t="s">
        <v>5412</v>
      </c>
      <c r="BK3839" s="141"/>
      <c r="BL3839" s="141" t="s">
        <v>23512</v>
      </c>
      <c r="BM3839" s="141">
        <v>47.88578321</v>
      </c>
      <c r="BN3839" s="141">
        <v>-68.745017050000001</v>
      </c>
      <c r="BO3839" s="141">
        <v>1986</v>
      </c>
      <c r="BP3839" s="143" t="s">
        <v>5412</v>
      </c>
      <c r="BQ3839" s="143" t="s">
        <v>17560</v>
      </c>
    </row>
    <row r="3840" spans="15:69" x14ac:dyDescent="0.25">
      <c r="O3840" s="225" t="str">
        <f t="shared" si="1270"/>
        <v/>
      </c>
      <c r="BF3840" s="141">
        <v>13065</v>
      </c>
      <c r="BG3840" s="142" t="s">
        <v>23517</v>
      </c>
      <c r="BH3840" s="141" t="s">
        <v>478</v>
      </c>
      <c r="BI3840" s="141" t="s">
        <v>176</v>
      </c>
      <c r="BJ3840" s="141" t="s">
        <v>23518</v>
      </c>
      <c r="BK3840" s="141"/>
      <c r="BL3840" s="141" t="s">
        <v>23512</v>
      </c>
      <c r="BM3840" s="141">
        <v>47.88578321</v>
      </c>
      <c r="BN3840" s="141">
        <v>-68.745017050000001</v>
      </c>
      <c r="BO3840" s="141">
        <v>1990</v>
      </c>
      <c r="BP3840" s="143" t="s">
        <v>23518</v>
      </c>
      <c r="BQ3840" s="143" t="s">
        <v>17560</v>
      </c>
    </row>
    <row r="3841" spans="15:69" x14ac:dyDescent="0.25">
      <c r="O3841" s="225" t="str">
        <f t="shared" si="1270"/>
        <v/>
      </c>
      <c r="BF3841" s="141">
        <v>14065</v>
      </c>
      <c r="BG3841" s="142" t="s">
        <v>4320</v>
      </c>
      <c r="BH3841" s="141" t="s">
        <v>180</v>
      </c>
      <c r="BI3841" s="141" t="s">
        <v>191</v>
      </c>
      <c r="BJ3841" s="141" t="s">
        <v>2254</v>
      </c>
      <c r="BK3841" s="141" t="s">
        <v>4321</v>
      </c>
      <c r="BL3841" s="141" t="s">
        <v>4322</v>
      </c>
      <c r="BM3841" s="141">
        <v>47.432679999999998</v>
      </c>
      <c r="BN3841" s="141">
        <v>-70.016940000000005</v>
      </c>
      <c r="BO3841" s="141">
        <v>2007</v>
      </c>
      <c r="BP3841" s="143" t="s">
        <v>24280</v>
      </c>
      <c r="BQ3841" s="143" t="s">
        <v>17560</v>
      </c>
    </row>
    <row r="3842" spans="15:69" x14ac:dyDescent="0.25">
      <c r="O3842" s="225" t="str">
        <f t="shared" si="1270"/>
        <v/>
      </c>
      <c r="BF3842" s="141">
        <v>14065</v>
      </c>
      <c r="BG3842" s="142" t="s">
        <v>4323</v>
      </c>
      <c r="BH3842" s="141" t="s">
        <v>180</v>
      </c>
      <c r="BI3842" s="141" t="s">
        <v>191</v>
      </c>
      <c r="BJ3842" s="141" t="s">
        <v>2259</v>
      </c>
      <c r="BK3842" s="141" t="s">
        <v>4324</v>
      </c>
      <c r="BL3842" s="141" t="s">
        <v>4322</v>
      </c>
      <c r="BM3842" s="141">
        <v>47.441040000000001</v>
      </c>
      <c r="BN3842" s="141">
        <v>-69.987290000000002</v>
      </c>
      <c r="BO3842" s="141">
        <v>2007</v>
      </c>
      <c r="BP3842" s="143" t="s">
        <v>24280</v>
      </c>
      <c r="BQ3842" s="143" t="s">
        <v>17560</v>
      </c>
    </row>
    <row r="3843" spans="15:69" x14ac:dyDescent="0.25">
      <c r="O3843" s="225" t="str">
        <f t="shared" si="1270"/>
        <v/>
      </c>
      <c r="BF3843" s="141">
        <v>14065</v>
      </c>
      <c r="BG3843" s="142" t="s">
        <v>4325</v>
      </c>
      <c r="BH3843" s="141" t="s">
        <v>180</v>
      </c>
      <c r="BI3843" s="141" t="s">
        <v>191</v>
      </c>
      <c r="BJ3843" s="141" t="s">
        <v>3464</v>
      </c>
      <c r="BK3843" s="141" t="s">
        <v>1833</v>
      </c>
      <c r="BL3843" s="141" t="s">
        <v>4326</v>
      </c>
      <c r="BM3843" s="141">
        <v>47.450130000000001</v>
      </c>
      <c r="BN3843" s="141">
        <v>-69.997429999999994</v>
      </c>
      <c r="BO3843" s="141">
        <v>2007</v>
      </c>
      <c r="BP3843" s="143" t="s">
        <v>24280</v>
      </c>
      <c r="BQ3843" s="143" t="s">
        <v>17560</v>
      </c>
    </row>
    <row r="3844" spans="15:69" x14ac:dyDescent="0.25">
      <c r="O3844" s="225" t="str">
        <f t="shared" si="1270"/>
        <v/>
      </c>
      <c r="BF3844" s="141">
        <v>14065</v>
      </c>
      <c r="BG3844" s="142" t="s">
        <v>4327</v>
      </c>
      <c r="BH3844" s="141" t="s">
        <v>180</v>
      </c>
      <c r="BI3844" s="141" t="s">
        <v>191</v>
      </c>
      <c r="BJ3844" s="141" t="s">
        <v>4139</v>
      </c>
      <c r="BK3844" s="141" t="s">
        <v>4328</v>
      </c>
      <c r="BL3844" s="141" t="s">
        <v>4057</v>
      </c>
      <c r="BM3844" s="141">
        <v>47.455509999999997</v>
      </c>
      <c r="BN3844" s="141">
        <v>-69.997510000000005</v>
      </c>
      <c r="BO3844" s="141">
        <v>2007</v>
      </c>
      <c r="BP3844" s="143" t="s">
        <v>24280</v>
      </c>
      <c r="BQ3844" s="143" t="s">
        <v>17560</v>
      </c>
    </row>
    <row r="3845" spans="15:69" x14ac:dyDescent="0.25">
      <c r="O3845" s="225" t="str">
        <f t="shared" si="1270"/>
        <v/>
      </c>
      <c r="BF3845" s="141">
        <v>14065</v>
      </c>
      <c r="BG3845" s="142" t="s">
        <v>4329</v>
      </c>
      <c r="BH3845" s="141" t="s">
        <v>478</v>
      </c>
      <c r="BI3845" s="141" t="s">
        <v>176</v>
      </c>
      <c r="BJ3845" s="141"/>
      <c r="BK3845" s="141" t="s">
        <v>4330</v>
      </c>
      <c r="BL3845" s="141" t="s">
        <v>4331</v>
      </c>
      <c r="BM3845" s="141">
        <v>47.414490000000001</v>
      </c>
      <c r="BN3845" s="141">
        <v>-69.969279999999998</v>
      </c>
      <c r="BO3845" s="141">
        <v>2007</v>
      </c>
      <c r="BP3845" s="143" t="s">
        <v>24281</v>
      </c>
      <c r="BQ3845" s="143" t="s">
        <v>17560</v>
      </c>
    </row>
    <row r="3846" spans="15:69" x14ac:dyDescent="0.25">
      <c r="O3846" s="225" t="str">
        <f t="shared" si="1270"/>
        <v/>
      </c>
      <c r="BF3846" s="141">
        <v>14075</v>
      </c>
      <c r="BG3846" s="142" t="s">
        <v>3917</v>
      </c>
      <c r="BH3846" s="141" t="s">
        <v>180</v>
      </c>
      <c r="BI3846" s="141" t="s">
        <v>178</v>
      </c>
      <c r="BJ3846" s="141"/>
      <c r="BK3846" s="141" t="s">
        <v>2160</v>
      </c>
      <c r="BL3846" s="141" t="s">
        <v>2193</v>
      </c>
      <c r="BM3846" s="141">
        <v>47.383769999999998</v>
      </c>
      <c r="BN3846" s="141">
        <v>-69.931839999999994</v>
      </c>
      <c r="BO3846" s="141">
        <v>1989</v>
      </c>
      <c r="BP3846" s="143" t="s">
        <v>24175</v>
      </c>
      <c r="BQ3846" s="143" t="s">
        <v>17560</v>
      </c>
    </row>
    <row r="3847" spans="15:69" x14ac:dyDescent="0.25">
      <c r="O3847" s="225" t="str">
        <f t="shared" si="1270"/>
        <v/>
      </c>
      <c r="BF3847" s="141">
        <v>14085</v>
      </c>
      <c r="BG3847" s="142" t="s">
        <v>3977</v>
      </c>
      <c r="BH3847" s="141" t="s">
        <v>180</v>
      </c>
      <c r="BI3847" s="141" t="s">
        <v>191</v>
      </c>
      <c r="BJ3847" s="141" t="s">
        <v>3978</v>
      </c>
      <c r="BK3847" s="141" t="s">
        <v>2160</v>
      </c>
      <c r="BL3847" s="141" t="s">
        <v>3979</v>
      </c>
      <c r="BM3847" s="141">
        <v>47.368859999999998</v>
      </c>
      <c r="BN3847" s="141">
        <v>-70.046629999999993</v>
      </c>
      <c r="BO3847" s="141">
        <v>1990</v>
      </c>
      <c r="BP3847" s="143" t="s">
        <v>191</v>
      </c>
      <c r="BQ3847" s="143" t="s">
        <v>17560</v>
      </c>
    </row>
    <row r="3848" spans="15:69" x14ac:dyDescent="0.25">
      <c r="O3848" s="225" t="str">
        <f t="shared" si="1270"/>
        <v/>
      </c>
      <c r="BF3848" s="141">
        <v>14085</v>
      </c>
      <c r="BG3848" s="142" t="s">
        <v>3980</v>
      </c>
      <c r="BH3848" s="141" t="s">
        <v>180</v>
      </c>
      <c r="BI3848" s="141" t="s">
        <v>178</v>
      </c>
      <c r="BJ3848" s="141"/>
      <c r="BK3848" s="141" t="s">
        <v>2160</v>
      </c>
      <c r="BL3848" s="141" t="s">
        <v>3979</v>
      </c>
      <c r="BM3848" s="141">
        <v>47.368859999999998</v>
      </c>
      <c r="BN3848" s="141">
        <v>-70.046629999999993</v>
      </c>
      <c r="BO3848" s="141">
        <v>1990</v>
      </c>
      <c r="BP3848" s="143" t="s">
        <v>1686</v>
      </c>
      <c r="BQ3848" s="143" t="s">
        <v>17560</v>
      </c>
    </row>
    <row r="3849" spans="15:69" x14ac:dyDescent="0.25">
      <c r="O3849" s="225" t="str">
        <f t="shared" si="1270"/>
        <v/>
      </c>
      <c r="BF3849" s="141">
        <v>14085</v>
      </c>
      <c r="BG3849" s="142" t="s">
        <v>3981</v>
      </c>
      <c r="BH3849" s="141" t="s">
        <v>180</v>
      </c>
      <c r="BI3849" s="141" t="s">
        <v>191</v>
      </c>
      <c r="BJ3849" s="141" t="s">
        <v>3982</v>
      </c>
      <c r="BK3849" s="141" t="s">
        <v>2160</v>
      </c>
      <c r="BL3849" s="141" t="s">
        <v>3983</v>
      </c>
      <c r="BM3849" s="141">
        <v>47.634180000000001</v>
      </c>
      <c r="BN3849" s="141">
        <v>-70.035749999999993</v>
      </c>
      <c r="BO3849" s="141">
        <v>1964</v>
      </c>
      <c r="BP3849" s="143" t="s">
        <v>191</v>
      </c>
      <c r="BQ3849" s="143" t="s">
        <v>17560</v>
      </c>
    </row>
    <row r="3850" spans="15:69" x14ac:dyDescent="0.25">
      <c r="O3850" s="225" t="str">
        <f t="shared" si="1270"/>
        <v/>
      </c>
      <c r="BF3850" s="141">
        <v>14085</v>
      </c>
      <c r="BG3850" s="142" t="s">
        <v>3984</v>
      </c>
      <c r="BH3850" s="141" t="s">
        <v>180</v>
      </c>
      <c r="BI3850" s="141" t="s">
        <v>191</v>
      </c>
      <c r="BJ3850" s="141" t="s">
        <v>3985</v>
      </c>
      <c r="BK3850" s="141" t="s">
        <v>2160</v>
      </c>
      <c r="BL3850" s="141" t="s">
        <v>3986</v>
      </c>
      <c r="BM3850" s="141">
        <v>47.365940000000002</v>
      </c>
      <c r="BN3850" s="141">
        <v>-70.023480000000006</v>
      </c>
      <c r="BO3850" s="141">
        <v>1965</v>
      </c>
      <c r="BP3850" s="143" t="s">
        <v>191</v>
      </c>
      <c r="BQ3850" s="143" t="s">
        <v>17560</v>
      </c>
    </row>
    <row r="3851" spans="15:69" x14ac:dyDescent="0.25">
      <c r="O3851" s="225" t="str">
        <f t="shared" si="1270"/>
        <v/>
      </c>
      <c r="BF3851" s="141">
        <v>14085</v>
      </c>
      <c r="BG3851" s="142" t="s">
        <v>3987</v>
      </c>
      <c r="BH3851" s="141" t="s">
        <v>478</v>
      </c>
      <c r="BI3851" s="141" t="s">
        <v>176</v>
      </c>
      <c r="BJ3851" s="141"/>
      <c r="BK3851" s="141" t="s">
        <v>3835</v>
      </c>
      <c r="BL3851" s="141" t="s">
        <v>3988</v>
      </c>
      <c r="BM3851" s="141">
        <v>47.347679999999997</v>
      </c>
      <c r="BN3851" s="141">
        <v>-70.022999999999996</v>
      </c>
      <c r="BO3851" s="141">
        <v>2004</v>
      </c>
      <c r="BP3851" s="143" t="s">
        <v>24083</v>
      </c>
      <c r="BQ3851" s="143" t="s">
        <v>17560</v>
      </c>
    </row>
    <row r="3852" spans="15:69" x14ac:dyDescent="0.25">
      <c r="O3852" s="225" t="str">
        <f t="shared" si="1270"/>
        <v/>
      </c>
      <c r="BF3852" s="141">
        <v>14085</v>
      </c>
      <c r="BG3852" s="142" t="s">
        <v>3989</v>
      </c>
      <c r="BH3852" s="141" t="s">
        <v>478</v>
      </c>
      <c r="BI3852" s="141" t="s">
        <v>177</v>
      </c>
      <c r="BJ3852" s="141"/>
      <c r="BK3852" s="141" t="s">
        <v>3835</v>
      </c>
      <c r="BL3852" s="141" t="s">
        <v>3988</v>
      </c>
      <c r="BM3852" s="141">
        <v>47.347679999999997</v>
      </c>
      <c r="BN3852" s="141">
        <v>-70.022999999999996</v>
      </c>
      <c r="BO3852" s="141">
        <v>1964</v>
      </c>
      <c r="BP3852" s="143" t="s">
        <v>1807</v>
      </c>
      <c r="BQ3852" s="143" t="s">
        <v>17560</v>
      </c>
    </row>
    <row r="3853" spans="15:69" x14ac:dyDescent="0.25">
      <c r="O3853" s="225" t="str">
        <f t="shared" si="1270"/>
        <v/>
      </c>
      <c r="BF3853" s="141">
        <v>14085</v>
      </c>
      <c r="BG3853" s="142" t="s">
        <v>3990</v>
      </c>
      <c r="BH3853" s="141" t="s">
        <v>478</v>
      </c>
      <c r="BI3853" s="141" t="s">
        <v>176</v>
      </c>
      <c r="BJ3853" s="141"/>
      <c r="BK3853" s="141" t="s">
        <v>2160</v>
      </c>
      <c r="BL3853" s="141" t="s">
        <v>3991</v>
      </c>
      <c r="BM3853" s="141">
        <v>47.319310000000002</v>
      </c>
      <c r="BN3853" s="141">
        <v>-70.012839999999997</v>
      </c>
      <c r="BO3853" s="141">
        <v>1986</v>
      </c>
      <c r="BP3853" s="143" t="s">
        <v>24193</v>
      </c>
      <c r="BQ3853" s="143" t="s">
        <v>17560</v>
      </c>
    </row>
    <row r="3854" spans="15:69" x14ac:dyDescent="0.25">
      <c r="O3854" s="225" t="str">
        <f t="shared" ref="O3854:O3917" si="1271">IF(OR(B3854="",C3854="",G3854="",H3854="",I3854="",AND(J3854="",BW3854=FALSE),AND(K3854="",BX3854=FALSE),AND(L3854="",BY3854=FALSE),AND(M3854="",BZ3854=FALSE)),"",(IF(AND(100&gt;=CG3854,CG3854&gt;80),"A",IF(AND(80&gt;=CG3854,CG3854&gt;60),"B",IF(AND(60&gt;=CG3854,CG3854&gt;40),"C",IF(AND(40&gt;=CG3854,CG3854&gt;20),"D","E"))))))</f>
        <v/>
      </c>
      <c r="BF3854" s="141">
        <v>13065</v>
      </c>
      <c r="BG3854" s="142" t="s">
        <v>23519</v>
      </c>
      <c r="BH3854" s="141" t="s">
        <v>180</v>
      </c>
      <c r="BI3854" s="141" t="s">
        <v>178</v>
      </c>
      <c r="BJ3854" s="141" t="s">
        <v>10766</v>
      </c>
      <c r="BK3854" s="141"/>
      <c r="BL3854" s="141" t="s">
        <v>23520</v>
      </c>
      <c r="BM3854" s="141">
        <v>47.868494069999997</v>
      </c>
      <c r="BN3854" s="141">
        <v>-68.72755051</v>
      </c>
      <c r="BO3854" s="141">
        <v>2001</v>
      </c>
      <c r="BP3854" s="143" t="s">
        <v>10766</v>
      </c>
      <c r="BQ3854" s="143" t="s">
        <v>17560</v>
      </c>
    </row>
    <row r="3855" spans="15:69" x14ac:dyDescent="0.25">
      <c r="O3855" s="225" t="str">
        <f t="shared" si="1271"/>
        <v/>
      </c>
      <c r="BF3855" s="141">
        <v>13065</v>
      </c>
      <c r="BG3855" s="142" t="s">
        <v>23521</v>
      </c>
      <c r="BH3855" s="141" t="s">
        <v>180</v>
      </c>
      <c r="BI3855" s="141" t="s">
        <v>191</v>
      </c>
      <c r="BJ3855" s="141" t="s">
        <v>23522</v>
      </c>
      <c r="BK3855" s="141"/>
      <c r="BL3855" s="141" t="s">
        <v>23523</v>
      </c>
      <c r="BM3855" s="141">
        <v>47.879832890000003</v>
      </c>
      <c r="BN3855" s="141">
        <v>-68.252330799999996</v>
      </c>
      <c r="BO3855" s="141">
        <v>2001</v>
      </c>
      <c r="BP3855" s="143" t="s">
        <v>23522</v>
      </c>
      <c r="BQ3855" s="143" t="s">
        <v>17560</v>
      </c>
    </row>
    <row r="3856" spans="15:69" x14ac:dyDescent="0.25">
      <c r="O3856" s="225" t="str">
        <f t="shared" si="1271"/>
        <v/>
      </c>
      <c r="BF3856" s="141">
        <v>13065</v>
      </c>
      <c r="BG3856" s="142" t="s">
        <v>23524</v>
      </c>
      <c r="BH3856" s="141" t="s">
        <v>180</v>
      </c>
      <c r="BI3856" s="141" t="s">
        <v>191</v>
      </c>
      <c r="BJ3856" s="141" t="s">
        <v>23525</v>
      </c>
      <c r="BK3856" s="141"/>
      <c r="BL3856" s="141" t="s">
        <v>20086</v>
      </c>
      <c r="BM3856" s="141">
        <v>47.880498240000001</v>
      </c>
      <c r="BN3856" s="141">
        <v>-68.730656499999995</v>
      </c>
      <c r="BO3856" s="141">
        <v>2001</v>
      </c>
      <c r="BP3856" s="143" t="s">
        <v>23525</v>
      </c>
      <c r="BQ3856" s="143" t="s">
        <v>17560</v>
      </c>
    </row>
    <row r="3857" spans="15:69" x14ac:dyDescent="0.25">
      <c r="O3857" s="225" t="str">
        <f t="shared" si="1271"/>
        <v/>
      </c>
      <c r="BF3857" s="141">
        <v>13065</v>
      </c>
      <c r="BG3857" s="142" t="s">
        <v>23526</v>
      </c>
      <c r="BH3857" s="141" t="s">
        <v>180</v>
      </c>
      <c r="BI3857" s="141" t="s">
        <v>191</v>
      </c>
      <c r="BJ3857" s="141" t="s">
        <v>23527</v>
      </c>
      <c r="BK3857" s="141"/>
      <c r="BL3857" s="141" t="s">
        <v>21726</v>
      </c>
      <c r="BM3857" s="141">
        <v>47.878422260000001</v>
      </c>
      <c r="BN3857" s="141">
        <v>-68.718736770000007</v>
      </c>
      <c r="BO3857" s="141">
        <v>2001</v>
      </c>
      <c r="BP3857" s="143" t="s">
        <v>23527</v>
      </c>
      <c r="BQ3857" s="143" t="s">
        <v>17560</v>
      </c>
    </row>
    <row r="3858" spans="15:69" x14ac:dyDescent="0.25">
      <c r="O3858" s="225" t="str">
        <f t="shared" si="1271"/>
        <v/>
      </c>
      <c r="BF3858" s="141">
        <v>13065</v>
      </c>
      <c r="BG3858" s="142" t="s">
        <v>23528</v>
      </c>
      <c r="BH3858" s="141" t="s">
        <v>180</v>
      </c>
      <c r="BI3858" s="141" t="s">
        <v>191</v>
      </c>
      <c r="BJ3858" s="141" t="s">
        <v>23529</v>
      </c>
      <c r="BK3858" s="141"/>
      <c r="BL3858" s="141" t="s">
        <v>23530</v>
      </c>
      <c r="BM3858" s="141">
        <v>47.873985300000001</v>
      </c>
      <c r="BN3858" s="141">
        <v>-68.731541629999995</v>
      </c>
      <c r="BO3858" s="141">
        <v>2001</v>
      </c>
      <c r="BP3858" s="143" t="s">
        <v>23529</v>
      </c>
      <c r="BQ3858" s="143" t="s">
        <v>17560</v>
      </c>
    </row>
    <row r="3859" spans="15:69" x14ac:dyDescent="0.25">
      <c r="O3859" s="225" t="str">
        <f t="shared" si="1271"/>
        <v/>
      </c>
      <c r="BF3859" s="141">
        <v>13065</v>
      </c>
      <c r="BG3859" s="142" t="s">
        <v>23531</v>
      </c>
      <c r="BH3859" s="141" t="s">
        <v>180</v>
      </c>
      <c r="BI3859" s="141" t="s">
        <v>191</v>
      </c>
      <c r="BJ3859" s="141" t="s">
        <v>23532</v>
      </c>
      <c r="BK3859" s="141"/>
      <c r="BL3859" s="141" t="s">
        <v>20086</v>
      </c>
      <c r="BM3859" s="141">
        <v>47.884941329999997</v>
      </c>
      <c r="BN3859" s="141">
        <v>-68.713356259999998</v>
      </c>
      <c r="BO3859" s="141">
        <v>2001</v>
      </c>
      <c r="BP3859" s="143" t="s">
        <v>23532</v>
      </c>
      <c r="BQ3859" s="143" t="s">
        <v>17560</v>
      </c>
    </row>
    <row r="3860" spans="15:69" x14ac:dyDescent="0.25">
      <c r="O3860" s="225" t="str">
        <f t="shared" si="1271"/>
        <v/>
      </c>
      <c r="BF3860" s="141">
        <v>13080</v>
      </c>
      <c r="BG3860" s="142" t="s">
        <v>3103</v>
      </c>
      <c r="BH3860" s="141" t="s">
        <v>180</v>
      </c>
      <c r="BI3860" s="141" t="s">
        <v>178</v>
      </c>
      <c r="BJ3860" s="141" t="s">
        <v>3104</v>
      </c>
      <c r="BK3860" s="141" t="s">
        <v>3105</v>
      </c>
      <c r="BL3860" s="141" t="s">
        <v>3106</v>
      </c>
      <c r="BM3860" s="141">
        <v>47.656950000000002</v>
      </c>
      <c r="BN3860" s="141">
        <v>-68.982709999999997</v>
      </c>
      <c r="BO3860" s="141">
        <v>2004</v>
      </c>
      <c r="BP3860" s="143" t="s">
        <v>24081</v>
      </c>
      <c r="BQ3860" s="143" t="s">
        <v>17560</v>
      </c>
    </row>
    <row r="3861" spans="15:69" x14ac:dyDescent="0.25">
      <c r="O3861" s="225" t="str">
        <f t="shared" si="1271"/>
        <v/>
      </c>
      <c r="BF3861" s="141">
        <v>13095</v>
      </c>
      <c r="BG3861" s="142" t="s">
        <v>3082</v>
      </c>
      <c r="BH3861" s="141" t="s">
        <v>180</v>
      </c>
      <c r="BI3861" s="141" t="s">
        <v>191</v>
      </c>
      <c r="BJ3861" s="141" t="s">
        <v>3083</v>
      </c>
      <c r="BK3861" s="141"/>
      <c r="BL3861" s="141" t="s">
        <v>3084</v>
      </c>
      <c r="BM3861" s="141">
        <v>47.48762</v>
      </c>
      <c r="BN3861" s="141">
        <v>-69.25676</v>
      </c>
      <c r="BO3861" s="141">
        <v>2005</v>
      </c>
      <c r="BP3861" s="143"/>
      <c r="BQ3861" s="143" t="s">
        <v>17560</v>
      </c>
    </row>
    <row r="3862" spans="15:69" x14ac:dyDescent="0.25">
      <c r="O3862" s="225" t="str">
        <f t="shared" si="1271"/>
        <v/>
      </c>
      <c r="BF3862" s="141">
        <v>13095</v>
      </c>
      <c r="BG3862" s="142" t="s">
        <v>3085</v>
      </c>
      <c r="BH3862" s="141" t="s">
        <v>180</v>
      </c>
      <c r="BI3862" s="141" t="s">
        <v>191</v>
      </c>
      <c r="BJ3862" s="141" t="s">
        <v>3086</v>
      </c>
      <c r="BK3862" s="141"/>
      <c r="BL3862" s="141" t="s">
        <v>3087</v>
      </c>
      <c r="BM3862" s="141">
        <v>47.482790000000001</v>
      </c>
      <c r="BN3862" s="141">
        <v>-69.252560000000003</v>
      </c>
      <c r="BO3862" s="141">
        <v>2005</v>
      </c>
      <c r="BP3862" s="143"/>
      <c r="BQ3862" s="143" t="s">
        <v>17560</v>
      </c>
    </row>
    <row r="3863" spans="15:69" x14ac:dyDescent="0.25">
      <c r="O3863" s="225" t="str">
        <f t="shared" si="1271"/>
        <v/>
      </c>
      <c r="BF3863" s="141">
        <v>13095</v>
      </c>
      <c r="BG3863" s="142" t="s">
        <v>3088</v>
      </c>
      <c r="BH3863" s="141" t="s">
        <v>478</v>
      </c>
      <c r="BI3863" s="141" t="s">
        <v>176</v>
      </c>
      <c r="BJ3863" s="141" t="s">
        <v>1588</v>
      </c>
      <c r="BK3863" s="141" t="s">
        <v>3089</v>
      </c>
      <c r="BL3863" s="141" t="s">
        <v>3065</v>
      </c>
      <c r="BM3863" s="141">
        <v>47.456339999999997</v>
      </c>
      <c r="BN3863" s="141">
        <v>-69.231549999999999</v>
      </c>
      <c r="BO3863" s="141">
        <v>1974</v>
      </c>
      <c r="BP3863" s="143" t="s">
        <v>24076</v>
      </c>
      <c r="BQ3863" s="143" t="s">
        <v>17560</v>
      </c>
    </row>
    <row r="3864" spans="15:69" x14ac:dyDescent="0.25">
      <c r="O3864" s="225" t="str">
        <f t="shared" si="1271"/>
        <v/>
      </c>
      <c r="BF3864" s="141">
        <v>14005</v>
      </c>
      <c r="BG3864" s="142" t="s">
        <v>4334</v>
      </c>
      <c r="BH3864" s="141" t="s">
        <v>180</v>
      </c>
      <c r="BI3864" s="141" t="s">
        <v>191</v>
      </c>
      <c r="BJ3864" s="141"/>
      <c r="BK3864" s="141" t="s">
        <v>1217</v>
      </c>
      <c r="BL3864" s="141" t="s">
        <v>4335</v>
      </c>
      <c r="BM3864" s="141">
        <v>47.434868148691699</v>
      </c>
      <c r="BN3864" s="141">
        <v>-69.846358457239205</v>
      </c>
      <c r="BO3864" s="141">
        <v>1984</v>
      </c>
      <c r="BP3864" s="143" t="s">
        <v>24283</v>
      </c>
      <c r="BQ3864" s="143" t="s">
        <v>17560</v>
      </c>
    </row>
    <row r="3865" spans="15:69" x14ac:dyDescent="0.25">
      <c r="O3865" s="225" t="str">
        <f t="shared" si="1271"/>
        <v/>
      </c>
      <c r="BF3865" s="141">
        <v>15013</v>
      </c>
      <c r="BG3865" s="142" t="s">
        <v>5594</v>
      </c>
      <c r="BH3865" s="141" t="s">
        <v>180</v>
      </c>
      <c r="BI3865" s="141" t="s">
        <v>191</v>
      </c>
      <c r="BJ3865" s="141" t="s">
        <v>5595</v>
      </c>
      <c r="BK3865" s="141" t="s">
        <v>1559</v>
      </c>
      <c r="BL3865" s="141" t="s">
        <v>5596</v>
      </c>
      <c r="BM3865" s="141">
        <v>47.664560000000002</v>
      </c>
      <c r="BN3865" s="141">
        <v>-70.1571</v>
      </c>
      <c r="BO3865" s="141">
        <v>1996</v>
      </c>
      <c r="BP3865" s="143"/>
      <c r="BQ3865" s="143" t="s">
        <v>17560</v>
      </c>
    </row>
    <row r="3866" spans="15:69" x14ac:dyDescent="0.25">
      <c r="O3866" s="225" t="str">
        <f t="shared" si="1271"/>
        <v/>
      </c>
      <c r="BF3866" s="141">
        <v>15013</v>
      </c>
      <c r="BG3866" s="142" t="s">
        <v>5597</v>
      </c>
      <c r="BH3866" s="141" t="s">
        <v>180</v>
      </c>
      <c r="BI3866" s="141" t="s">
        <v>191</v>
      </c>
      <c r="BJ3866" s="141" t="s">
        <v>5598</v>
      </c>
      <c r="BK3866" s="141" t="s">
        <v>3881</v>
      </c>
      <c r="BL3866" s="141" t="s">
        <v>5483</v>
      </c>
      <c r="BM3866" s="141">
        <v>47.671729999999997</v>
      </c>
      <c r="BN3866" s="141">
        <v>-70.159850000000006</v>
      </c>
      <c r="BO3866" s="141">
        <v>1996</v>
      </c>
      <c r="BP3866" s="143"/>
      <c r="BQ3866" s="143" t="s">
        <v>17560</v>
      </c>
    </row>
    <row r="3867" spans="15:69" x14ac:dyDescent="0.25">
      <c r="O3867" s="225" t="str">
        <f t="shared" si="1271"/>
        <v/>
      </c>
      <c r="BF3867" s="141">
        <v>18005</v>
      </c>
      <c r="BG3867" s="142" t="s">
        <v>17103</v>
      </c>
      <c r="BH3867" s="141" t="s">
        <v>180</v>
      </c>
      <c r="BI3867" s="141" t="s">
        <v>178</v>
      </c>
      <c r="BJ3867" s="141"/>
      <c r="BK3867" s="141" t="s">
        <v>2814</v>
      </c>
      <c r="BL3867" s="141" t="s">
        <v>17107</v>
      </c>
      <c r="BM3867" s="141">
        <v>46.582769999999996</v>
      </c>
      <c r="BN3867" s="141">
        <v>-70.055819999999997</v>
      </c>
      <c r="BO3867" s="141">
        <v>1975</v>
      </c>
      <c r="BP3867" s="143" t="s">
        <v>12519</v>
      </c>
      <c r="BQ3867" s="143" t="s">
        <v>17560</v>
      </c>
    </row>
    <row r="3868" spans="15:69" x14ac:dyDescent="0.25">
      <c r="O3868" s="225" t="str">
        <f t="shared" si="1271"/>
        <v/>
      </c>
      <c r="BF3868" s="141">
        <v>18005</v>
      </c>
      <c r="BG3868" s="142" t="s">
        <v>17104</v>
      </c>
      <c r="BH3868" s="141" t="s">
        <v>180</v>
      </c>
      <c r="BI3868" s="141" t="s">
        <v>191</v>
      </c>
      <c r="BJ3868" s="141" t="s">
        <v>1539</v>
      </c>
      <c r="BK3868" s="141"/>
      <c r="BL3868" s="141" t="s">
        <v>26575</v>
      </c>
      <c r="BM3868" s="141">
        <v>46.585740000000001</v>
      </c>
      <c r="BN3868" s="141">
        <v>-70.051910000000007</v>
      </c>
      <c r="BO3868" s="141">
        <v>1975</v>
      </c>
      <c r="BP3868" s="143" t="s">
        <v>25448</v>
      </c>
      <c r="BQ3868" s="143" t="s">
        <v>17560</v>
      </c>
    </row>
    <row r="3869" spans="15:69" x14ac:dyDescent="0.25">
      <c r="O3869" s="225" t="str">
        <f t="shared" si="1271"/>
        <v/>
      </c>
      <c r="BF3869" s="141">
        <v>66023</v>
      </c>
      <c r="BG3869" s="142" t="s">
        <v>13262</v>
      </c>
      <c r="BH3869" s="141" t="s">
        <v>478</v>
      </c>
      <c r="BI3869" s="141" t="s">
        <v>176</v>
      </c>
      <c r="BJ3869" s="141" t="s">
        <v>13263</v>
      </c>
      <c r="BK3869" s="141" t="s">
        <v>5039</v>
      </c>
      <c r="BL3869" s="141" t="s">
        <v>13264</v>
      </c>
      <c r="BM3869" s="141">
        <v>45.437547000000002</v>
      </c>
      <c r="BN3869" s="141">
        <v>-73.689319999999995</v>
      </c>
      <c r="BO3869" s="141">
        <v>1960</v>
      </c>
      <c r="BP3869" s="143"/>
      <c r="BQ3869" s="143" t="s">
        <v>27848</v>
      </c>
    </row>
    <row r="3870" spans="15:69" x14ac:dyDescent="0.25">
      <c r="O3870" s="225" t="str">
        <f t="shared" si="1271"/>
        <v/>
      </c>
      <c r="BF3870" s="141">
        <v>66023</v>
      </c>
      <c r="BG3870" s="142" t="s">
        <v>13265</v>
      </c>
      <c r="BH3870" s="141" t="s">
        <v>478</v>
      </c>
      <c r="BI3870" s="141" t="s">
        <v>176</v>
      </c>
      <c r="BJ3870" s="141" t="s">
        <v>13266</v>
      </c>
      <c r="BK3870" s="141" t="s">
        <v>13267</v>
      </c>
      <c r="BL3870" s="141" t="s">
        <v>13178</v>
      </c>
      <c r="BM3870" s="141">
        <v>45.465249</v>
      </c>
      <c r="BN3870" s="141">
        <v>-73.892294000000007</v>
      </c>
      <c r="BO3870" s="141">
        <v>1958</v>
      </c>
      <c r="BP3870" s="143"/>
      <c r="BQ3870" s="143" t="s">
        <v>27848</v>
      </c>
    </row>
    <row r="3871" spans="15:69" x14ac:dyDescent="0.25">
      <c r="O3871" s="225" t="str">
        <f t="shared" si="1271"/>
        <v/>
      </c>
      <c r="BF3871" s="141">
        <v>66023</v>
      </c>
      <c r="BG3871" s="142" t="s">
        <v>13272</v>
      </c>
      <c r="BH3871" s="141" t="s">
        <v>478</v>
      </c>
      <c r="BI3871" s="141" t="s">
        <v>176</v>
      </c>
      <c r="BJ3871" s="141" t="s">
        <v>13273</v>
      </c>
      <c r="BK3871" s="141" t="s">
        <v>2447</v>
      </c>
      <c r="BL3871" s="141" t="s">
        <v>13274</v>
      </c>
      <c r="BM3871" s="141">
        <v>45.439140700000003</v>
      </c>
      <c r="BN3871" s="141">
        <v>-73.734233399999994</v>
      </c>
      <c r="BO3871" s="141">
        <v>1956</v>
      </c>
      <c r="BP3871" s="143"/>
      <c r="BQ3871" s="143" t="s">
        <v>27848</v>
      </c>
    </row>
    <row r="3872" spans="15:69" x14ac:dyDescent="0.25">
      <c r="O3872" s="225" t="str">
        <f t="shared" si="1271"/>
        <v/>
      </c>
      <c r="BF3872" s="141">
        <v>66023</v>
      </c>
      <c r="BG3872" s="142" t="s">
        <v>13310</v>
      </c>
      <c r="BH3872" s="141" t="s">
        <v>478</v>
      </c>
      <c r="BI3872" s="141" t="s">
        <v>177</v>
      </c>
      <c r="BJ3872" s="141" t="s">
        <v>13311</v>
      </c>
      <c r="BK3872" s="141" t="s">
        <v>13312</v>
      </c>
      <c r="BL3872" s="141" t="s">
        <v>13313</v>
      </c>
      <c r="BM3872" s="141">
        <v>45.461950920109103</v>
      </c>
      <c r="BN3872" s="141">
        <v>-73.866501420606696</v>
      </c>
      <c r="BO3872" s="141">
        <v>1964</v>
      </c>
      <c r="BP3872" s="143" t="s">
        <v>24865</v>
      </c>
      <c r="BQ3872" s="143" t="s">
        <v>27848</v>
      </c>
    </row>
    <row r="3873" spans="15:69" x14ac:dyDescent="0.25">
      <c r="O3873" s="225" t="str">
        <f t="shared" si="1271"/>
        <v/>
      </c>
      <c r="BF3873" s="141">
        <v>66023</v>
      </c>
      <c r="BG3873" s="142" t="s">
        <v>13292</v>
      </c>
      <c r="BH3873" s="141" t="s">
        <v>478</v>
      </c>
      <c r="BI3873" s="141" t="s">
        <v>177</v>
      </c>
      <c r="BJ3873" s="141" t="s">
        <v>13293</v>
      </c>
      <c r="BK3873" s="141" t="s">
        <v>13294</v>
      </c>
      <c r="BL3873" s="141" t="s">
        <v>13295</v>
      </c>
      <c r="BM3873" s="141">
        <v>45.458472702422398</v>
      </c>
      <c r="BN3873" s="141">
        <v>-73.840241856152602</v>
      </c>
      <c r="BO3873" s="141">
        <v>1991</v>
      </c>
      <c r="BP3873" s="143" t="s">
        <v>24865</v>
      </c>
      <c r="BQ3873" s="143" t="s">
        <v>27848</v>
      </c>
    </row>
    <row r="3874" spans="15:69" x14ac:dyDescent="0.25">
      <c r="O3874" s="225" t="str">
        <f t="shared" si="1271"/>
        <v/>
      </c>
      <c r="BF3874" s="141">
        <v>18035</v>
      </c>
      <c r="BG3874" s="142" t="s">
        <v>17008</v>
      </c>
      <c r="BH3874" s="141" t="s">
        <v>478</v>
      </c>
      <c r="BI3874" s="141" t="s">
        <v>176</v>
      </c>
      <c r="BJ3874" s="141" t="s">
        <v>17009</v>
      </c>
      <c r="BK3874" s="141"/>
      <c r="BL3874" s="141" t="s">
        <v>687</v>
      </c>
      <c r="BM3874" s="141">
        <v>46.783160717704199</v>
      </c>
      <c r="BN3874" s="141">
        <v>-70.416683935229301</v>
      </c>
      <c r="BO3874" s="141">
        <v>2007</v>
      </c>
      <c r="BP3874" s="143"/>
      <c r="BQ3874" s="143" t="s">
        <v>17560</v>
      </c>
    </row>
    <row r="3875" spans="15:69" x14ac:dyDescent="0.25">
      <c r="O3875" s="225" t="str">
        <f t="shared" si="1271"/>
        <v/>
      </c>
      <c r="BF3875" s="141">
        <v>18045</v>
      </c>
      <c r="BG3875" s="142" t="s">
        <v>17273</v>
      </c>
      <c r="BH3875" s="141" t="s">
        <v>478</v>
      </c>
      <c r="BI3875" s="141" t="s">
        <v>177</v>
      </c>
      <c r="BJ3875" s="141"/>
      <c r="BK3875" s="141" t="s">
        <v>3743</v>
      </c>
      <c r="BL3875" s="141" t="s">
        <v>17270</v>
      </c>
      <c r="BM3875" s="141">
        <v>47.03219</v>
      </c>
      <c r="BN3875" s="141">
        <v>-70.443370000000002</v>
      </c>
      <c r="BO3875" s="141">
        <v>2014</v>
      </c>
      <c r="BP3875" s="143" t="s">
        <v>485</v>
      </c>
      <c r="BQ3875" s="143" t="s">
        <v>17560</v>
      </c>
    </row>
    <row r="3876" spans="15:69" x14ac:dyDescent="0.25">
      <c r="O3876" s="225" t="str">
        <f t="shared" si="1271"/>
        <v/>
      </c>
      <c r="BF3876" s="141">
        <v>18060</v>
      </c>
      <c r="BG3876" s="142" t="s">
        <v>16999</v>
      </c>
      <c r="BH3876" s="141" t="s">
        <v>478</v>
      </c>
      <c r="BI3876" s="141" t="s">
        <v>1268</v>
      </c>
      <c r="BJ3876" s="141" t="s">
        <v>16989</v>
      </c>
      <c r="BK3876" s="141"/>
      <c r="BL3876" s="141" t="s">
        <v>16991</v>
      </c>
      <c r="BM3876" s="141">
        <v>46.862498714832697</v>
      </c>
      <c r="BN3876" s="141">
        <v>-70.703650781255703</v>
      </c>
      <c r="BO3876" s="141">
        <v>1974</v>
      </c>
      <c r="BP3876" s="143" t="s">
        <v>485</v>
      </c>
      <c r="BQ3876" s="143" t="s">
        <v>17560</v>
      </c>
    </row>
    <row r="3877" spans="15:69" x14ac:dyDescent="0.25">
      <c r="O3877" s="225" t="str">
        <f t="shared" si="1271"/>
        <v/>
      </c>
      <c r="BF3877" s="141">
        <v>18060</v>
      </c>
      <c r="BG3877" s="142" t="s">
        <v>17123</v>
      </c>
      <c r="BH3877" s="141" t="s">
        <v>478</v>
      </c>
      <c r="BI3877" s="141" t="s">
        <v>1268</v>
      </c>
      <c r="BJ3877" s="141" t="s">
        <v>16989</v>
      </c>
      <c r="BK3877" s="141"/>
      <c r="BL3877" s="141" t="s">
        <v>692</v>
      </c>
      <c r="BM3877" s="141">
        <v>46.908241478928097</v>
      </c>
      <c r="BN3877" s="141">
        <v>-70.684277756987797</v>
      </c>
      <c r="BO3877" s="141">
        <v>1974</v>
      </c>
      <c r="BP3877" s="143" t="s">
        <v>485</v>
      </c>
      <c r="BQ3877" s="143" t="s">
        <v>17560</v>
      </c>
    </row>
    <row r="3878" spans="15:69" x14ac:dyDescent="0.25">
      <c r="O3878" s="225" t="str">
        <f t="shared" si="1271"/>
        <v/>
      </c>
      <c r="BF3878" s="141">
        <v>18060</v>
      </c>
      <c r="BG3878" s="142" t="s">
        <v>17124</v>
      </c>
      <c r="BH3878" s="141" t="s">
        <v>478</v>
      </c>
      <c r="BI3878" s="141" t="s">
        <v>1268</v>
      </c>
      <c r="BJ3878" s="141" t="s">
        <v>16989</v>
      </c>
      <c r="BK3878" s="141"/>
      <c r="BL3878" s="141" t="s">
        <v>693</v>
      </c>
      <c r="BM3878" s="141">
        <v>46.870277860116801</v>
      </c>
      <c r="BN3878" s="141">
        <v>-70.741984218333997</v>
      </c>
      <c r="BO3878" s="141">
        <v>1974</v>
      </c>
      <c r="BP3878" s="143" t="s">
        <v>485</v>
      </c>
      <c r="BQ3878" s="143" t="s">
        <v>17560</v>
      </c>
    </row>
    <row r="3879" spans="15:69" x14ac:dyDescent="0.25">
      <c r="O3879" s="225" t="str">
        <f t="shared" si="1271"/>
        <v/>
      </c>
      <c r="BF3879" s="141">
        <v>18060</v>
      </c>
      <c r="BG3879" s="142" t="s">
        <v>17125</v>
      </c>
      <c r="BH3879" s="141" t="s">
        <v>478</v>
      </c>
      <c r="BI3879" s="141" t="s">
        <v>1268</v>
      </c>
      <c r="BJ3879" s="141" t="s">
        <v>16989</v>
      </c>
      <c r="BK3879" s="141"/>
      <c r="BL3879" s="141" t="s">
        <v>16991</v>
      </c>
      <c r="BM3879" s="141">
        <v>46.857836662085198</v>
      </c>
      <c r="BN3879" s="141">
        <v>-70.709731530598603</v>
      </c>
      <c r="BO3879" s="141">
        <v>1974</v>
      </c>
      <c r="BP3879" s="143" t="s">
        <v>485</v>
      </c>
      <c r="BQ3879" s="143" t="s">
        <v>17560</v>
      </c>
    </row>
    <row r="3880" spans="15:69" x14ac:dyDescent="0.25">
      <c r="O3880" s="225" t="str">
        <f t="shared" si="1271"/>
        <v/>
      </c>
      <c r="BF3880" s="141">
        <v>18060</v>
      </c>
      <c r="BG3880" s="142" t="s">
        <v>17131</v>
      </c>
      <c r="BH3880" s="141" t="s">
        <v>478</v>
      </c>
      <c r="BI3880" s="141" t="s">
        <v>1268</v>
      </c>
      <c r="BJ3880" s="141" t="s">
        <v>16989</v>
      </c>
      <c r="BK3880" s="141"/>
      <c r="BL3880" s="141" t="s">
        <v>694</v>
      </c>
      <c r="BM3880" s="141">
        <v>46.852770137952099</v>
      </c>
      <c r="BN3880" s="141">
        <v>-70.6541365969683</v>
      </c>
      <c r="BO3880" s="141">
        <v>1974</v>
      </c>
      <c r="BP3880" s="143" t="s">
        <v>485</v>
      </c>
      <c r="BQ3880" s="143" t="s">
        <v>17560</v>
      </c>
    </row>
    <row r="3881" spans="15:69" x14ac:dyDescent="0.25">
      <c r="O3881" s="225" t="str">
        <f t="shared" si="1271"/>
        <v/>
      </c>
      <c r="BF3881" s="141">
        <v>18060</v>
      </c>
      <c r="BG3881" s="142" t="s">
        <v>17132</v>
      </c>
      <c r="BH3881" s="141" t="s">
        <v>180</v>
      </c>
      <c r="BI3881" s="141" t="s">
        <v>191</v>
      </c>
      <c r="BJ3881" s="141" t="s">
        <v>17133</v>
      </c>
      <c r="BK3881" s="141"/>
      <c r="BL3881" s="141" t="s">
        <v>17134</v>
      </c>
      <c r="BM3881" s="141">
        <v>46.884808</v>
      </c>
      <c r="BN3881" s="141">
        <v>-70.668499999999995</v>
      </c>
      <c r="BO3881" s="141">
        <v>1998</v>
      </c>
      <c r="BP3881" s="143"/>
      <c r="BQ3881" s="143" t="s">
        <v>17560</v>
      </c>
    </row>
    <row r="3882" spans="15:69" x14ac:dyDescent="0.25">
      <c r="O3882" s="225" t="str">
        <f t="shared" si="1271"/>
        <v/>
      </c>
      <c r="BF3882" s="141">
        <v>18060</v>
      </c>
      <c r="BG3882" s="142" t="s">
        <v>17135</v>
      </c>
      <c r="BH3882" s="141" t="s">
        <v>180</v>
      </c>
      <c r="BI3882" s="141" t="s">
        <v>191</v>
      </c>
      <c r="BJ3882" s="141" t="s">
        <v>16230</v>
      </c>
      <c r="BK3882" s="141"/>
      <c r="BL3882" s="141" t="s">
        <v>693</v>
      </c>
      <c r="BM3882" s="141">
        <v>46.887717108551598</v>
      </c>
      <c r="BN3882" s="141">
        <v>-70.702604585450999</v>
      </c>
      <c r="BO3882" s="141">
        <v>1998</v>
      </c>
      <c r="BP3882" s="143" t="s">
        <v>25450</v>
      </c>
      <c r="BQ3882" s="143" t="s">
        <v>17560</v>
      </c>
    </row>
    <row r="3883" spans="15:69" x14ac:dyDescent="0.25">
      <c r="O3883" s="225" t="str">
        <f t="shared" si="1271"/>
        <v/>
      </c>
      <c r="BF3883" s="141">
        <v>19110</v>
      </c>
      <c r="BG3883" s="142" t="s">
        <v>16363</v>
      </c>
      <c r="BH3883" s="141" t="s">
        <v>180</v>
      </c>
      <c r="BI3883" s="141" t="s">
        <v>191</v>
      </c>
      <c r="BJ3883" s="141" t="s">
        <v>16364</v>
      </c>
      <c r="BK3883" s="141" t="s">
        <v>16365</v>
      </c>
      <c r="BL3883" s="141" t="s">
        <v>16366</v>
      </c>
      <c r="BM3883" s="141">
        <v>46.876559999999998</v>
      </c>
      <c r="BN3883" s="141">
        <v>-70.909180000000006</v>
      </c>
      <c r="BO3883" s="141">
        <v>1998</v>
      </c>
      <c r="BP3883" s="143"/>
      <c r="BQ3883" s="143" t="s">
        <v>17560</v>
      </c>
    </row>
    <row r="3884" spans="15:69" x14ac:dyDescent="0.25">
      <c r="O3884" s="225" t="str">
        <f t="shared" si="1271"/>
        <v/>
      </c>
      <c r="BF3884" s="141">
        <v>19110</v>
      </c>
      <c r="BG3884" s="142" t="s">
        <v>16367</v>
      </c>
      <c r="BH3884" s="141" t="s">
        <v>478</v>
      </c>
      <c r="BI3884" s="141" t="s">
        <v>176</v>
      </c>
      <c r="BJ3884" s="141" t="s">
        <v>1549</v>
      </c>
      <c r="BK3884" s="141" t="s">
        <v>26574</v>
      </c>
      <c r="BL3884" s="141" t="s">
        <v>3690</v>
      </c>
      <c r="BM3884" s="141">
        <v>46.873609999999999</v>
      </c>
      <c r="BN3884" s="141">
        <v>-70.908749999999998</v>
      </c>
      <c r="BO3884" s="141">
        <v>2005</v>
      </c>
      <c r="BP3884" s="143" t="s">
        <v>25400</v>
      </c>
      <c r="BQ3884" s="143" t="s">
        <v>17560</v>
      </c>
    </row>
    <row r="3885" spans="15:69" x14ac:dyDescent="0.25">
      <c r="O3885" s="225" t="str">
        <f t="shared" si="1271"/>
        <v/>
      </c>
      <c r="BF3885" s="141">
        <v>19110</v>
      </c>
      <c r="BG3885" s="142" t="s">
        <v>16369</v>
      </c>
      <c r="BH3885" s="141" t="s">
        <v>478</v>
      </c>
      <c r="BI3885" s="141" t="s">
        <v>176</v>
      </c>
      <c r="BJ3885" s="141" t="s">
        <v>16370</v>
      </c>
      <c r="BK3885" s="141"/>
      <c r="BL3885" s="141" t="s">
        <v>16371</v>
      </c>
      <c r="BM3885" s="141">
        <v>46.879330000000003</v>
      </c>
      <c r="BN3885" s="141">
        <v>-70.857979999999998</v>
      </c>
      <c r="BO3885" s="141">
        <v>2005</v>
      </c>
      <c r="BP3885" s="143"/>
      <c r="BQ3885" s="143" t="s">
        <v>17560</v>
      </c>
    </row>
    <row r="3886" spans="15:69" x14ac:dyDescent="0.25">
      <c r="O3886" s="225" t="str">
        <f t="shared" si="1271"/>
        <v/>
      </c>
      <c r="BF3886" s="141">
        <v>19110</v>
      </c>
      <c r="BG3886" s="142" t="s">
        <v>16372</v>
      </c>
      <c r="BH3886" s="141" t="s">
        <v>478</v>
      </c>
      <c r="BI3886" s="141" t="s">
        <v>177</v>
      </c>
      <c r="BJ3886" s="141"/>
      <c r="BK3886" s="141" t="s">
        <v>16368</v>
      </c>
      <c r="BL3886" s="141" t="s">
        <v>3690</v>
      </c>
      <c r="BM3886" s="141">
        <v>46.873609999999999</v>
      </c>
      <c r="BN3886" s="141">
        <v>-70.908749999999998</v>
      </c>
      <c r="BO3886" s="141">
        <v>2005</v>
      </c>
      <c r="BP3886" s="143"/>
      <c r="BQ3886" s="143" t="s">
        <v>17560</v>
      </c>
    </row>
    <row r="3887" spans="15:69" x14ac:dyDescent="0.25">
      <c r="O3887" s="225" t="str">
        <f t="shared" si="1271"/>
        <v/>
      </c>
      <c r="BF3887" s="141">
        <v>21010</v>
      </c>
      <c r="BG3887" s="142" t="s">
        <v>5828</v>
      </c>
      <c r="BH3887" s="141" t="s">
        <v>478</v>
      </c>
      <c r="BI3887" s="141" t="s">
        <v>177</v>
      </c>
      <c r="BJ3887" s="141"/>
      <c r="BK3887" s="141"/>
      <c r="BL3887" s="141" t="s">
        <v>5829</v>
      </c>
      <c r="BM3887" s="141">
        <v>47.12397</v>
      </c>
      <c r="BN3887" s="141">
        <v>-70.868160000000003</v>
      </c>
      <c r="BO3887" s="141">
        <v>1997</v>
      </c>
      <c r="BP3887" s="143" t="s">
        <v>485</v>
      </c>
      <c r="BQ3887" s="143" t="s">
        <v>26794</v>
      </c>
    </row>
    <row r="3888" spans="15:69" x14ac:dyDescent="0.25">
      <c r="O3888" s="225" t="str">
        <f t="shared" si="1271"/>
        <v/>
      </c>
      <c r="BF3888" s="141">
        <v>21010</v>
      </c>
      <c r="BG3888" s="142" t="s">
        <v>5830</v>
      </c>
      <c r="BH3888" s="141" t="s">
        <v>478</v>
      </c>
      <c r="BI3888" s="141" t="s">
        <v>186</v>
      </c>
      <c r="BJ3888" s="141"/>
      <c r="BK3888" s="141"/>
      <c r="BL3888" s="141" t="s">
        <v>5831</v>
      </c>
      <c r="BM3888" s="141">
        <v>47.14282</v>
      </c>
      <c r="BN3888" s="141">
        <v>-70.846019999999996</v>
      </c>
      <c r="BO3888" s="141">
        <v>1997</v>
      </c>
      <c r="BP3888" s="143" t="s">
        <v>480</v>
      </c>
      <c r="BQ3888" s="143" t="s">
        <v>26794</v>
      </c>
    </row>
    <row r="3889" spans="15:69" x14ac:dyDescent="0.25">
      <c r="O3889" s="225" t="str">
        <f t="shared" si="1271"/>
        <v/>
      </c>
      <c r="BF3889" s="141">
        <v>21010</v>
      </c>
      <c r="BG3889" s="142" t="s">
        <v>5832</v>
      </c>
      <c r="BH3889" s="141" t="s">
        <v>478</v>
      </c>
      <c r="BI3889" s="141" t="s">
        <v>1268</v>
      </c>
      <c r="BJ3889" s="141"/>
      <c r="BK3889" s="141" t="s">
        <v>5833</v>
      </c>
      <c r="BL3889" s="141" t="s">
        <v>5831</v>
      </c>
      <c r="BM3889" s="141">
        <v>47.142400000000002</v>
      </c>
      <c r="BN3889" s="141">
        <v>-70.846059999999994</v>
      </c>
      <c r="BO3889" s="141">
        <v>1997</v>
      </c>
      <c r="BP3889" s="143" t="s">
        <v>24420</v>
      </c>
      <c r="BQ3889" s="143" t="s">
        <v>26794</v>
      </c>
    </row>
    <row r="3890" spans="15:69" x14ac:dyDescent="0.25">
      <c r="O3890" s="225" t="str">
        <f t="shared" si="1271"/>
        <v/>
      </c>
      <c r="BF3890" s="141">
        <v>21010</v>
      </c>
      <c r="BG3890" s="142" t="s">
        <v>5834</v>
      </c>
      <c r="BH3890" s="141" t="s">
        <v>478</v>
      </c>
      <c r="BI3890" s="141" t="s">
        <v>176</v>
      </c>
      <c r="BJ3890" s="141"/>
      <c r="BK3890" s="141" t="s">
        <v>5833</v>
      </c>
      <c r="BL3890" s="141" t="s">
        <v>5831</v>
      </c>
      <c r="BM3890" s="141">
        <v>47.142400000000002</v>
      </c>
      <c r="BN3890" s="141">
        <v>-70.846059999999994</v>
      </c>
      <c r="BO3890" s="141">
        <v>1997</v>
      </c>
      <c r="BP3890" s="143" t="s">
        <v>24421</v>
      </c>
      <c r="BQ3890" s="143" t="s">
        <v>26794</v>
      </c>
    </row>
    <row r="3891" spans="15:69" x14ac:dyDescent="0.25">
      <c r="O3891" s="225" t="str">
        <f t="shared" si="1271"/>
        <v/>
      </c>
      <c r="BF3891" s="141">
        <v>21010</v>
      </c>
      <c r="BG3891" s="142" t="s">
        <v>5835</v>
      </c>
      <c r="BH3891" s="141" t="s">
        <v>180</v>
      </c>
      <c r="BI3891" s="141" t="s">
        <v>178</v>
      </c>
      <c r="BJ3891" s="141"/>
      <c r="BK3891" s="141" t="s">
        <v>2272</v>
      </c>
      <c r="BL3891" s="141" t="s">
        <v>5732</v>
      </c>
      <c r="BM3891" s="141">
        <v>47.039709999999999</v>
      </c>
      <c r="BN3891" s="141">
        <v>-70.891260000000003</v>
      </c>
      <c r="BO3891" s="141">
        <v>1997</v>
      </c>
      <c r="BP3891" s="143" t="s">
        <v>24393</v>
      </c>
      <c r="BQ3891" s="143" t="s">
        <v>26794</v>
      </c>
    </row>
    <row r="3892" spans="15:69" x14ac:dyDescent="0.25">
      <c r="O3892" s="225" t="str">
        <f t="shared" si="1271"/>
        <v/>
      </c>
      <c r="BF3892" s="141">
        <v>20015</v>
      </c>
      <c r="BG3892" s="142" t="s">
        <v>5826</v>
      </c>
      <c r="BH3892" s="141" t="s">
        <v>180</v>
      </c>
      <c r="BI3892" s="141" t="s">
        <v>191</v>
      </c>
      <c r="BJ3892" s="141" t="s">
        <v>2254</v>
      </c>
      <c r="BK3892" s="141"/>
      <c r="BL3892" s="141" t="s">
        <v>5827</v>
      </c>
      <c r="BM3892" s="141">
        <v>46.920617</v>
      </c>
      <c r="BN3892" s="141">
        <v>-70.889916999999997</v>
      </c>
      <c r="BO3892" s="141">
        <v>2006</v>
      </c>
      <c r="BP3892" s="143" t="s">
        <v>24419</v>
      </c>
      <c r="BQ3892" s="143" t="s">
        <v>17560</v>
      </c>
    </row>
    <row r="3893" spans="15:69" x14ac:dyDescent="0.25">
      <c r="O3893" s="225" t="str">
        <f t="shared" si="1271"/>
        <v/>
      </c>
      <c r="BF3893" s="141">
        <v>21020</v>
      </c>
      <c r="BG3893" s="142" t="s">
        <v>5724</v>
      </c>
      <c r="BH3893" s="141" t="s">
        <v>478</v>
      </c>
      <c r="BI3893" s="141" t="s">
        <v>186</v>
      </c>
      <c r="BJ3893" s="141" t="s">
        <v>5725</v>
      </c>
      <c r="BK3893" s="141" t="s">
        <v>470</v>
      </c>
      <c r="BL3893" s="141" t="s">
        <v>5726</v>
      </c>
      <c r="BM3893" s="141">
        <v>47.062412999999999</v>
      </c>
      <c r="BN3893" s="141">
        <v>-70.841808</v>
      </c>
      <c r="BO3893" s="141">
        <v>1970</v>
      </c>
      <c r="BP3893" s="143" t="s">
        <v>186</v>
      </c>
      <c r="BQ3893" s="143" t="s">
        <v>17560</v>
      </c>
    </row>
    <row r="3894" spans="15:69" x14ac:dyDescent="0.25">
      <c r="O3894" s="225" t="str">
        <f t="shared" si="1271"/>
        <v/>
      </c>
      <c r="BF3894" s="141">
        <v>21020</v>
      </c>
      <c r="BG3894" s="142" t="s">
        <v>5727</v>
      </c>
      <c r="BH3894" s="141" t="s">
        <v>478</v>
      </c>
      <c r="BI3894" s="141" t="s">
        <v>177</v>
      </c>
      <c r="BJ3894" s="141" t="s">
        <v>5728</v>
      </c>
      <c r="BK3894" s="141" t="s">
        <v>5729</v>
      </c>
      <c r="BL3894" s="141" t="s">
        <v>5730</v>
      </c>
      <c r="BM3894" s="141">
        <v>47.074246000000002</v>
      </c>
      <c r="BN3894" s="141">
        <v>-70.859002000000004</v>
      </c>
      <c r="BO3894" s="141">
        <v>1971</v>
      </c>
      <c r="BP3894" s="143" t="s">
        <v>177</v>
      </c>
      <c r="BQ3894" s="143" t="s">
        <v>17560</v>
      </c>
    </row>
    <row r="3895" spans="15:69" x14ac:dyDescent="0.25">
      <c r="O3895" s="225" t="str">
        <f t="shared" si="1271"/>
        <v/>
      </c>
      <c r="BF3895" s="141">
        <v>21035</v>
      </c>
      <c r="BG3895" s="142" t="s">
        <v>5908</v>
      </c>
      <c r="BH3895" s="141" t="s">
        <v>180</v>
      </c>
      <c r="BI3895" s="141" t="s">
        <v>191</v>
      </c>
      <c r="BJ3895" s="141" t="s">
        <v>5909</v>
      </c>
      <c r="BK3895" s="141" t="s">
        <v>5910</v>
      </c>
      <c r="BL3895" s="141" t="s">
        <v>5911</v>
      </c>
      <c r="BM3895" s="141">
        <v>46.896830000000001</v>
      </c>
      <c r="BN3895" s="141">
        <v>-71.127110000000002</v>
      </c>
      <c r="BO3895" s="141">
        <v>1997</v>
      </c>
      <c r="BP3895" s="143" t="s">
        <v>24435</v>
      </c>
      <c r="BQ3895" s="143" t="s">
        <v>17560</v>
      </c>
    </row>
    <row r="3896" spans="15:69" x14ac:dyDescent="0.25">
      <c r="O3896" s="225" t="str">
        <f t="shared" si="1271"/>
        <v/>
      </c>
      <c r="BF3896" s="141">
        <v>21035</v>
      </c>
      <c r="BG3896" s="142" t="s">
        <v>5912</v>
      </c>
      <c r="BH3896" s="141" t="s">
        <v>180</v>
      </c>
      <c r="BI3896" s="141" t="s">
        <v>191</v>
      </c>
      <c r="BJ3896" s="141" t="s">
        <v>5913</v>
      </c>
      <c r="BK3896" s="141" t="s">
        <v>5914</v>
      </c>
      <c r="BL3896" s="141" t="s">
        <v>5911</v>
      </c>
      <c r="BM3896" s="141">
        <v>46.904229999999998</v>
      </c>
      <c r="BN3896" s="141">
        <v>-71.113510000000005</v>
      </c>
      <c r="BO3896" s="141">
        <v>1997</v>
      </c>
      <c r="BP3896" s="143" t="s">
        <v>24436</v>
      </c>
      <c r="BQ3896" s="143" t="s">
        <v>17560</v>
      </c>
    </row>
    <row r="3897" spans="15:69" x14ac:dyDescent="0.25">
      <c r="O3897" s="225" t="str">
        <f t="shared" si="1271"/>
        <v/>
      </c>
      <c r="BF3897" s="141">
        <v>21035</v>
      </c>
      <c r="BG3897" s="142" t="s">
        <v>5915</v>
      </c>
      <c r="BH3897" s="141" t="s">
        <v>180</v>
      </c>
      <c r="BI3897" s="141" t="s">
        <v>191</v>
      </c>
      <c r="BJ3897" s="141" t="s">
        <v>5916</v>
      </c>
      <c r="BK3897" s="141" t="s">
        <v>4160</v>
      </c>
      <c r="BL3897" s="141" t="s">
        <v>5917</v>
      </c>
      <c r="BM3897" s="141">
        <v>46.917700000000004</v>
      </c>
      <c r="BN3897" s="141">
        <v>-71.080389999999994</v>
      </c>
      <c r="BO3897" s="141">
        <v>1997</v>
      </c>
      <c r="BP3897" s="143" t="s">
        <v>24437</v>
      </c>
      <c r="BQ3897" s="143" t="s">
        <v>17560</v>
      </c>
    </row>
    <row r="3898" spans="15:69" x14ac:dyDescent="0.25">
      <c r="O3898" s="225" t="str">
        <f t="shared" si="1271"/>
        <v/>
      </c>
      <c r="BF3898" s="141">
        <v>22045</v>
      </c>
      <c r="BG3898" s="142" t="s">
        <v>6148</v>
      </c>
      <c r="BH3898" s="141" t="s">
        <v>478</v>
      </c>
      <c r="BI3898" s="141" t="s">
        <v>176</v>
      </c>
      <c r="BJ3898" s="141" t="s">
        <v>6149</v>
      </c>
      <c r="BK3898" s="141" t="s">
        <v>461</v>
      </c>
      <c r="BL3898" s="141" t="s">
        <v>6150</v>
      </c>
      <c r="BM3898" s="141">
        <v>47.017842000000002</v>
      </c>
      <c r="BN3898" s="141">
        <v>-71.197357999999994</v>
      </c>
      <c r="BO3898" s="141">
        <v>1965</v>
      </c>
      <c r="BP3898" s="143" t="s">
        <v>24475</v>
      </c>
      <c r="BQ3898" s="143" t="s">
        <v>17560</v>
      </c>
    </row>
    <row r="3899" spans="15:69" x14ac:dyDescent="0.25">
      <c r="O3899" s="225" t="str">
        <f t="shared" si="1271"/>
        <v/>
      </c>
      <c r="BF3899" s="141">
        <v>29013</v>
      </c>
      <c r="BG3899" s="142" t="s">
        <v>16251</v>
      </c>
      <c r="BH3899" s="141" t="s">
        <v>180</v>
      </c>
      <c r="BI3899" s="141" t="s">
        <v>178</v>
      </c>
      <c r="BJ3899" s="141"/>
      <c r="BK3899" s="141" t="s">
        <v>2824</v>
      </c>
      <c r="BL3899" s="141" t="s">
        <v>16252</v>
      </c>
      <c r="BM3899" s="141">
        <v>45.862009999999998</v>
      </c>
      <c r="BN3899" s="141">
        <v>-70.636679999999998</v>
      </c>
      <c r="BO3899" s="141">
        <v>1983</v>
      </c>
      <c r="BP3899" s="143" t="s">
        <v>25393</v>
      </c>
      <c r="BQ3899" s="143" t="s">
        <v>17560</v>
      </c>
    </row>
    <row r="3900" spans="15:69" x14ac:dyDescent="0.25">
      <c r="O3900" s="225" t="str">
        <f t="shared" si="1271"/>
        <v/>
      </c>
      <c r="BF3900" s="141">
        <v>29038</v>
      </c>
      <c r="BG3900" s="142" t="s">
        <v>17360</v>
      </c>
      <c r="BH3900" s="141" t="s">
        <v>180</v>
      </c>
      <c r="BI3900" s="141" t="s">
        <v>191</v>
      </c>
      <c r="BJ3900" s="141" t="s">
        <v>2088</v>
      </c>
      <c r="BK3900" s="141" t="s">
        <v>17361</v>
      </c>
      <c r="BL3900" s="141" t="s">
        <v>17362</v>
      </c>
      <c r="BM3900" s="141">
        <v>45.964860000000002</v>
      </c>
      <c r="BN3900" s="141">
        <v>-70.827380000000005</v>
      </c>
      <c r="BO3900" s="141">
        <v>1985</v>
      </c>
      <c r="BP3900" s="143"/>
      <c r="BQ3900" s="143" t="s">
        <v>17560</v>
      </c>
    </row>
    <row r="3901" spans="15:69" x14ac:dyDescent="0.25">
      <c r="O3901" s="225" t="str">
        <f t="shared" si="1271"/>
        <v/>
      </c>
      <c r="BF3901" s="141">
        <v>29038</v>
      </c>
      <c r="BG3901" s="142" t="s">
        <v>17406</v>
      </c>
      <c r="BH3901" s="141" t="s">
        <v>16848</v>
      </c>
      <c r="BI3901" s="141" t="s">
        <v>177</v>
      </c>
      <c r="BJ3901" s="141" t="s">
        <v>1807</v>
      </c>
      <c r="BK3901" s="141" t="s">
        <v>17407</v>
      </c>
      <c r="BL3901" s="141" t="s">
        <v>17408</v>
      </c>
      <c r="BM3901" s="141">
        <v>45.961250999999997</v>
      </c>
      <c r="BN3901" s="141">
        <v>-70.798761999999996</v>
      </c>
      <c r="BO3901" s="141">
        <v>1985</v>
      </c>
      <c r="BP3901" s="143" t="s">
        <v>23918</v>
      </c>
      <c r="BQ3901" s="143" t="s">
        <v>17560</v>
      </c>
    </row>
    <row r="3902" spans="15:69" x14ac:dyDescent="0.25">
      <c r="O3902" s="225" t="str">
        <f t="shared" si="1271"/>
        <v/>
      </c>
      <c r="BF3902" s="141">
        <v>29073</v>
      </c>
      <c r="BG3902" s="142" t="s">
        <v>16017</v>
      </c>
      <c r="BH3902" s="141" t="s">
        <v>478</v>
      </c>
      <c r="BI3902" s="141" t="s">
        <v>186</v>
      </c>
      <c r="BJ3902" s="141" t="s">
        <v>16018</v>
      </c>
      <c r="BK3902" s="141" t="s">
        <v>5729</v>
      </c>
      <c r="BL3902" s="141" t="s">
        <v>15965</v>
      </c>
      <c r="BM3902" s="141">
        <v>46.11835</v>
      </c>
      <c r="BN3902" s="141">
        <v>-70.707139999999995</v>
      </c>
      <c r="BO3902" s="141">
        <v>1997</v>
      </c>
      <c r="BP3902" s="143" t="s">
        <v>25369</v>
      </c>
      <c r="BQ3902" s="143" t="s">
        <v>17560</v>
      </c>
    </row>
    <row r="3903" spans="15:69" x14ac:dyDescent="0.25">
      <c r="O3903" s="225" t="str">
        <f t="shared" si="1271"/>
        <v/>
      </c>
      <c r="BF3903" s="141">
        <v>29073</v>
      </c>
      <c r="BG3903" s="142" t="s">
        <v>16019</v>
      </c>
      <c r="BH3903" s="141" t="s">
        <v>478</v>
      </c>
      <c r="BI3903" s="141" t="s">
        <v>186</v>
      </c>
      <c r="BJ3903" s="141" t="s">
        <v>16020</v>
      </c>
      <c r="BK3903" s="141" t="s">
        <v>15958</v>
      </c>
      <c r="BL3903" s="141" t="s">
        <v>15959</v>
      </c>
      <c r="BM3903" s="141">
        <v>46.093350000000001</v>
      </c>
      <c r="BN3903" s="141">
        <v>-70.683660000000003</v>
      </c>
      <c r="BO3903" s="141">
        <v>2003</v>
      </c>
      <c r="BP3903" s="143" t="s">
        <v>25369</v>
      </c>
      <c r="BQ3903" s="143" t="s">
        <v>17560</v>
      </c>
    </row>
    <row r="3904" spans="15:69" x14ac:dyDescent="0.25">
      <c r="O3904" s="225" t="str">
        <f t="shared" si="1271"/>
        <v/>
      </c>
      <c r="BF3904" s="141">
        <v>29073</v>
      </c>
      <c r="BG3904" s="142" t="s">
        <v>16021</v>
      </c>
      <c r="BH3904" s="141" t="s">
        <v>180</v>
      </c>
      <c r="BI3904" s="141" t="s">
        <v>190</v>
      </c>
      <c r="BJ3904" s="141" t="s">
        <v>16022</v>
      </c>
      <c r="BK3904" s="141"/>
      <c r="BL3904" s="141" t="s">
        <v>16023</v>
      </c>
      <c r="BM3904" s="141">
        <v>46.15014</v>
      </c>
      <c r="BN3904" s="141">
        <v>-70.69896</v>
      </c>
      <c r="BO3904" s="141">
        <v>2011</v>
      </c>
      <c r="BP3904" s="143" t="s">
        <v>1598</v>
      </c>
      <c r="BQ3904" s="143" t="s">
        <v>17560</v>
      </c>
    </row>
    <row r="3905" spans="15:69" x14ac:dyDescent="0.25">
      <c r="O3905" s="225" t="str">
        <f t="shared" si="1271"/>
        <v/>
      </c>
      <c r="BF3905" s="141">
        <v>29073</v>
      </c>
      <c r="BG3905" s="142" t="s">
        <v>16024</v>
      </c>
      <c r="BH3905" s="141" t="s">
        <v>180</v>
      </c>
      <c r="BI3905" s="141" t="s">
        <v>190</v>
      </c>
      <c r="BJ3905" s="141" t="s">
        <v>16025</v>
      </c>
      <c r="BK3905" s="141"/>
      <c r="BL3905" s="141" t="s">
        <v>16026</v>
      </c>
      <c r="BM3905" s="141">
        <v>46.152880000000003</v>
      </c>
      <c r="BN3905" s="141">
        <v>-70.675960000000003</v>
      </c>
      <c r="BO3905" s="141">
        <v>2013</v>
      </c>
      <c r="BP3905" s="143" t="s">
        <v>1598</v>
      </c>
      <c r="BQ3905" s="143" t="s">
        <v>17560</v>
      </c>
    </row>
    <row r="3906" spans="15:69" x14ac:dyDescent="0.25">
      <c r="O3906" s="225" t="str">
        <f t="shared" si="1271"/>
        <v/>
      </c>
      <c r="BF3906" s="141">
        <v>29073</v>
      </c>
      <c r="BG3906" s="142" t="s">
        <v>16027</v>
      </c>
      <c r="BH3906" s="141" t="s">
        <v>180</v>
      </c>
      <c r="BI3906" s="141" t="s">
        <v>190</v>
      </c>
      <c r="BJ3906" s="141" t="s">
        <v>16028</v>
      </c>
      <c r="BK3906" s="141"/>
      <c r="BL3906" s="141" t="s">
        <v>16029</v>
      </c>
      <c r="BM3906" s="141">
        <v>46.131430000000002</v>
      </c>
      <c r="BN3906" s="141">
        <v>-70.648129999999995</v>
      </c>
      <c r="BO3906" s="141">
        <v>2009</v>
      </c>
      <c r="BP3906" s="143" t="s">
        <v>1598</v>
      </c>
      <c r="BQ3906" s="143" t="s">
        <v>17560</v>
      </c>
    </row>
    <row r="3907" spans="15:69" x14ac:dyDescent="0.25">
      <c r="O3907" s="225" t="str">
        <f t="shared" si="1271"/>
        <v/>
      </c>
      <c r="BF3907" s="141">
        <v>29073</v>
      </c>
      <c r="BG3907" s="142" t="s">
        <v>16030</v>
      </c>
      <c r="BH3907" s="141" t="s">
        <v>180</v>
      </c>
      <c r="BI3907" s="141" t="s">
        <v>190</v>
      </c>
      <c r="BJ3907" s="141" t="s">
        <v>16031</v>
      </c>
      <c r="BK3907" s="141"/>
      <c r="BL3907" s="141" t="s">
        <v>16032</v>
      </c>
      <c r="BM3907" s="141">
        <v>46.127940000000002</v>
      </c>
      <c r="BN3907" s="141">
        <v>-70.649320000000003</v>
      </c>
      <c r="BO3907" s="141">
        <v>2006</v>
      </c>
      <c r="BP3907" s="143" t="s">
        <v>1598</v>
      </c>
      <c r="BQ3907" s="143" t="s">
        <v>17560</v>
      </c>
    </row>
    <row r="3908" spans="15:69" x14ac:dyDescent="0.25">
      <c r="O3908" s="225" t="str">
        <f t="shared" si="1271"/>
        <v/>
      </c>
      <c r="BF3908" s="141">
        <v>29073</v>
      </c>
      <c r="BG3908" s="142" t="s">
        <v>16033</v>
      </c>
      <c r="BH3908" s="141" t="s">
        <v>180</v>
      </c>
      <c r="BI3908" s="141" t="s">
        <v>190</v>
      </c>
      <c r="BJ3908" s="141" t="s">
        <v>16034</v>
      </c>
      <c r="BK3908" s="141"/>
      <c r="BL3908" s="141" t="s">
        <v>16035</v>
      </c>
      <c r="BM3908" s="141">
        <v>46.111809999999998</v>
      </c>
      <c r="BN3908" s="141">
        <v>-70.643690000000007</v>
      </c>
      <c r="BO3908" s="141">
        <v>2012</v>
      </c>
      <c r="BP3908" s="143" t="s">
        <v>1598</v>
      </c>
      <c r="BQ3908" s="143" t="s">
        <v>17560</v>
      </c>
    </row>
    <row r="3909" spans="15:69" x14ac:dyDescent="0.25">
      <c r="O3909" s="225" t="str">
        <f t="shared" si="1271"/>
        <v/>
      </c>
      <c r="BF3909" s="141">
        <v>29073</v>
      </c>
      <c r="BG3909" s="142" t="s">
        <v>16036</v>
      </c>
      <c r="BH3909" s="141" t="s">
        <v>180</v>
      </c>
      <c r="BI3909" s="141" t="s">
        <v>190</v>
      </c>
      <c r="BJ3909" s="141" t="s">
        <v>16037</v>
      </c>
      <c r="BK3909" s="141"/>
      <c r="BL3909" s="141" t="s">
        <v>16038</v>
      </c>
      <c r="BM3909" s="141">
        <v>46.108519999999999</v>
      </c>
      <c r="BN3909" s="141">
        <v>-70.681560000000005</v>
      </c>
      <c r="BO3909" s="141">
        <v>2014</v>
      </c>
      <c r="BP3909" s="143" t="s">
        <v>1598</v>
      </c>
      <c r="BQ3909" s="143" t="s">
        <v>17560</v>
      </c>
    </row>
    <row r="3910" spans="15:69" x14ac:dyDescent="0.25">
      <c r="O3910" s="225" t="str">
        <f t="shared" si="1271"/>
        <v/>
      </c>
      <c r="BF3910" s="141">
        <v>29073</v>
      </c>
      <c r="BG3910" s="142" t="s">
        <v>16039</v>
      </c>
      <c r="BH3910" s="141" t="s">
        <v>180</v>
      </c>
      <c r="BI3910" s="141" t="s">
        <v>178</v>
      </c>
      <c r="BJ3910" s="141" t="s">
        <v>16040</v>
      </c>
      <c r="BK3910" s="141" t="s">
        <v>10389</v>
      </c>
      <c r="BL3910" s="141" t="s">
        <v>16041</v>
      </c>
      <c r="BM3910" s="141">
        <v>46.126939999999998</v>
      </c>
      <c r="BN3910" s="141">
        <v>-70.695189999999997</v>
      </c>
      <c r="BO3910" s="141">
        <v>1986</v>
      </c>
      <c r="BP3910" s="143" t="s">
        <v>25375</v>
      </c>
      <c r="BQ3910" s="143" t="s">
        <v>17560</v>
      </c>
    </row>
    <row r="3911" spans="15:69" x14ac:dyDescent="0.25">
      <c r="O3911" s="225" t="str">
        <f t="shared" si="1271"/>
        <v/>
      </c>
      <c r="BF3911" s="141">
        <v>30025</v>
      </c>
      <c r="BG3911" s="142" t="s">
        <v>12160</v>
      </c>
      <c r="BH3911" s="141" t="s">
        <v>478</v>
      </c>
      <c r="BI3911" s="141" t="s">
        <v>176</v>
      </c>
      <c r="BJ3911" s="141" t="s">
        <v>1588</v>
      </c>
      <c r="BK3911" s="141"/>
      <c r="BL3911" s="141" t="s">
        <v>12161</v>
      </c>
      <c r="BM3911" s="141">
        <v>45.559612000000001</v>
      </c>
      <c r="BN3911" s="141">
        <v>-70.815758000000002</v>
      </c>
      <c r="BO3911" s="141">
        <v>2009</v>
      </c>
      <c r="BP3911" s="143" t="s">
        <v>24676</v>
      </c>
      <c r="BQ3911" s="143" t="s">
        <v>17560</v>
      </c>
    </row>
    <row r="3912" spans="15:69" x14ac:dyDescent="0.25">
      <c r="O3912" s="225" t="str">
        <f t="shared" si="1271"/>
        <v/>
      </c>
      <c r="BF3912" s="141">
        <v>30095</v>
      </c>
      <c r="BG3912" s="142" t="s">
        <v>2484</v>
      </c>
      <c r="BH3912" s="141" t="s">
        <v>478</v>
      </c>
      <c r="BI3912" s="141" t="s">
        <v>176</v>
      </c>
      <c r="BJ3912" s="141" t="s">
        <v>1588</v>
      </c>
      <c r="BK3912" s="141" t="s">
        <v>2485</v>
      </c>
      <c r="BL3912" s="141" t="s">
        <v>2483</v>
      </c>
      <c r="BM3912" s="141">
        <v>45.83278</v>
      </c>
      <c r="BN3912" s="141">
        <v>-71.072779999999995</v>
      </c>
      <c r="BO3912" s="141">
        <v>2005</v>
      </c>
      <c r="BP3912" s="143" t="s">
        <v>176</v>
      </c>
      <c r="BQ3912" s="143" t="s">
        <v>17560</v>
      </c>
    </row>
    <row r="3913" spans="15:69" x14ac:dyDescent="0.25">
      <c r="O3913" s="225" t="str">
        <f t="shared" si="1271"/>
        <v/>
      </c>
      <c r="BF3913" s="141">
        <v>31084</v>
      </c>
      <c r="BG3913" s="142" t="s">
        <v>17223</v>
      </c>
      <c r="BH3913" s="141" t="s">
        <v>478</v>
      </c>
      <c r="BI3913" s="141" t="s">
        <v>186</v>
      </c>
      <c r="BJ3913" s="141" t="s">
        <v>17224</v>
      </c>
      <c r="BK3913" s="141" t="s">
        <v>17225</v>
      </c>
      <c r="BL3913" s="141" t="s">
        <v>1274</v>
      </c>
      <c r="BM3913" s="141">
        <v>46.120193358808102</v>
      </c>
      <c r="BN3913" s="141">
        <v>-71.263266190882206</v>
      </c>
      <c r="BO3913" s="141">
        <v>2008</v>
      </c>
      <c r="BP3913" s="143" t="s">
        <v>480</v>
      </c>
      <c r="BQ3913" s="143" t="s">
        <v>17560</v>
      </c>
    </row>
    <row r="3914" spans="15:69" x14ac:dyDescent="0.25">
      <c r="O3914" s="225" t="str">
        <f t="shared" si="1271"/>
        <v/>
      </c>
      <c r="BF3914" s="141">
        <v>31084</v>
      </c>
      <c r="BG3914" s="142" t="s">
        <v>17226</v>
      </c>
      <c r="BH3914" s="141" t="s">
        <v>478</v>
      </c>
      <c r="BI3914" s="141" t="s">
        <v>186</v>
      </c>
      <c r="BJ3914" s="141" t="s">
        <v>17227</v>
      </c>
      <c r="BK3914" s="141" t="s">
        <v>15769</v>
      </c>
      <c r="BL3914" s="141" t="s">
        <v>17228</v>
      </c>
      <c r="BM3914" s="141">
        <v>46.085589797492403</v>
      </c>
      <c r="BN3914" s="141">
        <v>-71.283089879131296</v>
      </c>
      <c r="BO3914" s="141">
        <v>1990</v>
      </c>
      <c r="BP3914" s="143" t="s">
        <v>16234</v>
      </c>
      <c r="BQ3914" s="143" t="s">
        <v>17560</v>
      </c>
    </row>
    <row r="3915" spans="15:69" x14ac:dyDescent="0.25">
      <c r="O3915" s="225" t="str">
        <f t="shared" si="1271"/>
        <v/>
      </c>
      <c r="BF3915" s="141">
        <v>31084</v>
      </c>
      <c r="BG3915" s="142" t="s">
        <v>17229</v>
      </c>
      <c r="BH3915" s="141" t="s">
        <v>180</v>
      </c>
      <c r="BI3915" s="141" t="s">
        <v>191</v>
      </c>
      <c r="BJ3915" s="141" t="s">
        <v>17230</v>
      </c>
      <c r="BK3915" s="141" t="s">
        <v>17231</v>
      </c>
      <c r="BL3915" s="141" t="s">
        <v>17232</v>
      </c>
      <c r="BM3915" s="141">
        <v>46.067970000000003</v>
      </c>
      <c r="BN3915" s="141">
        <v>-71.351519999999994</v>
      </c>
      <c r="BO3915" s="141">
        <v>2012</v>
      </c>
      <c r="BP3915" s="143" t="s">
        <v>191</v>
      </c>
      <c r="BQ3915" s="143" t="s">
        <v>17560</v>
      </c>
    </row>
    <row r="3916" spans="15:69" x14ac:dyDescent="0.25">
      <c r="O3916" s="225" t="str">
        <f t="shared" si="1271"/>
        <v/>
      </c>
      <c r="BF3916" s="141">
        <v>31084</v>
      </c>
      <c r="BG3916" s="142" t="s">
        <v>17233</v>
      </c>
      <c r="BH3916" s="141" t="s">
        <v>180</v>
      </c>
      <c r="BI3916" s="141" t="s">
        <v>178</v>
      </c>
      <c r="BJ3916" s="141" t="s">
        <v>17234</v>
      </c>
      <c r="BK3916" s="141" t="s">
        <v>17235</v>
      </c>
      <c r="BL3916" s="141" t="s">
        <v>5732</v>
      </c>
      <c r="BM3916" s="141">
        <v>46.042639471190597</v>
      </c>
      <c r="BN3916" s="141">
        <v>-71.373172528366396</v>
      </c>
      <c r="BO3916" s="141">
        <v>1986</v>
      </c>
      <c r="BP3916" s="143" t="s">
        <v>482</v>
      </c>
      <c r="BQ3916" s="143" t="s">
        <v>17560</v>
      </c>
    </row>
    <row r="3917" spans="15:69" x14ac:dyDescent="0.25">
      <c r="O3917" s="225" t="str">
        <f t="shared" si="1271"/>
        <v/>
      </c>
      <c r="BF3917" s="141">
        <v>31084</v>
      </c>
      <c r="BG3917" s="142" t="s">
        <v>17236</v>
      </c>
      <c r="BH3917" s="141" t="s">
        <v>478</v>
      </c>
      <c r="BI3917" s="141" t="s">
        <v>177</v>
      </c>
      <c r="BJ3917" s="141" t="s">
        <v>17237</v>
      </c>
      <c r="BK3917" s="141" t="s">
        <v>10896</v>
      </c>
      <c r="BL3917" s="141" t="s">
        <v>17238</v>
      </c>
      <c r="BM3917" s="141">
        <v>46.140984235601401</v>
      </c>
      <c r="BN3917" s="141">
        <v>-71.220645468117198</v>
      </c>
      <c r="BO3917" s="141">
        <v>1975</v>
      </c>
      <c r="BP3917" s="143" t="s">
        <v>25471</v>
      </c>
      <c r="BQ3917" s="143" t="s">
        <v>17560</v>
      </c>
    </row>
    <row r="3918" spans="15:69" x14ac:dyDescent="0.25">
      <c r="O3918" s="225" t="str">
        <f t="shared" ref="O3918:O3981" si="1272">IF(OR(B3918="",C3918="",G3918="",H3918="",I3918="",AND(J3918="",BW3918=FALSE),AND(K3918="",BX3918=FALSE),AND(L3918="",BY3918=FALSE),AND(M3918="",BZ3918=FALSE)),"",(IF(AND(100&gt;=CG3918,CG3918&gt;80),"A",IF(AND(80&gt;=CG3918,CG3918&gt;60),"B",IF(AND(60&gt;=CG3918,CG3918&gt;40),"C",IF(AND(40&gt;=CG3918,CG3918&gt;20),"D","E"))))))</f>
        <v/>
      </c>
      <c r="BF3918" s="141">
        <v>29112</v>
      </c>
      <c r="BG3918" s="142" t="s">
        <v>17082</v>
      </c>
      <c r="BH3918" s="141" t="s">
        <v>180</v>
      </c>
      <c r="BI3918" s="141" t="s">
        <v>191</v>
      </c>
      <c r="BJ3918" s="141"/>
      <c r="BK3918" s="141" t="s">
        <v>3008</v>
      </c>
      <c r="BL3918" s="141" t="s">
        <v>17083</v>
      </c>
      <c r="BM3918" s="141">
        <v>46.073326721346902</v>
      </c>
      <c r="BN3918" s="141">
        <v>-70.946859664783204</v>
      </c>
      <c r="BO3918" s="141">
        <v>1986</v>
      </c>
      <c r="BP3918" s="143" t="s">
        <v>25443</v>
      </c>
      <c r="BQ3918" s="143" t="s">
        <v>17560</v>
      </c>
    </row>
    <row r="3919" spans="15:69" x14ac:dyDescent="0.25">
      <c r="O3919" s="225" t="str">
        <f t="shared" si="1272"/>
        <v/>
      </c>
      <c r="BF3919" s="141">
        <v>29112</v>
      </c>
      <c r="BG3919" s="142" t="s">
        <v>17084</v>
      </c>
      <c r="BH3919" s="141" t="s">
        <v>478</v>
      </c>
      <c r="BI3919" s="141" t="s">
        <v>177</v>
      </c>
      <c r="BJ3919" s="141"/>
      <c r="BK3919" s="141" t="s">
        <v>1658</v>
      </c>
      <c r="BL3919" s="141" t="s">
        <v>17085</v>
      </c>
      <c r="BM3919" s="141">
        <v>46.057442897277802</v>
      </c>
      <c r="BN3919" s="141">
        <v>-70.952237153538306</v>
      </c>
      <c r="BO3919" s="141">
        <v>1954</v>
      </c>
      <c r="BP3919" s="143" t="s">
        <v>25444</v>
      </c>
      <c r="BQ3919" s="143" t="s">
        <v>17560</v>
      </c>
    </row>
    <row r="3920" spans="15:69" x14ac:dyDescent="0.25">
      <c r="O3920" s="225" t="str">
        <f t="shared" si="1272"/>
        <v/>
      </c>
      <c r="BF3920" s="141">
        <v>29112</v>
      </c>
      <c r="BG3920" s="142" t="s">
        <v>17086</v>
      </c>
      <c r="BH3920" s="141" t="s">
        <v>478</v>
      </c>
      <c r="BI3920" s="141" t="s">
        <v>176</v>
      </c>
      <c r="BJ3920" s="141"/>
      <c r="BK3920" s="141" t="s">
        <v>17087</v>
      </c>
      <c r="BL3920" s="141" t="s">
        <v>17088</v>
      </c>
      <c r="BM3920" s="141">
        <v>46.053012674703403</v>
      </c>
      <c r="BN3920" s="141">
        <v>-70.968716578806493</v>
      </c>
      <c r="BO3920" s="141">
        <v>2011</v>
      </c>
      <c r="BP3920" s="143" t="s">
        <v>25445</v>
      </c>
      <c r="BQ3920" s="143" t="s">
        <v>17560</v>
      </c>
    </row>
    <row r="3921" spans="15:69" x14ac:dyDescent="0.25">
      <c r="O3921" s="225" t="str">
        <f t="shared" si="1272"/>
        <v/>
      </c>
      <c r="BF3921" s="141">
        <v>29112</v>
      </c>
      <c r="BG3921" s="142" t="s">
        <v>17089</v>
      </c>
      <c r="BH3921" s="141" t="s">
        <v>478</v>
      </c>
      <c r="BI3921" s="141" t="s">
        <v>1268</v>
      </c>
      <c r="BJ3921" s="141" t="s">
        <v>17090</v>
      </c>
      <c r="BK3921" s="141" t="s">
        <v>593</v>
      </c>
      <c r="BL3921" s="141" t="s">
        <v>17091</v>
      </c>
      <c r="BM3921" s="141">
        <v>46.060627006656503</v>
      </c>
      <c r="BN3921" s="141">
        <v>-70.953954199956897</v>
      </c>
      <c r="BO3921" s="141">
        <v>1941</v>
      </c>
      <c r="BP3921" s="143" t="s">
        <v>25446</v>
      </c>
      <c r="BQ3921" s="143" t="s">
        <v>17560</v>
      </c>
    </row>
    <row r="3922" spans="15:69" x14ac:dyDescent="0.25">
      <c r="O3922" s="225" t="str">
        <f t="shared" si="1272"/>
        <v/>
      </c>
      <c r="BF3922" s="141">
        <v>30010</v>
      </c>
      <c r="BG3922" s="142" t="s">
        <v>12507</v>
      </c>
      <c r="BH3922" s="141" t="s">
        <v>180</v>
      </c>
      <c r="BI3922" s="141" t="s">
        <v>178</v>
      </c>
      <c r="BJ3922" s="141" t="s">
        <v>12508</v>
      </c>
      <c r="BK3922" s="141" t="s">
        <v>2722</v>
      </c>
      <c r="BL3922" s="141" t="s">
        <v>2063</v>
      </c>
      <c r="BM3922" s="141">
        <v>45.398962383018898</v>
      </c>
      <c r="BN3922" s="141">
        <v>-71.082500804923299</v>
      </c>
      <c r="BO3922" s="141">
        <v>2004</v>
      </c>
      <c r="BP3922" s="143" t="s">
        <v>24726</v>
      </c>
      <c r="BQ3922" s="143" t="s">
        <v>17560</v>
      </c>
    </row>
    <row r="3923" spans="15:69" x14ac:dyDescent="0.25">
      <c r="O3923" s="225" t="str">
        <f t="shared" si="1272"/>
        <v/>
      </c>
      <c r="BF3923" s="141">
        <v>30010</v>
      </c>
      <c r="BG3923" s="142" t="s">
        <v>12509</v>
      </c>
      <c r="BH3923" s="141" t="s">
        <v>478</v>
      </c>
      <c r="BI3923" s="141" t="s">
        <v>177</v>
      </c>
      <c r="BJ3923" s="141"/>
      <c r="BK3923" s="141" t="s">
        <v>12510</v>
      </c>
      <c r="BL3923" s="141" t="s">
        <v>2063</v>
      </c>
      <c r="BM3923" s="141">
        <v>45.390839481573003</v>
      </c>
      <c r="BN3923" s="141">
        <v>-71.0704134109547</v>
      </c>
      <c r="BO3923" s="141">
        <v>2010</v>
      </c>
      <c r="BP3923" s="143" t="s">
        <v>24727</v>
      </c>
      <c r="BQ3923" s="143" t="s">
        <v>17560</v>
      </c>
    </row>
    <row r="3924" spans="15:69" x14ac:dyDescent="0.25">
      <c r="O3924" s="225" t="str">
        <f t="shared" si="1272"/>
        <v/>
      </c>
      <c r="BF3924" s="141">
        <v>30010</v>
      </c>
      <c r="BG3924" s="142" t="s">
        <v>12154</v>
      </c>
      <c r="BH3924" s="141" t="s">
        <v>478</v>
      </c>
      <c r="BI3924" s="141" t="s">
        <v>176</v>
      </c>
      <c r="BJ3924" s="141" t="s">
        <v>2341</v>
      </c>
      <c r="BK3924" s="141"/>
      <c r="BL3924" s="141"/>
      <c r="BM3924" s="141">
        <v>45.393000000000001</v>
      </c>
      <c r="BN3924" s="141">
        <v>-71.070080000000004</v>
      </c>
      <c r="BO3924" s="141">
        <v>2001</v>
      </c>
      <c r="BP3924" s="143" t="s">
        <v>24672</v>
      </c>
      <c r="BQ3924" s="143" t="s">
        <v>17560</v>
      </c>
    </row>
    <row r="3925" spans="15:69" x14ac:dyDescent="0.25">
      <c r="O3925" s="225" t="str">
        <f t="shared" si="1272"/>
        <v/>
      </c>
      <c r="BF3925" s="141">
        <v>31084</v>
      </c>
      <c r="BG3925" s="142" t="s">
        <v>17239</v>
      </c>
      <c r="BH3925" s="141" t="s">
        <v>478</v>
      </c>
      <c r="BI3925" s="141" t="s">
        <v>177</v>
      </c>
      <c r="BJ3925" s="141" t="s">
        <v>17240</v>
      </c>
      <c r="BK3925" s="141" t="s">
        <v>4157</v>
      </c>
      <c r="BL3925" s="141" t="s">
        <v>17241</v>
      </c>
      <c r="BM3925" s="141">
        <v>46.048831973083203</v>
      </c>
      <c r="BN3925" s="141">
        <v>-71.357440590639101</v>
      </c>
      <c r="BO3925" s="141">
        <v>1971</v>
      </c>
      <c r="BP3925" s="143" t="s">
        <v>25471</v>
      </c>
      <c r="BQ3925" s="143" t="s">
        <v>17560</v>
      </c>
    </row>
    <row r="3926" spans="15:69" x14ac:dyDescent="0.25">
      <c r="O3926" s="225" t="str">
        <f t="shared" si="1272"/>
        <v/>
      </c>
      <c r="BF3926" s="141">
        <v>31122</v>
      </c>
      <c r="BG3926" s="142" t="s">
        <v>16193</v>
      </c>
      <c r="BH3926" s="141" t="s">
        <v>478</v>
      </c>
      <c r="BI3926" s="141" t="s">
        <v>176</v>
      </c>
      <c r="BJ3926" s="141" t="s">
        <v>26573</v>
      </c>
      <c r="BK3926" s="141"/>
      <c r="BL3926" s="141" t="s">
        <v>26572</v>
      </c>
      <c r="BM3926" s="141">
        <v>46.218559999999997</v>
      </c>
      <c r="BN3926" s="141">
        <v>-71.058170000000004</v>
      </c>
      <c r="BO3926" s="141">
        <v>2007</v>
      </c>
      <c r="BP3926" s="143"/>
      <c r="BQ3926" s="143" t="s">
        <v>17560</v>
      </c>
    </row>
    <row r="3927" spans="15:69" x14ac:dyDescent="0.25">
      <c r="O3927" s="225" t="str">
        <f t="shared" si="1272"/>
        <v/>
      </c>
      <c r="BF3927" s="141">
        <v>32013</v>
      </c>
      <c r="BG3927" s="142" t="s">
        <v>22660</v>
      </c>
      <c r="BH3927" s="141" t="s">
        <v>478</v>
      </c>
      <c r="BI3927" s="141" t="s">
        <v>177</v>
      </c>
      <c r="BJ3927" s="141"/>
      <c r="BK3927" s="141" t="s">
        <v>18562</v>
      </c>
      <c r="BL3927" s="141" t="s">
        <v>4427</v>
      </c>
      <c r="BM3927" s="141">
        <v>46.102097319883697</v>
      </c>
      <c r="BN3927" s="141">
        <v>-71.573703373309996</v>
      </c>
      <c r="BO3927" s="141">
        <v>1940</v>
      </c>
      <c r="BP3927" s="143" t="s">
        <v>26224</v>
      </c>
      <c r="BQ3927" s="143" t="s">
        <v>17560</v>
      </c>
    </row>
    <row r="3928" spans="15:69" x14ac:dyDescent="0.25">
      <c r="O3928" s="225" t="str">
        <f t="shared" si="1272"/>
        <v/>
      </c>
      <c r="BF3928" s="141">
        <v>32013</v>
      </c>
      <c r="BG3928" s="142" t="s">
        <v>22661</v>
      </c>
      <c r="BH3928" s="141" t="s">
        <v>180</v>
      </c>
      <c r="BI3928" s="141" t="s">
        <v>191</v>
      </c>
      <c r="BJ3928" s="141"/>
      <c r="BK3928" s="141" t="s">
        <v>22662</v>
      </c>
      <c r="BL3928" s="141" t="s">
        <v>2063</v>
      </c>
      <c r="BM3928" s="141">
        <v>46.104135471326401</v>
      </c>
      <c r="BN3928" s="141">
        <v>-71.568400787091505</v>
      </c>
      <c r="BO3928" s="141">
        <v>1986</v>
      </c>
      <c r="BP3928" s="143" t="s">
        <v>26224</v>
      </c>
      <c r="BQ3928" s="143" t="s">
        <v>17560</v>
      </c>
    </row>
    <row r="3929" spans="15:69" x14ac:dyDescent="0.25">
      <c r="O3929" s="225" t="str">
        <f t="shared" si="1272"/>
        <v/>
      </c>
      <c r="BF3929" s="141">
        <v>32013</v>
      </c>
      <c r="BG3929" s="142" t="s">
        <v>22663</v>
      </c>
      <c r="BH3929" s="141" t="s">
        <v>478</v>
      </c>
      <c r="BI3929" s="141" t="s">
        <v>176</v>
      </c>
      <c r="BJ3929" s="141"/>
      <c r="BK3929" s="141" t="s">
        <v>18562</v>
      </c>
      <c r="BL3929" s="141" t="s">
        <v>4427</v>
      </c>
      <c r="BM3929" s="141">
        <v>46.102097319883697</v>
      </c>
      <c r="BN3929" s="141">
        <v>-71.573703373309996</v>
      </c>
      <c r="BO3929" s="141">
        <v>2002</v>
      </c>
      <c r="BP3929" s="143" t="s">
        <v>26225</v>
      </c>
      <c r="BQ3929" s="143" t="s">
        <v>17560</v>
      </c>
    </row>
    <row r="3930" spans="15:69" x14ac:dyDescent="0.25">
      <c r="O3930" s="225" t="str">
        <f t="shared" si="1272"/>
        <v/>
      </c>
      <c r="BF3930" s="141">
        <v>32013</v>
      </c>
      <c r="BG3930" s="142" t="s">
        <v>22664</v>
      </c>
      <c r="BH3930" s="141" t="s">
        <v>180</v>
      </c>
      <c r="BI3930" s="141" t="s">
        <v>191</v>
      </c>
      <c r="BJ3930" s="141" t="s">
        <v>22665</v>
      </c>
      <c r="BK3930" s="141"/>
      <c r="BL3930" s="141" t="s">
        <v>22666</v>
      </c>
      <c r="BM3930" s="141">
        <v>46.136015999999998</v>
      </c>
      <c r="BN3930" s="141">
        <v>-71.585650000000001</v>
      </c>
      <c r="BO3930" s="141">
        <v>1986</v>
      </c>
      <c r="BP3930" s="143" t="s">
        <v>26226</v>
      </c>
      <c r="BQ3930" s="143" t="s">
        <v>17560</v>
      </c>
    </row>
    <row r="3931" spans="15:69" x14ac:dyDescent="0.25">
      <c r="O3931" s="225" t="str">
        <f t="shared" si="1272"/>
        <v/>
      </c>
      <c r="BF3931" s="141">
        <v>32013</v>
      </c>
      <c r="BG3931" s="142" t="s">
        <v>23041</v>
      </c>
      <c r="BH3931" s="141" t="s">
        <v>180</v>
      </c>
      <c r="BI3931" s="141" t="s">
        <v>191</v>
      </c>
      <c r="BJ3931" s="141" t="s">
        <v>23042</v>
      </c>
      <c r="BK3931" s="141" t="s">
        <v>23043</v>
      </c>
      <c r="BL3931" s="141" t="s">
        <v>2063</v>
      </c>
      <c r="BM3931" s="141">
        <v>46.124856299999998</v>
      </c>
      <c r="BN3931" s="141">
        <v>-71.579065099999895</v>
      </c>
      <c r="BO3931" s="141">
        <v>1998</v>
      </c>
      <c r="BP3931" s="143" t="s">
        <v>26226</v>
      </c>
      <c r="BQ3931" s="143" t="s">
        <v>17560</v>
      </c>
    </row>
    <row r="3932" spans="15:69" x14ac:dyDescent="0.25">
      <c r="O3932" s="225" t="str">
        <f t="shared" si="1272"/>
        <v/>
      </c>
      <c r="BF3932" s="141">
        <v>32065</v>
      </c>
      <c r="BG3932" s="142" t="s">
        <v>22829</v>
      </c>
      <c r="BH3932" s="141" t="s">
        <v>180</v>
      </c>
      <c r="BI3932" s="141" t="s">
        <v>178</v>
      </c>
      <c r="BJ3932" s="141"/>
      <c r="BK3932" s="141"/>
      <c r="BL3932" s="141" t="s">
        <v>22830</v>
      </c>
      <c r="BM3932" s="141">
        <v>46.378210000000003</v>
      </c>
      <c r="BN3932" s="141">
        <v>-71.616429999999994</v>
      </c>
      <c r="BO3932" s="141">
        <v>1991</v>
      </c>
      <c r="BP3932" s="143"/>
      <c r="BQ3932" s="143" t="s">
        <v>17560</v>
      </c>
    </row>
    <row r="3933" spans="15:69" x14ac:dyDescent="0.25">
      <c r="O3933" s="225" t="str">
        <f t="shared" si="1272"/>
        <v/>
      </c>
      <c r="BF3933" s="141">
        <v>32065</v>
      </c>
      <c r="BG3933" s="142" t="s">
        <v>22831</v>
      </c>
      <c r="BH3933" s="141" t="s">
        <v>180</v>
      </c>
      <c r="BI3933" s="141" t="s">
        <v>191</v>
      </c>
      <c r="BJ3933" s="141"/>
      <c r="BK3933" s="141" t="s">
        <v>2836</v>
      </c>
      <c r="BL3933" s="141" t="s">
        <v>22830</v>
      </c>
      <c r="BM3933" s="141">
        <v>46.374029999999998</v>
      </c>
      <c r="BN3933" s="141">
        <v>-71.624840000000006</v>
      </c>
      <c r="BO3933" s="141">
        <v>1982</v>
      </c>
      <c r="BP3933" s="143"/>
      <c r="BQ3933" s="143" t="s">
        <v>17560</v>
      </c>
    </row>
    <row r="3934" spans="15:69" x14ac:dyDescent="0.25">
      <c r="O3934" s="225" t="str">
        <f t="shared" si="1272"/>
        <v/>
      </c>
      <c r="BF3934" s="141">
        <v>32065</v>
      </c>
      <c r="BG3934" s="142" t="s">
        <v>22832</v>
      </c>
      <c r="BH3934" s="141" t="s">
        <v>180</v>
      </c>
      <c r="BI3934" s="141" t="s">
        <v>191</v>
      </c>
      <c r="BJ3934" s="141"/>
      <c r="BK3934" s="141" t="s">
        <v>22833</v>
      </c>
      <c r="BL3934" s="141" t="s">
        <v>22830</v>
      </c>
      <c r="BM3934" s="141">
        <v>46.372660000000003</v>
      </c>
      <c r="BN3934" s="141">
        <v>-71.596509999999995</v>
      </c>
      <c r="BO3934" s="141">
        <v>1982</v>
      </c>
      <c r="BP3934" s="143"/>
      <c r="BQ3934" s="143" t="s">
        <v>17560</v>
      </c>
    </row>
    <row r="3935" spans="15:69" x14ac:dyDescent="0.25">
      <c r="O3935" s="225" t="str">
        <f t="shared" si="1272"/>
        <v/>
      </c>
      <c r="BF3935" s="141">
        <v>32065</v>
      </c>
      <c r="BG3935" s="142" t="s">
        <v>22834</v>
      </c>
      <c r="BH3935" s="141" t="s">
        <v>180</v>
      </c>
      <c r="BI3935" s="141" t="s">
        <v>191</v>
      </c>
      <c r="BJ3935" s="141"/>
      <c r="BK3935" s="141" t="s">
        <v>18463</v>
      </c>
      <c r="BL3935" s="141" t="s">
        <v>22830</v>
      </c>
      <c r="BM3935" s="141">
        <v>46.369599999999998</v>
      </c>
      <c r="BN3935" s="141">
        <v>-71.622699999999995</v>
      </c>
      <c r="BO3935" s="141">
        <v>1982</v>
      </c>
      <c r="BP3935" s="143"/>
      <c r="BQ3935" s="143" t="s">
        <v>17560</v>
      </c>
    </row>
    <row r="3936" spans="15:69" x14ac:dyDescent="0.25">
      <c r="O3936" s="225" t="str">
        <f t="shared" si="1272"/>
        <v/>
      </c>
      <c r="BF3936" s="141">
        <v>32065</v>
      </c>
      <c r="BG3936" s="142" t="s">
        <v>22835</v>
      </c>
      <c r="BH3936" s="141" t="s">
        <v>478</v>
      </c>
      <c r="BI3936" s="141" t="s">
        <v>176</v>
      </c>
      <c r="BJ3936" s="141" t="s">
        <v>2341</v>
      </c>
      <c r="BK3936" s="141" t="s">
        <v>22836</v>
      </c>
      <c r="BL3936" s="141" t="s">
        <v>22830</v>
      </c>
      <c r="BM3936" s="141">
        <v>46.369869999999999</v>
      </c>
      <c r="BN3936" s="141">
        <v>-71.578779999999995</v>
      </c>
      <c r="BO3936" s="141">
        <v>1974</v>
      </c>
      <c r="BP3936" s="143" t="s">
        <v>26247</v>
      </c>
      <c r="BQ3936" s="143" t="s">
        <v>17560</v>
      </c>
    </row>
    <row r="3937" spans="15:69" x14ac:dyDescent="0.25">
      <c r="O3937" s="225" t="str">
        <f t="shared" si="1272"/>
        <v/>
      </c>
      <c r="BF3937" s="141">
        <v>33025</v>
      </c>
      <c r="BG3937" s="142" t="s">
        <v>17298</v>
      </c>
      <c r="BH3937" s="141" t="s">
        <v>180</v>
      </c>
      <c r="BI3937" s="141" t="s">
        <v>191</v>
      </c>
      <c r="BJ3937" s="141" t="s">
        <v>17299</v>
      </c>
      <c r="BK3937" s="141" t="s">
        <v>3588</v>
      </c>
      <c r="BL3937" s="141" t="s">
        <v>17300</v>
      </c>
      <c r="BM3937" s="141">
        <v>46.411288999999996</v>
      </c>
      <c r="BN3937" s="141">
        <v>-71.247624000000002</v>
      </c>
      <c r="BO3937" s="141">
        <v>2003</v>
      </c>
      <c r="BP3937" s="143" t="s">
        <v>191</v>
      </c>
      <c r="BQ3937" s="143" t="s">
        <v>17560</v>
      </c>
    </row>
    <row r="3938" spans="15:69" x14ac:dyDescent="0.25">
      <c r="O3938" s="225" t="str">
        <f t="shared" si="1272"/>
        <v/>
      </c>
      <c r="BF3938" s="141">
        <v>33025</v>
      </c>
      <c r="BG3938" s="142" t="s">
        <v>17301</v>
      </c>
      <c r="BH3938" s="141" t="s">
        <v>180</v>
      </c>
      <c r="BI3938" s="141" t="s">
        <v>178</v>
      </c>
      <c r="BJ3938" s="141" t="s">
        <v>17302</v>
      </c>
      <c r="BK3938" s="141" t="s">
        <v>4538</v>
      </c>
      <c r="BL3938" s="141" t="s">
        <v>17303</v>
      </c>
      <c r="BM3938" s="141">
        <v>46.42886</v>
      </c>
      <c r="BN3938" s="141">
        <v>-71.214134999999999</v>
      </c>
      <c r="BO3938" s="141">
        <v>2003</v>
      </c>
      <c r="BP3938" s="143" t="s">
        <v>484</v>
      </c>
      <c r="BQ3938" s="143" t="s">
        <v>17560</v>
      </c>
    </row>
    <row r="3939" spans="15:69" x14ac:dyDescent="0.25">
      <c r="O3939" s="225" t="str">
        <f t="shared" si="1272"/>
        <v/>
      </c>
      <c r="BF3939" s="141">
        <v>33030</v>
      </c>
      <c r="BG3939" s="142" t="s">
        <v>15866</v>
      </c>
      <c r="BH3939" s="141" t="s">
        <v>478</v>
      </c>
      <c r="BI3939" s="141" t="s">
        <v>176</v>
      </c>
      <c r="BJ3939" s="141" t="s">
        <v>26570</v>
      </c>
      <c r="BK3939" s="141" t="s">
        <v>26571</v>
      </c>
      <c r="BL3939" s="141" t="s">
        <v>15867</v>
      </c>
      <c r="BM3939" s="141">
        <v>46.484430000000003</v>
      </c>
      <c r="BN3939" s="141">
        <v>-71.229370000000003</v>
      </c>
      <c r="BO3939" s="141">
        <v>2004</v>
      </c>
      <c r="BP3939" s="143" t="s">
        <v>1588</v>
      </c>
      <c r="BQ3939" s="143" t="s">
        <v>17560</v>
      </c>
    </row>
    <row r="3940" spans="15:69" x14ac:dyDescent="0.25">
      <c r="O3940" s="225" t="str">
        <f t="shared" si="1272"/>
        <v/>
      </c>
      <c r="BF3940" s="141">
        <v>33030</v>
      </c>
      <c r="BG3940" s="142" t="s">
        <v>15868</v>
      </c>
      <c r="BH3940" s="141" t="s">
        <v>180</v>
      </c>
      <c r="BI3940" s="141" t="s">
        <v>191</v>
      </c>
      <c r="BJ3940" s="141" t="s">
        <v>1539</v>
      </c>
      <c r="BK3940" s="141" t="s">
        <v>2208</v>
      </c>
      <c r="BL3940" s="141" t="s">
        <v>15869</v>
      </c>
      <c r="BM3940" s="141">
        <v>46.485930000000003</v>
      </c>
      <c r="BN3940" s="141">
        <v>-71.234809999999996</v>
      </c>
      <c r="BO3940" s="141">
        <v>2004</v>
      </c>
      <c r="BP3940" s="143" t="s">
        <v>24283</v>
      </c>
      <c r="BQ3940" s="143" t="s">
        <v>17560</v>
      </c>
    </row>
    <row r="3941" spans="15:69" x14ac:dyDescent="0.25">
      <c r="O3941" s="225" t="str">
        <f t="shared" si="1272"/>
        <v/>
      </c>
      <c r="BF3941" s="141">
        <v>33030</v>
      </c>
      <c r="BG3941" s="142" t="s">
        <v>15870</v>
      </c>
      <c r="BH3941" s="141" t="s">
        <v>478</v>
      </c>
      <c r="BI3941" s="141" t="s">
        <v>177</v>
      </c>
      <c r="BJ3941" s="141" t="s">
        <v>18490</v>
      </c>
      <c r="BK3941" s="141" t="s">
        <v>10448</v>
      </c>
      <c r="BL3941" s="141" t="s">
        <v>1616</v>
      </c>
      <c r="BM3941" s="141">
        <v>46.487160000000003</v>
      </c>
      <c r="BN3941" s="141">
        <v>-71.228960000000001</v>
      </c>
      <c r="BO3941" s="141">
        <v>2004</v>
      </c>
      <c r="BP3941" s="143" t="s">
        <v>25338</v>
      </c>
      <c r="BQ3941" s="143" t="s">
        <v>17560</v>
      </c>
    </row>
    <row r="3942" spans="15:69" x14ac:dyDescent="0.25">
      <c r="O3942" s="225" t="str">
        <f t="shared" si="1272"/>
        <v/>
      </c>
      <c r="BF3942" s="141">
        <v>33030</v>
      </c>
      <c r="BG3942" s="142" t="s">
        <v>15942</v>
      </c>
      <c r="BH3942" s="141" t="s">
        <v>478</v>
      </c>
      <c r="BI3942" s="141" t="s">
        <v>186</v>
      </c>
      <c r="BJ3942" s="141" t="s">
        <v>10712</v>
      </c>
      <c r="BK3942" s="141" t="s">
        <v>10448</v>
      </c>
      <c r="BL3942" s="141" t="s">
        <v>1616</v>
      </c>
      <c r="BM3942" s="141">
        <v>46.487160000000003</v>
      </c>
      <c r="BN3942" s="141">
        <v>-71.228960000000001</v>
      </c>
      <c r="BO3942" s="141">
        <v>2004</v>
      </c>
      <c r="BP3942" s="143" t="s">
        <v>1562</v>
      </c>
      <c r="BQ3942" s="143" t="s">
        <v>17560</v>
      </c>
    </row>
    <row r="3943" spans="15:69" x14ac:dyDescent="0.25">
      <c r="O3943" s="225" t="str">
        <f t="shared" si="1272"/>
        <v/>
      </c>
      <c r="BF3943" s="141">
        <v>33052</v>
      </c>
      <c r="BG3943" s="142" t="s">
        <v>15952</v>
      </c>
      <c r="BH3943" s="141" t="s">
        <v>478</v>
      </c>
      <c r="BI3943" s="141" t="s">
        <v>186</v>
      </c>
      <c r="BJ3943" s="141" t="s">
        <v>12878</v>
      </c>
      <c r="BK3943" s="141" t="s">
        <v>1708</v>
      </c>
      <c r="BL3943" s="141" t="s">
        <v>15953</v>
      </c>
      <c r="BM3943" s="141">
        <v>46.537807999999998</v>
      </c>
      <c r="BN3943" s="141">
        <v>-71.628212000000005</v>
      </c>
      <c r="BO3943" s="141">
        <v>1973</v>
      </c>
      <c r="BP3943" s="143" t="s">
        <v>25366</v>
      </c>
      <c r="BQ3943" s="143" t="s">
        <v>17560</v>
      </c>
    </row>
    <row r="3944" spans="15:69" x14ac:dyDescent="0.25">
      <c r="O3944" s="225" t="str">
        <f t="shared" si="1272"/>
        <v/>
      </c>
      <c r="BF3944" s="141">
        <v>33052</v>
      </c>
      <c r="BG3944" s="142" t="s">
        <v>15995</v>
      </c>
      <c r="BH3944" s="141" t="s">
        <v>180</v>
      </c>
      <c r="BI3944" s="141" t="s">
        <v>191</v>
      </c>
      <c r="BJ3944" s="141" t="s">
        <v>4288</v>
      </c>
      <c r="BK3944" s="141" t="s">
        <v>4516</v>
      </c>
      <c r="BL3944" s="141" t="s">
        <v>15869</v>
      </c>
      <c r="BM3944" s="141">
        <v>46.550114000000001</v>
      </c>
      <c r="BN3944" s="141">
        <v>-71.643929</v>
      </c>
      <c r="BO3944" s="141">
        <v>1983</v>
      </c>
      <c r="BP3944" s="143" t="s">
        <v>25370</v>
      </c>
      <c r="BQ3944" s="143" t="s">
        <v>17560</v>
      </c>
    </row>
    <row r="3945" spans="15:69" x14ac:dyDescent="0.25">
      <c r="O3945" s="225" t="str">
        <f t="shared" si="1272"/>
        <v/>
      </c>
      <c r="BF3945" s="141">
        <v>32065</v>
      </c>
      <c r="BG3945" s="142" t="s">
        <v>22837</v>
      </c>
      <c r="BH3945" s="141" t="s">
        <v>478</v>
      </c>
      <c r="BI3945" s="141" t="s">
        <v>176</v>
      </c>
      <c r="BJ3945" s="141" t="s">
        <v>2345</v>
      </c>
      <c r="BK3945" s="141" t="s">
        <v>22836</v>
      </c>
      <c r="BL3945" s="141" t="s">
        <v>22830</v>
      </c>
      <c r="BM3945" s="141">
        <v>46.369869999999999</v>
      </c>
      <c r="BN3945" s="141">
        <v>-71.578779999999995</v>
      </c>
      <c r="BO3945" s="141">
        <v>1974</v>
      </c>
      <c r="BP3945" s="143" t="s">
        <v>26247</v>
      </c>
      <c r="BQ3945" s="143" t="s">
        <v>17560</v>
      </c>
    </row>
    <row r="3946" spans="15:69" x14ac:dyDescent="0.25">
      <c r="O3946" s="225" t="str">
        <f t="shared" si="1272"/>
        <v/>
      </c>
      <c r="BF3946" s="141">
        <v>33052</v>
      </c>
      <c r="BG3946" s="142" t="s">
        <v>15996</v>
      </c>
      <c r="BH3946" s="141" t="s">
        <v>180</v>
      </c>
      <c r="BI3946" s="141" t="s">
        <v>178</v>
      </c>
      <c r="BJ3946" s="141" t="s">
        <v>15997</v>
      </c>
      <c r="BK3946" s="141"/>
      <c r="BL3946" s="141" t="s">
        <v>15998</v>
      </c>
      <c r="BM3946" s="141">
        <v>46.562156999999999</v>
      </c>
      <c r="BN3946" s="141">
        <v>-71.654938999999999</v>
      </c>
      <c r="BO3946" s="141">
        <v>1983</v>
      </c>
      <c r="BP3946" s="143" t="s">
        <v>25371</v>
      </c>
      <c r="BQ3946" s="143" t="s">
        <v>17560</v>
      </c>
    </row>
    <row r="3947" spans="15:69" x14ac:dyDescent="0.25">
      <c r="O3947" s="225" t="str">
        <f t="shared" si="1272"/>
        <v/>
      </c>
      <c r="BF3947" s="141">
        <v>33060</v>
      </c>
      <c r="BG3947" s="142" t="s">
        <v>17199</v>
      </c>
      <c r="BH3947" s="141" t="s">
        <v>180</v>
      </c>
      <c r="BI3947" s="141" t="s">
        <v>190</v>
      </c>
      <c r="BJ3947" s="141" t="s">
        <v>3407</v>
      </c>
      <c r="BK3947" s="141"/>
      <c r="BL3947" s="141" t="s">
        <v>17200</v>
      </c>
      <c r="BM3947" s="141">
        <v>46.539206</v>
      </c>
      <c r="BN3947" s="141">
        <v>-71.616157000000001</v>
      </c>
      <c r="BO3947" s="141">
        <v>2013</v>
      </c>
      <c r="BP3947" s="143" t="s">
        <v>25464</v>
      </c>
      <c r="BQ3947" s="143" t="s">
        <v>17560</v>
      </c>
    </row>
    <row r="3948" spans="15:69" x14ac:dyDescent="0.25">
      <c r="O3948" s="225" t="str">
        <f t="shared" si="1272"/>
        <v/>
      </c>
      <c r="BF3948" s="141">
        <v>33070</v>
      </c>
      <c r="BG3948" s="142" t="s">
        <v>17078</v>
      </c>
      <c r="BH3948" s="141" t="s">
        <v>180</v>
      </c>
      <c r="BI3948" s="141" t="s">
        <v>191</v>
      </c>
      <c r="BJ3948" s="141" t="s">
        <v>17079</v>
      </c>
      <c r="BK3948" s="141"/>
      <c r="BL3948" s="141"/>
      <c r="BM3948" s="141">
        <v>46.414569999999998</v>
      </c>
      <c r="BN3948" s="141">
        <v>-71.752359999999996</v>
      </c>
      <c r="BO3948" s="141">
        <v>2012</v>
      </c>
      <c r="BP3948" s="143" t="s">
        <v>25441</v>
      </c>
      <c r="BQ3948" s="143" t="s">
        <v>17560</v>
      </c>
    </row>
    <row r="3949" spans="15:69" x14ac:dyDescent="0.25">
      <c r="O3949" s="225" t="str">
        <f t="shared" si="1272"/>
        <v/>
      </c>
      <c r="BF3949" s="141">
        <v>33070</v>
      </c>
      <c r="BG3949" s="142" t="s">
        <v>17080</v>
      </c>
      <c r="BH3949" s="141" t="s">
        <v>180</v>
      </c>
      <c r="BI3949" s="141" t="s">
        <v>191</v>
      </c>
      <c r="BJ3949" s="141" t="s">
        <v>17081</v>
      </c>
      <c r="BK3949" s="141"/>
      <c r="BL3949" s="141" t="s">
        <v>15592</v>
      </c>
      <c r="BM3949" s="141">
        <v>46.415959999999998</v>
      </c>
      <c r="BN3949" s="141">
        <v>-71.763499999999993</v>
      </c>
      <c r="BO3949" s="141">
        <v>2012</v>
      </c>
      <c r="BP3949" s="143" t="s">
        <v>25442</v>
      </c>
      <c r="BQ3949" s="143" t="s">
        <v>17560</v>
      </c>
    </row>
    <row r="3950" spans="15:69" x14ac:dyDescent="0.25">
      <c r="O3950" s="225" t="str">
        <f t="shared" si="1272"/>
        <v/>
      </c>
      <c r="BF3950" s="141">
        <v>33080</v>
      </c>
      <c r="BG3950" s="142" t="s">
        <v>17281</v>
      </c>
      <c r="BH3950" s="141" t="s">
        <v>478</v>
      </c>
      <c r="BI3950" s="141" t="s">
        <v>176</v>
      </c>
      <c r="BJ3950" s="141"/>
      <c r="BK3950" s="141" t="s">
        <v>5506</v>
      </c>
      <c r="BL3950" s="141" t="s">
        <v>16140</v>
      </c>
      <c r="BM3950" s="141">
        <v>46.567177000000001</v>
      </c>
      <c r="BN3950" s="141">
        <v>-71.839449999999999</v>
      </c>
      <c r="BO3950" s="141">
        <v>2008</v>
      </c>
      <c r="BP3950" s="143"/>
      <c r="BQ3950" s="143" t="s">
        <v>17560</v>
      </c>
    </row>
    <row r="3951" spans="15:69" x14ac:dyDescent="0.25">
      <c r="O3951" s="225" t="str">
        <f t="shared" si="1272"/>
        <v/>
      </c>
      <c r="BF3951" s="141">
        <v>33080</v>
      </c>
      <c r="BG3951" s="142" t="s">
        <v>17282</v>
      </c>
      <c r="BH3951" s="141" t="s">
        <v>478</v>
      </c>
      <c r="BI3951" s="141" t="s">
        <v>177</v>
      </c>
      <c r="BJ3951" s="141"/>
      <c r="BK3951" s="141" t="s">
        <v>5506</v>
      </c>
      <c r="BL3951" s="141" t="s">
        <v>17283</v>
      </c>
      <c r="BM3951" s="141">
        <v>46.567177000000001</v>
      </c>
      <c r="BN3951" s="141">
        <v>-71.839449999999999</v>
      </c>
      <c r="BO3951" s="141">
        <v>1971</v>
      </c>
      <c r="BP3951" s="143"/>
      <c r="BQ3951" s="143" t="s">
        <v>17560</v>
      </c>
    </row>
    <row r="3952" spans="15:69" x14ac:dyDescent="0.25">
      <c r="O3952" s="225" t="str">
        <f t="shared" si="1272"/>
        <v/>
      </c>
      <c r="BF3952" s="141">
        <v>33080</v>
      </c>
      <c r="BG3952" s="142" t="s">
        <v>17284</v>
      </c>
      <c r="BH3952" s="141" t="s">
        <v>180</v>
      </c>
      <c r="BI3952" s="141" t="s">
        <v>191</v>
      </c>
      <c r="BJ3952" s="141" t="s">
        <v>17285</v>
      </c>
      <c r="BK3952" s="141" t="s">
        <v>5506</v>
      </c>
      <c r="BL3952" s="141" t="s">
        <v>17286</v>
      </c>
      <c r="BM3952" s="141">
        <v>46.57002</v>
      </c>
      <c r="BN3952" s="141">
        <v>-71.837609999999998</v>
      </c>
      <c r="BO3952" s="141">
        <v>2008</v>
      </c>
      <c r="BP3952" s="143"/>
      <c r="BQ3952" s="143" t="s">
        <v>17560</v>
      </c>
    </row>
    <row r="3953" spans="15:69" x14ac:dyDescent="0.25">
      <c r="O3953" s="225" t="str">
        <f t="shared" si="1272"/>
        <v/>
      </c>
      <c r="BF3953" s="141">
        <v>33080</v>
      </c>
      <c r="BG3953" s="142" t="s">
        <v>17287</v>
      </c>
      <c r="BH3953" s="141" t="s">
        <v>180</v>
      </c>
      <c r="BI3953" s="141" t="s">
        <v>191</v>
      </c>
      <c r="BJ3953" s="141" t="s">
        <v>17288</v>
      </c>
      <c r="BK3953" s="141" t="s">
        <v>1931</v>
      </c>
      <c r="BL3953" s="141" t="s">
        <v>17289</v>
      </c>
      <c r="BM3953" s="141">
        <v>46.571888600000001</v>
      </c>
      <c r="BN3953" s="141">
        <v>-71.834598299999897</v>
      </c>
      <c r="BO3953" s="141">
        <v>2007</v>
      </c>
      <c r="BP3953" s="143"/>
      <c r="BQ3953" s="143" t="s">
        <v>17560</v>
      </c>
    </row>
    <row r="3954" spans="15:69" x14ac:dyDescent="0.25">
      <c r="O3954" s="225" t="str">
        <f t="shared" si="1272"/>
        <v/>
      </c>
      <c r="BF3954" s="141">
        <v>33080</v>
      </c>
      <c r="BG3954" s="142" t="s">
        <v>17290</v>
      </c>
      <c r="BH3954" s="141" t="s">
        <v>180</v>
      </c>
      <c r="BI3954" s="141" t="s">
        <v>178</v>
      </c>
      <c r="BJ3954" s="141" t="s">
        <v>17291</v>
      </c>
      <c r="BK3954" s="141" t="s">
        <v>1931</v>
      </c>
      <c r="BL3954" s="141" t="s">
        <v>17289</v>
      </c>
      <c r="BM3954" s="141">
        <v>46.571888600000001</v>
      </c>
      <c r="BN3954" s="141">
        <v>-71.834598299999897</v>
      </c>
      <c r="BO3954" s="141">
        <v>2007</v>
      </c>
      <c r="BP3954" s="143"/>
      <c r="BQ3954" s="143" t="s">
        <v>17560</v>
      </c>
    </row>
    <row r="3955" spans="15:69" x14ac:dyDescent="0.25">
      <c r="O3955" s="225" t="str">
        <f t="shared" si="1272"/>
        <v/>
      </c>
      <c r="BF3955" s="141">
        <v>33090</v>
      </c>
      <c r="BG3955" s="142" t="s">
        <v>16093</v>
      </c>
      <c r="BH3955" s="141" t="s">
        <v>180</v>
      </c>
      <c r="BI3955" s="141" t="s">
        <v>190</v>
      </c>
      <c r="BJ3955" s="141" t="s">
        <v>16094</v>
      </c>
      <c r="BK3955" s="141"/>
      <c r="BL3955" s="141" t="s">
        <v>16095</v>
      </c>
      <c r="BM3955" s="141">
        <v>46.607768999999998</v>
      </c>
      <c r="BN3955" s="141">
        <v>-71.511358999999999</v>
      </c>
      <c r="BO3955" s="141">
        <v>2013</v>
      </c>
      <c r="BP3955" s="143"/>
      <c r="BQ3955" s="143" t="s">
        <v>17560</v>
      </c>
    </row>
    <row r="3956" spans="15:69" x14ac:dyDescent="0.25">
      <c r="O3956" s="225" t="str">
        <f t="shared" si="1272"/>
        <v/>
      </c>
      <c r="BF3956" s="141">
        <v>33102</v>
      </c>
      <c r="BG3956" s="142" t="s">
        <v>16139</v>
      </c>
      <c r="BH3956" s="141" t="s">
        <v>478</v>
      </c>
      <c r="BI3956" s="141" t="s">
        <v>176</v>
      </c>
      <c r="BJ3956" s="141" t="s">
        <v>10935</v>
      </c>
      <c r="BK3956" s="141" t="s">
        <v>5506</v>
      </c>
      <c r="BL3956" s="141" t="s">
        <v>16140</v>
      </c>
      <c r="BM3956" s="141">
        <v>46.567177000000001</v>
      </c>
      <c r="BN3956" s="141">
        <v>-71.839449999999999</v>
      </c>
      <c r="BO3956" s="141">
        <v>2008</v>
      </c>
      <c r="BP3956" s="143" t="s">
        <v>25381</v>
      </c>
      <c r="BQ3956" s="143" t="s">
        <v>17560</v>
      </c>
    </row>
    <row r="3957" spans="15:69" x14ac:dyDescent="0.25">
      <c r="O3957" s="225" t="str">
        <f t="shared" si="1272"/>
        <v/>
      </c>
      <c r="BF3957" s="141">
        <v>33102</v>
      </c>
      <c r="BG3957" s="142" t="s">
        <v>16173</v>
      </c>
      <c r="BH3957" s="141" t="s">
        <v>478</v>
      </c>
      <c r="BI3957" s="141" t="s">
        <v>176</v>
      </c>
      <c r="BJ3957" s="141" t="s">
        <v>16174</v>
      </c>
      <c r="BK3957" s="141" t="s">
        <v>16137</v>
      </c>
      <c r="BL3957" s="141" t="s">
        <v>1616</v>
      </c>
      <c r="BM3957" s="141">
        <v>46.573054265300001</v>
      </c>
      <c r="BN3957" s="141">
        <v>-71.804772112400002</v>
      </c>
      <c r="BO3957" s="141">
        <v>1996</v>
      </c>
      <c r="BP3957" s="143"/>
      <c r="BQ3957" s="143" t="s">
        <v>17560</v>
      </c>
    </row>
    <row r="3958" spans="15:69" x14ac:dyDescent="0.25">
      <c r="O3958" s="225" t="str">
        <f t="shared" si="1272"/>
        <v/>
      </c>
      <c r="BF3958" s="141">
        <v>33102</v>
      </c>
      <c r="BG3958" s="142" t="s">
        <v>16175</v>
      </c>
      <c r="BH3958" s="141" t="s">
        <v>478</v>
      </c>
      <c r="BI3958" s="141" t="s">
        <v>176</v>
      </c>
      <c r="BJ3958" s="141" t="s">
        <v>3828</v>
      </c>
      <c r="BK3958" s="141"/>
      <c r="BL3958" s="141"/>
      <c r="BM3958" s="141"/>
      <c r="BN3958" s="141"/>
      <c r="BO3958" s="141">
        <v>2008</v>
      </c>
      <c r="BP3958" s="143" t="s">
        <v>25382</v>
      </c>
      <c r="BQ3958" s="143" t="s">
        <v>17560</v>
      </c>
    </row>
    <row r="3959" spans="15:69" x14ac:dyDescent="0.25">
      <c r="O3959" s="225" t="str">
        <f t="shared" si="1272"/>
        <v/>
      </c>
      <c r="BF3959" s="141">
        <v>34058</v>
      </c>
      <c r="BG3959" s="142" t="s">
        <v>2267</v>
      </c>
      <c r="BH3959" s="141" t="s">
        <v>478</v>
      </c>
      <c r="BI3959" s="141" t="s">
        <v>176</v>
      </c>
      <c r="BJ3959" s="141" t="s">
        <v>2268</v>
      </c>
      <c r="BK3959" s="141" t="s">
        <v>2208</v>
      </c>
      <c r="BL3959" s="141" t="s">
        <v>2269</v>
      </c>
      <c r="BM3959" s="141">
        <v>46.654030467269401</v>
      </c>
      <c r="BN3959" s="141">
        <v>-71.924058358375007</v>
      </c>
      <c r="BO3959" s="141">
        <v>1991</v>
      </c>
      <c r="BP3959" s="143"/>
      <c r="BQ3959" s="143" t="s">
        <v>17560</v>
      </c>
    </row>
    <row r="3960" spans="15:69" x14ac:dyDescent="0.25">
      <c r="O3960" s="225" t="str">
        <f t="shared" si="1272"/>
        <v/>
      </c>
      <c r="BF3960" s="141">
        <v>34058</v>
      </c>
      <c r="BG3960" s="142" t="s">
        <v>2270</v>
      </c>
      <c r="BH3960" s="141" t="s">
        <v>478</v>
      </c>
      <c r="BI3960" s="141" t="s">
        <v>176</v>
      </c>
      <c r="BJ3960" s="141" t="s">
        <v>2271</v>
      </c>
      <c r="BK3960" s="141" t="s">
        <v>2272</v>
      </c>
      <c r="BL3960" s="141" t="s">
        <v>2273</v>
      </c>
      <c r="BM3960" s="141">
        <v>46.6882339</v>
      </c>
      <c r="BN3960" s="141">
        <v>-71.969507199999995</v>
      </c>
      <c r="BO3960" s="141">
        <v>1997</v>
      </c>
      <c r="BP3960" s="143"/>
      <c r="BQ3960" s="143" t="s">
        <v>17560</v>
      </c>
    </row>
    <row r="3961" spans="15:69" x14ac:dyDescent="0.25">
      <c r="O3961" s="225" t="str">
        <f t="shared" si="1272"/>
        <v/>
      </c>
      <c r="BF3961" s="141">
        <v>34065</v>
      </c>
      <c r="BG3961" s="142" t="s">
        <v>10400</v>
      </c>
      <c r="BH3961" s="141" t="s">
        <v>180</v>
      </c>
      <c r="BI3961" s="141" t="s">
        <v>178</v>
      </c>
      <c r="BJ3961" s="141"/>
      <c r="BK3961" s="141"/>
      <c r="BL3961" s="141" t="s">
        <v>10401</v>
      </c>
      <c r="BM3961" s="141">
        <v>46.666670000000003</v>
      </c>
      <c r="BN3961" s="141">
        <v>-72.035259999999994</v>
      </c>
      <c r="BO3961" s="141">
        <v>1999</v>
      </c>
      <c r="BP3961" s="143" t="s">
        <v>24538</v>
      </c>
      <c r="BQ3961" s="143" t="s">
        <v>17560</v>
      </c>
    </row>
    <row r="3962" spans="15:69" x14ac:dyDescent="0.25">
      <c r="O3962" s="225" t="str">
        <f t="shared" si="1272"/>
        <v/>
      </c>
      <c r="BF3962" s="141">
        <v>34065</v>
      </c>
      <c r="BG3962" s="142" t="s">
        <v>10402</v>
      </c>
      <c r="BH3962" s="141" t="s">
        <v>180</v>
      </c>
      <c r="BI3962" s="141" t="s">
        <v>191</v>
      </c>
      <c r="BJ3962" s="141" t="s">
        <v>2257</v>
      </c>
      <c r="BK3962" s="141" t="s">
        <v>1976</v>
      </c>
      <c r="BL3962" s="141" t="s">
        <v>10403</v>
      </c>
      <c r="BM3962" s="141">
        <v>46.678130000000003</v>
      </c>
      <c r="BN3962" s="141">
        <v>-72.070570000000004</v>
      </c>
      <c r="BO3962" s="141">
        <v>1999</v>
      </c>
      <c r="BP3962" s="143" t="s">
        <v>24539</v>
      </c>
      <c r="BQ3962" s="143" t="s">
        <v>17560</v>
      </c>
    </row>
    <row r="3963" spans="15:69" x14ac:dyDescent="0.25">
      <c r="O3963" s="225" t="str">
        <f t="shared" si="1272"/>
        <v/>
      </c>
      <c r="BF3963" s="141">
        <v>34065</v>
      </c>
      <c r="BG3963" s="142" t="s">
        <v>10404</v>
      </c>
      <c r="BH3963" s="141" t="s">
        <v>180</v>
      </c>
      <c r="BI3963" s="141" t="s">
        <v>191</v>
      </c>
      <c r="BJ3963" s="141" t="s">
        <v>2254</v>
      </c>
      <c r="BK3963" s="141"/>
      <c r="BL3963" s="141" t="s">
        <v>10405</v>
      </c>
      <c r="BM3963" s="141">
        <v>46.676099999999998</v>
      </c>
      <c r="BN3963" s="141">
        <v>-72.034760000000006</v>
      </c>
      <c r="BO3963" s="141">
        <v>1999</v>
      </c>
      <c r="BP3963" s="143" t="s">
        <v>24540</v>
      </c>
      <c r="BQ3963" s="143" t="s">
        <v>17560</v>
      </c>
    </row>
    <row r="3964" spans="15:69" x14ac:dyDescent="0.25">
      <c r="O3964" s="225" t="str">
        <f t="shared" si="1272"/>
        <v/>
      </c>
      <c r="BF3964" s="141">
        <v>34065</v>
      </c>
      <c r="BG3964" s="142" t="s">
        <v>10406</v>
      </c>
      <c r="BH3964" s="141" t="s">
        <v>180</v>
      </c>
      <c r="BI3964" s="141" t="s">
        <v>191</v>
      </c>
      <c r="BJ3964" s="141" t="s">
        <v>2259</v>
      </c>
      <c r="BK3964" s="141"/>
      <c r="BL3964" s="141" t="s">
        <v>10407</v>
      </c>
      <c r="BM3964" s="141">
        <v>46.667290000000001</v>
      </c>
      <c r="BN3964" s="141">
        <v>-72.027090000000001</v>
      </c>
      <c r="BO3964" s="141">
        <v>1999</v>
      </c>
      <c r="BP3964" s="143" t="s">
        <v>24541</v>
      </c>
      <c r="BQ3964" s="143" t="s">
        <v>17560</v>
      </c>
    </row>
    <row r="3965" spans="15:69" x14ac:dyDescent="0.25">
      <c r="O3965" s="225" t="str">
        <f t="shared" si="1272"/>
        <v/>
      </c>
      <c r="BF3965" s="141">
        <v>34065</v>
      </c>
      <c r="BG3965" s="142" t="s">
        <v>10408</v>
      </c>
      <c r="BH3965" s="141" t="s">
        <v>180</v>
      </c>
      <c r="BI3965" s="141" t="s">
        <v>191</v>
      </c>
      <c r="BJ3965" s="141" t="s">
        <v>10409</v>
      </c>
      <c r="BK3965" s="141"/>
      <c r="BL3965" s="141" t="s">
        <v>10399</v>
      </c>
      <c r="BM3965" s="141">
        <v>46.687820000000002</v>
      </c>
      <c r="BN3965" s="141">
        <v>-72.056449999999998</v>
      </c>
      <c r="BO3965" s="141">
        <v>1999</v>
      </c>
      <c r="BP3965" s="143" t="s">
        <v>24542</v>
      </c>
      <c r="BQ3965" s="143" t="s">
        <v>17560</v>
      </c>
    </row>
    <row r="3966" spans="15:69" x14ac:dyDescent="0.25">
      <c r="O3966" s="225" t="str">
        <f t="shared" si="1272"/>
        <v/>
      </c>
      <c r="BF3966" s="141">
        <v>34017</v>
      </c>
      <c r="BG3966" s="142" t="s">
        <v>10119</v>
      </c>
      <c r="BH3966" s="141" t="s">
        <v>478</v>
      </c>
      <c r="BI3966" s="141" t="s">
        <v>176</v>
      </c>
      <c r="BJ3966" s="141" t="s">
        <v>10120</v>
      </c>
      <c r="BK3966" s="141" t="s">
        <v>2828</v>
      </c>
      <c r="BL3966" s="141" t="s">
        <v>10120</v>
      </c>
      <c r="BM3966" s="141">
        <v>46.760916674000001</v>
      </c>
      <c r="BN3966" s="141">
        <v>-71.692499999999995</v>
      </c>
      <c r="BO3966" s="141">
        <v>1998</v>
      </c>
      <c r="BP3966" s="143"/>
      <c r="BQ3966" s="143" t="s">
        <v>17560</v>
      </c>
    </row>
    <row r="3967" spans="15:69" x14ac:dyDescent="0.25">
      <c r="O3967" s="225" t="str">
        <f t="shared" si="1272"/>
        <v/>
      </c>
      <c r="BF3967" s="141">
        <v>34017</v>
      </c>
      <c r="BG3967" s="142" t="s">
        <v>10121</v>
      </c>
      <c r="BH3967" s="141" t="s">
        <v>478</v>
      </c>
      <c r="BI3967" s="141" t="s">
        <v>176</v>
      </c>
      <c r="BJ3967" s="141" t="s">
        <v>10122</v>
      </c>
      <c r="BK3967" s="141" t="s">
        <v>2501</v>
      </c>
      <c r="BL3967" s="141" t="s">
        <v>10123</v>
      </c>
      <c r="BM3967" s="141">
        <v>46.771138839999999</v>
      </c>
      <c r="BN3967" s="141">
        <v>-71.723805619999993</v>
      </c>
      <c r="BO3967" s="141">
        <v>1998</v>
      </c>
      <c r="BP3967" s="143"/>
      <c r="BQ3967" s="143" t="s">
        <v>17560</v>
      </c>
    </row>
    <row r="3968" spans="15:69" x14ac:dyDescent="0.25">
      <c r="O3968" s="225" t="str">
        <f t="shared" si="1272"/>
        <v/>
      </c>
      <c r="BF3968" s="141">
        <v>34017</v>
      </c>
      <c r="BG3968" s="142" t="s">
        <v>10124</v>
      </c>
      <c r="BH3968" s="141" t="s">
        <v>478</v>
      </c>
      <c r="BI3968" s="141" t="s">
        <v>177</v>
      </c>
      <c r="BJ3968" s="141"/>
      <c r="BK3968" s="141" t="s">
        <v>470</v>
      </c>
      <c r="BL3968" s="141" t="s">
        <v>10125</v>
      </c>
      <c r="BM3968" s="141">
        <v>46.757950000000001</v>
      </c>
      <c r="BN3968" s="141">
        <v>-71.691969999999998</v>
      </c>
      <c r="BO3968" s="141">
        <v>2009</v>
      </c>
      <c r="BP3968" s="143"/>
      <c r="BQ3968" s="143" t="s">
        <v>17560</v>
      </c>
    </row>
    <row r="3969" spans="15:69" x14ac:dyDescent="0.25">
      <c r="O3969" s="225" t="str">
        <f t="shared" si="1272"/>
        <v/>
      </c>
      <c r="BF3969" s="141">
        <v>34078</v>
      </c>
      <c r="BG3969" s="142" t="s">
        <v>10350</v>
      </c>
      <c r="BH3969" s="141" t="s">
        <v>478</v>
      </c>
      <c r="BI3969" s="141" t="s">
        <v>177</v>
      </c>
      <c r="BJ3969" s="141" t="s">
        <v>10351</v>
      </c>
      <c r="BK3969" s="141" t="s">
        <v>10352</v>
      </c>
      <c r="BL3969" s="141" t="s">
        <v>10343</v>
      </c>
      <c r="BM3969" s="141">
        <v>46.694797566159302</v>
      </c>
      <c r="BN3969" s="141">
        <v>-72.234811165153502</v>
      </c>
      <c r="BO3969" s="141">
        <v>1994</v>
      </c>
      <c r="BP3969" s="143" t="s">
        <v>24526</v>
      </c>
      <c r="BQ3969" s="143" t="s">
        <v>26794</v>
      </c>
    </row>
    <row r="3970" spans="15:69" x14ac:dyDescent="0.25">
      <c r="O3970" s="225" t="str">
        <f t="shared" si="1272"/>
        <v/>
      </c>
      <c r="BF3970" s="141">
        <v>34078</v>
      </c>
      <c r="BG3970" s="142" t="s">
        <v>10353</v>
      </c>
      <c r="BH3970" s="141" t="s">
        <v>478</v>
      </c>
      <c r="BI3970" s="141" t="s">
        <v>176</v>
      </c>
      <c r="BJ3970" s="141" t="s">
        <v>1553</v>
      </c>
      <c r="BK3970" s="141" t="s">
        <v>10354</v>
      </c>
      <c r="BL3970" s="141" t="s">
        <v>10355</v>
      </c>
      <c r="BM3970" s="141">
        <v>46.730269999999997</v>
      </c>
      <c r="BN3970" s="141">
        <v>-72.193049999999999</v>
      </c>
      <c r="BO3970" s="141">
        <v>1986</v>
      </c>
      <c r="BP3970" s="143" t="s">
        <v>24527</v>
      </c>
      <c r="BQ3970" s="143" t="s">
        <v>26794</v>
      </c>
    </row>
    <row r="3971" spans="15:69" x14ac:dyDescent="0.25">
      <c r="O3971" s="225" t="str">
        <f t="shared" si="1272"/>
        <v/>
      </c>
      <c r="BF3971" s="141">
        <v>34078</v>
      </c>
      <c r="BG3971" s="142" t="s">
        <v>10356</v>
      </c>
      <c r="BH3971" s="141" t="s">
        <v>478</v>
      </c>
      <c r="BI3971" s="141" t="s">
        <v>177</v>
      </c>
      <c r="BJ3971" s="141" t="s">
        <v>1212</v>
      </c>
      <c r="BK3971" s="141"/>
      <c r="BL3971" s="141" t="s">
        <v>10355</v>
      </c>
      <c r="BM3971" s="141">
        <v>46.43571</v>
      </c>
      <c r="BN3971" s="141">
        <v>-72.127269999999996</v>
      </c>
      <c r="BO3971" s="141">
        <v>1984</v>
      </c>
      <c r="BP3971" s="143" t="s">
        <v>24528</v>
      </c>
      <c r="BQ3971" s="143" t="s">
        <v>26794</v>
      </c>
    </row>
    <row r="3972" spans="15:69" x14ac:dyDescent="0.25">
      <c r="O3972" s="225" t="str">
        <f t="shared" si="1272"/>
        <v/>
      </c>
      <c r="BF3972" s="141">
        <v>34065</v>
      </c>
      <c r="BG3972" s="142" t="s">
        <v>10410</v>
      </c>
      <c r="BH3972" s="141" t="s">
        <v>180</v>
      </c>
      <c r="BI3972" s="141" t="s">
        <v>191</v>
      </c>
      <c r="BJ3972" s="141" t="s">
        <v>10411</v>
      </c>
      <c r="BK3972" s="141"/>
      <c r="BL3972" s="141" t="s">
        <v>10412</v>
      </c>
      <c r="BM3972" s="141">
        <v>46.680340000000001</v>
      </c>
      <c r="BN3972" s="141">
        <v>-72.048580000000001</v>
      </c>
      <c r="BO3972" s="141">
        <v>1999</v>
      </c>
      <c r="BP3972" s="143" t="s">
        <v>24543</v>
      </c>
      <c r="BQ3972" s="143" t="s">
        <v>17560</v>
      </c>
    </row>
    <row r="3973" spans="15:69" x14ac:dyDescent="0.25">
      <c r="O3973" s="225" t="str">
        <f t="shared" si="1272"/>
        <v/>
      </c>
      <c r="BF3973" s="141">
        <v>37067</v>
      </c>
      <c r="BG3973" s="142" t="s">
        <v>10429</v>
      </c>
      <c r="BH3973" s="141" t="s">
        <v>180</v>
      </c>
      <c r="BI3973" s="141" t="s">
        <v>190</v>
      </c>
      <c r="BJ3973" s="141" t="s">
        <v>10430</v>
      </c>
      <c r="BK3973" s="141"/>
      <c r="BL3973" s="141" t="s">
        <v>10431</v>
      </c>
      <c r="BM3973" s="141">
        <v>46.35539</v>
      </c>
      <c r="BN3973" s="141">
        <v>-72.618560000000002</v>
      </c>
      <c r="BO3973" s="141">
        <v>2006</v>
      </c>
      <c r="BP3973" s="143"/>
      <c r="BQ3973" s="143" t="s">
        <v>26794</v>
      </c>
    </row>
    <row r="3974" spans="15:69" x14ac:dyDescent="0.25">
      <c r="O3974" s="225" t="str">
        <f t="shared" si="1272"/>
        <v/>
      </c>
      <c r="BF3974" s="141">
        <v>37067</v>
      </c>
      <c r="BG3974" s="142" t="s">
        <v>10432</v>
      </c>
      <c r="BH3974" s="141" t="s">
        <v>180</v>
      </c>
      <c r="BI3974" s="141" t="s">
        <v>190</v>
      </c>
      <c r="BJ3974" s="141" t="s">
        <v>10433</v>
      </c>
      <c r="BK3974" s="141"/>
      <c r="BL3974" s="141" t="s">
        <v>10434</v>
      </c>
      <c r="BM3974" s="141">
        <v>46.343620000000001</v>
      </c>
      <c r="BN3974" s="141">
        <v>-72.585589999999996</v>
      </c>
      <c r="BO3974" s="141">
        <v>1972</v>
      </c>
      <c r="BP3974" s="143"/>
      <c r="BQ3974" s="143" t="s">
        <v>26794</v>
      </c>
    </row>
    <row r="3975" spans="15:69" x14ac:dyDescent="0.25">
      <c r="O3975" s="225" t="str">
        <f t="shared" si="1272"/>
        <v/>
      </c>
      <c r="BF3975" s="141">
        <v>37067</v>
      </c>
      <c r="BG3975" s="142" t="s">
        <v>10435</v>
      </c>
      <c r="BH3975" s="141" t="s">
        <v>180</v>
      </c>
      <c r="BI3975" s="141" t="s">
        <v>190</v>
      </c>
      <c r="BJ3975" s="141" t="s">
        <v>10436</v>
      </c>
      <c r="BK3975" s="141"/>
      <c r="BL3975" s="141" t="s">
        <v>10437</v>
      </c>
      <c r="BM3975" s="141">
        <v>46.349719999999998</v>
      </c>
      <c r="BN3975" s="141">
        <v>-72.599170000000001</v>
      </c>
      <c r="BO3975" s="141">
        <v>2008</v>
      </c>
      <c r="BP3975" s="143"/>
      <c r="BQ3975" s="143" t="s">
        <v>26794</v>
      </c>
    </row>
    <row r="3976" spans="15:69" x14ac:dyDescent="0.25">
      <c r="O3976" s="225" t="str">
        <f t="shared" si="1272"/>
        <v/>
      </c>
      <c r="BF3976" s="141">
        <v>37067</v>
      </c>
      <c r="BG3976" s="142" t="s">
        <v>10438</v>
      </c>
      <c r="BH3976" s="141" t="s">
        <v>180</v>
      </c>
      <c r="BI3976" s="141" t="s">
        <v>190</v>
      </c>
      <c r="BJ3976" s="141" t="s">
        <v>10439</v>
      </c>
      <c r="BK3976" s="141"/>
      <c r="BL3976" s="141" t="s">
        <v>10440</v>
      </c>
      <c r="BM3976" s="141">
        <v>46.333739999999999</v>
      </c>
      <c r="BN3976" s="141">
        <v>-72.6113</v>
      </c>
      <c r="BO3976" s="141">
        <v>2000</v>
      </c>
      <c r="BP3976" s="143"/>
      <c r="BQ3976" s="143" t="s">
        <v>26794</v>
      </c>
    </row>
    <row r="3977" spans="15:69" x14ac:dyDescent="0.25">
      <c r="O3977" s="225" t="str">
        <f t="shared" si="1272"/>
        <v/>
      </c>
      <c r="BF3977" s="141">
        <v>37067</v>
      </c>
      <c r="BG3977" s="142" t="s">
        <v>10441</v>
      </c>
      <c r="BH3977" s="141" t="s">
        <v>180</v>
      </c>
      <c r="BI3977" s="141" t="s">
        <v>190</v>
      </c>
      <c r="BJ3977" s="141" t="s">
        <v>10442</v>
      </c>
      <c r="BK3977" s="141"/>
      <c r="BL3977" s="141" t="s">
        <v>10443</v>
      </c>
      <c r="BM3977" s="141">
        <v>46.325290000000003</v>
      </c>
      <c r="BN3977" s="141">
        <v>-72.604990000000001</v>
      </c>
      <c r="BO3977" s="141">
        <v>1999</v>
      </c>
      <c r="BP3977" s="143"/>
      <c r="BQ3977" s="143" t="s">
        <v>26794</v>
      </c>
    </row>
    <row r="3978" spans="15:69" x14ac:dyDescent="0.25">
      <c r="O3978" s="225" t="str">
        <f t="shared" si="1272"/>
        <v/>
      </c>
      <c r="BF3978" s="141">
        <v>37067</v>
      </c>
      <c r="BG3978" s="142" t="s">
        <v>10444</v>
      </c>
      <c r="BH3978" s="141" t="s">
        <v>180</v>
      </c>
      <c r="BI3978" s="141" t="s">
        <v>190</v>
      </c>
      <c r="BJ3978" s="141" t="s">
        <v>10445</v>
      </c>
      <c r="BK3978" s="141"/>
      <c r="BL3978" s="141" t="s">
        <v>10446</v>
      </c>
      <c r="BM3978" s="141">
        <v>46.337649999999996</v>
      </c>
      <c r="BN3978" s="141">
        <v>-72.567300000000003</v>
      </c>
      <c r="BO3978" s="141">
        <v>2003</v>
      </c>
      <c r="BP3978" s="143"/>
      <c r="BQ3978" s="143" t="s">
        <v>26794</v>
      </c>
    </row>
    <row r="3979" spans="15:69" x14ac:dyDescent="0.25">
      <c r="O3979" s="225" t="str">
        <f t="shared" si="1272"/>
        <v/>
      </c>
      <c r="BF3979" s="141">
        <v>34128</v>
      </c>
      <c r="BG3979" s="142" t="s">
        <v>10236</v>
      </c>
      <c r="BH3979" s="141" t="s">
        <v>180</v>
      </c>
      <c r="BI3979" s="141" t="s">
        <v>191</v>
      </c>
      <c r="BJ3979" s="141" t="s">
        <v>10237</v>
      </c>
      <c r="BK3979" s="141" t="s">
        <v>10238</v>
      </c>
      <c r="BL3979" s="141" t="s">
        <v>10239</v>
      </c>
      <c r="BM3979" s="141">
        <v>46.531149999999997</v>
      </c>
      <c r="BN3979" s="141">
        <v>-71.504710000000003</v>
      </c>
      <c r="BO3979" s="141">
        <v>1997</v>
      </c>
      <c r="BP3979" s="143"/>
      <c r="BQ3979" s="143" t="s">
        <v>17560</v>
      </c>
    </row>
    <row r="3980" spans="15:69" x14ac:dyDescent="0.25">
      <c r="O3980" s="225" t="str">
        <f t="shared" si="1272"/>
        <v/>
      </c>
      <c r="BF3980" s="141">
        <v>34128</v>
      </c>
      <c r="BG3980" s="142" t="s">
        <v>10240</v>
      </c>
      <c r="BH3980" s="141" t="s">
        <v>180</v>
      </c>
      <c r="BI3980" s="141" t="s">
        <v>191</v>
      </c>
      <c r="BJ3980" s="141" t="s">
        <v>10241</v>
      </c>
      <c r="BK3980" s="141"/>
      <c r="BL3980" s="141" t="s">
        <v>10242</v>
      </c>
      <c r="BM3980" s="141">
        <v>46.533670000000001</v>
      </c>
      <c r="BN3980" s="141">
        <v>-71.495369999999994</v>
      </c>
      <c r="BO3980" s="141">
        <v>2000</v>
      </c>
      <c r="BP3980" s="143"/>
      <c r="BQ3980" s="143" t="s">
        <v>17560</v>
      </c>
    </row>
    <row r="3981" spans="15:69" x14ac:dyDescent="0.25">
      <c r="O3981" s="225" t="str">
        <f t="shared" si="1272"/>
        <v/>
      </c>
      <c r="BF3981" s="141">
        <v>34128</v>
      </c>
      <c r="BG3981" s="142" t="s">
        <v>10243</v>
      </c>
      <c r="BH3981" s="141" t="s">
        <v>180</v>
      </c>
      <c r="BI3981" s="141" t="s">
        <v>191</v>
      </c>
      <c r="BJ3981" s="141" t="s">
        <v>10244</v>
      </c>
      <c r="BK3981" s="141" t="s">
        <v>1833</v>
      </c>
      <c r="BL3981" s="141" t="s">
        <v>10245</v>
      </c>
      <c r="BM3981" s="141">
        <v>46.532339999999998</v>
      </c>
      <c r="BN3981" s="141">
        <v>-71.501289999999997</v>
      </c>
      <c r="BO3981" s="141">
        <v>2006</v>
      </c>
      <c r="BP3981" s="143" t="s">
        <v>24504</v>
      </c>
      <c r="BQ3981" s="143" t="s">
        <v>17560</v>
      </c>
    </row>
    <row r="3982" spans="15:69" x14ac:dyDescent="0.25">
      <c r="O3982" s="225" t="str">
        <f t="shared" ref="O3982:O4045" si="1273">IF(OR(B3982="",C3982="",G3982="",H3982="",I3982="",AND(J3982="",BW3982=FALSE),AND(K3982="",BX3982=FALSE),AND(L3982="",BY3982=FALSE),AND(M3982="",BZ3982=FALSE)),"",(IF(AND(100&gt;=CG3982,CG3982&gt;80),"A",IF(AND(80&gt;=CG3982,CG3982&gt;60),"B",IF(AND(60&gt;=CG3982,CG3982&gt;40),"C",IF(AND(40&gt;=CG3982,CG3982&gt;20),"D","E"))))))</f>
        <v/>
      </c>
      <c r="BF3982" s="141">
        <v>34128</v>
      </c>
      <c r="BG3982" s="142" t="s">
        <v>10246</v>
      </c>
      <c r="BH3982" s="141" t="s">
        <v>180</v>
      </c>
      <c r="BI3982" s="141" t="s">
        <v>191</v>
      </c>
      <c r="BJ3982" s="141" t="s">
        <v>10247</v>
      </c>
      <c r="BK3982" s="141" t="s">
        <v>10248</v>
      </c>
      <c r="BL3982" s="141" t="s">
        <v>10249</v>
      </c>
      <c r="BM3982" s="141">
        <v>46.531129999999997</v>
      </c>
      <c r="BN3982" s="141">
        <v>-71.504710000000003</v>
      </c>
      <c r="BO3982" s="141">
        <v>2006</v>
      </c>
      <c r="BP3982" s="143" t="s">
        <v>24504</v>
      </c>
      <c r="BQ3982" s="143" t="s">
        <v>17560</v>
      </c>
    </row>
    <row r="3983" spans="15:69" x14ac:dyDescent="0.25">
      <c r="O3983" s="225" t="str">
        <f t="shared" si="1273"/>
        <v/>
      </c>
      <c r="BF3983" s="141">
        <v>34128</v>
      </c>
      <c r="BG3983" s="142" t="s">
        <v>10250</v>
      </c>
      <c r="BH3983" s="141" t="s">
        <v>180</v>
      </c>
      <c r="BI3983" s="141" t="s">
        <v>191</v>
      </c>
      <c r="BJ3983" s="141" t="s">
        <v>10251</v>
      </c>
      <c r="BK3983" s="141" t="s">
        <v>2278</v>
      </c>
      <c r="BL3983" s="141" t="s">
        <v>10242</v>
      </c>
      <c r="BM3983" s="141">
        <v>46.533740000000002</v>
      </c>
      <c r="BN3983" s="141">
        <v>-71.49539</v>
      </c>
      <c r="BO3983" s="141">
        <v>2009</v>
      </c>
      <c r="BP3983" s="143" t="s">
        <v>24505</v>
      </c>
      <c r="BQ3983" s="143" t="s">
        <v>17560</v>
      </c>
    </row>
    <row r="3984" spans="15:69" x14ac:dyDescent="0.25">
      <c r="O3984" s="225" t="str">
        <f t="shared" si="1273"/>
        <v/>
      </c>
      <c r="BF3984" s="141">
        <v>35005</v>
      </c>
      <c r="BG3984" s="142" t="s">
        <v>10491</v>
      </c>
      <c r="BH3984" s="141" t="s">
        <v>478</v>
      </c>
      <c r="BI3984" s="141" t="s">
        <v>186</v>
      </c>
      <c r="BJ3984" s="141"/>
      <c r="BK3984" s="141" t="s">
        <v>10278</v>
      </c>
      <c r="BL3984" s="141" t="s">
        <v>1616</v>
      </c>
      <c r="BM3984" s="141">
        <v>46.831020000000002</v>
      </c>
      <c r="BN3984" s="141">
        <v>-72.33587</v>
      </c>
      <c r="BO3984" s="141">
        <v>2007</v>
      </c>
      <c r="BP3984" s="143" t="s">
        <v>26719</v>
      </c>
      <c r="BQ3984" s="143" t="s">
        <v>17560</v>
      </c>
    </row>
    <row r="3985" spans="15:69" x14ac:dyDescent="0.25">
      <c r="O3985" s="225" t="str">
        <f t="shared" si="1273"/>
        <v/>
      </c>
      <c r="BF3985" s="141">
        <v>37215</v>
      </c>
      <c r="BG3985" s="142" t="s">
        <v>10541</v>
      </c>
      <c r="BH3985" s="141" t="s">
        <v>478</v>
      </c>
      <c r="BI3985" s="141" t="s">
        <v>177</v>
      </c>
      <c r="BJ3985" s="141" t="s">
        <v>10542</v>
      </c>
      <c r="BK3985" s="141" t="s">
        <v>2575</v>
      </c>
      <c r="BL3985" s="141" t="s">
        <v>10540</v>
      </c>
      <c r="BM3985" s="141">
        <v>46.573007903071897</v>
      </c>
      <c r="BN3985" s="141">
        <v>-72.367589543753795</v>
      </c>
      <c r="BO3985" s="141">
        <v>1996</v>
      </c>
      <c r="BP3985" s="143"/>
      <c r="BQ3985" s="143" t="s">
        <v>17560</v>
      </c>
    </row>
    <row r="3986" spans="15:69" x14ac:dyDescent="0.25">
      <c r="O3986" s="225" t="str">
        <f t="shared" si="1273"/>
        <v/>
      </c>
      <c r="BF3986" s="141">
        <v>37215</v>
      </c>
      <c r="BG3986" s="142" t="s">
        <v>10543</v>
      </c>
      <c r="BH3986" s="141" t="s">
        <v>478</v>
      </c>
      <c r="BI3986" s="141" t="s">
        <v>176</v>
      </c>
      <c r="BJ3986" s="141" t="s">
        <v>10544</v>
      </c>
      <c r="BK3986" s="141" t="s">
        <v>2585</v>
      </c>
      <c r="BL3986" s="141" t="s">
        <v>10540</v>
      </c>
      <c r="BM3986" s="141">
        <v>46.579900000000002</v>
      </c>
      <c r="BN3986" s="141">
        <v>-72.378079999999997</v>
      </c>
      <c r="BO3986" s="141">
        <v>2010</v>
      </c>
      <c r="BP3986" s="143"/>
      <c r="BQ3986" s="143" t="s">
        <v>17560</v>
      </c>
    </row>
    <row r="3987" spans="15:69" x14ac:dyDescent="0.25">
      <c r="O3987" s="225" t="str">
        <f t="shared" si="1273"/>
        <v/>
      </c>
      <c r="BF3987" s="141">
        <v>37230</v>
      </c>
      <c r="BG3987" s="142" t="s">
        <v>10520</v>
      </c>
      <c r="BH3987" s="141" t="s">
        <v>180</v>
      </c>
      <c r="BI3987" s="141" t="s">
        <v>191</v>
      </c>
      <c r="BJ3987" s="141" t="s">
        <v>10521</v>
      </c>
      <c r="BK3987" s="141" t="s">
        <v>10522</v>
      </c>
      <c r="BL3987" s="141" t="s">
        <v>4337</v>
      </c>
      <c r="BM3987" s="141">
        <v>46.466589999999997</v>
      </c>
      <c r="BN3987" s="141">
        <v>-72.528729999999996</v>
      </c>
      <c r="BO3987" s="141">
        <v>1982</v>
      </c>
      <c r="BP3987" s="143"/>
      <c r="BQ3987" s="143" t="s">
        <v>17560</v>
      </c>
    </row>
    <row r="3988" spans="15:69" x14ac:dyDescent="0.25">
      <c r="O3988" s="225" t="str">
        <f t="shared" si="1273"/>
        <v/>
      </c>
      <c r="BF3988" s="141">
        <v>37235</v>
      </c>
      <c r="BG3988" s="142" t="s">
        <v>11316</v>
      </c>
      <c r="BH3988" s="141" t="s">
        <v>478</v>
      </c>
      <c r="BI3988" s="141" t="s">
        <v>176</v>
      </c>
      <c r="BJ3988" s="141" t="s">
        <v>11317</v>
      </c>
      <c r="BK3988" s="141" t="s">
        <v>11318</v>
      </c>
      <c r="BL3988" s="141" t="s">
        <v>10813</v>
      </c>
      <c r="BM3988" s="141">
        <v>46.5151047433</v>
      </c>
      <c r="BN3988" s="141">
        <v>-72.630710922999995</v>
      </c>
      <c r="BO3988" s="141">
        <v>2005</v>
      </c>
      <c r="BP3988" s="143" t="s">
        <v>24555</v>
      </c>
      <c r="BQ3988" s="143" t="s">
        <v>17560</v>
      </c>
    </row>
    <row r="3989" spans="15:69" x14ac:dyDescent="0.25">
      <c r="O3989" s="225" t="str">
        <f t="shared" si="1273"/>
        <v/>
      </c>
      <c r="BF3989" s="141">
        <v>38005</v>
      </c>
      <c r="BG3989" s="142" t="s">
        <v>22900</v>
      </c>
      <c r="BH3989" s="141" t="s">
        <v>180</v>
      </c>
      <c r="BI3989" s="141" t="s">
        <v>191</v>
      </c>
      <c r="BJ3989" s="141" t="s">
        <v>22895</v>
      </c>
      <c r="BK3989" s="141" t="s">
        <v>22901</v>
      </c>
      <c r="BL3989" s="141" t="s">
        <v>22850</v>
      </c>
      <c r="BM3989" s="141">
        <v>46.231200000000001</v>
      </c>
      <c r="BN3989" s="141">
        <v>-72.221149999999994</v>
      </c>
      <c r="BO3989" s="141">
        <v>1998</v>
      </c>
      <c r="BP3989" s="143" t="s">
        <v>22895</v>
      </c>
      <c r="BQ3989" s="143" t="s">
        <v>17560</v>
      </c>
    </row>
    <row r="3990" spans="15:69" x14ac:dyDescent="0.25">
      <c r="O3990" s="225" t="str">
        <f t="shared" si="1273"/>
        <v/>
      </c>
      <c r="BF3990" s="141">
        <v>37067</v>
      </c>
      <c r="BG3990" s="142" t="s">
        <v>10795</v>
      </c>
      <c r="BH3990" s="141" t="s">
        <v>180</v>
      </c>
      <c r="BI3990" s="141" t="s">
        <v>190</v>
      </c>
      <c r="BJ3990" s="141" t="s">
        <v>10796</v>
      </c>
      <c r="BK3990" s="141"/>
      <c r="BL3990" s="141" t="s">
        <v>10797</v>
      </c>
      <c r="BM3990" s="141">
        <v>46.343899999999998</v>
      </c>
      <c r="BN3990" s="141">
        <v>-72.568380000000005</v>
      </c>
      <c r="BO3990" s="141">
        <v>1995</v>
      </c>
      <c r="BP3990" s="143"/>
      <c r="BQ3990" s="143" t="s">
        <v>26794</v>
      </c>
    </row>
    <row r="3991" spans="15:69" x14ac:dyDescent="0.25">
      <c r="O3991" s="225" t="str">
        <f t="shared" si="1273"/>
        <v/>
      </c>
      <c r="BF3991" s="141">
        <v>38010</v>
      </c>
      <c r="BG3991" s="142" t="s">
        <v>2231</v>
      </c>
      <c r="BH3991" s="141" t="s">
        <v>478</v>
      </c>
      <c r="BI3991" s="141" t="s">
        <v>186</v>
      </c>
      <c r="BJ3991" s="141" t="s">
        <v>2232</v>
      </c>
      <c r="BK3991" s="141" t="s">
        <v>2233</v>
      </c>
      <c r="BL3991" s="141" t="s">
        <v>2234</v>
      </c>
      <c r="BM3991" s="141">
        <v>46.3607364</v>
      </c>
      <c r="BN3991" s="141">
        <v>-72.400654599999996</v>
      </c>
      <c r="BO3991" s="141">
        <v>1972</v>
      </c>
      <c r="BP3991" s="143" t="s">
        <v>23954</v>
      </c>
      <c r="BQ3991" s="143" t="s">
        <v>17560</v>
      </c>
    </row>
    <row r="3992" spans="15:69" x14ac:dyDescent="0.25">
      <c r="O3992" s="225" t="str">
        <f t="shared" si="1273"/>
        <v/>
      </c>
      <c r="BF3992" s="141">
        <v>38010</v>
      </c>
      <c r="BG3992" s="142" t="s">
        <v>2235</v>
      </c>
      <c r="BH3992" s="141" t="s">
        <v>478</v>
      </c>
      <c r="BI3992" s="141" t="s">
        <v>177</v>
      </c>
      <c r="BJ3992" s="141"/>
      <c r="BK3992" s="141" t="s">
        <v>2233</v>
      </c>
      <c r="BL3992" s="141" t="s">
        <v>2234</v>
      </c>
      <c r="BM3992" s="141">
        <v>46.3607364</v>
      </c>
      <c r="BN3992" s="141">
        <v>-72.400654599999996</v>
      </c>
      <c r="BO3992" s="141">
        <v>2006</v>
      </c>
      <c r="BP3992" s="143" t="s">
        <v>23955</v>
      </c>
      <c r="BQ3992" s="143" t="s">
        <v>17560</v>
      </c>
    </row>
    <row r="3993" spans="15:69" x14ac:dyDescent="0.25">
      <c r="O3993" s="225" t="str">
        <f t="shared" si="1273"/>
        <v/>
      </c>
      <c r="BF3993" s="141">
        <v>37067</v>
      </c>
      <c r="BG3993" s="142" t="s">
        <v>10798</v>
      </c>
      <c r="BH3993" s="141" t="s">
        <v>180</v>
      </c>
      <c r="BI3993" s="141" t="s">
        <v>190</v>
      </c>
      <c r="BJ3993" s="141" t="s">
        <v>10799</v>
      </c>
      <c r="BK3993" s="141"/>
      <c r="BL3993" s="141" t="s">
        <v>10800</v>
      </c>
      <c r="BM3993" s="141">
        <v>46.344239999999999</v>
      </c>
      <c r="BN3993" s="141">
        <v>-72.566069999999996</v>
      </c>
      <c r="BO3993" s="141">
        <v>2004</v>
      </c>
      <c r="BP3993" s="143"/>
      <c r="BQ3993" s="143" t="s">
        <v>26794</v>
      </c>
    </row>
    <row r="3994" spans="15:69" x14ac:dyDescent="0.25">
      <c r="O3994" s="225" t="str">
        <f t="shared" si="1273"/>
        <v/>
      </c>
      <c r="BF3994" s="141">
        <v>37067</v>
      </c>
      <c r="BG3994" s="142" t="s">
        <v>10801</v>
      </c>
      <c r="BH3994" s="141" t="s">
        <v>180</v>
      </c>
      <c r="BI3994" s="141" t="s">
        <v>190</v>
      </c>
      <c r="BJ3994" s="141" t="s">
        <v>10802</v>
      </c>
      <c r="BK3994" s="141"/>
      <c r="BL3994" s="141" t="s">
        <v>10803</v>
      </c>
      <c r="BM3994" s="141">
        <v>46.343559999999997</v>
      </c>
      <c r="BN3994" s="141">
        <v>-72.555009999999996</v>
      </c>
      <c r="BO3994" s="141">
        <v>2004</v>
      </c>
      <c r="BP3994" s="143"/>
      <c r="BQ3994" s="143" t="s">
        <v>26794</v>
      </c>
    </row>
    <row r="3995" spans="15:69" x14ac:dyDescent="0.25">
      <c r="O3995" s="225" t="str">
        <f t="shared" si="1273"/>
        <v/>
      </c>
      <c r="BF3995" s="141">
        <v>37067</v>
      </c>
      <c r="BG3995" s="142" t="s">
        <v>10804</v>
      </c>
      <c r="BH3995" s="141" t="s">
        <v>180</v>
      </c>
      <c r="BI3995" s="141" t="s">
        <v>190</v>
      </c>
      <c r="BJ3995" s="141" t="s">
        <v>10805</v>
      </c>
      <c r="BK3995" s="141"/>
      <c r="BL3995" s="141"/>
      <c r="BM3995" s="141">
        <v>46.382370000000002</v>
      </c>
      <c r="BN3995" s="141">
        <v>-72.537999999999997</v>
      </c>
      <c r="BO3995" s="141">
        <v>1979</v>
      </c>
      <c r="BP3995" s="143"/>
      <c r="BQ3995" s="143" t="s">
        <v>26794</v>
      </c>
    </row>
    <row r="3996" spans="15:69" x14ac:dyDescent="0.25">
      <c r="O3996" s="225" t="str">
        <f t="shared" si="1273"/>
        <v/>
      </c>
      <c r="BF3996" s="141">
        <v>37067</v>
      </c>
      <c r="BG3996" s="142" t="s">
        <v>10806</v>
      </c>
      <c r="BH3996" s="141" t="s">
        <v>180</v>
      </c>
      <c r="BI3996" s="141" t="s">
        <v>1269</v>
      </c>
      <c r="BJ3996" s="141" t="s">
        <v>10807</v>
      </c>
      <c r="BK3996" s="141"/>
      <c r="BL3996" s="141" t="s">
        <v>10808</v>
      </c>
      <c r="BM3996" s="141">
        <v>46.364960000000004</v>
      </c>
      <c r="BN3996" s="141">
        <v>-72.557569999999998</v>
      </c>
      <c r="BO3996" s="141">
        <v>1989</v>
      </c>
      <c r="BP3996" s="143"/>
      <c r="BQ3996" s="143" t="s">
        <v>26794</v>
      </c>
    </row>
    <row r="3997" spans="15:69" x14ac:dyDescent="0.25">
      <c r="O3997" s="225" t="str">
        <f t="shared" si="1273"/>
        <v/>
      </c>
      <c r="BF3997" s="141">
        <v>37067</v>
      </c>
      <c r="BG3997" s="142" t="s">
        <v>10809</v>
      </c>
      <c r="BH3997" s="141" t="s">
        <v>180</v>
      </c>
      <c r="BI3997" s="141" t="s">
        <v>1269</v>
      </c>
      <c r="BJ3997" s="141" t="s">
        <v>10810</v>
      </c>
      <c r="BK3997" s="141"/>
      <c r="BL3997" s="141" t="s">
        <v>10184</v>
      </c>
      <c r="BM3997" s="141">
        <v>46.301990000000004</v>
      </c>
      <c r="BN3997" s="141">
        <v>-72.582329999999999</v>
      </c>
      <c r="BO3997" s="141">
        <v>1991</v>
      </c>
      <c r="BP3997" s="143"/>
      <c r="BQ3997" s="143" t="s">
        <v>26794</v>
      </c>
    </row>
    <row r="3998" spans="15:69" x14ac:dyDescent="0.25">
      <c r="O3998" s="225" t="str">
        <f t="shared" si="1273"/>
        <v/>
      </c>
      <c r="BF3998" s="141">
        <v>37067</v>
      </c>
      <c r="BG3998" s="142" t="s">
        <v>10811</v>
      </c>
      <c r="BH3998" s="141" t="s">
        <v>478</v>
      </c>
      <c r="BI3998" s="141" t="s">
        <v>176</v>
      </c>
      <c r="BJ3998" s="141" t="s">
        <v>10812</v>
      </c>
      <c r="BK3998" s="141" t="s">
        <v>1980</v>
      </c>
      <c r="BL3998" s="141" t="s">
        <v>10813</v>
      </c>
      <c r="BM3998" s="141">
        <v>46.38373</v>
      </c>
      <c r="BN3998" s="141">
        <v>-72.528649999999999</v>
      </c>
      <c r="BO3998" s="141">
        <v>1981</v>
      </c>
      <c r="BP3998" s="143"/>
      <c r="BQ3998" s="143" t="s">
        <v>26794</v>
      </c>
    </row>
    <row r="3999" spans="15:69" x14ac:dyDescent="0.25">
      <c r="O3999" s="225" t="str">
        <f t="shared" si="1273"/>
        <v/>
      </c>
      <c r="BF3999" s="141">
        <v>37067</v>
      </c>
      <c r="BG3999" s="142" t="s">
        <v>10814</v>
      </c>
      <c r="BH3999" s="141" t="s">
        <v>478</v>
      </c>
      <c r="BI3999" s="141" t="s">
        <v>176</v>
      </c>
      <c r="BJ3999" s="141" t="s">
        <v>10815</v>
      </c>
      <c r="BK3999" s="141" t="s">
        <v>1980</v>
      </c>
      <c r="BL3999" s="141" t="s">
        <v>10813</v>
      </c>
      <c r="BM3999" s="141">
        <v>46.38523</v>
      </c>
      <c r="BN3999" s="141">
        <v>-72.525710000000004</v>
      </c>
      <c r="BO3999" s="141">
        <v>2003</v>
      </c>
      <c r="BP3999" s="143"/>
      <c r="BQ3999" s="143" t="s">
        <v>26794</v>
      </c>
    </row>
    <row r="4000" spans="15:69" x14ac:dyDescent="0.25">
      <c r="O4000" s="225" t="str">
        <f t="shared" si="1273"/>
        <v/>
      </c>
      <c r="BF4000" s="141">
        <v>38010</v>
      </c>
      <c r="BG4000" s="142" t="s">
        <v>22902</v>
      </c>
      <c r="BH4000" s="141" t="s">
        <v>180</v>
      </c>
      <c r="BI4000" s="141" t="s">
        <v>191</v>
      </c>
      <c r="BJ4000" s="141"/>
      <c r="BK4000" s="141" t="s">
        <v>22903</v>
      </c>
      <c r="BL4000" s="141" t="s">
        <v>22904</v>
      </c>
      <c r="BM4000" s="141">
        <v>46.302332700000001</v>
      </c>
      <c r="BN4000" s="141">
        <v>-72.535309400000003</v>
      </c>
      <c r="BO4000" s="141">
        <v>1991</v>
      </c>
      <c r="BP4000" s="143"/>
      <c r="BQ4000" s="143" t="s">
        <v>17560</v>
      </c>
    </row>
    <row r="4001" spans="15:69" x14ac:dyDescent="0.25">
      <c r="O4001" s="225" t="str">
        <f t="shared" si="1273"/>
        <v/>
      </c>
      <c r="BF4001" s="141">
        <v>38010</v>
      </c>
      <c r="BG4001" s="142" t="s">
        <v>22905</v>
      </c>
      <c r="BH4001" s="141" t="s">
        <v>180</v>
      </c>
      <c r="BI4001" s="141" t="s">
        <v>178</v>
      </c>
      <c r="BJ4001" s="141"/>
      <c r="BK4001" s="141" t="s">
        <v>4808</v>
      </c>
      <c r="BL4001" s="141" t="s">
        <v>22904</v>
      </c>
      <c r="BM4001" s="141">
        <v>46.405629599999997</v>
      </c>
      <c r="BN4001" s="141">
        <v>-72.269079700000006</v>
      </c>
      <c r="BO4001" s="141">
        <v>1994</v>
      </c>
      <c r="BP4001" s="143" t="s">
        <v>26263</v>
      </c>
      <c r="BQ4001" s="143" t="s">
        <v>17560</v>
      </c>
    </row>
    <row r="4002" spans="15:69" x14ac:dyDescent="0.25">
      <c r="O4002" s="225" t="str">
        <f t="shared" si="1273"/>
        <v/>
      </c>
      <c r="BF4002" s="141">
        <v>38010</v>
      </c>
      <c r="BG4002" s="142" t="s">
        <v>22906</v>
      </c>
      <c r="BH4002" s="141" t="s">
        <v>180</v>
      </c>
      <c r="BI4002" s="141" t="s">
        <v>178</v>
      </c>
      <c r="BJ4002" s="141" t="s">
        <v>22907</v>
      </c>
      <c r="BK4002" s="141" t="s">
        <v>22908</v>
      </c>
      <c r="BL4002" s="141" t="s">
        <v>4485</v>
      </c>
      <c r="BM4002" s="141">
        <v>46.306710000000002</v>
      </c>
      <c r="BN4002" s="141">
        <v>-72.271799999999999</v>
      </c>
      <c r="BO4002" s="141">
        <v>1994</v>
      </c>
      <c r="BP4002" s="143" t="s">
        <v>26264</v>
      </c>
      <c r="BQ4002" s="143" t="s">
        <v>17560</v>
      </c>
    </row>
    <row r="4003" spans="15:69" x14ac:dyDescent="0.25">
      <c r="O4003" s="225" t="str">
        <f t="shared" si="1273"/>
        <v/>
      </c>
      <c r="BF4003" s="141">
        <v>38010</v>
      </c>
      <c r="BG4003" s="142" t="s">
        <v>22909</v>
      </c>
      <c r="BH4003" s="141" t="s">
        <v>180</v>
      </c>
      <c r="BI4003" s="141" t="s">
        <v>178</v>
      </c>
      <c r="BJ4003" s="141" t="s">
        <v>22907</v>
      </c>
      <c r="BK4003" s="141" t="s">
        <v>22910</v>
      </c>
      <c r="BL4003" s="141" t="s">
        <v>2188</v>
      </c>
      <c r="BM4003" s="141">
        <v>46.298364999999997</v>
      </c>
      <c r="BN4003" s="141">
        <v>-72.410619999999994</v>
      </c>
      <c r="BO4003" s="141">
        <v>1994</v>
      </c>
      <c r="BP4003" s="143" t="s">
        <v>26265</v>
      </c>
      <c r="BQ4003" s="143" t="s">
        <v>17560</v>
      </c>
    </row>
    <row r="4004" spans="15:69" x14ac:dyDescent="0.25">
      <c r="O4004" s="225" t="str">
        <f t="shared" si="1273"/>
        <v/>
      </c>
      <c r="BF4004" s="141">
        <v>38010</v>
      </c>
      <c r="BG4004" s="142" t="s">
        <v>22911</v>
      </c>
      <c r="BH4004" s="141" t="s">
        <v>180</v>
      </c>
      <c r="BI4004" s="141" t="s">
        <v>191</v>
      </c>
      <c r="BJ4004" s="141" t="s">
        <v>22912</v>
      </c>
      <c r="BK4004" s="141" t="s">
        <v>22913</v>
      </c>
      <c r="BL4004" s="141" t="s">
        <v>22914</v>
      </c>
      <c r="BM4004" s="141">
        <v>46.299837400000001</v>
      </c>
      <c r="BN4004" s="141">
        <v>-72.5421675999999</v>
      </c>
      <c r="BO4004" s="141">
        <v>1991</v>
      </c>
      <c r="BP4004" s="143"/>
      <c r="BQ4004" s="143" t="s">
        <v>17560</v>
      </c>
    </row>
    <row r="4005" spans="15:69" x14ac:dyDescent="0.25">
      <c r="O4005" s="225" t="str">
        <f t="shared" si="1273"/>
        <v/>
      </c>
      <c r="BF4005" s="141">
        <v>37067</v>
      </c>
      <c r="BG4005" s="142" t="s">
        <v>10816</v>
      </c>
      <c r="BH4005" s="141" t="s">
        <v>478</v>
      </c>
      <c r="BI4005" s="141" t="s">
        <v>176</v>
      </c>
      <c r="BJ4005" s="141" t="s">
        <v>10817</v>
      </c>
      <c r="BK4005" s="141" t="s">
        <v>1980</v>
      </c>
      <c r="BL4005" s="141" t="s">
        <v>10813</v>
      </c>
      <c r="BM4005" s="141">
        <v>46.383299999999998</v>
      </c>
      <c r="BN4005" s="141">
        <v>-72.531310000000005</v>
      </c>
      <c r="BO4005" s="141">
        <v>2003</v>
      </c>
      <c r="BP4005" s="143"/>
      <c r="BQ4005" s="143" t="s">
        <v>26794</v>
      </c>
    </row>
    <row r="4006" spans="15:69" x14ac:dyDescent="0.25">
      <c r="O4006" s="225" t="str">
        <f t="shared" si="1273"/>
        <v/>
      </c>
      <c r="BF4006" s="141">
        <v>37067</v>
      </c>
      <c r="BG4006" s="142" t="s">
        <v>10818</v>
      </c>
      <c r="BH4006" s="141" t="s">
        <v>478</v>
      </c>
      <c r="BI4006" s="141" t="s">
        <v>176</v>
      </c>
      <c r="BJ4006" s="141" t="s">
        <v>10819</v>
      </c>
      <c r="BK4006" s="141" t="s">
        <v>3600</v>
      </c>
      <c r="BL4006" s="141" t="s">
        <v>10820</v>
      </c>
      <c r="BM4006" s="141">
        <v>46.388959999999997</v>
      </c>
      <c r="BN4006" s="141">
        <v>-72.556299999999993</v>
      </c>
      <c r="BO4006" s="141">
        <v>1966</v>
      </c>
      <c r="BP4006" s="143"/>
      <c r="BQ4006" s="143" t="s">
        <v>26794</v>
      </c>
    </row>
    <row r="4007" spans="15:69" x14ac:dyDescent="0.25">
      <c r="O4007" s="225" t="str">
        <f t="shared" si="1273"/>
        <v/>
      </c>
      <c r="BF4007" s="141">
        <v>37067</v>
      </c>
      <c r="BG4007" s="142" t="s">
        <v>10821</v>
      </c>
      <c r="BH4007" s="141" t="s">
        <v>478</v>
      </c>
      <c r="BI4007" s="141" t="s">
        <v>176</v>
      </c>
      <c r="BJ4007" s="141" t="s">
        <v>10822</v>
      </c>
      <c r="BK4007" s="141" t="s">
        <v>1791</v>
      </c>
      <c r="BL4007" s="141" t="s">
        <v>10823</v>
      </c>
      <c r="BM4007" s="141">
        <v>46.372900000000001</v>
      </c>
      <c r="BN4007" s="141">
        <v>-72.523830000000004</v>
      </c>
      <c r="BO4007" s="141">
        <v>1971</v>
      </c>
      <c r="BP4007" s="143"/>
      <c r="BQ4007" s="143" t="s">
        <v>26794</v>
      </c>
    </row>
    <row r="4008" spans="15:69" x14ac:dyDescent="0.25">
      <c r="O4008" s="225" t="str">
        <f t="shared" si="1273"/>
        <v/>
      </c>
      <c r="BF4008" s="141">
        <v>37067</v>
      </c>
      <c r="BG4008" s="142" t="s">
        <v>10824</v>
      </c>
      <c r="BH4008" s="141" t="s">
        <v>478</v>
      </c>
      <c r="BI4008" s="141" t="s">
        <v>176</v>
      </c>
      <c r="BJ4008" s="141" t="s">
        <v>10825</v>
      </c>
      <c r="BK4008" s="141" t="s">
        <v>2342</v>
      </c>
      <c r="BL4008" s="141" t="s">
        <v>10826</v>
      </c>
      <c r="BM4008" s="141">
        <v>46.37115</v>
      </c>
      <c r="BN4008" s="141">
        <v>-72.546260000000004</v>
      </c>
      <c r="BO4008" s="141">
        <v>1979</v>
      </c>
      <c r="BP4008" s="143"/>
      <c r="BQ4008" s="143" t="s">
        <v>26794</v>
      </c>
    </row>
    <row r="4009" spans="15:69" x14ac:dyDescent="0.25">
      <c r="O4009" s="225" t="str">
        <f t="shared" si="1273"/>
        <v/>
      </c>
      <c r="BF4009" s="141">
        <v>37067</v>
      </c>
      <c r="BG4009" s="142" t="s">
        <v>10827</v>
      </c>
      <c r="BH4009" s="141" t="s">
        <v>478</v>
      </c>
      <c r="BI4009" s="141" t="s">
        <v>176</v>
      </c>
      <c r="BJ4009" s="141" t="s">
        <v>10828</v>
      </c>
      <c r="BK4009" s="141" t="s">
        <v>2780</v>
      </c>
      <c r="BL4009" s="141" t="s">
        <v>10829</v>
      </c>
      <c r="BM4009" s="141">
        <v>46.374830000000003</v>
      </c>
      <c r="BN4009" s="141">
        <v>-72.526870000000002</v>
      </c>
      <c r="BO4009" s="141">
        <v>2003</v>
      </c>
      <c r="BP4009" s="143"/>
      <c r="BQ4009" s="143" t="s">
        <v>26794</v>
      </c>
    </row>
    <row r="4010" spans="15:69" x14ac:dyDescent="0.25">
      <c r="O4010" s="225" t="str">
        <f t="shared" si="1273"/>
        <v/>
      </c>
      <c r="BF4010" s="141">
        <v>37067</v>
      </c>
      <c r="BG4010" s="142" t="s">
        <v>10830</v>
      </c>
      <c r="BH4010" s="141" t="s">
        <v>478</v>
      </c>
      <c r="BI4010" s="141" t="s">
        <v>176</v>
      </c>
      <c r="BJ4010" s="141" t="s">
        <v>10831</v>
      </c>
      <c r="BK4010" s="141" t="s">
        <v>2396</v>
      </c>
      <c r="BL4010" s="141" t="s">
        <v>10832</v>
      </c>
      <c r="BM4010" s="141">
        <v>46.386020000000002</v>
      </c>
      <c r="BN4010" s="141">
        <v>-72.531130000000005</v>
      </c>
      <c r="BO4010" s="141">
        <v>2003</v>
      </c>
      <c r="BP4010" s="143"/>
      <c r="BQ4010" s="143" t="s">
        <v>26794</v>
      </c>
    </row>
    <row r="4011" spans="15:69" x14ac:dyDescent="0.25">
      <c r="O4011" s="225" t="str">
        <f t="shared" si="1273"/>
        <v/>
      </c>
      <c r="BF4011" s="141">
        <v>37067</v>
      </c>
      <c r="BG4011" s="142" t="s">
        <v>10833</v>
      </c>
      <c r="BH4011" s="141" t="s">
        <v>478</v>
      </c>
      <c r="BI4011" s="141" t="s">
        <v>176</v>
      </c>
      <c r="BJ4011" s="141" t="s">
        <v>10834</v>
      </c>
      <c r="BK4011" s="141" t="s">
        <v>2396</v>
      </c>
      <c r="BL4011" s="141" t="s">
        <v>10813</v>
      </c>
      <c r="BM4011" s="141">
        <v>46.384889999999999</v>
      </c>
      <c r="BN4011" s="141">
        <v>-72.533389999999997</v>
      </c>
      <c r="BO4011" s="141">
        <v>2003</v>
      </c>
      <c r="BP4011" s="143"/>
      <c r="BQ4011" s="143" t="s">
        <v>26794</v>
      </c>
    </row>
    <row r="4012" spans="15:69" x14ac:dyDescent="0.25">
      <c r="O4012" s="225" t="str">
        <f t="shared" si="1273"/>
        <v/>
      </c>
      <c r="BF4012" s="141">
        <v>37067</v>
      </c>
      <c r="BG4012" s="142" t="s">
        <v>10835</v>
      </c>
      <c r="BH4012" s="141" t="s">
        <v>478</v>
      </c>
      <c r="BI4012" s="141" t="s">
        <v>176</v>
      </c>
      <c r="BJ4012" s="141" t="s">
        <v>10836</v>
      </c>
      <c r="BK4012" s="141" t="s">
        <v>2396</v>
      </c>
      <c r="BL4012" s="141" t="s">
        <v>10813</v>
      </c>
      <c r="BM4012" s="141">
        <v>46.3874</v>
      </c>
      <c r="BN4012" s="141">
        <v>-72.530439999999999</v>
      </c>
      <c r="BO4012" s="141">
        <v>2013</v>
      </c>
      <c r="BP4012" s="143"/>
      <c r="BQ4012" s="143" t="s">
        <v>26794</v>
      </c>
    </row>
    <row r="4013" spans="15:69" x14ac:dyDescent="0.25">
      <c r="O4013" s="225" t="str">
        <f t="shared" si="1273"/>
        <v/>
      </c>
      <c r="BF4013" s="141">
        <v>37067</v>
      </c>
      <c r="BG4013" s="142" t="s">
        <v>10837</v>
      </c>
      <c r="BH4013" s="141" t="s">
        <v>478</v>
      </c>
      <c r="BI4013" s="141" t="s">
        <v>176</v>
      </c>
      <c r="BJ4013" s="141" t="s">
        <v>10838</v>
      </c>
      <c r="BK4013" s="141" t="s">
        <v>2396</v>
      </c>
      <c r="BL4013" s="141" t="s">
        <v>10813</v>
      </c>
      <c r="BM4013" s="141">
        <v>46.388260000000002</v>
      </c>
      <c r="BN4013" s="141">
        <v>-72.529139999999998</v>
      </c>
      <c r="BO4013" s="141">
        <v>2013</v>
      </c>
      <c r="BP4013" s="143"/>
      <c r="BQ4013" s="143" t="s">
        <v>26794</v>
      </c>
    </row>
    <row r="4014" spans="15:69" x14ac:dyDescent="0.25">
      <c r="O4014" s="225" t="str">
        <f t="shared" si="1273"/>
        <v/>
      </c>
      <c r="BF4014" s="141">
        <v>37067</v>
      </c>
      <c r="BG4014" s="142" t="s">
        <v>10839</v>
      </c>
      <c r="BH4014" s="141" t="s">
        <v>180</v>
      </c>
      <c r="BI4014" s="141" t="s">
        <v>191</v>
      </c>
      <c r="BJ4014" s="141" t="s">
        <v>10840</v>
      </c>
      <c r="BK4014" s="141" t="s">
        <v>10841</v>
      </c>
      <c r="BL4014" s="141" t="s">
        <v>10842</v>
      </c>
      <c r="BM4014" s="141">
        <v>46.304755926436599</v>
      </c>
      <c r="BN4014" s="141">
        <v>-72.581996470967297</v>
      </c>
      <c r="BO4014" s="141">
        <v>1972</v>
      </c>
      <c r="BP4014" s="143"/>
      <c r="BQ4014" s="143" t="s">
        <v>26794</v>
      </c>
    </row>
    <row r="4015" spans="15:69" x14ac:dyDescent="0.25">
      <c r="O4015" s="225" t="str">
        <f t="shared" si="1273"/>
        <v/>
      </c>
      <c r="BF4015" s="141">
        <v>37067</v>
      </c>
      <c r="BG4015" s="142" t="s">
        <v>10843</v>
      </c>
      <c r="BH4015" s="141" t="s">
        <v>180</v>
      </c>
      <c r="BI4015" s="141" t="s">
        <v>191</v>
      </c>
      <c r="BJ4015" s="141" t="s">
        <v>10844</v>
      </c>
      <c r="BK4015" s="141"/>
      <c r="BL4015" s="141" t="s">
        <v>10845</v>
      </c>
      <c r="BM4015" s="141">
        <v>46.374362664160799</v>
      </c>
      <c r="BN4015" s="141">
        <v>-72.636611069374695</v>
      </c>
      <c r="BO4015" s="141">
        <v>1988</v>
      </c>
      <c r="BP4015" s="143"/>
      <c r="BQ4015" s="143" t="s">
        <v>26794</v>
      </c>
    </row>
    <row r="4016" spans="15:69" x14ac:dyDescent="0.25">
      <c r="O4016" s="225" t="str">
        <f t="shared" si="1273"/>
        <v/>
      </c>
      <c r="BF4016" s="141">
        <v>37067</v>
      </c>
      <c r="BG4016" s="142" t="s">
        <v>10846</v>
      </c>
      <c r="BH4016" s="141" t="s">
        <v>478</v>
      </c>
      <c r="BI4016" s="141" t="s">
        <v>176</v>
      </c>
      <c r="BJ4016" s="141" t="s">
        <v>10847</v>
      </c>
      <c r="BK4016" s="141" t="s">
        <v>3190</v>
      </c>
      <c r="BL4016" s="141" t="s">
        <v>10848</v>
      </c>
      <c r="BM4016" s="141">
        <v>46.3527332443348</v>
      </c>
      <c r="BN4016" s="141">
        <v>-72.596801955197705</v>
      </c>
      <c r="BO4016" s="141">
        <v>1976</v>
      </c>
      <c r="BP4016" s="143"/>
      <c r="BQ4016" s="143" t="s">
        <v>26794</v>
      </c>
    </row>
    <row r="4017" spans="15:69" x14ac:dyDescent="0.25">
      <c r="O4017" s="225" t="str">
        <f t="shared" si="1273"/>
        <v/>
      </c>
      <c r="BF4017" s="141">
        <v>37067</v>
      </c>
      <c r="BG4017" s="142" t="s">
        <v>10849</v>
      </c>
      <c r="BH4017" s="141" t="s">
        <v>478</v>
      </c>
      <c r="BI4017" s="141" t="s">
        <v>176</v>
      </c>
      <c r="BJ4017" s="141" t="s">
        <v>10850</v>
      </c>
      <c r="BK4017" s="141" t="s">
        <v>2148</v>
      </c>
      <c r="BL4017" s="141" t="s">
        <v>10851</v>
      </c>
      <c r="BM4017" s="141">
        <v>46.394137639167099</v>
      </c>
      <c r="BN4017" s="141">
        <v>-72.599124766342598</v>
      </c>
      <c r="BO4017" s="141">
        <v>1971</v>
      </c>
      <c r="BP4017" s="143"/>
      <c r="BQ4017" s="143" t="s">
        <v>26794</v>
      </c>
    </row>
    <row r="4018" spans="15:69" x14ac:dyDescent="0.25">
      <c r="O4018" s="225" t="str">
        <f t="shared" si="1273"/>
        <v/>
      </c>
      <c r="BF4018" s="141">
        <v>37067</v>
      </c>
      <c r="BG4018" s="142" t="s">
        <v>10852</v>
      </c>
      <c r="BH4018" s="141" t="s">
        <v>180</v>
      </c>
      <c r="BI4018" s="141" t="s">
        <v>191</v>
      </c>
      <c r="BJ4018" s="141" t="s">
        <v>10853</v>
      </c>
      <c r="BK4018" s="141" t="s">
        <v>10175</v>
      </c>
      <c r="BL4018" s="141" t="s">
        <v>10854</v>
      </c>
      <c r="BM4018" s="141">
        <v>46.381091081100202</v>
      </c>
      <c r="BN4018" s="141">
        <v>-72.616401155526205</v>
      </c>
      <c r="BO4018" s="141">
        <v>1989</v>
      </c>
      <c r="BP4018" s="143"/>
      <c r="BQ4018" s="143" t="s">
        <v>26794</v>
      </c>
    </row>
    <row r="4019" spans="15:69" x14ac:dyDescent="0.25">
      <c r="O4019" s="225" t="str">
        <f t="shared" si="1273"/>
        <v/>
      </c>
      <c r="BF4019" s="141">
        <v>37067</v>
      </c>
      <c r="BG4019" s="142" t="s">
        <v>10855</v>
      </c>
      <c r="BH4019" s="141" t="s">
        <v>478</v>
      </c>
      <c r="BI4019" s="141" t="s">
        <v>186</v>
      </c>
      <c r="BJ4019" s="141" t="s">
        <v>10856</v>
      </c>
      <c r="BK4019" s="141" t="s">
        <v>1664</v>
      </c>
      <c r="BL4019" s="141" t="s">
        <v>10857</v>
      </c>
      <c r="BM4019" s="141">
        <v>46.389188382945001</v>
      </c>
      <c r="BN4019" s="141">
        <v>-72.621099954223197</v>
      </c>
      <c r="BO4019" s="141">
        <v>2003</v>
      </c>
      <c r="BP4019" s="143"/>
      <c r="BQ4019" s="143" t="s">
        <v>26794</v>
      </c>
    </row>
    <row r="4020" spans="15:69" x14ac:dyDescent="0.25">
      <c r="O4020" s="225" t="str">
        <f t="shared" si="1273"/>
        <v/>
      </c>
      <c r="BF4020" s="141">
        <v>37067</v>
      </c>
      <c r="BG4020" s="142" t="s">
        <v>10858</v>
      </c>
      <c r="BH4020" s="141" t="s">
        <v>478</v>
      </c>
      <c r="BI4020" s="141" t="s">
        <v>177</v>
      </c>
      <c r="BJ4020" s="141" t="s">
        <v>10859</v>
      </c>
      <c r="BK4020" s="141" t="s">
        <v>10860</v>
      </c>
      <c r="BL4020" s="141" t="s">
        <v>10861</v>
      </c>
      <c r="BM4020" s="141">
        <v>46.3711207764592</v>
      </c>
      <c r="BN4020" s="141">
        <v>-72.624388392961094</v>
      </c>
      <c r="BO4020" s="141">
        <v>1990</v>
      </c>
      <c r="BP4020" s="143"/>
      <c r="BQ4020" s="143" t="s">
        <v>26794</v>
      </c>
    </row>
    <row r="4021" spans="15:69" x14ac:dyDescent="0.25">
      <c r="O4021" s="225" t="str">
        <f t="shared" si="1273"/>
        <v/>
      </c>
      <c r="BF4021" s="141">
        <v>37067</v>
      </c>
      <c r="BG4021" s="142" t="s">
        <v>10862</v>
      </c>
      <c r="BH4021" s="141" t="s">
        <v>478</v>
      </c>
      <c r="BI4021" s="141" t="s">
        <v>176</v>
      </c>
      <c r="BJ4021" s="141" t="s">
        <v>10863</v>
      </c>
      <c r="BK4021" s="141" t="s">
        <v>10864</v>
      </c>
      <c r="BL4021" s="141" t="s">
        <v>10865</v>
      </c>
      <c r="BM4021" s="141">
        <v>46.324177698635197</v>
      </c>
      <c r="BN4021" s="141">
        <v>-72.560064862534205</v>
      </c>
      <c r="BO4021" s="141">
        <v>1989</v>
      </c>
      <c r="BP4021" s="143"/>
      <c r="BQ4021" s="143" t="s">
        <v>26794</v>
      </c>
    </row>
    <row r="4022" spans="15:69" x14ac:dyDescent="0.25">
      <c r="O4022" s="225" t="str">
        <f t="shared" si="1273"/>
        <v/>
      </c>
      <c r="BF4022" s="141">
        <v>37067</v>
      </c>
      <c r="BG4022" s="142" t="s">
        <v>10866</v>
      </c>
      <c r="BH4022" s="141" t="s">
        <v>180</v>
      </c>
      <c r="BI4022" s="141" t="s">
        <v>190</v>
      </c>
      <c r="BJ4022" s="141" t="s">
        <v>10867</v>
      </c>
      <c r="BK4022" s="141"/>
      <c r="BL4022" s="141" t="s">
        <v>10868</v>
      </c>
      <c r="BM4022" s="141">
        <v>46.3712517113659</v>
      </c>
      <c r="BN4022" s="141">
        <v>-72.670974290442302</v>
      </c>
      <c r="BO4022" s="141">
        <v>1985</v>
      </c>
      <c r="BP4022" s="143"/>
      <c r="BQ4022" s="143" t="s">
        <v>26794</v>
      </c>
    </row>
    <row r="4023" spans="15:69" x14ac:dyDescent="0.25">
      <c r="O4023" s="225" t="str">
        <f t="shared" si="1273"/>
        <v/>
      </c>
      <c r="BF4023" s="141">
        <v>37067</v>
      </c>
      <c r="BG4023" s="142" t="s">
        <v>10869</v>
      </c>
      <c r="BH4023" s="141" t="s">
        <v>180</v>
      </c>
      <c r="BI4023" s="141" t="s">
        <v>191</v>
      </c>
      <c r="BJ4023" s="141" t="s">
        <v>10870</v>
      </c>
      <c r="BK4023" s="141" t="s">
        <v>10871</v>
      </c>
      <c r="BL4023" s="141" t="s">
        <v>10872</v>
      </c>
      <c r="BM4023" s="141">
        <v>46.376862325305602</v>
      </c>
      <c r="BN4023" s="141">
        <v>-72.615201084612096</v>
      </c>
      <c r="BO4023" s="141">
        <v>1961</v>
      </c>
      <c r="BP4023" s="143"/>
      <c r="BQ4023" s="143" t="s">
        <v>26794</v>
      </c>
    </row>
    <row r="4024" spans="15:69" x14ac:dyDescent="0.25">
      <c r="O4024" s="225" t="str">
        <f t="shared" si="1273"/>
        <v/>
      </c>
      <c r="BF4024" s="141">
        <v>37067</v>
      </c>
      <c r="BG4024" s="142" t="s">
        <v>10873</v>
      </c>
      <c r="BH4024" s="141" t="s">
        <v>180</v>
      </c>
      <c r="BI4024" s="141" t="s">
        <v>191</v>
      </c>
      <c r="BJ4024" s="141" t="s">
        <v>10874</v>
      </c>
      <c r="BK4024" s="141" t="s">
        <v>10875</v>
      </c>
      <c r="BL4024" s="141" t="s">
        <v>10876</v>
      </c>
      <c r="BM4024" s="141">
        <v>46.3324011600319</v>
      </c>
      <c r="BN4024" s="141">
        <v>-72.711513918260195</v>
      </c>
      <c r="BO4024" s="141">
        <v>2005</v>
      </c>
      <c r="BP4024" s="143"/>
      <c r="BQ4024" s="143" t="s">
        <v>26794</v>
      </c>
    </row>
    <row r="4025" spans="15:69" x14ac:dyDescent="0.25">
      <c r="O4025" s="225" t="str">
        <f t="shared" si="1273"/>
        <v/>
      </c>
      <c r="BF4025" s="141">
        <v>37067</v>
      </c>
      <c r="BG4025" s="142" t="s">
        <v>10877</v>
      </c>
      <c r="BH4025" s="141" t="s">
        <v>180</v>
      </c>
      <c r="BI4025" s="141" t="s">
        <v>191</v>
      </c>
      <c r="BJ4025" s="141" t="s">
        <v>10677</v>
      </c>
      <c r="BK4025" s="141" t="s">
        <v>10878</v>
      </c>
      <c r="BL4025" s="141" t="s">
        <v>10879</v>
      </c>
      <c r="BM4025" s="141">
        <v>46.368336975929402</v>
      </c>
      <c r="BN4025" s="141">
        <v>-72.672253102676905</v>
      </c>
      <c r="BO4025" s="141">
        <v>1988</v>
      </c>
      <c r="BP4025" s="143"/>
      <c r="BQ4025" s="143" t="s">
        <v>26794</v>
      </c>
    </row>
    <row r="4026" spans="15:69" x14ac:dyDescent="0.25">
      <c r="O4026" s="225" t="str">
        <f t="shared" si="1273"/>
        <v/>
      </c>
      <c r="BF4026" s="141">
        <v>37067</v>
      </c>
      <c r="BG4026" s="142" t="s">
        <v>10880</v>
      </c>
      <c r="BH4026" s="141" t="s">
        <v>180</v>
      </c>
      <c r="BI4026" s="141" t="s">
        <v>178</v>
      </c>
      <c r="BJ4026" s="141" t="s">
        <v>10881</v>
      </c>
      <c r="BK4026" s="141" t="s">
        <v>10882</v>
      </c>
      <c r="BL4026" s="141" t="s">
        <v>10883</v>
      </c>
      <c r="BM4026" s="141">
        <v>46.355542274462501</v>
      </c>
      <c r="BN4026" s="141">
        <v>-72.606308865432496</v>
      </c>
      <c r="BO4026" s="141">
        <v>1992</v>
      </c>
      <c r="BP4026" s="143"/>
      <c r="BQ4026" s="143" t="s">
        <v>26794</v>
      </c>
    </row>
    <row r="4027" spans="15:69" x14ac:dyDescent="0.25">
      <c r="O4027" s="225" t="str">
        <f t="shared" si="1273"/>
        <v/>
      </c>
      <c r="BF4027" s="141">
        <v>37067</v>
      </c>
      <c r="BG4027" s="142" t="s">
        <v>10884</v>
      </c>
      <c r="BH4027" s="141" t="s">
        <v>180</v>
      </c>
      <c r="BI4027" s="141" t="s">
        <v>1269</v>
      </c>
      <c r="BJ4027" s="141" t="s">
        <v>10885</v>
      </c>
      <c r="BK4027" s="141" t="s">
        <v>2958</v>
      </c>
      <c r="BL4027" s="141" t="s">
        <v>10886</v>
      </c>
      <c r="BM4027" s="141">
        <v>46.424883465465797</v>
      </c>
      <c r="BN4027" s="141">
        <v>-72.490824555234596</v>
      </c>
      <c r="BO4027" s="141">
        <v>1986</v>
      </c>
      <c r="BP4027" s="143"/>
      <c r="BQ4027" s="143" t="s">
        <v>26794</v>
      </c>
    </row>
    <row r="4028" spans="15:69" x14ac:dyDescent="0.25">
      <c r="O4028" s="225" t="str">
        <f t="shared" si="1273"/>
        <v/>
      </c>
      <c r="BF4028" s="141">
        <v>37067</v>
      </c>
      <c r="BG4028" s="142" t="s">
        <v>10887</v>
      </c>
      <c r="BH4028" s="141" t="s">
        <v>478</v>
      </c>
      <c r="BI4028" s="141" t="s">
        <v>176</v>
      </c>
      <c r="BJ4028" s="141" t="s">
        <v>10605</v>
      </c>
      <c r="BK4028" s="141" t="s">
        <v>2511</v>
      </c>
      <c r="BL4028" s="141" t="s">
        <v>10865</v>
      </c>
      <c r="BM4028" s="141">
        <v>46.345649867072098</v>
      </c>
      <c r="BN4028" s="141">
        <v>-72.533778465943001</v>
      </c>
      <c r="BO4028" s="141">
        <v>1977</v>
      </c>
      <c r="BP4028" s="143"/>
      <c r="BQ4028" s="143" t="s">
        <v>26794</v>
      </c>
    </row>
    <row r="4029" spans="15:69" x14ac:dyDescent="0.25">
      <c r="O4029" s="225" t="str">
        <f t="shared" si="1273"/>
        <v/>
      </c>
      <c r="BF4029" s="141">
        <v>37067</v>
      </c>
      <c r="BG4029" s="142" t="s">
        <v>10888</v>
      </c>
      <c r="BH4029" s="141" t="s">
        <v>180</v>
      </c>
      <c r="BI4029" s="141" t="s">
        <v>191</v>
      </c>
      <c r="BJ4029" s="141" t="s">
        <v>10889</v>
      </c>
      <c r="BK4029" s="141" t="s">
        <v>1825</v>
      </c>
      <c r="BL4029" s="141" t="s">
        <v>10890</v>
      </c>
      <c r="BM4029" s="141">
        <v>46.370141528121003</v>
      </c>
      <c r="BN4029" s="141">
        <v>-72.668001672619397</v>
      </c>
      <c r="BO4029" s="141">
        <v>1993</v>
      </c>
      <c r="BP4029" s="143"/>
      <c r="BQ4029" s="143" t="s">
        <v>26794</v>
      </c>
    </row>
    <row r="4030" spans="15:69" x14ac:dyDescent="0.25">
      <c r="O4030" s="225" t="str">
        <f t="shared" si="1273"/>
        <v/>
      </c>
      <c r="BF4030" s="141">
        <v>37067</v>
      </c>
      <c r="BG4030" s="142" t="s">
        <v>10891</v>
      </c>
      <c r="BH4030" s="141" t="s">
        <v>180</v>
      </c>
      <c r="BI4030" s="141" t="s">
        <v>191</v>
      </c>
      <c r="BJ4030" s="141" t="s">
        <v>10892</v>
      </c>
      <c r="BK4030" s="141" t="s">
        <v>10893</v>
      </c>
      <c r="BL4030" s="141" t="s">
        <v>10894</v>
      </c>
      <c r="BM4030" s="141">
        <v>46.3412493488226</v>
      </c>
      <c r="BN4030" s="141">
        <v>-72.621764329779893</v>
      </c>
      <c r="BO4030" s="141">
        <v>1972</v>
      </c>
      <c r="BP4030" s="143"/>
      <c r="BQ4030" s="143" t="s">
        <v>26794</v>
      </c>
    </row>
    <row r="4031" spans="15:69" x14ac:dyDescent="0.25">
      <c r="O4031" s="225" t="str">
        <f t="shared" si="1273"/>
        <v/>
      </c>
      <c r="BF4031" s="141">
        <v>37067</v>
      </c>
      <c r="BG4031" s="142" t="s">
        <v>10895</v>
      </c>
      <c r="BH4031" s="141" t="s">
        <v>478</v>
      </c>
      <c r="BI4031" s="141" t="s">
        <v>176</v>
      </c>
      <c r="BJ4031" s="141" t="s">
        <v>1553</v>
      </c>
      <c r="BK4031" s="141" t="s">
        <v>10896</v>
      </c>
      <c r="BL4031" s="141" t="s">
        <v>10897</v>
      </c>
      <c r="BM4031" s="141">
        <v>46.378729999999997</v>
      </c>
      <c r="BN4031" s="141">
        <v>-72.614949999999993</v>
      </c>
      <c r="BO4031" s="141">
        <v>1961</v>
      </c>
      <c r="BP4031" s="143" t="s">
        <v>24602</v>
      </c>
      <c r="BQ4031" s="143" t="s">
        <v>26794</v>
      </c>
    </row>
    <row r="4032" spans="15:69" x14ac:dyDescent="0.25">
      <c r="O4032" s="225" t="str">
        <f t="shared" si="1273"/>
        <v/>
      </c>
      <c r="BF4032" s="141">
        <v>37067</v>
      </c>
      <c r="BG4032" s="142" t="s">
        <v>10898</v>
      </c>
      <c r="BH4032" s="141" t="s">
        <v>478</v>
      </c>
      <c r="BI4032" s="141" t="s">
        <v>177</v>
      </c>
      <c r="BJ4032" s="141" t="s">
        <v>10899</v>
      </c>
      <c r="BK4032" s="141" t="s">
        <v>2828</v>
      </c>
      <c r="BL4032" s="141" t="s">
        <v>10900</v>
      </c>
      <c r="BM4032" s="141">
        <v>46.351999999999997</v>
      </c>
      <c r="BN4032" s="141">
        <v>-72.5227</v>
      </c>
      <c r="BO4032" s="141">
        <v>1964</v>
      </c>
      <c r="BP4032" s="143"/>
      <c r="BQ4032" s="143" t="s">
        <v>26794</v>
      </c>
    </row>
    <row r="4033" spans="15:69" x14ac:dyDescent="0.25">
      <c r="O4033" s="225" t="str">
        <f t="shared" si="1273"/>
        <v/>
      </c>
      <c r="BF4033" s="141">
        <v>37067</v>
      </c>
      <c r="BG4033" s="142" t="s">
        <v>10901</v>
      </c>
      <c r="BH4033" s="141" t="s">
        <v>478</v>
      </c>
      <c r="BI4033" s="141" t="s">
        <v>177</v>
      </c>
      <c r="BJ4033" s="141" t="s">
        <v>10902</v>
      </c>
      <c r="BK4033" s="141" t="s">
        <v>1980</v>
      </c>
      <c r="BL4033" s="141" t="s">
        <v>10813</v>
      </c>
      <c r="BM4033" s="141">
        <v>46.38402</v>
      </c>
      <c r="BN4033" s="141">
        <v>-72.52919</v>
      </c>
      <c r="BO4033" s="141">
        <v>1975</v>
      </c>
      <c r="BP4033" s="143"/>
      <c r="BQ4033" s="143" t="s">
        <v>26794</v>
      </c>
    </row>
    <row r="4034" spans="15:69" x14ac:dyDescent="0.25">
      <c r="O4034" s="225" t="str">
        <f t="shared" si="1273"/>
        <v/>
      </c>
      <c r="BF4034" s="141">
        <v>37067</v>
      </c>
      <c r="BG4034" s="142" t="s">
        <v>10903</v>
      </c>
      <c r="BH4034" s="141" t="s">
        <v>478</v>
      </c>
      <c r="BI4034" s="141" t="s">
        <v>177</v>
      </c>
      <c r="BJ4034" s="141" t="s">
        <v>10904</v>
      </c>
      <c r="BK4034" s="141" t="s">
        <v>3190</v>
      </c>
      <c r="BL4034" s="141" t="s">
        <v>10905</v>
      </c>
      <c r="BM4034" s="141">
        <v>46.424379999999999</v>
      </c>
      <c r="BN4034" s="141">
        <v>-72.602530000000002</v>
      </c>
      <c r="BO4034" s="141">
        <v>1988</v>
      </c>
      <c r="BP4034" s="143"/>
      <c r="BQ4034" s="143" t="s">
        <v>26794</v>
      </c>
    </row>
    <row r="4035" spans="15:69" x14ac:dyDescent="0.25">
      <c r="O4035" s="225" t="str">
        <f t="shared" si="1273"/>
        <v/>
      </c>
      <c r="BF4035" s="141">
        <v>37067</v>
      </c>
      <c r="BG4035" s="142" t="s">
        <v>10906</v>
      </c>
      <c r="BH4035" s="141" t="s">
        <v>478</v>
      </c>
      <c r="BI4035" s="141" t="s">
        <v>177</v>
      </c>
      <c r="BJ4035" s="141" t="s">
        <v>10907</v>
      </c>
      <c r="BK4035" s="141" t="s">
        <v>4455</v>
      </c>
      <c r="BL4035" s="141" t="s">
        <v>10907</v>
      </c>
      <c r="BM4035" s="141">
        <v>46.368980000000001</v>
      </c>
      <c r="BN4035" s="141">
        <v>-72.555710000000005</v>
      </c>
      <c r="BO4035" s="141">
        <v>2014</v>
      </c>
      <c r="BP4035" s="143"/>
      <c r="BQ4035" s="143" t="s">
        <v>26794</v>
      </c>
    </row>
    <row r="4036" spans="15:69" x14ac:dyDescent="0.25">
      <c r="O4036" s="225" t="str">
        <f t="shared" si="1273"/>
        <v/>
      </c>
      <c r="BF4036" s="141">
        <v>37067</v>
      </c>
      <c r="BG4036" s="142" t="s">
        <v>10908</v>
      </c>
      <c r="BH4036" s="141" t="s">
        <v>478</v>
      </c>
      <c r="BI4036" s="141" t="s">
        <v>177</v>
      </c>
      <c r="BJ4036" s="141" t="s">
        <v>10909</v>
      </c>
      <c r="BK4036" s="141" t="s">
        <v>10910</v>
      </c>
      <c r="BL4036" s="141" t="s">
        <v>6331</v>
      </c>
      <c r="BM4036" s="141">
        <v>46.356279999999998</v>
      </c>
      <c r="BN4036" s="141">
        <v>-72.540490000000005</v>
      </c>
      <c r="BO4036" s="141">
        <v>2014</v>
      </c>
      <c r="BP4036" s="143"/>
      <c r="BQ4036" s="143" t="s">
        <v>26794</v>
      </c>
    </row>
    <row r="4037" spans="15:69" x14ac:dyDescent="0.25">
      <c r="O4037" s="225" t="str">
        <f t="shared" si="1273"/>
        <v/>
      </c>
      <c r="BF4037" s="141">
        <v>37067</v>
      </c>
      <c r="BG4037" s="142" t="s">
        <v>10911</v>
      </c>
      <c r="BH4037" s="141" t="s">
        <v>180</v>
      </c>
      <c r="BI4037" s="141" t="s">
        <v>1269</v>
      </c>
      <c r="BJ4037" s="141" t="s">
        <v>10912</v>
      </c>
      <c r="BK4037" s="141" t="s">
        <v>1931</v>
      </c>
      <c r="BL4037" s="141" t="s">
        <v>699</v>
      </c>
      <c r="BM4037" s="141">
        <v>46.371771207517703</v>
      </c>
      <c r="BN4037" s="141">
        <v>-72.663232688927295</v>
      </c>
      <c r="BO4037" s="141">
        <v>2001</v>
      </c>
      <c r="BP4037" s="143"/>
      <c r="BQ4037" s="143" t="s">
        <v>26794</v>
      </c>
    </row>
    <row r="4038" spans="15:69" x14ac:dyDescent="0.25">
      <c r="O4038" s="225" t="str">
        <f t="shared" si="1273"/>
        <v/>
      </c>
      <c r="BF4038" s="141">
        <v>37067</v>
      </c>
      <c r="BG4038" s="142" t="s">
        <v>10913</v>
      </c>
      <c r="BH4038" s="141" t="s">
        <v>180</v>
      </c>
      <c r="BI4038" s="141" t="s">
        <v>191</v>
      </c>
      <c r="BJ4038" s="141" t="s">
        <v>10914</v>
      </c>
      <c r="BK4038" s="141" t="s">
        <v>5363</v>
      </c>
      <c r="BL4038" s="141" t="s">
        <v>10915</v>
      </c>
      <c r="BM4038" s="141">
        <v>46.361004482403601</v>
      </c>
      <c r="BN4038" s="141">
        <v>-72.519759909289405</v>
      </c>
      <c r="BO4038" s="141">
        <v>1966</v>
      </c>
      <c r="BP4038" s="143"/>
      <c r="BQ4038" s="143" t="s">
        <v>26794</v>
      </c>
    </row>
    <row r="4039" spans="15:69" x14ac:dyDescent="0.25">
      <c r="O4039" s="225" t="str">
        <f t="shared" si="1273"/>
        <v/>
      </c>
      <c r="BF4039" s="141">
        <v>37067</v>
      </c>
      <c r="BG4039" s="142" t="s">
        <v>10916</v>
      </c>
      <c r="BH4039" s="141" t="s">
        <v>180</v>
      </c>
      <c r="BI4039" s="141" t="s">
        <v>178</v>
      </c>
      <c r="BJ4039" s="141" t="s">
        <v>10917</v>
      </c>
      <c r="BK4039" s="141"/>
      <c r="BL4039" s="141" t="s">
        <v>10918</v>
      </c>
      <c r="BM4039" s="141">
        <v>46.3519457617531</v>
      </c>
      <c r="BN4039" s="141">
        <v>-72.555041547845306</v>
      </c>
      <c r="BO4039" s="141">
        <v>2000</v>
      </c>
      <c r="BP4039" s="143"/>
      <c r="BQ4039" s="143" t="s">
        <v>26794</v>
      </c>
    </row>
    <row r="4040" spans="15:69" x14ac:dyDescent="0.25">
      <c r="O4040" s="225" t="str">
        <f t="shared" si="1273"/>
        <v/>
      </c>
      <c r="BF4040" s="141">
        <v>37067</v>
      </c>
      <c r="BG4040" s="142" t="s">
        <v>10919</v>
      </c>
      <c r="BH4040" s="141" t="s">
        <v>478</v>
      </c>
      <c r="BI4040" s="141" t="s">
        <v>177</v>
      </c>
      <c r="BJ4040" s="141" t="s">
        <v>10920</v>
      </c>
      <c r="BK4040" s="141" t="s">
        <v>10921</v>
      </c>
      <c r="BL4040" s="141" t="s">
        <v>10922</v>
      </c>
      <c r="BM4040" s="141">
        <v>46.393756778615099</v>
      </c>
      <c r="BN4040" s="141">
        <v>-72.459033076573505</v>
      </c>
      <c r="BO4040" s="141">
        <v>2011</v>
      </c>
      <c r="BP4040" s="143"/>
      <c r="BQ4040" s="143" t="s">
        <v>26794</v>
      </c>
    </row>
    <row r="4041" spans="15:69" x14ac:dyDescent="0.25">
      <c r="O4041" s="225" t="str">
        <f t="shared" si="1273"/>
        <v/>
      </c>
      <c r="BF4041" s="141">
        <v>37067</v>
      </c>
      <c r="BG4041" s="142" t="s">
        <v>11051</v>
      </c>
      <c r="BH4041" s="141" t="s">
        <v>180</v>
      </c>
      <c r="BI4041" s="141" t="s">
        <v>1269</v>
      </c>
      <c r="BJ4041" s="141" t="s">
        <v>11052</v>
      </c>
      <c r="BK4041" s="141" t="s">
        <v>11053</v>
      </c>
      <c r="BL4041" s="141" t="s">
        <v>11054</v>
      </c>
      <c r="BM4041" s="141">
        <v>46.387848231105998</v>
      </c>
      <c r="BN4041" s="141">
        <v>-72.556749771998398</v>
      </c>
      <c r="BO4041" s="141">
        <v>1989</v>
      </c>
      <c r="BP4041" s="143"/>
      <c r="BQ4041" s="143" t="s">
        <v>26794</v>
      </c>
    </row>
    <row r="4042" spans="15:69" x14ac:dyDescent="0.25">
      <c r="O4042" s="225" t="str">
        <f t="shared" si="1273"/>
        <v/>
      </c>
      <c r="BF4042" s="141">
        <v>37067</v>
      </c>
      <c r="BG4042" s="142" t="s">
        <v>11055</v>
      </c>
      <c r="BH4042" s="141" t="s">
        <v>478</v>
      </c>
      <c r="BI4042" s="141" t="s">
        <v>176</v>
      </c>
      <c r="BJ4042" s="141" t="s">
        <v>2341</v>
      </c>
      <c r="BK4042" s="141" t="s">
        <v>11056</v>
      </c>
      <c r="BL4042" s="141" t="s">
        <v>11057</v>
      </c>
      <c r="BM4042" s="141">
        <v>46.390549999999998</v>
      </c>
      <c r="BN4042" s="141">
        <v>-72.512879999999996</v>
      </c>
      <c r="BO4042" s="141">
        <v>2013</v>
      </c>
      <c r="BP4042" s="143"/>
      <c r="BQ4042" s="143" t="s">
        <v>26794</v>
      </c>
    </row>
    <row r="4043" spans="15:69" x14ac:dyDescent="0.25">
      <c r="O4043" s="225" t="str">
        <f t="shared" si="1273"/>
        <v/>
      </c>
      <c r="BF4043" s="141">
        <v>37067</v>
      </c>
      <c r="BG4043" s="142" t="s">
        <v>11058</v>
      </c>
      <c r="BH4043" s="141" t="s">
        <v>478</v>
      </c>
      <c r="BI4043" s="141" t="s">
        <v>176</v>
      </c>
      <c r="BJ4043" s="141" t="s">
        <v>2345</v>
      </c>
      <c r="BK4043" s="141" t="s">
        <v>11056</v>
      </c>
      <c r="BL4043" s="141" t="s">
        <v>11057</v>
      </c>
      <c r="BM4043" s="141">
        <v>46.391179999999999</v>
      </c>
      <c r="BN4043" s="141">
        <v>-72.513760000000005</v>
      </c>
      <c r="BO4043" s="141">
        <v>2013</v>
      </c>
      <c r="BP4043" s="143"/>
      <c r="BQ4043" s="143" t="s">
        <v>26794</v>
      </c>
    </row>
    <row r="4044" spans="15:69" x14ac:dyDescent="0.25">
      <c r="O4044" s="225" t="str">
        <f t="shared" si="1273"/>
        <v/>
      </c>
      <c r="BF4044" s="141">
        <v>37067</v>
      </c>
      <c r="BG4044" s="142" t="s">
        <v>11059</v>
      </c>
      <c r="BH4044" s="141" t="s">
        <v>478</v>
      </c>
      <c r="BI4044" s="141" t="s">
        <v>176</v>
      </c>
      <c r="BJ4044" s="141" t="s">
        <v>10607</v>
      </c>
      <c r="BK4044" s="141" t="s">
        <v>11056</v>
      </c>
      <c r="BL4044" s="141" t="s">
        <v>11057</v>
      </c>
      <c r="BM4044" s="141">
        <v>46.393999999999998</v>
      </c>
      <c r="BN4044" s="141">
        <v>-72.517240000000001</v>
      </c>
      <c r="BO4044" s="141">
        <v>1985</v>
      </c>
      <c r="BP4044" s="143"/>
      <c r="BQ4044" s="143" t="s">
        <v>26794</v>
      </c>
    </row>
    <row r="4045" spans="15:69" x14ac:dyDescent="0.25">
      <c r="O4045" s="225" t="str">
        <f t="shared" si="1273"/>
        <v/>
      </c>
      <c r="BF4045" s="141">
        <v>37067</v>
      </c>
      <c r="BG4045" s="142" t="s">
        <v>11060</v>
      </c>
      <c r="BH4045" s="141" t="s">
        <v>478</v>
      </c>
      <c r="BI4045" s="141" t="s">
        <v>176</v>
      </c>
      <c r="BJ4045" s="141" t="s">
        <v>10972</v>
      </c>
      <c r="BK4045" s="141" t="s">
        <v>11056</v>
      </c>
      <c r="BL4045" s="141" t="s">
        <v>11057</v>
      </c>
      <c r="BM4045" s="141">
        <v>46.389220000000002</v>
      </c>
      <c r="BN4045" s="141">
        <v>-72.514009999999999</v>
      </c>
      <c r="BO4045" s="141">
        <v>1982</v>
      </c>
      <c r="BP4045" s="143"/>
      <c r="BQ4045" s="143" t="s">
        <v>26794</v>
      </c>
    </row>
    <row r="4046" spans="15:69" x14ac:dyDescent="0.25">
      <c r="O4046" s="225" t="str">
        <f t="shared" ref="O4046:O4109" si="1274">IF(OR(B4046="",C4046="",G4046="",H4046="",I4046="",AND(J4046="",BW4046=FALSE),AND(K4046="",BX4046=FALSE),AND(L4046="",BY4046=FALSE),AND(M4046="",BZ4046=FALSE)),"",(IF(AND(100&gt;=CG4046,CG4046&gt;80),"A",IF(AND(80&gt;=CG4046,CG4046&gt;60),"B",IF(AND(60&gt;=CG4046,CG4046&gt;40),"C",IF(AND(40&gt;=CG4046,CG4046&gt;20),"D","E"))))))</f>
        <v/>
      </c>
      <c r="BF4046" s="141">
        <v>37067</v>
      </c>
      <c r="BG4046" s="142" t="s">
        <v>11061</v>
      </c>
      <c r="BH4046" s="141" t="s">
        <v>478</v>
      </c>
      <c r="BI4046" s="141" t="s">
        <v>176</v>
      </c>
      <c r="BJ4046" s="141" t="s">
        <v>10605</v>
      </c>
      <c r="BK4046" s="141" t="s">
        <v>11056</v>
      </c>
      <c r="BL4046" s="141" t="s">
        <v>11057</v>
      </c>
      <c r="BM4046" s="141">
        <v>46.390250000000002</v>
      </c>
      <c r="BN4046" s="141">
        <v>-72.518979999999999</v>
      </c>
      <c r="BO4046" s="141">
        <v>2000</v>
      </c>
      <c r="BP4046" s="143"/>
      <c r="BQ4046" s="143" t="s">
        <v>26794</v>
      </c>
    </row>
    <row r="4047" spans="15:69" x14ac:dyDescent="0.25">
      <c r="O4047" s="225" t="str">
        <f t="shared" si="1274"/>
        <v/>
      </c>
      <c r="BF4047" s="141">
        <v>37067</v>
      </c>
      <c r="BG4047" s="142" t="s">
        <v>11062</v>
      </c>
      <c r="BH4047" s="141" t="s">
        <v>478</v>
      </c>
      <c r="BI4047" s="141" t="s">
        <v>176</v>
      </c>
      <c r="BJ4047" s="141" t="s">
        <v>11063</v>
      </c>
      <c r="BK4047" s="141" t="s">
        <v>11064</v>
      </c>
      <c r="BL4047" s="141" t="s">
        <v>11065</v>
      </c>
      <c r="BM4047" s="141">
        <v>46.376370000000001</v>
      </c>
      <c r="BN4047" s="141">
        <v>-72.679429999999996</v>
      </c>
      <c r="BO4047" s="141">
        <v>1992</v>
      </c>
      <c r="BP4047" s="143"/>
      <c r="BQ4047" s="143" t="s">
        <v>26794</v>
      </c>
    </row>
    <row r="4048" spans="15:69" x14ac:dyDescent="0.25">
      <c r="O4048" s="225" t="str">
        <f t="shared" si="1274"/>
        <v/>
      </c>
      <c r="BF4048" s="141">
        <v>37067</v>
      </c>
      <c r="BG4048" s="142" t="s">
        <v>11066</v>
      </c>
      <c r="BH4048" s="141" t="s">
        <v>478</v>
      </c>
      <c r="BI4048" s="141" t="s">
        <v>176</v>
      </c>
      <c r="BJ4048" s="141" t="s">
        <v>11067</v>
      </c>
      <c r="BK4048" s="141" t="s">
        <v>11064</v>
      </c>
      <c r="BL4048" s="141" t="s">
        <v>11065</v>
      </c>
      <c r="BM4048" s="141">
        <v>46.375619999999998</v>
      </c>
      <c r="BN4048" s="141">
        <v>-72.679789999999997</v>
      </c>
      <c r="BO4048" s="141">
        <v>1992</v>
      </c>
      <c r="BP4048" s="143"/>
      <c r="BQ4048" s="143" t="s">
        <v>26794</v>
      </c>
    </row>
    <row r="4049" spans="15:69" x14ac:dyDescent="0.25">
      <c r="O4049" s="225" t="str">
        <f t="shared" si="1274"/>
        <v/>
      </c>
      <c r="BF4049" s="141">
        <v>37067</v>
      </c>
      <c r="BG4049" s="142" t="s">
        <v>11068</v>
      </c>
      <c r="BH4049" s="141" t="s">
        <v>478</v>
      </c>
      <c r="BI4049" s="141" t="s">
        <v>176</v>
      </c>
      <c r="BJ4049" s="141" t="s">
        <v>11069</v>
      </c>
      <c r="BK4049" s="141"/>
      <c r="BL4049" s="141" t="s">
        <v>11070</v>
      </c>
      <c r="BM4049" s="141">
        <v>46.307839999999999</v>
      </c>
      <c r="BN4049" s="141">
        <v>-72.648250000000004</v>
      </c>
      <c r="BO4049" s="141">
        <v>1998</v>
      </c>
      <c r="BP4049" s="143"/>
      <c r="BQ4049" s="143" t="s">
        <v>26794</v>
      </c>
    </row>
    <row r="4050" spans="15:69" x14ac:dyDescent="0.25">
      <c r="O4050" s="225" t="str">
        <f t="shared" si="1274"/>
        <v/>
      </c>
      <c r="BF4050" s="141">
        <v>37067</v>
      </c>
      <c r="BG4050" s="142" t="s">
        <v>11071</v>
      </c>
      <c r="BH4050" s="141" t="s">
        <v>478</v>
      </c>
      <c r="BI4050" s="141" t="s">
        <v>176</v>
      </c>
      <c r="BJ4050" s="141" t="s">
        <v>11072</v>
      </c>
      <c r="BK4050" s="141" t="s">
        <v>10187</v>
      </c>
      <c r="BL4050" s="141" t="s">
        <v>10188</v>
      </c>
      <c r="BM4050" s="141">
        <v>46.306660000000001</v>
      </c>
      <c r="BN4050" s="141">
        <v>-72.649690000000007</v>
      </c>
      <c r="BO4050" s="141">
        <v>1985</v>
      </c>
      <c r="BP4050" s="143"/>
      <c r="BQ4050" s="143" t="s">
        <v>26794</v>
      </c>
    </row>
    <row r="4051" spans="15:69" x14ac:dyDescent="0.25">
      <c r="O4051" s="225" t="str">
        <f t="shared" si="1274"/>
        <v/>
      </c>
      <c r="BF4051" s="141">
        <v>37067</v>
      </c>
      <c r="BG4051" s="142" t="s">
        <v>11073</v>
      </c>
      <c r="BH4051" s="141" t="s">
        <v>478</v>
      </c>
      <c r="BI4051" s="141" t="s">
        <v>176</v>
      </c>
      <c r="BJ4051" s="141" t="s">
        <v>11074</v>
      </c>
      <c r="BK4051" s="141" t="s">
        <v>10187</v>
      </c>
      <c r="BL4051" s="141" t="s">
        <v>10188</v>
      </c>
      <c r="BM4051" s="141">
        <v>46.306359999999998</v>
      </c>
      <c r="BN4051" s="141">
        <v>-72.649140000000003</v>
      </c>
      <c r="BO4051" s="141">
        <v>1985</v>
      </c>
      <c r="BP4051" s="143"/>
      <c r="BQ4051" s="143" t="s">
        <v>26794</v>
      </c>
    </row>
    <row r="4052" spans="15:69" x14ac:dyDescent="0.25">
      <c r="O4052" s="225" t="str">
        <f t="shared" si="1274"/>
        <v/>
      </c>
      <c r="BF4052" s="141">
        <v>37067</v>
      </c>
      <c r="BG4052" s="142" t="s">
        <v>11075</v>
      </c>
      <c r="BH4052" s="141" t="s">
        <v>478</v>
      </c>
      <c r="BI4052" s="141" t="s">
        <v>176</v>
      </c>
      <c r="BJ4052" s="141" t="s">
        <v>11076</v>
      </c>
      <c r="BK4052" s="141" t="s">
        <v>10187</v>
      </c>
      <c r="BL4052" s="141" t="s">
        <v>10188</v>
      </c>
      <c r="BM4052" s="141">
        <v>46.307259999999999</v>
      </c>
      <c r="BN4052" s="141">
        <v>-72.650279999999995</v>
      </c>
      <c r="BO4052" s="141">
        <v>1995</v>
      </c>
      <c r="BP4052" s="143"/>
      <c r="BQ4052" s="143" t="s">
        <v>26794</v>
      </c>
    </row>
    <row r="4053" spans="15:69" x14ac:dyDescent="0.25">
      <c r="O4053" s="225" t="str">
        <f t="shared" si="1274"/>
        <v/>
      </c>
      <c r="BF4053" s="141">
        <v>37067</v>
      </c>
      <c r="BG4053" s="142" t="s">
        <v>11077</v>
      </c>
      <c r="BH4053" s="141" t="s">
        <v>478</v>
      </c>
      <c r="BI4053" s="141" t="s">
        <v>1268</v>
      </c>
      <c r="BJ4053" s="141" t="s">
        <v>11078</v>
      </c>
      <c r="BK4053" s="141"/>
      <c r="BL4053" s="141" t="s">
        <v>11079</v>
      </c>
      <c r="BM4053" s="141">
        <v>46.344700000000003</v>
      </c>
      <c r="BN4053" s="141">
        <v>-72.565780000000004</v>
      </c>
      <c r="BO4053" s="141">
        <v>1975</v>
      </c>
      <c r="BP4053" s="143"/>
      <c r="BQ4053" s="143" t="s">
        <v>26794</v>
      </c>
    </row>
    <row r="4054" spans="15:69" x14ac:dyDescent="0.25">
      <c r="O4054" s="225" t="str">
        <f t="shared" si="1274"/>
        <v/>
      </c>
      <c r="BF4054" s="141">
        <v>37067</v>
      </c>
      <c r="BG4054" s="142" t="s">
        <v>11080</v>
      </c>
      <c r="BH4054" s="141" t="s">
        <v>478</v>
      </c>
      <c r="BI4054" s="141" t="s">
        <v>1268</v>
      </c>
      <c r="BJ4054" s="141" t="s">
        <v>11081</v>
      </c>
      <c r="BK4054" s="141"/>
      <c r="BL4054" s="141" t="s">
        <v>11082</v>
      </c>
      <c r="BM4054" s="141">
        <v>46.350470000000001</v>
      </c>
      <c r="BN4054" s="141">
        <v>-72.557289999999995</v>
      </c>
      <c r="BO4054" s="141">
        <v>1975</v>
      </c>
      <c r="BP4054" s="143"/>
      <c r="BQ4054" s="143" t="s">
        <v>26794</v>
      </c>
    </row>
    <row r="4055" spans="15:69" x14ac:dyDescent="0.25">
      <c r="O4055" s="225" t="str">
        <f t="shared" si="1274"/>
        <v/>
      </c>
      <c r="BF4055" s="141">
        <v>37067</v>
      </c>
      <c r="BG4055" s="142" t="s">
        <v>11083</v>
      </c>
      <c r="BH4055" s="141" t="s">
        <v>478</v>
      </c>
      <c r="BI4055" s="141" t="s">
        <v>1268</v>
      </c>
      <c r="BJ4055" s="141" t="s">
        <v>11084</v>
      </c>
      <c r="BK4055" s="141"/>
      <c r="BL4055" s="141" t="s">
        <v>11085</v>
      </c>
      <c r="BM4055" s="141">
        <v>46.357050000000001</v>
      </c>
      <c r="BN4055" s="141">
        <v>-72.561800000000005</v>
      </c>
      <c r="BO4055" s="141">
        <v>1975</v>
      </c>
      <c r="BP4055" s="143"/>
      <c r="BQ4055" s="143" t="s">
        <v>26794</v>
      </c>
    </row>
    <row r="4056" spans="15:69" x14ac:dyDescent="0.25">
      <c r="O4056" s="225" t="str">
        <f t="shared" si="1274"/>
        <v/>
      </c>
      <c r="BF4056" s="141">
        <v>37067</v>
      </c>
      <c r="BG4056" s="142" t="s">
        <v>11086</v>
      </c>
      <c r="BH4056" s="141" t="s">
        <v>478</v>
      </c>
      <c r="BI4056" s="141" t="s">
        <v>1268</v>
      </c>
      <c r="BJ4056" s="141" t="s">
        <v>11087</v>
      </c>
      <c r="BK4056" s="141"/>
      <c r="BL4056" s="141" t="s">
        <v>11088</v>
      </c>
      <c r="BM4056" s="141">
        <v>46.343530000000001</v>
      </c>
      <c r="BN4056" s="141">
        <v>-72.586399999999998</v>
      </c>
      <c r="BO4056" s="141">
        <v>1975</v>
      </c>
      <c r="BP4056" s="143"/>
      <c r="BQ4056" s="143" t="s">
        <v>26794</v>
      </c>
    </row>
    <row r="4057" spans="15:69" x14ac:dyDescent="0.25">
      <c r="O4057" s="225" t="str">
        <f t="shared" si="1274"/>
        <v/>
      </c>
      <c r="BF4057" s="141">
        <v>37067</v>
      </c>
      <c r="BG4057" s="142" t="s">
        <v>11089</v>
      </c>
      <c r="BH4057" s="141" t="s">
        <v>478</v>
      </c>
      <c r="BI4057" s="141" t="s">
        <v>1268</v>
      </c>
      <c r="BJ4057" s="141" t="s">
        <v>11090</v>
      </c>
      <c r="BK4057" s="141"/>
      <c r="BL4057" s="141" t="s">
        <v>11091</v>
      </c>
      <c r="BM4057" s="141">
        <v>46.369590000000002</v>
      </c>
      <c r="BN4057" s="141">
        <v>-72.584540000000004</v>
      </c>
      <c r="BO4057" s="141">
        <v>1998</v>
      </c>
      <c r="BP4057" s="143"/>
      <c r="BQ4057" s="143" t="s">
        <v>26794</v>
      </c>
    </row>
    <row r="4058" spans="15:69" x14ac:dyDescent="0.25">
      <c r="O4058" s="225" t="str">
        <f t="shared" si="1274"/>
        <v/>
      </c>
      <c r="BF4058" s="141">
        <v>37067</v>
      </c>
      <c r="BG4058" s="142" t="s">
        <v>11092</v>
      </c>
      <c r="BH4058" s="141" t="s">
        <v>478</v>
      </c>
      <c r="BI4058" s="141" t="s">
        <v>1268</v>
      </c>
      <c r="BJ4058" s="141" t="s">
        <v>11093</v>
      </c>
      <c r="BK4058" s="141"/>
      <c r="BL4058" s="141" t="s">
        <v>11094</v>
      </c>
      <c r="BM4058" s="141">
        <v>46.364040000000003</v>
      </c>
      <c r="BN4058" s="141">
        <v>-72.564909999999998</v>
      </c>
      <c r="BO4058" s="141">
        <v>2013</v>
      </c>
      <c r="BP4058" s="143"/>
      <c r="BQ4058" s="143" t="s">
        <v>26794</v>
      </c>
    </row>
    <row r="4059" spans="15:69" x14ac:dyDescent="0.25">
      <c r="O4059" s="225" t="str">
        <f t="shared" si="1274"/>
        <v/>
      </c>
      <c r="BF4059" s="141">
        <v>37067</v>
      </c>
      <c r="BG4059" s="142" t="s">
        <v>11095</v>
      </c>
      <c r="BH4059" s="141" t="s">
        <v>478</v>
      </c>
      <c r="BI4059" s="141" t="s">
        <v>1268</v>
      </c>
      <c r="BJ4059" s="141" t="s">
        <v>11096</v>
      </c>
      <c r="BK4059" s="141"/>
      <c r="BL4059" s="141" t="s">
        <v>11082</v>
      </c>
      <c r="BM4059" s="141">
        <v>46.348680000000002</v>
      </c>
      <c r="BN4059" s="141">
        <v>-72.555660000000003</v>
      </c>
      <c r="BO4059" s="141">
        <v>1975</v>
      </c>
      <c r="BP4059" s="143"/>
      <c r="BQ4059" s="143" t="s">
        <v>26794</v>
      </c>
    </row>
    <row r="4060" spans="15:69" x14ac:dyDescent="0.25">
      <c r="O4060" s="225" t="str">
        <f t="shared" si="1274"/>
        <v/>
      </c>
      <c r="BF4060" s="141">
        <v>37067</v>
      </c>
      <c r="BG4060" s="142" t="s">
        <v>11097</v>
      </c>
      <c r="BH4060" s="141" t="s">
        <v>478</v>
      </c>
      <c r="BI4060" s="141" t="s">
        <v>186</v>
      </c>
      <c r="BJ4060" s="141" t="s">
        <v>11098</v>
      </c>
      <c r="BK4060" s="141"/>
      <c r="BL4060" s="141" t="s">
        <v>11099</v>
      </c>
      <c r="BM4060" s="141">
        <v>46.330120000000001</v>
      </c>
      <c r="BN4060" s="141">
        <v>-72.605369999999994</v>
      </c>
      <c r="BO4060" s="141">
        <v>1975</v>
      </c>
      <c r="BP4060" s="143"/>
      <c r="BQ4060" s="143" t="s">
        <v>26794</v>
      </c>
    </row>
    <row r="4061" spans="15:69" x14ac:dyDescent="0.25">
      <c r="O4061" s="225" t="str">
        <f t="shared" si="1274"/>
        <v/>
      </c>
      <c r="BF4061" s="141">
        <v>37067</v>
      </c>
      <c r="BG4061" s="142" t="s">
        <v>11100</v>
      </c>
      <c r="BH4061" s="141" t="s">
        <v>478</v>
      </c>
      <c r="BI4061" s="141" t="s">
        <v>186</v>
      </c>
      <c r="BJ4061" s="141" t="s">
        <v>11101</v>
      </c>
      <c r="BK4061" s="141"/>
      <c r="BL4061" s="141" t="s">
        <v>11102</v>
      </c>
      <c r="BM4061" s="141">
        <v>46.343380000000003</v>
      </c>
      <c r="BN4061" s="141">
        <v>-72.601249999999993</v>
      </c>
      <c r="BO4061" s="141">
        <v>1975</v>
      </c>
      <c r="BP4061" s="143"/>
      <c r="BQ4061" s="143" t="s">
        <v>26794</v>
      </c>
    </row>
    <row r="4062" spans="15:69" x14ac:dyDescent="0.25">
      <c r="O4062" s="225" t="str">
        <f t="shared" si="1274"/>
        <v/>
      </c>
      <c r="BF4062" s="141">
        <v>37067</v>
      </c>
      <c r="BG4062" s="142" t="s">
        <v>11103</v>
      </c>
      <c r="BH4062" s="141" t="s">
        <v>478</v>
      </c>
      <c r="BI4062" s="141" t="s">
        <v>186</v>
      </c>
      <c r="BJ4062" s="141" t="s">
        <v>11104</v>
      </c>
      <c r="BK4062" s="141"/>
      <c r="BL4062" s="141" t="s">
        <v>11105</v>
      </c>
      <c r="BM4062" s="141">
        <v>46.346150000000002</v>
      </c>
      <c r="BN4062" s="141">
        <v>-72.598870000000005</v>
      </c>
      <c r="BO4062" s="141">
        <v>1975</v>
      </c>
      <c r="BP4062" s="143"/>
      <c r="BQ4062" s="143" t="s">
        <v>26794</v>
      </c>
    </row>
    <row r="4063" spans="15:69" x14ac:dyDescent="0.25">
      <c r="O4063" s="225" t="str">
        <f t="shared" si="1274"/>
        <v/>
      </c>
      <c r="BF4063" s="141">
        <v>37067</v>
      </c>
      <c r="BG4063" s="142" t="s">
        <v>11106</v>
      </c>
      <c r="BH4063" s="141" t="s">
        <v>478</v>
      </c>
      <c r="BI4063" s="141" t="s">
        <v>186</v>
      </c>
      <c r="BJ4063" s="141" t="s">
        <v>11107</v>
      </c>
      <c r="BK4063" s="141"/>
      <c r="BL4063" s="141" t="s">
        <v>11108</v>
      </c>
      <c r="BM4063" s="141">
        <v>46.298470000000002</v>
      </c>
      <c r="BN4063" s="141">
        <v>-72.610129999999998</v>
      </c>
      <c r="BO4063" s="141">
        <v>2010</v>
      </c>
      <c r="BP4063" s="143"/>
      <c r="BQ4063" s="143" t="s">
        <v>26794</v>
      </c>
    </row>
    <row r="4064" spans="15:69" x14ac:dyDescent="0.25">
      <c r="O4064" s="225" t="str">
        <f t="shared" si="1274"/>
        <v/>
      </c>
      <c r="BF4064" s="141">
        <v>37067</v>
      </c>
      <c r="BG4064" s="142" t="s">
        <v>11109</v>
      </c>
      <c r="BH4064" s="141" t="s">
        <v>478</v>
      </c>
      <c r="BI4064" s="141" t="s">
        <v>186</v>
      </c>
      <c r="BJ4064" s="141" t="s">
        <v>11110</v>
      </c>
      <c r="BK4064" s="141"/>
      <c r="BL4064" s="141" t="s">
        <v>11111</v>
      </c>
      <c r="BM4064" s="141">
        <v>46.298679999999997</v>
      </c>
      <c r="BN4064" s="141">
        <v>-72.60933</v>
      </c>
      <c r="BO4064" s="141">
        <v>2003</v>
      </c>
      <c r="BP4064" s="143"/>
      <c r="BQ4064" s="143" t="s">
        <v>26794</v>
      </c>
    </row>
    <row r="4065" spans="15:69" x14ac:dyDescent="0.25">
      <c r="O4065" s="225" t="str">
        <f t="shared" si="1274"/>
        <v/>
      </c>
      <c r="BF4065" s="141">
        <v>37067</v>
      </c>
      <c r="BG4065" s="142" t="s">
        <v>11112</v>
      </c>
      <c r="BH4065" s="141" t="s">
        <v>478</v>
      </c>
      <c r="BI4065" s="141" t="s">
        <v>186</v>
      </c>
      <c r="BJ4065" s="141" t="s">
        <v>11113</v>
      </c>
      <c r="BK4065" s="141"/>
      <c r="BL4065" s="141" t="s">
        <v>11114</v>
      </c>
      <c r="BM4065" s="141">
        <v>46.298999999999999</v>
      </c>
      <c r="BN4065" s="141">
        <v>-72.607640000000004</v>
      </c>
      <c r="BO4065" s="141">
        <v>2003</v>
      </c>
      <c r="BP4065" s="143"/>
      <c r="BQ4065" s="143" t="s">
        <v>26794</v>
      </c>
    </row>
    <row r="4066" spans="15:69" x14ac:dyDescent="0.25">
      <c r="O4066" s="225" t="str">
        <f t="shared" si="1274"/>
        <v/>
      </c>
      <c r="BF4066" s="141">
        <v>37067</v>
      </c>
      <c r="BG4066" s="142" t="s">
        <v>11115</v>
      </c>
      <c r="BH4066" s="141" t="s">
        <v>478</v>
      </c>
      <c r="BI4066" s="141" t="s">
        <v>186</v>
      </c>
      <c r="BJ4066" s="141" t="s">
        <v>11116</v>
      </c>
      <c r="BK4066" s="141"/>
      <c r="BL4066" s="141" t="s">
        <v>11117</v>
      </c>
      <c r="BM4066" s="141">
        <v>46.298859999999998</v>
      </c>
      <c r="BN4066" s="141">
        <v>-72.608500000000006</v>
      </c>
      <c r="BO4066" s="141">
        <v>2003</v>
      </c>
      <c r="BP4066" s="143"/>
      <c r="BQ4066" s="143" t="s">
        <v>26794</v>
      </c>
    </row>
    <row r="4067" spans="15:69" x14ac:dyDescent="0.25">
      <c r="O4067" s="225" t="str">
        <f t="shared" si="1274"/>
        <v/>
      </c>
      <c r="BF4067" s="141">
        <v>37067</v>
      </c>
      <c r="BG4067" s="142" t="s">
        <v>11118</v>
      </c>
      <c r="BH4067" s="141" t="s">
        <v>478</v>
      </c>
      <c r="BI4067" s="141" t="s">
        <v>186</v>
      </c>
      <c r="BJ4067" s="141" t="s">
        <v>11119</v>
      </c>
      <c r="BK4067" s="141"/>
      <c r="BL4067" s="141" t="s">
        <v>11120</v>
      </c>
      <c r="BM4067" s="141">
        <v>46.295349999999999</v>
      </c>
      <c r="BN4067" s="141">
        <v>-72.666300000000007</v>
      </c>
      <c r="BO4067" s="141">
        <v>2005</v>
      </c>
      <c r="BP4067" s="143"/>
      <c r="BQ4067" s="143" t="s">
        <v>26794</v>
      </c>
    </row>
    <row r="4068" spans="15:69" x14ac:dyDescent="0.25">
      <c r="O4068" s="225" t="str">
        <f t="shared" si="1274"/>
        <v/>
      </c>
      <c r="BF4068" s="141">
        <v>37067</v>
      </c>
      <c r="BG4068" s="142" t="s">
        <v>11121</v>
      </c>
      <c r="BH4068" s="141" t="s">
        <v>478</v>
      </c>
      <c r="BI4068" s="141" t="s">
        <v>186</v>
      </c>
      <c r="BJ4068" s="141" t="s">
        <v>11122</v>
      </c>
      <c r="BK4068" s="141"/>
      <c r="BL4068" s="141" t="s">
        <v>11123</v>
      </c>
      <c r="BM4068" s="141">
        <v>46.299210000000002</v>
      </c>
      <c r="BN4068" s="141">
        <v>-72.662199999999999</v>
      </c>
      <c r="BO4068" s="141">
        <v>2005</v>
      </c>
      <c r="BP4068" s="143"/>
      <c r="BQ4068" s="143" t="s">
        <v>26794</v>
      </c>
    </row>
    <row r="4069" spans="15:69" x14ac:dyDescent="0.25">
      <c r="O4069" s="225" t="str">
        <f t="shared" si="1274"/>
        <v/>
      </c>
      <c r="BF4069" s="141">
        <v>37067</v>
      </c>
      <c r="BG4069" s="142" t="s">
        <v>11124</v>
      </c>
      <c r="BH4069" s="141" t="s">
        <v>478</v>
      </c>
      <c r="BI4069" s="141" t="s">
        <v>186</v>
      </c>
      <c r="BJ4069" s="141" t="s">
        <v>11125</v>
      </c>
      <c r="BK4069" s="141"/>
      <c r="BL4069" s="141" t="s">
        <v>11126</v>
      </c>
      <c r="BM4069" s="141">
        <v>46.300420000000003</v>
      </c>
      <c r="BN4069" s="141">
        <v>-72.661370000000005</v>
      </c>
      <c r="BO4069" s="141">
        <v>2005</v>
      </c>
      <c r="BP4069" s="143"/>
      <c r="BQ4069" s="143" t="s">
        <v>26794</v>
      </c>
    </row>
    <row r="4070" spans="15:69" x14ac:dyDescent="0.25">
      <c r="O4070" s="225" t="str">
        <f t="shared" si="1274"/>
        <v/>
      </c>
      <c r="BF4070" s="141">
        <v>37067</v>
      </c>
      <c r="BG4070" s="142" t="s">
        <v>11127</v>
      </c>
      <c r="BH4070" s="141" t="s">
        <v>478</v>
      </c>
      <c r="BI4070" s="141" t="s">
        <v>186</v>
      </c>
      <c r="BJ4070" s="141" t="s">
        <v>11128</v>
      </c>
      <c r="BK4070" s="141"/>
      <c r="BL4070" s="141" t="s">
        <v>11129</v>
      </c>
      <c r="BM4070" s="141">
        <v>46.293950000000002</v>
      </c>
      <c r="BN4070" s="141">
        <v>-72.66874</v>
      </c>
      <c r="BO4070" s="141">
        <v>2008</v>
      </c>
      <c r="BP4070" s="143"/>
      <c r="BQ4070" s="143" t="s">
        <v>26794</v>
      </c>
    </row>
    <row r="4071" spans="15:69" x14ac:dyDescent="0.25">
      <c r="O4071" s="225" t="str">
        <f t="shared" si="1274"/>
        <v/>
      </c>
      <c r="BF4071" s="141">
        <v>37067</v>
      </c>
      <c r="BG4071" s="142" t="s">
        <v>11130</v>
      </c>
      <c r="BH4071" s="141" t="s">
        <v>478</v>
      </c>
      <c r="BI4071" s="141" t="s">
        <v>186</v>
      </c>
      <c r="BJ4071" s="141" t="s">
        <v>11131</v>
      </c>
      <c r="BK4071" s="141"/>
      <c r="BL4071" s="141" t="s">
        <v>11132</v>
      </c>
      <c r="BM4071" s="141">
        <v>46.3718</v>
      </c>
      <c r="BN4071" s="141">
        <v>-72.569299999999998</v>
      </c>
      <c r="BO4071" s="141">
        <v>1975</v>
      </c>
      <c r="BP4071" s="143"/>
      <c r="BQ4071" s="143" t="s">
        <v>26794</v>
      </c>
    </row>
    <row r="4072" spans="15:69" x14ac:dyDescent="0.25">
      <c r="O4072" s="225" t="str">
        <f t="shared" si="1274"/>
        <v/>
      </c>
      <c r="BF4072" s="141">
        <v>37067</v>
      </c>
      <c r="BG4072" s="142" t="s">
        <v>11133</v>
      </c>
      <c r="BH4072" s="141" t="s">
        <v>478</v>
      </c>
      <c r="BI4072" s="141" t="s">
        <v>1268</v>
      </c>
      <c r="BJ4072" s="141" t="s">
        <v>11134</v>
      </c>
      <c r="BK4072" s="141"/>
      <c r="BL4072" s="141" t="s">
        <v>10962</v>
      </c>
      <c r="BM4072" s="141">
        <v>46.368380000000002</v>
      </c>
      <c r="BN4072" s="141">
        <v>-72.534999999999997</v>
      </c>
      <c r="BO4072" s="141">
        <v>1985</v>
      </c>
      <c r="BP4072" s="143"/>
      <c r="BQ4072" s="143" t="s">
        <v>26794</v>
      </c>
    </row>
    <row r="4073" spans="15:69" x14ac:dyDescent="0.25">
      <c r="O4073" s="225" t="str">
        <f t="shared" si="1274"/>
        <v/>
      </c>
      <c r="BF4073" s="141">
        <v>37067</v>
      </c>
      <c r="BG4073" s="142" t="s">
        <v>11135</v>
      </c>
      <c r="BH4073" s="141" t="s">
        <v>478</v>
      </c>
      <c r="BI4073" s="141" t="s">
        <v>1268</v>
      </c>
      <c r="BJ4073" s="141" t="s">
        <v>11136</v>
      </c>
      <c r="BK4073" s="141"/>
      <c r="BL4073" s="141" t="s">
        <v>10813</v>
      </c>
      <c r="BM4073" s="141">
        <v>46.375309999999999</v>
      </c>
      <c r="BN4073" s="141">
        <v>-72.517750000000007</v>
      </c>
      <c r="BO4073" s="141">
        <v>1975</v>
      </c>
      <c r="BP4073" s="143"/>
      <c r="BQ4073" s="143" t="s">
        <v>26794</v>
      </c>
    </row>
    <row r="4074" spans="15:69" x14ac:dyDescent="0.25">
      <c r="O4074" s="225" t="str">
        <f t="shared" si="1274"/>
        <v/>
      </c>
      <c r="BF4074" s="141">
        <v>37067</v>
      </c>
      <c r="BG4074" s="142" t="s">
        <v>11137</v>
      </c>
      <c r="BH4074" s="141" t="s">
        <v>478</v>
      </c>
      <c r="BI4074" s="141" t="s">
        <v>186</v>
      </c>
      <c r="BJ4074" s="141" t="s">
        <v>11138</v>
      </c>
      <c r="BK4074" s="141"/>
      <c r="BL4074" s="141" t="s">
        <v>11139</v>
      </c>
      <c r="BM4074" s="141">
        <v>46.375599999999999</v>
      </c>
      <c r="BN4074" s="141">
        <v>-72.551990000000004</v>
      </c>
      <c r="BO4074" s="141">
        <v>1975</v>
      </c>
      <c r="BP4074" s="143"/>
      <c r="BQ4074" s="143" t="s">
        <v>26794</v>
      </c>
    </row>
    <row r="4075" spans="15:69" x14ac:dyDescent="0.25">
      <c r="O4075" s="225" t="str">
        <f t="shared" si="1274"/>
        <v/>
      </c>
      <c r="BF4075" s="141">
        <v>37067</v>
      </c>
      <c r="BG4075" s="142" t="s">
        <v>11140</v>
      </c>
      <c r="BH4075" s="141" t="s">
        <v>478</v>
      </c>
      <c r="BI4075" s="141" t="s">
        <v>1268</v>
      </c>
      <c r="BJ4075" s="141" t="s">
        <v>11141</v>
      </c>
      <c r="BK4075" s="141"/>
      <c r="BL4075" s="141" t="s">
        <v>11142</v>
      </c>
      <c r="BM4075" s="141">
        <v>46.383409999999998</v>
      </c>
      <c r="BN4075" s="141">
        <v>-72.571420000000003</v>
      </c>
      <c r="BO4075" s="141">
        <v>2005</v>
      </c>
      <c r="BP4075" s="143"/>
      <c r="BQ4075" s="143" t="s">
        <v>26794</v>
      </c>
    </row>
    <row r="4076" spans="15:69" x14ac:dyDescent="0.25">
      <c r="O4076" s="225" t="str">
        <f t="shared" si="1274"/>
        <v/>
      </c>
      <c r="BF4076" s="141">
        <v>37067</v>
      </c>
      <c r="BG4076" s="142" t="s">
        <v>11143</v>
      </c>
      <c r="BH4076" s="141" t="s">
        <v>478</v>
      </c>
      <c r="BI4076" s="141" t="s">
        <v>1268</v>
      </c>
      <c r="BJ4076" s="141" t="s">
        <v>11144</v>
      </c>
      <c r="BK4076" s="141"/>
      <c r="BL4076" s="141" t="s">
        <v>11145</v>
      </c>
      <c r="BM4076" s="141">
        <v>46.369990000000001</v>
      </c>
      <c r="BN4076" s="141">
        <v>-72.523399999999995</v>
      </c>
      <c r="BO4076" s="141">
        <v>2013</v>
      </c>
      <c r="BP4076" s="143"/>
      <c r="BQ4076" s="143" t="s">
        <v>26794</v>
      </c>
    </row>
    <row r="4077" spans="15:69" x14ac:dyDescent="0.25">
      <c r="O4077" s="225" t="str">
        <f t="shared" si="1274"/>
        <v/>
      </c>
      <c r="BF4077" s="141">
        <v>37067</v>
      </c>
      <c r="BG4077" s="142" t="s">
        <v>11146</v>
      </c>
      <c r="BH4077" s="141" t="s">
        <v>478</v>
      </c>
      <c r="BI4077" s="141" t="s">
        <v>1268</v>
      </c>
      <c r="BJ4077" s="141" t="s">
        <v>11147</v>
      </c>
      <c r="BK4077" s="141"/>
      <c r="BL4077" s="141" t="s">
        <v>11148</v>
      </c>
      <c r="BM4077" s="141">
        <v>46.377600000000001</v>
      </c>
      <c r="BN4077" s="141">
        <v>-72.538460000000001</v>
      </c>
      <c r="BO4077" s="141">
        <v>2013</v>
      </c>
      <c r="BP4077" s="143"/>
      <c r="BQ4077" s="143" t="s">
        <v>26794</v>
      </c>
    </row>
    <row r="4078" spans="15:69" x14ac:dyDescent="0.25">
      <c r="O4078" s="225" t="str">
        <f t="shared" si="1274"/>
        <v/>
      </c>
      <c r="BF4078" s="141">
        <v>37067</v>
      </c>
      <c r="BG4078" s="142" t="s">
        <v>11149</v>
      </c>
      <c r="BH4078" s="141" t="s">
        <v>478</v>
      </c>
      <c r="BI4078" s="141" t="s">
        <v>1268</v>
      </c>
      <c r="BJ4078" s="141" t="s">
        <v>11150</v>
      </c>
      <c r="BK4078" s="141"/>
      <c r="BL4078" s="141" t="s">
        <v>11151</v>
      </c>
      <c r="BM4078" s="141">
        <v>46.379249999999999</v>
      </c>
      <c r="BN4078" s="141">
        <v>-72.543360000000007</v>
      </c>
      <c r="BO4078" s="141">
        <v>2013</v>
      </c>
      <c r="BP4078" s="143"/>
      <c r="BQ4078" s="143" t="s">
        <v>26794</v>
      </c>
    </row>
    <row r="4079" spans="15:69" x14ac:dyDescent="0.25">
      <c r="O4079" s="225" t="str">
        <f t="shared" si="1274"/>
        <v/>
      </c>
      <c r="BF4079" s="141">
        <v>37067</v>
      </c>
      <c r="BG4079" s="142" t="s">
        <v>11152</v>
      </c>
      <c r="BH4079" s="141" t="s">
        <v>478</v>
      </c>
      <c r="BI4079" s="141" t="s">
        <v>1268</v>
      </c>
      <c r="BJ4079" s="141" t="s">
        <v>11153</v>
      </c>
      <c r="BK4079" s="141"/>
      <c r="BL4079" s="141" t="s">
        <v>10823</v>
      </c>
      <c r="BM4079" s="141">
        <v>46.381430000000002</v>
      </c>
      <c r="BN4079" s="141">
        <v>-72.51558</v>
      </c>
      <c r="BO4079" s="141">
        <v>2013</v>
      </c>
      <c r="BP4079" s="143"/>
      <c r="BQ4079" s="143" t="s">
        <v>26794</v>
      </c>
    </row>
    <row r="4080" spans="15:69" x14ac:dyDescent="0.25">
      <c r="O4080" s="225" t="str">
        <f t="shared" si="1274"/>
        <v/>
      </c>
      <c r="BF4080" s="141">
        <v>37067</v>
      </c>
      <c r="BG4080" s="142" t="s">
        <v>11154</v>
      </c>
      <c r="BH4080" s="141" t="s">
        <v>478</v>
      </c>
      <c r="BI4080" s="141" t="s">
        <v>1268</v>
      </c>
      <c r="BJ4080" s="141" t="s">
        <v>11155</v>
      </c>
      <c r="BK4080" s="141"/>
      <c r="BL4080" s="141" t="s">
        <v>10978</v>
      </c>
      <c r="BM4080" s="141">
        <v>46.388939999999998</v>
      </c>
      <c r="BN4080" s="141">
        <v>-72.508949999999999</v>
      </c>
      <c r="BO4080" s="141">
        <v>2011</v>
      </c>
      <c r="BP4080" s="143"/>
      <c r="BQ4080" s="143" t="s">
        <v>26794</v>
      </c>
    </row>
    <row r="4081" spans="15:69" x14ac:dyDescent="0.25">
      <c r="O4081" s="225" t="str">
        <f t="shared" si="1274"/>
        <v/>
      </c>
      <c r="BF4081" s="141">
        <v>37067</v>
      </c>
      <c r="BG4081" s="142" t="s">
        <v>11156</v>
      </c>
      <c r="BH4081" s="141" t="s">
        <v>478</v>
      </c>
      <c r="BI4081" s="141" t="s">
        <v>1268</v>
      </c>
      <c r="BJ4081" s="141" t="s">
        <v>11157</v>
      </c>
      <c r="BK4081" s="141"/>
      <c r="BL4081" s="141" t="s">
        <v>11158</v>
      </c>
      <c r="BM4081" s="141">
        <v>46.390230000000003</v>
      </c>
      <c r="BN4081" s="141">
        <v>-72.506609999999995</v>
      </c>
      <c r="BO4081" s="141">
        <v>2011</v>
      </c>
      <c r="BP4081" s="143"/>
      <c r="BQ4081" s="143" t="s">
        <v>26794</v>
      </c>
    </row>
    <row r="4082" spans="15:69" x14ac:dyDescent="0.25">
      <c r="O4082" s="225" t="str">
        <f t="shared" si="1274"/>
        <v/>
      </c>
      <c r="BF4082" s="141">
        <v>37067</v>
      </c>
      <c r="BG4082" s="142" t="s">
        <v>11159</v>
      </c>
      <c r="BH4082" s="141" t="s">
        <v>478</v>
      </c>
      <c r="BI4082" s="141" t="s">
        <v>1268</v>
      </c>
      <c r="BJ4082" s="141" t="s">
        <v>11160</v>
      </c>
      <c r="BK4082" s="141"/>
      <c r="BL4082" s="141" t="s">
        <v>11057</v>
      </c>
      <c r="BM4082" s="141">
        <v>46.405619999999999</v>
      </c>
      <c r="BN4082" s="141">
        <v>-72.487899999999996</v>
      </c>
      <c r="BO4082" s="141">
        <v>2011</v>
      </c>
      <c r="BP4082" s="143"/>
      <c r="BQ4082" s="143" t="s">
        <v>26794</v>
      </c>
    </row>
    <row r="4083" spans="15:69" x14ac:dyDescent="0.25">
      <c r="O4083" s="225" t="str">
        <f t="shared" si="1274"/>
        <v/>
      </c>
      <c r="BF4083" s="141">
        <v>37067</v>
      </c>
      <c r="BG4083" s="142" t="s">
        <v>11161</v>
      </c>
      <c r="BH4083" s="141" t="s">
        <v>478</v>
      </c>
      <c r="BI4083" s="141" t="s">
        <v>1268</v>
      </c>
      <c r="BJ4083" s="141" t="s">
        <v>11162</v>
      </c>
      <c r="BK4083" s="141" t="s">
        <v>2828</v>
      </c>
      <c r="BL4083" s="141" t="s">
        <v>10900</v>
      </c>
      <c r="BM4083" s="141">
        <v>46.351959999999998</v>
      </c>
      <c r="BN4083" s="141">
        <v>-72.522689999999997</v>
      </c>
      <c r="BO4083" s="141">
        <v>2012</v>
      </c>
      <c r="BP4083" s="143"/>
      <c r="BQ4083" s="143" t="s">
        <v>26794</v>
      </c>
    </row>
    <row r="4084" spans="15:69" x14ac:dyDescent="0.25">
      <c r="O4084" s="225" t="str">
        <f t="shared" si="1274"/>
        <v/>
      </c>
      <c r="BF4084" s="141">
        <v>37067</v>
      </c>
      <c r="BG4084" s="142" t="s">
        <v>11163</v>
      </c>
      <c r="BH4084" s="141" t="s">
        <v>478</v>
      </c>
      <c r="BI4084" s="141" t="s">
        <v>1268</v>
      </c>
      <c r="BJ4084" s="141" t="s">
        <v>11164</v>
      </c>
      <c r="BK4084" s="141" t="s">
        <v>2828</v>
      </c>
      <c r="BL4084" s="141" t="s">
        <v>10900</v>
      </c>
      <c r="BM4084" s="141">
        <v>46.351959999999998</v>
      </c>
      <c r="BN4084" s="141">
        <v>-72.522689999999997</v>
      </c>
      <c r="BO4084" s="141">
        <v>2012</v>
      </c>
      <c r="BP4084" s="143"/>
      <c r="BQ4084" s="143" t="s">
        <v>26794</v>
      </c>
    </row>
    <row r="4085" spans="15:69" x14ac:dyDescent="0.25">
      <c r="O4085" s="225" t="str">
        <f t="shared" si="1274"/>
        <v/>
      </c>
      <c r="BF4085" s="141">
        <v>37067</v>
      </c>
      <c r="BG4085" s="142" t="s">
        <v>11165</v>
      </c>
      <c r="BH4085" s="141" t="s">
        <v>478</v>
      </c>
      <c r="BI4085" s="141" t="s">
        <v>186</v>
      </c>
      <c r="BJ4085" s="141" t="s">
        <v>11166</v>
      </c>
      <c r="BK4085" s="141"/>
      <c r="BL4085" s="141" t="s">
        <v>11167</v>
      </c>
      <c r="BM4085" s="141">
        <v>46.302230000000002</v>
      </c>
      <c r="BN4085" s="141">
        <v>-72.596339999999998</v>
      </c>
      <c r="BO4085" s="141">
        <v>2002</v>
      </c>
      <c r="BP4085" s="143"/>
      <c r="BQ4085" s="143" t="s">
        <v>26794</v>
      </c>
    </row>
    <row r="4086" spans="15:69" x14ac:dyDescent="0.25">
      <c r="O4086" s="225" t="str">
        <f t="shared" si="1274"/>
        <v/>
      </c>
      <c r="BF4086" s="141">
        <v>37067</v>
      </c>
      <c r="BG4086" s="142" t="s">
        <v>11168</v>
      </c>
      <c r="BH4086" s="141" t="s">
        <v>478</v>
      </c>
      <c r="BI4086" s="141" t="s">
        <v>186</v>
      </c>
      <c r="BJ4086" s="141" t="s">
        <v>11169</v>
      </c>
      <c r="BK4086" s="141"/>
      <c r="BL4086" s="141" t="s">
        <v>11167</v>
      </c>
      <c r="BM4086" s="141">
        <v>46.296309999999998</v>
      </c>
      <c r="BN4086" s="141">
        <v>-72.617270000000005</v>
      </c>
      <c r="BO4086" s="141">
        <v>2002</v>
      </c>
      <c r="BP4086" s="143"/>
      <c r="BQ4086" s="143" t="s">
        <v>26794</v>
      </c>
    </row>
    <row r="4087" spans="15:69" x14ac:dyDescent="0.25">
      <c r="O4087" s="225" t="str">
        <f t="shared" si="1274"/>
        <v/>
      </c>
      <c r="BF4087" s="141">
        <v>37067</v>
      </c>
      <c r="BG4087" s="142" t="s">
        <v>11170</v>
      </c>
      <c r="BH4087" s="141" t="s">
        <v>478</v>
      </c>
      <c r="BI4087" s="141" t="s">
        <v>176</v>
      </c>
      <c r="BJ4087" s="141" t="s">
        <v>2341</v>
      </c>
      <c r="BK4087" s="141" t="s">
        <v>3190</v>
      </c>
      <c r="BL4087" s="141" t="s">
        <v>11142</v>
      </c>
      <c r="BM4087" s="141">
        <v>46.388210000000001</v>
      </c>
      <c r="BN4087" s="141">
        <v>-72.57741</v>
      </c>
      <c r="BO4087" s="141">
        <v>1980</v>
      </c>
      <c r="BP4087" s="143"/>
      <c r="BQ4087" s="143" t="s">
        <v>26794</v>
      </c>
    </row>
    <row r="4088" spans="15:69" x14ac:dyDescent="0.25">
      <c r="O4088" s="225" t="str">
        <f t="shared" si="1274"/>
        <v/>
      </c>
      <c r="BF4088" s="141">
        <v>37067</v>
      </c>
      <c r="BG4088" s="142" t="s">
        <v>11171</v>
      </c>
      <c r="BH4088" s="141" t="s">
        <v>478</v>
      </c>
      <c r="BI4088" s="141" t="s">
        <v>176</v>
      </c>
      <c r="BJ4088" s="141" t="s">
        <v>2345</v>
      </c>
      <c r="BK4088" s="141" t="s">
        <v>3190</v>
      </c>
      <c r="BL4088" s="141" t="s">
        <v>11142</v>
      </c>
      <c r="BM4088" s="141">
        <v>46.388750000000002</v>
      </c>
      <c r="BN4088" s="141">
        <v>-72.576620000000005</v>
      </c>
      <c r="BO4088" s="141">
        <v>1974</v>
      </c>
      <c r="BP4088" s="143"/>
      <c r="BQ4088" s="143" t="s">
        <v>26794</v>
      </c>
    </row>
    <row r="4089" spans="15:69" x14ac:dyDescent="0.25">
      <c r="O4089" s="225" t="str">
        <f t="shared" si="1274"/>
        <v/>
      </c>
      <c r="BF4089" s="141">
        <v>37067</v>
      </c>
      <c r="BG4089" s="142" t="s">
        <v>11172</v>
      </c>
      <c r="BH4089" s="141" t="s">
        <v>478</v>
      </c>
      <c r="BI4089" s="141" t="s">
        <v>176</v>
      </c>
      <c r="BJ4089" s="141" t="s">
        <v>10935</v>
      </c>
      <c r="BK4089" s="141" t="s">
        <v>3190</v>
      </c>
      <c r="BL4089" s="141" t="s">
        <v>11173</v>
      </c>
      <c r="BM4089" s="141">
        <v>46.42427</v>
      </c>
      <c r="BN4089" s="141">
        <v>-72.602379999999997</v>
      </c>
      <c r="BO4089" s="141">
        <v>1999</v>
      </c>
      <c r="BP4089" s="143"/>
      <c r="BQ4089" s="143" t="s">
        <v>26794</v>
      </c>
    </row>
    <row r="4090" spans="15:69" x14ac:dyDescent="0.25">
      <c r="O4090" s="225" t="str">
        <f t="shared" si="1274"/>
        <v/>
      </c>
      <c r="BF4090" s="141">
        <v>37067</v>
      </c>
      <c r="BG4090" s="142" t="s">
        <v>11174</v>
      </c>
      <c r="BH4090" s="141" t="s">
        <v>478</v>
      </c>
      <c r="BI4090" s="141" t="s">
        <v>176</v>
      </c>
      <c r="BJ4090" s="141" t="s">
        <v>11175</v>
      </c>
      <c r="BK4090" s="141" t="s">
        <v>3190</v>
      </c>
      <c r="BL4090" s="141" t="s">
        <v>10905</v>
      </c>
      <c r="BM4090" s="141">
        <v>46.42427</v>
      </c>
      <c r="BN4090" s="141">
        <v>-72.602379999999997</v>
      </c>
      <c r="BO4090" s="141">
        <v>2011</v>
      </c>
      <c r="BP4090" s="143"/>
      <c r="BQ4090" s="143" t="s">
        <v>26794</v>
      </c>
    </row>
    <row r="4091" spans="15:69" x14ac:dyDescent="0.25">
      <c r="O4091" s="225" t="str">
        <f t="shared" si="1274"/>
        <v/>
      </c>
      <c r="BF4091" s="141">
        <v>37067</v>
      </c>
      <c r="BG4091" s="142" t="s">
        <v>11176</v>
      </c>
      <c r="BH4091" s="141" t="s">
        <v>180</v>
      </c>
      <c r="BI4091" s="141" t="s">
        <v>191</v>
      </c>
      <c r="BJ4091" s="141" t="s">
        <v>11177</v>
      </c>
      <c r="BK4091" s="141" t="s">
        <v>11178</v>
      </c>
      <c r="BL4091" s="141" t="s">
        <v>11179</v>
      </c>
      <c r="BM4091" s="141">
        <v>46.384369999999997</v>
      </c>
      <c r="BN4091" s="141">
        <v>-72.646640000000005</v>
      </c>
      <c r="BO4091" s="141">
        <v>2010</v>
      </c>
      <c r="BP4091" s="143"/>
      <c r="BQ4091" s="143" t="s">
        <v>26794</v>
      </c>
    </row>
    <row r="4092" spans="15:69" x14ac:dyDescent="0.25">
      <c r="O4092" s="225" t="str">
        <f t="shared" si="1274"/>
        <v/>
      </c>
      <c r="BF4092" s="141">
        <v>37067</v>
      </c>
      <c r="BG4092" s="142" t="s">
        <v>11180</v>
      </c>
      <c r="BH4092" s="141" t="s">
        <v>180</v>
      </c>
      <c r="BI4092" s="141" t="s">
        <v>191</v>
      </c>
      <c r="BJ4092" s="141" t="s">
        <v>11181</v>
      </c>
      <c r="BK4092" s="141" t="s">
        <v>10896</v>
      </c>
      <c r="BL4092" s="141" t="s">
        <v>10897</v>
      </c>
      <c r="BM4092" s="141">
        <v>46.378720000000001</v>
      </c>
      <c r="BN4092" s="141">
        <v>-72.613290000000006</v>
      </c>
      <c r="BO4092" s="141">
        <v>1989</v>
      </c>
      <c r="BP4092" s="143"/>
      <c r="BQ4092" s="143" t="s">
        <v>26794</v>
      </c>
    </row>
    <row r="4093" spans="15:69" x14ac:dyDescent="0.25">
      <c r="O4093" s="225" t="str">
        <f t="shared" si="1274"/>
        <v/>
      </c>
      <c r="BF4093" s="141">
        <v>37067</v>
      </c>
      <c r="BG4093" s="142" t="s">
        <v>11182</v>
      </c>
      <c r="BH4093" s="141" t="s">
        <v>180</v>
      </c>
      <c r="BI4093" s="141" t="s">
        <v>191</v>
      </c>
      <c r="BJ4093" s="141" t="s">
        <v>11183</v>
      </c>
      <c r="BK4093" s="141" t="s">
        <v>11184</v>
      </c>
      <c r="BL4093" s="141" t="s">
        <v>11185</v>
      </c>
      <c r="BM4093" s="141">
        <v>46.370080000000002</v>
      </c>
      <c r="BN4093" s="141">
        <v>-72.624049999999997</v>
      </c>
      <c r="BO4093" s="141">
        <v>2008</v>
      </c>
      <c r="BP4093" s="143"/>
      <c r="BQ4093" s="143" t="s">
        <v>26794</v>
      </c>
    </row>
    <row r="4094" spans="15:69" x14ac:dyDescent="0.25">
      <c r="O4094" s="225" t="str">
        <f t="shared" si="1274"/>
        <v/>
      </c>
      <c r="BF4094" s="141">
        <v>37067</v>
      </c>
      <c r="BG4094" s="142" t="s">
        <v>11186</v>
      </c>
      <c r="BH4094" s="141" t="s">
        <v>180</v>
      </c>
      <c r="BI4094" s="141" t="s">
        <v>191</v>
      </c>
      <c r="BJ4094" s="141" t="s">
        <v>11187</v>
      </c>
      <c r="BK4094" s="141"/>
      <c r="BL4094" s="141" t="s">
        <v>11188</v>
      </c>
      <c r="BM4094" s="141">
        <v>46.33708</v>
      </c>
      <c r="BN4094" s="141">
        <v>-72.562910000000002</v>
      </c>
      <c r="BO4094" s="141">
        <v>1970</v>
      </c>
      <c r="BP4094" s="143"/>
      <c r="BQ4094" s="143" t="s">
        <v>26794</v>
      </c>
    </row>
    <row r="4095" spans="15:69" x14ac:dyDescent="0.25">
      <c r="O4095" s="225" t="str">
        <f t="shared" si="1274"/>
        <v/>
      </c>
      <c r="BF4095" s="141">
        <v>37067</v>
      </c>
      <c r="BG4095" s="142" t="s">
        <v>11189</v>
      </c>
      <c r="BH4095" s="141" t="s">
        <v>180</v>
      </c>
      <c r="BI4095" s="141" t="s">
        <v>191</v>
      </c>
      <c r="BJ4095" s="141" t="s">
        <v>11190</v>
      </c>
      <c r="BK4095" s="141"/>
      <c r="BL4095" s="141" t="s">
        <v>11191</v>
      </c>
      <c r="BM4095" s="141">
        <v>46.35501</v>
      </c>
      <c r="BN4095" s="141">
        <v>-72.553259999999995</v>
      </c>
      <c r="BO4095" s="141">
        <v>1960</v>
      </c>
      <c r="BP4095" s="143"/>
      <c r="BQ4095" s="143" t="s">
        <v>26794</v>
      </c>
    </row>
    <row r="4096" spans="15:69" x14ac:dyDescent="0.25">
      <c r="O4096" s="225" t="str">
        <f t="shared" si="1274"/>
        <v/>
      </c>
      <c r="BF4096" s="141">
        <v>37067</v>
      </c>
      <c r="BG4096" s="142" t="s">
        <v>11192</v>
      </c>
      <c r="BH4096" s="141" t="s">
        <v>180</v>
      </c>
      <c r="BI4096" s="141" t="s">
        <v>191</v>
      </c>
      <c r="BJ4096" s="141" t="s">
        <v>11193</v>
      </c>
      <c r="BK4096" s="141"/>
      <c r="BL4096" s="141" t="s">
        <v>11194</v>
      </c>
      <c r="BM4096" s="141">
        <v>46.353189999999998</v>
      </c>
      <c r="BN4096" s="141">
        <v>-72.553560000000004</v>
      </c>
      <c r="BO4096" s="141">
        <v>1975</v>
      </c>
      <c r="BP4096" s="143"/>
      <c r="BQ4096" s="143" t="s">
        <v>26794</v>
      </c>
    </row>
    <row r="4097" spans="15:69" x14ac:dyDescent="0.25">
      <c r="O4097" s="225" t="str">
        <f t="shared" si="1274"/>
        <v/>
      </c>
      <c r="BF4097" s="141">
        <v>37067</v>
      </c>
      <c r="BG4097" s="142" t="s">
        <v>11195</v>
      </c>
      <c r="BH4097" s="141" t="s">
        <v>180</v>
      </c>
      <c r="BI4097" s="141" t="s">
        <v>191</v>
      </c>
      <c r="BJ4097" s="141" t="s">
        <v>11196</v>
      </c>
      <c r="BK4097" s="141" t="s">
        <v>10896</v>
      </c>
      <c r="BL4097" s="141" t="s">
        <v>11197</v>
      </c>
      <c r="BM4097" s="141">
        <v>46.349400000000003</v>
      </c>
      <c r="BN4097" s="141">
        <v>-72.550719999999998</v>
      </c>
      <c r="BO4097" s="141">
        <v>1950</v>
      </c>
      <c r="BP4097" s="143"/>
      <c r="BQ4097" s="143" t="s">
        <v>26794</v>
      </c>
    </row>
    <row r="4098" spans="15:69" x14ac:dyDescent="0.25">
      <c r="O4098" s="225" t="str">
        <f t="shared" si="1274"/>
        <v/>
      </c>
      <c r="BF4098" s="141">
        <v>37067</v>
      </c>
      <c r="BG4098" s="142" t="s">
        <v>11198</v>
      </c>
      <c r="BH4098" s="141" t="s">
        <v>180</v>
      </c>
      <c r="BI4098" s="141" t="s">
        <v>191</v>
      </c>
      <c r="BJ4098" s="141" t="s">
        <v>11199</v>
      </c>
      <c r="BK4098" s="141"/>
      <c r="BL4098" s="141" t="s">
        <v>11200</v>
      </c>
      <c r="BM4098" s="141">
        <v>46.340009999999999</v>
      </c>
      <c r="BN4098" s="141">
        <v>-72.555809999999994</v>
      </c>
      <c r="BO4098" s="141">
        <v>1950</v>
      </c>
      <c r="BP4098" s="143"/>
      <c r="BQ4098" s="143" t="s">
        <v>26794</v>
      </c>
    </row>
    <row r="4099" spans="15:69" x14ac:dyDescent="0.25">
      <c r="O4099" s="225" t="str">
        <f t="shared" si="1274"/>
        <v/>
      </c>
      <c r="BF4099" s="141">
        <v>37067</v>
      </c>
      <c r="BG4099" s="142" t="s">
        <v>11201</v>
      </c>
      <c r="BH4099" s="141" t="s">
        <v>180</v>
      </c>
      <c r="BI4099" s="141" t="s">
        <v>191</v>
      </c>
      <c r="BJ4099" s="141" t="s">
        <v>11202</v>
      </c>
      <c r="BK4099" s="141"/>
      <c r="BL4099" s="141" t="s">
        <v>11203</v>
      </c>
      <c r="BM4099" s="141">
        <v>46.366349999999997</v>
      </c>
      <c r="BN4099" s="141">
        <v>-72.568219999999997</v>
      </c>
      <c r="BO4099" s="141">
        <v>1989</v>
      </c>
      <c r="BP4099" s="143"/>
      <c r="BQ4099" s="143" t="s">
        <v>26794</v>
      </c>
    </row>
    <row r="4100" spans="15:69" x14ac:dyDescent="0.25">
      <c r="O4100" s="225" t="str">
        <f t="shared" si="1274"/>
        <v/>
      </c>
      <c r="BF4100" s="141">
        <v>37067</v>
      </c>
      <c r="BG4100" s="142" t="s">
        <v>11204</v>
      </c>
      <c r="BH4100" s="141" t="s">
        <v>180</v>
      </c>
      <c r="BI4100" s="141" t="s">
        <v>191</v>
      </c>
      <c r="BJ4100" s="141" t="s">
        <v>6209</v>
      </c>
      <c r="BK4100" s="141"/>
      <c r="BL4100" s="141" t="s">
        <v>11205</v>
      </c>
      <c r="BM4100" s="141">
        <v>46.366639999999997</v>
      </c>
      <c r="BN4100" s="141">
        <v>-72.587869999999995</v>
      </c>
      <c r="BO4100" s="141">
        <v>1981</v>
      </c>
      <c r="BP4100" s="143"/>
      <c r="BQ4100" s="143" t="s">
        <v>26794</v>
      </c>
    </row>
    <row r="4101" spans="15:69" x14ac:dyDescent="0.25">
      <c r="O4101" s="225" t="str">
        <f t="shared" si="1274"/>
        <v/>
      </c>
      <c r="BF4101" s="141">
        <v>37067</v>
      </c>
      <c r="BG4101" s="142" t="s">
        <v>11206</v>
      </c>
      <c r="BH4101" s="141" t="s">
        <v>180</v>
      </c>
      <c r="BI4101" s="141" t="s">
        <v>191</v>
      </c>
      <c r="BJ4101" s="141" t="s">
        <v>11207</v>
      </c>
      <c r="BK4101" s="141"/>
      <c r="BL4101" s="141" t="s">
        <v>11208</v>
      </c>
      <c r="BM4101" s="141">
        <v>46.369720000000001</v>
      </c>
      <c r="BN4101" s="141">
        <v>-72.580340000000007</v>
      </c>
      <c r="BO4101" s="141">
        <v>1989</v>
      </c>
      <c r="BP4101" s="143"/>
      <c r="BQ4101" s="143" t="s">
        <v>26794</v>
      </c>
    </row>
    <row r="4102" spans="15:69" x14ac:dyDescent="0.25">
      <c r="O4102" s="225" t="str">
        <f t="shared" si="1274"/>
        <v/>
      </c>
      <c r="BF4102" s="141">
        <v>37067</v>
      </c>
      <c r="BG4102" s="142" t="s">
        <v>11209</v>
      </c>
      <c r="BH4102" s="141" t="s">
        <v>180</v>
      </c>
      <c r="BI4102" s="141" t="s">
        <v>191</v>
      </c>
      <c r="BJ4102" s="141" t="s">
        <v>11210</v>
      </c>
      <c r="BK4102" s="141"/>
      <c r="BL4102" s="141" t="s">
        <v>11211</v>
      </c>
      <c r="BM4102" s="141">
        <v>46.30245</v>
      </c>
      <c r="BN4102" s="141">
        <v>-72.588939999999994</v>
      </c>
      <c r="BO4102" s="141">
        <v>2011</v>
      </c>
      <c r="BP4102" s="143"/>
      <c r="BQ4102" s="143" t="s">
        <v>26794</v>
      </c>
    </row>
    <row r="4103" spans="15:69" x14ac:dyDescent="0.25">
      <c r="O4103" s="225" t="str">
        <f t="shared" si="1274"/>
        <v/>
      </c>
      <c r="BF4103" s="141">
        <v>37067</v>
      </c>
      <c r="BG4103" s="142" t="s">
        <v>11212</v>
      </c>
      <c r="BH4103" s="141" t="s">
        <v>180</v>
      </c>
      <c r="BI4103" s="141" t="s">
        <v>191</v>
      </c>
      <c r="BJ4103" s="141" t="s">
        <v>11213</v>
      </c>
      <c r="BK4103" s="141" t="s">
        <v>11214</v>
      </c>
      <c r="BL4103" s="141" t="s">
        <v>4182</v>
      </c>
      <c r="BM4103" s="141">
        <v>46.310009999999998</v>
      </c>
      <c r="BN4103" s="141">
        <v>-72.571830000000006</v>
      </c>
      <c r="BO4103" s="141">
        <v>1991</v>
      </c>
      <c r="BP4103" s="143"/>
      <c r="BQ4103" s="143" t="s">
        <v>26794</v>
      </c>
    </row>
    <row r="4104" spans="15:69" x14ac:dyDescent="0.25">
      <c r="O4104" s="225" t="str">
        <f t="shared" si="1274"/>
        <v/>
      </c>
      <c r="BF4104" s="141">
        <v>37067</v>
      </c>
      <c r="BG4104" s="142" t="s">
        <v>11215</v>
      </c>
      <c r="BH4104" s="141" t="s">
        <v>180</v>
      </c>
      <c r="BI4104" s="141" t="s">
        <v>191</v>
      </c>
      <c r="BJ4104" s="141" t="s">
        <v>11216</v>
      </c>
      <c r="BK4104" s="141" t="s">
        <v>11217</v>
      </c>
      <c r="BL4104" s="141" t="s">
        <v>11167</v>
      </c>
      <c r="BM4104" s="141">
        <v>46.316789999999997</v>
      </c>
      <c r="BN4104" s="141">
        <v>-72.568709999999996</v>
      </c>
      <c r="BO4104" s="141">
        <v>1988</v>
      </c>
      <c r="BP4104" s="143"/>
      <c r="BQ4104" s="143" t="s">
        <v>26794</v>
      </c>
    </row>
    <row r="4105" spans="15:69" x14ac:dyDescent="0.25">
      <c r="O4105" s="225" t="str">
        <f t="shared" si="1274"/>
        <v/>
      </c>
      <c r="BF4105" s="141">
        <v>37067</v>
      </c>
      <c r="BG4105" s="142" t="s">
        <v>11218</v>
      </c>
      <c r="BH4105" s="141" t="s">
        <v>180</v>
      </c>
      <c r="BI4105" s="141" t="s">
        <v>191</v>
      </c>
      <c r="BJ4105" s="141" t="s">
        <v>8439</v>
      </c>
      <c r="BK4105" s="141"/>
      <c r="BL4105" s="141" t="s">
        <v>11219</v>
      </c>
      <c r="BM4105" s="141">
        <v>46.321680000000001</v>
      </c>
      <c r="BN4105" s="141">
        <v>-72.575109999999995</v>
      </c>
      <c r="BO4105" s="141">
        <v>1990</v>
      </c>
      <c r="BP4105" s="143"/>
      <c r="BQ4105" s="143" t="s">
        <v>26794</v>
      </c>
    </row>
    <row r="4106" spans="15:69" x14ac:dyDescent="0.25">
      <c r="O4106" s="225" t="str">
        <f t="shared" si="1274"/>
        <v/>
      </c>
      <c r="BF4106" s="141">
        <v>37067</v>
      </c>
      <c r="BG4106" s="142" t="s">
        <v>11220</v>
      </c>
      <c r="BH4106" s="141" t="s">
        <v>180</v>
      </c>
      <c r="BI4106" s="141" t="s">
        <v>191</v>
      </c>
      <c r="BJ4106" s="141" t="s">
        <v>11221</v>
      </c>
      <c r="BK4106" s="141"/>
      <c r="BL4106" s="141" t="s">
        <v>11222</v>
      </c>
      <c r="BM4106" s="141">
        <v>46.309249999999999</v>
      </c>
      <c r="BN4106" s="141">
        <v>-72.636589999999998</v>
      </c>
      <c r="BO4106" s="141">
        <v>1996</v>
      </c>
      <c r="BP4106" s="143"/>
      <c r="BQ4106" s="143" t="s">
        <v>26794</v>
      </c>
    </row>
    <row r="4107" spans="15:69" x14ac:dyDescent="0.25">
      <c r="O4107" s="225" t="str">
        <f t="shared" si="1274"/>
        <v/>
      </c>
      <c r="BF4107" s="141">
        <v>37067</v>
      </c>
      <c r="BG4107" s="142" t="s">
        <v>11223</v>
      </c>
      <c r="BH4107" s="141" t="s">
        <v>180</v>
      </c>
      <c r="BI4107" s="141" t="s">
        <v>191</v>
      </c>
      <c r="BJ4107" s="141" t="s">
        <v>11224</v>
      </c>
      <c r="BK4107" s="141"/>
      <c r="BL4107" s="141" t="s">
        <v>11225</v>
      </c>
      <c r="BM4107" s="141">
        <v>46.305610000000001</v>
      </c>
      <c r="BN4107" s="141">
        <v>-72.641040000000004</v>
      </c>
      <c r="BO4107" s="141">
        <v>1995</v>
      </c>
      <c r="BP4107" s="143"/>
      <c r="BQ4107" s="143" t="s">
        <v>26794</v>
      </c>
    </row>
    <row r="4108" spans="15:69" x14ac:dyDescent="0.25">
      <c r="O4108" s="225" t="str">
        <f t="shared" si="1274"/>
        <v/>
      </c>
      <c r="BF4108" s="141">
        <v>37067</v>
      </c>
      <c r="BG4108" s="142" t="s">
        <v>11226</v>
      </c>
      <c r="BH4108" s="141" t="s">
        <v>180</v>
      </c>
      <c r="BI4108" s="141" t="s">
        <v>191</v>
      </c>
      <c r="BJ4108" s="141" t="s">
        <v>11227</v>
      </c>
      <c r="BK4108" s="141"/>
      <c r="BL4108" s="141" t="s">
        <v>11228</v>
      </c>
      <c r="BM4108" s="141">
        <v>46.302399999999999</v>
      </c>
      <c r="BN4108" s="141">
        <v>-72.643810000000002</v>
      </c>
      <c r="BO4108" s="141">
        <v>1990</v>
      </c>
      <c r="BP4108" s="143"/>
      <c r="BQ4108" s="143" t="s">
        <v>26794</v>
      </c>
    </row>
    <row r="4109" spans="15:69" x14ac:dyDescent="0.25">
      <c r="O4109" s="225" t="str">
        <f t="shared" si="1274"/>
        <v/>
      </c>
      <c r="BF4109" s="141">
        <v>37067</v>
      </c>
      <c r="BG4109" s="142" t="s">
        <v>11229</v>
      </c>
      <c r="BH4109" s="141" t="s">
        <v>180</v>
      </c>
      <c r="BI4109" s="141" t="s">
        <v>191</v>
      </c>
      <c r="BJ4109" s="141" t="s">
        <v>11230</v>
      </c>
      <c r="BK4109" s="141" t="s">
        <v>11042</v>
      </c>
      <c r="BL4109" s="141" t="s">
        <v>11231</v>
      </c>
      <c r="BM4109" s="141">
        <v>46.29195</v>
      </c>
      <c r="BN4109" s="141">
        <v>-72.654309999999995</v>
      </c>
      <c r="BO4109" s="141">
        <v>1989</v>
      </c>
      <c r="BP4109" s="143"/>
      <c r="BQ4109" s="143" t="s">
        <v>26794</v>
      </c>
    </row>
    <row r="4110" spans="15:69" x14ac:dyDescent="0.25">
      <c r="O4110" s="225" t="str">
        <f t="shared" ref="O4110:O4173" si="1275">IF(OR(B4110="",C4110="",G4110="",H4110="",I4110="",AND(J4110="",BW4110=FALSE),AND(K4110="",BX4110=FALSE),AND(L4110="",BY4110=FALSE),AND(M4110="",BZ4110=FALSE)),"",(IF(AND(100&gt;=CG4110,CG4110&gt;80),"A",IF(AND(80&gt;=CG4110,CG4110&gt;60),"B",IF(AND(60&gt;=CG4110,CG4110&gt;40),"C",IF(AND(40&gt;=CG4110,CG4110&gt;20),"D","E"))))))</f>
        <v/>
      </c>
      <c r="BF4110" s="141">
        <v>37067</v>
      </c>
      <c r="BG4110" s="142" t="s">
        <v>11232</v>
      </c>
      <c r="BH4110" s="141" t="s">
        <v>180</v>
      </c>
      <c r="BI4110" s="141" t="s">
        <v>191</v>
      </c>
      <c r="BJ4110" s="141" t="s">
        <v>10928</v>
      </c>
      <c r="BK4110" s="141" t="s">
        <v>11233</v>
      </c>
      <c r="BL4110" s="141" t="s">
        <v>11234</v>
      </c>
      <c r="BM4110" s="141">
        <v>46.308190000000003</v>
      </c>
      <c r="BN4110" s="141">
        <v>-72.573300000000003</v>
      </c>
      <c r="BO4110" s="141">
        <v>1988</v>
      </c>
      <c r="BP4110" s="143"/>
      <c r="BQ4110" s="143" t="s">
        <v>26794</v>
      </c>
    </row>
    <row r="4111" spans="15:69" x14ac:dyDescent="0.25">
      <c r="O4111" s="225" t="str">
        <f t="shared" si="1275"/>
        <v/>
      </c>
      <c r="BF4111" s="141">
        <v>37067</v>
      </c>
      <c r="BG4111" s="142" t="s">
        <v>11235</v>
      </c>
      <c r="BH4111" s="141" t="s">
        <v>180</v>
      </c>
      <c r="BI4111" s="141" t="s">
        <v>191</v>
      </c>
      <c r="BJ4111" s="141" t="s">
        <v>5050</v>
      </c>
      <c r="BK4111" s="141"/>
      <c r="BL4111" s="141" t="s">
        <v>11167</v>
      </c>
      <c r="BM4111" s="141">
        <v>46.287089999999999</v>
      </c>
      <c r="BN4111" s="141">
        <v>-72.652320000000003</v>
      </c>
      <c r="BO4111" s="141">
        <v>1990</v>
      </c>
      <c r="BP4111" s="143"/>
      <c r="BQ4111" s="143" t="s">
        <v>26794</v>
      </c>
    </row>
    <row r="4112" spans="15:69" x14ac:dyDescent="0.25">
      <c r="O4112" s="225" t="str">
        <f t="shared" si="1275"/>
        <v/>
      </c>
      <c r="BF4112" s="141">
        <v>37067</v>
      </c>
      <c r="BG4112" s="142" t="s">
        <v>11236</v>
      </c>
      <c r="BH4112" s="141" t="s">
        <v>180</v>
      </c>
      <c r="BI4112" s="141" t="s">
        <v>191</v>
      </c>
      <c r="BJ4112" s="141" t="s">
        <v>11237</v>
      </c>
      <c r="BK4112" s="141"/>
      <c r="BL4112" s="141" t="s">
        <v>11167</v>
      </c>
      <c r="BM4112" s="141">
        <v>46.286960000000001</v>
      </c>
      <c r="BN4112" s="141">
        <v>-72.647490000000005</v>
      </c>
      <c r="BO4112" s="141">
        <v>2003</v>
      </c>
      <c r="BP4112" s="143"/>
      <c r="BQ4112" s="143" t="s">
        <v>26794</v>
      </c>
    </row>
    <row r="4113" spans="15:69" x14ac:dyDescent="0.25">
      <c r="O4113" s="225" t="str">
        <f t="shared" si="1275"/>
        <v/>
      </c>
      <c r="BF4113" s="141">
        <v>37067</v>
      </c>
      <c r="BG4113" s="142" t="s">
        <v>11238</v>
      </c>
      <c r="BH4113" s="141" t="s">
        <v>180</v>
      </c>
      <c r="BI4113" s="141" t="s">
        <v>191</v>
      </c>
      <c r="BJ4113" s="141" t="s">
        <v>11239</v>
      </c>
      <c r="BK4113" s="141"/>
      <c r="BL4113" s="141" t="s">
        <v>11240</v>
      </c>
      <c r="BM4113" s="141">
        <v>46.367989999999999</v>
      </c>
      <c r="BN4113" s="141">
        <v>-72.549940000000007</v>
      </c>
      <c r="BO4113" s="141">
        <v>1990</v>
      </c>
      <c r="BP4113" s="143"/>
      <c r="BQ4113" s="143" t="s">
        <v>26794</v>
      </c>
    </row>
    <row r="4114" spans="15:69" x14ac:dyDescent="0.25">
      <c r="O4114" s="225" t="str">
        <f t="shared" si="1275"/>
        <v/>
      </c>
      <c r="BF4114" s="141">
        <v>37067</v>
      </c>
      <c r="BG4114" s="142" t="s">
        <v>11241</v>
      </c>
      <c r="BH4114" s="141" t="s">
        <v>180</v>
      </c>
      <c r="BI4114" s="141" t="s">
        <v>191</v>
      </c>
      <c r="BJ4114" s="141" t="s">
        <v>11242</v>
      </c>
      <c r="BK4114" s="141"/>
      <c r="BL4114" s="141" t="s">
        <v>11243</v>
      </c>
      <c r="BM4114" s="141">
        <v>46.361789999999999</v>
      </c>
      <c r="BN4114" s="141">
        <v>-72.503709999999998</v>
      </c>
      <c r="BO4114" s="141">
        <v>1990</v>
      </c>
      <c r="BP4114" s="143"/>
      <c r="BQ4114" s="143" t="s">
        <v>26794</v>
      </c>
    </row>
    <row r="4115" spans="15:69" x14ac:dyDescent="0.25">
      <c r="O4115" s="225" t="str">
        <f t="shared" si="1275"/>
        <v/>
      </c>
      <c r="BF4115" s="141">
        <v>37067</v>
      </c>
      <c r="BG4115" s="142" t="s">
        <v>11244</v>
      </c>
      <c r="BH4115" s="141" t="s">
        <v>180</v>
      </c>
      <c r="BI4115" s="141" t="s">
        <v>191</v>
      </c>
      <c r="BJ4115" s="141" t="s">
        <v>11245</v>
      </c>
      <c r="BK4115" s="141"/>
      <c r="BL4115" s="141" t="s">
        <v>11246</v>
      </c>
      <c r="BM4115" s="141">
        <v>46.401240000000001</v>
      </c>
      <c r="BN4115" s="141">
        <v>-72.556229999999999</v>
      </c>
      <c r="BO4115" s="141">
        <v>2004</v>
      </c>
      <c r="BP4115" s="143"/>
      <c r="BQ4115" s="143" t="s">
        <v>26794</v>
      </c>
    </row>
    <row r="4116" spans="15:69" x14ac:dyDescent="0.25">
      <c r="O4116" s="225" t="str">
        <f t="shared" si="1275"/>
        <v/>
      </c>
      <c r="BF4116" s="141">
        <v>37067</v>
      </c>
      <c r="BG4116" s="142" t="s">
        <v>11247</v>
      </c>
      <c r="BH4116" s="141" t="s">
        <v>180</v>
      </c>
      <c r="BI4116" s="141" t="s">
        <v>191</v>
      </c>
      <c r="BJ4116" s="141" t="s">
        <v>11248</v>
      </c>
      <c r="BK4116" s="141"/>
      <c r="BL4116" s="141" t="s">
        <v>11249</v>
      </c>
      <c r="BM4116" s="141">
        <v>46.399549999999998</v>
      </c>
      <c r="BN4116" s="141">
        <v>-72.554289999999995</v>
      </c>
      <c r="BO4116" s="141">
        <v>2004</v>
      </c>
      <c r="BP4116" s="143"/>
      <c r="BQ4116" s="143" t="s">
        <v>26794</v>
      </c>
    </row>
    <row r="4117" spans="15:69" x14ac:dyDescent="0.25">
      <c r="O4117" s="225" t="str">
        <f t="shared" si="1275"/>
        <v/>
      </c>
      <c r="BF4117" s="141">
        <v>37067</v>
      </c>
      <c r="BG4117" s="142" t="s">
        <v>11250</v>
      </c>
      <c r="BH4117" s="141" t="s">
        <v>180</v>
      </c>
      <c r="BI4117" s="141" t="s">
        <v>191</v>
      </c>
      <c r="BJ4117" s="141" t="s">
        <v>11251</v>
      </c>
      <c r="BK4117" s="141" t="s">
        <v>2174</v>
      </c>
      <c r="BL4117" s="141" t="s">
        <v>11252</v>
      </c>
      <c r="BM4117" s="141">
        <v>46.377068999999999</v>
      </c>
      <c r="BN4117" s="141">
        <v>-72.573650000000001</v>
      </c>
      <c r="BO4117" s="141">
        <v>2009</v>
      </c>
      <c r="BP4117" s="143"/>
      <c r="BQ4117" s="143" t="s">
        <v>26794</v>
      </c>
    </row>
    <row r="4118" spans="15:69" x14ac:dyDescent="0.25">
      <c r="O4118" s="225" t="str">
        <f t="shared" si="1275"/>
        <v/>
      </c>
      <c r="BF4118" s="141">
        <v>37067</v>
      </c>
      <c r="BG4118" s="142" t="s">
        <v>11253</v>
      </c>
      <c r="BH4118" s="141" t="s">
        <v>180</v>
      </c>
      <c r="BI4118" s="141" t="s">
        <v>191</v>
      </c>
      <c r="BJ4118" s="141" t="s">
        <v>11254</v>
      </c>
      <c r="BK4118" s="141" t="s">
        <v>11255</v>
      </c>
      <c r="BL4118" s="141" t="s">
        <v>11256</v>
      </c>
      <c r="BM4118" s="141">
        <v>46.398989999999998</v>
      </c>
      <c r="BN4118" s="141">
        <v>-72.540719999999993</v>
      </c>
      <c r="BO4118" s="141">
        <v>2012</v>
      </c>
      <c r="BP4118" s="143"/>
      <c r="BQ4118" s="143" t="s">
        <v>26794</v>
      </c>
    </row>
    <row r="4119" spans="15:69" x14ac:dyDescent="0.25">
      <c r="O4119" s="225" t="str">
        <f t="shared" si="1275"/>
        <v/>
      </c>
      <c r="BF4119" s="141">
        <v>37067</v>
      </c>
      <c r="BG4119" s="142" t="s">
        <v>11257</v>
      </c>
      <c r="BH4119" s="141" t="s">
        <v>180</v>
      </c>
      <c r="BI4119" s="141" t="s">
        <v>191</v>
      </c>
      <c r="BJ4119" s="141" t="s">
        <v>11258</v>
      </c>
      <c r="BK4119" s="141" t="s">
        <v>4749</v>
      </c>
      <c r="BL4119" s="141" t="s">
        <v>11243</v>
      </c>
      <c r="BM4119" s="141">
        <v>46.37435</v>
      </c>
      <c r="BN4119" s="141">
        <v>-72.492999999999995</v>
      </c>
      <c r="BO4119" s="141">
        <v>1995</v>
      </c>
      <c r="BP4119" s="143"/>
      <c r="BQ4119" s="143" t="s">
        <v>26794</v>
      </c>
    </row>
    <row r="4120" spans="15:69" x14ac:dyDescent="0.25">
      <c r="O4120" s="225" t="str">
        <f t="shared" si="1275"/>
        <v/>
      </c>
      <c r="BF4120" s="141">
        <v>37067</v>
      </c>
      <c r="BG4120" s="142" t="s">
        <v>11259</v>
      </c>
      <c r="BH4120" s="141" t="s">
        <v>180</v>
      </c>
      <c r="BI4120" s="141" t="s">
        <v>191</v>
      </c>
      <c r="BJ4120" s="141" t="s">
        <v>6331</v>
      </c>
      <c r="BK4120" s="141"/>
      <c r="BL4120" s="141" t="s">
        <v>11260</v>
      </c>
      <c r="BM4120" s="141">
        <v>46.419750000000001</v>
      </c>
      <c r="BN4120" s="141">
        <v>-72.570160000000001</v>
      </c>
      <c r="BO4120" s="141">
        <v>1991</v>
      </c>
      <c r="BP4120" s="143"/>
      <c r="BQ4120" s="143" t="s">
        <v>26794</v>
      </c>
    </row>
    <row r="4121" spans="15:69" x14ac:dyDescent="0.25">
      <c r="O4121" s="225" t="str">
        <f t="shared" si="1275"/>
        <v/>
      </c>
      <c r="BF4121" s="141">
        <v>37067</v>
      </c>
      <c r="BG4121" s="142" t="s">
        <v>11261</v>
      </c>
      <c r="BH4121" s="141" t="s">
        <v>180</v>
      </c>
      <c r="BI4121" s="141" t="s">
        <v>191</v>
      </c>
      <c r="BJ4121" s="141" t="s">
        <v>11262</v>
      </c>
      <c r="BK4121" s="141" t="s">
        <v>11263</v>
      </c>
      <c r="BL4121" s="141" t="s">
        <v>11243</v>
      </c>
      <c r="BM4121" s="141">
        <v>46.382040000000003</v>
      </c>
      <c r="BN4121" s="141">
        <v>-72.484960000000001</v>
      </c>
      <c r="BO4121" s="141">
        <v>1995</v>
      </c>
      <c r="BP4121" s="143"/>
      <c r="BQ4121" s="143" t="s">
        <v>26794</v>
      </c>
    </row>
    <row r="4122" spans="15:69" x14ac:dyDescent="0.25">
      <c r="O4122" s="225" t="str">
        <f t="shared" si="1275"/>
        <v/>
      </c>
      <c r="BF4122" s="141">
        <v>37067</v>
      </c>
      <c r="BG4122" s="142" t="s">
        <v>11264</v>
      </c>
      <c r="BH4122" s="141" t="s">
        <v>180</v>
      </c>
      <c r="BI4122" s="141" t="s">
        <v>191</v>
      </c>
      <c r="BJ4122" s="141" t="s">
        <v>11265</v>
      </c>
      <c r="BK4122" s="141"/>
      <c r="BL4122" s="141" t="s">
        <v>11243</v>
      </c>
      <c r="BM4122" s="141">
        <v>46.405999999999999</v>
      </c>
      <c r="BN4122" s="141">
        <v>-72.431470000000004</v>
      </c>
      <c r="BO4122" s="141">
        <v>1995</v>
      </c>
      <c r="BP4122" s="143"/>
      <c r="BQ4122" s="143" t="s">
        <v>26794</v>
      </c>
    </row>
    <row r="4123" spans="15:69" x14ac:dyDescent="0.25">
      <c r="O4123" s="225" t="str">
        <f t="shared" si="1275"/>
        <v/>
      </c>
      <c r="BF4123" s="141">
        <v>37067</v>
      </c>
      <c r="BG4123" s="142" t="s">
        <v>11266</v>
      </c>
      <c r="BH4123" s="141" t="s">
        <v>180</v>
      </c>
      <c r="BI4123" s="141" t="s">
        <v>191</v>
      </c>
      <c r="BJ4123" s="141" t="s">
        <v>11267</v>
      </c>
      <c r="BK4123" s="141"/>
      <c r="BL4123" s="141" t="s">
        <v>11268</v>
      </c>
      <c r="BM4123" s="141">
        <v>46.40419</v>
      </c>
      <c r="BN4123" s="141">
        <v>-72.484949999999998</v>
      </c>
      <c r="BO4123" s="141">
        <v>1994</v>
      </c>
      <c r="BP4123" s="143"/>
      <c r="BQ4123" s="143" t="s">
        <v>26794</v>
      </c>
    </row>
    <row r="4124" spans="15:69" x14ac:dyDescent="0.25">
      <c r="O4124" s="225" t="str">
        <f t="shared" si="1275"/>
        <v/>
      </c>
      <c r="BF4124" s="141">
        <v>37067</v>
      </c>
      <c r="BG4124" s="142" t="s">
        <v>11269</v>
      </c>
      <c r="BH4124" s="141" t="s">
        <v>180</v>
      </c>
      <c r="BI4124" s="141" t="s">
        <v>178</v>
      </c>
      <c r="BJ4124" s="141" t="s">
        <v>11270</v>
      </c>
      <c r="BK4124" s="141"/>
      <c r="BL4124" s="141" t="s">
        <v>11271</v>
      </c>
      <c r="BM4124" s="141">
        <v>46.409210000000002</v>
      </c>
      <c r="BN4124" s="141">
        <v>-72.432649999999995</v>
      </c>
      <c r="BO4124" s="141">
        <v>1995</v>
      </c>
      <c r="BP4124" s="143"/>
      <c r="BQ4124" s="143" t="s">
        <v>26794</v>
      </c>
    </row>
    <row r="4125" spans="15:69" x14ac:dyDescent="0.25">
      <c r="O4125" s="225" t="str">
        <f t="shared" si="1275"/>
        <v/>
      </c>
      <c r="BF4125" s="141">
        <v>37067</v>
      </c>
      <c r="BG4125" s="142" t="s">
        <v>11272</v>
      </c>
      <c r="BH4125" s="141" t="s">
        <v>180</v>
      </c>
      <c r="BI4125" s="141" t="s">
        <v>178</v>
      </c>
      <c r="BJ4125" s="141" t="s">
        <v>11273</v>
      </c>
      <c r="BK4125" s="141"/>
      <c r="BL4125" s="141" t="s">
        <v>11274</v>
      </c>
      <c r="BM4125" s="141">
        <v>46.396540000000002</v>
      </c>
      <c r="BN4125" s="141">
        <v>-72.449449999999999</v>
      </c>
      <c r="BO4125" s="141">
        <v>2001</v>
      </c>
      <c r="BP4125" s="143"/>
      <c r="BQ4125" s="143" t="s">
        <v>26794</v>
      </c>
    </row>
    <row r="4126" spans="15:69" x14ac:dyDescent="0.25">
      <c r="O4126" s="225" t="str">
        <f t="shared" si="1275"/>
        <v/>
      </c>
      <c r="BF4126" s="141">
        <v>37067</v>
      </c>
      <c r="BG4126" s="142" t="s">
        <v>11275</v>
      </c>
      <c r="BH4126" s="141" t="s">
        <v>478</v>
      </c>
      <c r="BI4126" s="141" t="s">
        <v>1268</v>
      </c>
      <c r="BJ4126" s="141" t="s">
        <v>11276</v>
      </c>
      <c r="BK4126" s="141"/>
      <c r="BL4126" s="141" t="s">
        <v>11277</v>
      </c>
      <c r="BM4126" s="141">
        <v>46.392499999999998</v>
      </c>
      <c r="BN4126" s="141">
        <v>-72.665520000000001</v>
      </c>
      <c r="BO4126" s="141">
        <v>1980</v>
      </c>
      <c r="BP4126" s="143"/>
      <c r="BQ4126" s="143" t="s">
        <v>26794</v>
      </c>
    </row>
    <row r="4127" spans="15:69" x14ac:dyDescent="0.25">
      <c r="O4127" s="225" t="str">
        <f t="shared" si="1275"/>
        <v/>
      </c>
      <c r="BF4127" s="141">
        <v>37067</v>
      </c>
      <c r="BG4127" s="142" t="s">
        <v>11278</v>
      </c>
      <c r="BH4127" s="141" t="s">
        <v>478</v>
      </c>
      <c r="BI4127" s="141" t="s">
        <v>1268</v>
      </c>
      <c r="BJ4127" s="141" t="s">
        <v>11279</v>
      </c>
      <c r="BK4127" s="141" t="s">
        <v>10925</v>
      </c>
      <c r="BL4127" s="141" t="s">
        <v>11280</v>
      </c>
      <c r="BM4127" s="141">
        <v>46.329140000000002</v>
      </c>
      <c r="BN4127" s="141">
        <v>-72.552009999999996</v>
      </c>
      <c r="BO4127" s="141">
        <v>1982</v>
      </c>
      <c r="BP4127" s="143"/>
      <c r="BQ4127" s="143" t="s">
        <v>26794</v>
      </c>
    </row>
    <row r="4128" spans="15:69" x14ac:dyDescent="0.25">
      <c r="O4128" s="225" t="str">
        <f t="shared" si="1275"/>
        <v/>
      </c>
      <c r="BF4128" s="141">
        <v>40010</v>
      </c>
      <c r="BG4128" s="142" t="s">
        <v>12034</v>
      </c>
      <c r="BH4128" s="141" t="s">
        <v>180</v>
      </c>
      <c r="BI4128" s="141" t="s">
        <v>191</v>
      </c>
      <c r="BJ4128" s="141"/>
      <c r="BK4128" s="141"/>
      <c r="BL4128" s="141" t="s">
        <v>12035</v>
      </c>
      <c r="BM4128" s="141">
        <v>45.826970000000003</v>
      </c>
      <c r="BN4128" s="141">
        <v>-71.714699999999993</v>
      </c>
      <c r="BO4128" s="141">
        <v>2010</v>
      </c>
      <c r="BP4128" s="143" t="s">
        <v>24661</v>
      </c>
      <c r="BQ4128" s="143" t="s">
        <v>26794</v>
      </c>
    </row>
    <row r="4129" spans="15:69" x14ac:dyDescent="0.25">
      <c r="O4129" s="225" t="str">
        <f t="shared" si="1275"/>
        <v/>
      </c>
      <c r="BF4129" s="141">
        <v>37215</v>
      </c>
      <c r="BG4129" s="142" t="s">
        <v>10545</v>
      </c>
      <c r="BH4129" s="141" t="s">
        <v>180</v>
      </c>
      <c r="BI4129" s="141" t="s">
        <v>191</v>
      </c>
      <c r="BJ4129" s="141" t="s">
        <v>2257</v>
      </c>
      <c r="BK4129" s="141" t="s">
        <v>4213</v>
      </c>
      <c r="BL4129" s="141" t="s">
        <v>10546</v>
      </c>
      <c r="BM4129" s="141">
        <v>46.527090000000001</v>
      </c>
      <c r="BN4129" s="141">
        <v>-72.34487</v>
      </c>
      <c r="BO4129" s="141">
        <v>2012</v>
      </c>
      <c r="BP4129" s="143"/>
      <c r="BQ4129" s="143" t="s">
        <v>17560</v>
      </c>
    </row>
    <row r="4130" spans="15:69" x14ac:dyDescent="0.25">
      <c r="O4130" s="225" t="str">
        <f t="shared" si="1275"/>
        <v/>
      </c>
      <c r="BF4130" s="141">
        <v>37215</v>
      </c>
      <c r="BG4130" s="142" t="s">
        <v>10547</v>
      </c>
      <c r="BH4130" s="141" t="s">
        <v>180</v>
      </c>
      <c r="BI4130" s="141" t="s">
        <v>191</v>
      </c>
      <c r="BJ4130" s="141" t="s">
        <v>2254</v>
      </c>
      <c r="BK4130" s="141" t="s">
        <v>1585</v>
      </c>
      <c r="BL4130" s="141" t="s">
        <v>2796</v>
      </c>
      <c r="BM4130" s="141">
        <v>46.529209999999999</v>
      </c>
      <c r="BN4130" s="141">
        <v>-72.337239999999994</v>
      </c>
      <c r="BO4130" s="141">
        <v>2012</v>
      </c>
      <c r="BP4130" s="143"/>
      <c r="BQ4130" s="143" t="s">
        <v>17560</v>
      </c>
    </row>
    <row r="4131" spans="15:69" x14ac:dyDescent="0.25">
      <c r="O4131" s="225" t="str">
        <f t="shared" si="1275"/>
        <v/>
      </c>
      <c r="BF4131" s="141">
        <v>37215</v>
      </c>
      <c r="BG4131" s="142" t="s">
        <v>10548</v>
      </c>
      <c r="BH4131" s="141" t="s">
        <v>180</v>
      </c>
      <c r="BI4131" s="141" t="s">
        <v>191</v>
      </c>
      <c r="BJ4131" s="141" t="s">
        <v>2259</v>
      </c>
      <c r="BK4131" s="141" t="s">
        <v>10549</v>
      </c>
      <c r="BL4131" s="141" t="s">
        <v>2796</v>
      </c>
      <c r="BM4131" s="141">
        <v>46.52908</v>
      </c>
      <c r="BN4131" s="141">
        <v>-72.331760000000003</v>
      </c>
      <c r="BO4131" s="141">
        <v>2012</v>
      </c>
      <c r="BP4131" s="143"/>
      <c r="BQ4131" s="143" t="s">
        <v>17560</v>
      </c>
    </row>
    <row r="4132" spans="15:69" x14ac:dyDescent="0.25">
      <c r="O4132" s="225" t="str">
        <f t="shared" si="1275"/>
        <v/>
      </c>
      <c r="BF4132" s="141">
        <v>37215</v>
      </c>
      <c r="BG4132" s="142" t="s">
        <v>10550</v>
      </c>
      <c r="BH4132" s="141" t="s">
        <v>180</v>
      </c>
      <c r="BI4132" s="141" t="s">
        <v>178</v>
      </c>
      <c r="BJ4132" s="141" t="s">
        <v>10551</v>
      </c>
      <c r="BK4132" s="141" t="s">
        <v>1559</v>
      </c>
      <c r="BL4132" s="141" t="s">
        <v>10552</v>
      </c>
      <c r="BM4132" s="141">
        <v>46.534239999999997</v>
      </c>
      <c r="BN4132" s="141">
        <v>-72.330340000000007</v>
      </c>
      <c r="BO4132" s="141">
        <v>2012</v>
      </c>
      <c r="BP4132" s="143"/>
      <c r="BQ4132" s="143" t="s">
        <v>17560</v>
      </c>
    </row>
    <row r="4133" spans="15:69" x14ac:dyDescent="0.25">
      <c r="O4133" s="225" t="str">
        <f t="shared" si="1275"/>
        <v/>
      </c>
      <c r="BF4133" s="141">
        <v>37215</v>
      </c>
      <c r="BG4133" s="142" t="s">
        <v>10553</v>
      </c>
      <c r="BH4133" s="141" t="s">
        <v>478</v>
      </c>
      <c r="BI4133" s="141" t="s">
        <v>176</v>
      </c>
      <c r="BJ4133" s="141" t="s">
        <v>10554</v>
      </c>
      <c r="BK4133" s="141"/>
      <c r="BL4133" s="141" t="s">
        <v>10540</v>
      </c>
      <c r="BM4133" s="141">
        <v>46.573149999999998</v>
      </c>
      <c r="BN4133" s="141">
        <v>-72.368120000000005</v>
      </c>
      <c r="BO4133" s="141">
        <v>1996</v>
      </c>
      <c r="BP4133" s="143"/>
      <c r="BQ4133" s="143" t="s">
        <v>17560</v>
      </c>
    </row>
    <row r="4134" spans="15:69" x14ac:dyDescent="0.25">
      <c r="O4134" s="225" t="str">
        <f t="shared" si="1275"/>
        <v/>
      </c>
      <c r="BF4134" s="141">
        <v>37215</v>
      </c>
      <c r="BG4134" s="142" t="s">
        <v>10555</v>
      </c>
      <c r="BH4134" s="141" t="s">
        <v>478</v>
      </c>
      <c r="BI4134" s="141" t="s">
        <v>176</v>
      </c>
      <c r="BJ4134" s="141" t="s">
        <v>10556</v>
      </c>
      <c r="BK4134" s="141"/>
      <c r="BL4134" s="141" t="s">
        <v>10540</v>
      </c>
      <c r="BM4134" s="141">
        <v>46.572980000000001</v>
      </c>
      <c r="BN4134" s="141">
        <v>-72.368089999999995</v>
      </c>
      <c r="BO4134" s="141">
        <v>2013</v>
      </c>
      <c r="BP4134" s="143"/>
      <c r="BQ4134" s="143" t="s">
        <v>17560</v>
      </c>
    </row>
    <row r="4135" spans="15:69" x14ac:dyDescent="0.25">
      <c r="O4135" s="225" t="str">
        <f t="shared" si="1275"/>
        <v/>
      </c>
      <c r="BF4135" s="141">
        <v>40010</v>
      </c>
      <c r="BG4135" s="142" t="s">
        <v>12036</v>
      </c>
      <c r="BH4135" s="141" t="s">
        <v>180</v>
      </c>
      <c r="BI4135" s="141" t="s">
        <v>191</v>
      </c>
      <c r="BJ4135" s="141"/>
      <c r="BK4135" s="141"/>
      <c r="BL4135" s="141" t="s">
        <v>12037</v>
      </c>
      <c r="BM4135" s="141">
        <v>45.815559999999998</v>
      </c>
      <c r="BN4135" s="141">
        <v>-71.72681</v>
      </c>
      <c r="BO4135" s="141">
        <v>1984</v>
      </c>
      <c r="BP4135" s="143" t="s">
        <v>24662</v>
      </c>
      <c r="BQ4135" s="143" t="s">
        <v>26794</v>
      </c>
    </row>
    <row r="4136" spans="15:69" x14ac:dyDescent="0.25">
      <c r="O4136" s="225" t="str">
        <f t="shared" si="1275"/>
        <v/>
      </c>
      <c r="BF4136" s="141">
        <v>40010</v>
      </c>
      <c r="BG4136" s="142" t="s">
        <v>12031</v>
      </c>
      <c r="BH4136" s="141" t="s">
        <v>180</v>
      </c>
      <c r="BI4136" s="141" t="s">
        <v>178</v>
      </c>
      <c r="BJ4136" s="141" t="s">
        <v>12032</v>
      </c>
      <c r="BK4136" s="141"/>
      <c r="BL4136" s="141" t="s">
        <v>12033</v>
      </c>
      <c r="BM4136" s="141">
        <v>45.825229999999998</v>
      </c>
      <c r="BN4136" s="141">
        <v>-71.732089999999999</v>
      </c>
      <c r="BO4136" s="141">
        <v>1984</v>
      </c>
      <c r="BP4136" s="143" t="s">
        <v>24660</v>
      </c>
      <c r="BQ4136" s="143" t="s">
        <v>26794</v>
      </c>
    </row>
    <row r="4137" spans="15:69" x14ac:dyDescent="0.25">
      <c r="O4137" s="225" t="str">
        <f t="shared" si="1275"/>
        <v/>
      </c>
      <c r="BF4137" s="141">
        <v>37205</v>
      </c>
      <c r="BG4137" s="142" t="s">
        <v>11287</v>
      </c>
      <c r="BH4137" s="141" t="s">
        <v>478</v>
      </c>
      <c r="BI4137" s="141" t="s">
        <v>176</v>
      </c>
      <c r="BJ4137" s="141" t="s">
        <v>11288</v>
      </c>
      <c r="BK4137" s="141" t="s">
        <v>5375</v>
      </c>
      <c r="BL4137" s="141" t="s">
        <v>11289</v>
      </c>
      <c r="BM4137" s="141">
        <v>46.811599999999999</v>
      </c>
      <c r="BN4137" s="141">
        <v>-71.205799999999996</v>
      </c>
      <c r="BO4137" s="141">
        <v>2008</v>
      </c>
      <c r="BP4137" s="143"/>
      <c r="BQ4137" s="143" t="s">
        <v>17560</v>
      </c>
    </row>
    <row r="4138" spans="15:69" x14ac:dyDescent="0.25">
      <c r="O4138" s="225" t="str">
        <f t="shared" si="1275"/>
        <v/>
      </c>
      <c r="BF4138" s="141">
        <v>37205</v>
      </c>
      <c r="BG4138" s="142" t="s">
        <v>11290</v>
      </c>
      <c r="BH4138" s="141" t="s">
        <v>478</v>
      </c>
      <c r="BI4138" s="141" t="s">
        <v>176</v>
      </c>
      <c r="BJ4138" s="141" t="s">
        <v>11291</v>
      </c>
      <c r="BK4138" s="141" t="s">
        <v>2288</v>
      </c>
      <c r="BL4138" s="141" t="s">
        <v>4667</v>
      </c>
      <c r="BM4138" s="141">
        <v>46.572380000000003</v>
      </c>
      <c r="BN4138" s="141">
        <v>-72.205219999999997</v>
      </c>
      <c r="BO4138" s="141">
        <v>2010</v>
      </c>
      <c r="BP4138" s="143"/>
      <c r="BQ4138" s="143" t="s">
        <v>17560</v>
      </c>
    </row>
    <row r="4139" spans="15:69" x14ac:dyDescent="0.25">
      <c r="O4139" s="225" t="str">
        <f t="shared" si="1275"/>
        <v/>
      </c>
      <c r="BF4139" s="141">
        <v>39062</v>
      </c>
      <c r="BG4139" s="142" t="s">
        <v>2929</v>
      </c>
      <c r="BH4139" s="141" t="s">
        <v>478</v>
      </c>
      <c r="BI4139" s="141" t="s">
        <v>176</v>
      </c>
      <c r="BJ4139" s="141" t="s">
        <v>2930</v>
      </c>
      <c r="BK4139" s="141" t="s">
        <v>2931</v>
      </c>
      <c r="BL4139" s="141" t="s">
        <v>2932</v>
      </c>
      <c r="BM4139" s="141">
        <v>46.0346986576033</v>
      </c>
      <c r="BN4139" s="141">
        <v>-71.919509411001698</v>
      </c>
      <c r="BO4139" s="141">
        <v>1991</v>
      </c>
      <c r="BP4139" s="143" t="s">
        <v>24059</v>
      </c>
      <c r="BQ4139" s="143" t="s">
        <v>17560</v>
      </c>
    </row>
    <row r="4140" spans="15:69" x14ac:dyDescent="0.25">
      <c r="O4140" s="225" t="str">
        <f t="shared" si="1275"/>
        <v/>
      </c>
      <c r="BF4140" s="141">
        <v>39062</v>
      </c>
      <c r="BG4140" s="142" t="s">
        <v>2933</v>
      </c>
      <c r="BH4140" s="141" t="s">
        <v>478</v>
      </c>
      <c r="BI4140" s="141" t="s">
        <v>176</v>
      </c>
      <c r="BJ4140" s="141" t="s">
        <v>2934</v>
      </c>
      <c r="BK4140" s="141" t="s">
        <v>2935</v>
      </c>
      <c r="BL4140" s="141" t="s">
        <v>2936</v>
      </c>
      <c r="BM4140" s="141">
        <v>46.03443</v>
      </c>
      <c r="BN4140" s="141">
        <v>-71.925060000000002</v>
      </c>
      <c r="BO4140" s="141">
        <v>1989</v>
      </c>
      <c r="BP4140" s="143" t="s">
        <v>24060</v>
      </c>
      <c r="BQ4140" s="143" t="s">
        <v>17560</v>
      </c>
    </row>
    <row r="4141" spans="15:69" x14ac:dyDescent="0.25">
      <c r="O4141" s="225" t="str">
        <f t="shared" si="1275"/>
        <v/>
      </c>
      <c r="BF4141" s="141">
        <v>41098</v>
      </c>
      <c r="BG4141" s="142" t="s">
        <v>12914</v>
      </c>
      <c r="BH4141" s="141" t="s">
        <v>478</v>
      </c>
      <c r="BI4141" s="141" t="s">
        <v>177</v>
      </c>
      <c r="BJ4141" s="141" t="s">
        <v>12915</v>
      </c>
      <c r="BK4141" s="141" t="s">
        <v>2278</v>
      </c>
      <c r="BL4141" s="141" t="s">
        <v>12916</v>
      </c>
      <c r="BM4141" s="141">
        <v>45.748908</v>
      </c>
      <c r="BN4141" s="141">
        <v>-71.424863000000002</v>
      </c>
      <c r="BO4141" s="141">
        <v>1960</v>
      </c>
      <c r="BP4141" s="143" t="s">
        <v>177</v>
      </c>
      <c r="BQ4141" s="143" t="s">
        <v>26794</v>
      </c>
    </row>
    <row r="4142" spans="15:69" x14ac:dyDescent="0.25">
      <c r="O4142" s="225" t="str">
        <f t="shared" si="1275"/>
        <v/>
      </c>
      <c r="BF4142" s="141">
        <v>41098</v>
      </c>
      <c r="BG4142" s="142" t="s">
        <v>12917</v>
      </c>
      <c r="BH4142" s="141" t="s">
        <v>180</v>
      </c>
      <c r="BI4142" s="141" t="s">
        <v>178</v>
      </c>
      <c r="BJ4142" s="141" t="s">
        <v>12918</v>
      </c>
      <c r="BK4142" s="141" t="s">
        <v>12919</v>
      </c>
      <c r="BL4142" s="141" t="s">
        <v>2944</v>
      </c>
      <c r="BM4142" s="141">
        <v>45.760603000000003</v>
      </c>
      <c r="BN4142" s="141">
        <v>-71.409514999999999</v>
      </c>
      <c r="BO4142" s="141">
        <v>1988</v>
      </c>
      <c r="BP4142" s="143" t="s">
        <v>24821</v>
      </c>
      <c r="BQ4142" s="143" t="s">
        <v>26794</v>
      </c>
    </row>
    <row r="4143" spans="15:69" x14ac:dyDescent="0.25">
      <c r="O4143" s="225" t="str">
        <f t="shared" si="1275"/>
        <v/>
      </c>
      <c r="BF4143" s="141">
        <v>41098</v>
      </c>
      <c r="BG4143" s="142" t="s">
        <v>12920</v>
      </c>
      <c r="BH4143" s="141" t="s">
        <v>180</v>
      </c>
      <c r="BI4143" s="141" t="s">
        <v>191</v>
      </c>
      <c r="BJ4143" s="141" t="s">
        <v>12921</v>
      </c>
      <c r="BK4143" s="141" t="s">
        <v>12922</v>
      </c>
      <c r="BL4143" s="141" t="s">
        <v>12923</v>
      </c>
      <c r="BM4143" s="141">
        <v>45.696685000000002</v>
      </c>
      <c r="BN4143" s="141">
        <v>-71.456789999999998</v>
      </c>
      <c r="BO4143" s="141">
        <v>1988</v>
      </c>
      <c r="BP4143" s="143" t="s">
        <v>191</v>
      </c>
      <c r="BQ4143" s="143" t="s">
        <v>26794</v>
      </c>
    </row>
    <row r="4144" spans="15:69" x14ac:dyDescent="0.25">
      <c r="O4144" s="225" t="str">
        <f t="shared" si="1275"/>
        <v/>
      </c>
      <c r="BF4144" s="141">
        <v>41098</v>
      </c>
      <c r="BG4144" s="142" t="s">
        <v>12924</v>
      </c>
      <c r="BH4144" s="141" t="s">
        <v>180</v>
      </c>
      <c r="BI4144" s="141" t="s">
        <v>191</v>
      </c>
      <c r="BJ4144" s="141" t="s">
        <v>12921</v>
      </c>
      <c r="BK4144" s="141" t="s">
        <v>12220</v>
      </c>
      <c r="BL4144" s="141" t="s">
        <v>12925</v>
      </c>
      <c r="BM4144" s="141">
        <v>45.698169999999998</v>
      </c>
      <c r="BN4144" s="141">
        <v>-71.464921000000004</v>
      </c>
      <c r="BO4144" s="141">
        <v>1988</v>
      </c>
      <c r="BP4144" s="143" t="s">
        <v>24822</v>
      </c>
      <c r="BQ4144" s="143" t="s">
        <v>26794</v>
      </c>
    </row>
    <row r="4145" spans="15:69" x14ac:dyDescent="0.25">
      <c r="O4145" s="225" t="str">
        <f t="shared" si="1275"/>
        <v/>
      </c>
      <c r="BF4145" s="141">
        <v>41098</v>
      </c>
      <c r="BG4145" s="142" t="s">
        <v>12926</v>
      </c>
      <c r="BH4145" s="141" t="s">
        <v>478</v>
      </c>
      <c r="BI4145" s="141" t="s">
        <v>176</v>
      </c>
      <c r="BJ4145" s="141" t="s">
        <v>12927</v>
      </c>
      <c r="BK4145" s="141" t="s">
        <v>12928</v>
      </c>
      <c r="BL4145" s="141" t="s">
        <v>12929</v>
      </c>
      <c r="BM4145" s="141">
        <v>45.767732000000002</v>
      </c>
      <c r="BN4145" s="141">
        <v>-71.401691999999997</v>
      </c>
      <c r="BO4145" s="141">
        <v>2006</v>
      </c>
      <c r="BP4145" s="143" t="s">
        <v>176</v>
      </c>
      <c r="BQ4145" s="143" t="s">
        <v>26794</v>
      </c>
    </row>
    <row r="4146" spans="15:69" x14ac:dyDescent="0.25">
      <c r="O4146" s="225" t="str">
        <f t="shared" si="1275"/>
        <v/>
      </c>
      <c r="BF4146" s="141">
        <v>39097</v>
      </c>
      <c r="BG4146" s="142" t="s">
        <v>2358</v>
      </c>
      <c r="BH4146" s="141" t="s">
        <v>180</v>
      </c>
      <c r="BI4146" s="141" t="s">
        <v>178</v>
      </c>
      <c r="BJ4146" s="141"/>
      <c r="BK4146" s="141"/>
      <c r="BL4146" s="141" t="s">
        <v>2359</v>
      </c>
      <c r="BM4146" s="141">
        <v>45.864379999999997</v>
      </c>
      <c r="BN4146" s="141">
        <v>-72.08578</v>
      </c>
      <c r="BO4146" s="141">
        <v>1994</v>
      </c>
      <c r="BP4146" s="143" t="s">
        <v>23971</v>
      </c>
      <c r="BQ4146" s="143" t="s">
        <v>17560</v>
      </c>
    </row>
    <row r="4147" spans="15:69" x14ac:dyDescent="0.25">
      <c r="O4147" s="225" t="str">
        <f t="shared" si="1275"/>
        <v/>
      </c>
      <c r="BF4147" s="141">
        <v>41027</v>
      </c>
      <c r="BG4147" s="142" t="s">
        <v>12499</v>
      </c>
      <c r="BH4147" s="141" t="s">
        <v>180</v>
      </c>
      <c r="BI4147" s="141" t="s">
        <v>178</v>
      </c>
      <c r="BJ4147" s="141"/>
      <c r="BK4147" s="141"/>
      <c r="BL4147" s="141" t="s">
        <v>12500</v>
      </c>
      <c r="BM4147" s="141">
        <v>45.420180000000002</v>
      </c>
      <c r="BN4147" s="141">
        <v>-71.24906</v>
      </c>
      <c r="BO4147" s="141">
        <v>1995</v>
      </c>
      <c r="BP4147" s="143" t="s">
        <v>24722</v>
      </c>
      <c r="BQ4147" s="143" t="s">
        <v>17560</v>
      </c>
    </row>
    <row r="4148" spans="15:69" x14ac:dyDescent="0.25">
      <c r="O4148" s="225" t="str">
        <f t="shared" si="1275"/>
        <v/>
      </c>
      <c r="BF4148" s="141">
        <v>41027</v>
      </c>
      <c r="BG4148" s="142" t="s">
        <v>12501</v>
      </c>
      <c r="BH4148" s="141" t="s">
        <v>180</v>
      </c>
      <c r="BI4148" s="141" t="s">
        <v>191</v>
      </c>
      <c r="BJ4148" s="141" t="s">
        <v>5459</v>
      </c>
      <c r="BK4148" s="141" t="s">
        <v>5581</v>
      </c>
      <c r="BL4148" s="141" t="s">
        <v>699</v>
      </c>
      <c r="BM4148" s="141">
        <v>45.40222</v>
      </c>
      <c r="BN4148" s="141">
        <v>-71.246399999999994</v>
      </c>
      <c r="BO4148" s="141">
        <v>1990</v>
      </c>
      <c r="BP4148" s="143" t="s">
        <v>24723</v>
      </c>
      <c r="BQ4148" s="143" t="s">
        <v>17560</v>
      </c>
    </row>
    <row r="4149" spans="15:69" x14ac:dyDescent="0.25">
      <c r="O4149" s="225" t="str">
        <f t="shared" si="1275"/>
        <v/>
      </c>
      <c r="BF4149" s="141">
        <v>41055</v>
      </c>
      <c r="BG4149" s="142" t="s">
        <v>12418</v>
      </c>
      <c r="BH4149" s="141" t="s">
        <v>180</v>
      </c>
      <c r="BI4149" s="141" t="s">
        <v>178</v>
      </c>
      <c r="BJ4149" s="141"/>
      <c r="BK4149" s="141" t="s">
        <v>3376</v>
      </c>
      <c r="BL4149" s="141" t="s">
        <v>12419</v>
      </c>
      <c r="BM4149" s="141">
        <v>45.436370453484898</v>
      </c>
      <c r="BN4149" s="141">
        <v>-71.781945155747593</v>
      </c>
      <c r="BO4149" s="141">
        <v>1995</v>
      </c>
      <c r="BP4149" s="143" t="s">
        <v>26773</v>
      </c>
      <c r="BQ4149" s="143" t="s">
        <v>17560</v>
      </c>
    </row>
    <row r="4150" spans="15:69" x14ac:dyDescent="0.25">
      <c r="O4150" s="225" t="str">
        <f t="shared" si="1275"/>
        <v/>
      </c>
      <c r="BF4150" s="141">
        <v>42050</v>
      </c>
      <c r="BG4150" s="142" t="s">
        <v>12894</v>
      </c>
      <c r="BH4150" s="141" t="s">
        <v>180</v>
      </c>
      <c r="BI4150" s="141" t="s">
        <v>178</v>
      </c>
      <c r="BJ4150" s="141" t="s">
        <v>12895</v>
      </c>
      <c r="BK4150" s="141" t="s">
        <v>1931</v>
      </c>
      <c r="BL4150" s="141" t="s">
        <v>12896</v>
      </c>
      <c r="BM4150" s="141">
        <v>45.407020000000003</v>
      </c>
      <c r="BN4150" s="141">
        <v>-72.39846</v>
      </c>
      <c r="BO4150" s="141">
        <v>1999</v>
      </c>
      <c r="BP4150" s="143" t="s">
        <v>24819</v>
      </c>
      <c r="BQ4150" s="143" t="s">
        <v>26794</v>
      </c>
    </row>
    <row r="4151" spans="15:69" x14ac:dyDescent="0.25">
      <c r="O4151" s="225" t="str">
        <f t="shared" si="1275"/>
        <v/>
      </c>
      <c r="BF4151" s="141">
        <v>42088</v>
      </c>
      <c r="BG4151" s="142" t="s">
        <v>11870</v>
      </c>
      <c r="BH4151" s="141" t="s">
        <v>180</v>
      </c>
      <c r="BI4151" s="141" t="s">
        <v>190</v>
      </c>
      <c r="BJ4151" s="141" t="s">
        <v>11871</v>
      </c>
      <c r="BK4151" s="141" t="s">
        <v>2674</v>
      </c>
      <c r="BL4151" s="141" t="s">
        <v>11872</v>
      </c>
      <c r="BM4151" s="141">
        <v>45.588610000000003</v>
      </c>
      <c r="BN4151" s="141">
        <v>-72.011939999999996</v>
      </c>
      <c r="BO4151" s="141">
        <v>2009</v>
      </c>
      <c r="BP4151" s="143" t="s">
        <v>190</v>
      </c>
      <c r="BQ4151" s="143" t="s">
        <v>26794</v>
      </c>
    </row>
    <row r="4152" spans="15:69" x14ac:dyDescent="0.25">
      <c r="O4152" s="225" t="str">
        <f t="shared" si="1275"/>
        <v/>
      </c>
      <c r="BF4152" s="141">
        <v>42025</v>
      </c>
      <c r="BG4152" s="142" t="s">
        <v>12840</v>
      </c>
      <c r="BH4152" s="141" t="s">
        <v>180</v>
      </c>
      <c r="BI4152" s="141" t="s">
        <v>178</v>
      </c>
      <c r="BJ4152" s="141" t="s">
        <v>12841</v>
      </c>
      <c r="BK4152" s="141" t="s">
        <v>12842</v>
      </c>
      <c r="BL4152" s="141" t="s">
        <v>12843</v>
      </c>
      <c r="BM4152" s="141">
        <v>45.45382</v>
      </c>
      <c r="BN4152" s="141">
        <v>-72.065849999999998</v>
      </c>
      <c r="BO4152" s="141">
        <v>1990</v>
      </c>
      <c r="BP4152" s="143" t="s">
        <v>24804</v>
      </c>
      <c r="BQ4152" s="143" t="s">
        <v>17560</v>
      </c>
    </row>
    <row r="4153" spans="15:69" x14ac:dyDescent="0.25">
      <c r="O4153" s="225" t="str">
        <f t="shared" si="1275"/>
        <v/>
      </c>
      <c r="BF4153" s="141">
        <v>42060</v>
      </c>
      <c r="BG4153" s="142" t="s">
        <v>12117</v>
      </c>
      <c r="BH4153" s="141" t="s">
        <v>478</v>
      </c>
      <c r="BI4153" s="141" t="s">
        <v>177</v>
      </c>
      <c r="BJ4153" s="141" t="s">
        <v>11901</v>
      </c>
      <c r="BK4153" s="141" t="s">
        <v>11902</v>
      </c>
      <c r="BL4153" s="141" t="s">
        <v>11903</v>
      </c>
      <c r="BM4153" s="141">
        <v>45.404297</v>
      </c>
      <c r="BN4153" s="141">
        <v>-72.251525999999998</v>
      </c>
      <c r="BO4153" s="141">
        <v>1971</v>
      </c>
      <c r="BP4153" s="143" t="s">
        <v>24639</v>
      </c>
      <c r="BQ4153" s="143" t="s">
        <v>17560</v>
      </c>
    </row>
    <row r="4154" spans="15:69" x14ac:dyDescent="0.25">
      <c r="O4154" s="225" t="str">
        <f t="shared" si="1275"/>
        <v/>
      </c>
      <c r="BF4154" s="141">
        <v>42060</v>
      </c>
      <c r="BG4154" s="142" t="s">
        <v>12118</v>
      </c>
      <c r="BH4154" s="141" t="s">
        <v>478</v>
      </c>
      <c r="BI4154" s="141" t="s">
        <v>1268</v>
      </c>
      <c r="BJ4154" s="141" t="s">
        <v>11905</v>
      </c>
      <c r="BK4154" s="141"/>
      <c r="BL4154" s="141" t="s">
        <v>11906</v>
      </c>
      <c r="BM4154" s="141">
        <v>45.434004000000002</v>
      </c>
      <c r="BN4154" s="141">
        <v>-72.196096999999995</v>
      </c>
      <c r="BO4154" s="141">
        <v>1971</v>
      </c>
      <c r="BP4154" s="143" t="s">
        <v>24640</v>
      </c>
      <c r="BQ4154" s="143" t="s">
        <v>17560</v>
      </c>
    </row>
    <row r="4155" spans="15:69" x14ac:dyDescent="0.25">
      <c r="O4155" s="225" t="str">
        <f t="shared" si="1275"/>
        <v/>
      </c>
      <c r="BF4155" s="141">
        <v>42070</v>
      </c>
      <c r="BG4155" s="142" t="s">
        <v>12892</v>
      </c>
      <c r="BH4155" s="141" t="s">
        <v>478</v>
      </c>
      <c r="BI4155" s="141" t="s">
        <v>176</v>
      </c>
      <c r="BJ4155" s="141" t="s">
        <v>11996</v>
      </c>
      <c r="BK4155" s="141"/>
      <c r="BL4155" s="141" t="s">
        <v>12893</v>
      </c>
      <c r="BM4155" s="141">
        <v>45.589320000000001</v>
      </c>
      <c r="BN4155" s="141">
        <v>-72.143829999999994</v>
      </c>
      <c r="BO4155" s="141">
        <v>1997</v>
      </c>
      <c r="BP4155" s="143" t="s">
        <v>24818</v>
      </c>
      <c r="BQ4155" s="143" t="s">
        <v>17560</v>
      </c>
    </row>
    <row r="4156" spans="15:69" x14ac:dyDescent="0.25">
      <c r="O4156" s="225" t="str">
        <f t="shared" si="1275"/>
        <v/>
      </c>
      <c r="BF4156" s="141">
        <v>42098</v>
      </c>
      <c r="BG4156" s="142" t="s">
        <v>12134</v>
      </c>
      <c r="BH4156" s="141" t="s">
        <v>180</v>
      </c>
      <c r="BI4156" s="141" t="s">
        <v>191</v>
      </c>
      <c r="BJ4156" s="141" t="s">
        <v>12135</v>
      </c>
      <c r="BK4156" s="141" t="s">
        <v>2342</v>
      </c>
      <c r="BL4156" s="141" t="s">
        <v>12136</v>
      </c>
      <c r="BM4156" s="141">
        <v>45.658253000000002</v>
      </c>
      <c r="BN4156" s="141">
        <v>-72.142501999999993</v>
      </c>
      <c r="BO4156" s="141">
        <v>1994</v>
      </c>
      <c r="BP4156" s="143" t="s">
        <v>191</v>
      </c>
      <c r="BQ4156" s="143" t="s">
        <v>17560</v>
      </c>
    </row>
    <row r="4157" spans="15:69" x14ac:dyDescent="0.25">
      <c r="O4157" s="225" t="str">
        <f t="shared" si="1275"/>
        <v/>
      </c>
      <c r="BF4157" s="141">
        <v>42098</v>
      </c>
      <c r="BG4157" s="142" t="s">
        <v>12137</v>
      </c>
      <c r="BH4157" s="141" t="s">
        <v>180</v>
      </c>
      <c r="BI4157" s="141" t="s">
        <v>178</v>
      </c>
      <c r="BJ4157" s="141" t="s">
        <v>12138</v>
      </c>
      <c r="BK4157" s="141" t="s">
        <v>5844</v>
      </c>
      <c r="BL4157" s="141" t="s">
        <v>12139</v>
      </c>
      <c r="BM4157" s="141">
        <v>45.677590000000002</v>
      </c>
      <c r="BN4157" s="141">
        <v>-72.154120000000006</v>
      </c>
      <c r="BO4157" s="141">
        <v>1969</v>
      </c>
      <c r="BP4157" s="143" t="s">
        <v>12138</v>
      </c>
      <c r="BQ4157" s="143" t="s">
        <v>17560</v>
      </c>
    </row>
    <row r="4158" spans="15:69" x14ac:dyDescent="0.25">
      <c r="O4158" s="225" t="str">
        <f t="shared" si="1275"/>
        <v/>
      </c>
      <c r="BF4158" s="141">
        <v>43027</v>
      </c>
      <c r="BG4158" s="142" t="s">
        <v>12208</v>
      </c>
      <c r="BH4158" s="141" t="s">
        <v>478</v>
      </c>
      <c r="BI4158" s="141" t="s">
        <v>177</v>
      </c>
      <c r="BJ4158" s="141"/>
      <c r="BK4158" s="141"/>
      <c r="BL4158" s="141" t="s">
        <v>12209</v>
      </c>
      <c r="BM4158" s="141">
        <v>45.393558589343797</v>
      </c>
      <c r="BN4158" s="141">
        <v>-72.079723555096706</v>
      </c>
      <c r="BO4158" s="141">
        <v>1995</v>
      </c>
      <c r="BP4158" s="143" t="s">
        <v>24678</v>
      </c>
      <c r="BQ4158" s="143" t="s">
        <v>17560</v>
      </c>
    </row>
    <row r="4159" spans="15:69" x14ac:dyDescent="0.25">
      <c r="O4159" s="225" t="str">
        <f t="shared" si="1275"/>
        <v/>
      </c>
      <c r="BF4159" s="141">
        <v>43027</v>
      </c>
      <c r="BG4159" s="142" t="s">
        <v>12210</v>
      </c>
      <c r="BH4159" s="141" t="s">
        <v>180</v>
      </c>
      <c r="BI4159" s="141" t="s">
        <v>191</v>
      </c>
      <c r="BJ4159" s="141" t="s">
        <v>12211</v>
      </c>
      <c r="BK4159" s="141" t="s">
        <v>4805</v>
      </c>
      <c r="BL4159" s="141" t="s">
        <v>12212</v>
      </c>
      <c r="BM4159" s="141">
        <v>45.4135471256117</v>
      </c>
      <c r="BN4159" s="141">
        <v>-71.903136326985504</v>
      </c>
      <c r="BO4159" s="141">
        <v>1989</v>
      </c>
      <c r="BP4159" s="143" t="s">
        <v>24682</v>
      </c>
      <c r="BQ4159" s="143" t="s">
        <v>17560</v>
      </c>
    </row>
    <row r="4160" spans="15:69" x14ac:dyDescent="0.25">
      <c r="O4160" s="225" t="str">
        <f t="shared" si="1275"/>
        <v/>
      </c>
      <c r="BF4160" s="141">
        <v>43027</v>
      </c>
      <c r="BG4160" s="142" t="s">
        <v>12213</v>
      </c>
      <c r="BH4160" s="141" t="s">
        <v>180</v>
      </c>
      <c r="BI4160" s="141" t="s">
        <v>191</v>
      </c>
      <c r="BJ4160" s="141" t="s">
        <v>12214</v>
      </c>
      <c r="BK4160" s="141" t="s">
        <v>12215</v>
      </c>
      <c r="BL4160" s="141" t="s">
        <v>10886</v>
      </c>
      <c r="BM4160" s="141">
        <v>45.397117627659597</v>
      </c>
      <c r="BN4160" s="141">
        <v>-71.929820407714899</v>
      </c>
      <c r="BO4160" s="141">
        <v>1975</v>
      </c>
      <c r="BP4160" s="143" t="s">
        <v>24683</v>
      </c>
      <c r="BQ4160" s="143" t="s">
        <v>17560</v>
      </c>
    </row>
    <row r="4161" spans="15:69" x14ac:dyDescent="0.25">
      <c r="O4161" s="225" t="str">
        <f t="shared" si="1275"/>
        <v/>
      </c>
      <c r="BF4161" s="141">
        <v>43027</v>
      </c>
      <c r="BG4161" s="142" t="s">
        <v>12216</v>
      </c>
      <c r="BH4161" s="141" t="s">
        <v>180</v>
      </c>
      <c r="BI4161" s="141" t="s">
        <v>178</v>
      </c>
      <c r="BJ4161" s="141" t="s">
        <v>12217</v>
      </c>
      <c r="BK4161" s="141" t="s">
        <v>4794</v>
      </c>
      <c r="BL4161" s="141" t="s">
        <v>10742</v>
      </c>
      <c r="BM4161" s="141">
        <v>45.402796692203999</v>
      </c>
      <c r="BN4161" s="141">
        <v>-72.014897722107406</v>
      </c>
      <c r="BO4161" s="141">
        <v>1984</v>
      </c>
      <c r="BP4161" s="143" t="s">
        <v>24684</v>
      </c>
      <c r="BQ4161" s="143" t="s">
        <v>17560</v>
      </c>
    </row>
    <row r="4162" spans="15:69" x14ac:dyDescent="0.25">
      <c r="O4162" s="225" t="str">
        <f t="shared" si="1275"/>
        <v/>
      </c>
      <c r="BF4162" s="141">
        <v>43027</v>
      </c>
      <c r="BG4162" s="142" t="s">
        <v>12218</v>
      </c>
      <c r="BH4162" s="141" t="s">
        <v>180</v>
      </c>
      <c r="BI4162" s="141" t="s">
        <v>191</v>
      </c>
      <c r="BJ4162" s="141" t="s">
        <v>12219</v>
      </c>
      <c r="BK4162" s="141" t="s">
        <v>12220</v>
      </c>
      <c r="BL4162" s="141" t="s">
        <v>12221</v>
      </c>
      <c r="BM4162" s="141">
        <v>45.406191784383999</v>
      </c>
      <c r="BN4162" s="141">
        <v>-71.888697596932602</v>
      </c>
      <c r="BO4162" s="141">
        <v>1989</v>
      </c>
      <c r="BP4162" s="143" t="s">
        <v>24682</v>
      </c>
      <c r="BQ4162" s="143" t="s">
        <v>17560</v>
      </c>
    </row>
    <row r="4163" spans="15:69" x14ac:dyDescent="0.25">
      <c r="O4163" s="225" t="str">
        <f t="shared" si="1275"/>
        <v/>
      </c>
      <c r="BF4163" s="141">
        <v>43027</v>
      </c>
      <c r="BG4163" s="142" t="s">
        <v>12222</v>
      </c>
      <c r="BH4163" s="141" t="s">
        <v>180</v>
      </c>
      <c r="BI4163" s="141" t="s">
        <v>191</v>
      </c>
      <c r="BJ4163" s="141"/>
      <c r="BK4163" s="141" t="s">
        <v>12223</v>
      </c>
      <c r="BL4163" s="141" t="s">
        <v>12224</v>
      </c>
      <c r="BM4163" s="141">
        <v>45.370580519166097</v>
      </c>
      <c r="BN4163" s="141">
        <v>-71.960404357583499</v>
      </c>
      <c r="BO4163" s="141">
        <v>2001</v>
      </c>
      <c r="BP4163" s="143" t="s">
        <v>24685</v>
      </c>
      <c r="BQ4163" s="143" t="s">
        <v>17560</v>
      </c>
    </row>
    <row r="4164" spans="15:69" x14ac:dyDescent="0.25">
      <c r="O4164" s="225" t="str">
        <f t="shared" si="1275"/>
        <v/>
      </c>
      <c r="BF4164" s="141">
        <v>43027</v>
      </c>
      <c r="BG4164" s="142" t="s">
        <v>12225</v>
      </c>
      <c r="BH4164" s="141" t="s">
        <v>478</v>
      </c>
      <c r="BI4164" s="141" t="s">
        <v>186</v>
      </c>
      <c r="BJ4164" s="141" t="s">
        <v>12226</v>
      </c>
      <c r="BK4164" s="141" t="s">
        <v>4355</v>
      </c>
      <c r="BL4164" s="141" t="s">
        <v>12227</v>
      </c>
      <c r="BM4164" s="141">
        <v>45.383383279766797</v>
      </c>
      <c r="BN4164" s="141">
        <v>-71.858701478194405</v>
      </c>
      <c r="BO4164" s="141">
        <v>2011</v>
      </c>
      <c r="BP4164" s="143" t="s">
        <v>24686</v>
      </c>
      <c r="BQ4164" s="143" t="s">
        <v>17560</v>
      </c>
    </row>
    <row r="4165" spans="15:69" x14ac:dyDescent="0.25">
      <c r="O4165" s="225" t="str">
        <f t="shared" si="1275"/>
        <v/>
      </c>
      <c r="BF4165" s="141">
        <v>44037</v>
      </c>
      <c r="BG4165" s="142" t="s">
        <v>12803</v>
      </c>
      <c r="BH4165" s="141" t="s">
        <v>478</v>
      </c>
      <c r="BI4165" s="141" t="s">
        <v>177</v>
      </c>
      <c r="BJ4165" s="141" t="s">
        <v>12804</v>
      </c>
      <c r="BK4165" s="141"/>
      <c r="BL4165" s="141" t="s">
        <v>12805</v>
      </c>
      <c r="BM4165" s="141">
        <v>45.144170000000003</v>
      </c>
      <c r="BN4165" s="141">
        <v>-71.807249999999996</v>
      </c>
      <c r="BO4165" s="141">
        <v>1960</v>
      </c>
      <c r="BP4165" s="143" t="s">
        <v>24793</v>
      </c>
      <c r="BQ4165" s="143" t="s">
        <v>17560</v>
      </c>
    </row>
    <row r="4166" spans="15:69" x14ac:dyDescent="0.25">
      <c r="O4166" s="225" t="str">
        <f t="shared" si="1275"/>
        <v/>
      </c>
      <c r="BF4166" s="141">
        <v>45008</v>
      </c>
      <c r="BG4166" s="142" t="s">
        <v>11852</v>
      </c>
      <c r="BH4166" s="141" t="s">
        <v>478</v>
      </c>
      <c r="BI4166" s="141" t="s">
        <v>176</v>
      </c>
      <c r="BJ4166" s="141" t="s">
        <v>11853</v>
      </c>
      <c r="BK4166" s="141" t="s">
        <v>3176</v>
      </c>
      <c r="BL4166" s="141" t="s">
        <v>11854</v>
      </c>
      <c r="BM4166" s="141">
        <v>45.02261</v>
      </c>
      <c r="BN4166" s="141">
        <v>-72.077399999999997</v>
      </c>
      <c r="BO4166" s="141">
        <v>1995</v>
      </c>
      <c r="BP4166" s="143" t="s">
        <v>11853</v>
      </c>
      <c r="BQ4166" s="143" t="s">
        <v>17560</v>
      </c>
    </row>
    <row r="4167" spans="15:69" x14ac:dyDescent="0.25">
      <c r="O4167" s="225" t="str">
        <f t="shared" si="1275"/>
        <v/>
      </c>
      <c r="BF4167" s="141">
        <v>45008</v>
      </c>
      <c r="BG4167" s="142" t="s">
        <v>11855</v>
      </c>
      <c r="BH4167" s="141" t="s">
        <v>478</v>
      </c>
      <c r="BI4167" s="141" t="s">
        <v>176</v>
      </c>
      <c r="BJ4167" s="141" t="s">
        <v>11856</v>
      </c>
      <c r="BK4167" s="141" t="s">
        <v>1537</v>
      </c>
      <c r="BL4167" s="141" t="s">
        <v>11857</v>
      </c>
      <c r="BM4167" s="141">
        <v>45.02196</v>
      </c>
      <c r="BN4167" s="141">
        <v>-72.097390000000004</v>
      </c>
      <c r="BO4167" s="141">
        <v>1996</v>
      </c>
      <c r="BP4167" s="143" t="s">
        <v>24629</v>
      </c>
      <c r="BQ4167" s="143" t="s">
        <v>17560</v>
      </c>
    </row>
    <row r="4168" spans="15:69" x14ac:dyDescent="0.25">
      <c r="O4168" s="225" t="str">
        <f t="shared" si="1275"/>
        <v/>
      </c>
      <c r="BF4168" s="141">
        <v>45030</v>
      </c>
      <c r="BG4168" s="142" t="s">
        <v>11984</v>
      </c>
      <c r="BH4168" s="141" t="s">
        <v>478</v>
      </c>
      <c r="BI4168" s="141" t="s">
        <v>176</v>
      </c>
      <c r="BJ4168" s="141" t="s">
        <v>11985</v>
      </c>
      <c r="BK4168" s="141" t="s">
        <v>11986</v>
      </c>
      <c r="BL4168" s="141" t="s">
        <v>11987</v>
      </c>
      <c r="BM4168" s="141">
        <v>45.080680999999998</v>
      </c>
      <c r="BN4168" s="141">
        <v>-72.292589000000007</v>
      </c>
      <c r="BO4168" s="141">
        <v>2009</v>
      </c>
      <c r="BP4168" s="143" t="s">
        <v>24652</v>
      </c>
      <c r="BQ4168" s="143" t="s">
        <v>17560</v>
      </c>
    </row>
    <row r="4169" spans="15:69" x14ac:dyDescent="0.25">
      <c r="O4169" s="225" t="str">
        <f t="shared" si="1275"/>
        <v/>
      </c>
      <c r="BF4169" s="141">
        <v>45050</v>
      </c>
      <c r="BG4169" s="142" t="s">
        <v>12108</v>
      </c>
      <c r="BH4169" s="141" t="s">
        <v>478</v>
      </c>
      <c r="BI4169" s="141" t="s">
        <v>176</v>
      </c>
      <c r="BJ4169" s="141" t="s">
        <v>11688</v>
      </c>
      <c r="BK4169" s="141" t="s">
        <v>11689</v>
      </c>
      <c r="BL4169" s="141" t="s">
        <v>11690</v>
      </c>
      <c r="BM4169" s="141">
        <v>45.271526999999999</v>
      </c>
      <c r="BN4169" s="141">
        <v>-71.976046999999994</v>
      </c>
      <c r="BO4169" s="141">
        <v>2015</v>
      </c>
      <c r="BP4169" s="143" t="s">
        <v>24614</v>
      </c>
      <c r="BQ4169" s="143" t="s">
        <v>17560</v>
      </c>
    </row>
    <row r="4170" spans="15:69" x14ac:dyDescent="0.25">
      <c r="O4170" s="225" t="str">
        <f t="shared" si="1275"/>
        <v/>
      </c>
      <c r="BF4170" s="141">
        <v>45050</v>
      </c>
      <c r="BG4170" s="142" t="s">
        <v>12109</v>
      </c>
      <c r="BH4170" s="141" t="s">
        <v>180</v>
      </c>
      <c r="BI4170" s="141" t="s">
        <v>178</v>
      </c>
      <c r="BJ4170" s="141" t="s">
        <v>12110</v>
      </c>
      <c r="BK4170" s="141" t="s">
        <v>2674</v>
      </c>
      <c r="BL4170" s="141" t="s">
        <v>12111</v>
      </c>
      <c r="BM4170" s="141">
        <v>45.280316999999997</v>
      </c>
      <c r="BN4170" s="141">
        <v>-71.964095</v>
      </c>
      <c r="BO4170" s="141">
        <v>1986</v>
      </c>
      <c r="BP4170" s="143" t="s">
        <v>24669</v>
      </c>
      <c r="BQ4170" s="143" t="s">
        <v>17560</v>
      </c>
    </row>
    <row r="4171" spans="15:69" x14ac:dyDescent="0.25">
      <c r="O4171" s="225" t="str">
        <f t="shared" si="1275"/>
        <v/>
      </c>
      <c r="BF4171" s="141">
        <v>45050</v>
      </c>
      <c r="BG4171" s="142" t="s">
        <v>12112</v>
      </c>
      <c r="BH4171" s="141" t="s">
        <v>180</v>
      </c>
      <c r="BI4171" s="141" t="s">
        <v>191</v>
      </c>
      <c r="BJ4171" s="141"/>
      <c r="BK4171" s="141"/>
      <c r="BL4171" s="141" t="s">
        <v>12113</v>
      </c>
      <c r="BM4171" s="141">
        <v>45.275683000000001</v>
      </c>
      <c r="BN4171" s="141">
        <v>-71.972937999999999</v>
      </c>
      <c r="BO4171" s="141">
        <v>1990</v>
      </c>
      <c r="BP4171" s="143" t="s">
        <v>24670</v>
      </c>
      <c r="BQ4171" s="143" t="s">
        <v>17560</v>
      </c>
    </row>
    <row r="4172" spans="15:69" x14ac:dyDescent="0.25">
      <c r="O4172" s="225" t="str">
        <f t="shared" si="1275"/>
        <v/>
      </c>
      <c r="BF4172" s="141">
        <v>45050</v>
      </c>
      <c r="BG4172" s="142" t="s">
        <v>12114</v>
      </c>
      <c r="BH4172" s="141" t="s">
        <v>180</v>
      </c>
      <c r="BI4172" s="141" t="s">
        <v>191</v>
      </c>
      <c r="BJ4172" s="141"/>
      <c r="BK4172" s="141" t="s">
        <v>3361</v>
      </c>
      <c r="BL4172" s="141" t="s">
        <v>12115</v>
      </c>
      <c r="BM4172" s="141">
        <v>45.276482999999999</v>
      </c>
      <c r="BN4172" s="141">
        <v>-71.973281999999998</v>
      </c>
      <c r="BO4172" s="141">
        <v>1990</v>
      </c>
      <c r="BP4172" s="143" t="s">
        <v>24657</v>
      </c>
      <c r="BQ4172" s="143" t="s">
        <v>17560</v>
      </c>
    </row>
    <row r="4173" spans="15:69" x14ac:dyDescent="0.25">
      <c r="O4173" s="225" t="str">
        <f t="shared" si="1275"/>
        <v/>
      </c>
      <c r="BF4173" s="141">
        <v>45050</v>
      </c>
      <c r="BG4173" s="142" t="s">
        <v>12015</v>
      </c>
      <c r="BH4173" s="141" t="s">
        <v>180</v>
      </c>
      <c r="BI4173" s="141" t="s">
        <v>191</v>
      </c>
      <c r="BJ4173" s="141"/>
      <c r="BK4173" s="141" t="s">
        <v>12016</v>
      </c>
      <c r="BL4173" s="141" t="s">
        <v>12017</v>
      </c>
      <c r="BM4173" s="141">
        <v>45.279398999999998</v>
      </c>
      <c r="BN4173" s="141">
        <v>-71.971860000000007</v>
      </c>
      <c r="BO4173" s="141">
        <v>1990</v>
      </c>
      <c r="BP4173" s="143" t="s">
        <v>24657</v>
      </c>
      <c r="BQ4173" s="143" t="s">
        <v>17560</v>
      </c>
    </row>
    <row r="4174" spans="15:69" x14ac:dyDescent="0.25">
      <c r="O4174" s="225" t="str">
        <f t="shared" ref="O4174:O4237" si="1276">IF(OR(B4174="",C4174="",G4174="",H4174="",I4174="",AND(J4174="",BW4174=FALSE),AND(K4174="",BX4174=FALSE),AND(L4174="",BY4174=FALSE),AND(M4174="",BZ4174=FALSE)),"",(IF(AND(100&gt;=CG4174,CG4174&gt;80),"A",IF(AND(80&gt;=CG4174,CG4174&gt;60),"B",IF(AND(60&gt;=CG4174,CG4174&gt;40),"C",IF(AND(40&gt;=CG4174,CG4174&gt;20),"D","E"))))))</f>
        <v/>
      </c>
      <c r="BF4174" s="141">
        <v>45050</v>
      </c>
      <c r="BG4174" s="142" t="s">
        <v>12018</v>
      </c>
      <c r="BH4174" s="141" t="s">
        <v>180</v>
      </c>
      <c r="BI4174" s="141" t="s">
        <v>191</v>
      </c>
      <c r="BJ4174" s="141"/>
      <c r="BK4174" s="141" t="s">
        <v>12019</v>
      </c>
      <c r="BL4174" s="141" t="s">
        <v>12020</v>
      </c>
      <c r="BM4174" s="141">
        <v>45.275423000000004</v>
      </c>
      <c r="BN4174" s="141">
        <v>-71.984711000000004</v>
      </c>
      <c r="BO4174" s="141">
        <v>1990</v>
      </c>
      <c r="BP4174" s="143" t="s">
        <v>24657</v>
      </c>
      <c r="BQ4174" s="143" t="s">
        <v>17560</v>
      </c>
    </row>
    <row r="4175" spans="15:69" x14ac:dyDescent="0.25">
      <c r="O4175" s="225" t="str">
        <f t="shared" si="1276"/>
        <v/>
      </c>
      <c r="BF4175" s="141">
        <v>45050</v>
      </c>
      <c r="BG4175" s="142" t="s">
        <v>12021</v>
      </c>
      <c r="BH4175" s="141" t="s">
        <v>180</v>
      </c>
      <c r="BI4175" s="141" t="s">
        <v>191</v>
      </c>
      <c r="BJ4175" s="141"/>
      <c r="BK4175" s="141" t="s">
        <v>10535</v>
      </c>
      <c r="BL4175" s="141" t="s">
        <v>12022</v>
      </c>
      <c r="BM4175" s="141">
        <v>45.732930000000003</v>
      </c>
      <c r="BN4175" s="141">
        <v>-71.988470000000007</v>
      </c>
      <c r="BO4175" s="141">
        <v>1990</v>
      </c>
      <c r="BP4175" s="143" t="s">
        <v>24657</v>
      </c>
      <c r="BQ4175" s="143" t="s">
        <v>17560</v>
      </c>
    </row>
    <row r="4176" spans="15:69" x14ac:dyDescent="0.25">
      <c r="O4176" s="225" t="str">
        <f t="shared" si="1276"/>
        <v/>
      </c>
      <c r="BF4176" s="141">
        <v>45072</v>
      </c>
      <c r="BG4176" s="142" t="s">
        <v>11778</v>
      </c>
      <c r="BH4176" s="141" t="s">
        <v>180</v>
      </c>
      <c r="BI4176" s="141" t="s">
        <v>191</v>
      </c>
      <c r="BJ4176" s="141" t="s">
        <v>11779</v>
      </c>
      <c r="BK4176" s="141" t="s">
        <v>1980</v>
      </c>
      <c r="BL4176" s="141" t="s">
        <v>11780</v>
      </c>
      <c r="BM4176" s="141">
        <v>45.264539999999997</v>
      </c>
      <c r="BN4176" s="141">
        <v>-72.153739999999999</v>
      </c>
      <c r="BO4176" s="141">
        <v>1983</v>
      </c>
      <c r="BP4176" s="143" t="s">
        <v>24618</v>
      </c>
      <c r="BQ4176" s="143" t="s">
        <v>17560</v>
      </c>
    </row>
    <row r="4177" spans="15:69" x14ac:dyDescent="0.25">
      <c r="O4177" s="225" t="str">
        <f t="shared" si="1276"/>
        <v/>
      </c>
      <c r="BF4177" s="141">
        <v>45072</v>
      </c>
      <c r="BG4177" s="142" t="s">
        <v>11781</v>
      </c>
      <c r="BH4177" s="141" t="s">
        <v>180</v>
      </c>
      <c r="BI4177" s="141" t="s">
        <v>191</v>
      </c>
      <c r="BJ4177" s="141" t="s">
        <v>11782</v>
      </c>
      <c r="BK4177" s="141"/>
      <c r="BL4177" s="141" t="s">
        <v>11783</v>
      </c>
      <c r="BM4177" s="141">
        <v>45.266089999999998</v>
      </c>
      <c r="BN4177" s="141">
        <v>-72.158050000000003</v>
      </c>
      <c r="BO4177" s="141">
        <v>1983</v>
      </c>
      <c r="BP4177" s="143" t="s">
        <v>24618</v>
      </c>
      <c r="BQ4177" s="143" t="s">
        <v>17560</v>
      </c>
    </row>
    <row r="4178" spans="15:69" x14ac:dyDescent="0.25">
      <c r="O4178" s="225" t="str">
        <f t="shared" si="1276"/>
        <v/>
      </c>
      <c r="BF4178" s="141">
        <v>45072</v>
      </c>
      <c r="BG4178" s="142" t="s">
        <v>11784</v>
      </c>
      <c r="BH4178" s="141" t="s">
        <v>180</v>
      </c>
      <c r="BI4178" s="141" t="s">
        <v>191</v>
      </c>
      <c r="BJ4178" s="141" t="s">
        <v>11785</v>
      </c>
      <c r="BK4178" s="141" t="s">
        <v>11747</v>
      </c>
      <c r="BL4178" s="141" t="s">
        <v>11783</v>
      </c>
      <c r="BM4178" s="141">
        <v>45.268949999999997</v>
      </c>
      <c r="BN4178" s="141">
        <v>-72.159369999999996</v>
      </c>
      <c r="BO4178" s="141">
        <v>1978</v>
      </c>
      <c r="BP4178" s="143" t="s">
        <v>24618</v>
      </c>
      <c r="BQ4178" s="143" t="s">
        <v>17560</v>
      </c>
    </row>
    <row r="4179" spans="15:69" x14ac:dyDescent="0.25">
      <c r="O4179" s="225" t="str">
        <f t="shared" si="1276"/>
        <v/>
      </c>
      <c r="BF4179" s="141">
        <v>45072</v>
      </c>
      <c r="BG4179" s="142" t="s">
        <v>11786</v>
      </c>
      <c r="BH4179" s="141" t="s">
        <v>180</v>
      </c>
      <c r="BI4179" s="141" t="s">
        <v>191</v>
      </c>
      <c r="BJ4179" s="141" t="s">
        <v>11787</v>
      </c>
      <c r="BK4179" s="141"/>
      <c r="BL4179" s="141" t="s">
        <v>11783</v>
      </c>
      <c r="BM4179" s="141">
        <v>45.271590000000003</v>
      </c>
      <c r="BN4179" s="141">
        <v>-72.164330000000007</v>
      </c>
      <c r="BO4179" s="141">
        <v>1991</v>
      </c>
      <c r="BP4179" s="143" t="s">
        <v>24618</v>
      </c>
      <c r="BQ4179" s="143" t="s">
        <v>17560</v>
      </c>
    </row>
    <row r="4180" spans="15:69" x14ac:dyDescent="0.25">
      <c r="O4180" s="225" t="str">
        <f t="shared" si="1276"/>
        <v/>
      </c>
      <c r="BF4180" s="141">
        <v>45072</v>
      </c>
      <c r="BG4180" s="142" t="s">
        <v>11788</v>
      </c>
      <c r="BH4180" s="141" t="s">
        <v>180</v>
      </c>
      <c r="BI4180" s="141" t="s">
        <v>191</v>
      </c>
      <c r="BJ4180" s="141" t="s">
        <v>11789</v>
      </c>
      <c r="BK4180" s="141" t="s">
        <v>468</v>
      </c>
      <c r="BL4180" s="141" t="s">
        <v>11777</v>
      </c>
      <c r="BM4180" s="141">
        <v>45.267890000000001</v>
      </c>
      <c r="BN4180" s="141">
        <v>-72.159869999999998</v>
      </c>
      <c r="BO4180" s="141">
        <v>1989</v>
      </c>
      <c r="BP4180" s="143" t="s">
        <v>24618</v>
      </c>
      <c r="BQ4180" s="143" t="s">
        <v>17560</v>
      </c>
    </row>
    <row r="4181" spans="15:69" x14ac:dyDescent="0.25">
      <c r="O4181" s="225" t="str">
        <f t="shared" si="1276"/>
        <v/>
      </c>
      <c r="BF4181" s="141">
        <v>45072</v>
      </c>
      <c r="BG4181" s="142" t="s">
        <v>11790</v>
      </c>
      <c r="BH4181" s="141" t="s">
        <v>180</v>
      </c>
      <c r="BI4181" s="141" t="s">
        <v>191</v>
      </c>
      <c r="BJ4181" s="141" t="s">
        <v>11791</v>
      </c>
      <c r="BK4181" s="141" t="s">
        <v>11792</v>
      </c>
      <c r="BL4181" s="141" t="s">
        <v>11793</v>
      </c>
      <c r="BM4181" s="141">
        <v>45.261490000000002</v>
      </c>
      <c r="BN4181" s="141">
        <v>-72.191540000000003</v>
      </c>
      <c r="BO4181" s="141">
        <v>1980</v>
      </c>
      <c r="BP4181" s="143" t="s">
        <v>24618</v>
      </c>
      <c r="BQ4181" s="143" t="s">
        <v>17560</v>
      </c>
    </row>
    <row r="4182" spans="15:69" x14ac:dyDescent="0.25">
      <c r="O4182" s="225" t="str">
        <f t="shared" si="1276"/>
        <v/>
      </c>
      <c r="BF4182" s="141">
        <v>45072</v>
      </c>
      <c r="BG4182" s="142" t="s">
        <v>11794</v>
      </c>
      <c r="BH4182" s="141" t="s">
        <v>180</v>
      </c>
      <c r="BI4182" s="141" t="s">
        <v>191</v>
      </c>
      <c r="BJ4182" s="141" t="s">
        <v>11795</v>
      </c>
      <c r="BK4182" s="141" t="s">
        <v>2208</v>
      </c>
      <c r="BL4182" s="141" t="s">
        <v>11796</v>
      </c>
      <c r="BM4182" s="141">
        <v>45.279229999999998</v>
      </c>
      <c r="BN4182" s="141">
        <v>-72.106350000000006</v>
      </c>
      <c r="BO4182" s="141">
        <v>2000</v>
      </c>
      <c r="BP4182" s="143" t="s">
        <v>24618</v>
      </c>
      <c r="BQ4182" s="143" t="s">
        <v>17560</v>
      </c>
    </row>
    <row r="4183" spans="15:69" x14ac:dyDescent="0.25">
      <c r="O4183" s="225" t="str">
        <f t="shared" si="1276"/>
        <v/>
      </c>
      <c r="BF4183" s="141">
        <v>45072</v>
      </c>
      <c r="BG4183" s="142" t="s">
        <v>11797</v>
      </c>
      <c r="BH4183" s="141" t="s">
        <v>180</v>
      </c>
      <c r="BI4183" s="141" t="s">
        <v>191</v>
      </c>
      <c r="BJ4183" s="141" t="s">
        <v>11798</v>
      </c>
      <c r="BK4183" s="141" t="s">
        <v>1992</v>
      </c>
      <c r="BL4183" s="141" t="s">
        <v>11796</v>
      </c>
      <c r="BM4183" s="141">
        <v>45.287080000000003</v>
      </c>
      <c r="BN4183" s="141">
        <v>-72.114419999999996</v>
      </c>
      <c r="BO4183" s="141">
        <v>1985</v>
      </c>
      <c r="BP4183" s="143" t="s">
        <v>24618</v>
      </c>
      <c r="BQ4183" s="143" t="s">
        <v>17560</v>
      </c>
    </row>
    <row r="4184" spans="15:69" x14ac:dyDescent="0.25">
      <c r="O4184" s="225" t="str">
        <f t="shared" si="1276"/>
        <v/>
      </c>
      <c r="BF4184" s="141">
        <v>45072</v>
      </c>
      <c r="BG4184" s="142" t="s">
        <v>11799</v>
      </c>
      <c r="BH4184" s="141" t="s">
        <v>180</v>
      </c>
      <c r="BI4184" s="141" t="s">
        <v>191</v>
      </c>
      <c r="BJ4184" s="141" t="s">
        <v>11800</v>
      </c>
      <c r="BK4184" s="141" t="s">
        <v>10389</v>
      </c>
      <c r="BL4184" s="141" t="s">
        <v>11801</v>
      </c>
      <c r="BM4184" s="141">
        <v>45.289279999999998</v>
      </c>
      <c r="BN4184" s="141">
        <v>-72.102580000000003</v>
      </c>
      <c r="BO4184" s="141">
        <v>1994</v>
      </c>
      <c r="BP4184" s="143" t="s">
        <v>24618</v>
      </c>
      <c r="BQ4184" s="143" t="s">
        <v>17560</v>
      </c>
    </row>
    <row r="4185" spans="15:69" x14ac:dyDescent="0.25">
      <c r="O4185" s="225" t="str">
        <f t="shared" si="1276"/>
        <v/>
      </c>
      <c r="BF4185" s="141">
        <v>45072</v>
      </c>
      <c r="BG4185" s="142" t="s">
        <v>11802</v>
      </c>
      <c r="BH4185" s="141" t="s">
        <v>180</v>
      </c>
      <c r="BI4185" s="141" t="s">
        <v>191</v>
      </c>
      <c r="BJ4185" s="141" t="s">
        <v>11803</v>
      </c>
      <c r="BK4185" s="141" t="s">
        <v>2587</v>
      </c>
      <c r="BL4185" s="141" t="s">
        <v>11804</v>
      </c>
      <c r="BM4185" s="141">
        <v>45.290019999999998</v>
      </c>
      <c r="BN4185" s="141">
        <v>-72.103570000000005</v>
      </c>
      <c r="BO4185" s="141">
        <v>1992</v>
      </c>
      <c r="BP4185" s="143" t="s">
        <v>24618</v>
      </c>
      <c r="BQ4185" s="143" t="s">
        <v>17560</v>
      </c>
    </row>
    <row r="4186" spans="15:69" x14ac:dyDescent="0.25">
      <c r="O4186" s="225" t="str">
        <f t="shared" si="1276"/>
        <v/>
      </c>
      <c r="BF4186" s="141">
        <v>47017</v>
      </c>
      <c r="BG4186" s="142" t="s">
        <v>21348</v>
      </c>
      <c r="BH4186" s="141" t="s">
        <v>180</v>
      </c>
      <c r="BI4186" s="141" t="s">
        <v>191</v>
      </c>
      <c r="BJ4186" s="141" t="s">
        <v>21349</v>
      </c>
      <c r="BK4186" s="141"/>
      <c r="BL4186" s="141" t="s">
        <v>21350</v>
      </c>
      <c r="BM4186" s="141">
        <v>45.412100000000002</v>
      </c>
      <c r="BN4186" s="141">
        <v>-72.764600000000002</v>
      </c>
      <c r="BO4186" s="141">
        <v>2003</v>
      </c>
      <c r="BP4186" s="143" t="s">
        <v>26045</v>
      </c>
      <c r="BQ4186" s="143" t="s">
        <v>17560</v>
      </c>
    </row>
    <row r="4187" spans="15:69" x14ac:dyDescent="0.25">
      <c r="O4187" s="225" t="str">
        <f t="shared" si="1276"/>
        <v/>
      </c>
      <c r="BF4187" s="141">
        <v>47035</v>
      </c>
      <c r="BG4187" s="142" t="s">
        <v>23812</v>
      </c>
      <c r="BH4187" s="141" t="s">
        <v>478</v>
      </c>
      <c r="BI4187" s="141" t="s">
        <v>176</v>
      </c>
      <c r="BJ4187" s="141" t="s">
        <v>23813</v>
      </c>
      <c r="BK4187" s="141" t="s">
        <v>10481</v>
      </c>
      <c r="BL4187" s="141" t="s">
        <v>23814</v>
      </c>
      <c r="BM4187" s="141">
        <v>45.380147809309399</v>
      </c>
      <c r="BN4187" s="141">
        <v>-72.605289598928294</v>
      </c>
      <c r="BO4187" s="141">
        <v>2011</v>
      </c>
      <c r="BP4187" s="143" t="s">
        <v>480</v>
      </c>
      <c r="BQ4187" s="143" t="s">
        <v>17560</v>
      </c>
    </row>
    <row r="4188" spans="15:69" x14ac:dyDescent="0.25">
      <c r="O4188" s="225" t="str">
        <f t="shared" si="1276"/>
        <v/>
      </c>
      <c r="BF4188" s="141">
        <v>48015</v>
      </c>
      <c r="BG4188" s="142" t="s">
        <v>22719</v>
      </c>
      <c r="BH4188" s="141" t="s">
        <v>180</v>
      </c>
      <c r="BI4188" s="141" t="s">
        <v>191</v>
      </c>
      <c r="BJ4188" s="141"/>
      <c r="BK4188" s="141" t="s">
        <v>3335</v>
      </c>
      <c r="BL4188" s="141" t="s">
        <v>22720</v>
      </c>
      <c r="BM4188" s="141">
        <v>45.56523</v>
      </c>
      <c r="BN4188" s="141">
        <v>-72.519099999999995</v>
      </c>
      <c r="BO4188" s="141">
        <v>2008</v>
      </c>
      <c r="BP4188" s="143"/>
      <c r="BQ4188" s="143" t="s">
        <v>17560</v>
      </c>
    </row>
    <row r="4189" spans="15:69" x14ac:dyDescent="0.25">
      <c r="O4189" s="225" t="str">
        <f t="shared" si="1276"/>
        <v/>
      </c>
      <c r="BF4189" s="141">
        <v>48038</v>
      </c>
      <c r="BG4189" s="142" t="s">
        <v>22765</v>
      </c>
      <c r="BH4189" s="141" t="s">
        <v>180</v>
      </c>
      <c r="BI4189" s="141" t="s">
        <v>178</v>
      </c>
      <c r="BJ4189" s="141" t="s">
        <v>2769</v>
      </c>
      <c r="BK4189" s="141" t="s">
        <v>6055</v>
      </c>
      <c r="BL4189" s="141" t="s">
        <v>22766</v>
      </c>
      <c r="BM4189" s="141">
        <v>45.64508</v>
      </c>
      <c r="BN4189" s="141">
        <v>-72.671409999999995</v>
      </c>
      <c r="BO4189" s="141">
        <v>1996</v>
      </c>
      <c r="BP4189" s="143" t="s">
        <v>26233</v>
      </c>
      <c r="BQ4189" s="143" t="s">
        <v>17560</v>
      </c>
    </row>
    <row r="4190" spans="15:69" x14ac:dyDescent="0.25">
      <c r="O4190" s="225" t="str">
        <f t="shared" si="1276"/>
        <v/>
      </c>
      <c r="BF4190" s="141">
        <v>48038</v>
      </c>
      <c r="BG4190" s="142" t="s">
        <v>22767</v>
      </c>
      <c r="BH4190" s="141" t="s">
        <v>180</v>
      </c>
      <c r="BI4190" s="141" t="s">
        <v>191</v>
      </c>
      <c r="BJ4190" s="141" t="s">
        <v>22768</v>
      </c>
      <c r="BK4190" s="141" t="s">
        <v>22769</v>
      </c>
      <c r="BL4190" s="141" t="s">
        <v>22770</v>
      </c>
      <c r="BM4190" s="141">
        <v>45.645029999999998</v>
      </c>
      <c r="BN4190" s="141">
        <v>-72.695130000000006</v>
      </c>
      <c r="BO4190" s="141">
        <v>1996</v>
      </c>
      <c r="BP4190" s="143" t="s">
        <v>26234</v>
      </c>
      <c r="BQ4190" s="143" t="s">
        <v>17560</v>
      </c>
    </row>
    <row r="4191" spans="15:69" x14ac:dyDescent="0.25">
      <c r="O4191" s="225" t="str">
        <f t="shared" si="1276"/>
        <v/>
      </c>
      <c r="BF4191" s="141">
        <v>48038</v>
      </c>
      <c r="BG4191" s="142" t="s">
        <v>22771</v>
      </c>
      <c r="BH4191" s="141" t="s">
        <v>180</v>
      </c>
      <c r="BI4191" s="141" t="s">
        <v>191</v>
      </c>
      <c r="BJ4191" s="141" t="s">
        <v>22772</v>
      </c>
      <c r="BK4191" s="141" t="s">
        <v>22773</v>
      </c>
      <c r="BL4191" s="141" t="s">
        <v>22774</v>
      </c>
      <c r="BM4191" s="141">
        <v>45.649090000000001</v>
      </c>
      <c r="BN4191" s="141">
        <v>-72.690960000000004</v>
      </c>
      <c r="BO4191" s="141">
        <v>1983</v>
      </c>
      <c r="BP4191" s="143"/>
      <c r="BQ4191" s="143" t="s">
        <v>17560</v>
      </c>
    </row>
    <row r="4192" spans="15:69" x14ac:dyDescent="0.25">
      <c r="O4192" s="225" t="str">
        <f t="shared" si="1276"/>
        <v/>
      </c>
      <c r="BF4192" s="141">
        <v>48038</v>
      </c>
      <c r="BG4192" s="142" t="s">
        <v>22775</v>
      </c>
      <c r="BH4192" s="141" t="s">
        <v>180</v>
      </c>
      <c r="BI4192" s="141" t="s">
        <v>191</v>
      </c>
      <c r="BJ4192" s="141" t="s">
        <v>22776</v>
      </c>
      <c r="BK4192" s="141" t="s">
        <v>22777</v>
      </c>
      <c r="BL4192" s="141" t="s">
        <v>22778</v>
      </c>
      <c r="BM4192" s="141">
        <v>45.649470000000001</v>
      </c>
      <c r="BN4192" s="141">
        <v>-72.691339999999997</v>
      </c>
      <c r="BO4192" s="141">
        <v>1983</v>
      </c>
      <c r="BP4192" s="143"/>
      <c r="BQ4192" s="143" t="s">
        <v>17560</v>
      </c>
    </row>
    <row r="4193" spans="15:69" x14ac:dyDescent="0.25">
      <c r="O4193" s="225" t="str">
        <f t="shared" si="1276"/>
        <v/>
      </c>
      <c r="BF4193" s="141">
        <v>48038</v>
      </c>
      <c r="BG4193" s="142" t="s">
        <v>22779</v>
      </c>
      <c r="BH4193" s="141" t="s">
        <v>478</v>
      </c>
      <c r="BI4193" s="141" t="s">
        <v>176</v>
      </c>
      <c r="BJ4193" s="141" t="s">
        <v>1553</v>
      </c>
      <c r="BK4193" s="141" t="s">
        <v>22780</v>
      </c>
      <c r="BL4193" s="141" t="s">
        <v>22781</v>
      </c>
      <c r="BM4193" s="141">
        <v>45.654919999999997</v>
      </c>
      <c r="BN4193" s="141">
        <v>-72.688360000000003</v>
      </c>
      <c r="BO4193" s="141">
        <v>1991</v>
      </c>
      <c r="BP4193" s="143"/>
      <c r="BQ4193" s="143" t="s">
        <v>17560</v>
      </c>
    </row>
    <row r="4194" spans="15:69" x14ac:dyDescent="0.25">
      <c r="O4194" s="225" t="str">
        <f t="shared" si="1276"/>
        <v/>
      </c>
      <c r="BF4194" s="141">
        <v>49058</v>
      </c>
      <c r="BG4194" s="142" t="s">
        <v>23296</v>
      </c>
      <c r="BH4194" s="141" t="s">
        <v>478</v>
      </c>
      <c r="BI4194" s="141" t="s">
        <v>177</v>
      </c>
      <c r="BJ4194" s="141" t="s">
        <v>23293</v>
      </c>
      <c r="BK4194" s="141" t="s">
        <v>23294</v>
      </c>
      <c r="BL4194" s="141" t="s">
        <v>23295</v>
      </c>
      <c r="BM4194" s="141">
        <v>45.843960899999999</v>
      </c>
      <c r="BN4194" s="141">
        <v>-72.442966699999999</v>
      </c>
      <c r="BO4194" s="141">
        <v>1990</v>
      </c>
      <c r="BP4194" s="143" t="s">
        <v>4001</v>
      </c>
      <c r="BQ4194" s="143" t="s">
        <v>17560</v>
      </c>
    </row>
    <row r="4195" spans="15:69" x14ac:dyDescent="0.25">
      <c r="O4195" s="225" t="str">
        <f t="shared" si="1276"/>
        <v/>
      </c>
      <c r="BF4195" s="141">
        <v>49058</v>
      </c>
      <c r="BG4195" s="142" t="s">
        <v>23297</v>
      </c>
      <c r="BH4195" s="141" t="s">
        <v>478</v>
      </c>
      <c r="BI4195" s="141" t="s">
        <v>177</v>
      </c>
      <c r="BJ4195" s="141" t="s">
        <v>23181</v>
      </c>
      <c r="BK4195" s="141" t="s">
        <v>22908</v>
      </c>
      <c r="BL4195" s="141" t="s">
        <v>23298</v>
      </c>
      <c r="BM4195" s="141">
        <v>45.900239999999997</v>
      </c>
      <c r="BN4195" s="141">
        <v>-72.530550000000005</v>
      </c>
      <c r="BO4195" s="141">
        <v>1998</v>
      </c>
      <c r="BP4195" s="143" t="s">
        <v>4001</v>
      </c>
      <c r="BQ4195" s="143" t="s">
        <v>17560</v>
      </c>
    </row>
    <row r="4196" spans="15:69" x14ac:dyDescent="0.25">
      <c r="O4196" s="225" t="str">
        <f t="shared" si="1276"/>
        <v/>
      </c>
      <c r="BF4196" s="141">
        <v>49058</v>
      </c>
      <c r="BG4196" s="142" t="s">
        <v>23299</v>
      </c>
      <c r="BH4196" s="141" t="s">
        <v>478</v>
      </c>
      <c r="BI4196" s="141" t="s">
        <v>177</v>
      </c>
      <c r="BJ4196" s="141" t="s">
        <v>23183</v>
      </c>
      <c r="BK4196" s="141" t="s">
        <v>2272</v>
      </c>
      <c r="BL4196" s="141" t="s">
        <v>23300</v>
      </c>
      <c r="BM4196" s="141">
        <v>45.876199999999997</v>
      </c>
      <c r="BN4196" s="141">
        <v>-72.47475</v>
      </c>
      <c r="BO4196" s="141">
        <v>1964</v>
      </c>
      <c r="BP4196" s="143" t="s">
        <v>4001</v>
      </c>
      <c r="BQ4196" s="143" t="s">
        <v>17560</v>
      </c>
    </row>
    <row r="4197" spans="15:69" x14ac:dyDescent="0.25">
      <c r="O4197" s="225" t="str">
        <f t="shared" si="1276"/>
        <v/>
      </c>
      <c r="BF4197" s="141">
        <v>49058</v>
      </c>
      <c r="BG4197" s="142" t="s">
        <v>23301</v>
      </c>
      <c r="BH4197" s="141" t="s">
        <v>478</v>
      </c>
      <c r="BI4197" s="141" t="s">
        <v>1268</v>
      </c>
      <c r="BJ4197" s="141" t="s">
        <v>23302</v>
      </c>
      <c r="BK4197" s="141"/>
      <c r="BL4197" s="141" t="s">
        <v>23303</v>
      </c>
      <c r="BM4197" s="141">
        <v>45.880290899999999</v>
      </c>
      <c r="BN4197" s="141">
        <v>-72.484282399999898</v>
      </c>
      <c r="BO4197" s="141">
        <v>2004</v>
      </c>
      <c r="BP4197" s="143" t="s">
        <v>26344</v>
      </c>
      <c r="BQ4197" s="143" t="s">
        <v>17560</v>
      </c>
    </row>
    <row r="4198" spans="15:69" x14ac:dyDescent="0.25">
      <c r="O4198" s="225" t="str">
        <f t="shared" si="1276"/>
        <v/>
      </c>
      <c r="BF4198" s="141">
        <v>49058</v>
      </c>
      <c r="BG4198" s="142" t="s">
        <v>23304</v>
      </c>
      <c r="BH4198" s="141" t="s">
        <v>180</v>
      </c>
      <c r="BI4198" s="141" t="s">
        <v>191</v>
      </c>
      <c r="BJ4198" s="141" t="s">
        <v>23305</v>
      </c>
      <c r="BK4198" s="141" t="s">
        <v>10525</v>
      </c>
      <c r="BL4198" s="141" t="s">
        <v>23306</v>
      </c>
      <c r="BM4198" s="141">
        <v>45.874244599999997</v>
      </c>
      <c r="BN4198" s="141">
        <v>-72.517585499999996</v>
      </c>
      <c r="BO4198" s="141">
        <v>1990</v>
      </c>
      <c r="BP4198" s="143" t="s">
        <v>26345</v>
      </c>
      <c r="BQ4198" s="143" t="s">
        <v>17560</v>
      </c>
    </row>
    <row r="4199" spans="15:69" x14ac:dyDescent="0.25">
      <c r="O4199" s="225" t="str">
        <f t="shared" si="1276"/>
        <v/>
      </c>
      <c r="BF4199" s="141">
        <v>50100</v>
      </c>
      <c r="BG4199" s="142" t="s">
        <v>23450</v>
      </c>
      <c r="BH4199" s="141" t="s">
        <v>180</v>
      </c>
      <c r="BI4199" s="141" t="s">
        <v>178</v>
      </c>
      <c r="BJ4199" s="141"/>
      <c r="BK4199" s="141"/>
      <c r="BL4199" s="141" t="s">
        <v>23451</v>
      </c>
      <c r="BM4199" s="141">
        <v>46.142122215341999</v>
      </c>
      <c r="BN4199" s="141">
        <v>-72.728134303211107</v>
      </c>
      <c r="BO4199" s="141">
        <v>1993</v>
      </c>
      <c r="BP4199" s="143" t="s">
        <v>26757</v>
      </c>
      <c r="BQ4199" s="143" t="s">
        <v>17560</v>
      </c>
    </row>
    <row r="4200" spans="15:69" x14ac:dyDescent="0.25">
      <c r="O4200" s="225" t="str">
        <f t="shared" si="1276"/>
        <v/>
      </c>
      <c r="BF4200" s="141">
        <v>50100</v>
      </c>
      <c r="BG4200" s="142" t="s">
        <v>23452</v>
      </c>
      <c r="BH4200" s="141" t="s">
        <v>180</v>
      </c>
      <c r="BI4200" s="141" t="s">
        <v>191</v>
      </c>
      <c r="BJ4200" s="141"/>
      <c r="BK4200" s="141" t="s">
        <v>23453</v>
      </c>
      <c r="BL4200" s="141" t="s">
        <v>22466</v>
      </c>
      <c r="BM4200" s="141">
        <v>46.181448058999699</v>
      </c>
      <c r="BN4200" s="141">
        <v>-72.660819041980005</v>
      </c>
      <c r="BO4200" s="141">
        <v>1993</v>
      </c>
      <c r="BP4200" s="143" t="s">
        <v>26758</v>
      </c>
      <c r="BQ4200" s="143" t="s">
        <v>17560</v>
      </c>
    </row>
    <row r="4201" spans="15:69" x14ac:dyDescent="0.25">
      <c r="O4201" s="225" t="str">
        <f t="shared" si="1276"/>
        <v/>
      </c>
      <c r="BF4201" s="141">
        <v>50100</v>
      </c>
      <c r="BG4201" s="142" t="s">
        <v>23454</v>
      </c>
      <c r="BH4201" s="141" t="s">
        <v>478</v>
      </c>
      <c r="BI4201" s="141" t="s">
        <v>177</v>
      </c>
      <c r="BJ4201" s="141"/>
      <c r="BK4201" s="141" t="s">
        <v>10649</v>
      </c>
      <c r="BL4201" s="141" t="s">
        <v>22466</v>
      </c>
      <c r="BM4201" s="141">
        <v>46.175992699999902</v>
      </c>
      <c r="BN4201" s="141">
        <v>-72.666046699999896</v>
      </c>
      <c r="BO4201" s="141">
        <v>1975</v>
      </c>
      <c r="BP4201" s="143" t="s">
        <v>26759</v>
      </c>
      <c r="BQ4201" s="143" t="s">
        <v>17560</v>
      </c>
    </row>
    <row r="4202" spans="15:69" x14ac:dyDescent="0.25">
      <c r="O4202" s="225" t="str">
        <f t="shared" si="1276"/>
        <v/>
      </c>
      <c r="BF4202" s="141">
        <v>83032</v>
      </c>
      <c r="BG4202" s="142" t="s">
        <v>13786</v>
      </c>
      <c r="BH4202" s="141" t="s">
        <v>180</v>
      </c>
      <c r="BI4202" s="141" t="s">
        <v>178</v>
      </c>
      <c r="BJ4202" s="141" t="s">
        <v>13787</v>
      </c>
      <c r="BK4202" s="141" t="s">
        <v>2342</v>
      </c>
      <c r="BL4202" s="141" t="s">
        <v>13110</v>
      </c>
      <c r="BM4202" s="141">
        <v>46.091079999999998</v>
      </c>
      <c r="BN4202" s="141">
        <v>-76.048410000000004</v>
      </c>
      <c r="BO4202" s="141">
        <v>2008</v>
      </c>
      <c r="BP4202" s="143"/>
      <c r="BQ4202" s="143" t="s">
        <v>27848</v>
      </c>
    </row>
    <row r="4203" spans="15:69" x14ac:dyDescent="0.25">
      <c r="O4203" s="225" t="str">
        <f t="shared" si="1276"/>
        <v/>
      </c>
      <c r="BF4203" s="141">
        <v>85095</v>
      </c>
      <c r="BG4203" s="142" t="s">
        <v>14327</v>
      </c>
      <c r="BH4203" s="141" t="s">
        <v>478</v>
      </c>
      <c r="BI4203" s="141" t="s">
        <v>176</v>
      </c>
      <c r="BJ4203" s="141" t="s">
        <v>1727</v>
      </c>
      <c r="BK4203" s="141" t="s">
        <v>14328</v>
      </c>
      <c r="BL4203" s="141" t="s">
        <v>5721</v>
      </c>
      <c r="BM4203" s="141">
        <v>47.651558843700002</v>
      </c>
      <c r="BN4203" s="141">
        <v>-79.321270128899997</v>
      </c>
      <c r="BO4203" s="141">
        <v>1998</v>
      </c>
      <c r="BP4203" s="143" t="s">
        <v>27774</v>
      </c>
      <c r="BQ4203" s="143" t="s">
        <v>27848</v>
      </c>
    </row>
    <row r="4204" spans="15:69" x14ac:dyDescent="0.25">
      <c r="O4204" s="225" t="str">
        <f t="shared" si="1276"/>
        <v/>
      </c>
      <c r="BF4204" s="141">
        <v>51008</v>
      </c>
      <c r="BG4204" s="142" t="s">
        <v>11373</v>
      </c>
      <c r="BH4204" s="141" t="s">
        <v>478</v>
      </c>
      <c r="BI4204" s="141" t="s">
        <v>176</v>
      </c>
      <c r="BJ4204" s="141" t="s">
        <v>11374</v>
      </c>
      <c r="BK4204" s="141"/>
      <c r="BL4204" s="141"/>
      <c r="BM4204" s="141">
        <v>46.324898389399998</v>
      </c>
      <c r="BN4204" s="141">
        <v>-73.083329676399998</v>
      </c>
      <c r="BO4204" s="141">
        <v>1997</v>
      </c>
      <c r="BP4204" s="143" t="s">
        <v>24560</v>
      </c>
      <c r="BQ4204" s="143" t="s">
        <v>17560</v>
      </c>
    </row>
    <row r="4205" spans="15:69" x14ac:dyDescent="0.25">
      <c r="O4205" s="225" t="str">
        <f t="shared" si="1276"/>
        <v/>
      </c>
      <c r="BF4205" s="141">
        <v>49058</v>
      </c>
      <c r="BG4205" s="142" t="s">
        <v>23307</v>
      </c>
      <c r="BH4205" s="141" t="s">
        <v>180</v>
      </c>
      <c r="BI4205" s="141" t="s">
        <v>191</v>
      </c>
      <c r="BJ4205" s="141" t="s">
        <v>23308</v>
      </c>
      <c r="BK4205" s="141" t="s">
        <v>23309</v>
      </c>
      <c r="BL4205" s="141" t="s">
        <v>23310</v>
      </c>
      <c r="BM4205" s="141">
        <v>45.8740345</v>
      </c>
      <c r="BN4205" s="141">
        <v>-72.508231299999906</v>
      </c>
      <c r="BO4205" s="141">
        <v>1990</v>
      </c>
      <c r="BP4205" s="143" t="s">
        <v>26345</v>
      </c>
      <c r="BQ4205" s="143" t="s">
        <v>17560</v>
      </c>
    </row>
    <row r="4206" spans="15:69" x14ac:dyDescent="0.25">
      <c r="O4206" s="225" t="str">
        <f t="shared" si="1276"/>
        <v/>
      </c>
      <c r="BF4206" s="141">
        <v>49058</v>
      </c>
      <c r="BG4206" s="142" t="s">
        <v>23311</v>
      </c>
      <c r="BH4206" s="141" t="s">
        <v>180</v>
      </c>
      <c r="BI4206" s="141" t="s">
        <v>191</v>
      </c>
      <c r="BJ4206" s="141" t="s">
        <v>23312</v>
      </c>
      <c r="BK4206" s="141" t="s">
        <v>10535</v>
      </c>
      <c r="BL4206" s="141" t="s">
        <v>15925</v>
      </c>
      <c r="BM4206" s="141">
        <v>45.8921578</v>
      </c>
      <c r="BN4206" s="141">
        <v>-72.508848699999902</v>
      </c>
      <c r="BO4206" s="141">
        <v>1990</v>
      </c>
      <c r="BP4206" s="143" t="s">
        <v>26345</v>
      </c>
      <c r="BQ4206" s="143" t="s">
        <v>17560</v>
      </c>
    </row>
    <row r="4207" spans="15:69" x14ac:dyDescent="0.25">
      <c r="O4207" s="225" t="str">
        <f t="shared" si="1276"/>
        <v/>
      </c>
      <c r="BF4207" s="141">
        <v>50023</v>
      </c>
      <c r="BG4207" s="142" t="s">
        <v>22877</v>
      </c>
      <c r="BH4207" s="141" t="s">
        <v>180</v>
      </c>
      <c r="BI4207" s="141" t="s">
        <v>178</v>
      </c>
      <c r="BJ4207" s="141"/>
      <c r="BK4207" s="141"/>
      <c r="BL4207" s="141" t="s">
        <v>22878</v>
      </c>
      <c r="BM4207" s="141">
        <v>46.177759999999999</v>
      </c>
      <c r="BN4207" s="141">
        <v>-72.325450000000004</v>
      </c>
      <c r="BO4207" s="141">
        <v>1991</v>
      </c>
      <c r="BP4207" s="143" t="s">
        <v>26257</v>
      </c>
      <c r="BQ4207" s="143" t="s">
        <v>17560</v>
      </c>
    </row>
    <row r="4208" spans="15:69" x14ac:dyDescent="0.25">
      <c r="O4208" s="225" t="str">
        <f t="shared" si="1276"/>
        <v/>
      </c>
      <c r="BF4208" s="141">
        <v>50023</v>
      </c>
      <c r="BG4208" s="142" t="s">
        <v>22879</v>
      </c>
      <c r="BH4208" s="141" t="s">
        <v>180</v>
      </c>
      <c r="BI4208" s="141" t="s">
        <v>191</v>
      </c>
      <c r="BJ4208" s="141"/>
      <c r="BK4208" s="141" t="s">
        <v>22062</v>
      </c>
      <c r="BL4208" s="141" t="s">
        <v>22880</v>
      </c>
      <c r="BM4208" s="141">
        <v>46.162820000000004</v>
      </c>
      <c r="BN4208" s="141">
        <v>-72.328509999999994</v>
      </c>
      <c r="BO4208" s="141">
        <v>1991</v>
      </c>
      <c r="BP4208" s="143" t="s">
        <v>26258</v>
      </c>
      <c r="BQ4208" s="143" t="s">
        <v>17560</v>
      </c>
    </row>
    <row r="4209" spans="15:69" x14ac:dyDescent="0.25">
      <c r="O4209" s="225" t="str">
        <f t="shared" si="1276"/>
        <v/>
      </c>
      <c r="BF4209" s="141">
        <v>51008</v>
      </c>
      <c r="BG4209" s="142" t="s">
        <v>11375</v>
      </c>
      <c r="BH4209" s="141" t="s">
        <v>478</v>
      </c>
      <c r="BI4209" s="141" t="s">
        <v>176</v>
      </c>
      <c r="BJ4209" s="141" t="s">
        <v>11376</v>
      </c>
      <c r="BK4209" s="141"/>
      <c r="BL4209" s="141"/>
      <c r="BM4209" s="141">
        <v>46.333661569900002</v>
      </c>
      <c r="BN4209" s="141">
        <v>-73.080860173399998</v>
      </c>
      <c r="BO4209" s="141">
        <v>1997</v>
      </c>
      <c r="BP4209" s="143" t="s">
        <v>24560</v>
      </c>
      <c r="BQ4209" s="143" t="s">
        <v>17560</v>
      </c>
    </row>
    <row r="4210" spans="15:69" x14ac:dyDescent="0.25">
      <c r="O4210" s="225" t="str">
        <f t="shared" si="1276"/>
        <v/>
      </c>
      <c r="BF4210" s="141">
        <v>51015</v>
      </c>
      <c r="BG4210" s="142" t="s">
        <v>11468</v>
      </c>
      <c r="BH4210" s="141" t="s">
        <v>180</v>
      </c>
      <c r="BI4210" s="141" t="s">
        <v>191</v>
      </c>
      <c r="BJ4210" s="141" t="s">
        <v>3139</v>
      </c>
      <c r="BK4210" s="141" t="s">
        <v>3219</v>
      </c>
      <c r="BL4210" s="141" t="s">
        <v>10485</v>
      </c>
      <c r="BM4210" s="141">
        <v>46.257386581721903</v>
      </c>
      <c r="BN4210" s="141">
        <v>-72.940720143711999</v>
      </c>
      <c r="BO4210" s="141">
        <v>1995</v>
      </c>
      <c r="BP4210" s="143"/>
      <c r="BQ4210" s="143" t="s">
        <v>17560</v>
      </c>
    </row>
    <row r="4211" spans="15:69" x14ac:dyDescent="0.25">
      <c r="O4211" s="225" t="str">
        <f t="shared" si="1276"/>
        <v/>
      </c>
      <c r="BF4211" s="141">
        <v>51015</v>
      </c>
      <c r="BG4211" s="142" t="s">
        <v>11469</v>
      </c>
      <c r="BH4211" s="141" t="s">
        <v>180</v>
      </c>
      <c r="BI4211" s="141" t="s">
        <v>191</v>
      </c>
      <c r="BJ4211" s="141" t="s">
        <v>3272</v>
      </c>
      <c r="BK4211" s="141" t="s">
        <v>10389</v>
      </c>
      <c r="BL4211" s="141" t="s">
        <v>11470</v>
      </c>
      <c r="BM4211" s="141">
        <v>46.2633699508295</v>
      </c>
      <c r="BN4211" s="141">
        <v>-72.953787306335897</v>
      </c>
      <c r="BO4211" s="141">
        <v>2004</v>
      </c>
      <c r="BP4211" s="143"/>
      <c r="BQ4211" s="143" t="s">
        <v>17560</v>
      </c>
    </row>
    <row r="4212" spans="15:69" x14ac:dyDescent="0.25">
      <c r="O4212" s="225" t="str">
        <f t="shared" si="1276"/>
        <v/>
      </c>
      <c r="BF4212" s="141">
        <v>50072</v>
      </c>
      <c r="BG4212" s="142" t="s">
        <v>23270</v>
      </c>
      <c r="BH4212" s="141" t="s">
        <v>478</v>
      </c>
      <c r="BI4212" s="141" t="s">
        <v>186</v>
      </c>
      <c r="BJ4212" s="141" t="s">
        <v>23271</v>
      </c>
      <c r="BK4212" s="141" t="s">
        <v>23272</v>
      </c>
      <c r="BL4212" s="141" t="s">
        <v>23273</v>
      </c>
      <c r="BM4212" s="141">
        <v>46.245415399999999</v>
      </c>
      <c r="BN4212" s="141">
        <v>-72.581798499999906</v>
      </c>
      <c r="BO4212" s="141">
        <v>2015</v>
      </c>
      <c r="BP4212" s="143"/>
      <c r="BQ4212" s="143" t="s">
        <v>17560</v>
      </c>
    </row>
    <row r="4213" spans="15:69" x14ac:dyDescent="0.25">
      <c r="O4213" s="225" t="str">
        <f t="shared" si="1276"/>
        <v/>
      </c>
      <c r="BF4213" s="141">
        <v>51015</v>
      </c>
      <c r="BG4213" s="142" t="s">
        <v>11471</v>
      </c>
      <c r="BH4213" s="141" t="s">
        <v>180</v>
      </c>
      <c r="BI4213" s="141" t="s">
        <v>191</v>
      </c>
      <c r="BJ4213" s="141" t="s">
        <v>3133</v>
      </c>
      <c r="BK4213" s="141" t="s">
        <v>3408</v>
      </c>
      <c r="BL4213" s="141" t="s">
        <v>777</v>
      </c>
      <c r="BM4213" s="141">
        <v>46.261923434613401</v>
      </c>
      <c r="BN4213" s="141">
        <v>-72.937508839093098</v>
      </c>
      <c r="BO4213" s="141">
        <v>1995</v>
      </c>
      <c r="BP4213" s="143"/>
      <c r="BQ4213" s="143" t="s">
        <v>17560</v>
      </c>
    </row>
    <row r="4214" spans="15:69" x14ac:dyDescent="0.25">
      <c r="O4214" s="225" t="str">
        <f t="shared" si="1276"/>
        <v/>
      </c>
      <c r="BF4214" s="141">
        <v>51015</v>
      </c>
      <c r="BG4214" s="142" t="s">
        <v>11472</v>
      </c>
      <c r="BH4214" s="141" t="s">
        <v>180</v>
      </c>
      <c r="BI4214" s="141" t="s">
        <v>1269</v>
      </c>
      <c r="BJ4214" s="141" t="s">
        <v>11473</v>
      </c>
      <c r="BK4214" s="141" t="s">
        <v>4848</v>
      </c>
      <c r="BL4214" s="141" t="s">
        <v>11474</v>
      </c>
      <c r="BM4214" s="141">
        <v>46.262911597717903</v>
      </c>
      <c r="BN4214" s="141">
        <v>-72.969176933226606</v>
      </c>
      <c r="BO4214" s="141">
        <v>1995</v>
      </c>
      <c r="BP4214" s="143" t="s">
        <v>24606</v>
      </c>
      <c r="BQ4214" s="143" t="s">
        <v>17560</v>
      </c>
    </row>
    <row r="4215" spans="15:69" x14ac:dyDescent="0.25">
      <c r="O4215" s="225" t="str">
        <f t="shared" si="1276"/>
        <v/>
      </c>
      <c r="BF4215" s="141">
        <v>49075</v>
      </c>
      <c r="BG4215" s="142" t="s">
        <v>22963</v>
      </c>
      <c r="BH4215" s="141" t="s">
        <v>180</v>
      </c>
      <c r="BI4215" s="141" t="s">
        <v>178</v>
      </c>
      <c r="BJ4215" s="141" t="s">
        <v>22964</v>
      </c>
      <c r="BK4215" s="141" t="s">
        <v>22965</v>
      </c>
      <c r="BL4215" s="141" t="s">
        <v>22966</v>
      </c>
      <c r="BM4215" s="141">
        <v>45.99541</v>
      </c>
      <c r="BN4215" s="141">
        <v>-72.346190000000007</v>
      </c>
      <c r="BO4215" s="141">
        <v>1995</v>
      </c>
      <c r="BP4215" s="143" t="s">
        <v>26278</v>
      </c>
      <c r="BQ4215" s="143" t="s">
        <v>27848</v>
      </c>
    </row>
    <row r="4216" spans="15:69" x14ac:dyDescent="0.25">
      <c r="O4216" s="225" t="str">
        <f t="shared" si="1276"/>
        <v/>
      </c>
      <c r="BF4216" s="141">
        <v>49075</v>
      </c>
      <c r="BG4216" s="142" t="s">
        <v>22967</v>
      </c>
      <c r="BH4216" s="141" t="s">
        <v>478</v>
      </c>
      <c r="BI4216" s="141" t="s">
        <v>186</v>
      </c>
      <c r="BJ4216" s="141" t="s">
        <v>22968</v>
      </c>
      <c r="BK4216" s="141" t="s">
        <v>18939</v>
      </c>
      <c r="BL4216" s="141" t="s">
        <v>22969</v>
      </c>
      <c r="BM4216" s="141">
        <v>45.99682</v>
      </c>
      <c r="BN4216" s="141">
        <v>-72.345830000000007</v>
      </c>
      <c r="BO4216" s="141">
        <v>1976</v>
      </c>
      <c r="BP4216" s="143"/>
      <c r="BQ4216" s="143" t="s">
        <v>27848</v>
      </c>
    </row>
    <row r="4217" spans="15:69" x14ac:dyDescent="0.25">
      <c r="O4217" s="225" t="str">
        <f t="shared" si="1276"/>
        <v/>
      </c>
      <c r="BF4217" s="141">
        <v>49075</v>
      </c>
      <c r="BG4217" s="142" t="s">
        <v>22970</v>
      </c>
      <c r="BH4217" s="141" t="s">
        <v>180</v>
      </c>
      <c r="BI4217" s="141" t="s">
        <v>191</v>
      </c>
      <c r="BJ4217" s="141" t="s">
        <v>22971</v>
      </c>
      <c r="BK4217" s="141" t="s">
        <v>11773</v>
      </c>
      <c r="BL4217" s="141" t="s">
        <v>22971</v>
      </c>
      <c r="BM4217" s="141">
        <v>46.006030000000003</v>
      </c>
      <c r="BN4217" s="141">
        <v>-72.346209999999999</v>
      </c>
      <c r="BO4217" s="141">
        <v>1995</v>
      </c>
      <c r="BP4217" s="143" t="s">
        <v>26279</v>
      </c>
      <c r="BQ4217" s="143" t="s">
        <v>27848</v>
      </c>
    </row>
    <row r="4218" spans="15:69" x14ac:dyDescent="0.25">
      <c r="O4218" s="225" t="str">
        <f t="shared" si="1276"/>
        <v/>
      </c>
      <c r="BF4218" s="141">
        <v>49075</v>
      </c>
      <c r="BG4218" s="142" t="s">
        <v>22972</v>
      </c>
      <c r="BH4218" s="141" t="s">
        <v>180</v>
      </c>
      <c r="BI4218" s="141" t="s">
        <v>191</v>
      </c>
      <c r="BJ4218" s="141" t="s">
        <v>4097</v>
      </c>
      <c r="BK4218" s="141" t="s">
        <v>12004</v>
      </c>
      <c r="BL4218" s="141" t="s">
        <v>4097</v>
      </c>
      <c r="BM4218" s="141">
        <v>45.994869999999999</v>
      </c>
      <c r="BN4218" s="141">
        <v>-72.350309999999993</v>
      </c>
      <c r="BO4218" s="141">
        <v>1995</v>
      </c>
      <c r="BP4218" s="143" t="s">
        <v>26279</v>
      </c>
      <c r="BQ4218" s="143" t="s">
        <v>27848</v>
      </c>
    </row>
    <row r="4219" spans="15:69" x14ac:dyDescent="0.25">
      <c r="O4219" s="225" t="str">
        <f t="shared" si="1276"/>
        <v/>
      </c>
      <c r="BF4219" s="141">
        <v>51015</v>
      </c>
      <c r="BG4219" s="142" t="s">
        <v>11475</v>
      </c>
      <c r="BH4219" s="141" t="s">
        <v>478</v>
      </c>
      <c r="BI4219" s="141" t="s">
        <v>186</v>
      </c>
      <c r="BJ4219" s="141" t="s">
        <v>11476</v>
      </c>
      <c r="BK4219" s="141" t="s">
        <v>11477</v>
      </c>
      <c r="BL4219" s="141" t="s">
        <v>11478</v>
      </c>
      <c r="BM4219" s="141">
        <v>46.298268999999998</v>
      </c>
      <c r="BN4219" s="141">
        <v>-72.914687999999998</v>
      </c>
      <c r="BO4219" s="141">
        <v>1997</v>
      </c>
      <c r="BP4219" s="143"/>
      <c r="BQ4219" s="143" t="s">
        <v>17560</v>
      </c>
    </row>
    <row r="4220" spans="15:69" x14ac:dyDescent="0.25">
      <c r="O4220" s="225" t="str">
        <f t="shared" si="1276"/>
        <v/>
      </c>
      <c r="BF4220" s="141">
        <v>51015</v>
      </c>
      <c r="BG4220" s="142" t="s">
        <v>11479</v>
      </c>
      <c r="BH4220" s="141" t="s">
        <v>180</v>
      </c>
      <c r="BI4220" s="141" t="s">
        <v>191</v>
      </c>
      <c r="BJ4220" s="141" t="s">
        <v>3269</v>
      </c>
      <c r="BK4220" s="141" t="s">
        <v>3399</v>
      </c>
      <c r="BL4220" s="141" t="s">
        <v>10485</v>
      </c>
      <c r="BM4220" s="141">
        <v>46.257070807057303</v>
      </c>
      <c r="BN4220" s="141">
        <v>-72.951683722127697</v>
      </c>
      <c r="BO4220" s="141">
        <v>1995</v>
      </c>
      <c r="BP4220" s="143"/>
      <c r="BQ4220" s="143" t="s">
        <v>17560</v>
      </c>
    </row>
    <row r="4221" spans="15:69" x14ac:dyDescent="0.25">
      <c r="O4221" s="225" t="str">
        <f t="shared" si="1276"/>
        <v/>
      </c>
      <c r="BF4221" s="141">
        <v>51015</v>
      </c>
      <c r="BG4221" s="142" t="s">
        <v>11480</v>
      </c>
      <c r="BH4221" s="141" t="s">
        <v>180</v>
      </c>
      <c r="BI4221" s="141" t="s">
        <v>191</v>
      </c>
      <c r="BJ4221" s="141" t="s">
        <v>3143</v>
      </c>
      <c r="BK4221" s="141" t="s">
        <v>2814</v>
      </c>
      <c r="BL4221" s="141" t="s">
        <v>11481</v>
      </c>
      <c r="BM4221" s="141">
        <v>46.2490636472589</v>
      </c>
      <c r="BN4221" s="141">
        <v>-72.940623179730395</v>
      </c>
      <c r="BO4221" s="141">
        <v>1988</v>
      </c>
      <c r="BP4221" s="143"/>
      <c r="BQ4221" s="143" t="s">
        <v>17560</v>
      </c>
    </row>
    <row r="4222" spans="15:69" x14ac:dyDescent="0.25">
      <c r="O4222" s="225" t="str">
        <f t="shared" si="1276"/>
        <v/>
      </c>
      <c r="BF4222" s="141">
        <v>51015</v>
      </c>
      <c r="BG4222" s="142" t="s">
        <v>11482</v>
      </c>
      <c r="BH4222" s="141" t="s">
        <v>180</v>
      </c>
      <c r="BI4222" s="141" t="s">
        <v>191</v>
      </c>
      <c r="BJ4222" s="141" t="s">
        <v>2070</v>
      </c>
      <c r="BK4222" s="141" t="s">
        <v>11483</v>
      </c>
      <c r="BL4222" s="141" t="s">
        <v>11484</v>
      </c>
      <c r="BM4222" s="141">
        <v>46.252448703100299</v>
      </c>
      <c r="BN4222" s="141">
        <v>-72.948461409911502</v>
      </c>
      <c r="BO4222" s="141">
        <v>1995</v>
      </c>
      <c r="BP4222" s="143"/>
      <c r="BQ4222" s="143" t="s">
        <v>17560</v>
      </c>
    </row>
    <row r="4223" spans="15:69" x14ac:dyDescent="0.25">
      <c r="O4223" s="225" t="str">
        <f t="shared" si="1276"/>
        <v/>
      </c>
      <c r="BF4223" s="141">
        <v>51015</v>
      </c>
      <c r="BG4223" s="142" t="s">
        <v>11485</v>
      </c>
      <c r="BH4223" s="141" t="s">
        <v>180</v>
      </c>
      <c r="BI4223" s="141" t="s">
        <v>178</v>
      </c>
      <c r="BJ4223" s="141" t="s">
        <v>2147</v>
      </c>
      <c r="BK4223" s="141" t="s">
        <v>11486</v>
      </c>
      <c r="BL4223" s="141" t="s">
        <v>778</v>
      </c>
      <c r="BM4223" s="141">
        <v>46.242346399793199</v>
      </c>
      <c r="BN4223" s="141">
        <v>-72.934065114608401</v>
      </c>
      <c r="BO4223" s="141">
        <v>1995</v>
      </c>
      <c r="BP4223" s="143"/>
      <c r="BQ4223" s="143" t="s">
        <v>17560</v>
      </c>
    </row>
    <row r="4224" spans="15:69" x14ac:dyDescent="0.25">
      <c r="O4224" s="225" t="str">
        <f t="shared" si="1276"/>
        <v/>
      </c>
      <c r="BF4224" s="141">
        <v>51015</v>
      </c>
      <c r="BG4224" s="142" t="s">
        <v>11487</v>
      </c>
      <c r="BH4224" s="141" t="s">
        <v>180</v>
      </c>
      <c r="BI4224" s="141" t="s">
        <v>191</v>
      </c>
      <c r="BJ4224" s="141" t="s">
        <v>2074</v>
      </c>
      <c r="BK4224" s="141" t="s">
        <v>1619</v>
      </c>
      <c r="BL4224" s="141" t="s">
        <v>11484</v>
      </c>
      <c r="BM4224" s="141">
        <v>46.252778826954099</v>
      </c>
      <c r="BN4224" s="141">
        <v>-72.9404816419176</v>
      </c>
      <c r="BO4224" s="141">
        <v>1995</v>
      </c>
      <c r="BP4224" s="143"/>
      <c r="BQ4224" s="143" t="s">
        <v>17560</v>
      </c>
    </row>
    <row r="4225" spans="15:69" x14ac:dyDescent="0.25">
      <c r="O4225" s="225" t="str">
        <f t="shared" si="1276"/>
        <v/>
      </c>
      <c r="BF4225" s="141">
        <v>51015</v>
      </c>
      <c r="BG4225" s="142" t="s">
        <v>11488</v>
      </c>
      <c r="BH4225" s="141" t="s">
        <v>180</v>
      </c>
      <c r="BI4225" s="141" t="s">
        <v>1269</v>
      </c>
      <c r="BJ4225" s="141" t="s">
        <v>11489</v>
      </c>
      <c r="BK4225" s="141"/>
      <c r="BL4225" s="141" t="s">
        <v>11490</v>
      </c>
      <c r="BM4225" s="141">
        <v>46.254124147276301</v>
      </c>
      <c r="BN4225" s="141">
        <v>-72.939611937671998</v>
      </c>
      <c r="BO4225" s="141">
        <v>1995</v>
      </c>
      <c r="BP4225" s="143" t="s">
        <v>24606</v>
      </c>
      <c r="BQ4225" s="143" t="s">
        <v>17560</v>
      </c>
    </row>
    <row r="4226" spans="15:69" x14ac:dyDescent="0.25">
      <c r="O4226" s="225" t="str">
        <f t="shared" si="1276"/>
        <v/>
      </c>
      <c r="BF4226" s="141">
        <v>51040</v>
      </c>
      <c r="BG4226" s="142" t="s">
        <v>10625</v>
      </c>
      <c r="BH4226" s="141" t="s">
        <v>180</v>
      </c>
      <c r="BI4226" s="141" t="s">
        <v>191</v>
      </c>
      <c r="BJ4226" s="141" t="s">
        <v>10626</v>
      </c>
      <c r="BK4226" s="141" t="s">
        <v>10175</v>
      </c>
      <c r="BL4226" s="141" t="s">
        <v>2063</v>
      </c>
      <c r="BM4226" s="141">
        <v>46.283961788989501</v>
      </c>
      <c r="BN4226" s="141">
        <v>-73.026396874962401</v>
      </c>
      <c r="BO4226" s="141">
        <v>1993</v>
      </c>
      <c r="BP4226" s="143" t="s">
        <v>24567</v>
      </c>
      <c r="BQ4226" s="143" t="s">
        <v>17560</v>
      </c>
    </row>
    <row r="4227" spans="15:69" x14ac:dyDescent="0.25">
      <c r="O4227" s="225" t="str">
        <f t="shared" si="1276"/>
        <v/>
      </c>
      <c r="BF4227" s="141">
        <v>51040</v>
      </c>
      <c r="BG4227" s="142" t="s">
        <v>10627</v>
      </c>
      <c r="BH4227" s="141" t="s">
        <v>478</v>
      </c>
      <c r="BI4227" s="141" t="s">
        <v>177</v>
      </c>
      <c r="BJ4227" s="141" t="s">
        <v>10628</v>
      </c>
      <c r="BK4227" s="141" t="s">
        <v>10629</v>
      </c>
      <c r="BL4227" s="141" t="s">
        <v>10630</v>
      </c>
      <c r="BM4227" s="141">
        <v>46.339174567056297</v>
      </c>
      <c r="BN4227" s="141">
        <v>-73.098379773677706</v>
      </c>
      <c r="BO4227" s="141">
        <v>1997</v>
      </c>
      <c r="BP4227" s="143" t="s">
        <v>24568</v>
      </c>
      <c r="BQ4227" s="143" t="s">
        <v>17560</v>
      </c>
    </row>
    <row r="4228" spans="15:69" x14ac:dyDescent="0.25">
      <c r="O4228" s="225" t="str">
        <f t="shared" si="1276"/>
        <v/>
      </c>
      <c r="BF4228" s="141">
        <v>51040</v>
      </c>
      <c r="BG4228" s="142" t="s">
        <v>10631</v>
      </c>
      <c r="BH4228" s="141" t="s">
        <v>180</v>
      </c>
      <c r="BI4228" s="141" t="s">
        <v>178</v>
      </c>
      <c r="BJ4228" s="141" t="s">
        <v>10626</v>
      </c>
      <c r="BK4228" s="141" t="s">
        <v>10632</v>
      </c>
      <c r="BL4228" s="141" t="s">
        <v>10633</v>
      </c>
      <c r="BM4228" s="141">
        <v>46.283663138538699</v>
      </c>
      <c r="BN4228" s="141">
        <v>-73.019162270426193</v>
      </c>
      <c r="BO4228" s="141">
        <v>1993</v>
      </c>
      <c r="BP4228" s="143" t="s">
        <v>24569</v>
      </c>
      <c r="BQ4228" s="143" t="s">
        <v>17560</v>
      </c>
    </row>
    <row r="4229" spans="15:69" x14ac:dyDescent="0.25">
      <c r="O4229" s="225" t="str">
        <f t="shared" si="1276"/>
        <v/>
      </c>
      <c r="BF4229" s="141">
        <v>51040</v>
      </c>
      <c r="BG4229" s="142" t="s">
        <v>10634</v>
      </c>
      <c r="BH4229" s="141" t="s">
        <v>180</v>
      </c>
      <c r="BI4229" s="141" t="s">
        <v>178</v>
      </c>
      <c r="BJ4229" s="141" t="s">
        <v>10635</v>
      </c>
      <c r="BK4229" s="141" t="s">
        <v>10636</v>
      </c>
      <c r="BL4229" s="141" t="s">
        <v>10630</v>
      </c>
      <c r="BM4229" s="141">
        <v>46.320510900000002</v>
      </c>
      <c r="BN4229" s="141">
        <v>-73.061090399999998</v>
      </c>
      <c r="BO4229" s="141">
        <v>2010</v>
      </c>
      <c r="BP4229" s="143" t="s">
        <v>24570</v>
      </c>
      <c r="BQ4229" s="143" t="s">
        <v>17560</v>
      </c>
    </row>
    <row r="4230" spans="15:69" x14ac:dyDescent="0.25">
      <c r="O4230" s="225" t="str">
        <f t="shared" si="1276"/>
        <v/>
      </c>
      <c r="BF4230" s="141">
        <v>66023</v>
      </c>
      <c r="BG4230" s="142" t="s">
        <v>13296</v>
      </c>
      <c r="BH4230" s="141" t="s">
        <v>478</v>
      </c>
      <c r="BI4230" s="141" t="s">
        <v>177</v>
      </c>
      <c r="BJ4230" s="141" t="s">
        <v>13297</v>
      </c>
      <c r="BK4230" s="141" t="s">
        <v>1976</v>
      </c>
      <c r="BL4230" s="141" t="s">
        <v>13298</v>
      </c>
      <c r="BM4230" s="141">
        <v>45.4737644974864</v>
      </c>
      <c r="BN4230" s="141">
        <v>-73.785085615080007</v>
      </c>
      <c r="BO4230" s="141">
        <v>1996</v>
      </c>
      <c r="BP4230" s="143" t="s">
        <v>24865</v>
      </c>
      <c r="BQ4230" s="143" t="s">
        <v>27848</v>
      </c>
    </row>
    <row r="4231" spans="15:69" x14ac:dyDescent="0.25">
      <c r="O4231" s="225" t="str">
        <f t="shared" si="1276"/>
        <v/>
      </c>
      <c r="BF4231" s="141">
        <v>66023</v>
      </c>
      <c r="BG4231" s="142" t="s">
        <v>13289</v>
      </c>
      <c r="BH4231" s="141" t="s">
        <v>478</v>
      </c>
      <c r="BI4231" s="141" t="s">
        <v>177</v>
      </c>
      <c r="BJ4231" s="141" t="s">
        <v>13290</v>
      </c>
      <c r="BK4231" s="141" t="s">
        <v>10318</v>
      </c>
      <c r="BL4231" s="141" t="s">
        <v>13291</v>
      </c>
      <c r="BM4231" s="141">
        <v>45.496665</v>
      </c>
      <c r="BN4231" s="141">
        <v>-73.783654999999996</v>
      </c>
      <c r="BO4231" s="141">
        <v>1973</v>
      </c>
      <c r="BP4231" s="143" t="s">
        <v>24865</v>
      </c>
      <c r="BQ4231" s="143" t="s">
        <v>27848</v>
      </c>
    </row>
    <row r="4232" spans="15:69" x14ac:dyDescent="0.25">
      <c r="O4232" s="225" t="str">
        <f t="shared" si="1276"/>
        <v/>
      </c>
      <c r="BF4232" s="141">
        <v>66023</v>
      </c>
      <c r="BG4232" s="142" t="s">
        <v>13279</v>
      </c>
      <c r="BH4232" s="141" t="s">
        <v>478</v>
      </c>
      <c r="BI4232" s="141" t="s">
        <v>177</v>
      </c>
      <c r="BJ4232" s="141" t="s">
        <v>13280</v>
      </c>
      <c r="BK4232" s="141" t="s">
        <v>13281</v>
      </c>
      <c r="BL4232" s="141" t="s">
        <v>13282</v>
      </c>
      <c r="BM4232" s="141">
        <v>45.496219680595097</v>
      </c>
      <c r="BN4232" s="141">
        <v>-73.720886094438995</v>
      </c>
      <c r="BO4232" s="141">
        <v>1991</v>
      </c>
      <c r="BP4232" s="143" t="s">
        <v>24865</v>
      </c>
      <c r="BQ4232" s="143" t="s">
        <v>27848</v>
      </c>
    </row>
    <row r="4233" spans="15:69" x14ac:dyDescent="0.25">
      <c r="O4233" s="225" t="str">
        <f t="shared" si="1276"/>
        <v/>
      </c>
      <c r="BF4233" s="141">
        <v>66023</v>
      </c>
      <c r="BG4233" s="142" t="s">
        <v>13328</v>
      </c>
      <c r="BH4233" s="141" t="s">
        <v>478</v>
      </c>
      <c r="BI4233" s="141" t="s">
        <v>177</v>
      </c>
      <c r="BJ4233" s="141" t="s">
        <v>13329</v>
      </c>
      <c r="BK4233" s="141" t="s">
        <v>10496</v>
      </c>
      <c r="BL4233" s="141" t="s">
        <v>13330</v>
      </c>
      <c r="BM4233" s="141">
        <v>45.479598836571398</v>
      </c>
      <c r="BN4233" s="141">
        <v>-73.72348089111</v>
      </c>
      <c r="BO4233" s="141">
        <v>1997</v>
      </c>
      <c r="BP4233" s="143" t="s">
        <v>24865</v>
      </c>
      <c r="BQ4233" s="143" t="s">
        <v>27848</v>
      </c>
    </row>
    <row r="4234" spans="15:69" x14ac:dyDescent="0.25">
      <c r="O4234" s="225" t="str">
        <f t="shared" si="1276"/>
        <v/>
      </c>
      <c r="BF4234" s="141">
        <v>66023</v>
      </c>
      <c r="BG4234" s="142" t="s">
        <v>13299</v>
      </c>
      <c r="BH4234" s="141" t="s">
        <v>478</v>
      </c>
      <c r="BI4234" s="141" t="s">
        <v>177</v>
      </c>
      <c r="BJ4234" s="141" t="s">
        <v>13300</v>
      </c>
      <c r="BK4234" s="141" t="s">
        <v>13301</v>
      </c>
      <c r="BL4234" s="141" t="s">
        <v>13302</v>
      </c>
      <c r="BM4234" s="141">
        <v>45.430439999999997</v>
      </c>
      <c r="BN4234" s="141">
        <v>-73.695244000000002</v>
      </c>
      <c r="BO4234" s="141">
        <v>1946</v>
      </c>
      <c r="BP4234" s="143" t="s">
        <v>24865</v>
      </c>
      <c r="BQ4234" s="143" t="s">
        <v>27848</v>
      </c>
    </row>
    <row r="4235" spans="15:69" x14ac:dyDescent="0.25">
      <c r="O4235" s="225" t="str">
        <f t="shared" si="1276"/>
        <v/>
      </c>
      <c r="BF4235" s="141">
        <v>66023</v>
      </c>
      <c r="BG4235" s="142" t="s">
        <v>13248</v>
      </c>
      <c r="BH4235" s="141" t="s">
        <v>478</v>
      </c>
      <c r="BI4235" s="141" t="s">
        <v>177</v>
      </c>
      <c r="BJ4235" s="141" t="s">
        <v>13249</v>
      </c>
      <c r="BK4235" s="141" t="s">
        <v>13250</v>
      </c>
      <c r="BL4235" s="141" t="s">
        <v>13251</v>
      </c>
      <c r="BM4235" s="141">
        <v>45.507068530283298</v>
      </c>
      <c r="BN4235" s="141">
        <v>-73.628122744906193</v>
      </c>
      <c r="BO4235" s="141">
        <v>1976</v>
      </c>
      <c r="BP4235" s="143" t="s">
        <v>24864</v>
      </c>
      <c r="BQ4235" s="143" t="s">
        <v>27848</v>
      </c>
    </row>
    <row r="4236" spans="15:69" x14ac:dyDescent="0.25">
      <c r="O4236" s="225" t="str">
        <f t="shared" si="1276"/>
        <v/>
      </c>
      <c r="BF4236" s="141">
        <v>52007</v>
      </c>
      <c r="BG4236" s="142" t="s">
        <v>17602</v>
      </c>
      <c r="BH4236" s="141" t="s">
        <v>478</v>
      </c>
      <c r="BI4236" s="141" t="s">
        <v>176</v>
      </c>
      <c r="BJ4236" s="141" t="s">
        <v>2110</v>
      </c>
      <c r="BK4236" s="141" t="s">
        <v>11424</v>
      </c>
      <c r="BL4236" s="141" t="s">
        <v>26576</v>
      </c>
      <c r="BM4236" s="141">
        <v>45.875291455949402</v>
      </c>
      <c r="BN4236" s="141">
        <v>-73.281698078126894</v>
      </c>
      <c r="BO4236" s="141">
        <v>1963</v>
      </c>
      <c r="BP4236" s="143" t="s">
        <v>480</v>
      </c>
      <c r="BQ4236" s="143" t="s">
        <v>17560</v>
      </c>
    </row>
    <row r="4237" spans="15:69" x14ac:dyDescent="0.25">
      <c r="O4237" s="225" t="str">
        <f t="shared" si="1276"/>
        <v/>
      </c>
      <c r="BF4237" s="141">
        <v>52007</v>
      </c>
      <c r="BG4237" s="142" t="s">
        <v>17603</v>
      </c>
      <c r="BH4237" s="141" t="s">
        <v>180</v>
      </c>
      <c r="BI4237" s="141" t="s">
        <v>191</v>
      </c>
      <c r="BJ4237" s="141"/>
      <c r="BK4237" s="141" t="s">
        <v>1236</v>
      </c>
      <c r="BL4237" s="141" t="s">
        <v>26577</v>
      </c>
      <c r="BM4237" s="141">
        <v>45.871789120634503</v>
      </c>
      <c r="BN4237" s="141">
        <v>-73.287761206064005</v>
      </c>
      <c r="BO4237" s="141">
        <v>1996</v>
      </c>
      <c r="BP4237" s="143" t="s">
        <v>482</v>
      </c>
      <c r="BQ4237" s="143" t="s">
        <v>17560</v>
      </c>
    </row>
    <row r="4238" spans="15:69" x14ac:dyDescent="0.25">
      <c r="O4238" s="225" t="str">
        <f t="shared" ref="O4238:O4301" si="1277">IF(OR(B4238="",C4238="",G4238="",H4238="",I4238="",AND(J4238="",BW4238=FALSE),AND(K4238="",BX4238=FALSE),AND(L4238="",BY4238=FALSE),AND(M4238="",BZ4238=FALSE)),"",(IF(AND(100&gt;=CG4238,CG4238&gt;80),"A",IF(AND(80&gt;=CG4238,CG4238&gt;60),"B",IF(AND(60&gt;=CG4238,CG4238&gt;40),"C",IF(AND(40&gt;=CG4238,CG4238&gt;20),"D","E"))))))</f>
        <v/>
      </c>
      <c r="BF4238" s="141">
        <v>52007</v>
      </c>
      <c r="BG4238" s="142" t="s">
        <v>17604</v>
      </c>
      <c r="BH4238" s="141" t="s">
        <v>180</v>
      </c>
      <c r="BI4238" s="141" t="s">
        <v>191</v>
      </c>
      <c r="BJ4238" s="141"/>
      <c r="BK4238" s="141" t="s">
        <v>2160</v>
      </c>
      <c r="BL4238" s="141" t="s">
        <v>17605</v>
      </c>
      <c r="BM4238" s="141">
        <v>45.888138400000003</v>
      </c>
      <c r="BN4238" s="141">
        <v>-73.275880000000001</v>
      </c>
      <c r="BO4238" s="141">
        <v>2000</v>
      </c>
      <c r="BP4238" s="143" t="s">
        <v>484</v>
      </c>
      <c r="BQ4238" s="143" t="s">
        <v>17560</v>
      </c>
    </row>
    <row r="4239" spans="15:69" x14ac:dyDescent="0.25">
      <c r="O4239" s="225" t="str">
        <f t="shared" si="1277"/>
        <v/>
      </c>
      <c r="BF4239" s="141">
        <v>52030</v>
      </c>
      <c r="BG4239" s="142" t="s">
        <v>17795</v>
      </c>
      <c r="BH4239" s="141" t="s">
        <v>478</v>
      </c>
      <c r="BI4239" s="141" t="s">
        <v>186</v>
      </c>
      <c r="BJ4239" s="141" t="s">
        <v>12489</v>
      </c>
      <c r="BK4239" s="141" t="s">
        <v>2160</v>
      </c>
      <c r="BL4239" s="141" t="s">
        <v>17796</v>
      </c>
      <c r="BM4239" s="141">
        <v>46.100267000000002</v>
      </c>
      <c r="BN4239" s="141">
        <v>-73.298404000000005</v>
      </c>
      <c r="BO4239" s="141">
        <v>2000</v>
      </c>
      <c r="BP4239" s="143"/>
      <c r="BQ4239" s="143" t="s">
        <v>17560</v>
      </c>
    </row>
    <row r="4240" spans="15:69" x14ac:dyDescent="0.25">
      <c r="O4240" s="225" t="str">
        <f t="shared" si="1277"/>
        <v/>
      </c>
      <c r="BF4240" s="141">
        <v>52030</v>
      </c>
      <c r="BG4240" s="142" t="s">
        <v>17797</v>
      </c>
      <c r="BH4240" s="141" t="s">
        <v>180</v>
      </c>
      <c r="BI4240" s="141" t="s">
        <v>191</v>
      </c>
      <c r="BJ4240" s="141"/>
      <c r="BK4240" s="141" t="s">
        <v>17798</v>
      </c>
      <c r="BL4240" s="141" t="s">
        <v>2796</v>
      </c>
      <c r="BM4240" s="141">
        <v>46.095440400000001</v>
      </c>
      <c r="BN4240" s="141">
        <v>-73.351006100000006</v>
      </c>
      <c r="BO4240" s="141">
        <v>2004</v>
      </c>
      <c r="BP4240" s="143"/>
      <c r="BQ4240" s="143" t="s">
        <v>17560</v>
      </c>
    </row>
    <row r="4241" spans="15:69" x14ac:dyDescent="0.25">
      <c r="O4241" s="225" t="str">
        <f t="shared" si="1277"/>
        <v/>
      </c>
      <c r="BF4241" s="141">
        <v>52035</v>
      </c>
      <c r="BG4241" s="142" t="s">
        <v>17813</v>
      </c>
      <c r="BH4241" s="141" t="s">
        <v>478</v>
      </c>
      <c r="BI4241" s="141" t="s">
        <v>186</v>
      </c>
      <c r="BJ4241" s="141"/>
      <c r="BK4241" s="141" t="s">
        <v>17749</v>
      </c>
      <c r="BL4241" s="141" t="s">
        <v>17738</v>
      </c>
      <c r="BM4241" s="141">
        <v>46.066375999999998</v>
      </c>
      <c r="BN4241" s="141">
        <v>-73.180329999999998</v>
      </c>
      <c r="BO4241" s="141">
        <v>1995</v>
      </c>
      <c r="BP4241" s="143"/>
      <c r="BQ4241" s="143" t="s">
        <v>17560</v>
      </c>
    </row>
    <row r="4242" spans="15:69" x14ac:dyDescent="0.25">
      <c r="O4242" s="225" t="str">
        <f t="shared" si="1277"/>
        <v/>
      </c>
      <c r="BF4242" s="141">
        <v>52035</v>
      </c>
      <c r="BG4242" s="142" t="s">
        <v>17737</v>
      </c>
      <c r="BH4242" s="141" t="s">
        <v>180</v>
      </c>
      <c r="BI4242" s="141" t="s">
        <v>191</v>
      </c>
      <c r="BJ4242" s="141"/>
      <c r="BK4242" s="141" t="s">
        <v>3371</v>
      </c>
      <c r="BL4242" s="141" t="s">
        <v>17738</v>
      </c>
      <c r="BM4242" s="141">
        <v>46.066490999999999</v>
      </c>
      <c r="BN4242" s="141">
        <v>-73.181044</v>
      </c>
      <c r="BO4242" s="141">
        <v>1995</v>
      </c>
      <c r="BP4242" s="143"/>
      <c r="BQ4242" s="143" t="s">
        <v>17560</v>
      </c>
    </row>
    <row r="4243" spans="15:69" x14ac:dyDescent="0.25">
      <c r="O4243" s="225" t="str">
        <f t="shared" si="1277"/>
        <v/>
      </c>
      <c r="BF4243" s="141">
        <v>52045</v>
      </c>
      <c r="BG4243" s="142" t="s">
        <v>17817</v>
      </c>
      <c r="BH4243" s="141" t="s">
        <v>180</v>
      </c>
      <c r="BI4243" s="141" t="s">
        <v>191</v>
      </c>
      <c r="BJ4243" s="141" t="s">
        <v>2514</v>
      </c>
      <c r="BK4243" s="141" t="s">
        <v>1735</v>
      </c>
      <c r="BL4243" s="141" t="s">
        <v>17818</v>
      </c>
      <c r="BM4243" s="141">
        <v>46.06635</v>
      </c>
      <c r="BN4243" s="141">
        <v>-73.140140000000002</v>
      </c>
      <c r="BO4243" s="141">
        <v>1994</v>
      </c>
      <c r="BP4243" s="143" t="s">
        <v>25548</v>
      </c>
      <c r="BQ4243" s="143" t="s">
        <v>17560</v>
      </c>
    </row>
    <row r="4244" spans="15:69" x14ac:dyDescent="0.25">
      <c r="O4244" s="225" t="str">
        <f t="shared" si="1277"/>
        <v/>
      </c>
      <c r="BF4244" s="141">
        <v>52045</v>
      </c>
      <c r="BG4244" s="142" t="s">
        <v>17819</v>
      </c>
      <c r="BH4244" s="141" t="s">
        <v>180</v>
      </c>
      <c r="BI4244" s="141" t="s">
        <v>191</v>
      </c>
      <c r="BJ4244" s="141" t="s">
        <v>2514</v>
      </c>
      <c r="BK4244" s="141" t="s">
        <v>11351</v>
      </c>
      <c r="BL4244" s="141" t="s">
        <v>10663</v>
      </c>
      <c r="BM4244" s="141">
        <v>46.058619999999998</v>
      </c>
      <c r="BN4244" s="141">
        <v>-73.134450000000001</v>
      </c>
      <c r="BO4244" s="141">
        <v>1974</v>
      </c>
      <c r="BP4244" s="143" t="s">
        <v>25549</v>
      </c>
      <c r="BQ4244" s="143" t="s">
        <v>17560</v>
      </c>
    </row>
    <row r="4245" spans="15:69" x14ac:dyDescent="0.25">
      <c r="O4245" s="225" t="str">
        <f t="shared" si="1277"/>
        <v/>
      </c>
      <c r="BF4245" s="141">
        <v>52080</v>
      </c>
      <c r="BG4245" s="142" t="s">
        <v>17841</v>
      </c>
      <c r="BH4245" s="141" t="s">
        <v>180</v>
      </c>
      <c r="BI4245" s="141" t="s">
        <v>191</v>
      </c>
      <c r="BJ4245" s="141" t="s">
        <v>17842</v>
      </c>
      <c r="BK4245" s="141" t="s">
        <v>2342</v>
      </c>
      <c r="BL4245" s="141" t="s">
        <v>17843</v>
      </c>
      <c r="BM4245" s="141">
        <v>46.301499999999997</v>
      </c>
      <c r="BN4245" s="141">
        <v>-73.375720000000001</v>
      </c>
      <c r="BO4245" s="141">
        <v>1984</v>
      </c>
      <c r="BP4245" s="143"/>
      <c r="BQ4245" s="143" t="s">
        <v>17560</v>
      </c>
    </row>
    <row r="4246" spans="15:69" x14ac:dyDescent="0.25">
      <c r="O4246" s="225" t="str">
        <f t="shared" si="1277"/>
        <v/>
      </c>
      <c r="BF4246" s="141">
        <v>52080</v>
      </c>
      <c r="BG4246" s="142" t="s">
        <v>17844</v>
      </c>
      <c r="BH4246" s="141" t="s">
        <v>478</v>
      </c>
      <c r="BI4246" s="141" t="s">
        <v>186</v>
      </c>
      <c r="BJ4246" s="141"/>
      <c r="BK4246" s="141" t="s">
        <v>3784</v>
      </c>
      <c r="BL4246" s="141" t="s">
        <v>17845</v>
      </c>
      <c r="BM4246" s="141">
        <v>46.293129999999998</v>
      </c>
      <c r="BN4246" s="141">
        <v>-73.388490000000004</v>
      </c>
      <c r="BO4246" s="141">
        <v>2012</v>
      </c>
      <c r="BP4246" s="143"/>
      <c r="BQ4246" s="143" t="s">
        <v>17560</v>
      </c>
    </row>
    <row r="4247" spans="15:69" x14ac:dyDescent="0.25">
      <c r="O4247" s="225" t="str">
        <f t="shared" si="1277"/>
        <v/>
      </c>
      <c r="BF4247" s="141">
        <v>52080</v>
      </c>
      <c r="BG4247" s="142" t="s">
        <v>17846</v>
      </c>
      <c r="BH4247" s="141" t="s">
        <v>180</v>
      </c>
      <c r="BI4247" s="141" t="s">
        <v>178</v>
      </c>
      <c r="BJ4247" s="141"/>
      <c r="BK4247" s="141" t="s">
        <v>2282</v>
      </c>
      <c r="BL4247" s="141" t="s">
        <v>17847</v>
      </c>
      <c r="BM4247" s="141">
        <v>46.296990000000001</v>
      </c>
      <c r="BN4247" s="141">
        <v>-73.373390000000001</v>
      </c>
      <c r="BO4247" s="141">
        <v>1985</v>
      </c>
      <c r="BP4247" s="143"/>
      <c r="BQ4247" s="143" t="s">
        <v>17560</v>
      </c>
    </row>
    <row r="4248" spans="15:69" x14ac:dyDescent="0.25">
      <c r="O4248" s="225" t="str">
        <f t="shared" si="1277"/>
        <v/>
      </c>
      <c r="BF4248" s="141">
        <v>52080</v>
      </c>
      <c r="BG4248" s="142" t="s">
        <v>17848</v>
      </c>
      <c r="BH4248" s="141" t="s">
        <v>180</v>
      </c>
      <c r="BI4248" s="141" t="s">
        <v>191</v>
      </c>
      <c r="BJ4248" s="141" t="s">
        <v>17849</v>
      </c>
      <c r="BK4248" s="141" t="s">
        <v>2160</v>
      </c>
      <c r="BL4248" s="141" t="s">
        <v>17850</v>
      </c>
      <c r="BM4248" s="141">
        <v>46.302419999999998</v>
      </c>
      <c r="BN4248" s="141">
        <v>-73.393379999999993</v>
      </c>
      <c r="BO4248" s="141">
        <v>1965</v>
      </c>
      <c r="BP4248" s="143"/>
      <c r="BQ4248" s="143" t="s">
        <v>17560</v>
      </c>
    </row>
    <row r="4249" spans="15:69" x14ac:dyDescent="0.25">
      <c r="O4249" s="225" t="str">
        <f t="shared" si="1277"/>
        <v/>
      </c>
      <c r="BF4249" s="141">
        <v>52080</v>
      </c>
      <c r="BG4249" s="142" t="s">
        <v>17851</v>
      </c>
      <c r="BH4249" s="141" t="s">
        <v>478</v>
      </c>
      <c r="BI4249" s="141" t="s">
        <v>176</v>
      </c>
      <c r="BJ4249" s="141" t="s">
        <v>17852</v>
      </c>
      <c r="BK4249" s="141" t="s">
        <v>17853</v>
      </c>
      <c r="BL4249" s="141" t="s">
        <v>17854</v>
      </c>
      <c r="BM4249" s="141">
        <v>46.299909999999997</v>
      </c>
      <c r="BN4249" s="141">
        <v>-73.403120000000001</v>
      </c>
      <c r="BO4249" s="141">
        <v>1977</v>
      </c>
      <c r="BP4249" s="143"/>
      <c r="BQ4249" s="143" t="s">
        <v>17560</v>
      </c>
    </row>
    <row r="4250" spans="15:69" x14ac:dyDescent="0.25">
      <c r="O4250" s="225" t="str">
        <f t="shared" si="1277"/>
        <v/>
      </c>
      <c r="BF4250" s="141">
        <v>52090</v>
      </c>
      <c r="BG4250" s="142" t="s">
        <v>17898</v>
      </c>
      <c r="BH4250" s="141" t="s">
        <v>478</v>
      </c>
      <c r="BI4250" s="141" t="s">
        <v>176</v>
      </c>
      <c r="BJ4250" s="141" t="s">
        <v>12898</v>
      </c>
      <c r="BK4250" s="141" t="s">
        <v>1794</v>
      </c>
      <c r="BL4250" s="141" t="s">
        <v>17899</v>
      </c>
      <c r="BM4250" s="141">
        <v>46.33211</v>
      </c>
      <c r="BN4250" s="141">
        <v>-73.27655</v>
      </c>
      <c r="BO4250" s="141">
        <v>1984</v>
      </c>
      <c r="BP4250" s="143"/>
      <c r="BQ4250" s="143" t="s">
        <v>17560</v>
      </c>
    </row>
    <row r="4251" spans="15:69" x14ac:dyDescent="0.25">
      <c r="O4251" s="225" t="str">
        <f t="shared" si="1277"/>
        <v/>
      </c>
      <c r="BF4251" s="141">
        <v>52090</v>
      </c>
      <c r="BG4251" s="142" t="s">
        <v>17900</v>
      </c>
      <c r="BH4251" s="141" t="s">
        <v>478</v>
      </c>
      <c r="BI4251" s="141" t="s">
        <v>177</v>
      </c>
      <c r="BJ4251" s="141"/>
      <c r="BK4251" s="141" t="s">
        <v>1794</v>
      </c>
      <c r="BL4251" s="141" t="s">
        <v>17899</v>
      </c>
      <c r="BM4251" s="141">
        <v>46.33211</v>
      </c>
      <c r="BN4251" s="141">
        <v>-73.27655</v>
      </c>
      <c r="BO4251" s="141">
        <v>1984</v>
      </c>
      <c r="BP4251" s="143" t="s">
        <v>25555</v>
      </c>
      <c r="BQ4251" s="143" t="s">
        <v>17560</v>
      </c>
    </row>
    <row r="4252" spans="15:69" x14ac:dyDescent="0.25">
      <c r="O4252" s="225" t="str">
        <f t="shared" si="1277"/>
        <v/>
      </c>
      <c r="BF4252" s="141">
        <v>53020</v>
      </c>
      <c r="BG4252" s="142" t="s">
        <v>21802</v>
      </c>
      <c r="BH4252" s="141" t="s">
        <v>180</v>
      </c>
      <c r="BI4252" s="141" t="s">
        <v>178</v>
      </c>
      <c r="BJ4252" s="141"/>
      <c r="BK4252" s="141" t="s">
        <v>10592</v>
      </c>
      <c r="BL4252" s="141" t="s">
        <v>26584</v>
      </c>
      <c r="BM4252" s="141">
        <v>45.979089999999999</v>
      </c>
      <c r="BN4252" s="141">
        <v>-73.003770000000003</v>
      </c>
      <c r="BO4252" s="141">
        <v>2001</v>
      </c>
      <c r="BP4252" s="143" t="s">
        <v>484</v>
      </c>
      <c r="BQ4252" s="143" t="s">
        <v>17560</v>
      </c>
    </row>
    <row r="4253" spans="15:69" x14ac:dyDescent="0.25">
      <c r="O4253" s="225" t="str">
        <f t="shared" si="1277"/>
        <v/>
      </c>
      <c r="BF4253" s="141">
        <v>53020</v>
      </c>
      <c r="BG4253" s="142" t="s">
        <v>21803</v>
      </c>
      <c r="BH4253" s="141" t="s">
        <v>180</v>
      </c>
      <c r="BI4253" s="141" t="s">
        <v>191</v>
      </c>
      <c r="BJ4253" s="141"/>
      <c r="BK4253" s="141" t="s">
        <v>10592</v>
      </c>
      <c r="BL4253" s="141" t="s">
        <v>26584</v>
      </c>
      <c r="BM4253" s="141">
        <v>45.979089999999999</v>
      </c>
      <c r="BN4253" s="141">
        <v>-73.003770000000003</v>
      </c>
      <c r="BO4253" s="141">
        <v>2001</v>
      </c>
      <c r="BP4253" s="143"/>
      <c r="BQ4253" s="143" t="s">
        <v>17560</v>
      </c>
    </row>
    <row r="4254" spans="15:69" x14ac:dyDescent="0.25">
      <c r="O4254" s="225" t="str">
        <f t="shared" si="1277"/>
        <v/>
      </c>
      <c r="BF4254" s="141">
        <v>53020</v>
      </c>
      <c r="BG4254" s="142" t="s">
        <v>21804</v>
      </c>
      <c r="BH4254" s="141" t="s">
        <v>478</v>
      </c>
      <c r="BI4254" s="141" t="s">
        <v>186</v>
      </c>
      <c r="BJ4254" s="141"/>
      <c r="BK4254" s="141" t="s">
        <v>2968</v>
      </c>
      <c r="BL4254" s="141" t="s">
        <v>2969</v>
      </c>
      <c r="BM4254" s="141">
        <v>46.01681</v>
      </c>
      <c r="BN4254" s="141">
        <v>-73.034369999999996</v>
      </c>
      <c r="BO4254" s="141">
        <v>1968</v>
      </c>
      <c r="BP4254" s="143"/>
      <c r="BQ4254" s="143" t="s">
        <v>17560</v>
      </c>
    </row>
    <row r="4255" spans="15:69" x14ac:dyDescent="0.25">
      <c r="O4255" s="225" t="str">
        <f t="shared" si="1277"/>
        <v/>
      </c>
      <c r="BF4255" s="141">
        <v>53020</v>
      </c>
      <c r="BG4255" s="142" t="s">
        <v>21805</v>
      </c>
      <c r="BH4255" s="141" t="s">
        <v>478</v>
      </c>
      <c r="BI4255" s="141" t="s">
        <v>186</v>
      </c>
      <c r="BJ4255" s="141"/>
      <c r="BK4255" s="141" t="s">
        <v>2970</v>
      </c>
      <c r="BL4255" s="141" t="s">
        <v>2971</v>
      </c>
      <c r="BM4255" s="141">
        <v>45.980130000000003</v>
      </c>
      <c r="BN4255" s="141">
        <v>-73.138040000000004</v>
      </c>
      <c r="BO4255" s="141">
        <v>1972</v>
      </c>
      <c r="BP4255" s="143"/>
      <c r="BQ4255" s="143" t="s">
        <v>17560</v>
      </c>
    </row>
    <row r="4256" spans="15:69" x14ac:dyDescent="0.25">
      <c r="O4256" s="225" t="str">
        <f t="shared" si="1277"/>
        <v/>
      </c>
      <c r="BF4256" s="141">
        <v>53032</v>
      </c>
      <c r="BG4256" s="142" t="s">
        <v>2967</v>
      </c>
      <c r="BH4256" s="141" t="s">
        <v>180</v>
      </c>
      <c r="BI4256" s="141" t="s">
        <v>178</v>
      </c>
      <c r="BJ4256" s="141"/>
      <c r="BK4256" s="141" t="s">
        <v>1815</v>
      </c>
      <c r="BL4256" s="141" t="s">
        <v>20230</v>
      </c>
      <c r="BM4256" s="141">
        <v>45.886975</v>
      </c>
      <c r="BN4256" s="141">
        <v>-73.150944999999993</v>
      </c>
      <c r="BO4256" s="141">
        <v>2012</v>
      </c>
      <c r="BP4256" s="143"/>
      <c r="BQ4256" s="143" t="s">
        <v>17560</v>
      </c>
    </row>
    <row r="4257" spans="15:69" x14ac:dyDescent="0.25">
      <c r="O4257" s="225" t="str">
        <f t="shared" si="1277"/>
        <v/>
      </c>
      <c r="BF4257" s="141">
        <v>53040</v>
      </c>
      <c r="BG4257" s="142" t="s">
        <v>21557</v>
      </c>
      <c r="BH4257" s="141" t="s">
        <v>180</v>
      </c>
      <c r="BI4257" s="141" t="s">
        <v>191</v>
      </c>
      <c r="BJ4257" s="141" t="s">
        <v>21558</v>
      </c>
      <c r="BK4257" s="141"/>
      <c r="BL4257" s="141"/>
      <c r="BM4257" s="141">
        <v>45.541283</v>
      </c>
      <c r="BN4257" s="141">
        <v>-73.092465000000004</v>
      </c>
      <c r="BO4257" s="141">
        <v>1994</v>
      </c>
      <c r="BP4257" s="143"/>
      <c r="BQ4257" s="143" t="s">
        <v>17560</v>
      </c>
    </row>
    <row r="4258" spans="15:69" x14ac:dyDescent="0.25">
      <c r="O4258" s="225" t="str">
        <f t="shared" si="1277"/>
        <v/>
      </c>
      <c r="BF4258" s="141">
        <v>56015</v>
      </c>
      <c r="BG4258" s="142" t="s">
        <v>22648</v>
      </c>
      <c r="BH4258" s="141" t="s">
        <v>180</v>
      </c>
      <c r="BI4258" s="141" t="s">
        <v>191</v>
      </c>
      <c r="BJ4258" s="141"/>
      <c r="BK4258" s="141" t="s">
        <v>11613</v>
      </c>
      <c r="BL4258" s="141" t="s">
        <v>22514</v>
      </c>
      <c r="BM4258" s="141">
        <v>45.08569</v>
      </c>
      <c r="BN4258" s="141">
        <v>-73.306740000000005</v>
      </c>
      <c r="BO4258" s="141">
        <v>2009</v>
      </c>
      <c r="BP4258" s="143"/>
      <c r="BQ4258" s="143" t="s">
        <v>17560</v>
      </c>
    </row>
    <row r="4259" spans="15:69" x14ac:dyDescent="0.25">
      <c r="O4259" s="225" t="str">
        <f t="shared" si="1277"/>
        <v/>
      </c>
      <c r="BF4259" s="141">
        <v>51060</v>
      </c>
      <c r="BG4259" s="142" t="s">
        <v>10718</v>
      </c>
      <c r="BH4259" s="141" t="s">
        <v>478</v>
      </c>
      <c r="BI4259" s="141" t="s">
        <v>176</v>
      </c>
      <c r="BJ4259" s="141"/>
      <c r="BK4259" s="141"/>
      <c r="BL4259" s="141" t="s">
        <v>27476</v>
      </c>
      <c r="BM4259" s="141">
        <v>46.256680000000003</v>
      </c>
      <c r="BN4259" s="141">
        <v>-73.122820000000004</v>
      </c>
      <c r="BO4259" s="141">
        <v>2014</v>
      </c>
      <c r="BP4259" s="143" t="s">
        <v>27775</v>
      </c>
      <c r="BQ4259" s="143" t="s">
        <v>27848</v>
      </c>
    </row>
    <row r="4260" spans="15:69" x14ac:dyDescent="0.25">
      <c r="O4260" s="225" t="str">
        <f t="shared" si="1277"/>
        <v/>
      </c>
      <c r="BF4260" s="141">
        <v>57010</v>
      </c>
      <c r="BG4260" s="142" t="s">
        <v>22444</v>
      </c>
      <c r="BH4260" s="141" t="s">
        <v>180</v>
      </c>
      <c r="BI4260" s="141" t="s">
        <v>191</v>
      </c>
      <c r="BJ4260" s="141" t="s">
        <v>15885</v>
      </c>
      <c r="BK4260" s="141" t="s">
        <v>1825</v>
      </c>
      <c r="BL4260" s="141" t="s">
        <v>22445</v>
      </c>
      <c r="BM4260" s="141">
        <v>45.509411999999998</v>
      </c>
      <c r="BN4260" s="141">
        <v>-73.330535999999995</v>
      </c>
      <c r="BO4260" s="141">
        <v>2004</v>
      </c>
      <c r="BP4260" s="143"/>
      <c r="BQ4260" s="143" t="s">
        <v>26794</v>
      </c>
    </row>
    <row r="4261" spans="15:69" x14ac:dyDescent="0.25">
      <c r="O4261" s="225" t="str">
        <f t="shared" si="1277"/>
        <v/>
      </c>
      <c r="BF4261" s="141">
        <v>56015</v>
      </c>
      <c r="BG4261" s="142" t="s">
        <v>22513</v>
      </c>
      <c r="BH4261" s="141" t="s">
        <v>180</v>
      </c>
      <c r="BI4261" s="141" t="s">
        <v>191</v>
      </c>
      <c r="BJ4261" s="141"/>
      <c r="BK4261" s="141" t="s">
        <v>2920</v>
      </c>
      <c r="BL4261" s="141" t="s">
        <v>22514</v>
      </c>
      <c r="BM4261" s="141">
        <v>45.063549999999999</v>
      </c>
      <c r="BN4261" s="141">
        <v>-73.317139999999995</v>
      </c>
      <c r="BO4261" s="141">
        <v>2012</v>
      </c>
      <c r="BP4261" s="143"/>
      <c r="BQ4261" s="143" t="s">
        <v>17560</v>
      </c>
    </row>
    <row r="4262" spans="15:69" x14ac:dyDescent="0.25">
      <c r="O4262" s="225" t="str">
        <f t="shared" si="1277"/>
        <v/>
      </c>
      <c r="BF4262" s="141">
        <v>56015</v>
      </c>
      <c r="BG4262" s="142" t="s">
        <v>22515</v>
      </c>
      <c r="BH4262" s="141" t="s">
        <v>180</v>
      </c>
      <c r="BI4262" s="141" t="s">
        <v>191</v>
      </c>
      <c r="BJ4262" s="141"/>
      <c r="BK4262" s="141" t="s">
        <v>2050</v>
      </c>
      <c r="BL4262" s="141" t="s">
        <v>22514</v>
      </c>
      <c r="BM4262" s="141">
        <v>45.063000000000002</v>
      </c>
      <c r="BN4262" s="141">
        <v>-73.317509999999999</v>
      </c>
      <c r="BO4262" s="141">
        <v>2012</v>
      </c>
      <c r="BP4262" s="143"/>
      <c r="BQ4262" s="143" t="s">
        <v>17560</v>
      </c>
    </row>
    <row r="4263" spans="15:69" x14ac:dyDescent="0.25">
      <c r="O4263" s="225" t="str">
        <f t="shared" si="1277"/>
        <v/>
      </c>
      <c r="BF4263" s="141">
        <v>56015</v>
      </c>
      <c r="BG4263" s="142" t="s">
        <v>22516</v>
      </c>
      <c r="BH4263" s="141" t="s">
        <v>180</v>
      </c>
      <c r="BI4263" s="141" t="s">
        <v>191</v>
      </c>
      <c r="BJ4263" s="141"/>
      <c r="BK4263" s="141" t="s">
        <v>22517</v>
      </c>
      <c r="BL4263" s="141" t="s">
        <v>22518</v>
      </c>
      <c r="BM4263" s="141">
        <v>45.094430000000003</v>
      </c>
      <c r="BN4263" s="141">
        <v>-73.295000000000002</v>
      </c>
      <c r="BO4263" s="141">
        <v>2009</v>
      </c>
      <c r="BP4263" s="143"/>
      <c r="BQ4263" s="143" t="s">
        <v>17560</v>
      </c>
    </row>
    <row r="4264" spans="15:69" x14ac:dyDescent="0.25">
      <c r="O4264" s="225" t="str">
        <f t="shared" si="1277"/>
        <v/>
      </c>
      <c r="BF4264" s="141">
        <v>56055</v>
      </c>
      <c r="BG4264" s="142" t="s">
        <v>22641</v>
      </c>
      <c r="BH4264" s="141" t="s">
        <v>478</v>
      </c>
      <c r="BI4264" s="141" t="s">
        <v>176</v>
      </c>
      <c r="BJ4264" s="141" t="s">
        <v>4924</v>
      </c>
      <c r="BK4264" s="141" t="s">
        <v>22640</v>
      </c>
      <c r="BL4264" s="141" t="s">
        <v>8840</v>
      </c>
      <c r="BM4264" s="141">
        <v>45.223574999999997</v>
      </c>
      <c r="BN4264" s="141">
        <v>-73.095067999999998</v>
      </c>
      <c r="BO4264" s="141">
        <v>1990</v>
      </c>
      <c r="BP4264" s="143" t="s">
        <v>26217</v>
      </c>
      <c r="BQ4264" s="143" t="s">
        <v>17560</v>
      </c>
    </row>
    <row r="4265" spans="15:69" x14ac:dyDescent="0.25">
      <c r="O4265" s="225" t="str">
        <f t="shared" si="1277"/>
        <v/>
      </c>
      <c r="BF4265" s="141">
        <v>56055</v>
      </c>
      <c r="BG4265" s="142" t="s">
        <v>22642</v>
      </c>
      <c r="BH4265" s="141" t="s">
        <v>478</v>
      </c>
      <c r="BI4265" s="141" t="s">
        <v>176</v>
      </c>
      <c r="BJ4265" s="141"/>
      <c r="BK4265" s="141" t="s">
        <v>22640</v>
      </c>
      <c r="BL4265" s="141" t="s">
        <v>8840</v>
      </c>
      <c r="BM4265" s="141">
        <v>45.223574999999997</v>
      </c>
      <c r="BN4265" s="141">
        <v>-73.095067999999998</v>
      </c>
      <c r="BO4265" s="141">
        <v>1990</v>
      </c>
      <c r="BP4265" s="143" t="s">
        <v>26218</v>
      </c>
      <c r="BQ4265" s="143" t="s">
        <v>17560</v>
      </c>
    </row>
    <row r="4266" spans="15:69" x14ac:dyDescent="0.25">
      <c r="O4266" s="225" t="str">
        <f t="shared" si="1277"/>
        <v/>
      </c>
      <c r="BF4266" s="141">
        <v>56055</v>
      </c>
      <c r="BG4266" s="142" t="s">
        <v>22643</v>
      </c>
      <c r="BH4266" s="141" t="s">
        <v>478</v>
      </c>
      <c r="BI4266" s="141" t="s">
        <v>177</v>
      </c>
      <c r="BJ4266" s="141" t="s">
        <v>1807</v>
      </c>
      <c r="BK4266" s="141" t="s">
        <v>22640</v>
      </c>
      <c r="BL4266" s="141" t="s">
        <v>8840</v>
      </c>
      <c r="BM4266" s="141">
        <v>45.223574999999997</v>
      </c>
      <c r="BN4266" s="141">
        <v>-73.095067999999998</v>
      </c>
      <c r="BO4266" s="141">
        <v>1990</v>
      </c>
      <c r="BP4266" s="143" t="s">
        <v>26219</v>
      </c>
      <c r="BQ4266" s="143" t="s">
        <v>17560</v>
      </c>
    </row>
    <row r="4267" spans="15:69" x14ac:dyDescent="0.25">
      <c r="O4267" s="225" t="str">
        <f t="shared" si="1277"/>
        <v/>
      </c>
      <c r="BF4267" s="141">
        <v>56055</v>
      </c>
      <c r="BG4267" s="142" t="s">
        <v>22644</v>
      </c>
      <c r="BH4267" s="141" t="s">
        <v>478</v>
      </c>
      <c r="BI4267" s="141" t="s">
        <v>186</v>
      </c>
      <c r="BJ4267" s="141" t="s">
        <v>12473</v>
      </c>
      <c r="BK4267" s="141" t="s">
        <v>22640</v>
      </c>
      <c r="BL4267" s="141" t="s">
        <v>8840</v>
      </c>
      <c r="BM4267" s="141">
        <v>45.223574999999997</v>
      </c>
      <c r="BN4267" s="141">
        <v>-73.095067999999998</v>
      </c>
      <c r="BO4267" s="141">
        <v>1990</v>
      </c>
      <c r="BP4267" s="143" t="s">
        <v>26220</v>
      </c>
      <c r="BQ4267" s="143" t="s">
        <v>17560</v>
      </c>
    </row>
    <row r="4268" spans="15:69" x14ac:dyDescent="0.25">
      <c r="O4268" s="225" t="str">
        <f t="shared" si="1277"/>
        <v/>
      </c>
      <c r="BF4268" s="141">
        <v>56055</v>
      </c>
      <c r="BG4268" s="142" t="s">
        <v>22645</v>
      </c>
      <c r="BH4268" s="141" t="s">
        <v>478</v>
      </c>
      <c r="BI4268" s="141" t="s">
        <v>1268</v>
      </c>
      <c r="BJ4268" s="141" t="s">
        <v>12141</v>
      </c>
      <c r="BK4268" s="141" t="s">
        <v>22640</v>
      </c>
      <c r="BL4268" s="141" t="s">
        <v>8840</v>
      </c>
      <c r="BM4268" s="141">
        <v>45.223574999999997</v>
      </c>
      <c r="BN4268" s="141">
        <v>-73.095067999999998</v>
      </c>
      <c r="BO4268" s="141">
        <v>1990</v>
      </c>
      <c r="BP4268" s="143" t="s">
        <v>26221</v>
      </c>
      <c r="BQ4268" s="143" t="s">
        <v>17560</v>
      </c>
    </row>
    <row r="4269" spans="15:69" x14ac:dyDescent="0.25">
      <c r="O4269" s="225" t="str">
        <f t="shared" si="1277"/>
        <v/>
      </c>
      <c r="BF4269" s="141">
        <v>56083</v>
      </c>
      <c r="BG4269" s="142" t="s">
        <v>20694</v>
      </c>
      <c r="BH4269" s="141" t="s">
        <v>478</v>
      </c>
      <c r="BI4269" s="141" t="s">
        <v>186</v>
      </c>
      <c r="BJ4269" s="141" t="s">
        <v>20695</v>
      </c>
      <c r="BK4269" s="141" t="s">
        <v>2323</v>
      </c>
      <c r="BL4269" s="141" t="s">
        <v>20696</v>
      </c>
      <c r="BM4269" s="141">
        <v>45.299550000000004</v>
      </c>
      <c r="BN4269" s="141">
        <v>-73.242890000000003</v>
      </c>
      <c r="BO4269" s="141">
        <v>2000</v>
      </c>
      <c r="BP4269" s="143"/>
      <c r="BQ4269" s="143" t="s">
        <v>17560</v>
      </c>
    </row>
    <row r="4270" spans="15:69" x14ac:dyDescent="0.25">
      <c r="O4270" s="225" t="str">
        <f t="shared" si="1277"/>
        <v/>
      </c>
      <c r="BF4270" s="141">
        <v>57020</v>
      </c>
      <c r="BG4270" s="142" t="s">
        <v>20955</v>
      </c>
      <c r="BH4270" s="141" t="s">
        <v>180</v>
      </c>
      <c r="BI4270" s="141" t="s">
        <v>191</v>
      </c>
      <c r="BJ4270" s="141" t="s">
        <v>5459</v>
      </c>
      <c r="BK4270" s="141" t="s">
        <v>14659</v>
      </c>
      <c r="BL4270" s="141" t="s">
        <v>20956</v>
      </c>
      <c r="BM4270" s="141">
        <v>45.488074421179498</v>
      </c>
      <c r="BN4270" s="141">
        <v>-73.268511277258597</v>
      </c>
      <c r="BO4270" s="141">
        <v>1999</v>
      </c>
      <c r="BP4270" s="143"/>
      <c r="BQ4270" s="143" t="s">
        <v>17560</v>
      </c>
    </row>
    <row r="4271" spans="15:69" x14ac:dyDescent="0.25">
      <c r="O4271" s="225" t="str">
        <f t="shared" si="1277"/>
        <v/>
      </c>
      <c r="BF4271" s="141">
        <v>57020</v>
      </c>
      <c r="BG4271" s="142" t="s">
        <v>20957</v>
      </c>
      <c r="BH4271" s="141" t="s">
        <v>180</v>
      </c>
      <c r="BI4271" s="141" t="s">
        <v>191</v>
      </c>
      <c r="BJ4271" s="141" t="s">
        <v>20958</v>
      </c>
      <c r="BK4271" s="141" t="s">
        <v>14640</v>
      </c>
      <c r="BL4271" s="141" t="s">
        <v>20959</v>
      </c>
      <c r="BM4271" s="141">
        <v>45.526899999999998</v>
      </c>
      <c r="BN4271" s="141">
        <v>-73.344539999999995</v>
      </c>
      <c r="BO4271" s="141">
        <v>1999</v>
      </c>
      <c r="BP4271" s="143"/>
      <c r="BQ4271" s="143" t="s">
        <v>17560</v>
      </c>
    </row>
    <row r="4272" spans="15:69" x14ac:dyDescent="0.25">
      <c r="O4272" s="225" t="str">
        <f t="shared" si="1277"/>
        <v/>
      </c>
      <c r="BF4272" s="141">
        <v>57025</v>
      </c>
      <c r="BG4272" s="142" t="s">
        <v>22330</v>
      </c>
      <c r="BH4272" s="141" t="s">
        <v>478</v>
      </c>
      <c r="BI4272" s="141" t="s">
        <v>176</v>
      </c>
      <c r="BJ4272" s="141" t="s">
        <v>1553</v>
      </c>
      <c r="BK4272" s="141" t="s">
        <v>20721</v>
      </c>
      <c r="BL4272" s="141" t="s">
        <v>2220</v>
      </c>
      <c r="BM4272" s="141">
        <v>45.535263</v>
      </c>
      <c r="BN4272" s="141">
        <v>-73.228340000000003</v>
      </c>
      <c r="BO4272" s="141">
        <v>1958</v>
      </c>
      <c r="BP4272" s="143" t="s">
        <v>25979</v>
      </c>
      <c r="BQ4272" s="143" t="s">
        <v>17560</v>
      </c>
    </row>
    <row r="4273" spans="15:69" x14ac:dyDescent="0.25">
      <c r="O4273" s="225" t="str">
        <f t="shared" si="1277"/>
        <v/>
      </c>
      <c r="BF4273" s="141">
        <v>57025</v>
      </c>
      <c r="BG4273" s="142" t="s">
        <v>22331</v>
      </c>
      <c r="BH4273" s="141" t="s">
        <v>478</v>
      </c>
      <c r="BI4273" s="141" t="s">
        <v>186</v>
      </c>
      <c r="BJ4273" s="141"/>
      <c r="BK4273" s="141" t="s">
        <v>5043</v>
      </c>
      <c r="BL4273" s="141" t="s">
        <v>20723</v>
      </c>
      <c r="BM4273" s="141">
        <v>45.552174000000001</v>
      </c>
      <c r="BN4273" s="141">
        <v>-73.184169999999995</v>
      </c>
      <c r="BO4273" s="141">
        <v>1960</v>
      </c>
      <c r="BP4273" s="143" t="s">
        <v>25980</v>
      </c>
      <c r="BQ4273" s="143" t="s">
        <v>17560</v>
      </c>
    </row>
    <row r="4274" spans="15:69" x14ac:dyDescent="0.25">
      <c r="O4274" s="225" t="str">
        <f t="shared" si="1277"/>
        <v/>
      </c>
      <c r="BF4274" s="141">
        <v>57025</v>
      </c>
      <c r="BG4274" s="142" t="s">
        <v>22332</v>
      </c>
      <c r="BH4274" s="141" t="s">
        <v>478</v>
      </c>
      <c r="BI4274" s="141" t="s">
        <v>186</v>
      </c>
      <c r="BJ4274" s="141"/>
      <c r="BK4274" s="141" t="s">
        <v>20725</v>
      </c>
      <c r="BL4274" s="141" t="s">
        <v>20723</v>
      </c>
      <c r="BM4274" s="141">
        <v>45.531154999999998</v>
      </c>
      <c r="BN4274" s="141">
        <v>-73.205414000000005</v>
      </c>
      <c r="BO4274" s="141">
        <v>1974</v>
      </c>
      <c r="BP4274" s="143" t="s">
        <v>25981</v>
      </c>
      <c r="BQ4274" s="143" t="s">
        <v>17560</v>
      </c>
    </row>
    <row r="4275" spans="15:69" x14ac:dyDescent="0.25">
      <c r="O4275" s="225" t="str">
        <f t="shared" si="1277"/>
        <v/>
      </c>
      <c r="BF4275" s="141">
        <v>57025</v>
      </c>
      <c r="BG4275" s="142" t="s">
        <v>22333</v>
      </c>
      <c r="BH4275" s="141" t="s">
        <v>478</v>
      </c>
      <c r="BI4275" s="141" t="s">
        <v>186</v>
      </c>
      <c r="BJ4275" s="141"/>
      <c r="BK4275" s="141" t="s">
        <v>3721</v>
      </c>
      <c r="BL4275" s="141" t="s">
        <v>20907</v>
      </c>
      <c r="BM4275" s="141">
        <v>45.540675999999998</v>
      </c>
      <c r="BN4275" s="141">
        <v>-73.204440000000005</v>
      </c>
      <c r="BO4275" s="141">
        <v>1974</v>
      </c>
      <c r="BP4275" s="143" t="s">
        <v>25981</v>
      </c>
      <c r="BQ4275" s="143" t="s">
        <v>17560</v>
      </c>
    </row>
    <row r="4276" spans="15:69" x14ac:dyDescent="0.25">
      <c r="O4276" s="225" t="str">
        <f t="shared" si="1277"/>
        <v/>
      </c>
      <c r="BF4276" s="141">
        <v>57025</v>
      </c>
      <c r="BG4276" s="142" t="s">
        <v>22334</v>
      </c>
      <c r="BH4276" s="141" t="s">
        <v>478</v>
      </c>
      <c r="BI4276" s="141" t="s">
        <v>186</v>
      </c>
      <c r="BJ4276" s="141"/>
      <c r="BK4276" s="141" t="s">
        <v>16597</v>
      </c>
      <c r="BL4276" s="141" t="s">
        <v>20909</v>
      </c>
      <c r="BM4276" s="141">
        <v>45.556199999999997</v>
      </c>
      <c r="BN4276" s="141">
        <v>-73.198089999999993</v>
      </c>
      <c r="BO4276" s="141">
        <v>1974</v>
      </c>
      <c r="BP4276" s="143" t="s">
        <v>25981</v>
      </c>
      <c r="BQ4276" s="143" t="s">
        <v>17560</v>
      </c>
    </row>
    <row r="4277" spans="15:69" x14ac:dyDescent="0.25">
      <c r="O4277" s="225" t="str">
        <f t="shared" si="1277"/>
        <v/>
      </c>
      <c r="BF4277" s="141">
        <v>57025</v>
      </c>
      <c r="BG4277" s="142" t="s">
        <v>22335</v>
      </c>
      <c r="BH4277" s="141" t="s">
        <v>478</v>
      </c>
      <c r="BI4277" s="141" t="s">
        <v>177</v>
      </c>
      <c r="BJ4277" s="141" t="s">
        <v>21712</v>
      </c>
      <c r="BK4277" s="141" t="s">
        <v>12706</v>
      </c>
      <c r="BL4277" s="141" t="s">
        <v>21713</v>
      </c>
      <c r="BM4277" s="141">
        <v>45.5527743027436</v>
      </c>
      <c r="BN4277" s="141">
        <v>-73.184286831962794</v>
      </c>
      <c r="BO4277" s="141">
        <v>2006</v>
      </c>
      <c r="BP4277" s="143" t="s">
        <v>4001</v>
      </c>
      <c r="BQ4277" s="143" t="s">
        <v>17560</v>
      </c>
    </row>
    <row r="4278" spans="15:69" x14ac:dyDescent="0.25">
      <c r="O4278" s="225" t="str">
        <f t="shared" si="1277"/>
        <v/>
      </c>
      <c r="BF4278" s="141">
        <v>57025</v>
      </c>
      <c r="BG4278" s="142" t="s">
        <v>22336</v>
      </c>
      <c r="BH4278" s="141" t="s">
        <v>180</v>
      </c>
      <c r="BI4278" s="141" t="s">
        <v>178</v>
      </c>
      <c r="BJ4278" s="141"/>
      <c r="BK4278" s="141" t="s">
        <v>2501</v>
      </c>
      <c r="BL4278" s="141" t="s">
        <v>21991</v>
      </c>
      <c r="BM4278" s="141">
        <v>45.593704000000002</v>
      </c>
      <c r="BN4278" s="141">
        <v>-73.170062000000001</v>
      </c>
      <c r="BO4278" s="141">
        <v>1998</v>
      </c>
      <c r="BP4278" s="143" t="s">
        <v>26176</v>
      </c>
      <c r="BQ4278" s="143" t="s">
        <v>17560</v>
      </c>
    </row>
    <row r="4279" spans="15:69" x14ac:dyDescent="0.25">
      <c r="O4279" s="225" t="str">
        <f t="shared" si="1277"/>
        <v/>
      </c>
      <c r="BF4279" s="141">
        <v>57030</v>
      </c>
      <c r="BG4279" s="142" t="s">
        <v>22030</v>
      </c>
      <c r="BH4279" s="141" t="s">
        <v>478</v>
      </c>
      <c r="BI4279" s="141" t="s">
        <v>186</v>
      </c>
      <c r="BJ4279" s="141"/>
      <c r="BK4279" s="141" t="s">
        <v>3721</v>
      </c>
      <c r="BL4279" s="141" t="s">
        <v>20907</v>
      </c>
      <c r="BM4279" s="141">
        <v>45.540675999999998</v>
      </c>
      <c r="BN4279" s="141">
        <v>-73.204440000000005</v>
      </c>
      <c r="BO4279" s="141">
        <v>1974</v>
      </c>
      <c r="BP4279" s="143" t="s">
        <v>25981</v>
      </c>
      <c r="BQ4279" s="143" t="s">
        <v>17560</v>
      </c>
    </row>
    <row r="4280" spans="15:69" x14ac:dyDescent="0.25">
      <c r="O4280" s="225" t="str">
        <f t="shared" si="1277"/>
        <v/>
      </c>
      <c r="BF4280" s="141">
        <v>57035</v>
      </c>
      <c r="BG4280" s="142" t="s">
        <v>21980</v>
      </c>
      <c r="BH4280" s="141" t="s">
        <v>478</v>
      </c>
      <c r="BI4280" s="141" t="s">
        <v>186</v>
      </c>
      <c r="BJ4280" s="141" t="s">
        <v>21981</v>
      </c>
      <c r="BK4280" s="141" t="s">
        <v>2587</v>
      </c>
      <c r="BL4280" s="141" t="s">
        <v>21982</v>
      </c>
      <c r="BM4280" s="141">
        <v>45.561983400000003</v>
      </c>
      <c r="BN4280" s="141">
        <v>-73.190960000000004</v>
      </c>
      <c r="BO4280" s="141">
        <v>2000</v>
      </c>
      <c r="BP4280" s="143" t="s">
        <v>480</v>
      </c>
      <c r="BQ4280" s="143" t="s">
        <v>17560</v>
      </c>
    </row>
    <row r="4281" spans="15:69" x14ac:dyDescent="0.25">
      <c r="O4281" s="225" t="str">
        <f t="shared" si="1277"/>
        <v/>
      </c>
      <c r="BF4281" s="141">
        <v>58007</v>
      </c>
      <c r="BG4281" s="142" t="s">
        <v>21206</v>
      </c>
      <c r="BH4281" s="141" t="s">
        <v>180</v>
      </c>
      <c r="BI4281" s="141" t="s">
        <v>191</v>
      </c>
      <c r="BJ4281" s="141" t="s">
        <v>21207</v>
      </c>
      <c r="BK4281" s="141"/>
      <c r="BL4281" s="141" t="s">
        <v>21208</v>
      </c>
      <c r="BM4281" s="141">
        <v>45.466875999999999</v>
      </c>
      <c r="BN4281" s="141">
        <v>-73.474626999999998</v>
      </c>
      <c r="BO4281" s="141">
        <v>1967</v>
      </c>
      <c r="BP4281" s="143"/>
      <c r="BQ4281" s="143" t="s">
        <v>17560</v>
      </c>
    </row>
    <row r="4282" spans="15:69" x14ac:dyDescent="0.25">
      <c r="O4282" s="225" t="str">
        <f t="shared" si="1277"/>
        <v/>
      </c>
      <c r="BF4282" s="141">
        <v>58033</v>
      </c>
      <c r="BG4282" s="142" t="s">
        <v>21175</v>
      </c>
      <c r="BH4282" s="141" t="s">
        <v>180</v>
      </c>
      <c r="BI4282" s="141" t="s">
        <v>191</v>
      </c>
      <c r="BJ4282" s="141" t="s">
        <v>21176</v>
      </c>
      <c r="BK4282" s="141"/>
      <c r="BL4282" s="141" t="s">
        <v>21019</v>
      </c>
      <c r="BM4282" s="141">
        <v>45.589008</v>
      </c>
      <c r="BN4282" s="141">
        <v>-73.429004000000006</v>
      </c>
      <c r="BO4282" s="141">
        <v>1995</v>
      </c>
      <c r="BP4282" s="143" t="s">
        <v>26007</v>
      </c>
      <c r="BQ4282" s="143" t="s">
        <v>26794</v>
      </c>
    </row>
    <row r="4283" spans="15:69" x14ac:dyDescent="0.25">
      <c r="O4283" s="225" t="str">
        <f t="shared" si="1277"/>
        <v/>
      </c>
      <c r="BF4283" s="141">
        <v>58007</v>
      </c>
      <c r="BG4283" s="142" t="s">
        <v>21209</v>
      </c>
      <c r="BH4283" s="141" t="s">
        <v>180</v>
      </c>
      <c r="BI4283" s="141" t="s">
        <v>191</v>
      </c>
      <c r="BJ4283" s="141" t="s">
        <v>21210</v>
      </c>
      <c r="BK4283" s="141"/>
      <c r="BL4283" s="141" t="s">
        <v>21211</v>
      </c>
      <c r="BM4283" s="141">
        <v>45.433397999999997</v>
      </c>
      <c r="BN4283" s="141">
        <v>-73.447755999999998</v>
      </c>
      <c r="BO4283" s="141">
        <v>2011</v>
      </c>
      <c r="BP4283" s="143"/>
      <c r="BQ4283" s="143" t="s">
        <v>17560</v>
      </c>
    </row>
    <row r="4284" spans="15:69" x14ac:dyDescent="0.25">
      <c r="O4284" s="225" t="str">
        <f t="shared" si="1277"/>
        <v/>
      </c>
      <c r="BF4284" s="141">
        <v>58007</v>
      </c>
      <c r="BG4284" s="142" t="s">
        <v>21212</v>
      </c>
      <c r="BH4284" s="141" t="s">
        <v>180</v>
      </c>
      <c r="BI4284" s="141" t="s">
        <v>191</v>
      </c>
      <c r="BJ4284" s="141" t="s">
        <v>21213</v>
      </c>
      <c r="BK4284" s="141"/>
      <c r="BL4284" s="141" t="s">
        <v>21213</v>
      </c>
      <c r="BM4284" s="141">
        <v>45.434398000000002</v>
      </c>
      <c r="BN4284" s="141">
        <v>-73.447845000000001</v>
      </c>
      <c r="BO4284" s="141">
        <v>2008</v>
      </c>
      <c r="BP4284" s="143"/>
      <c r="BQ4284" s="143" t="s">
        <v>17560</v>
      </c>
    </row>
    <row r="4285" spans="15:69" x14ac:dyDescent="0.25">
      <c r="O4285" s="225" t="str">
        <f t="shared" si="1277"/>
        <v/>
      </c>
      <c r="BF4285" s="141">
        <v>58007</v>
      </c>
      <c r="BG4285" s="142" t="s">
        <v>21214</v>
      </c>
      <c r="BH4285" s="141" t="s">
        <v>180</v>
      </c>
      <c r="BI4285" s="141" t="s">
        <v>191</v>
      </c>
      <c r="BJ4285" s="141" t="s">
        <v>21215</v>
      </c>
      <c r="BK4285" s="141"/>
      <c r="BL4285" s="141" t="s">
        <v>21216</v>
      </c>
      <c r="BM4285" s="141">
        <v>45.449022999999997</v>
      </c>
      <c r="BN4285" s="141">
        <v>-73.454622999999998</v>
      </c>
      <c r="BO4285" s="141">
        <v>1996</v>
      </c>
      <c r="BP4285" s="143"/>
      <c r="BQ4285" s="143" t="s">
        <v>17560</v>
      </c>
    </row>
    <row r="4286" spans="15:69" x14ac:dyDescent="0.25">
      <c r="O4286" s="225" t="str">
        <f t="shared" si="1277"/>
        <v/>
      </c>
      <c r="BF4286" s="141">
        <v>58007</v>
      </c>
      <c r="BG4286" s="142" t="s">
        <v>21217</v>
      </c>
      <c r="BH4286" s="141" t="s">
        <v>180</v>
      </c>
      <c r="BI4286" s="141" t="s">
        <v>191</v>
      </c>
      <c r="BJ4286" s="141" t="s">
        <v>21218</v>
      </c>
      <c r="BK4286" s="141"/>
      <c r="BL4286" s="141" t="s">
        <v>2493</v>
      </c>
      <c r="BM4286" s="141">
        <v>46.469259000000001</v>
      </c>
      <c r="BN4286" s="141">
        <v>-73.463789000000006</v>
      </c>
      <c r="BO4286" s="141">
        <v>1971</v>
      </c>
      <c r="BP4286" s="143"/>
      <c r="BQ4286" s="143" t="s">
        <v>17560</v>
      </c>
    </row>
    <row r="4287" spans="15:69" x14ac:dyDescent="0.25">
      <c r="O4287" s="225" t="str">
        <f t="shared" si="1277"/>
        <v/>
      </c>
      <c r="BF4287" s="141">
        <v>58007</v>
      </c>
      <c r="BG4287" s="142" t="s">
        <v>21219</v>
      </c>
      <c r="BH4287" s="141" t="s">
        <v>180</v>
      </c>
      <c r="BI4287" s="141" t="s">
        <v>191</v>
      </c>
      <c r="BJ4287" s="141" t="s">
        <v>21220</v>
      </c>
      <c r="BK4287" s="141"/>
      <c r="BL4287" s="141" t="s">
        <v>21221</v>
      </c>
      <c r="BM4287" s="141">
        <v>45.470996999999997</v>
      </c>
      <c r="BN4287" s="141">
        <v>-73.461530999999994</v>
      </c>
      <c r="BO4287" s="141">
        <v>1971</v>
      </c>
      <c r="BP4287" s="143"/>
      <c r="BQ4287" s="143" t="s">
        <v>17560</v>
      </c>
    </row>
    <row r="4288" spans="15:69" x14ac:dyDescent="0.25">
      <c r="O4288" s="225" t="str">
        <f t="shared" si="1277"/>
        <v/>
      </c>
      <c r="BF4288" s="141">
        <v>58007</v>
      </c>
      <c r="BG4288" s="142" t="s">
        <v>21222</v>
      </c>
      <c r="BH4288" s="141" t="s">
        <v>180</v>
      </c>
      <c r="BI4288" s="141" t="s">
        <v>191</v>
      </c>
      <c r="BJ4288" s="141" t="s">
        <v>21223</v>
      </c>
      <c r="BK4288" s="141"/>
      <c r="BL4288" s="141" t="s">
        <v>16952</v>
      </c>
      <c r="BM4288" s="141">
        <v>45.463334000000003</v>
      </c>
      <c r="BN4288" s="141">
        <v>-73.466381999999996</v>
      </c>
      <c r="BO4288" s="141">
        <v>2007</v>
      </c>
      <c r="BP4288" s="143"/>
      <c r="BQ4288" s="143" t="s">
        <v>17560</v>
      </c>
    </row>
    <row r="4289" spans="15:69" x14ac:dyDescent="0.25">
      <c r="O4289" s="225" t="str">
        <f t="shared" si="1277"/>
        <v/>
      </c>
      <c r="BF4289" s="141">
        <v>58007</v>
      </c>
      <c r="BG4289" s="142" t="s">
        <v>21224</v>
      </c>
      <c r="BH4289" s="141" t="s">
        <v>180</v>
      </c>
      <c r="BI4289" s="141" t="s">
        <v>1269</v>
      </c>
      <c r="BJ4289" s="141" t="s">
        <v>21225</v>
      </c>
      <c r="BK4289" s="141"/>
      <c r="BL4289" s="141" t="s">
        <v>20617</v>
      </c>
      <c r="BM4289" s="141">
        <v>45.477015999999999</v>
      </c>
      <c r="BN4289" s="141">
        <v>-73.447351999999995</v>
      </c>
      <c r="BO4289" s="141">
        <v>1970</v>
      </c>
      <c r="BP4289" s="143"/>
      <c r="BQ4289" s="143" t="s">
        <v>17560</v>
      </c>
    </row>
    <row r="4290" spans="15:69" x14ac:dyDescent="0.25">
      <c r="O4290" s="225" t="str">
        <f t="shared" si="1277"/>
        <v/>
      </c>
      <c r="BF4290" s="141">
        <v>58007</v>
      </c>
      <c r="BG4290" s="142" t="s">
        <v>21226</v>
      </c>
      <c r="BH4290" s="141" t="s">
        <v>180</v>
      </c>
      <c r="BI4290" s="141" t="s">
        <v>191</v>
      </c>
      <c r="BJ4290" s="141" t="s">
        <v>21227</v>
      </c>
      <c r="BK4290" s="141"/>
      <c r="BL4290" s="141" t="s">
        <v>21227</v>
      </c>
      <c r="BM4290" s="141">
        <v>45.455829000000001</v>
      </c>
      <c r="BN4290" s="141">
        <v>-73.486051000000003</v>
      </c>
      <c r="BO4290" s="141">
        <v>1989</v>
      </c>
      <c r="BP4290" s="143"/>
      <c r="BQ4290" s="143" t="s">
        <v>17560</v>
      </c>
    </row>
    <row r="4291" spans="15:69" x14ac:dyDescent="0.25">
      <c r="O4291" s="225" t="str">
        <f t="shared" si="1277"/>
        <v/>
      </c>
      <c r="BF4291" s="141">
        <v>58007</v>
      </c>
      <c r="BG4291" s="142" t="s">
        <v>21228</v>
      </c>
      <c r="BH4291" s="141" t="s">
        <v>180</v>
      </c>
      <c r="BI4291" s="141" t="s">
        <v>191</v>
      </c>
      <c r="BJ4291" s="141" t="s">
        <v>21229</v>
      </c>
      <c r="BK4291" s="141"/>
      <c r="BL4291" s="141" t="s">
        <v>21230</v>
      </c>
      <c r="BM4291" s="141">
        <v>45.431479000000003</v>
      </c>
      <c r="BN4291" s="141">
        <v>-73.467567000000003</v>
      </c>
      <c r="BO4291" s="141">
        <v>1975</v>
      </c>
      <c r="BP4291" s="143"/>
      <c r="BQ4291" s="143" t="s">
        <v>17560</v>
      </c>
    </row>
    <row r="4292" spans="15:69" x14ac:dyDescent="0.25">
      <c r="O4292" s="225" t="str">
        <f t="shared" si="1277"/>
        <v/>
      </c>
      <c r="BF4292" s="141">
        <v>58012</v>
      </c>
      <c r="BG4292" s="142" t="s">
        <v>20995</v>
      </c>
      <c r="BH4292" s="141" t="s">
        <v>478</v>
      </c>
      <c r="BI4292" s="141" t="s">
        <v>176</v>
      </c>
      <c r="BJ4292" s="141" t="s">
        <v>20996</v>
      </c>
      <c r="BK4292" s="141"/>
      <c r="BL4292" s="141" t="s">
        <v>20997</v>
      </c>
      <c r="BM4292" s="141">
        <v>45.529499362755899</v>
      </c>
      <c r="BN4292" s="141">
        <v>-73.518507038241907</v>
      </c>
      <c r="BO4292" s="141">
        <v>1982</v>
      </c>
      <c r="BP4292" s="143" t="s">
        <v>23982</v>
      </c>
      <c r="BQ4292" s="143" t="s">
        <v>17560</v>
      </c>
    </row>
    <row r="4293" spans="15:69" x14ac:dyDescent="0.25">
      <c r="O4293" s="225" t="str">
        <f t="shared" si="1277"/>
        <v/>
      </c>
      <c r="BF4293" s="141">
        <v>58012</v>
      </c>
      <c r="BG4293" s="142" t="s">
        <v>20998</v>
      </c>
      <c r="BH4293" s="141" t="s">
        <v>478</v>
      </c>
      <c r="BI4293" s="141" t="s">
        <v>176</v>
      </c>
      <c r="BJ4293" s="141" t="s">
        <v>20999</v>
      </c>
      <c r="BK4293" s="141"/>
      <c r="BL4293" s="141" t="s">
        <v>21000</v>
      </c>
      <c r="BM4293" s="141">
        <v>45.533233851996698</v>
      </c>
      <c r="BN4293" s="141">
        <v>-73.517484013891902</v>
      </c>
      <c r="BO4293" s="141">
        <v>1946</v>
      </c>
      <c r="BP4293" s="143" t="s">
        <v>23982</v>
      </c>
      <c r="BQ4293" s="143" t="s">
        <v>17560</v>
      </c>
    </row>
    <row r="4294" spans="15:69" x14ac:dyDescent="0.25">
      <c r="O4294" s="225" t="str">
        <f t="shared" si="1277"/>
        <v/>
      </c>
      <c r="BF4294" s="141">
        <v>58033</v>
      </c>
      <c r="BG4294" s="142" t="s">
        <v>21177</v>
      </c>
      <c r="BH4294" s="141" t="s">
        <v>180</v>
      </c>
      <c r="BI4294" s="141" t="s">
        <v>191</v>
      </c>
      <c r="BJ4294" s="141" t="s">
        <v>21178</v>
      </c>
      <c r="BK4294" s="141" t="s">
        <v>1934</v>
      </c>
      <c r="BL4294" s="141" t="s">
        <v>21179</v>
      </c>
      <c r="BM4294" s="141">
        <v>45.554963999999998</v>
      </c>
      <c r="BN4294" s="141">
        <v>-73.423565999999994</v>
      </c>
      <c r="BO4294" s="141">
        <v>1965</v>
      </c>
      <c r="BP4294" s="143" t="s">
        <v>26007</v>
      </c>
      <c r="BQ4294" s="143" t="s">
        <v>26794</v>
      </c>
    </row>
    <row r="4295" spans="15:69" x14ac:dyDescent="0.25">
      <c r="O4295" s="225" t="str">
        <f t="shared" si="1277"/>
        <v/>
      </c>
      <c r="BF4295" s="141">
        <v>58033</v>
      </c>
      <c r="BG4295" s="142" t="s">
        <v>21180</v>
      </c>
      <c r="BH4295" s="141" t="s">
        <v>180</v>
      </c>
      <c r="BI4295" s="141" t="s">
        <v>191</v>
      </c>
      <c r="BJ4295" s="141" t="s">
        <v>21181</v>
      </c>
      <c r="BK4295" s="141" t="s">
        <v>3389</v>
      </c>
      <c r="BL4295" s="141" t="s">
        <v>21182</v>
      </c>
      <c r="BM4295" s="141">
        <v>45.568291000000002</v>
      </c>
      <c r="BN4295" s="141">
        <v>-73.408073999999999</v>
      </c>
      <c r="BO4295" s="141">
        <v>1955</v>
      </c>
      <c r="BP4295" s="143" t="s">
        <v>26007</v>
      </c>
      <c r="BQ4295" s="143" t="s">
        <v>26794</v>
      </c>
    </row>
    <row r="4296" spans="15:69" x14ac:dyDescent="0.25">
      <c r="O4296" s="225" t="str">
        <f t="shared" si="1277"/>
        <v/>
      </c>
      <c r="BF4296" s="141">
        <v>58033</v>
      </c>
      <c r="BG4296" s="142" t="s">
        <v>21183</v>
      </c>
      <c r="BH4296" s="141" t="s">
        <v>180</v>
      </c>
      <c r="BI4296" s="141" t="s">
        <v>191</v>
      </c>
      <c r="BJ4296" s="141" t="s">
        <v>21184</v>
      </c>
      <c r="BK4296" s="141" t="s">
        <v>21185</v>
      </c>
      <c r="BL4296" s="141" t="s">
        <v>21186</v>
      </c>
      <c r="BM4296" s="141">
        <v>45.599175000000002</v>
      </c>
      <c r="BN4296" s="141">
        <v>-73.425959000000006</v>
      </c>
      <c r="BO4296" s="141">
        <v>1965</v>
      </c>
      <c r="BP4296" s="143" t="s">
        <v>26007</v>
      </c>
      <c r="BQ4296" s="143" t="s">
        <v>26794</v>
      </c>
    </row>
    <row r="4297" spans="15:69" x14ac:dyDescent="0.25">
      <c r="O4297" s="225" t="str">
        <f t="shared" si="1277"/>
        <v/>
      </c>
      <c r="BF4297" s="141">
        <v>58033</v>
      </c>
      <c r="BG4297" s="142" t="s">
        <v>21187</v>
      </c>
      <c r="BH4297" s="141" t="s">
        <v>180</v>
      </c>
      <c r="BI4297" s="141" t="s">
        <v>191</v>
      </c>
      <c r="BJ4297" s="141" t="s">
        <v>21188</v>
      </c>
      <c r="BK4297" s="141" t="s">
        <v>12952</v>
      </c>
      <c r="BL4297" s="141" t="s">
        <v>21189</v>
      </c>
      <c r="BM4297" s="141">
        <v>45.597029999999997</v>
      </c>
      <c r="BN4297" s="141">
        <v>-73.432310000000001</v>
      </c>
      <c r="BO4297" s="141">
        <v>1955</v>
      </c>
      <c r="BP4297" s="143" t="s">
        <v>26007</v>
      </c>
      <c r="BQ4297" s="143" t="s">
        <v>26794</v>
      </c>
    </row>
    <row r="4298" spans="15:69" x14ac:dyDescent="0.25">
      <c r="O4298" s="225" t="str">
        <f t="shared" si="1277"/>
        <v/>
      </c>
      <c r="BF4298" s="141">
        <v>58033</v>
      </c>
      <c r="BG4298" s="142" t="s">
        <v>21190</v>
      </c>
      <c r="BH4298" s="141" t="s">
        <v>180</v>
      </c>
      <c r="BI4298" s="141" t="s">
        <v>191</v>
      </c>
      <c r="BJ4298" s="141" t="s">
        <v>21191</v>
      </c>
      <c r="BK4298" s="141"/>
      <c r="BL4298" s="141" t="s">
        <v>21192</v>
      </c>
      <c r="BM4298" s="141">
        <v>45.579467999999999</v>
      </c>
      <c r="BN4298" s="141">
        <v>-73.405709000000002</v>
      </c>
      <c r="BO4298" s="141">
        <v>2015</v>
      </c>
      <c r="BP4298" s="143" t="s">
        <v>26007</v>
      </c>
      <c r="BQ4298" s="143" t="s">
        <v>26794</v>
      </c>
    </row>
    <row r="4299" spans="15:69" x14ac:dyDescent="0.25">
      <c r="O4299" s="225" t="str">
        <f t="shared" si="1277"/>
        <v/>
      </c>
      <c r="BF4299" s="141">
        <v>58033</v>
      </c>
      <c r="BG4299" s="142" t="s">
        <v>21193</v>
      </c>
      <c r="BH4299" s="141" t="s">
        <v>180</v>
      </c>
      <c r="BI4299" s="141" t="s">
        <v>191</v>
      </c>
      <c r="BJ4299" s="141" t="s">
        <v>21194</v>
      </c>
      <c r="BK4299" s="141" t="s">
        <v>2278</v>
      </c>
      <c r="BL4299" s="141" t="s">
        <v>21195</v>
      </c>
      <c r="BM4299" s="141">
        <v>45.590578999999998</v>
      </c>
      <c r="BN4299" s="141">
        <v>-73.463474000000005</v>
      </c>
      <c r="BO4299" s="141">
        <v>1955</v>
      </c>
      <c r="BP4299" s="143" t="s">
        <v>26007</v>
      </c>
      <c r="BQ4299" s="143" t="s">
        <v>26794</v>
      </c>
    </row>
    <row r="4300" spans="15:69" x14ac:dyDescent="0.25">
      <c r="O4300" s="225" t="str">
        <f t="shared" si="1277"/>
        <v/>
      </c>
      <c r="BF4300" s="141">
        <v>58033</v>
      </c>
      <c r="BG4300" s="142" t="s">
        <v>21159</v>
      </c>
      <c r="BH4300" s="141" t="s">
        <v>180</v>
      </c>
      <c r="BI4300" s="141" t="s">
        <v>191</v>
      </c>
      <c r="BJ4300" s="141" t="s">
        <v>21160</v>
      </c>
      <c r="BK4300" s="141" t="s">
        <v>16003</v>
      </c>
      <c r="BL4300" s="141" t="s">
        <v>21161</v>
      </c>
      <c r="BM4300" s="141">
        <v>45.567577</v>
      </c>
      <c r="BN4300" s="141">
        <v>-73.415249000000003</v>
      </c>
      <c r="BO4300" s="141">
        <v>1955</v>
      </c>
      <c r="BP4300" s="143" t="s">
        <v>26007</v>
      </c>
      <c r="BQ4300" s="143" t="s">
        <v>26794</v>
      </c>
    </row>
    <row r="4301" spans="15:69" x14ac:dyDescent="0.25">
      <c r="O4301" s="225" t="str">
        <f t="shared" si="1277"/>
        <v/>
      </c>
      <c r="BF4301" s="141">
        <v>58033</v>
      </c>
      <c r="BG4301" s="142" t="s">
        <v>21162</v>
      </c>
      <c r="BH4301" s="141" t="s">
        <v>180</v>
      </c>
      <c r="BI4301" s="141" t="s">
        <v>191</v>
      </c>
      <c r="BJ4301" s="141" t="s">
        <v>21163</v>
      </c>
      <c r="BK4301" s="141" t="s">
        <v>21164</v>
      </c>
      <c r="BL4301" s="141" t="s">
        <v>21165</v>
      </c>
      <c r="BM4301" s="141">
        <v>45.572299999999998</v>
      </c>
      <c r="BN4301" s="141">
        <v>-73.381281999999999</v>
      </c>
      <c r="BO4301" s="141">
        <v>1955</v>
      </c>
      <c r="BP4301" s="143" t="s">
        <v>26007</v>
      </c>
      <c r="BQ4301" s="143" t="s">
        <v>26794</v>
      </c>
    </row>
    <row r="4302" spans="15:69" x14ac:dyDescent="0.25">
      <c r="O4302" s="225" t="str">
        <f t="shared" ref="O4302:O4365" si="1278">IF(OR(B4302="",C4302="",G4302="",H4302="",I4302="",AND(J4302="",BW4302=FALSE),AND(K4302="",BX4302=FALSE),AND(L4302="",BY4302=FALSE),AND(M4302="",BZ4302=FALSE)),"",(IF(AND(100&gt;=CG4302,CG4302&gt;80),"A",IF(AND(80&gt;=CG4302,CG4302&gt;60),"B",IF(AND(60&gt;=CG4302,CG4302&gt;40),"C",IF(AND(40&gt;=CG4302,CG4302&gt;20),"D","E"))))))</f>
        <v/>
      </c>
      <c r="BF4302" s="141">
        <v>58033</v>
      </c>
      <c r="BG4302" s="142" t="s">
        <v>21166</v>
      </c>
      <c r="BH4302" s="141" t="s">
        <v>180</v>
      </c>
      <c r="BI4302" s="141" t="s">
        <v>191</v>
      </c>
      <c r="BJ4302" s="141" t="s">
        <v>21167</v>
      </c>
      <c r="BK4302" s="141" t="s">
        <v>15805</v>
      </c>
      <c r="BL4302" s="141" t="s">
        <v>21168</v>
      </c>
      <c r="BM4302" s="141">
        <v>45.626601999999998</v>
      </c>
      <c r="BN4302" s="141">
        <v>-73.444074999999998</v>
      </c>
      <c r="BO4302" s="141">
        <v>1955</v>
      </c>
      <c r="BP4302" s="143" t="s">
        <v>26007</v>
      </c>
      <c r="BQ4302" s="143" t="s">
        <v>26794</v>
      </c>
    </row>
    <row r="4303" spans="15:69" x14ac:dyDescent="0.25">
      <c r="O4303" s="225" t="str">
        <f t="shared" si="1278"/>
        <v/>
      </c>
      <c r="BF4303" s="141">
        <v>58033</v>
      </c>
      <c r="BG4303" s="142" t="s">
        <v>21169</v>
      </c>
      <c r="BH4303" s="141" t="s">
        <v>180</v>
      </c>
      <c r="BI4303" s="141" t="s">
        <v>191</v>
      </c>
      <c r="BJ4303" s="141" t="s">
        <v>21170</v>
      </c>
      <c r="BK4303" s="141" t="s">
        <v>10493</v>
      </c>
      <c r="BL4303" s="141" t="s">
        <v>21171</v>
      </c>
      <c r="BM4303" s="141">
        <v>45.569707000000001</v>
      </c>
      <c r="BN4303" s="141">
        <v>-73.398843999999997</v>
      </c>
      <c r="BO4303" s="141">
        <v>1955</v>
      </c>
      <c r="BP4303" s="143" t="s">
        <v>26007</v>
      </c>
      <c r="BQ4303" s="143" t="s">
        <v>26794</v>
      </c>
    </row>
    <row r="4304" spans="15:69" x14ac:dyDescent="0.25">
      <c r="O4304" s="225" t="str">
        <f t="shared" si="1278"/>
        <v/>
      </c>
      <c r="BF4304" s="141">
        <v>58033</v>
      </c>
      <c r="BG4304" s="142" t="s">
        <v>21172</v>
      </c>
      <c r="BH4304" s="141" t="s">
        <v>180</v>
      </c>
      <c r="BI4304" s="141" t="s">
        <v>191</v>
      </c>
      <c r="BJ4304" s="141" t="s">
        <v>21173</v>
      </c>
      <c r="BK4304" s="141" t="s">
        <v>4408</v>
      </c>
      <c r="BL4304" s="141" t="s">
        <v>21174</v>
      </c>
      <c r="BM4304" s="141">
        <v>45.618929999999999</v>
      </c>
      <c r="BN4304" s="141">
        <v>-73.444640000000007</v>
      </c>
      <c r="BO4304" s="141">
        <v>2015</v>
      </c>
      <c r="BP4304" s="143" t="s">
        <v>26007</v>
      </c>
      <c r="BQ4304" s="143" t="s">
        <v>26794</v>
      </c>
    </row>
    <row r="4305" spans="15:69" x14ac:dyDescent="0.25">
      <c r="O4305" s="225" t="str">
        <f t="shared" si="1278"/>
        <v/>
      </c>
      <c r="BF4305" s="141">
        <v>58012</v>
      </c>
      <c r="BG4305" s="142" t="s">
        <v>21001</v>
      </c>
      <c r="BH4305" s="141" t="s">
        <v>478</v>
      </c>
      <c r="BI4305" s="141" t="s">
        <v>176</v>
      </c>
      <c r="BJ4305" s="141" t="s">
        <v>21002</v>
      </c>
      <c r="BK4305" s="141"/>
      <c r="BL4305" s="141" t="s">
        <v>21003</v>
      </c>
      <c r="BM4305" s="141">
        <v>45.522338099805197</v>
      </c>
      <c r="BN4305" s="141">
        <v>-73.491443368846603</v>
      </c>
      <c r="BO4305" s="141">
        <v>1960</v>
      </c>
      <c r="BP4305" s="143" t="s">
        <v>23982</v>
      </c>
      <c r="BQ4305" s="143" t="s">
        <v>17560</v>
      </c>
    </row>
    <row r="4306" spans="15:69" x14ac:dyDescent="0.25">
      <c r="O4306" s="225" t="str">
        <f t="shared" si="1278"/>
        <v/>
      </c>
      <c r="BF4306" s="141">
        <v>58012</v>
      </c>
      <c r="BG4306" s="142" t="s">
        <v>21004</v>
      </c>
      <c r="BH4306" s="141" t="s">
        <v>478</v>
      </c>
      <c r="BI4306" s="141" t="s">
        <v>177</v>
      </c>
      <c r="BJ4306" s="141" t="s">
        <v>21005</v>
      </c>
      <c r="BK4306" s="141"/>
      <c r="BL4306" s="141" t="s">
        <v>21006</v>
      </c>
      <c r="BM4306" s="141">
        <v>45.509376792803899</v>
      </c>
      <c r="BN4306" s="141">
        <v>-73.469074185297899</v>
      </c>
      <c r="BO4306" s="141">
        <v>1982</v>
      </c>
      <c r="BP4306" s="143" t="s">
        <v>23982</v>
      </c>
      <c r="BQ4306" s="143" t="s">
        <v>17560</v>
      </c>
    </row>
    <row r="4307" spans="15:69" x14ac:dyDescent="0.25">
      <c r="O4307" s="225" t="str">
        <f t="shared" si="1278"/>
        <v/>
      </c>
      <c r="BF4307" s="141">
        <v>58033</v>
      </c>
      <c r="BG4307" s="142" t="s">
        <v>21196</v>
      </c>
      <c r="BH4307" s="141" t="s">
        <v>180</v>
      </c>
      <c r="BI4307" s="141" t="s">
        <v>190</v>
      </c>
      <c r="BJ4307" s="141" t="s">
        <v>21197</v>
      </c>
      <c r="BK4307" s="141"/>
      <c r="BL4307" s="141" t="s">
        <v>21198</v>
      </c>
      <c r="BM4307" s="141">
        <v>45.600734000000003</v>
      </c>
      <c r="BN4307" s="141">
        <v>-73.424484000000007</v>
      </c>
      <c r="BO4307" s="141">
        <v>2015</v>
      </c>
      <c r="BP4307" s="143" t="s">
        <v>26007</v>
      </c>
      <c r="BQ4307" s="143" t="s">
        <v>26794</v>
      </c>
    </row>
    <row r="4308" spans="15:69" x14ac:dyDescent="0.25">
      <c r="O4308" s="225" t="str">
        <f t="shared" si="1278"/>
        <v/>
      </c>
      <c r="BF4308" s="141">
        <v>58033</v>
      </c>
      <c r="BG4308" s="142" t="s">
        <v>21199</v>
      </c>
      <c r="BH4308" s="141" t="s">
        <v>180</v>
      </c>
      <c r="BI4308" s="141" t="s">
        <v>191</v>
      </c>
      <c r="BJ4308" s="141" t="s">
        <v>2163</v>
      </c>
      <c r="BK4308" s="141" t="s">
        <v>2164</v>
      </c>
      <c r="BL4308" s="141" t="s">
        <v>2165</v>
      </c>
      <c r="BM4308" s="141">
        <v>45.551699999999997</v>
      </c>
      <c r="BN4308" s="141">
        <v>-73.5</v>
      </c>
      <c r="BO4308" s="141">
        <v>1987</v>
      </c>
      <c r="BP4308" s="143" t="s">
        <v>23939</v>
      </c>
      <c r="BQ4308" s="143" t="s">
        <v>26794</v>
      </c>
    </row>
    <row r="4309" spans="15:69" x14ac:dyDescent="0.25">
      <c r="O4309" s="225" t="str">
        <f t="shared" si="1278"/>
        <v/>
      </c>
      <c r="BF4309" s="141">
        <v>58033</v>
      </c>
      <c r="BG4309" s="142" t="s">
        <v>21200</v>
      </c>
      <c r="BH4309" s="141" t="s">
        <v>180</v>
      </c>
      <c r="BI4309" s="141" t="s">
        <v>191</v>
      </c>
      <c r="BJ4309" s="141" t="s">
        <v>2167</v>
      </c>
      <c r="BK4309" s="141" t="s">
        <v>2168</v>
      </c>
      <c r="BL4309" s="141" t="s">
        <v>2167</v>
      </c>
      <c r="BM4309" s="141">
        <v>45.577800000000003</v>
      </c>
      <c r="BN4309" s="141">
        <v>-73.475999999999999</v>
      </c>
      <c r="BO4309" s="141">
        <v>1987</v>
      </c>
      <c r="BP4309" s="143" t="s">
        <v>23939</v>
      </c>
      <c r="BQ4309" s="143" t="s">
        <v>26794</v>
      </c>
    </row>
    <row r="4310" spans="15:69" x14ac:dyDescent="0.25">
      <c r="O4310" s="225" t="str">
        <f t="shared" si="1278"/>
        <v/>
      </c>
      <c r="BF4310" s="141">
        <v>58033</v>
      </c>
      <c r="BG4310" s="142" t="s">
        <v>21201</v>
      </c>
      <c r="BH4310" s="141" t="s">
        <v>180</v>
      </c>
      <c r="BI4310" s="141" t="s">
        <v>191</v>
      </c>
      <c r="BJ4310" s="141" t="s">
        <v>2170</v>
      </c>
      <c r="BK4310" s="141" t="s">
        <v>2171</v>
      </c>
      <c r="BL4310" s="141" t="s">
        <v>2165</v>
      </c>
      <c r="BM4310" s="141">
        <v>45.5212</v>
      </c>
      <c r="BN4310" s="141">
        <v>-73.521000000000001</v>
      </c>
      <c r="BO4310" s="141">
        <v>1987</v>
      </c>
      <c r="BP4310" s="143" t="s">
        <v>23939</v>
      </c>
      <c r="BQ4310" s="143" t="s">
        <v>26794</v>
      </c>
    </row>
    <row r="4311" spans="15:69" x14ac:dyDescent="0.25">
      <c r="O4311" s="225" t="str">
        <f t="shared" si="1278"/>
        <v/>
      </c>
      <c r="BF4311" s="141">
        <v>58033</v>
      </c>
      <c r="BG4311" s="142" t="s">
        <v>21202</v>
      </c>
      <c r="BH4311" s="141" t="s">
        <v>180</v>
      </c>
      <c r="BI4311" s="141" t="s">
        <v>191</v>
      </c>
      <c r="BJ4311" s="141" t="s">
        <v>2310</v>
      </c>
      <c r="BK4311" s="141" t="s">
        <v>2311</v>
      </c>
      <c r="BL4311" s="141" t="s">
        <v>2165</v>
      </c>
      <c r="BM4311" s="141">
        <v>45.597200000000001</v>
      </c>
      <c r="BN4311" s="141">
        <v>-73.459999999999994</v>
      </c>
      <c r="BO4311" s="141">
        <v>1987</v>
      </c>
      <c r="BP4311" s="143" t="s">
        <v>23939</v>
      </c>
      <c r="BQ4311" s="143" t="s">
        <v>26794</v>
      </c>
    </row>
    <row r="4312" spans="15:69" x14ac:dyDescent="0.25">
      <c r="O4312" s="225" t="str">
        <f t="shared" si="1278"/>
        <v/>
      </c>
      <c r="BF4312" s="141">
        <v>58033</v>
      </c>
      <c r="BG4312" s="142" t="s">
        <v>21203</v>
      </c>
      <c r="BH4312" s="141" t="s">
        <v>180</v>
      </c>
      <c r="BI4312" s="141" t="s">
        <v>191</v>
      </c>
      <c r="BJ4312" s="141" t="s">
        <v>2313</v>
      </c>
      <c r="BK4312" s="141" t="s">
        <v>2314</v>
      </c>
      <c r="BL4312" s="141" t="s">
        <v>2165</v>
      </c>
      <c r="BM4312" s="141">
        <v>45.624299999999998</v>
      </c>
      <c r="BN4312" s="141">
        <v>-73.454999999999998</v>
      </c>
      <c r="BO4312" s="141">
        <v>1987</v>
      </c>
      <c r="BP4312" s="143" t="s">
        <v>23939</v>
      </c>
      <c r="BQ4312" s="143" t="s">
        <v>26794</v>
      </c>
    </row>
    <row r="4313" spans="15:69" x14ac:dyDescent="0.25">
      <c r="O4313" s="225" t="str">
        <f t="shared" si="1278"/>
        <v/>
      </c>
      <c r="BF4313" s="141">
        <v>58033</v>
      </c>
      <c r="BG4313" s="142" t="s">
        <v>21204</v>
      </c>
      <c r="BH4313" s="141" t="s">
        <v>180</v>
      </c>
      <c r="BI4313" s="141" t="s">
        <v>191</v>
      </c>
      <c r="BJ4313" s="141" t="s">
        <v>2316</v>
      </c>
      <c r="BK4313" s="141" t="s">
        <v>1980</v>
      </c>
      <c r="BL4313" s="141" t="s">
        <v>2165</v>
      </c>
      <c r="BM4313" s="141">
        <v>45.615299999999998</v>
      </c>
      <c r="BN4313" s="141">
        <v>-73.456000000000003</v>
      </c>
      <c r="BO4313" s="141">
        <v>1987</v>
      </c>
      <c r="BP4313" s="143" t="s">
        <v>23939</v>
      </c>
      <c r="BQ4313" s="143" t="s">
        <v>26794</v>
      </c>
    </row>
    <row r="4314" spans="15:69" x14ac:dyDescent="0.25">
      <c r="O4314" s="225" t="str">
        <f t="shared" si="1278"/>
        <v/>
      </c>
      <c r="BF4314" s="141">
        <v>58033</v>
      </c>
      <c r="BG4314" s="142" t="s">
        <v>21205</v>
      </c>
      <c r="BH4314" s="141" t="s">
        <v>180</v>
      </c>
      <c r="BI4314" s="141" t="s">
        <v>191</v>
      </c>
      <c r="BJ4314" s="141" t="s">
        <v>2318</v>
      </c>
      <c r="BK4314" s="141" t="s">
        <v>2319</v>
      </c>
      <c r="BL4314" s="141" t="s">
        <v>2320</v>
      </c>
      <c r="BM4314" s="141">
        <v>45.608800000000002</v>
      </c>
      <c r="BN4314" s="141">
        <v>-73.456000000000003</v>
      </c>
      <c r="BO4314" s="141">
        <v>1987</v>
      </c>
      <c r="BP4314" s="143" t="s">
        <v>23939</v>
      </c>
      <c r="BQ4314" s="143" t="s">
        <v>26794</v>
      </c>
    </row>
    <row r="4315" spans="15:69" x14ac:dyDescent="0.25">
      <c r="O4315" s="225" t="str">
        <f t="shared" si="1278"/>
        <v/>
      </c>
      <c r="BF4315" s="141">
        <v>58033</v>
      </c>
      <c r="BG4315" s="142" t="s">
        <v>21395</v>
      </c>
      <c r="BH4315" s="141" t="s">
        <v>180</v>
      </c>
      <c r="BI4315" s="141" t="s">
        <v>191</v>
      </c>
      <c r="BJ4315" s="141" t="s">
        <v>2322</v>
      </c>
      <c r="BK4315" s="141" t="s">
        <v>2323</v>
      </c>
      <c r="BL4315" s="141" t="s">
        <v>2165</v>
      </c>
      <c r="BM4315" s="141">
        <v>45.633499999999998</v>
      </c>
      <c r="BN4315" s="141">
        <v>-73.450999999999993</v>
      </c>
      <c r="BO4315" s="141">
        <v>1987</v>
      </c>
      <c r="BP4315" s="143" t="s">
        <v>23939</v>
      </c>
      <c r="BQ4315" s="143" t="s">
        <v>26794</v>
      </c>
    </row>
    <row r="4316" spans="15:69" x14ac:dyDescent="0.25">
      <c r="O4316" s="225" t="str">
        <f t="shared" si="1278"/>
        <v/>
      </c>
      <c r="BF4316" s="141">
        <v>58033</v>
      </c>
      <c r="BG4316" s="142" t="s">
        <v>21396</v>
      </c>
      <c r="BH4316" s="141" t="s">
        <v>180</v>
      </c>
      <c r="BI4316" s="141" t="s">
        <v>191</v>
      </c>
      <c r="BJ4316" s="141" t="s">
        <v>2325</v>
      </c>
      <c r="BK4316" s="141" t="s">
        <v>1934</v>
      </c>
      <c r="BL4316" s="141" t="s">
        <v>2165</v>
      </c>
      <c r="BM4316" s="141">
        <v>45.588000000000001</v>
      </c>
      <c r="BN4316" s="141">
        <v>-73.466999999999999</v>
      </c>
      <c r="BO4316" s="141">
        <v>1987</v>
      </c>
      <c r="BP4316" s="143" t="s">
        <v>23939</v>
      </c>
      <c r="BQ4316" s="143" t="s">
        <v>26794</v>
      </c>
    </row>
    <row r="4317" spans="15:69" x14ac:dyDescent="0.25">
      <c r="O4317" s="225" t="str">
        <f t="shared" si="1278"/>
        <v/>
      </c>
      <c r="BF4317" s="141">
        <v>58033</v>
      </c>
      <c r="BG4317" s="142" t="s">
        <v>21397</v>
      </c>
      <c r="BH4317" s="141" t="s">
        <v>180</v>
      </c>
      <c r="BI4317" s="141" t="s">
        <v>191</v>
      </c>
      <c r="BJ4317" s="141" t="s">
        <v>2165</v>
      </c>
      <c r="BK4317" s="141" t="s">
        <v>2327</v>
      </c>
      <c r="BL4317" s="141" t="s">
        <v>2165</v>
      </c>
      <c r="BM4317" s="141">
        <v>45.8808333333333</v>
      </c>
      <c r="BN4317" s="141">
        <v>-73.492999999999995</v>
      </c>
      <c r="BO4317" s="141">
        <v>1987</v>
      </c>
      <c r="BP4317" s="143" t="s">
        <v>23939</v>
      </c>
      <c r="BQ4317" s="143" t="s">
        <v>26794</v>
      </c>
    </row>
    <row r="4318" spans="15:69" x14ac:dyDescent="0.25">
      <c r="O4318" s="225" t="str">
        <f t="shared" si="1278"/>
        <v/>
      </c>
      <c r="BF4318" s="141">
        <v>58033</v>
      </c>
      <c r="BG4318" s="142" t="s">
        <v>21398</v>
      </c>
      <c r="BH4318" s="141" t="s">
        <v>478</v>
      </c>
      <c r="BI4318" s="141" t="s">
        <v>177</v>
      </c>
      <c r="BJ4318" s="141" t="s">
        <v>2422</v>
      </c>
      <c r="BK4318" s="141" t="s">
        <v>2423</v>
      </c>
      <c r="BL4318" s="141" t="s">
        <v>2424</v>
      </c>
      <c r="BM4318" s="141">
        <v>45.448611953814797</v>
      </c>
      <c r="BN4318" s="141">
        <v>-73.449635982641695</v>
      </c>
      <c r="BO4318" s="141">
        <v>1997</v>
      </c>
      <c r="BP4318" s="143" t="s">
        <v>23982</v>
      </c>
      <c r="BQ4318" s="143" t="s">
        <v>26794</v>
      </c>
    </row>
    <row r="4319" spans="15:69" x14ac:dyDescent="0.25">
      <c r="O4319" s="225" t="str">
        <f t="shared" si="1278"/>
        <v/>
      </c>
      <c r="BF4319" s="141">
        <v>58033</v>
      </c>
      <c r="BG4319" s="142" t="s">
        <v>21399</v>
      </c>
      <c r="BH4319" s="141" t="s">
        <v>478</v>
      </c>
      <c r="BI4319" s="141" t="s">
        <v>176</v>
      </c>
      <c r="BJ4319" s="141" t="s">
        <v>20989</v>
      </c>
      <c r="BK4319" s="141" t="s">
        <v>7094</v>
      </c>
      <c r="BL4319" s="141" t="s">
        <v>20990</v>
      </c>
      <c r="BM4319" s="141">
        <v>45.497654464872902</v>
      </c>
      <c r="BN4319" s="141">
        <v>-73.514260822917905</v>
      </c>
      <c r="BO4319" s="141">
        <v>1925</v>
      </c>
      <c r="BP4319" s="143" t="s">
        <v>23982</v>
      </c>
      <c r="BQ4319" s="143" t="s">
        <v>26794</v>
      </c>
    </row>
    <row r="4320" spans="15:69" x14ac:dyDescent="0.25">
      <c r="O4320" s="225" t="str">
        <f t="shared" si="1278"/>
        <v/>
      </c>
      <c r="BF4320" s="141">
        <v>58033</v>
      </c>
      <c r="BG4320" s="142" t="s">
        <v>21400</v>
      </c>
      <c r="BH4320" s="141" t="s">
        <v>180</v>
      </c>
      <c r="BI4320" s="141" t="s">
        <v>178</v>
      </c>
      <c r="BJ4320" s="141" t="s">
        <v>20992</v>
      </c>
      <c r="BK4320" s="141" t="s">
        <v>20993</v>
      </c>
      <c r="BL4320" s="141" t="s">
        <v>20994</v>
      </c>
      <c r="BM4320" s="141">
        <v>45.583895057979397</v>
      </c>
      <c r="BN4320" s="141">
        <v>-73.486872302215502</v>
      </c>
      <c r="BO4320" s="141">
        <v>1992</v>
      </c>
      <c r="BP4320" s="143" t="s">
        <v>23939</v>
      </c>
      <c r="BQ4320" s="143" t="s">
        <v>26794</v>
      </c>
    </row>
    <row r="4321" spans="15:69" x14ac:dyDescent="0.25">
      <c r="O4321" s="225" t="str">
        <f t="shared" si="1278"/>
        <v/>
      </c>
      <c r="BF4321" s="141">
        <v>58033</v>
      </c>
      <c r="BG4321" s="142" t="s">
        <v>21401</v>
      </c>
      <c r="BH4321" s="141" t="s">
        <v>478</v>
      </c>
      <c r="BI4321" s="141" t="s">
        <v>176</v>
      </c>
      <c r="BJ4321" s="141" t="s">
        <v>20996</v>
      </c>
      <c r="BK4321" s="141" t="s">
        <v>4842</v>
      </c>
      <c r="BL4321" s="141" t="s">
        <v>20997</v>
      </c>
      <c r="BM4321" s="141">
        <v>45.529499362755899</v>
      </c>
      <c r="BN4321" s="141">
        <v>-73.518507038241907</v>
      </c>
      <c r="BO4321" s="141">
        <v>1982</v>
      </c>
      <c r="BP4321" s="143" t="s">
        <v>23982</v>
      </c>
      <c r="BQ4321" s="143" t="s">
        <v>26794</v>
      </c>
    </row>
    <row r="4322" spans="15:69" x14ac:dyDescent="0.25">
      <c r="O4322" s="225" t="str">
        <f t="shared" si="1278"/>
        <v/>
      </c>
      <c r="BF4322" s="141">
        <v>58227</v>
      </c>
      <c r="BG4322" s="142" t="s">
        <v>21457</v>
      </c>
      <c r="BH4322" s="141" t="s">
        <v>180</v>
      </c>
      <c r="BI4322" s="141" t="s">
        <v>191</v>
      </c>
      <c r="BJ4322" s="141" t="s">
        <v>21458</v>
      </c>
      <c r="BK4322" s="141" t="s">
        <v>21459</v>
      </c>
      <c r="BL4322" s="141" t="s">
        <v>19202</v>
      </c>
      <c r="BM4322" s="141">
        <v>45.482300000000002</v>
      </c>
      <c r="BN4322" s="141">
        <v>-73.456000000000003</v>
      </c>
      <c r="BO4322" s="141">
        <v>1988</v>
      </c>
      <c r="BP4322" s="143" t="s">
        <v>26064</v>
      </c>
      <c r="BQ4322" s="143" t="s">
        <v>26794</v>
      </c>
    </row>
    <row r="4323" spans="15:69" x14ac:dyDescent="0.25">
      <c r="O4323" s="225" t="str">
        <f t="shared" si="1278"/>
        <v/>
      </c>
      <c r="BF4323" s="141">
        <v>58227</v>
      </c>
      <c r="BG4323" s="142" t="s">
        <v>21460</v>
      </c>
      <c r="BH4323" s="141" t="s">
        <v>180</v>
      </c>
      <c r="BI4323" s="141" t="s">
        <v>178</v>
      </c>
      <c r="BJ4323" s="141" t="s">
        <v>20992</v>
      </c>
      <c r="BK4323" s="141" t="s">
        <v>20993</v>
      </c>
      <c r="BL4323" s="141" t="s">
        <v>20994</v>
      </c>
      <c r="BM4323" s="141">
        <v>45.583895057979397</v>
      </c>
      <c r="BN4323" s="141">
        <v>-73.486872302215502</v>
      </c>
      <c r="BO4323" s="141">
        <v>1992</v>
      </c>
      <c r="BP4323" s="143" t="s">
        <v>23939</v>
      </c>
      <c r="BQ4323" s="143" t="s">
        <v>26794</v>
      </c>
    </row>
    <row r="4324" spans="15:69" x14ac:dyDescent="0.25">
      <c r="O4324" s="225" t="str">
        <f t="shared" si="1278"/>
        <v/>
      </c>
      <c r="BF4324" s="141">
        <v>58227</v>
      </c>
      <c r="BG4324" s="142" t="s">
        <v>21144</v>
      </c>
      <c r="BH4324" s="141" t="s">
        <v>478</v>
      </c>
      <c r="BI4324" s="141" t="s">
        <v>176</v>
      </c>
      <c r="BJ4324" s="141" t="s">
        <v>20996</v>
      </c>
      <c r="BK4324" s="141" t="s">
        <v>4842</v>
      </c>
      <c r="BL4324" s="141" t="s">
        <v>20997</v>
      </c>
      <c r="BM4324" s="141">
        <v>45.529499362755899</v>
      </c>
      <c r="BN4324" s="141">
        <v>-73.518507038241907</v>
      </c>
      <c r="BO4324" s="141">
        <v>1982</v>
      </c>
      <c r="BP4324" s="143" t="s">
        <v>23982</v>
      </c>
      <c r="BQ4324" s="143" t="s">
        <v>26794</v>
      </c>
    </row>
    <row r="4325" spans="15:69" x14ac:dyDescent="0.25">
      <c r="O4325" s="225" t="str">
        <f t="shared" si="1278"/>
        <v/>
      </c>
      <c r="BF4325" s="141">
        <v>58227</v>
      </c>
      <c r="BG4325" s="142" t="s">
        <v>21145</v>
      </c>
      <c r="BH4325" s="141" t="s">
        <v>478</v>
      </c>
      <c r="BI4325" s="141" t="s">
        <v>176</v>
      </c>
      <c r="BJ4325" s="141" t="s">
        <v>20999</v>
      </c>
      <c r="BK4325" s="141" t="s">
        <v>2342</v>
      </c>
      <c r="BL4325" s="141" t="s">
        <v>21000</v>
      </c>
      <c r="BM4325" s="141">
        <v>45.533233851996698</v>
      </c>
      <c r="BN4325" s="141">
        <v>-73.517484013891902</v>
      </c>
      <c r="BO4325" s="141">
        <v>1946</v>
      </c>
      <c r="BP4325" s="143" t="s">
        <v>23982</v>
      </c>
      <c r="BQ4325" s="143" t="s">
        <v>26794</v>
      </c>
    </row>
    <row r="4326" spans="15:69" x14ac:dyDescent="0.25">
      <c r="O4326" s="225" t="str">
        <f t="shared" si="1278"/>
        <v/>
      </c>
      <c r="BF4326" s="141">
        <v>58227</v>
      </c>
      <c r="BG4326" s="142" t="s">
        <v>21146</v>
      </c>
      <c r="BH4326" s="141" t="s">
        <v>478</v>
      </c>
      <c r="BI4326" s="141" t="s">
        <v>176</v>
      </c>
      <c r="BJ4326" s="141" t="s">
        <v>21002</v>
      </c>
      <c r="BK4326" s="141" t="s">
        <v>5073</v>
      </c>
      <c r="BL4326" s="141" t="s">
        <v>21003</v>
      </c>
      <c r="BM4326" s="141">
        <v>45.522338099805197</v>
      </c>
      <c r="BN4326" s="141">
        <v>-73.491443368846603</v>
      </c>
      <c r="BO4326" s="141">
        <v>1960</v>
      </c>
      <c r="BP4326" s="143" t="s">
        <v>23982</v>
      </c>
      <c r="BQ4326" s="143" t="s">
        <v>26794</v>
      </c>
    </row>
    <row r="4327" spans="15:69" x14ac:dyDescent="0.25">
      <c r="O4327" s="225" t="str">
        <f t="shared" si="1278"/>
        <v/>
      </c>
      <c r="BF4327" s="141">
        <v>58227</v>
      </c>
      <c r="BG4327" s="142" t="s">
        <v>21147</v>
      </c>
      <c r="BH4327" s="141" t="s">
        <v>478</v>
      </c>
      <c r="BI4327" s="141" t="s">
        <v>177</v>
      </c>
      <c r="BJ4327" s="141" t="s">
        <v>21005</v>
      </c>
      <c r="BK4327" s="141" t="s">
        <v>11049</v>
      </c>
      <c r="BL4327" s="141" t="s">
        <v>21006</v>
      </c>
      <c r="BM4327" s="141">
        <v>45.509376792803899</v>
      </c>
      <c r="BN4327" s="141">
        <v>-73.469074185297899</v>
      </c>
      <c r="BO4327" s="141">
        <v>1982</v>
      </c>
      <c r="BP4327" s="143" t="s">
        <v>23982</v>
      </c>
      <c r="BQ4327" s="143" t="s">
        <v>26794</v>
      </c>
    </row>
    <row r="4328" spans="15:69" x14ac:dyDescent="0.25">
      <c r="O4328" s="225" t="str">
        <f t="shared" si="1278"/>
        <v/>
      </c>
      <c r="BF4328" s="141">
        <v>58227</v>
      </c>
      <c r="BG4328" s="142" t="s">
        <v>21148</v>
      </c>
      <c r="BH4328" s="141" t="s">
        <v>478</v>
      </c>
      <c r="BI4328" s="141" t="s">
        <v>177</v>
      </c>
      <c r="BJ4328" s="141" t="s">
        <v>21008</v>
      </c>
      <c r="BK4328" s="141" t="s">
        <v>21009</v>
      </c>
      <c r="BL4328" s="141" t="s">
        <v>21010</v>
      </c>
      <c r="BM4328" s="141">
        <v>45.482680999999999</v>
      </c>
      <c r="BN4328" s="141">
        <v>-73.417897999999994</v>
      </c>
      <c r="BO4328" s="141">
        <v>1977</v>
      </c>
      <c r="BP4328" s="143" t="s">
        <v>23982</v>
      </c>
      <c r="BQ4328" s="143" t="s">
        <v>26794</v>
      </c>
    </row>
    <row r="4329" spans="15:69" x14ac:dyDescent="0.25">
      <c r="O4329" s="225" t="str">
        <f t="shared" si="1278"/>
        <v/>
      </c>
      <c r="BF4329" s="141">
        <v>58033</v>
      </c>
      <c r="BG4329" s="142" t="s">
        <v>21402</v>
      </c>
      <c r="BH4329" s="141" t="s">
        <v>478</v>
      </c>
      <c r="BI4329" s="141" t="s">
        <v>176</v>
      </c>
      <c r="BJ4329" s="141" t="s">
        <v>20999</v>
      </c>
      <c r="BK4329" s="141" t="s">
        <v>2342</v>
      </c>
      <c r="BL4329" s="141" t="s">
        <v>21000</v>
      </c>
      <c r="BM4329" s="141">
        <v>45.533233851996698</v>
      </c>
      <c r="BN4329" s="141">
        <v>-73.517484013891902</v>
      </c>
      <c r="BO4329" s="141">
        <v>1946</v>
      </c>
      <c r="BP4329" s="143" t="s">
        <v>23982</v>
      </c>
      <c r="BQ4329" s="143" t="s">
        <v>26794</v>
      </c>
    </row>
    <row r="4330" spans="15:69" x14ac:dyDescent="0.25">
      <c r="O4330" s="225" t="str">
        <f t="shared" si="1278"/>
        <v/>
      </c>
      <c r="BF4330" s="141">
        <v>58037</v>
      </c>
      <c r="BG4330" s="142" t="s">
        <v>21410</v>
      </c>
      <c r="BH4330" s="141" t="s">
        <v>180</v>
      </c>
      <c r="BI4330" s="141" t="s">
        <v>191</v>
      </c>
      <c r="BJ4330" s="141" t="s">
        <v>21411</v>
      </c>
      <c r="BK4330" s="141"/>
      <c r="BL4330" s="141" t="s">
        <v>21412</v>
      </c>
      <c r="BM4330" s="141">
        <v>45.515279999999997</v>
      </c>
      <c r="BN4330" s="141">
        <v>-73.380830000000003</v>
      </c>
      <c r="BO4330" s="141">
        <v>2009</v>
      </c>
      <c r="BP4330" s="143" t="s">
        <v>26056</v>
      </c>
      <c r="BQ4330" s="143" t="s">
        <v>17560</v>
      </c>
    </row>
    <row r="4331" spans="15:69" x14ac:dyDescent="0.25">
      <c r="O4331" s="225" t="str">
        <f t="shared" si="1278"/>
        <v/>
      </c>
      <c r="BF4331" s="141">
        <v>58033</v>
      </c>
      <c r="BG4331" s="142" t="s">
        <v>21403</v>
      </c>
      <c r="BH4331" s="141" t="s">
        <v>478</v>
      </c>
      <c r="BI4331" s="141" t="s">
        <v>176</v>
      </c>
      <c r="BJ4331" s="141" t="s">
        <v>21002</v>
      </c>
      <c r="BK4331" s="141" t="s">
        <v>5073</v>
      </c>
      <c r="BL4331" s="141" t="s">
        <v>21003</v>
      </c>
      <c r="BM4331" s="141">
        <v>45.522338099805197</v>
      </c>
      <c r="BN4331" s="141">
        <v>-73.491443368846603</v>
      </c>
      <c r="BO4331" s="141">
        <v>1960</v>
      </c>
      <c r="BP4331" s="143" t="s">
        <v>23982</v>
      </c>
      <c r="BQ4331" s="143" t="s">
        <v>26794</v>
      </c>
    </row>
    <row r="4332" spans="15:69" x14ac:dyDescent="0.25">
      <c r="O4332" s="225" t="str">
        <f t="shared" si="1278"/>
        <v/>
      </c>
      <c r="BF4332" s="141">
        <v>58033</v>
      </c>
      <c r="BG4332" s="142" t="s">
        <v>21404</v>
      </c>
      <c r="BH4332" s="141" t="s">
        <v>478</v>
      </c>
      <c r="BI4332" s="141" t="s">
        <v>177</v>
      </c>
      <c r="BJ4332" s="141" t="s">
        <v>21005</v>
      </c>
      <c r="BK4332" s="141" t="s">
        <v>11049</v>
      </c>
      <c r="BL4332" s="141" t="s">
        <v>21006</v>
      </c>
      <c r="BM4332" s="141">
        <v>45.509376792803899</v>
      </c>
      <c r="BN4332" s="141">
        <v>-73.469074185297899</v>
      </c>
      <c r="BO4332" s="141">
        <v>1982</v>
      </c>
      <c r="BP4332" s="143" t="s">
        <v>23982</v>
      </c>
      <c r="BQ4332" s="143" t="s">
        <v>26794</v>
      </c>
    </row>
    <row r="4333" spans="15:69" x14ac:dyDescent="0.25">
      <c r="O4333" s="225" t="str">
        <f t="shared" si="1278"/>
        <v/>
      </c>
      <c r="BF4333" s="141">
        <v>58033</v>
      </c>
      <c r="BG4333" s="142" t="s">
        <v>21405</v>
      </c>
      <c r="BH4333" s="141" t="s">
        <v>478</v>
      </c>
      <c r="BI4333" s="141" t="s">
        <v>177</v>
      </c>
      <c r="BJ4333" s="141" t="s">
        <v>21008</v>
      </c>
      <c r="BK4333" s="141" t="s">
        <v>21009</v>
      </c>
      <c r="BL4333" s="141" t="s">
        <v>21010</v>
      </c>
      <c r="BM4333" s="141">
        <v>45.482680999999999</v>
      </c>
      <c r="BN4333" s="141">
        <v>-73.417897999999994</v>
      </c>
      <c r="BO4333" s="141">
        <v>1977</v>
      </c>
      <c r="BP4333" s="143" t="s">
        <v>23982</v>
      </c>
      <c r="BQ4333" s="143" t="s">
        <v>26794</v>
      </c>
    </row>
    <row r="4334" spans="15:69" x14ac:dyDescent="0.25">
      <c r="O4334" s="225" t="str">
        <f t="shared" si="1278"/>
        <v/>
      </c>
      <c r="BF4334" s="141">
        <v>58033</v>
      </c>
      <c r="BG4334" s="142" t="s">
        <v>21406</v>
      </c>
      <c r="BH4334" s="141" t="s">
        <v>478</v>
      </c>
      <c r="BI4334" s="141" t="s">
        <v>177</v>
      </c>
      <c r="BJ4334" s="141" t="s">
        <v>21012</v>
      </c>
      <c r="BK4334" s="141" t="s">
        <v>3262</v>
      </c>
      <c r="BL4334" s="141" t="s">
        <v>21013</v>
      </c>
      <c r="BM4334" s="141">
        <v>45.575957435670297</v>
      </c>
      <c r="BN4334" s="141">
        <v>-73.431931904367403</v>
      </c>
      <c r="BO4334" s="141">
        <v>1979</v>
      </c>
      <c r="BP4334" s="143" t="s">
        <v>23982</v>
      </c>
      <c r="BQ4334" s="143" t="s">
        <v>26794</v>
      </c>
    </row>
    <row r="4335" spans="15:69" x14ac:dyDescent="0.25">
      <c r="O4335" s="225" t="str">
        <f t="shared" si="1278"/>
        <v/>
      </c>
      <c r="BF4335" s="141">
        <v>58033</v>
      </c>
      <c r="BG4335" s="142" t="s">
        <v>21407</v>
      </c>
      <c r="BH4335" s="141" t="s">
        <v>478</v>
      </c>
      <c r="BI4335" s="141" t="s">
        <v>177</v>
      </c>
      <c r="BJ4335" s="141" t="s">
        <v>21015</v>
      </c>
      <c r="BK4335" s="141" t="s">
        <v>12392</v>
      </c>
      <c r="BL4335" s="141" t="s">
        <v>21016</v>
      </c>
      <c r="BM4335" s="141">
        <v>45.6125390228976</v>
      </c>
      <c r="BN4335" s="141">
        <v>-73.438426548616704</v>
      </c>
      <c r="BO4335" s="141">
        <v>1969</v>
      </c>
      <c r="BP4335" s="143" t="s">
        <v>23982</v>
      </c>
      <c r="BQ4335" s="143" t="s">
        <v>26794</v>
      </c>
    </row>
    <row r="4336" spans="15:69" x14ac:dyDescent="0.25">
      <c r="O4336" s="225" t="str">
        <f t="shared" si="1278"/>
        <v/>
      </c>
      <c r="BF4336" s="141">
        <v>58227</v>
      </c>
      <c r="BG4336" s="142" t="s">
        <v>21149</v>
      </c>
      <c r="BH4336" s="141" t="s">
        <v>478</v>
      </c>
      <c r="BI4336" s="141" t="s">
        <v>177</v>
      </c>
      <c r="BJ4336" s="141" t="s">
        <v>21012</v>
      </c>
      <c r="BK4336" s="141" t="s">
        <v>3262</v>
      </c>
      <c r="BL4336" s="141" t="s">
        <v>21013</v>
      </c>
      <c r="BM4336" s="141">
        <v>45.575957435670297</v>
      </c>
      <c r="BN4336" s="141">
        <v>-73.431931904367403</v>
      </c>
      <c r="BO4336" s="141">
        <v>1979</v>
      </c>
      <c r="BP4336" s="143" t="s">
        <v>23982</v>
      </c>
      <c r="BQ4336" s="143" t="s">
        <v>26794</v>
      </c>
    </row>
    <row r="4337" spans="15:69" x14ac:dyDescent="0.25">
      <c r="O4337" s="225" t="str">
        <f t="shared" si="1278"/>
        <v/>
      </c>
      <c r="BF4337" s="141">
        <v>58037</v>
      </c>
      <c r="BG4337" s="142" t="s">
        <v>21413</v>
      </c>
      <c r="BH4337" s="141" t="s">
        <v>478</v>
      </c>
      <c r="BI4337" s="141" t="s">
        <v>186</v>
      </c>
      <c r="BJ4337" s="141" t="s">
        <v>21414</v>
      </c>
      <c r="BK4337" s="141" t="s">
        <v>17723</v>
      </c>
      <c r="BL4337" s="141" t="s">
        <v>21415</v>
      </c>
      <c r="BM4337" s="141">
        <v>45.51972</v>
      </c>
      <c r="BN4337" s="141">
        <v>-73.377499999999998</v>
      </c>
      <c r="BO4337" s="141">
        <v>1990</v>
      </c>
      <c r="BP4337" s="143" t="s">
        <v>26057</v>
      </c>
      <c r="BQ4337" s="143" t="s">
        <v>17560</v>
      </c>
    </row>
    <row r="4338" spans="15:69" x14ac:dyDescent="0.25">
      <c r="O4338" s="225" t="str">
        <f t="shared" si="1278"/>
        <v/>
      </c>
      <c r="BF4338" s="141">
        <v>58037</v>
      </c>
      <c r="BG4338" s="142" t="s">
        <v>21416</v>
      </c>
      <c r="BH4338" s="141" t="s">
        <v>478</v>
      </c>
      <c r="BI4338" s="141" t="s">
        <v>186</v>
      </c>
      <c r="BJ4338" s="141" t="s">
        <v>21417</v>
      </c>
      <c r="BK4338" s="141"/>
      <c r="BL4338" s="141" t="s">
        <v>21418</v>
      </c>
      <c r="BM4338" s="141">
        <v>45.535829999999997</v>
      </c>
      <c r="BN4338" s="141">
        <v>-73.3108</v>
      </c>
      <c r="BO4338" s="141">
        <v>1984</v>
      </c>
      <c r="BP4338" s="143" t="s">
        <v>26058</v>
      </c>
      <c r="BQ4338" s="143" t="s">
        <v>17560</v>
      </c>
    </row>
    <row r="4339" spans="15:69" x14ac:dyDescent="0.25">
      <c r="O4339" s="225" t="str">
        <f t="shared" si="1278"/>
        <v/>
      </c>
      <c r="BF4339" s="141">
        <v>58227</v>
      </c>
      <c r="BG4339" s="142" t="s">
        <v>21150</v>
      </c>
      <c r="BH4339" s="141" t="s">
        <v>478</v>
      </c>
      <c r="BI4339" s="141" t="s">
        <v>177</v>
      </c>
      <c r="BJ4339" s="141" t="s">
        <v>21015</v>
      </c>
      <c r="BK4339" s="141" t="s">
        <v>12392</v>
      </c>
      <c r="BL4339" s="141" t="s">
        <v>21016</v>
      </c>
      <c r="BM4339" s="141">
        <v>45.6125390228976</v>
      </c>
      <c r="BN4339" s="141">
        <v>-73.438426548616704</v>
      </c>
      <c r="BO4339" s="141">
        <v>1969</v>
      </c>
      <c r="BP4339" s="143" t="s">
        <v>23982</v>
      </c>
      <c r="BQ4339" s="143" t="s">
        <v>26794</v>
      </c>
    </row>
    <row r="4340" spans="15:69" x14ac:dyDescent="0.25">
      <c r="O4340" s="225" t="str">
        <f t="shared" si="1278"/>
        <v/>
      </c>
      <c r="BF4340" s="141">
        <v>59010</v>
      </c>
      <c r="BG4340" s="142" t="s">
        <v>21600</v>
      </c>
      <c r="BH4340" s="141" t="s">
        <v>180</v>
      </c>
      <c r="BI4340" s="141" t="s">
        <v>178</v>
      </c>
      <c r="BJ4340" s="141"/>
      <c r="BK4340" s="141" t="s">
        <v>12734</v>
      </c>
      <c r="BL4340" s="141" t="s">
        <v>19430</v>
      </c>
      <c r="BM4340" s="141">
        <v>45.580800000000004</v>
      </c>
      <c r="BN4340" s="141">
        <v>-73.317999999999998</v>
      </c>
      <c r="BO4340" s="141">
        <v>1983</v>
      </c>
      <c r="BP4340" s="143" t="s">
        <v>26094</v>
      </c>
      <c r="BQ4340" s="143" t="s">
        <v>17560</v>
      </c>
    </row>
    <row r="4341" spans="15:69" x14ac:dyDescent="0.25">
      <c r="O4341" s="225" t="str">
        <f t="shared" si="1278"/>
        <v/>
      </c>
      <c r="BF4341" s="141">
        <v>59015</v>
      </c>
      <c r="BG4341" s="142" t="s">
        <v>21831</v>
      </c>
      <c r="BH4341" s="141" t="s">
        <v>180</v>
      </c>
      <c r="BI4341" s="141" t="s">
        <v>178</v>
      </c>
      <c r="BJ4341" s="141" t="s">
        <v>1686</v>
      </c>
      <c r="BK4341" s="141" t="s">
        <v>18280</v>
      </c>
      <c r="BL4341" s="141" t="s">
        <v>21830</v>
      </c>
      <c r="BM4341" s="141">
        <v>45.635794799999999</v>
      </c>
      <c r="BN4341" s="141">
        <v>-73.293534399999999</v>
      </c>
      <c r="BO4341" s="141">
        <v>2002</v>
      </c>
      <c r="BP4341" s="143" t="s">
        <v>26127</v>
      </c>
      <c r="BQ4341" s="143" t="s">
        <v>17560</v>
      </c>
    </row>
    <row r="4342" spans="15:69" x14ac:dyDescent="0.25">
      <c r="O4342" s="225" t="str">
        <f t="shared" si="1278"/>
        <v/>
      </c>
      <c r="BF4342" s="141">
        <v>59015</v>
      </c>
      <c r="BG4342" s="142" t="s">
        <v>21832</v>
      </c>
      <c r="BH4342" s="141" t="s">
        <v>180</v>
      </c>
      <c r="BI4342" s="141" t="s">
        <v>178</v>
      </c>
      <c r="BJ4342" s="141" t="s">
        <v>1686</v>
      </c>
      <c r="BK4342" s="141" t="s">
        <v>18280</v>
      </c>
      <c r="BL4342" s="141" t="s">
        <v>21830</v>
      </c>
      <c r="BM4342" s="141">
        <v>45.635794799999999</v>
      </c>
      <c r="BN4342" s="141">
        <v>-73.293534399999999</v>
      </c>
      <c r="BO4342" s="141">
        <v>2007</v>
      </c>
      <c r="BP4342" s="143" t="s">
        <v>26127</v>
      </c>
      <c r="BQ4342" s="143" t="s">
        <v>17560</v>
      </c>
    </row>
    <row r="4343" spans="15:69" x14ac:dyDescent="0.25">
      <c r="O4343" s="225" t="str">
        <f t="shared" si="1278"/>
        <v/>
      </c>
      <c r="BF4343" s="141">
        <v>59015</v>
      </c>
      <c r="BG4343" s="142" t="s">
        <v>21833</v>
      </c>
      <c r="BH4343" s="141" t="s">
        <v>180</v>
      </c>
      <c r="BI4343" s="141" t="s">
        <v>191</v>
      </c>
      <c r="BJ4343" s="141" t="s">
        <v>21834</v>
      </c>
      <c r="BK4343" s="141" t="s">
        <v>18280</v>
      </c>
      <c r="BL4343" s="141" t="s">
        <v>21830</v>
      </c>
      <c r="BM4343" s="141">
        <v>45.635794799999999</v>
      </c>
      <c r="BN4343" s="141">
        <v>-73.293534399999999</v>
      </c>
      <c r="BO4343" s="141">
        <v>2000</v>
      </c>
      <c r="BP4343" s="143" t="s">
        <v>26128</v>
      </c>
      <c r="BQ4343" s="143" t="s">
        <v>17560</v>
      </c>
    </row>
    <row r="4344" spans="15:69" x14ac:dyDescent="0.25">
      <c r="O4344" s="225" t="str">
        <f t="shared" si="1278"/>
        <v/>
      </c>
      <c r="BF4344" s="141">
        <v>59020</v>
      </c>
      <c r="BG4344" s="142" t="s">
        <v>20444</v>
      </c>
      <c r="BH4344" s="141" t="s">
        <v>180</v>
      </c>
      <c r="BI4344" s="141" t="s">
        <v>191</v>
      </c>
      <c r="BJ4344" s="141" t="s">
        <v>20445</v>
      </c>
      <c r="BK4344" s="141" t="s">
        <v>14086</v>
      </c>
      <c r="BL4344" s="141" t="s">
        <v>20443</v>
      </c>
      <c r="BM4344" s="141">
        <v>45.655920999999999</v>
      </c>
      <c r="BN4344" s="141">
        <v>-73.421251999999996</v>
      </c>
      <c r="BO4344" s="141">
        <v>1974</v>
      </c>
      <c r="BP4344" s="143"/>
      <c r="BQ4344" s="143" t="s">
        <v>17560</v>
      </c>
    </row>
    <row r="4345" spans="15:69" x14ac:dyDescent="0.25">
      <c r="O4345" s="225" t="str">
        <f t="shared" si="1278"/>
        <v/>
      </c>
      <c r="BF4345" s="141">
        <v>59020</v>
      </c>
      <c r="BG4345" s="142" t="s">
        <v>20446</v>
      </c>
      <c r="BH4345" s="141" t="s">
        <v>180</v>
      </c>
      <c r="BI4345" s="141" t="s">
        <v>191</v>
      </c>
      <c r="BJ4345" s="141" t="s">
        <v>20447</v>
      </c>
      <c r="BK4345" s="141" t="s">
        <v>3335</v>
      </c>
      <c r="BL4345" s="141" t="s">
        <v>20448</v>
      </c>
      <c r="BM4345" s="141">
        <v>45.669921000000002</v>
      </c>
      <c r="BN4345" s="141">
        <v>-73.436308999999994</v>
      </c>
      <c r="BO4345" s="141">
        <v>1990</v>
      </c>
      <c r="BP4345" s="143"/>
      <c r="BQ4345" s="143" t="s">
        <v>17560</v>
      </c>
    </row>
    <row r="4346" spans="15:69" x14ac:dyDescent="0.25">
      <c r="O4346" s="225" t="str">
        <f t="shared" si="1278"/>
        <v/>
      </c>
      <c r="BF4346" s="141">
        <v>59020</v>
      </c>
      <c r="BG4346" s="142" t="s">
        <v>20449</v>
      </c>
      <c r="BH4346" s="141" t="s">
        <v>180</v>
      </c>
      <c r="BI4346" s="141" t="s">
        <v>191</v>
      </c>
      <c r="BJ4346" s="141" t="s">
        <v>20450</v>
      </c>
      <c r="BK4346" s="141" t="s">
        <v>5043</v>
      </c>
      <c r="BL4346" s="141" t="s">
        <v>20451</v>
      </c>
      <c r="BM4346" s="141">
        <v>45.670582000000003</v>
      </c>
      <c r="BN4346" s="141">
        <v>-73.431137000000007</v>
      </c>
      <c r="BO4346" s="141">
        <v>1996</v>
      </c>
      <c r="BP4346" s="143"/>
      <c r="BQ4346" s="143" t="s">
        <v>17560</v>
      </c>
    </row>
    <row r="4347" spans="15:69" x14ac:dyDescent="0.25">
      <c r="O4347" s="225" t="str">
        <f t="shared" si="1278"/>
        <v/>
      </c>
      <c r="BF4347" s="141">
        <v>59020</v>
      </c>
      <c r="BG4347" s="142" t="s">
        <v>20452</v>
      </c>
      <c r="BH4347" s="141" t="s">
        <v>180</v>
      </c>
      <c r="BI4347" s="141" t="s">
        <v>191</v>
      </c>
      <c r="BJ4347" s="141" t="s">
        <v>20453</v>
      </c>
      <c r="BK4347" s="141" t="s">
        <v>3008</v>
      </c>
      <c r="BL4347" s="141" t="s">
        <v>11145</v>
      </c>
      <c r="BM4347" s="141">
        <v>45.665072000000002</v>
      </c>
      <c r="BN4347" s="141">
        <v>-73.438492999999994</v>
      </c>
      <c r="BO4347" s="141">
        <v>2009</v>
      </c>
      <c r="BP4347" s="143"/>
      <c r="BQ4347" s="143" t="s">
        <v>17560</v>
      </c>
    </row>
    <row r="4348" spans="15:69" x14ac:dyDescent="0.25">
      <c r="O4348" s="225" t="str">
        <f t="shared" si="1278"/>
        <v/>
      </c>
      <c r="BF4348" s="141">
        <v>59025</v>
      </c>
      <c r="BG4348" s="142" t="s">
        <v>22463</v>
      </c>
      <c r="BH4348" s="141" t="s">
        <v>180</v>
      </c>
      <c r="BI4348" s="141" t="s">
        <v>191</v>
      </c>
      <c r="BJ4348" s="141" t="s">
        <v>26585</v>
      </c>
      <c r="BK4348" s="141" t="s">
        <v>15684</v>
      </c>
      <c r="BL4348" s="141" t="s">
        <v>22464</v>
      </c>
      <c r="BM4348" s="141">
        <v>45.772480000000002</v>
      </c>
      <c r="BN4348" s="141">
        <v>-73.354489999999998</v>
      </c>
      <c r="BO4348" s="141">
        <v>1989</v>
      </c>
      <c r="BP4348" s="143" t="s">
        <v>487</v>
      </c>
      <c r="BQ4348" s="143" t="s">
        <v>17560</v>
      </c>
    </row>
    <row r="4349" spans="15:69" x14ac:dyDescent="0.25">
      <c r="O4349" s="225" t="str">
        <f t="shared" si="1278"/>
        <v/>
      </c>
      <c r="BF4349" s="141">
        <v>59025</v>
      </c>
      <c r="BG4349" s="142" t="s">
        <v>22465</v>
      </c>
      <c r="BH4349" s="141" t="s">
        <v>478</v>
      </c>
      <c r="BI4349" s="141" t="s">
        <v>176</v>
      </c>
      <c r="BJ4349" s="141" t="s">
        <v>12870</v>
      </c>
      <c r="BK4349" s="141" t="s">
        <v>1205</v>
      </c>
      <c r="BL4349" s="141" t="s">
        <v>22466</v>
      </c>
      <c r="BM4349" s="141">
        <v>45.776629999999997</v>
      </c>
      <c r="BN4349" s="141">
        <v>-73.36009</v>
      </c>
      <c r="BO4349" s="141">
        <v>1986</v>
      </c>
      <c r="BP4349" s="143" t="s">
        <v>26752</v>
      </c>
      <c r="BQ4349" s="143" t="s">
        <v>17560</v>
      </c>
    </row>
    <row r="4350" spans="15:69" x14ac:dyDescent="0.25">
      <c r="O4350" s="225" t="str">
        <f t="shared" si="1278"/>
        <v/>
      </c>
      <c r="BF4350" s="141">
        <v>59025</v>
      </c>
      <c r="BG4350" s="142" t="s">
        <v>22467</v>
      </c>
      <c r="BH4350" s="141" t="s">
        <v>180</v>
      </c>
      <c r="BI4350" s="141" t="s">
        <v>178</v>
      </c>
      <c r="BJ4350" s="141" t="s">
        <v>26586</v>
      </c>
      <c r="BK4350" s="141" t="s">
        <v>11483</v>
      </c>
      <c r="BL4350" s="141" t="s">
        <v>11470</v>
      </c>
      <c r="BM4350" s="141">
        <v>45.766330000000004</v>
      </c>
      <c r="BN4350" s="141">
        <v>-73.351920000000007</v>
      </c>
      <c r="BO4350" s="141">
        <v>1989</v>
      </c>
      <c r="BP4350" s="143" t="s">
        <v>484</v>
      </c>
      <c r="BQ4350" s="143" t="s">
        <v>17560</v>
      </c>
    </row>
    <row r="4351" spans="15:69" x14ac:dyDescent="0.25">
      <c r="O4351" s="225" t="str">
        <f t="shared" si="1278"/>
        <v/>
      </c>
      <c r="BF4351" s="141">
        <v>61005</v>
      </c>
      <c r="BG4351" s="142" t="s">
        <v>18096</v>
      </c>
      <c r="BH4351" s="141" t="s">
        <v>478</v>
      </c>
      <c r="BI4351" s="141" t="s">
        <v>177</v>
      </c>
      <c r="BJ4351" s="141" t="s">
        <v>1941</v>
      </c>
      <c r="BK4351" s="141" t="s">
        <v>2297</v>
      </c>
      <c r="BL4351" s="141" t="s">
        <v>18076</v>
      </c>
      <c r="BM4351" s="141">
        <v>46.018099999999997</v>
      </c>
      <c r="BN4351" s="141">
        <v>-73.439940000000007</v>
      </c>
      <c r="BO4351" s="141">
        <v>1999</v>
      </c>
      <c r="BP4351" s="143" t="s">
        <v>25592</v>
      </c>
      <c r="BQ4351" s="143" t="s">
        <v>26794</v>
      </c>
    </row>
    <row r="4352" spans="15:69" x14ac:dyDescent="0.25">
      <c r="O4352" s="225" t="str">
        <f t="shared" si="1278"/>
        <v/>
      </c>
      <c r="BF4352" s="141">
        <v>59025</v>
      </c>
      <c r="BG4352" s="142" t="s">
        <v>22468</v>
      </c>
      <c r="BH4352" s="141" t="s">
        <v>180</v>
      </c>
      <c r="BI4352" s="141" t="s">
        <v>191</v>
      </c>
      <c r="BJ4352" s="141" t="s">
        <v>22469</v>
      </c>
      <c r="BK4352" s="141" t="s">
        <v>468</v>
      </c>
      <c r="BL4352" s="141" t="s">
        <v>22470</v>
      </c>
      <c r="BM4352" s="141">
        <v>45.778660000000002</v>
      </c>
      <c r="BN4352" s="141">
        <v>-73.354460000000003</v>
      </c>
      <c r="BO4352" s="141">
        <v>1989</v>
      </c>
      <c r="BP4352" s="143" t="s">
        <v>26753</v>
      </c>
      <c r="BQ4352" s="143" t="s">
        <v>17560</v>
      </c>
    </row>
    <row r="4353" spans="15:69" x14ac:dyDescent="0.25">
      <c r="O4353" s="225" t="str">
        <f t="shared" si="1278"/>
        <v/>
      </c>
      <c r="BF4353" s="141">
        <v>59030</v>
      </c>
      <c r="BG4353" s="142" t="s">
        <v>22156</v>
      </c>
      <c r="BH4353" s="141" t="s">
        <v>478</v>
      </c>
      <c r="BI4353" s="141" t="s">
        <v>177</v>
      </c>
      <c r="BJ4353" s="141"/>
      <c r="BK4353" s="141" t="s">
        <v>17811</v>
      </c>
      <c r="BL4353" s="141" t="s">
        <v>22157</v>
      </c>
      <c r="BM4353" s="141">
        <v>45.746789999999997</v>
      </c>
      <c r="BN4353" s="141">
        <v>-73.280600000000007</v>
      </c>
      <c r="BO4353" s="141">
        <v>1990</v>
      </c>
      <c r="BP4353" s="143" t="s">
        <v>26158</v>
      </c>
      <c r="BQ4353" s="143" t="s">
        <v>17560</v>
      </c>
    </row>
    <row r="4354" spans="15:69" x14ac:dyDescent="0.25">
      <c r="O4354" s="225" t="str">
        <f t="shared" si="1278"/>
        <v/>
      </c>
      <c r="BF4354" s="141">
        <v>59035</v>
      </c>
      <c r="BG4354" s="142" t="s">
        <v>23859</v>
      </c>
      <c r="BH4354" s="141" t="s">
        <v>180</v>
      </c>
      <c r="BI4354" s="141" t="s">
        <v>191</v>
      </c>
      <c r="BJ4354" s="141" t="s">
        <v>4557</v>
      </c>
      <c r="BK4354" s="141" t="s">
        <v>23860</v>
      </c>
      <c r="BL4354" s="141" t="s">
        <v>23633</v>
      </c>
      <c r="BM4354" s="141">
        <v>45.862627000000003</v>
      </c>
      <c r="BN4354" s="141">
        <v>-73.231752999999998</v>
      </c>
      <c r="BO4354" s="141">
        <v>1985</v>
      </c>
      <c r="BP4354" s="143"/>
      <c r="BQ4354" s="143" t="s">
        <v>17560</v>
      </c>
    </row>
    <row r="4355" spans="15:69" x14ac:dyDescent="0.25">
      <c r="O4355" s="225" t="str">
        <f t="shared" si="1278"/>
        <v/>
      </c>
      <c r="BF4355" s="141">
        <v>59035</v>
      </c>
      <c r="BG4355" s="142" t="s">
        <v>23626</v>
      </c>
      <c r="BH4355" s="141" t="s">
        <v>180</v>
      </c>
      <c r="BI4355" s="141" t="s">
        <v>191</v>
      </c>
      <c r="BJ4355" s="141" t="s">
        <v>5632</v>
      </c>
      <c r="BK4355" s="141" t="s">
        <v>23627</v>
      </c>
      <c r="BL4355" s="141" t="s">
        <v>23628</v>
      </c>
      <c r="BM4355" s="141">
        <v>45.871810000000004</v>
      </c>
      <c r="BN4355" s="141">
        <v>-73.22251</v>
      </c>
      <c r="BO4355" s="141">
        <v>1985</v>
      </c>
      <c r="BP4355" s="143"/>
      <c r="BQ4355" s="143" t="s">
        <v>17560</v>
      </c>
    </row>
    <row r="4356" spans="15:69" x14ac:dyDescent="0.25">
      <c r="O4356" s="225" t="str">
        <f t="shared" si="1278"/>
        <v/>
      </c>
      <c r="BF4356" s="141">
        <v>59035</v>
      </c>
      <c r="BG4356" s="142" t="s">
        <v>23629</v>
      </c>
      <c r="BH4356" s="141" t="s">
        <v>180</v>
      </c>
      <c r="BI4356" s="141" t="s">
        <v>191</v>
      </c>
      <c r="BJ4356" s="141" t="s">
        <v>4552</v>
      </c>
      <c r="BK4356" s="141" t="s">
        <v>2504</v>
      </c>
      <c r="BL4356" s="141" t="s">
        <v>23630</v>
      </c>
      <c r="BM4356" s="141">
        <v>45.84648</v>
      </c>
      <c r="BN4356" s="141">
        <v>-73.229619999999997</v>
      </c>
      <c r="BO4356" s="141">
        <v>2014</v>
      </c>
      <c r="BP4356" s="143"/>
      <c r="BQ4356" s="143" t="s">
        <v>17560</v>
      </c>
    </row>
    <row r="4357" spans="15:69" x14ac:dyDescent="0.25">
      <c r="O4357" s="225" t="str">
        <f t="shared" si="1278"/>
        <v/>
      </c>
      <c r="BF4357" s="141">
        <v>59035</v>
      </c>
      <c r="BG4357" s="142" t="s">
        <v>23631</v>
      </c>
      <c r="BH4357" s="141" t="s">
        <v>478</v>
      </c>
      <c r="BI4357" s="141" t="s">
        <v>177</v>
      </c>
      <c r="BJ4357" s="141"/>
      <c r="BK4357" s="141" t="s">
        <v>23632</v>
      </c>
      <c r="BL4357" s="141" t="s">
        <v>23633</v>
      </c>
      <c r="BM4357" s="141">
        <v>45.952941000000003</v>
      </c>
      <c r="BN4357" s="141">
        <v>-73.200306999999995</v>
      </c>
      <c r="BO4357" s="141">
        <v>1966</v>
      </c>
      <c r="BP4357" s="143"/>
      <c r="BQ4357" s="143" t="s">
        <v>17560</v>
      </c>
    </row>
    <row r="4358" spans="15:69" x14ac:dyDescent="0.25">
      <c r="O4358" s="225" t="str">
        <f t="shared" si="1278"/>
        <v/>
      </c>
      <c r="BF4358" s="141">
        <v>60005</v>
      </c>
      <c r="BG4358" s="142" t="s">
        <v>17955</v>
      </c>
      <c r="BH4358" s="141" t="s">
        <v>180</v>
      </c>
      <c r="BI4358" s="141" t="s">
        <v>178</v>
      </c>
      <c r="BJ4358" s="141" t="s">
        <v>1686</v>
      </c>
      <c r="BK4358" s="141"/>
      <c r="BL4358" s="141" t="s">
        <v>17956</v>
      </c>
      <c r="BM4358" s="141">
        <v>45.736899999999999</v>
      </c>
      <c r="BN4358" s="141">
        <v>-73.487799999999993</v>
      </c>
      <c r="BO4358" s="141">
        <v>1994</v>
      </c>
      <c r="BP4358" s="143" t="s">
        <v>26742</v>
      </c>
      <c r="BQ4358" s="143" t="s">
        <v>17560</v>
      </c>
    </row>
    <row r="4359" spans="15:69" x14ac:dyDescent="0.25">
      <c r="O4359" s="225" t="str">
        <f t="shared" si="1278"/>
        <v/>
      </c>
      <c r="BF4359" s="141">
        <v>60013</v>
      </c>
      <c r="BG4359" s="142" t="s">
        <v>17936</v>
      </c>
      <c r="BH4359" s="141" t="s">
        <v>180</v>
      </c>
      <c r="BI4359" s="141" t="s">
        <v>178</v>
      </c>
      <c r="BJ4359" s="141" t="s">
        <v>27220</v>
      </c>
      <c r="BK4359" s="141" t="s">
        <v>1936</v>
      </c>
      <c r="BL4359" s="141" t="s">
        <v>17972</v>
      </c>
      <c r="BM4359" s="141">
        <v>45.735950919065999</v>
      </c>
      <c r="BN4359" s="141">
        <v>-73.445029222257702</v>
      </c>
      <c r="BO4359" s="141">
        <v>1997</v>
      </c>
      <c r="BP4359" s="143" t="s">
        <v>484</v>
      </c>
      <c r="BQ4359" s="143" t="s">
        <v>17560</v>
      </c>
    </row>
    <row r="4360" spans="15:69" x14ac:dyDescent="0.25">
      <c r="O4360" s="225" t="str">
        <f t="shared" si="1278"/>
        <v/>
      </c>
      <c r="BF4360" s="141">
        <v>60013</v>
      </c>
      <c r="BG4360" s="142" t="s">
        <v>17939</v>
      </c>
      <c r="BH4360" s="141" t="s">
        <v>478</v>
      </c>
      <c r="BI4360" s="141" t="s">
        <v>176</v>
      </c>
      <c r="BJ4360" s="141" t="s">
        <v>17887</v>
      </c>
      <c r="BK4360" s="141" t="s">
        <v>13745</v>
      </c>
      <c r="BL4360" s="141" t="s">
        <v>17888</v>
      </c>
      <c r="BM4360" s="141">
        <v>45.748979925102901</v>
      </c>
      <c r="BN4360" s="141">
        <v>-73.468305399443906</v>
      </c>
      <c r="BO4360" s="141">
        <v>1977</v>
      </c>
      <c r="BP4360" s="143" t="s">
        <v>482</v>
      </c>
      <c r="BQ4360" s="143" t="s">
        <v>17560</v>
      </c>
    </row>
    <row r="4361" spans="15:69" x14ac:dyDescent="0.25">
      <c r="O4361" s="225" t="str">
        <f t="shared" si="1278"/>
        <v/>
      </c>
      <c r="BF4361" s="141">
        <v>60028</v>
      </c>
      <c r="BG4361" s="142" t="s">
        <v>26449</v>
      </c>
      <c r="BH4361" s="141" t="s">
        <v>180</v>
      </c>
      <c r="BI4361" s="141" t="s">
        <v>191</v>
      </c>
      <c r="BJ4361" s="141"/>
      <c r="BK4361" s="141" t="s">
        <v>26653</v>
      </c>
      <c r="BL4361" s="141" t="s">
        <v>26654</v>
      </c>
      <c r="BM4361" s="141">
        <v>45.8964373393164</v>
      </c>
      <c r="BN4361" s="141">
        <v>-73.431170194825896</v>
      </c>
      <c r="BO4361" s="141">
        <v>2004</v>
      </c>
      <c r="BP4361" s="143" t="s">
        <v>483</v>
      </c>
      <c r="BQ4361" s="143" t="s">
        <v>17560</v>
      </c>
    </row>
    <row r="4362" spans="15:69" x14ac:dyDescent="0.25">
      <c r="O4362" s="225" t="str">
        <f t="shared" si="1278"/>
        <v/>
      </c>
      <c r="BF4362" s="141">
        <v>61005</v>
      </c>
      <c r="BG4362" s="142" t="s">
        <v>18097</v>
      </c>
      <c r="BH4362" s="141" t="s">
        <v>478</v>
      </c>
      <c r="BI4362" s="141" t="s">
        <v>176</v>
      </c>
      <c r="BJ4362" s="141" t="s">
        <v>18098</v>
      </c>
      <c r="BK4362" s="141" t="s">
        <v>1805</v>
      </c>
      <c r="BL4362" s="141" t="s">
        <v>2519</v>
      </c>
      <c r="BM4362" s="141">
        <v>46.023212000000001</v>
      </c>
      <c r="BN4362" s="141">
        <v>-73.435135000000002</v>
      </c>
      <c r="BO4362" s="141">
        <v>1954</v>
      </c>
      <c r="BP4362" s="143" t="s">
        <v>25593</v>
      </c>
      <c r="BQ4362" s="143" t="s">
        <v>26794</v>
      </c>
    </row>
    <row r="4363" spans="15:69" x14ac:dyDescent="0.25">
      <c r="O4363" s="225" t="str">
        <f t="shared" si="1278"/>
        <v/>
      </c>
      <c r="BF4363" s="141">
        <v>61005</v>
      </c>
      <c r="BG4363" s="142" t="s">
        <v>18057</v>
      </c>
      <c r="BH4363" s="141" t="s">
        <v>478</v>
      </c>
      <c r="BI4363" s="141" t="s">
        <v>176</v>
      </c>
      <c r="BJ4363" s="141" t="s">
        <v>2610</v>
      </c>
      <c r="BK4363" s="141" t="s">
        <v>1805</v>
      </c>
      <c r="BL4363" s="141" t="s">
        <v>2519</v>
      </c>
      <c r="BM4363" s="141">
        <v>46.023212000000001</v>
      </c>
      <c r="BN4363" s="141">
        <v>-73.435135000000002</v>
      </c>
      <c r="BO4363" s="141">
        <v>1954</v>
      </c>
      <c r="BP4363" s="143" t="s">
        <v>24014</v>
      </c>
      <c r="BQ4363" s="143" t="s">
        <v>26794</v>
      </c>
    </row>
    <row r="4364" spans="15:69" x14ac:dyDescent="0.25">
      <c r="O4364" s="225" t="str">
        <f t="shared" si="1278"/>
        <v/>
      </c>
      <c r="BF4364" s="141">
        <v>61005</v>
      </c>
      <c r="BG4364" s="142" t="s">
        <v>18058</v>
      </c>
      <c r="BH4364" s="141" t="s">
        <v>478</v>
      </c>
      <c r="BI4364" s="141" t="s">
        <v>176</v>
      </c>
      <c r="BJ4364" s="141" t="s">
        <v>2612</v>
      </c>
      <c r="BK4364" s="141" t="s">
        <v>1805</v>
      </c>
      <c r="BL4364" s="141" t="s">
        <v>2519</v>
      </c>
      <c r="BM4364" s="141">
        <v>46.023212000000001</v>
      </c>
      <c r="BN4364" s="141">
        <v>-73.435135000000002</v>
      </c>
      <c r="BO4364" s="141">
        <v>1984</v>
      </c>
      <c r="BP4364" s="143" t="s">
        <v>24015</v>
      </c>
      <c r="BQ4364" s="143" t="s">
        <v>26794</v>
      </c>
    </row>
    <row r="4365" spans="15:69" x14ac:dyDescent="0.25">
      <c r="O4365" s="225" t="str">
        <f t="shared" si="1278"/>
        <v/>
      </c>
      <c r="BF4365" s="141">
        <v>61005</v>
      </c>
      <c r="BG4365" s="142" t="s">
        <v>18059</v>
      </c>
      <c r="BH4365" s="141" t="s">
        <v>478</v>
      </c>
      <c r="BI4365" s="141" t="s">
        <v>176</v>
      </c>
      <c r="BJ4365" s="141" t="s">
        <v>2614</v>
      </c>
      <c r="BK4365" s="141" t="s">
        <v>1805</v>
      </c>
      <c r="BL4365" s="141" t="s">
        <v>2519</v>
      </c>
      <c r="BM4365" s="141">
        <v>46.023212000000001</v>
      </c>
      <c r="BN4365" s="141">
        <v>-73.435135000000002</v>
      </c>
      <c r="BO4365" s="141">
        <v>1954</v>
      </c>
      <c r="BP4365" s="143" t="s">
        <v>24016</v>
      </c>
      <c r="BQ4365" s="143" t="s">
        <v>26794</v>
      </c>
    </row>
    <row r="4366" spans="15:69" x14ac:dyDescent="0.25">
      <c r="O4366" s="225" t="str">
        <f t="shared" ref="O4366:O4429" si="1279">IF(OR(B4366="",C4366="",G4366="",H4366="",I4366="",AND(J4366="",BW4366=FALSE),AND(K4366="",BX4366=FALSE),AND(L4366="",BY4366=FALSE),AND(M4366="",BZ4366=FALSE)),"",(IF(AND(100&gt;=CG4366,CG4366&gt;80),"A",IF(AND(80&gt;=CG4366,CG4366&gt;60),"B",IF(AND(60&gt;=CG4366,CG4366&gt;40),"C",IF(AND(40&gt;=CG4366,CG4366&gt;20),"D","E"))))))</f>
        <v/>
      </c>
      <c r="BF4366" s="141">
        <v>61005</v>
      </c>
      <c r="BG4366" s="142" t="s">
        <v>18060</v>
      </c>
      <c r="BH4366" s="141" t="s">
        <v>478</v>
      </c>
      <c r="BI4366" s="141" t="s">
        <v>176</v>
      </c>
      <c r="BJ4366" s="141" t="s">
        <v>18023</v>
      </c>
      <c r="BK4366" s="141" t="s">
        <v>1805</v>
      </c>
      <c r="BL4366" s="141" t="s">
        <v>2519</v>
      </c>
      <c r="BM4366" s="141">
        <v>46.023212000000001</v>
      </c>
      <c r="BN4366" s="141">
        <v>-73.435135000000002</v>
      </c>
      <c r="BO4366" s="141">
        <v>2007</v>
      </c>
      <c r="BP4366" s="143" t="s">
        <v>25564</v>
      </c>
      <c r="BQ4366" s="143" t="s">
        <v>26794</v>
      </c>
    </row>
    <row r="4367" spans="15:69" x14ac:dyDescent="0.25">
      <c r="O4367" s="225" t="str">
        <f t="shared" si="1279"/>
        <v/>
      </c>
      <c r="BF4367" s="141">
        <v>61005</v>
      </c>
      <c r="BG4367" s="142" t="s">
        <v>18061</v>
      </c>
      <c r="BH4367" s="141" t="s">
        <v>478</v>
      </c>
      <c r="BI4367" s="141" t="s">
        <v>176</v>
      </c>
      <c r="BJ4367" s="141" t="s">
        <v>18025</v>
      </c>
      <c r="BK4367" s="141" t="s">
        <v>1805</v>
      </c>
      <c r="BL4367" s="141" t="s">
        <v>2519</v>
      </c>
      <c r="BM4367" s="141">
        <v>46.023212000000001</v>
      </c>
      <c r="BN4367" s="141">
        <v>-73.435135000000002</v>
      </c>
      <c r="BO4367" s="141">
        <v>1984</v>
      </c>
      <c r="BP4367" s="143" t="s">
        <v>25565</v>
      </c>
      <c r="BQ4367" s="143" t="s">
        <v>26794</v>
      </c>
    </row>
    <row r="4368" spans="15:69" x14ac:dyDescent="0.25">
      <c r="O4368" s="225" t="str">
        <f t="shared" si="1279"/>
        <v/>
      </c>
      <c r="BF4368" s="141">
        <v>61005</v>
      </c>
      <c r="BG4368" s="142" t="s">
        <v>18062</v>
      </c>
      <c r="BH4368" s="141" t="s">
        <v>478</v>
      </c>
      <c r="BI4368" s="141" t="s">
        <v>176</v>
      </c>
      <c r="BJ4368" s="141" t="s">
        <v>18027</v>
      </c>
      <c r="BK4368" s="141" t="s">
        <v>1805</v>
      </c>
      <c r="BL4368" s="141" t="s">
        <v>2519</v>
      </c>
      <c r="BM4368" s="141">
        <v>46.023212000000001</v>
      </c>
      <c r="BN4368" s="141">
        <v>-73.435135000000002</v>
      </c>
      <c r="BO4368" s="141">
        <v>1984</v>
      </c>
      <c r="BP4368" s="143" t="s">
        <v>25566</v>
      </c>
      <c r="BQ4368" s="143" t="s">
        <v>26794</v>
      </c>
    </row>
    <row r="4369" spans="15:69" x14ac:dyDescent="0.25">
      <c r="O4369" s="225" t="str">
        <f t="shared" si="1279"/>
        <v/>
      </c>
      <c r="BF4369" s="141">
        <v>61005</v>
      </c>
      <c r="BG4369" s="142" t="s">
        <v>18063</v>
      </c>
      <c r="BH4369" s="141" t="s">
        <v>478</v>
      </c>
      <c r="BI4369" s="141" t="s">
        <v>176</v>
      </c>
      <c r="BJ4369" s="141" t="s">
        <v>18064</v>
      </c>
      <c r="BK4369" s="141" t="s">
        <v>1805</v>
      </c>
      <c r="BL4369" s="141" t="s">
        <v>2519</v>
      </c>
      <c r="BM4369" s="141">
        <v>46.023212000000001</v>
      </c>
      <c r="BN4369" s="141">
        <v>-73.435135000000002</v>
      </c>
      <c r="BO4369" s="141">
        <v>1984</v>
      </c>
      <c r="BP4369" s="143" t="s">
        <v>25575</v>
      </c>
      <c r="BQ4369" s="143" t="s">
        <v>26794</v>
      </c>
    </row>
    <row r="4370" spans="15:69" x14ac:dyDescent="0.25">
      <c r="O4370" s="225" t="str">
        <f t="shared" si="1279"/>
        <v/>
      </c>
      <c r="BF4370" s="141">
        <v>61005</v>
      </c>
      <c r="BG4370" s="142" t="s">
        <v>18065</v>
      </c>
      <c r="BH4370" s="141" t="s">
        <v>478</v>
      </c>
      <c r="BI4370" s="141" t="s">
        <v>176</v>
      </c>
      <c r="BJ4370" s="141" t="s">
        <v>18066</v>
      </c>
      <c r="BK4370" s="141" t="s">
        <v>1805</v>
      </c>
      <c r="BL4370" s="141" t="s">
        <v>2519</v>
      </c>
      <c r="BM4370" s="141">
        <v>46.023212000000001</v>
      </c>
      <c r="BN4370" s="141">
        <v>-73.435135000000002</v>
      </c>
      <c r="BO4370" s="141">
        <v>2004</v>
      </c>
      <c r="BP4370" s="143" t="s">
        <v>25576</v>
      </c>
      <c r="BQ4370" s="143" t="s">
        <v>26794</v>
      </c>
    </row>
    <row r="4371" spans="15:69" x14ac:dyDescent="0.25">
      <c r="O4371" s="225" t="str">
        <f t="shared" si="1279"/>
        <v/>
      </c>
      <c r="BF4371" s="141">
        <v>61005</v>
      </c>
      <c r="BG4371" s="142" t="s">
        <v>18067</v>
      </c>
      <c r="BH4371" s="141" t="s">
        <v>478</v>
      </c>
      <c r="BI4371" s="141" t="s">
        <v>176</v>
      </c>
      <c r="BJ4371" s="141" t="s">
        <v>18068</v>
      </c>
      <c r="BK4371" s="141" t="s">
        <v>1805</v>
      </c>
      <c r="BL4371" s="141" t="s">
        <v>2519</v>
      </c>
      <c r="BM4371" s="141">
        <v>46.023212000000001</v>
      </c>
      <c r="BN4371" s="141">
        <v>-73.435135000000002</v>
      </c>
      <c r="BO4371" s="141">
        <v>1984</v>
      </c>
      <c r="BP4371" s="143" t="s">
        <v>25577</v>
      </c>
      <c r="BQ4371" s="143" t="s">
        <v>26794</v>
      </c>
    </row>
    <row r="4372" spans="15:69" x14ac:dyDescent="0.25">
      <c r="O4372" s="225" t="str">
        <f t="shared" si="1279"/>
        <v/>
      </c>
      <c r="BF4372" s="141">
        <v>61005</v>
      </c>
      <c r="BG4372" s="142" t="s">
        <v>18069</v>
      </c>
      <c r="BH4372" s="141" t="s">
        <v>478</v>
      </c>
      <c r="BI4372" s="141" t="s">
        <v>176</v>
      </c>
      <c r="BJ4372" s="141" t="s">
        <v>18070</v>
      </c>
      <c r="BK4372" s="141" t="s">
        <v>1805</v>
      </c>
      <c r="BL4372" s="141" t="s">
        <v>2519</v>
      </c>
      <c r="BM4372" s="141">
        <v>46.023212000000001</v>
      </c>
      <c r="BN4372" s="141">
        <v>-73.435135000000002</v>
      </c>
      <c r="BO4372" s="141">
        <v>1984</v>
      </c>
      <c r="BP4372" s="143" t="s">
        <v>25578</v>
      </c>
      <c r="BQ4372" s="143" t="s">
        <v>26794</v>
      </c>
    </row>
    <row r="4373" spans="15:69" x14ac:dyDescent="0.25">
      <c r="O4373" s="225" t="str">
        <f t="shared" si="1279"/>
        <v/>
      </c>
      <c r="BF4373" s="141">
        <v>61005</v>
      </c>
      <c r="BG4373" s="142" t="s">
        <v>18099</v>
      </c>
      <c r="BH4373" s="141" t="s">
        <v>478</v>
      </c>
      <c r="BI4373" s="141" t="s">
        <v>176</v>
      </c>
      <c r="BJ4373" s="141" t="s">
        <v>18100</v>
      </c>
      <c r="BK4373" s="141" t="s">
        <v>1805</v>
      </c>
      <c r="BL4373" s="141" t="s">
        <v>2519</v>
      </c>
      <c r="BM4373" s="141">
        <v>46.023212000000001</v>
      </c>
      <c r="BN4373" s="141">
        <v>-73.435135000000002</v>
      </c>
      <c r="BO4373" s="141">
        <v>2015</v>
      </c>
      <c r="BP4373" s="143" t="s">
        <v>25594</v>
      </c>
      <c r="BQ4373" s="143" t="s">
        <v>26794</v>
      </c>
    </row>
    <row r="4374" spans="15:69" x14ac:dyDescent="0.25">
      <c r="O4374" s="225" t="str">
        <f t="shared" si="1279"/>
        <v/>
      </c>
      <c r="BF4374" s="141">
        <v>61005</v>
      </c>
      <c r="BG4374" s="142" t="s">
        <v>18101</v>
      </c>
      <c r="BH4374" s="141" t="s">
        <v>478</v>
      </c>
      <c r="BI4374" s="141" t="s">
        <v>1268</v>
      </c>
      <c r="BJ4374" s="141" t="s">
        <v>18102</v>
      </c>
      <c r="BK4374" s="141" t="s">
        <v>1805</v>
      </c>
      <c r="BL4374" s="141" t="s">
        <v>18103</v>
      </c>
      <c r="BM4374" s="141">
        <v>46.023212000000001</v>
      </c>
      <c r="BN4374" s="141">
        <v>-73.435135000000002</v>
      </c>
      <c r="BO4374" s="141">
        <v>1987</v>
      </c>
      <c r="BP4374" s="143" t="s">
        <v>25595</v>
      </c>
      <c r="BQ4374" s="143" t="s">
        <v>26794</v>
      </c>
    </row>
    <row r="4375" spans="15:69" x14ac:dyDescent="0.25">
      <c r="O4375" s="225" t="str">
        <f t="shared" si="1279"/>
        <v/>
      </c>
      <c r="BF4375" s="141">
        <v>61005</v>
      </c>
      <c r="BG4375" s="142" t="s">
        <v>17992</v>
      </c>
      <c r="BH4375" s="141" t="s">
        <v>180</v>
      </c>
      <c r="BI4375" s="141" t="s">
        <v>191</v>
      </c>
      <c r="BJ4375" s="141" t="s">
        <v>17993</v>
      </c>
      <c r="BK4375" s="141" t="s">
        <v>14640</v>
      </c>
      <c r="BL4375" s="141" t="s">
        <v>17994</v>
      </c>
      <c r="BM4375" s="141">
        <v>46.009970000000003</v>
      </c>
      <c r="BN4375" s="141">
        <v>-73.456100000000006</v>
      </c>
      <c r="BO4375" s="141">
        <v>1977</v>
      </c>
      <c r="BP4375" s="143" t="s">
        <v>25561</v>
      </c>
      <c r="BQ4375" s="143" t="s">
        <v>26794</v>
      </c>
    </row>
    <row r="4376" spans="15:69" x14ac:dyDescent="0.25">
      <c r="O4376" s="225" t="str">
        <f t="shared" si="1279"/>
        <v/>
      </c>
      <c r="BF4376" s="141">
        <v>61005</v>
      </c>
      <c r="BG4376" s="142" t="s">
        <v>17995</v>
      </c>
      <c r="BH4376" s="141" t="s">
        <v>180</v>
      </c>
      <c r="BI4376" s="141" t="s">
        <v>191</v>
      </c>
      <c r="BJ4376" s="141" t="s">
        <v>17996</v>
      </c>
      <c r="BK4376" s="141" t="s">
        <v>17997</v>
      </c>
      <c r="BL4376" s="141" t="s">
        <v>17998</v>
      </c>
      <c r="BM4376" s="141">
        <v>45.991142000000004</v>
      </c>
      <c r="BN4376" s="141">
        <v>-73.449479999999994</v>
      </c>
      <c r="BO4376" s="141">
        <v>1968</v>
      </c>
      <c r="BP4376" s="143" t="s">
        <v>25561</v>
      </c>
      <c r="BQ4376" s="143" t="s">
        <v>26794</v>
      </c>
    </row>
    <row r="4377" spans="15:69" x14ac:dyDescent="0.25">
      <c r="O4377" s="225" t="str">
        <f t="shared" si="1279"/>
        <v/>
      </c>
      <c r="BF4377" s="141">
        <v>61005</v>
      </c>
      <c r="BG4377" s="142" t="s">
        <v>17999</v>
      </c>
      <c r="BH4377" s="141" t="s">
        <v>180</v>
      </c>
      <c r="BI4377" s="141" t="s">
        <v>191</v>
      </c>
      <c r="BJ4377" s="141" t="s">
        <v>18000</v>
      </c>
      <c r="BK4377" s="141" t="s">
        <v>1654</v>
      </c>
      <c r="BL4377" s="141" t="s">
        <v>18001</v>
      </c>
      <c r="BM4377" s="141">
        <v>45.984870000000001</v>
      </c>
      <c r="BN4377" s="141">
        <v>-73.445539999999994</v>
      </c>
      <c r="BO4377" s="141">
        <v>1993</v>
      </c>
      <c r="BP4377" s="143" t="s">
        <v>25562</v>
      </c>
      <c r="BQ4377" s="143" t="s">
        <v>26794</v>
      </c>
    </row>
    <row r="4378" spans="15:69" x14ac:dyDescent="0.25">
      <c r="O4378" s="225" t="str">
        <f t="shared" si="1279"/>
        <v/>
      </c>
      <c r="BF4378" s="141">
        <v>61005</v>
      </c>
      <c r="BG4378" s="142" t="s">
        <v>18002</v>
      </c>
      <c r="BH4378" s="141" t="s">
        <v>180</v>
      </c>
      <c r="BI4378" s="141" t="s">
        <v>191</v>
      </c>
      <c r="BJ4378" s="141" t="s">
        <v>18003</v>
      </c>
      <c r="BK4378" s="141" t="s">
        <v>2582</v>
      </c>
      <c r="BL4378" s="141" t="s">
        <v>18004</v>
      </c>
      <c r="BM4378" s="141">
        <v>45.382109999999997</v>
      </c>
      <c r="BN4378" s="141">
        <v>-75.823269999999994</v>
      </c>
      <c r="BO4378" s="141">
        <v>2013</v>
      </c>
      <c r="BP4378" s="143"/>
      <c r="BQ4378" s="143" t="s">
        <v>26794</v>
      </c>
    </row>
    <row r="4379" spans="15:69" x14ac:dyDescent="0.25">
      <c r="O4379" s="225" t="str">
        <f t="shared" si="1279"/>
        <v/>
      </c>
      <c r="BF4379" s="141">
        <v>61005</v>
      </c>
      <c r="BG4379" s="142" t="s">
        <v>18005</v>
      </c>
      <c r="BH4379" s="141" t="s">
        <v>180</v>
      </c>
      <c r="BI4379" s="141" t="s">
        <v>191</v>
      </c>
      <c r="BJ4379" s="141" t="s">
        <v>18006</v>
      </c>
      <c r="BK4379" s="141" t="s">
        <v>18007</v>
      </c>
      <c r="BL4379" s="141" t="s">
        <v>18008</v>
      </c>
      <c r="BM4379" s="141">
        <v>45.970140000000001</v>
      </c>
      <c r="BN4379" s="141">
        <v>-73.441149999999993</v>
      </c>
      <c r="BO4379" s="141">
        <v>2015</v>
      </c>
      <c r="BP4379" s="143"/>
      <c r="BQ4379" s="143" t="s">
        <v>26794</v>
      </c>
    </row>
    <row r="4380" spans="15:69" x14ac:dyDescent="0.25">
      <c r="O4380" s="225" t="str">
        <f t="shared" si="1279"/>
        <v/>
      </c>
      <c r="BF4380" s="141">
        <v>61005</v>
      </c>
      <c r="BG4380" s="142" t="s">
        <v>18009</v>
      </c>
      <c r="BH4380" s="141" t="s">
        <v>180</v>
      </c>
      <c r="BI4380" s="141" t="s">
        <v>191</v>
      </c>
      <c r="BJ4380" s="141" t="s">
        <v>18010</v>
      </c>
      <c r="BK4380" s="141" t="s">
        <v>3683</v>
      </c>
      <c r="BL4380" s="141" t="s">
        <v>18010</v>
      </c>
      <c r="BM4380" s="141">
        <v>45.9803</v>
      </c>
      <c r="BN4380" s="141">
        <v>-73.443680000000001</v>
      </c>
      <c r="BO4380" s="141">
        <v>2015</v>
      </c>
      <c r="BP4380" s="143"/>
      <c r="BQ4380" s="143" t="s">
        <v>26794</v>
      </c>
    </row>
    <row r="4381" spans="15:69" x14ac:dyDescent="0.25">
      <c r="O4381" s="225" t="str">
        <f t="shared" si="1279"/>
        <v/>
      </c>
      <c r="BF4381" s="141">
        <v>61005</v>
      </c>
      <c r="BG4381" s="142" t="s">
        <v>18011</v>
      </c>
      <c r="BH4381" s="141" t="s">
        <v>180</v>
      </c>
      <c r="BI4381" s="141" t="s">
        <v>178</v>
      </c>
      <c r="BJ4381" s="141" t="s">
        <v>2406</v>
      </c>
      <c r="BK4381" s="141" t="s">
        <v>2407</v>
      </c>
      <c r="BL4381" s="141" t="s">
        <v>2408</v>
      </c>
      <c r="BM4381" s="141">
        <v>45.98677</v>
      </c>
      <c r="BN4381" s="141">
        <v>-73.381559999999993</v>
      </c>
      <c r="BO4381" s="141">
        <v>1999</v>
      </c>
      <c r="BP4381" s="143" t="s">
        <v>23981</v>
      </c>
      <c r="BQ4381" s="143" t="s">
        <v>26794</v>
      </c>
    </row>
    <row r="4382" spans="15:69" x14ac:dyDescent="0.25">
      <c r="O4382" s="225" t="str">
        <f t="shared" si="1279"/>
        <v/>
      </c>
      <c r="BF4382" s="141">
        <v>61005</v>
      </c>
      <c r="BG4382" s="142" t="s">
        <v>18012</v>
      </c>
      <c r="BH4382" s="141" t="s">
        <v>180</v>
      </c>
      <c r="BI4382" s="141" t="s">
        <v>191</v>
      </c>
      <c r="BJ4382" s="141" t="s">
        <v>2436</v>
      </c>
      <c r="BK4382" s="141" t="s">
        <v>2437</v>
      </c>
      <c r="BL4382" s="141" t="s">
        <v>2438</v>
      </c>
      <c r="BM4382" s="141">
        <v>45.994920499999999</v>
      </c>
      <c r="BN4382" s="141">
        <v>-73.4216318</v>
      </c>
      <c r="BO4382" s="141">
        <v>1999</v>
      </c>
      <c r="BP4382" s="143" t="s">
        <v>23987</v>
      </c>
      <c r="BQ4382" s="143" t="s">
        <v>26794</v>
      </c>
    </row>
    <row r="4383" spans="15:69" x14ac:dyDescent="0.25">
      <c r="O4383" s="225" t="str">
        <f t="shared" si="1279"/>
        <v/>
      </c>
      <c r="BF4383" s="141">
        <v>61005</v>
      </c>
      <c r="BG4383" s="142" t="s">
        <v>18050</v>
      </c>
      <c r="BH4383" s="141" t="s">
        <v>180</v>
      </c>
      <c r="BI4383" s="141" t="s">
        <v>191</v>
      </c>
      <c r="BJ4383" s="141" t="s">
        <v>2514</v>
      </c>
      <c r="BK4383" s="141" t="s">
        <v>2515</v>
      </c>
      <c r="BL4383" s="141" t="s">
        <v>2516</v>
      </c>
      <c r="BM4383" s="141">
        <v>45.997622</v>
      </c>
      <c r="BN4383" s="141">
        <v>-73.406276899999995</v>
      </c>
      <c r="BO4383" s="141">
        <v>1999</v>
      </c>
      <c r="BP4383" s="143" t="s">
        <v>24001</v>
      </c>
      <c r="BQ4383" s="143" t="s">
        <v>26794</v>
      </c>
    </row>
    <row r="4384" spans="15:69" x14ac:dyDescent="0.25">
      <c r="O4384" s="225" t="str">
        <f t="shared" si="1279"/>
        <v/>
      </c>
      <c r="BF4384" s="141">
        <v>61005</v>
      </c>
      <c r="BG4384" s="142" t="s">
        <v>18051</v>
      </c>
      <c r="BH4384" s="141" t="s">
        <v>478</v>
      </c>
      <c r="BI4384" s="141" t="s">
        <v>176</v>
      </c>
      <c r="BJ4384" s="141" t="s">
        <v>2518</v>
      </c>
      <c r="BK4384" s="141" t="s">
        <v>1805</v>
      </c>
      <c r="BL4384" s="141" t="s">
        <v>2519</v>
      </c>
      <c r="BM4384" s="141">
        <v>46.023212000000001</v>
      </c>
      <c r="BN4384" s="141">
        <v>-73.435135000000002</v>
      </c>
      <c r="BO4384" s="141">
        <v>1984</v>
      </c>
      <c r="BP4384" s="143" t="s">
        <v>24002</v>
      </c>
      <c r="BQ4384" s="143" t="s">
        <v>26794</v>
      </c>
    </row>
    <row r="4385" spans="15:69" x14ac:dyDescent="0.25">
      <c r="O4385" s="225" t="str">
        <f t="shared" si="1279"/>
        <v/>
      </c>
      <c r="BF4385" s="141">
        <v>61005</v>
      </c>
      <c r="BG4385" s="142" t="s">
        <v>18052</v>
      </c>
      <c r="BH4385" s="141" t="s">
        <v>478</v>
      </c>
      <c r="BI4385" s="141" t="s">
        <v>176</v>
      </c>
      <c r="BJ4385" s="141" t="s">
        <v>2530</v>
      </c>
      <c r="BK4385" s="141" t="s">
        <v>1805</v>
      </c>
      <c r="BL4385" s="141" t="s">
        <v>2519</v>
      </c>
      <c r="BM4385" s="141">
        <v>46.023212000000001</v>
      </c>
      <c r="BN4385" s="141">
        <v>-73.435135000000002</v>
      </c>
      <c r="BO4385" s="141">
        <v>1984</v>
      </c>
      <c r="BP4385" s="143" t="s">
        <v>24003</v>
      </c>
      <c r="BQ4385" s="143" t="s">
        <v>26794</v>
      </c>
    </row>
    <row r="4386" spans="15:69" x14ac:dyDescent="0.25">
      <c r="O4386" s="225" t="str">
        <f t="shared" si="1279"/>
        <v/>
      </c>
      <c r="BF4386" s="141">
        <v>61005</v>
      </c>
      <c r="BG4386" s="142" t="s">
        <v>18053</v>
      </c>
      <c r="BH4386" s="141" t="s">
        <v>478</v>
      </c>
      <c r="BI4386" s="141" t="s">
        <v>176</v>
      </c>
      <c r="BJ4386" s="141" t="s">
        <v>2532</v>
      </c>
      <c r="BK4386" s="141" t="s">
        <v>1805</v>
      </c>
      <c r="BL4386" s="141" t="s">
        <v>2519</v>
      </c>
      <c r="BM4386" s="141">
        <v>46.023212000000001</v>
      </c>
      <c r="BN4386" s="141">
        <v>-73.435135000000002</v>
      </c>
      <c r="BO4386" s="141">
        <v>1984</v>
      </c>
      <c r="BP4386" s="143" t="s">
        <v>24004</v>
      </c>
      <c r="BQ4386" s="143" t="s">
        <v>26794</v>
      </c>
    </row>
    <row r="4387" spans="15:69" x14ac:dyDescent="0.25">
      <c r="O4387" s="225" t="str">
        <f t="shared" si="1279"/>
        <v/>
      </c>
      <c r="BF4387" s="141">
        <v>61005</v>
      </c>
      <c r="BG4387" s="142" t="s">
        <v>18054</v>
      </c>
      <c r="BH4387" s="141" t="s">
        <v>478</v>
      </c>
      <c r="BI4387" s="141" t="s">
        <v>176</v>
      </c>
      <c r="BJ4387" s="141" t="s">
        <v>2534</v>
      </c>
      <c r="BK4387" s="141" t="s">
        <v>1805</v>
      </c>
      <c r="BL4387" s="141" t="s">
        <v>2519</v>
      </c>
      <c r="BM4387" s="141">
        <v>46.023212000000001</v>
      </c>
      <c r="BN4387" s="141">
        <v>-73.435135000000002</v>
      </c>
      <c r="BO4387" s="141">
        <v>1984</v>
      </c>
      <c r="BP4387" s="143" t="s">
        <v>24005</v>
      </c>
      <c r="BQ4387" s="143" t="s">
        <v>26794</v>
      </c>
    </row>
    <row r="4388" spans="15:69" x14ac:dyDescent="0.25">
      <c r="O4388" s="225" t="str">
        <f t="shared" si="1279"/>
        <v/>
      </c>
      <c r="BF4388" s="141">
        <v>61005</v>
      </c>
      <c r="BG4388" s="142" t="s">
        <v>18055</v>
      </c>
      <c r="BH4388" s="141" t="s">
        <v>478</v>
      </c>
      <c r="BI4388" s="141" t="s">
        <v>176</v>
      </c>
      <c r="BJ4388" s="141" t="s">
        <v>2536</v>
      </c>
      <c r="BK4388" s="141" t="s">
        <v>1805</v>
      </c>
      <c r="BL4388" s="141" t="s">
        <v>2519</v>
      </c>
      <c r="BM4388" s="141">
        <v>46.023212000000001</v>
      </c>
      <c r="BN4388" s="141">
        <v>-73.435135000000002</v>
      </c>
      <c r="BO4388" s="141">
        <v>2009</v>
      </c>
      <c r="BP4388" s="143" t="s">
        <v>24006</v>
      </c>
      <c r="BQ4388" s="143" t="s">
        <v>26794</v>
      </c>
    </row>
    <row r="4389" spans="15:69" x14ac:dyDescent="0.25">
      <c r="O4389" s="225" t="str">
        <f t="shared" si="1279"/>
        <v/>
      </c>
      <c r="BF4389" s="141">
        <v>61005</v>
      </c>
      <c r="BG4389" s="142" t="s">
        <v>18056</v>
      </c>
      <c r="BH4389" s="141" t="s">
        <v>478</v>
      </c>
      <c r="BI4389" s="141" t="s">
        <v>176</v>
      </c>
      <c r="BJ4389" s="141" t="s">
        <v>2608</v>
      </c>
      <c r="BK4389" s="141" t="s">
        <v>1805</v>
      </c>
      <c r="BL4389" s="141" t="s">
        <v>2519</v>
      </c>
      <c r="BM4389" s="141">
        <v>46.023212000000001</v>
      </c>
      <c r="BN4389" s="141">
        <v>-73.435135000000002</v>
      </c>
      <c r="BO4389" s="141">
        <v>1984</v>
      </c>
      <c r="BP4389" s="143" t="s">
        <v>24013</v>
      </c>
      <c r="BQ4389" s="143" t="s">
        <v>26794</v>
      </c>
    </row>
    <row r="4390" spans="15:69" x14ac:dyDescent="0.25">
      <c r="O4390" s="225" t="str">
        <f t="shared" si="1279"/>
        <v/>
      </c>
      <c r="BF4390" s="141">
        <v>61025</v>
      </c>
      <c r="BG4390" s="142" t="s">
        <v>2533</v>
      </c>
      <c r="BH4390" s="141" t="s">
        <v>478</v>
      </c>
      <c r="BI4390" s="141" t="s">
        <v>176</v>
      </c>
      <c r="BJ4390" s="141" t="s">
        <v>2534</v>
      </c>
      <c r="BK4390" s="141" t="s">
        <v>1805</v>
      </c>
      <c r="BL4390" s="141" t="s">
        <v>2519</v>
      </c>
      <c r="BM4390" s="141">
        <v>46.023212000000001</v>
      </c>
      <c r="BN4390" s="141">
        <v>-73.435135000000002</v>
      </c>
      <c r="BO4390" s="141">
        <v>1984</v>
      </c>
      <c r="BP4390" s="143" t="s">
        <v>24005</v>
      </c>
      <c r="BQ4390" s="143" t="s">
        <v>17560</v>
      </c>
    </row>
    <row r="4391" spans="15:69" x14ac:dyDescent="0.25">
      <c r="O4391" s="225" t="str">
        <f t="shared" si="1279"/>
        <v/>
      </c>
      <c r="BF4391" s="141">
        <v>61025</v>
      </c>
      <c r="BG4391" s="142" t="s">
        <v>2535</v>
      </c>
      <c r="BH4391" s="141" t="s">
        <v>478</v>
      </c>
      <c r="BI4391" s="141" t="s">
        <v>176</v>
      </c>
      <c r="BJ4391" s="141" t="s">
        <v>2536</v>
      </c>
      <c r="BK4391" s="141" t="s">
        <v>1805</v>
      </c>
      <c r="BL4391" s="141" t="s">
        <v>2519</v>
      </c>
      <c r="BM4391" s="141">
        <v>46.023212000000001</v>
      </c>
      <c r="BN4391" s="141">
        <v>-73.435135000000002</v>
      </c>
      <c r="BO4391" s="141">
        <v>2009</v>
      </c>
      <c r="BP4391" s="143" t="s">
        <v>24006</v>
      </c>
      <c r="BQ4391" s="143" t="s">
        <v>17560</v>
      </c>
    </row>
    <row r="4392" spans="15:69" x14ac:dyDescent="0.25">
      <c r="O4392" s="225" t="str">
        <f t="shared" si="1279"/>
        <v/>
      </c>
      <c r="BF4392" s="141">
        <v>61027</v>
      </c>
      <c r="BG4392" s="142" t="s">
        <v>26930</v>
      </c>
      <c r="BH4392" s="141" t="s">
        <v>478</v>
      </c>
      <c r="BI4392" s="141" t="s">
        <v>176</v>
      </c>
      <c r="BJ4392" s="141" t="s">
        <v>18027</v>
      </c>
      <c r="BK4392" s="141" t="s">
        <v>1805</v>
      </c>
      <c r="BL4392" s="141" t="s">
        <v>2519</v>
      </c>
      <c r="BM4392" s="141">
        <v>46.023212000000001</v>
      </c>
      <c r="BN4392" s="141">
        <v>-73.435135000000002</v>
      </c>
      <c r="BO4392" s="141">
        <v>1984</v>
      </c>
      <c r="BP4392" s="143" t="s">
        <v>25566</v>
      </c>
      <c r="BQ4392" s="143" t="s">
        <v>17560</v>
      </c>
    </row>
    <row r="4393" spans="15:69" x14ac:dyDescent="0.25">
      <c r="O4393" s="225" t="str">
        <f t="shared" si="1279"/>
        <v/>
      </c>
      <c r="BF4393" s="141">
        <v>61027</v>
      </c>
      <c r="BG4393" s="142" t="s">
        <v>26931</v>
      </c>
      <c r="BH4393" s="141" t="s">
        <v>478</v>
      </c>
      <c r="BI4393" s="141" t="s">
        <v>176</v>
      </c>
      <c r="BJ4393" s="141" t="s">
        <v>18064</v>
      </c>
      <c r="BK4393" s="141" t="s">
        <v>1805</v>
      </c>
      <c r="BL4393" s="141" t="s">
        <v>2519</v>
      </c>
      <c r="BM4393" s="141">
        <v>46.023212000000001</v>
      </c>
      <c r="BN4393" s="141">
        <v>-73.435135000000002</v>
      </c>
      <c r="BO4393" s="141">
        <v>1984</v>
      </c>
      <c r="BP4393" s="143" t="s">
        <v>25575</v>
      </c>
      <c r="BQ4393" s="143" t="s">
        <v>17560</v>
      </c>
    </row>
    <row r="4394" spans="15:69" x14ac:dyDescent="0.25">
      <c r="O4394" s="225" t="str">
        <f t="shared" si="1279"/>
        <v/>
      </c>
      <c r="BF4394" s="141">
        <v>61027</v>
      </c>
      <c r="BG4394" s="142" t="s">
        <v>26932</v>
      </c>
      <c r="BH4394" s="141" t="s">
        <v>478</v>
      </c>
      <c r="BI4394" s="141" t="s">
        <v>176</v>
      </c>
      <c r="BJ4394" s="141" t="s">
        <v>18066</v>
      </c>
      <c r="BK4394" s="141" t="s">
        <v>1805</v>
      </c>
      <c r="BL4394" s="141" t="s">
        <v>2519</v>
      </c>
      <c r="BM4394" s="141">
        <v>46.023212000000001</v>
      </c>
      <c r="BN4394" s="141">
        <v>-73.435135000000002</v>
      </c>
      <c r="BO4394" s="141">
        <v>2004</v>
      </c>
      <c r="BP4394" s="143" t="s">
        <v>25576</v>
      </c>
      <c r="BQ4394" s="143" t="s">
        <v>17560</v>
      </c>
    </row>
    <row r="4395" spans="15:69" x14ac:dyDescent="0.25">
      <c r="O4395" s="225" t="str">
        <f t="shared" si="1279"/>
        <v/>
      </c>
      <c r="BF4395" s="141">
        <v>61027</v>
      </c>
      <c r="BG4395" s="142" t="s">
        <v>26933</v>
      </c>
      <c r="BH4395" s="141" t="s">
        <v>478</v>
      </c>
      <c r="BI4395" s="141" t="s">
        <v>176</v>
      </c>
      <c r="BJ4395" s="141" t="s">
        <v>18068</v>
      </c>
      <c r="BK4395" s="141" t="s">
        <v>1805</v>
      </c>
      <c r="BL4395" s="141" t="s">
        <v>2519</v>
      </c>
      <c r="BM4395" s="141">
        <v>46.023212000000001</v>
      </c>
      <c r="BN4395" s="141">
        <v>-73.435135000000002</v>
      </c>
      <c r="BO4395" s="141">
        <v>1984</v>
      </c>
      <c r="BP4395" s="143" t="s">
        <v>25577</v>
      </c>
      <c r="BQ4395" s="143" t="s">
        <v>17560</v>
      </c>
    </row>
    <row r="4396" spans="15:69" x14ac:dyDescent="0.25">
      <c r="O4396" s="225" t="str">
        <f t="shared" si="1279"/>
        <v/>
      </c>
      <c r="BF4396" s="141">
        <v>61030</v>
      </c>
      <c r="BG4396" s="142" t="s">
        <v>18237</v>
      </c>
      <c r="BH4396" s="141" t="s">
        <v>478</v>
      </c>
      <c r="BI4396" s="141" t="s">
        <v>176</v>
      </c>
      <c r="BJ4396" s="141" t="s">
        <v>18070</v>
      </c>
      <c r="BK4396" s="141" t="s">
        <v>1805</v>
      </c>
      <c r="BL4396" s="141" t="s">
        <v>2519</v>
      </c>
      <c r="BM4396" s="141">
        <v>46.023212000000001</v>
      </c>
      <c r="BN4396" s="141">
        <v>-73.435135000000002</v>
      </c>
      <c r="BO4396" s="141">
        <v>1984</v>
      </c>
      <c r="BP4396" s="143" t="s">
        <v>25578</v>
      </c>
      <c r="BQ4396" s="143" t="s">
        <v>17560</v>
      </c>
    </row>
    <row r="4397" spans="15:69" x14ac:dyDescent="0.25">
      <c r="O4397" s="225" t="str">
        <f t="shared" si="1279"/>
        <v/>
      </c>
      <c r="BF4397" s="141">
        <v>62085</v>
      </c>
      <c r="BG4397" s="142" t="s">
        <v>18532</v>
      </c>
      <c r="BH4397" s="141" t="s">
        <v>478</v>
      </c>
      <c r="BI4397" s="141" t="s">
        <v>176</v>
      </c>
      <c r="BJ4397" s="141" t="s">
        <v>18533</v>
      </c>
      <c r="BK4397" s="141" t="s">
        <v>2927</v>
      </c>
      <c r="BL4397" s="141" t="s">
        <v>10296</v>
      </c>
      <c r="BM4397" s="141">
        <v>46.684603663918097</v>
      </c>
      <c r="BN4397" s="141">
        <v>-73.921657859084604</v>
      </c>
      <c r="BO4397" s="141">
        <v>1993</v>
      </c>
      <c r="BP4397" s="143"/>
      <c r="BQ4397" s="143" t="s">
        <v>26794</v>
      </c>
    </row>
    <row r="4398" spans="15:69" x14ac:dyDescent="0.25">
      <c r="O4398" s="225" t="str">
        <f t="shared" si="1279"/>
        <v/>
      </c>
      <c r="BF4398" s="141">
        <v>62085</v>
      </c>
      <c r="BG4398" s="142" t="s">
        <v>18534</v>
      </c>
      <c r="BH4398" s="141" t="s">
        <v>478</v>
      </c>
      <c r="BI4398" s="141" t="s">
        <v>176</v>
      </c>
      <c r="BJ4398" s="141" t="s">
        <v>18535</v>
      </c>
      <c r="BK4398" s="141" t="s">
        <v>2927</v>
      </c>
      <c r="BL4398" s="141" t="s">
        <v>10296</v>
      </c>
      <c r="BM4398" s="141">
        <v>46.684603663918097</v>
      </c>
      <c r="BN4398" s="141">
        <v>-73.921657859084604</v>
      </c>
      <c r="BO4398" s="141">
        <v>1993</v>
      </c>
      <c r="BP4398" s="143"/>
      <c r="BQ4398" s="143" t="s">
        <v>26794</v>
      </c>
    </row>
    <row r="4399" spans="15:69" x14ac:dyDescent="0.25">
      <c r="O4399" s="225" t="str">
        <f t="shared" si="1279"/>
        <v/>
      </c>
      <c r="BF4399" s="141">
        <v>62085</v>
      </c>
      <c r="BG4399" s="142" t="s">
        <v>18536</v>
      </c>
      <c r="BH4399" s="141" t="s">
        <v>478</v>
      </c>
      <c r="BI4399" s="141" t="s">
        <v>177</v>
      </c>
      <c r="BJ4399" s="141"/>
      <c r="BK4399" s="141" t="s">
        <v>14218</v>
      </c>
      <c r="BL4399" s="141" t="s">
        <v>18483</v>
      </c>
      <c r="BM4399" s="141">
        <v>46.685490180187102</v>
      </c>
      <c r="BN4399" s="141">
        <v>-73.927925957270006</v>
      </c>
      <c r="BO4399" s="141">
        <v>1993</v>
      </c>
      <c r="BP4399" s="143" t="s">
        <v>25678</v>
      </c>
      <c r="BQ4399" s="143" t="s">
        <v>26794</v>
      </c>
    </row>
    <row r="4400" spans="15:69" x14ac:dyDescent="0.25">
      <c r="O4400" s="225" t="str">
        <f t="shared" si="1279"/>
        <v/>
      </c>
      <c r="BF4400" s="141">
        <v>62085</v>
      </c>
      <c r="BG4400" s="142" t="s">
        <v>18537</v>
      </c>
      <c r="BH4400" s="141" t="s">
        <v>478</v>
      </c>
      <c r="BI4400" s="141" t="s">
        <v>177</v>
      </c>
      <c r="BJ4400" s="141"/>
      <c r="BK4400" s="141" t="s">
        <v>14218</v>
      </c>
      <c r="BL4400" s="141" t="s">
        <v>18483</v>
      </c>
      <c r="BM4400" s="141">
        <v>46.685490180187102</v>
      </c>
      <c r="BN4400" s="141">
        <v>-73.927925957270006</v>
      </c>
      <c r="BO4400" s="141">
        <v>1993</v>
      </c>
      <c r="BP4400" s="143" t="s">
        <v>25678</v>
      </c>
      <c r="BQ4400" s="143" t="s">
        <v>26794</v>
      </c>
    </row>
    <row r="4401" spans="15:69" x14ac:dyDescent="0.25">
      <c r="O4401" s="225" t="str">
        <f t="shared" si="1279"/>
        <v/>
      </c>
      <c r="BF4401" s="141">
        <v>62085</v>
      </c>
      <c r="BG4401" s="142" t="s">
        <v>18538</v>
      </c>
      <c r="BH4401" s="141" t="s">
        <v>478</v>
      </c>
      <c r="BI4401" s="141" t="s">
        <v>176</v>
      </c>
      <c r="BJ4401" s="141" t="s">
        <v>18539</v>
      </c>
      <c r="BK4401" s="141" t="s">
        <v>2208</v>
      </c>
      <c r="BL4401" s="141" t="s">
        <v>18540</v>
      </c>
      <c r="BM4401" s="141">
        <v>46.672273015925597</v>
      </c>
      <c r="BN4401" s="141">
        <v>-73.927781551931801</v>
      </c>
      <c r="BO4401" s="141">
        <v>2006</v>
      </c>
      <c r="BP4401" s="143"/>
      <c r="BQ4401" s="143" t="s">
        <v>26794</v>
      </c>
    </row>
    <row r="4402" spans="15:69" x14ac:dyDescent="0.25">
      <c r="O4402" s="225" t="str">
        <f t="shared" si="1279"/>
        <v/>
      </c>
      <c r="BF4402" s="141">
        <v>62085</v>
      </c>
      <c r="BG4402" s="142" t="s">
        <v>18541</v>
      </c>
      <c r="BH4402" s="141" t="s">
        <v>478</v>
      </c>
      <c r="BI4402" s="141" t="s">
        <v>176</v>
      </c>
      <c r="BJ4402" s="141" t="s">
        <v>18542</v>
      </c>
      <c r="BK4402" s="141" t="s">
        <v>2208</v>
      </c>
      <c r="BL4402" s="141" t="s">
        <v>18540</v>
      </c>
      <c r="BM4402" s="141">
        <v>46.672273015925597</v>
      </c>
      <c r="BN4402" s="141">
        <v>-73.927781551931801</v>
      </c>
      <c r="BO4402" s="141">
        <v>2006</v>
      </c>
      <c r="BP4402" s="143"/>
      <c r="BQ4402" s="143" t="s">
        <v>26794</v>
      </c>
    </row>
    <row r="4403" spans="15:69" x14ac:dyDescent="0.25">
      <c r="O4403" s="225" t="str">
        <f t="shared" si="1279"/>
        <v/>
      </c>
      <c r="BF4403" s="141">
        <v>62085</v>
      </c>
      <c r="BG4403" s="142" t="s">
        <v>18543</v>
      </c>
      <c r="BH4403" s="141" t="s">
        <v>180</v>
      </c>
      <c r="BI4403" s="141" t="s">
        <v>190</v>
      </c>
      <c r="BJ4403" s="141" t="s">
        <v>18544</v>
      </c>
      <c r="BK4403" s="141" t="s">
        <v>2605</v>
      </c>
      <c r="BL4403" s="141" t="s">
        <v>18479</v>
      </c>
      <c r="BM4403" s="141">
        <v>46.681882625192699</v>
      </c>
      <c r="BN4403" s="141">
        <v>-73.914553102570594</v>
      </c>
      <c r="BO4403" s="141">
        <v>1991</v>
      </c>
      <c r="BP4403" s="143" t="s">
        <v>25679</v>
      </c>
      <c r="BQ4403" s="143" t="s">
        <v>26794</v>
      </c>
    </row>
    <row r="4404" spans="15:69" x14ac:dyDescent="0.25">
      <c r="O4404" s="225" t="str">
        <f t="shared" si="1279"/>
        <v/>
      </c>
      <c r="BF4404" s="141">
        <v>62085</v>
      </c>
      <c r="BG4404" s="142" t="s">
        <v>18545</v>
      </c>
      <c r="BH4404" s="141" t="s">
        <v>180</v>
      </c>
      <c r="BI4404" s="141" t="s">
        <v>190</v>
      </c>
      <c r="BJ4404" s="141" t="s">
        <v>18546</v>
      </c>
      <c r="BK4404" s="141" t="s">
        <v>2605</v>
      </c>
      <c r="BL4404" s="141" t="s">
        <v>18479</v>
      </c>
      <c r="BM4404" s="141">
        <v>46.681882625192699</v>
      </c>
      <c r="BN4404" s="141">
        <v>-73.914553102570594</v>
      </c>
      <c r="BO4404" s="141">
        <v>1991</v>
      </c>
      <c r="BP4404" s="143" t="s">
        <v>25679</v>
      </c>
      <c r="BQ4404" s="143" t="s">
        <v>26794</v>
      </c>
    </row>
    <row r="4405" spans="15:69" x14ac:dyDescent="0.25">
      <c r="O4405" s="225" t="str">
        <f t="shared" si="1279"/>
        <v/>
      </c>
      <c r="BF4405" s="141">
        <v>61030</v>
      </c>
      <c r="BG4405" s="142" t="s">
        <v>18238</v>
      </c>
      <c r="BH4405" s="141" t="s">
        <v>478</v>
      </c>
      <c r="BI4405" s="141" t="s">
        <v>176</v>
      </c>
      <c r="BJ4405" s="141" t="s">
        <v>18072</v>
      </c>
      <c r="BK4405" s="141" t="s">
        <v>1805</v>
      </c>
      <c r="BL4405" s="141" t="s">
        <v>2519</v>
      </c>
      <c r="BM4405" s="141">
        <v>46.023212000000001</v>
      </c>
      <c r="BN4405" s="141">
        <v>-73.435135000000002</v>
      </c>
      <c r="BO4405" s="141">
        <v>1999</v>
      </c>
      <c r="BP4405" s="143" t="s">
        <v>25579</v>
      </c>
      <c r="BQ4405" s="143" t="s">
        <v>17560</v>
      </c>
    </row>
    <row r="4406" spans="15:69" x14ac:dyDescent="0.25">
      <c r="O4406" s="225" t="str">
        <f t="shared" si="1279"/>
        <v/>
      </c>
      <c r="BF4406" s="141">
        <v>61030</v>
      </c>
      <c r="BG4406" s="142" t="s">
        <v>18239</v>
      </c>
      <c r="BH4406" s="141" t="s">
        <v>478</v>
      </c>
      <c r="BI4406" s="141" t="s">
        <v>186</v>
      </c>
      <c r="BJ4406" s="141" t="s">
        <v>18074</v>
      </c>
      <c r="BK4406" s="141" t="s">
        <v>1805</v>
      </c>
      <c r="BL4406" s="141" t="s">
        <v>2519</v>
      </c>
      <c r="BM4406" s="141">
        <v>46.023212000000001</v>
      </c>
      <c r="BN4406" s="141">
        <v>-73.435135000000002</v>
      </c>
      <c r="BO4406" s="141">
        <v>1994</v>
      </c>
      <c r="BP4406" s="143" t="s">
        <v>25580</v>
      </c>
      <c r="BQ4406" s="143" t="s">
        <v>17560</v>
      </c>
    </row>
    <row r="4407" spans="15:69" x14ac:dyDescent="0.25">
      <c r="O4407" s="225" t="str">
        <f t="shared" si="1279"/>
        <v/>
      </c>
      <c r="BF4407" s="141">
        <v>64008</v>
      </c>
      <c r="BG4407" s="142" t="s">
        <v>18879</v>
      </c>
      <c r="BH4407" s="141" t="s">
        <v>180</v>
      </c>
      <c r="BI4407" s="141" t="s">
        <v>191</v>
      </c>
      <c r="BJ4407" s="141" t="s">
        <v>18880</v>
      </c>
      <c r="BK4407" s="141" t="s">
        <v>3262</v>
      </c>
      <c r="BL4407" s="141" t="s">
        <v>18494</v>
      </c>
      <c r="BM4407" s="141">
        <v>45.7100826</v>
      </c>
      <c r="BN4407" s="141">
        <v>-73.511789300000004</v>
      </c>
      <c r="BO4407" s="141">
        <v>1995</v>
      </c>
      <c r="BP4407" s="143" t="s">
        <v>25675</v>
      </c>
      <c r="BQ4407" s="143" t="s">
        <v>26794</v>
      </c>
    </row>
    <row r="4408" spans="15:69" x14ac:dyDescent="0.25">
      <c r="O4408" s="225" t="str">
        <f t="shared" si="1279"/>
        <v/>
      </c>
      <c r="BF4408" s="141">
        <v>64008</v>
      </c>
      <c r="BG4408" s="142" t="s">
        <v>18881</v>
      </c>
      <c r="BH4408" s="141" t="s">
        <v>180</v>
      </c>
      <c r="BI4408" s="141" t="s">
        <v>191</v>
      </c>
      <c r="BJ4408" s="141" t="s">
        <v>18882</v>
      </c>
      <c r="BK4408" s="141" t="s">
        <v>1581</v>
      </c>
      <c r="BL4408" s="141" t="s">
        <v>18883</v>
      </c>
      <c r="BM4408" s="141">
        <v>45.715920099999998</v>
      </c>
      <c r="BN4408" s="141">
        <v>-73.504426499999994</v>
      </c>
      <c r="BO4408" s="141">
        <v>2009</v>
      </c>
      <c r="BP4408" s="143" t="s">
        <v>25722</v>
      </c>
      <c r="BQ4408" s="143" t="s">
        <v>26794</v>
      </c>
    </row>
    <row r="4409" spans="15:69" x14ac:dyDescent="0.25">
      <c r="O4409" s="225" t="str">
        <f t="shared" si="1279"/>
        <v/>
      </c>
      <c r="BF4409" s="141">
        <v>62060</v>
      </c>
      <c r="BG4409" s="142" t="s">
        <v>18452</v>
      </c>
      <c r="BH4409" s="141" t="s">
        <v>180</v>
      </c>
      <c r="BI4409" s="141" t="s">
        <v>191</v>
      </c>
      <c r="BJ4409" s="141" t="s">
        <v>18442</v>
      </c>
      <c r="BK4409" s="141" t="s">
        <v>18453</v>
      </c>
      <c r="BL4409" s="141" t="s">
        <v>9236</v>
      </c>
      <c r="BM4409" s="141">
        <v>46.318043000000003</v>
      </c>
      <c r="BN4409" s="141">
        <v>-74.226799999999997</v>
      </c>
      <c r="BO4409" s="141">
        <v>1975</v>
      </c>
      <c r="BP4409" s="143" t="s">
        <v>25665</v>
      </c>
      <c r="BQ4409" s="143" t="s">
        <v>17560</v>
      </c>
    </row>
    <row r="4410" spans="15:69" x14ac:dyDescent="0.25">
      <c r="O4410" s="225" t="str">
        <f t="shared" si="1279"/>
        <v/>
      </c>
      <c r="BF4410" s="141">
        <v>64015</v>
      </c>
      <c r="BG4410" s="142" t="s">
        <v>2996</v>
      </c>
      <c r="BH4410" s="141" t="s">
        <v>180</v>
      </c>
      <c r="BI4410" s="141" t="s">
        <v>191</v>
      </c>
      <c r="BJ4410" s="141" t="s">
        <v>2997</v>
      </c>
      <c r="BK4410" s="141" t="s">
        <v>2998</v>
      </c>
      <c r="BL4410" s="141" t="s">
        <v>2165</v>
      </c>
      <c r="BM4410" s="141">
        <v>45.755600000000001</v>
      </c>
      <c r="BN4410" s="141">
        <v>-73.601508999999993</v>
      </c>
      <c r="BO4410" s="141">
        <v>2008</v>
      </c>
      <c r="BP4410" s="143" t="s">
        <v>23998</v>
      </c>
      <c r="BQ4410" s="143" t="s">
        <v>17560</v>
      </c>
    </row>
    <row r="4411" spans="15:69" x14ac:dyDescent="0.25">
      <c r="O4411" s="225" t="str">
        <f t="shared" si="1279"/>
        <v/>
      </c>
      <c r="BF4411" s="141">
        <v>64015</v>
      </c>
      <c r="BG4411" s="142" t="s">
        <v>2999</v>
      </c>
      <c r="BH4411" s="141" t="s">
        <v>180</v>
      </c>
      <c r="BI4411" s="141" t="s">
        <v>191</v>
      </c>
      <c r="BJ4411" s="141" t="s">
        <v>3000</v>
      </c>
      <c r="BK4411" s="141" t="s">
        <v>3001</v>
      </c>
      <c r="BL4411" s="141" t="s">
        <v>2285</v>
      </c>
      <c r="BM4411" s="141">
        <v>45.758071999999999</v>
      </c>
      <c r="BN4411" s="141">
        <v>-73.606155999999999</v>
      </c>
      <c r="BO4411" s="141">
        <v>1992</v>
      </c>
      <c r="BP4411" s="143" t="s">
        <v>23998</v>
      </c>
      <c r="BQ4411" s="143" t="s">
        <v>17560</v>
      </c>
    </row>
    <row r="4412" spans="15:69" x14ac:dyDescent="0.25">
      <c r="O4412" s="225" t="str">
        <f t="shared" si="1279"/>
        <v/>
      </c>
      <c r="BF4412" s="141">
        <v>65005</v>
      </c>
      <c r="BG4412" s="142" t="s">
        <v>26475</v>
      </c>
      <c r="BH4412" s="141" t="s">
        <v>180</v>
      </c>
      <c r="BI4412" s="141" t="s">
        <v>191</v>
      </c>
      <c r="BJ4412" s="141" t="s">
        <v>2549</v>
      </c>
      <c r="BK4412" s="141" t="s">
        <v>2550</v>
      </c>
      <c r="BL4412" s="141" t="s">
        <v>2551</v>
      </c>
      <c r="BM4412" s="141">
        <v>45.580108467653403</v>
      </c>
      <c r="BN4412" s="141">
        <v>-73.7066855321888</v>
      </c>
      <c r="BO4412" s="141">
        <v>1985</v>
      </c>
      <c r="BP4412" s="143" t="s">
        <v>26701</v>
      </c>
      <c r="BQ4412" s="143" t="s">
        <v>17560</v>
      </c>
    </row>
    <row r="4413" spans="15:69" x14ac:dyDescent="0.25">
      <c r="O4413" s="225" t="str">
        <f t="shared" si="1279"/>
        <v/>
      </c>
      <c r="BF4413" s="141">
        <v>65005</v>
      </c>
      <c r="BG4413" s="142" t="s">
        <v>26476</v>
      </c>
      <c r="BH4413" s="141" t="s">
        <v>180</v>
      </c>
      <c r="BI4413" s="141" t="s">
        <v>191</v>
      </c>
      <c r="BJ4413" s="141" t="s">
        <v>2552</v>
      </c>
      <c r="BK4413" s="141" t="s">
        <v>2553</v>
      </c>
      <c r="BL4413" s="141" t="s">
        <v>2554</v>
      </c>
      <c r="BM4413" s="141">
        <v>45.525569719916099</v>
      </c>
      <c r="BN4413" s="141">
        <v>-73.755400544103694</v>
      </c>
      <c r="BO4413" s="141">
        <v>1987</v>
      </c>
      <c r="BP4413" s="143" t="s">
        <v>26701</v>
      </c>
      <c r="BQ4413" s="143" t="s">
        <v>17560</v>
      </c>
    </row>
    <row r="4414" spans="15:69" x14ac:dyDescent="0.25">
      <c r="O4414" s="225" t="str">
        <f t="shared" si="1279"/>
        <v/>
      </c>
      <c r="BF4414" s="141">
        <v>65005</v>
      </c>
      <c r="BG4414" s="142" t="s">
        <v>26477</v>
      </c>
      <c r="BH4414" s="141" t="s">
        <v>180</v>
      </c>
      <c r="BI4414" s="141" t="s">
        <v>191</v>
      </c>
      <c r="BJ4414" s="141" t="s">
        <v>2567</v>
      </c>
      <c r="BK4414" s="141" t="s">
        <v>2568</v>
      </c>
      <c r="BL4414" s="141" t="s">
        <v>2569</v>
      </c>
      <c r="BM4414" s="141">
        <v>45.520921727292802</v>
      </c>
      <c r="BN4414" s="141">
        <v>-73.830826427297197</v>
      </c>
      <c r="BO4414" s="141">
        <v>1990</v>
      </c>
      <c r="BP4414" s="143" t="s">
        <v>26702</v>
      </c>
      <c r="BQ4414" s="143" t="s">
        <v>17560</v>
      </c>
    </row>
    <row r="4415" spans="15:69" x14ac:dyDescent="0.25">
      <c r="O4415" s="225" t="str">
        <f t="shared" si="1279"/>
        <v/>
      </c>
      <c r="BF4415" s="141">
        <v>65005</v>
      </c>
      <c r="BG4415" s="142" t="s">
        <v>26478</v>
      </c>
      <c r="BH4415" s="141" t="s">
        <v>180</v>
      </c>
      <c r="BI4415" s="141" t="s">
        <v>191</v>
      </c>
      <c r="BJ4415" s="141" t="s">
        <v>2586</v>
      </c>
      <c r="BK4415" s="141" t="s">
        <v>2587</v>
      </c>
      <c r="BL4415" s="141" t="s">
        <v>2588</v>
      </c>
      <c r="BM4415" s="141">
        <v>45.639012745206202</v>
      </c>
      <c r="BN4415" s="141">
        <v>-73.768303656528403</v>
      </c>
      <c r="BO4415" s="141">
        <v>1997</v>
      </c>
      <c r="BP4415" s="143" t="s">
        <v>26701</v>
      </c>
      <c r="BQ4415" s="143" t="s">
        <v>17560</v>
      </c>
    </row>
    <row r="4416" spans="15:69" x14ac:dyDescent="0.25">
      <c r="O4416" s="225" t="str">
        <f t="shared" si="1279"/>
        <v/>
      </c>
      <c r="BF4416" s="141">
        <v>65005</v>
      </c>
      <c r="BG4416" s="142" t="s">
        <v>26479</v>
      </c>
      <c r="BH4416" s="141" t="s">
        <v>180</v>
      </c>
      <c r="BI4416" s="141" t="s">
        <v>191</v>
      </c>
      <c r="BJ4416" s="141" t="s">
        <v>2589</v>
      </c>
      <c r="BK4416" s="141" t="s">
        <v>2590</v>
      </c>
      <c r="BL4416" s="141" t="s">
        <v>2591</v>
      </c>
      <c r="BM4416" s="141">
        <v>45.688069108261701</v>
      </c>
      <c r="BN4416" s="141">
        <v>-73.627315495089803</v>
      </c>
      <c r="BO4416" s="141">
        <v>1993</v>
      </c>
      <c r="BP4416" s="143" t="s">
        <v>26701</v>
      </c>
      <c r="BQ4416" s="143" t="s">
        <v>17560</v>
      </c>
    </row>
    <row r="4417" spans="15:69" x14ac:dyDescent="0.25">
      <c r="O4417" s="225" t="str">
        <f t="shared" si="1279"/>
        <v/>
      </c>
      <c r="BF4417" s="141">
        <v>66087</v>
      </c>
      <c r="BG4417" s="142" t="s">
        <v>2654</v>
      </c>
      <c r="BH4417" s="141" t="s">
        <v>180</v>
      </c>
      <c r="BI4417" s="141" t="s">
        <v>191</v>
      </c>
      <c r="BJ4417" s="141" t="s">
        <v>2655</v>
      </c>
      <c r="BK4417" s="141" t="s">
        <v>2656</v>
      </c>
      <c r="BL4417" s="141" t="s">
        <v>2657</v>
      </c>
      <c r="BM4417" s="141">
        <v>45.438699999999997</v>
      </c>
      <c r="BN4417" s="141">
        <v>-73.751499999999993</v>
      </c>
      <c r="BO4417" s="141">
        <v>1974</v>
      </c>
      <c r="BP4417" s="143" t="s">
        <v>24023</v>
      </c>
      <c r="BQ4417" s="143" t="s">
        <v>17560</v>
      </c>
    </row>
    <row r="4418" spans="15:69" x14ac:dyDescent="0.25">
      <c r="O4418" s="225" t="str">
        <f t="shared" si="1279"/>
        <v/>
      </c>
      <c r="BF4418" s="141">
        <v>66087</v>
      </c>
      <c r="BG4418" s="142" t="s">
        <v>2658</v>
      </c>
      <c r="BH4418" s="141" t="s">
        <v>180</v>
      </c>
      <c r="BI4418" s="141" t="s">
        <v>191</v>
      </c>
      <c r="BJ4418" s="141" t="s">
        <v>2659</v>
      </c>
      <c r="BK4418" s="141" t="s">
        <v>2660</v>
      </c>
      <c r="BL4418" s="141" t="s">
        <v>2657</v>
      </c>
      <c r="BM4418" s="141">
        <v>45.439</v>
      </c>
      <c r="BN4418" s="141">
        <v>-73.753699999999995</v>
      </c>
      <c r="BO4418" s="141">
        <v>1970</v>
      </c>
      <c r="BP4418" s="143" t="s">
        <v>24023</v>
      </c>
      <c r="BQ4418" s="143" t="s">
        <v>17560</v>
      </c>
    </row>
    <row r="4419" spans="15:69" x14ac:dyDescent="0.25">
      <c r="O4419" s="225" t="str">
        <f t="shared" si="1279"/>
        <v/>
      </c>
      <c r="BF4419" s="141">
        <v>66087</v>
      </c>
      <c r="BG4419" s="142" t="s">
        <v>2661</v>
      </c>
      <c r="BH4419" s="141" t="s">
        <v>180</v>
      </c>
      <c r="BI4419" s="141" t="s">
        <v>191</v>
      </c>
      <c r="BJ4419" s="141" t="s">
        <v>2662</v>
      </c>
      <c r="BK4419" s="141" t="s">
        <v>2663</v>
      </c>
      <c r="BL4419" s="141" t="s">
        <v>2664</v>
      </c>
      <c r="BM4419" s="141">
        <v>45.456184521649</v>
      </c>
      <c r="BN4419" s="141">
        <v>-73.770358955310101</v>
      </c>
      <c r="BO4419" s="141">
        <v>1965</v>
      </c>
      <c r="BP4419" s="143" t="s">
        <v>24023</v>
      </c>
      <c r="BQ4419" s="143" t="s">
        <v>17560</v>
      </c>
    </row>
    <row r="4420" spans="15:69" x14ac:dyDescent="0.25">
      <c r="O4420" s="225" t="str">
        <f t="shared" si="1279"/>
        <v/>
      </c>
      <c r="BF4420" s="141">
        <v>66087</v>
      </c>
      <c r="BG4420" s="142" t="s">
        <v>2665</v>
      </c>
      <c r="BH4420" s="141" t="s">
        <v>180</v>
      </c>
      <c r="BI4420" s="141" t="s">
        <v>191</v>
      </c>
      <c r="BJ4420" s="141" t="s">
        <v>2666</v>
      </c>
      <c r="BK4420" s="141" t="s">
        <v>2667</v>
      </c>
      <c r="BL4420" s="141" t="s">
        <v>2668</v>
      </c>
      <c r="BM4420" s="141">
        <v>45.488591627936003</v>
      </c>
      <c r="BN4420" s="141">
        <v>-73.772401465853804</v>
      </c>
      <c r="BO4420" s="141">
        <v>1966</v>
      </c>
      <c r="BP4420" s="143" t="s">
        <v>24023</v>
      </c>
      <c r="BQ4420" s="143" t="s">
        <v>17560</v>
      </c>
    </row>
    <row r="4421" spans="15:69" x14ac:dyDescent="0.25">
      <c r="O4421" s="225" t="str">
        <f t="shared" si="1279"/>
        <v/>
      </c>
      <c r="BF4421" s="141">
        <v>66087</v>
      </c>
      <c r="BG4421" s="142" t="s">
        <v>2669</v>
      </c>
      <c r="BH4421" s="141" t="s">
        <v>180</v>
      </c>
      <c r="BI4421" s="141" t="s">
        <v>191</v>
      </c>
      <c r="BJ4421" s="141" t="s">
        <v>2670</v>
      </c>
      <c r="BK4421" s="141" t="s">
        <v>463</v>
      </c>
      <c r="BL4421" s="141" t="s">
        <v>2671</v>
      </c>
      <c r="BM4421" s="141">
        <v>45.438400000000001</v>
      </c>
      <c r="BN4421" s="141">
        <v>-73.751900000000006</v>
      </c>
      <c r="BO4421" s="141">
        <v>2005</v>
      </c>
      <c r="BP4421" s="143" t="s">
        <v>24023</v>
      </c>
      <c r="BQ4421" s="143" t="s">
        <v>17560</v>
      </c>
    </row>
    <row r="4422" spans="15:69" x14ac:dyDescent="0.25">
      <c r="O4422" s="225" t="str">
        <f t="shared" si="1279"/>
        <v/>
      </c>
      <c r="BF4422" s="141">
        <v>67005</v>
      </c>
      <c r="BG4422" s="142" t="s">
        <v>22459</v>
      </c>
      <c r="BH4422" s="141" t="s">
        <v>180</v>
      </c>
      <c r="BI4422" s="141" t="s">
        <v>191</v>
      </c>
      <c r="BJ4422" s="141"/>
      <c r="BK4422" s="141" t="s">
        <v>12904</v>
      </c>
      <c r="BL4422" s="141" t="s">
        <v>22460</v>
      </c>
      <c r="BM4422" s="141">
        <v>45.328180000000003</v>
      </c>
      <c r="BN4422" s="141">
        <v>-73.525120000000001</v>
      </c>
      <c r="BO4422" s="141">
        <v>2007</v>
      </c>
      <c r="BP4422" s="143" t="s">
        <v>26200</v>
      </c>
      <c r="BQ4422" s="143" t="s">
        <v>17560</v>
      </c>
    </row>
    <row r="4423" spans="15:69" x14ac:dyDescent="0.25">
      <c r="O4423" s="225" t="str">
        <f t="shared" si="1279"/>
        <v/>
      </c>
      <c r="BF4423" s="141">
        <v>65005</v>
      </c>
      <c r="BG4423" s="142" t="s">
        <v>26480</v>
      </c>
      <c r="BH4423" s="141" t="s">
        <v>180</v>
      </c>
      <c r="BI4423" s="141" t="s">
        <v>191</v>
      </c>
      <c r="BJ4423" s="141" t="s">
        <v>2592</v>
      </c>
      <c r="BK4423" s="141" t="s">
        <v>2593</v>
      </c>
      <c r="BL4423" s="141" t="s">
        <v>2594</v>
      </c>
      <c r="BM4423" s="141">
        <v>45.664388182187402</v>
      </c>
      <c r="BN4423" s="141">
        <v>-73.5738889424902</v>
      </c>
      <c r="BO4423" s="141">
        <v>2002</v>
      </c>
      <c r="BP4423" s="143" t="s">
        <v>26701</v>
      </c>
      <c r="BQ4423" s="143" t="s">
        <v>17560</v>
      </c>
    </row>
    <row r="4424" spans="15:69" x14ac:dyDescent="0.25">
      <c r="O4424" s="225" t="str">
        <f t="shared" si="1279"/>
        <v/>
      </c>
      <c r="BF4424" s="141">
        <v>65005</v>
      </c>
      <c r="BG4424" s="142" t="s">
        <v>26481</v>
      </c>
      <c r="BH4424" s="141" t="s">
        <v>180</v>
      </c>
      <c r="BI4424" s="141" t="s">
        <v>191</v>
      </c>
      <c r="BJ4424" s="141" t="s">
        <v>2595</v>
      </c>
      <c r="BK4424" s="141" t="s">
        <v>2596</v>
      </c>
      <c r="BL4424" s="141" t="s">
        <v>2569</v>
      </c>
      <c r="BM4424" s="141">
        <v>45.522869308872899</v>
      </c>
      <c r="BN4424" s="141">
        <v>-73.856440146383406</v>
      </c>
      <c r="BO4424" s="141">
        <v>1972</v>
      </c>
      <c r="BP4424" s="143" t="s">
        <v>26701</v>
      </c>
      <c r="BQ4424" s="143" t="s">
        <v>17560</v>
      </c>
    </row>
    <row r="4425" spans="15:69" x14ac:dyDescent="0.25">
      <c r="O4425" s="225" t="str">
        <f t="shared" si="1279"/>
        <v/>
      </c>
      <c r="BF4425" s="141">
        <v>65005</v>
      </c>
      <c r="BG4425" s="142" t="s">
        <v>26482</v>
      </c>
      <c r="BH4425" s="141" t="s">
        <v>180</v>
      </c>
      <c r="BI4425" s="141" t="s">
        <v>191</v>
      </c>
      <c r="BJ4425" s="141" t="s">
        <v>2597</v>
      </c>
      <c r="BK4425" s="141" t="s">
        <v>464</v>
      </c>
      <c r="BL4425" s="141" t="s">
        <v>2598</v>
      </c>
      <c r="BM4425" s="141">
        <v>45.687291407641403</v>
      </c>
      <c r="BN4425" s="141">
        <v>-73.5942931427426</v>
      </c>
      <c r="BO4425" s="141">
        <v>1963</v>
      </c>
      <c r="BP4425" s="143" t="s">
        <v>26701</v>
      </c>
      <c r="BQ4425" s="143" t="s">
        <v>17560</v>
      </c>
    </row>
    <row r="4426" spans="15:69" x14ac:dyDescent="0.25">
      <c r="O4426" s="225" t="str">
        <f t="shared" si="1279"/>
        <v/>
      </c>
      <c r="BF4426" s="141">
        <v>65005</v>
      </c>
      <c r="BG4426" s="142" t="s">
        <v>26371</v>
      </c>
      <c r="BH4426" s="141" t="s">
        <v>180</v>
      </c>
      <c r="BI4426" s="141" t="s">
        <v>191</v>
      </c>
      <c r="BJ4426" s="141" t="s">
        <v>2599</v>
      </c>
      <c r="BK4426" s="141" t="s">
        <v>2415</v>
      </c>
      <c r="BL4426" s="141" t="s">
        <v>2600</v>
      </c>
      <c r="BM4426" s="141">
        <v>45.552917991200502</v>
      </c>
      <c r="BN4426" s="141">
        <v>-73.724414215680397</v>
      </c>
      <c r="BO4426" s="141">
        <v>2000</v>
      </c>
      <c r="BP4426" s="143" t="s">
        <v>26701</v>
      </c>
      <c r="BQ4426" s="143" t="s">
        <v>17560</v>
      </c>
    </row>
    <row r="4427" spans="15:69" x14ac:dyDescent="0.25">
      <c r="O4427" s="225" t="str">
        <f t="shared" si="1279"/>
        <v/>
      </c>
      <c r="BF4427" s="141">
        <v>67040</v>
      </c>
      <c r="BG4427" s="142" t="s">
        <v>20636</v>
      </c>
      <c r="BH4427" s="141" t="s">
        <v>180</v>
      </c>
      <c r="BI4427" s="141" t="s">
        <v>178</v>
      </c>
      <c r="BJ4427" s="141" t="s">
        <v>1686</v>
      </c>
      <c r="BK4427" s="141" t="s">
        <v>20637</v>
      </c>
      <c r="BL4427" s="141" t="s">
        <v>20635</v>
      </c>
      <c r="BM4427" s="141">
        <v>45.306820000000002</v>
      </c>
      <c r="BN4427" s="141">
        <v>-73.70478</v>
      </c>
      <c r="BO4427" s="141">
        <v>2008</v>
      </c>
      <c r="BP4427" s="143"/>
      <c r="BQ4427" s="143" t="s">
        <v>17560</v>
      </c>
    </row>
    <row r="4428" spans="15:69" x14ac:dyDescent="0.25">
      <c r="O4428" s="225" t="str">
        <f t="shared" si="1279"/>
        <v/>
      </c>
      <c r="BF4428" s="141">
        <v>67045</v>
      </c>
      <c r="BG4428" s="142" t="s">
        <v>21780</v>
      </c>
      <c r="BH4428" s="141" t="s">
        <v>180</v>
      </c>
      <c r="BI4428" s="141" t="s">
        <v>178</v>
      </c>
      <c r="BJ4428" s="141"/>
      <c r="BK4428" s="141" t="s">
        <v>4459</v>
      </c>
      <c r="BL4428" s="141" t="s">
        <v>21781</v>
      </c>
      <c r="BM4428" s="141">
        <v>45.330327620756201</v>
      </c>
      <c r="BN4428" s="141">
        <v>-73.761601509821105</v>
      </c>
      <c r="BO4428" s="141">
        <v>1996</v>
      </c>
      <c r="BP4428" s="143" t="s">
        <v>26115</v>
      </c>
      <c r="BQ4428" s="143" t="s">
        <v>17560</v>
      </c>
    </row>
    <row r="4429" spans="15:69" x14ac:dyDescent="0.25">
      <c r="O4429" s="225" t="str">
        <f t="shared" si="1279"/>
        <v/>
      </c>
      <c r="BF4429" s="141">
        <v>67045</v>
      </c>
      <c r="BG4429" s="142" t="s">
        <v>21782</v>
      </c>
      <c r="BH4429" s="141" t="s">
        <v>180</v>
      </c>
      <c r="BI4429" s="141" t="s">
        <v>191</v>
      </c>
      <c r="BJ4429" s="141"/>
      <c r="BK4429" s="141" t="s">
        <v>21783</v>
      </c>
      <c r="BL4429" s="141" t="s">
        <v>5087</v>
      </c>
      <c r="BM4429" s="141">
        <v>45.300153033253899</v>
      </c>
      <c r="BN4429" s="141">
        <v>-73.752461931893805</v>
      </c>
      <c r="BO4429" s="141">
        <v>1980</v>
      </c>
      <c r="BP4429" s="143" t="s">
        <v>191</v>
      </c>
      <c r="BQ4429" s="143" t="s">
        <v>17560</v>
      </c>
    </row>
    <row r="4430" spans="15:69" x14ac:dyDescent="0.25">
      <c r="O4430" s="225" t="str">
        <f t="shared" ref="O4430:O4493" si="1280">IF(OR(B4430="",C4430="",G4430="",H4430="",I4430="",AND(J4430="",BW4430=FALSE),AND(K4430="",BX4430=FALSE),AND(L4430="",BY4430=FALSE),AND(M4430="",BZ4430=FALSE)),"",(IF(AND(100&gt;=CG4430,CG4430&gt;80),"A",IF(AND(80&gt;=CG4430,CG4430&gt;60),"B",IF(AND(60&gt;=CG4430,CG4430&gt;40),"C",IF(AND(40&gt;=CG4430,CG4430&gt;20),"D","E"))))))</f>
        <v/>
      </c>
      <c r="BF4430" s="141">
        <v>66023</v>
      </c>
      <c r="BG4430" s="142" t="s">
        <v>13268</v>
      </c>
      <c r="BH4430" s="141" t="s">
        <v>478</v>
      </c>
      <c r="BI4430" s="141" t="s">
        <v>177</v>
      </c>
      <c r="BJ4430" s="141" t="s">
        <v>13269</v>
      </c>
      <c r="BK4430" s="141" t="s">
        <v>13270</v>
      </c>
      <c r="BL4430" s="141" t="s">
        <v>13271</v>
      </c>
      <c r="BM4430" s="141">
        <v>45.494784551608703</v>
      </c>
      <c r="BN4430" s="141">
        <v>-73.600363953816696</v>
      </c>
      <c r="BO4430" s="141">
        <v>1938</v>
      </c>
      <c r="BP4430" s="143" t="s">
        <v>24865</v>
      </c>
      <c r="BQ4430" s="143" t="s">
        <v>27848</v>
      </c>
    </row>
    <row r="4431" spans="15:69" x14ac:dyDescent="0.25">
      <c r="O4431" s="225" t="str">
        <f t="shared" si="1280"/>
        <v/>
      </c>
      <c r="BF4431" s="141">
        <v>66023</v>
      </c>
      <c r="BG4431" s="142" t="s">
        <v>13255</v>
      </c>
      <c r="BH4431" s="141" t="s">
        <v>478</v>
      </c>
      <c r="BI4431" s="141" t="s">
        <v>177</v>
      </c>
      <c r="BJ4431" s="141" t="s">
        <v>13256</v>
      </c>
      <c r="BK4431" s="141"/>
      <c r="BL4431" s="141" t="s">
        <v>13257</v>
      </c>
      <c r="BM4431" s="141">
        <v>45.505831989837397</v>
      </c>
      <c r="BN4431" s="141">
        <v>-73.579568844090801</v>
      </c>
      <c r="BO4431" s="141">
        <v>1948</v>
      </c>
      <c r="BP4431" s="143" t="s">
        <v>24864</v>
      </c>
      <c r="BQ4431" s="143" t="s">
        <v>27848</v>
      </c>
    </row>
    <row r="4432" spans="15:69" x14ac:dyDescent="0.25">
      <c r="O4432" s="225" t="str">
        <f t="shared" si="1280"/>
        <v/>
      </c>
      <c r="BF4432" s="141">
        <v>66023</v>
      </c>
      <c r="BG4432" s="142" t="s">
        <v>13286</v>
      </c>
      <c r="BH4432" s="141" t="s">
        <v>478</v>
      </c>
      <c r="BI4432" s="141" t="s">
        <v>177</v>
      </c>
      <c r="BJ4432" s="141" t="s">
        <v>13287</v>
      </c>
      <c r="BK4432" s="141"/>
      <c r="BL4432" s="141" t="s">
        <v>13288</v>
      </c>
      <c r="BM4432" s="141">
        <v>45.496870643889103</v>
      </c>
      <c r="BN4432" s="141">
        <v>-73.601964238282207</v>
      </c>
      <c r="BO4432" s="141">
        <v>1955</v>
      </c>
      <c r="BP4432" s="143" t="s">
        <v>24847</v>
      </c>
      <c r="BQ4432" s="143" t="s">
        <v>27848</v>
      </c>
    </row>
    <row r="4433" spans="15:69" x14ac:dyDescent="0.25">
      <c r="O4433" s="225" t="str">
        <f t="shared" si="1280"/>
        <v/>
      </c>
      <c r="BF4433" s="141">
        <v>67050</v>
      </c>
      <c r="BG4433" s="142" t="s">
        <v>20667</v>
      </c>
      <c r="BH4433" s="141" t="s">
        <v>478</v>
      </c>
      <c r="BI4433" s="141" t="s">
        <v>176</v>
      </c>
      <c r="BJ4433" s="141" t="s">
        <v>20668</v>
      </c>
      <c r="BK4433" s="141" t="s">
        <v>13745</v>
      </c>
      <c r="BL4433" s="141" t="s">
        <v>20652</v>
      </c>
      <c r="BM4433" s="141">
        <v>45.380721256562701</v>
      </c>
      <c r="BN4433" s="141">
        <v>-73.767524915273896</v>
      </c>
      <c r="BO4433" s="141">
        <v>2009</v>
      </c>
      <c r="BP4433" s="143"/>
      <c r="BQ4433" s="143" t="s">
        <v>17560</v>
      </c>
    </row>
    <row r="4434" spans="15:69" x14ac:dyDescent="0.25">
      <c r="O4434" s="225" t="str">
        <f t="shared" si="1280"/>
        <v/>
      </c>
      <c r="BF4434" s="141">
        <v>67050</v>
      </c>
      <c r="BG4434" s="142" t="s">
        <v>20844</v>
      </c>
      <c r="BH4434" s="141" t="s">
        <v>180</v>
      </c>
      <c r="BI4434" s="141" t="s">
        <v>191</v>
      </c>
      <c r="BJ4434" s="141" t="s">
        <v>20845</v>
      </c>
      <c r="BK4434" s="141"/>
      <c r="BL4434" s="141" t="s">
        <v>489</v>
      </c>
      <c r="BM4434" s="141">
        <v>45.3809056569417</v>
      </c>
      <c r="BN4434" s="141">
        <v>-73.740810066460199</v>
      </c>
      <c r="BO4434" s="141">
        <v>1985</v>
      </c>
      <c r="BP4434" s="143"/>
      <c r="BQ4434" s="143" t="s">
        <v>17560</v>
      </c>
    </row>
    <row r="4435" spans="15:69" x14ac:dyDescent="0.25">
      <c r="O4435" s="225" t="str">
        <f t="shared" si="1280"/>
        <v/>
      </c>
      <c r="BF4435" s="141">
        <v>67055</v>
      </c>
      <c r="BG4435" s="142" t="s">
        <v>22455</v>
      </c>
      <c r="BH4435" s="141" t="s">
        <v>478</v>
      </c>
      <c r="BI4435" s="141" t="s">
        <v>186</v>
      </c>
      <c r="BJ4435" s="141"/>
      <c r="BK4435" s="141" t="s">
        <v>22456</v>
      </c>
      <c r="BL4435" s="141" t="s">
        <v>22457</v>
      </c>
      <c r="BM4435" s="141">
        <v>45.36177</v>
      </c>
      <c r="BN4435" s="141">
        <v>-73.789670000000001</v>
      </c>
      <c r="BO4435" s="141">
        <v>1978</v>
      </c>
      <c r="BP4435" s="143" t="s">
        <v>26198</v>
      </c>
      <c r="BQ4435" s="143" t="s">
        <v>17560</v>
      </c>
    </row>
    <row r="4436" spans="15:69" x14ac:dyDescent="0.25">
      <c r="O4436" s="225" t="str">
        <f t="shared" si="1280"/>
        <v/>
      </c>
      <c r="BF4436" s="141">
        <v>68005</v>
      </c>
      <c r="BG4436" s="142" t="s">
        <v>22555</v>
      </c>
      <c r="BH4436" s="141" t="s">
        <v>478</v>
      </c>
      <c r="BI4436" s="141" t="s">
        <v>176</v>
      </c>
      <c r="BJ4436" s="141" t="s">
        <v>1588</v>
      </c>
      <c r="BK4436" s="141" t="s">
        <v>2128</v>
      </c>
      <c r="BL4436" s="141" t="s">
        <v>22554</v>
      </c>
      <c r="BM4436" s="141">
        <v>45.082909999999998</v>
      </c>
      <c r="BN4436" s="141">
        <v>-73.411739999999995</v>
      </c>
      <c r="BO4436" s="141">
        <v>2015</v>
      </c>
      <c r="BP4436" s="143" t="s">
        <v>26203</v>
      </c>
      <c r="BQ4436" s="143" t="s">
        <v>17560</v>
      </c>
    </row>
    <row r="4437" spans="15:69" x14ac:dyDescent="0.25">
      <c r="O4437" s="225" t="str">
        <f t="shared" si="1280"/>
        <v/>
      </c>
      <c r="BF4437" s="141">
        <v>68030</v>
      </c>
      <c r="BG4437" s="142" t="s">
        <v>20889</v>
      </c>
      <c r="BH4437" s="141" t="s">
        <v>478</v>
      </c>
      <c r="BI4437" s="141" t="s">
        <v>186</v>
      </c>
      <c r="BJ4437" s="141" t="s">
        <v>20890</v>
      </c>
      <c r="BK4437" s="141" t="s">
        <v>1735</v>
      </c>
      <c r="BL4437" s="141" t="s">
        <v>20891</v>
      </c>
      <c r="BM4437" s="141">
        <v>45.186869999999999</v>
      </c>
      <c r="BN4437" s="141">
        <v>-73.398989999999998</v>
      </c>
      <c r="BO4437" s="141">
        <v>1993</v>
      </c>
      <c r="BP4437" s="143" t="s">
        <v>480</v>
      </c>
      <c r="BQ4437" s="143" t="s">
        <v>17560</v>
      </c>
    </row>
    <row r="4438" spans="15:69" x14ac:dyDescent="0.25">
      <c r="O4438" s="225" t="str">
        <f t="shared" si="1280"/>
        <v/>
      </c>
      <c r="BF4438" s="141">
        <v>67050</v>
      </c>
      <c r="BG4438" s="142" t="s">
        <v>20846</v>
      </c>
      <c r="BH4438" s="141" t="s">
        <v>180</v>
      </c>
      <c r="BI4438" s="141" t="s">
        <v>191</v>
      </c>
      <c r="BJ4438" s="141" t="s">
        <v>20847</v>
      </c>
      <c r="BK4438" s="141"/>
      <c r="BL4438" s="141" t="s">
        <v>777</v>
      </c>
      <c r="BM4438" s="141">
        <v>45.379343792206598</v>
      </c>
      <c r="BN4438" s="141">
        <v>-73.767374936761499</v>
      </c>
      <c r="BO4438" s="141">
        <v>1990</v>
      </c>
      <c r="BP4438" s="143"/>
      <c r="BQ4438" s="143" t="s">
        <v>17560</v>
      </c>
    </row>
    <row r="4439" spans="15:69" x14ac:dyDescent="0.25">
      <c r="O4439" s="225" t="str">
        <f t="shared" si="1280"/>
        <v/>
      </c>
      <c r="BF4439" s="141">
        <v>67050</v>
      </c>
      <c r="BG4439" s="142" t="s">
        <v>20848</v>
      </c>
      <c r="BH4439" s="141" t="s">
        <v>180</v>
      </c>
      <c r="BI4439" s="141" t="s">
        <v>178</v>
      </c>
      <c r="BJ4439" s="141" t="s">
        <v>12611</v>
      </c>
      <c r="BK4439" s="141" t="s">
        <v>2208</v>
      </c>
      <c r="BL4439" s="141" t="s">
        <v>20849</v>
      </c>
      <c r="BM4439" s="141">
        <v>45.383581844333399</v>
      </c>
      <c r="BN4439" s="141">
        <v>-73.7389373296038</v>
      </c>
      <c r="BO4439" s="141">
        <v>1991</v>
      </c>
      <c r="BP4439" s="143"/>
      <c r="BQ4439" s="143" t="s">
        <v>17560</v>
      </c>
    </row>
    <row r="4440" spans="15:69" x14ac:dyDescent="0.25">
      <c r="O4440" s="225" t="str">
        <f t="shared" si="1280"/>
        <v/>
      </c>
      <c r="BF4440" s="141">
        <v>67050</v>
      </c>
      <c r="BG4440" s="142" t="s">
        <v>20850</v>
      </c>
      <c r="BH4440" s="141" t="s">
        <v>180</v>
      </c>
      <c r="BI4440" s="141" t="s">
        <v>191</v>
      </c>
      <c r="BJ4440" s="141" t="s">
        <v>20851</v>
      </c>
      <c r="BK4440" s="141"/>
      <c r="BL4440" s="141" t="s">
        <v>20852</v>
      </c>
      <c r="BM4440" s="141">
        <v>45.347042668730801</v>
      </c>
      <c r="BN4440" s="141">
        <v>-73.750708717655698</v>
      </c>
      <c r="BO4440" s="141">
        <v>1995</v>
      </c>
      <c r="BP4440" s="143"/>
      <c r="BQ4440" s="143" t="s">
        <v>17560</v>
      </c>
    </row>
    <row r="4441" spans="15:69" x14ac:dyDescent="0.25">
      <c r="O4441" s="225" t="str">
        <f t="shared" si="1280"/>
        <v/>
      </c>
      <c r="BF4441" s="141">
        <v>67050</v>
      </c>
      <c r="BG4441" s="142" t="s">
        <v>20853</v>
      </c>
      <c r="BH4441" s="141" t="s">
        <v>180</v>
      </c>
      <c r="BI4441" s="141" t="s">
        <v>191</v>
      </c>
      <c r="BJ4441" s="141" t="s">
        <v>20854</v>
      </c>
      <c r="BK4441" s="141" t="s">
        <v>1662</v>
      </c>
      <c r="BL4441" s="141" t="s">
        <v>17238</v>
      </c>
      <c r="BM4441" s="141">
        <v>45.3787088203472</v>
      </c>
      <c r="BN4441" s="141">
        <v>-73.753627789068105</v>
      </c>
      <c r="BO4441" s="141">
        <v>1956</v>
      </c>
      <c r="BP4441" s="143"/>
      <c r="BQ4441" s="143" t="s">
        <v>17560</v>
      </c>
    </row>
    <row r="4442" spans="15:69" x14ac:dyDescent="0.25">
      <c r="O4442" s="225" t="str">
        <f t="shared" si="1280"/>
        <v/>
      </c>
      <c r="BF4442" s="141">
        <v>67050</v>
      </c>
      <c r="BG4442" s="142" t="s">
        <v>20855</v>
      </c>
      <c r="BH4442" s="141" t="s">
        <v>180</v>
      </c>
      <c r="BI4442" s="141" t="s">
        <v>191</v>
      </c>
      <c r="BJ4442" s="141" t="s">
        <v>20856</v>
      </c>
      <c r="BK4442" s="141"/>
      <c r="BL4442" s="141" t="s">
        <v>20857</v>
      </c>
      <c r="BM4442" s="141">
        <v>45.352675644743002</v>
      </c>
      <c r="BN4442" s="141">
        <v>-73.741405020153607</v>
      </c>
      <c r="BO4442" s="141">
        <v>2005</v>
      </c>
      <c r="BP4442" s="143"/>
      <c r="BQ4442" s="143" t="s">
        <v>17560</v>
      </c>
    </row>
    <row r="4443" spans="15:69" x14ac:dyDescent="0.25">
      <c r="O4443" s="225" t="str">
        <f t="shared" si="1280"/>
        <v/>
      </c>
      <c r="BF4443" s="141">
        <v>67050</v>
      </c>
      <c r="BG4443" s="142" t="s">
        <v>20858</v>
      </c>
      <c r="BH4443" s="141" t="s">
        <v>478</v>
      </c>
      <c r="BI4443" s="141" t="s">
        <v>176</v>
      </c>
      <c r="BJ4443" s="141" t="s">
        <v>20859</v>
      </c>
      <c r="BK4443" s="141" t="s">
        <v>3259</v>
      </c>
      <c r="BL4443" s="141" t="s">
        <v>20652</v>
      </c>
      <c r="BM4443" s="141">
        <v>45.375248861969098</v>
      </c>
      <c r="BN4443" s="141">
        <v>-73.774985522431507</v>
      </c>
      <c r="BO4443" s="141">
        <v>1989</v>
      </c>
      <c r="BP4443" s="143"/>
      <c r="BQ4443" s="143" t="s">
        <v>17560</v>
      </c>
    </row>
    <row r="4444" spans="15:69" x14ac:dyDescent="0.25">
      <c r="O4444" s="225" t="str">
        <f t="shared" si="1280"/>
        <v/>
      </c>
      <c r="BF4444" s="141">
        <v>67050</v>
      </c>
      <c r="BG4444" s="142" t="s">
        <v>20860</v>
      </c>
      <c r="BH4444" s="141" t="s">
        <v>180</v>
      </c>
      <c r="BI4444" s="141" t="s">
        <v>191</v>
      </c>
      <c r="BJ4444" s="141" t="s">
        <v>20861</v>
      </c>
      <c r="BK4444" s="141" t="s">
        <v>12863</v>
      </c>
      <c r="BL4444" s="141" t="s">
        <v>488</v>
      </c>
      <c r="BM4444" s="141">
        <v>45.389475013581702</v>
      </c>
      <c r="BN4444" s="141">
        <v>-73.747972612859797</v>
      </c>
      <c r="BO4444" s="141">
        <v>1956</v>
      </c>
      <c r="BP4444" s="143"/>
      <c r="BQ4444" s="143" t="s">
        <v>17560</v>
      </c>
    </row>
    <row r="4445" spans="15:69" x14ac:dyDescent="0.25">
      <c r="O4445" s="225" t="str">
        <f t="shared" si="1280"/>
        <v/>
      </c>
      <c r="BF4445" s="141">
        <v>67050</v>
      </c>
      <c r="BG4445" s="142" t="s">
        <v>20862</v>
      </c>
      <c r="BH4445" s="141" t="s">
        <v>180</v>
      </c>
      <c r="BI4445" s="141" t="s">
        <v>191</v>
      </c>
      <c r="BJ4445" s="141" t="s">
        <v>20863</v>
      </c>
      <c r="BK4445" s="141" t="s">
        <v>1599</v>
      </c>
      <c r="BL4445" s="141" t="s">
        <v>488</v>
      </c>
      <c r="BM4445" s="141">
        <v>45.380426780211302</v>
      </c>
      <c r="BN4445" s="141">
        <v>-73.750090997198797</v>
      </c>
      <c r="BO4445" s="141">
        <v>1985</v>
      </c>
      <c r="BP4445" s="143"/>
      <c r="BQ4445" s="143" t="s">
        <v>17560</v>
      </c>
    </row>
    <row r="4446" spans="15:69" x14ac:dyDescent="0.25">
      <c r="O4446" s="225" t="str">
        <f t="shared" si="1280"/>
        <v/>
      </c>
      <c r="BF4446" s="141">
        <v>67050</v>
      </c>
      <c r="BG4446" s="142" t="s">
        <v>20864</v>
      </c>
      <c r="BH4446" s="141" t="s">
        <v>478</v>
      </c>
      <c r="BI4446" s="141" t="s">
        <v>177</v>
      </c>
      <c r="BJ4446" s="141" t="s">
        <v>20865</v>
      </c>
      <c r="BK4446" s="141" t="s">
        <v>4373</v>
      </c>
      <c r="BL4446" s="141" t="s">
        <v>20866</v>
      </c>
      <c r="BM4446" s="141">
        <v>45.350022605680799</v>
      </c>
      <c r="BN4446" s="141">
        <v>-73.698456856058499</v>
      </c>
      <c r="BO4446" s="141">
        <v>1989</v>
      </c>
      <c r="BP4446" s="143"/>
      <c r="BQ4446" s="143" t="s">
        <v>17560</v>
      </c>
    </row>
    <row r="4447" spans="15:69" x14ac:dyDescent="0.25">
      <c r="O4447" s="225" t="str">
        <f t="shared" si="1280"/>
        <v/>
      </c>
      <c r="BF4447" s="141">
        <v>68030</v>
      </c>
      <c r="BG4447" s="142" t="s">
        <v>20892</v>
      </c>
      <c r="BH4447" s="141" t="s">
        <v>478</v>
      </c>
      <c r="BI4447" s="141" t="s">
        <v>186</v>
      </c>
      <c r="BJ4447" s="141" t="s">
        <v>20893</v>
      </c>
      <c r="BK4447" s="141"/>
      <c r="BL4447" s="141" t="s">
        <v>20894</v>
      </c>
      <c r="BM4447" s="141">
        <v>45.194090000000003</v>
      </c>
      <c r="BN4447" s="141">
        <v>-73.394049999999993</v>
      </c>
      <c r="BO4447" s="141">
        <v>1987</v>
      </c>
      <c r="BP4447" s="143"/>
      <c r="BQ4447" s="143" t="s">
        <v>17560</v>
      </c>
    </row>
    <row r="4448" spans="15:69" x14ac:dyDescent="0.25">
      <c r="O4448" s="225" t="str">
        <f t="shared" si="1280"/>
        <v/>
      </c>
      <c r="BF4448" s="141">
        <v>68055</v>
      </c>
      <c r="BG4448" s="142" t="s">
        <v>21741</v>
      </c>
      <c r="BH4448" s="141" t="s">
        <v>478</v>
      </c>
      <c r="BI4448" s="141" t="s">
        <v>177</v>
      </c>
      <c r="BJ4448" s="141" t="s">
        <v>1807</v>
      </c>
      <c r="BK4448" s="141" t="s">
        <v>1732</v>
      </c>
      <c r="BL4448" s="141" t="s">
        <v>21742</v>
      </c>
      <c r="BM4448" s="141">
        <v>45.258018</v>
      </c>
      <c r="BN4448" s="141">
        <v>-73.613624999999999</v>
      </c>
      <c r="BO4448" s="141">
        <v>1992</v>
      </c>
      <c r="BP4448" s="143"/>
      <c r="BQ4448" s="143" t="s">
        <v>17560</v>
      </c>
    </row>
    <row r="4449" spans="15:69" x14ac:dyDescent="0.25">
      <c r="O4449" s="225" t="str">
        <f t="shared" si="1280"/>
        <v/>
      </c>
      <c r="BF4449" s="141">
        <v>68055</v>
      </c>
      <c r="BG4449" s="142" t="s">
        <v>21743</v>
      </c>
      <c r="BH4449" s="141" t="s">
        <v>478</v>
      </c>
      <c r="BI4449" s="141" t="s">
        <v>176</v>
      </c>
      <c r="BJ4449" s="141" t="s">
        <v>10607</v>
      </c>
      <c r="BK4449" s="141" t="s">
        <v>4909</v>
      </c>
      <c r="BL4449" s="141" t="s">
        <v>10986</v>
      </c>
      <c r="BM4449" s="141">
        <v>45.258468999999998</v>
      </c>
      <c r="BN4449" s="141">
        <v>-73.613975999999994</v>
      </c>
      <c r="BO4449" s="141">
        <v>1954</v>
      </c>
      <c r="BP4449" s="143"/>
      <c r="BQ4449" s="143" t="s">
        <v>17560</v>
      </c>
    </row>
    <row r="4450" spans="15:69" x14ac:dyDescent="0.25">
      <c r="O4450" s="225" t="str">
        <f t="shared" si="1280"/>
        <v/>
      </c>
      <c r="BF4450" s="141">
        <v>71040</v>
      </c>
      <c r="BG4450" s="142" t="s">
        <v>22312</v>
      </c>
      <c r="BH4450" s="141" t="s">
        <v>180</v>
      </c>
      <c r="BI4450" s="141" t="s">
        <v>191</v>
      </c>
      <c r="BJ4450" s="141" t="s">
        <v>22313</v>
      </c>
      <c r="BK4450" s="141" t="s">
        <v>15595</v>
      </c>
      <c r="BL4450" s="141" t="s">
        <v>22309</v>
      </c>
      <c r="BM4450" s="141">
        <v>45.293798000000002</v>
      </c>
      <c r="BN4450" s="141">
        <v>-74.172280999999998</v>
      </c>
      <c r="BO4450" s="141">
        <v>1985</v>
      </c>
      <c r="BP4450" s="143" t="s">
        <v>26169</v>
      </c>
      <c r="BQ4450" s="143" t="s">
        <v>26794</v>
      </c>
    </row>
    <row r="4451" spans="15:69" x14ac:dyDescent="0.25">
      <c r="O4451" s="225" t="str">
        <f t="shared" si="1280"/>
        <v/>
      </c>
      <c r="BF4451" s="141">
        <v>71040</v>
      </c>
      <c r="BG4451" s="142" t="s">
        <v>22314</v>
      </c>
      <c r="BH4451" s="141" t="s">
        <v>180</v>
      </c>
      <c r="BI4451" s="141" t="s">
        <v>191</v>
      </c>
      <c r="BJ4451" s="141" t="s">
        <v>4557</v>
      </c>
      <c r="BK4451" s="141" t="s">
        <v>2640</v>
      </c>
      <c r="BL4451" s="141" t="s">
        <v>22315</v>
      </c>
      <c r="BM4451" s="141">
        <v>45.254894</v>
      </c>
      <c r="BN4451" s="141">
        <v>-74.221869999999996</v>
      </c>
      <c r="BO4451" s="141">
        <v>1985</v>
      </c>
      <c r="BP4451" s="143" t="s">
        <v>26170</v>
      </c>
      <c r="BQ4451" s="143" t="s">
        <v>26794</v>
      </c>
    </row>
    <row r="4452" spans="15:69" x14ac:dyDescent="0.25">
      <c r="O4452" s="225" t="str">
        <f t="shared" si="1280"/>
        <v/>
      </c>
      <c r="BF4452" s="141">
        <v>71040</v>
      </c>
      <c r="BG4452" s="142" t="s">
        <v>22316</v>
      </c>
      <c r="BH4452" s="141" t="s">
        <v>180</v>
      </c>
      <c r="BI4452" s="141" t="s">
        <v>191</v>
      </c>
      <c r="BJ4452" s="141" t="s">
        <v>22317</v>
      </c>
      <c r="BK4452" s="141"/>
      <c r="BL4452" s="141" t="s">
        <v>22318</v>
      </c>
      <c r="BM4452" s="141">
        <v>45.291428000000003</v>
      </c>
      <c r="BN4452" s="141">
        <v>-74.173102999999998</v>
      </c>
      <c r="BO4452" s="141">
        <v>1985</v>
      </c>
      <c r="BP4452" s="143" t="s">
        <v>26171</v>
      </c>
      <c r="BQ4452" s="143" t="s">
        <v>26794</v>
      </c>
    </row>
    <row r="4453" spans="15:69" x14ac:dyDescent="0.25">
      <c r="O4453" s="225" t="str">
        <f t="shared" si="1280"/>
        <v/>
      </c>
      <c r="BF4453" s="141">
        <v>71040</v>
      </c>
      <c r="BG4453" s="142" t="s">
        <v>22319</v>
      </c>
      <c r="BH4453" s="141" t="s">
        <v>180</v>
      </c>
      <c r="BI4453" s="141" t="s">
        <v>191</v>
      </c>
      <c r="BJ4453" s="141" t="s">
        <v>4552</v>
      </c>
      <c r="BK4453" s="141"/>
      <c r="BL4453" s="141" t="s">
        <v>22320</v>
      </c>
      <c r="BM4453" s="141">
        <v>45.296055000000003</v>
      </c>
      <c r="BN4453" s="141">
        <v>-74.173614999999998</v>
      </c>
      <c r="BO4453" s="141">
        <v>1985</v>
      </c>
      <c r="BP4453" s="143" t="s">
        <v>26172</v>
      </c>
      <c r="BQ4453" s="143" t="s">
        <v>26794</v>
      </c>
    </row>
    <row r="4454" spans="15:69" x14ac:dyDescent="0.25">
      <c r="O4454" s="225" t="str">
        <f t="shared" si="1280"/>
        <v/>
      </c>
      <c r="BF4454" s="141">
        <v>68055</v>
      </c>
      <c r="BG4454" s="142" t="s">
        <v>21744</v>
      </c>
      <c r="BH4454" s="141" t="s">
        <v>478</v>
      </c>
      <c r="BI4454" s="141" t="s">
        <v>176</v>
      </c>
      <c r="BJ4454" s="141" t="s">
        <v>21745</v>
      </c>
      <c r="BK4454" s="141" t="s">
        <v>2602</v>
      </c>
      <c r="BL4454" s="141" t="s">
        <v>21746</v>
      </c>
      <c r="BM4454" s="141">
        <v>45.260703999999997</v>
      </c>
      <c r="BN4454" s="141">
        <v>-73.613602</v>
      </c>
      <c r="BO4454" s="141">
        <v>1949</v>
      </c>
      <c r="BP4454" s="143"/>
      <c r="BQ4454" s="143" t="s">
        <v>17560</v>
      </c>
    </row>
    <row r="4455" spans="15:69" x14ac:dyDescent="0.25">
      <c r="O4455" s="225" t="str">
        <f t="shared" si="1280"/>
        <v/>
      </c>
      <c r="BF4455" s="141">
        <v>68055</v>
      </c>
      <c r="BG4455" s="142" t="s">
        <v>21747</v>
      </c>
      <c r="BH4455" s="141" t="s">
        <v>478</v>
      </c>
      <c r="BI4455" s="141" t="s">
        <v>176</v>
      </c>
      <c r="BJ4455" s="141" t="s">
        <v>1657</v>
      </c>
      <c r="BK4455" s="141" t="s">
        <v>2060</v>
      </c>
      <c r="BL4455" s="141" t="s">
        <v>21748</v>
      </c>
      <c r="BM4455" s="141">
        <v>45.261150000000001</v>
      </c>
      <c r="BN4455" s="141">
        <v>-73.623076999999995</v>
      </c>
      <c r="BO4455" s="141">
        <v>1973</v>
      </c>
      <c r="BP4455" s="143"/>
      <c r="BQ4455" s="143" t="s">
        <v>17560</v>
      </c>
    </row>
    <row r="4456" spans="15:69" x14ac:dyDescent="0.25">
      <c r="O4456" s="225" t="str">
        <f t="shared" si="1280"/>
        <v/>
      </c>
      <c r="BF4456" s="141">
        <v>68055</v>
      </c>
      <c r="BG4456" s="142" t="s">
        <v>21749</v>
      </c>
      <c r="BH4456" s="141" t="s">
        <v>478</v>
      </c>
      <c r="BI4456" s="141" t="s">
        <v>176</v>
      </c>
      <c r="BJ4456" s="141" t="s">
        <v>21750</v>
      </c>
      <c r="BK4456" s="141" t="s">
        <v>3459</v>
      </c>
      <c r="BL4456" s="141" t="s">
        <v>21751</v>
      </c>
      <c r="BM4456" s="141">
        <v>45.273421999999997</v>
      </c>
      <c r="BN4456" s="141">
        <v>-73.617278999999996</v>
      </c>
      <c r="BO4456" s="141">
        <v>1992</v>
      </c>
      <c r="BP4456" s="143"/>
      <c r="BQ4456" s="143" t="s">
        <v>17560</v>
      </c>
    </row>
    <row r="4457" spans="15:69" x14ac:dyDescent="0.25">
      <c r="O4457" s="225" t="str">
        <f t="shared" si="1280"/>
        <v/>
      </c>
      <c r="BF4457" s="141">
        <v>68055</v>
      </c>
      <c r="BG4457" s="142" t="s">
        <v>21752</v>
      </c>
      <c r="BH4457" s="141" t="s">
        <v>478</v>
      </c>
      <c r="BI4457" s="141" t="s">
        <v>176</v>
      </c>
      <c r="BJ4457" s="141" t="s">
        <v>21753</v>
      </c>
      <c r="BK4457" s="141" t="s">
        <v>21754</v>
      </c>
      <c r="BL4457" s="141" t="s">
        <v>21755</v>
      </c>
      <c r="BM4457" s="141">
        <v>45.265945000000002</v>
      </c>
      <c r="BN4457" s="141">
        <v>-73.631980999999996</v>
      </c>
      <c r="BO4457" s="141">
        <v>1996</v>
      </c>
      <c r="BP4457" s="143"/>
      <c r="BQ4457" s="143" t="s">
        <v>17560</v>
      </c>
    </row>
    <row r="4458" spans="15:69" x14ac:dyDescent="0.25">
      <c r="O4458" s="225" t="str">
        <f t="shared" si="1280"/>
        <v/>
      </c>
      <c r="BF4458" s="141">
        <v>70022</v>
      </c>
      <c r="BG4458" s="142" t="s">
        <v>20267</v>
      </c>
      <c r="BH4458" s="141" t="s">
        <v>180</v>
      </c>
      <c r="BI4458" s="141" t="s">
        <v>191</v>
      </c>
      <c r="BJ4458" s="141" t="s">
        <v>20268</v>
      </c>
      <c r="BK4458" s="141"/>
      <c r="BL4458" s="141" t="s">
        <v>20269</v>
      </c>
      <c r="BM4458" s="141">
        <v>45.309286999999998</v>
      </c>
      <c r="BN4458" s="141">
        <v>-73.880922999999996</v>
      </c>
      <c r="BO4458" s="141">
        <v>1985</v>
      </c>
      <c r="BP4458" s="143" t="s">
        <v>25932</v>
      </c>
      <c r="BQ4458" s="143" t="s">
        <v>17560</v>
      </c>
    </row>
    <row r="4459" spans="15:69" x14ac:dyDescent="0.25">
      <c r="O4459" s="225" t="str">
        <f t="shared" si="1280"/>
        <v/>
      </c>
      <c r="BF4459" s="141">
        <v>70022</v>
      </c>
      <c r="BG4459" s="142" t="s">
        <v>20270</v>
      </c>
      <c r="BH4459" s="141" t="s">
        <v>180</v>
      </c>
      <c r="BI4459" s="141" t="s">
        <v>191</v>
      </c>
      <c r="BJ4459" s="141" t="s">
        <v>20271</v>
      </c>
      <c r="BK4459" s="141"/>
      <c r="BL4459" s="141" t="s">
        <v>18349</v>
      </c>
      <c r="BM4459" s="141">
        <v>45.316989999999997</v>
      </c>
      <c r="BN4459" s="141">
        <v>-73.868752999999998</v>
      </c>
      <c r="BO4459" s="141">
        <v>1985</v>
      </c>
      <c r="BP4459" s="143" t="s">
        <v>25933</v>
      </c>
      <c r="BQ4459" s="143" t="s">
        <v>17560</v>
      </c>
    </row>
    <row r="4460" spans="15:69" x14ac:dyDescent="0.25">
      <c r="O4460" s="225" t="str">
        <f t="shared" si="1280"/>
        <v/>
      </c>
      <c r="BF4460" s="141">
        <v>70022</v>
      </c>
      <c r="BG4460" s="142" t="s">
        <v>20272</v>
      </c>
      <c r="BH4460" s="141" t="s">
        <v>180</v>
      </c>
      <c r="BI4460" s="141" t="s">
        <v>191</v>
      </c>
      <c r="BJ4460" s="141" t="s">
        <v>20273</v>
      </c>
      <c r="BK4460" s="141"/>
      <c r="BL4460" s="141" t="s">
        <v>20274</v>
      </c>
      <c r="BM4460" s="141">
        <v>45.315449000000001</v>
      </c>
      <c r="BN4460" s="141">
        <v>-73.877100999999996</v>
      </c>
      <c r="BO4460" s="141">
        <v>1985</v>
      </c>
      <c r="BP4460" s="143" t="s">
        <v>25934</v>
      </c>
      <c r="BQ4460" s="143" t="s">
        <v>17560</v>
      </c>
    </row>
    <row r="4461" spans="15:69" x14ac:dyDescent="0.25">
      <c r="O4461" s="225" t="str">
        <f t="shared" si="1280"/>
        <v/>
      </c>
      <c r="BF4461" s="141">
        <v>70022</v>
      </c>
      <c r="BG4461" s="142" t="s">
        <v>20275</v>
      </c>
      <c r="BH4461" s="141" t="s">
        <v>180</v>
      </c>
      <c r="BI4461" s="141" t="s">
        <v>191</v>
      </c>
      <c r="BJ4461" s="141" t="s">
        <v>20276</v>
      </c>
      <c r="BK4461" s="141" t="s">
        <v>4502</v>
      </c>
      <c r="BL4461" s="141" t="s">
        <v>3393</v>
      </c>
      <c r="BM4461" s="141">
        <v>45.315175929092398</v>
      </c>
      <c r="BN4461" s="141">
        <v>-73.878213162165594</v>
      </c>
      <c r="BO4461" s="141">
        <v>1985</v>
      </c>
      <c r="BP4461" s="143" t="s">
        <v>25935</v>
      </c>
      <c r="BQ4461" s="143" t="s">
        <v>17560</v>
      </c>
    </row>
    <row r="4462" spans="15:69" x14ac:dyDescent="0.25">
      <c r="O4462" s="225" t="str">
        <f t="shared" si="1280"/>
        <v/>
      </c>
      <c r="BF4462" s="141">
        <v>70022</v>
      </c>
      <c r="BG4462" s="142" t="s">
        <v>20277</v>
      </c>
      <c r="BH4462" s="141" t="s">
        <v>180</v>
      </c>
      <c r="BI4462" s="141" t="s">
        <v>191</v>
      </c>
      <c r="BJ4462" s="141" t="s">
        <v>20278</v>
      </c>
      <c r="BK4462" s="141" t="s">
        <v>3361</v>
      </c>
      <c r="BL4462" s="141" t="s">
        <v>16652</v>
      </c>
      <c r="BM4462" s="141">
        <v>45.316031000000002</v>
      </c>
      <c r="BN4462" s="141">
        <v>-73.874104000000003</v>
      </c>
      <c r="BO4462" s="141">
        <v>1985</v>
      </c>
      <c r="BP4462" s="143" t="s">
        <v>25936</v>
      </c>
      <c r="BQ4462" s="143" t="s">
        <v>17560</v>
      </c>
    </row>
    <row r="4463" spans="15:69" x14ac:dyDescent="0.25">
      <c r="O4463" s="225" t="str">
        <f t="shared" si="1280"/>
        <v/>
      </c>
      <c r="BF4463" s="141">
        <v>71040</v>
      </c>
      <c r="BG4463" s="142" t="s">
        <v>22321</v>
      </c>
      <c r="BH4463" s="141" t="s">
        <v>180</v>
      </c>
      <c r="BI4463" s="141" t="s">
        <v>191</v>
      </c>
      <c r="BJ4463" s="141" t="s">
        <v>4280</v>
      </c>
      <c r="BK4463" s="141" t="s">
        <v>1815</v>
      </c>
      <c r="BL4463" s="141" t="s">
        <v>22322</v>
      </c>
      <c r="BM4463" s="141">
        <v>45.299064000000001</v>
      </c>
      <c r="BN4463" s="141">
        <v>-74.180520999999999</v>
      </c>
      <c r="BO4463" s="141">
        <v>1985</v>
      </c>
      <c r="BP4463" s="143" t="s">
        <v>26173</v>
      </c>
      <c r="BQ4463" s="143" t="s">
        <v>26794</v>
      </c>
    </row>
    <row r="4464" spans="15:69" x14ac:dyDescent="0.25">
      <c r="O4464" s="225" t="str">
        <f t="shared" si="1280"/>
        <v/>
      </c>
      <c r="BF4464" s="141">
        <v>71040</v>
      </c>
      <c r="BG4464" s="142" t="s">
        <v>22323</v>
      </c>
      <c r="BH4464" s="141" t="s">
        <v>180</v>
      </c>
      <c r="BI4464" s="141" t="s">
        <v>191</v>
      </c>
      <c r="BJ4464" s="141" t="s">
        <v>4269</v>
      </c>
      <c r="BK4464" s="141" t="s">
        <v>3998</v>
      </c>
      <c r="BL4464" s="141" t="s">
        <v>22309</v>
      </c>
      <c r="BM4464" s="141">
        <v>45.303061999999997</v>
      </c>
      <c r="BN4464" s="141">
        <v>-74.153863000000001</v>
      </c>
      <c r="BO4464" s="141">
        <v>1985</v>
      </c>
      <c r="BP4464" s="143" t="s">
        <v>26174</v>
      </c>
      <c r="BQ4464" s="143" t="s">
        <v>26794</v>
      </c>
    </row>
    <row r="4465" spans="15:69" x14ac:dyDescent="0.25">
      <c r="O4465" s="225" t="str">
        <f t="shared" si="1280"/>
        <v/>
      </c>
      <c r="BF4465" s="141">
        <v>71045</v>
      </c>
      <c r="BG4465" s="142" t="s">
        <v>22097</v>
      </c>
      <c r="BH4465" s="141" t="s">
        <v>478</v>
      </c>
      <c r="BI4465" s="141" t="s">
        <v>177</v>
      </c>
      <c r="BJ4465" s="141" t="s">
        <v>3258</v>
      </c>
      <c r="BK4465" s="141" t="s">
        <v>22094</v>
      </c>
      <c r="BL4465" s="141" t="s">
        <v>22095</v>
      </c>
      <c r="BM4465" s="141">
        <v>45.386479999999999</v>
      </c>
      <c r="BN4465" s="141">
        <v>-74.217079999999996</v>
      </c>
      <c r="BO4465" s="141">
        <v>1978</v>
      </c>
      <c r="BP4465" s="143" t="s">
        <v>26151</v>
      </c>
      <c r="BQ4465" s="143" t="s">
        <v>26794</v>
      </c>
    </row>
    <row r="4466" spans="15:69" x14ac:dyDescent="0.25">
      <c r="O4466" s="225" t="str">
        <f t="shared" si="1280"/>
        <v/>
      </c>
      <c r="BF4466" s="141">
        <v>71045</v>
      </c>
      <c r="BG4466" s="142" t="s">
        <v>22098</v>
      </c>
      <c r="BH4466" s="141" t="s">
        <v>478</v>
      </c>
      <c r="BI4466" s="141" t="s">
        <v>177</v>
      </c>
      <c r="BJ4466" s="141" t="s">
        <v>3149</v>
      </c>
      <c r="BK4466" s="141" t="s">
        <v>22094</v>
      </c>
      <c r="BL4466" s="141" t="s">
        <v>22095</v>
      </c>
      <c r="BM4466" s="141">
        <v>45.386479999999999</v>
      </c>
      <c r="BN4466" s="141">
        <v>-74.217079999999996</v>
      </c>
      <c r="BO4466" s="141">
        <v>1978</v>
      </c>
      <c r="BP4466" s="143" t="s">
        <v>26152</v>
      </c>
      <c r="BQ4466" s="143" t="s">
        <v>26794</v>
      </c>
    </row>
    <row r="4467" spans="15:69" x14ac:dyDescent="0.25">
      <c r="O4467" s="225" t="str">
        <f t="shared" si="1280"/>
        <v/>
      </c>
      <c r="BF4467" s="141">
        <v>71065</v>
      </c>
      <c r="BG4467" s="142" t="s">
        <v>21064</v>
      </c>
      <c r="BH4467" s="141" t="s">
        <v>180</v>
      </c>
      <c r="BI4467" s="141" t="s">
        <v>190</v>
      </c>
      <c r="BJ4467" s="141" t="s">
        <v>3407</v>
      </c>
      <c r="BK4467" s="141"/>
      <c r="BL4467" s="141" t="s">
        <v>21065</v>
      </c>
      <c r="BM4467" s="141">
        <v>45.380927999999997</v>
      </c>
      <c r="BN4467" s="141">
        <v>-73.956770000000006</v>
      </c>
      <c r="BO4467" s="141">
        <v>2013</v>
      </c>
      <c r="BP4467" s="143" t="s">
        <v>26016</v>
      </c>
      <c r="BQ4467" s="143" t="s">
        <v>17560</v>
      </c>
    </row>
    <row r="4468" spans="15:69" x14ac:dyDescent="0.25">
      <c r="O4468" s="225" t="str">
        <f t="shared" si="1280"/>
        <v/>
      </c>
      <c r="BF4468" s="141">
        <v>71065</v>
      </c>
      <c r="BG4468" s="142" t="s">
        <v>21066</v>
      </c>
      <c r="BH4468" s="141" t="s">
        <v>180</v>
      </c>
      <c r="BI4468" s="141" t="s">
        <v>190</v>
      </c>
      <c r="BJ4468" s="141" t="s">
        <v>21067</v>
      </c>
      <c r="BK4468" s="141"/>
      <c r="BL4468" s="141" t="s">
        <v>21068</v>
      </c>
      <c r="BM4468" s="141">
        <v>45.369039999999998</v>
      </c>
      <c r="BN4468" s="141">
        <v>-73.871020000000001</v>
      </c>
      <c r="BO4468" s="141">
        <v>2014</v>
      </c>
      <c r="BP4468" s="143" t="s">
        <v>26016</v>
      </c>
      <c r="BQ4468" s="143" t="s">
        <v>17560</v>
      </c>
    </row>
    <row r="4469" spans="15:69" x14ac:dyDescent="0.25">
      <c r="O4469" s="225" t="str">
        <f t="shared" si="1280"/>
        <v/>
      </c>
      <c r="BF4469" s="141">
        <v>71065</v>
      </c>
      <c r="BG4469" s="142" t="s">
        <v>21069</v>
      </c>
      <c r="BH4469" s="141" t="s">
        <v>478</v>
      </c>
      <c r="BI4469" s="141" t="s">
        <v>176</v>
      </c>
      <c r="BJ4469" s="141"/>
      <c r="BK4469" s="141" t="s">
        <v>12663</v>
      </c>
      <c r="BL4469" s="141" t="s">
        <v>20732</v>
      </c>
      <c r="BM4469" s="141">
        <v>45.388449999999999</v>
      </c>
      <c r="BN4469" s="141">
        <v>-73.916399999999996</v>
      </c>
      <c r="BO4469" s="141">
        <v>1982</v>
      </c>
      <c r="BP4469" s="143"/>
      <c r="BQ4469" s="143" t="s">
        <v>17560</v>
      </c>
    </row>
    <row r="4470" spans="15:69" x14ac:dyDescent="0.25">
      <c r="O4470" s="225" t="str">
        <f t="shared" si="1280"/>
        <v/>
      </c>
      <c r="BF4470" s="141">
        <v>71070</v>
      </c>
      <c r="BG4470" s="142" t="s">
        <v>20739</v>
      </c>
      <c r="BH4470" s="141" t="s">
        <v>180</v>
      </c>
      <c r="BI4470" s="141" t="s">
        <v>191</v>
      </c>
      <c r="BJ4470" s="141" t="s">
        <v>16294</v>
      </c>
      <c r="BK4470" s="141" t="s">
        <v>2311</v>
      </c>
      <c r="BL4470" s="141" t="s">
        <v>20740</v>
      </c>
      <c r="BM4470" s="141">
        <v>45.38653</v>
      </c>
      <c r="BN4470" s="141">
        <v>-73.972989999999996</v>
      </c>
      <c r="BO4470" s="141">
        <v>1986</v>
      </c>
      <c r="BP4470" s="143"/>
      <c r="BQ4470" s="143" t="s">
        <v>17560</v>
      </c>
    </row>
    <row r="4471" spans="15:69" x14ac:dyDescent="0.25">
      <c r="O4471" s="225" t="str">
        <f t="shared" si="1280"/>
        <v/>
      </c>
      <c r="BF4471" s="141">
        <v>71070</v>
      </c>
      <c r="BG4471" s="142" t="s">
        <v>20741</v>
      </c>
      <c r="BH4471" s="141" t="s">
        <v>180</v>
      </c>
      <c r="BI4471" s="141" t="s">
        <v>191</v>
      </c>
      <c r="BJ4471" s="141" t="s">
        <v>2086</v>
      </c>
      <c r="BK4471" s="141" t="s">
        <v>13015</v>
      </c>
      <c r="BL4471" s="141" t="s">
        <v>20742</v>
      </c>
      <c r="BM4471" s="141">
        <v>45.374920588131701</v>
      </c>
      <c r="BN4471" s="141">
        <v>-73.991128516544194</v>
      </c>
      <c r="BO4471" s="141">
        <v>1988</v>
      </c>
      <c r="BP4471" s="143"/>
      <c r="BQ4471" s="143" t="s">
        <v>17560</v>
      </c>
    </row>
    <row r="4472" spans="15:69" x14ac:dyDescent="0.25">
      <c r="O4472" s="225" t="str">
        <f t="shared" si="1280"/>
        <v/>
      </c>
      <c r="BF4472" s="141">
        <v>71070</v>
      </c>
      <c r="BG4472" s="142" t="s">
        <v>20743</v>
      </c>
      <c r="BH4472" s="141" t="s">
        <v>180</v>
      </c>
      <c r="BI4472" s="141" t="s">
        <v>191</v>
      </c>
      <c r="BJ4472" s="141" t="s">
        <v>2136</v>
      </c>
      <c r="BK4472" s="141" t="s">
        <v>14402</v>
      </c>
      <c r="BL4472" s="141" t="s">
        <v>20740</v>
      </c>
      <c r="BM4472" s="141">
        <v>45.380569999999999</v>
      </c>
      <c r="BN4472" s="141">
        <v>-73.99821</v>
      </c>
      <c r="BO4472" s="141">
        <v>2015</v>
      </c>
      <c r="BP4472" s="143" t="s">
        <v>25983</v>
      </c>
      <c r="BQ4472" s="143" t="s">
        <v>17560</v>
      </c>
    </row>
    <row r="4473" spans="15:69" x14ac:dyDescent="0.25">
      <c r="O4473" s="225" t="str">
        <f t="shared" si="1280"/>
        <v/>
      </c>
      <c r="BF4473" s="141">
        <v>71070</v>
      </c>
      <c r="BG4473" s="142" t="s">
        <v>20744</v>
      </c>
      <c r="BH4473" s="141" t="s">
        <v>180</v>
      </c>
      <c r="BI4473" s="141" t="s">
        <v>191</v>
      </c>
      <c r="BJ4473" s="141" t="s">
        <v>5772</v>
      </c>
      <c r="BK4473" s="141" t="s">
        <v>20745</v>
      </c>
      <c r="BL4473" s="141" t="s">
        <v>20746</v>
      </c>
      <c r="BM4473" s="141">
        <v>45.367049999999999</v>
      </c>
      <c r="BN4473" s="141">
        <v>-73.982420000000005</v>
      </c>
      <c r="BO4473" s="141">
        <v>1986</v>
      </c>
      <c r="BP4473" s="143"/>
      <c r="BQ4473" s="143" t="s">
        <v>17560</v>
      </c>
    </row>
    <row r="4474" spans="15:69" x14ac:dyDescent="0.25">
      <c r="O4474" s="225" t="str">
        <f t="shared" si="1280"/>
        <v/>
      </c>
      <c r="BF4474" s="141">
        <v>71070</v>
      </c>
      <c r="BG4474" s="142" t="s">
        <v>20747</v>
      </c>
      <c r="BH4474" s="141" t="s">
        <v>180</v>
      </c>
      <c r="BI4474" s="141" t="s">
        <v>191</v>
      </c>
      <c r="BJ4474" s="141" t="s">
        <v>10283</v>
      </c>
      <c r="BK4474" s="141"/>
      <c r="BL4474" s="141" t="s">
        <v>20748</v>
      </c>
      <c r="BM4474" s="141">
        <v>45.384059999999998</v>
      </c>
      <c r="BN4474" s="141">
        <v>-73.986660000000001</v>
      </c>
      <c r="BO4474" s="141">
        <v>1986</v>
      </c>
      <c r="BP4474" s="143"/>
      <c r="BQ4474" s="143" t="s">
        <v>17560</v>
      </c>
    </row>
    <row r="4475" spans="15:69" x14ac:dyDescent="0.25">
      <c r="O4475" s="225" t="str">
        <f t="shared" si="1280"/>
        <v/>
      </c>
      <c r="BF4475" s="141">
        <v>71105</v>
      </c>
      <c r="BG4475" s="142" t="s">
        <v>22262</v>
      </c>
      <c r="BH4475" s="141" t="s">
        <v>478</v>
      </c>
      <c r="BI4475" s="141" t="s">
        <v>176</v>
      </c>
      <c r="BJ4475" s="141" t="s">
        <v>22263</v>
      </c>
      <c r="BK4475" s="141" t="s">
        <v>22260</v>
      </c>
      <c r="BL4475" s="141" t="s">
        <v>22261</v>
      </c>
      <c r="BM4475" s="141">
        <v>45.4053805</v>
      </c>
      <c r="BN4475" s="141">
        <v>-74.147504599999905</v>
      </c>
      <c r="BO4475" s="141">
        <v>2002</v>
      </c>
      <c r="BP4475" s="143" t="s">
        <v>484</v>
      </c>
      <c r="BQ4475" s="143" t="s">
        <v>17560</v>
      </c>
    </row>
    <row r="4476" spans="15:69" x14ac:dyDescent="0.25">
      <c r="O4476" s="225" t="str">
        <f t="shared" si="1280"/>
        <v/>
      </c>
      <c r="BF4476" s="141">
        <v>71105</v>
      </c>
      <c r="BG4476" s="142" t="s">
        <v>22474</v>
      </c>
      <c r="BH4476" s="141" t="s">
        <v>478</v>
      </c>
      <c r="BI4476" s="141" t="s">
        <v>176</v>
      </c>
      <c r="BJ4476" s="141" t="s">
        <v>22475</v>
      </c>
      <c r="BK4476" s="141"/>
      <c r="BL4476" s="141" t="s">
        <v>22476</v>
      </c>
      <c r="BM4476" s="141">
        <v>45.399666666670001</v>
      </c>
      <c r="BN4476" s="141">
        <v>-74.160416667000007</v>
      </c>
      <c r="BO4476" s="141">
        <v>2004</v>
      </c>
      <c r="BP4476" s="143" t="s">
        <v>482</v>
      </c>
      <c r="BQ4476" s="143" t="s">
        <v>17560</v>
      </c>
    </row>
    <row r="4477" spans="15:69" x14ac:dyDescent="0.25">
      <c r="O4477" s="225" t="str">
        <f t="shared" si="1280"/>
        <v/>
      </c>
      <c r="BF4477" s="141">
        <v>71105</v>
      </c>
      <c r="BG4477" s="142" t="s">
        <v>22477</v>
      </c>
      <c r="BH4477" s="141" t="s">
        <v>478</v>
      </c>
      <c r="BI4477" s="141" t="s">
        <v>176</v>
      </c>
      <c r="BJ4477" s="141" t="s">
        <v>22478</v>
      </c>
      <c r="BK4477" s="141" t="s">
        <v>14946</v>
      </c>
      <c r="BL4477" s="141" t="s">
        <v>22476</v>
      </c>
      <c r="BM4477" s="141">
        <v>45.40025</v>
      </c>
      <c r="BN4477" s="141">
        <v>-74.159666666999996</v>
      </c>
      <c r="BO4477" s="141">
        <v>2004</v>
      </c>
      <c r="BP4477" s="143" t="s">
        <v>485</v>
      </c>
      <c r="BQ4477" s="143" t="s">
        <v>17560</v>
      </c>
    </row>
    <row r="4478" spans="15:69" x14ac:dyDescent="0.25">
      <c r="O4478" s="225" t="str">
        <f t="shared" si="1280"/>
        <v/>
      </c>
      <c r="BF4478" s="141">
        <v>71105</v>
      </c>
      <c r="BG4478" s="142" t="s">
        <v>22479</v>
      </c>
      <c r="BH4478" s="141" t="s">
        <v>478</v>
      </c>
      <c r="BI4478" s="141" t="s">
        <v>176</v>
      </c>
      <c r="BJ4478" s="141" t="s">
        <v>22480</v>
      </c>
      <c r="BK4478" s="141" t="s">
        <v>22481</v>
      </c>
      <c r="BL4478" s="141" t="s">
        <v>22482</v>
      </c>
      <c r="BM4478" s="141">
        <v>45.406944443999997</v>
      </c>
      <c r="BN4478" s="141">
        <v>-74.164555555600003</v>
      </c>
      <c r="BO4478" s="141">
        <v>2005</v>
      </c>
      <c r="BP4478" s="143" t="s">
        <v>481</v>
      </c>
      <c r="BQ4478" s="143" t="s">
        <v>17560</v>
      </c>
    </row>
    <row r="4479" spans="15:69" x14ac:dyDescent="0.25">
      <c r="O4479" s="225" t="str">
        <f t="shared" si="1280"/>
        <v/>
      </c>
      <c r="BF4479" s="141">
        <v>71105</v>
      </c>
      <c r="BG4479" s="142" t="s">
        <v>22483</v>
      </c>
      <c r="BH4479" s="141" t="s">
        <v>478</v>
      </c>
      <c r="BI4479" s="141" t="s">
        <v>176</v>
      </c>
      <c r="BJ4479" s="141" t="s">
        <v>22484</v>
      </c>
      <c r="BK4479" s="141" t="s">
        <v>5063</v>
      </c>
      <c r="BL4479" s="141" t="s">
        <v>22485</v>
      </c>
      <c r="BM4479" s="141">
        <v>45.430883421099999</v>
      </c>
      <c r="BN4479" s="141">
        <v>-74.172555182099998</v>
      </c>
      <c r="BO4479" s="141">
        <v>2003</v>
      </c>
      <c r="BP4479" s="143" t="s">
        <v>481</v>
      </c>
      <c r="BQ4479" s="143" t="s">
        <v>17560</v>
      </c>
    </row>
    <row r="4480" spans="15:69" x14ac:dyDescent="0.25">
      <c r="O4480" s="225" t="str">
        <f t="shared" si="1280"/>
        <v/>
      </c>
      <c r="BF4480" s="141">
        <v>71105</v>
      </c>
      <c r="BG4480" s="142" t="s">
        <v>22486</v>
      </c>
      <c r="BH4480" s="141" t="s">
        <v>478</v>
      </c>
      <c r="BI4480" s="141" t="s">
        <v>176</v>
      </c>
      <c r="BJ4480" s="141" t="s">
        <v>22487</v>
      </c>
      <c r="BK4480" s="141" t="s">
        <v>10636</v>
      </c>
      <c r="BL4480" s="141" t="s">
        <v>22488</v>
      </c>
      <c r="BM4480" s="141">
        <v>45.273678359999998</v>
      </c>
      <c r="BN4480" s="141">
        <v>-74.161719803599993</v>
      </c>
      <c r="BO4480" s="141">
        <v>2008</v>
      </c>
      <c r="BP4480" s="143"/>
      <c r="BQ4480" s="143" t="s">
        <v>17560</v>
      </c>
    </row>
    <row r="4481" spans="15:69" x14ac:dyDescent="0.25">
      <c r="O4481" s="225" t="str">
        <f t="shared" si="1280"/>
        <v/>
      </c>
      <c r="BF4481" s="141">
        <v>71105</v>
      </c>
      <c r="BG4481" s="142" t="s">
        <v>22489</v>
      </c>
      <c r="BH4481" s="141" t="s">
        <v>478</v>
      </c>
      <c r="BI4481" s="141" t="s">
        <v>176</v>
      </c>
      <c r="BJ4481" s="141" t="s">
        <v>22490</v>
      </c>
      <c r="BK4481" s="141" t="s">
        <v>22491</v>
      </c>
      <c r="BL4481" s="141" t="s">
        <v>22492</v>
      </c>
      <c r="BM4481" s="141">
        <v>45.426127406100001</v>
      </c>
      <c r="BN4481" s="141">
        <v>-74.158254940500001</v>
      </c>
      <c r="BO4481" s="141">
        <v>2007</v>
      </c>
      <c r="BP4481" s="143"/>
      <c r="BQ4481" s="143" t="s">
        <v>17560</v>
      </c>
    </row>
    <row r="4482" spans="15:69" x14ac:dyDescent="0.25">
      <c r="O4482" s="225" t="str">
        <f t="shared" si="1280"/>
        <v/>
      </c>
      <c r="BF4482" s="141">
        <v>71105</v>
      </c>
      <c r="BG4482" s="142" t="s">
        <v>22493</v>
      </c>
      <c r="BH4482" s="141" t="s">
        <v>478</v>
      </c>
      <c r="BI4482" s="141" t="s">
        <v>176</v>
      </c>
      <c r="BJ4482" s="141" t="s">
        <v>22494</v>
      </c>
      <c r="BK4482" s="141" t="s">
        <v>22495</v>
      </c>
      <c r="BL4482" s="141" t="s">
        <v>22496</v>
      </c>
      <c r="BM4482" s="141">
        <v>45.434741792600001</v>
      </c>
      <c r="BN4482" s="141">
        <v>-74.1624450451</v>
      </c>
      <c r="BO4482" s="141">
        <v>1988</v>
      </c>
      <c r="BP4482" s="143"/>
      <c r="BQ4482" s="143" t="s">
        <v>17560</v>
      </c>
    </row>
    <row r="4483" spans="15:69" x14ac:dyDescent="0.25">
      <c r="O4483" s="225" t="str">
        <f t="shared" si="1280"/>
        <v/>
      </c>
      <c r="BF4483" s="141">
        <v>71133</v>
      </c>
      <c r="BG4483" s="142" t="s">
        <v>20718</v>
      </c>
      <c r="BH4483" s="141" t="s">
        <v>180</v>
      </c>
      <c r="BI4483" s="141" t="s">
        <v>191</v>
      </c>
      <c r="BJ4483" s="141" t="s">
        <v>19357</v>
      </c>
      <c r="BK4483" s="141" t="s">
        <v>4246</v>
      </c>
      <c r="BL4483" s="141" t="s">
        <v>20719</v>
      </c>
      <c r="BM4483" s="141">
        <v>45.480800000000002</v>
      </c>
      <c r="BN4483" s="141">
        <v>-74.287279999999996</v>
      </c>
      <c r="BO4483" s="141">
        <v>1989</v>
      </c>
      <c r="BP4483" s="143" t="s">
        <v>25978</v>
      </c>
      <c r="BQ4483" s="143" t="s">
        <v>17560</v>
      </c>
    </row>
    <row r="4484" spans="15:69" x14ac:dyDescent="0.25">
      <c r="O4484" s="225" t="str">
        <f t="shared" si="1280"/>
        <v/>
      </c>
      <c r="BF4484" s="141">
        <v>71133</v>
      </c>
      <c r="BG4484" s="142" t="s">
        <v>21070</v>
      </c>
      <c r="BH4484" s="141" t="s">
        <v>478</v>
      </c>
      <c r="BI4484" s="141" t="s">
        <v>176</v>
      </c>
      <c r="BJ4484" s="141" t="s">
        <v>15945</v>
      </c>
      <c r="BK4484" s="141" t="s">
        <v>1559</v>
      </c>
      <c r="BL4484" s="141" t="s">
        <v>21071</v>
      </c>
      <c r="BM4484" s="141">
        <v>45.487490999999999</v>
      </c>
      <c r="BN4484" s="141">
        <v>-74.308902500000002</v>
      </c>
      <c r="BO4484" s="141">
        <v>1991</v>
      </c>
      <c r="BP4484" s="143" t="s">
        <v>26017</v>
      </c>
      <c r="BQ4484" s="143" t="s">
        <v>17560</v>
      </c>
    </row>
    <row r="4485" spans="15:69" x14ac:dyDescent="0.25">
      <c r="O4485" s="225" t="str">
        <f t="shared" si="1280"/>
        <v/>
      </c>
      <c r="BF4485" s="141">
        <v>73015</v>
      </c>
      <c r="BG4485" s="142" t="s">
        <v>18970</v>
      </c>
      <c r="BH4485" s="141" t="s">
        <v>478</v>
      </c>
      <c r="BI4485" s="141" t="s">
        <v>176</v>
      </c>
      <c r="BJ4485" s="141" t="s">
        <v>18971</v>
      </c>
      <c r="BK4485" s="141" t="s">
        <v>1810</v>
      </c>
      <c r="BL4485" s="141" t="s">
        <v>18972</v>
      </c>
      <c r="BM4485" s="141">
        <v>45.640599999999999</v>
      </c>
      <c r="BN4485" s="141">
        <v>-73.830659999999995</v>
      </c>
      <c r="BO4485" s="141">
        <v>2007</v>
      </c>
      <c r="BP4485" s="143" t="s">
        <v>25742</v>
      </c>
      <c r="BQ4485" s="143" t="s">
        <v>26794</v>
      </c>
    </row>
    <row r="4486" spans="15:69" x14ac:dyDescent="0.25">
      <c r="O4486" s="225" t="str">
        <f t="shared" si="1280"/>
        <v/>
      </c>
      <c r="BF4486" s="141">
        <v>72010</v>
      </c>
      <c r="BG4486" s="142" t="s">
        <v>18628</v>
      </c>
      <c r="BH4486" s="141" t="s">
        <v>180</v>
      </c>
      <c r="BI4486" s="141" t="s">
        <v>191</v>
      </c>
      <c r="BJ4486" s="141" t="s">
        <v>18629</v>
      </c>
      <c r="BK4486" s="141" t="s">
        <v>14694</v>
      </c>
      <c r="BL4486" s="141" t="s">
        <v>18630</v>
      </c>
      <c r="BM4486" s="141">
        <v>45.549877535590802</v>
      </c>
      <c r="BN4486" s="141">
        <v>-73.911597134894905</v>
      </c>
      <c r="BO4486" s="141">
        <v>1977</v>
      </c>
      <c r="BP4486" s="143" t="s">
        <v>25690</v>
      </c>
      <c r="BQ4486" s="143" t="s">
        <v>17560</v>
      </c>
    </row>
    <row r="4487" spans="15:69" x14ac:dyDescent="0.25">
      <c r="O4487" s="225" t="str">
        <f t="shared" si="1280"/>
        <v/>
      </c>
      <c r="BF4487" s="141">
        <v>72010</v>
      </c>
      <c r="BG4487" s="142" t="s">
        <v>18891</v>
      </c>
      <c r="BH4487" s="141" t="s">
        <v>180</v>
      </c>
      <c r="BI4487" s="141" t="s">
        <v>191</v>
      </c>
      <c r="BJ4487" s="141" t="s">
        <v>18892</v>
      </c>
      <c r="BK4487" s="141" t="s">
        <v>18893</v>
      </c>
      <c r="BL4487" s="141" t="s">
        <v>18894</v>
      </c>
      <c r="BM4487" s="141">
        <v>45.539592670358502</v>
      </c>
      <c r="BN4487" s="141">
        <v>-73.9189488917159</v>
      </c>
      <c r="BO4487" s="141">
        <v>1978</v>
      </c>
      <c r="BP4487" s="143" t="s">
        <v>25723</v>
      </c>
      <c r="BQ4487" s="143" t="s">
        <v>17560</v>
      </c>
    </row>
    <row r="4488" spans="15:69" x14ac:dyDescent="0.25">
      <c r="O4488" s="225" t="str">
        <f t="shared" si="1280"/>
        <v/>
      </c>
      <c r="BF4488" s="141">
        <v>72025</v>
      </c>
      <c r="BG4488" s="142" t="s">
        <v>19042</v>
      </c>
      <c r="BH4488" s="141" t="s">
        <v>180</v>
      </c>
      <c r="BI4488" s="141" t="s">
        <v>191</v>
      </c>
      <c r="BJ4488" s="141"/>
      <c r="BK4488" s="141"/>
      <c r="BL4488" s="141" t="s">
        <v>19043</v>
      </c>
      <c r="BM4488" s="141">
        <v>45.536340000000003</v>
      </c>
      <c r="BN4488" s="141">
        <v>-74.02422</v>
      </c>
      <c r="BO4488" s="141">
        <v>2005</v>
      </c>
      <c r="BP4488" s="143" t="s">
        <v>191</v>
      </c>
      <c r="BQ4488" s="143" t="s">
        <v>17560</v>
      </c>
    </row>
    <row r="4489" spans="15:69" x14ac:dyDescent="0.25">
      <c r="O4489" s="225" t="str">
        <f t="shared" si="1280"/>
        <v/>
      </c>
      <c r="BF4489" s="141">
        <v>73005</v>
      </c>
      <c r="BG4489" s="142" t="s">
        <v>18994</v>
      </c>
      <c r="BH4489" s="141" t="s">
        <v>180</v>
      </c>
      <c r="BI4489" s="141" t="s">
        <v>191</v>
      </c>
      <c r="BJ4489" s="141" t="s">
        <v>18995</v>
      </c>
      <c r="BK4489" s="141"/>
      <c r="BL4489" s="141" t="s">
        <v>18996</v>
      </c>
      <c r="BM4489" s="141">
        <v>45.637920000000001</v>
      </c>
      <c r="BN4489" s="141">
        <v>-73.859170000000006</v>
      </c>
      <c r="BO4489" s="141">
        <v>2000</v>
      </c>
      <c r="BP4489" s="143" t="s">
        <v>25744</v>
      </c>
      <c r="BQ4489" s="143" t="s">
        <v>17560</v>
      </c>
    </row>
    <row r="4490" spans="15:69" x14ac:dyDescent="0.25">
      <c r="O4490" s="225" t="str">
        <f t="shared" si="1280"/>
        <v/>
      </c>
      <c r="BF4490" s="141">
        <v>73005</v>
      </c>
      <c r="BG4490" s="142" t="s">
        <v>18997</v>
      </c>
      <c r="BH4490" s="141" t="s">
        <v>180</v>
      </c>
      <c r="BI4490" s="141" t="s">
        <v>191</v>
      </c>
      <c r="BJ4490" s="141" t="s">
        <v>18998</v>
      </c>
      <c r="BK4490" s="141"/>
      <c r="BL4490" s="141" t="s">
        <v>18999</v>
      </c>
      <c r="BM4490" s="141">
        <v>45.617240000000002</v>
      </c>
      <c r="BN4490" s="141">
        <v>-73.861260000000001</v>
      </c>
      <c r="BO4490" s="141">
        <v>1980</v>
      </c>
      <c r="BP4490" s="143" t="s">
        <v>25744</v>
      </c>
      <c r="BQ4490" s="143" t="s">
        <v>17560</v>
      </c>
    </row>
    <row r="4491" spans="15:69" x14ac:dyDescent="0.25">
      <c r="O4491" s="225" t="str">
        <f t="shared" si="1280"/>
        <v/>
      </c>
      <c r="BF4491" s="141">
        <v>71133</v>
      </c>
      <c r="BG4491" s="142" t="s">
        <v>21072</v>
      </c>
      <c r="BH4491" s="141" t="s">
        <v>478</v>
      </c>
      <c r="BI4491" s="141" t="s">
        <v>176</v>
      </c>
      <c r="BJ4491" s="141" t="s">
        <v>21073</v>
      </c>
      <c r="BK4491" s="141" t="s">
        <v>10248</v>
      </c>
      <c r="BL4491" s="141" t="s">
        <v>18503</v>
      </c>
      <c r="BM4491" s="141">
        <v>45.451769499999997</v>
      </c>
      <c r="BN4491" s="141">
        <v>-74.327697999999998</v>
      </c>
      <c r="BO4491" s="141">
        <v>2012</v>
      </c>
      <c r="BP4491" s="143"/>
      <c r="BQ4491" s="143" t="s">
        <v>17560</v>
      </c>
    </row>
    <row r="4492" spans="15:69" x14ac:dyDescent="0.25">
      <c r="O4492" s="225" t="str">
        <f t="shared" si="1280"/>
        <v/>
      </c>
      <c r="BF4492" s="141">
        <v>71133</v>
      </c>
      <c r="BG4492" s="142" t="s">
        <v>21074</v>
      </c>
      <c r="BH4492" s="141" t="s">
        <v>478</v>
      </c>
      <c r="BI4492" s="141" t="s">
        <v>1268</v>
      </c>
      <c r="BJ4492" s="141" t="s">
        <v>21075</v>
      </c>
      <c r="BK4492" s="141" t="s">
        <v>10248</v>
      </c>
      <c r="BL4492" s="141" t="s">
        <v>18503</v>
      </c>
      <c r="BM4492" s="141">
        <v>45.451769499999997</v>
      </c>
      <c r="BN4492" s="141">
        <v>-74.327697999999998</v>
      </c>
      <c r="BO4492" s="141">
        <v>2011</v>
      </c>
      <c r="BP4492" s="143"/>
      <c r="BQ4492" s="143" t="s">
        <v>17560</v>
      </c>
    </row>
    <row r="4493" spans="15:69" x14ac:dyDescent="0.25">
      <c r="O4493" s="225" t="str">
        <f t="shared" si="1280"/>
        <v/>
      </c>
      <c r="BF4493" s="141">
        <v>73005</v>
      </c>
      <c r="BG4493" s="142" t="s">
        <v>19000</v>
      </c>
      <c r="BH4493" s="141" t="s">
        <v>180</v>
      </c>
      <c r="BI4493" s="141" t="s">
        <v>191</v>
      </c>
      <c r="BJ4493" s="141" t="s">
        <v>19001</v>
      </c>
      <c r="BK4493" s="141"/>
      <c r="BL4493" s="141" t="s">
        <v>19002</v>
      </c>
      <c r="BM4493" s="141">
        <v>45.591720000000002</v>
      </c>
      <c r="BN4493" s="141">
        <v>-73.83708</v>
      </c>
      <c r="BO4493" s="141">
        <v>1985</v>
      </c>
      <c r="BP4493" s="143" t="s">
        <v>25744</v>
      </c>
      <c r="BQ4493" s="143" t="s">
        <v>17560</v>
      </c>
    </row>
    <row r="4494" spans="15:69" x14ac:dyDescent="0.25">
      <c r="O4494" s="225" t="str">
        <f t="shared" ref="O4494:O4557" si="1281">IF(OR(B4494="",C4494="",G4494="",H4494="",I4494="",AND(J4494="",BW4494=FALSE),AND(K4494="",BX4494=FALSE),AND(L4494="",BY4494=FALSE),AND(M4494="",BZ4494=FALSE)),"",(IF(AND(100&gt;=CG4494,CG4494&gt;80),"A",IF(AND(80&gt;=CG4494,CG4494&gt;60),"B",IF(AND(60&gt;=CG4494,CG4494&gt;40),"C",IF(AND(40&gt;=CG4494,CG4494&gt;20),"D","E"))))))</f>
        <v/>
      </c>
      <c r="BF4494" s="141">
        <v>73010</v>
      </c>
      <c r="BG4494" s="142" t="s">
        <v>19164</v>
      </c>
      <c r="BH4494" s="141" t="s">
        <v>180</v>
      </c>
      <c r="BI4494" s="141" t="s">
        <v>190</v>
      </c>
      <c r="BJ4494" s="141" t="s">
        <v>19165</v>
      </c>
      <c r="BK4494" s="141" t="s">
        <v>1729</v>
      </c>
      <c r="BL4494" s="141" t="s">
        <v>19166</v>
      </c>
      <c r="BM4494" s="141">
        <v>45.631630000000001</v>
      </c>
      <c r="BN4494" s="141">
        <v>-73.834509999999995</v>
      </c>
      <c r="BO4494" s="141">
        <v>2013</v>
      </c>
      <c r="BP4494" s="143" t="s">
        <v>1807</v>
      </c>
      <c r="BQ4494" s="143" t="s">
        <v>17560</v>
      </c>
    </row>
    <row r="4495" spans="15:69" x14ac:dyDescent="0.25">
      <c r="O4495" s="225" t="str">
        <f t="shared" si="1281"/>
        <v/>
      </c>
      <c r="BF4495" s="141">
        <v>72025</v>
      </c>
      <c r="BG4495" s="142" t="s">
        <v>19044</v>
      </c>
      <c r="BH4495" s="141" t="s">
        <v>180</v>
      </c>
      <c r="BI4495" s="141" t="s">
        <v>191</v>
      </c>
      <c r="BJ4495" s="141"/>
      <c r="BK4495" s="141"/>
      <c r="BL4495" s="141" t="s">
        <v>19045</v>
      </c>
      <c r="BM4495" s="141">
        <v>45.523829999999997</v>
      </c>
      <c r="BN4495" s="141">
        <v>-73.986220000000003</v>
      </c>
      <c r="BO4495" s="141">
        <v>2008</v>
      </c>
      <c r="BP4495" s="143" t="s">
        <v>191</v>
      </c>
      <c r="BQ4495" s="143" t="s">
        <v>17560</v>
      </c>
    </row>
    <row r="4496" spans="15:69" x14ac:dyDescent="0.25">
      <c r="O4496" s="225" t="str">
        <f t="shared" si="1281"/>
        <v/>
      </c>
      <c r="BF4496" s="141">
        <v>72025</v>
      </c>
      <c r="BG4496" s="142" t="s">
        <v>18924</v>
      </c>
      <c r="BH4496" s="141" t="s">
        <v>180</v>
      </c>
      <c r="BI4496" s="141" t="s">
        <v>191</v>
      </c>
      <c r="BJ4496" s="141"/>
      <c r="BK4496" s="141"/>
      <c r="BL4496" s="141" t="s">
        <v>8503</v>
      </c>
      <c r="BM4496" s="141">
        <v>45.527799999999999</v>
      </c>
      <c r="BN4496" s="141">
        <v>-73.979780000000005</v>
      </c>
      <c r="BO4496" s="141">
        <v>2000</v>
      </c>
      <c r="BP4496" s="143" t="s">
        <v>191</v>
      </c>
      <c r="BQ4496" s="143" t="s">
        <v>17560</v>
      </c>
    </row>
    <row r="4497" spans="15:69" x14ac:dyDescent="0.25">
      <c r="O4497" s="225" t="str">
        <f t="shared" si="1281"/>
        <v/>
      </c>
      <c r="BF4497" s="141">
        <v>72025</v>
      </c>
      <c r="BG4497" s="142" t="s">
        <v>18925</v>
      </c>
      <c r="BH4497" s="141" t="s">
        <v>180</v>
      </c>
      <c r="BI4497" s="141" t="s">
        <v>191</v>
      </c>
      <c r="BJ4497" s="141"/>
      <c r="BK4497" s="141"/>
      <c r="BL4497" s="141" t="s">
        <v>2142</v>
      </c>
      <c r="BM4497" s="141">
        <v>45.527369999999998</v>
      </c>
      <c r="BN4497" s="141">
        <v>-73.987979999999993</v>
      </c>
      <c r="BO4497" s="141">
        <v>2014</v>
      </c>
      <c r="BP4497" s="143" t="s">
        <v>191</v>
      </c>
      <c r="BQ4497" s="143" t="s">
        <v>17560</v>
      </c>
    </row>
    <row r="4498" spans="15:69" x14ac:dyDescent="0.25">
      <c r="O4498" s="225" t="str">
        <f t="shared" si="1281"/>
        <v/>
      </c>
      <c r="BF4498" s="141">
        <v>72025</v>
      </c>
      <c r="BG4498" s="142" t="s">
        <v>18926</v>
      </c>
      <c r="BH4498" s="141" t="s">
        <v>180</v>
      </c>
      <c r="BI4498" s="141" t="s">
        <v>191</v>
      </c>
      <c r="BJ4498" s="141"/>
      <c r="BK4498" s="141"/>
      <c r="BL4498" s="141" t="s">
        <v>18927</v>
      </c>
      <c r="BM4498" s="141">
        <v>45.503160000000001</v>
      </c>
      <c r="BN4498" s="141">
        <v>-73.985489999999999</v>
      </c>
      <c r="BO4498" s="141">
        <v>2000</v>
      </c>
      <c r="BP4498" s="143" t="s">
        <v>191</v>
      </c>
      <c r="BQ4498" s="143" t="s">
        <v>17560</v>
      </c>
    </row>
    <row r="4499" spans="15:69" x14ac:dyDescent="0.25">
      <c r="O4499" s="225" t="str">
        <f t="shared" si="1281"/>
        <v/>
      </c>
      <c r="BF4499" s="141">
        <v>72025</v>
      </c>
      <c r="BG4499" s="142" t="s">
        <v>18928</v>
      </c>
      <c r="BH4499" s="141" t="s">
        <v>180</v>
      </c>
      <c r="BI4499" s="141" t="s">
        <v>191</v>
      </c>
      <c r="BJ4499" s="141"/>
      <c r="BK4499" s="141"/>
      <c r="BL4499" s="141" t="s">
        <v>18929</v>
      </c>
      <c r="BM4499" s="141">
        <v>45.515940000000001</v>
      </c>
      <c r="BN4499" s="141">
        <v>-73.972399999999993</v>
      </c>
      <c r="BO4499" s="141">
        <v>2000</v>
      </c>
      <c r="BP4499" s="143" t="s">
        <v>191</v>
      </c>
      <c r="BQ4499" s="143" t="s">
        <v>17560</v>
      </c>
    </row>
    <row r="4500" spans="15:69" x14ac:dyDescent="0.25">
      <c r="O4500" s="225" t="str">
        <f t="shared" si="1281"/>
        <v/>
      </c>
      <c r="BF4500" s="141">
        <v>72025</v>
      </c>
      <c r="BG4500" s="142" t="s">
        <v>18930</v>
      </c>
      <c r="BH4500" s="141" t="s">
        <v>180</v>
      </c>
      <c r="BI4500" s="141" t="s">
        <v>191</v>
      </c>
      <c r="BJ4500" s="141"/>
      <c r="BK4500" s="141"/>
      <c r="BL4500" s="141" t="s">
        <v>18931</v>
      </c>
      <c r="BM4500" s="141">
        <v>45.515749999999997</v>
      </c>
      <c r="BN4500" s="141">
        <v>-73.967420000000004</v>
      </c>
      <c r="BO4500" s="141">
        <v>2000</v>
      </c>
      <c r="BP4500" s="143" t="s">
        <v>191</v>
      </c>
      <c r="BQ4500" s="143" t="s">
        <v>17560</v>
      </c>
    </row>
    <row r="4501" spans="15:69" x14ac:dyDescent="0.25">
      <c r="O4501" s="225" t="str">
        <f t="shared" si="1281"/>
        <v/>
      </c>
      <c r="BF4501" s="141">
        <v>72025</v>
      </c>
      <c r="BG4501" s="142" t="s">
        <v>18932</v>
      </c>
      <c r="BH4501" s="141" t="s">
        <v>180</v>
      </c>
      <c r="BI4501" s="141" t="s">
        <v>191</v>
      </c>
      <c r="BJ4501" s="141"/>
      <c r="BK4501" s="141" t="s">
        <v>3376</v>
      </c>
      <c r="BL4501" s="141" t="s">
        <v>18933</v>
      </c>
      <c r="BM4501" s="141">
        <v>45.5221202719434</v>
      </c>
      <c r="BN4501" s="141">
        <v>-73.975757528568096</v>
      </c>
      <c r="BO4501" s="141">
        <v>1998</v>
      </c>
      <c r="BP4501" s="143" t="s">
        <v>191</v>
      </c>
      <c r="BQ4501" s="143" t="s">
        <v>17560</v>
      </c>
    </row>
    <row r="4502" spans="15:69" x14ac:dyDescent="0.25">
      <c r="O4502" s="225" t="str">
        <f t="shared" si="1281"/>
        <v/>
      </c>
      <c r="BF4502" s="141">
        <v>72032</v>
      </c>
      <c r="BG4502" s="142" t="s">
        <v>18935</v>
      </c>
      <c r="BH4502" s="141" t="s">
        <v>180</v>
      </c>
      <c r="BI4502" s="141" t="s">
        <v>178</v>
      </c>
      <c r="BJ4502" s="141"/>
      <c r="BK4502" s="141" t="s">
        <v>18460</v>
      </c>
      <c r="BL4502" s="141" t="s">
        <v>18912</v>
      </c>
      <c r="BM4502" s="141">
        <v>45.482455875294796</v>
      </c>
      <c r="BN4502" s="141">
        <v>-74.030900191015505</v>
      </c>
      <c r="BO4502" s="141">
        <v>1992</v>
      </c>
      <c r="BP4502" s="143" t="s">
        <v>1686</v>
      </c>
      <c r="BQ4502" s="143" t="s">
        <v>17560</v>
      </c>
    </row>
    <row r="4503" spans="15:69" x14ac:dyDescent="0.25">
      <c r="O4503" s="225" t="str">
        <f t="shared" si="1281"/>
        <v/>
      </c>
      <c r="BF4503" s="141">
        <v>72032</v>
      </c>
      <c r="BG4503" s="142" t="s">
        <v>18936</v>
      </c>
      <c r="BH4503" s="141" t="s">
        <v>180</v>
      </c>
      <c r="BI4503" s="141" t="s">
        <v>191</v>
      </c>
      <c r="BJ4503" s="141"/>
      <c r="BK4503" s="141" t="s">
        <v>18460</v>
      </c>
      <c r="BL4503" s="141" t="s">
        <v>18937</v>
      </c>
      <c r="BM4503" s="141">
        <v>45.46846</v>
      </c>
      <c r="BN4503" s="141">
        <v>-74.032610000000005</v>
      </c>
      <c r="BO4503" s="141">
        <v>1992</v>
      </c>
      <c r="BP4503" s="143" t="s">
        <v>191</v>
      </c>
      <c r="BQ4503" s="143" t="s">
        <v>17560</v>
      </c>
    </row>
    <row r="4504" spans="15:69" x14ac:dyDescent="0.25">
      <c r="O4504" s="225" t="str">
        <f t="shared" si="1281"/>
        <v/>
      </c>
      <c r="BF4504" s="141">
        <v>72032</v>
      </c>
      <c r="BG4504" s="142" t="s">
        <v>18938</v>
      </c>
      <c r="BH4504" s="141" t="s">
        <v>478</v>
      </c>
      <c r="BI4504" s="141" t="s">
        <v>176</v>
      </c>
      <c r="BJ4504" s="141"/>
      <c r="BK4504" s="141" t="s">
        <v>18939</v>
      </c>
      <c r="BL4504" s="141" t="s">
        <v>2928</v>
      </c>
      <c r="BM4504" s="141">
        <v>45.463019198902103</v>
      </c>
      <c r="BN4504" s="141">
        <v>-74.103451634440901</v>
      </c>
      <c r="BO4504" s="141">
        <v>1958</v>
      </c>
      <c r="BP4504" s="143" t="s">
        <v>25731</v>
      </c>
      <c r="BQ4504" s="143" t="s">
        <v>17560</v>
      </c>
    </row>
    <row r="4505" spans="15:69" x14ac:dyDescent="0.25">
      <c r="O4505" s="225" t="str">
        <f t="shared" si="1281"/>
        <v/>
      </c>
      <c r="BF4505" s="141">
        <v>72032</v>
      </c>
      <c r="BG4505" s="142" t="s">
        <v>18940</v>
      </c>
      <c r="BH4505" s="141" t="s">
        <v>180</v>
      </c>
      <c r="BI4505" s="141" t="s">
        <v>191</v>
      </c>
      <c r="BJ4505" s="141"/>
      <c r="BK4505" s="141" t="s">
        <v>2674</v>
      </c>
      <c r="BL4505" s="141" t="s">
        <v>18941</v>
      </c>
      <c r="BM4505" s="141">
        <v>45.462365911880902</v>
      </c>
      <c r="BN4505" s="141">
        <v>-74.080054523998896</v>
      </c>
      <c r="BO4505" s="141">
        <v>2013</v>
      </c>
      <c r="BP4505" s="143" t="s">
        <v>191</v>
      </c>
      <c r="BQ4505" s="143" t="s">
        <v>17560</v>
      </c>
    </row>
    <row r="4506" spans="15:69" x14ac:dyDescent="0.25">
      <c r="O4506" s="225" t="str">
        <f t="shared" si="1281"/>
        <v/>
      </c>
      <c r="BF4506" s="141">
        <v>72032</v>
      </c>
      <c r="BG4506" s="142" t="s">
        <v>18942</v>
      </c>
      <c r="BH4506" s="141" t="s">
        <v>478</v>
      </c>
      <c r="BI4506" s="141" t="s">
        <v>186</v>
      </c>
      <c r="BJ4506" s="141"/>
      <c r="BK4506" s="141" t="s">
        <v>18943</v>
      </c>
      <c r="BL4506" s="141" t="s">
        <v>18912</v>
      </c>
      <c r="BM4506" s="141">
        <v>45.481426225573799</v>
      </c>
      <c r="BN4506" s="141">
        <v>-74.0516697926208</v>
      </c>
      <c r="BO4506" s="141">
        <v>1995</v>
      </c>
      <c r="BP4506" s="143" t="s">
        <v>191</v>
      </c>
      <c r="BQ4506" s="143" t="s">
        <v>17560</v>
      </c>
    </row>
    <row r="4507" spans="15:69" x14ac:dyDescent="0.25">
      <c r="O4507" s="225" t="str">
        <f t="shared" si="1281"/>
        <v/>
      </c>
      <c r="BF4507" s="141">
        <v>72032</v>
      </c>
      <c r="BG4507" s="142" t="s">
        <v>18944</v>
      </c>
      <c r="BH4507" s="141" t="s">
        <v>478</v>
      </c>
      <c r="BI4507" s="141" t="s">
        <v>186</v>
      </c>
      <c r="BJ4507" s="141"/>
      <c r="BK4507" s="141" t="s">
        <v>16647</v>
      </c>
      <c r="BL4507" s="141" t="s">
        <v>18912</v>
      </c>
      <c r="BM4507" s="141">
        <v>45.485100000000003</v>
      </c>
      <c r="BN4507" s="141">
        <v>-74.049530000000004</v>
      </c>
      <c r="BO4507" s="141">
        <v>1995</v>
      </c>
      <c r="BP4507" s="143" t="s">
        <v>191</v>
      </c>
      <c r="BQ4507" s="143" t="s">
        <v>17560</v>
      </c>
    </row>
    <row r="4508" spans="15:69" x14ac:dyDescent="0.25">
      <c r="O4508" s="225" t="str">
        <f t="shared" si="1281"/>
        <v/>
      </c>
      <c r="BF4508" s="141">
        <v>73005</v>
      </c>
      <c r="BG4508" s="142" t="s">
        <v>19003</v>
      </c>
      <c r="BH4508" s="141" t="s">
        <v>180</v>
      </c>
      <c r="BI4508" s="141" t="s">
        <v>191</v>
      </c>
      <c r="BJ4508" s="141" t="s">
        <v>19004</v>
      </c>
      <c r="BK4508" s="141"/>
      <c r="BL4508" s="141" t="s">
        <v>19005</v>
      </c>
      <c r="BM4508" s="141">
        <v>45.617609999999999</v>
      </c>
      <c r="BN4508" s="141">
        <v>-73.811970000000002</v>
      </c>
      <c r="BO4508" s="141">
        <v>1988</v>
      </c>
      <c r="BP4508" s="143" t="s">
        <v>25744</v>
      </c>
      <c r="BQ4508" s="143" t="s">
        <v>17560</v>
      </c>
    </row>
    <row r="4509" spans="15:69" x14ac:dyDescent="0.25">
      <c r="O4509" s="225" t="str">
        <f t="shared" si="1281"/>
        <v/>
      </c>
      <c r="BF4509" s="141">
        <v>73005</v>
      </c>
      <c r="BG4509" s="142" t="s">
        <v>19006</v>
      </c>
      <c r="BH4509" s="141" t="s">
        <v>180</v>
      </c>
      <c r="BI4509" s="141" t="s">
        <v>191</v>
      </c>
      <c r="BJ4509" s="141" t="s">
        <v>19007</v>
      </c>
      <c r="BK4509" s="141"/>
      <c r="BL4509" s="141" t="s">
        <v>19008</v>
      </c>
      <c r="BM4509" s="141">
        <v>45.612050000000004</v>
      </c>
      <c r="BN4509" s="141">
        <v>-73.854159999999993</v>
      </c>
      <c r="BO4509" s="141">
        <v>1996</v>
      </c>
      <c r="BP4509" s="143" t="s">
        <v>25744</v>
      </c>
      <c r="BQ4509" s="143" t="s">
        <v>17560</v>
      </c>
    </row>
    <row r="4510" spans="15:69" x14ac:dyDescent="0.25">
      <c r="O4510" s="225" t="str">
        <f t="shared" si="1281"/>
        <v/>
      </c>
      <c r="BF4510" s="141">
        <v>73005</v>
      </c>
      <c r="BG4510" s="142" t="s">
        <v>19009</v>
      </c>
      <c r="BH4510" s="141" t="s">
        <v>180</v>
      </c>
      <c r="BI4510" s="141" t="s">
        <v>191</v>
      </c>
      <c r="BJ4510" s="141" t="s">
        <v>19010</v>
      </c>
      <c r="BK4510" s="141"/>
      <c r="BL4510" s="141" t="s">
        <v>19011</v>
      </c>
      <c r="BM4510" s="141">
        <v>45.592489999999998</v>
      </c>
      <c r="BN4510" s="141">
        <v>-73.843040000000002</v>
      </c>
      <c r="BO4510" s="141">
        <v>2007</v>
      </c>
      <c r="BP4510" s="143" t="s">
        <v>25744</v>
      </c>
      <c r="BQ4510" s="143" t="s">
        <v>17560</v>
      </c>
    </row>
    <row r="4511" spans="15:69" x14ac:dyDescent="0.25">
      <c r="O4511" s="225" t="str">
        <f t="shared" si="1281"/>
        <v/>
      </c>
      <c r="BF4511" s="141">
        <v>73005</v>
      </c>
      <c r="BG4511" s="142" t="s">
        <v>19012</v>
      </c>
      <c r="BH4511" s="141" t="s">
        <v>180</v>
      </c>
      <c r="BI4511" s="141" t="s">
        <v>191</v>
      </c>
      <c r="BJ4511" s="141" t="s">
        <v>19013</v>
      </c>
      <c r="BK4511" s="141"/>
      <c r="BL4511" s="141" t="s">
        <v>19014</v>
      </c>
      <c r="BM4511" s="141">
        <v>45.642740000000003</v>
      </c>
      <c r="BN4511" s="141">
        <v>-73.869050000000001</v>
      </c>
      <c r="BO4511" s="141">
        <v>2010</v>
      </c>
      <c r="BP4511" s="143" t="s">
        <v>25744</v>
      </c>
      <c r="BQ4511" s="143" t="s">
        <v>17560</v>
      </c>
    </row>
    <row r="4512" spans="15:69" x14ac:dyDescent="0.25">
      <c r="O4512" s="225" t="str">
        <f t="shared" si="1281"/>
        <v/>
      </c>
      <c r="BF4512" s="141">
        <v>73005</v>
      </c>
      <c r="BG4512" s="142" t="s">
        <v>19015</v>
      </c>
      <c r="BH4512" s="141" t="s">
        <v>478</v>
      </c>
      <c r="BI4512" s="141" t="s">
        <v>176</v>
      </c>
      <c r="BJ4512" s="141" t="s">
        <v>18971</v>
      </c>
      <c r="BK4512" s="141" t="s">
        <v>1810</v>
      </c>
      <c r="BL4512" s="141" t="s">
        <v>18972</v>
      </c>
      <c r="BM4512" s="141">
        <v>45.640599999999999</v>
      </c>
      <c r="BN4512" s="141">
        <v>-73.830659999999995</v>
      </c>
      <c r="BO4512" s="141">
        <v>2007</v>
      </c>
      <c r="BP4512" s="143" t="s">
        <v>26743</v>
      </c>
      <c r="BQ4512" s="143" t="s">
        <v>17560</v>
      </c>
    </row>
    <row r="4513" spans="15:69" x14ac:dyDescent="0.25">
      <c r="O4513" s="225" t="str">
        <f t="shared" si="1281"/>
        <v/>
      </c>
      <c r="BF4513" s="141">
        <v>73020</v>
      </c>
      <c r="BG4513" s="142" t="s">
        <v>2690</v>
      </c>
      <c r="BH4513" s="141" t="s">
        <v>180</v>
      </c>
      <c r="BI4513" s="141" t="s">
        <v>191</v>
      </c>
      <c r="BJ4513" s="141" t="s">
        <v>2691</v>
      </c>
      <c r="BK4513" s="141" t="s">
        <v>2692</v>
      </c>
      <c r="BL4513" s="141" t="s">
        <v>2693</v>
      </c>
      <c r="BM4513" s="141">
        <v>45.655259999999998</v>
      </c>
      <c r="BN4513" s="141">
        <v>-73.783000000000001</v>
      </c>
      <c r="BO4513" s="141">
        <v>1985</v>
      </c>
      <c r="BP4513" s="143" t="s">
        <v>24024</v>
      </c>
      <c r="BQ4513" s="143" t="s">
        <v>17560</v>
      </c>
    </row>
    <row r="4514" spans="15:69" x14ac:dyDescent="0.25">
      <c r="O4514" s="225" t="str">
        <f t="shared" si="1281"/>
        <v/>
      </c>
      <c r="BF4514" s="141">
        <v>73020</v>
      </c>
      <c r="BG4514" s="142" t="s">
        <v>2718</v>
      </c>
      <c r="BH4514" s="141" t="s">
        <v>180</v>
      </c>
      <c r="BI4514" s="141" t="s">
        <v>191</v>
      </c>
      <c r="BJ4514" s="141" t="s">
        <v>2719</v>
      </c>
      <c r="BK4514" s="141" t="s">
        <v>2720</v>
      </c>
      <c r="BL4514" s="141" t="s">
        <v>2719</v>
      </c>
      <c r="BM4514" s="141">
        <v>45.651290000000003</v>
      </c>
      <c r="BN4514" s="141">
        <v>-73.772639999999996</v>
      </c>
      <c r="BO4514" s="141">
        <v>1970</v>
      </c>
      <c r="BP4514" s="143" t="s">
        <v>24029</v>
      </c>
      <c r="BQ4514" s="143" t="s">
        <v>17560</v>
      </c>
    </row>
    <row r="4515" spans="15:69" x14ac:dyDescent="0.25">
      <c r="O4515" s="225" t="str">
        <f t="shared" si="1281"/>
        <v/>
      </c>
      <c r="BF4515" s="141">
        <v>73020</v>
      </c>
      <c r="BG4515" s="142" t="s">
        <v>2721</v>
      </c>
      <c r="BH4515" s="141" t="s">
        <v>180</v>
      </c>
      <c r="BI4515" s="141" t="s">
        <v>191</v>
      </c>
      <c r="BJ4515" s="141" t="s">
        <v>2574</v>
      </c>
      <c r="BK4515" s="141" t="s">
        <v>2722</v>
      </c>
      <c r="BL4515" s="141" t="s">
        <v>2574</v>
      </c>
      <c r="BM4515" s="141">
        <v>45.639710000000001</v>
      </c>
      <c r="BN4515" s="141">
        <v>-73.787059999999997</v>
      </c>
      <c r="BO4515" s="141">
        <v>1970</v>
      </c>
      <c r="BP4515" s="143" t="s">
        <v>24029</v>
      </c>
      <c r="BQ4515" s="143" t="s">
        <v>17560</v>
      </c>
    </row>
    <row r="4516" spans="15:69" x14ac:dyDescent="0.25">
      <c r="O4516" s="225" t="str">
        <f t="shared" si="1281"/>
        <v/>
      </c>
      <c r="BF4516" s="141">
        <v>73020</v>
      </c>
      <c r="BG4516" s="142" t="s">
        <v>2723</v>
      </c>
      <c r="BH4516" s="141" t="s">
        <v>180</v>
      </c>
      <c r="BI4516" s="141" t="s">
        <v>191</v>
      </c>
      <c r="BJ4516" s="141" t="s">
        <v>2634</v>
      </c>
      <c r="BK4516" s="141" t="s">
        <v>2724</v>
      </c>
      <c r="BL4516" s="141" t="s">
        <v>2634</v>
      </c>
      <c r="BM4516" s="141">
        <v>45.623440000000002</v>
      </c>
      <c r="BN4516" s="141">
        <v>-73.801659999999998</v>
      </c>
      <c r="BO4516" s="141">
        <v>1970</v>
      </c>
      <c r="BP4516" s="143" t="s">
        <v>24029</v>
      </c>
      <c r="BQ4516" s="143" t="s">
        <v>17560</v>
      </c>
    </row>
    <row r="4517" spans="15:69" x14ac:dyDescent="0.25">
      <c r="O4517" s="225" t="str">
        <f t="shared" si="1281"/>
        <v/>
      </c>
      <c r="BF4517" s="141">
        <v>73025</v>
      </c>
      <c r="BG4517" s="142" t="s">
        <v>19137</v>
      </c>
      <c r="BH4517" s="141" t="s">
        <v>180</v>
      </c>
      <c r="BI4517" s="141" t="s">
        <v>191</v>
      </c>
      <c r="BJ4517" s="141" t="s">
        <v>19138</v>
      </c>
      <c r="BK4517" s="141" t="s">
        <v>4255</v>
      </c>
      <c r="BL4517" s="141" t="s">
        <v>19139</v>
      </c>
      <c r="BM4517" s="141">
        <v>45.652070000000002</v>
      </c>
      <c r="BN4517" s="141">
        <v>-73.771410000000003</v>
      </c>
      <c r="BO4517" s="141">
        <v>2002</v>
      </c>
      <c r="BP4517" s="143" t="s">
        <v>23911</v>
      </c>
      <c r="BQ4517" s="143" t="s">
        <v>17560</v>
      </c>
    </row>
    <row r="4518" spans="15:69" x14ac:dyDescent="0.25">
      <c r="O4518" s="225" t="str">
        <f t="shared" si="1281"/>
        <v/>
      </c>
      <c r="BF4518" s="141">
        <v>73025</v>
      </c>
      <c r="BG4518" s="142" t="s">
        <v>19140</v>
      </c>
      <c r="BH4518" s="141" t="s">
        <v>180</v>
      </c>
      <c r="BI4518" s="141" t="s">
        <v>191</v>
      </c>
      <c r="BJ4518" s="141" t="s">
        <v>19141</v>
      </c>
      <c r="BK4518" s="141" t="s">
        <v>1996</v>
      </c>
      <c r="BL4518" s="141" t="s">
        <v>19142</v>
      </c>
      <c r="BM4518" s="141">
        <v>45.662700000000001</v>
      </c>
      <c r="BN4518" s="141">
        <v>-73.768649999999994</v>
      </c>
      <c r="BO4518" s="141">
        <v>1960</v>
      </c>
      <c r="BP4518" s="143" t="s">
        <v>25758</v>
      </c>
      <c r="BQ4518" s="143" t="s">
        <v>17560</v>
      </c>
    </row>
    <row r="4519" spans="15:69" x14ac:dyDescent="0.25">
      <c r="O4519" s="225" t="str">
        <f t="shared" si="1281"/>
        <v/>
      </c>
      <c r="BF4519" s="141">
        <v>73025</v>
      </c>
      <c r="BG4519" s="142" t="s">
        <v>19143</v>
      </c>
      <c r="BH4519" s="141" t="s">
        <v>180</v>
      </c>
      <c r="BI4519" s="141" t="s">
        <v>191</v>
      </c>
      <c r="BJ4519" s="141" t="s">
        <v>19144</v>
      </c>
      <c r="BK4519" s="141" t="s">
        <v>19145</v>
      </c>
      <c r="BL4519" s="141" t="s">
        <v>19146</v>
      </c>
      <c r="BM4519" s="141">
        <v>45.6723</v>
      </c>
      <c r="BN4519" s="141">
        <v>-73.779340000000005</v>
      </c>
      <c r="BO4519" s="141">
        <v>1990</v>
      </c>
      <c r="BP4519" s="143" t="s">
        <v>23911</v>
      </c>
      <c r="BQ4519" s="143" t="s">
        <v>17560</v>
      </c>
    </row>
    <row r="4520" spans="15:69" x14ac:dyDescent="0.25">
      <c r="O4520" s="225" t="str">
        <f t="shared" si="1281"/>
        <v/>
      </c>
      <c r="BF4520" s="141">
        <v>73025</v>
      </c>
      <c r="BG4520" s="142" t="s">
        <v>19147</v>
      </c>
      <c r="BH4520" s="141" t="s">
        <v>180</v>
      </c>
      <c r="BI4520" s="141" t="s">
        <v>191</v>
      </c>
      <c r="BJ4520" s="141" t="s">
        <v>19148</v>
      </c>
      <c r="BK4520" s="141" t="s">
        <v>4417</v>
      </c>
      <c r="BL4520" s="141" t="s">
        <v>19149</v>
      </c>
      <c r="BM4520" s="141">
        <v>45.672089999999997</v>
      </c>
      <c r="BN4520" s="141">
        <v>-73.798230000000004</v>
      </c>
      <c r="BO4520" s="141">
        <v>2003</v>
      </c>
      <c r="BP4520" s="143" t="s">
        <v>25759</v>
      </c>
      <c r="BQ4520" s="143" t="s">
        <v>17560</v>
      </c>
    </row>
    <row r="4521" spans="15:69" x14ac:dyDescent="0.25">
      <c r="O4521" s="225" t="str">
        <f t="shared" si="1281"/>
        <v/>
      </c>
      <c r="BF4521" s="141">
        <v>76020</v>
      </c>
      <c r="BG4521" s="142" t="s">
        <v>19334</v>
      </c>
      <c r="BH4521" s="141" t="s">
        <v>478</v>
      </c>
      <c r="BI4521" s="141" t="s">
        <v>177</v>
      </c>
      <c r="BJ4521" s="141" t="s">
        <v>19335</v>
      </c>
      <c r="BK4521" s="141" t="s">
        <v>11301</v>
      </c>
      <c r="BL4521" s="141" t="s">
        <v>19336</v>
      </c>
      <c r="BM4521" s="141">
        <v>45.685656918202199</v>
      </c>
      <c r="BN4521" s="141">
        <v>-74.2693251519688</v>
      </c>
      <c r="BO4521" s="141">
        <v>1962</v>
      </c>
      <c r="BP4521" s="143" t="s">
        <v>25778</v>
      </c>
      <c r="BQ4521" s="143" t="s">
        <v>17560</v>
      </c>
    </row>
    <row r="4522" spans="15:69" x14ac:dyDescent="0.25">
      <c r="O4522" s="225" t="str">
        <f t="shared" si="1281"/>
        <v/>
      </c>
      <c r="BF4522" s="141">
        <v>76020</v>
      </c>
      <c r="BG4522" s="142" t="s">
        <v>19337</v>
      </c>
      <c r="BH4522" s="141" t="s">
        <v>478</v>
      </c>
      <c r="BI4522" s="141" t="s">
        <v>186</v>
      </c>
      <c r="BJ4522" s="141" t="s">
        <v>1562</v>
      </c>
      <c r="BK4522" s="141" t="s">
        <v>1525</v>
      </c>
      <c r="BL4522" s="141" t="s">
        <v>19338</v>
      </c>
      <c r="BM4522" s="141">
        <v>45.662540524614997</v>
      </c>
      <c r="BN4522" s="141">
        <v>-74.350561335240997</v>
      </c>
      <c r="BO4522" s="141">
        <v>1990</v>
      </c>
      <c r="BP4522" s="143" t="s">
        <v>25776</v>
      </c>
      <c r="BQ4522" s="143" t="s">
        <v>17560</v>
      </c>
    </row>
    <row r="4523" spans="15:69" x14ac:dyDescent="0.25">
      <c r="O4523" s="225" t="str">
        <f t="shared" si="1281"/>
        <v/>
      </c>
      <c r="BF4523" s="141">
        <v>76020</v>
      </c>
      <c r="BG4523" s="142" t="s">
        <v>19339</v>
      </c>
      <c r="BH4523" s="141" t="s">
        <v>180</v>
      </c>
      <c r="BI4523" s="141" t="s">
        <v>191</v>
      </c>
      <c r="BJ4523" s="141"/>
      <c r="BK4523" s="141" t="s">
        <v>13997</v>
      </c>
      <c r="BL4523" s="141" t="s">
        <v>19340</v>
      </c>
      <c r="BM4523" s="141">
        <v>45.632179999999998</v>
      </c>
      <c r="BN4523" s="141">
        <v>-74.357609999999994</v>
      </c>
      <c r="BO4523" s="141">
        <v>2010</v>
      </c>
      <c r="BP4523" s="143" t="s">
        <v>25776</v>
      </c>
      <c r="BQ4523" s="143" t="s">
        <v>17560</v>
      </c>
    </row>
    <row r="4524" spans="15:69" x14ac:dyDescent="0.25">
      <c r="O4524" s="225" t="str">
        <f t="shared" si="1281"/>
        <v/>
      </c>
      <c r="BF4524" s="141">
        <v>76020</v>
      </c>
      <c r="BG4524" s="142" t="s">
        <v>19341</v>
      </c>
      <c r="BH4524" s="141" t="s">
        <v>180</v>
      </c>
      <c r="BI4524" s="141" t="s">
        <v>178</v>
      </c>
      <c r="BJ4524" s="141" t="s">
        <v>10766</v>
      </c>
      <c r="BK4524" s="141" t="s">
        <v>5461</v>
      </c>
      <c r="BL4524" s="141" t="s">
        <v>19342</v>
      </c>
      <c r="BM4524" s="141">
        <v>45.631932154530602</v>
      </c>
      <c r="BN4524" s="141">
        <v>-74.370794524607703</v>
      </c>
      <c r="BO4524" s="141">
        <v>2000</v>
      </c>
      <c r="BP4524" s="143" t="s">
        <v>25777</v>
      </c>
      <c r="BQ4524" s="143" t="s">
        <v>17560</v>
      </c>
    </row>
    <row r="4525" spans="15:69" x14ac:dyDescent="0.25">
      <c r="O4525" s="225" t="str">
        <f t="shared" si="1281"/>
        <v/>
      </c>
      <c r="BF4525" s="141">
        <v>73025</v>
      </c>
      <c r="BG4525" s="142" t="s">
        <v>19150</v>
      </c>
      <c r="BH4525" s="141" t="s">
        <v>180</v>
      </c>
      <c r="BI4525" s="141" t="s">
        <v>1269</v>
      </c>
      <c r="BJ4525" s="141" t="s">
        <v>19151</v>
      </c>
      <c r="BK4525" s="141" t="s">
        <v>2140</v>
      </c>
      <c r="BL4525" s="141" t="s">
        <v>19152</v>
      </c>
      <c r="BM4525" s="141">
        <v>45.661819999999999</v>
      </c>
      <c r="BN4525" s="141">
        <v>-73.767719999999997</v>
      </c>
      <c r="BO4525" s="141">
        <v>2000</v>
      </c>
      <c r="BP4525" s="143" t="s">
        <v>25760</v>
      </c>
      <c r="BQ4525" s="143" t="s">
        <v>17560</v>
      </c>
    </row>
    <row r="4526" spans="15:69" x14ac:dyDescent="0.25">
      <c r="O4526" s="225" t="str">
        <f t="shared" si="1281"/>
        <v/>
      </c>
      <c r="BF4526" s="141">
        <v>74005</v>
      </c>
      <c r="BG4526" s="142" t="s">
        <v>19070</v>
      </c>
      <c r="BH4526" s="141" t="s">
        <v>478</v>
      </c>
      <c r="BI4526" s="141" t="s">
        <v>176</v>
      </c>
      <c r="BJ4526" s="141"/>
      <c r="BK4526" s="141" t="s">
        <v>19071</v>
      </c>
      <c r="BL4526" s="141" t="s">
        <v>19072</v>
      </c>
      <c r="BM4526" s="141">
        <v>45.584670000000003</v>
      </c>
      <c r="BN4526" s="141">
        <v>-74.117739999999998</v>
      </c>
      <c r="BO4526" s="141">
        <v>1989</v>
      </c>
      <c r="BP4526" s="143" t="s">
        <v>25751</v>
      </c>
      <c r="BQ4526" s="143" t="s">
        <v>17560</v>
      </c>
    </row>
    <row r="4527" spans="15:69" x14ac:dyDescent="0.25">
      <c r="O4527" s="225" t="str">
        <f t="shared" si="1281"/>
        <v/>
      </c>
      <c r="BF4527" s="141">
        <v>74005</v>
      </c>
      <c r="BG4527" s="142" t="s">
        <v>19073</v>
      </c>
      <c r="BH4527" s="141" t="s">
        <v>478</v>
      </c>
      <c r="BI4527" s="141" t="s">
        <v>176</v>
      </c>
      <c r="BJ4527" s="141"/>
      <c r="BK4527" s="141" t="s">
        <v>19074</v>
      </c>
      <c r="BL4527" s="141" t="s">
        <v>19075</v>
      </c>
      <c r="BM4527" s="141">
        <v>45.719410000000003</v>
      </c>
      <c r="BN4527" s="141">
        <v>-74.079930000000004</v>
      </c>
      <c r="BO4527" s="141">
        <v>1965</v>
      </c>
      <c r="BP4527" s="143" t="s">
        <v>1588</v>
      </c>
      <c r="BQ4527" s="143" t="s">
        <v>17560</v>
      </c>
    </row>
    <row r="4528" spans="15:69" x14ac:dyDescent="0.25">
      <c r="O4528" s="225" t="str">
        <f t="shared" si="1281"/>
        <v/>
      </c>
      <c r="BF4528" s="141">
        <v>74005</v>
      </c>
      <c r="BG4528" s="142" t="s">
        <v>19076</v>
      </c>
      <c r="BH4528" s="141" t="s">
        <v>478</v>
      </c>
      <c r="BI4528" s="141" t="s">
        <v>176</v>
      </c>
      <c r="BJ4528" s="141"/>
      <c r="BK4528" s="141" t="s">
        <v>19077</v>
      </c>
      <c r="BL4528" s="141" t="s">
        <v>19078</v>
      </c>
      <c r="BM4528" s="141">
        <v>45.704050000000002</v>
      </c>
      <c r="BN4528" s="141">
        <v>-74.101020000000005</v>
      </c>
      <c r="BO4528" s="141">
        <v>2013</v>
      </c>
      <c r="BP4528" s="143" t="s">
        <v>1588</v>
      </c>
      <c r="BQ4528" s="143" t="s">
        <v>17560</v>
      </c>
    </row>
    <row r="4529" spans="15:69" x14ac:dyDescent="0.25">
      <c r="O4529" s="225" t="str">
        <f t="shared" si="1281"/>
        <v/>
      </c>
      <c r="BF4529" s="141">
        <v>74005</v>
      </c>
      <c r="BG4529" s="142" t="s">
        <v>19079</v>
      </c>
      <c r="BH4529" s="141" t="s">
        <v>478</v>
      </c>
      <c r="BI4529" s="141" t="s">
        <v>176</v>
      </c>
      <c r="BJ4529" s="141"/>
      <c r="BK4529" s="141" t="s">
        <v>2767</v>
      </c>
      <c r="BL4529" s="141" t="s">
        <v>19080</v>
      </c>
      <c r="BM4529" s="141">
        <v>45.609180000000002</v>
      </c>
      <c r="BN4529" s="141">
        <v>-74.197890000000001</v>
      </c>
      <c r="BO4529" s="141">
        <v>1978</v>
      </c>
      <c r="BP4529" s="143" t="s">
        <v>25752</v>
      </c>
      <c r="BQ4529" s="143" t="s">
        <v>17560</v>
      </c>
    </row>
    <row r="4530" spans="15:69" x14ac:dyDescent="0.25">
      <c r="O4530" s="225" t="str">
        <f t="shared" si="1281"/>
        <v/>
      </c>
      <c r="BF4530" s="141">
        <v>74005</v>
      </c>
      <c r="BG4530" s="142" t="s">
        <v>19081</v>
      </c>
      <c r="BH4530" s="141" t="s">
        <v>478</v>
      </c>
      <c r="BI4530" s="141" t="s">
        <v>176</v>
      </c>
      <c r="BJ4530" s="141"/>
      <c r="BK4530" s="141" t="s">
        <v>19082</v>
      </c>
      <c r="BL4530" s="141" t="s">
        <v>19083</v>
      </c>
      <c r="BM4530" s="141">
        <v>45.70617</v>
      </c>
      <c r="BN4530" s="141">
        <v>-73.927189999999996</v>
      </c>
      <c r="BO4530" s="141">
        <v>1965</v>
      </c>
      <c r="BP4530" s="143" t="s">
        <v>1588</v>
      </c>
      <c r="BQ4530" s="143" t="s">
        <v>17560</v>
      </c>
    </row>
    <row r="4531" spans="15:69" x14ac:dyDescent="0.25">
      <c r="O4531" s="225" t="str">
        <f t="shared" si="1281"/>
        <v/>
      </c>
      <c r="BF4531" s="141">
        <v>74005</v>
      </c>
      <c r="BG4531" s="142" t="s">
        <v>19084</v>
      </c>
      <c r="BH4531" s="141" t="s">
        <v>478</v>
      </c>
      <c r="BI4531" s="141" t="s">
        <v>176</v>
      </c>
      <c r="BJ4531" s="141"/>
      <c r="BK4531" s="141" t="s">
        <v>19085</v>
      </c>
      <c r="BL4531" s="141" t="s">
        <v>19086</v>
      </c>
      <c r="BM4531" s="141">
        <v>45.69708</v>
      </c>
      <c r="BN4531" s="141">
        <v>-73.932640000000006</v>
      </c>
      <c r="BO4531" s="141">
        <v>1986</v>
      </c>
      <c r="BP4531" s="143" t="s">
        <v>25753</v>
      </c>
      <c r="BQ4531" s="143" t="s">
        <v>17560</v>
      </c>
    </row>
    <row r="4532" spans="15:69" x14ac:dyDescent="0.25">
      <c r="O4532" s="225" t="str">
        <f t="shared" si="1281"/>
        <v/>
      </c>
      <c r="BF4532" s="141">
        <v>74005</v>
      </c>
      <c r="BG4532" s="142" t="s">
        <v>19087</v>
      </c>
      <c r="BH4532" s="141" t="s">
        <v>478</v>
      </c>
      <c r="BI4532" s="141" t="s">
        <v>176</v>
      </c>
      <c r="BJ4532" s="141"/>
      <c r="BK4532" s="141" t="s">
        <v>19088</v>
      </c>
      <c r="BL4532" s="141" t="s">
        <v>19089</v>
      </c>
      <c r="BM4532" s="141">
        <v>45.705089999999998</v>
      </c>
      <c r="BN4532" s="141">
        <v>-73.913460000000001</v>
      </c>
      <c r="BO4532" s="141">
        <v>1978</v>
      </c>
      <c r="BP4532" s="143" t="s">
        <v>25754</v>
      </c>
      <c r="BQ4532" s="143" t="s">
        <v>17560</v>
      </c>
    </row>
    <row r="4533" spans="15:69" x14ac:dyDescent="0.25">
      <c r="O4533" s="225" t="str">
        <f t="shared" si="1281"/>
        <v/>
      </c>
      <c r="BF4533" s="141">
        <v>74005</v>
      </c>
      <c r="BG4533" s="142" t="s">
        <v>19090</v>
      </c>
      <c r="BH4533" s="141" t="s">
        <v>478</v>
      </c>
      <c r="BI4533" s="141" t="s">
        <v>176</v>
      </c>
      <c r="BJ4533" s="141"/>
      <c r="BK4533" s="141" t="s">
        <v>19091</v>
      </c>
      <c r="BL4533" s="141" t="s">
        <v>19092</v>
      </c>
      <c r="BM4533" s="141">
        <v>45.663249999999998</v>
      </c>
      <c r="BN4533" s="141">
        <v>-74.015190000000004</v>
      </c>
      <c r="BO4533" s="141">
        <v>1975</v>
      </c>
      <c r="BP4533" s="143" t="s">
        <v>1588</v>
      </c>
      <c r="BQ4533" s="143" t="s">
        <v>17560</v>
      </c>
    </row>
    <row r="4534" spans="15:69" x14ac:dyDescent="0.25">
      <c r="O4534" s="225" t="str">
        <f t="shared" si="1281"/>
        <v/>
      </c>
      <c r="BF4534" s="141">
        <v>74005</v>
      </c>
      <c r="BG4534" s="142" t="s">
        <v>19093</v>
      </c>
      <c r="BH4534" s="141" t="s">
        <v>478</v>
      </c>
      <c r="BI4534" s="141" t="s">
        <v>176</v>
      </c>
      <c r="BJ4534" s="141"/>
      <c r="BK4534" s="141" t="s">
        <v>19094</v>
      </c>
      <c r="BL4534" s="141" t="s">
        <v>19095</v>
      </c>
      <c r="BM4534" s="141">
        <v>45.652760000000001</v>
      </c>
      <c r="BN4534" s="141">
        <v>-74.089870000000005</v>
      </c>
      <c r="BO4534" s="141">
        <v>1986</v>
      </c>
      <c r="BP4534" s="143" t="s">
        <v>1588</v>
      </c>
      <c r="BQ4534" s="143" t="s">
        <v>17560</v>
      </c>
    </row>
    <row r="4535" spans="15:69" x14ac:dyDescent="0.25">
      <c r="O4535" s="225" t="str">
        <f t="shared" si="1281"/>
        <v/>
      </c>
      <c r="BF4535" s="141">
        <v>74005</v>
      </c>
      <c r="BG4535" s="142" t="s">
        <v>19096</v>
      </c>
      <c r="BH4535" s="141" t="s">
        <v>478</v>
      </c>
      <c r="BI4535" s="141" t="s">
        <v>177</v>
      </c>
      <c r="BJ4535" s="141"/>
      <c r="BK4535" s="141" t="s">
        <v>19097</v>
      </c>
      <c r="BL4535" s="141" t="s">
        <v>19098</v>
      </c>
      <c r="BM4535" s="141">
        <v>45.64179</v>
      </c>
      <c r="BN4535" s="141">
        <v>-74.007999999999996</v>
      </c>
      <c r="BO4535" s="141">
        <v>1978</v>
      </c>
      <c r="BP4535" s="143" t="s">
        <v>1807</v>
      </c>
      <c r="BQ4535" s="143" t="s">
        <v>17560</v>
      </c>
    </row>
    <row r="4536" spans="15:69" x14ac:dyDescent="0.25">
      <c r="O4536" s="225" t="str">
        <f t="shared" si="1281"/>
        <v/>
      </c>
      <c r="BF4536" s="141">
        <v>75045</v>
      </c>
      <c r="BG4536" s="142" t="s">
        <v>19393</v>
      </c>
      <c r="BH4536" s="141" t="s">
        <v>478</v>
      </c>
      <c r="BI4536" s="141" t="s">
        <v>176</v>
      </c>
      <c r="BJ4536" s="141"/>
      <c r="BK4536" s="141" t="s">
        <v>2342</v>
      </c>
      <c r="BL4536" s="141" t="s">
        <v>19394</v>
      </c>
      <c r="BM4536" s="141">
        <v>45.926819999999999</v>
      </c>
      <c r="BN4536" s="141">
        <v>-74.020949999999999</v>
      </c>
      <c r="BO4536" s="141">
        <v>2009</v>
      </c>
      <c r="BP4536" s="143" t="s">
        <v>25786</v>
      </c>
      <c r="BQ4536" s="143" t="s">
        <v>17560</v>
      </c>
    </row>
    <row r="4537" spans="15:69" x14ac:dyDescent="0.25">
      <c r="O4537" s="225" t="str">
        <f t="shared" si="1281"/>
        <v/>
      </c>
      <c r="BF4537" s="141">
        <v>76008</v>
      </c>
      <c r="BG4537" s="142" t="s">
        <v>19580</v>
      </c>
      <c r="BH4537" s="141" t="s">
        <v>180</v>
      </c>
      <c r="BI4537" s="141" t="s">
        <v>191</v>
      </c>
      <c r="BJ4537" s="141" t="s">
        <v>19396</v>
      </c>
      <c r="BK4537" s="141"/>
      <c r="BL4537" s="141" t="s">
        <v>19581</v>
      </c>
      <c r="BM4537" s="141">
        <v>45.569650000000003</v>
      </c>
      <c r="BN4537" s="141">
        <v>-74.378870000000006</v>
      </c>
      <c r="BO4537" s="141">
        <v>1985</v>
      </c>
      <c r="BP4537" s="143" t="s">
        <v>25809</v>
      </c>
      <c r="BQ4537" s="143" t="s">
        <v>17560</v>
      </c>
    </row>
    <row r="4538" spans="15:69" x14ac:dyDescent="0.25">
      <c r="O4538" s="225" t="str">
        <f t="shared" si="1281"/>
        <v/>
      </c>
      <c r="BF4538" s="141">
        <v>76008</v>
      </c>
      <c r="BG4538" s="142" t="s">
        <v>19582</v>
      </c>
      <c r="BH4538" s="141" t="s">
        <v>478</v>
      </c>
      <c r="BI4538" s="141" t="s">
        <v>176</v>
      </c>
      <c r="BJ4538" s="141" t="s">
        <v>12898</v>
      </c>
      <c r="BK4538" s="141"/>
      <c r="BL4538" s="141" t="s">
        <v>19583</v>
      </c>
      <c r="BM4538" s="141">
        <v>45.600029999999997</v>
      </c>
      <c r="BN4538" s="141">
        <v>-74.335329999999999</v>
      </c>
      <c r="BO4538" s="141">
        <v>1976</v>
      </c>
      <c r="BP4538" s="143" t="s">
        <v>25810</v>
      </c>
      <c r="BQ4538" s="143" t="s">
        <v>17560</v>
      </c>
    </row>
    <row r="4539" spans="15:69" x14ac:dyDescent="0.25">
      <c r="O4539" s="225" t="str">
        <f t="shared" si="1281"/>
        <v/>
      </c>
      <c r="BF4539" s="141">
        <v>76008</v>
      </c>
      <c r="BG4539" s="142" t="s">
        <v>19584</v>
      </c>
      <c r="BH4539" s="141" t="s">
        <v>478</v>
      </c>
      <c r="BI4539" s="141" t="s">
        <v>176</v>
      </c>
      <c r="BJ4539" s="141" t="s">
        <v>12898</v>
      </c>
      <c r="BK4539" s="141"/>
      <c r="BL4539" s="141" t="s">
        <v>19583</v>
      </c>
      <c r="BM4539" s="141">
        <v>45.59995</v>
      </c>
      <c r="BN4539" s="141">
        <v>-74.335660000000004</v>
      </c>
      <c r="BO4539" s="141">
        <v>1985</v>
      </c>
      <c r="BP4539" s="143" t="s">
        <v>25810</v>
      </c>
      <c r="BQ4539" s="143" t="s">
        <v>17560</v>
      </c>
    </row>
    <row r="4540" spans="15:69" x14ac:dyDescent="0.25">
      <c r="O4540" s="225" t="str">
        <f t="shared" si="1281"/>
        <v/>
      </c>
      <c r="BF4540" s="141">
        <v>76020</v>
      </c>
      <c r="BG4540" s="142" t="s">
        <v>19343</v>
      </c>
      <c r="BH4540" s="141" t="s">
        <v>478</v>
      </c>
      <c r="BI4540" s="141" t="s">
        <v>177</v>
      </c>
      <c r="BJ4540" s="141" t="s">
        <v>19344</v>
      </c>
      <c r="BK4540" s="141"/>
      <c r="BL4540" s="141" t="s">
        <v>19345</v>
      </c>
      <c r="BM4540" s="141">
        <v>45.638964000000001</v>
      </c>
      <c r="BN4540" s="141">
        <v>-74.290629999999993</v>
      </c>
      <c r="BO4540" s="141">
        <v>1982</v>
      </c>
      <c r="BP4540" s="143" t="s">
        <v>25778</v>
      </c>
      <c r="BQ4540" s="143" t="s">
        <v>17560</v>
      </c>
    </row>
    <row r="4541" spans="15:69" x14ac:dyDescent="0.25">
      <c r="O4541" s="225" t="str">
        <f t="shared" si="1281"/>
        <v/>
      </c>
      <c r="BF4541" s="141">
        <v>76020</v>
      </c>
      <c r="BG4541" s="142" t="s">
        <v>19346</v>
      </c>
      <c r="BH4541" s="141" t="s">
        <v>180</v>
      </c>
      <c r="BI4541" s="141" t="s">
        <v>191</v>
      </c>
      <c r="BJ4541" s="141" t="s">
        <v>2086</v>
      </c>
      <c r="BK4541" s="141"/>
      <c r="BL4541" s="141" t="s">
        <v>19347</v>
      </c>
      <c r="BM4541" s="141">
        <v>45.640003999999998</v>
      </c>
      <c r="BN4541" s="141">
        <v>-74.325078000000005</v>
      </c>
      <c r="BO4541" s="141">
        <v>1980</v>
      </c>
      <c r="BP4541" s="143" t="s">
        <v>25776</v>
      </c>
      <c r="BQ4541" s="143" t="s">
        <v>17560</v>
      </c>
    </row>
    <row r="4542" spans="15:69" x14ac:dyDescent="0.25">
      <c r="O4542" s="225" t="str">
        <f t="shared" si="1281"/>
        <v/>
      </c>
      <c r="BF4542" s="141">
        <v>76020</v>
      </c>
      <c r="BG4542" s="142" t="s">
        <v>19348</v>
      </c>
      <c r="BH4542" s="141" t="s">
        <v>180</v>
      </c>
      <c r="BI4542" s="141" t="s">
        <v>191</v>
      </c>
      <c r="BJ4542" s="141" t="s">
        <v>19349</v>
      </c>
      <c r="BK4542" s="141"/>
      <c r="BL4542" s="141" t="s">
        <v>19345</v>
      </c>
      <c r="BM4542" s="141">
        <v>45.639733</v>
      </c>
      <c r="BN4542" s="141">
        <v>-74.289404000000005</v>
      </c>
      <c r="BO4542" s="141">
        <v>1980</v>
      </c>
      <c r="BP4542" s="143" t="s">
        <v>25776</v>
      </c>
      <c r="BQ4542" s="143" t="s">
        <v>17560</v>
      </c>
    </row>
    <row r="4543" spans="15:69" x14ac:dyDescent="0.25">
      <c r="O4543" s="225" t="str">
        <f t="shared" si="1281"/>
        <v/>
      </c>
      <c r="BF4543" s="141">
        <v>78032</v>
      </c>
      <c r="BG4543" s="142" t="s">
        <v>19867</v>
      </c>
      <c r="BH4543" s="141" t="s">
        <v>180</v>
      </c>
      <c r="BI4543" s="141" t="s">
        <v>191</v>
      </c>
      <c r="BJ4543" s="141" t="s">
        <v>19868</v>
      </c>
      <c r="BK4543" s="141" t="s">
        <v>5178</v>
      </c>
      <c r="BL4543" s="141" t="s">
        <v>19869</v>
      </c>
      <c r="BM4543" s="141">
        <v>46.023409999999998</v>
      </c>
      <c r="BN4543" s="141">
        <v>-74.286159999999995</v>
      </c>
      <c r="BO4543" s="141">
        <v>1980</v>
      </c>
      <c r="BP4543" s="143" t="s">
        <v>25680</v>
      </c>
      <c r="BQ4543" s="143" t="s">
        <v>17560</v>
      </c>
    </row>
    <row r="4544" spans="15:69" x14ac:dyDescent="0.25">
      <c r="O4544" s="225" t="str">
        <f t="shared" si="1281"/>
        <v/>
      </c>
      <c r="BF4544" s="141">
        <v>78032</v>
      </c>
      <c r="BG4544" s="142" t="s">
        <v>19870</v>
      </c>
      <c r="BH4544" s="141" t="s">
        <v>180</v>
      </c>
      <c r="BI4544" s="141" t="s">
        <v>191</v>
      </c>
      <c r="BJ4544" s="141" t="s">
        <v>19871</v>
      </c>
      <c r="BK4544" s="141" t="s">
        <v>3960</v>
      </c>
      <c r="BL4544" s="141" t="s">
        <v>19872</v>
      </c>
      <c r="BM4544" s="141">
        <v>46.026119999999999</v>
      </c>
      <c r="BN4544" s="141">
        <v>-74.288619999999995</v>
      </c>
      <c r="BO4544" s="141">
        <v>1970</v>
      </c>
      <c r="BP4544" s="143" t="s">
        <v>25680</v>
      </c>
      <c r="BQ4544" s="143" t="s">
        <v>17560</v>
      </c>
    </row>
    <row r="4545" spans="15:69" x14ac:dyDescent="0.25">
      <c r="O4545" s="225" t="str">
        <f t="shared" si="1281"/>
        <v/>
      </c>
      <c r="BF4545" s="141">
        <v>78032</v>
      </c>
      <c r="BG4545" s="142" t="s">
        <v>19873</v>
      </c>
      <c r="BH4545" s="141" t="s">
        <v>180</v>
      </c>
      <c r="BI4545" s="141" t="s">
        <v>191</v>
      </c>
      <c r="BJ4545" s="141" t="s">
        <v>19874</v>
      </c>
      <c r="BK4545" s="141"/>
      <c r="BL4545" s="141" t="s">
        <v>19875</v>
      </c>
      <c r="BM4545" s="141">
        <v>46.037350000000004</v>
      </c>
      <c r="BN4545" s="141">
        <v>-74.284450000000007</v>
      </c>
      <c r="BO4545" s="141">
        <v>1966</v>
      </c>
      <c r="BP4545" s="143" t="s">
        <v>25680</v>
      </c>
      <c r="BQ4545" s="143" t="s">
        <v>17560</v>
      </c>
    </row>
    <row r="4546" spans="15:69" x14ac:dyDescent="0.25">
      <c r="O4546" s="225" t="str">
        <f t="shared" si="1281"/>
        <v/>
      </c>
      <c r="BF4546" s="141">
        <v>78032</v>
      </c>
      <c r="BG4546" s="142" t="s">
        <v>19876</v>
      </c>
      <c r="BH4546" s="141" t="s">
        <v>180</v>
      </c>
      <c r="BI4546" s="141" t="s">
        <v>191</v>
      </c>
      <c r="BJ4546" s="141" t="s">
        <v>19850</v>
      </c>
      <c r="BK4546" s="141"/>
      <c r="BL4546" s="141" t="s">
        <v>19851</v>
      </c>
      <c r="BM4546" s="141">
        <v>46.041519999999998</v>
      </c>
      <c r="BN4546" s="141">
        <v>-74.289640000000006</v>
      </c>
      <c r="BO4546" s="141">
        <v>1966</v>
      </c>
      <c r="BP4546" s="143" t="s">
        <v>25680</v>
      </c>
      <c r="BQ4546" s="143" t="s">
        <v>17560</v>
      </c>
    </row>
    <row r="4547" spans="15:69" x14ac:dyDescent="0.25">
      <c r="O4547" s="225" t="str">
        <f t="shared" si="1281"/>
        <v/>
      </c>
      <c r="BF4547" s="141">
        <v>78032</v>
      </c>
      <c r="BG4547" s="142" t="s">
        <v>19877</v>
      </c>
      <c r="BH4547" s="141" t="s">
        <v>180</v>
      </c>
      <c r="BI4547" s="141" t="s">
        <v>191</v>
      </c>
      <c r="BJ4547" s="141" t="s">
        <v>19878</v>
      </c>
      <c r="BK4547" s="141" t="s">
        <v>3325</v>
      </c>
      <c r="BL4547" s="141" t="s">
        <v>19879</v>
      </c>
      <c r="BM4547" s="141">
        <v>46.04486</v>
      </c>
      <c r="BN4547" s="141">
        <v>-74.295540000000003</v>
      </c>
      <c r="BO4547" s="141">
        <v>1976</v>
      </c>
      <c r="BP4547" s="143" t="s">
        <v>25680</v>
      </c>
      <c r="BQ4547" s="143" t="s">
        <v>17560</v>
      </c>
    </row>
    <row r="4548" spans="15:69" x14ac:dyDescent="0.25">
      <c r="O4548" s="225" t="str">
        <f t="shared" si="1281"/>
        <v/>
      </c>
      <c r="BF4548" s="141">
        <v>78032</v>
      </c>
      <c r="BG4548" s="142" t="s">
        <v>19880</v>
      </c>
      <c r="BH4548" s="141" t="s">
        <v>180</v>
      </c>
      <c r="BI4548" s="141" t="s">
        <v>191</v>
      </c>
      <c r="BJ4548" s="141" t="s">
        <v>19881</v>
      </c>
      <c r="BK4548" s="141" t="s">
        <v>6120</v>
      </c>
      <c r="BL4548" s="141" t="s">
        <v>19882</v>
      </c>
      <c r="BM4548" s="141">
        <v>46.043759999999999</v>
      </c>
      <c r="BN4548" s="141">
        <v>-74.298270000000002</v>
      </c>
      <c r="BO4548" s="141">
        <v>1966</v>
      </c>
      <c r="BP4548" s="143" t="s">
        <v>25680</v>
      </c>
      <c r="BQ4548" s="143" t="s">
        <v>17560</v>
      </c>
    </row>
    <row r="4549" spans="15:69" x14ac:dyDescent="0.25">
      <c r="O4549" s="225" t="str">
        <f t="shared" si="1281"/>
        <v/>
      </c>
      <c r="BF4549" s="141">
        <v>78032</v>
      </c>
      <c r="BG4549" s="142" t="s">
        <v>19883</v>
      </c>
      <c r="BH4549" s="141" t="s">
        <v>180</v>
      </c>
      <c r="BI4549" s="141" t="s">
        <v>191</v>
      </c>
      <c r="BJ4549" s="141" t="s">
        <v>19884</v>
      </c>
      <c r="BK4549" s="141" t="s">
        <v>1905</v>
      </c>
      <c r="BL4549" s="141" t="s">
        <v>19885</v>
      </c>
      <c r="BM4549" s="141">
        <v>46.041339999999998</v>
      </c>
      <c r="BN4549" s="141">
        <v>-74.291489999999996</v>
      </c>
      <c r="BO4549" s="141">
        <v>1992</v>
      </c>
      <c r="BP4549" s="143" t="s">
        <v>25680</v>
      </c>
      <c r="BQ4549" s="143" t="s">
        <v>17560</v>
      </c>
    </row>
    <row r="4550" spans="15:69" x14ac:dyDescent="0.25">
      <c r="O4550" s="225" t="str">
        <f t="shared" si="1281"/>
        <v/>
      </c>
      <c r="BF4550" s="141">
        <v>78032</v>
      </c>
      <c r="BG4550" s="142" t="s">
        <v>19886</v>
      </c>
      <c r="BH4550" s="141" t="s">
        <v>180</v>
      </c>
      <c r="BI4550" s="141" t="s">
        <v>191</v>
      </c>
      <c r="BJ4550" s="141" t="s">
        <v>19887</v>
      </c>
      <c r="BK4550" s="141" t="s">
        <v>3335</v>
      </c>
      <c r="BL4550" s="141" t="s">
        <v>19888</v>
      </c>
      <c r="BM4550" s="141">
        <v>46.046840000000003</v>
      </c>
      <c r="BN4550" s="141">
        <v>-74.291290000000004</v>
      </c>
      <c r="BO4550" s="141">
        <v>1990</v>
      </c>
      <c r="BP4550" s="143" t="s">
        <v>25680</v>
      </c>
      <c r="BQ4550" s="143" t="s">
        <v>17560</v>
      </c>
    </row>
    <row r="4551" spans="15:69" x14ac:dyDescent="0.25">
      <c r="O4551" s="225" t="str">
        <f t="shared" si="1281"/>
        <v/>
      </c>
      <c r="BF4551" s="141">
        <v>78032</v>
      </c>
      <c r="BG4551" s="142" t="s">
        <v>19889</v>
      </c>
      <c r="BH4551" s="141" t="s">
        <v>180</v>
      </c>
      <c r="BI4551" s="141" t="s">
        <v>191</v>
      </c>
      <c r="BJ4551" s="141" t="s">
        <v>19890</v>
      </c>
      <c r="BK4551" s="141"/>
      <c r="BL4551" s="141" t="s">
        <v>19891</v>
      </c>
      <c r="BM4551" s="141">
        <v>46.041730000000001</v>
      </c>
      <c r="BN4551" s="141">
        <v>-74.281720000000007</v>
      </c>
      <c r="BO4551" s="141">
        <v>1980</v>
      </c>
      <c r="BP4551" s="143" t="s">
        <v>25680</v>
      </c>
      <c r="BQ4551" s="143" t="s">
        <v>17560</v>
      </c>
    </row>
    <row r="4552" spans="15:69" x14ac:dyDescent="0.25">
      <c r="O4552" s="225" t="str">
        <f t="shared" si="1281"/>
        <v/>
      </c>
      <c r="BF4552" s="141">
        <v>78032</v>
      </c>
      <c r="BG4552" s="142" t="s">
        <v>19892</v>
      </c>
      <c r="BH4552" s="141" t="s">
        <v>180</v>
      </c>
      <c r="BI4552" s="141" t="s">
        <v>191</v>
      </c>
      <c r="BJ4552" s="141" t="s">
        <v>19893</v>
      </c>
      <c r="BK4552" s="141" t="s">
        <v>1654</v>
      </c>
      <c r="BL4552" s="141" t="s">
        <v>1620</v>
      </c>
      <c r="BM4552" s="141">
        <v>46.048319999999997</v>
      </c>
      <c r="BN4552" s="141">
        <v>-74.289150000000006</v>
      </c>
      <c r="BO4552" s="141">
        <v>1966</v>
      </c>
      <c r="BP4552" s="143" t="s">
        <v>25680</v>
      </c>
      <c r="BQ4552" s="143" t="s">
        <v>17560</v>
      </c>
    </row>
    <row r="4553" spans="15:69" x14ac:dyDescent="0.25">
      <c r="O4553" s="225" t="str">
        <f t="shared" si="1281"/>
        <v/>
      </c>
      <c r="BF4553" s="141">
        <v>78065</v>
      </c>
      <c r="BG4553" s="142" t="s">
        <v>19922</v>
      </c>
      <c r="BH4553" s="141" t="s">
        <v>478</v>
      </c>
      <c r="BI4553" s="141" t="s">
        <v>177</v>
      </c>
      <c r="BJ4553" s="141"/>
      <c r="BK4553" s="141" t="s">
        <v>5506</v>
      </c>
      <c r="BL4553" s="141" t="s">
        <v>19923</v>
      </c>
      <c r="BM4553" s="141">
        <v>45.979230000000001</v>
      </c>
      <c r="BN4553" s="141">
        <v>-74.63503</v>
      </c>
      <c r="BO4553" s="141">
        <v>2008</v>
      </c>
      <c r="BP4553" s="143" t="s">
        <v>25863</v>
      </c>
      <c r="BQ4553" s="143" t="s">
        <v>17560</v>
      </c>
    </row>
    <row r="4554" spans="15:69" x14ac:dyDescent="0.25">
      <c r="O4554" s="225" t="str">
        <f t="shared" si="1281"/>
        <v/>
      </c>
      <c r="BF4554" s="141">
        <v>78075</v>
      </c>
      <c r="BG4554" s="142" t="s">
        <v>20107</v>
      </c>
      <c r="BH4554" s="141" t="s">
        <v>478</v>
      </c>
      <c r="BI4554" s="141" t="s">
        <v>186</v>
      </c>
      <c r="BJ4554" s="141" t="s">
        <v>20108</v>
      </c>
      <c r="BK4554" s="141" t="s">
        <v>20109</v>
      </c>
      <c r="BL4554" s="141" t="s">
        <v>20104</v>
      </c>
      <c r="BM4554" s="141">
        <v>46.096670000000003</v>
      </c>
      <c r="BN4554" s="141">
        <v>-74.621160000000003</v>
      </c>
      <c r="BO4554" s="141">
        <v>2005</v>
      </c>
      <c r="BP4554" s="143" t="s">
        <v>25909</v>
      </c>
      <c r="BQ4554" s="143" t="s">
        <v>27848</v>
      </c>
    </row>
    <row r="4555" spans="15:69" x14ac:dyDescent="0.25">
      <c r="O4555" s="225" t="str">
        <f t="shared" si="1281"/>
        <v/>
      </c>
      <c r="BF4555" s="141">
        <v>78102</v>
      </c>
      <c r="BG4555" s="142" t="s">
        <v>20150</v>
      </c>
      <c r="BH4555" s="141" t="s">
        <v>180</v>
      </c>
      <c r="BI4555" s="141" t="s">
        <v>191</v>
      </c>
      <c r="BJ4555" s="141" t="s">
        <v>20151</v>
      </c>
      <c r="BK4555" s="141" t="s">
        <v>20152</v>
      </c>
      <c r="BL4555" s="141" t="s">
        <v>20153</v>
      </c>
      <c r="BM4555" s="141">
        <v>46.116230000000002</v>
      </c>
      <c r="BN4555" s="141">
        <v>-74.566730000000007</v>
      </c>
      <c r="BO4555" s="141">
        <v>1989</v>
      </c>
      <c r="BP4555" s="143" t="s">
        <v>25915</v>
      </c>
      <c r="BQ4555" s="143" t="s">
        <v>17560</v>
      </c>
    </row>
    <row r="4556" spans="15:69" x14ac:dyDescent="0.25">
      <c r="O4556" s="225" t="str">
        <f t="shared" si="1281"/>
        <v/>
      </c>
      <c r="BF4556" s="141">
        <v>78102</v>
      </c>
      <c r="BG4556" s="142" t="s">
        <v>20154</v>
      </c>
      <c r="BH4556" s="141" t="s">
        <v>478</v>
      </c>
      <c r="BI4556" s="141" t="s">
        <v>186</v>
      </c>
      <c r="BJ4556" s="141" t="s">
        <v>20155</v>
      </c>
      <c r="BK4556" s="141" t="s">
        <v>20156</v>
      </c>
      <c r="BL4556" s="141" t="s">
        <v>20157</v>
      </c>
      <c r="BM4556" s="141">
        <v>46.11345</v>
      </c>
      <c r="BN4556" s="141">
        <v>-74.591909999999999</v>
      </c>
      <c r="BO4556" s="141">
        <v>2003</v>
      </c>
      <c r="BP4556" s="143" t="s">
        <v>480</v>
      </c>
      <c r="BQ4556" s="143" t="s">
        <v>17560</v>
      </c>
    </row>
    <row r="4557" spans="15:69" x14ac:dyDescent="0.25">
      <c r="O4557" s="225" t="str">
        <f t="shared" si="1281"/>
        <v/>
      </c>
      <c r="BF4557" s="141">
        <v>78102</v>
      </c>
      <c r="BG4557" s="142" t="s">
        <v>20158</v>
      </c>
      <c r="BH4557" s="141" t="s">
        <v>180</v>
      </c>
      <c r="BI4557" s="141" t="s">
        <v>191</v>
      </c>
      <c r="BJ4557" s="141" t="s">
        <v>20159</v>
      </c>
      <c r="BK4557" s="141" t="s">
        <v>20160</v>
      </c>
      <c r="BL4557" s="141" t="s">
        <v>20161</v>
      </c>
      <c r="BM4557" s="141">
        <v>46.148240000000001</v>
      </c>
      <c r="BN4557" s="141">
        <v>-74.599519999999998</v>
      </c>
      <c r="BO4557" s="141">
        <v>2007</v>
      </c>
      <c r="BP4557" s="143" t="s">
        <v>25871</v>
      </c>
      <c r="BQ4557" s="143" t="s">
        <v>17560</v>
      </c>
    </row>
    <row r="4558" spans="15:69" x14ac:dyDescent="0.25">
      <c r="O4558" s="225" t="str">
        <f t="shared" ref="O4558:O4621" si="1282">IF(OR(B4558="",C4558="",G4558="",H4558="",I4558="",AND(J4558="",BW4558=FALSE),AND(K4558="",BX4558=FALSE),AND(L4558="",BY4558=FALSE),AND(M4558="",BZ4558=FALSE)),"",(IF(AND(100&gt;=CG4558,CG4558&gt;80),"A",IF(AND(80&gt;=CG4558,CG4558&gt;60),"B",IF(AND(60&gt;=CG4558,CG4558&gt;40),"C",IF(AND(40&gt;=CG4558,CG4558&gt;20),"D","E"))))))</f>
        <v/>
      </c>
      <c r="BF4558" s="141">
        <v>78102</v>
      </c>
      <c r="BG4558" s="142" t="s">
        <v>20162</v>
      </c>
      <c r="BH4558" s="141" t="s">
        <v>180</v>
      </c>
      <c r="BI4558" s="141" t="s">
        <v>191</v>
      </c>
      <c r="BJ4558" s="141" t="s">
        <v>20163</v>
      </c>
      <c r="BK4558" s="141" t="s">
        <v>20164</v>
      </c>
      <c r="BL4558" s="141" t="s">
        <v>3013</v>
      </c>
      <c r="BM4558" s="141">
        <v>46.139670000000002</v>
      </c>
      <c r="BN4558" s="141">
        <v>-74.589429999999993</v>
      </c>
      <c r="BO4558" s="141">
        <v>2006</v>
      </c>
      <c r="BP4558" s="143" t="s">
        <v>25871</v>
      </c>
      <c r="BQ4558" s="143" t="s">
        <v>17560</v>
      </c>
    </row>
    <row r="4559" spans="15:69" x14ac:dyDescent="0.25">
      <c r="O4559" s="225" t="str">
        <f t="shared" si="1282"/>
        <v/>
      </c>
      <c r="BF4559" s="141">
        <v>78102</v>
      </c>
      <c r="BG4559" s="142" t="s">
        <v>20165</v>
      </c>
      <c r="BH4559" s="141" t="s">
        <v>180</v>
      </c>
      <c r="BI4559" s="141" t="s">
        <v>191</v>
      </c>
      <c r="BJ4559" s="141" t="s">
        <v>20166</v>
      </c>
      <c r="BK4559" s="141" t="s">
        <v>20167</v>
      </c>
      <c r="BL4559" s="141" t="s">
        <v>20168</v>
      </c>
      <c r="BM4559" s="141">
        <v>46.143360000000001</v>
      </c>
      <c r="BN4559" s="141">
        <v>-74.594819999999999</v>
      </c>
      <c r="BO4559" s="141">
        <v>2002</v>
      </c>
      <c r="BP4559" s="143" t="s">
        <v>25871</v>
      </c>
      <c r="BQ4559" s="143" t="s">
        <v>17560</v>
      </c>
    </row>
    <row r="4560" spans="15:69" x14ac:dyDescent="0.25">
      <c r="O4560" s="225" t="str">
        <f t="shared" si="1282"/>
        <v/>
      </c>
      <c r="BF4560" s="141">
        <v>78102</v>
      </c>
      <c r="BG4560" s="142" t="s">
        <v>20169</v>
      </c>
      <c r="BH4560" s="141" t="s">
        <v>478</v>
      </c>
      <c r="BI4560" s="141" t="s">
        <v>177</v>
      </c>
      <c r="BJ4560" s="141" t="s">
        <v>20170</v>
      </c>
      <c r="BK4560" s="141" t="s">
        <v>2376</v>
      </c>
      <c r="BL4560" s="141" t="s">
        <v>20171</v>
      </c>
      <c r="BM4560" s="141">
        <v>46.196620000000003</v>
      </c>
      <c r="BN4560" s="141">
        <v>-74.556060000000002</v>
      </c>
      <c r="BO4560" s="141">
        <v>2006</v>
      </c>
      <c r="BP4560" s="143" t="s">
        <v>10147</v>
      </c>
      <c r="BQ4560" s="143" t="s">
        <v>17560</v>
      </c>
    </row>
    <row r="4561" spans="15:69" x14ac:dyDescent="0.25">
      <c r="O4561" s="225" t="str">
        <f t="shared" si="1282"/>
        <v/>
      </c>
      <c r="BF4561" s="141">
        <v>78102</v>
      </c>
      <c r="BG4561" s="142" t="s">
        <v>20172</v>
      </c>
      <c r="BH4561" s="141" t="s">
        <v>478</v>
      </c>
      <c r="BI4561" s="141" t="s">
        <v>186</v>
      </c>
      <c r="BJ4561" s="141" t="s">
        <v>20173</v>
      </c>
      <c r="BK4561" s="141" t="s">
        <v>2208</v>
      </c>
      <c r="BL4561" s="141" t="s">
        <v>20174</v>
      </c>
      <c r="BM4561" s="141">
        <v>46.19867</v>
      </c>
      <c r="BN4561" s="141">
        <v>-74.559719999999999</v>
      </c>
      <c r="BO4561" s="141">
        <v>2006</v>
      </c>
      <c r="BP4561" s="143" t="s">
        <v>480</v>
      </c>
      <c r="BQ4561" s="143" t="s">
        <v>17560</v>
      </c>
    </row>
    <row r="4562" spans="15:69" x14ac:dyDescent="0.25">
      <c r="O4562" s="225" t="str">
        <f t="shared" si="1282"/>
        <v/>
      </c>
      <c r="BF4562" s="141">
        <v>78120</v>
      </c>
      <c r="BG4562" s="142" t="s">
        <v>20003</v>
      </c>
      <c r="BH4562" s="141" t="s">
        <v>180</v>
      </c>
      <c r="BI4562" s="141" t="s">
        <v>191</v>
      </c>
      <c r="BJ4562" s="141"/>
      <c r="BK4562" s="141"/>
      <c r="BL4562" s="141" t="s">
        <v>17701</v>
      </c>
      <c r="BM4562" s="141">
        <v>46.28839</v>
      </c>
      <c r="BN4562" s="141">
        <v>-74.756039999999999</v>
      </c>
      <c r="BO4562" s="141">
        <v>1993</v>
      </c>
      <c r="BP4562" s="143" t="s">
        <v>25883</v>
      </c>
      <c r="BQ4562" s="143" t="s">
        <v>17560</v>
      </c>
    </row>
    <row r="4563" spans="15:69" x14ac:dyDescent="0.25">
      <c r="O4563" s="225" t="str">
        <f t="shared" si="1282"/>
        <v/>
      </c>
      <c r="BF4563" s="141">
        <v>78120</v>
      </c>
      <c r="BG4563" s="142" t="s">
        <v>20004</v>
      </c>
      <c r="BH4563" s="141" t="s">
        <v>180</v>
      </c>
      <c r="BI4563" s="141" t="s">
        <v>191</v>
      </c>
      <c r="BJ4563" s="141"/>
      <c r="BK4563" s="141"/>
      <c r="BL4563" s="141" t="s">
        <v>20005</v>
      </c>
      <c r="BM4563" s="141">
        <v>46.280340000000002</v>
      </c>
      <c r="BN4563" s="141">
        <v>-74.733729999999994</v>
      </c>
      <c r="BO4563" s="141">
        <v>1993</v>
      </c>
      <c r="BP4563" s="143" t="s">
        <v>25883</v>
      </c>
      <c r="BQ4563" s="143" t="s">
        <v>17560</v>
      </c>
    </row>
    <row r="4564" spans="15:69" x14ac:dyDescent="0.25">
      <c r="O4564" s="225" t="str">
        <f t="shared" si="1282"/>
        <v/>
      </c>
      <c r="BF4564" s="141">
        <v>78130</v>
      </c>
      <c r="BG4564" s="142" t="s">
        <v>20006</v>
      </c>
      <c r="BH4564" s="141" t="s">
        <v>478</v>
      </c>
      <c r="BI4564" s="141" t="s">
        <v>176</v>
      </c>
      <c r="BJ4564" s="141"/>
      <c r="BK4564" s="141" t="s">
        <v>1708</v>
      </c>
      <c r="BL4564" s="141" t="s">
        <v>20007</v>
      </c>
      <c r="BM4564" s="141">
        <v>46.24718</v>
      </c>
      <c r="BN4564" s="141">
        <v>-74.941670000000002</v>
      </c>
      <c r="BO4564" s="141">
        <v>2010</v>
      </c>
      <c r="BP4564" s="143" t="s">
        <v>25884</v>
      </c>
      <c r="BQ4564" s="143" t="s">
        <v>17560</v>
      </c>
    </row>
    <row r="4565" spans="15:69" x14ac:dyDescent="0.25">
      <c r="O4565" s="225" t="str">
        <f t="shared" si="1282"/>
        <v/>
      </c>
      <c r="BF4565" s="141">
        <v>85065</v>
      </c>
      <c r="BG4565" s="142" t="s">
        <v>14158</v>
      </c>
      <c r="BH4565" s="141" t="s">
        <v>478</v>
      </c>
      <c r="BI4565" s="141" t="s">
        <v>176</v>
      </c>
      <c r="BJ4565" s="141"/>
      <c r="BK4565" s="141" t="s">
        <v>2237</v>
      </c>
      <c r="BL4565" s="141" t="s">
        <v>14159</v>
      </c>
      <c r="BM4565" s="141">
        <v>47.38823</v>
      </c>
      <c r="BN4565" s="141">
        <v>-78.692139999999995</v>
      </c>
      <c r="BO4565" s="141">
        <v>1954</v>
      </c>
      <c r="BP4565" s="143"/>
      <c r="BQ4565" s="143" t="s">
        <v>17560</v>
      </c>
    </row>
    <row r="4566" spans="15:69" x14ac:dyDescent="0.25">
      <c r="O4566" s="225" t="str">
        <f t="shared" si="1282"/>
        <v/>
      </c>
      <c r="BF4566" s="141">
        <v>81017</v>
      </c>
      <c r="BG4566" s="142" t="s">
        <v>13849</v>
      </c>
      <c r="BH4566" s="141" t="s">
        <v>180</v>
      </c>
      <c r="BI4566" s="141" t="s">
        <v>190</v>
      </c>
      <c r="BJ4566" s="141" t="s">
        <v>13850</v>
      </c>
      <c r="BK4566" s="141" t="s">
        <v>1593</v>
      </c>
      <c r="BL4566" s="141" t="s">
        <v>13851</v>
      </c>
      <c r="BM4566" s="141">
        <v>45.433267999999998</v>
      </c>
      <c r="BN4566" s="141">
        <v>-75.809678000000005</v>
      </c>
      <c r="BO4566" s="141">
        <v>2014</v>
      </c>
      <c r="BP4566" s="143" t="s">
        <v>24955</v>
      </c>
      <c r="BQ4566" s="143" t="s">
        <v>26794</v>
      </c>
    </row>
    <row r="4567" spans="15:69" x14ac:dyDescent="0.25">
      <c r="O4567" s="225" t="str">
        <f t="shared" si="1282"/>
        <v/>
      </c>
      <c r="BF4567" s="141">
        <v>81017</v>
      </c>
      <c r="BG4567" s="142" t="s">
        <v>13852</v>
      </c>
      <c r="BH4567" s="141" t="s">
        <v>180</v>
      </c>
      <c r="BI4567" s="141" t="s">
        <v>190</v>
      </c>
      <c r="BJ4567" s="141" t="s">
        <v>13853</v>
      </c>
      <c r="BK4567" s="141" t="s">
        <v>5175</v>
      </c>
      <c r="BL4567" s="141" t="s">
        <v>13688</v>
      </c>
      <c r="BM4567" s="141">
        <v>45.483640000000001</v>
      </c>
      <c r="BN4567" s="141">
        <v>-75.619369000000006</v>
      </c>
      <c r="BO4567" s="141">
        <v>2004</v>
      </c>
      <c r="BP4567" s="143" t="s">
        <v>24956</v>
      </c>
      <c r="BQ4567" s="143" t="s">
        <v>26794</v>
      </c>
    </row>
    <row r="4568" spans="15:69" x14ac:dyDescent="0.25">
      <c r="O4568" s="225" t="str">
        <f t="shared" si="1282"/>
        <v/>
      </c>
      <c r="BF4568" s="141">
        <v>85090</v>
      </c>
      <c r="BG4568" s="142" t="s">
        <v>14322</v>
      </c>
      <c r="BH4568" s="141" t="s">
        <v>180</v>
      </c>
      <c r="BI4568" s="141" t="s">
        <v>191</v>
      </c>
      <c r="BJ4568" s="141" t="s">
        <v>14323</v>
      </c>
      <c r="BK4568" s="141"/>
      <c r="BL4568" s="141" t="s">
        <v>14324</v>
      </c>
      <c r="BM4568" s="141">
        <v>47.593240000000002</v>
      </c>
      <c r="BN4568" s="141">
        <v>-79.498109999999997</v>
      </c>
      <c r="BO4568" s="141">
        <v>1984</v>
      </c>
      <c r="BP4568" s="143" t="s">
        <v>25089</v>
      </c>
      <c r="BQ4568" s="143" t="s">
        <v>17560</v>
      </c>
    </row>
    <row r="4569" spans="15:69" x14ac:dyDescent="0.25">
      <c r="O4569" s="225" t="str">
        <f t="shared" si="1282"/>
        <v/>
      </c>
      <c r="BF4569" s="141">
        <v>85090</v>
      </c>
      <c r="BG4569" s="142" t="s">
        <v>14325</v>
      </c>
      <c r="BH4569" s="141" t="s">
        <v>180</v>
      </c>
      <c r="BI4569" s="141" t="s">
        <v>191</v>
      </c>
      <c r="BJ4569" s="141" t="s">
        <v>3133</v>
      </c>
      <c r="BK4569" s="141"/>
      <c r="BL4569" s="141" t="s">
        <v>14326</v>
      </c>
      <c r="BM4569" s="141">
        <v>47.606749999999998</v>
      </c>
      <c r="BN4569" s="141">
        <v>-79.474770000000007</v>
      </c>
      <c r="BO4569" s="141">
        <v>1984</v>
      </c>
      <c r="BP4569" s="143" t="s">
        <v>25090</v>
      </c>
      <c r="BQ4569" s="143" t="s">
        <v>17560</v>
      </c>
    </row>
    <row r="4570" spans="15:69" x14ac:dyDescent="0.25">
      <c r="O4570" s="225" t="str">
        <f t="shared" si="1282"/>
        <v/>
      </c>
      <c r="BF4570" s="141">
        <v>86042</v>
      </c>
      <c r="BG4570" s="142" t="s">
        <v>14442</v>
      </c>
      <c r="BH4570" s="141" t="s">
        <v>180</v>
      </c>
      <c r="BI4570" s="141" t="s">
        <v>191</v>
      </c>
      <c r="BJ4570" s="141" t="s">
        <v>14443</v>
      </c>
      <c r="BK4570" s="141" t="s">
        <v>13710</v>
      </c>
      <c r="BL4570" s="141" t="s">
        <v>14444</v>
      </c>
      <c r="BM4570" s="141">
        <v>48.2592736</v>
      </c>
      <c r="BN4570" s="141">
        <v>-79.007593299999996</v>
      </c>
      <c r="BO4570" s="141">
        <v>2000</v>
      </c>
      <c r="BP4570" s="143"/>
      <c r="BQ4570" s="143" t="s">
        <v>17560</v>
      </c>
    </row>
    <row r="4571" spans="15:69" x14ac:dyDescent="0.25">
      <c r="O4571" s="225" t="str">
        <f t="shared" si="1282"/>
        <v/>
      </c>
      <c r="BF4571" s="141">
        <v>86042</v>
      </c>
      <c r="BG4571" s="142" t="s">
        <v>14445</v>
      </c>
      <c r="BH4571" s="141" t="s">
        <v>180</v>
      </c>
      <c r="BI4571" s="141" t="s">
        <v>191</v>
      </c>
      <c r="BJ4571" s="141" t="s">
        <v>14446</v>
      </c>
      <c r="BK4571" s="141" t="s">
        <v>14447</v>
      </c>
      <c r="BL4571" s="141" t="s">
        <v>14444</v>
      </c>
      <c r="BM4571" s="141">
        <v>48.259312199999997</v>
      </c>
      <c r="BN4571" s="141">
        <v>-79.013476099999906</v>
      </c>
      <c r="BO4571" s="141">
        <v>2000</v>
      </c>
      <c r="BP4571" s="143"/>
      <c r="BQ4571" s="143" t="s">
        <v>17560</v>
      </c>
    </row>
    <row r="4572" spans="15:69" x14ac:dyDescent="0.25">
      <c r="O4572" s="225" t="str">
        <f t="shared" si="1282"/>
        <v/>
      </c>
      <c r="BF4572" s="141">
        <v>86042</v>
      </c>
      <c r="BG4572" s="142" t="s">
        <v>14448</v>
      </c>
      <c r="BH4572" s="141" t="s">
        <v>180</v>
      </c>
      <c r="BI4572" s="141" t="s">
        <v>191</v>
      </c>
      <c r="BJ4572" s="141" t="s">
        <v>14449</v>
      </c>
      <c r="BK4572" s="141" t="s">
        <v>1797</v>
      </c>
      <c r="BL4572" s="141" t="s">
        <v>14450</v>
      </c>
      <c r="BM4572" s="141">
        <v>48.243594236795097</v>
      </c>
      <c r="BN4572" s="141">
        <v>-79.018567377481006</v>
      </c>
      <c r="BO4572" s="141">
        <v>1997</v>
      </c>
      <c r="BP4572" s="143"/>
      <c r="BQ4572" s="143" t="s">
        <v>17560</v>
      </c>
    </row>
    <row r="4573" spans="15:69" x14ac:dyDescent="0.25">
      <c r="O4573" s="225" t="str">
        <f t="shared" si="1282"/>
        <v/>
      </c>
      <c r="BF4573" s="141">
        <v>86042</v>
      </c>
      <c r="BG4573" s="142" t="s">
        <v>14451</v>
      </c>
      <c r="BH4573" s="141" t="s">
        <v>180</v>
      </c>
      <c r="BI4573" s="141" t="s">
        <v>191</v>
      </c>
      <c r="BJ4573" s="141" t="s">
        <v>14452</v>
      </c>
      <c r="BK4573" s="141" t="s">
        <v>14453</v>
      </c>
      <c r="BL4573" s="141" t="s">
        <v>14454</v>
      </c>
      <c r="BM4573" s="141">
        <v>48.283302698520401</v>
      </c>
      <c r="BN4573" s="141">
        <v>-79.033718236637498</v>
      </c>
      <c r="BO4573" s="141">
        <v>1999</v>
      </c>
      <c r="BP4573" s="143"/>
      <c r="BQ4573" s="143" t="s">
        <v>17560</v>
      </c>
    </row>
    <row r="4574" spans="15:69" x14ac:dyDescent="0.25">
      <c r="O4574" s="225" t="str">
        <f t="shared" si="1282"/>
        <v/>
      </c>
      <c r="BF4574" s="141">
        <v>86042</v>
      </c>
      <c r="BG4574" s="142" t="s">
        <v>14335</v>
      </c>
      <c r="BH4574" s="141" t="s">
        <v>180</v>
      </c>
      <c r="BI4574" s="141" t="s">
        <v>191</v>
      </c>
      <c r="BJ4574" s="141" t="s">
        <v>14336</v>
      </c>
      <c r="BK4574" s="141" t="s">
        <v>2389</v>
      </c>
      <c r="BL4574" s="141" t="s">
        <v>14337</v>
      </c>
      <c r="BM4574" s="141">
        <v>48.2865062908837</v>
      </c>
      <c r="BN4574" s="141">
        <v>-79.031923662971593</v>
      </c>
      <c r="BO4574" s="141">
        <v>1993</v>
      </c>
      <c r="BP4574" s="143"/>
      <c r="BQ4574" s="143" t="s">
        <v>17560</v>
      </c>
    </row>
    <row r="4575" spans="15:69" x14ac:dyDescent="0.25">
      <c r="O4575" s="225" t="str">
        <f t="shared" si="1282"/>
        <v/>
      </c>
      <c r="BF4575" s="141">
        <v>85010</v>
      </c>
      <c r="BG4575" s="142" t="s">
        <v>14291</v>
      </c>
      <c r="BH4575" s="141" t="s">
        <v>180</v>
      </c>
      <c r="BI4575" s="141" t="s">
        <v>191</v>
      </c>
      <c r="BJ4575" s="141" t="s">
        <v>14292</v>
      </c>
      <c r="BK4575" s="141"/>
      <c r="BL4575" s="141" t="s">
        <v>14293</v>
      </c>
      <c r="BM4575" s="141">
        <v>46.756239999999998</v>
      </c>
      <c r="BN4575" s="141">
        <v>-79.045509999999993</v>
      </c>
      <c r="BO4575" s="141">
        <v>1997</v>
      </c>
      <c r="BP4575" s="143" t="s">
        <v>25076</v>
      </c>
      <c r="BQ4575" s="143" t="s">
        <v>17560</v>
      </c>
    </row>
    <row r="4576" spans="15:69" x14ac:dyDescent="0.25">
      <c r="O4576" s="225" t="str">
        <f t="shared" si="1282"/>
        <v/>
      </c>
      <c r="BF4576" s="141">
        <v>81017</v>
      </c>
      <c r="BG4576" s="142" t="s">
        <v>13854</v>
      </c>
      <c r="BH4576" s="141" t="s">
        <v>180</v>
      </c>
      <c r="BI4576" s="141" t="s">
        <v>190</v>
      </c>
      <c r="BJ4576" s="141" t="s">
        <v>13855</v>
      </c>
      <c r="BK4576" s="141" t="s">
        <v>1879</v>
      </c>
      <c r="BL4576" s="141" t="s">
        <v>13856</v>
      </c>
      <c r="BM4576" s="141">
        <v>45.474241999999997</v>
      </c>
      <c r="BN4576" s="141">
        <v>-75.712627999999995</v>
      </c>
      <c r="BO4576" s="141">
        <v>2012</v>
      </c>
      <c r="BP4576" s="143" t="s">
        <v>24957</v>
      </c>
      <c r="BQ4576" s="143" t="s">
        <v>26794</v>
      </c>
    </row>
    <row r="4577" spans="15:69" x14ac:dyDescent="0.25">
      <c r="O4577" s="225" t="str">
        <f t="shared" si="1282"/>
        <v/>
      </c>
      <c r="BF4577" s="141">
        <v>85015</v>
      </c>
      <c r="BG4577" s="142" t="s">
        <v>14297</v>
      </c>
      <c r="BH4577" s="141" t="s">
        <v>478</v>
      </c>
      <c r="BI4577" s="141" t="s">
        <v>176</v>
      </c>
      <c r="BJ4577" s="141"/>
      <c r="BK4577" s="141" t="s">
        <v>2208</v>
      </c>
      <c r="BL4577" s="141" t="s">
        <v>14296</v>
      </c>
      <c r="BM4577" s="141">
        <v>47.190159999999999</v>
      </c>
      <c r="BN4577" s="141">
        <v>-79.332409999999996</v>
      </c>
      <c r="BO4577" s="141">
        <v>2005</v>
      </c>
      <c r="BP4577" s="143" t="s">
        <v>25079</v>
      </c>
      <c r="BQ4577" s="143" t="s">
        <v>27848</v>
      </c>
    </row>
    <row r="4578" spans="15:69" x14ac:dyDescent="0.25">
      <c r="O4578" s="225" t="str">
        <f t="shared" si="1282"/>
        <v/>
      </c>
      <c r="BF4578" s="141">
        <v>81017</v>
      </c>
      <c r="BG4578" s="142" t="s">
        <v>13857</v>
      </c>
      <c r="BH4578" s="141" t="s">
        <v>180</v>
      </c>
      <c r="BI4578" s="141" t="s">
        <v>190</v>
      </c>
      <c r="BJ4578" s="141" t="s">
        <v>13858</v>
      </c>
      <c r="BK4578" s="141" t="s">
        <v>13859</v>
      </c>
      <c r="BL4578" s="141" t="s">
        <v>13860</v>
      </c>
      <c r="BM4578" s="141">
        <v>45.507241999999998</v>
      </c>
      <c r="BN4578" s="141">
        <v>-75.570775999999995</v>
      </c>
      <c r="BO4578" s="141">
        <v>2011</v>
      </c>
      <c r="BP4578" s="143" t="s">
        <v>24958</v>
      </c>
      <c r="BQ4578" s="143" t="s">
        <v>26794</v>
      </c>
    </row>
    <row r="4579" spans="15:69" x14ac:dyDescent="0.25">
      <c r="O4579" s="225" t="str">
        <f t="shared" si="1282"/>
        <v/>
      </c>
      <c r="BF4579" s="141">
        <v>81017</v>
      </c>
      <c r="BG4579" s="142" t="s">
        <v>13861</v>
      </c>
      <c r="BH4579" s="141" t="s">
        <v>180</v>
      </c>
      <c r="BI4579" s="141" t="s">
        <v>190</v>
      </c>
      <c r="BJ4579" s="141" t="s">
        <v>13862</v>
      </c>
      <c r="BK4579" s="141" t="s">
        <v>3230</v>
      </c>
      <c r="BL4579" s="141" t="s">
        <v>13863</v>
      </c>
      <c r="BM4579" s="141">
        <v>45.453679000000001</v>
      </c>
      <c r="BN4579" s="141">
        <v>-75.759619000000001</v>
      </c>
      <c r="BO4579" s="141">
        <v>2002</v>
      </c>
      <c r="BP4579" s="143" t="s">
        <v>24959</v>
      </c>
      <c r="BQ4579" s="143" t="s">
        <v>26794</v>
      </c>
    </row>
    <row r="4580" spans="15:69" x14ac:dyDescent="0.25">
      <c r="O4580" s="225" t="str">
        <f t="shared" si="1282"/>
        <v/>
      </c>
      <c r="BF4580" s="141">
        <v>81017</v>
      </c>
      <c r="BG4580" s="142" t="s">
        <v>13864</v>
      </c>
      <c r="BH4580" s="141" t="s">
        <v>180</v>
      </c>
      <c r="BI4580" s="141" t="s">
        <v>190</v>
      </c>
      <c r="BJ4580" s="141" t="s">
        <v>13865</v>
      </c>
      <c r="BK4580" s="141" t="s">
        <v>3325</v>
      </c>
      <c r="BL4580" s="141" t="s">
        <v>13856</v>
      </c>
      <c r="BM4580" s="141">
        <v>45.472714000000003</v>
      </c>
      <c r="BN4580" s="141">
        <v>-75.712659000000002</v>
      </c>
      <c r="BO4580" s="141">
        <v>2012</v>
      </c>
      <c r="BP4580" s="143" t="s">
        <v>24960</v>
      </c>
      <c r="BQ4580" s="143" t="s">
        <v>26794</v>
      </c>
    </row>
    <row r="4581" spans="15:69" x14ac:dyDescent="0.25">
      <c r="O4581" s="225" t="str">
        <f t="shared" si="1282"/>
        <v/>
      </c>
      <c r="BF4581" s="141">
        <v>81017</v>
      </c>
      <c r="BG4581" s="142" t="s">
        <v>13866</v>
      </c>
      <c r="BH4581" s="141" t="s">
        <v>180</v>
      </c>
      <c r="BI4581" s="141" t="s">
        <v>190</v>
      </c>
      <c r="BJ4581" s="141" t="s">
        <v>13867</v>
      </c>
      <c r="BK4581" s="141" t="s">
        <v>3117</v>
      </c>
      <c r="BL4581" s="141" t="s">
        <v>13868</v>
      </c>
      <c r="BM4581" s="141">
        <v>45.444161999999999</v>
      </c>
      <c r="BN4581" s="141">
        <v>-75.792280000000005</v>
      </c>
      <c r="BO4581" s="141">
        <v>2013</v>
      </c>
      <c r="BP4581" s="143" t="s">
        <v>24961</v>
      </c>
      <c r="BQ4581" s="143" t="s">
        <v>26794</v>
      </c>
    </row>
    <row r="4582" spans="15:69" x14ac:dyDescent="0.25">
      <c r="O4582" s="225" t="str">
        <f t="shared" si="1282"/>
        <v/>
      </c>
      <c r="BF4582" s="141">
        <v>81017</v>
      </c>
      <c r="BG4582" s="142" t="s">
        <v>13869</v>
      </c>
      <c r="BH4582" s="141" t="s">
        <v>180</v>
      </c>
      <c r="BI4582" s="141" t="s">
        <v>190</v>
      </c>
      <c r="BJ4582" s="141" t="s">
        <v>13870</v>
      </c>
      <c r="BK4582" s="141" t="s">
        <v>3117</v>
      </c>
      <c r="BL4582" s="141" t="s">
        <v>13871</v>
      </c>
      <c r="BM4582" s="141">
        <v>45.437434000000003</v>
      </c>
      <c r="BN4582" s="141">
        <v>-75.794625999999994</v>
      </c>
      <c r="BO4582" s="141">
        <v>2004</v>
      </c>
      <c r="BP4582" s="143" t="s">
        <v>24962</v>
      </c>
      <c r="BQ4582" s="143" t="s">
        <v>26794</v>
      </c>
    </row>
    <row r="4583" spans="15:69" x14ac:dyDescent="0.25">
      <c r="O4583" s="225" t="str">
        <f t="shared" si="1282"/>
        <v/>
      </c>
      <c r="BF4583" s="141">
        <v>81017</v>
      </c>
      <c r="BG4583" s="142" t="s">
        <v>13578</v>
      </c>
      <c r="BH4583" s="141" t="s">
        <v>478</v>
      </c>
      <c r="BI4583" s="141" t="s">
        <v>176</v>
      </c>
      <c r="BJ4583" s="141" t="s">
        <v>13579</v>
      </c>
      <c r="BK4583" s="141" t="s">
        <v>1708</v>
      </c>
      <c r="BL4583" s="141" t="s">
        <v>13580</v>
      </c>
      <c r="BM4583" s="141">
        <v>45.396617999999997</v>
      </c>
      <c r="BN4583" s="141">
        <v>-75.858345</v>
      </c>
      <c r="BO4583" s="141">
        <v>2012</v>
      </c>
      <c r="BP4583" s="143" t="s">
        <v>24880</v>
      </c>
      <c r="BQ4583" s="143" t="s">
        <v>26794</v>
      </c>
    </row>
    <row r="4584" spans="15:69" x14ac:dyDescent="0.25">
      <c r="O4584" s="225" t="str">
        <f t="shared" si="1282"/>
        <v/>
      </c>
      <c r="BF4584" s="141">
        <v>81017</v>
      </c>
      <c r="BG4584" s="142" t="s">
        <v>13581</v>
      </c>
      <c r="BH4584" s="141" t="s">
        <v>478</v>
      </c>
      <c r="BI4584" s="141" t="s">
        <v>176</v>
      </c>
      <c r="BJ4584" s="141" t="s">
        <v>13582</v>
      </c>
      <c r="BK4584" s="141" t="s">
        <v>11412</v>
      </c>
      <c r="BL4584" s="141" t="s">
        <v>13583</v>
      </c>
      <c r="BM4584" s="141">
        <v>45.419362</v>
      </c>
      <c r="BN4584" s="141">
        <v>-75.752555000000001</v>
      </c>
      <c r="BO4584" s="141">
        <v>1971</v>
      </c>
      <c r="BP4584" s="143" t="s">
        <v>24881</v>
      </c>
      <c r="BQ4584" s="143" t="s">
        <v>26794</v>
      </c>
    </row>
    <row r="4585" spans="15:69" x14ac:dyDescent="0.25">
      <c r="O4585" s="225" t="str">
        <f t="shared" si="1282"/>
        <v/>
      </c>
      <c r="BF4585" s="141">
        <v>81017</v>
      </c>
      <c r="BG4585" s="142" t="s">
        <v>13636</v>
      </c>
      <c r="BH4585" s="141" t="s">
        <v>478</v>
      </c>
      <c r="BI4585" s="141" t="s">
        <v>176</v>
      </c>
      <c r="BJ4585" s="141" t="s">
        <v>13637</v>
      </c>
      <c r="BK4585" s="141" t="s">
        <v>3157</v>
      </c>
      <c r="BL4585" s="141" t="s">
        <v>13638</v>
      </c>
      <c r="BM4585" s="141">
        <v>45.594261000000003</v>
      </c>
      <c r="BN4585" s="141">
        <v>-75.418334000000002</v>
      </c>
      <c r="BO4585" s="141">
        <v>2015</v>
      </c>
      <c r="BP4585" s="143" t="s">
        <v>24889</v>
      </c>
      <c r="BQ4585" s="143" t="s">
        <v>26794</v>
      </c>
    </row>
    <row r="4586" spans="15:69" x14ac:dyDescent="0.25">
      <c r="O4586" s="225" t="str">
        <f t="shared" si="1282"/>
        <v/>
      </c>
      <c r="BF4586" s="141">
        <v>81017</v>
      </c>
      <c r="BG4586" s="142" t="s">
        <v>13639</v>
      </c>
      <c r="BH4586" s="141" t="s">
        <v>478</v>
      </c>
      <c r="BI4586" s="141" t="s">
        <v>176</v>
      </c>
      <c r="BJ4586" s="141" t="s">
        <v>13640</v>
      </c>
      <c r="BK4586" s="141" t="s">
        <v>13641</v>
      </c>
      <c r="BL4586" s="141" t="s">
        <v>2355</v>
      </c>
      <c r="BM4586" s="141">
        <v>45.475727999999997</v>
      </c>
      <c r="BN4586" s="141">
        <v>-75.666674999999998</v>
      </c>
      <c r="BO4586" s="141">
        <v>1984</v>
      </c>
      <c r="BP4586" s="143" t="s">
        <v>24890</v>
      </c>
      <c r="BQ4586" s="143" t="s">
        <v>26794</v>
      </c>
    </row>
    <row r="4587" spans="15:69" x14ac:dyDescent="0.25">
      <c r="O4587" s="225" t="str">
        <f t="shared" si="1282"/>
        <v/>
      </c>
      <c r="BF4587" s="141">
        <v>81017</v>
      </c>
      <c r="BG4587" s="142" t="s">
        <v>13642</v>
      </c>
      <c r="BH4587" s="141" t="s">
        <v>478</v>
      </c>
      <c r="BI4587" s="141" t="s">
        <v>177</v>
      </c>
      <c r="BJ4587" s="141" t="s">
        <v>13643</v>
      </c>
      <c r="BK4587" s="141" t="s">
        <v>3335</v>
      </c>
      <c r="BL4587" s="141" t="s">
        <v>13644</v>
      </c>
      <c r="BM4587" s="141">
        <v>45.448425999999998</v>
      </c>
      <c r="BN4587" s="141">
        <v>-75.768181999999996</v>
      </c>
      <c r="BO4587" s="141">
        <v>1963</v>
      </c>
      <c r="BP4587" s="143" t="s">
        <v>24891</v>
      </c>
      <c r="BQ4587" s="143" t="s">
        <v>26794</v>
      </c>
    </row>
    <row r="4588" spans="15:69" x14ac:dyDescent="0.25">
      <c r="O4588" s="225" t="str">
        <f t="shared" si="1282"/>
        <v/>
      </c>
      <c r="BF4588" s="141">
        <v>81017</v>
      </c>
      <c r="BG4588" s="142" t="s">
        <v>13645</v>
      </c>
      <c r="BH4588" s="141" t="s">
        <v>478</v>
      </c>
      <c r="BI4588" s="141" t="s">
        <v>177</v>
      </c>
      <c r="BJ4588" s="141" t="s">
        <v>13646</v>
      </c>
      <c r="BK4588" s="141" t="s">
        <v>13647</v>
      </c>
      <c r="BL4588" s="141" t="s">
        <v>13648</v>
      </c>
      <c r="BM4588" s="141">
        <v>45.492037000000003</v>
      </c>
      <c r="BN4588" s="141">
        <v>-75.738901999999996</v>
      </c>
      <c r="BO4588" s="141">
        <v>1992</v>
      </c>
      <c r="BP4588" s="143" t="s">
        <v>24892</v>
      </c>
      <c r="BQ4588" s="143" t="s">
        <v>26794</v>
      </c>
    </row>
    <row r="4589" spans="15:69" x14ac:dyDescent="0.25">
      <c r="O4589" s="225" t="str">
        <f t="shared" si="1282"/>
        <v/>
      </c>
      <c r="BF4589" s="141">
        <v>81017</v>
      </c>
      <c r="BG4589" s="142" t="s">
        <v>13649</v>
      </c>
      <c r="BH4589" s="141" t="s">
        <v>478</v>
      </c>
      <c r="BI4589" s="141" t="s">
        <v>177</v>
      </c>
      <c r="BJ4589" s="141" t="s">
        <v>13650</v>
      </c>
      <c r="BK4589" s="141" t="s">
        <v>11318</v>
      </c>
      <c r="BL4589" s="141" t="s">
        <v>13651</v>
      </c>
      <c r="BM4589" s="141">
        <v>45.412398000000003</v>
      </c>
      <c r="BN4589" s="141">
        <v>-75.824617000000003</v>
      </c>
      <c r="BO4589" s="141">
        <v>1995</v>
      </c>
      <c r="BP4589" s="143" t="s">
        <v>24893</v>
      </c>
      <c r="BQ4589" s="143" t="s">
        <v>26794</v>
      </c>
    </row>
    <row r="4590" spans="15:69" x14ac:dyDescent="0.25">
      <c r="O4590" s="225" t="str">
        <f t="shared" si="1282"/>
        <v/>
      </c>
      <c r="BF4590" s="141">
        <v>81017</v>
      </c>
      <c r="BG4590" s="142" t="s">
        <v>13652</v>
      </c>
      <c r="BH4590" s="141" t="s">
        <v>478</v>
      </c>
      <c r="BI4590" s="141" t="s">
        <v>177</v>
      </c>
      <c r="BJ4590" s="141" t="s">
        <v>13653</v>
      </c>
      <c r="BK4590" s="141" t="s">
        <v>13654</v>
      </c>
      <c r="BL4590" s="141" t="s">
        <v>13655</v>
      </c>
      <c r="BM4590" s="141">
        <v>45.559125000000002</v>
      </c>
      <c r="BN4590" s="141">
        <v>-75.417767999999995</v>
      </c>
      <c r="BO4590" s="141">
        <v>2001</v>
      </c>
      <c r="BP4590" s="143" t="s">
        <v>24894</v>
      </c>
      <c r="BQ4590" s="143" t="s">
        <v>26794</v>
      </c>
    </row>
    <row r="4591" spans="15:69" x14ac:dyDescent="0.25">
      <c r="O4591" s="225" t="str">
        <f t="shared" si="1282"/>
        <v/>
      </c>
      <c r="BF4591" s="141">
        <v>81017</v>
      </c>
      <c r="BG4591" s="142" t="s">
        <v>13656</v>
      </c>
      <c r="BH4591" s="141" t="s">
        <v>478</v>
      </c>
      <c r="BI4591" s="141" t="s">
        <v>177</v>
      </c>
      <c r="BJ4591" s="141" t="s">
        <v>13657</v>
      </c>
      <c r="BK4591" s="141" t="s">
        <v>13658</v>
      </c>
      <c r="BL4591" s="141" t="s">
        <v>12115</v>
      </c>
      <c r="BM4591" s="141">
        <v>45.500168000000002</v>
      </c>
      <c r="BN4591" s="141">
        <v>-75.653191000000007</v>
      </c>
      <c r="BO4591" s="141">
        <v>1970</v>
      </c>
      <c r="BP4591" s="143" t="s">
        <v>24895</v>
      </c>
      <c r="BQ4591" s="143" t="s">
        <v>26794</v>
      </c>
    </row>
    <row r="4592" spans="15:69" x14ac:dyDescent="0.25">
      <c r="O4592" s="225" t="str">
        <f t="shared" si="1282"/>
        <v/>
      </c>
      <c r="BF4592" s="141">
        <v>81017</v>
      </c>
      <c r="BG4592" s="142" t="s">
        <v>13659</v>
      </c>
      <c r="BH4592" s="141" t="s">
        <v>478</v>
      </c>
      <c r="BI4592" s="141" t="s">
        <v>177</v>
      </c>
      <c r="BJ4592" s="141" t="s">
        <v>13660</v>
      </c>
      <c r="BK4592" s="141" t="s">
        <v>12537</v>
      </c>
      <c r="BL4592" s="141" t="s">
        <v>13661</v>
      </c>
      <c r="BM4592" s="141">
        <v>45.50723</v>
      </c>
      <c r="BN4592" s="141">
        <v>-75.589236</v>
      </c>
      <c r="BO4592" s="141">
        <v>2010</v>
      </c>
      <c r="BP4592" s="143" t="s">
        <v>24896</v>
      </c>
      <c r="BQ4592" s="143" t="s">
        <v>26794</v>
      </c>
    </row>
    <row r="4593" spans="15:69" x14ac:dyDescent="0.25">
      <c r="O4593" s="225" t="str">
        <f t="shared" si="1282"/>
        <v/>
      </c>
      <c r="BF4593" s="141">
        <v>81017</v>
      </c>
      <c r="BG4593" s="142" t="s">
        <v>13662</v>
      </c>
      <c r="BH4593" s="141" t="s">
        <v>478</v>
      </c>
      <c r="BI4593" s="141" t="s">
        <v>186</v>
      </c>
      <c r="BJ4593" s="141" t="s">
        <v>13663</v>
      </c>
      <c r="BK4593" s="141" t="s">
        <v>2587</v>
      </c>
      <c r="BL4593" s="141" t="s">
        <v>13664</v>
      </c>
      <c r="BM4593" s="141">
        <v>45.443181000000003</v>
      </c>
      <c r="BN4593" s="141">
        <v>-75.749962999999994</v>
      </c>
      <c r="BO4593" s="141">
        <v>1969</v>
      </c>
      <c r="BP4593" s="143" t="s">
        <v>24897</v>
      </c>
      <c r="BQ4593" s="143" t="s">
        <v>26794</v>
      </c>
    </row>
    <row r="4594" spans="15:69" x14ac:dyDescent="0.25">
      <c r="O4594" s="225" t="str">
        <f t="shared" si="1282"/>
        <v/>
      </c>
      <c r="BF4594" s="141">
        <v>81017</v>
      </c>
      <c r="BG4594" s="142" t="s">
        <v>13665</v>
      </c>
      <c r="BH4594" s="141" t="s">
        <v>478</v>
      </c>
      <c r="BI4594" s="141" t="s">
        <v>186</v>
      </c>
      <c r="BJ4594" s="141" t="s">
        <v>13666</v>
      </c>
      <c r="BK4594" s="141" t="s">
        <v>2396</v>
      </c>
      <c r="BL4594" s="141" t="s">
        <v>13667</v>
      </c>
      <c r="BM4594" s="141">
        <v>45.466467000000002</v>
      </c>
      <c r="BN4594" s="141">
        <v>-75.774591000000001</v>
      </c>
      <c r="BO4594" s="141">
        <v>1989</v>
      </c>
      <c r="BP4594" s="143" t="s">
        <v>24898</v>
      </c>
      <c r="BQ4594" s="143" t="s">
        <v>26794</v>
      </c>
    </row>
    <row r="4595" spans="15:69" x14ac:dyDescent="0.25">
      <c r="O4595" s="225" t="str">
        <f t="shared" si="1282"/>
        <v/>
      </c>
      <c r="BF4595" s="141">
        <v>81017</v>
      </c>
      <c r="BG4595" s="142" t="s">
        <v>13668</v>
      </c>
      <c r="BH4595" s="141" t="s">
        <v>478</v>
      </c>
      <c r="BI4595" s="141" t="s">
        <v>186</v>
      </c>
      <c r="BJ4595" s="141" t="s">
        <v>13669</v>
      </c>
      <c r="BK4595" s="141" t="s">
        <v>3190</v>
      </c>
      <c r="BL4595" s="141" t="s">
        <v>13670</v>
      </c>
      <c r="BM4595" s="141">
        <v>45.438276999999999</v>
      </c>
      <c r="BN4595" s="141">
        <v>-75.767308999999997</v>
      </c>
      <c r="BO4595" s="141">
        <v>1997</v>
      </c>
      <c r="BP4595" s="143" t="s">
        <v>24897</v>
      </c>
      <c r="BQ4595" s="143" t="s">
        <v>26794</v>
      </c>
    </row>
    <row r="4596" spans="15:69" x14ac:dyDescent="0.25">
      <c r="O4596" s="225" t="str">
        <f t="shared" si="1282"/>
        <v/>
      </c>
      <c r="BF4596" s="141">
        <v>81017</v>
      </c>
      <c r="BG4596" s="142" t="s">
        <v>13671</v>
      </c>
      <c r="BH4596" s="141" t="s">
        <v>478</v>
      </c>
      <c r="BI4596" s="141" t="s">
        <v>186</v>
      </c>
      <c r="BJ4596" s="141" t="s">
        <v>13672</v>
      </c>
      <c r="BK4596" s="141" t="s">
        <v>4913</v>
      </c>
      <c r="BL4596" s="141" t="s">
        <v>12115</v>
      </c>
      <c r="BM4596" s="141">
        <v>45.496425000000002</v>
      </c>
      <c r="BN4596" s="141">
        <v>-75.652096</v>
      </c>
      <c r="BO4596" s="141">
        <v>1994</v>
      </c>
      <c r="BP4596" s="143"/>
      <c r="BQ4596" s="143" t="s">
        <v>26794</v>
      </c>
    </row>
    <row r="4597" spans="15:69" x14ac:dyDescent="0.25">
      <c r="O4597" s="225" t="str">
        <f t="shared" si="1282"/>
        <v/>
      </c>
      <c r="BF4597" s="141">
        <v>81017</v>
      </c>
      <c r="BG4597" s="142" t="s">
        <v>13673</v>
      </c>
      <c r="BH4597" s="141" t="s">
        <v>478</v>
      </c>
      <c r="BI4597" s="141" t="s">
        <v>186</v>
      </c>
      <c r="BJ4597" s="141" t="s">
        <v>13674</v>
      </c>
      <c r="BK4597" s="141" t="s">
        <v>1825</v>
      </c>
      <c r="BL4597" s="141" t="s">
        <v>13675</v>
      </c>
      <c r="BM4597" s="141">
        <v>45.473542000000002</v>
      </c>
      <c r="BN4597" s="141">
        <v>-75.727530000000002</v>
      </c>
      <c r="BO4597" s="141">
        <v>1970</v>
      </c>
      <c r="BP4597" s="143" t="s">
        <v>24899</v>
      </c>
      <c r="BQ4597" s="143" t="s">
        <v>26794</v>
      </c>
    </row>
    <row r="4598" spans="15:69" x14ac:dyDescent="0.25">
      <c r="O4598" s="225" t="str">
        <f t="shared" si="1282"/>
        <v/>
      </c>
      <c r="BF4598" s="141">
        <v>81017</v>
      </c>
      <c r="BG4598" s="142" t="s">
        <v>13676</v>
      </c>
      <c r="BH4598" s="141" t="s">
        <v>478</v>
      </c>
      <c r="BI4598" s="141" t="s">
        <v>186</v>
      </c>
      <c r="BJ4598" s="141" t="s">
        <v>13677</v>
      </c>
      <c r="BK4598" s="141" t="s">
        <v>2376</v>
      </c>
      <c r="BL4598" s="141" t="s">
        <v>13678</v>
      </c>
      <c r="BM4598" s="141">
        <v>45.404792</v>
      </c>
      <c r="BN4598" s="141">
        <v>-75.856052000000005</v>
      </c>
      <c r="BO4598" s="141">
        <v>1994</v>
      </c>
      <c r="BP4598" s="143" t="s">
        <v>24897</v>
      </c>
      <c r="BQ4598" s="143" t="s">
        <v>26794</v>
      </c>
    </row>
    <row r="4599" spans="15:69" x14ac:dyDescent="0.25">
      <c r="O4599" s="225" t="str">
        <f t="shared" si="1282"/>
        <v/>
      </c>
      <c r="BF4599" s="141">
        <v>81017</v>
      </c>
      <c r="BG4599" s="142" t="s">
        <v>13679</v>
      </c>
      <c r="BH4599" s="141" t="s">
        <v>478</v>
      </c>
      <c r="BI4599" s="141" t="s">
        <v>186</v>
      </c>
      <c r="BJ4599" s="141" t="s">
        <v>13680</v>
      </c>
      <c r="BK4599" s="141" t="s">
        <v>13634</v>
      </c>
      <c r="BL4599" s="141" t="s">
        <v>13681</v>
      </c>
      <c r="BM4599" s="141">
        <v>45.398510999999999</v>
      </c>
      <c r="BN4599" s="141">
        <v>-75.844049999999996</v>
      </c>
      <c r="BO4599" s="141">
        <v>1961</v>
      </c>
      <c r="BP4599" s="143" t="s">
        <v>24900</v>
      </c>
      <c r="BQ4599" s="143" t="s">
        <v>26794</v>
      </c>
    </row>
    <row r="4600" spans="15:69" x14ac:dyDescent="0.25">
      <c r="O4600" s="225" t="str">
        <f t="shared" si="1282"/>
        <v/>
      </c>
      <c r="BF4600" s="141">
        <v>81017</v>
      </c>
      <c r="BG4600" s="142" t="s">
        <v>13682</v>
      </c>
      <c r="BH4600" s="141" t="s">
        <v>478</v>
      </c>
      <c r="BI4600" s="141" t="s">
        <v>186</v>
      </c>
      <c r="BJ4600" s="141" t="s">
        <v>13683</v>
      </c>
      <c r="BK4600" s="141" t="s">
        <v>2288</v>
      </c>
      <c r="BL4600" s="141" t="s">
        <v>13684</v>
      </c>
      <c r="BM4600" s="141">
        <v>45.588017000000001</v>
      </c>
      <c r="BN4600" s="141">
        <v>-75.428002000000006</v>
      </c>
      <c r="BO4600" s="141">
        <v>2002</v>
      </c>
      <c r="BP4600" s="143"/>
      <c r="BQ4600" s="143" t="s">
        <v>26794</v>
      </c>
    </row>
    <row r="4601" spans="15:69" x14ac:dyDescent="0.25">
      <c r="O4601" s="225" t="str">
        <f t="shared" si="1282"/>
        <v/>
      </c>
      <c r="BF4601" s="141">
        <v>81017</v>
      </c>
      <c r="BG4601" s="142" t="s">
        <v>13685</v>
      </c>
      <c r="BH4601" s="141" t="s">
        <v>478</v>
      </c>
      <c r="BI4601" s="141" t="s">
        <v>186</v>
      </c>
      <c r="BJ4601" s="141" t="s">
        <v>13686</v>
      </c>
      <c r="BK4601" s="141" t="s">
        <v>13687</v>
      </c>
      <c r="BL4601" s="141" t="s">
        <v>13688</v>
      </c>
      <c r="BM4601" s="141">
        <v>45.485055000000003</v>
      </c>
      <c r="BN4601" s="141">
        <v>-75.631477000000004</v>
      </c>
      <c r="BO4601" s="141">
        <v>1995</v>
      </c>
      <c r="BP4601" s="143" t="s">
        <v>24901</v>
      </c>
      <c r="BQ4601" s="143" t="s">
        <v>26794</v>
      </c>
    </row>
    <row r="4602" spans="15:69" x14ac:dyDescent="0.25">
      <c r="O4602" s="225" t="str">
        <f t="shared" si="1282"/>
        <v/>
      </c>
      <c r="BF4602" s="141">
        <v>81017</v>
      </c>
      <c r="BG4602" s="142" t="s">
        <v>13689</v>
      </c>
      <c r="BH4602" s="141" t="s">
        <v>478</v>
      </c>
      <c r="BI4602" s="141" t="s">
        <v>186</v>
      </c>
      <c r="BJ4602" s="141" t="s">
        <v>13690</v>
      </c>
      <c r="BK4602" s="141" t="s">
        <v>13691</v>
      </c>
      <c r="BL4602" s="141" t="s">
        <v>2355</v>
      </c>
      <c r="BM4602" s="141">
        <v>45.504683</v>
      </c>
      <c r="BN4602" s="141">
        <v>-75.761516999999998</v>
      </c>
      <c r="BO4602" s="141">
        <v>2005</v>
      </c>
      <c r="BP4602" s="143" t="s">
        <v>24902</v>
      </c>
      <c r="BQ4602" s="143" t="s">
        <v>26794</v>
      </c>
    </row>
    <row r="4603" spans="15:69" x14ac:dyDescent="0.25">
      <c r="O4603" s="225" t="str">
        <f t="shared" si="1282"/>
        <v/>
      </c>
      <c r="BF4603" s="141">
        <v>81017</v>
      </c>
      <c r="BG4603" s="142" t="s">
        <v>13692</v>
      </c>
      <c r="BH4603" s="141" t="s">
        <v>180</v>
      </c>
      <c r="BI4603" s="141" t="s">
        <v>178</v>
      </c>
      <c r="BJ4603" s="141" t="s">
        <v>13693</v>
      </c>
      <c r="BK4603" s="141" t="s">
        <v>13694</v>
      </c>
      <c r="BL4603" s="141" t="s">
        <v>5620</v>
      </c>
      <c r="BM4603" s="141">
        <v>45.480575999999999</v>
      </c>
      <c r="BN4603" s="141">
        <v>-75.60463</v>
      </c>
      <c r="BO4603" s="141">
        <v>1982</v>
      </c>
      <c r="BP4603" s="143" t="s">
        <v>24903</v>
      </c>
      <c r="BQ4603" s="143" t="s">
        <v>26794</v>
      </c>
    </row>
    <row r="4604" spans="15:69" x14ac:dyDescent="0.25">
      <c r="O4604" s="225" t="str">
        <f t="shared" si="1282"/>
        <v/>
      </c>
      <c r="BF4604" s="141">
        <v>81017</v>
      </c>
      <c r="BG4604" s="142" t="s">
        <v>13695</v>
      </c>
      <c r="BH4604" s="141" t="s">
        <v>180</v>
      </c>
      <c r="BI4604" s="141" t="s">
        <v>178</v>
      </c>
      <c r="BJ4604" s="141" t="s">
        <v>13696</v>
      </c>
      <c r="BK4604" s="141" t="s">
        <v>2376</v>
      </c>
      <c r="BL4604" s="141" t="s">
        <v>13697</v>
      </c>
      <c r="BM4604" s="141">
        <v>45.534126000000001</v>
      </c>
      <c r="BN4604" s="141">
        <v>-75.419320999999997</v>
      </c>
      <c r="BO4604" s="141">
        <v>1993</v>
      </c>
      <c r="BP4604" s="143" t="s">
        <v>24903</v>
      </c>
      <c r="BQ4604" s="143" t="s">
        <v>26794</v>
      </c>
    </row>
    <row r="4605" spans="15:69" x14ac:dyDescent="0.25">
      <c r="O4605" s="225" t="str">
        <f t="shared" si="1282"/>
        <v/>
      </c>
      <c r="BF4605" s="141">
        <v>81017</v>
      </c>
      <c r="BG4605" s="142" t="s">
        <v>13698</v>
      </c>
      <c r="BH4605" s="141" t="s">
        <v>180</v>
      </c>
      <c r="BI4605" s="141" t="s">
        <v>190</v>
      </c>
      <c r="BJ4605" s="141" t="s">
        <v>13699</v>
      </c>
      <c r="BK4605" s="141" t="s">
        <v>13700</v>
      </c>
      <c r="BL4605" s="141" t="s">
        <v>13701</v>
      </c>
      <c r="BM4605" s="141">
        <v>45.406340999999998</v>
      </c>
      <c r="BN4605" s="141">
        <v>-75.871733000000006</v>
      </c>
      <c r="BO4605" s="141">
        <v>2005</v>
      </c>
      <c r="BP4605" s="143" t="s">
        <v>24904</v>
      </c>
      <c r="BQ4605" s="143" t="s">
        <v>26794</v>
      </c>
    </row>
    <row r="4606" spans="15:69" x14ac:dyDescent="0.25">
      <c r="O4606" s="225" t="str">
        <f t="shared" si="1282"/>
        <v/>
      </c>
      <c r="BF4606" s="141">
        <v>81017</v>
      </c>
      <c r="BG4606" s="142" t="s">
        <v>13702</v>
      </c>
      <c r="BH4606" s="141" t="s">
        <v>180</v>
      </c>
      <c r="BI4606" s="141" t="s">
        <v>190</v>
      </c>
      <c r="BJ4606" s="141" t="s">
        <v>13703</v>
      </c>
      <c r="BK4606" s="141" t="s">
        <v>1559</v>
      </c>
      <c r="BL4606" s="141" t="s">
        <v>13704</v>
      </c>
      <c r="BM4606" s="141">
        <v>45.500042999999998</v>
      </c>
      <c r="BN4606" s="141">
        <v>-75.671640999999994</v>
      </c>
      <c r="BO4606" s="141">
        <v>2007</v>
      </c>
      <c r="BP4606" s="143" t="s">
        <v>24905</v>
      </c>
      <c r="BQ4606" s="143" t="s">
        <v>26794</v>
      </c>
    </row>
    <row r="4607" spans="15:69" x14ac:dyDescent="0.25">
      <c r="O4607" s="225" t="str">
        <f t="shared" si="1282"/>
        <v/>
      </c>
      <c r="BF4607" s="141">
        <v>81017</v>
      </c>
      <c r="BG4607" s="142" t="s">
        <v>13872</v>
      </c>
      <c r="BH4607" s="141" t="s">
        <v>180</v>
      </c>
      <c r="BI4607" s="141" t="s">
        <v>190</v>
      </c>
      <c r="BJ4607" s="141" t="s">
        <v>13873</v>
      </c>
      <c r="BK4607" s="141" t="s">
        <v>11608</v>
      </c>
      <c r="BL4607" s="141" t="s">
        <v>13874</v>
      </c>
      <c r="BM4607" s="141">
        <v>45.417538999999998</v>
      </c>
      <c r="BN4607" s="141">
        <v>-75.835768999999999</v>
      </c>
      <c r="BO4607" s="141">
        <v>2005</v>
      </c>
      <c r="BP4607" s="143" t="s">
        <v>24963</v>
      </c>
      <c r="BQ4607" s="143" t="s">
        <v>26794</v>
      </c>
    </row>
    <row r="4608" spans="15:69" x14ac:dyDescent="0.25">
      <c r="O4608" s="225" t="str">
        <f t="shared" si="1282"/>
        <v/>
      </c>
      <c r="BF4608" s="141">
        <v>81017</v>
      </c>
      <c r="BG4608" s="142" t="s">
        <v>13875</v>
      </c>
      <c r="BH4608" s="141" t="s">
        <v>180</v>
      </c>
      <c r="BI4608" s="141" t="s">
        <v>190</v>
      </c>
      <c r="BJ4608" s="141" t="s">
        <v>13876</v>
      </c>
      <c r="BK4608" s="141" t="s">
        <v>1825</v>
      </c>
      <c r="BL4608" s="141" t="s">
        <v>13877</v>
      </c>
      <c r="BM4608" s="141">
        <v>45.413955999999999</v>
      </c>
      <c r="BN4608" s="141">
        <v>-75.797453000000004</v>
      </c>
      <c r="BO4608" s="141">
        <v>1987</v>
      </c>
      <c r="BP4608" s="143" t="s">
        <v>24964</v>
      </c>
      <c r="BQ4608" s="143" t="s">
        <v>26794</v>
      </c>
    </row>
    <row r="4609" spans="15:69" x14ac:dyDescent="0.25">
      <c r="O4609" s="225" t="str">
        <f t="shared" si="1282"/>
        <v/>
      </c>
      <c r="BF4609" s="141">
        <v>81017</v>
      </c>
      <c r="BG4609" s="142" t="s">
        <v>13878</v>
      </c>
      <c r="BH4609" s="141" t="s">
        <v>180</v>
      </c>
      <c r="BI4609" s="141" t="s">
        <v>190</v>
      </c>
      <c r="BJ4609" s="141" t="s">
        <v>13879</v>
      </c>
      <c r="BK4609" s="141" t="s">
        <v>10649</v>
      </c>
      <c r="BL4609" s="141" t="s">
        <v>13651</v>
      </c>
      <c r="BM4609" s="141">
        <v>45.413505999999998</v>
      </c>
      <c r="BN4609" s="141">
        <v>-75.800184000000002</v>
      </c>
      <c r="BO4609" s="141">
        <v>2004</v>
      </c>
      <c r="BP4609" s="143" t="s">
        <v>24965</v>
      </c>
      <c r="BQ4609" s="143" t="s">
        <v>26794</v>
      </c>
    </row>
    <row r="4610" spans="15:69" x14ac:dyDescent="0.25">
      <c r="O4610" s="225" t="str">
        <f t="shared" si="1282"/>
        <v/>
      </c>
      <c r="BF4610" s="141">
        <v>81017</v>
      </c>
      <c r="BG4610" s="142" t="s">
        <v>13880</v>
      </c>
      <c r="BH4610" s="141" t="s">
        <v>180</v>
      </c>
      <c r="BI4610" s="141" t="s">
        <v>190</v>
      </c>
      <c r="BJ4610" s="141" t="s">
        <v>13881</v>
      </c>
      <c r="BK4610" s="141" t="s">
        <v>461</v>
      </c>
      <c r="BL4610" s="141" t="s">
        <v>3748</v>
      </c>
      <c r="BM4610" s="141">
        <v>45.386944999999997</v>
      </c>
      <c r="BN4610" s="141">
        <v>-75.805733000000004</v>
      </c>
      <c r="BO4610" s="141">
        <v>1995</v>
      </c>
      <c r="BP4610" s="143" t="s">
        <v>24966</v>
      </c>
      <c r="BQ4610" s="143" t="s">
        <v>26794</v>
      </c>
    </row>
    <row r="4611" spans="15:69" x14ac:dyDescent="0.25">
      <c r="O4611" s="225" t="str">
        <f t="shared" si="1282"/>
        <v/>
      </c>
      <c r="BF4611" s="141">
        <v>81017</v>
      </c>
      <c r="BG4611" s="142" t="s">
        <v>13882</v>
      </c>
      <c r="BH4611" s="141" t="s">
        <v>180</v>
      </c>
      <c r="BI4611" s="141" t="s">
        <v>190</v>
      </c>
      <c r="BJ4611" s="141" t="s">
        <v>13883</v>
      </c>
      <c r="BK4611" s="141" t="s">
        <v>2883</v>
      </c>
      <c r="BL4611" s="141" t="s">
        <v>13884</v>
      </c>
      <c r="BM4611" s="141">
        <v>45.397392000000004</v>
      </c>
      <c r="BN4611" s="141">
        <v>-75.800314999999998</v>
      </c>
      <c r="BO4611" s="141">
        <v>2003</v>
      </c>
      <c r="BP4611" s="143" t="s">
        <v>24967</v>
      </c>
      <c r="BQ4611" s="143" t="s">
        <v>26794</v>
      </c>
    </row>
    <row r="4612" spans="15:69" x14ac:dyDescent="0.25">
      <c r="O4612" s="225" t="str">
        <f t="shared" si="1282"/>
        <v/>
      </c>
      <c r="BF4612" s="141">
        <v>81017</v>
      </c>
      <c r="BG4612" s="142" t="s">
        <v>13885</v>
      </c>
      <c r="BH4612" s="141" t="s">
        <v>180</v>
      </c>
      <c r="BI4612" s="141" t="s">
        <v>190</v>
      </c>
      <c r="BJ4612" s="141" t="s">
        <v>13886</v>
      </c>
      <c r="BK4612" s="141" t="s">
        <v>2602</v>
      </c>
      <c r="BL4612" s="141" t="s">
        <v>13887</v>
      </c>
      <c r="BM4612" s="141">
        <v>45.499482999999998</v>
      </c>
      <c r="BN4612" s="141">
        <v>-75.619131999999993</v>
      </c>
      <c r="BO4612" s="141">
        <v>2013</v>
      </c>
      <c r="BP4612" s="143" t="s">
        <v>24968</v>
      </c>
      <c r="BQ4612" s="143" t="s">
        <v>26794</v>
      </c>
    </row>
    <row r="4613" spans="15:69" x14ac:dyDescent="0.25">
      <c r="O4613" s="225" t="str">
        <f t="shared" si="1282"/>
        <v/>
      </c>
      <c r="BF4613" s="141">
        <v>81017</v>
      </c>
      <c r="BG4613" s="142" t="s">
        <v>13888</v>
      </c>
      <c r="BH4613" s="141" t="s">
        <v>180</v>
      </c>
      <c r="BI4613" s="141" t="s">
        <v>190</v>
      </c>
      <c r="BJ4613" s="141" t="s">
        <v>13889</v>
      </c>
      <c r="BK4613" s="141" t="s">
        <v>4842</v>
      </c>
      <c r="BL4613" s="141" t="s">
        <v>13638</v>
      </c>
      <c r="BM4613" s="141">
        <v>45.571573999999998</v>
      </c>
      <c r="BN4613" s="141">
        <v>-75.412760000000006</v>
      </c>
      <c r="BO4613" s="141">
        <v>2011</v>
      </c>
      <c r="BP4613" s="143" t="s">
        <v>24969</v>
      </c>
      <c r="BQ4613" s="143" t="s">
        <v>26794</v>
      </c>
    </row>
    <row r="4614" spans="15:69" x14ac:dyDescent="0.25">
      <c r="O4614" s="225" t="str">
        <f t="shared" si="1282"/>
        <v/>
      </c>
      <c r="BF4614" s="141">
        <v>81017</v>
      </c>
      <c r="BG4614" s="142" t="s">
        <v>13890</v>
      </c>
      <c r="BH4614" s="141" t="s">
        <v>180</v>
      </c>
      <c r="BI4614" s="141" t="s">
        <v>190</v>
      </c>
      <c r="BJ4614" s="141" t="s">
        <v>13891</v>
      </c>
      <c r="BK4614" s="141" t="s">
        <v>1622</v>
      </c>
      <c r="BL4614" s="141" t="s">
        <v>13766</v>
      </c>
      <c r="BM4614" s="141">
        <v>45.490640999999997</v>
      </c>
      <c r="BN4614" s="141">
        <v>-75.698792999999995</v>
      </c>
      <c r="BO4614" s="141">
        <v>2000</v>
      </c>
      <c r="BP4614" s="143" t="s">
        <v>24970</v>
      </c>
      <c r="BQ4614" s="143" t="s">
        <v>26794</v>
      </c>
    </row>
    <row r="4615" spans="15:69" x14ac:dyDescent="0.25">
      <c r="O4615" s="225" t="str">
        <f t="shared" si="1282"/>
        <v/>
      </c>
      <c r="BF4615" s="141">
        <v>81017</v>
      </c>
      <c r="BG4615" s="142" t="s">
        <v>13892</v>
      </c>
      <c r="BH4615" s="141" t="s">
        <v>180</v>
      </c>
      <c r="BI4615" s="141" t="s">
        <v>190</v>
      </c>
      <c r="BJ4615" s="141" t="s">
        <v>13893</v>
      </c>
      <c r="BK4615" s="141" t="s">
        <v>1815</v>
      </c>
      <c r="BL4615" s="141" t="s">
        <v>13894</v>
      </c>
      <c r="BM4615" s="141">
        <v>45.497444000000002</v>
      </c>
      <c r="BN4615" s="141">
        <v>-75.673198999999997</v>
      </c>
      <c r="BO4615" s="141">
        <v>2000</v>
      </c>
      <c r="BP4615" s="143" t="s">
        <v>24971</v>
      </c>
      <c r="BQ4615" s="143" t="s">
        <v>26794</v>
      </c>
    </row>
    <row r="4616" spans="15:69" x14ac:dyDescent="0.25">
      <c r="O4616" s="225" t="str">
        <f t="shared" si="1282"/>
        <v/>
      </c>
      <c r="BF4616" s="141">
        <v>81017</v>
      </c>
      <c r="BG4616" s="142" t="s">
        <v>13895</v>
      </c>
      <c r="BH4616" s="141" t="s">
        <v>180</v>
      </c>
      <c r="BI4616" s="141" t="s">
        <v>190</v>
      </c>
      <c r="BJ4616" s="141" t="s">
        <v>13896</v>
      </c>
      <c r="BK4616" s="141" t="s">
        <v>2082</v>
      </c>
      <c r="BL4616" s="141" t="s">
        <v>13897</v>
      </c>
      <c r="BM4616" s="141">
        <v>45.444381999999997</v>
      </c>
      <c r="BN4616" s="141">
        <v>-75.789953999999994</v>
      </c>
      <c r="BO4616" s="141">
        <v>2012</v>
      </c>
      <c r="BP4616" s="143" t="s">
        <v>24972</v>
      </c>
      <c r="BQ4616" s="143" t="s">
        <v>26794</v>
      </c>
    </row>
    <row r="4617" spans="15:69" x14ac:dyDescent="0.25">
      <c r="O4617" s="225" t="str">
        <f t="shared" si="1282"/>
        <v/>
      </c>
      <c r="BF4617" s="141">
        <v>81017</v>
      </c>
      <c r="BG4617" s="142" t="s">
        <v>13898</v>
      </c>
      <c r="BH4617" s="141" t="s">
        <v>180</v>
      </c>
      <c r="BI4617" s="141" t="s">
        <v>190</v>
      </c>
      <c r="BJ4617" s="141" t="s">
        <v>13899</v>
      </c>
      <c r="BK4617" s="141" t="s">
        <v>5468</v>
      </c>
      <c r="BL4617" s="141" t="s">
        <v>13900</v>
      </c>
      <c r="BM4617" s="141">
        <v>45.503224000000003</v>
      </c>
      <c r="BN4617" s="141">
        <v>-75.585701999999998</v>
      </c>
      <c r="BO4617" s="141">
        <v>2013</v>
      </c>
      <c r="BP4617" s="143" t="s">
        <v>24973</v>
      </c>
      <c r="BQ4617" s="143" t="s">
        <v>26794</v>
      </c>
    </row>
    <row r="4618" spans="15:69" x14ac:dyDescent="0.25">
      <c r="O4618" s="225" t="str">
        <f t="shared" si="1282"/>
        <v/>
      </c>
      <c r="BF4618" s="141">
        <v>81017</v>
      </c>
      <c r="BG4618" s="142" t="s">
        <v>13901</v>
      </c>
      <c r="BH4618" s="141" t="s">
        <v>180</v>
      </c>
      <c r="BI4618" s="141" t="s">
        <v>190</v>
      </c>
      <c r="BJ4618" s="141" t="s">
        <v>13902</v>
      </c>
      <c r="BK4618" s="141" t="s">
        <v>3262</v>
      </c>
      <c r="BL4618" s="141" t="s">
        <v>13903</v>
      </c>
      <c r="BM4618" s="141">
        <v>45.498756</v>
      </c>
      <c r="BN4618" s="141">
        <v>-75.755933999999996</v>
      </c>
      <c r="BO4618" s="141">
        <v>2015</v>
      </c>
      <c r="BP4618" s="143" t="s">
        <v>24974</v>
      </c>
      <c r="BQ4618" s="143" t="s">
        <v>26794</v>
      </c>
    </row>
    <row r="4619" spans="15:69" x14ac:dyDescent="0.25">
      <c r="O4619" s="225" t="str">
        <f t="shared" si="1282"/>
        <v/>
      </c>
      <c r="BF4619" s="141">
        <v>81017</v>
      </c>
      <c r="BG4619" s="142" t="s">
        <v>13904</v>
      </c>
      <c r="BH4619" s="141" t="s">
        <v>180</v>
      </c>
      <c r="BI4619" s="141" t="s">
        <v>190</v>
      </c>
      <c r="BJ4619" s="141" t="s">
        <v>13905</v>
      </c>
      <c r="BK4619" s="141" t="s">
        <v>3157</v>
      </c>
      <c r="BL4619" s="141" t="s">
        <v>13903</v>
      </c>
      <c r="BM4619" s="141">
        <v>45.498846</v>
      </c>
      <c r="BN4619" s="141">
        <v>-75.758095999999995</v>
      </c>
      <c r="BO4619" s="141">
        <v>2015</v>
      </c>
      <c r="BP4619" s="143" t="s">
        <v>24975</v>
      </c>
      <c r="BQ4619" s="143" t="s">
        <v>26794</v>
      </c>
    </row>
    <row r="4620" spans="15:69" x14ac:dyDescent="0.25">
      <c r="O4620" s="225" t="str">
        <f t="shared" si="1282"/>
        <v/>
      </c>
      <c r="BF4620" s="141">
        <v>81017</v>
      </c>
      <c r="BG4620" s="142" t="s">
        <v>13906</v>
      </c>
      <c r="BH4620" s="141" t="s">
        <v>180</v>
      </c>
      <c r="BI4620" s="141" t="s">
        <v>190</v>
      </c>
      <c r="BJ4620" s="141" t="s">
        <v>13907</v>
      </c>
      <c r="BK4620" s="141" t="s">
        <v>467</v>
      </c>
      <c r="BL4620" s="141" t="s">
        <v>13908</v>
      </c>
      <c r="BM4620" s="141">
        <v>45.43459</v>
      </c>
      <c r="BN4620" s="141">
        <v>-75.787296999999995</v>
      </c>
      <c r="BO4620" s="141">
        <v>2002</v>
      </c>
      <c r="BP4620" s="143" t="s">
        <v>24976</v>
      </c>
      <c r="BQ4620" s="143" t="s">
        <v>26794</v>
      </c>
    </row>
    <row r="4621" spans="15:69" x14ac:dyDescent="0.25">
      <c r="O4621" s="225" t="str">
        <f t="shared" si="1282"/>
        <v/>
      </c>
      <c r="BF4621" s="141">
        <v>81017</v>
      </c>
      <c r="BG4621" s="142" t="s">
        <v>13815</v>
      </c>
      <c r="BH4621" s="141" t="s">
        <v>180</v>
      </c>
      <c r="BI4621" s="141" t="s">
        <v>190</v>
      </c>
      <c r="BJ4621" s="141" t="s">
        <v>13816</v>
      </c>
      <c r="BK4621" s="141" t="s">
        <v>13817</v>
      </c>
      <c r="BL4621" s="141" t="s">
        <v>13818</v>
      </c>
      <c r="BM4621" s="141">
        <v>45.412205</v>
      </c>
      <c r="BN4621" s="141">
        <v>-75.850582000000003</v>
      </c>
      <c r="BO4621" s="141">
        <v>2009</v>
      </c>
      <c r="BP4621" s="143" t="s">
        <v>24945</v>
      </c>
      <c r="BQ4621" s="143" t="s">
        <v>26794</v>
      </c>
    </row>
    <row r="4622" spans="15:69" x14ac:dyDescent="0.25">
      <c r="O4622" s="225" t="str">
        <f t="shared" ref="O4622:O4685" si="1283">IF(OR(B4622="",C4622="",G4622="",H4622="",I4622="",AND(J4622="",BW4622=FALSE),AND(K4622="",BX4622=FALSE),AND(L4622="",BY4622=FALSE),AND(M4622="",BZ4622=FALSE)),"",(IF(AND(100&gt;=CG4622,CG4622&gt;80),"A",IF(AND(80&gt;=CG4622,CG4622&gt;60),"B",IF(AND(60&gt;=CG4622,CG4622&gt;40),"C",IF(AND(40&gt;=CG4622,CG4622&gt;20),"D","E"))))))</f>
        <v/>
      </c>
      <c r="BF4622" s="141">
        <v>81017</v>
      </c>
      <c r="BG4622" s="142" t="s">
        <v>13819</v>
      </c>
      <c r="BH4622" s="141" t="s">
        <v>180</v>
      </c>
      <c r="BI4622" s="141" t="s">
        <v>190</v>
      </c>
      <c r="BJ4622" s="141" t="s">
        <v>13820</v>
      </c>
      <c r="BK4622" s="141" t="s">
        <v>13821</v>
      </c>
      <c r="BL4622" s="141" t="s">
        <v>13822</v>
      </c>
      <c r="BM4622" s="141">
        <v>45.409078999999998</v>
      </c>
      <c r="BN4622" s="141">
        <v>-75.86533</v>
      </c>
      <c r="BO4622" s="141">
        <v>2013</v>
      </c>
      <c r="BP4622" s="143" t="s">
        <v>24946</v>
      </c>
      <c r="BQ4622" s="143" t="s">
        <v>26794</v>
      </c>
    </row>
    <row r="4623" spans="15:69" x14ac:dyDescent="0.25">
      <c r="O4623" s="225" t="str">
        <f t="shared" si="1283"/>
        <v/>
      </c>
      <c r="BF4623" s="141">
        <v>81017</v>
      </c>
      <c r="BG4623" s="142" t="s">
        <v>13823</v>
      </c>
      <c r="BH4623" s="141" t="s">
        <v>180</v>
      </c>
      <c r="BI4623" s="141" t="s">
        <v>190</v>
      </c>
      <c r="BJ4623" s="141" t="s">
        <v>13824</v>
      </c>
      <c r="BK4623" s="141" t="s">
        <v>13825</v>
      </c>
      <c r="BL4623" s="141" t="s">
        <v>13826</v>
      </c>
      <c r="BM4623" s="141">
        <v>45.439518999999997</v>
      </c>
      <c r="BN4623" s="141">
        <v>-75.806286999999998</v>
      </c>
      <c r="BO4623" s="141">
        <v>2011</v>
      </c>
      <c r="BP4623" s="143" t="s">
        <v>24947</v>
      </c>
      <c r="BQ4623" s="143" t="s">
        <v>26794</v>
      </c>
    </row>
    <row r="4624" spans="15:69" x14ac:dyDescent="0.25">
      <c r="O4624" s="225" t="str">
        <f t="shared" si="1283"/>
        <v/>
      </c>
      <c r="BF4624" s="141">
        <v>81017</v>
      </c>
      <c r="BG4624" s="142" t="s">
        <v>13827</v>
      </c>
      <c r="BH4624" s="141" t="s">
        <v>180</v>
      </c>
      <c r="BI4624" s="141" t="s">
        <v>190</v>
      </c>
      <c r="BJ4624" s="141" t="s">
        <v>13828</v>
      </c>
      <c r="BK4624" s="141" t="s">
        <v>3120</v>
      </c>
      <c r="BL4624" s="141" t="s">
        <v>13829</v>
      </c>
      <c r="BM4624" s="141">
        <v>45.431091000000002</v>
      </c>
      <c r="BN4624" s="141">
        <v>-75.798950000000005</v>
      </c>
      <c r="BO4624" s="141">
        <v>2010</v>
      </c>
      <c r="BP4624" s="143" t="s">
        <v>24948</v>
      </c>
      <c r="BQ4624" s="143" t="s">
        <v>26794</v>
      </c>
    </row>
    <row r="4625" spans="15:69" x14ac:dyDescent="0.25">
      <c r="O4625" s="225" t="str">
        <f t="shared" si="1283"/>
        <v/>
      </c>
      <c r="BF4625" s="141">
        <v>81017</v>
      </c>
      <c r="BG4625" s="142" t="s">
        <v>13830</v>
      </c>
      <c r="BH4625" s="141" t="s">
        <v>180</v>
      </c>
      <c r="BI4625" s="141" t="s">
        <v>190</v>
      </c>
      <c r="BJ4625" s="141" t="s">
        <v>13831</v>
      </c>
      <c r="BK4625" s="141" t="s">
        <v>6167</v>
      </c>
      <c r="BL4625" s="141" t="s">
        <v>13832</v>
      </c>
      <c r="BM4625" s="141">
        <v>45.576124999999998</v>
      </c>
      <c r="BN4625" s="141">
        <v>-75.396996999999999</v>
      </c>
      <c r="BO4625" s="141">
        <v>2007</v>
      </c>
      <c r="BP4625" s="143" t="s">
        <v>24949</v>
      </c>
      <c r="BQ4625" s="143" t="s">
        <v>26794</v>
      </c>
    </row>
    <row r="4626" spans="15:69" x14ac:dyDescent="0.25">
      <c r="O4626" s="225" t="str">
        <f t="shared" si="1283"/>
        <v/>
      </c>
      <c r="BF4626" s="141">
        <v>81017</v>
      </c>
      <c r="BG4626" s="142" t="s">
        <v>13833</v>
      </c>
      <c r="BH4626" s="141" t="s">
        <v>180</v>
      </c>
      <c r="BI4626" s="141" t="s">
        <v>190</v>
      </c>
      <c r="BJ4626" s="141" t="s">
        <v>13834</v>
      </c>
      <c r="BK4626" s="141" t="s">
        <v>13691</v>
      </c>
      <c r="BL4626" s="141" t="s">
        <v>2355</v>
      </c>
      <c r="BM4626" s="141">
        <v>45.504826999999999</v>
      </c>
      <c r="BN4626" s="141">
        <v>-75.761118999999994</v>
      </c>
      <c r="BO4626" s="141">
        <v>2005</v>
      </c>
      <c r="BP4626" s="143" t="s">
        <v>24950</v>
      </c>
      <c r="BQ4626" s="143" t="s">
        <v>26794</v>
      </c>
    </row>
    <row r="4627" spans="15:69" x14ac:dyDescent="0.25">
      <c r="O4627" s="225" t="str">
        <f t="shared" si="1283"/>
        <v/>
      </c>
      <c r="BF4627" s="141">
        <v>81017</v>
      </c>
      <c r="BG4627" s="142" t="s">
        <v>13835</v>
      </c>
      <c r="BH4627" s="141" t="s">
        <v>180</v>
      </c>
      <c r="BI4627" s="141" t="s">
        <v>190</v>
      </c>
      <c r="BJ4627" s="141" t="s">
        <v>13836</v>
      </c>
      <c r="BK4627" s="141" t="s">
        <v>13837</v>
      </c>
      <c r="BL4627" s="141" t="s">
        <v>13838</v>
      </c>
      <c r="BM4627" s="141">
        <v>45.410065000000003</v>
      </c>
      <c r="BN4627" s="141">
        <v>-75.849243999999999</v>
      </c>
      <c r="BO4627" s="141">
        <v>2009</v>
      </c>
      <c r="BP4627" s="143" t="s">
        <v>24951</v>
      </c>
      <c r="BQ4627" s="143" t="s">
        <v>26794</v>
      </c>
    </row>
    <row r="4628" spans="15:69" x14ac:dyDescent="0.25">
      <c r="O4628" s="225" t="str">
        <f t="shared" si="1283"/>
        <v/>
      </c>
      <c r="BF4628" s="141">
        <v>81017</v>
      </c>
      <c r="BG4628" s="142" t="s">
        <v>13839</v>
      </c>
      <c r="BH4628" s="141" t="s">
        <v>180</v>
      </c>
      <c r="BI4628" s="141" t="s">
        <v>190</v>
      </c>
      <c r="BJ4628" s="141" t="s">
        <v>13840</v>
      </c>
      <c r="BK4628" s="141" t="s">
        <v>13841</v>
      </c>
      <c r="BL4628" s="141" t="s">
        <v>13842</v>
      </c>
      <c r="BM4628" s="141">
        <v>45.520918000000002</v>
      </c>
      <c r="BN4628" s="141">
        <v>-75.503392000000005</v>
      </c>
      <c r="BO4628" s="141">
        <v>2010</v>
      </c>
      <c r="BP4628" s="143" t="s">
        <v>24952</v>
      </c>
      <c r="BQ4628" s="143" t="s">
        <v>26794</v>
      </c>
    </row>
    <row r="4629" spans="15:69" x14ac:dyDescent="0.25">
      <c r="O4629" s="225" t="str">
        <f t="shared" si="1283"/>
        <v/>
      </c>
      <c r="BF4629" s="141">
        <v>81017</v>
      </c>
      <c r="BG4629" s="142" t="s">
        <v>13843</v>
      </c>
      <c r="BH4629" s="141" t="s">
        <v>180</v>
      </c>
      <c r="BI4629" s="141" t="s">
        <v>190</v>
      </c>
      <c r="BJ4629" s="141" t="s">
        <v>13844</v>
      </c>
      <c r="BK4629" s="141" t="s">
        <v>2140</v>
      </c>
      <c r="BL4629" s="141" t="s">
        <v>13845</v>
      </c>
      <c r="BM4629" s="141">
        <v>45.410015999999999</v>
      </c>
      <c r="BN4629" s="141">
        <v>-75.852523000000005</v>
      </c>
      <c r="BO4629" s="141">
        <v>2012</v>
      </c>
      <c r="BP4629" s="143" t="s">
        <v>24953</v>
      </c>
      <c r="BQ4629" s="143" t="s">
        <v>26794</v>
      </c>
    </row>
    <row r="4630" spans="15:69" x14ac:dyDescent="0.25">
      <c r="O4630" s="225" t="str">
        <f t="shared" si="1283"/>
        <v/>
      </c>
      <c r="BF4630" s="141">
        <v>81017</v>
      </c>
      <c r="BG4630" s="142" t="s">
        <v>13846</v>
      </c>
      <c r="BH4630" s="141" t="s">
        <v>180</v>
      </c>
      <c r="BI4630" s="141" t="s">
        <v>190</v>
      </c>
      <c r="BJ4630" s="141" t="s">
        <v>13847</v>
      </c>
      <c r="BK4630" s="141" t="s">
        <v>3230</v>
      </c>
      <c r="BL4630" s="141" t="s">
        <v>13848</v>
      </c>
      <c r="BM4630" s="141">
        <v>45.464751</v>
      </c>
      <c r="BN4630" s="141">
        <v>-75.716829000000004</v>
      </c>
      <c r="BO4630" s="141">
        <v>2010</v>
      </c>
      <c r="BP4630" s="143" t="s">
        <v>24954</v>
      </c>
      <c r="BQ4630" s="143" t="s">
        <v>26794</v>
      </c>
    </row>
    <row r="4631" spans="15:69" x14ac:dyDescent="0.25">
      <c r="O4631" s="225" t="str">
        <f t="shared" si="1283"/>
        <v/>
      </c>
      <c r="BF4631" s="141">
        <v>81017</v>
      </c>
      <c r="BG4631" s="142" t="s">
        <v>13909</v>
      </c>
      <c r="BH4631" s="141" t="s">
        <v>180</v>
      </c>
      <c r="BI4631" s="141" t="s">
        <v>190</v>
      </c>
      <c r="BJ4631" s="141" t="s">
        <v>13910</v>
      </c>
      <c r="BK4631" s="141" t="s">
        <v>13911</v>
      </c>
      <c r="BL4631" s="141" t="s">
        <v>13751</v>
      </c>
      <c r="BM4631" s="141">
        <v>45.503214</v>
      </c>
      <c r="BN4631" s="141">
        <v>-75.671678</v>
      </c>
      <c r="BO4631" s="141">
        <v>1992</v>
      </c>
      <c r="BP4631" s="143" t="s">
        <v>24977</v>
      </c>
      <c r="BQ4631" s="143" t="s">
        <v>26794</v>
      </c>
    </row>
    <row r="4632" spans="15:69" x14ac:dyDescent="0.25">
      <c r="O4632" s="225" t="str">
        <f t="shared" si="1283"/>
        <v/>
      </c>
      <c r="BF4632" s="141">
        <v>81017</v>
      </c>
      <c r="BG4632" s="142" t="s">
        <v>13912</v>
      </c>
      <c r="BH4632" s="141" t="s">
        <v>180</v>
      </c>
      <c r="BI4632" s="141" t="s">
        <v>190</v>
      </c>
      <c r="BJ4632" s="141" t="s">
        <v>13913</v>
      </c>
      <c r="BK4632" s="141" t="s">
        <v>2272</v>
      </c>
      <c r="BL4632" s="141" t="s">
        <v>6625</v>
      </c>
      <c r="BM4632" s="141">
        <v>45.468958000000001</v>
      </c>
      <c r="BN4632" s="141">
        <v>-75.751017000000004</v>
      </c>
      <c r="BO4632" s="141">
        <v>2005</v>
      </c>
      <c r="BP4632" s="143" t="s">
        <v>24978</v>
      </c>
      <c r="BQ4632" s="143" t="s">
        <v>26794</v>
      </c>
    </row>
    <row r="4633" spans="15:69" x14ac:dyDescent="0.25">
      <c r="O4633" s="225" t="str">
        <f t="shared" si="1283"/>
        <v/>
      </c>
      <c r="BF4633" s="141">
        <v>80027</v>
      </c>
      <c r="BG4633" s="142" t="s">
        <v>13588</v>
      </c>
      <c r="BH4633" s="141" t="s">
        <v>478</v>
      </c>
      <c r="BI4633" s="141" t="s">
        <v>177</v>
      </c>
      <c r="BJ4633" s="141"/>
      <c r="BK4633" s="141" t="s">
        <v>5043</v>
      </c>
      <c r="BL4633" s="141" t="s">
        <v>13589</v>
      </c>
      <c r="BM4633" s="141">
        <v>45.725520000000003</v>
      </c>
      <c r="BN4633" s="141">
        <v>-75.087490000000003</v>
      </c>
      <c r="BO4633" s="141">
        <v>2010</v>
      </c>
      <c r="BP4633" s="143" t="s">
        <v>24883</v>
      </c>
      <c r="BQ4633" s="143" t="s">
        <v>17560</v>
      </c>
    </row>
    <row r="4634" spans="15:69" x14ac:dyDescent="0.25">
      <c r="O4634" s="225" t="str">
        <f t="shared" si="1283"/>
        <v/>
      </c>
      <c r="BF4634" s="141">
        <v>81017</v>
      </c>
      <c r="BG4634" s="142" t="s">
        <v>13914</v>
      </c>
      <c r="BH4634" s="141" t="s">
        <v>180</v>
      </c>
      <c r="BI4634" s="141" t="s">
        <v>190</v>
      </c>
      <c r="BJ4634" s="141" t="s">
        <v>13915</v>
      </c>
      <c r="BK4634" s="141" t="s">
        <v>5997</v>
      </c>
      <c r="BL4634" s="141" t="s">
        <v>13916</v>
      </c>
      <c r="BM4634" s="141">
        <v>45.427134000000002</v>
      </c>
      <c r="BN4634" s="141">
        <v>-75.725761000000006</v>
      </c>
      <c r="BO4634" s="141">
        <v>1992</v>
      </c>
      <c r="BP4634" s="143" t="s">
        <v>24979</v>
      </c>
      <c r="BQ4634" s="143" t="s">
        <v>26794</v>
      </c>
    </row>
    <row r="4635" spans="15:69" x14ac:dyDescent="0.25">
      <c r="O4635" s="225" t="str">
        <f t="shared" si="1283"/>
        <v/>
      </c>
      <c r="BF4635" s="141">
        <v>81017</v>
      </c>
      <c r="BG4635" s="142" t="s">
        <v>13917</v>
      </c>
      <c r="BH4635" s="141" t="s">
        <v>180</v>
      </c>
      <c r="BI4635" s="141" t="s">
        <v>190</v>
      </c>
      <c r="BJ4635" s="141" t="s">
        <v>13918</v>
      </c>
      <c r="BK4635" s="141" t="s">
        <v>2575</v>
      </c>
      <c r="BL4635" s="141" t="s">
        <v>13919</v>
      </c>
      <c r="BM4635" s="141">
        <v>45.510528999999998</v>
      </c>
      <c r="BN4635" s="141">
        <v>-75.636060999999998</v>
      </c>
      <c r="BO4635" s="141">
        <v>2011</v>
      </c>
      <c r="BP4635" s="143" t="s">
        <v>24980</v>
      </c>
      <c r="BQ4635" s="143" t="s">
        <v>26794</v>
      </c>
    </row>
    <row r="4636" spans="15:69" x14ac:dyDescent="0.25">
      <c r="O4636" s="225" t="str">
        <f t="shared" si="1283"/>
        <v/>
      </c>
      <c r="BF4636" s="141">
        <v>81017</v>
      </c>
      <c r="BG4636" s="142" t="s">
        <v>13920</v>
      </c>
      <c r="BH4636" s="141" t="s">
        <v>180</v>
      </c>
      <c r="BI4636" s="141" t="s">
        <v>190</v>
      </c>
      <c r="BJ4636" s="141" t="s">
        <v>13921</v>
      </c>
      <c r="BK4636" s="141" t="s">
        <v>13922</v>
      </c>
      <c r="BL4636" s="141" t="s">
        <v>13923</v>
      </c>
      <c r="BM4636" s="141">
        <v>45.502383999999999</v>
      </c>
      <c r="BN4636" s="141">
        <v>-75.610521000000006</v>
      </c>
      <c r="BO4636" s="141">
        <v>2013</v>
      </c>
      <c r="BP4636" s="143" t="s">
        <v>24981</v>
      </c>
      <c r="BQ4636" s="143" t="s">
        <v>26794</v>
      </c>
    </row>
    <row r="4637" spans="15:69" x14ac:dyDescent="0.25">
      <c r="O4637" s="225" t="str">
        <f t="shared" si="1283"/>
        <v/>
      </c>
      <c r="BF4637" s="141">
        <v>81017</v>
      </c>
      <c r="BG4637" s="142" t="s">
        <v>13924</v>
      </c>
      <c r="BH4637" s="141" t="s">
        <v>180</v>
      </c>
      <c r="BI4637" s="141" t="s">
        <v>190</v>
      </c>
      <c r="BJ4637" s="141" t="s">
        <v>13925</v>
      </c>
      <c r="BK4637" s="141" t="s">
        <v>13710</v>
      </c>
      <c r="BL4637" s="141" t="s">
        <v>13926</v>
      </c>
      <c r="BM4637" s="141">
        <v>45.493645999999998</v>
      </c>
      <c r="BN4637" s="141">
        <v>-75.577027000000001</v>
      </c>
      <c r="BO4637" s="141">
        <v>2013</v>
      </c>
      <c r="BP4637" s="143" t="s">
        <v>24982</v>
      </c>
      <c r="BQ4637" s="143" t="s">
        <v>26794</v>
      </c>
    </row>
    <row r="4638" spans="15:69" x14ac:dyDescent="0.25">
      <c r="O4638" s="225" t="str">
        <f t="shared" si="1283"/>
        <v/>
      </c>
      <c r="BF4638" s="141">
        <v>81017</v>
      </c>
      <c r="BG4638" s="142" t="s">
        <v>13927</v>
      </c>
      <c r="BH4638" s="141" t="s">
        <v>180</v>
      </c>
      <c r="BI4638" s="141" t="s">
        <v>190</v>
      </c>
      <c r="BJ4638" s="141" t="s">
        <v>13928</v>
      </c>
      <c r="BK4638" s="141" t="s">
        <v>1905</v>
      </c>
      <c r="BL4638" s="141" t="s">
        <v>13929</v>
      </c>
      <c r="BM4638" s="141">
        <v>45.455263000000002</v>
      </c>
      <c r="BN4638" s="141">
        <v>-75.753196000000003</v>
      </c>
      <c r="BO4638" s="141">
        <v>2001</v>
      </c>
      <c r="BP4638" s="143" t="s">
        <v>24983</v>
      </c>
      <c r="BQ4638" s="143" t="s">
        <v>26794</v>
      </c>
    </row>
    <row r="4639" spans="15:69" x14ac:dyDescent="0.25">
      <c r="O4639" s="225" t="str">
        <f t="shared" si="1283"/>
        <v/>
      </c>
      <c r="BF4639" s="141">
        <v>81017</v>
      </c>
      <c r="BG4639" s="142" t="s">
        <v>13930</v>
      </c>
      <c r="BH4639" s="141" t="s">
        <v>180</v>
      </c>
      <c r="BI4639" s="141" t="s">
        <v>190</v>
      </c>
      <c r="BJ4639" s="141" t="s">
        <v>13931</v>
      </c>
      <c r="BK4639" s="141" t="s">
        <v>13932</v>
      </c>
      <c r="BL4639" s="141" t="s">
        <v>13900</v>
      </c>
      <c r="BM4639" s="141">
        <v>45.502884999999999</v>
      </c>
      <c r="BN4639" s="141">
        <v>-75.587136000000001</v>
      </c>
      <c r="BO4639" s="141">
        <v>2012</v>
      </c>
      <c r="BP4639" s="143" t="s">
        <v>24984</v>
      </c>
      <c r="BQ4639" s="143" t="s">
        <v>26794</v>
      </c>
    </row>
    <row r="4640" spans="15:69" x14ac:dyDescent="0.25">
      <c r="O4640" s="225" t="str">
        <f t="shared" si="1283"/>
        <v/>
      </c>
      <c r="BF4640" s="141">
        <v>81017</v>
      </c>
      <c r="BG4640" s="142" t="s">
        <v>13933</v>
      </c>
      <c r="BH4640" s="141" t="s">
        <v>180</v>
      </c>
      <c r="BI4640" s="141" t="s">
        <v>190</v>
      </c>
      <c r="BJ4640" s="141" t="s">
        <v>13934</v>
      </c>
      <c r="BK4640" s="141" t="s">
        <v>4555</v>
      </c>
      <c r="BL4640" s="141" t="s">
        <v>13860</v>
      </c>
      <c r="BM4640" s="141">
        <v>45.504672999999997</v>
      </c>
      <c r="BN4640" s="141">
        <v>-75.572311999999997</v>
      </c>
      <c r="BO4640" s="141">
        <v>1996</v>
      </c>
      <c r="BP4640" s="143" t="s">
        <v>24985</v>
      </c>
      <c r="BQ4640" s="143" t="s">
        <v>26794</v>
      </c>
    </row>
    <row r="4641" spans="15:69" x14ac:dyDescent="0.25">
      <c r="O4641" s="225" t="str">
        <f t="shared" si="1283"/>
        <v/>
      </c>
      <c r="BF4641" s="141">
        <v>81017</v>
      </c>
      <c r="BG4641" s="142" t="s">
        <v>13935</v>
      </c>
      <c r="BH4641" s="141" t="s">
        <v>180</v>
      </c>
      <c r="BI4641" s="141" t="s">
        <v>190</v>
      </c>
      <c r="BJ4641" s="141" t="s">
        <v>13936</v>
      </c>
      <c r="BK4641" s="141" t="s">
        <v>13937</v>
      </c>
      <c r="BL4641" s="141" t="s">
        <v>13938</v>
      </c>
      <c r="BM4641" s="141">
        <v>45.579849000000003</v>
      </c>
      <c r="BN4641" s="141">
        <v>-75.399178000000006</v>
      </c>
      <c r="BO4641" s="141">
        <v>2011</v>
      </c>
      <c r="BP4641" s="143" t="s">
        <v>24986</v>
      </c>
      <c r="BQ4641" s="143" t="s">
        <v>26794</v>
      </c>
    </row>
    <row r="4642" spans="15:69" x14ac:dyDescent="0.25">
      <c r="O4642" s="225" t="str">
        <f t="shared" si="1283"/>
        <v/>
      </c>
      <c r="BF4642" s="141">
        <v>81017</v>
      </c>
      <c r="BG4642" s="142" t="s">
        <v>13939</v>
      </c>
      <c r="BH4642" s="141" t="s">
        <v>180</v>
      </c>
      <c r="BI4642" s="141" t="s">
        <v>190</v>
      </c>
      <c r="BJ4642" s="141" t="s">
        <v>13940</v>
      </c>
      <c r="BK4642" s="141" t="s">
        <v>2674</v>
      </c>
      <c r="BL4642" s="141" t="s">
        <v>13941</v>
      </c>
      <c r="BM4642" s="141">
        <v>45.516792000000002</v>
      </c>
      <c r="BN4642" s="141">
        <v>-75.546527999999995</v>
      </c>
      <c r="BO4642" s="141">
        <v>2014</v>
      </c>
      <c r="BP4642" s="143" t="s">
        <v>24987</v>
      </c>
      <c r="BQ4642" s="143" t="s">
        <v>26794</v>
      </c>
    </row>
    <row r="4643" spans="15:69" x14ac:dyDescent="0.25">
      <c r="O4643" s="225" t="str">
        <f t="shared" si="1283"/>
        <v/>
      </c>
      <c r="BF4643" s="141">
        <v>81017</v>
      </c>
      <c r="BG4643" s="142" t="s">
        <v>13942</v>
      </c>
      <c r="BH4643" s="141" t="s">
        <v>180</v>
      </c>
      <c r="BI4643" s="141" t="s">
        <v>190</v>
      </c>
      <c r="BJ4643" s="141" t="s">
        <v>13943</v>
      </c>
      <c r="BK4643" s="141" t="s">
        <v>3683</v>
      </c>
      <c r="BL4643" s="141" t="s">
        <v>13944</v>
      </c>
      <c r="BM4643" s="141">
        <v>45.516283999999999</v>
      </c>
      <c r="BN4643" s="141">
        <v>-75.554390999999995</v>
      </c>
      <c r="BO4643" s="141">
        <v>2014</v>
      </c>
      <c r="BP4643" s="143" t="s">
        <v>24988</v>
      </c>
      <c r="BQ4643" s="143" t="s">
        <v>26794</v>
      </c>
    </row>
    <row r="4644" spans="15:69" x14ac:dyDescent="0.25">
      <c r="O4644" s="225" t="str">
        <f t="shared" si="1283"/>
        <v/>
      </c>
      <c r="BF4644" s="141">
        <v>81017</v>
      </c>
      <c r="BG4644" s="142" t="s">
        <v>13945</v>
      </c>
      <c r="BH4644" s="141" t="s">
        <v>180</v>
      </c>
      <c r="BI4644" s="141" t="s">
        <v>190</v>
      </c>
      <c r="BJ4644" s="141" t="s">
        <v>13946</v>
      </c>
      <c r="BK4644" s="141" t="s">
        <v>2216</v>
      </c>
      <c r="BL4644" s="141" t="s">
        <v>13947</v>
      </c>
      <c r="BM4644" s="141">
        <v>45.405903000000002</v>
      </c>
      <c r="BN4644" s="141">
        <v>-75.860410000000002</v>
      </c>
      <c r="BO4644" s="141">
        <v>2009</v>
      </c>
      <c r="BP4644" s="143" t="s">
        <v>24989</v>
      </c>
      <c r="BQ4644" s="143" t="s">
        <v>26794</v>
      </c>
    </row>
    <row r="4645" spans="15:69" x14ac:dyDescent="0.25">
      <c r="O4645" s="225" t="str">
        <f t="shared" si="1283"/>
        <v/>
      </c>
      <c r="BF4645" s="141">
        <v>81017</v>
      </c>
      <c r="BG4645" s="142" t="s">
        <v>13948</v>
      </c>
      <c r="BH4645" s="141" t="s">
        <v>180</v>
      </c>
      <c r="BI4645" s="141" t="s">
        <v>190</v>
      </c>
      <c r="BJ4645" s="141" t="s">
        <v>13949</v>
      </c>
      <c r="BK4645" s="141" t="s">
        <v>13950</v>
      </c>
      <c r="BL4645" s="141" t="s">
        <v>13951</v>
      </c>
      <c r="BM4645" s="141">
        <v>45.503562000000002</v>
      </c>
      <c r="BN4645" s="141">
        <v>-75.619152</v>
      </c>
      <c r="BO4645" s="141">
        <v>2011</v>
      </c>
      <c r="BP4645" s="143" t="s">
        <v>24990</v>
      </c>
      <c r="BQ4645" s="143" t="s">
        <v>26794</v>
      </c>
    </row>
    <row r="4646" spans="15:69" x14ac:dyDescent="0.25">
      <c r="O4646" s="225" t="str">
        <f t="shared" si="1283"/>
        <v/>
      </c>
      <c r="BF4646" s="141">
        <v>81017</v>
      </c>
      <c r="BG4646" s="142" t="s">
        <v>13952</v>
      </c>
      <c r="BH4646" s="141" t="s">
        <v>180</v>
      </c>
      <c r="BI4646" s="141" t="s">
        <v>190</v>
      </c>
      <c r="BJ4646" s="141" t="s">
        <v>13953</v>
      </c>
      <c r="BK4646" s="141" t="s">
        <v>11608</v>
      </c>
      <c r="BL4646" s="141" t="s">
        <v>13954</v>
      </c>
      <c r="BM4646" s="141">
        <v>45.547694999999997</v>
      </c>
      <c r="BN4646" s="141">
        <v>-75.405090000000001</v>
      </c>
      <c r="BO4646" s="141">
        <v>2014</v>
      </c>
      <c r="BP4646" s="143" t="s">
        <v>24991</v>
      </c>
      <c r="BQ4646" s="143" t="s">
        <v>26794</v>
      </c>
    </row>
    <row r="4647" spans="15:69" x14ac:dyDescent="0.25">
      <c r="O4647" s="225" t="str">
        <f t="shared" si="1283"/>
        <v/>
      </c>
      <c r="BF4647" s="141">
        <v>81017</v>
      </c>
      <c r="BG4647" s="142" t="s">
        <v>13955</v>
      </c>
      <c r="BH4647" s="141" t="s">
        <v>180</v>
      </c>
      <c r="BI4647" s="141" t="s">
        <v>190</v>
      </c>
      <c r="BJ4647" s="141" t="s">
        <v>13956</v>
      </c>
      <c r="BK4647" s="141" t="s">
        <v>10586</v>
      </c>
      <c r="BL4647" s="141" t="s">
        <v>13923</v>
      </c>
      <c r="BM4647" s="141">
        <v>45.500463000000003</v>
      </c>
      <c r="BN4647" s="141">
        <v>-75.612414000000001</v>
      </c>
      <c r="BO4647" s="141">
        <v>2014</v>
      </c>
      <c r="BP4647" s="143" t="s">
        <v>24992</v>
      </c>
      <c r="BQ4647" s="143" t="s">
        <v>26794</v>
      </c>
    </row>
    <row r="4648" spans="15:69" x14ac:dyDescent="0.25">
      <c r="O4648" s="225" t="str">
        <f t="shared" si="1283"/>
        <v/>
      </c>
      <c r="BF4648" s="141">
        <v>81017</v>
      </c>
      <c r="BG4648" s="142" t="s">
        <v>13957</v>
      </c>
      <c r="BH4648" s="141" t="s">
        <v>180</v>
      </c>
      <c r="BI4648" s="141" t="s">
        <v>190</v>
      </c>
      <c r="BJ4648" s="141" t="s">
        <v>13958</v>
      </c>
      <c r="BK4648" s="141" t="s">
        <v>2174</v>
      </c>
      <c r="BL4648" s="141" t="s">
        <v>13959</v>
      </c>
      <c r="BM4648" s="141">
        <v>45.501824999999997</v>
      </c>
      <c r="BN4648" s="141">
        <v>-75.615706000000003</v>
      </c>
      <c r="BO4648" s="141">
        <v>2014</v>
      </c>
      <c r="BP4648" s="143" t="s">
        <v>24993</v>
      </c>
      <c r="BQ4648" s="143" t="s">
        <v>26794</v>
      </c>
    </row>
    <row r="4649" spans="15:69" x14ac:dyDescent="0.25">
      <c r="O4649" s="225" t="str">
        <f t="shared" si="1283"/>
        <v/>
      </c>
      <c r="BF4649" s="141">
        <v>81017</v>
      </c>
      <c r="BG4649" s="142" t="s">
        <v>13960</v>
      </c>
      <c r="BH4649" s="141" t="s">
        <v>180</v>
      </c>
      <c r="BI4649" s="141" t="s">
        <v>190</v>
      </c>
      <c r="BJ4649" s="141" t="s">
        <v>13961</v>
      </c>
      <c r="BK4649" s="141" t="s">
        <v>4947</v>
      </c>
      <c r="BL4649" s="141" t="s">
        <v>13962</v>
      </c>
      <c r="BM4649" s="141">
        <v>45.516177999999996</v>
      </c>
      <c r="BN4649" s="141">
        <v>-75.563744999999997</v>
      </c>
      <c r="BO4649" s="141">
        <v>2014</v>
      </c>
      <c r="BP4649" s="143" t="s">
        <v>24994</v>
      </c>
      <c r="BQ4649" s="143" t="s">
        <v>26794</v>
      </c>
    </row>
    <row r="4650" spans="15:69" x14ac:dyDescent="0.25">
      <c r="O4650" s="225" t="str">
        <f t="shared" si="1283"/>
        <v/>
      </c>
      <c r="BF4650" s="141">
        <v>81017</v>
      </c>
      <c r="BG4650" s="142" t="s">
        <v>13963</v>
      </c>
      <c r="BH4650" s="141" t="s">
        <v>180</v>
      </c>
      <c r="BI4650" s="141" t="s">
        <v>190</v>
      </c>
      <c r="BJ4650" s="141" t="s">
        <v>13964</v>
      </c>
      <c r="BK4650" s="141" t="s">
        <v>3922</v>
      </c>
      <c r="BL4650" s="141" t="s">
        <v>13965</v>
      </c>
      <c r="BM4650" s="141">
        <v>45.448672999999999</v>
      </c>
      <c r="BN4650" s="141">
        <v>-75.791270999999995</v>
      </c>
      <c r="BO4650" s="141">
        <v>2005</v>
      </c>
      <c r="BP4650" s="143" t="s">
        <v>24995</v>
      </c>
      <c r="BQ4650" s="143" t="s">
        <v>26794</v>
      </c>
    </row>
    <row r="4651" spans="15:69" x14ac:dyDescent="0.25">
      <c r="O4651" s="225" t="str">
        <f t="shared" si="1283"/>
        <v/>
      </c>
      <c r="BF4651" s="141">
        <v>81017</v>
      </c>
      <c r="BG4651" s="142" t="s">
        <v>13966</v>
      </c>
      <c r="BH4651" s="141" t="s">
        <v>180</v>
      </c>
      <c r="BI4651" s="141" t="s">
        <v>190</v>
      </c>
      <c r="BJ4651" s="141" t="s">
        <v>13967</v>
      </c>
      <c r="BK4651" s="141" t="s">
        <v>3008</v>
      </c>
      <c r="BL4651" s="141" t="s">
        <v>13968</v>
      </c>
      <c r="BM4651" s="141">
        <v>45.501240000000003</v>
      </c>
      <c r="BN4651" s="141">
        <v>-75.621778000000006</v>
      </c>
      <c r="BO4651" s="141">
        <v>2015</v>
      </c>
      <c r="BP4651" s="143" t="s">
        <v>24996</v>
      </c>
      <c r="BQ4651" s="143" t="s">
        <v>26794</v>
      </c>
    </row>
    <row r="4652" spans="15:69" x14ac:dyDescent="0.25">
      <c r="O4652" s="225" t="str">
        <f t="shared" si="1283"/>
        <v/>
      </c>
      <c r="BF4652" s="141">
        <v>81017</v>
      </c>
      <c r="BG4652" s="142" t="s">
        <v>13969</v>
      </c>
      <c r="BH4652" s="141" t="s">
        <v>180</v>
      </c>
      <c r="BI4652" s="141" t="s">
        <v>190</v>
      </c>
      <c r="BJ4652" s="141" t="s">
        <v>13970</v>
      </c>
      <c r="BK4652" s="141" t="s">
        <v>2128</v>
      </c>
      <c r="BL4652" s="141" t="s">
        <v>13971</v>
      </c>
      <c r="BM4652" s="141">
        <v>45.390481000000001</v>
      </c>
      <c r="BN4652" s="141">
        <v>-75.845933000000002</v>
      </c>
      <c r="BO4652" s="141">
        <v>1994</v>
      </c>
      <c r="BP4652" s="143" t="s">
        <v>24997</v>
      </c>
      <c r="BQ4652" s="143" t="s">
        <v>26794</v>
      </c>
    </row>
    <row r="4653" spans="15:69" x14ac:dyDescent="0.25">
      <c r="O4653" s="225" t="str">
        <f t="shared" si="1283"/>
        <v/>
      </c>
      <c r="BF4653" s="141">
        <v>81017</v>
      </c>
      <c r="BG4653" s="142" t="s">
        <v>13972</v>
      </c>
      <c r="BH4653" s="141" t="s">
        <v>180</v>
      </c>
      <c r="BI4653" s="141" t="s">
        <v>190</v>
      </c>
      <c r="BJ4653" s="141" t="s">
        <v>13973</v>
      </c>
      <c r="BK4653" s="141" t="s">
        <v>1815</v>
      </c>
      <c r="BL4653" s="141" t="s">
        <v>13974</v>
      </c>
      <c r="BM4653" s="141">
        <v>45.405053000000002</v>
      </c>
      <c r="BN4653" s="141">
        <v>-75.794156000000001</v>
      </c>
      <c r="BO4653" s="141">
        <v>1990</v>
      </c>
      <c r="BP4653" s="143" t="s">
        <v>24998</v>
      </c>
      <c r="BQ4653" s="143" t="s">
        <v>26794</v>
      </c>
    </row>
    <row r="4654" spans="15:69" x14ac:dyDescent="0.25">
      <c r="O4654" s="225" t="str">
        <f t="shared" si="1283"/>
        <v/>
      </c>
      <c r="BF4654" s="141">
        <v>81017</v>
      </c>
      <c r="BG4654" s="142" t="s">
        <v>13975</v>
      </c>
      <c r="BH4654" s="141" t="s">
        <v>180</v>
      </c>
      <c r="BI4654" s="141" t="s">
        <v>190</v>
      </c>
      <c r="BJ4654" s="141" t="s">
        <v>13976</v>
      </c>
      <c r="BK4654" s="141" t="s">
        <v>4160</v>
      </c>
      <c r="BL4654" s="141" t="s">
        <v>13916</v>
      </c>
      <c r="BM4654" s="141">
        <v>45.423892000000002</v>
      </c>
      <c r="BN4654" s="141">
        <v>-75.724371000000005</v>
      </c>
      <c r="BO4654" s="141">
        <v>1984</v>
      </c>
      <c r="BP4654" s="143" t="s">
        <v>24999</v>
      </c>
      <c r="BQ4654" s="143" t="s">
        <v>26794</v>
      </c>
    </row>
    <row r="4655" spans="15:69" x14ac:dyDescent="0.25">
      <c r="O4655" s="225" t="str">
        <f t="shared" si="1283"/>
        <v/>
      </c>
      <c r="BF4655" s="141">
        <v>81017</v>
      </c>
      <c r="BG4655" s="142" t="s">
        <v>13977</v>
      </c>
      <c r="BH4655" s="141" t="s">
        <v>180</v>
      </c>
      <c r="BI4655" s="141" t="s">
        <v>190</v>
      </c>
      <c r="BJ4655" s="141" t="s">
        <v>13978</v>
      </c>
      <c r="BK4655" s="141" t="s">
        <v>1679</v>
      </c>
      <c r="BL4655" s="141" t="s">
        <v>6770</v>
      </c>
      <c r="BM4655" s="141">
        <v>45.460250000000002</v>
      </c>
      <c r="BN4655" s="141">
        <v>-75.744562999999999</v>
      </c>
      <c r="BO4655" s="141">
        <v>1998</v>
      </c>
      <c r="BP4655" s="143" t="s">
        <v>25000</v>
      </c>
      <c r="BQ4655" s="143" t="s">
        <v>26794</v>
      </c>
    </row>
    <row r="4656" spans="15:69" x14ac:dyDescent="0.25">
      <c r="O4656" s="225" t="str">
        <f t="shared" si="1283"/>
        <v/>
      </c>
      <c r="BF4656" s="141">
        <v>81017</v>
      </c>
      <c r="BG4656" s="142" t="s">
        <v>13979</v>
      </c>
      <c r="BH4656" s="141" t="s">
        <v>180</v>
      </c>
      <c r="BI4656" s="141" t="s">
        <v>190</v>
      </c>
      <c r="BJ4656" s="141" t="s">
        <v>13980</v>
      </c>
      <c r="BK4656" s="141" t="s">
        <v>13015</v>
      </c>
      <c r="BL4656" s="141" t="s">
        <v>13981</v>
      </c>
      <c r="BM4656" s="141">
        <v>45.426121999999999</v>
      </c>
      <c r="BN4656" s="141">
        <v>-75.797089</v>
      </c>
      <c r="BO4656" s="141">
        <v>2002</v>
      </c>
      <c r="BP4656" s="143" t="s">
        <v>25001</v>
      </c>
      <c r="BQ4656" s="143" t="s">
        <v>26794</v>
      </c>
    </row>
    <row r="4657" spans="15:69" x14ac:dyDescent="0.25">
      <c r="O4657" s="225" t="str">
        <f t="shared" si="1283"/>
        <v/>
      </c>
      <c r="BF4657" s="141">
        <v>81017</v>
      </c>
      <c r="BG4657" s="142" t="s">
        <v>13982</v>
      </c>
      <c r="BH4657" s="141" t="s">
        <v>180</v>
      </c>
      <c r="BI4657" s="141" t="s">
        <v>190</v>
      </c>
      <c r="BJ4657" s="141" t="s">
        <v>13983</v>
      </c>
      <c r="BK4657" s="141" t="s">
        <v>13984</v>
      </c>
      <c r="BL4657" s="141" t="s">
        <v>13985</v>
      </c>
      <c r="BM4657" s="141">
        <v>45.504905000000001</v>
      </c>
      <c r="BN4657" s="141">
        <v>-75.752623999999997</v>
      </c>
      <c r="BO4657" s="141">
        <v>2009</v>
      </c>
      <c r="BP4657" s="143" t="s">
        <v>25002</v>
      </c>
      <c r="BQ4657" s="143" t="s">
        <v>26794</v>
      </c>
    </row>
    <row r="4658" spans="15:69" x14ac:dyDescent="0.25">
      <c r="O4658" s="225" t="str">
        <f t="shared" si="1283"/>
        <v/>
      </c>
      <c r="BF4658" s="141">
        <v>81017</v>
      </c>
      <c r="BG4658" s="142" t="s">
        <v>13986</v>
      </c>
      <c r="BH4658" s="141" t="s">
        <v>180</v>
      </c>
      <c r="BI4658" s="141" t="s">
        <v>190</v>
      </c>
      <c r="BJ4658" s="141" t="s">
        <v>13987</v>
      </c>
      <c r="BK4658" s="141" t="s">
        <v>13817</v>
      </c>
      <c r="BL4658" s="141" t="s">
        <v>13667</v>
      </c>
      <c r="BM4658" s="141">
        <v>45.455205999999997</v>
      </c>
      <c r="BN4658" s="141">
        <v>-75.768255999999994</v>
      </c>
      <c r="BO4658" s="141">
        <v>2002</v>
      </c>
      <c r="BP4658" s="143" t="s">
        <v>25003</v>
      </c>
      <c r="BQ4658" s="143" t="s">
        <v>26794</v>
      </c>
    </row>
    <row r="4659" spans="15:69" x14ac:dyDescent="0.25">
      <c r="O4659" s="225" t="str">
        <f t="shared" si="1283"/>
        <v/>
      </c>
      <c r="BF4659" s="141">
        <v>81017</v>
      </c>
      <c r="BG4659" s="142" t="s">
        <v>13988</v>
      </c>
      <c r="BH4659" s="141" t="s">
        <v>180</v>
      </c>
      <c r="BI4659" s="141" t="s">
        <v>190</v>
      </c>
      <c r="BJ4659" s="141" t="s">
        <v>13989</v>
      </c>
      <c r="BK4659" s="141" t="s">
        <v>13817</v>
      </c>
      <c r="BL4659" s="141" t="s">
        <v>13667</v>
      </c>
      <c r="BM4659" s="141">
        <v>45.454103000000003</v>
      </c>
      <c r="BN4659" s="141">
        <v>-75.764555999999999</v>
      </c>
      <c r="BO4659" s="141">
        <v>2002</v>
      </c>
      <c r="BP4659" s="143" t="s">
        <v>25004</v>
      </c>
      <c r="BQ4659" s="143" t="s">
        <v>26794</v>
      </c>
    </row>
    <row r="4660" spans="15:69" x14ac:dyDescent="0.25">
      <c r="O4660" s="225" t="str">
        <f t="shared" si="1283"/>
        <v/>
      </c>
      <c r="BF4660" s="141">
        <v>81017</v>
      </c>
      <c r="BG4660" s="142" t="s">
        <v>13990</v>
      </c>
      <c r="BH4660" s="141" t="s">
        <v>180</v>
      </c>
      <c r="BI4660" s="141" t="s">
        <v>190</v>
      </c>
      <c r="BJ4660" s="141" t="s">
        <v>13991</v>
      </c>
      <c r="BK4660" s="141" t="s">
        <v>4174</v>
      </c>
      <c r="BL4660" s="141" t="s">
        <v>13992</v>
      </c>
      <c r="BM4660" s="141">
        <v>45.397053999999997</v>
      </c>
      <c r="BN4660" s="141">
        <v>-75.797691999999998</v>
      </c>
      <c r="BO4660" s="141">
        <v>2014</v>
      </c>
      <c r="BP4660" s="143" t="s">
        <v>24979</v>
      </c>
      <c r="BQ4660" s="143" t="s">
        <v>26794</v>
      </c>
    </row>
    <row r="4661" spans="15:69" x14ac:dyDescent="0.25">
      <c r="O4661" s="225" t="str">
        <f t="shared" si="1283"/>
        <v/>
      </c>
      <c r="BF4661" s="141">
        <v>81017</v>
      </c>
      <c r="BG4661" s="142" t="s">
        <v>13993</v>
      </c>
      <c r="BH4661" s="141" t="s">
        <v>180</v>
      </c>
      <c r="BI4661" s="141" t="s">
        <v>190</v>
      </c>
      <c r="BJ4661" s="141" t="s">
        <v>13994</v>
      </c>
      <c r="BK4661" s="141" t="s">
        <v>11860</v>
      </c>
      <c r="BL4661" s="141" t="s">
        <v>13985</v>
      </c>
      <c r="BM4661" s="141">
        <v>45.504745</v>
      </c>
      <c r="BN4661" s="141">
        <v>-75.756636</v>
      </c>
      <c r="BO4661" s="141">
        <v>2005</v>
      </c>
      <c r="BP4661" s="143" t="s">
        <v>25005</v>
      </c>
      <c r="BQ4661" s="143" t="s">
        <v>26794</v>
      </c>
    </row>
    <row r="4662" spans="15:69" x14ac:dyDescent="0.25">
      <c r="O4662" s="225" t="str">
        <f t="shared" si="1283"/>
        <v/>
      </c>
      <c r="BF4662" s="141">
        <v>81017</v>
      </c>
      <c r="BG4662" s="142" t="s">
        <v>13995</v>
      </c>
      <c r="BH4662" s="141" t="s">
        <v>180</v>
      </c>
      <c r="BI4662" s="141" t="s">
        <v>190</v>
      </c>
      <c r="BJ4662" s="141" t="s">
        <v>13996</v>
      </c>
      <c r="BK4662" s="141" t="s">
        <v>13997</v>
      </c>
      <c r="BL4662" s="141" t="s">
        <v>7762</v>
      </c>
      <c r="BM4662" s="141">
        <v>45.497297000000003</v>
      </c>
      <c r="BN4662" s="141">
        <v>-75.668519000000003</v>
      </c>
      <c r="BO4662" s="141">
        <v>2004</v>
      </c>
      <c r="BP4662" s="143" t="s">
        <v>25006</v>
      </c>
      <c r="BQ4662" s="143" t="s">
        <v>26794</v>
      </c>
    </row>
    <row r="4663" spans="15:69" x14ac:dyDescent="0.25">
      <c r="O4663" s="225" t="str">
        <f t="shared" si="1283"/>
        <v/>
      </c>
      <c r="BF4663" s="141">
        <v>81017</v>
      </c>
      <c r="BG4663" s="142" t="s">
        <v>13998</v>
      </c>
      <c r="BH4663" s="141" t="s">
        <v>180</v>
      </c>
      <c r="BI4663" s="141" t="s">
        <v>190</v>
      </c>
      <c r="BJ4663" s="141" t="s">
        <v>13999</v>
      </c>
      <c r="BK4663" s="141" t="s">
        <v>4296</v>
      </c>
      <c r="BL4663" s="141" t="s">
        <v>14000</v>
      </c>
      <c r="BM4663" s="141">
        <v>45.450746000000002</v>
      </c>
      <c r="BN4663" s="141">
        <v>-75.808648000000005</v>
      </c>
      <c r="BO4663" s="141">
        <v>1989</v>
      </c>
      <c r="BP4663" s="143" t="s">
        <v>25007</v>
      </c>
      <c r="BQ4663" s="143" t="s">
        <v>26794</v>
      </c>
    </row>
    <row r="4664" spans="15:69" x14ac:dyDescent="0.25">
      <c r="O4664" s="225" t="str">
        <f t="shared" si="1283"/>
        <v/>
      </c>
      <c r="BF4664" s="141">
        <v>81017</v>
      </c>
      <c r="BG4664" s="142" t="s">
        <v>14001</v>
      </c>
      <c r="BH4664" s="141" t="s">
        <v>180</v>
      </c>
      <c r="BI4664" s="141" t="s">
        <v>190</v>
      </c>
      <c r="BJ4664" s="141" t="s">
        <v>14002</v>
      </c>
      <c r="BK4664" s="141" t="s">
        <v>14003</v>
      </c>
      <c r="BL4664" s="141" t="s">
        <v>14004</v>
      </c>
      <c r="BM4664" s="141">
        <v>45.437443999999999</v>
      </c>
      <c r="BN4664" s="141">
        <v>-75.793691999999993</v>
      </c>
      <c r="BO4664" s="141">
        <v>2004</v>
      </c>
      <c r="BP4664" s="143" t="s">
        <v>25008</v>
      </c>
      <c r="BQ4664" s="143" t="s">
        <v>26794</v>
      </c>
    </row>
    <row r="4665" spans="15:69" x14ac:dyDescent="0.25">
      <c r="O4665" s="225" t="str">
        <f t="shared" si="1283"/>
        <v/>
      </c>
      <c r="BF4665" s="141">
        <v>81017</v>
      </c>
      <c r="BG4665" s="142" t="s">
        <v>14005</v>
      </c>
      <c r="BH4665" s="141" t="s">
        <v>180</v>
      </c>
      <c r="BI4665" s="141" t="s">
        <v>190</v>
      </c>
      <c r="BJ4665" s="141" t="s">
        <v>14006</v>
      </c>
      <c r="BK4665" s="141" t="s">
        <v>468</v>
      </c>
      <c r="BL4665" s="141" t="s">
        <v>14007</v>
      </c>
      <c r="BM4665" s="141">
        <v>45.408797999999997</v>
      </c>
      <c r="BN4665" s="141">
        <v>-75.795089000000004</v>
      </c>
      <c r="BO4665" s="141">
        <v>1998</v>
      </c>
      <c r="BP4665" s="143" t="s">
        <v>25009</v>
      </c>
      <c r="BQ4665" s="143" t="s">
        <v>26794</v>
      </c>
    </row>
    <row r="4666" spans="15:69" x14ac:dyDescent="0.25">
      <c r="O4666" s="225" t="str">
        <f t="shared" si="1283"/>
        <v/>
      </c>
      <c r="BF4666" s="141">
        <v>81017</v>
      </c>
      <c r="BG4666" s="142" t="s">
        <v>14008</v>
      </c>
      <c r="BH4666" s="141" t="s">
        <v>180</v>
      </c>
      <c r="BI4666" s="141" t="s">
        <v>190</v>
      </c>
      <c r="BJ4666" s="141" t="s">
        <v>14009</v>
      </c>
      <c r="BK4666" s="141" t="s">
        <v>2307</v>
      </c>
      <c r="BL4666" s="141" t="s">
        <v>14010</v>
      </c>
      <c r="BM4666" s="141">
        <v>45.493582000000004</v>
      </c>
      <c r="BN4666" s="141">
        <v>-75.698031</v>
      </c>
      <c r="BO4666" s="141">
        <v>1993</v>
      </c>
      <c r="BP4666" s="143" t="s">
        <v>25010</v>
      </c>
      <c r="BQ4666" s="143" t="s">
        <v>26794</v>
      </c>
    </row>
    <row r="4667" spans="15:69" x14ac:dyDescent="0.25">
      <c r="O4667" s="225" t="str">
        <f t="shared" si="1283"/>
        <v/>
      </c>
      <c r="BF4667" s="141">
        <v>81017</v>
      </c>
      <c r="BG4667" s="142" t="s">
        <v>14011</v>
      </c>
      <c r="BH4667" s="141" t="s">
        <v>180</v>
      </c>
      <c r="BI4667" s="141" t="s">
        <v>190</v>
      </c>
      <c r="BJ4667" s="141" t="s">
        <v>14012</v>
      </c>
      <c r="BK4667" s="141" t="s">
        <v>2282</v>
      </c>
      <c r="BL4667" s="141" t="s">
        <v>14013</v>
      </c>
      <c r="BM4667" s="141">
        <v>45.402681000000001</v>
      </c>
      <c r="BN4667" s="141">
        <v>-75.802263999999994</v>
      </c>
      <c r="BO4667" s="141">
        <v>2009</v>
      </c>
      <c r="BP4667" s="143" t="s">
        <v>25011</v>
      </c>
      <c r="BQ4667" s="143" t="s">
        <v>26794</v>
      </c>
    </row>
    <row r="4668" spans="15:69" x14ac:dyDescent="0.25">
      <c r="O4668" s="225" t="str">
        <f t="shared" si="1283"/>
        <v/>
      </c>
      <c r="BF4668" s="141">
        <v>81017</v>
      </c>
      <c r="BG4668" s="142" t="s">
        <v>14014</v>
      </c>
      <c r="BH4668" s="141" t="s">
        <v>180</v>
      </c>
      <c r="BI4668" s="141" t="s">
        <v>190</v>
      </c>
      <c r="BJ4668" s="141" t="s">
        <v>14015</v>
      </c>
      <c r="BK4668" s="141" t="s">
        <v>7094</v>
      </c>
      <c r="BL4668" s="141" t="s">
        <v>14016</v>
      </c>
      <c r="BM4668" s="141">
        <v>45.496082999999999</v>
      </c>
      <c r="BN4668" s="141">
        <v>-75.678895999999995</v>
      </c>
      <c r="BO4668" s="141">
        <v>2004</v>
      </c>
      <c r="BP4668" s="143" t="s">
        <v>25012</v>
      </c>
      <c r="BQ4668" s="143" t="s">
        <v>26794</v>
      </c>
    </row>
    <row r="4669" spans="15:69" x14ac:dyDescent="0.25">
      <c r="O4669" s="225" t="str">
        <f t="shared" si="1283"/>
        <v/>
      </c>
      <c r="BF4669" s="141">
        <v>81017</v>
      </c>
      <c r="BG4669" s="142" t="s">
        <v>14017</v>
      </c>
      <c r="BH4669" s="141" t="s">
        <v>180</v>
      </c>
      <c r="BI4669" s="141" t="s">
        <v>190</v>
      </c>
      <c r="BJ4669" s="141" t="s">
        <v>14018</v>
      </c>
      <c r="BK4669" s="141" t="s">
        <v>3459</v>
      </c>
      <c r="BL4669" s="141" t="s">
        <v>13704</v>
      </c>
      <c r="BM4669" s="141">
        <v>45.498887000000003</v>
      </c>
      <c r="BN4669" s="141">
        <v>-75.669387999999998</v>
      </c>
      <c r="BO4669" s="141">
        <v>1998</v>
      </c>
      <c r="BP4669" s="143" t="s">
        <v>25013</v>
      </c>
      <c r="BQ4669" s="143" t="s">
        <v>26794</v>
      </c>
    </row>
    <row r="4670" spans="15:69" x14ac:dyDescent="0.25">
      <c r="O4670" s="225" t="str">
        <f t="shared" si="1283"/>
        <v/>
      </c>
      <c r="BF4670" s="141">
        <v>81017</v>
      </c>
      <c r="BG4670" s="142" t="s">
        <v>14019</v>
      </c>
      <c r="BH4670" s="141" t="s">
        <v>180</v>
      </c>
      <c r="BI4670" s="141" t="s">
        <v>191</v>
      </c>
      <c r="BJ4670" s="141" t="s">
        <v>14020</v>
      </c>
      <c r="BK4670" s="141" t="s">
        <v>2342</v>
      </c>
      <c r="BL4670" s="141" t="s">
        <v>14021</v>
      </c>
      <c r="BM4670" s="141">
        <v>45.521326999999999</v>
      </c>
      <c r="BN4670" s="141">
        <v>-75.488934</v>
      </c>
      <c r="BO4670" s="141">
        <v>1997</v>
      </c>
      <c r="BP4670" s="143" t="s">
        <v>25014</v>
      </c>
      <c r="BQ4670" s="143" t="s">
        <v>26794</v>
      </c>
    </row>
    <row r="4671" spans="15:69" x14ac:dyDescent="0.25">
      <c r="O4671" s="225" t="str">
        <f t="shared" si="1283"/>
        <v/>
      </c>
      <c r="BF4671" s="141">
        <v>81017</v>
      </c>
      <c r="BG4671" s="142" t="s">
        <v>14022</v>
      </c>
      <c r="BH4671" s="141" t="s">
        <v>180</v>
      </c>
      <c r="BI4671" s="141" t="s">
        <v>191</v>
      </c>
      <c r="BJ4671" s="141" t="s">
        <v>14023</v>
      </c>
      <c r="BK4671" s="141" t="s">
        <v>468</v>
      </c>
      <c r="BL4671" s="141" t="s">
        <v>14024</v>
      </c>
      <c r="BM4671" s="141">
        <v>45.542282</v>
      </c>
      <c r="BN4671" s="141">
        <v>-75.428188000000006</v>
      </c>
      <c r="BO4671" s="141">
        <v>1997</v>
      </c>
      <c r="BP4671" s="143" t="s">
        <v>25015</v>
      </c>
      <c r="BQ4671" s="143" t="s">
        <v>26794</v>
      </c>
    </row>
    <row r="4672" spans="15:69" x14ac:dyDescent="0.25">
      <c r="O4672" s="225" t="str">
        <f t="shared" si="1283"/>
        <v/>
      </c>
      <c r="BF4672" s="141">
        <v>81017</v>
      </c>
      <c r="BG4672" s="142" t="s">
        <v>14025</v>
      </c>
      <c r="BH4672" s="141" t="s">
        <v>180</v>
      </c>
      <c r="BI4672" s="141" t="s">
        <v>191</v>
      </c>
      <c r="BJ4672" s="141" t="s">
        <v>14026</v>
      </c>
      <c r="BK4672" s="141" t="s">
        <v>1581</v>
      </c>
      <c r="BL4672" s="141" t="s">
        <v>14027</v>
      </c>
      <c r="BM4672" s="141">
        <v>45.453986</v>
      </c>
      <c r="BN4672" s="141">
        <v>-75.725842999999998</v>
      </c>
      <c r="BO4672" s="141">
        <v>1994</v>
      </c>
      <c r="BP4672" s="143" t="s">
        <v>25016</v>
      </c>
      <c r="BQ4672" s="143" t="s">
        <v>26794</v>
      </c>
    </row>
    <row r="4673" spans="15:69" x14ac:dyDescent="0.25">
      <c r="O4673" s="225" t="str">
        <f t="shared" si="1283"/>
        <v/>
      </c>
      <c r="BF4673" s="141">
        <v>81017</v>
      </c>
      <c r="BG4673" s="142" t="s">
        <v>14028</v>
      </c>
      <c r="BH4673" s="141" t="s">
        <v>180</v>
      </c>
      <c r="BI4673" s="141" t="s">
        <v>191</v>
      </c>
      <c r="BJ4673" s="141" t="s">
        <v>14029</v>
      </c>
      <c r="BK4673" s="141" t="s">
        <v>1815</v>
      </c>
      <c r="BL4673" s="141" t="s">
        <v>14030</v>
      </c>
      <c r="BM4673" s="141">
        <v>45.518397</v>
      </c>
      <c r="BN4673" s="141">
        <v>-75.622766999999996</v>
      </c>
      <c r="BO4673" s="141">
        <v>1999</v>
      </c>
      <c r="BP4673" s="143" t="s">
        <v>25017</v>
      </c>
      <c r="BQ4673" s="143" t="s">
        <v>26794</v>
      </c>
    </row>
    <row r="4674" spans="15:69" x14ac:dyDescent="0.25">
      <c r="O4674" s="225" t="str">
        <f t="shared" si="1283"/>
        <v/>
      </c>
      <c r="BF4674" s="141">
        <v>81017</v>
      </c>
      <c r="BG4674" s="142" t="s">
        <v>14031</v>
      </c>
      <c r="BH4674" s="141" t="s">
        <v>180</v>
      </c>
      <c r="BI4674" s="141" t="s">
        <v>191</v>
      </c>
      <c r="BJ4674" s="141" t="s">
        <v>14032</v>
      </c>
      <c r="BK4674" s="141" t="s">
        <v>1788</v>
      </c>
      <c r="BL4674" s="141" t="s">
        <v>14033</v>
      </c>
      <c r="BM4674" s="141">
        <v>45.520693999999999</v>
      </c>
      <c r="BN4674" s="141">
        <v>-75.626356999999999</v>
      </c>
      <c r="BO4674" s="141">
        <v>1999</v>
      </c>
      <c r="BP4674" s="143" t="s">
        <v>25018</v>
      </c>
      <c r="BQ4674" s="143" t="s">
        <v>26794</v>
      </c>
    </row>
    <row r="4675" spans="15:69" x14ac:dyDescent="0.25">
      <c r="O4675" s="225" t="str">
        <f t="shared" si="1283"/>
        <v/>
      </c>
      <c r="BF4675" s="141">
        <v>81017</v>
      </c>
      <c r="BG4675" s="142" t="s">
        <v>14034</v>
      </c>
      <c r="BH4675" s="141" t="s">
        <v>180</v>
      </c>
      <c r="BI4675" s="141" t="s">
        <v>191</v>
      </c>
      <c r="BJ4675" s="141" t="s">
        <v>14035</v>
      </c>
      <c r="BK4675" s="141" t="s">
        <v>3545</v>
      </c>
      <c r="BL4675" s="141" t="s">
        <v>14036</v>
      </c>
      <c r="BM4675" s="141">
        <v>45.586660000000002</v>
      </c>
      <c r="BN4675" s="141">
        <v>-75.420105000000007</v>
      </c>
      <c r="BO4675" s="141">
        <v>1997</v>
      </c>
      <c r="BP4675" s="143" t="s">
        <v>25019</v>
      </c>
      <c r="BQ4675" s="143" t="s">
        <v>26794</v>
      </c>
    </row>
    <row r="4676" spans="15:69" x14ac:dyDescent="0.25">
      <c r="O4676" s="225" t="str">
        <f t="shared" si="1283"/>
        <v/>
      </c>
      <c r="BF4676" s="141">
        <v>81017</v>
      </c>
      <c r="BG4676" s="142" t="s">
        <v>14037</v>
      </c>
      <c r="BH4676" s="141" t="s">
        <v>180</v>
      </c>
      <c r="BI4676" s="141" t="s">
        <v>191</v>
      </c>
      <c r="BJ4676" s="141" t="s">
        <v>1212</v>
      </c>
      <c r="BK4676" s="141" t="s">
        <v>14038</v>
      </c>
      <c r="BL4676" s="141" t="s">
        <v>14036</v>
      </c>
      <c r="BM4676" s="141">
        <v>45.561149</v>
      </c>
      <c r="BN4676" s="141">
        <v>-75.427710000000005</v>
      </c>
      <c r="BO4676" s="141">
        <v>1993</v>
      </c>
      <c r="BP4676" s="143" t="s">
        <v>25020</v>
      </c>
      <c r="BQ4676" s="143" t="s">
        <v>26794</v>
      </c>
    </row>
    <row r="4677" spans="15:69" x14ac:dyDescent="0.25">
      <c r="O4677" s="225" t="str">
        <f t="shared" si="1283"/>
        <v/>
      </c>
      <c r="BF4677" s="141">
        <v>81017</v>
      </c>
      <c r="BG4677" s="142" t="s">
        <v>14039</v>
      </c>
      <c r="BH4677" s="141" t="s">
        <v>180</v>
      </c>
      <c r="BI4677" s="141" t="s">
        <v>191</v>
      </c>
      <c r="BJ4677" s="141" t="s">
        <v>14040</v>
      </c>
      <c r="BK4677" s="141" t="s">
        <v>2282</v>
      </c>
      <c r="BL4677" s="141" t="s">
        <v>5445</v>
      </c>
      <c r="BM4677" s="141">
        <v>45.542000000000002</v>
      </c>
      <c r="BN4677" s="141">
        <v>-75.415469999999999</v>
      </c>
      <c r="BO4677" s="141">
        <v>1997</v>
      </c>
      <c r="BP4677" s="143" t="s">
        <v>25021</v>
      </c>
      <c r="BQ4677" s="143" t="s">
        <v>26794</v>
      </c>
    </row>
    <row r="4678" spans="15:69" x14ac:dyDescent="0.25">
      <c r="O4678" s="225" t="str">
        <f t="shared" si="1283"/>
        <v/>
      </c>
      <c r="BF4678" s="141">
        <v>81017</v>
      </c>
      <c r="BG4678" s="142" t="s">
        <v>14041</v>
      </c>
      <c r="BH4678" s="141" t="s">
        <v>180</v>
      </c>
      <c r="BI4678" s="141" t="s">
        <v>191</v>
      </c>
      <c r="BJ4678" s="141" t="s">
        <v>14042</v>
      </c>
      <c r="BK4678" s="141" t="s">
        <v>4110</v>
      </c>
      <c r="BL4678" s="141" t="s">
        <v>14043</v>
      </c>
      <c r="BM4678" s="141">
        <v>45.481619000000002</v>
      </c>
      <c r="BN4678" s="141">
        <v>-75.695256000000001</v>
      </c>
      <c r="BO4678" s="141">
        <v>2003</v>
      </c>
      <c r="BP4678" s="143" t="s">
        <v>25022</v>
      </c>
      <c r="BQ4678" s="143" t="s">
        <v>26794</v>
      </c>
    </row>
    <row r="4679" spans="15:69" x14ac:dyDescent="0.25">
      <c r="O4679" s="225" t="str">
        <f t="shared" si="1283"/>
        <v/>
      </c>
      <c r="BF4679" s="141">
        <v>81017</v>
      </c>
      <c r="BG4679" s="142" t="s">
        <v>14044</v>
      </c>
      <c r="BH4679" s="141" t="s">
        <v>180</v>
      </c>
      <c r="BI4679" s="141" t="s">
        <v>191</v>
      </c>
      <c r="BJ4679" s="141" t="s">
        <v>14045</v>
      </c>
      <c r="BK4679" s="141" t="s">
        <v>6120</v>
      </c>
      <c r="BL4679" s="141" t="s">
        <v>14046</v>
      </c>
      <c r="BM4679" s="141">
        <v>45.576656</v>
      </c>
      <c r="BN4679" s="141">
        <v>-75.428003000000004</v>
      </c>
      <c r="BO4679" s="141">
        <v>1997</v>
      </c>
      <c r="BP4679" s="143" t="s">
        <v>25023</v>
      </c>
      <c r="BQ4679" s="143" t="s">
        <v>26794</v>
      </c>
    </row>
    <row r="4680" spans="15:69" x14ac:dyDescent="0.25">
      <c r="O4680" s="225" t="str">
        <f t="shared" si="1283"/>
        <v/>
      </c>
      <c r="BF4680" s="141">
        <v>81017</v>
      </c>
      <c r="BG4680" s="142" t="s">
        <v>14047</v>
      </c>
      <c r="BH4680" s="141" t="s">
        <v>180</v>
      </c>
      <c r="BI4680" s="141" t="s">
        <v>191</v>
      </c>
      <c r="BJ4680" s="141" t="s">
        <v>14048</v>
      </c>
      <c r="BK4680" s="141" t="s">
        <v>12370</v>
      </c>
      <c r="BL4680" s="141" t="s">
        <v>2355</v>
      </c>
      <c r="BM4680" s="141">
        <v>45.488252000000003</v>
      </c>
      <c r="BN4680" s="141">
        <v>-75.745498999999995</v>
      </c>
      <c r="BO4680" s="141">
        <v>2003</v>
      </c>
      <c r="BP4680" s="143" t="s">
        <v>24898</v>
      </c>
      <c r="BQ4680" s="143" t="s">
        <v>26794</v>
      </c>
    </row>
    <row r="4681" spans="15:69" x14ac:dyDescent="0.25">
      <c r="O4681" s="225" t="str">
        <f t="shared" si="1283"/>
        <v/>
      </c>
      <c r="BF4681" s="141">
        <v>81017</v>
      </c>
      <c r="BG4681" s="142" t="s">
        <v>14049</v>
      </c>
      <c r="BH4681" s="141" t="s">
        <v>180</v>
      </c>
      <c r="BI4681" s="141" t="s">
        <v>191</v>
      </c>
      <c r="BJ4681" s="141" t="s">
        <v>14050</v>
      </c>
      <c r="BK4681" s="141" t="s">
        <v>2447</v>
      </c>
      <c r="BL4681" s="141" t="s">
        <v>14051</v>
      </c>
      <c r="BM4681" s="141">
        <v>45.479483000000002</v>
      </c>
      <c r="BN4681" s="141">
        <v>-75.732980999999995</v>
      </c>
      <c r="BO4681" s="141">
        <v>2001</v>
      </c>
      <c r="BP4681" s="143" t="s">
        <v>25021</v>
      </c>
      <c r="BQ4681" s="143" t="s">
        <v>26794</v>
      </c>
    </row>
    <row r="4682" spans="15:69" x14ac:dyDescent="0.25">
      <c r="O4682" s="225" t="str">
        <f t="shared" si="1283"/>
        <v/>
      </c>
      <c r="BF4682" s="141">
        <v>81017</v>
      </c>
      <c r="BG4682" s="142" t="s">
        <v>14052</v>
      </c>
      <c r="BH4682" s="141" t="s">
        <v>180</v>
      </c>
      <c r="BI4682" s="141" t="s">
        <v>191</v>
      </c>
      <c r="BJ4682" s="141" t="s">
        <v>14053</v>
      </c>
      <c r="BK4682" s="141" t="s">
        <v>1825</v>
      </c>
      <c r="BL4682" s="141" t="s">
        <v>13125</v>
      </c>
      <c r="BM4682" s="141">
        <v>45.455378000000003</v>
      </c>
      <c r="BN4682" s="141">
        <v>-75.752933999999996</v>
      </c>
      <c r="BO4682" s="141">
        <v>2001</v>
      </c>
      <c r="BP4682" s="143" t="s">
        <v>25024</v>
      </c>
      <c r="BQ4682" s="143" t="s">
        <v>26794</v>
      </c>
    </row>
    <row r="4683" spans="15:69" x14ac:dyDescent="0.25">
      <c r="O4683" s="225" t="str">
        <f t="shared" si="1283"/>
        <v/>
      </c>
      <c r="BF4683" s="141">
        <v>81017</v>
      </c>
      <c r="BG4683" s="142" t="s">
        <v>14054</v>
      </c>
      <c r="BH4683" s="141" t="s">
        <v>180</v>
      </c>
      <c r="BI4683" s="141" t="s">
        <v>191</v>
      </c>
      <c r="BJ4683" s="141" t="s">
        <v>14055</v>
      </c>
      <c r="BK4683" s="141" t="s">
        <v>3881</v>
      </c>
      <c r="BL4683" s="141" t="s">
        <v>14056</v>
      </c>
      <c r="BM4683" s="141">
        <v>45.564554999999999</v>
      </c>
      <c r="BN4683" s="141">
        <v>-75.421954999999997</v>
      </c>
      <c r="BO4683" s="141">
        <v>1994</v>
      </c>
      <c r="BP4683" s="143" t="s">
        <v>25019</v>
      </c>
      <c r="BQ4683" s="143" t="s">
        <v>26794</v>
      </c>
    </row>
    <row r="4684" spans="15:69" x14ac:dyDescent="0.25">
      <c r="O4684" s="225" t="str">
        <f t="shared" si="1283"/>
        <v/>
      </c>
      <c r="BF4684" s="141">
        <v>81017</v>
      </c>
      <c r="BG4684" s="142" t="s">
        <v>14057</v>
      </c>
      <c r="BH4684" s="141" t="s">
        <v>180</v>
      </c>
      <c r="BI4684" s="141" t="s">
        <v>191</v>
      </c>
      <c r="BJ4684" s="141" t="s">
        <v>14058</v>
      </c>
      <c r="BK4684" s="141" t="s">
        <v>2237</v>
      </c>
      <c r="BL4684" s="141" t="s">
        <v>14059</v>
      </c>
      <c r="BM4684" s="141">
        <v>45.578944999999997</v>
      </c>
      <c r="BN4684" s="141">
        <v>-75.432715999999999</v>
      </c>
      <c r="BO4684" s="141">
        <v>1988</v>
      </c>
      <c r="BP4684" s="143" t="s">
        <v>25025</v>
      </c>
      <c r="BQ4684" s="143" t="s">
        <v>26794</v>
      </c>
    </row>
    <row r="4685" spans="15:69" x14ac:dyDescent="0.25">
      <c r="O4685" s="225" t="str">
        <f t="shared" si="1283"/>
        <v/>
      </c>
      <c r="BF4685" s="141">
        <v>81017</v>
      </c>
      <c r="BG4685" s="142" t="s">
        <v>14060</v>
      </c>
      <c r="BH4685" s="141" t="s">
        <v>180</v>
      </c>
      <c r="BI4685" s="141" t="s">
        <v>191</v>
      </c>
      <c r="BJ4685" s="141" t="s">
        <v>14061</v>
      </c>
      <c r="BK4685" s="141" t="s">
        <v>12192</v>
      </c>
      <c r="BL4685" s="141" t="s">
        <v>12063</v>
      </c>
      <c r="BM4685" s="141">
        <v>45.457512999999999</v>
      </c>
      <c r="BN4685" s="141">
        <v>-75.689065999999997</v>
      </c>
      <c r="BO4685" s="141">
        <v>1982</v>
      </c>
      <c r="BP4685" s="143" t="s">
        <v>25019</v>
      </c>
      <c r="BQ4685" s="143" t="s">
        <v>26794</v>
      </c>
    </row>
    <row r="4686" spans="15:69" x14ac:dyDescent="0.25">
      <c r="O4686" s="225" t="str">
        <f t="shared" ref="O4686:O4749" si="1284">IF(OR(B4686="",C4686="",G4686="",H4686="",I4686="",AND(J4686="",BW4686=FALSE),AND(K4686="",BX4686=FALSE),AND(L4686="",BY4686=FALSE),AND(M4686="",BZ4686=FALSE)),"",(IF(AND(100&gt;=CG4686,CG4686&gt;80),"A",IF(AND(80&gt;=CG4686,CG4686&gt;60),"B",IF(AND(60&gt;=CG4686,CG4686&gt;40),"C",IF(AND(40&gt;=CG4686,CG4686&gt;20),"D","E"))))))</f>
        <v/>
      </c>
      <c r="BF4686" s="141">
        <v>81017</v>
      </c>
      <c r="BG4686" s="142" t="s">
        <v>14062</v>
      </c>
      <c r="BH4686" s="141" t="s">
        <v>180</v>
      </c>
      <c r="BI4686" s="141" t="s">
        <v>191</v>
      </c>
      <c r="BJ4686" s="141" t="s">
        <v>14063</v>
      </c>
      <c r="BK4686" s="141" t="s">
        <v>1797</v>
      </c>
      <c r="BL4686" s="141" t="s">
        <v>14064</v>
      </c>
      <c r="BM4686" s="141">
        <v>45.475005000000003</v>
      </c>
      <c r="BN4686" s="141">
        <v>-75.738836000000006</v>
      </c>
      <c r="BO4686" s="141">
        <v>1999</v>
      </c>
      <c r="BP4686" s="143" t="s">
        <v>25019</v>
      </c>
      <c r="BQ4686" s="143" t="s">
        <v>26794</v>
      </c>
    </row>
    <row r="4687" spans="15:69" x14ac:dyDescent="0.25">
      <c r="O4687" s="225" t="str">
        <f t="shared" si="1284"/>
        <v/>
      </c>
      <c r="BF4687" s="141">
        <v>81017</v>
      </c>
      <c r="BG4687" s="142" t="s">
        <v>14065</v>
      </c>
      <c r="BH4687" s="141" t="s">
        <v>180</v>
      </c>
      <c r="BI4687" s="141" t="s">
        <v>191</v>
      </c>
      <c r="BJ4687" s="141" t="s">
        <v>10042</v>
      </c>
      <c r="BK4687" s="141" t="s">
        <v>14066</v>
      </c>
      <c r="BL4687" s="141" t="s">
        <v>14067</v>
      </c>
      <c r="BM4687" s="141">
        <v>45.462206999999999</v>
      </c>
      <c r="BN4687" s="141">
        <v>-75.694205999999994</v>
      </c>
      <c r="BO4687" s="141">
        <v>1981</v>
      </c>
      <c r="BP4687" s="143" t="s">
        <v>25026</v>
      </c>
      <c r="BQ4687" s="143" t="s">
        <v>26794</v>
      </c>
    </row>
    <row r="4688" spans="15:69" x14ac:dyDescent="0.25">
      <c r="O4688" s="225" t="str">
        <f t="shared" si="1284"/>
        <v/>
      </c>
      <c r="BF4688" s="141">
        <v>81017</v>
      </c>
      <c r="BG4688" s="142" t="s">
        <v>14068</v>
      </c>
      <c r="BH4688" s="141" t="s">
        <v>180</v>
      </c>
      <c r="BI4688" s="141" t="s">
        <v>191</v>
      </c>
      <c r="BJ4688" s="141" t="s">
        <v>14069</v>
      </c>
      <c r="BK4688" s="141" t="s">
        <v>14070</v>
      </c>
      <c r="BL4688" s="141" t="s">
        <v>14071</v>
      </c>
      <c r="BM4688" s="141">
        <v>45.503642999999997</v>
      </c>
      <c r="BN4688" s="141">
        <v>-75.560925999999995</v>
      </c>
      <c r="BO4688" s="141">
        <v>1983</v>
      </c>
      <c r="BP4688" s="143" t="s">
        <v>24898</v>
      </c>
      <c r="BQ4688" s="143" t="s">
        <v>26794</v>
      </c>
    </row>
    <row r="4689" spans="15:69" x14ac:dyDescent="0.25">
      <c r="O4689" s="225" t="str">
        <f t="shared" si="1284"/>
        <v/>
      </c>
      <c r="BF4689" s="141">
        <v>81017</v>
      </c>
      <c r="BG4689" s="142" t="s">
        <v>14072</v>
      </c>
      <c r="BH4689" s="141" t="s">
        <v>180</v>
      </c>
      <c r="BI4689" s="141" t="s">
        <v>191</v>
      </c>
      <c r="BJ4689" s="141" t="s">
        <v>14073</v>
      </c>
      <c r="BK4689" s="141" t="s">
        <v>2585</v>
      </c>
      <c r="BL4689" s="141" t="s">
        <v>14074</v>
      </c>
      <c r="BM4689" s="141">
        <v>45.461669000000001</v>
      </c>
      <c r="BN4689" s="141">
        <v>-75.728161</v>
      </c>
      <c r="BO4689" s="141">
        <v>1982</v>
      </c>
      <c r="BP4689" s="143" t="s">
        <v>25021</v>
      </c>
      <c r="BQ4689" s="143" t="s">
        <v>26794</v>
      </c>
    </row>
    <row r="4690" spans="15:69" x14ac:dyDescent="0.25">
      <c r="O4690" s="225" t="str">
        <f t="shared" si="1284"/>
        <v/>
      </c>
      <c r="BF4690" s="141">
        <v>81017</v>
      </c>
      <c r="BG4690" s="142" t="s">
        <v>14075</v>
      </c>
      <c r="BH4690" s="141" t="s">
        <v>180</v>
      </c>
      <c r="BI4690" s="141" t="s">
        <v>191</v>
      </c>
      <c r="BJ4690" s="141" t="s">
        <v>14076</v>
      </c>
      <c r="BK4690" s="141" t="s">
        <v>5993</v>
      </c>
      <c r="BL4690" s="141" t="s">
        <v>3751</v>
      </c>
      <c r="BM4690" s="141">
        <v>45.433363999999997</v>
      </c>
      <c r="BN4690" s="141">
        <v>-75.708850999999996</v>
      </c>
      <c r="BO4690" s="141">
        <v>1984</v>
      </c>
      <c r="BP4690" s="143" t="s">
        <v>25027</v>
      </c>
      <c r="BQ4690" s="143" t="s">
        <v>26794</v>
      </c>
    </row>
    <row r="4691" spans="15:69" x14ac:dyDescent="0.25">
      <c r="O4691" s="225" t="str">
        <f t="shared" si="1284"/>
        <v/>
      </c>
      <c r="BF4691" s="141">
        <v>81017</v>
      </c>
      <c r="BG4691" s="142" t="s">
        <v>14077</v>
      </c>
      <c r="BH4691" s="141" t="s">
        <v>180</v>
      </c>
      <c r="BI4691" s="141" t="s">
        <v>191</v>
      </c>
      <c r="BJ4691" s="141" t="s">
        <v>14078</v>
      </c>
      <c r="BK4691" s="141" t="s">
        <v>1876</v>
      </c>
      <c r="BL4691" s="141" t="s">
        <v>14079</v>
      </c>
      <c r="BM4691" s="141">
        <v>45.475285</v>
      </c>
      <c r="BN4691" s="141">
        <v>-75.759240000000005</v>
      </c>
      <c r="BO4691" s="141">
        <v>1992</v>
      </c>
      <c r="BP4691" s="143" t="s">
        <v>25019</v>
      </c>
      <c r="BQ4691" s="143" t="s">
        <v>26794</v>
      </c>
    </row>
    <row r="4692" spans="15:69" x14ac:dyDescent="0.25">
      <c r="O4692" s="225" t="str">
        <f t="shared" si="1284"/>
        <v/>
      </c>
      <c r="BF4692" s="141">
        <v>81017</v>
      </c>
      <c r="BG4692" s="142" t="s">
        <v>14080</v>
      </c>
      <c r="BH4692" s="141" t="s">
        <v>180</v>
      </c>
      <c r="BI4692" s="141" t="s">
        <v>191</v>
      </c>
      <c r="BJ4692" s="141" t="s">
        <v>14081</v>
      </c>
      <c r="BK4692" s="141" t="s">
        <v>12860</v>
      </c>
      <c r="BL4692" s="141" t="s">
        <v>13860</v>
      </c>
      <c r="BM4692" s="141">
        <v>45.498877999999998</v>
      </c>
      <c r="BN4692" s="141">
        <v>-75.604749999999996</v>
      </c>
      <c r="BO4692" s="141">
        <v>1988</v>
      </c>
      <c r="BP4692" s="143" t="s">
        <v>25028</v>
      </c>
      <c r="BQ4692" s="143" t="s">
        <v>26794</v>
      </c>
    </row>
    <row r="4693" spans="15:69" x14ac:dyDescent="0.25">
      <c r="O4693" s="225" t="str">
        <f t="shared" si="1284"/>
        <v/>
      </c>
      <c r="BF4693" s="141">
        <v>81017</v>
      </c>
      <c r="BG4693" s="142" t="s">
        <v>14082</v>
      </c>
      <c r="BH4693" s="141" t="s">
        <v>180</v>
      </c>
      <c r="BI4693" s="141" t="s">
        <v>191</v>
      </c>
      <c r="BJ4693" s="141" t="s">
        <v>6753</v>
      </c>
      <c r="BK4693" s="141" t="s">
        <v>2585</v>
      </c>
      <c r="BL4693" s="141" t="s">
        <v>14083</v>
      </c>
      <c r="BM4693" s="141">
        <v>45.508059000000003</v>
      </c>
      <c r="BN4693" s="141">
        <v>-75.739120999999997</v>
      </c>
      <c r="BO4693" s="141">
        <v>1994</v>
      </c>
      <c r="BP4693" s="143" t="s">
        <v>25019</v>
      </c>
      <c r="BQ4693" s="143" t="s">
        <v>26794</v>
      </c>
    </row>
    <row r="4694" spans="15:69" x14ac:dyDescent="0.25">
      <c r="O4694" s="225" t="str">
        <f t="shared" si="1284"/>
        <v/>
      </c>
      <c r="BF4694" s="141">
        <v>81017</v>
      </c>
      <c r="BG4694" s="142" t="s">
        <v>14084</v>
      </c>
      <c r="BH4694" s="141" t="s">
        <v>180</v>
      </c>
      <c r="BI4694" s="141" t="s">
        <v>191</v>
      </c>
      <c r="BJ4694" s="141" t="s">
        <v>14085</v>
      </c>
      <c r="BK4694" s="141" t="s">
        <v>14086</v>
      </c>
      <c r="BL4694" s="141" t="s">
        <v>14087</v>
      </c>
      <c r="BM4694" s="141">
        <v>45.501846999999998</v>
      </c>
      <c r="BN4694" s="141">
        <v>-75.577230999999998</v>
      </c>
      <c r="BO4694" s="141">
        <v>1986</v>
      </c>
      <c r="BP4694" s="143" t="s">
        <v>25019</v>
      </c>
      <c r="BQ4694" s="143" t="s">
        <v>26794</v>
      </c>
    </row>
    <row r="4695" spans="15:69" x14ac:dyDescent="0.25">
      <c r="O4695" s="225" t="str">
        <f t="shared" si="1284"/>
        <v/>
      </c>
      <c r="BF4695" s="141">
        <v>81017</v>
      </c>
      <c r="BG4695" s="142" t="s">
        <v>14088</v>
      </c>
      <c r="BH4695" s="141" t="s">
        <v>180</v>
      </c>
      <c r="BI4695" s="141" t="s">
        <v>191</v>
      </c>
      <c r="BJ4695" s="141" t="s">
        <v>14089</v>
      </c>
      <c r="BK4695" s="141" t="s">
        <v>2082</v>
      </c>
      <c r="BL4695" s="141" t="s">
        <v>3731</v>
      </c>
      <c r="BM4695" s="141">
        <v>45.502023999999999</v>
      </c>
      <c r="BN4695" s="141">
        <v>-75.559206000000003</v>
      </c>
      <c r="BO4695" s="141">
        <v>1994</v>
      </c>
      <c r="BP4695" s="143" t="s">
        <v>25019</v>
      </c>
      <c r="BQ4695" s="143" t="s">
        <v>26794</v>
      </c>
    </row>
    <row r="4696" spans="15:69" x14ac:dyDescent="0.25">
      <c r="O4696" s="225" t="str">
        <f t="shared" si="1284"/>
        <v/>
      </c>
      <c r="BF4696" s="141">
        <v>81017</v>
      </c>
      <c r="BG4696" s="142" t="s">
        <v>14090</v>
      </c>
      <c r="BH4696" s="141" t="s">
        <v>180</v>
      </c>
      <c r="BI4696" s="141" t="s">
        <v>191</v>
      </c>
      <c r="BJ4696" s="141" t="s">
        <v>4715</v>
      </c>
      <c r="BK4696" s="141" t="s">
        <v>1708</v>
      </c>
      <c r="BL4696" s="141" t="s">
        <v>14091</v>
      </c>
      <c r="BM4696" s="141">
        <v>45.394452000000001</v>
      </c>
      <c r="BN4696" s="141">
        <v>-75.855728999999997</v>
      </c>
      <c r="BO4696" s="141">
        <v>1980</v>
      </c>
      <c r="BP4696" s="143" t="s">
        <v>25029</v>
      </c>
      <c r="BQ4696" s="143" t="s">
        <v>26794</v>
      </c>
    </row>
    <row r="4697" spans="15:69" x14ac:dyDescent="0.25">
      <c r="O4697" s="225" t="str">
        <f t="shared" si="1284"/>
        <v/>
      </c>
      <c r="BF4697" s="141">
        <v>81017</v>
      </c>
      <c r="BG4697" s="142" t="s">
        <v>14092</v>
      </c>
      <c r="BH4697" s="141" t="s">
        <v>180</v>
      </c>
      <c r="BI4697" s="141" t="s">
        <v>191</v>
      </c>
      <c r="BJ4697" s="141" t="s">
        <v>14093</v>
      </c>
      <c r="BK4697" s="141" t="s">
        <v>11860</v>
      </c>
      <c r="BL4697" s="141" t="s">
        <v>14094</v>
      </c>
      <c r="BM4697" s="141">
        <v>45.400339000000002</v>
      </c>
      <c r="BN4697" s="141">
        <v>-75.863613999999998</v>
      </c>
      <c r="BO4697" s="141">
        <v>1989</v>
      </c>
      <c r="BP4697" s="143" t="s">
        <v>25019</v>
      </c>
      <c r="BQ4697" s="143" t="s">
        <v>26794</v>
      </c>
    </row>
    <row r="4698" spans="15:69" x14ac:dyDescent="0.25">
      <c r="O4698" s="225" t="str">
        <f t="shared" si="1284"/>
        <v/>
      </c>
      <c r="BF4698" s="141">
        <v>81017</v>
      </c>
      <c r="BG4698" s="142" t="s">
        <v>14095</v>
      </c>
      <c r="BH4698" s="141" t="s">
        <v>180</v>
      </c>
      <c r="BI4698" s="141" t="s">
        <v>191</v>
      </c>
      <c r="BJ4698" s="141" t="s">
        <v>14096</v>
      </c>
      <c r="BK4698" s="141" t="s">
        <v>2060</v>
      </c>
      <c r="BL4698" s="141" t="s">
        <v>14097</v>
      </c>
      <c r="BM4698" s="141">
        <v>45.496124000000002</v>
      </c>
      <c r="BN4698" s="141">
        <v>-75.601813000000007</v>
      </c>
      <c r="BO4698" s="141">
        <v>1972</v>
      </c>
      <c r="BP4698" s="143" t="s">
        <v>25030</v>
      </c>
      <c r="BQ4698" s="143" t="s">
        <v>26794</v>
      </c>
    </row>
    <row r="4699" spans="15:69" x14ac:dyDescent="0.25">
      <c r="O4699" s="225" t="str">
        <f t="shared" si="1284"/>
        <v/>
      </c>
      <c r="BF4699" s="141">
        <v>81017</v>
      </c>
      <c r="BG4699" s="142" t="s">
        <v>14098</v>
      </c>
      <c r="BH4699" s="141" t="s">
        <v>180</v>
      </c>
      <c r="BI4699" s="141" t="s">
        <v>191</v>
      </c>
      <c r="BJ4699" s="141" t="s">
        <v>14099</v>
      </c>
      <c r="BK4699" s="141" t="s">
        <v>1662</v>
      </c>
      <c r="BL4699" s="141" t="s">
        <v>4527</v>
      </c>
      <c r="BM4699" s="141">
        <v>45.497281000000001</v>
      </c>
      <c r="BN4699" s="141">
        <v>-75.606882999999996</v>
      </c>
      <c r="BO4699" s="141">
        <v>1973</v>
      </c>
      <c r="BP4699" s="143" t="s">
        <v>24898</v>
      </c>
      <c r="BQ4699" s="143" t="s">
        <v>26794</v>
      </c>
    </row>
    <row r="4700" spans="15:69" x14ac:dyDescent="0.25">
      <c r="O4700" s="225" t="str">
        <f t="shared" si="1284"/>
        <v/>
      </c>
      <c r="BF4700" s="141">
        <v>81017</v>
      </c>
      <c r="BG4700" s="142" t="s">
        <v>14100</v>
      </c>
      <c r="BH4700" s="141" t="s">
        <v>180</v>
      </c>
      <c r="BI4700" s="141" t="s">
        <v>191</v>
      </c>
      <c r="BJ4700" s="141" t="s">
        <v>14101</v>
      </c>
      <c r="BK4700" s="141" t="s">
        <v>14102</v>
      </c>
      <c r="BL4700" s="141" t="s">
        <v>14103</v>
      </c>
      <c r="BM4700" s="141">
        <v>45.488560999999997</v>
      </c>
      <c r="BN4700" s="141">
        <v>-75.651427999999996</v>
      </c>
      <c r="BO4700" s="141">
        <v>1979</v>
      </c>
      <c r="BP4700" s="143" t="s">
        <v>25025</v>
      </c>
      <c r="BQ4700" s="143" t="s">
        <v>26794</v>
      </c>
    </row>
    <row r="4701" spans="15:69" x14ac:dyDescent="0.25">
      <c r="O4701" s="225" t="str">
        <f t="shared" si="1284"/>
        <v/>
      </c>
      <c r="BF4701" s="141">
        <v>81017</v>
      </c>
      <c r="BG4701" s="142" t="s">
        <v>14104</v>
      </c>
      <c r="BH4701" s="141" t="s">
        <v>180</v>
      </c>
      <c r="BI4701" s="141" t="s">
        <v>191</v>
      </c>
      <c r="BJ4701" s="141" t="s">
        <v>14105</v>
      </c>
      <c r="BK4701" s="141" t="s">
        <v>14106</v>
      </c>
      <c r="BL4701" s="141" t="s">
        <v>14107</v>
      </c>
      <c r="BM4701" s="141">
        <v>45.484650999999999</v>
      </c>
      <c r="BN4701" s="141">
        <v>-75.743688000000006</v>
      </c>
      <c r="BO4701" s="141">
        <v>1988</v>
      </c>
      <c r="BP4701" s="143" t="s">
        <v>24898</v>
      </c>
      <c r="BQ4701" s="143" t="s">
        <v>26794</v>
      </c>
    </row>
    <row r="4702" spans="15:69" x14ac:dyDescent="0.25">
      <c r="O4702" s="225" t="str">
        <f t="shared" si="1284"/>
        <v/>
      </c>
      <c r="BF4702" s="141">
        <v>81017</v>
      </c>
      <c r="BG4702" s="142" t="s">
        <v>14108</v>
      </c>
      <c r="BH4702" s="141" t="s">
        <v>180</v>
      </c>
      <c r="BI4702" s="141" t="s">
        <v>191</v>
      </c>
      <c r="BJ4702" s="141" t="s">
        <v>14109</v>
      </c>
      <c r="BK4702" s="141" t="s">
        <v>2585</v>
      </c>
      <c r="BL4702" s="141" t="s">
        <v>10158</v>
      </c>
      <c r="BM4702" s="141">
        <v>45.496732000000002</v>
      </c>
      <c r="BN4702" s="141">
        <v>-75.598247000000001</v>
      </c>
      <c r="BO4702" s="141">
        <v>1976</v>
      </c>
      <c r="BP4702" s="143" t="s">
        <v>25031</v>
      </c>
      <c r="BQ4702" s="143" t="s">
        <v>26794</v>
      </c>
    </row>
    <row r="4703" spans="15:69" x14ac:dyDescent="0.25">
      <c r="O4703" s="225" t="str">
        <f t="shared" si="1284"/>
        <v/>
      </c>
      <c r="BF4703" s="141">
        <v>81017</v>
      </c>
      <c r="BG4703" s="142" t="s">
        <v>14110</v>
      </c>
      <c r="BH4703" s="141" t="s">
        <v>180</v>
      </c>
      <c r="BI4703" s="141" t="s">
        <v>191</v>
      </c>
      <c r="BJ4703" s="141" t="s">
        <v>14111</v>
      </c>
      <c r="BK4703" s="141" t="s">
        <v>14112</v>
      </c>
      <c r="BL4703" s="141" t="s">
        <v>14113</v>
      </c>
      <c r="BM4703" s="141">
        <v>45.498987</v>
      </c>
      <c r="BN4703" s="141">
        <v>-75.581159999999997</v>
      </c>
      <c r="BO4703" s="141">
        <v>1988</v>
      </c>
      <c r="BP4703" s="143" t="s">
        <v>24897</v>
      </c>
      <c r="BQ4703" s="143" t="s">
        <v>26794</v>
      </c>
    </row>
    <row r="4704" spans="15:69" x14ac:dyDescent="0.25">
      <c r="O4704" s="225" t="str">
        <f t="shared" si="1284"/>
        <v/>
      </c>
      <c r="BF4704" s="141">
        <v>81017</v>
      </c>
      <c r="BG4704" s="142" t="s">
        <v>14114</v>
      </c>
      <c r="BH4704" s="141" t="s">
        <v>180</v>
      </c>
      <c r="BI4704" s="141" t="s">
        <v>191</v>
      </c>
      <c r="BJ4704" s="141" t="s">
        <v>14115</v>
      </c>
      <c r="BK4704" s="141" t="s">
        <v>1797</v>
      </c>
      <c r="BL4704" s="141" t="s">
        <v>14116</v>
      </c>
      <c r="BM4704" s="141">
        <v>45.447271999999998</v>
      </c>
      <c r="BN4704" s="141">
        <v>-75.723222000000007</v>
      </c>
      <c r="BO4704" s="141">
        <v>1997</v>
      </c>
      <c r="BP4704" s="143" t="s">
        <v>24898</v>
      </c>
      <c r="BQ4704" s="143" t="s">
        <v>26794</v>
      </c>
    </row>
    <row r="4705" spans="15:69" x14ac:dyDescent="0.25">
      <c r="O4705" s="225" t="str">
        <f t="shared" si="1284"/>
        <v/>
      </c>
      <c r="BF4705" s="141">
        <v>81017</v>
      </c>
      <c r="BG4705" s="142" t="s">
        <v>14117</v>
      </c>
      <c r="BH4705" s="141" t="s">
        <v>180</v>
      </c>
      <c r="BI4705" s="141" t="s">
        <v>191</v>
      </c>
      <c r="BJ4705" s="141" t="s">
        <v>14118</v>
      </c>
      <c r="BK4705" s="141" t="s">
        <v>14119</v>
      </c>
      <c r="BL4705" s="141" t="s">
        <v>13638</v>
      </c>
      <c r="BM4705" s="141">
        <v>45.594715999999998</v>
      </c>
      <c r="BN4705" s="141">
        <v>-75.418260000000004</v>
      </c>
      <c r="BO4705" s="141">
        <v>2014</v>
      </c>
      <c r="BP4705" s="143" t="s">
        <v>25032</v>
      </c>
      <c r="BQ4705" s="143" t="s">
        <v>26794</v>
      </c>
    </row>
    <row r="4706" spans="15:69" x14ac:dyDescent="0.25">
      <c r="O4706" s="225" t="str">
        <f t="shared" si="1284"/>
        <v/>
      </c>
      <c r="BF4706" s="141">
        <v>81017</v>
      </c>
      <c r="BG4706" s="142" t="s">
        <v>14120</v>
      </c>
      <c r="BH4706" s="141" t="s">
        <v>180</v>
      </c>
      <c r="BI4706" s="141" t="s">
        <v>191</v>
      </c>
      <c r="BJ4706" s="141" t="s">
        <v>14121</v>
      </c>
      <c r="BK4706" s="141" t="s">
        <v>2278</v>
      </c>
      <c r="BL4706" s="141" t="s">
        <v>14122</v>
      </c>
      <c r="BM4706" s="141">
        <v>45.468274000000001</v>
      </c>
      <c r="BN4706" s="141">
        <v>-75.710480000000004</v>
      </c>
      <c r="BO4706" s="141">
        <v>1969</v>
      </c>
      <c r="BP4706" s="143" t="s">
        <v>25033</v>
      </c>
      <c r="BQ4706" s="143" t="s">
        <v>26794</v>
      </c>
    </row>
    <row r="4707" spans="15:69" x14ac:dyDescent="0.25">
      <c r="O4707" s="225" t="str">
        <f t="shared" si="1284"/>
        <v/>
      </c>
      <c r="BF4707" s="141">
        <v>81017</v>
      </c>
      <c r="BG4707" s="142" t="s">
        <v>14123</v>
      </c>
      <c r="BH4707" s="141" t="s">
        <v>180</v>
      </c>
      <c r="BI4707" s="141" t="s">
        <v>191</v>
      </c>
      <c r="BJ4707" s="141" t="s">
        <v>14124</v>
      </c>
      <c r="BK4707" s="141" t="s">
        <v>1708</v>
      </c>
      <c r="BL4707" s="141" t="s">
        <v>14125</v>
      </c>
      <c r="BM4707" s="141">
        <v>45.476819999999996</v>
      </c>
      <c r="BN4707" s="141">
        <v>-75.640428</v>
      </c>
      <c r="BO4707" s="141">
        <v>1984</v>
      </c>
      <c r="BP4707" s="143" t="s">
        <v>25019</v>
      </c>
      <c r="BQ4707" s="143" t="s">
        <v>26794</v>
      </c>
    </row>
    <row r="4708" spans="15:69" x14ac:dyDescent="0.25">
      <c r="O4708" s="225" t="str">
        <f t="shared" si="1284"/>
        <v/>
      </c>
      <c r="BF4708" s="141">
        <v>81017</v>
      </c>
      <c r="BG4708" s="142" t="s">
        <v>14126</v>
      </c>
      <c r="BH4708" s="141" t="s">
        <v>180</v>
      </c>
      <c r="BI4708" s="141" t="s">
        <v>191</v>
      </c>
      <c r="BJ4708" s="141" t="s">
        <v>14127</v>
      </c>
      <c r="BK4708" s="141" t="s">
        <v>14128</v>
      </c>
      <c r="BL4708" s="141" t="s">
        <v>2355</v>
      </c>
      <c r="BM4708" s="141">
        <v>45.461857999999999</v>
      </c>
      <c r="BN4708" s="141">
        <v>-75.721171999999996</v>
      </c>
      <c r="BO4708" s="141">
        <v>2008</v>
      </c>
      <c r="BP4708" s="143" t="s">
        <v>25019</v>
      </c>
      <c r="BQ4708" s="143" t="s">
        <v>26794</v>
      </c>
    </row>
    <row r="4709" spans="15:69" x14ac:dyDescent="0.25">
      <c r="O4709" s="225" t="str">
        <f t="shared" si="1284"/>
        <v/>
      </c>
      <c r="BF4709" s="141">
        <v>81017</v>
      </c>
      <c r="BG4709" s="142" t="s">
        <v>14129</v>
      </c>
      <c r="BH4709" s="141" t="s">
        <v>180</v>
      </c>
      <c r="BI4709" s="141" t="s">
        <v>191</v>
      </c>
      <c r="BJ4709" s="141" t="s">
        <v>5926</v>
      </c>
      <c r="BK4709" s="141" t="s">
        <v>6167</v>
      </c>
      <c r="BL4709" s="141" t="s">
        <v>13832</v>
      </c>
      <c r="BM4709" s="141">
        <v>45.57611</v>
      </c>
      <c r="BN4709" s="141">
        <v>-75.397321000000005</v>
      </c>
      <c r="BO4709" s="141">
        <v>2006</v>
      </c>
      <c r="BP4709" s="143" t="s">
        <v>25025</v>
      </c>
      <c r="BQ4709" s="143" t="s">
        <v>26794</v>
      </c>
    </row>
    <row r="4710" spans="15:69" x14ac:dyDescent="0.25">
      <c r="O4710" s="225" t="str">
        <f t="shared" si="1284"/>
        <v/>
      </c>
      <c r="BF4710" s="141">
        <v>81017</v>
      </c>
      <c r="BG4710" s="142" t="s">
        <v>14130</v>
      </c>
      <c r="BH4710" s="141" t="s">
        <v>180</v>
      </c>
      <c r="BI4710" s="141" t="s">
        <v>191</v>
      </c>
      <c r="BJ4710" s="141" t="s">
        <v>14131</v>
      </c>
      <c r="BK4710" s="141" t="s">
        <v>12952</v>
      </c>
      <c r="BL4710" s="141" t="s">
        <v>13860</v>
      </c>
      <c r="BM4710" s="141">
        <v>45.495274999999999</v>
      </c>
      <c r="BN4710" s="141">
        <v>-75.626221999999999</v>
      </c>
      <c r="BO4710" s="141">
        <v>2004</v>
      </c>
      <c r="BP4710" s="143" t="s">
        <v>25034</v>
      </c>
      <c r="BQ4710" s="143" t="s">
        <v>26794</v>
      </c>
    </row>
    <row r="4711" spans="15:69" x14ac:dyDescent="0.25">
      <c r="O4711" s="225" t="str">
        <f t="shared" si="1284"/>
        <v/>
      </c>
      <c r="BF4711" s="141">
        <v>81017</v>
      </c>
      <c r="BG4711" s="142" t="s">
        <v>14132</v>
      </c>
      <c r="BH4711" s="141" t="s">
        <v>180</v>
      </c>
      <c r="BI4711" s="141" t="s">
        <v>191</v>
      </c>
      <c r="BJ4711" s="141" t="s">
        <v>14133</v>
      </c>
      <c r="BK4711" s="141" t="s">
        <v>14134</v>
      </c>
      <c r="BL4711" s="141" t="s">
        <v>13688</v>
      </c>
      <c r="BM4711" s="141">
        <v>45.506534000000002</v>
      </c>
      <c r="BN4711" s="141">
        <v>-75.549402000000001</v>
      </c>
      <c r="BO4711" s="141">
        <v>2008</v>
      </c>
      <c r="BP4711" s="143" t="s">
        <v>25019</v>
      </c>
      <c r="BQ4711" s="143" t="s">
        <v>26794</v>
      </c>
    </row>
    <row r="4712" spans="15:69" x14ac:dyDescent="0.25">
      <c r="O4712" s="225" t="str">
        <f t="shared" si="1284"/>
        <v/>
      </c>
      <c r="BF4712" s="141">
        <v>81017</v>
      </c>
      <c r="BG4712" s="142" t="s">
        <v>14135</v>
      </c>
      <c r="BH4712" s="141" t="s">
        <v>180</v>
      </c>
      <c r="BI4712" s="141" t="s">
        <v>191</v>
      </c>
      <c r="BJ4712" s="141" t="s">
        <v>14136</v>
      </c>
      <c r="BK4712" s="141" t="s">
        <v>4126</v>
      </c>
      <c r="BL4712" s="141" t="s">
        <v>14137</v>
      </c>
      <c r="BM4712" s="141">
        <v>45.499746000000002</v>
      </c>
      <c r="BN4712" s="141">
        <v>-75.584829999999997</v>
      </c>
      <c r="BO4712" s="141">
        <v>2009</v>
      </c>
      <c r="BP4712" s="143" t="s">
        <v>25034</v>
      </c>
      <c r="BQ4712" s="143" t="s">
        <v>26794</v>
      </c>
    </row>
    <row r="4713" spans="15:69" x14ac:dyDescent="0.25">
      <c r="O4713" s="225" t="str">
        <f t="shared" si="1284"/>
        <v/>
      </c>
      <c r="BF4713" s="141">
        <v>81017</v>
      </c>
      <c r="BG4713" s="142" t="s">
        <v>14138</v>
      </c>
      <c r="BH4713" s="141" t="s">
        <v>180</v>
      </c>
      <c r="BI4713" s="141" t="s">
        <v>191</v>
      </c>
      <c r="BJ4713" s="141" t="s">
        <v>14139</v>
      </c>
      <c r="BK4713" s="141" t="s">
        <v>13602</v>
      </c>
      <c r="BL4713" s="141" t="s">
        <v>14140</v>
      </c>
      <c r="BM4713" s="141">
        <v>45.509053999999999</v>
      </c>
      <c r="BN4713" s="141">
        <v>-75.627542000000005</v>
      </c>
      <c r="BO4713" s="141">
        <v>2009</v>
      </c>
      <c r="BP4713" s="143" t="s">
        <v>25034</v>
      </c>
      <c r="BQ4713" s="143" t="s">
        <v>26794</v>
      </c>
    </row>
    <row r="4714" spans="15:69" x14ac:dyDescent="0.25">
      <c r="O4714" s="225" t="str">
        <f t="shared" si="1284"/>
        <v/>
      </c>
      <c r="BF4714" s="141">
        <v>81017</v>
      </c>
      <c r="BG4714" s="142" t="s">
        <v>14141</v>
      </c>
      <c r="BH4714" s="141" t="s">
        <v>180</v>
      </c>
      <c r="BI4714" s="141" t="s">
        <v>191</v>
      </c>
      <c r="BJ4714" s="141" t="s">
        <v>14142</v>
      </c>
      <c r="BK4714" s="141" t="s">
        <v>10328</v>
      </c>
      <c r="BL4714" s="141" t="s">
        <v>14143</v>
      </c>
      <c r="BM4714" s="141">
        <v>45.461548999999998</v>
      </c>
      <c r="BN4714" s="141">
        <v>-75.851560000000006</v>
      </c>
      <c r="BO4714" s="141">
        <v>1997</v>
      </c>
      <c r="BP4714" s="143" t="s">
        <v>25019</v>
      </c>
      <c r="BQ4714" s="143" t="s">
        <v>26794</v>
      </c>
    </row>
    <row r="4715" spans="15:69" x14ac:dyDescent="0.25">
      <c r="O4715" s="225" t="str">
        <f t="shared" si="1284"/>
        <v/>
      </c>
      <c r="BF4715" s="141">
        <v>81017</v>
      </c>
      <c r="BG4715" s="142" t="s">
        <v>14144</v>
      </c>
      <c r="BH4715" s="141" t="s">
        <v>180</v>
      </c>
      <c r="BI4715" s="141" t="s">
        <v>191</v>
      </c>
      <c r="BJ4715" s="141" t="s">
        <v>14145</v>
      </c>
      <c r="BK4715" s="141" t="s">
        <v>14146</v>
      </c>
      <c r="BL4715" s="141" t="s">
        <v>14147</v>
      </c>
      <c r="BM4715" s="141">
        <v>45.515936000000004</v>
      </c>
      <c r="BN4715" s="141">
        <v>-75.554744999999997</v>
      </c>
      <c r="BO4715" s="141">
        <v>2015</v>
      </c>
      <c r="BP4715" s="143" t="s">
        <v>25034</v>
      </c>
      <c r="BQ4715" s="143" t="s">
        <v>26794</v>
      </c>
    </row>
    <row r="4716" spans="15:69" x14ac:dyDescent="0.25">
      <c r="O4716" s="225" t="str">
        <f t="shared" si="1284"/>
        <v/>
      </c>
      <c r="BF4716" s="141">
        <v>81017</v>
      </c>
      <c r="BG4716" s="142" t="s">
        <v>14148</v>
      </c>
      <c r="BH4716" s="141" t="s">
        <v>180</v>
      </c>
      <c r="BI4716" s="141" t="s">
        <v>191</v>
      </c>
      <c r="BJ4716" s="141" t="s">
        <v>14149</v>
      </c>
      <c r="BK4716" s="141" t="s">
        <v>12979</v>
      </c>
      <c r="BL4716" s="141" t="s">
        <v>13746</v>
      </c>
      <c r="BM4716" s="141">
        <v>45.477148</v>
      </c>
      <c r="BN4716" s="141">
        <v>-75.701734000000002</v>
      </c>
      <c r="BO4716" s="141">
        <v>2014</v>
      </c>
      <c r="BP4716" s="143" t="s">
        <v>25034</v>
      </c>
      <c r="BQ4716" s="143" t="s">
        <v>26794</v>
      </c>
    </row>
    <row r="4717" spans="15:69" x14ac:dyDescent="0.25">
      <c r="O4717" s="225" t="str">
        <f t="shared" si="1284"/>
        <v/>
      </c>
      <c r="BF4717" s="141">
        <v>81017</v>
      </c>
      <c r="BG4717" s="142" t="s">
        <v>14150</v>
      </c>
      <c r="BH4717" s="141" t="s">
        <v>180</v>
      </c>
      <c r="BI4717" s="141" t="s">
        <v>191</v>
      </c>
      <c r="BJ4717" s="141" t="s">
        <v>14151</v>
      </c>
      <c r="BK4717" s="141" t="s">
        <v>1934</v>
      </c>
      <c r="BL4717" s="141" t="s">
        <v>14152</v>
      </c>
      <c r="BM4717" s="141">
        <v>45.468581</v>
      </c>
      <c r="BN4717" s="141">
        <v>-75.734622999999999</v>
      </c>
      <c r="BO4717" s="141">
        <v>2010</v>
      </c>
      <c r="BP4717" s="143" t="s">
        <v>25034</v>
      </c>
      <c r="BQ4717" s="143" t="s">
        <v>26794</v>
      </c>
    </row>
    <row r="4718" spans="15:69" x14ac:dyDescent="0.25">
      <c r="O4718" s="225" t="str">
        <f t="shared" si="1284"/>
        <v/>
      </c>
      <c r="BF4718" s="141">
        <v>82035</v>
      </c>
      <c r="BG4718" s="142" t="s">
        <v>2859</v>
      </c>
      <c r="BH4718" s="141" t="s">
        <v>180</v>
      </c>
      <c r="BI4718" s="141" t="s">
        <v>191</v>
      </c>
      <c r="BJ4718" s="141" t="s">
        <v>2860</v>
      </c>
      <c r="BK4718" s="141"/>
      <c r="BL4718" s="141" t="s">
        <v>2861</v>
      </c>
      <c r="BM4718" s="141">
        <v>45.632399999999997</v>
      </c>
      <c r="BN4718" s="141">
        <v>-75.929900000000004</v>
      </c>
      <c r="BO4718" s="141">
        <v>1998</v>
      </c>
      <c r="BP4718" s="143" t="s">
        <v>24050</v>
      </c>
      <c r="BQ4718" s="143" t="s">
        <v>17560</v>
      </c>
    </row>
    <row r="4719" spans="15:69" x14ac:dyDescent="0.25">
      <c r="O4719" s="225" t="str">
        <f t="shared" si="1284"/>
        <v/>
      </c>
      <c r="BF4719" s="141">
        <v>82035</v>
      </c>
      <c r="BG4719" s="142" t="s">
        <v>2862</v>
      </c>
      <c r="BH4719" s="141" t="s">
        <v>180</v>
      </c>
      <c r="BI4719" s="141" t="s">
        <v>191</v>
      </c>
      <c r="BJ4719" s="141" t="s">
        <v>2863</v>
      </c>
      <c r="BK4719" s="141"/>
      <c r="BL4719" s="141" t="s">
        <v>2864</v>
      </c>
      <c r="BM4719" s="141">
        <v>45.625129999999999</v>
      </c>
      <c r="BN4719" s="141">
        <v>-75.934420000000003</v>
      </c>
      <c r="BO4719" s="141">
        <v>2004</v>
      </c>
      <c r="BP4719" s="143" t="s">
        <v>24048</v>
      </c>
      <c r="BQ4719" s="143" t="s">
        <v>17560</v>
      </c>
    </row>
    <row r="4720" spans="15:69" x14ac:dyDescent="0.25">
      <c r="O4720" s="225" t="str">
        <f t="shared" si="1284"/>
        <v/>
      </c>
      <c r="BF4720" s="141">
        <v>83020</v>
      </c>
      <c r="BG4720" s="142" t="s">
        <v>2694</v>
      </c>
      <c r="BH4720" s="141" t="s">
        <v>478</v>
      </c>
      <c r="BI4720" s="141" t="s">
        <v>176</v>
      </c>
      <c r="BJ4720" s="141"/>
      <c r="BK4720" s="141"/>
      <c r="BL4720" s="141" t="s">
        <v>2695</v>
      </c>
      <c r="BM4720" s="141">
        <v>45.946584171380202</v>
      </c>
      <c r="BN4720" s="141">
        <v>-75.877711889653199</v>
      </c>
      <c r="BO4720" s="141">
        <v>1976</v>
      </c>
      <c r="BP4720" s="143" t="s">
        <v>482</v>
      </c>
      <c r="BQ4720" s="143" t="s">
        <v>17560</v>
      </c>
    </row>
    <row r="4721" spans="15:69" x14ac:dyDescent="0.25">
      <c r="O4721" s="225" t="str">
        <f t="shared" si="1284"/>
        <v/>
      </c>
      <c r="BF4721" s="141">
        <v>83020</v>
      </c>
      <c r="BG4721" s="142" t="s">
        <v>2696</v>
      </c>
      <c r="BH4721" s="141" t="s">
        <v>478</v>
      </c>
      <c r="BI4721" s="141" t="s">
        <v>177</v>
      </c>
      <c r="BJ4721" s="141"/>
      <c r="BK4721" s="141" t="s">
        <v>1216</v>
      </c>
      <c r="BL4721" s="141" t="s">
        <v>2697</v>
      </c>
      <c r="BM4721" s="141">
        <v>45.943922171301303</v>
      </c>
      <c r="BN4721" s="141">
        <v>-75.874169096793295</v>
      </c>
      <c r="BO4721" s="141">
        <v>1976</v>
      </c>
      <c r="BP4721" s="143" t="s">
        <v>485</v>
      </c>
      <c r="BQ4721" s="143" t="s">
        <v>17560</v>
      </c>
    </row>
    <row r="4722" spans="15:69" x14ac:dyDescent="0.25">
      <c r="O4722" s="225" t="str">
        <f t="shared" si="1284"/>
        <v/>
      </c>
      <c r="BF4722" s="141">
        <v>87005</v>
      </c>
      <c r="BG4722" s="142" t="s">
        <v>14298</v>
      </c>
      <c r="BH4722" s="141" t="s">
        <v>180</v>
      </c>
      <c r="BI4722" s="141" t="s">
        <v>178</v>
      </c>
      <c r="BJ4722" s="141"/>
      <c r="BK4722" s="141" t="s">
        <v>3683</v>
      </c>
      <c r="BL4722" s="141" t="s">
        <v>14299</v>
      </c>
      <c r="BM4722" s="141">
        <v>48.498449643833901</v>
      </c>
      <c r="BN4722" s="141">
        <v>-79.226247529644695</v>
      </c>
      <c r="BO4722" s="141">
        <v>1999</v>
      </c>
      <c r="BP4722" s="143" t="s">
        <v>25080</v>
      </c>
      <c r="BQ4722" s="143" t="s">
        <v>17560</v>
      </c>
    </row>
    <row r="4723" spans="15:69" x14ac:dyDescent="0.25">
      <c r="O4723" s="225" t="str">
        <f t="shared" si="1284"/>
        <v/>
      </c>
      <c r="BF4723" s="141">
        <v>87005</v>
      </c>
      <c r="BG4723" s="142" t="s">
        <v>14300</v>
      </c>
      <c r="BH4723" s="141" t="s">
        <v>478</v>
      </c>
      <c r="BI4723" s="141" t="s">
        <v>176</v>
      </c>
      <c r="BJ4723" s="141" t="s">
        <v>14301</v>
      </c>
      <c r="BK4723" s="141" t="s">
        <v>4530</v>
      </c>
      <c r="BL4723" s="141" t="s">
        <v>2199</v>
      </c>
      <c r="BM4723" s="141">
        <v>48.505339999999997</v>
      </c>
      <c r="BN4723" s="141">
        <v>-79.229110000000006</v>
      </c>
      <c r="BO4723" s="141">
        <v>2010</v>
      </c>
      <c r="BP4723" s="143" t="s">
        <v>25081</v>
      </c>
      <c r="BQ4723" s="143" t="s">
        <v>17560</v>
      </c>
    </row>
    <row r="4724" spans="15:69" x14ac:dyDescent="0.25">
      <c r="O4724" s="225" t="str">
        <f t="shared" si="1284"/>
        <v/>
      </c>
      <c r="BF4724" s="141">
        <v>87080</v>
      </c>
      <c r="BG4724" s="142" t="s">
        <v>23679</v>
      </c>
      <c r="BH4724" s="141" t="s">
        <v>478</v>
      </c>
      <c r="BI4724" s="141" t="s">
        <v>176</v>
      </c>
      <c r="BJ4724" s="141" t="s">
        <v>1588</v>
      </c>
      <c r="BK4724" s="141" t="s">
        <v>470</v>
      </c>
      <c r="BL4724" s="141" t="s">
        <v>23680</v>
      </c>
      <c r="BM4724" s="141">
        <v>48.868729999999999</v>
      </c>
      <c r="BN4724" s="141">
        <v>-79.51003</v>
      </c>
      <c r="BO4724" s="141">
        <v>1970</v>
      </c>
      <c r="BP4724" s="143"/>
      <c r="BQ4724" s="143" t="s">
        <v>17560</v>
      </c>
    </row>
    <row r="4725" spans="15:69" x14ac:dyDescent="0.25">
      <c r="O4725" s="225" t="str">
        <f t="shared" si="1284"/>
        <v/>
      </c>
      <c r="BF4725" s="141">
        <v>87115</v>
      </c>
      <c r="BG4725" s="142" t="s">
        <v>23682</v>
      </c>
      <c r="BH4725" s="141" t="s">
        <v>478</v>
      </c>
      <c r="BI4725" s="141" t="s">
        <v>177</v>
      </c>
      <c r="BJ4725" s="141" t="s">
        <v>4642</v>
      </c>
      <c r="BK4725" s="141" t="s">
        <v>1537</v>
      </c>
      <c r="BL4725" s="141" t="s">
        <v>23683</v>
      </c>
      <c r="BM4725" s="141">
        <v>48.993969999999997</v>
      </c>
      <c r="BN4725" s="141">
        <v>-79.359809999999996</v>
      </c>
      <c r="BO4725" s="141">
        <v>1955</v>
      </c>
      <c r="BP4725" s="143" t="s">
        <v>26361</v>
      </c>
      <c r="BQ4725" s="143" t="s">
        <v>17560</v>
      </c>
    </row>
    <row r="4726" spans="15:69" x14ac:dyDescent="0.25">
      <c r="O4726" s="225" t="str">
        <f t="shared" si="1284"/>
        <v/>
      </c>
      <c r="BF4726" s="141">
        <v>87120</v>
      </c>
      <c r="BG4726" s="142" t="s">
        <v>2909</v>
      </c>
      <c r="BH4726" s="141" t="s">
        <v>478</v>
      </c>
      <c r="BI4726" s="141" t="s">
        <v>186</v>
      </c>
      <c r="BJ4726" s="141" t="s">
        <v>1727</v>
      </c>
      <c r="BK4726" s="141" t="s">
        <v>2910</v>
      </c>
      <c r="BL4726" s="141" t="s">
        <v>2911</v>
      </c>
      <c r="BM4726" s="141">
        <v>48.97289</v>
      </c>
      <c r="BN4726" s="141">
        <v>-79.458730000000003</v>
      </c>
      <c r="BO4726" s="141">
        <v>1978</v>
      </c>
      <c r="BP4726" s="143"/>
      <c r="BQ4726" s="143" t="s">
        <v>17560</v>
      </c>
    </row>
    <row r="4727" spans="15:69" x14ac:dyDescent="0.25">
      <c r="O4727" s="225" t="str">
        <f t="shared" si="1284"/>
        <v/>
      </c>
      <c r="BF4727" s="141">
        <v>89008</v>
      </c>
      <c r="BG4727" s="142" t="s">
        <v>14724</v>
      </c>
      <c r="BH4727" s="141" t="s">
        <v>180</v>
      </c>
      <c r="BI4727" s="141" t="s">
        <v>191</v>
      </c>
      <c r="BJ4727" s="141" t="s">
        <v>14595</v>
      </c>
      <c r="BK4727" s="141" t="s">
        <v>4636</v>
      </c>
      <c r="BL4727" s="141" t="s">
        <v>14596</v>
      </c>
      <c r="BM4727" s="141">
        <v>48.122109999999999</v>
      </c>
      <c r="BN4727" s="141">
        <v>-77.838040000000007</v>
      </c>
      <c r="BO4727" s="141">
        <v>1990</v>
      </c>
      <c r="BP4727" s="143"/>
      <c r="BQ4727" s="143" t="s">
        <v>17560</v>
      </c>
    </row>
    <row r="4728" spans="15:69" x14ac:dyDescent="0.25">
      <c r="O4728" s="225" t="str">
        <f t="shared" si="1284"/>
        <v/>
      </c>
      <c r="BF4728" s="141">
        <v>89008</v>
      </c>
      <c r="BG4728" s="142" t="s">
        <v>14587</v>
      </c>
      <c r="BH4728" s="141" t="s">
        <v>180</v>
      </c>
      <c r="BI4728" s="141" t="s">
        <v>191</v>
      </c>
      <c r="BJ4728" s="141" t="s">
        <v>14720</v>
      </c>
      <c r="BK4728" s="141" t="s">
        <v>14721</v>
      </c>
      <c r="BL4728" s="141" t="s">
        <v>14272</v>
      </c>
      <c r="BM4728" s="141">
        <v>48.097740000000002</v>
      </c>
      <c r="BN4728" s="141">
        <v>-77.825649999999996</v>
      </c>
      <c r="BO4728" s="141">
        <v>1997</v>
      </c>
      <c r="BP4728" s="143"/>
      <c r="BQ4728" s="143" t="s">
        <v>17560</v>
      </c>
    </row>
    <row r="4729" spans="15:69" x14ac:dyDescent="0.25">
      <c r="O4729" s="225" t="str">
        <f t="shared" si="1284"/>
        <v/>
      </c>
      <c r="BF4729" s="141">
        <v>91035</v>
      </c>
      <c r="BG4729" s="142" t="s">
        <v>4258</v>
      </c>
      <c r="BH4729" s="141" t="s">
        <v>478</v>
      </c>
      <c r="BI4729" s="141" t="s">
        <v>177</v>
      </c>
      <c r="BJ4729" s="141" t="s">
        <v>4259</v>
      </c>
      <c r="BK4729" s="141" t="s">
        <v>2724</v>
      </c>
      <c r="BL4729" s="141" t="s">
        <v>4249</v>
      </c>
      <c r="BM4729" s="141">
        <v>48.59102</v>
      </c>
      <c r="BN4729" s="141">
        <v>-72.344840000000005</v>
      </c>
      <c r="BO4729" s="141">
        <v>2002</v>
      </c>
      <c r="BP4729" s="143" t="s">
        <v>24263</v>
      </c>
      <c r="BQ4729" s="143" t="s">
        <v>26794</v>
      </c>
    </row>
    <row r="4730" spans="15:69" x14ac:dyDescent="0.25">
      <c r="O4730" s="225" t="str">
        <f t="shared" si="1284"/>
        <v/>
      </c>
      <c r="BF4730" s="141">
        <v>91035</v>
      </c>
      <c r="BG4730" s="142" t="s">
        <v>4260</v>
      </c>
      <c r="BH4730" s="141" t="s">
        <v>478</v>
      </c>
      <c r="BI4730" s="141" t="s">
        <v>176</v>
      </c>
      <c r="BJ4730" s="141" t="s">
        <v>4261</v>
      </c>
      <c r="BK4730" s="141" t="s">
        <v>2724</v>
      </c>
      <c r="BL4730" s="141" t="s">
        <v>4249</v>
      </c>
      <c r="BM4730" s="141">
        <v>48.59102</v>
      </c>
      <c r="BN4730" s="141">
        <v>-72.344840000000005</v>
      </c>
      <c r="BO4730" s="141">
        <v>2001</v>
      </c>
      <c r="BP4730" s="143" t="s">
        <v>24174</v>
      </c>
      <c r="BQ4730" s="143" t="s">
        <v>26794</v>
      </c>
    </row>
    <row r="4731" spans="15:69" x14ac:dyDescent="0.25">
      <c r="O4731" s="225" t="str">
        <f t="shared" si="1284"/>
        <v/>
      </c>
      <c r="BF4731" s="141">
        <v>89015</v>
      </c>
      <c r="BG4731" s="142" t="s">
        <v>14649</v>
      </c>
      <c r="BH4731" s="141" t="s">
        <v>478</v>
      </c>
      <c r="BI4731" s="141" t="s">
        <v>177</v>
      </c>
      <c r="BJ4731" s="141" t="s">
        <v>14650</v>
      </c>
      <c r="BK4731" s="141"/>
      <c r="BL4731" s="141" t="s">
        <v>14651</v>
      </c>
      <c r="BM4731" s="141">
        <v>48.137120000000003</v>
      </c>
      <c r="BN4731" s="141">
        <v>-78.127780000000001</v>
      </c>
      <c r="BO4731" s="141">
        <v>1939</v>
      </c>
      <c r="BP4731" s="143"/>
      <c r="BQ4731" s="143" t="s">
        <v>27848</v>
      </c>
    </row>
    <row r="4732" spans="15:69" x14ac:dyDescent="0.25">
      <c r="O4732" s="225" t="str">
        <f t="shared" si="1284"/>
        <v/>
      </c>
      <c r="BF4732" s="141">
        <v>89015</v>
      </c>
      <c r="BG4732" s="142" t="s">
        <v>14652</v>
      </c>
      <c r="BH4732" s="141" t="s">
        <v>180</v>
      </c>
      <c r="BI4732" s="141" t="s">
        <v>178</v>
      </c>
      <c r="BJ4732" s="141"/>
      <c r="BK4732" s="141"/>
      <c r="BL4732" s="141" t="s">
        <v>14653</v>
      </c>
      <c r="BM4732" s="141">
        <v>48.135269999999998</v>
      </c>
      <c r="BN4732" s="141">
        <v>-78.095140000000001</v>
      </c>
      <c r="BO4732" s="141">
        <v>1998</v>
      </c>
      <c r="BP4732" s="143" t="s">
        <v>25123</v>
      </c>
      <c r="BQ4732" s="143" t="s">
        <v>27848</v>
      </c>
    </row>
    <row r="4733" spans="15:69" x14ac:dyDescent="0.25">
      <c r="O4733" s="225" t="str">
        <f t="shared" si="1284"/>
        <v/>
      </c>
      <c r="BF4733" s="141">
        <v>89015</v>
      </c>
      <c r="BG4733" s="142" t="s">
        <v>14654</v>
      </c>
      <c r="BH4733" s="141" t="s">
        <v>478</v>
      </c>
      <c r="BI4733" s="141" t="s">
        <v>176</v>
      </c>
      <c r="BJ4733" s="141" t="s">
        <v>1565</v>
      </c>
      <c r="BK4733" s="141" t="s">
        <v>14655</v>
      </c>
      <c r="BL4733" s="141" t="s">
        <v>14656</v>
      </c>
      <c r="BM4733" s="141">
        <v>48.139299999999999</v>
      </c>
      <c r="BN4733" s="141">
        <v>-78.129940000000005</v>
      </c>
      <c r="BO4733" s="141">
        <v>1975</v>
      </c>
      <c r="BP4733" s="143" t="s">
        <v>25124</v>
      </c>
      <c r="BQ4733" s="143" t="s">
        <v>27848</v>
      </c>
    </row>
    <row r="4734" spans="15:69" x14ac:dyDescent="0.25">
      <c r="O4734" s="225" t="str">
        <f t="shared" si="1284"/>
        <v/>
      </c>
      <c r="BF4734" s="141">
        <v>89015</v>
      </c>
      <c r="BG4734" s="142" t="s">
        <v>14657</v>
      </c>
      <c r="BH4734" s="141" t="s">
        <v>180</v>
      </c>
      <c r="BI4734" s="141" t="s">
        <v>191</v>
      </c>
      <c r="BJ4734" s="141" t="s">
        <v>14658</v>
      </c>
      <c r="BK4734" s="141" t="s">
        <v>14659</v>
      </c>
      <c r="BL4734" s="141" t="s">
        <v>14660</v>
      </c>
      <c r="BM4734" s="141">
        <v>48.123730000000002</v>
      </c>
      <c r="BN4734" s="141">
        <v>-78.141909999999996</v>
      </c>
      <c r="BO4734" s="141">
        <v>2010</v>
      </c>
      <c r="BP4734" s="143" t="s">
        <v>25125</v>
      </c>
      <c r="BQ4734" s="143" t="s">
        <v>27848</v>
      </c>
    </row>
    <row r="4735" spans="15:69" x14ac:dyDescent="0.25">
      <c r="O4735" s="225" t="str">
        <f t="shared" si="1284"/>
        <v/>
      </c>
      <c r="BF4735" s="141">
        <v>91030</v>
      </c>
      <c r="BG4735" s="142" t="s">
        <v>4416</v>
      </c>
      <c r="BH4735" s="141" t="s">
        <v>180</v>
      </c>
      <c r="BI4735" s="141" t="s">
        <v>178</v>
      </c>
      <c r="BJ4735" s="141" t="s">
        <v>1686</v>
      </c>
      <c r="BK4735" s="141"/>
      <c r="BL4735" s="141" t="s">
        <v>4420</v>
      </c>
      <c r="BM4735" s="141">
        <v>48.483832999999997</v>
      </c>
      <c r="BN4735" s="141">
        <v>-72.360339999999994</v>
      </c>
      <c r="BO4735" s="141">
        <v>1987</v>
      </c>
      <c r="BP4735" s="143" t="s">
        <v>482</v>
      </c>
      <c r="BQ4735" s="143" t="s">
        <v>17560</v>
      </c>
    </row>
    <row r="4736" spans="15:69" x14ac:dyDescent="0.25">
      <c r="O4736" s="225" t="str">
        <f t="shared" si="1284"/>
        <v/>
      </c>
      <c r="BF4736" s="141">
        <v>91030</v>
      </c>
      <c r="BG4736" s="142" t="s">
        <v>4419</v>
      </c>
      <c r="BH4736" s="141" t="s">
        <v>180</v>
      </c>
      <c r="BI4736" s="141" t="s">
        <v>191</v>
      </c>
      <c r="BJ4736" s="141" t="s">
        <v>4422</v>
      </c>
      <c r="BK4736" s="141" t="s">
        <v>2593</v>
      </c>
      <c r="BL4736" s="141" t="s">
        <v>2818</v>
      </c>
      <c r="BM4736" s="141">
        <v>48.483718379946701</v>
      </c>
      <c r="BN4736" s="141">
        <v>-72.3556367962872</v>
      </c>
      <c r="BO4736" s="141">
        <v>1977</v>
      </c>
      <c r="BP4736" s="143" t="s">
        <v>191</v>
      </c>
      <c r="BQ4736" s="143" t="s">
        <v>17560</v>
      </c>
    </row>
    <row r="4737" spans="15:69" x14ac:dyDescent="0.25">
      <c r="O4737" s="225" t="str">
        <f t="shared" si="1284"/>
        <v/>
      </c>
      <c r="BF4737" s="141">
        <v>91030</v>
      </c>
      <c r="BG4737" s="142" t="s">
        <v>4421</v>
      </c>
      <c r="BH4737" s="141" t="s">
        <v>478</v>
      </c>
      <c r="BI4737" s="141" t="s">
        <v>176</v>
      </c>
      <c r="BJ4737" s="141" t="s">
        <v>1553</v>
      </c>
      <c r="BK4737" s="141" t="s">
        <v>4417</v>
      </c>
      <c r="BL4737" s="141" t="s">
        <v>4418</v>
      </c>
      <c r="BM4737" s="141">
        <v>48.481222314771202</v>
      </c>
      <c r="BN4737" s="141">
        <v>-72.373387864976607</v>
      </c>
      <c r="BO4737" s="141">
        <v>2002</v>
      </c>
      <c r="BP4737" s="143" t="s">
        <v>24289</v>
      </c>
      <c r="BQ4737" s="143" t="s">
        <v>17560</v>
      </c>
    </row>
    <row r="4738" spans="15:69" x14ac:dyDescent="0.25">
      <c r="O4738" s="225" t="str">
        <f t="shared" si="1284"/>
        <v/>
      </c>
      <c r="BF4738" s="141">
        <v>92005</v>
      </c>
      <c r="BG4738" s="142" t="s">
        <v>4645</v>
      </c>
      <c r="BH4738" s="141" t="s">
        <v>478</v>
      </c>
      <c r="BI4738" s="141" t="s">
        <v>177</v>
      </c>
      <c r="BJ4738" s="141"/>
      <c r="BK4738" s="141" t="s">
        <v>4646</v>
      </c>
      <c r="BL4738" s="141" t="s">
        <v>2063</v>
      </c>
      <c r="BM4738" s="141">
        <v>48.795110000000001</v>
      </c>
      <c r="BN4738" s="141">
        <v>-71.886679999999998</v>
      </c>
      <c r="BO4738" s="141">
        <v>1994</v>
      </c>
      <c r="BP4738" s="143" t="s">
        <v>485</v>
      </c>
      <c r="BQ4738" s="143" t="s">
        <v>17560</v>
      </c>
    </row>
    <row r="4739" spans="15:69" x14ac:dyDescent="0.25">
      <c r="O4739" s="225" t="str">
        <f t="shared" si="1284"/>
        <v/>
      </c>
      <c r="BF4739" s="141">
        <v>92005</v>
      </c>
      <c r="BG4739" s="142" t="s">
        <v>4647</v>
      </c>
      <c r="BH4739" s="141" t="s">
        <v>478</v>
      </c>
      <c r="BI4739" s="141" t="s">
        <v>176</v>
      </c>
      <c r="BJ4739" s="141"/>
      <c r="BK4739" s="141" t="s">
        <v>1879</v>
      </c>
      <c r="BL4739" s="141" t="s">
        <v>4648</v>
      </c>
      <c r="BM4739" s="141">
        <v>48.861080000000001</v>
      </c>
      <c r="BN4739" s="141">
        <v>-71.829239999999999</v>
      </c>
      <c r="BO4739" s="141">
        <v>1994</v>
      </c>
      <c r="BP4739" s="143" t="s">
        <v>24327</v>
      </c>
      <c r="BQ4739" s="143" t="s">
        <v>17560</v>
      </c>
    </row>
    <row r="4740" spans="15:69" x14ac:dyDescent="0.25">
      <c r="O4740" s="225" t="str">
        <f t="shared" si="1284"/>
        <v/>
      </c>
      <c r="BF4740" s="141">
        <v>92005</v>
      </c>
      <c r="BG4740" s="142" t="s">
        <v>4649</v>
      </c>
      <c r="BH4740" s="141" t="s">
        <v>180</v>
      </c>
      <c r="BI4740" s="141" t="s">
        <v>191</v>
      </c>
      <c r="BJ4740" s="141" t="s">
        <v>4650</v>
      </c>
      <c r="BK4740" s="141" t="s">
        <v>4651</v>
      </c>
      <c r="BL4740" s="141" t="s">
        <v>1616</v>
      </c>
      <c r="BM4740" s="141">
        <v>48.80433</v>
      </c>
      <c r="BN4740" s="141">
        <v>-71.941900000000004</v>
      </c>
      <c r="BO4740" s="141">
        <v>2013</v>
      </c>
      <c r="BP4740" s="143"/>
      <c r="BQ4740" s="143" t="s">
        <v>17560</v>
      </c>
    </row>
    <row r="4741" spans="15:69" x14ac:dyDescent="0.25">
      <c r="O4741" s="225" t="str">
        <f t="shared" si="1284"/>
        <v/>
      </c>
      <c r="BF4741" s="141">
        <v>92005</v>
      </c>
      <c r="BG4741" s="142" t="s">
        <v>4652</v>
      </c>
      <c r="BH4741" s="141" t="s">
        <v>180</v>
      </c>
      <c r="BI4741" s="141" t="s">
        <v>191</v>
      </c>
      <c r="BJ4741" s="141" t="s">
        <v>4653</v>
      </c>
      <c r="BK4741" s="141" t="s">
        <v>4654</v>
      </c>
      <c r="BL4741" s="141" t="s">
        <v>1616</v>
      </c>
      <c r="BM4741" s="141">
        <v>48.80592</v>
      </c>
      <c r="BN4741" s="141">
        <v>-71.951040000000006</v>
      </c>
      <c r="BO4741" s="141">
        <v>2013</v>
      </c>
      <c r="BP4741" s="143"/>
      <c r="BQ4741" s="143" t="s">
        <v>17560</v>
      </c>
    </row>
    <row r="4742" spans="15:69" x14ac:dyDescent="0.25">
      <c r="O4742" s="225" t="str">
        <f t="shared" si="1284"/>
        <v/>
      </c>
      <c r="BF4742" s="141">
        <v>92005</v>
      </c>
      <c r="BG4742" s="142" t="s">
        <v>4655</v>
      </c>
      <c r="BH4742" s="141" t="s">
        <v>180</v>
      </c>
      <c r="BI4742" s="141" t="s">
        <v>178</v>
      </c>
      <c r="BJ4742" s="141"/>
      <c r="BK4742" s="141" t="s">
        <v>3278</v>
      </c>
      <c r="BL4742" s="141" t="s">
        <v>4656</v>
      </c>
      <c r="BM4742" s="141">
        <v>48.81955</v>
      </c>
      <c r="BN4742" s="141">
        <v>-72.027690000000007</v>
      </c>
      <c r="BO4742" s="141">
        <v>1980</v>
      </c>
      <c r="BP4742" s="143"/>
      <c r="BQ4742" s="143" t="s">
        <v>17560</v>
      </c>
    </row>
    <row r="4743" spans="15:69" x14ac:dyDescent="0.25">
      <c r="O4743" s="225" t="str">
        <f t="shared" si="1284"/>
        <v/>
      </c>
      <c r="BF4743" s="141">
        <v>92005</v>
      </c>
      <c r="BG4743" s="142" t="s">
        <v>4657</v>
      </c>
      <c r="BH4743" s="141" t="s">
        <v>478</v>
      </c>
      <c r="BI4743" s="141" t="s">
        <v>176</v>
      </c>
      <c r="BJ4743" s="141"/>
      <c r="BK4743" s="141" t="s">
        <v>4646</v>
      </c>
      <c r="BL4743" s="141" t="s">
        <v>1616</v>
      </c>
      <c r="BM4743" s="141">
        <v>48.795110000000001</v>
      </c>
      <c r="BN4743" s="141">
        <v>-71.886690000000002</v>
      </c>
      <c r="BO4743" s="141">
        <v>1994</v>
      </c>
      <c r="BP4743" s="143"/>
      <c r="BQ4743" s="143" t="s">
        <v>17560</v>
      </c>
    </row>
    <row r="4744" spans="15:69" x14ac:dyDescent="0.25">
      <c r="O4744" s="225" t="str">
        <f t="shared" si="1284"/>
        <v/>
      </c>
      <c r="BF4744" s="141">
        <v>92010</v>
      </c>
      <c r="BG4744" s="142" t="s">
        <v>4660</v>
      </c>
      <c r="BH4744" s="141" t="s">
        <v>180</v>
      </c>
      <c r="BI4744" s="141" t="s">
        <v>178</v>
      </c>
      <c r="BJ4744" s="141"/>
      <c r="BK4744" s="141"/>
      <c r="BL4744" s="141" t="s">
        <v>4442</v>
      </c>
      <c r="BM4744" s="141">
        <v>48.771201484596297</v>
      </c>
      <c r="BN4744" s="141">
        <v>-72.054505554506306</v>
      </c>
      <c r="BO4744" s="141">
        <v>1995</v>
      </c>
      <c r="BP4744" s="143" t="s">
        <v>484</v>
      </c>
      <c r="BQ4744" s="143" t="s">
        <v>17560</v>
      </c>
    </row>
    <row r="4745" spans="15:69" x14ac:dyDescent="0.25">
      <c r="O4745" s="225" t="str">
        <f t="shared" si="1284"/>
        <v/>
      </c>
      <c r="BF4745" s="141">
        <v>92010</v>
      </c>
      <c r="BG4745" s="142" t="s">
        <v>4661</v>
      </c>
      <c r="BH4745" s="141" t="s">
        <v>478</v>
      </c>
      <c r="BI4745" s="141" t="s">
        <v>177</v>
      </c>
      <c r="BJ4745" s="141"/>
      <c r="BK4745" s="141"/>
      <c r="BL4745" s="141" t="s">
        <v>4659</v>
      </c>
      <c r="BM4745" s="141">
        <v>48.764594879670497</v>
      </c>
      <c r="BN4745" s="141">
        <v>-72.044164726279604</v>
      </c>
      <c r="BO4745" s="141">
        <v>2009</v>
      </c>
      <c r="BP4745" s="143" t="s">
        <v>485</v>
      </c>
      <c r="BQ4745" s="143" t="s">
        <v>17560</v>
      </c>
    </row>
    <row r="4746" spans="15:69" x14ac:dyDescent="0.25">
      <c r="O4746" s="225" t="str">
        <f t="shared" si="1284"/>
        <v/>
      </c>
      <c r="BF4746" s="141">
        <v>92010</v>
      </c>
      <c r="BG4746" s="142" t="s">
        <v>4662</v>
      </c>
      <c r="BH4746" s="141" t="s">
        <v>478</v>
      </c>
      <c r="BI4746" s="141" t="s">
        <v>176</v>
      </c>
      <c r="BJ4746" s="141"/>
      <c r="BK4746" s="141"/>
      <c r="BL4746" s="141" t="s">
        <v>4659</v>
      </c>
      <c r="BM4746" s="141">
        <v>48.764589999999998</v>
      </c>
      <c r="BN4746" s="141">
        <v>-72.044160000000005</v>
      </c>
      <c r="BO4746" s="141">
        <v>2009</v>
      </c>
      <c r="BP4746" s="143" t="s">
        <v>24329</v>
      </c>
      <c r="BQ4746" s="143" t="s">
        <v>17560</v>
      </c>
    </row>
    <row r="4747" spans="15:69" x14ac:dyDescent="0.25">
      <c r="O4747" s="225" t="str">
        <f t="shared" si="1284"/>
        <v/>
      </c>
      <c r="BF4747" s="141">
        <v>92010</v>
      </c>
      <c r="BG4747" s="142" t="s">
        <v>4441</v>
      </c>
      <c r="BH4747" s="141" t="s">
        <v>180</v>
      </c>
      <c r="BI4747" s="141" t="s">
        <v>191</v>
      </c>
      <c r="BJ4747" s="141"/>
      <c r="BK4747" s="141"/>
      <c r="BL4747" s="141" t="s">
        <v>4659</v>
      </c>
      <c r="BM4747" s="141">
        <v>48.771201484596297</v>
      </c>
      <c r="BN4747" s="141">
        <v>-72.054505554506306</v>
      </c>
      <c r="BO4747" s="141">
        <v>1995</v>
      </c>
      <c r="BP4747" s="143" t="s">
        <v>24298</v>
      </c>
      <c r="BQ4747" s="143" t="s">
        <v>17560</v>
      </c>
    </row>
    <row r="4748" spans="15:69" x14ac:dyDescent="0.25">
      <c r="O4748" s="225" t="str">
        <f t="shared" si="1284"/>
        <v/>
      </c>
      <c r="BF4748" s="141">
        <v>92022</v>
      </c>
      <c r="BG4748" s="142" t="s">
        <v>4532</v>
      </c>
      <c r="BH4748" s="141" t="s">
        <v>180</v>
      </c>
      <c r="BI4748" s="141" t="s">
        <v>1269</v>
      </c>
      <c r="BJ4748" s="141" t="s">
        <v>4533</v>
      </c>
      <c r="BK4748" s="141" t="s">
        <v>3835</v>
      </c>
      <c r="BL4748" s="141" t="s">
        <v>4534</v>
      </c>
      <c r="BM4748" s="141">
        <v>48.873913000000002</v>
      </c>
      <c r="BN4748" s="141">
        <v>-72.220659999999995</v>
      </c>
      <c r="BO4748" s="141">
        <v>1988</v>
      </c>
      <c r="BP4748" s="143"/>
      <c r="BQ4748" s="143" t="s">
        <v>17560</v>
      </c>
    </row>
    <row r="4749" spans="15:69" x14ac:dyDescent="0.25">
      <c r="O4749" s="225" t="str">
        <f t="shared" si="1284"/>
        <v/>
      </c>
      <c r="BF4749" s="141">
        <v>92022</v>
      </c>
      <c r="BG4749" s="142" t="s">
        <v>4535</v>
      </c>
      <c r="BH4749" s="141" t="s">
        <v>180</v>
      </c>
      <c r="BI4749" s="141" t="s">
        <v>1269</v>
      </c>
      <c r="BJ4749" s="141" t="s">
        <v>4536</v>
      </c>
      <c r="BK4749" s="141" t="s">
        <v>1559</v>
      </c>
      <c r="BL4749" s="141" t="s">
        <v>4517</v>
      </c>
      <c r="BM4749" s="141">
        <v>48.897328000000002</v>
      </c>
      <c r="BN4749" s="141">
        <v>-72.207791999999998</v>
      </c>
      <c r="BO4749" s="141">
        <v>2001</v>
      </c>
      <c r="BP4749" s="143"/>
      <c r="BQ4749" s="143" t="s">
        <v>17560</v>
      </c>
    </row>
    <row r="4750" spans="15:69" x14ac:dyDescent="0.25">
      <c r="O4750" s="225" t="str">
        <f t="shared" ref="O4750:O4813" si="1285">IF(OR(B4750="",C4750="",G4750="",H4750="",I4750="",AND(J4750="",BW4750=FALSE),AND(K4750="",BX4750=FALSE),AND(L4750="",BY4750=FALSE),AND(M4750="",BZ4750=FALSE)),"",(IF(AND(100&gt;=CG4750,CG4750&gt;80),"A",IF(AND(80&gt;=CG4750,CG4750&gt;60),"B",IF(AND(60&gt;=CG4750,CG4750&gt;40),"C",IF(AND(40&gt;=CG4750,CG4750&gt;20),"D","E"))))))</f>
        <v/>
      </c>
      <c r="BF4750" s="141">
        <v>92030</v>
      </c>
      <c r="BG4750" s="142" t="s">
        <v>4607</v>
      </c>
      <c r="BH4750" s="141" t="s">
        <v>180</v>
      </c>
      <c r="BI4750" s="141" t="s">
        <v>191</v>
      </c>
      <c r="BJ4750" s="141" t="s">
        <v>4608</v>
      </c>
      <c r="BK4750" s="141"/>
      <c r="BL4750" s="141" t="s">
        <v>4609</v>
      </c>
      <c r="BM4750" s="141">
        <v>48.892400000000002</v>
      </c>
      <c r="BN4750" s="141">
        <v>-72.286299999999997</v>
      </c>
      <c r="BO4750" s="141">
        <v>1998</v>
      </c>
      <c r="BP4750" s="143"/>
      <c r="BQ4750" s="143" t="s">
        <v>17560</v>
      </c>
    </row>
    <row r="4751" spans="15:69" x14ac:dyDescent="0.25">
      <c r="O4751" s="225" t="str">
        <f t="shared" si="1285"/>
        <v/>
      </c>
      <c r="BF4751" s="141">
        <v>94068</v>
      </c>
      <c r="BG4751" s="142" t="s">
        <v>4971</v>
      </c>
      <c r="BH4751" s="141" t="s">
        <v>478</v>
      </c>
      <c r="BI4751" s="141" t="s">
        <v>186</v>
      </c>
      <c r="BJ4751" s="141" t="s">
        <v>4972</v>
      </c>
      <c r="BK4751" s="141" t="s">
        <v>4973</v>
      </c>
      <c r="BL4751" s="141" t="s">
        <v>4974</v>
      </c>
      <c r="BM4751" s="141">
        <v>48.338254554907202</v>
      </c>
      <c r="BN4751" s="141">
        <v>-70.889349640484895</v>
      </c>
      <c r="BO4751" s="141">
        <v>1991</v>
      </c>
      <c r="BP4751" s="143" t="s">
        <v>480</v>
      </c>
      <c r="BQ4751" s="143" t="s">
        <v>17560</v>
      </c>
    </row>
    <row r="4752" spans="15:69" x14ac:dyDescent="0.25">
      <c r="O4752" s="225" t="str">
        <f t="shared" si="1285"/>
        <v/>
      </c>
      <c r="BF4752" s="141">
        <v>94068</v>
      </c>
      <c r="BG4752" s="142" t="s">
        <v>4975</v>
      </c>
      <c r="BH4752" s="141" t="s">
        <v>478</v>
      </c>
      <c r="BI4752" s="141" t="s">
        <v>186</v>
      </c>
      <c r="BJ4752" s="141" t="s">
        <v>4976</v>
      </c>
      <c r="BK4752" s="141" t="s">
        <v>4977</v>
      </c>
      <c r="BL4752" s="141" t="s">
        <v>4978</v>
      </c>
      <c r="BM4752" s="141">
        <v>48.3455410524017</v>
      </c>
      <c r="BN4752" s="141">
        <v>-70.902020148042197</v>
      </c>
      <c r="BO4752" s="141">
        <v>1987</v>
      </c>
      <c r="BP4752" s="143" t="s">
        <v>480</v>
      </c>
      <c r="BQ4752" s="143" t="s">
        <v>17560</v>
      </c>
    </row>
    <row r="4753" spans="15:69" x14ac:dyDescent="0.25">
      <c r="O4753" s="225" t="str">
        <f t="shared" si="1285"/>
        <v/>
      </c>
      <c r="BF4753" s="141">
        <v>94068</v>
      </c>
      <c r="BG4753" s="142" t="s">
        <v>4979</v>
      </c>
      <c r="BH4753" s="141" t="s">
        <v>478</v>
      </c>
      <c r="BI4753" s="141" t="s">
        <v>186</v>
      </c>
      <c r="BJ4753" s="141" t="s">
        <v>4980</v>
      </c>
      <c r="BK4753" s="141" t="s">
        <v>4981</v>
      </c>
      <c r="BL4753" s="141" t="s">
        <v>4982</v>
      </c>
      <c r="BM4753" s="141">
        <v>48.352600000000002</v>
      </c>
      <c r="BN4753" s="141">
        <v>-70.885900000000007</v>
      </c>
      <c r="BO4753" s="141">
        <v>2014</v>
      </c>
      <c r="BP4753" s="143" t="s">
        <v>480</v>
      </c>
      <c r="BQ4753" s="143" t="s">
        <v>17560</v>
      </c>
    </row>
    <row r="4754" spans="15:69" x14ac:dyDescent="0.25">
      <c r="O4754" s="225" t="str">
        <f t="shared" si="1285"/>
        <v/>
      </c>
      <c r="BF4754" s="141">
        <v>94068</v>
      </c>
      <c r="BG4754" s="142" t="s">
        <v>4983</v>
      </c>
      <c r="BH4754" s="141" t="s">
        <v>478</v>
      </c>
      <c r="BI4754" s="141" t="s">
        <v>186</v>
      </c>
      <c r="BJ4754" s="141" t="s">
        <v>4984</v>
      </c>
      <c r="BK4754" s="141" t="s">
        <v>4985</v>
      </c>
      <c r="BL4754" s="141" t="s">
        <v>774</v>
      </c>
      <c r="BM4754" s="141">
        <v>48.347292717251101</v>
      </c>
      <c r="BN4754" s="141">
        <v>-70.894855936627906</v>
      </c>
      <c r="BO4754" s="141">
        <v>1982</v>
      </c>
      <c r="BP4754" s="143" t="s">
        <v>480</v>
      </c>
      <c r="BQ4754" s="143" t="s">
        <v>17560</v>
      </c>
    </row>
    <row r="4755" spans="15:69" x14ac:dyDescent="0.25">
      <c r="O4755" s="225" t="str">
        <f t="shared" si="1285"/>
        <v/>
      </c>
      <c r="BF4755" s="141">
        <v>94068</v>
      </c>
      <c r="BG4755" s="142" t="s">
        <v>4986</v>
      </c>
      <c r="BH4755" s="141" t="s">
        <v>478</v>
      </c>
      <c r="BI4755" s="141" t="s">
        <v>186</v>
      </c>
      <c r="BJ4755" s="141" t="s">
        <v>4987</v>
      </c>
      <c r="BK4755" s="141" t="s">
        <v>4988</v>
      </c>
      <c r="BL4755" s="141" t="s">
        <v>4989</v>
      </c>
      <c r="BM4755" s="141">
        <v>48.309671293650297</v>
      </c>
      <c r="BN4755" s="141">
        <v>-70.875514189198796</v>
      </c>
      <c r="BO4755" s="141">
        <v>1968</v>
      </c>
      <c r="BP4755" s="143" t="s">
        <v>480</v>
      </c>
      <c r="BQ4755" s="143" t="s">
        <v>17560</v>
      </c>
    </row>
    <row r="4756" spans="15:69" x14ac:dyDescent="0.25">
      <c r="O4756" s="225" t="str">
        <f t="shared" si="1285"/>
        <v/>
      </c>
      <c r="BF4756" s="141">
        <v>94068</v>
      </c>
      <c r="BG4756" s="142" t="s">
        <v>4990</v>
      </c>
      <c r="BH4756" s="141" t="s">
        <v>478</v>
      </c>
      <c r="BI4756" s="141" t="s">
        <v>186</v>
      </c>
      <c r="BJ4756" s="141" t="s">
        <v>4991</v>
      </c>
      <c r="BK4756" s="141" t="s">
        <v>4992</v>
      </c>
      <c r="BL4756" s="141" t="s">
        <v>4993</v>
      </c>
      <c r="BM4756" s="141">
        <v>48.314762999999999</v>
      </c>
      <c r="BN4756" s="141">
        <v>-70.935719000000006</v>
      </c>
      <c r="BO4756" s="141">
        <v>2011</v>
      </c>
      <c r="BP4756" s="143" t="s">
        <v>480</v>
      </c>
      <c r="BQ4756" s="143" t="s">
        <v>17560</v>
      </c>
    </row>
    <row r="4757" spans="15:69" x14ac:dyDescent="0.25">
      <c r="O4757" s="225" t="str">
        <f t="shared" si="1285"/>
        <v/>
      </c>
      <c r="BF4757" s="141">
        <v>94068</v>
      </c>
      <c r="BG4757" s="142" t="s">
        <v>4994</v>
      </c>
      <c r="BH4757" s="141" t="s">
        <v>180</v>
      </c>
      <c r="BI4757" s="141" t="s">
        <v>178</v>
      </c>
      <c r="BJ4757" s="141" t="s">
        <v>4995</v>
      </c>
      <c r="BK4757" s="141" t="s">
        <v>1581</v>
      </c>
      <c r="BL4757" s="141" t="s">
        <v>4996</v>
      </c>
      <c r="BM4757" s="141">
        <v>48.333382247802298</v>
      </c>
      <c r="BN4757" s="141">
        <v>-70.891281913179697</v>
      </c>
      <c r="BO4757" s="141">
        <v>1989</v>
      </c>
      <c r="BP4757" s="143" t="s">
        <v>484</v>
      </c>
      <c r="BQ4757" s="143" t="s">
        <v>17560</v>
      </c>
    </row>
    <row r="4758" spans="15:69" x14ac:dyDescent="0.25">
      <c r="O4758" s="225" t="str">
        <f t="shared" si="1285"/>
        <v/>
      </c>
      <c r="BF4758" s="141">
        <v>94068</v>
      </c>
      <c r="BG4758" s="142" t="s">
        <v>4997</v>
      </c>
      <c r="BH4758" s="141" t="s">
        <v>180</v>
      </c>
      <c r="BI4758" s="141" t="s">
        <v>191</v>
      </c>
      <c r="BJ4758" s="141" t="s">
        <v>4998</v>
      </c>
      <c r="BK4758" s="141" t="s">
        <v>4999</v>
      </c>
      <c r="BL4758" s="141" t="s">
        <v>5000</v>
      </c>
      <c r="BM4758" s="141">
        <v>48.343600000000002</v>
      </c>
      <c r="BN4758" s="141">
        <v>-70.878900000000002</v>
      </c>
      <c r="BO4758" s="141">
        <v>1989</v>
      </c>
      <c r="BP4758" s="143" t="s">
        <v>483</v>
      </c>
      <c r="BQ4758" s="143" t="s">
        <v>17560</v>
      </c>
    </row>
    <row r="4759" spans="15:69" x14ac:dyDescent="0.25">
      <c r="O4759" s="225" t="str">
        <f t="shared" si="1285"/>
        <v/>
      </c>
      <c r="BF4759" s="141">
        <v>94068</v>
      </c>
      <c r="BG4759" s="142" t="s">
        <v>5119</v>
      </c>
      <c r="BH4759" s="141" t="s">
        <v>180</v>
      </c>
      <c r="BI4759" s="141" t="s">
        <v>191</v>
      </c>
      <c r="BJ4759" s="141" t="s">
        <v>5120</v>
      </c>
      <c r="BK4759" s="141" t="s">
        <v>5121</v>
      </c>
      <c r="BL4759" s="141" t="s">
        <v>5122</v>
      </c>
      <c r="BM4759" s="141">
        <v>48.331041954002998</v>
      </c>
      <c r="BN4759" s="141">
        <v>-70.878396294972106</v>
      </c>
      <c r="BO4759" s="141">
        <v>1989</v>
      </c>
      <c r="BP4759" s="143" t="s">
        <v>483</v>
      </c>
      <c r="BQ4759" s="143" t="s">
        <v>17560</v>
      </c>
    </row>
    <row r="4760" spans="15:69" x14ac:dyDescent="0.25">
      <c r="O4760" s="225" t="str">
        <f t="shared" si="1285"/>
        <v/>
      </c>
      <c r="BF4760" s="141">
        <v>94068</v>
      </c>
      <c r="BG4760" s="142" t="s">
        <v>5123</v>
      </c>
      <c r="BH4760" s="141" t="s">
        <v>180</v>
      </c>
      <c r="BI4760" s="141" t="s">
        <v>191</v>
      </c>
      <c r="BJ4760" s="141" t="s">
        <v>5124</v>
      </c>
      <c r="BK4760" s="141" t="s">
        <v>5125</v>
      </c>
      <c r="BL4760" s="141" t="s">
        <v>1221</v>
      </c>
      <c r="BM4760" s="141">
        <v>48.321925871283199</v>
      </c>
      <c r="BN4760" s="141">
        <v>-70.865540485152806</v>
      </c>
      <c r="BO4760" s="141">
        <v>1989</v>
      </c>
      <c r="BP4760" s="143" t="s">
        <v>483</v>
      </c>
      <c r="BQ4760" s="143" t="s">
        <v>17560</v>
      </c>
    </row>
    <row r="4761" spans="15:69" x14ac:dyDescent="0.25">
      <c r="O4761" s="225" t="str">
        <f t="shared" si="1285"/>
        <v/>
      </c>
      <c r="BF4761" s="141">
        <v>94235</v>
      </c>
      <c r="BG4761" s="142" t="s">
        <v>4891</v>
      </c>
      <c r="BH4761" s="141" t="s">
        <v>478</v>
      </c>
      <c r="BI4761" s="141" t="s">
        <v>186</v>
      </c>
      <c r="BJ4761" s="141" t="s">
        <v>4892</v>
      </c>
      <c r="BK4761" s="141" t="s">
        <v>2082</v>
      </c>
      <c r="BL4761" s="141" t="s">
        <v>4893</v>
      </c>
      <c r="BM4761" s="141">
        <v>48.468690000000002</v>
      </c>
      <c r="BN4761" s="141">
        <v>-70.964600000000004</v>
      </c>
      <c r="BO4761" s="141">
        <v>2011</v>
      </c>
      <c r="BP4761" s="143" t="s">
        <v>24344</v>
      </c>
      <c r="BQ4761" s="143" t="s">
        <v>17560</v>
      </c>
    </row>
    <row r="4762" spans="15:69" x14ac:dyDescent="0.25">
      <c r="O4762" s="225" t="str">
        <f t="shared" si="1285"/>
        <v/>
      </c>
      <c r="BF4762" s="141">
        <v>94235</v>
      </c>
      <c r="BG4762" s="142" t="s">
        <v>4894</v>
      </c>
      <c r="BH4762" s="141" t="s">
        <v>180</v>
      </c>
      <c r="BI4762" s="141" t="s">
        <v>178</v>
      </c>
      <c r="BJ4762" s="141" t="s">
        <v>4895</v>
      </c>
      <c r="BK4762" s="141"/>
      <c r="BL4762" s="141" t="s">
        <v>3352</v>
      </c>
      <c r="BM4762" s="141">
        <v>48.446069999999999</v>
      </c>
      <c r="BN4762" s="141">
        <v>-70.891660000000002</v>
      </c>
      <c r="BO4762" s="141">
        <v>1999</v>
      </c>
      <c r="BP4762" s="143" t="s">
        <v>24345</v>
      </c>
      <c r="BQ4762" s="143" t="s">
        <v>17560</v>
      </c>
    </row>
    <row r="4763" spans="15:69" x14ac:dyDescent="0.25">
      <c r="O4763" s="225" t="str">
        <f t="shared" si="1285"/>
        <v/>
      </c>
      <c r="BF4763" s="141">
        <v>94235</v>
      </c>
      <c r="BG4763" s="142" t="s">
        <v>4896</v>
      </c>
      <c r="BH4763" s="141" t="s">
        <v>180</v>
      </c>
      <c r="BI4763" s="141" t="s">
        <v>191</v>
      </c>
      <c r="BJ4763" s="141" t="s">
        <v>4444</v>
      </c>
      <c r="BK4763" s="141"/>
      <c r="BL4763" s="141" t="s">
        <v>4897</v>
      </c>
      <c r="BM4763" s="141">
        <v>48.454030000000003</v>
      </c>
      <c r="BN4763" s="141">
        <v>-70.913420000000002</v>
      </c>
      <c r="BO4763" s="141">
        <v>1999</v>
      </c>
      <c r="BP4763" s="143" t="s">
        <v>24346</v>
      </c>
      <c r="BQ4763" s="143" t="s">
        <v>17560</v>
      </c>
    </row>
    <row r="4764" spans="15:69" x14ac:dyDescent="0.25">
      <c r="O4764" s="225" t="str">
        <f t="shared" si="1285"/>
        <v/>
      </c>
      <c r="BF4764" s="141">
        <v>94235</v>
      </c>
      <c r="BG4764" s="142" t="s">
        <v>4898</v>
      </c>
      <c r="BH4764" s="141" t="s">
        <v>180</v>
      </c>
      <c r="BI4764" s="141" t="s">
        <v>191</v>
      </c>
      <c r="BJ4764" s="141" t="s">
        <v>4453</v>
      </c>
      <c r="BK4764" s="141"/>
      <c r="BL4764" s="141" t="s">
        <v>4897</v>
      </c>
      <c r="BM4764" s="141">
        <v>48.449010000000001</v>
      </c>
      <c r="BN4764" s="141">
        <v>-70.901859999999999</v>
      </c>
      <c r="BO4764" s="141">
        <v>1999</v>
      </c>
      <c r="BP4764" s="143" t="s">
        <v>24347</v>
      </c>
      <c r="BQ4764" s="143" t="s">
        <v>17560</v>
      </c>
    </row>
    <row r="4765" spans="15:69" x14ac:dyDescent="0.25">
      <c r="O4765" s="225" t="str">
        <f t="shared" si="1285"/>
        <v/>
      </c>
      <c r="BF4765" s="141">
        <v>94235</v>
      </c>
      <c r="BG4765" s="142" t="s">
        <v>4899</v>
      </c>
      <c r="BH4765" s="141" t="s">
        <v>180</v>
      </c>
      <c r="BI4765" s="141" t="s">
        <v>191</v>
      </c>
      <c r="BJ4765" s="141" t="s">
        <v>4900</v>
      </c>
      <c r="BK4765" s="141"/>
      <c r="BL4765" s="141" t="s">
        <v>3352</v>
      </c>
      <c r="BM4765" s="141">
        <v>48.446069999999999</v>
      </c>
      <c r="BN4765" s="141">
        <v>-70.891660000000002</v>
      </c>
      <c r="BO4765" s="141">
        <v>1999</v>
      </c>
      <c r="BP4765" s="143" t="s">
        <v>24348</v>
      </c>
      <c r="BQ4765" s="143" t="s">
        <v>17560</v>
      </c>
    </row>
    <row r="4766" spans="15:69" x14ac:dyDescent="0.25">
      <c r="O4766" s="225" t="str">
        <f t="shared" si="1285"/>
        <v/>
      </c>
      <c r="BF4766" s="141">
        <v>94240</v>
      </c>
      <c r="BG4766" s="142" t="s">
        <v>5411</v>
      </c>
      <c r="BH4766" s="141" t="s">
        <v>478</v>
      </c>
      <c r="BI4766" s="141" t="s">
        <v>176</v>
      </c>
      <c r="BJ4766" s="141" t="s">
        <v>5412</v>
      </c>
      <c r="BK4766" s="141"/>
      <c r="BL4766" s="141" t="s">
        <v>4917</v>
      </c>
      <c r="BM4766" s="141">
        <v>48.529490000000003</v>
      </c>
      <c r="BN4766" s="141">
        <v>-71.040909999999997</v>
      </c>
      <c r="BO4766" s="141">
        <v>2011</v>
      </c>
      <c r="BP4766" s="143" t="s">
        <v>24349</v>
      </c>
      <c r="BQ4766" s="143" t="s">
        <v>17560</v>
      </c>
    </row>
    <row r="4767" spans="15:69" x14ac:dyDescent="0.25">
      <c r="O4767" s="225" t="str">
        <f t="shared" si="1285"/>
        <v/>
      </c>
      <c r="BF4767" s="141">
        <v>94240</v>
      </c>
      <c r="BG4767" s="142" t="s">
        <v>5413</v>
      </c>
      <c r="BH4767" s="141" t="s">
        <v>180</v>
      </c>
      <c r="BI4767" s="141" t="s">
        <v>1269</v>
      </c>
      <c r="BJ4767" s="141" t="s">
        <v>5414</v>
      </c>
      <c r="BK4767" s="141" t="s">
        <v>5415</v>
      </c>
      <c r="BL4767" s="141" t="s">
        <v>5416</v>
      </c>
      <c r="BM4767" s="141">
        <v>48.534680000000002</v>
      </c>
      <c r="BN4767" s="141">
        <v>-71.091340000000002</v>
      </c>
      <c r="BO4767" s="141">
        <v>1986</v>
      </c>
      <c r="BP4767" s="143"/>
      <c r="BQ4767" s="143" t="s">
        <v>17560</v>
      </c>
    </row>
    <row r="4768" spans="15:69" x14ac:dyDescent="0.25">
      <c r="O4768" s="225" t="str">
        <f t="shared" si="1285"/>
        <v/>
      </c>
      <c r="BF4768" s="141">
        <v>94240</v>
      </c>
      <c r="BG4768" s="142" t="s">
        <v>5417</v>
      </c>
      <c r="BH4768" s="141" t="s">
        <v>180</v>
      </c>
      <c r="BI4768" s="141" t="s">
        <v>190</v>
      </c>
      <c r="BJ4768" s="141" t="s">
        <v>5418</v>
      </c>
      <c r="BK4768" s="141"/>
      <c r="BL4768" s="141" t="s">
        <v>5419</v>
      </c>
      <c r="BM4768" s="141">
        <v>48.531019999999998</v>
      </c>
      <c r="BN4768" s="141">
        <v>-71.086010000000002</v>
      </c>
      <c r="BO4768" s="141">
        <v>2010</v>
      </c>
      <c r="BP4768" s="143" t="s">
        <v>24349</v>
      </c>
      <c r="BQ4768" s="143" t="s">
        <v>17560</v>
      </c>
    </row>
    <row r="4769" spans="15:69" x14ac:dyDescent="0.25">
      <c r="O4769" s="225" t="str">
        <f t="shared" si="1285"/>
        <v/>
      </c>
      <c r="BF4769" s="141">
        <v>94240</v>
      </c>
      <c r="BG4769" s="142" t="s">
        <v>5420</v>
      </c>
      <c r="BH4769" s="141" t="s">
        <v>180</v>
      </c>
      <c r="BI4769" s="141" t="s">
        <v>190</v>
      </c>
      <c r="BJ4769" s="141" t="s">
        <v>5421</v>
      </c>
      <c r="BK4769" s="141"/>
      <c r="BL4769" s="141" t="s">
        <v>5422</v>
      </c>
      <c r="BM4769" s="141">
        <v>48.526290000000003</v>
      </c>
      <c r="BN4769" s="141">
        <v>-71.090429999999998</v>
      </c>
      <c r="BO4769" s="141">
        <v>2011</v>
      </c>
      <c r="BP4769" s="143" t="s">
        <v>24349</v>
      </c>
      <c r="BQ4769" s="143" t="s">
        <v>17560</v>
      </c>
    </row>
    <row r="4770" spans="15:69" x14ac:dyDescent="0.25">
      <c r="O4770" s="225" t="str">
        <f t="shared" si="1285"/>
        <v/>
      </c>
      <c r="BF4770" s="141">
        <v>94240</v>
      </c>
      <c r="BG4770" s="142" t="s">
        <v>4901</v>
      </c>
      <c r="BH4770" s="141" t="s">
        <v>180</v>
      </c>
      <c r="BI4770" s="141" t="s">
        <v>190</v>
      </c>
      <c r="BJ4770" s="141" t="s">
        <v>4902</v>
      </c>
      <c r="BK4770" s="141"/>
      <c r="BL4770" s="141" t="s">
        <v>4903</v>
      </c>
      <c r="BM4770" s="141">
        <v>48.538460000000001</v>
      </c>
      <c r="BN4770" s="141">
        <v>-71.083029999999994</v>
      </c>
      <c r="BO4770" s="141">
        <v>2014</v>
      </c>
      <c r="BP4770" s="143" t="s">
        <v>24349</v>
      </c>
      <c r="BQ4770" s="143" t="s">
        <v>17560</v>
      </c>
    </row>
    <row r="4771" spans="15:69" x14ac:dyDescent="0.25">
      <c r="O4771" s="225" t="str">
        <f t="shared" si="1285"/>
        <v/>
      </c>
      <c r="BF4771" s="141">
        <v>94240</v>
      </c>
      <c r="BG4771" s="142" t="s">
        <v>4904</v>
      </c>
      <c r="BH4771" s="141" t="s">
        <v>180</v>
      </c>
      <c r="BI4771" s="141" t="s">
        <v>190</v>
      </c>
      <c r="BJ4771" s="141"/>
      <c r="BK4771" s="141" t="s">
        <v>3008</v>
      </c>
      <c r="BL4771" s="141" t="s">
        <v>4905</v>
      </c>
      <c r="BM4771" s="141">
        <v>48.491059999999997</v>
      </c>
      <c r="BN4771" s="141">
        <v>-71.113500000000002</v>
      </c>
      <c r="BO4771" s="141">
        <v>2013</v>
      </c>
      <c r="BP4771" s="143"/>
      <c r="BQ4771" s="143" t="s">
        <v>17560</v>
      </c>
    </row>
    <row r="4772" spans="15:69" x14ac:dyDescent="0.25">
      <c r="O4772" s="225" t="str">
        <f t="shared" si="1285"/>
        <v/>
      </c>
      <c r="BF4772" s="141">
        <v>94255</v>
      </c>
      <c r="BG4772" s="142" t="s">
        <v>2872</v>
      </c>
      <c r="BH4772" s="141" t="s">
        <v>478</v>
      </c>
      <c r="BI4772" s="141" t="s">
        <v>1268</v>
      </c>
      <c r="BJ4772" s="141" t="s">
        <v>2873</v>
      </c>
      <c r="BK4772" s="141"/>
      <c r="BL4772" s="141" t="s">
        <v>2874</v>
      </c>
      <c r="BM4772" s="141">
        <v>48.499589999999998</v>
      </c>
      <c r="BN4772" s="141">
        <v>-71.305350000000004</v>
      </c>
      <c r="BO4772" s="141">
        <v>1997</v>
      </c>
      <c r="BP4772" s="143" t="s">
        <v>27707</v>
      </c>
      <c r="BQ4772" s="143" t="s">
        <v>17560</v>
      </c>
    </row>
    <row r="4773" spans="15:69" x14ac:dyDescent="0.25">
      <c r="O4773" s="225" t="str">
        <f t="shared" si="1285"/>
        <v/>
      </c>
      <c r="BF4773" s="141">
        <v>94260</v>
      </c>
      <c r="BG4773" s="142" t="s">
        <v>2878</v>
      </c>
      <c r="BH4773" s="141" t="s">
        <v>478</v>
      </c>
      <c r="BI4773" s="141" t="s">
        <v>176</v>
      </c>
      <c r="BJ4773" s="141"/>
      <c r="BK4773" s="141" t="s">
        <v>2879</v>
      </c>
      <c r="BL4773" s="141" t="s">
        <v>2880</v>
      </c>
      <c r="BM4773" s="141">
        <v>48.489359999999998</v>
      </c>
      <c r="BN4773" s="141">
        <v>-71.399510000000006</v>
      </c>
      <c r="BO4773" s="141">
        <v>1998</v>
      </c>
      <c r="BP4773" s="143" t="s">
        <v>1588</v>
      </c>
      <c r="BQ4773" s="143" t="s">
        <v>17560</v>
      </c>
    </row>
    <row r="4774" spans="15:69" x14ac:dyDescent="0.25">
      <c r="O4774" s="225" t="str">
        <f t="shared" si="1285"/>
        <v/>
      </c>
      <c r="BF4774" s="141">
        <v>96020</v>
      </c>
      <c r="BG4774" s="142" t="s">
        <v>14832</v>
      </c>
      <c r="BH4774" s="141" t="s">
        <v>478</v>
      </c>
      <c r="BI4774" s="141" t="s">
        <v>176</v>
      </c>
      <c r="BJ4774" s="141" t="s">
        <v>14833</v>
      </c>
      <c r="BK4774" s="141"/>
      <c r="BL4774" s="141" t="s">
        <v>14834</v>
      </c>
      <c r="BM4774" s="141">
        <v>49.29007</v>
      </c>
      <c r="BN4774" s="141">
        <v>-68.166229999999999</v>
      </c>
      <c r="BO4774" s="141">
        <v>2013</v>
      </c>
      <c r="BP4774" s="143" t="s">
        <v>25153</v>
      </c>
      <c r="BQ4774" s="143" t="s">
        <v>17560</v>
      </c>
    </row>
    <row r="4775" spans="15:69" x14ac:dyDescent="0.25">
      <c r="O4775" s="225" t="str">
        <f t="shared" si="1285"/>
        <v/>
      </c>
      <c r="BF4775" s="141">
        <v>96040</v>
      </c>
      <c r="BG4775" s="142" t="s">
        <v>23873</v>
      </c>
      <c r="BH4775" s="141" t="s">
        <v>478</v>
      </c>
      <c r="BI4775" s="141" t="s">
        <v>177</v>
      </c>
      <c r="BJ4775" s="141"/>
      <c r="BK4775" s="141" t="s">
        <v>23874</v>
      </c>
      <c r="BL4775" s="141" t="s">
        <v>23866</v>
      </c>
      <c r="BM4775" s="141">
        <v>49.172359999999998</v>
      </c>
      <c r="BN4775" s="141">
        <v>-68.562219999999996</v>
      </c>
      <c r="BO4775" s="141">
        <v>1998</v>
      </c>
      <c r="BP4775" s="143"/>
      <c r="BQ4775" s="143" t="s">
        <v>17560</v>
      </c>
    </row>
    <row r="4776" spans="15:69" x14ac:dyDescent="0.25">
      <c r="O4776" s="225" t="str">
        <f t="shared" si="1285"/>
        <v/>
      </c>
      <c r="BF4776" s="141">
        <v>1023</v>
      </c>
      <c r="BG4776" s="142" t="s">
        <v>15797</v>
      </c>
      <c r="BH4776" s="141" t="s">
        <v>180</v>
      </c>
      <c r="BI4776" s="141" t="s">
        <v>178</v>
      </c>
      <c r="BJ4776" s="141" t="s">
        <v>15798</v>
      </c>
      <c r="BK4776" s="141" t="s">
        <v>2722</v>
      </c>
      <c r="BL4776" s="141" t="s">
        <v>15799</v>
      </c>
      <c r="BM4776" s="141">
        <v>47.363239684117303</v>
      </c>
      <c r="BN4776" s="141">
        <v>-61.879418310463201</v>
      </c>
      <c r="BO4776" s="141">
        <v>1996</v>
      </c>
      <c r="BP4776" s="143" t="s">
        <v>25313</v>
      </c>
      <c r="BQ4776" s="143" t="s">
        <v>17560</v>
      </c>
    </row>
    <row r="4777" spans="15:69" x14ac:dyDescent="0.25">
      <c r="O4777" s="225" t="str">
        <f t="shared" si="1285"/>
        <v/>
      </c>
      <c r="BF4777" s="141">
        <v>1023</v>
      </c>
      <c r="BG4777" s="142" t="s">
        <v>15800</v>
      </c>
      <c r="BH4777" s="141" t="s">
        <v>180</v>
      </c>
      <c r="BI4777" s="141" t="s">
        <v>191</v>
      </c>
      <c r="BJ4777" s="141" t="s">
        <v>15801</v>
      </c>
      <c r="BK4777" s="141" t="s">
        <v>15802</v>
      </c>
      <c r="BL4777" s="141" t="s">
        <v>15624</v>
      </c>
      <c r="BM4777" s="141">
        <v>47.369554427525998</v>
      </c>
      <c r="BN4777" s="141">
        <v>-61.913268183331901</v>
      </c>
      <c r="BO4777" s="141">
        <v>1996</v>
      </c>
      <c r="BP4777" s="143" t="s">
        <v>25314</v>
      </c>
      <c r="BQ4777" s="143" t="s">
        <v>17560</v>
      </c>
    </row>
    <row r="4778" spans="15:69" x14ac:dyDescent="0.25">
      <c r="O4778" s="225" t="str">
        <f t="shared" si="1285"/>
        <v/>
      </c>
      <c r="BF4778" s="141">
        <v>1023</v>
      </c>
      <c r="BG4778" s="142" t="s">
        <v>15803</v>
      </c>
      <c r="BH4778" s="141" t="s">
        <v>180</v>
      </c>
      <c r="BI4778" s="141" t="s">
        <v>191</v>
      </c>
      <c r="BJ4778" s="141" t="s">
        <v>15804</v>
      </c>
      <c r="BK4778" s="141" t="s">
        <v>15805</v>
      </c>
      <c r="BL4778" s="141" t="s">
        <v>15806</v>
      </c>
      <c r="BM4778" s="141">
        <v>47.361205110304297</v>
      </c>
      <c r="BN4778" s="141">
        <v>-61.890603944524301</v>
      </c>
      <c r="BO4778" s="141">
        <v>1996</v>
      </c>
      <c r="BP4778" s="143" t="s">
        <v>25315</v>
      </c>
      <c r="BQ4778" s="143" t="s">
        <v>17560</v>
      </c>
    </row>
    <row r="4779" spans="15:69" x14ac:dyDescent="0.25">
      <c r="O4779" s="225" t="str">
        <f t="shared" si="1285"/>
        <v/>
      </c>
      <c r="BF4779" s="141">
        <v>97022</v>
      </c>
      <c r="BG4779" s="142" t="s">
        <v>14911</v>
      </c>
      <c r="BH4779" s="141" t="s">
        <v>478</v>
      </c>
      <c r="BI4779" s="141" t="s">
        <v>176</v>
      </c>
      <c r="BJ4779" s="141" t="s">
        <v>14912</v>
      </c>
      <c r="BK4779" s="141"/>
      <c r="BL4779" s="141" t="s">
        <v>5630</v>
      </c>
      <c r="BM4779" s="141">
        <v>49.787439499999998</v>
      </c>
      <c r="BN4779" s="141">
        <v>-67.164731900000007</v>
      </c>
      <c r="BO4779" s="141">
        <v>1940</v>
      </c>
      <c r="BP4779" s="143" t="s">
        <v>25163</v>
      </c>
      <c r="BQ4779" s="143" t="s">
        <v>17560</v>
      </c>
    </row>
    <row r="4780" spans="15:69" x14ac:dyDescent="0.25">
      <c r="O4780" s="225" t="str">
        <f t="shared" si="1285"/>
        <v/>
      </c>
      <c r="BF4780" s="141">
        <v>97022</v>
      </c>
      <c r="BG4780" s="142" t="s">
        <v>14913</v>
      </c>
      <c r="BH4780" s="141" t="s">
        <v>478</v>
      </c>
      <c r="BI4780" s="141" t="s">
        <v>186</v>
      </c>
      <c r="BJ4780" s="141" t="s">
        <v>14914</v>
      </c>
      <c r="BK4780" s="141"/>
      <c r="BL4780" s="141" t="s">
        <v>14915</v>
      </c>
      <c r="BM4780" s="141">
        <v>49.783069599999997</v>
      </c>
      <c r="BN4780" s="141">
        <v>-67.163709999999995</v>
      </c>
      <c r="BO4780" s="141">
        <v>1940</v>
      </c>
      <c r="BP4780" s="143"/>
      <c r="BQ4780" s="143" t="s">
        <v>17560</v>
      </c>
    </row>
    <row r="4781" spans="15:69" x14ac:dyDescent="0.25">
      <c r="O4781" s="225" t="str">
        <f t="shared" si="1285"/>
        <v/>
      </c>
      <c r="BF4781" s="141">
        <v>97022</v>
      </c>
      <c r="BG4781" s="142" t="s">
        <v>14916</v>
      </c>
      <c r="BH4781" s="141" t="s">
        <v>180</v>
      </c>
      <c r="BI4781" s="141" t="s">
        <v>178</v>
      </c>
      <c r="BJ4781" s="141" t="s">
        <v>14917</v>
      </c>
      <c r="BK4781" s="141" t="s">
        <v>14918</v>
      </c>
      <c r="BL4781" s="141" t="s">
        <v>4244</v>
      </c>
      <c r="BM4781" s="141">
        <v>49.780842499999999</v>
      </c>
      <c r="BN4781" s="141">
        <v>-67.163103800000002</v>
      </c>
      <c r="BO4781" s="141">
        <v>1995</v>
      </c>
      <c r="BP4781" s="143"/>
      <c r="BQ4781" s="143" t="s">
        <v>17560</v>
      </c>
    </row>
    <row r="4782" spans="15:69" x14ac:dyDescent="0.25">
      <c r="O4782" s="225" t="str">
        <f t="shared" si="1285"/>
        <v/>
      </c>
      <c r="BF4782" s="141">
        <v>97022</v>
      </c>
      <c r="BG4782" s="142" t="s">
        <v>14919</v>
      </c>
      <c r="BH4782" s="141" t="s">
        <v>180</v>
      </c>
      <c r="BI4782" s="141" t="s">
        <v>178</v>
      </c>
      <c r="BJ4782" s="141" t="s">
        <v>1686</v>
      </c>
      <c r="BK4782" s="141" t="s">
        <v>1654</v>
      </c>
      <c r="BL4782" s="141" t="s">
        <v>4370</v>
      </c>
      <c r="BM4782" s="141">
        <v>50.033191104367198</v>
      </c>
      <c r="BN4782" s="141">
        <v>-66.883970000000005</v>
      </c>
      <c r="BO4782" s="141">
        <v>1998</v>
      </c>
      <c r="BP4782" s="143"/>
      <c r="BQ4782" s="143" t="s">
        <v>17560</v>
      </c>
    </row>
    <row r="4783" spans="15:69" x14ac:dyDescent="0.25">
      <c r="O4783" s="225" t="str">
        <f t="shared" si="1285"/>
        <v/>
      </c>
      <c r="BF4783" s="141">
        <v>1023</v>
      </c>
      <c r="BG4783" s="142" t="s">
        <v>15807</v>
      </c>
      <c r="BH4783" s="141" t="s">
        <v>180</v>
      </c>
      <c r="BI4783" s="141" t="s">
        <v>191</v>
      </c>
      <c r="BJ4783" s="141" t="s">
        <v>15808</v>
      </c>
      <c r="BK4783" s="141" t="s">
        <v>13654</v>
      </c>
      <c r="BL4783" s="141" t="s">
        <v>15624</v>
      </c>
      <c r="BM4783" s="141">
        <v>47.369934423356099</v>
      </c>
      <c r="BN4783" s="141">
        <v>-61.884193435674597</v>
      </c>
      <c r="BO4783" s="141">
        <v>1996</v>
      </c>
      <c r="BP4783" s="143" t="s">
        <v>25316</v>
      </c>
      <c r="BQ4783" s="143" t="s">
        <v>17560</v>
      </c>
    </row>
    <row r="4784" spans="15:69" x14ac:dyDescent="0.25">
      <c r="O4784" s="225" t="str">
        <f t="shared" si="1285"/>
        <v/>
      </c>
      <c r="BF4784" s="141">
        <v>1023</v>
      </c>
      <c r="BG4784" s="142" t="s">
        <v>15809</v>
      </c>
      <c r="BH4784" s="141" t="s">
        <v>180</v>
      </c>
      <c r="BI4784" s="141" t="s">
        <v>178</v>
      </c>
      <c r="BJ4784" s="141" t="s">
        <v>15810</v>
      </c>
      <c r="BK4784" s="141" t="s">
        <v>10649</v>
      </c>
      <c r="BL4784" s="141" t="s">
        <v>15811</v>
      </c>
      <c r="BM4784" s="141">
        <v>47.371123477742898</v>
      </c>
      <c r="BN4784" s="141">
        <v>-61.870020410051602</v>
      </c>
      <c r="BO4784" s="141">
        <v>1970</v>
      </c>
      <c r="BP4784" s="143" t="s">
        <v>25317</v>
      </c>
      <c r="BQ4784" s="143" t="s">
        <v>17560</v>
      </c>
    </row>
    <row r="4785" spans="15:69" x14ac:dyDescent="0.25">
      <c r="O4785" s="225" t="str">
        <f t="shared" si="1285"/>
        <v/>
      </c>
      <c r="BF4785" s="141">
        <v>1023</v>
      </c>
      <c r="BG4785" s="142" t="s">
        <v>15812</v>
      </c>
      <c r="BH4785" s="141" t="s">
        <v>180</v>
      </c>
      <c r="BI4785" s="141" t="s">
        <v>191</v>
      </c>
      <c r="BJ4785" s="141" t="s">
        <v>15813</v>
      </c>
      <c r="BK4785" s="141" t="s">
        <v>11860</v>
      </c>
      <c r="BL4785" s="141" t="s">
        <v>15814</v>
      </c>
      <c r="BM4785" s="141">
        <v>47.366230067777899</v>
      </c>
      <c r="BN4785" s="141">
        <v>-61.872753407923298</v>
      </c>
      <c r="BO4785" s="141">
        <v>1970</v>
      </c>
      <c r="BP4785" s="143" t="s">
        <v>25318</v>
      </c>
      <c r="BQ4785" s="143" t="s">
        <v>17560</v>
      </c>
    </row>
    <row r="4786" spans="15:69" x14ac:dyDescent="0.25">
      <c r="O4786" s="225" t="str">
        <f t="shared" si="1285"/>
        <v/>
      </c>
      <c r="BF4786" s="141">
        <v>1023</v>
      </c>
      <c r="BG4786" s="142" t="s">
        <v>15815</v>
      </c>
      <c r="BH4786" s="141" t="s">
        <v>180</v>
      </c>
      <c r="BI4786" s="141" t="s">
        <v>191</v>
      </c>
      <c r="BJ4786" s="141" t="s">
        <v>15816</v>
      </c>
      <c r="BK4786" s="141" t="s">
        <v>1654</v>
      </c>
      <c r="BL4786" s="141" t="s">
        <v>15817</v>
      </c>
      <c r="BM4786" s="141">
        <v>47.380566134847598</v>
      </c>
      <c r="BN4786" s="141">
        <v>-61.859531104080403</v>
      </c>
      <c r="BO4786" s="141">
        <v>1970</v>
      </c>
      <c r="BP4786" s="143" t="s">
        <v>25319</v>
      </c>
      <c r="BQ4786" s="143" t="s">
        <v>17560</v>
      </c>
    </row>
    <row r="4787" spans="15:69" x14ac:dyDescent="0.25">
      <c r="O4787" s="225" t="str">
        <f t="shared" si="1285"/>
        <v/>
      </c>
      <c r="BF4787" s="141">
        <v>1023</v>
      </c>
      <c r="BG4787" s="142" t="s">
        <v>15818</v>
      </c>
      <c r="BH4787" s="141" t="s">
        <v>180</v>
      </c>
      <c r="BI4787" s="141" t="s">
        <v>191</v>
      </c>
      <c r="BJ4787" s="141" t="s">
        <v>15819</v>
      </c>
      <c r="BK4787" s="141" t="s">
        <v>3638</v>
      </c>
      <c r="BL4787" s="141" t="s">
        <v>15820</v>
      </c>
      <c r="BM4787" s="141">
        <v>47.390750281956301</v>
      </c>
      <c r="BN4787" s="141">
        <v>-61.853334799901802</v>
      </c>
      <c r="BO4787" s="141">
        <v>2008</v>
      </c>
      <c r="BP4787" s="143" t="s">
        <v>25320</v>
      </c>
      <c r="BQ4787" s="143" t="s">
        <v>17560</v>
      </c>
    </row>
    <row r="4788" spans="15:69" x14ac:dyDescent="0.25">
      <c r="O4788" s="225" t="str">
        <f t="shared" si="1285"/>
        <v/>
      </c>
      <c r="BF4788" s="141">
        <v>1023</v>
      </c>
      <c r="BG4788" s="142" t="s">
        <v>15821</v>
      </c>
      <c r="BH4788" s="141" t="s">
        <v>180</v>
      </c>
      <c r="BI4788" s="141" t="s">
        <v>178</v>
      </c>
      <c r="BJ4788" s="141" t="s">
        <v>15822</v>
      </c>
      <c r="BK4788" s="141" t="s">
        <v>4488</v>
      </c>
      <c r="BL4788" s="141" t="s">
        <v>15823</v>
      </c>
      <c r="BM4788" s="141">
        <v>47.4129928332354</v>
      </c>
      <c r="BN4788" s="141">
        <v>-61.913462132802401</v>
      </c>
      <c r="BO4788" s="141">
        <v>1994</v>
      </c>
      <c r="BP4788" s="143" t="s">
        <v>25321</v>
      </c>
      <c r="BQ4788" s="143" t="s">
        <v>17560</v>
      </c>
    </row>
    <row r="4789" spans="15:69" x14ac:dyDescent="0.25">
      <c r="O4789" s="225" t="str">
        <f t="shared" si="1285"/>
        <v/>
      </c>
      <c r="BF4789" s="141">
        <v>1023</v>
      </c>
      <c r="BG4789" s="142" t="s">
        <v>15824</v>
      </c>
      <c r="BH4789" s="141" t="s">
        <v>180</v>
      </c>
      <c r="BI4789" s="141" t="s">
        <v>191</v>
      </c>
      <c r="BJ4789" s="141" t="s">
        <v>15825</v>
      </c>
      <c r="BK4789" s="141" t="s">
        <v>2931</v>
      </c>
      <c r="BL4789" s="141" t="s">
        <v>15826</v>
      </c>
      <c r="BM4789" s="141">
        <v>47.4133622807256</v>
      </c>
      <c r="BN4789" s="141">
        <v>-61.903181393066298</v>
      </c>
      <c r="BO4789" s="141">
        <v>1994</v>
      </c>
      <c r="BP4789" s="143" t="s">
        <v>25322</v>
      </c>
      <c r="BQ4789" s="143" t="s">
        <v>17560</v>
      </c>
    </row>
    <row r="4790" spans="15:69" x14ac:dyDescent="0.25">
      <c r="O4790" s="225" t="str">
        <f t="shared" si="1285"/>
        <v/>
      </c>
      <c r="BF4790" s="141">
        <v>2028</v>
      </c>
      <c r="BG4790" s="142" t="s">
        <v>15463</v>
      </c>
      <c r="BH4790" s="141" t="s">
        <v>180</v>
      </c>
      <c r="BI4790" s="141" t="s">
        <v>191</v>
      </c>
      <c r="BJ4790" s="141" t="s">
        <v>15464</v>
      </c>
      <c r="BK4790" s="141" t="s">
        <v>27343</v>
      </c>
      <c r="BL4790" s="141" t="s">
        <v>27475</v>
      </c>
      <c r="BM4790" s="141">
        <v>48.380450000000003</v>
      </c>
      <c r="BN4790" s="141">
        <v>-64.640479999999997</v>
      </c>
      <c r="BO4790" s="141">
        <v>1999</v>
      </c>
      <c r="BP4790" s="143" t="s">
        <v>27674</v>
      </c>
      <c r="BQ4790" s="143" t="s">
        <v>17560</v>
      </c>
    </row>
    <row r="4791" spans="15:69" x14ac:dyDescent="0.25">
      <c r="O4791" s="225" t="str">
        <f t="shared" si="1285"/>
        <v/>
      </c>
      <c r="BF4791" s="141">
        <v>98040</v>
      </c>
      <c r="BG4791" s="142" t="s">
        <v>14863</v>
      </c>
      <c r="BH4791" s="141" t="s">
        <v>478</v>
      </c>
      <c r="BI4791" s="141" t="s">
        <v>176</v>
      </c>
      <c r="BJ4791" s="141" t="s">
        <v>1588</v>
      </c>
      <c r="BK4791" s="141" t="s">
        <v>5051</v>
      </c>
      <c r="BL4791" s="141" t="s">
        <v>14860</v>
      </c>
      <c r="BM4791" s="141">
        <v>50.2819975592191</v>
      </c>
      <c r="BN4791" s="141">
        <v>-63.608758034072302</v>
      </c>
      <c r="BO4791" s="141">
        <v>1992</v>
      </c>
      <c r="BP4791" s="143"/>
      <c r="BQ4791" s="143" t="s">
        <v>17560</v>
      </c>
    </row>
    <row r="4792" spans="15:69" x14ac:dyDescent="0.25">
      <c r="O4792" s="225" t="str">
        <f t="shared" si="1285"/>
        <v/>
      </c>
      <c r="BF4792" s="141">
        <v>1023</v>
      </c>
      <c r="BG4792" s="142" t="s">
        <v>15613</v>
      </c>
      <c r="BH4792" s="141" t="s">
        <v>180</v>
      </c>
      <c r="BI4792" s="141" t="s">
        <v>191</v>
      </c>
      <c r="BJ4792" s="141" t="s">
        <v>15614</v>
      </c>
      <c r="BK4792" s="141" t="s">
        <v>4449</v>
      </c>
      <c r="BL4792" s="141" t="s">
        <v>15615</v>
      </c>
      <c r="BM4792" s="141">
        <v>47.4095501024265</v>
      </c>
      <c r="BN4792" s="141">
        <v>-61.886972651731</v>
      </c>
      <c r="BO4792" s="141">
        <v>1994</v>
      </c>
      <c r="BP4792" s="143" t="s">
        <v>25262</v>
      </c>
      <c r="BQ4792" s="143" t="s">
        <v>17560</v>
      </c>
    </row>
    <row r="4793" spans="15:69" x14ac:dyDescent="0.25">
      <c r="O4793" s="225" t="str">
        <f t="shared" si="1285"/>
        <v/>
      </c>
      <c r="BF4793" s="141">
        <v>3010</v>
      </c>
      <c r="BG4793" s="142" t="s">
        <v>15610</v>
      </c>
      <c r="BH4793" s="141" t="s">
        <v>180</v>
      </c>
      <c r="BI4793" s="141" t="s">
        <v>191</v>
      </c>
      <c r="BJ4793" s="141" t="s">
        <v>15611</v>
      </c>
      <c r="BK4793" s="141" t="s">
        <v>15612</v>
      </c>
      <c r="BL4793" s="141" t="s">
        <v>3979</v>
      </c>
      <c r="BM4793" s="141">
        <v>49.177889999999998</v>
      </c>
      <c r="BN4793" s="141">
        <v>-64.836910000000003</v>
      </c>
      <c r="BO4793" s="141">
        <v>2013</v>
      </c>
      <c r="BP4793" s="143" t="s">
        <v>25261</v>
      </c>
      <c r="BQ4793" s="143" t="s">
        <v>17560</v>
      </c>
    </row>
    <row r="4794" spans="15:69" x14ac:dyDescent="0.25">
      <c r="O4794" s="225" t="str">
        <f t="shared" si="1285"/>
        <v/>
      </c>
      <c r="BF4794" s="141">
        <v>3025</v>
      </c>
      <c r="BG4794" s="142" t="s">
        <v>15328</v>
      </c>
      <c r="BH4794" s="141" t="s">
        <v>478</v>
      </c>
      <c r="BI4794" s="141" t="s">
        <v>176</v>
      </c>
      <c r="BJ4794" s="141"/>
      <c r="BK4794" s="141"/>
      <c r="BL4794" s="141" t="s">
        <v>15329</v>
      </c>
      <c r="BM4794" s="141">
        <v>48.959183125241701</v>
      </c>
      <c r="BN4794" s="141">
        <v>-65.519716031571207</v>
      </c>
      <c r="BO4794" s="141">
        <v>1970</v>
      </c>
      <c r="BP4794" s="143" t="s">
        <v>25217</v>
      </c>
      <c r="BQ4794" s="143" t="s">
        <v>17560</v>
      </c>
    </row>
    <row r="4795" spans="15:69" x14ac:dyDescent="0.25">
      <c r="O4795" s="225" t="str">
        <f t="shared" si="1285"/>
        <v/>
      </c>
      <c r="BF4795" s="141">
        <v>4010</v>
      </c>
      <c r="BG4795" s="142" t="s">
        <v>15903</v>
      </c>
      <c r="BH4795" s="141" t="s">
        <v>478</v>
      </c>
      <c r="BI4795" s="141" t="s">
        <v>177</v>
      </c>
      <c r="BJ4795" s="141" t="s">
        <v>15904</v>
      </c>
      <c r="BK4795" s="141" t="s">
        <v>3219</v>
      </c>
      <c r="BL4795" s="141" t="s">
        <v>15905</v>
      </c>
      <c r="BM4795" s="141">
        <v>49.235050000000001</v>
      </c>
      <c r="BN4795" s="141">
        <v>-65.743499999999997</v>
      </c>
      <c r="BO4795" s="141">
        <v>2002</v>
      </c>
      <c r="BP4795" s="143" t="s">
        <v>25355</v>
      </c>
      <c r="BQ4795" s="143" t="s">
        <v>17560</v>
      </c>
    </row>
    <row r="4796" spans="15:69" x14ac:dyDescent="0.25">
      <c r="O4796" s="225" t="str">
        <f t="shared" si="1285"/>
        <v/>
      </c>
      <c r="BF4796" s="141">
        <v>4010</v>
      </c>
      <c r="BG4796" s="142" t="s">
        <v>15906</v>
      </c>
      <c r="BH4796" s="141" t="s">
        <v>180</v>
      </c>
      <c r="BI4796" s="141" t="s">
        <v>178</v>
      </c>
      <c r="BJ4796" s="141"/>
      <c r="BK4796" s="141"/>
      <c r="BL4796" s="141" t="s">
        <v>15907</v>
      </c>
      <c r="BM4796" s="141">
        <v>49.227249999999998</v>
      </c>
      <c r="BN4796" s="141">
        <v>-65.724540000000005</v>
      </c>
      <c r="BO4796" s="141">
        <v>2010</v>
      </c>
      <c r="BP4796" s="143" t="s">
        <v>25356</v>
      </c>
      <c r="BQ4796" s="143" t="s">
        <v>17560</v>
      </c>
    </row>
    <row r="4797" spans="15:69" x14ac:dyDescent="0.25">
      <c r="O4797" s="225" t="str">
        <f t="shared" si="1285"/>
        <v/>
      </c>
      <c r="BF4797" s="141">
        <v>4010</v>
      </c>
      <c r="BG4797" s="142" t="s">
        <v>15908</v>
      </c>
      <c r="BH4797" s="141" t="s">
        <v>180</v>
      </c>
      <c r="BI4797" s="141" t="s">
        <v>191</v>
      </c>
      <c r="BJ4797" s="141" t="s">
        <v>1539</v>
      </c>
      <c r="BK4797" s="141" t="s">
        <v>2082</v>
      </c>
      <c r="BL4797" s="141" t="s">
        <v>3118</v>
      </c>
      <c r="BM4797" s="141">
        <v>49.229465500000003</v>
      </c>
      <c r="BN4797" s="141">
        <v>-65.737929600000001</v>
      </c>
      <c r="BO4797" s="141">
        <v>2013</v>
      </c>
      <c r="BP4797" s="143" t="s">
        <v>25357</v>
      </c>
      <c r="BQ4797" s="143" t="s">
        <v>17560</v>
      </c>
    </row>
    <row r="4798" spans="15:69" x14ac:dyDescent="0.25">
      <c r="O4798" s="225" t="str">
        <f t="shared" si="1285"/>
        <v/>
      </c>
      <c r="BF4798" s="141">
        <v>4010</v>
      </c>
      <c r="BG4798" s="142" t="s">
        <v>15909</v>
      </c>
      <c r="BH4798" s="141" t="s">
        <v>180</v>
      </c>
      <c r="BI4798" s="141" t="s">
        <v>191</v>
      </c>
      <c r="BJ4798" s="141" t="s">
        <v>1536</v>
      </c>
      <c r="BK4798" s="141" t="s">
        <v>2828</v>
      </c>
      <c r="BL4798" s="141" t="s">
        <v>15910</v>
      </c>
      <c r="BM4798" s="141">
        <v>49.227502000000001</v>
      </c>
      <c r="BN4798" s="141">
        <v>-65.729852399999999</v>
      </c>
      <c r="BO4798" s="141">
        <v>2011</v>
      </c>
      <c r="BP4798" s="143" t="s">
        <v>25358</v>
      </c>
      <c r="BQ4798" s="143" t="s">
        <v>17560</v>
      </c>
    </row>
    <row r="4799" spans="15:69" x14ac:dyDescent="0.25">
      <c r="O4799" s="225" t="str">
        <f t="shared" si="1285"/>
        <v/>
      </c>
      <c r="BF4799" s="141">
        <v>4010</v>
      </c>
      <c r="BG4799" s="142" t="s">
        <v>15911</v>
      </c>
      <c r="BH4799" s="141" t="s">
        <v>180</v>
      </c>
      <c r="BI4799" s="141" t="s">
        <v>191</v>
      </c>
      <c r="BJ4799" s="141" t="s">
        <v>1918</v>
      </c>
      <c r="BK4799" s="141" t="s">
        <v>1658</v>
      </c>
      <c r="BL4799" s="141" t="s">
        <v>15912</v>
      </c>
      <c r="BM4799" s="141">
        <v>49.229309100000002</v>
      </c>
      <c r="BN4799" s="141">
        <v>-65.727609999999999</v>
      </c>
      <c r="BO4799" s="141">
        <v>2011</v>
      </c>
      <c r="BP4799" s="143" t="s">
        <v>25359</v>
      </c>
      <c r="BQ4799" s="143" t="s">
        <v>17560</v>
      </c>
    </row>
    <row r="4800" spans="15:69" x14ac:dyDescent="0.25">
      <c r="O4800" s="225" t="str">
        <f t="shared" si="1285"/>
        <v/>
      </c>
      <c r="BF4800" s="141">
        <v>4010</v>
      </c>
      <c r="BG4800" s="142" t="s">
        <v>15913</v>
      </c>
      <c r="BH4800" s="141" t="s">
        <v>180</v>
      </c>
      <c r="BI4800" s="141" t="s">
        <v>191</v>
      </c>
      <c r="BJ4800" s="141" t="s">
        <v>4557</v>
      </c>
      <c r="BK4800" s="141" t="s">
        <v>2082</v>
      </c>
      <c r="BL4800" s="141" t="s">
        <v>15914</v>
      </c>
      <c r="BM4800" s="141">
        <v>49.233437199999997</v>
      </c>
      <c r="BN4800" s="141">
        <v>-65.719110000000001</v>
      </c>
      <c r="BO4800" s="141">
        <v>2011</v>
      </c>
      <c r="BP4800" s="143" t="s">
        <v>25360</v>
      </c>
      <c r="BQ4800" s="143" t="s">
        <v>17560</v>
      </c>
    </row>
    <row r="4801" spans="15:69" x14ac:dyDescent="0.25">
      <c r="O4801" s="225" t="str">
        <f t="shared" si="1285"/>
        <v/>
      </c>
      <c r="BF4801" s="141">
        <v>1023</v>
      </c>
      <c r="BG4801" s="142" t="s">
        <v>15616</v>
      </c>
      <c r="BH4801" s="141" t="s">
        <v>180</v>
      </c>
      <c r="BI4801" s="141" t="s">
        <v>191</v>
      </c>
      <c r="BJ4801" s="141" t="s">
        <v>15617</v>
      </c>
      <c r="BK4801" s="141" t="s">
        <v>4126</v>
      </c>
      <c r="BL4801" s="141" t="s">
        <v>15618</v>
      </c>
      <c r="BM4801" s="141">
        <v>47.401927837920503</v>
      </c>
      <c r="BN4801" s="141">
        <v>-61.890547121073297</v>
      </c>
      <c r="BO4801" s="141">
        <v>1994</v>
      </c>
      <c r="BP4801" s="143" t="s">
        <v>25263</v>
      </c>
      <c r="BQ4801" s="143" t="s">
        <v>17560</v>
      </c>
    </row>
    <row r="4802" spans="15:69" x14ac:dyDescent="0.25">
      <c r="O4802" s="225" t="str">
        <f t="shared" si="1285"/>
        <v/>
      </c>
      <c r="BF4802" s="141">
        <v>1023</v>
      </c>
      <c r="BG4802" s="142" t="s">
        <v>15619</v>
      </c>
      <c r="BH4802" s="141" t="s">
        <v>180</v>
      </c>
      <c r="BI4802" s="141" t="s">
        <v>191</v>
      </c>
      <c r="BJ4802" s="141" t="s">
        <v>15620</v>
      </c>
      <c r="BK4802" s="141" t="s">
        <v>2605</v>
      </c>
      <c r="BL4802" s="141" t="s">
        <v>15621</v>
      </c>
      <c r="BM4802" s="141">
        <v>47.390660732847998</v>
      </c>
      <c r="BN4802" s="141">
        <v>-61.878568603035397</v>
      </c>
      <c r="BO4802" s="141">
        <v>2004</v>
      </c>
      <c r="BP4802" s="143" t="s">
        <v>25264</v>
      </c>
      <c r="BQ4802" s="143" t="s">
        <v>17560</v>
      </c>
    </row>
    <row r="4803" spans="15:69" x14ac:dyDescent="0.25">
      <c r="O4803" s="225" t="str">
        <f t="shared" si="1285"/>
        <v/>
      </c>
      <c r="BF4803" s="141">
        <v>1023</v>
      </c>
      <c r="BG4803" s="142" t="s">
        <v>15622</v>
      </c>
      <c r="BH4803" s="141" t="s">
        <v>478</v>
      </c>
      <c r="BI4803" s="141" t="s">
        <v>177</v>
      </c>
      <c r="BJ4803" s="141" t="s">
        <v>15623</v>
      </c>
      <c r="BK4803" s="141" t="s">
        <v>1550</v>
      </c>
      <c r="BL4803" s="141" t="s">
        <v>15624</v>
      </c>
      <c r="BM4803" s="141">
        <v>47.370565157443302</v>
      </c>
      <c r="BN4803" s="141">
        <v>-61.883880223214497</v>
      </c>
      <c r="BO4803" s="141">
        <v>1970</v>
      </c>
      <c r="BP4803" s="143" t="s">
        <v>25265</v>
      </c>
      <c r="BQ4803" s="143" t="s">
        <v>17560</v>
      </c>
    </row>
    <row r="4804" spans="15:69" x14ac:dyDescent="0.25">
      <c r="O4804" s="225" t="str">
        <f t="shared" si="1285"/>
        <v/>
      </c>
      <c r="BF4804" s="141">
        <v>1023</v>
      </c>
      <c r="BG4804" s="142" t="s">
        <v>15677</v>
      </c>
      <c r="BH4804" s="141" t="s">
        <v>478</v>
      </c>
      <c r="BI4804" s="141" t="s">
        <v>176</v>
      </c>
      <c r="BJ4804" s="141" t="s">
        <v>15678</v>
      </c>
      <c r="BK4804" s="141" t="s">
        <v>12863</v>
      </c>
      <c r="BL4804" s="141" t="s">
        <v>15679</v>
      </c>
      <c r="BM4804" s="141">
        <v>47.5588663919699</v>
      </c>
      <c r="BN4804" s="141">
        <v>-61.522112432806601</v>
      </c>
      <c r="BO4804" s="141">
        <v>2009</v>
      </c>
      <c r="BP4804" s="143" t="s">
        <v>25284</v>
      </c>
      <c r="BQ4804" s="143" t="s">
        <v>17560</v>
      </c>
    </row>
    <row r="4805" spans="15:69" x14ac:dyDescent="0.25">
      <c r="O4805" s="225" t="str">
        <f t="shared" si="1285"/>
        <v/>
      </c>
      <c r="BF4805" s="141">
        <v>3025</v>
      </c>
      <c r="BG4805" s="142" t="s">
        <v>15330</v>
      </c>
      <c r="BH4805" s="141" t="s">
        <v>478</v>
      </c>
      <c r="BI4805" s="141" t="s">
        <v>176</v>
      </c>
      <c r="BJ4805" s="141" t="s">
        <v>2207</v>
      </c>
      <c r="BK4805" s="141"/>
      <c r="BL4805" s="141" t="s">
        <v>15331</v>
      </c>
      <c r="BM4805" s="141">
        <v>48.959183125241701</v>
      </c>
      <c r="BN4805" s="141">
        <v>-65.519716031571207</v>
      </c>
      <c r="BO4805" s="141">
        <v>1970</v>
      </c>
      <c r="BP4805" s="143"/>
      <c r="BQ4805" s="143" t="s">
        <v>17560</v>
      </c>
    </row>
    <row r="4806" spans="15:69" x14ac:dyDescent="0.25">
      <c r="O4806" s="225" t="str">
        <f t="shared" si="1285"/>
        <v/>
      </c>
      <c r="BF4806" s="141">
        <v>3025</v>
      </c>
      <c r="BG4806" s="142" t="s">
        <v>15332</v>
      </c>
      <c r="BH4806" s="141" t="s">
        <v>478</v>
      </c>
      <c r="BI4806" s="141" t="s">
        <v>177</v>
      </c>
      <c r="BJ4806" s="141"/>
      <c r="BK4806" s="141"/>
      <c r="BL4806" s="141" t="s">
        <v>15331</v>
      </c>
      <c r="BM4806" s="141">
        <v>48.982238942356197</v>
      </c>
      <c r="BN4806" s="141">
        <v>-65.501930633515997</v>
      </c>
      <c r="BO4806" s="141">
        <v>1970</v>
      </c>
      <c r="BP4806" s="143"/>
      <c r="BQ4806" s="143" t="s">
        <v>17560</v>
      </c>
    </row>
    <row r="4807" spans="15:69" x14ac:dyDescent="0.25">
      <c r="O4807" s="225" t="str">
        <f t="shared" si="1285"/>
        <v/>
      </c>
      <c r="BF4807" s="141">
        <v>3025</v>
      </c>
      <c r="BG4807" s="142" t="s">
        <v>15333</v>
      </c>
      <c r="BH4807" s="141" t="s">
        <v>180</v>
      </c>
      <c r="BI4807" s="141" t="s">
        <v>178</v>
      </c>
      <c r="BJ4807" s="141"/>
      <c r="BK4807" s="141"/>
      <c r="BL4807" s="141" t="s">
        <v>15329</v>
      </c>
      <c r="BM4807" s="141">
        <v>48.944651999999998</v>
      </c>
      <c r="BN4807" s="141">
        <v>-65.487818000000004</v>
      </c>
      <c r="BO4807" s="141">
        <v>1975</v>
      </c>
      <c r="BP4807" s="143" t="s">
        <v>25218</v>
      </c>
      <c r="BQ4807" s="143" t="s">
        <v>17560</v>
      </c>
    </row>
    <row r="4808" spans="15:69" x14ac:dyDescent="0.25">
      <c r="O4808" s="225" t="str">
        <f t="shared" si="1285"/>
        <v/>
      </c>
      <c r="BF4808" s="141">
        <v>1023</v>
      </c>
      <c r="BG4808" s="142" t="s">
        <v>15680</v>
      </c>
      <c r="BH4808" s="141" t="s">
        <v>478</v>
      </c>
      <c r="BI4808" s="141" t="s">
        <v>176</v>
      </c>
      <c r="BJ4808" s="141" t="s">
        <v>15681</v>
      </c>
      <c r="BK4808" s="141" t="s">
        <v>11773</v>
      </c>
      <c r="BL4808" s="141" t="s">
        <v>15679</v>
      </c>
      <c r="BM4808" s="141">
        <v>47.557966246682703</v>
      </c>
      <c r="BN4808" s="141">
        <v>-61.525155119228302</v>
      </c>
      <c r="BO4808" s="141">
        <v>2009</v>
      </c>
      <c r="BP4808" s="143" t="s">
        <v>25285</v>
      </c>
      <c r="BQ4808" s="143" t="s">
        <v>17560</v>
      </c>
    </row>
    <row r="4809" spans="15:69" x14ac:dyDescent="0.25">
      <c r="O4809" s="225" t="str">
        <f t="shared" si="1285"/>
        <v/>
      </c>
      <c r="BF4809" s="141">
        <v>1023</v>
      </c>
      <c r="BG4809" s="142" t="s">
        <v>15682</v>
      </c>
      <c r="BH4809" s="141" t="s">
        <v>478</v>
      </c>
      <c r="BI4809" s="141" t="s">
        <v>176</v>
      </c>
      <c r="BJ4809" s="141" t="s">
        <v>15683</v>
      </c>
      <c r="BK4809" s="141" t="s">
        <v>15684</v>
      </c>
      <c r="BL4809" s="141" t="s">
        <v>15679</v>
      </c>
      <c r="BM4809" s="141">
        <v>47.555156399075003</v>
      </c>
      <c r="BN4809" s="141">
        <v>-61.537431686663702</v>
      </c>
      <c r="BO4809" s="141">
        <v>2009</v>
      </c>
      <c r="BP4809" s="143" t="s">
        <v>25286</v>
      </c>
      <c r="BQ4809" s="143" t="s">
        <v>17560</v>
      </c>
    </row>
    <row r="4810" spans="15:69" x14ac:dyDescent="0.25">
      <c r="O4810" s="225" t="str">
        <f t="shared" si="1285"/>
        <v/>
      </c>
      <c r="BF4810" s="141">
        <v>1023</v>
      </c>
      <c r="BG4810" s="142" t="s">
        <v>15685</v>
      </c>
      <c r="BH4810" s="141" t="s">
        <v>478</v>
      </c>
      <c r="BI4810" s="141" t="s">
        <v>176</v>
      </c>
      <c r="BJ4810" s="141" t="s">
        <v>15686</v>
      </c>
      <c r="BK4810" s="141" t="s">
        <v>15687</v>
      </c>
      <c r="BL4810" s="141" t="s">
        <v>15679</v>
      </c>
      <c r="BM4810" s="141">
        <v>47.553715918366798</v>
      </c>
      <c r="BN4810" s="141">
        <v>-61.541084701290103</v>
      </c>
      <c r="BO4810" s="141">
        <v>2009</v>
      </c>
      <c r="BP4810" s="143" t="s">
        <v>25286</v>
      </c>
      <c r="BQ4810" s="143" t="s">
        <v>17560</v>
      </c>
    </row>
    <row r="4811" spans="15:69" x14ac:dyDescent="0.25">
      <c r="O4811" s="225" t="str">
        <f t="shared" si="1285"/>
        <v/>
      </c>
      <c r="BF4811" s="141">
        <v>2028</v>
      </c>
      <c r="BG4811" s="142" t="s">
        <v>15465</v>
      </c>
      <c r="BH4811" s="141" t="s">
        <v>180</v>
      </c>
      <c r="BI4811" s="141" t="s">
        <v>191</v>
      </c>
      <c r="BJ4811" s="141" t="s">
        <v>15466</v>
      </c>
      <c r="BK4811" s="141" t="s">
        <v>15467</v>
      </c>
      <c r="BL4811" s="141" t="s">
        <v>27475</v>
      </c>
      <c r="BM4811" s="141">
        <v>48.381599999999999</v>
      </c>
      <c r="BN4811" s="141">
        <v>-64.632679999999993</v>
      </c>
      <c r="BO4811" s="141">
        <v>1999</v>
      </c>
      <c r="BP4811" s="143" t="s">
        <v>27674</v>
      </c>
      <c r="BQ4811" s="143" t="s">
        <v>17560</v>
      </c>
    </row>
    <row r="4812" spans="15:69" x14ac:dyDescent="0.25">
      <c r="O4812" s="225" t="str">
        <f t="shared" si="1285"/>
        <v/>
      </c>
      <c r="BF4812" s="141">
        <v>2028</v>
      </c>
      <c r="BG4812" s="142" t="s">
        <v>15468</v>
      </c>
      <c r="BH4812" s="141" t="s">
        <v>180</v>
      </c>
      <c r="BI4812" s="141" t="s">
        <v>191</v>
      </c>
      <c r="BJ4812" s="141" t="s">
        <v>15469</v>
      </c>
      <c r="BK4812" s="141" t="s">
        <v>15470</v>
      </c>
      <c r="BL4812" s="141" t="s">
        <v>27475</v>
      </c>
      <c r="BM4812" s="141">
        <v>48.38326</v>
      </c>
      <c r="BN4812" s="141">
        <v>-64.620869999999996</v>
      </c>
      <c r="BO4812" s="141">
        <v>1999</v>
      </c>
      <c r="BP4812" s="143" t="s">
        <v>27674</v>
      </c>
      <c r="BQ4812" s="143" t="s">
        <v>17560</v>
      </c>
    </row>
    <row r="4813" spans="15:69" x14ac:dyDescent="0.25">
      <c r="O4813" s="225" t="str">
        <f t="shared" si="1285"/>
        <v/>
      </c>
      <c r="BF4813" s="141">
        <v>2028</v>
      </c>
      <c r="BG4813" s="142" t="s">
        <v>15471</v>
      </c>
      <c r="BH4813" s="141" t="s">
        <v>180</v>
      </c>
      <c r="BI4813" s="141" t="s">
        <v>191</v>
      </c>
      <c r="BJ4813" s="141" t="s">
        <v>15472</v>
      </c>
      <c r="BK4813" s="141" t="s">
        <v>15473</v>
      </c>
      <c r="BL4813" s="141" t="s">
        <v>27475</v>
      </c>
      <c r="BM4813" s="141">
        <v>48.385190000000001</v>
      </c>
      <c r="BN4813" s="141">
        <v>-64.606859999999998</v>
      </c>
      <c r="BO4813" s="141">
        <v>1999</v>
      </c>
      <c r="BP4813" s="143" t="s">
        <v>27674</v>
      </c>
      <c r="BQ4813" s="143" t="s">
        <v>17560</v>
      </c>
    </row>
    <row r="4814" spans="15:69" x14ac:dyDescent="0.25">
      <c r="O4814" s="225" t="str">
        <f t="shared" ref="O4814:O4877" si="1286">IF(OR(B4814="",C4814="",G4814="",H4814="",I4814="",AND(J4814="",BW4814=FALSE),AND(K4814="",BX4814=FALSE),AND(L4814="",BY4814=FALSE),AND(M4814="",BZ4814=FALSE)),"",(IF(AND(100&gt;=CG4814,CG4814&gt;80),"A",IF(AND(80&gt;=CG4814,CG4814&gt;60),"B",IF(AND(60&gt;=CG4814,CG4814&gt;40),"C",IF(AND(40&gt;=CG4814,CG4814&gt;20),"D","E"))))))</f>
        <v/>
      </c>
      <c r="BF4814" s="141">
        <v>2028</v>
      </c>
      <c r="BG4814" s="142" t="s">
        <v>15474</v>
      </c>
      <c r="BH4814" s="141" t="s">
        <v>180</v>
      </c>
      <c r="BI4814" s="141" t="s">
        <v>191</v>
      </c>
      <c r="BJ4814" s="141" t="s">
        <v>15476</v>
      </c>
      <c r="BK4814" s="141" t="s">
        <v>3219</v>
      </c>
      <c r="BL4814" s="141" t="s">
        <v>27477</v>
      </c>
      <c r="BM4814" s="141">
        <v>48.311459999999997</v>
      </c>
      <c r="BN4814" s="141">
        <v>-64.701549999999997</v>
      </c>
      <c r="BO4814" s="141">
        <v>1996</v>
      </c>
      <c r="BP4814" s="143" t="s">
        <v>27674</v>
      </c>
      <c r="BQ4814" s="143" t="s">
        <v>17560</v>
      </c>
    </row>
    <row r="4815" spans="15:69" x14ac:dyDescent="0.25">
      <c r="O4815" s="225" t="str">
        <f t="shared" si="1286"/>
        <v/>
      </c>
      <c r="BF4815" s="141">
        <v>4010</v>
      </c>
      <c r="BG4815" s="142" t="s">
        <v>15915</v>
      </c>
      <c r="BH4815" s="141" t="s">
        <v>180</v>
      </c>
      <c r="BI4815" s="141" t="s">
        <v>191</v>
      </c>
      <c r="BJ4815" s="141" t="s">
        <v>5632</v>
      </c>
      <c r="BK4815" s="141" t="s">
        <v>1708</v>
      </c>
      <c r="BL4815" s="141" t="s">
        <v>15914</v>
      </c>
      <c r="BM4815" s="141">
        <v>49.233459199999999</v>
      </c>
      <c r="BN4815" s="141">
        <v>-65.719099</v>
      </c>
      <c r="BO4815" s="141">
        <v>2011</v>
      </c>
      <c r="BP4815" s="143" t="s">
        <v>25361</v>
      </c>
      <c r="BQ4815" s="143" t="s">
        <v>17560</v>
      </c>
    </row>
    <row r="4816" spans="15:69" x14ac:dyDescent="0.25">
      <c r="O4816" s="225" t="str">
        <f t="shared" si="1286"/>
        <v/>
      </c>
      <c r="BF4816" s="141">
        <v>4010</v>
      </c>
      <c r="BG4816" s="142" t="s">
        <v>26934</v>
      </c>
      <c r="BH4816" s="141" t="s">
        <v>478</v>
      </c>
      <c r="BI4816" s="141" t="s">
        <v>1268</v>
      </c>
      <c r="BJ4816" s="141" t="s">
        <v>15897</v>
      </c>
      <c r="BK4816" s="141" t="s">
        <v>3278</v>
      </c>
      <c r="BL4816" s="141" t="s">
        <v>15898</v>
      </c>
      <c r="BM4816" s="141">
        <v>49.238340000000001</v>
      </c>
      <c r="BN4816" s="141">
        <v>-65.539000000000001</v>
      </c>
      <c r="BO4816" s="141">
        <v>2015</v>
      </c>
      <c r="BP4816" s="143"/>
      <c r="BQ4816" s="143" t="s">
        <v>17560</v>
      </c>
    </row>
    <row r="4817" spans="15:69" x14ac:dyDescent="0.25">
      <c r="O4817" s="225" t="str">
        <f t="shared" si="1286"/>
        <v/>
      </c>
      <c r="BF4817" s="141">
        <v>4015</v>
      </c>
      <c r="BG4817" s="142" t="s">
        <v>15323</v>
      </c>
      <c r="BH4817" s="141" t="s">
        <v>180</v>
      </c>
      <c r="BI4817" s="141" t="s">
        <v>191</v>
      </c>
      <c r="BJ4817" s="141" t="s">
        <v>15324</v>
      </c>
      <c r="BK4817" s="141"/>
      <c r="BL4817" s="141" t="s">
        <v>15325</v>
      </c>
      <c r="BM4817" s="141">
        <v>49.223821000000001</v>
      </c>
      <c r="BN4817" s="141">
        <v>-65.796699000000004</v>
      </c>
      <c r="BO4817" s="141">
        <v>2006</v>
      </c>
      <c r="BP4817" s="143" t="s">
        <v>25215</v>
      </c>
      <c r="BQ4817" s="143" t="s">
        <v>17560</v>
      </c>
    </row>
    <row r="4818" spans="15:69" x14ac:dyDescent="0.25">
      <c r="O4818" s="225" t="str">
        <f t="shared" si="1286"/>
        <v/>
      </c>
      <c r="BF4818" s="141">
        <v>4015</v>
      </c>
      <c r="BG4818" s="142" t="s">
        <v>15326</v>
      </c>
      <c r="BH4818" s="141" t="s">
        <v>180</v>
      </c>
      <c r="BI4818" s="141" t="s">
        <v>191</v>
      </c>
      <c r="BJ4818" s="141" t="s">
        <v>15327</v>
      </c>
      <c r="BK4818" s="141"/>
      <c r="BL4818" s="141" t="s">
        <v>15232</v>
      </c>
      <c r="BM4818" s="141">
        <v>49.223942999999998</v>
      </c>
      <c r="BN4818" s="141">
        <v>-65.795659999999998</v>
      </c>
      <c r="BO4818" s="141">
        <v>2006</v>
      </c>
      <c r="BP4818" s="143" t="s">
        <v>25216</v>
      </c>
      <c r="BQ4818" s="143" t="s">
        <v>17560</v>
      </c>
    </row>
    <row r="4819" spans="15:69" x14ac:dyDescent="0.25">
      <c r="O4819" s="225" t="str">
        <f t="shared" si="1286"/>
        <v/>
      </c>
      <c r="BF4819" s="141">
        <v>4047</v>
      </c>
      <c r="BG4819" s="142" t="s">
        <v>15356</v>
      </c>
      <c r="BH4819" s="141" t="s">
        <v>478</v>
      </c>
      <c r="BI4819" s="141" t="s">
        <v>176</v>
      </c>
      <c r="BJ4819" s="141" t="s">
        <v>15357</v>
      </c>
      <c r="BK4819" s="141" t="s">
        <v>6014</v>
      </c>
      <c r="BL4819" s="141" t="s">
        <v>15354</v>
      </c>
      <c r="BM4819" s="141">
        <v>49.085230000000003</v>
      </c>
      <c r="BN4819" s="141">
        <v>-66.668419999999998</v>
      </c>
      <c r="BO4819" s="141">
        <v>1982</v>
      </c>
      <c r="BP4819" s="143" t="s">
        <v>12898</v>
      </c>
      <c r="BQ4819" s="143" t="s">
        <v>17560</v>
      </c>
    </row>
    <row r="4820" spans="15:69" x14ac:dyDescent="0.25">
      <c r="O4820" s="225" t="str">
        <f t="shared" si="1286"/>
        <v/>
      </c>
      <c r="BF4820" s="141">
        <v>4047</v>
      </c>
      <c r="BG4820" s="142" t="s">
        <v>15358</v>
      </c>
      <c r="BH4820" s="141" t="s">
        <v>478</v>
      </c>
      <c r="BI4820" s="141" t="s">
        <v>177</v>
      </c>
      <c r="BJ4820" s="141" t="s">
        <v>15359</v>
      </c>
      <c r="BK4820" s="141" t="s">
        <v>4174</v>
      </c>
      <c r="BL4820" s="141" t="s">
        <v>15360</v>
      </c>
      <c r="BM4820" s="141">
        <v>49.093820000000001</v>
      </c>
      <c r="BN4820" s="141">
        <v>-66.686700000000002</v>
      </c>
      <c r="BO4820" s="141">
        <v>1952</v>
      </c>
      <c r="BP4820" s="143" t="s">
        <v>177</v>
      </c>
      <c r="BQ4820" s="143" t="s">
        <v>17560</v>
      </c>
    </row>
    <row r="4821" spans="15:69" x14ac:dyDescent="0.25">
      <c r="O4821" s="225" t="str">
        <f t="shared" si="1286"/>
        <v/>
      </c>
      <c r="BF4821" s="141">
        <v>4047</v>
      </c>
      <c r="BG4821" s="142" t="s">
        <v>15361</v>
      </c>
      <c r="BH4821" s="141" t="s">
        <v>478</v>
      </c>
      <c r="BI4821" s="141" t="s">
        <v>177</v>
      </c>
      <c r="BJ4821" s="141" t="s">
        <v>15362</v>
      </c>
      <c r="BK4821" s="141"/>
      <c r="BL4821" s="141" t="s">
        <v>15364</v>
      </c>
      <c r="BM4821" s="141">
        <v>49.087879999999998</v>
      </c>
      <c r="BN4821" s="141">
        <v>-66.690579999999997</v>
      </c>
      <c r="BO4821" s="141">
        <v>1992</v>
      </c>
      <c r="BP4821" s="143" t="s">
        <v>177</v>
      </c>
      <c r="BQ4821" s="143" t="s">
        <v>17560</v>
      </c>
    </row>
    <row r="4822" spans="15:69" x14ac:dyDescent="0.25">
      <c r="O4822" s="225" t="str">
        <f t="shared" si="1286"/>
        <v/>
      </c>
      <c r="BF4822" s="141">
        <v>5025</v>
      </c>
      <c r="BG4822" s="142" t="s">
        <v>2949</v>
      </c>
      <c r="BH4822" s="141" t="s">
        <v>180</v>
      </c>
      <c r="BI4822" s="141" t="s">
        <v>178</v>
      </c>
      <c r="BJ4822" s="141"/>
      <c r="BK4822" s="141" t="s">
        <v>2950</v>
      </c>
      <c r="BL4822" s="141" t="s">
        <v>2951</v>
      </c>
      <c r="BM4822" s="141">
        <v>48.05397</v>
      </c>
      <c r="BN4822" s="141">
        <v>-65.22739</v>
      </c>
      <c r="BO4822" s="141">
        <v>1997</v>
      </c>
      <c r="BP4822" s="143" t="s">
        <v>24065</v>
      </c>
      <c r="BQ4822" s="143" t="s">
        <v>17560</v>
      </c>
    </row>
    <row r="4823" spans="15:69" x14ac:dyDescent="0.25">
      <c r="O4823" s="225" t="str">
        <f t="shared" si="1286"/>
        <v/>
      </c>
      <c r="BF4823" s="141">
        <v>5025</v>
      </c>
      <c r="BG4823" s="142" t="s">
        <v>2952</v>
      </c>
      <c r="BH4823" s="141" t="s">
        <v>180</v>
      </c>
      <c r="BI4823" s="141" t="s">
        <v>191</v>
      </c>
      <c r="BJ4823" s="141"/>
      <c r="BK4823" s="141" t="s">
        <v>2953</v>
      </c>
      <c r="BL4823" s="141" t="s">
        <v>2951</v>
      </c>
      <c r="BM4823" s="141">
        <v>48.059550000000002</v>
      </c>
      <c r="BN4823" s="141">
        <v>-65.214569999999995</v>
      </c>
      <c r="BO4823" s="141">
        <v>1997</v>
      </c>
      <c r="BP4823" s="143" t="s">
        <v>24066</v>
      </c>
      <c r="BQ4823" s="143" t="s">
        <v>17560</v>
      </c>
    </row>
    <row r="4824" spans="15:69" x14ac:dyDescent="0.25">
      <c r="O4824" s="225" t="str">
        <f t="shared" si="1286"/>
        <v/>
      </c>
      <c r="BF4824" s="141">
        <v>5032</v>
      </c>
      <c r="BG4824" s="142" t="s">
        <v>15532</v>
      </c>
      <c r="BH4824" s="141" t="s">
        <v>180</v>
      </c>
      <c r="BI4824" s="141" t="s">
        <v>191</v>
      </c>
      <c r="BJ4824" s="141" t="s">
        <v>15533</v>
      </c>
      <c r="BK4824" s="141" t="s">
        <v>2302</v>
      </c>
      <c r="BL4824" s="141" t="s">
        <v>14385</v>
      </c>
      <c r="BM4824" s="141">
        <v>48.046500000000002</v>
      </c>
      <c r="BN4824" s="141">
        <v>-65.238519999999994</v>
      </c>
      <c r="BO4824" s="141">
        <v>1991</v>
      </c>
      <c r="BP4824" s="143" t="s">
        <v>25244</v>
      </c>
      <c r="BQ4824" s="143" t="s">
        <v>17560</v>
      </c>
    </row>
    <row r="4825" spans="15:69" x14ac:dyDescent="0.25">
      <c r="O4825" s="225" t="str">
        <f t="shared" si="1286"/>
        <v/>
      </c>
      <c r="BF4825" s="141">
        <v>5032</v>
      </c>
      <c r="BG4825" s="142" t="s">
        <v>15534</v>
      </c>
      <c r="BH4825" s="141" t="s">
        <v>180</v>
      </c>
      <c r="BI4825" s="141" t="s">
        <v>191</v>
      </c>
      <c r="BJ4825" s="141" t="s">
        <v>14385</v>
      </c>
      <c r="BK4825" s="141" t="s">
        <v>1992</v>
      </c>
      <c r="BL4825" s="141" t="s">
        <v>14385</v>
      </c>
      <c r="BM4825" s="141">
        <v>48.031359999999999</v>
      </c>
      <c r="BN4825" s="141">
        <v>-65.232320000000001</v>
      </c>
      <c r="BO4825" s="141">
        <v>1991</v>
      </c>
      <c r="BP4825" s="143" t="s">
        <v>25245</v>
      </c>
      <c r="BQ4825" s="143" t="s">
        <v>17560</v>
      </c>
    </row>
    <row r="4826" spans="15:69" x14ac:dyDescent="0.25">
      <c r="O4826" s="225" t="str">
        <f t="shared" si="1286"/>
        <v/>
      </c>
      <c r="BF4826" s="141">
        <v>5060</v>
      </c>
      <c r="BG4826" s="142" t="s">
        <v>15879</v>
      </c>
      <c r="BH4826" s="141" t="s">
        <v>180</v>
      </c>
      <c r="BI4826" s="141" t="s">
        <v>191</v>
      </c>
      <c r="BJ4826" s="141" t="s">
        <v>2254</v>
      </c>
      <c r="BK4826" s="141" t="s">
        <v>15880</v>
      </c>
      <c r="BL4826" s="141" t="s">
        <v>793</v>
      </c>
      <c r="BM4826" s="141">
        <v>48.089300000000001</v>
      </c>
      <c r="BN4826" s="141">
        <v>-65.635000000000005</v>
      </c>
      <c r="BO4826" s="141">
        <v>1997</v>
      </c>
      <c r="BP4826" s="143" t="s">
        <v>25342</v>
      </c>
      <c r="BQ4826" s="143" t="s">
        <v>17560</v>
      </c>
    </row>
    <row r="4827" spans="15:69" x14ac:dyDescent="0.25">
      <c r="O4827" s="225" t="str">
        <f t="shared" si="1286"/>
        <v/>
      </c>
      <c r="BF4827" s="141">
        <v>5060</v>
      </c>
      <c r="BG4827" s="142" t="s">
        <v>15881</v>
      </c>
      <c r="BH4827" s="141" t="s">
        <v>180</v>
      </c>
      <c r="BI4827" s="141" t="s">
        <v>191</v>
      </c>
      <c r="BJ4827" s="141" t="s">
        <v>2259</v>
      </c>
      <c r="BK4827" s="141" t="s">
        <v>466</v>
      </c>
      <c r="BL4827" s="141" t="s">
        <v>15882</v>
      </c>
      <c r="BM4827" s="141">
        <v>48.115845</v>
      </c>
      <c r="BN4827" s="141">
        <v>-65.734468000000007</v>
      </c>
      <c r="BO4827" s="141">
        <v>1997</v>
      </c>
      <c r="BP4827" s="143" t="s">
        <v>25343</v>
      </c>
      <c r="BQ4827" s="143" t="s">
        <v>17560</v>
      </c>
    </row>
    <row r="4828" spans="15:69" x14ac:dyDescent="0.25">
      <c r="O4828" s="225" t="str">
        <f t="shared" si="1286"/>
        <v/>
      </c>
      <c r="BF4828" s="141">
        <v>5055</v>
      </c>
      <c r="BG4828" s="142" t="s">
        <v>15653</v>
      </c>
      <c r="BH4828" s="141" t="s">
        <v>180</v>
      </c>
      <c r="BI4828" s="141" t="s">
        <v>191</v>
      </c>
      <c r="BJ4828" s="141" t="s">
        <v>2088</v>
      </c>
      <c r="BK4828" s="141" t="s">
        <v>5506</v>
      </c>
      <c r="BL4828" s="141" t="s">
        <v>15654</v>
      </c>
      <c r="BM4828" s="141">
        <v>48.079144999999997</v>
      </c>
      <c r="BN4828" s="141">
        <v>-65.597628999999998</v>
      </c>
      <c r="BO4828" s="141">
        <v>1994</v>
      </c>
      <c r="BP4828" s="143" t="s">
        <v>25273</v>
      </c>
      <c r="BQ4828" s="143" t="s">
        <v>17560</v>
      </c>
    </row>
    <row r="4829" spans="15:69" x14ac:dyDescent="0.25">
      <c r="O4829" s="225" t="str">
        <f t="shared" si="1286"/>
        <v/>
      </c>
      <c r="BF4829" s="141">
        <v>5055</v>
      </c>
      <c r="BG4829" s="142" t="s">
        <v>15655</v>
      </c>
      <c r="BH4829" s="141" t="s">
        <v>180</v>
      </c>
      <c r="BI4829" s="141" t="s">
        <v>191</v>
      </c>
      <c r="BJ4829" s="141" t="s">
        <v>2136</v>
      </c>
      <c r="BK4829" s="141" t="s">
        <v>15656</v>
      </c>
      <c r="BL4829" s="141" t="s">
        <v>793</v>
      </c>
      <c r="BM4829" s="141">
        <v>48.069541000000001</v>
      </c>
      <c r="BN4829" s="141">
        <v>-65.563963999999999</v>
      </c>
      <c r="BO4829" s="141">
        <v>1994</v>
      </c>
      <c r="BP4829" s="143" t="s">
        <v>25274</v>
      </c>
      <c r="BQ4829" s="143" t="s">
        <v>17560</v>
      </c>
    </row>
    <row r="4830" spans="15:69" x14ac:dyDescent="0.25">
      <c r="O4830" s="225" t="str">
        <f t="shared" si="1286"/>
        <v/>
      </c>
      <c r="BF4830" s="141">
        <v>5055</v>
      </c>
      <c r="BG4830" s="142" t="s">
        <v>15657</v>
      </c>
      <c r="BH4830" s="141" t="s">
        <v>180</v>
      </c>
      <c r="BI4830" s="141" t="s">
        <v>191</v>
      </c>
      <c r="BJ4830" s="141" t="s">
        <v>2139</v>
      </c>
      <c r="BK4830" s="141" t="s">
        <v>5043</v>
      </c>
      <c r="BL4830" s="141" t="s">
        <v>15651</v>
      </c>
      <c r="BM4830" s="141">
        <v>48.070457427915201</v>
      </c>
      <c r="BN4830" s="141">
        <v>-65.547374874349202</v>
      </c>
      <c r="BO4830" s="141">
        <v>1994</v>
      </c>
      <c r="BP4830" s="143" t="s">
        <v>25275</v>
      </c>
      <c r="BQ4830" s="143" t="s">
        <v>17560</v>
      </c>
    </row>
    <row r="4831" spans="15:69" x14ac:dyDescent="0.25">
      <c r="O4831" s="225" t="str">
        <f t="shared" si="1286"/>
        <v/>
      </c>
      <c r="BF4831" s="141">
        <v>5055</v>
      </c>
      <c r="BG4831" s="142" t="s">
        <v>15658</v>
      </c>
      <c r="BH4831" s="141" t="s">
        <v>478</v>
      </c>
      <c r="BI4831" s="141" t="s">
        <v>177</v>
      </c>
      <c r="BJ4831" s="141"/>
      <c r="BK4831" s="141" t="s">
        <v>15645</v>
      </c>
      <c r="BL4831" s="141" t="s">
        <v>15659</v>
      </c>
      <c r="BM4831" s="141">
        <v>48.045200000000001</v>
      </c>
      <c r="BN4831" s="141">
        <v>-65.346490000000003</v>
      </c>
      <c r="BO4831" s="141">
        <v>1999</v>
      </c>
      <c r="BP4831" s="143" t="s">
        <v>25276</v>
      </c>
      <c r="BQ4831" s="143" t="s">
        <v>17560</v>
      </c>
    </row>
    <row r="4832" spans="15:69" x14ac:dyDescent="0.25">
      <c r="O4832" s="225" t="str">
        <f t="shared" si="1286"/>
        <v/>
      </c>
      <c r="BF4832" s="141">
        <v>5060</v>
      </c>
      <c r="BG4832" s="142" t="s">
        <v>15883</v>
      </c>
      <c r="BH4832" s="141" t="s">
        <v>180</v>
      </c>
      <c r="BI4832" s="141" t="s">
        <v>191</v>
      </c>
      <c r="BJ4832" s="141" t="s">
        <v>3464</v>
      </c>
      <c r="BK4832" s="141" t="s">
        <v>3563</v>
      </c>
      <c r="BL4832" s="141" t="s">
        <v>793</v>
      </c>
      <c r="BM4832" s="141">
        <v>48.097718</v>
      </c>
      <c r="BN4832" s="141">
        <v>-65.665773200000004</v>
      </c>
      <c r="BO4832" s="141">
        <v>1997</v>
      </c>
      <c r="BP4832" s="143" t="s">
        <v>25344</v>
      </c>
      <c r="BQ4832" s="143" t="s">
        <v>17560</v>
      </c>
    </row>
    <row r="4833" spans="15:69" x14ac:dyDescent="0.25">
      <c r="O4833" s="225" t="str">
        <f t="shared" si="1286"/>
        <v/>
      </c>
      <c r="BF4833" s="141">
        <v>5060</v>
      </c>
      <c r="BG4833" s="142" t="s">
        <v>15884</v>
      </c>
      <c r="BH4833" s="141" t="s">
        <v>180</v>
      </c>
      <c r="BI4833" s="141" t="s">
        <v>191</v>
      </c>
      <c r="BJ4833" s="141" t="s">
        <v>15885</v>
      </c>
      <c r="BK4833" s="141" t="s">
        <v>15886</v>
      </c>
      <c r="BL4833" s="141" t="s">
        <v>280</v>
      </c>
      <c r="BM4833" s="141">
        <v>48.106335899999998</v>
      </c>
      <c r="BN4833" s="141">
        <v>-65.696939999999998</v>
      </c>
      <c r="BO4833" s="141">
        <v>1997</v>
      </c>
      <c r="BP4833" s="143" t="s">
        <v>25345</v>
      </c>
      <c r="BQ4833" s="143" t="s">
        <v>17560</v>
      </c>
    </row>
    <row r="4834" spans="15:69" x14ac:dyDescent="0.25">
      <c r="O4834" s="225" t="str">
        <f t="shared" si="1286"/>
        <v/>
      </c>
      <c r="BF4834" s="141">
        <v>5060</v>
      </c>
      <c r="BG4834" s="142" t="s">
        <v>15887</v>
      </c>
      <c r="BH4834" s="141" t="s">
        <v>180</v>
      </c>
      <c r="BI4834" s="141" t="s">
        <v>191</v>
      </c>
      <c r="BJ4834" s="141" t="s">
        <v>15395</v>
      </c>
      <c r="BK4834" s="141" t="s">
        <v>463</v>
      </c>
      <c r="BL4834" s="141" t="s">
        <v>15888</v>
      </c>
      <c r="BM4834" s="141">
        <v>48.113005999999999</v>
      </c>
      <c r="BN4834" s="141">
        <v>-65.719256999999999</v>
      </c>
      <c r="BO4834" s="141">
        <v>1997</v>
      </c>
      <c r="BP4834" s="143" t="s">
        <v>25346</v>
      </c>
      <c r="BQ4834" s="143" t="s">
        <v>17560</v>
      </c>
    </row>
    <row r="4835" spans="15:69" x14ac:dyDescent="0.25">
      <c r="O4835" s="225" t="str">
        <f t="shared" si="1286"/>
        <v/>
      </c>
      <c r="BF4835" s="141">
        <v>5060</v>
      </c>
      <c r="BG4835" s="142" t="s">
        <v>15889</v>
      </c>
      <c r="BH4835" s="141" t="s">
        <v>180</v>
      </c>
      <c r="BI4835" s="141" t="s">
        <v>191</v>
      </c>
      <c r="BJ4835" s="141" t="s">
        <v>15397</v>
      </c>
      <c r="BK4835" s="141" t="s">
        <v>4174</v>
      </c>
      <c r="BL4835" s="141" t="s">
        <v>15890</v>
      </c>
      <c r="BM4835" s="141">
        <v>48.117659000000003</v>
      </c>
      <c r="BN4835" s="141">
        <v>-65.759462999999997</v>
      </c>
      <c r="BO4835" s="141">
        <v>1997</v>
      </c>
      <c r="BP4835" s="143" t="s">
        <v>25347</v>
      </c>
      <c r="BQ4835" s="143" t="s">
        <v>17560</v>
      </c>
    </row>
    <row r="4836" spans="15:69" x14ac:dyDescent="0.25">
      <c r="O4836" s="225" t="str">
        <f t="shared" si="1286"/>
        <v/>
      </c>
      <c r="BF4836" s="141">
        <v>5065</v>
      </c>
      <c r="BG4836" s="142" t="s">
        <v>15844</v>
      </c>
      <c r="BH4836" s="141" t="s">
        <v>478</v>
      </c>
      <c r="BI4836" s="141" t="s">
        <v>177</v>
      </c>
      <c r="BJ4836" s="141"/>
      <c r="BK4836" s="141" t="s">
        <v>2026</v>
      </c>
      <c r="BL4836" s="141" t="s">
        <v>794</v>
      </c>
      <c r="BM4836" s="141">
        <v>48.194989999999997</v>
      </c>
      <c r="BN4836" s="141">
        <v>-65.654619999999994</v>
      </c>
      <c r="BO4836" s="141">
        <v>1965</v>
      </c>
      <c r="BP4836" s="143" t="s">
        <v>25332</v>
      </c>
      <c r="BQ4836" s="143" t="s">
        <v>17560</v>
      </c>
    </row>
    <row r="4837" spans="15:69" x14ac:dyDescent="0.25">
      <c r="O4837" s="225" t="str">
        <f t="shared" si="1286"/>
        <v/>
      </c>
      <c r="BF4837" s="141">
        <v>5070</v>
      </c>
      <c r="BG4837" s="142" t="s">
        <v>26935</v>
      </c>
      <c r="BH4837" s="141" t="s">
        <v>180</v>
      </c>
      <c r="BI4837" s="141" t="s">
        <v>191</v>
      </c>
      <c r="BJ4837" s="141" t="s">
        <v>3136</v>
      </c>
      <c r="BK4837" s="141" t="s">
        <v>11424</v>
      </c>
      <c r="BL4837" s="141" t="s">
        <v>793</v>
      </c>
      <c r="BM4837" s="141">
        <v>48.151699999999998</v>
      </c>
      <c r="BN4837" s="141">
        <v>-65.843999999999994</v>
      </c>
      <c r="BO4837" s="141">
        <v>1991</v>
      </c>
      <c r="BP4837" s="143" t="s">
        <v>27776</v>
      </c>
      <c r="BQ4837" s="143" t="s">
        <v>17560</v>
      </c>
    </row>
    <row r="4838" spans="15:69" x14ac:dyDescent="0.25">
      <c r="O4838" s="225" t="str">
        <f t="shared" si="1286"/>
        <v/>
      </c>
      <c r="BF4838" s="141">
        <v>5070</v>
      </c>
      <c r="BG4838" s="142" t="s">
        <v>26936</v>
      </c>
      <c r="BH4838" s="141" t="s">
        <v>180</v>
      </c>
      <c r="BI4838" s="141" t="s">
        <v>178</v>
      </c>
      <c r="BJ4838" s="141" t="s">
        <v>27221</v>
      </c>
      <c r="BK4838" s="141" t="s">
        <v>4126</v>
      </c>
      <c r="BL4838" s="141" t="s">
        <v>1211</v>
      </c>
      <c r="BM4838" s="141">
        <v>48.179560000000002</v>
      </c>
      <c r="BN4838" s="141">
        <v>-65.847380000000001</v>
      </c>
      <c r="BO4838" s="141">
        <v>1991</v>
      </c>
      <c r="BP4838" s="143" t="s">
        <v>27777</v>
      </c>
      <c r="BQ4838" s="143" t="s">
        <v>17560</v>
      </c>
    </row>
    <row r="4839" spans="15:69" x14ac:dyDescent="0.25">
      <c r="O4839" s="225" t="str">
        <f t="shared" si="1286"/>
        <v/>
      </c>
      <c r="BF4839" s="141">
        <v>5070</v>
      </c>
      <c r="BG4839" s="142" t="s">
        <v>26937</v>
      </c>
      <c r="BH4839" s="141" t="s">
        <v>180</v>
      </c>
      <c r="BI4839" s="141" t="s">
        <v>191</v>
      </c>
      <c r="BJ4839" s="141" t="s">
        <v>3139</v>
      </c>
      <c r="BK4839" s="141" t="s">
        <v>4646</v>
      </c>
      <c r="BL4839" s="141" t="s">
        <v>27478</v>
      </c>
      <c r="BM4839" s="141">
        <v>48.17324</v>
      </c>
      <c r="BN4839" s="141">
        <v>-65.844800000000006</v>
      </c>
      <c r="BO4839" s="141">
        <v>1991</v>
      </c>
      <c r="BP4839" s="143" t="s">
        <v>27778</v>
      </c>
      <c r="BQ4839" s="143" t="s">
        <v>17560</v>
      </c>
    </row>
    <row r="4840" spans="15:69" x14ac:dyDescent="0.25">
      <c r="O4840" s="225" t="str">
        <f t="shared" si="1286"/>
        <v/>
      </c>
      <c r="BF4840" s="141">
        <v>5070</v>
      </c>
      <c r="BG4840" s="142" t="s">
        <v>26938</v>
      </c>
      <c r="BH4840" s="141" t="s">
        <v>180</v>
      </c>
      <c r="BI4840" s="141" t="s">
        <v>191</v>
      </c>
      <c r="BJ4840" s="141" t="s">
        <v>3272</v>
      </c>
      <c r="BK4840" s="141" t="s">
        <v>3563</v>
      </c>
      <c r="BL4840" s="141" t="s">
        <v>280</v>
      </c>
      <c r="BM4840" s="141">
        <v>48.16039</v>
      </c>
      <c r="BN4840" s="141">
        <v>-65.855230000000006</v>
      </c>
      <c r="BO4840" s="141">
        <v>1991</v>
      </c>
      <c r="BP4840" s="143" t="s">
        <v>27779</v>
      </c>
      <c r="BQ4840" s="143" t="s">
        <v>17560</v>
      </c>
    </row>
    <row r="4841" spans="15:69" x14ac:dyDescent="0.25">
      <c r="O4841" s="225" t="str">
        <f t="shared" si="1286"/>
        <v/>
      </c>
      <c r="BF4841" s="141">
        <v>5070</v>
      </c>
      <c r="BG4841" s="142" t="s">
        <v>26939</v>
      </c>
      <c r="BH4841" s="141" t="s">
        <v>180</v>
      </c>
      <c r="BI4841" s="141" t="s">
        <v>191</v>
      </c>
      <c r="BJ4841" s="141" t="s">
        <v>3133</v>
      </c>
      <c r="BK4841" s="141" t="s">
        <v>3262</v>
      </c>
      <c r="BL4841" s="141" t="s">
        <v>280</v>
      </c>
      <c r="BM4841" s="141">
        <v>48.169550000000001</v>
      </c>
      <c r="BN4841" s="141">
        <v>-65.87227</v>
      </c>
      <c r="BO4841" s="141">
        <v>1991</v>
      </c>
      <c r="BP4841" s="143" t="s">
        <v>27780</v>
      </c>
      <c r="BQ4841" s="143" t="s">
        <v>17560</v>
      </c>
    </row>
    <row r="4842" spans="15:69" x14ac:dyDescent="0.25">
      <c r="O4842" s="225" t="str">
        <f t="shared" si="1286"/>
        <v/>
      </c>
      <c r="BF4842" s="141">
        <v>5070</v>
      </c>
      <c r="BG4842" s="142" t="s">
        <v>26940</v>
      </c>
      <c r="BH4842" s="141" t="s">
        <v>478</v>
      </c>
      <c r="BI4842" s="141" t="s">
        <v>176</v>
      </c>
      <c r="BJ4842" s="141" t="s">
        <v>1588</v>
      </c>
      <c r="BK4842" s="141"/>
      <c r="BL4842" s="141" t="s">
        <v>27479</v>
      </c>
      <c r="BM4842" s="141">
        <v>48.176830000000002</v>
      </c>
      <c r="BN4842" s="141">
        <v>-65.824280000000002</v>
      </c>
      <c r="BO4842" s="141">
        <v>1997</v>
      </c>
      <c r="BP4842" s="143" t="s">
        <v>1588</v>
      </c>
      <c r="BQ4842" s="143" t="s">
        <v>17560</v>
      </c>
    </row>
    <row r="4843" spans="15:69" x14ac:dyDescent="0.25">
      <c r="O4843" s="225" t="str">
        <f t="shared" si="1286"/>
        <v/>
      </c>
      <c r="BF4843" s="141">
        <v>5070</v>
      </c>
      <c r="BG4843" s="142" t="s">
        <v>26941</v>
      </c>
      <c r="BH4843" s="141" t="s">
        <v>478</v>
      </c>
      <c r="BI4843" s="141" t="s">
        <v>176</v>
      </c>
      <c r="BJ4843" s="141" t="s">
        <v>27222</v>
      </c>
      <c r="BK4843" s="141" t="s">
        <v>12949</v>
      </c>
      <c r="BL4843" s="141" t="s">
        <v>27479</v>
      </c>
      <c r="BM4843" s="141">
        <v>48.174259999999997</v>
      </c>
      <c r="BN4843" s="141">
        <v>-65.820539999999994</v>
      </c>
      <c r="BO4843" s="141">
        <v>1997</v>
      </c>
      <c r="BP4843" s="143" t="s">
        <v>480</v>
      </c>
      <c r="BQ4843" s="143" t="s">
        <v>17560</v>
      </c>
    </row>
    <row r="4844" spans="15:69" x14ac:dyDescent="0.25">
      <c r="O4844" s="225" t="str">
        <f t="shared" si="1286"/>
        <v/>
      </c>
      <c r="BF4844" s="141">
        <v>5070</v>
      </c>
      <c r="BG4844" s="142" t="s">
        <v>26942</v>
      </c>
      <c r="BH4844" s="141" t="s">
        <v>478</v>
      </c>
      <c r="BI4844" s="141" t="s">
        <v>177</v>
      </c>
      <c r="BJ4844" s="141"/>
      <c r="BK4844" s="141"/>
      <c r="BL4844" s="141" t="s">
        <v>27479</v>
      </c>
      <c r="BM4844" s="141">
        <v>48.176160000000003</v>
      </c>
      <c r="BN4844" s="141">
        <v>-65.823769999999996</v>
      </c>
      <c r="BO4844" s="141">
        <v>1997</v>
      </c>
      <c r="BP4844" s="143" t="s">
        <v>177</v>
      </c>
      <c r="BQ4844" s="143" t="s">
        <v>17560</v>
      </c>
    </row>
    <row r="4845" spans="15:69" x14ac:dyDescent="0.25">
      <c r="O4845" s="225" t="str">
        <f t="shared" si="1286"/>
        <v/>
      </c>
      <c r="BF4845" s="141">
        <v>5070</v>
      </c>
      <c r="BG4845" s="142" t="s">
        <v>26943</v>
      </c>
      <c r="BH4845" s="141" t="s">
        <v>180</v>
      </c>
      <c r="BI4845" s="141" t="s">
        <v>178</v>
      </c>
      <c r="BJ4845" s="141" t="s">
        <v>27223</v>
      </c>
      <c r="BK4845" s="141"/>
      <c r="BL4845" s="141"/>
      <c r="BM4845" s="141">
        <v>48.306190000000001</v>
      </c>
      <c r="BN4845" s="141">
        <v>-65.724239999999995</v>
      </c>
      <c r="BO4845" s="141">
        <v>2007</v>
      </c>
      <c r="BP4845" s="143" t="s">
        <v>27781</v>
      </c>
      <c r="BQ4845" s="143" t="s">
        <v>17560</v>
      </c>
    </row>
    <row r="4846" spans="15:69" x14ac:dyDescent="0.25">
      <c r="O4846" s="225" t="str">
        <f t="shared" si="1286"/>
        <v/>
      </c>
      <c r="BF4846" s="141">
        <v>5070</v>
      </c>
      <c r="BG4846" s="142" t="s">
        <v>26944</v>
      </c>
      <c r="BH4846" s="141" t="s">
        <v>180</v>
      </c>
      <c r="BI4846" s="141" t="s">
        <v>191</v>
      </c>
      <c r="BJ4846" s="141" t="s">
        <v>2070</v>
      </c>
      <c r="BK4846" s="141" t="s">
        <v>2950</v>
      </c>
      <c r="BL4846" s="141" t="s">
        <v>280</v>
      </c>
      <c r="BM4846" s="141">
        <v>48.173400000000001</v>
      </c>
      <c r="BN4846" s="141">
        <v>-65.877139999999997</v>
      </c>
      <c r="BO4846" s="141">
        <v>1964</v>
      </c>
      <c r="BP4846" s="143" t="s">
        <v>27782</v>
      </c>
      <c r="BQ4846" s="143" t="s">
        <v>17560</v>
      </c>
    </row>
    <row r="4847" spans="15:69" x14ac:dyDescent="0.25">
      <c r="O4847" s="225" t="str">
        <f t="shared" si="1286"/>
        <v/>
      </c>
      <c r="BF4847" s="141">
        <v>5070</v>
      </c>
      <c r="BG4847" s="142" t="s">
        <v>26945</v>
      </c>
      <c r="BH4847" s="141" t="s">
        <v>180</v>
      </c>
      <c r="BI4847" s="141" t="s">
        <v>191</v>
      </c>
      <c r="BJ4847" s="141" t="s">
        <v>2074</v>
      </c>
      <c r="BK4847" s="141" t="s">
        <v>27344</v>
      </c>
      <c r="BL4847" s="141" t="s">
        <v>280</v>
      </c>
      <c r="BM4847" s="141">
        <v>48.172150000000002</v>
      </c>
      <c r="BN4847" s="141">
        <v>-65.875529999999998</v>
      </c>
      <c r="BO4847" s="141">
        <v>1964</v>
      </c>
      <c r="BP4847" s="143" t="s">
        <v>27783</v>
      </c>
      <c r="BQ4847" s="143" t="s">
        <v>17560</v>
      </c>
    </row>
    <row r="4848" spans="15:69" x14ac:dyDescent="0.25">
      <c r="O4848" s="225" t="str">
        <f t="shared" si="1286"/>
        <v/>
      </c>
      <c r="BF4848" s="141">
        <v>6013</v>
      </c>
      <c r="BG4848" s="142" t="s">
        <v>15434</v>
      </c>
      <c r="BH4848" s="141" t="s">
        <v>478</v>
      </c>
      <c r="BI4848" s="141" t="s">
        <v>177</v>
      </c>
      <c r="BJ4848" s="141" t="s">
        <v>3258</v>
      </c>
      <c r="BK4848" s="141" t="s">
        <v>13173</v>
      </c>
      <c r="BL4848" s="141" t="s">
        <v>15433</v>
      </c>
      <c r="BM4848" s="141">
        <v>48.119683379656301</v>
      </c>
      <c r="BN4848" s="141">
        <v>-66.043071363685598</v>
      </c>
      <c r="BO4848" s="141">
        <v>1973</v>
      </c>
      <c r="BP4848" s="143" t="s">
        <v>485</v>
      </c>
      <c r="BQ4848" s="143" t="s">
        <v>17560</v>
      </c>
    </row>
    <row r="4849" spans="15:69" x14ac:dyDescent="0.25">
      <c r="O4849" s="225" t="str">
        <f t="shared" si="1286"/>
        <v/>
      </c>
      <c r="BF4849" s="141">
        <v>6020</v>
      </c>
      <c r="BG4849" s="142" t="s">
        <v>15670</v>
      </c>
      <c r="BH4849" s="141" t="s">
        <v>478</v>
      </c>
      <c r="BI4849" s="141" t="s">
        <v>177</v>
      </c>
      <c r="BJ4849" s="141" t="s">
        <v>15359</v>
      </c>
      <c r="BK4849" s="141" t="s">
        <v>4068</v>
      </c>
      <c r="BL4849" s="141" t="s">
        <v>3526</v>
      </c>
      <c r="BM4849" s="141">
        <v>48.156578000000003</v>
      </c>
      <c r="BN4849" s="141">
        <v>-66.344489999999993</v>
      </c>
      <c r="BO4849" s="141">
        <v>2002</v>
      </c>
      <c r="BP4849" s="143" t="s">
        <v>25281</v>
      </c>
      <c r="BQ4849" s="143" t="s">
        <v>17560</v>
      </c>
    </row>
    <row r="4850" spans="15:69" x14ac:dyDescent="0.25">
      <c r="O4850" s="225" t="str">
        <f t="shared" si="1286"/>
        <v/>
      </c>
      <c r="BF4850" s="141">
        <v>6020</v>
      </c>
      <c r="BG4850" s="142" t="s">
        <v>15671</v>
      </c>
      <c r="BH4850" s="141" t="s">
        <v>478</v>
      </c>
      <c r="BI4850" s="141" t="s">
        <v>177</v>
      </c>
      <c r="BJ4850" s="141" t="s">
        <v>15362</v>
      </c>
      <c r="BK4850" s="141" t="s">
        <v>4068</v>
      </c>
      <c r="BL4850" s="141" t="s">
        <v>3526</v>
      </c>
      <c r="BM4850" s="141">
        <v>48.156578000000003</v>
      </c>
      <c r="BN4850" s="141">
        <v>-66.344489999999993</v>
      </c>
      <c r="BO4850" s="141">
        <v>1980</v>
      </c>
      <c r="BP4850" s="143" t="s">
        <v>25281</v>
      </c>
      <c r="BQ4850" s="143" t="s">
        <v>17560</v>
      </c>
    </row>
    <row r="4851" spans="15:69" x14ac:dyDescent="0.25">
      <c r="O4851" s="225" t="str">
        <f t="shared" si="1286"/>
        <v/>
      </c>
      <c r="BF4851" s="141">
        <v>6020</v>
      </c>
      <c r="BG4851" s="142" t="s">
        <v>15672</v>
      </c>
      <c r="BH4851" s="141" t="s">
        <v>478</v>
      </c>
      <c r="BI4851" s="141" t="s">
        <v>176</v>
      </c>
      <c r="BJ4851" s="141" t="s">
        <v>15673</v>
      </c>
      <c r="BK4851" s="141" t="s">
        <v>2927</v>
      </c>
      <c r="BL4851" s="141" t="s">
        <v>3526</v>
      </c>
      <c r="BM4851" s="141">
        <v>48.155492000000002</v>
      </c>
      <c r="BN4851" s="141">
        <v>-66.354484999999997</v>
      </c>
      <c r="BO4851" s="141">
        <v>1980</v>
      </c>
      <c r="BP4851" s="143" t="s">
        <v>25282</v>
      </c>
      <c r="BQ4851" s="143" t="s">
        <v>17560</v>
      </c>
    </row>
    <row r="4852" spans="15:69" x14ac:dyDescent="0.25">
      <c r="O4852" s="225" t="str">
        <f t="shared" si="1286"/>
        <v/>
      </c>
      <c r="BF4852" s="141">
        <v>6020</v>
      </c>
      <c r="BG4852" s="142" t="s">
        <v>15674</v>
      </c>
      <c r="BH4852" s="141" t="s">
        <v>180</v>
      </c>
      <c r="BI4852" s="141" t="s">
        <v>178</v>
      </c>
      <c r="BJ4852" s="141" t="s">
        <v>15675</v>
      </c>
      <c r="BK4852" s="141" t="s">
        <v>1805</v>
      </c>
      <c r="BL4852" s="141" t="s">
        <v>795</v>
      </c>
      <c r="BM4852" s="141">
        <v>48.125507161729097</v>
      </c>
      <c r="BN4852" s="141">
        <v>-66.297627021826401</v>
      </c>
      <c r="BO4852" s="141">
        <v>1993</v>
      </c>
      <c r="BP4852" s="143" t="s">
        <v>25283</v>
      </c>
      <c r="BQ4852" s="143" t="s">
        <v>17560</v>
      </c>
    </row>
    <row r="4853" spans="15:69" x14ac:dyDescent="0.25">
      <c r="O4853" s="225" t="str">
        <f t="shared" si="1286"/>
        <v/>
      </c>
      <c r="BF4853" s="141">
        <v>6020</v>
      </c>
      <c r="BG4853" s="142" t="s">
        <v>15676</v>
      </c>
      <c r="BH4853" s="141" t="s">
        <v>180</v>
      </c>
      <c r="BI4853" s="141" t="s">
        <v>191</v>
      </c>
      <c r="BJ4853" s="141"/>
      <c r="BK4853" s="141" t="s">
        <v>1805</v>
      </c>
      <c r="BL4853" s="141" t="s">
        <v>795</v>
      </c>
      <c r="BM4853" s="141">
        <v>48.125507161729097</v>
      </c>
      <c r="BN4853" s="141">
        <v>-66.297627021826401</v>
      </c>
      <c r="BO4853" s="141">
        <v>1993</v>
      </c>
      <c r="BP4853" s="143" t="s">
        <v>191</v>
      </c>
      <c r="BQ4853" s="143" t="s">
        <v>17560</v>
      </c>
    </row>
    <row r="4854" spans="15:69" x14ac:dyDescent="0.25">
      <c r="O4854" s="225" t="str">
        <f t="shared" si="1286"/>
        <v/>
      </c>
      <c r="BF4854" s="141">
        <v>6030</v>
      </c>
      <c r="BG4854" s="142" t="s">
        <v>15567</v>
      </c>
      <c r="BH4854" s="141" t="s">
        <v>478</v>
      </c>
      <c r="BI4854" s="141" t="s">
        <v>176</v>
      </c>
      <c r="BJ4854" s="141" t="s">
        <v>15568</v>
      </c>
      <c r="BK4854" s="141" t="s">
        <v>2953</v>
      </c>
      <c r="BL4854" s="141" t="s">
        <v>15561</v>
      </c>
      <c r="BM4854" s="141">
        <v>48.059963000000003</v>
      </c>
      <c r="BN4854" s="141">
        <v>-66.715751999999995</v>
      </c>
      <c r="BO4854" s="141">
        <v>1990</v>
      </c>
      <c r="BP4854" s="143" t="s">
        <v>176</v>
      </c>
      <c r="BQ4854" s="143" t="s">
        <v>17560</v>
      </c>
    </row>
    <row r="4855" spans="15:69" x14ac:dyDescent="0.25">
      <c r="O4855" s="225" t="str">
        <f t="shared" si="1286"/>
        <v/>
      </c>
      <c r="BF4855" s="141">
        <v>6030</v>
      </c>
      <c r="BG4855" s="142" t="s">
        <v>15569</v>
      </c>
      <c r="BH4855" s="141" t="s">
        <v>478</v>
      </c>
      <c r="BI4855" s="141" t="s">
        <v>177</v>
      </c>
      <c r="BJ4855" s="141" t="s">
        <v>15570</v>
      </c>
      <c r="BK4855" s="141" t="s">
        <v>15571</v>
      </c>
      <c r="BL4855" s="141" t="s">
        <v>15561</v>
      </c>
      <c r="BM4855" s="141">
        <v>48.048850999999999</v>
      </c>
      <c r="BN4855" s="141">
        <v>-66.704612999999995</v>
      </c>
      <c r="BO4855" s="141">
        <v>1990</v>
      </c>
      <c r="BP4855" s="143" t="s">
        <v>24466</v>
      </c>
      <c r="BQ4855" s="143" t="s">
        <v>17560</v>
      </c>
    </row>
    <row r="4856" spans="15:69" x14ac:dyDescent="0.25">
      <c r="O4856" s="225" t="str">
        <f t="shared" si="1286"/>
        <v/>
      </c>
      <c r="BF4856" s="141">
        <v>6030</v>
      </c>
      <c r="BG4856" s="142" t="s">
        <v>15641</v>
      </c>
      <c r="BH4856" s="141" t="s">
        <v>180</v>
      </c>
      <c r="BI4856" s="141" t="s">
        <v>178</v>
      </c>
      <c r="BJ4856" s="141" t="s">
        <v>15642</v>
      </c>
      <c r="BK4856" s="141"/>
      <c r="BL4856" s="141" t="s">
        <v>15643</v>
      </c>
      <c r="BM4856" s="141">
        <v>48.023206999999999</v>
      </c>
      <c r="BN4856" s="141">
        <v>-66.684081000000006</v>
      </c>
      <c r="BO4856" s="141">
        <v>1997</v>
      </c>
      <c r="BP4856" s="143" t="s">
        <v>25269</v>
      </c>
      <c r="BQ4856" s="143" t="s">
        <v>17560</v>
      </c>
    </row>
    <row r="4857" spans="15:69" x14ac:dyDescent="0.25">
      <c r="O4857" s="225" t="str">
        <f t="shared" si="1286"/>
        <v/>
      </c>
      <c r="BF4857" s="141">
        <v>7080</v>
      </c>
      <c r="BG4857" s="142" t="s">
        <v>4227</v>
      </c>
      <c r="BH4857" s="141" t="s">
        <v>180</v>
      </c>
      <c r="BI4857" s="141" t="s">
        <v>178</v>
      </c>
      <c r="BJ4857" s="141"/>
      <c r="BK4857" s="141" t="s">
        <v>3176</v>
      </c>
      <c r="BL4857" s="141" t="s">
        <v>4228</v>
      </c>
      <c r="BM4857" s="141">
        <v>48.53143</v>
      </c>
      <c r="BN4857" s="141">
        <v>-67.547370000000001</v>
      </c>
      <c r="BO4857" s="141">
        <v>1976</v>
      </c>
      <c r="BP4857" s="143" t="s">
        <v>26710</v>
      </c>
      <c r="BQ4857" s="143" t="s">
        <v>17560</v>
      </c>
    </row>
    <row r="4858" spans="15:69" x14ac:dyDescent="0.25">
      <c r="O4858" s="225" t="str">
        <f t="shared" si="1286"/>
        <v/>
      </c>
      <c r="BF4858" s="141">
        <v>7080</v>
      </c>
      <c r="BG4858" s="142" t="s">
        <v>4229</v>
      </c>
      <c r="BH4858" s="141" t="s">
        <v>180</v>
      </c>
      <c r="BI4858" s="141" t="s">
        <v>191</v>
      </c>
      <c r="BJ4858" s="141"/>
      <c r="BK4858" s="141" t="s">
        <v>2272</v>
      </c>
      <c r="BL4858" s="141" t="s">
        <v>4230</v>
      </c>
      <c r="BM4858" s="141">
        <v>48.537770000000002</v>
      </c>
      <c r="BN4858" s="141">
        <v>-67.55592</v>
      </c>
      <c r="BO4858" s="141">
        <v>1994</v>
      </c>
      <c r="BP4858" s="143" t="s">
        <v>24258</v>
      </c>
      <c r="BQ4858" s="143" t="s">
        <v>17560</v>
      </c>
    </row>
    <row r="4859" spans="15:69" x14ac:dyDescent="0.25">
      <c r="O4859" s="225" t="str">
        <f t="shared" si="1286"/>
        <v/>
      </c>
      <c r="BF4859" s="141">
        <v>7080</v>
      </c>
      <c r="BG4859" s="142" t="s">
        <v>4231</v>
      </c>
      <c r="BH4859" s="141" t="s">
        <v>180</v>
      </c>
      <c r="BI4859" s="141" t="s">
        <v>191</v>
      </c>
      <c r="BJ4859" s="141"/>
      <c r="BK4859" s="141" t="s">
        <v>1662</v>
      </c>
      <c r="BL4859" s="141" t="s">
        <v>4230</v>
      </c>
      <c r="BM4859" s="141">
        <v>48.53434</v>
      </c>
      <c r="BN4859" s="141">
        <v>-67.548929999999999</v>
      </c>
      <c r="BO4859" s="141">
        <v>1998</v>
      </c>
      <c r="BP4859" s="143" t="s">
        <v>24259</v>
      </c>
      <c r="BQ4859" s="143" t="s">
        <v>17560</v>
      </c>
    </row>
    <row r="4860" spans="15:69" x14ac:dyDescent="0.25">
      <c r="O4860" s="225" t="str">
        <f t="shared" si="1286"/>
        <v/>
      </c>
      <c r="BF4860" s="141">
        <v>7080</v>
      </c>
      <c r="BG4860" s="142" t="s">
        <v>4232</v>
      </c>
      <c r="BH4860" s="141" t="s">
        <v>180</v>
      </c>
      <c r="BI4860" s="141" t="s">
        <v>191</v>
      </c>
      <c r="BJ4860" s="141"/>
      <c r="BK4860" s="141" t="s">
        <v>1658</v>
      </c>
      <c r="BL4860" s="141" t="s">
        <v>4233</v>
      </c>
      <c r="BM4860" s="141">
        <v>48.533949999999997</v>
      </c>
      <c r="BN4860" s="141">
        <v>-67.547439999999995</v>
      </c>
      <c r="BO4860" s="141">
        <v>1976</v>
      </c>
      <c r="BP4860" s="143" t="s">
        <v>24260</v>
      </c>
      <c r="BQ4860" s="143" t="s">
        <v>17560</v>
      </c>
    </row>
    <row r="4861" spans="15:69" x14ac:dyDescent="0.25">
      <c r="O4861" s="225" t="str">
        <f t="shared" si="1286"/>
        <v/>
      </c>
      <c r="BF4861" s="141">
        <v>7080</v>
      </c>
      <c r="BG4861" s="142" t="s">
        <v>4234</v>
      </c>
      <c r="BH4861" s="141" t="s">
        <v>180</v>
      </c>
      <c r="BI4861" s="141" t="s">
        <v>191</v>
      </c>
      <c r="BJ4861" s="141"/>
      <c r="BK4861" s="141" t="s">
        <v>4235</v>
      </c>
      <c r="BL4861" s="141" t="s">
        <v>4233</v>
      </c>
      <c r="BM4861" s="141">
        <v>48.536380000000001</v>
      </c>
      <c r="BN4861" s="141">
        <v>-67.556089999999998</v>
      </c>
      <c r="BO4861" s="141">
        <v>2010</v>
      </c>
      <c r="BP4861" s="143" t="s">
        <v>191</v>
      </c>
      <c r="BQ4861" s="143" t="s">
        <v>17560</v>
      </c>
    </row>
    <row r="4862" spans="15:69" x14ac:dyDescent="0.25">
      <c r="O4862" s="225" t="str">
        <f t="shared" si="1286"/>
        <v/>
      </c>
      <c r="BF4862" s="141">
        <v>7085</v>
      </c>
      <c r="BG4862" s="142" t="s">
        <v>3463</v>
      </c>
      <c r="BH4862" s="141" t="s">
        <v>180</v>
      </c>
      <c r="BI4862" s="141" t="s">
        <v>191</v>
      </c>
      <c r="BJ4862" s="141" t="s">
        <v>3464</v>
      </c>
      <c r="BK4862" s="141" t="s">
        <v>2376</v>
      </c>
      <c r="BL4862" s="141" t="s">
        <v>3465</v>
      </c>
      <c r="BM4862" s="141">
        <v>48.563890000000001</v>
      </c>
      <c r="BN4862" s="141">
        <v>-67.644300000000001</v>
      </c>
      <c r="BO4862" s="141">
        <v>2000</v>
      </c>
      <c r="BP4862" s="143" t="s">
        <v>24131</v>
      </c>
      <c r="BQ4862" s="143" t="s">
        <v>17560</v>
      </c>
    </row>
    <row r="4863" spans="15:69" x14ac:dyDescent="0.25">
      <c r="O4863" s="225" t="str">
        <f t="shared" si="1286"/>
        <v/>
      </c>
      <c r="BF4863" s="141">
        <v>7100</v>
      </c>
      <c r="BG4863" s="142" t="s">
        <v>4359</v>
      </c>
      <c r="BH4863" s="141" t="s">
        <v>180</v>
      </c>
      <c r="BI4863" s="141" t="s">
        <v>178</v>
      </c>
      <c r="BJ4863" s="141"/>
      <c r="BK4863" s="141"/>
      <c r="BL4863" s="141" t="s">
        <v>4360</v>
      </c>
      <c r="BM4863" s="141">
        <v>48.589019999999998</v>
      </c>
      <c r="BN4863" s="141">
        <v>-67.856200000000001</v>
      </c>
      <c r="BO4863" s="141">
        <v>1997</v>
      </c>
      <c r="BP4863" s="143" t="s">
        <v>1686</v>
      </c>
      <c r="BQ4863" s="143" t="s">
        <v>17560</v>
      </c>
    </row>
    <row r="4864" spans="15:69" x14ac:dyDescent="0.25">
      <c r="O4864" s="225" t="str">
        <f t="shared" si="1286"/>
        <v/>
      </c>
      <c r="BF4864" s="141">
        <v>7100</v>
      </c>
      <c r="BG4864" s="142" t="s">
        <v>4361</v>
      </c>
      <c r="BH4864" s="141" t="s">
        <v>478</v>
      </c>
      <c r="BI4864" s="141" t="s">
        <v>176</v>
      </c>
      <c r="BJ4864" s="141"/>
      <c r="BK4864" s="141"/>
      <c r="BL4864" s="141" t="s">
        <v>3859</v>
      </c>
      <c r="BM4864" s="141">
        <v>48.58014</v>
      </c>
      <c r="BN4864" s="141">
        <v>-67.836640000000003</v>
      </c>
      <c r="BO4864" s="141">
        <v>1997</v>
      </c>
      <c r="BP4864" s="143" t="s">
        <v>24288</v>
      </c>
      <c r="BQ4864" s="143" t="s">
        <v>17560</v>
      </c>
    </row>
    <row r="4865" spans="15:69" x14ac:dyDescent="0.25">
      <c r="O4865" s="225" t="str">
        <f t="shared" si="1286"/>
        <v/>
      </c>
      <c r="BF4865" s="141">
        <v>7100</v>
      </c>
      <c r="BG4865" s="142" t="s">
        <v>4362</v>
      </c>
      <c r="BH4865" s="141" t="s">
        <v>180</v>
      </c>
      <c r="BI4865" s="141" t="s">
        <v>191</v>
      </c>
      <c r="BJ4865" s="141"/>
      <c r="BK4865" s="141"/>
      <c r="BL4865" s="141" t="s">
        <v>4360</v>
      </c>
      <c r="BM4865" s="141">
        <v>48.589019999999998</v>
      </c>
      <c r="BN4865" s="141">
        <v>-67.856200000000001</v>
      </c>
      <c r="BO4865" s="141">
        <v>1997</v>
      </c>
      <c r="BP4865" s="143" t="s">
        <v>191</v>
      </c>
      <c r="BQ4865" s="143" t="s">
        <v>17560</v>
      </c>
    </row>
    <row r="4866" spans="15:69" x14ac:dyDescent="0.25">
      <c r="O4866" s="225" t="str">
        <f t="shared" si="1286"/>
        <v/>
      </c>
      <c r="BF4866" s="141">
        <v>7105</v>
      </c>
      <c r="BG4866" s="142" t="s">
        <v>3854</v>
      </c>
      <c r="BH4866" s="141" t="s">
        <v>180</v>
      </c>
      <c r="BI4866" s="141" t="s">
        <v>178</v>
      </c>
      <c r="BJ4866" s="141"/>
      <c r="BK4866" s="141" t="s">
        <v>3855</v>
      </c>
      <c r="BL4866" s="141" t="s">
        <v>3856</v>
      </c>
      <c r="BM4866" s="141">
        <v>48.688630000000003</v>
      </c>
      <c r="BN4866" s="141">
        <v>-67.790570000000002</v>
      </c>
      <c r="BO4866" s="141">
        <v>2000</v>
      </c>
      <c r="BP4866" s="143" t="s">
        <v>24158</v>
      </c>
      <c r="BQ4866" s="143" t="s">
        <v>17560</v>
      </c>
    </row>
    <row r="4867" spans="15:69" x14ac:dyDescent="0.25">
      <c r="O4867" s="225" t="str">
        <f t="shared" si="1286"/>
        <v/>
      </c>
      <c r="BF4867" s="141">
        <v>9048</v>
      </c>
      <c r="BG4867" s="142" t="s">
        <v>4340</v>
      </c>
      <c r="BH4867" s="141" t="s">
        <v>478</v>
      </c>
      <c r="BI4867" s="141" t="s">
        <v>176</v>
      </c>
      <c r="BJ4867" s="141" t="s">
        <v>4341</v>
      </c>
      <c r="BK4867" s="141" t="s">
        <v>2319</v>
      </c>
      <c r="BL4867" s="141" t="s">
        <v>4342</v>
      </c>
      <c r="BM4867" s="141">
        <v>48.652329999999999</v>
      </c>
      <c r="BN4867" s="141">
        <v>-67.988749999999996</v>
      </c>
      <c r="BO4867" s="141">
        <v>2011</v>
      </c>
      <c r="BP4867" s="143" t="s">
        <v>24285</v>
      </c>
      <c r="BQ4867" s="143" t="s">
        <v>17560</v>
      </c>
    </row>
    <row r="4868" spans="15:69" x14ac:dyDescent="0.25">
      <c r="O4868" s="225" t="str">
        <f t="shared" si="1286"/>
        <v/>
      </c>
      <c r="BF4868" s="141">
        <v>9048</v>
      </c>
      <c r="BG4868" s="142" t="s">
        <v>4343</v>
      </c>
      <c r="BH4868" s="141" t="s">
        <v>478</v>
      </c>
      <c r="BI4868" s="141" t="s">
        <v>177</v>
      </c>
      <c r="BJ4868" s="141" t="s">
        <v>1807</v>
      </c>
      <c r="BK4868" s="141"/>
      <c r="BL4868" s="141" t="s">
        <v>4344</v>
      </c>
      <c r="BM4868" s="141">
        <v>48.660299999999999</v>
      </c>
      <c r="BN4868" s="141">
        <v>-67.984449999999995</v>
      </c>
      <c r="BO4868" s="141">
        <v>2011</v>
      </c>
      <c r="BP4868" s="143" t="s">
        <v>24286</v>
      </c>
      <c r="BQ4868" s="143" t="s">
        <v>17560</v>
      </c>
    </row>
    <row r="4869" spans="15:69" x14ac:dyDescent="0.25">
      <c r="O4869" s="225" t="str">
        <f t="shared" si="1286"/>
        <v/>
      </c>
      <c r="BF4869" s="141">
        <v>9048</v>
      </c>
      <c r="BG4869" s="142" t="s">
        <v>4345</v>
      </c>
      <c r="BH4869" s="141" t="s">
        <v>478</v>
      </c>
      <c r="BI4869" s="141" t="s">
        <v>186</v>
      </c>
      <c r="BJ4869" s="141" t="s">
        <v>4346</v>
      </c>
      <c r="BK4869" s="141" t="s">
        <v>4347</v>
      </c>
      <c r="BL4869" s="141" t="s">
        <v>4348</v>
      </c>
      <c r="BM4869" s="141">
        <v>48.682810000000003</v>
      </c>
      <c r="BN4869" s="141">
        <v>-67.971429999999998</v>
      </c>
      <c r="BO4869" s="141">
        <v>2000</v>
      </c>
      <c r="BP4869" s="143" t="s">
        <v>24285</v>
      </c>
      <c r="BQ4869" s="143" t="s">
        <v>17560</v>
      </c>
    </row>
    <row r="4870" spans="15:69" x14ac:dyDescent="0.25">
      <c r="O4870" s="225" t="str">
        <f t="shared" si="1286"/>
        <v/>
      </c>
      <c r="BF4870" s="141">
        <v>9048</v>
      </c>
      <c r="BG4870" s="142" t="s">
        <v>4349</v>
      </c>
      <c r="BH4870" s="141" t="s">
        <v>478</v>
      </c>
      <c r="BI4870" s="141" t="s">
        <v>177</v>
      </c>
      <c r="BJ4870" s="141" t="s">
        <v>4350</v>
      </c>
      <c r="BK4870" s="141" t="s">
        <v>4351</v>
      </c>
      <c r="BL4870" s="141" t="s">
        <v>4352</v>
      </c>
      <c r="BM4870" s="141">
        <v>48.682740000000003</v>
      </c>
      <c r="BN4870" s="141">
        <v>-67.971490000000003</v>
      </c>
      <c r="BO4870" s="141">
        <v>2000</v>
      </c>
      <c r="BP4870" s="143" t="s">
        <v>24285</v>
      </c>
      <c r="BQ4870" s="143" t="s">
        <v>17560</v>
      </c>
    </row>
    <row r="4871" spans="15:69" x14ac:dyDescent="0.25">
      <c r="O4871" s="225" t="str">
        <f t="shared" si="1286"/>
        <v/>
      </c>
      <c r="BF4871" s="141">
        <v>9048</v>
      </c>
      <c r="BG4871" s="142" t="s">
        <v>4353</v>
      </c>
      <c r="BH4871" s="141" t="s">
        <v>180</v>
      </c>
      <c r="BI4871" s="141" t="s">
        <v>178</v>
      </c>
      <c r="BJ4871" s="141" t="s">
        <v>4354</v>
      </c>
      <c r="BK4871" s="141" t="s">
        <v>4355</v>
      </c>
      <c r="BL4871" s="141" t="s">
        <v>4352</v>
      </c>
      <c r="BM4871" s="141">
        <v>48.67812</v>
      </c>
      <c r="BN4871" s="141">
        <v>-67.962289999999996</v>
      </c>
      <c r="BO4871" s="141">
        <v>2013</v>
      </c>
      <c r="BP4871" s="143" t="s">
        <v>24287</v>
      </c>
      <c r="BQ4871" s="143" t="s">
        <v>17560</v>
      </c>
    </row>
    <row r="4872" spans="15:69" x14ac:dyDescent="0.25">
      <c r="O4872" s="225" t="str">
        <f t="shared" si="1286"/>
        <v/>
      </c>
      <c r="BF4872" s="141">
        <v>9048</v>
      </c>
      <c r="BG4872" s="142" t="s">
        <v>4356</v>
      </c>
      <c r="BH4872" s="141" t="s">
        <v>180</v>
      </c>
      <c r="BI4872" s="141" t="s">
        <v>191</v>
      </c>
      <c r="BJ4872" s="141" t="s">
        <v>4357</v>
      </c>
      <c r="BK4872" s="141" t="s">
        <v>4358</v>
      </c>
      <c r="BL4872" s="141" t="s">
        <v>4348</v>
      </c>
      <c r="BM4872" s="141">
        <v>48.683810000000001</v>
      </c>
      <c r="BN4872" s="141">
        <v>-67.964569999999995</v>
      </c>
      <c r="BO4872" s="141">
        <v>2013</v>
      </c>
      <c r="BP4872" s="143" t="s">
        <v>24285</v>
      </c>
      <c r="BQ4872" s="143" t="s">
        <v>17560</v>
      </c>
    </row>
    <row r="4873" spans="15:69" x14ac:dyDescent="0.25">
      <c r="O4873" s="225" t="str">
        <f t="shared" si="1286"/>
        <v/>
      </c>
      <c r="BF4873" s="141">
        <v>9065</v>
      </c>
      <c r="BG4873" s="142" t="s">
        <v>3947</v>
      </c>
      <c r="BH4873" s="141" t="s">
        <v>478</v>
      </c>
      <c r="BI4873" s="141" t="s">
        <v>186</v>
      </c>
      <c r="BJ4873" s="141"/>
      <c r="BK4873" s="141"/>
      <c r="BL4873" s="141" t="s">
        <v>3948</v>
      </c>
      <c r="BM4873" s="141">
        <v>48.594929999999998</v>
      </c>
      <c r="BN4873" s="141">
        <v>-68.116879999999995</v>
      </c>
      <c r="BO4873" s="141">
        <v>1986</v>
      </c>
      <c r="BP4873" s="143" t="s">
        <v>24185</v>
      </c>
      <c r="BQ4873" s="143" t="s">
        <v>17560</v>
      </c>
    </row>
    <row r="4874" spans="15:69" x14ac:dyDescent="0.25">
      <c r="O4874" s="225" t="str">
        <f t="shared" si="1286"/>
        <v/>
      </c>
      <c r="BF4874" s="141">
        <v>7105</v>
      </c>
      <c r="BG4874" s="142" t="s">
        <v>3857</v>
      </c>
      <c r="BH4874" s="141" t="s">
        <v>478</v>
      </c>
      <c r="BI4874" s="141" t="s">
        <v>176</v>
      </c>
      <c r="BJ4874" s="141"/>
      <c r="BK4874" s="141" t="s">
        <v>3479</v>
      </c>
      <c r="BL4874" s="141" t="s">
        <v>3856</v>
      </c>
      <c r="BM4874" s="141">
        <v>48.663094301859097</v>
      </c>
      <c r="BN4874" s="141">
        <v>-67.827004087521303</v>
      </c>
      <c r="BO4874" s="141">
        <v>2013</v>
      </c>
      <c r="BP4874" s="143" t="s">
        <v>24159</v>
      </c>
      <c r="BQ4874" s="143" t="s">
        <v>17560</v>
      </c>
    </row>
    <row r="4875" spans="15:69" x14ac:dyDescent="0.25">
      <c r="O4875" s="225" t="str">
        <f t="shared" si="1286"/>
        <v/>
      </c>
      <c r="BF4875" s="141">
        <v>9065</v>
      </c>
      <c r="BG4875" s="142" t="s">
        <v>3949</v>
      </c>
      <c r="BH4875" s="141" t="s">
        <v>478</v>
      </c>
      <c r="BI4875" s="141" t="s">
        <v>177</v>
      </c>
      <c r="BJ4875" s="141"/>
      <c r="BK4875" s="141"/>
      <c r="BL4875" s="141" t="s">
        <v>3950</v>
      </c>
      <c r="BM4875" s="141">
        <v>48.590009999999999</v>
      </c>
      <c r="BN4875" s="141">
        <v>-68.100480000000005</v>
      </c>
      <c r="BO4875" s="141">
        <v>1985</v>
      </c>
      <c r="BP4875" s="143" t="s">
        <v>24186</v>
      </c>
      <c r="BQ4875" s="143" t="s">
        <v>17560</v>
      </c>
    </row>
    <row r="4876" spans="15:69" x14ac:dyDescent="0.25">
      <c r="O4876" s="225" t="str">
        <f t="shared" si="1286"/>
        <v/>
      </c>
      <c r="BF4876" s="141">
        <v>9077</v>
      </c>
      <c r="BG4876" s="142" t="s">
        <v>3910</v>
      </c>
      <c r="BH4876" s="141" t="s">
        <v>478</v>
      </c>
      <c r="BI4876" s="141" t="s">
        <v>177</v>
      </c>
      <c r="BJ4876" s="141"/>
      <c r="BK4876" s="141" t="s">
        <v>3905</v>
      </c>
      <c r="BL4876" s="141" t="s">
        <v>3853</v>
      </c>
      <c r="BM4876" s="141">
        <v>48.592210000000001</v>
      </c>
      <c r="BN4876" s="141">
        <v>-68.155829999999995</v>
      </c>
      <c r="BO4876" s="141">
        <v>2014</v>
      </c>
      <c r="BP4876" s="143" t="s">
        <v>485</v>
      </c>
      <c r="BQ4876" s="143" t="s">
        <v>17560</v>
      </c>
    </row>
    <row r="4877" spans="15:69" x14ac:dyDescent="0.25">
      <c r="O4877" s="225" t="str">
        <f t="shared" si="1286"/>
        <v/>
      </c>
      <c r="BF4877" s="141">
        <v>9077</v>
      </c>
      <c r="BG4877" s="142" t="s">
        <v>3911</v>
      </c>
      <c r="BH4877" s="141" t="s">
        <v>478</v>
      </c>
      <c r="BI4877" s="141" t="s">
        <v>186</v>
      </c>
      <c r="BJ4877" s="141"/>
      <c r="BK4877" s="141" t="s">
        <v>3912</v>
      </c>
      <c r="BL4877" s="141" t="s">
        <v>3913</v>
      </c>
      <c r="BM4877" s="141">
        <v>48.580759999999998</v>
      </c>
      <c r="BN4877" s="141">
        <v>-68.178659999999994</v>
      </c>
      <c r="BO4877" s="141">
        <v>2012</v>
      </c>
      <c r="BP4877" s="143" t="s">
        <v>480</v>
      </c>
      <c r="BQ4877" s="143" t="s">
        <v>17560</v>
      </c>
    </row>
    <row r="4878" spans="15:69" x14ac:dyDescent="0.25">
      <c r="O4878" s="225" t="str">
        <f t="shared" ref="O4878:O4941" si="1287">IF(OR(B4878="",C4878="",G4878="",H4878="",I4878="",AND(J4878="",BW4878=FALSE),AND(K4878="",BX4878=FALSE),AND(L4878="",BY4878=FALSE),AND(M4878="",BZ4878=FALSE)),"",(IF(AND(100&gt;=CG4878,CG4878&gt;80),"A",IF(AND(80&gt;=CG4878,CG4878&gt;60),"B",IF(AND(60&gt;=CG4878,CG4878&gt;40),"C",IF(AND(40&gt;=CG4878,CG4878&gt;20),"D","E"))))))</f>
        <v/>
      </c>
      <c r="BF4878" s="141">
        <v>9077</v>
      </c>
      <c r="BG4878" s="142" t="s">
        <v>3914</v>
      </c>
      <c r="BH4878" s="141" t="s">
        <v>478</v>
      </c>
      <c r="BI4878" s="141" t="s">
        <v>176</v>
      </c>
      <c r="BJ4878" s="141"/>
      <c r="BK4878" s="141" t="s">
        <v>3915</v>
      </c>
      <c r="BL4878" s="141" t="s">
        <v>3916</v>
      </c>
      <c r="BM4878" s="141">
        <v>48.598089999999999</v>
      </c>
      <c r="BN4878" s="141">
        <v>-68.133439999999993</v>
      </c>
      <c r="BO4878" s="141">
        <v>2015</v>
      </c>
      <c r="BP4878" s="143" t="s">
        <v>24174</v>
      </c>
      <c r="BQ4878" s="143" t="s">
        <v>17560</v>
      </c>
    </row>
    <row r="4879" spans="15:69" x14ac:dyDescent="0.25">
      <c r="O4879" s="225" t="str">
        <f t="shared" si="1287"/>
        <v/>
      </c>
      <c r="BF4879" s="141">
        <v>9085</v>
      </c>
      <c r="BG4879" s="142" t="s">
        <v>3486</v>
      </c>
      <c r="BH4879" s="141" t="s">
        <v>478</v>
      </c>
      <c r="BI4879" s="141" t="s">
        <v>1268</v>
      </c>
      <c r="BJ4879" s="141" t="s">
        <v>3258</v>
      </c>
      <c r="BK4879" s="141" t="s">
        <v>3190</v>
      </c>
      <c r="BL4879" s="141" t="s">
        <v>3487</v>
      </c>
      <c r="BM4879" s="141">
        <v>48.584539999999997</v>
      </c>
      <c r="BN4879" s="141">
        <v>-68.194289999999995</v>
      </c>
      <c r="BO4879" s="141">
        <v>1996</v>
      </c>
      <c r="BP4879" s="143" t="s">
        <v>24135</v>
      </c>
      <c r="BQ4879" s="143" t="s">
        <v>17560</v>
      </c>
    </row>
    <row r="4880" spans="15:69" x14ac:dyDescent="0.25">
      <c r="O4880" s="225" t="str">
        <f t="shared" si="1287"/>
        <v/>
      </c>
      <c r="BF4880" s="141">
        <v>9085</v>
      </c>
      <c r="BG4880" s="142" t="s">
        <v>3488</v>
      </c>
      <c r="BH4880" s="141" t="s">
        <v>478</v>
      </c>
      <c r="BI4880" s="141" t="s">
        <v>1268</v>
      </c>
      <c r="BJ4880" s="141" t="s">
        <v>3489</v>
      </c>
      <c r="BK4880" s="141" t="s">
        <v>3484</v>
      </c>
      <c r="BL4880" s="141" t="s">
        <v>3485</v>
      </c>
      <c r="BM4880" s="141">
        <v>48.599780000000003</v>
      </c>
      <c r="BN4880" s="141">
        <v>-68.211320000000001</v>
      </c>
      <c r="BO4880" s="141">
        <v>1996</v>
      </c>
      <c r="BP4880" s="143" t="s">
        <v>24136</v>
      </c>
      <c r="BQ4880" s="143" t="s">
        <v>17560</v>
      </c>
    </row>
    <row r="4881" spans="15:69" x14ac:dyDescent="0.25">
      <c r="O4881" s="225" t="str">
        <f t="shared" si="1287"/>
        <v/>
      </c>
      <c r="BF4881" s="141">
        <v>8030</v>
      </c>
      <c r="BG4881" s="142" t="s">
        <v>4109</v>
      </c>
      <c r="BH4881" s="141" t="s">
        <v>478</v>
      </c>
      <c r="BI4881" s="141" t="s">
        <v>176</v>
      </c>
      <c r="BJ4881" s="141" t="s">
        <v>1573</v>
      </c>
      <c r="BK4881" s="141" t="s">
        <v>4110</v>
      </c>
      <c r="BL4881" s="141" t="s">
        <v>1616</v>
      </c>
      <c r="BM4881" s="141">
        <v>48.824849999999998</v>
      </c>
      <c r="BN4881" s="141">
        <v>-67.320639999999997</v>
      </c>
      <c r="BO4881" s="141">
        <v>2010</v>
      </c>
      <c r="BP4881" s="143" t="s">
        <v>24227</v>
      </c>
      <c r="BQ4881" s="143" t="s">
        <v>17560</v>
      </c>
    </row>
    <row r="4882" spans="15:69" x14ac:dyDescent="0.25">
      <c r="O4882" s="225" t="str">
        <f t="shared" si="1287"/>
        <v/>
      </c>
      <c r="BF4882" s="141">
        <v>8030</v>
      </c>
      <c r="BG4882" s="142" t="s">
        <v>4111</v>
      </c>
      <c r="BH4882" s="141" t="s">
        <v>180</v>
      </c>
      <c r="BI4882" s="141" t="s">
        <v>178</v>
      </c>
      <c r="BJ4882" s="141" t="s">
        <v>4112</v>
      </c>
      <c r="BK4882" s="141" t="s">
        <v>1671</v>
      </c>
      <c r="BL4882" s="141" t="s">
        <v>4113</v>
      </c>
      <c r="BM4882" s="141">
        <v>48.81794</v>
      </c>
      <c r="BN4882" s="141">
        <v>-67.326419999999999</v>
      </c>
      <c r="BO4882" s="141">
        <v>1960</v>
      </c>
      <c r="BP4882" s="143" t="s">
        <v>24228</v>
      </c>
      <c r="BQ4882" s="143" t="s">
        <v>17560</v>
      </c>
    </row>
    <row r="4883" spans="15:69" x14ac:dyDescent="0.25">
      <c r="O4883" s="225" t="str">
        <f t="shared" si="1287"/>
        <v/>
      </c>
      <c r="BF4883" s="141">
        <v>8053</v>
      </c>
      <c r="BG4883" s="142" t="s">
        <v>3289</v>
      </c>
      <c r="BH4883" s="141" t="s">
        <v>180</v>
      </c>
      <c r="BI4883" s="141" t="s">
        <v>191</v>
      </c>
      <c r="BJ4883" s="141" t="s">
        <v>3290</v>
      </c>
      <c r="BK4883" s="141" t="s">
        <v>2593</v>
      </c>
      <c r="BL4883" s="141" t="s">
        <v>3288</v>
      </c>
      <c r="BM4883" s="141">
        <v>48.815350000000002</v>
      </c>
      <c r="BN4883" s="141">
        <v>-67.5702</v>
      </c>
      <c r="BO4883" s="141">
        <v>2005</v>
      </c>
      <c r="BP4883" s="143"/>
      <c r="BQ4883" s="143" t="s">
        <v>17560</v>
      </c>
    </row>
    <row r="4884" spans="15:69" x14ac:dyDescent="0.25">
      <c r="O4884" s="225" t="str">
        <f t="shared" si="1287"/>
        <v/>
      </c>
      <c r="BF4884" s="141">
        <v>8053</v>
      </c>
      <c r="BG4884" s="142" t="s">
        <v>3291</v>
      </c>
      <c r="BH4884" s="141" t="s">
        <v>180</v>
      </c>
      <c r="BI4884" s="141" t="s">
        <v>191</v>
      </c>
      <c r="BJ4884" s="141" t="s">
        <v>3292</v>
      </c>
      <c r="BK4884" s="141" t="s">
        <v>1708</v>
      </c>
      <c r="BL4884" s="141" t="s">
        <v>3293</v>
      </c>
      <c r="BM4884" s="141">
        <v>48.83043</v>
      </c>
      <c r="BN4884" s="141">
        <v>-67.570080000000004</v>
      </c>
      <c r="BO4884" s="141">
        <v>2005</v>
      </c>
      <c r="BP4884" s="143"/>
      <c r="BQ4884" s="143" t="s">
        <v>17560</v>
      </c>
    </row>
    <row r="4885" spans="15:69" x14ac:dyDescent="0.25">
      <c r="O4885" s="225" t="str">
        <f t="shared" si="1287"/>
        <v/>
      </c>
      <c r="BF4885" s="141">
        <v>8053</v>
      </c>
      <c r="BG4885" s="142" t="s">
        <v>3124</v>
      </c>
      <c r="BH4885" s="141" t="s">
        <v>478</v>
      </c>
      <c r="BI4885" s="141" t="s">
        <v>176</v>
      </c>
      <c r="BJ4885" s="141" t="s">
        <v>3125</v>
      </c>
      <c r="BK4885" s="141" t="s">
        <v>3126</v>
      </c>
      <c r="BL4885" s="141" t="s">
        <v>3127</v>
      </c>
      <c r="BM4885" s="141">
        <v>48.811900000000001</v>
      </c>
      <c r="BN4885" s="141">
        <v>-67.535420000000002</v>
      </c>
      <c r="BO4885" s="141">
        <v>1959</v>
      </c>
      <c r="BP4885" s="143"/>
      <c r="BQ4885" s="143" t="s">
        <v>17560</v>
      </c>
    </row>
    <row r="4886" spans="15:69" x14ac:dyDescent="0.25">
      <c r="O4886" s="225" t="str">
        <f t="shared" si="1287"/>
        <v/>
      </c>
      <c r="BF4886" s="141">
        <v>8053</v>
      </c>
      <c r="BG4886" s="142" t="s">
        <v>3128</v>
      </c>
      <c r="BH4886" s="141" t="s">
        <v>180</v>
      </c>
      <c r="BI4886" s="141" t="s">
        <v>178</v>
      </c>
      <c r="BJ4886" s="141"/>
      <c r="BK4886" s="141" t="s">
        <v>3129</v>
      </c>
      <c r="BL4886" s="141" t="s">
        <v>3130</v>
      </c>
      <c r="BM4886" s="141">
        <v>48.8294</v>
      </c>
      <c r="BN4886" s="141">
        <v>-67.566909999999993</v>
      </c>
      <c r="BO4886" s="141">
        <v>1985</v>
      </c>
      <c r="BP4886" s="143" t="s">
        <v>24086</v>
      </c>
      <c r="BQ4886" s="143" t="s">
        <v>17560</v>
      </c>
    </row>
    <row r="4887" spans="15:69" x14ac:dyDescent="0.25">
      <c r="O4887" s="225" t="str">
        <f t="shared" si="1287"/>
        <v/>
      </c>
      <c r="BF4887" s="141">
        <v>8053</v>
      </c>
      <c r="BG4887" s="142" t="s">
        <v>3131</v>
      </c>
      <c r="BH4887" s="141" t="s">
        <v>180</v>
      </c>
      <c r="BI4887" s="141" t="s">
        <v>191</v>
      </c>
      <c r="BJ4887" s="141" t="s">
        <v>2074</v>
      </c>
      <c r="BK4887" s="141" t="s">
        <v>2501</v>
      </c>
      <c r="BL4887" s="141" t="s">
        <v>801</v>
      </c>
      <c r="BM4887" s="141">
        <v>48.852899999999998</v>
      </c>
      <c r="BN4887" s="141">
        <v>-67.523210000000006</v>
      </c>
      <c r="BO4887" s="141">
        <v>1985</v>
      </c>
      <c r="BP4887" s="143"/>
      <c r="BQ4887" s="143" t="s">
        <v>17560</v>
      </c>
    </row>
    <row r="4888" spans="15:69" x14ac:dyDescent="0.25">
      <c r="O4888" s="225" t="str">
        <f t="shared" si="1287"/>
        <v/>
      </c>
      <c r="BF4888" s="141">
        <v>8053</v>
      </c>
      <c r="BG4888" s="142" t="s">
        <v>3132</v>
      </c>
      <c r="BH4888" s="141" t="s">
        <v>180</v>
      </c>
      <c r="BI4888" s="141" t="s">
        <v>191</v>
      </c>
      <c r="BJ4888" s="141" t="s">
        <v>3133</v>
      </c>
      <c r="BK4888" s="141"/>
      <c r="BL4888" s="141" t="s">
        <v>3134</v>
      </c>
      <c r="BM4888" s="141">
        <v>48.846119999999999</v>
      </c>
      <c r="BN4888" s="141">
        <v>-67.529629999999997</v>
      </c>
      <c r="BO4888" s="141">
        <v>1984</v>
      </c>
      <c r="BP4888" s="143"/>
      <c r="BQ4888" s="143" t="s">
        <v>17560</v>
      </c>
    </row>
    <row r="4889" spans="15:69" x14ac:dyDescent="0.25">
      <c r="O4889" s="225" t="str">
        <f t="shared" si="1287"/>
        <v/>
      </c>
      <c r="BF4889" s="141">
        <v>8080</v>
      </c>
      <c r="BG4889" s="142" t="s">
        <v>3954</v>
      </c>
      <c r="BH4889" s="141" t="s">
        <v>478</v>
      </c>
      <c r="BI4889" s="141" t="s">
        <v>177</v>
      </c>
      <c r="BJ4889" s="141"/>
      <c r="BK4889" s="141" t="s">
        <v>3955</v>
      </c>
      <c r="BL4889" s="141" t="s">
        <v>3956</v>
      </c>
      <c r="BM4889" s="141">
        <v>48.71349</v>
      </c>
      <c r="BN4889" s="141">
        <v>-67.885339999999999</v>
      </c>
      <c r="BO4889" s="141">
        <v>2006</v>
      </c>
      <c r="BP4889" s="143" t="s">
        <v>24188</v>
      </c>
      <c r="BQ4889" s="143" t="s">
        <v>17560</v>
      </c>
    </row>
    <row r="4890" spans="15:69" x14ac:dyDescent="0.25">
      <c r="O4890" s="225" t="str">
        <f t="shared" si="1287"/>
        <v/>
      </c>
      <c r="BF4890" s="141">
        <v>9035</v>
      </c>
      <c r="BG4890" s="142" t="s">
        <v>26946</v>
      </c>
      <c r="BH4890" s="141" t="s">
        <v>478</v>
      </c>
      <c r="BI4890" s="141" t="s">
        <v>176</v>
      </c>
      <c r="BJ4890" s="141"/>
      <c r="BK4890" s="141" t="s">
        <v>5476</v>
      </c>
      <c r="BL4890" s="141" t="s">
        <v>27480</v>
      </c>
      <c r="BM4890" s="141">
        <v>48.524639999999998</v>
      </c>
      <c r="BN4890" s="141">
        <v>-68.087130000000002</v>
      </c>
      <c r="BO4890" s="141">
        <v>1996</v>
      </c>
      <c r="BP4890" s="143"/>
      <c r="BQ4890" s="143" t="s">
        <v>17560</v>
      </c>
    </row>
    <row r="4891" spans="15:69" x14ac:dyDescent="0.25">
      <c r="O4891" s="225" t="str">
        <f t="shared" si="1287"/>
        <v/>
      </c>
      <c r="BF4891" s="141">
        <v>9035</v>
      </c>
      <c r="BG4891" s="142" t="s">
        <v>26947</v>
      </c>
      <c r="BH4891" s="141" t="s">
        <v>180</v>
      </c>
      <c r="BI4891" s="141" t="s">
        <v>178</v>
      </c>
      <c r="BJ4891" s="141"/>
      <c r="BK4891" s="141"/>
      <c r="BL4891" s="141"/>
      <c r="BM4891" s="141">
        <v>48.518380000000001</v>
      </c>
      <c r="BN4891" s="141">
        <v>-68.092510000000004</v>
      </c>
      <c r="BO4891" s="141">
        <v>1995</v>
      </c>
      <c r="BP4891" s="143"/>
      <c r="BQ4891" s="143" t="s">
        <v>17560</v>
      </c>
    </row>
    <row r="4892" spans="15:69" x14ac:dyDescent="0.25">
      <c r="O4892" s="225" t="str">
        <f t="shared" si="1287"/>
        <v/>
      </c>
      <c r="BF4892" s="141">
        <v>9092</v>
      </c>
      <c r="BG4892" s="142" t="s">
        <v>4133</v>
      </c>
      <c r="BH4892" s="141" t="s">
        <v>180</v>
      </c>
      <c r="BI4892" s="141" t="s">
        <v>191</v>
      </c>
      <c r="BJ4892" s="141" t="s">
        <v>2259</v>
      </c>
      <c r="BK4892" s="141" t="s">
        <v>4134</v>
      </c>
      <c r="BL4892" s="141" t="s">
        <v>4130</v>
      </c>
      <c r="BM4892" s="141">
        <v>48.549831431182398</v>
      </c>
      <c r="BN4892" s="141">
        <v>-68.386506791413495</v>
      </c>
      <c r="BO4892" s="141">
        <v>1997</v>
      </c>
      <c r="BP4892" s="143" t="s">
        <v>24234</v>
      </c>
      <c r="BQ4892" s="143" t="s">
        <v>17560</v>
      </c>
    </row>
    <row r="4893" spans="15:69" x14ac:dyDescent="0.25">
      <c r="O4893" s="225" t="str">
        <f t="shared" si="1287"/>
        <v/>
      </c>
      <c r="BF4893" s="141">
        <v>10043</v>
      </c>
      <c r="BG4893" s="142" t="s">
        <v>3594</v>
      </c>
      <c r="BH4893" s="141" t="s">
        <v>478</v>
      </c>
      <c r="BI4893" s="141" t="s">
        <v>176</v>
      </c>
      <c r="BJ4893" s="141" t="s">
        <v>3595</v>
      </c>
      <c r="BK4893" s="141" t="s">
        <v>1559</v>
      </c>
      <c r="BL4893" s="141" t="s">
        <v>3593</v>
      </c>
      <c r="BM4893" s="141">
        <v>48.407499999999999</v>
      </c>
      <c r="BN4893" s="141">
        <v>-68.414550000000006</v>
      </c>
      <c r="BO4893" s="141">
        <v>1986</v>
      </c>
      <c r="BP4893" s="143" t="s">
        <v>1727</v>
      </c>
      <c r="BQ4893" s="143" t="s">
        <v>17560</v>
      </c>
    </row>
    <row r="4894" spans="15:69" x14ac:dyDescent="0.25">
      <c r="O4894" s="225" t="str">
        <f t="shared" si="1287"/>
        <v/>
      </c>
      <c r="BF4894" s="141">
        <v>9085</v>
      </c>
      <c r="BG4894" s="142" t="s">
        <v>3490</v>
      </c>
      <c r="BH4894" s="141" t="s">
        <v>180</v>
      </c>
      <c r="BI4894" s="141" t="s">
        <v>178</v>
      </c>
      <c r="BJ4894" s="141" t="s">
        <v>1580</v>
      </c>
      <c r="BK4894" s="141" t="s">
        <v>3190</v>
      </c>
      <c r="BL4894" s="141" t="s">
        <v>3491</v>
      </c>
      <c r="BM4894" s="141">
        <v>48.607660000000003</v>
      </c>
      <c r="BN4894" s="141">
        <v>-68.22578</v>
      </c>
      <c r="BO4894" s="141">
        <v>1994</v>
      </c>
      <c r="BP4894" s="143" t="s">
        <v>24137</v>
      </c>
      <c r="BQ4894" s="143" t="s">
        <v>17560</v>
      </c>
    </row>
    <row r="4895" spans="15:69" x14ac:dyDescent="0.25">
      <c r="O4895" s="225" t="str">
        <f t="shared" si="1287"/>
        <v/>
      </c>
      <c r="BF4895" s="141">
        <v>10043</v>
      </c>
      <c r="BG4895" s="142" t="s">
        <v>3596</v>
      </c>
      <c r="BH4895" s="141" t="s">
        <v>478</v>
      </c>
      <c r="BI4895" s="141" t="s">
        <v>176</v>
      </c>
      <c r="BJ4895" s="141" t="s">
        <v>3597</v>
      </c>
      <c r="BK4895" s="141" t="s">
        <v>1559</v>
      </c>
      <c r="BL4895" s="141" t="s">
        <v>3593</v>
      </c>
      <c r="BM4895" s="141">
        <v>48.407499999999999</v>
      </c>
      <c r="BN4895" s="141">
        <v>-68.414550000000006</v>
      </c>
      <c r="BO4895" s="141">
        <v>2010</v>
      </c>
      <c r="BP4895" s="143" t="s">
        <v>1727</v>
      </c>
      <c r="BQ4895" s="143" t="s">
        <v>17560</v>
      </c>
    </row>
    <row r="4896" spans="15:69" x14ac:dyDescent="0.25">
      <c r="O4896" s="225" t="str">
        <f t="shared" si="1287"/>
        <v/>
      </c>
      <c r="BF4896" s="141">
        <v>10043</v>
      </c>
      <c r="BG4896" s="142" t="s">
        <v>3598</v>
      </c>
      <c r="BH4896" s="141" t="s">
        <v>478</v>
      </c>
      <c r="BI4896" s="141" t="s">
        <v>176</v>
      </c>
      <c r="BJ4896" s="141" t="s">
        <v>3599</v>
      </c>
      <c r="BK4896" s="141" t="s">
        <v>3600</v>
      </c>
      <c r="BL4896" s="141" t="s">
        <v>3601</v>
      </c>
      <c r="BM4896" s="141">
        <v>48.403619999999997</v>
      </c>
      <c r="BN4896" s="141">
        <v>-68.356020000000001</v>
      </c>
      <c r="BO4896" s="141">
        <v>2010</v>
      </c>
      <c r="BP4896" s="143" t="s">
        <v>1727</v>
      </c>
      <c r="BQ4896" s="143" t="s">
        <v>17560</v>
      </c>
    </row>
    <row r="4897" spans="15:69" x14ac:dyDescent="0.25">
      <c r="O4897" s="225" t="str">
        <f t="shared" si="1287"/>
        <v/>
      </c>
      <c r="BF4897" s="141">
        <v>10043</v>
      </c>
      <c r="BG4897" s="142" t="s">
        <v>3602</v>
      </c>
      <c r="BH4897" s="141" t="s">
        <v>478</v>
      </c>
      <c r="BI4897" s="141" t="s">
        <v>176</v>
      </c>
      <c r="BJ4897" s="141" t="s">
        <v>3603</v>
      </c>
      <c r="BK4897" s="141" t="s">
        <v>3600</v>
      </c>
      <c r="BL4897" s="141" t="s">
        <v>3601</v>
      </c>
      <c r="BM4897" s="141">
        <v>48.403619999999997</v>
      </c>
      <c r="BN4897" s="141">
        <v>-68.356020000000001</v>
      </c>
      <c r="BO4897" s="141">
        <v>2010</v>
      </c>
      <c r="BP4897" s="143" t="s">
        <v>1727</v>
      </c>
      <c r="BQ4897" s="143" t="s">
        <v>17560</v>
      </c>
    </row>
    <row r="4898" spans="15:69" x14ac:dyDescent="0.25">
      <c r="O4898" s="225" t="str">
        <f t="shared" si="1287"/>
        <v/>
      </c>
      <c r="BF4898" s="141">
        <v>10043</v>
      </c>
      <c r="BG4898" s="142" t="s">
        <v>3604</v>
      </c>
      <c r="BH4898" s="141" t="s">
        <v>478</v>
      </c>
      <c r="BI4898" s="141" t="s">
        <v>176</v>
      </c>
      <c r="BJ4898" s="141" t="s">
        <v>3605</v>
      </c>
      <c r="BK4898" s="141" t="s">
        <v>3600</v>
      </c>
      <c r="BL4898" s="141" t="s">
        <v>3601</v>
      </c>
      <c r="BM4898" s="141">
        <v>48.403619999999997</v>
      </c>
      <c r="BN4898" s="141">
        <v>-68.356020000000001</v>
      </c>
      <c r="BO4898" s="141">
        <v>2010</v>
      </c>
      <c r="BP4898" s="143" t="s">
        <v>1727</v>
      </c>
      <c r="BQ4898" s="143" t="s">
        <v>17560</v>
      </c>
    </row>
    <row r="4899" spans="15:69" x14ac:dyDescent="0.25">
      <c r="O4899" s="225" t="str">
        <f t="shared" si="1287"/>
        <v/>
      </c>
      <c r="BF4899" s="141">
        <v>10043</v>
      </c>
      <c r="BG4899" s="142" t="s">
        <v>3606</v>
      </c>
      <c r="BH4899" s="141" t="s">
        <v>478</v>
      </c>
      <c r="BI4899" s="141" t="s">
        <v>177</v>
      </c>
      <c r="BJ4899" s="141" t="s">
        <v>3607</v>
      </c>
      <c r="BK4899" s="141" t="s">
        <v>3537</v>
      </c>
      <c r="BL4899" s="141" t="s">
        <v>3608</v>
      </c>
      <c r="BM4899" s="141">
        <v>48.505271</v>
      </c>
      <c r="BN4899" s="141">
        <v>-68.458770000000001</v>
      </c>
      <c r="BO4899" s="141">
        <v>1994</v>
      </c>
      <c r="BP4899" s="143" t="s">
        <v>485</v>
      </c>
      <c r="BQ4899" s="143" t="s">
        <v>17560</v>
      </c>
    </row>
    <row r="4900" spans="15:69" x14ac:dyDescent="0.25">
      <c r="O4900" s="225" t="str">
        <f t="shared" si="1287"/>
        <v/>
      </c>
      <c r="BF4900" s="141">
        <v>10043</v>
      </c>
      <c r="BG4900" s="142" t="s">
        <v>3609</v>
      </c>
      <c r="BH4900" s="141" t="s">
        <v>180</v>
      </c>
      <c r="BI4900" s="141" t="s">
        <v>178</v>
      </c>
      <c r="BJ4900" s="141" t="s">
        <v>3610</v>
      </c>
      <c r="BK4900" s="141"/>
      <c r="BL4900" s="141" t="s">
        <v>3611</v>
      </c>
      <c r="BM4900" s="141">
        <v>48.474049999999998</v>
      </c>
      <c r="BN4900" s="141">
        <v>-68.487669999999994</v>
      </c>
      <c r="BO4900" s="141">
        <v>1987</v>
      </c>
      <c r="BP4900" s="143" t="s">
        <v>482</v>
      </c>
      <c r="BQ4900" s="143" t="s">
        <v>17560</v>
      </c>
    </row>
    <row r="4901" spans="15:69" x14ac:dyDescent="0.25">
      <c r="O4901" s="225" t="str">
        <f t="shared" si="1287"/>
        <v/>
      </c>
      <c r="BF4901" s="141">
        <v>10043</v>
      </c>
      <c r="BG4901" s="142" t="s">
        <v>3612</v>
      </c>
      <c r="BH4901" s="141" t="s">
        <v>180</v>
      </c>
      <c r="BI4901" s="141" t="s">
        <v>178</v>
      </c>
      <c r="BJ4901" s="141" t="s">
        <v>3613</v>
      </c>
      <c r="BK4901" s="141"/>
      <c r="BL4901" s="141" t="s">
        <v>3611</v>
      </c>
      <c r="BM4901" s="141">
        <v>48.474049999999998</v>
      </c>
      <c r="BN4901" s="141">
        <v>-68.487669999999994</v>
      </c>
      <c r="BO4901" s="141">
        <v>1987</v>
      </c>
      <c r="BP4901" s="143" t="s">
        <v>482</v>
      </c>
      <c r="BQ4901" s="143" t="s">
        <v>17560</v>
      </c>
    </row>
    <row r="4902" spans="15:69" x14ac:dyDescent="0.25">
      <c r="O4902" s="225" t="str">
        <f t="shared" si="1287"/>
        <v/>
      </c>
      <c r="BF4902" s="141">
        <v>10043</v>
      </c>
      <c r="BG4902" s="142" t="s">
        <v>3614</v>
      </c>
      <c r="BH4902" s="141" t="s">
        <v>180</v>
      </c>
      <c r="BI4902" s="141" t="s">
        <v>178</v>
      </c>
      <c r="BJ4902" s="141" t="s">
        <v>3615</v>
      </c>
      <c r="BK4902" s="141" t="s">
        <v>3616</v>
      </c>
      <c r="BL4902" s="141" t="s">
        <v>3617</v>
      </c>
      <c r="BM4902" s="141">
        <v>48.378839999999997</v>
      </c>
      <c r="BN4902" s="141">
        <v>-68.464609999999993</v>
      </c>
      <c r="BO4902" s="141">
        <v>1983</v>
      </c>
      <c r="BP4902" s="143" t="s">
        <v>482</v>
      </c>
      <c r="BQ4902" s="143" t="s">
        <v>17560</v>
      </c>
    </row>
    <row r="4903" spans="15:69" x14ac:dyDescent="0.25">
      <c r="O4903" s="225" t="str">
        <f t="shared" si="1287"/>
        <v/>
      </c>
      <c r="BF4903" s="141">
        <v>9085</v>
      </c>
      <c r="BG4903" s="142" t="s">
        <v>3492</v>
      </c>
      <c r="BH4903" s="141" t="s">
        <v>180</v>
      </c>
      <c r="BI4903" s="141" t="s">
        <v>1269</v>
      </c>
      <c r="BJ4903" s="141" t="s">
        <v>3493</v>
      </c>
      <c r="BK4903" s="141" t="s">
        <v>2208</v>
      </c>
      <c r="BL4903" s="141" t="s">
        <v>3468</v>
      </c>
      <c r="BM4903" s="141">
        <v>48.610959999999999</v>
      </c>
      <c r="BN4903" s="141">
        <v>-68.230670000000003</v>
      </c>
      <c r="BO4903" s="141">
        <v>1996</v>
      </c>
      <c r="BP4903" s="143" t="s">
        <v>24138</v>
      </c>
      <c r="BQ4903" s="143" t="s">
        <v>17560</v>
      </c>
    </row>
    <row r="4904" spans="15:69" x14ac:dyDescent="0.25">
      <c r="O4904" s="225" t="str">
        <f t="shared" si="1287"/>
        <v/>
      </c>
      <c r="BF4904" s="141">
        <v>9085</v>
      </c>
      <c r="BG4904" s="142" t="s">
        <v>3494</v>
      </c>
      <c r="BH4904" s="141" t="s">
        <v>478</v>
      </c>
      <c r="BI4904" s="141" t="s">
        <v>1268</v>
      </c>
      <c r="BJ4904" s="141" t="s">
        <v>3495</v>
      </c>
      <c r="BK4904" s="141"/>
      <c r="BL4904" s="141" t="s">
        <v>3496</v>
      </c>
      <c r="BM4904" s="141">
        <v>48.592500000000001</v>
      </c>
      <c r="BN4904" s="141">
        <v>-68.226969999999994</v>
      </c>
      <c r="BO4904" s="141">
        <v>2012</v>
      </c>
      <c r="BP4904" s="143" t="s">
        <v>24139</v>
      </c>
      <c r="BQ4904" s="143" t="s">
        <v>17560</v>
      </c>
    </row>
    <row r="4905" spans="15:69" x14ac:dyDescent="0.25">
      <c r="O4905" s="225" t="str">
        <f t="shared" si="1287"/>
        <v/>
      </c>
      <c r="BF4905" s="141">
        <v>9092</v>
      </c>
      <c r="BG4905" s="142" t="s">
        <v>4135</v>
      </c>
      <c r="BH4905" s="141" t="s">
        <v>180</v>
      </c>
      <c r="BI4905" s="141" t="s">
        <v>191</v>
      </c>
      <c r="BJ4905" s="141" t="s">
        <v>3464</v>
      </c>
      <c r="BK4905" s="141" t="s">
        <v>4136</v>
      </c>
      <c r="BL4905" s="141" t="s">
        <v>4137</v>
      </c>
      <c r="BM4905" s="141">
        <v>48.547820000000002</v>
      </c>
      <c r="BN4905" s="141">
        <v>-68.354290000000006</v>
      </c>
      <c r="BO4905" s="141">
        <v>1997</v>
      </c>
      <c r="BP4905" s="143" t="s">
        <v>24235</v>
      </c>
      <c r="BQ4905" s="143" t="s">
        <v>17560</v>
      </c>
    </row>
    <row r="4906" spans="15:69" x14ac:dyDescent="0.25">
      <c r="O4906" s="225" t="str">
        <f t="shared" si="1287"/>
        <v/>
      </c>
      <c r="BF4906" s="141">
        <v>9092</v>
      </c>
      <c r="BG4906" s="142" t="s">
        <v>4138</v>
      </c>
      <c r="BH4906" s="141" t="s">
        <v>180</v>
      </c>
      <c r="BI4906" s="141" t="s">
        <v>191</v>
      </c>
      <c r="BJ4906" s="141" t="s">
        <v>4139</v>
      </c>
      <c r="BK4906" s="141" t="s">
        <v>4140</v>
      </c>
      <c r="BL4906" s="141" t="s">
        <v>4137</v>
      </c>
      <c r="BM4906" s="141">
        <v>48.547960000000003</v>
      </c>
      <c r="BN4906" s="141">
        <v>-68.353870000000001</v>
      </c>
      <c r="BO4906" s="141">
        <v>1997</v>
      </c>
      <c r="BP4906" s="143" t="s">
        <v>24236</v>
      </c>
      <c r="BQ4906" s="143" t="s">
        <v>17560</v>
      </c>
    </row>
    <row r="4907" spans="15:69" x14ac:dyDescent="0.25">
      <c r="O4907" s="225" t="str">
        <f t="shared" si="1287"/>
        <v/>
      </c>
      <c r="BF4907" s="141">
        <v>9092</v>
      </c>
      <c r="BG4907" s="142" t="s">
        <v>4141</v>
      </c>
      <c r="BH4907" s="141" t="s">
        <v>180</v>
      </c>
      <c r="BI4907" s="141" t="s">
        <v>191</v>
      </c>
      <c r="BJ4907" s="141" t="s">
        <v>4142</v>
      </c>
      <c r="BK4907" s="141" t="s">
        <v>4143</v>
      </c>
      <c r="BL4907" s="141" t="s">
        <v>4144</v>
      </c>
      <c r="BM4907" s="141">
        <v>48.550350000000002</v>
      </c>
      <c r="BN4907" s="141">
        <v>-68.349299999999999</v>
      </c>
      <c r="BO4907" s="141">
        <v>2005</v>
      </c>
      <c r="BP4907" s="143" t="s">
        <v>24237</v>
      </c>
      <c r="BQ4907" s="143" t="s">
        <v>17560</v>
      </c>
    </row>
    <row r="4908" spans="15:69" x14ac:dyDescent="0.25">
      <c r="O4908" s="225" t="str">
        <f t="shared" si="1287"/>
        <v/>
      </c>
      <c r="BF4908" s="141">
        <v>9092</v>
      </c>
      <c r="BG4908" s="142" t="s">
        <v>4145</v>
      </c>
      <c r="BH4908" s="141" t="s">
        <v>180</v>
      </c>
      <c r="BI4908" s="141" t="s">
        <v>191</v>
      </c>
      <c r="BJ4908" s="141" t="s">
        <v>4146</v>
      </c>
      <c r="BK4908" s="141" t="s">
        <v>1662</v>
      </c>
      <c r="BL4908" s="141" t="s">
        <v>4084</v>
      </c>
      <c r="BM4908" s="141">
        <v>48.53172</v>
      </c>
      <c r="BN4908" s="141">
        <v>-68.351820000000004</v>
      </c>
      <c r="BO4908" s="141">
        <v>2013</v>
      </c>
      <c r="BP4908" s="143" t="s">
        <v>24238</v>
      </c>
      <c r="BQ4908" s="143" t="s">
        <v>17560</v>
      </c>
    </row>
    <row r="4909" spans="15:69" x14ac:dyDescent="0.25">
      <c r="O4909" s="225" t="str">
        <f t="shared" si="1287"/>
        <v/>
      </c>
      <c r="BF4909" s="141">
        <v>10043</v>
      </c>
      <c r="BG4909" s="142" t="s">
        <v>3681</v>
      </c>
      <c r="BH4909" s="141" t="s">
        <v>180</v>
      </c>
      <c r="BI4909" s="141" t="s">
        <v>191</v>
      </c>
      <c r="BJ4909" s="141" t="s">
        <v>3682</v>
      </c>
      <c r="BK4909" s="141" t="s">
        <v>3683</v>
      </c>
      <c r="BL4909" s="141" t="s">
        <v>3684</v>
      </c>
      <c r="BM4909" s="141">
        <v>48.391060000000003</v>
      </c>
      <c r="BN4909" s="141">
        <v>-68.680639999999997</v>
      </c>
      <c r="BO4909" s="141">
        <v>2000</v>
      </c>
      <c r="BP4909" s="143" t="s">
        <v>1727</v>
      </c>
      <c r="BQ4909" s="143" t="s">
        <v>17560</v>
      </c>
    </row>
    <row r="4910" spans="15:69" x14ac:dyDescent="0.25">
      <c r="O4910" s="225" t="str">
        <f t="shared" si="1287"/>
        <v/>
      </c>
      <c r="BF4910" s="141">
        <v>10043</v>
      </c>
      <c r="BG4910" s="142" t="s">
        <v>3685</v>
      </c>
      <c r="BH4910" s="141" t="s">
        <v>180</v>
      </c>
      <c r="BI4910" s="141" t="s">
        <v>178</v>
      </c>
      <c r="BJ4910" s="141" t="s">
        <v>3686</v>
      </c>
      <c r="BK4910" s="141" t="s">
        <v>3683</v>
      </c>
      <c r="BL4910" s="141" t="s">
        <v>3684</v>
      </c>
      <c r="BM4910" s="141">
        <v>48.391060000000003</v>
      </c>
      <c r="BN4910" s="141">
        <v>-68.680639999999997</v>
      </c>
      <c r="BO4910" s="141">
        <v>2000</v>
      </c>
      <c r="BP4910" s="143" t="s">
        <v>482</v>
      </c>
      <c r="BQ4910" s="143" t="s">
        <v>17560</v>
      </c>
    </row>
    <row r="4911" spans="15:69" x14ac:dyDescent="0.25">
      <c r="O4911" s="225" t="str">
        <f t="shared" si="1287"/>
        <v/>
      </c>
      <c r="BF4911" s="141">
        <v>10043</v>
      </c>
      <c r="BG4911" s="142" t="s">
        <v>3687</v>
      </c>
      <c r="BH4911" s="141" t="s">
        <v>180</v>
      </c>
      <c r="BI4911" s="141" t="s">
        <v>178</v>
      </c>
      <c r="BJ4911" s="141" t="s">
        <v>3688</v>
      </c>
      <c r="BK4911" s="141" t="s">
        <v>3689</v>
      </c>
      <c r="BL4911" s="141" t="s">
        <v>3690</v>
      </c>
      <c r="BM4911" s="141">
        <v>48.376919999999998</v>
      </c>
      <c r="BN4911" s="141">
        <v>-68.705240000000003</v>
      </c>
      <c r="BO4911" s="141">
        <v>1986</v>
      </c>
      <c r="BP4911" s="143" t="s">
        <v>1686</v>
      </c>
      <c r="BQ4911" s="143" t="s">
        <v>17560</v>
      </c>
    </row>
    <row r="4912" spans="15:69" x14ac:dyDescent="0.25">
      <c r="O4912" s="225" t="str">
        <f t="shared" si="1287"/>
        <v/>
      </c>
      <c r="BF4912" s="141">
        <v>10043</v>
      </c>
      <c r="BG4912" s="142" t="s">
        <v>3691</v>
      </c>
      <c r="BH4912" s="141" t="s">
        <v>478</v>
      </c>
      <c r="BI4912" s="141" t="s">
        <v>186</v>
      </c>
      <c r="BJ4912" s="141" t="s">
        <v>3692</v>
      </c>
      <c r="BK4912" s="141"/>
      <c r="BL4912" s="141" t="s">
        <v>3693</v>
      </c>
      <c r="BM4912" s="141">
        <v>48.436669999999999</v>
      </c>
      <c r="BN4912" s="141">
        <v>-68.558629999999994</v>
      </c>
      <c r="BO4912" s="141">
        <v>1990</v>
      </c>
      <c r="BP4912" s="143" t="s">
        <v>480</v>
      </c>
      <c r="BQ4912" s="143" t="s">
        <v>17560</v>
      </c>
    </row>
    <row r="4913" spans="15:69" x14ac:dyDescent="0.25">
      <c r="O4913" s="225" t="str">
        <f t="shared" si="1287"/>
        <v/>
      </c>
      <c r="BF4913" s="141">
        <v>10043</v>
      </c>
      <c r="BG4913" s="142" t="s">
        <v>3694</v>
      </c>
      <c r="BH4913" s="141" t="s">
        <v>478</v>
      </c>
      <c r="BI4913" s="141" t="s">
        <v>186</v>
      </c>
      <c r="BJ4913" s="141" t="s">
        <v>3695</v>
      </c>
      <c r="BK4913" s="141"/>
      <c r="BL4913" s="141" t="s">
        <v>3696</v>
      </c>
      <c r="BM4913" s="141">
        <v>48.435360000000003</v>
      </c>
      <c r="BN4913" s="141">
        <v>-68.501949999999994</v>
      </c>
      <c r="BO4913" s="141">
        <v>1992</v>
      </c>
      <c r="BP4913" s="143" t="s">
        <v>16234</v>
      </c>
      <c r="BQ4913" s="143" t="s">
        <v>17560</v>
      </c>
    </row>
    <row r="4914" spans="15:69" x14ac:dyDescent="0.25">
      <c r="O4914" s="225" t="str">
        <f t="shared" si="1287"/>
        <v/>
      </c>
      <c r="BF4914" s="141">
        <v>10043</v>
      </c>
      <c r="BG4914" s="142" t="s">
        <v>3697</v>
      </c>
      <c r="BH4914" s="141" t="s">
        <v>478</v>
      </c>
      <c r="BI4914" s="141" t="s">
        <v>186</v>
      </c>
      <c r="BJ4914" s="141" t="s">
        <v>3698</v>
      </c>
      <c r="BK4914" s="141" t="s">
        <v>3699</v>
      </c>
      <c r="BL4914" s="141" t="s">
        <v>3700</v>
      </c>
      <c r="BM4914" s="141">
        <v>48.420288999999997</v>
      </c>
      <c r="BN4914" s="141">
        <v>-68.608339000000001</v>
      </c>
      <c r="BO4914" s="141">
        <v>2012</v>
      </c>
      <c r="BP4914" s="143" t="s">
        <v>16234</v>
      </c>
      <c r="BQ4914" s="143" t="s">
        <v>17560</v>
      </c>
    </row>
    <row r="4915" spans="15:69" x14ac:dyDescent="0.25">
      <c r="O4915" s="225" t="str">
        <f t="shared" si="1287"/>
        <v/>
      </c>
      <c r="BF4915" s="141">
        <v>10043</v>
      </c>
      <c r="BG4915" s="142" t="s">
        <v>3701</v>
      </c>
      <c r="BH4915" s="141" t="s">
        <v>478</v>
      </c>
      <c r="BI4915" s="141" t="s">
        <v>186</v>
      </c>
      <c r="BJ4915" s="141" t="s">
        <v>3702</v>
      </c>
      <c r="BK4915" s="141" t="s">
        <v>3703</v>
      </c>
      <c r="BL4915" s="141" t="s">
        <v>3526</v>
      </c>
      <c r="BM4915" s="141">
        <v>48.376165999999998</v>
      </c>
      <c r="BN4915" s="141">
        <v>-68.688143999999994</v>
      </c>
      <c r="BO4915" s="141">
        <v>2012</v>
      </c>
      <c r="BP4915" s="143" t="s">
        <v>16234</v>
      </c>
      <c r="BQ4915" s="143" t="s">
        <v>17560</v>
      </c>
    </row>
    <row r="4916" spans="15:69" x14ac:dyDescent="0.25">
      <c r="O4916" s="225" t="str">
        <f t="shared" si="1287"/>
        <v/>
      </c>
      <c r="BF4916" s="141">
        <v>10043</v>
      </c>
      <c r="BG4916" s="142" t="s">
        <v>3704</v>
      </c>
      <c r="BH4916" s="141" t="s">
        <v>478</v>
      </c>
      <c r="BI4916" s="141" t="s">
        <v>186</v>
      </c>
      <c r="BJ4916" s="141" t="s">
        <v>3705</v>
      </c>
      <c r="BK4916" s="141"/>
      <c r="BL4916" s="141" t="s">
        <v>3706</v>
      </c>
      <c r="BM4916" s="141">
        <v>48.364887000000003</v>
      </c>
      <c r="BN4916" s="141">
        <v>-68.712903999999995</v>
      </c>
      <c r="BO4916" s="141">
        <v>2012</v>
      </c>
      <c r="BP4916" s="143" t="s">
        <v>16234</v>
      </c>
      <c r="BQ4916" s="143" t="s">
        <v>17560</v>
      </c>
    </row>
    <row r="4917" spans="15:69" x14ac:dyDescent="0.25">
      <c r="O4917" s="225" t="str">
        <f t="shared" si="1287"/>
        <v/>
      </c>
      <c r="BF4917" s="141">
        <v>10043</v>
      </c>
      <c r="BG4917" s="142" t="s">
        <v>3707</v>
      </c>
      <c r="BH4917" s="141" t="s">
        <v>180</v>
      </c>
      <c r="BI4917" s="141" t="s">
        <v>191</v>
      </c>
      <c r="BJ4917" s="141" t="s">
        <v>3708</v>
      </c>
      <c r="BK4917" s="141" t="s">
        <v>3709</v>
      </c>
      <c r="BL4917" s="141" t="s">
        <v>3710</v>
      </c>
      <c r="BM4917" s="141">
        <v>48.394098</v>
      </c>
      <c r="BN4917" s="141">
        <v>-68.477577999999994</v>
      </c>
      <c r="BO4917" s="141">
        <v>1992</v>
      </c>
      <c r="BP4917" s="143" t="s">
        <v>1727</v>
      </c>
      <c r="BQ4917" s="143" t="s">
        <v>17560</v>
      </c>
    </row>
    <row r="4918" spans="15:69" x14ac:dyDescent="0.25">
      <c r="O4918" s="225" t="str">
        <f t="shared" si="1287"/>
        <v/>
      </c>
      <c r="BF4918" s="141">
        <v>10043</v>
      </c>
      <c r="BG4918" s="142" t="s">
        <v>3711</v>
      </c>
      <c r="BH4918" s="141" t="s">
        <v>180</v>
      </c>
      <c r="BI4918" s="141" t="s">
        <v>191</v>
      </c>
      <c r="BJ4918" s="141" t="s">
        <v>3712</v>
      </c>
      <c r="BK4918" s="141" t="s">
        <v>3713</v>
      </c>
      <c r="BL4918" s="141" t="s">
        <v>3714</v>
      </c>
      <c r="BM4918" s="141">
        <v>48.478703000000003</v>
      </c>
      <c r="BN4918" s="141">
        <v>-68.507587999999998</v>
      </c>
      <c r="BO4918" s="141">
        <v>1991</v>
      </c>
      <c r="BP4918" s="143" t="s">
        <v>1727</v>
      </c>
      <c r="BQ4918" s="143" t="s">
        <v>17560</v>
      </c>
    </row>
    <row r="4919" spans="15:69" x14ac:dyDescent="0.25">
      <c r="O4919" s="225" t="str">
        <f t="shared" si="1287"/>
        <v/>
      </c>
      <c r="BF4919" s="141">
        <v>10043</v>
      </c>
      <c r="BG4919" s="142" t="s">
        <v>3715</v>
      </c>
      <c r="BH4919" s="141" t="s">
        <v>180</v>
      </c>
      <c r="BI4919" s="141" t="s">
        <v>191</v>
      </c>
      <c r="BJ4919" s="141" t="s">
        <v>3716</v>
      </c>
      <c r="BK4919" s="141" t="s">
        <v>3717</v>
      </c>
      <c r="BL4919" s="141" t="s">
        <v>3718</v>
      </c>
      <c r="BM4919" s="141">
        <v>48.492170000000002</v>
      </c>
      <c r="BN4919" s="141">
        <v>-68.493520000000004</v>
      </c>
      <c r="BO4919" s="141">
        <v>1986</v>
      </c>
      <c r="BP4919" s="143" t="s">
        <v>1727</v>
      </c>
      <c r="BQ4919" s="143" t="s">
        <v>17560</v>
      </c>
    </row>
    <row r="4920" spans="15:69" x14ac:dyDescent="0.25">
      <c r="O4920" s="225" t="str">
        <f t="shared" si="1287"/>
        <v/>
      </c>
      <c r="BF4920" s="141">
        <v>10043</v>
      </c>
      <c r="BG4920" s="142" t="s">
        <v>3719</v>
      </c>
      <c r="BH4920" s="141" t="s">
        <v>180</v>
      </c>
      <c r="BI4920" s="141" t="s">
        <v>191</v>
      </c>
      <c r="BJ4920" s="141" t="s">
        <v>3720</v>
      </c>
      <c r="BK4920" s="141" t="s">
        <v>3721</v>
      </c>
      <c r="BL4920" s="141" t="s">
        <v>3718</v>
      </c>
      <c r="BM4920" s="141">
        <v>48.504089999999998</v>
      </c>
      <c r="BN4920" s="141">
        <v>-68.473150000000004</v>
      </c>
      <c r="BO4920" s="141">
        <v>1986</v>
      </c>
      <c r="BP4920" s="143" t="s">
        <v>1727</v>
      </c>
      <c r="BQ4920" s="143" t="s">
        <v>17560</v>
      </c>
    </row>
    <row r="4921" spans="15:69" x14ac:dyDescent="0.25">
      <c r="O4921" s="225" t="str">
        <f t="shared" si="1287"/>
        <v/>
      </c>
      <c r="BF4921" s="141">
        <v>11010</v>
      </c>
      <c r="BG4921" s="142" t="s">
        <v>3122</v>
      </c>
      <c r="BH4921" s="141" t="s">
        <v>478</v>
      </c>
      <c r="BI4921" s="141" t="s">
        <v>176</v>
      </c>
      <c r="BJ4921" s="141"/>
      <c r="BK4921" s="141"/>
      <c r="BL4921" s="141" t="s">
        <v>3123</v>
      </c>
      <c r="BM4921" s="141">
        <v>48.010089999999998</v>
      </c>
      <c r="BN4921" s="141">
        <v>-69.037750000000003</v>
      </c>
      <c r="BO4921" s="141">
        <v>2007</v>
      </c>
      <c r="BP4921" s="143" t="s">
        <v>24085</v>
      </c>
      <c r="BQ4921" s="143" t="s">
        <v>17560</v>
      </c>
    </row>
    <row r="4922" spans="15:69" x14ac:dyDescent="0.25">
      <c r="O4922" s="225" t="str">
        <f t="shared" si="1287"/>
        <v/>
      </c>
      <c r="BF4922" s="141">
        <v>12043</v>
      </c>
      <c r="BG4922" s="142" t="s">
        <v>4099</v>
      </c>
      <c r="BH4922" s="141" t="s">
        <v>180</v>
      </c>
      <c r="BI4922" s="141" t="s">
        <v>178</v>
      </c>
      <c r="BJ4922" s="141"/>
      <c r="BK4922" s="141" t="s">
        <v>3008</v>
      </c>
      <c r="BL4922" s="141" t="s">
        <v>4100</v>
      </c>
      <c r="BM4922" s="141">
        <v>48.016069999999999</v>
      </c>
      <c r="BN4922" s="141">
        <v>-69.338989999999995</v>
      </c>
      <c r="BO4922" s="141">
        <v>1997</v>
      </c>
      <c r="BP4922" s="143" t="s">
        <v>24224</v>
      </c>
      <c r="BQ4922" s="143" t="s">
        <v>17560</v>
      </c>
    </row>
    <row r="4923" spans="15:69" x14ac:dyDescent="0.25">
      <c r="O4923" s="225" t="str">
        <f t="shared" si="1287"/>
        <v/>
      </c>
      <c r="BF4923" s="141">
        <v>12043</v>
      </c>
      <c r="BG4923" s="142" t="s">
        <v>4101</v>
      </c>
      <c r="BH4923" s="141" t="s">
        <v>180</v>
      </c>
      <c r="BI4923" s="141" t="s">
        <v>191</v>
      </c>
      <c r="BJ4923" s="141"/>
      <c r="BK4923" s="141" t="s">
        <v>3180</v>
      </c>
      <c r="BL4923" s="141" t="s">
        <v>4102</v>
      </c>
      <c r="BM4923" s="141">
        <v>48.011839999999999</v>
      </c>
      <c r="BN4923" s="141">
        <v>-69.339519999999993</v>
      </c>
      <c r="BO4923" s="141">
        <v>1999</v>
      </c>
      <c r="BP4923" s="143" t="s">
        <v>191</v>
      </c>
      <c r="BQ4923" s="143" t="s">
        <v>17560</v>
      </c>
    </row>
    <row r="4924" spans="15:69" x14ac:dyDescent="0.25">
      <c r="O4924" s="225" t="str">
        <f t="shared" si="1287"/>
        <v/>
      </c>
      <c r="BF4924" s="141">
        <v>12057</v>
      </c>
      <c r="BG4924" s="142" t="s">
        <v>3878</v>
      </c>
      <c r="BH4924" s="141" t="s">
        <v>180</v>
      </c>
      <c r="BI4924" s="141" t="s">
        <v>191</v>
      </c>
      <c r="BJ4924" s="141"/>
      <c r="BK4924" s="141" t="s">
        <v>2780</v>
      </c>
      <c r="BL4924" s="141" t="s">
        <v>3879</v>
      </c>
      <c r="BM4924" s="141">
        <v>47.928524127814597</v>
      </c>
      <c r="BN4924" s="141">
        <v>-69.492364547840197</v>
      </c>
      <c r="BO4924" s="141">
        <v>1982</v>
      </c>
      <c r="BP4924" s="143" t="s">
        <v>26708</v>
      </c>
      <c r="BQ4924" s="143" t="s">
        <v>17560</v>
      </c>
    </row>
    <row r="4925" spans="15:69" x14ac:dyDescent="0.25">
      <c r="O4925" s="225" t="str">
        <f t="shared" si="1287"/>
        <v/>
      </c>
      <c r="BF4925" s="141">
        <v>12057</v>
      </c>
      <c r="BG4925" s="142" t="s">
        <v>3880</v>
      </c>
      <c r="BH4925" s="141" t="s">
        <v>478</v>
      </c>
      <c r="BI4925" s="141" t="s">
        <v>176</v>
      </c>
      <c r="BJ4925" s="141"/>
      <c r="BK4925" s="141" t="s">
        <v>1664</v>
      </c>
      <c r="BL4925" s="141" t="s">
        <v>3882</v>
      </c>
      <c r="BM4925" s="141">
        <v>47.930177973049801</v>
      </c>
      <c r="BN4925" s="141">
        <v>-69.490155720827204</v>
      </c>
      <c r="BO4925" s="141">
        <v>1995</v>
      </c>
      <c r="BP4925" s="143" t="s">
        <v>1588</v>
      </c>
      <c r="BQ4925" s="143" t="s">
        <v>17560</v>
      </c>
    </row>
    <row r="4926" spans="15:69" x14ac:dyDescent="0.25">
      <c r="O4926" s="225" t="str">
        <f t="shared" si="1287"/>
        <v/>
      </c>
      <c r="BF4926" s="141">
        <v>12057</v>
      </c>
      <c r="BG4926" s="142" t="s">
        <v>3883</v>
      </c>
      <c r="BH4926" s="141" t="s">
        <v>180</v>
      </c>
      <c r="BI4926" s="141" t="s">
        <v>191</v>
      </c>
      <c r="BJ4926" s="141"/>
      <c r="BK4926" s="141" t="s">
        <v>3482</v>
      </c>
      <c r="BL4926" s="141" t="s">
        <v>18872</v>
      </c>
      <c r="BM4926" s="141">
        <v>47.947956341042897</v>
      </c>
      <c r="BN4926" s="141">
        <v>-69.462270863865101</v>
      </c>
      <c r="BO4926" s="141">
        <v>1993</v>
      </c>
      <c r="BP4926" s="143" t="s">
        <v>26708</v>
      </c>
      <c r="BQ4926" s="143" t="s">
        <v>17560</v>
      </c>
    </row>
    <row r="4927" spans="15:69" x14ac:dyDescent="0.25">
      <c r="O4927" s="225" t="str">
        <f t="shared" si="1287"/>
        <v/>
      </c>
      <c r="BF4927" s="141">
        <v>12057</v>
      </c>
      <c r="BG4927" s="142" t="s">
        <v>3885</v>
      </c>
      <c r="BH4927" s="141" t="s">
        <v>478</v>
      </c>
      <c r="BI4927" s="141" t="s">
        <v>1268</v>
      </c>
      <c r="BJ4927" s="141"/>
      <c r="BK4927" s="141"/>
      <c r="BL4927" s="141" t="s">
        <v>26527</v>
      </c>
      <c r="BM4927" s="141">
        <v>47.919003261519002</v>
      </c>
      <c r="BN4927" s="141">
        <v>-69.502955243899294</v>
      </c>
      <c r="BO4927" s="141">
        <v>1979</v>
      </c>
      <c r="BP4927" s="143" t="s">
        <v>3495</v>
      </c>
      <c r="BQ4927" s="143" t="s">
        <v>17560</v>
      </c>
    </row>
    <row r="4928" spans="15:69" x14ac:dyDescent="0.25">
      <c r="O4928" s="225" t="str">
        <f t="shared" si="1287"/>
        <v/>
      </c>
      <c r="BF4928" s="141">
        <v>12057</v>
      </c>
      <c r="BG4928" s="142" t="s">
        <v>3887</v>
      </c>
      <c r="BH4928" s="141" t="s">
        <v>478</v>
      </c>
      <c r="BI4928" s="141" t="s">
        <v>1268</v>
      </c>
      <c r="BJ4928" s="141"/>
      <c r="BK4928" s="141" t="s">
        <v>2780</v>
      </c>
      <c r="BL4928" s="141" t="s">
        <v>26528</v>
      </c>
      <c r="BM4928" s="141">
        <v>47.906787846419498</v>
      </c>
      <c r="BN4928" s="141">
        <v>-69.508919719714896</v>
      </c>
      <c r="BO4928" s="141">
        <v>1979</v>
      </c>
      <c r="BP4928" s="143" t="s">
        <v>3495</v>
      </c>
      <c r="BQ4928" s="143" t="s">
        <v>17560</v>
      </c>
    </row>
    <row r="4929" spans="15:69" x14ac:dyDescent="0.25">
      <c r="O4929" s="225" t="str">
        <f t="shared" si="1287"/>
        <v/>
      </c>
      <c r="BF4929" s="141">
        <v>12057</v>
      </c>
      <c r="BG4929" s="142" t="s">
        <v>3888</v>
      </c>
      <c r="BH4929" s="141" t="s">
        <v>478</v>
      </c>
      <c r="BI4929" s="141" t="s">
        <v>176</v>
      </c>
      <c r="BJ4929" s="141"/>
      <c r="BK4929" s="141" t="s">
        <v>3190</v>
      </c>
      <c r="BL4929" s="141" t="s">
        <v>26529</v>
      </c>
      <c r="BM4929" s="141">
        <v>47.925014785562801</v>
      </c>
      <c r="BN4929" s="141">
        <v>-69.495973420971296</v>
      </c>
      <c r="BO4929" s="141">
        <v>1979</v>
      </c>
      <c r="BP4929" s="143" t="s">
        <v>1588</v>
      </c>
      <c r="BQ4929" s="143" t="s">
        <v>17560</v>
      </c>
    </row>
    <row r="4930" spans="15:69" x14ac:dyDescent="0.25">
      <c r="O4930" s="225" t="str">
        <f t="shared" si="1287"/>
        <v/>
      </c>
      <c r="BF4930" s="141">
        <v>12057</v>
      </c>
      <c r="BG4930" s="142" t="s">
        <v>3889</v>
      </c>
      <c r="BH4930" s="141" t="s">
        <v>478</v>
      </c>
      <c r="BI4930" s="141" t="s">
        <v>177</v>
      </c>
      <c r="BJ4930" s="141"/>
      <c r="BK4930" s="141" t="s">
        <v>12392</v>
      </c>
      <c r="BL4930" s="141" t="s">
        <v>3344</v>
      </c>
      <c r="BM4930" s="141">
        <v>47.926400355303002</v>
      </c>
      <c r="BN4930" s="141">
        <v>-69.498539809892904</v>
      </c>
      <c r="BO4930" s="141">
        <v>1979</v>
      </c>
      <c r="BP4930" s="143" t="s">
        <v>485</v>
      </c>
      <c r="BQ4930" s="143" t="s">
        <v>17560</v>
      </c>
    </row>
    <row r="4931" spans="15:69" x14ac:dyDescent="0.25">
      <c r="O4931" s="225" t="str">
        <f t="shared" si="1287"/>
        <v/>
      </c>
      <c r="BF4931" s="141">
        <v>12057</v>
      </c>
      <c r="BG4931" s="142" t="s">
        <v>3890</v>
      </c>
      <c r="BH4931" s="141" t="s">
        <v>180</v>
      </c>
      <c r="BI4931" s="141" t="s">
        <v>191</v>
      </c>
      <c r="BJ4931" s="141"/>
      <c r="BK4931" s="141" t="s">
        <v>1602</v>
      </c>
      <c r="BL4931" s="141" t="s">
        <v>26530</v>
      </c>
      <c r="BM4931" s="141">
        <v>47.941176840527199</v>
      </c>
      <c r="BN4931" s="141">
        <v>-69.471549678647406</v>
      </c>
      <c r="BO4931" s="141">
        <v>2009</v>
      </c>
      <c r="BP4931" s="143" t="s">
        <v>12609</v>
      </c>
      <c r="BQ4931" s="143" t="s">
        <v>17560</v>
      </c>
    </row>
    <row r="4932" spans="15:69" x14ac:dyDescent="0.25">
      <c r="O4932" s="225" t="str">
        <f t="shared" si="1287"/>
        <v/>
      </c>
      <c r="BF4932" s="141">
        <v>12057</v>
      </c>
      <c r="BG4932" s="142" t="s">
        <v>3891</v>
      </c>
      <c r="BH4932" s="141" t="s">
        <v>180</v>
      </c>
      <c r="BI4932" s="141" t="s">
        <v>178</v>
      </c>
      <c r="BJ4932" s="141"/>
      <c r="BK4932" s="141" t="s">
        <v>2780</v>
      </c>
      <c r="BL4932" s="141" t="s">
        <v>26528</v>
      </c>
      <c r="BM4932" s="141">
        <v>47.906787846419498</v>
      </c>
      <c r="BN4932" s="141">
        <v>-69.508919719714896</v>
      </c>
      <c r="BO4932" s="141">
        <v>2012</v>
      </c>
      <c r="BP4932" s="143" t="s">
        <v>1686</v>
      </c>
      <c r="BQ4932" s="143" t="s">
        <v>17560</v>
      </c>
    </row>
    <row r="4933" spans="15:69" x14ac:dyDescent="0.25">
      <c r="O4933" s="225" t="str">
        <f t="shared" si="1287"/>
        <v/>
      </c>
      <c r="BF4933" s="141">
        <v>12072</v>
      </c>
      <c r="BG4933" s="142" t="s">
        <v>3198</v>
      </c>
      <c r="BH4933" s="141" t="s">
        <v>478</v>
      </c>
      <c r="BI4933" s="141" t="s">
        <v>186</v>
      </c>
      <c r="BJ4933" s="141" t="s">
        <v>3199</v>
      </c>
      <c r="BK4933" s="141" t="s">
        <v>3200</v>
      </c>
      <c r="BL4933" s="141" t="s">
        <v>3197</v>
      </c>
      <c r="BM4933" s="141">
        <v>47.845183319999997</v>
      </c>
      <c r="BN4933" s="141">
        <v>-69.536927520000006</v>
      </c>
      <c r="BO4933" s="141">
        <v>2005</v>
      </c>
      <c r="BP4933" s="143" t="s">
        <v>24090</v>
      </c>
      <c r="BQ4933" s="143" t="s">
        <v>17560</v>
      </c>
    </row>
    <row r="4934" spans="15:69" x14ac:dyDescent="0.25">
      <c r="O4934" s="225" t="str">
        <f t="shared" si="1287"/>
        <v/>
      </c>
      <c r="BF4934" s="141">
        <v>12072</v>
      </c>
      <c r="BG4934" s="142" t="s">
        <v>3201</v>
      </c>
      <c r="BH4934" s="141" t="s">
        <v>180</v>
      </c>
      <c r="BI4934" s="141" t="s">
        <v>191</v>
      </c>
      <c r="BJ4934" s="141" t="s">
        <v>3202</v>
      </c>
      <c r="BK4934" s="141" t="s">
        <v>3203</v>
      </c>
      <c r="BL4934" s="141" t="s">
        <v>3204</v>
      </c>
      <c r="BM4934" s="141">
        <v>47.817799999999998</v>
      </c>
      <c r="BN4934" s="141">
        <v>-69.499432902099997</v>
      </c>
      <c r="BO4934" s="141">
        <v>2013</v>
      </c>
      <c r="BP4934" s="143" t="s">
        <v>487</v>
      </c>
      <c r="BQ4934" s="143" t="s">
        <v>17560</v>
      </c>
    </row>
    <row r="4935" spans="15:69" x14ac:dyDescent="0.25">
      <c r="O4935" s="225" t="str">
        <f t="shared" si="1287"/>
        <v/>
      </c>
      <c r="BF4935" s="141">
        <v>12072</v>
      </c>
      <c r="BG4935" s="142" t="s">
        <v>3205</v>
      </c>
      <c r="BH4935" s="141" t="s">
        <v>180</v>
      </c>
      <c r="BI4935" s="141" t="s">
        <v>191</v>
      </c>
      <c r="BJ4935" s="141" t="s">
        <v>3206</v>
      </c>
      <c r="BK4935" s="141" t="s">
        <v>3207</v>
      </c>
      <c r="BL4935" s="141" t="s">
        <v>3191</v>
      </c>
      <c r="BM4935" s="141">
        <v>47.82126135</v>
      </c>
      <c r="BN4935" s="141">
        <v>-69.515052740000002</v>
      </c>
      <c r="BO4935" s="141">
        <v>2008</v>
      </c>
      <c r="BP4935" s="143" t="s">
        <v>487</v>
      </c>
      <c r="BQ4935" s="143" t="s">
        <v>17560</v>
      </c>
    </row>
    <row r="4936" spans="15:69" x14ac:dyDescent="0.25">
      <c r="O4936" s="225" t="str">
        <f t="shared" si="1287"/>
        <v/>
      </c>
      <c r="BF4936" s="141">
        <v>12072</v>
      </c>
      <c r="BG4936" s="142" t="s">
        <v>3208</v>
      </c>
      <c r="BH4936" s="141" t="s">
        <v>180</v>
      </c>
      <c r="BI4936" s="141" t="s">
        <v>191</v>
      </c>
      <c r="BJ4936" s="141" t="s">
        <v>3209</v>
      </c>
      <c r="BK4936" s="141" t="s">
        <v>1654</v>
      </c>
      <c r="BL4936" s="141" t="s">
        <v>3210</v>
      </c>
      <c r="BM4936" s="141">
        <v>47.820099999999996</v>
      </c>
      <c r="BN4936" s="141">
        <v>-69.501999999999995</v>
      </c>
      <c r="BO4936" s="141">
        <v>2003</v>
      </c>
      <c r="BP4936" s="143" t="s">
        <v>487</v>
      </c>
      <c r="BQ4936" s="143" t="s">
        <v>17560</v>
      </c>
    </row>
    <row r="4937" spans="15:69" x14ac:dyDescent="0.25">
      <c r="O4937" s="225" t="str">
        <f t="shared" si="1287"/>
        <v/>
      </c>
      <c r="BF4937" s="141">
        <v>12072</v>
      </c>
      <c r="BG4937" s="142" t="s">
        <v>3211</v>
      </c>
      <c r="BH4937" s="141" t="s">
        <v>478</v>
      </c>
      <c r="BI4937" s="141" t="s">
        <v>176</v>
      </c>
      <c r="BJ4937" s="141" t="s">
        <v>3212</v>
      </c>
      <c r="BK4937" s="141" t="s">
        <v>3213</v>
      </c>
      <c r="BL4937" s="141" t="s">
        <v>3191</v>
      </c>
      <c r="BM4937" s="141">
        <v>47.813538999999999</v>
      </c>
      <c r="BN4937" s="141">
        <v>-69.514247999999995</v>
      </c>
      <c r="BO4937" s="141">
        <v>1976</v>
      </c>
      <c r="BP4937" s="143" t="s">
        <v>24091</v>
      </c>
      <c r="BQ4937" s="143" t="s">
        <v>17560</v>
      </c>
    </row>
    <row r="4938" spans="15:69" x14ac:dyDescent="0.25">
      <c r="O4938" s="225" t="str">
        <f t="shared" si="1287"/>
        <v/>
      </c>
      <c r="BF4938" s="141">
        <v>12072</v>
      </c>
      <c r="BG4938" s="142" t="s">
        <v>3214</v>
      </c>
      <c r="BH4938" s="141" t="s">
        <v>478</v>
      </c>
      <c r="BI4938" s="141" t="s">
        <v>176</v>
      </c>
      <c r="BJ4938" s="141" t="s">
        <v>3215</v>
      </c>
      <c r="BK4938" s="141" t="s">
        <v>3216</v>
      </c>
      <c r="BL4938" s="141" t="s">
        <v>3217</v>
      </c>
      <c r="BM4938" s="141">
        <v>47.78342</v>
      </c>
      <c r="BN4938" s="141">
        <v>-69.429834999999997</v>
      </c>
      <c r="BO4938" s="141">
        <v>1999</v>
      </c>
      <c r="BP4938" s="143" t="s">
        <v>24092</v>
      </c>
      <c r="BQ4938" s="143" t="s">
        <v>17560</v>
      </c>
    </row>
    <row r="4939" spans="15:69" x14ac:dyDescent="0.25">
      <c r="O4939" s="225" t="str">
        <f t="shared" si="1287"/>
        <v/>
      </c>
      <c r="BF4939" s="141">
        <v>12072</v>
      </c>
      <c r="BG4939" s="142" t="s">
        <v>3406</v>
      </c>
      <c r="BH4939" s="141" t="s">
        <v>180</v>
      </c>
      <c r="BI4939" s="141" t="s">
        <v>190</v>
      </c>
      <c r="BJ4939" s="141" t="s">
        <v>3407</v>
      </c>
      <c r="BK4939" s="141" t="s">
        <v>3408</v>
      </c>
      <c r="BL4939" s="141" t="s">
        <v>3409</v>
      </c>
      <c r="BM4939" s="141">
        <v>47.827182999999998</v>
      </c>
      <c r="BN4939" s="141">
        <v>-69.541842000000003</v>
      </c>
      <c r="BO4939" s="141">
        <v>1997</v>
      </c>
      <c r="BP4939" s="143" t="s">
        <v>24124</v>
      </c>
      <c r="BQ4939" s="143" t="s">
        <v>17560</v>
      </c>
    </row>
    <row r="4940" spans="15:69" x14ac:dyDescent="0.25">
      <c r="O4940" s="225" t="str">
        <f t="shared" si="1287"/>
        <v/>
      </c>
      <c r="BF4940" s="141">
        <v>11040</v>
      </c>
      <c r="BG4940" s="142" t="s">
        <v>4066</v>
      </c>
      <c r="BH4940" s="141" t="s">
        <v>478</v>
      </c>
      <c r="BI4940" s="141" t="s">
        <v>1268</v>
      </c>
      <c r="BJ4940" s="141"/>
      <c r="BK4940" s="141"/>
      <c r="BL4940" s="141" t="s">
        <v>4035</v>
      </c>
      <c r="BM4940" s="141">
        <v>48.0989</v>
      </c>
      <c r="BN4940" s="141">
        <v>-69.191010000000006</v>
      </c>
      <c r="BO4940" s="141">
        <v>2006</v>
      </c>
      <c r="BP4940" s="143" t="s">
        <v>24215</v>
      </c>
      <c r="BQ4940" s="143" t="s">
        <v>17560</v>
      </c>
    </row>
    <row r="4941" spans="15:69" x14ac:dyDescent="0.25">
      <c r="O4941" s="225" t="str">
        <f t="shared" si="1287"/>
        <v/>
      </c>
      <c r="BF4941" s="141">
        <v>11055</v>
      </c>
      <c r="BG4941" s="142" t="s">
        <v>3840</v>
      </c>
      <c r="BH4941" s="141" t="s">
        <v>478</v>
      </c>
      <c r="BI4941" s="141" t="s">
        <v>177</v>
      </c>
      <c r="BJ4941" s="141"/>
      <c r="BK4941" s="141" t="s">
        <v>3052</v>
      </c>
      <c r="BL4941" s="141" t="s">
        <v>3839</v>
      </c>
      <c r="BM4941" s="141">
        <v>48.205179999999999</v>
      </c>
      <c r="BN4941" s="141">
        <v>-69.040980000000005</v>
      </c>
      <c r="BO4941" s="141">
        <v>2006</v>
      </c>
      <c r="BP4941" s="143" t="s">
        <v>10147</v>
      </c>
      <c r="BQ4941" s="143" t="s">
        <v>17560</v>
      </c>
    </row>
    <row r="4942" spans="15:69" x14ac:dyDescent="0.25">
      <c r="O4942" s="225" t="str">
        <f t="shared" ref="O4942:O5005" si="1288">IF(OR(B4942="",C4942="",G4942="",H4942="",I4942="",AND(J4942="",BW4942=FALSE),AND(K4942="",BX4942=FALSE),AND(L4942="",BY4942=FALSE),AND(M4942="",BZ4942=FALSE)),"",(IF(AND(100&gt;=CG4942,CG4942&gt;80),"A",IF(AND(80&gt;=CG4942,CG4942&gt;60),"B",IF(AND(60&gt;=CG4942,CG4942&gt;40),"C",IF(AND(40&gt;=CG4942,CG4942&gt;20),"D","E"))))))</f>
        <v/>
      </c>
      <c r="BF4942" s="141">
        <v>11055</v>
      </c>
      <c r="BG4942" s="142" t="s">
        <v>3841</v>
      </c>
      <c r="BH4942" s="141" t="s">
        <v>478</v>
      </c>
      <c r="BI4942" s="141" t="s">
        <v>176</v>
      </c>
      <c r="BJ4942" s="141"/>
      <c r="BK4942" s="141" t="s">
        <v>3052</v>
      </c>
      <c r="BL4942" s="141" t="s">
        <v>3839</v>
      </c>
      <c r="BM4942" s="141">
        <v>48.205179999999999</v>
      </c>
      <c r="BN4942" s="141">
        <v>-69.040980000000005</v>
      </c>
      <c r="BO4942" s="141">
        <v>2006</v>
      </c>
      <c r="BP4942" s="143" t="s">
        <v>12146</v>
      </c>
      <c r="BQ4942" s="143" t="s">
        <v>17560</v>
      </c>
    </row>
    <row r="4943" spans="15:69" x14ac:dyDescent="0.25">
      <c r="O4943" s="225" t="str">
        <f t="shared" si="1288"/>
        <v/>
      </c>
      <c r="BF4943" s="141">
        <v>11055</v>
      </c>
      <c r="BG4943" s="142" t="s">
        <v>3842</v>
      </c>
      <c r="BH4943" s="141" t="s">
        <v>180</v>
      </c>
      <c r="BI4943" s="141" t="s">
        <v>191</v>
      </c>
      <c r="BJ4943" s="141"/>
      <c r="BK4943" s="141" t="s">
        <v>2587</v>
      </c>
      <c r="BL4943" s="141" t="s">
        <v>3839</v>
      </c>
      <c r="BM4943" s="141">
        <v>48.20017</v>
      </c>
      <c r="BN4943" s="141">
        <v>-69.048550000000006</v>
      </c>
      <c r="BO4943" s="141">
        <v>2010</v>
      </c>
      <c r="BP4943" s="143" t="s">
        <v>191</v>
      </c>
      <c r="BQ4943" s="143" t="s">
        <v>17560</v>
      </c>
    </row>
    <row r="4944" spans="15:69" x14ac:dyDescent="0.25">
      <c r="O4944" s="225" t="str">
        <f t="shared" si="1288"/>
        <v/>
      </c>
      <c r="BF4944" s="141">
        <v>12010</v>
      </c>
      <c r="BG4944" s="142" t="s">
        <v>3337</v>
      </c>
      <c r="BH4944" s="141" t="s">
        <v>478</v>
      </c>
      <c r="BI4944" s="141" t="s">
        <v>186</v>
      </c>
      <c r="BJ4944" s="141" t="s">
        <v>3338</v>
      </c>
      <c r="BK4944" s="141" t="s">
        <v>3335</v>
      </c>
      <c r="BL4944" s="141" t="s">
        <v>3336</v>
      </c>
      <c r="BM4944" s="141">
        <v>47.813049999999997</v>
      </c>
      <c r="BN4944" s="141">
        <v>-69.145840000000007</v>
      </c>
      <c r="BO4944" s="141">
        <v>1993</v>
      </c>
      <c r="BP4944" s="143" t="s">
        <v>24111</v>
      </c>
      <c r="BQ4944" s="143" t="s">
        <v>17560</v>
      </c>
    </row>
    <row r="4945" spans="15:69" x14ac:dyDescent="0.25">
      <c r="O4945" s="225" t="str">
        <f t="shared" si="1288"/>
        <v/>
      </c>
      <c r="BF4945" s="141">
        <v>12015</v>
      </c>
      <c r="BG4945" s="142" t="s">
        <v>3345</v>
      </c>
      <c r="BH4945" s="141" t="s">
        <v>180</v>
      </c>
      <c r="BI4945" s="141" t="s">
        <v>178</v>
      </c>
      <c r="BJ4945" s="141" t="s">
        <v>1580</v>
      </c>
      <c r="BK4945" s="141"/>
      <c r="BL4945" s="141" t="s">
        <v>3300</v>
      </c>
      <c r="BM4945" s="141">
        <v>47.78763</v>
      </c>
      <c r="BN4945" s="141">
        <v>-69.451809999999995</v>
      </c>
      <c r="BO4945" s="141">
        <v>2010</v>
      </c>
      <c r="BP4945" s="143" t="s">
        <v>24114</v>
      </c>
      <c r="BQ4945" s="143" t="s">
        <v>17560</v>
      </c>
    </row>
    <row r="4946" spans="15:69" x14ac:dyDescent="0.25">
      <c r="O4946" s="225" t="str">
        <f t="shared" si="1288"/>
        <v/>
      </c>
      <c r="BF4946" s="141">
        <v>12015</v>
      </c>
      <c r="BG4946" s="142" t="s">
        <v>3346</v>
      </c>
      <c r="BH4946" s="141" t="s">
        <v>180</v>
      </c>
      <c r="BI4946" s="141" t="s">
        <v>178</v>
      </c>
      <c r="BJ4946" s="141" t="s">
        <v>1580</v>
      </c>
      <c r="BK4946" s="141"/>
      <c r="BL4946" s="141" t="s">
        <v>3347</v>
      </c>
      <c r="BM4946" s="141">
        <v>47.756999999999998</v>
      </c>
      <c r="BN4946" s="141">
        <v>-69.472080000000005</v>
      </c>
      <c r="BO4946" s="141">
        <v>2010</v>
      </c>
      <c r="BP4946" s="143" t="s">
        <v>24114</v>
      </c>
      <c r="BQ4946" s="143" t="s">
        <v>17560</v>
      </c>
    </row>
    <row r="4947" spans="15:69" x14ac:dyDescent="0.25">
      <c r="O4947" s="225" t="str">
        <f t="shared" si="1288"/>
        <v/>
      </c>
      <c r="BF4947" s="141">
        <v>12043</v>
      </c>
      <c r="BG4947" s="142" t="s">
        <v>4103</v>
      </c>
      <c r="BH4947" s="141" t="s">
        <v>180</v>
      </c>
      <c r="BI4947" s="141" t="s">
        <v>191</v>
      </c>
      <c r="BJ4947" s="141"/>
      <c r="BK4947" s="141" t="s">
        <v>3008</v>
      </c>
      <c r="BL4947" s="141" t="s">
        <v>4100</v>
      </c>
      <c r="BM4947" s="141">
        <v>48.016069999999999</v>
      </c>
      <c r="BN4947" s="141">
        <v>-69.338989999999995</v>
      </c>
      <c r="BO4947" s="141">
        <v>1997</v>
      </c>
      <c r="BP4947" s="143" t="s">
        <v>191</v>
      </c>
      <c r="BQ4947" s="143" t="s">
        <v>17560</v>
      </c>
    </row>
    <row r="4948" spans="15:69" x14ac:dyDescent="0.25">
      <c r="O4948" s="225" t="str">
        <f t="shared" si="1288"/>
        <v/>
      </c>
      <c r="BF4948" s="141">
        <v>13005</v>
      </c>
      <c r="BG4948" s="142" t="s">
        <v>3111</v>
      </c>
      <c r="BH4948" s="141" t="s">
        <v>478</v>
      </c>
      <c r="BI4948" s="141" t="s">
        <v>186</v>
      </c>
      <c r="BJ4948" s="141"/>
      <c r="BK4948" s="141" t="s">
        <v>3112</v>
      </c>
      <c r="BL4948" s="141" t="s">
        <v>3113</v>
      </c>
      <c r="BM4948" s="141">
        <v>47.573300000000003</v>
      </c>
      <c r="BN4948" s="141">
        <v>-68.650899999999993</v>
      </c>
      <c r="BO4948" s="141">
        <v>2011</v>
      </c>
      <c r="BP4948" s="143" t="s">
        <v>191</v>
      </c>
      <c r="BQ4948" s="143" t="s">
        <v>17560</v>
      </c>
    </row>
    <row r="4949" spans="15:69" x14ac:dyDescent="0.25">
      <c r="O4949" s="225" t="str">
        <f t="shared" si="1288"/>
        <v/>
      </c>
      <c r="BF4949" s="141">
        <v>12072</v>
      </c>
      <c r="BG4949" s="142" t="s">
        <v>3410</v>
      </c>
      <c r="BH4949" s="141" t="s">
        <v>180</v>
      </c>
      <c r="BI4949" s="141" t="s">
        <v>1269</v>
      </c>
      <c r="BJ4949" s="141" t="s">
        <v>3411</v>
      </c>
      <c r="BK4949" s="141" t="s">
        <v>2160</v>
      </c>
      <c r="BL4949" s="141" t="s">
        <v>3412</v>
      </c>
      <c r="BM4949" s="141">
        <v>47.835599999999999</v>
      </c>
      <c r="BN4949" s="141">
        <v>-69.549499999999995</v>
      </c>
      <c r="BO4949" s="141">
        <v>1997</v>
      </c>
      <c r="BP4949" s="143" t="s">
        <v>24125</v>
      </c>
      <c r="BQ4949" s="143" t="s">
        <v>17560</v>
      </c>
    </row>
    <row r="4950" spans="15:69" x14ac:dyDescent="0.25">
      <c r="O4950" s="225" t="str">
        <f t="shared" si="1288"/>
        <v/>
      </c>
      <c r="BF4950" s="141">
        <v>13005</v>
      </c>
      <c r="BG4950" s="142" t="s">
        <v>3114</v>
      </c>
      <c r="BH4950" s="141" t="s">
        <v>478</v>
      </c>
      <c r="BI4950" s="141" t="s">
        <v>177</v>
      </c>
      <c r="BJ4950" s="141"/>
      <c r="BK4950" s="141" t="s">
        <v>1532</v>
      </c>
      <c r="BL4950" s="141" t="s">
        <v>3115</v>
      </c>
      <c r="BM4950" s="141">
        <v>47.537199999999999</v>
      </c>
      <c r="BN4950" s="141">
        <v>-68.670900000000003</v>
      </c>
      <c r="BO4950" s="141">
        <v>1972</v>
      </c>
      <c r="BP4950" s="143" t="s">
        <v>24082</v>
      </c>
      <c r="BQ4950" s="143" t="s">
        <v>17560</v>
      </c>
    </row>
    <row r="4951" spans="15:69" x14ac:dyDescent="0.25">
      <c r="O4951" s="225" t="str">
        <f t="shared" si="1288"/>
        <v/>
      </c>
      <c r="BF4951" s="141">
        <v>12043</v>
      </c>
      <c r="BG4951" s="142" t="s">
        <v>4104</v>
      </c>
      <c r="BH4951" s="141" t="s">
        <v>180</v>
      </c>
      <c r="BI4951" s="141" t="s">
        <v>191</v>
      </c>
      <c r="BJ4951" s="141"/>
      <c r="BK4951" s="141" t="s">
        <v>3117</v>
      </c>
      <c r="BL4951" s="141" t="s">
        <v>4105</v>
      </c>
      <c r="BM4951" s="141">
        <v>48.002939023327002</v>
      </c>
      <c r="BN4951" s="141">
        <v>-69.345852457290206</v>
      </c>
      <c r="BO4951" s="141">
        <v>1999</v>
      </c>
      <c r="BP4951" s="143" t="s">
        <v>191</v>
      </c>
      <c r="BQ4951" s="143" t="s">
        <v>17560</v>
      </c>
    </row>
    <row r="4952" spans="15:69" x14ac:dyDescent="0.25">
      <c r="O4952" s="225" t="str">
        <f t="shared" si="1288"/>
        <v/>
      </c>
      <c r="BF4952" s="141">
        <v>12057</v>
      </c>
      <c r="BG4952" s="142" t="s">
        <v>3892</v>
      </c>
      <c r="BH4952" s="141" t="s">
        <v>180</v>
      </c>
      <c r="BI4952" s="141" t="s">
        <v>191</v>
      </c>
      <c r="BJ4952" s="141"/>
      <c r="BK4952" s="141" t="s">
        <v>3893</v>
      </c>
      <c r="BL4952" s="141" t="s">
        <v>26527</v>
      </c>
      <c r="BM4952" s="141">
        <v>47.931246137798603</v>
      </c>
      <c r="BN4952" s="141">
        <v>-69.488840671397497</v>
      </c>
      <c r="BO4952" s="141">
        <v>2012</v>
      </c>
      <c r="BP4952" s="143" t="s">
        <v>12609</v>
      </c>
      <c r="BQ4952" s="143" t="s">
        <v>17560</v>
      </c>
    </row>
    <row r="4953" spans="15:69" x14ac:dyDescent="0.25">
      <c r="O4953" s="225" t="str">
        <f t="shared" si="1288"/>
        <v/>
      </c>
      <c r="BF4953" s="141">
        <v>13055</v>
      </c>
      <c r="BG4953" s="142" t="s">
        <v>4052</v>
      </c>
      <c r="BH4953" s="141" t="s">
        <v>180</v>
      </c>
      <c r="BI4953" s="141" t="s">
        <v>178</v>
      </c>
      <c r="BJ4953" s="141"/>
      <c r="BK4953" s="141"/>
      <c r="BL4953" s="141" t="s">
        <v>4053</v>
      </c>
      <c r="BM4953" s="141">
        <v>47.939729999999997</v>
      </c>
      <c r="BN4953" s="141">
        <v>-68.600539999999995</v>
      </c>
      <c r="BO4953" s="141">
        <v>1966</v>
      </c>
      <c r="BP4953" s="143" t="s">
        <v>24212</v>
      </c>
      <c r="BQ4953" s="143" t="s">
        <v>17560</v>
      </c>
    </row>
    <row r="4954" spans="15:69" x14ac:dyDescent="0.25">
      <c r="O4954" s="225" t="str">
        <f t="shared" si="1288"/>
        <v/>
      </c>
      <c r="BF4954" s="141">
        <v>13060</v>
      </c>
      <c r="BG4954" s="142" t="s">
        <v>4240</v>
      </c>
      <c r="BH4954" s="141" t="s">
        <v>180</v>
      </c>
      <c r="BI4954" s="141" t="s">
        <v>191</v>
      </c>
      <c r="BJ4954" s="141" t="s">
        <v>2257</v>
      </c>
      <c r="BK4954" s="141"/>
      <c r="BL4954" s="141" t="s">
        <v>4241</v>
      </c>
      <c r="BM4954" s="141">
        <v>47.991332159541003</v>
      </c>
      <c r="BN4954" s="141">
        <v>-68.678051526006399</v>
      </c>
      <c r="BO4954" s="141">
        <v>1979</v>
      </c>
      <c r="BP4954" s="143" t="s">
        <v>191</v>
      </c>
      <c r="BQ4954" s="143" t="s">
        <v>17560</v>
      </c>
    </row>
    <row r="4955" spans="15:69" x14ac:dyDescent="0.25">
      <c r="O4955" s="225" t="str">
        <f t="shared" si="1288"/>
        <v/>
      </c>
      <c r="BF4955" s="141">
        <v>13060</v>
      </c>
      <c r="BG4955" s="142" t="s">
        <v>4242</v>
      </c>
      <c r="BH4955" s="141" t="s">
        <v>180</v>
      </c>
      <c r="BI4955" s="141" t="s">
        <v>191</v>
      </c>
      <c r="BJ4955" s="141" t="s">
        <v>2254</v>
      </c>
      <c r="BK4955" s="141" t="s">
        <v>1779</v>
      </c>
      <c r="BL4955" s="141" t="s">
        <v>2063</v>
      </c>
      <c r="BM4955" s="141">
        <v>47.983170000000001</v>
      </c>
      <c r="BN4955" s="141">
        <v>-68.678799999999995</v>
      </c>
      <c r="BO4955" s="141">
        <v>1979</v>
      </c>
      <c r="BP4955" s="143" t="s">
        <v>191</v>
      </c>
      <c r="BQ4955" s="143" t="s">
        <v>17560</v>
      </c>
    </row>
    <row r="4956" spans="15:69" x14ac:dyDescent="0.25">
      <c r="O4956" s="225" t="str">
        <f t="shared" si="1288"/>
        <v/>
      </c>
      <c r="BF4956" s="141">
        <v>13060</v>
      </c>
      <c r="BG4956" s="142" t="s">
        <v>4243</v>
      </c>
      <c r="BH4956" s="141" t="s">
        <v>180</v>
      </c>
      <c r="BI4956" s="141" t="s">
        <v>191</v>
      </c>
      <c r="BJ4956" s="141" t="s">
        <v>2259</v>
      </c>
      <c r="BK4956" s="141"/>
      <c r="BL4956" s="141" t="s">
        <v>4244</v>
      </c>
      <c r="BM4956" s="141">
        <v>47.988900000000001</v>
      </c>
      <c r="BN4956" s="141">
        <v>-68.680199999999999</v>
      </c>
      <c r="BO4956" s="141">
        <v>1979</v>
      </c>
      <c r="BP4956" s="143" t="s">
        <v>191</v>
      </c>
      <c r="BQ4956" s="143" t="s">
        <v>17560</v>
      </c>
    </row>
    <row r="4957" spans="15:69" x14ac:dyDescent="0.25">
      <c r="O4957" s="225" t="str">
        <f t="shared" si="1288"/>
        <v/>
      </c>
      <c r="BF4957" s="141">
        <v>14005</v>
      </c>
      <c r="BG4957" s="142" t="s">
        <v>4336</v>
      </c>
      <c r="BH4957" s="141" t="s">
        <v>180</v>
      </c>
      <c r="BI4957" s="141" t="s">
        <v>191</v>
      </c>
      <c r="BJ4957" s="141"/>
      <c r="BK4957" s="141" t="s">
        <v>1218</v>
      </c>
      <c r="BL4957" s="141" t="s">
        <v>4337</v>
      </c>
      <c r="BM4957" s="141">
        <v>47.437571739450497</v>
      </c>
      <c r="BN4957" s="141">
        <v>-69.863229218776894</v>
      </c>
      <c r="BO4957" s="141">
        <v>1984</v>
      </c>
      <c r="BP4957" s="143" t="s">
        <v>24283</v>
      </c>
      <c r="BQ4957" s="143" t="s">
        <v>17560</v>
      </c>
    </row>
    <row r="4958" spans="15:69" x14ac:dyDescent="0.25">
      <c r="O4958" s="225" t="str">
        <f t="shared" si="1288"/>
        <v/>
      </c>
      <c r="BF4958" s="141">
        <v>14005</v>
      </c>
      <c r="BG4958" s="142" t="s">
        <v>4338</v>
      </c>
      <c r="BH4958" s="141" t="s">
        <v>478</v>
      </c>
      <c r="BI4958" s="141" t="s">
        <v>176</v>
      </c>
      <c r="BJ4958" s="141"/>
      <c r="BK4958" s="141" t="s">
        <v>2547</v>
      </c>
      <c r="BL4958" s="141" t="s">
        <v>4339</v>
      </c>
      <c r="BM4958" s="141">
        <v>47.423950173178902</v>
      </c>
      <c r="BN4958" s="141">
        <v>-69.830421745828005</v>
      </c>
      <c r="BO4958" s="141">
        <v>2013</v>
      </c>
      <c r="BP4958" s="143" t="s">
        <v>24284</v>
      </c>
      <c r="BQ4958" s="143" t="s">
        <v>17560</v>
      </c>
    </row>
    <row r="4959" spans="15:69" x14ac:dyDescent="0.25">
      <c r="O4959" s="225" t="str">
        <f t="shared" si="1288"/>
        <v/>
      </c>
      <c r="BF4959" s="141">
        <v>14025</v>
      </c>
      <c r="BG4959" s="142" t="s">
        <v>3996</v>
      </c>
      <c r="BH4959" s="141" t="s">
        <v>478</v>
      </c>
      <c r="BI4959" s="141" t="s">
        <v>186</v>
      </c>
      <c r="BJ4959" s="141" t="s">
        <v>3997</v>
      </c>
      <c r="BK4959" s="141" t="s">
        <v>3998</v>
      </c>
      <c r="BL4959" s="141" t="s">
        <v>3999</v>
      </c>
      <c r="BM4959" s="141">
        <v>47.594320000000003</v>
      </c>
      <c r="BN4959" s="141">
        <v>-69.737819999999999</v>
      </c>
      <c r="BO4959" s="141">
        <v>1984</v>
      </c>
      <c r="BP4959" s="143" t="s">
        <v>24195</v>
      </c>
      <c r="BQ4959" s="143" t="s">
        <v>17560</v>
      </c>
    </row>
    <row r="4960" spans="15:69" x14ac:dyDescent="0.25">
      <c r="O4960" s="225" t="str">
        <f t="shared" si="1288"/>
        <v/>
      </c>
      <c r="BF4960" s="141">
        <v>13005</v>
      </c>
      <c r="BG4960" s="142" t="s">
        <v>3301</v>
      </c>
      <c r="BH4960" s="141" t="s">
        <v>180</v>
      </c>
      <c r="BI4960" s="141" t="s">
        <v>178</v>
      </c>
      <c r="BJ4960" s="141" t="s">
        <v>3302</v>
      </c>
      <c r="BK4960" s="141" t="s">
        <v>1581</v>
      </c>
      <c r="BL4960" s="141" t="s">
        <v>3303</v>
      </c>
      <c r="BM4960" s="141">
        <v>47.537599999999998</v>
      </c>
      <c r="BN4960" s="141">
        <v>-68.630200000000002</v>
      </c>
      <c r="BO4960" s="141">
        <v>2009</v>
      </c>
      <c r="BP4960" s="143" t="s">
        <v>1686</v>
      </c>
      <c r="BQ4960" s="143" t="s">
        <v>17560</v>
      </c>
    </row>
    <row r="4961" spans="15:69" x14ac:dyDescent="0.25">
      <c r="O4961" s="225" t="str">
        <f t="shared" si="1288"/>
        <v/>
      </c>
      <c r="BF4961" s="141">
        <v>13005</v>
      </c>
      <c r="BG4961" s="142" t="s">
        <v>3304</v>
      </c>
      <c r="BH4961" s="141" t="s">
        <v>180</v>
      </c>
      <c r="BI4961" s="141" t="s">
        <v>191</v>
      </c>
      <c r="BJ4961" s="141" t="s">
        <v>3305</v>
      </c>
      <c r="BK4961" s="141" t="s">
        <v>2585</v>
      </c>
      <c r="BL4961" s="141" t="s">
        <v>3306</v>
      </c>
      <c r="BM4961" s="141">
        <v>47.550296322456298</v>
      </c>
      <c r="BN4961" s="141">
        <v>-68.636272919118198</v>
      </c>
      <c r="BO4961" s="141">
        <v>1985</v>
      </c>
      <c r="BP4961" s="143" t="s">
        <v>24101</v>
      </c>
      <c r="BQ4961" s="143" t="s">
        <v>17560</v>
      </c>
    </row>
    <row r="4962" spans="15:69" x14ac:dyDescent="0.25">
      <c r="O4962" s="225" t="str">
        <f t="shared" si="1288"/>
        <v/>
      </c>
      <c r="BF4962" s="141">
        <v>13005</v>
      </c>
      <c r="BG4962" s="142" t="s">
        <v>3307</v>
      </c>
      <c r="BH4962" s="141" t="s">
        <v>180</v>
      </c>
      <c r="BI4962" s="141" t="s">
        <v>191</v>
      </c>
      <c r="BJ4962" s="141" t="s">
        <v>3308</v>
      </c>
      <c r="BK4962" s="141" t="s">
        <v>467</v>
      </c>
      <c r="BL4962" s="141" t="s">
        <v>3303</v>
      </c>
      <c r="BM4962" s="141">
        <v>47.540799999999997</v>
      </c>
      <c r="BN4962" s="141">
        <v>-68.625299999999996</v>
      </c>
      <c r="BO4962" s="141">
        <v>1990</v>
      </c>
      <c r="BP4962" s="143" t="s">
        <v>24102</v>
      </c>
      <c r="BQ4962" s="143" t="s">
        <v>17560</v>
      </c>
    </row>
    <row r="4963" spans="15:69" x14ac:dyDescent="0.25">
      <c r="O4963" s="225" t="str">
        <f t="shared" si="1288"/>
        <v/>
      </c>
      <c r="BF4963" s="141">
        <v>13005</v>
      </c>
      <c r="BG4963" s="142" t="s">
        <v>3309</v>
      </c>
      <c r="BH4963" s="141" t="s">
        <v>180</v>
      </c>
      <c r="BI4963" s="141" t="s">
        <v>191</v>
      </c>
      <c r="BJ4963" s="141" t="s">
        <v>3310</v>
      </c>
      <c r="BK4963" s="141" t="s">
        <v>3311</v>
      </c>
      <c r="BL4963" s="141" t="s">
        <v>3312</v>
      </c>
      <c r="BM4963" s="141">
        <v>47.5471</v>
      </c>
      <c r="BN4963" s="141">
        <v>-68.631500000000003</v>
      </c>
      <c r="BO4963" s="141">
        <v>1995</v>
      </c>
      <c r="BP4963" s="143" t="s">
        <v>191</v>
      </c>
      <c r="BQ4963" s="143" t="s">
        <v>17560</v>
      </c>
    </row>
    <row r="4964" spans="15:69" x14ac:dyDescent="0.25">
      <c r="O4964" s="225" t="str">
        <f t="shared" si="1288"/>
        <v/>
      </c>
      <c r="BF4964" s="141">
        <v>13005</v>
      </c>
      <c r="BG4964" s="142" t="s">
        <v>3313</v>
      </c>
      <c r="BH4964" s="141" t="s">
        <v>180</v>
      </c>
      <c r="BI4964" s="141" t="s">
        <v>191</v>
      </c>
      <c r="BJ4964" s="141" t="s">
        <v>3314</v>
      </c>
      <c r="BK4964" s="141" t="s">
        <v>3315</v>
      </c>
      <c r="BL4964" s="141" t="s">
        <v>1701</v>
      </c>
      <c r="BM4964" s="141">
        <v>47.559100000000001</v>
      </c>
      <c r="BN4964" s="141">
        <v>-68.634699999999995</v>
      </c>
      <c r="BO4964" s="141">
        <v>2009</v>
      </c>
      <c r="BP4964" s="143" t="s">
        <v>191</v>
      </c>
      <c r="BQ4964" s="143" t="s">
        <v>17560</v>
      </c>
    </row>
    <row r="4965" spans="15:69" x14ac:dyDescent="0.25">
      <c r="O4965" s="225" t="str">
        <f t="shared" si="1288"/>
        <v/>
      </c>
      <c r="BF4965" s="141">
        <v>13020</v>
      </c>
      <c r="BG4965" s="142" t="s">
        <v>3846</v>
      </c>
      <c r="BH4965" s="141" t="s">
        <v>180</v>
      </c>
      <c r="BI4965" s="141" t="s">
        <v>178</v>
      </c>
      <c r="BJ4965" s="141" t="s">
        <v>3844</v>
      </c>
      <c r="BK4965" s="141"/>
      <c r="BL4965" s="141" t="s">
        <v>3847</v>
      </c>
      <c r="BM4965" s="141">
        <v>47.38832</v>
      </c>
      <c r="BN4965" s="141">
        <v>-68.891050000000007</v>
      </c>
      <c r="BO4965" s="141">
        <v>2011</v>
      </c>
      <c r="BP4965" s="143" t="s">
        <v>24154</v>
      </c>
      <c r="BQ4965" s="143" t="s">
        <v>17560</v>
      </c>
    </row>
    <row r="4966" spans="15:69" x14ac:dyDescent="0.25">
      <c r="O4966" s="225" t="str">
        <f t="shared" si="1288"/>
        <v/>
      </c>
      <c r="BF4966" s="141">
        <v>13020</v>
      </c>
      <c r="BG4966" s="142" t="s">
        <v>3848</v>
      </c>
      <c r="BH4966" s="141" t="s">
        <v>180</v>
      </c>
      <c r="BI4966" s="141" t="s">
        <v>190</v>
      </c>
      <c r="BJ4966" s="141" t="s">
        <v>3844</v>
      </c>
      <c r="BK4966" s="141"/>
      <c r="BL4966" s="141" t="s">
        <v>3847</v>
      </c>
      <c r="BM4966" s="141">
        <v>47.38832</v>
      </c>
      <c r="BN4966" s="141">
        <v>-68.891050000000007</v>
      </c>
      <c r="BO4966" s="141">
        <v>2011</v>
      </c>
      <c r="BP4966" s="143" t="s">
        <v>24153</v>
      </c>
      <c r="BQ4966" s="143" t="s">
        <v>17560</v>
      </c>
    </row>
    <row r="4967" spans="15:69" x14ac:dyDescent="0.25">
      <c r="O4967" s="225" t="str">
        <f t="shared" si="1288"/>
        <v/>
      </c>
      <c r="BF4967" s="141">
        <v>13020</v>
      </c>
      <c r="BG4967" s="142" t="s">
        <v>3849</v>
      </c>
      <c r="BH4967" s="141" t="s">
        <v>180</v>
      </c>
      <c r="BI4967" s="141" t="s">
        <v>191</v>
      </c>
      <c r="BJ4967" s="141" t="s">
        <v>3844</v>
      </c>
      <c r="BK4967" s="141"/>
      <c r="BL4967" s="141" t="s">
        <v>3850</v>
      </c>
      <c r="BM4967" s="141">
        <v>47.387529999999998</v>
      </c>
      <c r="BN4967" s="141">
        <v>-68.897649999999999</v>
      </c>
      <c r="BO4967" s="141">
        <v>2011</v>
      </c>
      <c r="BP4967" s="143" t="s">
        <v>24155</v>
      </c>
      <c r="BQ4967" s="143" t="s">
        <v>17560</v>
      </c>
    </row>
    <row r="4968" spans="15:69" x14ac:dyDescent="0.25">
      <c r="O4968" s="225" t="str">
        <f t="shared" si="1288"/>
        <v/>
      </c>
      <c r="BF4968" s="141">
        <v>13095</v>
      </c>
      <c r="BG4968" s="142" t="s">
        <v>3090</v>
      </c>
      <c r="BH4968" s="141" t="s">
        <v>180</v>
      </c>
      <c r="BI4968" s="141" t="s">
        <v>178</v>
      </c>
      <c r="BJ4968" s="141" t="s">
        <v>3091</v>
      </c>
      <c r="BK4968" s="141" t="s">
        <v>3092</v>
      </c>
      <c r="BL4968" s="141" t="s">
        <v>2063</v>
      </c>
      <c r="BM4968" s="141">
        <v>47.4548861233447</v>
      </c>
      <c r="BN4968" s="141">
        <v>-69.201447153789303</v>
      </c>
      <c r="BO4968" s="141">
        <v>1989</v>
      </c>
      <c r="BP4968" s="143"/>
      <c r="BQ4968" s="143" t="s">
        <v>17560</v>
      </c>
    </row>
    <row r="4969" spans="15:69" x14ac:dyDescent="0.25">
      <c r="O4969" s="225" t="str">
        <f t="shared" si="1288"/>
        <v/>
      </c>
      <c r="BF4969" s="141">
        <v>14065</v>
      </c>
      <c r="BG4969" s="142" t="s">
        <v>4332</v>
      </c>
      <c r="BH4969" s="141" t="s">
        <v>478</v>
      </c>
      <c r="BI4969" s="141" t="s">
        <v>176</v>
      </c>
      <c r="BJ4969" s="141"/>
      <c r="BK4969" s="141" t="s">
        <v>4333</v>
      </c>
      <c r="BL4969" s="141" t="s">
        <v>4208</v>
      </c>
      <c r="BM4969" s="141">
        <v>47.427300000000002</v>
      </c>
      <c r="BN4969" s="141">
        <v>-69.971950000000007</v>
      </c>
      <c r="BO4969" s="141">
        <v>2007</v>
      </c>
      <c r="BP4969" s="143" t="s">
        <v>24282</v>
      </c>
      <c r="BQ4969" s="143" t="s">
        <v>17560</v>
      </c>
    </row>
    <row r="4970" spans="15:69" x14ac:dyDescent="0.25">
      <c r="O4970" s="225" t="str">
        <f t="shared" si="1288"/>
        <v/>
      </c>
      <c r="BF4970" s="141">
        <v>14065</v>
      </c>
      <c r="BG4970" s="142" t="s">
        <v>4207</v>
      </c>
      <c r="BH4970" s="141" t="s">
        <v>180</v>
      </c>
      <c r="BI4970" s="141" t="s">
        <v>178</v>
      </c>
      <c r="BJ4970" s="141"/>
      <c r="BK4970" s="141" t="s">
        <v>3563</v>
      </c>
      <c r="BL4970" s="141" t="s">
        <v>4208</v>
      </c>
      <c r="BM4970" s="141">
        <v>47.42136</v>
      </c>
      <c r="BN4970" s="141">
        <v>-70.009749999999997</v>
      </c>
      <c r="BO4970" s="141">
        <v>2007</v>
      </c>
      <c r="BP4970" s="143" t="s">
        <v>24252</v>
      </c>
      <c r="BQ4970" s="143" t="s">
        <v>17560</v>
      </c>
    </row>
    <row r="4971" spans="15:69" x14ac:dyDescent="0.25">
      <c r="O4971" s="225" t="str">
        <f t="shared" si="1288"/>
        <v/>
      </c>
      <c r="BF4971" s="141">
        <v>15013</v>
      </c>
      <c r="BG4971" s="142" t="s">
        <v>5599</v>
      </c>
      <c r="BH4971" s="141" t="s">
        <v>180</v>
      </c>
      <c r="BI4971" s="141" t="s">
        <v>191</v>
      </c>
      <c r="BJ4971" s="141" t="s">
        <v>5600</v>
      </c>
      <c r="BK4971" s="141" t="s">
        <v>5601</v>
      </c>
      <c r="BL4971" s="141" t="s">
        <v>5602</v>
      </c>
      <c r="BM4971" s="141">
        <v>47.65945</v>
      </c>
      <c r="BN4971" s="141">
        <v>-70.155213000000003</v>
      </c>
      <c r="BO4971" s="141">
        <v>1996</v>
      </c>
      <c r="BP4971" s="143"/>
      <c r="BQ4971" s="143" t="s">
        <v>17560</v>
      </c>
    </row>
    <row r="4972" spans="15:69" x14ac:dyDescent="0.25">
      <c r="O4972" s="225" t="str">
        <f t="shared" si="1288"/>
        <v/>
      </c>
      <c r="BF4972" s="141">
        <v>15013</v>
      </c>
      <c r="BG4972" s="142" t="s">
        <v>5603</v>
      </c>
      <c r="BH4972" s="141" t="s">
        <v>180</v>
      </c>
      <c r="BI4972" s="141" t="s">
        <v>191</v>
      </c>
      <c r="BJ4972" s="141" t="s">
        <v>5604</v>
      </c>
      <c r="BK4972" s="141" t="s">
        <v>2958</v>
      </c>
      <c r="BL4972" s="141" t="s">
        <v>5605</v>
      </c>
      <c r="BM4972" s="141">
        <v>47.62379</v>
      </c>
      <c r="BN4972" s="141">
        <v>-70.141580000000005</v>
      </c>
      <c r="BO4972" s="141">
        <v>1996</v>
      </c>
      <c r="BP4972" s="143"/>
      <c r="BQ4972" s="143" t="s">
        <v>17560</v>
      </c>
    </row>
    <row r="4973" spans="15:69" x14ac:dyDescent="0.25">
      <c r="O4973" s="225" t="str">
        <f t="shared" si="1288"/>
        <v/>
      </c>
      <c r="BF4973" s="141">
        <v>15013</v>
      </c>
      <c r="BG4973" s="142" t="s">
        <v>5606</v>
      </c>
      <c r="BH4973" s="141" t="s">
        <v>180</v>
      </c>
      <c r="BI4973" s="141" t="s">
        <v>191</v>
      </c>
      <c r="BJ4973" s="141" t="s">
        <v>5607</v>
      </c>
      <c r="BK4973" s="141" t="s">
        <v>1825</v>
      </c>
      <c r="BL4973" s="141" t="s">
        <v>5573</v>
      </c>
      <c r="BM4973" s="141">
        <v>47.632890000000003</v>
      </c>
      <c r="BN4973" s="141">
        <v>-70.142120000000006</v>
      </c>
      <c r="BO4973" s="141">
        <v>1996</v>
      </c>
      <c r="BP4973" s="143"/>
      <c r="BQ4973" s="143" t="s">
        <v>17560</v>
      </c>
    </row>
    <row r="4974" spans="15:69" x14ac:dyDescent="0.25">
      <c r="O4974" s="225" t="str">
        <f t="shared" si="1288"/>
        <v/>
      </c>
      <c r="BF4974" s="141">
        <v>15013</v>
      </c>
      <c r="BG4974" s="142" t="s">
        <v>5608</v>
      </c>
      <c r="BH4974" s="141" t="s">
        <v>180</v>
      </c>
      <c r="BI4974" s="141" t="s">
        <v>191</v>
      </c>
      <c r="BJ4974" s="141" t="s">
        <v>5609</v>
      </c>
      <c r="BK4974" s="141" t="s">
        <v>5610</v>
      </c>
      <c r="BL4974" s="141" t="s">
        <v>5611</v>
      </c>
      <c r="BM4974" s="141">
        <v>47.645569999999999</v>
      </c>
      <c r="BN4974" s="141">
        <v>-70.158349999999999</v>
      </c>
      <c r="BO4974" s="141">
        <v>1996</v>
      </c>
      <c r="BP4974" s="143"/>
      <c r="BQ4974" s="143" t="s">
        <v>17560</v>
      </c>
    </row>
    <row r="4975" spans="15:69" x14ac:dyDescent="0.25">
      <c r="O4975" s="225" t="str">
        <f t="shared" si="1288"/>
        <v/>
      </c>
      <c r="BF4975" s="141">
        <v>15013</v>
      </c>
      <c r="BG4975" s="142" t="s">
        <v>5612</v>
      </c>
      <c r="BH4975" s="141" t="s">
        <v>180</v>
      </c>
      <c r="BI4975" s="141" t="s">
        <v>191</v>
      </c>
      <c r="BJ4975" s="141" t="s">
        <v>5613</v>
      </c>
      <c r="BK4975" s="141" t="s">
        <v>5476</v>
      </c>
      <c r="BL4975" s="141" t="s">
        <v>5573</v>
      </c>
      <c r="BM4975" s="141">
        <v>47.650889999999997</v>
      </c>
      <c r="BN4975" s="141">
        <v>-70.149640000000005</v>
      </c>
      <c r="BO4975" s="141">
        <v>1996</v>
      </c>
      <c r="BP4975" s="143"/>
      <c r="BQ4975" s="143" t="s">
        <v>17560</v>
      </c>
    </row>
    <row r="4976" spans="15:69" x14ac:dyDescent="0.25">
      <c r="O4976" s="225" t="str">
        <f t="shared" si="1288"/>
        <v/>
      </c>
      <c r="BF4976" s="141">
        <v>15035</v>
      </c>
      <c r="BG4976" s="142" t="s">
        <v>5698</v>
      </c>
      <c r="BH4976" s="141" t="s">
        <v>180</v>
      </c>
      <c r="BI4976" s="141" t="s">
        <v>191</v>
      </c>
      <c r="BJ4976" s="141" t="s">
        <v>2136</v>
      </c>
      <c r="BK4976" s="141" t="s">
        <v>2828</v>
      </c>
      <c r="BL4976" s="141" t="s">
        <v>5699</v>
      </c>
      <c r="BM4976" s="141">
        <v>47.695801000000003</v>
      </c>
      <c r="BN4976" s="141">
        <v>-70.220046999999994</v>
      </c>
      <c r="BO4976" s="141">
        <v>1991</v>
      </c>
      <c r="BP4976" s="143" t="s">
        <v>24385</v>
      </c>
      <c r="BQ4976" s="143" t="s">
        <v>17560</v>
      </c>
    </row>
    <row r="4977" spans="15:69" x14ac:dyDescent="0.25">
      <c r="O4977" s="225" t="str">
        <f t="shared" si="1288"/>
        <v/>
      </c>
      <c r="BF4977" s="141">
        <v>15035</v>
      </c>
      <c r="BG4977" s="142" t="s">
        <v>5700</v>
      </c>
      <c r="BH4977" s="141" t="s">
        <v>180</v>
      </c>
      <c r="BI4977" s="141" t="s">
        <v>191</v>
      </c>
      <c r="BJ4977" s="141" t="s">
        <v>2139</v>
      </c>
      <c r="BK4977" s="141" t="s">
        <v>1729</v>
      </c>
      <c r="BL4977" s="141" t="s">
        <v>5701</v>
      </c>
      <c r="BM4977" s="141">
        <v>47.688763000000002</v>
      </c>
      <c r="BN4977" s="141">
        <v>-70.209145000000007</v>
      </c>
      <c r="BO4977" s="141">
        <v>1991</v>
      </c>
      <c r="BP4977" s="143" t="s">
        <v>24386</v>
      </c>
      <c r="BQ4977" s="143" t="s">
        <v>17560</v>
      </c>
    </row>
    <row r="4978" spans="15:69" x14ac:dyDescent="0.25">
      <c r="O4978" s="225" t="str">
        <f t="shared" si="1288"/>
        <v/>
      </c>
      <c r="BF4978" s="141">
        <v>15058</v>
      </c>
      <c r="BG4978" s="142" t="s">
        <v>5756</v>
      </c>
      <c r="BH4978" s="141" t="s">
        <v>180</v>
      </c>
      <c r="BI4978" s="141" t="s">
        <v>191</v>
      </c>
      <c r="BJ4978" s="141" t="s">
        <v>5757</v>
      </c>
      <c r="BK4978" s="141" t="s">
        <v>3008</v>
      </c>
      <c r="BL4978" s="141" t="s">
        <v>5758</v>
      </c>
      <c r="BM4978" s="141">
        <v>47.844521</v>
      </c>
      <c r="BN4978" s="141">
        <v>-69.877784000000005</v>
      </c>
      <c r="BO4978" s="141">
        <v>1995</v>
      </c>
      <c r="BP4978" s="143" t="s">
        <v>24400</v>
      </c>
      <c r="BQ4978" s="143" t="s">
        <v>17560</v>
      </c>
    </row>
    <row r="4979" spans="15:69" x14ac:dyDescent="0.25">
      <c r="O4979" s="225" t="str">
        <f t="shared" si="1288"/>
        <v/>
      </c>
      <c r="BF4979" s="141">
        <v>16013</v>
      </c>
      <c r="BG4979" s="142" t="s">
        <v>5527</v>
      </c>
      <c r="BH4979" s="141" t="s">
        <v>478</v>
      </c>
      <c r="BI4979" s="141" t="s">
        <v>1268</v>
      </c>
      <c r="BJ4979" s="141" t="s">
        <v>5528</v>
      </c>
      <c r="BK4979" s="141"/>
      <c r="BL4979" s="141" t="s">
        <v>5529</v>
      </c>
      <c r="BM4979" s="141">
        <v>47.283389999999997</v>
      </c>
      <c r="BN4979" s="141">
        <v>-70.314407000000003</v>
      </c>
      <c r="BO4979" s="141">
        <v>1996</v>
      </c>
      <c r="BP4979" s="143" t="s">
        <v>3495</v>
      </c>
      <c r="BQ4979" s="143" t="s">
        <v>17560</v>
      </c>
    </row>
    <row r="4980" spans="15:69" x14ac:dyDescent="0.25">
      <c r="O4980" s="225" t="str">
        <f t="shared" si="1288"/>
        <v/>
      </c>
      <c r="BF4980" s="141">
        <v>14025</v>
      </c>
      <c r="BG4980" s="142" t="s">
        <v>4000</v>
      </c>
      <c r="BH4980" s="141" t="s">
        <v>478</v>
      </c>
      <c r="BI4980" s="141" t="s">
        <v>177</v>
      </c>
      <c r="BJ4980" s="141" t="s">
        <v>4001</v>
      </c>
      <c r="BK4980" s="141" t="s">
        <v>4002</v>
      </c>
      <c r="BL4980" s="141" t="s">
        <v>4003</v>
      </c>
      <c r="BM4980" s="141">
        <v>47.573129999999999</v>
      </c>
      <c r="BN4980" s="141">
        <v>-69.711429999999993</v>
      </c>
      <c r="BO4980" s="141">
        <v>1984</v>
      </c>
      <c r="BP4980" s="143" t="s">
        <v>24196</v>
      </c>
      <c r="BQ4980" s="143" t="s">
        <v>17560</v>
      </c>
    </row>
    <row r="4981" spans="15:69" x14ac:dyDescent="0.25">
      <c r="O4981" s="225" t="str">
        <f t="shared" si="1288"/>
        <v/>
      </c>
      <c r="BF4981" s="141">
        <v>14035</v>
      </c>
      <c r="BG4981" s="142" t="s">
        <v>4004</v>
      </c>
      <c r="BH4981" s="141" t="s">
        <v>478</v>
      </c>
      <c r="BI4981" s="141" t="s">
        <v>177</v>
      </c>
      <c r="BJ4981" s="141"/>
      <c r="BK4981" s="141" t="s">
        <v>4005</v>
      </c>
      <c r="BL4981" s="141" t="s">
        <v>4006</v>
      </c>
      <c r="BM4981" s="141">
        <v>47.667999000000002</v>
      </c>
      <c r="BN4981" s="141">
        <v>-69.6023</v>
      </c>
      <c r="BO4981" s="141">
        <v>1975</v>
      </c>
      <c r="BP4981" s="143" t="s">
        <v>26709</v>
      </c>
      <c r="BQ4981" s="143" t="s">
        <v>17560</v>
      </c>
    </row>
    <row r="4982" spans="15:69" x14ac:dyDescent="0.25">
      <c r="O4982" s="225" t="str">
        <f t="shared" si="1288"/>
        <v/>
      </c>
      <c r="BF4982" s="141">
        <v>14035</v>
      </c>
      <c r="BG4982" s="142" t="s">
        <v>4007</v>
      </c>
      <c r="BH4982" s="141" t="s">
        <v>180</v>
      </c>
      <c r="BI4982" s="141" t="s">
        <v>191</v>
      </c>
      <c r="BJ4982" s="141"/>
      <c r="BK4982" s="141" t="s">
        <v>4008</v>
      </c>
      <c r="BL4982" s="141" t="s">
        <v>4006</v>
      </c>
      <c r="BM4982" s="141">
        <v>47.457419999999999</v>
      </c>
      <c r="BN4982" s="141">
        <v>-69.157769999999999</v>
      </c>
      <c r="BO4982" s="141">
        <v>2004</v>
      </c>
      <c r="BP4982" s="143" t="s">
        <v>24197</v>
      </c>
      <c r="BQ4982" s="143" t="s">
        <v>17560</v>
      </c>
    </row>
    <row r="4983" spans="15:69" x14ac:dyDescent="0.25">
      <c r="O4983" s="225" t="str">
        <f t="shared" si="1288"/>
        <v/>
      </c>
      <c r="BF4983" s="141">
        <v>14035</v>
      </c>
      <c r="BG4983" s="142" t="s">
        <v>4009</v>
      </c>
      <c r="BH4983" s="141" t="s">
        <v>180</v>
      </c>
      <c r="BI4983" s="141" t="s">
        <v>178</v>
      </c>
      <c r="BJ4983" s="141"/>
      <c r="BK4983" s="141" t="s">
        <v>3747</v>
      </c>
      <c r="BL4983" s="141" t="s">
        <v>4010</v>
      </c>
      <c r="BM4983" s="141">
        <v>47.682429999999997</v>
      </c>
      <c r="BN4983" s="141">
        <v>-69.636859999999999</v>
      </c>
      <c r="BO4983" s="141">
        <v>2004</v>
      </c>
      <c r="BP4983" s="143" t="s">
        <v>26765</v>
      </c>
      <c r="BQ4983" s="143" t="s">
        <v>17560</v>
      </c>
    </row>
    <row r="4984" spans="15:69" x14ac:dyDescent="0.25">
      <c r="O4984" s="225" t="str">
        <f t="shared" si="1288"/>
        <v/>
      </c>
      <c r="BF4984" s="141">
        <v>14035</v>
      </c>
      <c r="BG4984" s="142" t="s">
        <v>26411</v>
      </c>
      <c r="BH4984" s="141" t="s">
        <v>478</v>
      </c>
      <c r="BI4984" s="141" t="s">
        <v>176</v>
      </c>
      <c r="BJ4984" s="141"/>
      <c r="BK4984" s="141" t="s">
        <v>4005</v>
      </c>
      <c r="BL4984" s="141" t="s">
        <v>4006</v>
      </c>
      <c r="BM4984" s="141">
        <v>47.667999000000002</v>
      </c>
      <c r="BN4984" s="141">
        <v>-69.6023</v>
      </c>
      <c r="BO4984" s="141">
        <v>1997</v>
      </c>
      <c r="BP4984" s="143" t="s">
        <v>26766</v>
      </c>
      <c r="BQ4984" s="143" t="s">
        <v>17560</v>
      </c>
    </row>
    <row r="4985" spans="15:69" x14ac:dyDescent="0.25">
      <c r="O4985" s="225" t="str">
        <f t="shared" si="1288"/>
        <v/>
      </c>
      <c r="BF4985" s="141">
        <v>14035</v>
      </c>
      <c r="BG4985" s="142" t="s">
        <v>26412</v>
      </c>
      <c r="BH4985" s="141" t="s">
        <v>478</v>
      </c>
      <c r="BI4985" s="141" t="s">
        <v>176</v>
      </c>
      <c r="BJ4985" s="141"/>
      <c r="BK4985" s="141" t="s">
        <v>2649</v>
      </c>
      <c r="BL4985" s="141" t="s">
        <v>4006</v>
      </c>
      <c r="BM4985" s="141">
        <v>47.668646699999996</v>
      </c>
      <c r="BN4985" s="141">
        <v>-69.602616699999999</v>
      </c>
      <c r="BO4985" s="141">
        <v>1975</v>
      </c>
      <c r="BP4985" s="143" t="s">
        <v>26767</v>
      </c>
      <c r="BQ4985" s="143" t="s">
        <v>17560</v>
      </c>
    </row>
    <row r="4986" spans="15:69" x14ac:dyDescent="0.25">
      <c r="O4986" s="225" t="str">
        <f t="shared" si="1288"/>
        <v/>
      </c>
      <c r="BF4986" s="141">
        <v>14040</v>
      </c>
      <c r="BG4986" s="142" t="s">
        <v>3898</v>
      </c>
      <c r="BH4986" s="141" t="s">
        <v>478</v>
      </c>
      <c r="BI4986" s="141" t="s">
        <v>177</v>
      </c>
      <c r="BJ4986" s="141"/>
      <c r="BK4986" s="141"/>
      <c r="BL4986" s="141" t="s">
        <v>3895</v>
      </c>
      <c r="BM4986" s="141">
        <v>47.67239</v>
      </c>
      <c r="BN4986" s="141">
        <v>-69.727339999999998</v>
      </c>
      <c r="BO4986" s="141">
        <v>2009</v>
      </c>
      <c r="BP4986" s="143" t="s">
        <v>24171</v>
      </c>
      <c r="BQ4986" s="143" t="s">
        <v>17560</v>
      </c>
    </row>
    <row r="4987" spans="15:69" x14ac:dyDescent="0.25">
      <c r="O4987" s="225" t="str">
        <f t="shared" si="1288"/>
        <v/>
      </c>
      <c r="BF4987" s="141">
        <v>16013</v>
      </c>
      <c r="BG4987" s="142" t="s">
        <v>5530</v>
      </c>
      <c r="BH4987" s="141" t="s">
        <v>478</v>
      </c>
      <c r="BI4987" s="141" t="s">
        <v>176</v>
      </c>
      <c r="BJ4987" s="141" t="s">
        <v>1742</v>
      </c>
      <c r="BK4987" s="141" t="s">
        <v>1794</v>
      </c>
      <c r="BL4987" s="141" t="s">
        <v>5520</v>
      </c>
      <c r="BM4987" s="141">
        <v>47.261212999999998</v>
      </c>
      <c r="BN4987" s="141">
        <v>-70.302115000000001</v>
      </c>
      <c r="BO4987" s="141">
        <v>2012</v>
      </c>
      <c r="BP4987" s="143" t="s">
        <v>176</v>
      </c>
      <c r="BQ4987" s="143" t="s">
        <v>17560</v>
      </c>
    </row>
    <row r="4988" spans="15:69" x14ac:dyDescent="0.25">
      <c r="O4988" s="225" t="str">
        <f t="shared" si="1288"/>
        <v/>
      </c>
      <c r="BF4988" s="141">
        <v>17078</v>
      </c>
      <c r="BG4988" s="142" t="s">
        <v>17071</v>
      </c>
      <c r="BH4988" s="141" t="s">
        <v>478</v>
      </c>
      <c r="BI4988" s="141" t="s">
        <v>177</v>
      </c>
      <c r="BJ4988" s="141" t="s">
        <v>17072</v>
      </c>
      <c r="BK4988" s="141" t="s">
        <v>17054</v>
      </c>
      <c r="BL4988" s="141" t="s">
        <v>17068</v>
      </c>
      <c r="BM4988" s="141">
        <v>47.080768996487997</v>
      </c>
      <c r="BN4988" s="141">
        <v>-70.324802029474398</v>
      </c>
      <c r="BO4988" s="141">
        <v>2004</v>
      </c>
      <c r="BP4988" s="143" t="s">
        <v>25440</v>
      </c>
      <c r="BQ4988" s="143" t="s">
        <v>17560</v>
      </c>
    </row>
    <row r="4989" spans="15:69" x14ac:dyDescent="0.25">
      <c r="O4989" s="225" t="str">
        <f t="shared" si="1288"/>
        <v/>
      </c>
      <c r="BF4989" s="141">
        <v>18005</v>
      </c>
      <c r="BG4989" s="142" t="s">
        <v>17105</v>
      </c>
      <c r="BH4989" s="141" t="s">
        <v>180</v>
      </c>
      <c r="BI4989" s="141" t="s">
        <v>191</v>
      </c>
      <c r="BJ4989" s="141" t="s">
        <v>1536</v>
      </c>
      <c r="BK4989" s="141" t="s">
        <v>17106</v>
      </c>
      <c r="BL4989" s="141" t="s">
        <v>17107</v>
      </c>
      <c r="BM4989" s="141">
        <v>46.586910000000003</v>
      </c>
      <c r="BN4989" s="141">
        <v>-70.062619999999995</v>
      </c>
      <c r="BO4989" s="141">
        <v>2000</v>
      </c>
      <c r="BP4989" s="143"/>
      <c r="BQ4989" s="143" t="s">
        <v>17560</v>
      </c>
    </row>
    <row r="4990" spans="15:69" x14ac:dyDescent="0.25">
      <c r="O4990" s="225" t="str">
        <f t="shared" si="1288"/>
        <v/>
      </c>
      <c r="BF4990" s="141">
        <v>18005</v>
      </c>
      <c r="BG4990" s="142" t="s">
        <v>26407</v>
      </c>
      <c r="BH4990" s="141" t="s">
        <v>180</v>
      </c>
      <c r="BI4990" s="141" t="s">
        <v>178</v>
      </c>
      <c r="BJ4990" s="141"/>
      <c r="BK4990" s="141"/>
      <c r="BL4990" s="141" t="s">
        <v>26575</v>
      </c>
      <c r="BM4990" s="141">
        <v>46.585630000000002</v>
      </c>
      <c r="BN4990" s="141">
        <v>-70.052120000000002</v>
      </c>
      <c r="BO4990" s="141">
        <v>2001</v>
      </c>
      <c r="BP4990" s="143" t="s">
        <v>23898</v>
      </c>
      <c r="BQ4990" s="143" t="s">
        <v>17560</v>
      </c>
    </row>
    <row r="4991" spans="15:69" x14ac:dyDescent="0.25">
      <c r="O4991" s="225" t="str">
        <f t="shared" si="1288"/>
        <v/>
      </c>
      <c r="BF4991" s="141">
        <v>18015</v>
      </c>
      <c r="BG4991" s="142" t="s">
        <v>1724</v>
      </c>
      <c r="BH4991" s="141" t="s">
        <v>478</v>
      </c>
      <c r="BI4991" s="141" t="s">
        <v>177</v>
      </c>
      <c r="BJ4991" s="141"/>
      <c r="BK4991" s="141" t="s">
        <v>1537</v>
      </c>
      <c r="BL4991" s="141" t="s">
        <v>1725</v>
      </c>
      <c r="BM4991" s="141">
        <v>46.652290000000001</v>
      </c>
      <c r="BN4991" s="141">
        <v>-70.150660000000002</v>
      </c>
      <c r="BO4991" s="141">
        <v>1985</v>
      </c>
      <c r="BP4991" s="143" t="s">
        <v>23899</v>
      </c>
      <c r="BQ4991" s="143" t="s">
        <v>17560</v>
      </c>
    </row>
    <row r="4992" spans="15:69" x14ac:dyDescent="0.25">
      <c r="O4992" s="225" t="str">
        <f t="shared" si="1288"/>
        <v/>
      </c>
      <c r="BF4992" s="141">
        <v>18015</v>
      </c>
      <c r="BG4992" s="142" t="s">
        <v>1726</v>
      </c>
      <c r="BH4992" s="141" t="s">
        <v>478</v>
      </c>
      <c r="BI4992" s="141" t="s">
        <v>176</v>
      </c>
      <c r="BJ4992" s="141" t="s">
        <v>1727</v>
      </c>
      <c r="BK4992" s="141" t="s">
        <v>1537</v>
      </c>
      <c r="BL4992" s="141" t="s">
        <v>1725</v>
      </c>
      <c r="BM4992" s="141">
        <v>46.652290000000001</v>
      </c>
      <c r="BN4992" s="141">
        <v>-70.150660000000002</v>
      </c>
      <c r="BO4992" s="141">
        <v>1985</v>
      </c>
      <c r="BP4992" s="143" t="s">
        <v>23900</v>
      </c>
      <c r="BQ4992" s="143" t="s">
        <v>17560</v>
      </c>
    </row>
    <row r="4993" spans="15:69" x14ac:dyDescent="0.25">
      <c r="O4993" s="225" t="str">
        <f t="shared" si="1288"/>
        <v/>
      </c>
      <c r="BF4993" s="141">
        <v>18015</v>
      </c>
      <c r="BG4993" s="142" t="s">
        <v>1952</v>
      </c>
      <c r="BH4993" s="141" t="s">
        <v>180</v>
      </c>
      <c r="BI4993" s="141" t="s">
        <v>178</v>
      </c>
      <c r="BJ4993" s="141" t="s">
        <v>1686</v>
      </c>
      <c r="BK4993" s="141" t="s">
        <v>1723</v>
      </c>
      <c r="BL4993" s="141" t="s">
        <v>1953</v>
      </c>
      <c r="BM4993" s="141">
        <v>46.65354</v>
      </c>
      <c r="BN4993" s="141">
        <v>-70.132769999999994</v>
      </c>
      <c r="BO4993" s="141">
        <v>1986</v>
      </c>
      <c r="BP4993" s="143"/>
      <c r="BQ4993" s="143" t="s">
        <v>17560</v>
      </c>
    </row>
    <row r="4994" spans="15:69" x14ac:dyDescent="0.25">
      <c r="O4994" s="225" t="str">
        <f t="shared" si="1288"/>
        <v/>
      </c>
      <c r="BF4994" s="141">
        <v>18025</v>
      </c>
      <c r="BG4994" s="142" t="s">
        <v>1948</v>
      </c>
      <c r="BH4994" s="141" t="s">
        <v>180</v>
      </c>
      <c r="BI4994" s="141" t="s">
        <v>178</v>
      </c>
      <c r="BJ4994" s="141"/>
      <c r="BK4994" s="141" t="s">
        <v>1810</v>
      </c>
      <c r="BL4994" s="141" t="s">
        <v>1949</v>
      </c>
      <c r="BM4994" s="141">
        <v>46.802489999999999</v>
      </c>
      <c r="BN4994" s="141">
        <v>-70.206140000000005</v>
      </c>
      <c r="BO4994" s="141">
        <v>2012</v>
      </c>
      <c r="BP4994" s="143" t="s">
        <v>484</v>
      </c>
      <c r="BQ4994" s="143" t="s">
        <v>17560</v>
      </c>
    </row>
    <row r="4995" spans="15:69" x14ac:dyDescent="0.25">
      <c r="O4995" s="225" t="str">
        <f t="shared" si="1288"/>
        <v/>
      </c>
      <c r="BF4995" s="141">
        <v>18025</v>
      </c>
      <c r="BG4995" s="142" t="s">
        <v>1950</v>
      </c>
      <c r="BH4995" s="141" t="s">
        <v>180</v>
      </c>
      <c r="BI4995" s="141" t="s">
        <v>191</v>
      </c>
      <c r="BJ4995" s="141"/>
      <c r="BK4995" s="141" t="s">
        <v>1546</v>
      </c>
      <c r="BL4995" s="141" t="s">
        <v>1951</v>
      </c>
      <c r="BM4995" s="141">
        <v>46.809229112994601</v>
      </c>
      <c r="BN4995" s="141">
        <v>-70.190874952601504</v>
      </c>
      <c r="BO4995" s="141">
        <v>2012</v>
      </c>
      <c r="BP4995" s="143" t="s">
        <v>483</v>
      </c>
      <c r="BQ4995" s="143" t="s">
        <v>17560</v>
      </c>
    </row>
    <row r="4996" spans="15:69" x14ac:dyDescent="0.25">
      <c r="O4996" s="225" t="str">
        <f t="shared" si="1288"/>
        <v/>
      </c>
      <c r="BF4996" s="141">
        <v>18030</v>
      </c>
      <c r="BG4996" s="142" t="s">
        <v>17121</v>
      </c>
      <c r="BH4996" s="141" t="s">
        <v>180</v>
      </c>
      <c r="BI4996" s="141" t="s">
        <v>191</v>
      </c>
      <c r="BJ4996" s="141" t="s">
        <v>2088</v>
      </c>
      <c r="BK4996" s="141" t="s">
        <v>17122</v>
      </c>
      <c r="BL4996" s="141" t="s">
        <v>16895</v>
      </c>
      <c r="BM4996" s="141">
        <v>46.74586</v>
      </c>
      <c r="BN4996" s="141">
        <v>-70.337906000000004</v>
      </c>
      <c r="BO4996" s="141">
        <v>2015</v>
      </c>
      <c r="BP4996" s="143"/>
      <c r="BQ4996" s="143" t="s">
        <v>17560</v>
      </c>
    </row>
    <row r="4997" spans="15:69" x14ac:dyDescent="0.25">
      <c r="O4997" s="225" t="str">
        <f t="shared" si="1288"/>
        <v/>
      </c>
      <c r="BF4997" s="141">
        <v>18030</v>
      </c>
      <c r="BG4997" s="142" t="s">
        <v>17000</v>
      </c>
      <c r="BH4997" s="141" t="s">
        <v>180</v>
      </c>
      <c r="BI4997" s="141" t="s">
        <v>191</v>
      </c>
      <c r="BJ4997" s="141" t="s">
        <v>2136</v>
      </c>
      <c r="BK4997" s="141" t="s">
        <v>17001</v>
      </c>
      <c r="BL4997" s="141" t="s">
        <v>16895</v>
      </c>
      <c r="BM4997" s="141">
        <v>46.741107999999997</v>
      </c>
      <c r="BN4997" s="141">
        <v>-70.345825000000005</v>
      </c>
      <c r="BO4997" s="141">
        <v>2015</v>
      </c>
      <c r="BP4997" s="143"/>
      <c r="BQ4997" s="143" t="s">
        <v>17560</v>
      </c>
    </row>
    <row r="4998" spans="15:69" x14ac:dyDescent="0.25">
      <c r="O4998" s="225" t="str">
        <f t="shared" si="1288"/>
        <v/>
      </c>
      <c r="BF4998" s="141">
        <v>18030</v>
      </c>
      <c r="BG4998" s="142" t="s">
        <v>17002</v>
      </c>
      <c r="BH4998" s="141" t="s">
        <v>180</v>
      </c>
      <c r="BI4998" s="141" t="s">
        <v>191</v>
      </c>
      <c r="BJ4998" s="141" t="s">
        <v>2139</v>
      </c>
      <c r="BK4998" s="141" t="s">
        <v>17003</v>
      </c>
      <c r="BL4998" s="141" t="s">
        <v>17004</v>
      </c>
      <c r="BM4998" s="141">
        <v>46.731859999999998</v>
      </c>
      <c r="BN4998" s="141">
        <v>-70.361279999999994</v>
      </c>
      <c r="BO4998" s="141">
        <v>2015</v>
      </c>
      <c r="BP4998" s="143"/>
      <c r="BQ4998" s="143" t="s">
        <v>17560</v>
      </c>
    </row>
    <row r="4999" spans="15:69" x14ac:dyDescent="0.25">
      <c r="O4999" s="225" t="str">
        <f t="shared" si="1288"/>
        <v/>
      </c>
      <c r="BF4999" s="141">
        <v>16013</v>
      </c>
      <c r="BG4999" s="142" t="s">
        <v>5767</v>
      </c>
      <c r="BH4999" s="141" t="s">
        <v>180</v>
      </c>
      <c r="BI4999" s="141" t="s">
        <v>191</v>
      </c>
      <c r="BJ4999" s="141" t="s">
        <v>2136</v>
      </c>
      <c r="BK4999" s="141" t="s">
        <v>4376</v>
      </c>
      <c r="BL4999" s="141" t="s">
        <v>5768</v>
      </c>
      <c r="BM4999" s="141">
        <v>47.255330999999998</v>
      </c>
      <c r="BN4999" s="141">
        <v>-70.303783999999993</v>
      </c>
      <c r="BO4999" s="141">
        <v>1988</v>
      </c>
      <c r="BP4999" s="143" t="s">
        <v>24402</v>
      </c>
      <c r="BQ4999" s="143" t="s">
        <v>17560</v>
      </c>
    </row>
    <row r="5000" spans="15:69" x14ac:dyDescent="0.25">
      <c r="O5000" s="225" t="str">
        <f t="shared" si="1288"/>
        <v/>
      </c>
      <c r="BF5000" s="141">
        <v>16013</v>
      </c>
      <c r="BG5000" s="142" t="s">
        <v>5769</v>
      </c>
      <c r="BH5000" s="141" t="s">
        <v>180</v>
      </c>
      <c r="BI5000" s="141" t="s">
        <v>191</v>
      </c>
      <c r="BJ5000" s="141" t="s">
        <v>2139</v>
      </c>
      <c r="BK5000" s="141" t="s">
        <v>1708</v>
      </c>
      <c r="BL5000" s="141" t="s">
        <v>5770</v>
      </c>
      <c r="BM5000" s="141">
        <v>47.264949999999999</v>
      </c>
      <c r="BN5000" s="141">
        <v>-70.300161000000003</v>
      </c>
      <c r="BO5000" s="141">
        <v>2011</v>
      </c>
      <c r="BP5000" s="143" t="s">
        <v>24402</v>
      </c>
      <c r="BQ5000" s="143" t="s">
        <v>17560</v>
      </c>
    </row>
    <row r="5001" spans="15:69" x14ac:dyDescent="0.25">
      <c r="O5001" s="225" t="str">
        <f t="shared" si="1288"/>
        <v/>
      </c>
      <c r="BF5001" s="141">
        <v>16023</v>
      </c>
      <c r="BG5001" s="142" t="s">
        <v>1570</v>
      </c>
      <c r="BH5001" s="141" t="s">
        <v>478</v>
      </c>
      <c r="BI5001" s="141" t="s">
        <v>177</v>
      </c>
      <c r="BJ5001" s="141" t="s">
        <v>1571</v>
      </c>
      <c r="BK5001" s="141" t="s">
        <v>1559</v>
      </c>
      <c r="BL5001" s="141" t="s">
        <v>1560</v>
      </c>
      <c r="BM5001" s="141">
        <v>47.418032930593</v>
      </c>
      <c r="BN5001" s="141">
        <v>-70.380667666746106</v>
      </c>
      <c r="BO5001" s="141">
        <v>2005</v>
      </c>
      <c r="BP5001" s="143" t="s">
        <v>26711</v>
      </c>
      <c r="BQ5001" s="143" t="s">
        <v>17560</v>
      </c>
    </row>
    <row r="5002" spans="15:69" x14ac:dyDescent="0.25">
      <c r="O5002" s="225" t="str">
        <f t="shared" si="1288"/>
        <v/>
      </c>
      <c r="BF5002" s="141">
        <v>16023</v>
      </c>
      <c r="BG5002" s="142" t="s">
        <v>1908</v>
      </c>
      <c r="BH5002" s="141" t="s">
        <v>478</v>
      </c>
      <c r="BI5002" s="141" t="s">
        <v>177</v>
      </c>
      <c r="BJ5002" s="141" t="s">
        <v>1909</v>
      </c>
      <c r="BK5002" s="141" t="s">
        <v>1559</v>
      </c>
      <c r="BL5002" s="141" t="s">
        <v>1560</v>
      </c>
      <c r="BM5002" s="141">
        <v>47.418032930593</v>
      </c>
      <c r="BN5002" s="141">
        <v>-70.380667666746106</v>
      </c>
      <c r="BO5002" s="141">
        <v>2005</v>
      </c>
      <c r="BP5002" s="143" t="s">
        <v>26771</v>
      </c>
      <c r="BQ5002" s="143" t="s">
        <v>17560</v>
      </c>
    </row>
    <row r="5003" spans="15:69" x14ac:dyDescent="0.25">
      <c r="O5003" s="225" t="str">
        <f t="shared" si="1288"/>
        <v/>
      </c>
      <c r="BF5003" s="141">
        <v>16023</v>
      </c>
      <c r="BG5003" s="142" t="s">
        <v>1910</v>
      </c>
      <c r="BH5003" s="141" t="s">
        <v>180</v>
      </c>
      <c r="BI5003" s="141" t="s">
        <v>178</v>
      </c>
      <c r="BJ5003" s="141" t="s">
        <v>1911</v>
      </c>
      <c r="BK5003" s="141" t="s">
        <v>1912</v>
      </c>
      <c r="BL5003" s="141" t="s">
        <v>1555</v>
      </c>
      <c r="BM5003" s="141">
        <v>47.387926389004299</v>
      </c>
      <c r="BN5003" s="141">
        <v>-70.425582351963698</v>
      </c>
      <c r="BO5003" s="141">
        <v>2005</v>
      </c>
      <c r="BP5003" s="143" t="s">
        <v>26768</v>
      </c>
      <c r="BQ5003" s="143" t="s">
        <v>17560</v>
      </c>
    </row>
    <row r="5004" spans="15:69" x14ac:dyDescent="0.25">
      <c r="O5004" s="225" t="str">
        <f t="shared" si="1288"/>
        <v/>
      </c>
      <c r="BF5004" s="141">
        <v>16023</v>
      </c>
      <c r="BG5004" s="142" t="s">
        <v>1913</v>
      </c>
      <c r="BH5004" s="141" t="s">
        <v>180</v>
      </c>
      <c r="BI5004" s="141" t="s">
        <v>191</v>
      </c>
      <c r="BJ5004" s="141" t="s">
        <v>1539</v>
      </c>
      <c r="BK5004" s="141" t="s">
        <v>1914</v>
      </c>
      <c r="BL5004" s="141" t="s">
        <v>1555</v>
      </c>
      <c r="BM5004" s="141">
        <v>47.368223999999998</v>
      </c>
      <c r="BN5004" s="141">
        <v>-70.401576000000006</v>
      </c>
      <c r="BO5004" s="141">
        <v>2004</v>
      </c>
      <c r="BP5004" s="143" t="s">
        <v>26769</v>
      </c>
      <c r="BQ5004" s="143" t="s">
        <v>17560</v>
      </c>
    </row>
    <row r="5005" spans="15:69" x14ac:dyDescent="0.25">
      <c r="O5005" s="225" t="str">
        <f t="shared" si="1288"/>
        <v/>
      </c>
      <c r="BF5005" s="141">
        <v>16023</v>
      </c>
      <c r="BG5005" s="142" t="s">
        <v>1915</v>
      </c>
      <c r="BH5005" s="141" t="s">
        <v>180</v>
      </c>
      <c r="BI5005" s="141" t="s">
        <v>191</v>
      </c>
      <c r="BJ5005" s="141" t="s">
        <v>1536</v>
      </c>
      <c r="BK5005" s="141" t="s">
        <v>1916</v>
      </c>
      <c r="BL5005" s="141" t="s">
        <v>1555</v>
      </c>
      <c r="BM5005" s="141">
        <v>47.369368999999999</v>
      </c>
      <c r="BN5005" s="141">
        <v>-70.402311999999995</v>
      </c>
      <c r="BO5005" s="141">
        <v>2004</v>
      </c>
      <c r="BP5005" s="143" t="s">
        <v>26770</v>
      </c>
      <c r="BQ5005" s="143" t="s">
        <v>17560</v>
      </c>
    </row>
    <row r="5006" spans="15:69" x14ac:dyDescent="0.25">
      <c r="O5006" s="225" t="str">
        <f t="shared" ref="O5006:O5069" si="1289">IF(OR(B5006="",C5006="",G5006="",H5006="",I5006="",AND(J5006="",BW5006=FALSE),AND(K5006="",BX5006=FALSE),AND(L5006="",BY5006=FALSE),AND(M5006="",BZ5006=FALSE)),"",(IF(AND(100&gt;=CG5006,CG5006&gt;80),"A",IF(AND(80&gt;=CG5006,CG5006&gt;60),"B",IF(AND(60&gt;=CG5006,CG5006&gt;40),"C",IF(AND(40&gt;=CG5006,CG5006&gt;20),"D","E"))))))</f>
        <v/>
      </c>
      <c r="BF5006" s="141">
        <v>16055</v>
      </c>
      <c r="BG5006" s="142" t="s">
        <v>5807</v>
      </c>
      <c r="BH5006" s="141" t="s">
        <v>478</v>
      </c>
      <c r="BI5006" s="141" t="s">
        <v>176</v>
      </c>
      <c r="BJ5006" s="141" t="s">
        <v>5808</v>
      </c>
      <c r="BK5006" s="141"/>
      <c r="BL5006" s="141" t="s">
        <v>5504</v>
      </c>
      <c r="BM5006" s="141">
        <v>47.557650000000002</v>
      </c>
      <c r="BN5006" s="141">
        <v>-70.553330000000003</v>
      </c>
      <c r="BO5006" s="141">
        <v>2003</v>
      </c>
      <c r="BP5006" s="143" t="s">
        <v>24412</v>
      </c>
      <c r="BQ5006" s="143" t="s">
        <v>17560</v>
      </c>
    </row>
    <row r="5007" spans="15:69" x14ac:dyDescent="0.25">
      <c r="O5007" s="225" t="str">
        <f t="shared" si="1289"/>
        <v/>
      </c>
      <c r="BF5007" s="141">
        <v>16023</v>
      </c>
      <c r="BG5007" s="142" t="s">
        <v>1917</v>
      </c>
      <c r="BH5007" s="141" t="s">
        <v>180</v>
      </c>
      <c r="BI5007" s="141" t="s">
        <v>191</v>
      </c>
      <c r="BJ5007" s="141" t="s">
        <v>1918</v>
      </c>
      <c r="BK5007" s="141" t="s">
        <v>1919</v>
      </c>
      <c r="BL5007" s="141" t="s">
        <v>1555</v>
      </c>
      <c r="BM5007" s="141">
        <v>47.387411</v>
      </c>
      <c r="BN5007" s="141">
        <v>-70.430983999999995</v>
      </c>
      <c r="BO5007" s="141">
        <v>2004</v>
      </c>
      <c r="BP5007" s="143" t="s">
        <v>26770</v>
      </c>
      <c r="BQ5007" s="143" t="s">
        <v>17560</v>
      </c>
    </row>
    <row r="5008" spans="15:69" x14ac:dyDescent="0.25">
      <c r="O5008" s="225" t="str">
        <f t="shared" si="1289"/>
        <v/>
      </c>
      <c r="BF5008" s="141">
        <v>16023</v>
      </c>
      <c r="BG5008" s="142" t="s">
        <v>1920</v>
      </c>
      <c r="BH5008" s="141" t="s">
        <v>180</v>
      </c>
      <c r="BI5008" s="141" t="s">
        <v>191</v>
      </c>
      <c r="BJ5008" s="141" t="s">
        <v>1921</v>
      </c>
      <c r="BK5008" s="141" t="s">
        <v>1912</v>
      </c>
      <c r="BL5008" s="141" t="s">
        <v>1555</v>
      </c>
      <c r="BM5008" s="141">
        <v>47.387926389004299</v>
      </c>
      <c r="BN5008" s="141">
        <v>-70.425582351963698</v>
      </c>
      <c r="BO5008" s="141">
        <v>2004</v>
      </c>
      <c r="BP5008" s="143" t="s">
        <v>26770</v>
      </c>
      <c r="BQ5008" s="143" t="s">
        <v>17560</v>
      </c>
    </row>
    <row r="5009" spans="15:69" x14ac:dyDescent="0.25">
      <c r="O5009" s="225" t="str">
        <f t="shared" si="1289"/>
        <v/>
      </c>
      <c r="BF5009" s="141">
        <v>16023</v>
      </c>
      <c r="BG5009" s="142" t="s">
        <v>5531</v>
      </c>
      <c r="BH5009" s="141" t="s">
        <v>180</v>
      </c>
      <c r="BI5009" s="141" t="s">
        <v>191</v>
      </c>
      <c r="BJ5009" s="141" t="s">
        <v>4557</v>
      </c>
      <c r="BK5009" s="141" t="s">
        <v>5532</v>
      </c>
      <c r="BL5009" s="141" t="s">
        <v>1555</v>
      </c>
      <c r="BM5009" s="141">
        <v>47.409185000000001</v>
      </c>
      <c r="BN5009" s="141">
        <v>-70.410186999999993</v>
      </c>
      <c r="BO5009" s="141">
        <v>2005</v>
      </c>
      <c r="BP5009" s="143" t="s">
        <v>26770</v>
      </c>
      <c r="BQ5009" s="143" t="s">
        <v>17560</v>
      </c>
    </row>
    <row r="5010" spans="15:69" x14ac:dyDescent="0.25">
      <c r="O5010" s="225" t="str">
        <f t="shared" si="1289"/>
        <v/>
      </c>
      <c r="BF5010" s="141">
        <v>16055</v>
      </c>
      <c r="BG5010" s="142" t="s">
        <v>5809</v>
      </c>
      <c r="BH5010" s="141" t="s">
        <v>478</v>
      </c>
      <c r="BI5010" s="141" t="s">
        <v>176</v>
      </c>
      <c r="BJ5010" s="141" t="s">
        <v>5810</v>
      </c>
      <c r="BK5010" s="141"/>
      <c r="BL5010" s="141" t="s">
        <v>5504</v>
      </c>
      <c r="BM5010" s="141">
        <v>47.557499999999997</v>
      </c>
      <c r="BN5010" s="141">
        <v>-70.551190000000005</v>
      </c>
      <c r="BO5010" s="141">
        <v>2001</v>
      </c>
      <c r="BP5010" s="143" t="s">
        <v>24412</v>
      </c>
      <c r="BQ5010" s="143" t="s">
        <v>17560</v>
      </c>
    </row>
    <row r="5011" spans="15:69" x14ac:dyDescent="0.25">
      <c r="O5011" s="225" t="str">
        <f t="shared" si="1289"/>
        <v/>
      </c>
      <c r="BF5011" s="141">
        <v>16055</v>
      </c>
      <c r="BG5011" s="142" t="s">
        <v>5811</v>
      </c>
      <c r="BH5011" s="141" t="s">
        <v>478</v>
      </c>
      <c r="BI5011" s="141" t="s">
        <v>177</v>
      </c>
      <c r="BJ5011" s="141" t="s">
        <v>5812</v>
      </c>
      <c r="BK5011" s="141"/>
      <c r="BL5011" s="141" t="s">
        <v>5504</v>
      </c>
      <c r="BM5011" s="141">
        <v>47.557499999999997</v>
      </c>
      <c r="BN5011" s="141">
        <v>-70.550280000000001</v>
      </c>
      <c r="BO5011" s="141">
        <v>2001</v>
      </c>
      <c r="BP5011" s="143" t="s">
        <v>1807</v>
      </c>
      <c r="BQ5011" s="143" t="s">
        <v>17560</v>
      </c>
    </row>
    <row r="5012" spans="15:69" x14ac:dyDescent="0.25">
      <c r="O5012" s="225" t="str">
        <f t="shared" si="1289"/>
        <v/>
      </c>
      <c r="BF5012" s="141">
        <v>17020</v>
      </c>
      <c r="BG5012" s="142" t="s">
        <v>16897</v>
      </c>
      <c r="BH5012" s="141" t="s">
        <v>180</v>
      </c>
      <c r="BI5012" s="141" t="s">
        <v>178</v>
      </c>
      <c r="BJ5012" s="141"/>
      <c r="BK5012" s="141" t="s">
        <v>2342</v>
      </c>
      <c r="BL5012" s="141" t="s">
        <v>16898</v>
      </c>
      <c r="BM5012" s="141">
        <v>46.888500000000001</v>
      </c>
      <c r="BN5012" s="141">
        <v>-70.056100000000001</v>
      </c>
      <c r="BO5012" s="141">
        <v>2004</v>
      </c>
      <c r="BP5012" s="143" t="s">
        <v>25362</v>
      </c>
      <c r="BQ5012" s="143" t="s">
        <v>17560</v>
      </c>
    </row>
    <row r="5013" spans="15:69" x14ac:dyDescent="0.25">
      <c r="O5013" s="225" t="str">
        <f t="shared" si="1289"/>
        <v/>
      </c>
      <c r="BF5013" s="141">
        <v>17035</v>
      </c>
      <c r="BG5013" s="142" t="s">
        <v>17590</v>
      </c>
      <c r="BH5013" s="141" t="s">
        <v>180</v>
      </c>
      <c r="BI5013" s="141" t="s">
        <v>191</v>
      </c>
      <c r="BJ5013" s="141" t="s">
        <v>17591</v>
      </c>
      <c r="BK5013" s="141" t="s">
        <v>12666</v>
      </c>
      <c r="BL5013" s="141" t="s">
        <v>17592</v>
      </c>
      <c r="BM5013" s="141">
        <v>47.094029999999997</v>
      </c>
      <c r="BN5013" s="141">
        <v>-69.992440000000002</v>
      </c>
      <c r="BO5013" s="141">
        <v>1986</v>
      </c>
      <c r="BP5013" s="143"/>
      <c r="BQ5013" s="143" t="s">
        <v>17560</v>
      </c>
    </row>
    <row r="5014" spans="15:69" x14ac:dyDescent="0.25">
      <c r="O5014" s="225" t="str">
        <f t="shared" si="1289"/>
        <v/>
      </c>
      <c r="BF5014" s="141">
        <v>17060</v>
      </c>
      <c r="BG5014" s="142" t="s">
        <v>17581</v>
      </c>
      <c r="BH5014" s="141" t="s">
        <v>180</v>
      </c>
      <c r="BI5014" s="141" t="s">
        <v>1269</v>
      </c>
      <c r="BJ5014" s="141"/>
      <c r="BK5014" s="141" t="s">
        <v>4160</v>
      </c>
      <c r="BL5014" s="141" t="s">
        <v>1616</v>
      </c>
      <c r="BM5014" s="141">
        <v>47.298540000000003</v>
      </c>
      <c r="BN5014" s="141">
        <v>-70.086950000000002</v>
      </c>
      <c r="BO5014" s="141">
        <v>1998</v>
      </c>
      <c r="BP5014" s="143"/>
      <c r="BQ5014" s="143" t="s">
        <v>17560</v>
      </c>
    </row>
    <row r="5015" spans="15:69" x14ac:dyDescent="0.25">
      <c r="O5015" s="225" t="str">
        <f t="shared" si="1289"/>
        <v/>
      </c>
      <c r="BF5015" s="141">
        <v>17065</v>
      </c>
      <c r="BG5015" s="142" t="s">
        <v>17036</v>
      </c>
      <c r="BH5015" s="141" t="s">
        <v>478</v>
      </c>
      <c r="BI5015" s="141" t="s">
        <v>176</v>
      </c>
      <c r="BJ5015" s="141" t="s">
        <v>17037</v>
      </c>
      <c r="BK5015" s="141" t="s">
        <v>17038</v>
      </c>
      <c r="BL5015" s="141" t="s">
        <v>17039</v>
      </c>
      <c r="BM5015" s="141">
        <v>47.29824</v>
      </c>
      <c r="BN5015" s="141">
        <v>-70.08717</v>
      </c>
      <c r="BO5015" s="141">
        <v>2010</v>
      </c>
      <c r="BP5015" s="143"/>
      <c r="BQ5015" s="143" t="s">
        <v>17560</v>
      </c>
    </row>
    <row r="5016" spans="15:69" x14ac:dyDescent="0.25">
      <c r="O5016" s="225" t="str">
        <f t="shared" si="1289"/>
        <v/>
      </c>
      <c r="BF5016" s="141">
        <v>17065</v>
      </c>
      <c r="BG5016" s="142" t="s">
        <v>17040</v>
      </c>
      <c r="BH5016" s="141" t="s">
        <v>478</v>
      </c>
      <c r="BI5016" s="141" t="s">
        <v>176</v>
      </c>
      <c r="BJ5016" s="141"/>
      <c r="BK5016" s="141" t="s">
        <v>16287</v>
      </c>
      <c r="BL5016" s="141" t="s">
        <v>17041</v>
      </c>
      <c r="BM5016" s="141">
        <v>47.3127</v>
      </c>
      <c r="BN5016" s="141">
        <v>-70.139939999999996</v>
      </c>
      <c r="BO5016" s="141">
        <v>2011</v>
      </c>
      <c r="BP5016" s="143" t="s">
        <v>25438</v>
      </c>
      <c r="BQ5016" s="143" t="s">
        <v>17560</v>
      </c>
    </row>
    <row r="5017" spans="15:69" x14ac:dyDescent="0.25">
      <c r="O5017" s="225" t="str">
        <f t="shared" si="1289"/>
        <v/>
      </c>
      <c r="BF5017" s="141">
        <v>16023</v>
      </c>
      <c r="BG5017" s="142" t="s">
        <v>5631</v>
      </c>
      <c r="BH5017" s="141" t="s">
        <v>180</v>
      </c>
      <c r="BI5017" s="141" t="s">
        <v>191</v>
      </c>
      <c r="BJ5017" s="141" t="s">
        <v>5632</v>
      </c>
      <c r="BK5017" s="141" t="s">
        <v>1815</v>
      </c>
      <c r="BL5017" s="141" t="s">
        <v>5633</v>
      </c>
      <c r="BM5017" s="141">
        <v>47.419238999999997</v>
      </c>
      <c r="BN5017" s="141">
        <v>-70.385812000000001</v>
      </c>
      <c r="BO5017" s="141">
        <v>2005</v>
      </c>
      <c r="BP5017" s="143" t="s">
        <v>26770</v>
      </c>
      <c r="BQ5017" s="143" t="s">
        <v>17560</v>
      </c>
    </row>
    <row r="5018" spans="15:69" x14ac:dyDescent="0.25">
      <c r="O5018" s="225" t="str">
        <f t="shared" si="1289"/>
        <v/>
      </c>
      <c r="BF5018" s="141">
        <v>16023</v>
      </c>
      <c r="BG5018" s="142" t="s">
        <v>5634</v>
      </c>
      <c r="BH5018" s="141" t="s">
        <v>180</v>
      </c>
      <c r="BI5018" s="141" t="s">
        <v>191</v>
      </c>
      <c r="BJ5018" s="141" t="s">
        <v>4552</v>
      </c>
      <c r="BK5018" s="141" t="s">
        <v>5635</v>
      </c>
      <c r="BL5018" s="141" t="s">
        <v>1555</v>
      </c>
      <c r="BM5018" s="141">
        <v>47.424332999999997</v>
      </c>
      <c r="BN5018" s="141">
        <v>-70.359845000000007</v>
      </c>
      <c r="BO5018" s="141">
        <v>2005</v>
      </c>
      <c r="BP5018" s="143" t="s">
        <v>26770</v>
      </c>
      <c r="BQ5018" s="143" t="s">
        <v>17560</v>
      </c>
    </row>
    <row r="5019" spans="15:69" x14ac:dyDescent="0.25">
      <c r="O5019" s="225" t="str">
        <f t="shared" si="1289"/>
        <v/>
      </c>
      <c r="BF5019" s="141">
        <v>16023</v>
      </c>
      <c r="BG5019" s="142" t="s">
        <v>5636</v>
      </c>
      <c r="BH5019" s="141" t="s">
        <v>180</v>
      </c>
      <c r="BI5019" s="141" t="s">
        <v>191</v>
      </c>
      <c r="BJ5019" s="141" t="s">
        <v>4280</v>
      </c>
      <c r="BK5019" s="141" t="s">
        <v>1708</v>
      </c>
      <c r="BL5019" s="141" t="s">
        <v>1560</v>
      </c>
      <c r="BM5019" s="141">
        <v>47.42042</v>
      </c>
      <c r="BN5019" s="141">
        <v>-70.391194999999996</v>
      </c>
      <c r="BO5019" s="141">
        <v>2005</v>
      </c>
      <c r="BP5019" s="143" t="s">
        <v>26770</v>
      </c>
      <c r="BQ5019" s="143" t="s">
        <v>17560</v>
      </c>
    </row>
    <row r="5020" spans="15:69" x14ac:dyDescent="0.25">
      <c r="O5020" s="225" t="str">
        <f t="shared" si="1289"/>
        <v/>
      </c>
      <c r="BF5020" s="141">
        <v>16055</v>
      </c>
      <c r="BG5020" s="142" t="s">
        <v>5813</v>
      </c>
      <c r="BH5020" s="141" t="s">
        <v>180</v>
      </c>
      <c r="BI5020" s="141" t="s">
        <v>178</v>
      </c>
      <c r="BJ5020" s="141" t="s">
        <v>1573</v>
      </c>
      <c r="BK5020" s="141"/>
      <c r="BL5020" s="141" t="s">
        <v>5814</v>
      </c>
      <c r="BM5020" s="141">
        <v>47.557850000000002</v>
      </c>
      <c r="BN5020" s="141">
        <v>-70.528739999999999</v>
      </c>
      <c r="BO5020" s="141">
        <v>1990</v>
      </c>
      <c r="BP5020" s="143" t="s">
        <v>24413</v>
      </c>
      <c r="BQ5020" s="143" t="s">
        <v>17560</v>
      </c>
    </row>
    <row r="5021" spans="15:69" x14ac:dyDescent="0.25">
      <c r="O5021" s="225" t="str">
        <f t="shared" si="1289"/>
        <v/>
      </c>
      <c r="BF5021" s="141">
        <v>16055</v>
      </c>
      <c r="BG5021" s="142" t="s">
        <v>5815</v>
      </c>
      <c r="BH5021" s="141" t="s">
        <v>180</v>
      </c>
      <c r="BI5021" s="141" t="s">
        <v>191</v>
      </c>
      <c r="BJ5021" s="141" t="s">
        <v>191</v>
      </c>
      <c r="BK5021" s="141"/>
      <c r="BL5021" s="141" t="s">
        <v>5816</v>
      </c>
      <c r="BM5021" s="141">
        <v>47.546469999999999</v>
      </c>
      <c r="BN5021" s="141">
        <v>-70.527550000000005</v>
      </c>
      <c r="BO5021" s="141">
        <v>1990</v>
      </c>
      <c r="BP5021" s="143" t="s">
        <v>1727</v>
      </c>
      <c r="BQ5021" s="143" t="s">
        <v>17560</v>
      </c>
    </row>
    <row r="5022" spans="15:69" x14ac:dyDescent="0.25">
      <c r="O5022" s="225" t="str">
        <f t="shared" si="1289"/>
        <v/>
      </c>
      <c r="BF5022" s="141">
        <v>18045</v>
      </c>
      <c r="BG5022" s="142" t="s">
        <v>17274</v>
      </c>
      <c r="BH5022" s="141" t="s">
        <v>180</v>
      </c>
      <c r="BI5022" s="141" t="s">
        <v>191</v>
      </c>
      <c r="BJ5022" s="141" t="s">
        <v>14191</v>
      </c>
      <c r="BK5022" s="141"/>
      <c r="BL5022" s="141"/>
      <c r="BM5022" s="141">
        <v>47.03942</v>
      </c>
      <c r="BN5022" s="141">
        <v>-70.465119999999999</v>
      </c>
      <c r="BO5022" s="141">
        <v>1995</v>
      </c>
      <c r="BP5022" s="143"/>
      <c r="BQ5022" s="143" t="s">
        <v>17560</v>
      </c>
    </row>
    <row r="5023" spans="15:69" x14ac:dyDescent="0.25">
      <c r="O5023" s="225" t="str">
        <f t="shared" si="1289"/>
        <v/>
      </c>
      <c r="BF5023" s="141">
        <v>18045</v>
      </c>
      <c r="BG5023" s="142" t="s">
        <v>17275</v>
      </c>
      <c r="BH5023" s="141" t="s">
        <v>180</v>
      </c>
      <c r="BI5023" s="141" t="s">
        <v>191</v>
      </c>
      <c r="BJ5023" s="141" t="s">
        <v>17276</v>
      </c>
      <c r="BK5023" s="141"/>
      <c r="BL5023" s="141"/>
      <c r="BM5023" s="141">
        <v>47.037230000000001</v>
      </c>
      <c r="BN5023" s="141">
        <v>-70.429839999999999</v>
      </c>
      <c r="BO5023" s="141">
        <v>1995</v>
      </c>
      <c r="BP5023" s="143"/>
      <c r="BQ5023" s="143" t="s">
        <v>17560</v>
      </c>
    </row>
    <row r="5024" spans="15:69" x14ac:dyDescent="0.25">
      <c r="O5024" s="225" t="str">
        <f t="shared" si="1289"/>
        <v/>
      </c>
      <c r="BF5024" s="141">
        <v>17065</v>
      </c>
      <c r="BG5024" s="142" t="s">
        <v>17042</v>
      </c>
      <c r="BH5024" s="141" t="s">
        <v>180</v>
      </c>
      <c r="BI5024" s="141" t="s">
        <v>178</v>
      </c>
      <c r="BJ5024" s="141"/>
      <c r="BK5024" s="141" t="s">
        <v>17043</v>
      </c>
      <c r="BL5024" s="141" t="s">
        <v>17044</v>
      </c>
      <c r="BM5024" s="141">
        <v>47.310789999999997</v>
      </c>
      <c r="BN5024" s="141">
        <v>-70.167479999999998</v>
      </c>
      <c r="BO5024" s="141">
        <v>2011</v>
      </c>
      <c r="BP5024" s="143" t="s">
        <v>26732</v>
      </c>
      <c r="BQ5024" s="143" t="s">
        <v>17560</v>
      </c>
    </row>
    <row r="5025" spans="15:69" x14ac:dyDescent="0.25">
      <c r="O5025" s="225" t="str">
        <f t="shared" si="1289"/>
        <v/>
      </c>
      <c r="BF5025" s="141">
        <v>17065</v>
      </c>
      <c r="BG5025" s="142" t="s">
        <v>17045</v>
      </c>
      <c r="BH5025" s="141" t="s">
        <v>180</v>
      </c>
      <c r="BI5025" s="141" t="s">
        <v>191</v>
      </c>
      <c r="BJ5025" s="141" t="s">
        <v>17046</v>
      </c>
      <c r="BK5025" s="141" t="s">
        <v>17047</v>
      </c>
      <c r="BL5025" s="141" t="s">
        <v>17044</v>
      </c>
      <c r="BM5025" s="141">
        <v>47.311199999999999</v>
      </c>
      <c r="BN5025" s="141">
        <v>-70.176779999999994</v>
      </c>
      <c r="BO5025" s="141">
        <v>2014</v>
      </c>
      <c r="BP5025" s="143"/>
      <c r="BQ5025" s="143" t="s">
        <v>17560</v>
      </c>
    </row>
    <row r="5026" spans="15:69" x14ac:dyDescent="0.25">
      <c r="O5026" s="225" t="str">
        <f t="shared" si="1289"/>
        <v/>
      </c>
      <c r="BF5026" s="141">
        <v>17065</v>
      </c>
      <c r="BG5026" s="142" t="s">
        <v>17048</v>
      </c>
      <c r="BH5026" s="141" t="s">
        <v>180</v>
      </c>
      <c r="BI5026" s="141" t="s">
        <v>191</v>
      </c>
      <c r="BJ5026" s="141" t="s">
        <v>4288</v>
      </c>
      <c r="BK5026" s="141" t="s">
        <v>14706</v>
      </c>
      <c r="BL5026" s="141" t="s">
        <v>17044</v>
      </c>
      <c r="BM5026" s="141">
        <v>47.313290000000002</v>
      </c>
      <c r="BN5026" s="141">
        <v>-70.155050000000003</v>
      </c>
      <c r="BO5026" s="141">
        <v>2013</v>
      </c>
      <c r="BP5026" s="143"/>
      <c r="BQ5026" s="143" t="s">
        <v>17560</v>
      </c>
    </row>
    <row r="5027" spans="15:69" x14ac:dyDescent="0.25">
      <c r="O5027" s="225" t="str">
        <f t="shared" si="1289"/>
        <v/>
      </c>
      <c r="BF5027" s="141">
        <v>20010</v>
      </c>
      <c r="BG5027" s="142" t="s">
        <v>5820</v>
      </c>
      <c r="BH5027" s="141" t="s">
        <v>180</v>
      </c>
      <c r="BI5027" s="141" t="s">
        <v>178</v>
      </c>
      <c r="BJ5027" s="141"/>
      <c r="BK5027" s="141" t="s">
        <v>5821</v>
      </c>
      <c r="BL5027" s="141" t="s">
        <v>5818</v>
      </c>
      <c r="BM5027" s="141">
        <v>46.976730000000003</v>
      </c>
      <c r="BN5027" s="141">
        <v>-70.962590000000006</v>
      </c>
      <c r="BO5027" s="141">
        <v>2005</v>
      </c>
      <c r="BP5027" s="143" t="s">
        <v>24416</v>
      </c>
      <c r="BQ5027" s="143" t="s">
        <v>17560</v>
      </c>
    </row>
    <row r="5028" spans="15:69" x14ac:dyDescent="0.25">
      <c r="O5028" s="225" t="str">
        <f t="shared" si="1289"/>
        <v/>
      </c>
      <c r="BF5028" s="141">
        <v>20010</v>
      </c>
      <c r="BG5028" s="142" t="s">
        <v>5822</v>
      </c>
      <c r="BH5028" s="141" t="s">
        <v>478</v>
      </c>
      <c r="BI5028" s="141" t="s">
        <v>176</v>
      </c>
      <c r="BJ5028" s="141"/>
      <c r="BK5028" s="141" t="s">
        <v>5823</v>
      </c>
      <c r="BL5028" s="141" t="s">
        <v>5818</v>
      </c>
      <c r="BM5028" s="141">
        <v>46.973370000000003</v>
      </c>
      <c r="BN5028" s="141">
        <v>-70.961410000000001</v>
      </c>
      <c r="BO5028" s="141">
        <v>2010</v>
      </c>
      <c r="BP5028" s="143" t="s">
        <v>24417</v>
      </c>
      <c r="BQ5028" s="143" t="s">
        <v>17560</v>
      </c>
    </row>
    <row r="5029" spans="15:69" x14ac:dyDescent="0.25">
      <c r="O5029" s="225" t="str">
        <f t="shared" si="1289"/>
        <v/>
      </c>
      <c r="BF5029" s="141">
        <v>21025</v>
      </c>
      <c r="BG5029" s="142" t="s">
        <v>5656</v>
      </c>
      <c r="BH5029" s="141" t="s">
        <v>180</v>
      </c>
      <c r="BI5029" s="141" t="s">
        <v>191</v>
      </c>
      <c r="BJ5029" s="141"/>
      <c r="BK5029" s="141"/>
      <c r="BL5029" s="141" t="s">
        <v>5657</v>
      </c>
      <c r="BM5029" s="141">
        <v>47.051793924894803</v>
      </c>
      <c r="BN5029" s="141">
        <v>-70.893880446135398</v>
      </c>
      <c r="BO5029" s="141">
        <v>2008</v>
      </c>
      <c r="BP5029" s="143" t="s">
        <v>191</v>
      </c>
      <c r="BQ5029" s="143" t="s">
        <v>17560</v>
      </c>
    </row>
    <row r="5030" spans="15:69" x14ac:dyDescent="0.25">
      <c r="O5030" s="225" t="str">
        <f t="shared" si="1289"/>
        <v/>
      </c>
      <c r="BF5030" s="141">
        <v>21025</v>
      </c>
      <c r="BG5030" s="142" t="s">
        <v>5658</v>
      </c>
      <c r="BH5030" s="141" t="s">
        <v>478</v>
      </c>
      <c r="BI5030" s="141" t="s">
        <v>186</v>
      </c>
      <c r="BJ5030" s="141"/>
      <c r="BK5030" s="141"/>
      <c r="BL5030" s="141" t="s">
        <v>5659</v>
      </c>
      <c r="BM5030" s="141">
        <v>47.046880050235202</v>
      </c>
      <c r="BN5030" s="141">
        <v>-70.897081899417302</v>
      </c>
      <c r="BO5030" s="141">
        <v>2008</v>
      </c>
      <c r="BP5030" s="143" t="s">
        <v>186</v>
      </c>
      <c r="BQ5030" s="143" t="s">
        <v>17560</v>
      </c>
    </row>
    <row r="5031" spans="15:69" x14ac:dyDescent="0.25">
      <c r="O5031" s="225" t="str">
        <f t="shared" si="1289"/>
        <v/>
      </c>
      <c r="BF5031" s="141">
        <v>21025</v>
      </c>
      <c r="BG5031" s="142" t="s">
        <v>5660</v>
      </c>
      <c r="BH5031" s="141" t="s">
        <v>478</v>
      </c>
      <c r="BI5031" s="141" t="s">
        <v>177</v>
      </c>
      <c r="BJ5031" s="141"/>
      <c r="BK5031" s="141" t="s">
        <v>3262</v>
      </c>
      <c r="BL5031" s="141" t="s">
        <v>5661</v>
      </c>
      <c r="BM5031" s="141">
        <v>47.042784275927801</v>
      </c>
      <c r="BN5031" s="141">
        <v>-70.902973530839404</v>
      </c>
      <c r="BO5031" s="141">
        <v>2008</v>
      </c>
      <c r="BP5031" s="143" t="s">
        <v>177</v>
      </c>
      <c r="BQ5031" s="143" t="s">
        <v>17560</v>
      </c>
    </row>
    <row r="5032" spans="15:69" x14ac:dyDescent="0.25">
      <c r="O5032" s="225" t="str">
        <f t="shared" si="1289"/>
        <v/>
      </c>
      <c r="BF5032" s="141">
        <v>21025</v>
      </c>
      <c r="BG5032" s="142" t="s">
        <v>5662</v>
      </c>
      <c r="BH5032" s="141" t="s">
        <v>180</v>
      </c>
      <c r="BI5032" s="141" t="s">
        <v>191</v>
      </c>
      <c r="BJ5032" s="141"/>
      <c r="BK5032" s="141"/>
      <c r="BL5032" s="141" t="s">
        <v>3321</v>
      </c>
      <c r="BM5032" s="141">
        <v>47.046703662739503</v>
      </c>
      <c r="BN5032" s="141">
        <v>-70.906332790515407</v>
      </c>
      <c r="BO5032" s="141">
        <v>2008</v>
      </c>
      <c r="BP5032" s="143" t="s">
        <v>191</v>
      </c>
      <c r="BQ5032" s="143" t="s">
        <v>17560</v>
      </c>
    </row>
    <row r="5033" spans="15:69" x14ac:dyDescent="0.25">
      <c r="O5033" s="225" t="str">
        <f t="shared" si="1289"/>
        <v/>
      </c>
      <c r="BF5033" s="141">
        <v>21025</v>
      </c>
      <c r="BG5033" s="142" t="s">
        <v>5663</v>
      </c>
      <c r="BH5033" s="141" t="s">
        <v>180</v>
      </c>
      <c r="BI5033" s="141" t="s">
        <v>191</v>
      </c>
      <c r="BJ5033" s="141"/>
      <c r="BK5033" s="141" t="s">
        <v>1662</v>
      </c>
      <c r="BL5033" s="141" t="s">
        <v>1482</v>
      </c>
      <c r="BM5033" s="141">
        <v>47.049103145499203</v>
      </c>
      <c r="BN5033" s="141">
        <v>-70.883568270036704</v>
      </c>
      <c r="BO5033" s="141">
        <v>1997</v>
      </c>
      <c r="BP5033" s="143" t="s">
        <v>191</v>
      </c>
      <c r="BQ5033" s="143" t="s">
        <v>17560</v>
      </c>
    </row>
    <row r="5034" spans="15:69" x14ac:dyDescent="0.25">
      <c r="O5034" s="225" t="str">
        <f t="shared" si="1289"/>
        <v/>
      </c>
      <c r="BF5034" s="141">
        <v>21030</v>
      </c>
      <c r="BG5034" s="142" t="s">
        <v>5848</v>
      </c>
      <c r="BH5034" s="141" t="s">
        <v>180</v>
      </c>
      <c r="BI5034" s="141" t="s">
        <v>191</v>
      </c>
      <c r="BJ5034" s="141" t="s">
        <v>5849</v>
      </c>
      <c r="BK5034" s="141" t="s">
        <v>5850</v>
      </c>
      <c r="BL5034" s="141" t="s">
        <v>5680</v>
      </c>
      <c r="BM5034" s="141">
        <v>47.0220380423413</v>
      </c>
      <c r="BN5034" s="141">
        <v>-70.929859563977899</v>
      </c>
      <c r="BO5034" s="141">
        <v>1997</v>
      </c>
      <c r="BP5034" s="143" t="s">
        <v>483</v>
      </c>
      <c r="BQ5034" s="143" t="s">
        <v>17560</v>
      </c>
    </row>
    <row r="5035" spans="15:69" x14ac:dyDescent="0.25">
      <c r="O5035" s="225" t="str">
        <f t="shared" si="1289"/>
        <v/>
      </c>
      <c r="BF5035" s="141">
        <v>21030</v>
      </c>
      <c r="BG5035" s="142" t="s">
        <v>5851</v>
      </c>
      <c r="BH5035" s="141" t="s">
        <v>478</v>
      </c>
      <c r="BI5035" s="141" t="s">
        <v>186</v>
      </c>
      <c r="BJ5035" s="141" t="s">
        <v>1562</v>
      </c>
      <c r="BK5035" s="141" t="s">
        <v>3545</v>
      </c>
      <c r="BL5035" s="141" t="s">
        <v>5852</v>
      </c>
      <c r="BM5035" s="141">
        <v>47.0352969013462</v>
      </c>
      <c r="BN5035" s="141">
        <v>-70.908083680670401</v>
      </c>
      <c r="BO5035" s="141">
        <v>2003</v>
      </c>
      <c r="BP5035" s="143" t="s">
        <v>480</v>
      </c>
      <c r="BQ5035" s="143" t="s">
        <v>17560</v>
      </c>
    </row>
    <row r="5036" spans="15:69" x14ac:dyDescent="0.25">
      <c r="O5036" s="225" t="str">
        <f t="shared" si="1289"/>
        <v/>
      </c>
      <c r="BF5036" s="141">
        <v>21030</v>
      </c>
      <c r="BG5036" s="142" t="s">
        <v>5853</v>
      </c>
      <c r="BH5036" s="141" t="s">
        <v>478</v>
      </c>
      <c r="BI5036" s="141" t="s">
        <v>176</v>
      </c>
      <c r="BJ5036" s="141" t="s">
        <v>5854</v>
      </c>
      <c r="BK5036" s="141" t="s">
        <v>5855</v>
      </c>
      <c r="BL5036" s="141" t="s">
        <v>5852</v>
      </c>
      <c r="BM5036" s="141">
        <v>47.040546045217603</v>
      </c>
      <c r="BN5036" s="141">
        <v>-70.906834040880995</v>
      </c>
      <c r="BO5036" s="141">
        <v>1975</v>
      </c>
      <c r="BP5036" s="143" t="s">
        <v>5854</v>
      </c>
      <c r="BQ5036" s="143" t="s">
        <v>17560</v>
      </c>
    </row>
    <row r="5037" spans="15:69" x14ac:dyDescent="0.25">
      <c r="O5037" s="225" t="str">
        <f t="shared" si="1289"/>
        <v/>
      </c>
      <c r="BF5037" s="141">
        <v>21030</v>
      </c>
      <c r="BG5037" s="142" t="s">
        <v>5856</v>
      </c>
      <c r="BH5037" s="141" t="s">
        <v>180</v>
      </c>
      <c r="BI5037" s="141" t="s">
        <v>191</v>
      </c>
      <c r="BJ5037" s="141" t="s">
        <v>5857</v>
      </c>
      <c r="BK5037" s="141" t="s">
        <v>5858</v>
      </c>
      <c r="BL5037" s="141" t="s">
        <v>5680</v>
      </c>
      <c r="BM5037" s="141">
        <v>47.0123123676739</v>
      </c>
      <c r="BN5037" s="141">
        <v>-70.951194241512695</v>
      </c>
      <c r="BO5037" s="141">
        <v>1997</v>
      </c>
      <c r="BP5037" s="143" t="s">
        <v>483</v>
      </c>
      <c r="BQ5037" s="143" t="s">
        <v>17560</v>
      </c>
    </row>
    <row r="5038" spans="15:69" x14ac:dyDescent="0.25">
      <c r="O5038" s="225" t="str">
        <f t="shared" si="1289"/>
        <v/>
      </c>
      <c r="BF5038" s="141">
        <v>21030</v>
      </c>
      <c r="BG5038" s="142" t="s">
        <v>5859</v>
      </c>
      <c r="BH5038" s="141" t="s">
        <v>180</v>
      </c>
      <c r="BI5038" s="141" t="s">
        <v>191</v>
      </c>
      <c r="BJ5038" s="141" t="s">
        <v>5860</v>
      </c>
      <c r="BK5038" s="141" t="s">
        <v>5861</v>
      </c>
      <c r="BL5038" s="141" t="s">
        <v>5680</v>
      </c>
      <c r="BM5038" s="141">
        <v>47.0302446107764</v>
      </c>
      <c r="BN5038" s="141">
        <v>-70.907097899461903</v>
      </c>
      <c r="BO5038" s="141">
        <v>1997</v>
      </c>
      <c r="BP5038" s="143" t="s">
        <v>483</v>
      </c>
      <c r="BQ5038" s="143" t="s">
        <v>17560</v>
      </c>
    </row>
    <row r="5039" spans="15:69" x14ac:dyDescent="0.25">
      <c r="O5039" s="225" t="str">
        <f t="shared" si="1289"/>
        <v/>
      </c>
      <c r="BF5039" s="141">
        <v>21030</v>
      </c>
      <c r="BG5039" s="142" t="s">
        <v>5862</v>
      </c>
      <c r="BH5039" s="141" t="s">
        <v>180</v>
      </c>
      <c r="BI5039" s="141" t="s">
        <v>191</v>
      </c>
      <c r="BJ5039" s="141" t="s">
        <v>5863</v>
      </c>
      <c r="BK5039" s="141" t="s">
        <v>5864</v>
      </c>
      <c r="BL5039" s="141" t="s">
        <v>5680</v>
      </c>
      <c r="BM5039" s="141">
        <v>47.035330000000002</v>
      </c>
      <c r="BN5039" s="141">
        <v>-70.556229999999999</v>
      </c>
      <c r="BO5039" s="141">
        <v>1997</v>
      </c>
      <c r="BP5039" s="143" t="s">
        <v>483</v>
      </c>
      <c r="BQ5039" s="143" t="s">
        <v>17560</v>
      </c>
    </row>
    <row r="5040" spans="15:69" x14ac:dyDescent="0.25">
      <c r="O5040" s="225" t="str">
        <f t="shared" si="1289"/>
        <v/>
      </c>
      <c r="BF5040" s="141">
        <v>21030</v>
      </c>
      <c r="BG5040" s="142" t="s">
        <v>5865</v>
      </c>
      <c r="BH5040" s="141" t="s">
        <v>180</v>
      </c>
      <c r="BI5040" s="141" t="s">
        <v>178</v>
      </c>
      <c r="BJ5040" s="141"/>
      <c r="BK5040" s="141" t="s">
        <v>2272</v>
      </c>
      <c r="BL5040" s="141" t="s">
        <v>5732</v>
      </c>
      <c r="BM5040" s="141">
        <v>47.039712265976902</v>
      </c>
      <c r="BN5040" s="141">
        <v>-70.891264939279793</v>
      </c>
      <c r="BO5040" s="141">
        <v>1997</v>
      </c>
      <c r="BP5040" s="143" t="s">
        <v>24393</v>
      </c>
      <c r="BQ5040" s="143" t="s">
        <v>17560</v>
      </c>
    </row>
    <row r="5041" spans="15:69" x14ac:dyDescent="0.25">
      <c r="O5041" s="225" t="str">
        <f t="shared" si="1289"/>
        <v/>
      </c>
      <c r="BF5041" s="141">
        <v>21035</v>
      </c>
      <c r="BG5041" s="142" t="s">
        <v>5918</v>
      </c>
      <c r="BH5041" s="141" t="s">
        <v>180</v>
      </c>
      <c r="BI5041" s="141" t="s">
        <v>191</v>
      </c>
      <c r="BJ5041" s="141" t="s">
        <v>5919</v>
      </c>
      <c r="BK5041" s="141" t="s">
        <v>5920</v>
      </c>
      <c r="BL5041" s="141" t="s">
        <v>5904</v>
      </c>
      <c r="BM5041" s="141">
        <v>46.916130000000003</v>
      </c>
      <c r="BN5041" s="141">
        <v>-71.086039999999997</v>
      </c>
      <c r="BO5041" s="141">
        <v>1997</v>
      </c>
      <c r="BP5041" s="143" t="s">
        <v>24438</v>
      </c>
      <c r="BQ5041" s="143" t="s">
        <v>17560</v>
      </c>
    </row>
    <row r="5042" spans="15:69" x14ac:dyDescent="0.25">
      <c r="O5042" s="225" t="str">
        <f t="shared" si="1289"/>
        <v/>
      </c>
      <c r="BF5042" s="141">
        <v>21035</v>
      </c>
      <c r="BG5042" s="142" t="s">
        <v>5921</v>
      </c>
      <c r="BH5042" s="141" t="s">
        <v>180</v>
      </c>
      <c r="BI5042" s="141" t="s">
        <v>191</v>
      </c>
      <c r="BJ5042" s="141" t="s">
        <v>5922</v>
      </c>
      <c r="BK5042" s="141" t="s">
        <v>5923</v>
      </c>
      <c r="BL5042" s="141" t="s">
        <v>5904</v>
      </c>
      <c r="BM5042" s="141">
        <v>46.922820000000002</v>
      </c>
      <c r="BN5042" s="141">
        <v>-71.0715</v>
      </c>
      <c r="BO5042" s="141">
        <v>1997</v>
      </c>
      <c r="BP5042" s="143" t="s">
        <v>24439</v>
      </c>
      <c r="BQ5042" s="143" t="s">
        <v>17560</v>
      </c>
    </row>
    <row r="5043" spans="15:69" x14ac:dyDescent="0.25">
      <c r="O5043" s="225" t="str">
        <f t="shared" si="1289"/>
        <v/>
      </c>
      <c r="BF5043" s="141">
        <v>21035</v>
      </c>
      <c r="BG5043" s="142" t="s">
        <v>5866</v>
      </c>
      <c r="BH5043" s="141" t="s">
        <v>180</v>
      </c>
      <c r="BI5043" s="141" t="s">
        <v>191</v>
      </c>
      <c r="BJ5043" s="141" t="s">
        <v>5867</v>
      </c>
      <c r="BK5043" s="141" t="s">
        <v>5868</v>
      </c>
      <c r="BL5043" s="141" t="s">
        <v>5869</v>
      </c>
      <c r="BM5043" s="141">
        <v>46.969740000000002</v>
      </c>
      <c r="BN5043" s="141">
        <v>-71.015979999999999</v>
      </c>
      <c r="BO5043" s="141">
        <v>1997</v>
      </c>
      <c r="BP5043" s="143" t="s">
        <v>24423</v>
      </c>
      <c r="BQ5043" s="143" t="s">
        <v>17560</v>
      </c>
    </row>
    <row r="5044" spans="15:69" x14ac:dyDescent="0.25">
      <c r="O5044" s="225" t="str">
        <f t="shared" si="1289"/>
        <v/>
      </c>
      <c r="BF5044" s="141">
        <v>21040</v>
      </c>
      <c r="BG5044" s="142" t="s">
        <v>5934</v>
      </c>
      <c r="BH5044" s="141" t="s">
        <v>478</v>
      </c>
      <c r="BI5044" s="141" t="s">
        <v>186</v>
      </c>
      <c r="BJ5044" s="141" t="s">
        <v>5935</v>
      </c>
      <c r="BK5044" s="141" t="s">
        <v>1708</v>
      </c>
      <c r="BL5044" s="141" t="s">
        <v>5936</v>
      </c>
      <c r="BM5044" s="141">
        <v>46.550505999999999</v>
      </c>
      <c r="BN5044" s="141">
        <v>-71.051574000000002</v>
      </c>
      <c r="BO5044" s="141">
        <v>1988</v>
      </c>
      <c r="BP5044" s="143" t="s">
        <v>24440</v>
      </c>
      <c r="BQ5044" s="143" t="s">
        <v>17560</v>
      </c>
    </row>
    <row r="5045" spans="15:69" x14ac:dyDescent="0.25">
      <c r="O5045" s="225" t="str">
        <f t="shared" si="1289"/>
        <v/>
      </c>
      <c r="BF5045" s="141">
        <v>21040</v>
      </c>
      <c r="BG5045" s="142" t="s">
        <v>5937</v>
      </c>
      <c r="BH5045" s="141" t="s">
        <v>478</v>
      </c>
      <c r="BI5045" s="141" t="s">
        <v>186</v>
      </c>
      <c r="BJ5045" s="141" t="s">
        <v>5938</v>
      </c>
      <c r="BK5045" s="141" t="s">
        <v>5939</v>
      </c>
      <c r="BL5045" s="141" t="s">
        <v>5940</v>
      </c>
      <c r="BM5045" s="141">
        <v>46.541797000000003</v>
      </c>
      <c r="BN5045" s="141">
        <v>-71.064269999999993</v>
      </c>
      <c r="BO5045" s="141">
        <v>2003</v>
      </c>
      <c r="BP5045" s="143" t="s">
        <v>24441</v>
      </c>
      <c r="BQ5045" s="143" t="s">
        <v>17560</v>
      </c>
    </row>
    <row r="5046" spans="15:69" x14ac:dyDescent="0.25">
      <c r="O5046" s="225" t="str">
        <f t="shared" si="1289"/>
        <v/>
      </c>
      <c r="BF5046" s="141">
        <v>21040</v>
      </c>
      <c r="BG5046" s="142" t="s">
        <v>5941</v>
      </c>
      <c r="BH5046" s="141" t="s">
        <v>180</v>
      </c>
      <c r="BI5046" s="141" t="s">
        <v>191</v>
      </c>
      <c r="BJ5046" s="141" t="s">
        <v>5942</v>
      </c>
      <c r="BK5046" s="141" t="s">
        <v>4160</v>
      </c>
      <c r="BL5046" s="141" t="s">
        <v>5942</v>
      </c>
      <c r="BM5046" s="141">
        <v>46.545296999999998</v>
      </c>
      <c r="BN5046" s="141">
        <v>-71.055029000000005</v>
      </c>
      <c r="BO5046" s="141">
        <v>2014</v>
      </c>
      <c r="BP5046" s="143" t="s">
        <v>12609</v>
      </c>
      <c r="BQ5046" s="143" t="s">
        <v>17560</v>
      </c>
    </row>
    <row r="5047" spans="15:69" x14ac:dyDescent="0.25">
      <c r="O5047" s="225" t="str">
        <f t="shared" si="1289"/>
        <v/>
      </c>
      <c r="BF5047" s="141">
        <v>21040</v>
      </c>
      <c r="BG5047" s="142" t="s">
        <v>5943</v>
      </c>
      <c r="BH5047" s="141" t="s">
        <v>180</v>
      </c>
      <c r="BI5047" s="141" t="s">
        <v>191</v>
      </c>
      <c r="BJ5047" s="141" t="s">
        <v>5944</v>
      </c>
      <c r="BK5047" s="141" t="s">
        <v>1825</v>
      </c>
      <c r="BL5047" s="141" t="s">
        <v>5945</v>
      </c>
      <c r="BM5047" s="141">
        <v>46.560234000000001</v>
      </c>
      <c r="BN5047" s="141">
        <v>-71.035158999999993</v>
      </c>
      <c r="BO5047" s="141">
        <v>1995</v>
      </c>
      <c r="BP5047" s="143" t="s">
        <v>12609</v>
      </c>
      <c r="BQ5047" s="143" t="s">
        <v>17560</v>
      </c>
    </row>
    <row r="5048" spans="15:69" x14ac:dyDescent="0.25">
      <c r="O5048" s="225" t="str">
        <f t="shared" si="1289"/>
        <v/>
      </c>
      <c r="BF5048" s="141">
        <v>21040</v>
      </c>
      <c r="BG5048" s="142" t="s">
        <v>5946</v>
      </c>
      <c r="BH5048" s="141" t="s">
        <v>180</v>
      </c>
      <c r="BI5048" s="141" t="s">
        <v>191</v>
      </c>
      <c r="BJ5048" s="141" t="s">
        <v>5947</v>
      </c>
      <c r="BK5048" s="141" t="s">
        <v>1708</v>
      </c>
      <c r="BL5048" s="141" t="s">
        <v>5947</v>
      </c>
      <c r="BM5048" s="141">
        <v>46.5426</v>
      </c>
      <c r="BN5048" s="141">
        <v>-71.062200000000004</v>
      </c>
      <c r="BO5048" s="141">
        <v>2006</v>
      </c>
      <c r="BP5048" s="143" t="s">
        <v>12609</v>
      </c>
      <c r="BQ5048" s="143" t="s">
        <v>17560</v>
      </c>
    </row>
    <row r="5049" spans="15:69" x14ac:dyDescent="0.25">
      <c r="O5049" s="225" t="str">
        <f t="shared" si="1289"/>
        <v/>
      </c>
      <c r="BF5049" s="141">
        <v>21040</v>
      </c>
      <c r="BG5049" s="142" t="s">
        <v>5948</v>
      </c>
      <c r="BH5049" s="141" t="s">
        <v>180</v>
      </c>
      <c r="BI5049" s="141" t="s">
        <v>178</v>
      </c>
      <c r="BJ5049" s="141" t="s">
        <v>5949</v>
      </c>
      <c r="BK5049" s="141"/>
      <c r="BL5049" s="141" t="s">
        <v>5950</v>
      </c>
      <c r="BM5049" s="141">
        <v>46.904389999999999</v>
      </c>
      <c r="BN5049" s="141">
        <v>-71.107089999999999</v>
      </c>
      <c r="BO5049" s="141">
        <v>1998</v>
      </c>
      <c r="BP5049" s="143" t="s">
        <v>24442</v>
      </c>
      <c r="BQ5049" s="143" t="s">
        <v>17560</v>
      </c>
    </row>
    <row r="5050" spans="15:69" x14ac:dyDescent="0.25">
      <c r="O5050" s="225" t="str">
        <f t="shared" si="1289"/>
        <v/>
      </c>
      <c r="BF5050" s="141">
        <v>21040</v>
      </c>
      <c r="BG5050" s="142" t="s">
        <v>5951</v>
      </c>
      <c r="BH5050" s="141" t="s">
        <v>478</v>
      </c>
      <c r="BI5050" s="141" t="s">
        <v>176</v>
      </c>
      <c r="BJ5050" s="141" t="s">
        <v>1573</v>
      </c>
      <c r="BK5050" s="141" t="s">
        <v>5043</v>
      </c>
      <c r="BL5050" s="141" t="s">
        <v>5952</v>
      </c>
      <c r="BM5050" s="141">
        <v>46.900539999999999</v>
      </c>
      <c r="BN5050" s="141">
        <v>-71.137029999999996</v>
      </c>
      <c r="BO5050" s="141">
        <v>1993</v>
      </c>
      <c r="BP5050" s="143" t="s">
        <v>24443</v>
      </c>
      <c r="BQ5050" s="143" t="s">
        <v>17560</v>
      </c>
    </row>
    <row r="5051" spans="15:69" x14ac:dyDescent="0.25">
      <c r="O5051" s="225" t="str">
        <f t="shared" si="1289"/>
        <v/>
      </c>
      <c r="BF5051" s="141">
        <v>21045</v>
      </c>
      <c r="BG5051" s="142" t="s">
        <v>5979</v>
      </c>
      <c r="BH5051" s="141" t="s">
        <v>478</v>
      </c>
      <c r="BI5051" s="141" t="s">
        <v>186</v>
      </c>
      <c r="BJ5051" s="141" t="s">
        <v>5980</v>
      </c>
      <c r="BK5051" s="141"/>
      <c r="BL5051" s="141" t="s">
        <v>5981</v>
      </c>
      <c r="BM5051" s="141">
        <v>46.8997697</v>
      </c>
      <c r="BN5051" s="141">
        <v>-71.1303695</v>
      </c>
      <c r="BO5051" s="141">
        <v>2000</v>
      </c>
      <c r="BP5051" s="143" t="s">
        <v>27662</v>
      </c>
      <c r="BQ5051" s="143" t="s">
        <v>17560</v>
      </c>
    </row>
    <row r="5052" spans="15:69" x14ac:dyDescent="0.25">
      <c r="O5052" s="225" t="str">
        <f t="shared" si="1289"/>
        <v/>
      </c>
      <c r="BF5052" s="141">
        <v>21045</v>
      </c>
      <c r="BG5052" s="142" t="s">
        <v>5982</v>
      </c>
      <c r="BH5052" s="141" t="s">
        <v>478</v>
      </c>
      <c r="BI5052" s="141" t="s">
        <v>186</v>
      </c>
      <c r="BJ5052" s="141" t="s">
        <v>5983</v>
      </c>
      <c r="BK5052" s="141"/>
      <c r="BL5052" s="141" t="s">
        <v>5984</v>
      </c>
      <c r="BM5052" s="141">
        <v>46.893729999999998</v>
      </c>
      <c r="BN5052" s="141">
        <v>-71.132580000000004</v>
      </c>
      <c r="BO5052" s="141">
        <v>2010</v>
      </c>
      <c r="BP5052" s="143" t="s">
        <v>27662</v>
      </c>
      <c r="BQ5052" s="143" t="s">
        <v>17560</v>
      </c>
    </row>
    <row r="5053" spans="15:69" x14ac:dyDescent="0.25">
      <c r="O5053" s="225" t="str">
        <f t="shared" si="1289"/>
        <v/>
      </c>
      <c r="BF5053" s="141">
        <v>21045</v>
      </c>
      <c r="BG5053" s="142" t="s">
        <v>5985</v>
      </c>
      <c r="BH5053" s="141" t="s">
        <v>478</v>
      </c>
      <c r="BI5053" s="141" t="s">
        <v>186</v>
      </c>
      <c r="BJ5053" s="141" t="s">
        <v>5986</v>
      </c>
      <c r="BK5053" s="141"/>
      <c r="BL5053" s="141" t="s">
        <v>5940</v>
      </c>
      <c r="BM5053" s="141">
        <v>46.893729999999998</v>
      </c>
      <c r="BN5053" s="141">
        <v>-71.132580000000004</v>
      </c>
      <c r="BO5053" s="141">
        <v>2000</v>
      </c>
      <c r="BP5053" s="143" t="s">
        <v>27662</v>
      </c>
      <c r="BQ5053" s="143" t="s">
        <v>17560</v>
      </c>
    </row>
    <row r="5054" spans="15:69" x14ac:dyDescent="0.25">
      <c r="O5054" s="225" t="str">
        <f t="shared" si="1289"/>
        <v/>
      </c>
      <c r="BF5054" s="141">
        <v>21045</v>
      </c>
      <c r="BG5054" s="142" t="s">
        <v>5987</v>
      </c>
      <c r="BH5054" s="141" t="s">
        <v>478</v>
      </c>
      <c r="BI5054" s="141" t="s">
        <v>186</v>
      </c>
      <c r="BJ5054" s="141" t="s">
        <v>5988</v>
      </c>
      <c r="BK5054" s="141"/>
      <c r="BL5054" s="141" t="s">
        <v>5940</v>
      </c>
      <c r="BM5054" s="141">
        <v>46.904159999999997</v>
      </c>
      <c r="BN5054" s="141">
        <v>-71.113460000000003</v>
      </c>
      <c r="BO5054" s="141">
        <v>1975</v>
      </c>
      <c r="BP5054" s="143" t="s">
        <v>27662</v>
      </c>
      <c r="BQ5054" s="143" t="s">
        <v>17560</v>
      </c>
    </row>
    <row r="5055" spans="15:69" x14ac:dyDescent="0.25">
      <c r="O5055" s="225" t="str">
        <f t="shared" si="1289"/>
        <v/>
      </c>
      <c r="BF5055" s="141">
        <v>21045</v>
      </c>
      <c r="BG5055" s="142" t="s">
        <v>5989</v>
      </c>
      <c r="BH5055" s="141" t="s">
        <v>478</v>
      </c>
      <c r="BI5055" s="141" t="s">
        <v>177</v>
      </c>
      <c r="BJ5055" s="141" t="s">
        <v>5990</v>
      </c>
      <c r="BK5055" s="141" t="s">
        <v>5043</v>
      </c>
      <c r="BL5055" s="141" t="s">
        <v>5952</v>
      </c>
      <c r="BM5055" s="141">
        <v>46.900535975856997</v>
      </c>
      <c r="BN5055" s="141">
        <v>-71.137031666965896</v>
      </c>
      <c r="BO5055" s="141">
        <v>1975</v>
      </c>
      <c r="BP5055" s="143" t="s">
        <v>27784</v>
      </c>
      <c r="BQ5055" s="143" t="s">
        <v>17560</v>
      </c>
    </row>
    <row r="5056" spans="15:69" x14ac:dyDescent="0.25">
      <c r="O5056" s="225" t="str">
        <f t="shared" si="1289"/>
        <v/>
      </c>
      <c r="BF5056" s="141">
        <v>22040</v>
      </c>
      <c r="BG5056" s="142" t="s">
        <v>1827</v>
      </c>
      <c r="BH5056" s="141" t="s">
        <v>180</v>
      </c>
      <c r="BI5056" s="141" t="s">
        <v>191</v>
      </c>
      <c r="BJ5056" s="141" t="s">
        <v>1828</v>
      </c>
      <c r="BK5056" s="141" t="s">
        <v>1829</v>
      </c>
      <c r="BL5056" s="141" t="s">
        <v>1830</v>
      </c>
      <c r="BM5056" s="141">
        <v>46.954900000000002</v>
      </c>
      <c r="BN5056" s="141">
        <v>-71.270099999999999</v>
      </c>
      <c r="BO5056" s="141">
        <v>2009</v>
      </c>
      <c r="BP5056" s="143" t="s">
        <v>191</v>
      </c>
      <c r="BQ5056" s="143" t="s">
        <v>17560</v>
      </c>
    </row>
    <row r="5057" spans="15:69" x14ac:dyDescent="0.25">
      <c r="O5057" s="225" t="str">
        <f t="shared" si="1289"/>
        <v/>
      </c>
      <c r="BF5057" s="141">
        <v>22040</v>
      </c>
      <c r="BG5057" s="142" t="s">
        <v>1831</v>
      </c>
      <c r="BH5057" s="141" t="s">
        <v>180</v>
      </c>
      <c r="BI5057" s="141" t="s">
        <v>191</v>
      </c>
      <c r="BJ5057" s="141" t="s">
        <v>1832</v>
      </c>
      <c r="BK5057" s="141" t="s">
        <v>1833</v>
      </c>
      <c r="BL5057" s="141" t="s">
        <v>1830</v>
      </c>
      <c r="BM5057" s="141">
        <v>46.953299999999999</v>
      </c>
      <c r="BN5057" s="141">
        <v>-71.272499999999994</v>
      </c>
      <c r="BO5057" s="141">
        <v>1976</v>
      </c>
      <c r="BP5057" s="143" t="s">
        <v>191</v>
      </c>
      <c r="BQ5057" s="143" t="s">
        <v>17560</v>
      </c>
    </row>
    <row r="5058" spans="15:69" x14ac:dyDescent="0.25">
      <c r="O5058" s="225" t="str">
        <f t="shared" si="1289"/>
        <v/>
      </c>
      <c r="BF5058" s="141">
        <v>22040</v>
      </c>
      <c r="BG5058" s="142" t="s">
        <v>1834</v>
      </c>
      <c r="BH5058" s="141" t="s">
        <v>180</v>
      </c>
      <c r="BI5058" s="141" t="s">
        <v>191</v>
      </c>
      <c r="BJ5058" s="141" t="s">
        <v>1835</v>
      </c>
      <c r="BK5058" s="141" t="s">
        <v>1836</v>
      </c>
      <c r="BL5058" s="141" t="s">
        <v>1830</v>
      </c>
      <c r="BM5058" s="141">
        <v>46.951300000000003</v>
      </c>
      <c r="BN5058" s="141">
        <v>-71.274100000000004</v>
      </c>
      <c r="BO5058" s="141">
        <v>1976</v>
      </c>
      <c r="BP5058" s="143" t="s">
        <v>191</v>
      </c>
      <c r="BQ5058" s="143" t="s">
        <v>17560</v>
      </c>
    </row>
    <row r="5059" spans="15:69" x14ac:dyDescent="0.25">
      <c r="O5059" s="225" t="str">
        <f t="shared" si="1289"/>
        <v/>
      </c>
      <c r="BF5059" s="141">
        <v>22045</v>
      </c>
      <c r="BG5059" s="142" t="s">
        <v>6006</v>
      </c>
      <c r="BH5059" s="141" t="s">
        <v>478</v>
      </c>
      <c r="BI5059" s="141" t="s">
        <v>1268</v>
      </c>
      <c r="BJ5059" s="141" t="s">
        <v>6007</v>
      </c>
      <c r="BK5059" s="141" t="s">
        <v>1708</v>
      </c>
      <c r="BL5059" s="141" t="s">
        <v>6008</v>
      </c>
      <c r="BM5059" s="141">
        <v>47.023296000000002</v>
      </c>
      <c r="BN5059" s="141">
        <v>-71.181252999999998</v>
      </c>
      <c r="BO5059" s="141">
        <v>2013</v>
      </c>
      <c r="BP5059" s="143" t="s">
        <v>24447</v>
      </c>
      <c r="BQ5059" s="143" t="s">
        <v>17560</v>
      </c>
    </row>
    <row r="5060" spans="15:69" x14ac:dyDescent="0.25">
      <c r="O5060" s="225" t="str">
        <f t="shared" si="1289"/>
        <v/>
      </c>
      <c r="BF5060" s="141">
        <v>22045</v>
      </c>
      <c r="BG5060" s="142" t="s">
        <v>6009</v>
      </c>
      <c r="BH5060" s="141" t="s">
        <v>180</v>
      </c>
      <c r="BI5060" s="141" t="s">
        <v>191</v>
      </c>
      <c r="BJ5060" s="141" t="s">
        <v>6010</v>
      </c>
      <c r="BK5060" s="141" t="s">
        <v>1779</v>
      </c>
      <c r="BL5060" s="141" t="s">
        <v>6011</v>
      </c>
      <c r="BM5060" s="141">
        <v>46.986297</v>
      </c>
      <c r="BN5060" s="141">
        <v>-71.205808000000005</v>
      </c>
      <c r="BO5060" s="141">
        <v>2008</v>
      </c>
      <c r="BP5060" s="143" t="s">
        <v>24448</v>
      </c>
      <c r="BQ5060" s="143" t="s">
        <v>17560</v>
      </c>
    </row>
    <row r="5061" spans="15:69" x14ac:dyDescent="0.25">
      <c r="O5061" s="225" t="str">
        <f t="shared" si="1289"/>
        <v/>
      </c>
      <c r="BF5061" s="141">
        <v>22045</v>
      </c>
      <c r="BG5061" s="142" t="s">
        <v>6012</v>
      </c>
      <c r="BH5061" s="141" t="s">
        <v>180</v>
      </c>
      <c r="BI5061" s="141" t="s">
        <v>191</v>
      </c>
      <c r="BJ5061" s="141" t="s">
        <v>6013</v>
      </c>
      <c r="BK5061" s="141" t="s">
        <v>6014</v>
      </c>
      <c r="BL5061" s="141" t="s">
        <v>6015</v>
      </c>
      <c r="BM5061" s="141">
        <v>46.988309999999998</v>
      </c>
      <c r="BN5061" s="141">
        <v>-71.213204000000005</v>
      </c>
      <c r="BO5061" s="141">
        <v>2011</v>
      </c>
      <c r="BP5061" s="143" t="s">
        <v>24448</v>
      </c>
      <c r="BQ5061" s="143" t="s">
        <v>17560</v>
      </c>
    </row>
    <row r="5062" spans="15:69" x14ac:dyDescent="0.25">
      <c r="O5062" s="225" t="str">
        <f t="shared" si="1289"/>
        <v/>
      </c>
      <c r="BF5062" s="141">
        <v>22045</v>
      </c>
      <c r="BG5062" s="142" t="s">
        <v>6016</v>
      </c>
      <c r="BH5062" s="141" t="s">
        <v>180</v>
      </c>
      <c r="BI5062" s="141" t="s">
        <v>191</v>
      </c>
      <c r="BJ5062" s="141" t="s">
        <v>6017</v>
      </c>
      <c r="BK5062" s="141" t="s">
        <v>1602</v>
      </c>
      <c r="BL5062" s="141" t="s">
        <v>6018</v>
      </c>
      <c r="BM5062" s="141">
        <v>46.984642000000001</v>
      </c>
      <c r="BN5062" s="141">
        <v>-71.201335999999998</v>
      </c>
      <c r="BO5062" s="141">
        <v>2012</v>
      </c>
      <c r="BP5062" s="143" t="s">
        <v>24448</v>
      </c>
      <c r="BQ5062" s="143" t="s">
        <v>17560</v>
      </c>
    </row>
    <row r="5063" spans="15:69" x14ac:dyDescent="0.25">
      <c r="O5063" s="225" t="str">
        <f t="shared" si="1289"/>
        <v/>
      </c>
      <c r="BF5063" s="141">
        <v>22045</v>
      </c>
      <c r="BG5063" s="142" t="s">
        <v>6019</v>
      </c>
      <c r="BH5063" s="141" t="s">
        <v>180</v>
      </c>
      <c r="BI5063" s="141" t="s">
        <v>191</v>
      </c>
      <c r="BJ5063" s="141" t="s">
        <v>6020</v>
      </c>
      <c r="BK5063" s="141" t="s">
        <v>3784</v>
      </c>
      <c r="BL5063" s="141" t="s">
        <v>6018</v>
      </c>
      <c r="BM5063" s="141">
        <v>46.982114000000003</v>
      </c>
      <c r="BN5063" s="141">
        <v>-71.198601999999994</v>
      </c>
      <c r="BO5063" s="141">
        <v>2012</v>
      </c>
      <c r="BP5063" s="143" t="s">
        <v>24448</v>
      </c>
      <c r="BQ5063" s="143" t="s">
        <v>17560</v>
      </c>
    </row>
    <row r="5064" spans="15:69" x14ac:dyDescent="0.25">
      <c r="O5064" s="225" t="str">
        <f t="shared" si="1289"/>
        <v/>
      </c>
      <c r="BF5064" s="141">
        <v>23027</v>
      </c>
      <c r="BG5064" s="142" t="s">
        <v>6477</v>
      </c>
      <c r="BH5064" s="141" t="s">
        <v>478</v>
      </c>
      <c r="BI5064" s="141" t="s">
        <v>186</v>
      </c>
      <c r="BJ5064" s="141" t="s">
        <v>6472</v>
      </c>
      <c r="BK5064" s="141" t="s">
        <v>6473</v>
      </c>
      <c r="BL5064" s="141" t="s">
        <v>6470</v>
      </c>
      <c r="BM5064" s="141">
        <v>46.81841</v>
      </c>
      <c r="BN5064" s="141">
        <v>-71.331069999999997</v>
      </c>
      <c r="BO5064" s="141">
        <v>1969</v>
      </c>
      <c r="BP5064" s="143" t="s">
        <v>5414</v>
      </c>
      <c r="BQ5064" s="143" t="s">
        <v>17560</v>
      </c>
    </row>
    <row r="5065" spans="15:69" x14ac:dyDescent="0.25">
      <c r="O5065" s="225" t="str">
        <f t="shared" si="1289"/>
        <v/>
      </c>
      <c r="BF5065" s="141">
        <v>23027</v>
      </c>
      <c r="BG5065" s="142" t="s">
        <v>6481</v>
      </c>
      <c r="BH5065" s="141" t="s">
        <v>478</v>
      </c>
      <c r="BI5065" s="141" t="s">
        <v>186</v>
      </c>
      <c r="BJ5065" s="141" t="s">
        <v>6475</v>
      </c>
      <c r="BK5065" s="141" t="s">
        <v>6476</v>
      </c>
      <c r="BL5065" s="141" t="s">
        <v>6308</v>
      </c>
      <c r="BM5065" s="141">
        <v>46.861229999999999</v>
      </c>
      <c r="BN5065" s="141">
        <v>-71.346400000000003</v>
      </c>
      <c r="BO5065" s="141">
        <v>2009</v>
      </c>
      <c r="BP5065" s="143" t="s">
        <v>5414</v>
      </c>
      <c r="BQ5065" s="143" t="s">
        <v>17560</v>
      </c>
    </row>
    <row r="5066" spans="15:69" x14ac:dyDescent="0.25">
      <c r="O5066" s="225" t="str">
        <f t="shared" si="1289"/>
        <v/>
      </c>
      <c r="BF5066" s="141">
        <v>23027</v>
      </c>
      <c r="BG5066" s="142" t="s">
        <v>6485</v>
      </c>
      <c r="BH5066" s="141" t="s">
        <v>478</v>
      </c>
      <c r="BI5066" s="141" t="s">
        <v>186</v>
      </c>
      <c r="BJ5066" s="141" t="s">
        <v>6478</v>
      </c>
      <c r="BK5066" s="141" t="s">
        <v>6479</v>
      </c>
      <c r="BL5066" s="141" t="s">
        <v>6480</v>
      </c>
      <c r="BM5066" s="141">
        <v>46.861049999999999</v>
      </c>
      <c r="BN5066" s="141">
        <v>-71.345889999999997</v>
      </c>
      <c r="BO5066" s="141">
        <v>2003</v>
      </c>
      <c r="BP5066" s="143" t="s">
        <v>5414</v>
      </c>
      <c r="BQ5066" s="143" t="s">
        <v>17560</v>
      </c>
    </row>
    <row r="5067" spans="15:69" x14ac:dyDescent="0.25">
      <c r="O5067" s="225" t="str">
        <f t="shared" si="1289"/>
        <v/>
      </c>
      <c r="BF5067" s="141">
        <v>22035</v>
      </c>
      <c r="BG5067" s="142" t="s">
        <v>6109</v>
      </c>
      <c r="BH5067" s="141" t="s">
        <v>180</v>
      </c>
      <c r="BI5067" s="141" t="s">
        <v>178</v>
      </c>
      <c r="BJ5067" s="141" t="s">
        <v>2769</v>
      </c>
      <c r="BK5067" s="141" t="s">
        <v>6110</v>
      </c>
      <c r="BL5067" s="141" t="s">
        <v>6111</v>
      </c>
      <c r="BM5067" s="141">
        <v>46.982690796306997</v>
      </c>
      <c r="BN5067" s="141">
        <v>-71.376380225453403</v>
      </c>
      <c r="BO5067" s="141">
        <v>1990</v>
      </c>
      <c r="BP5067" s="143" t="s">
        <v>24468</v>
      </c>
      <c r="BQ5067" s="143" t="s">
        <v>17560</v>
      </c>
    </row>
    <row r="5068" spans="15:69" x14ac:dyDescent="0.25">
      <c r="O5068" s="225" t="str">
        <f t="shared" si="1289"/>
        <v/>
      </c>
      <c r="BF5068" s="141">
        <v>22035</v>
      </c>
      <c r="BG5068" s="142" t="s">
        <v>6112</v>
      </c>
      <c r="BH5068" s="141" t="s">
        <v>180</v>
      </c>
      <c r="BI5068" s="141" t="s">
        <v>191</v>
      </c>
      <c r="BJ5068" s="141" t="s">
        <v>6113</v>
      </c>
      <c r="BK5068" s="141" t="s">
        <v>1708</v>
      </c>
      <c r="BL5068" s="141" t="s">
        <v>6111</v>
      </c>
      <c r="BM5068" s="141">
        <v>46.984149857946498</v>
      </c>
      <c r="BN5068" s="141">
        <v>-71.371448266884101</v>
      </c>
      <c r="BO5068" s="141">
        <v>1990</v>
      </c>
      <c r="BP5068" s="143" t="s">
        <v>24469</v>
      </c>
      <c r="BQ5068" s="143" t="s">
        <v>17560</v>
      </c>
    </row>
    <row r="5069" spans="15:69" x14ac:dyDescent="0.25">
      <c r="O5069" s="225" t="str">
        <f t="shared" si="1289"/>
        <v/>
      </c>
      <c r="BF5069" s="141">
        <v>22035</v>
      </c>
      <c r="BG5069" s="142" t="s">
        <v>6114</v>
      </c>
      <c r="BH5069" s="141" t="s">
        <v>478</v>
      </c>
      <c r="BI5069" s="141" t="s">
        <v>176</v>
      </c>
      <c r="BJ5069" s="141" t="s">
        <v>6115</v>
      </c>
      <c r="BK5069" s="141" t="s">
        <v>6116</v>
      </c>
      <c r="BL5069" s="141" t="s">
        <v>6117</v>
      </c>
      <c r="BM5069" s="141">
        <v>47.029677245451701</v>
      </c>
      <c r="BN5069" s="141">
        <v>-71.384263792597494</v>
      </c>
      <c r="BO5069" s="141">
        <v>2006</v>
      </c>
      <c r="BP5069" s="143" t="s">
        <v>24470</v>
      </c>
      <c r="BQ5069" s="143" t="s">
        <v>17560</v>
      </c>
    </row>
    <row r="5070" spans="15:69" x14ac:dyDescent="0.25">
      <c r="O5070" s="225" t="str">
        <f t="shared" ref="O5070:O5133" si="1290">IF(OR(B5070="",C5070="",G5070="",H5070="",I5070="",AND(J5070="",BW5070=FALSE),AND(K5070="",BX5070=FALSE),AND(L5070="",BY5070=FALSE),AND(M5070="",BZ5070=FALSE)),"",(IF(AND(100&gt;=CG5070,CG5070&gt;80),"A",IF(AND(80&gt;=CG5070,CG5070&gt;60),"B",IF(AND(60&gt;=CG5070,CG5070&gt;40),"C",IF(AND(40&gt;=CG5070,CG5070&gt;20),"D","E"))))))</f>
        <v/>
      </c>
      <c r="BF5070" s="141">
        <v>22040</v>
      </c>
      <c r="BG5070" s="142" t="s">
        <v>1841</v>
      </c>
      <c r="BH5070" s="141" t="s">
        <v>180</v>
      </c>
      <c r="BI5070" s="141" t="s">
        <v>191</v>
      </c>
      <c r="BJ5070" s="141" t="s">
        <v>1842</v>
      </c>
      <c r="BK5070" s="141" t="s">
        <v>1843</v>
      </c>
      <c r="BL5070" s="141" t="s">
        <v>1830</v>
      </c>
      <c r="BM5070" s="141">
        <v>46.949599999999997</v>
      </c>
      <c r="BN5070" s="141">
        <v>-71.275199999999998</v>
      </c>
      <c r="BO5070" s="141">
        <v>1976</v>
      </c>
      <c r="BP5070" s="143" t="s">
        <v>191</v>
      </c>
      <c r="BQ5070" s="143" t="s">
        <v>17560</v>
      </c>
    </row>
    <row r="5071" spans="15:69" x14ac:dyDescent="0.25">
      <c r="O5071" s="225" t="str">
        <f t="shared" si="1290"/>
        <v/>
      </c>
      <c r="BF5071" s="141">
        <v>22040</v>
      </c>
      <c r="BG5071" s="142" t="s">
        <v>1844</v>
      </c>
      <c r="BH5071" s="141" t="s">
        <v>180</v>
      </c>
      <c r="BI5071" s="141" t="s">
        <v>191</v>
      </c>
      <c r="BJ5071" s="141" t="s">
        <v>1845</v>
      </c>
      <c r="BK5071" s="141" t="s">
        <v>1846</v>
      </c>
      <c r="BL5071" s="141" t="s">
        <v>1830</v>
      </c>
      <c r="BM5071" s="141">
        <v>46.945700000000002</v>
      </c>
      <c r="BN5071" s="141">
        <v>-71.280299999999997</v>
      </c>
      <c r="BO5071" s="141">
        <v>1976</v>
      </c>
      <c r="BP5071" s="143" t="s">
        <v>191</v>
      </c>
      <c r="BQ5071" s="143" t="s">
        <v>17560</v>
      </c>
    </row>
    <row r="5072" spans="15:69" x14ac:dyDescent="0.25">
      <c r="O5072" s="225" t="str">
        <f t="shared" si="1290"/>
        <v/>
      </c>
      <c r="BF5072" s="141">
        <v>22040</v>
      </c>
      <c r="BG5072" s="142" t="s">
        <v>1847</v>
      </c>
      <c r="BH5072" s="141" t="s">
        <v>180</v>
      </c>
      <c r="BI5072" s="141" t="s">
        <v>190</v>
      </c>
      <c r="BJ5072" s="141" t="s">
        <v>1848</v>
      </c>
      <c r="BK5072" s="141"/>
      <c r="BL5072" s="141" t="s">
        <v>1849</v>
      </c>
      <c r="BM5072" s="141">
        <v>46.942500000000003</v>
      </c>
      <c r="BN5072" s="141">
        <v>-71.321111111111094</v>
      </c>
      <c r="BO5072" s="141">
        <v>2014</v>
      </c>
      <c r="BP5072" s="143" t="s">
        <v>1848</v>
      </c>
      <c r="BQ5072" s="143" t="s">
        <v>17560</v>
      </c>
    </row>
    <row r="5073" spans="15:69" x14ac:dyDescent="0.25">
      <c r="O5073" s="225" t="str">
        <f t="shared" si="1290"/>
        <v/>
      </c>
      <c r="BF5073" s="141">
        <v>22040</v>
      </c>
      <c r="BG5073" s="142" t="s">
        <v>1850</v>
      </c>
      <c r="BH5073" s="141" t="s">
        <v>180</v>
      </c>
      <c r="BI5073" s="141" t="s">
        <v>190</v>
      </c>
      <c r="BJ5073" s="141" t="s">
        <v>1851</v>
      </c>
      <c r="BK5073" s="141"/>
      <c r="BL5073" s="141" t="s">
        <v>1852</v>
      </c>
      <c r="BM5073" s="141">
        <v>46.939444399999999</v>
      </c>
      <c r="BN5073" s="141">
        <v>-71.311666666666596</v>
      </c>
      <c r="BO5073" s="141">
        <v>2015</v>
      </c>
      <c r="BP5073" s="143" t="s">
        <v>1851</v>
      </c>
      <c r="BQ5073" s="143" t="s">
        <v>17560</v>
      </c>
    </row>
    <row r="5074" spans="15:69" x14ac:dyDescent="0.25">
      <c r="O5074" s="225" t="str">
        <f t="shared" si="1290"/>
        <v/>
      </c>
      <c r="BF5074" s="141">
        <v>22040</v>
      </c>
      <c r="BG5074" s="142" t="s">
        <v>1853</v>
      </c>
      <c r="BH5074" s="141" t="s">
        <v>180</v>
      </c>
      <c r="BI5074" s="141" t="s">
        <v>190</v>
      </c>
      <c r="BJ5074" s="141" t="s">
        <v>1854</v>
      </c>
      <c r="BK5074" s="141"/>
      <c r="BL5074" s="141" t="s">
        <v>1855</v>
      </c>
      <c r="BM5074" s="141">
        <v>46.942222200000003</v>
      </c>
      <c r="BN5074" s="141">
        <v>-71.3183333333333</v>
      </c>
      <c r="BO5074" s="141">
        <v>2015</v>
      </c>
      <c r="BP5074" s="143" t="s">
        <v>1854</v>
      </c>
      <c r="BQ5074" s="143" t="s">
        <v>17560</v>
      </c>
    </row>
    <row r="5075" spans="15:69" x14ac:dyDescent="0.25">
      <c r="O5075" s="225" t="str">
        <f t="shared" si="1290"/>
        <v/>
      </c>
      <c r="BF5075" s="141">
        <v>22040</v>
      </c>
      <c r="BG5075" s="142" t="s">
        <v>1856</v>
      </c>
      <c r="BH5075" s="141" t="s">
        <v>180</v>
      </c>
      <c r="BI5075" s="141" t="s">
        <v>190</v>
      </c>
      <c r="BJ5075" s="141" t="s">
        <v>1857</v>
      </c>
      <c r="BK5075" s="141"/>
      <c r="BL5075" s="141" t="s">
        <v>1849</v>
      </c>
      <c r="BM5075" s="141">
        <v>46.947222199999999</v>
      </c>
      <c r="BN5075" s="141">
        <v>-71.323333333333295</v>
      </c>
      <c r="BO5075" s="141">
        <v>2015</v>
      </c>
      <c r="BP5075" s="143" t="s">
        <v>1857</v>
      </c>
      <c r="BQ5075" s="143" t="s">
        <v>17560</v>
      </c>
    </row>
    <row r="5076" spans="15:69" x14ac:dyDescent="0.25">
      <c r="O5076" s="225" t="str">
        <f t="shared" si="1290"/>
        <v/>
      </c>
      <c r="BF5076" s="141">
        <v>22040</v>
      </c>
      <c r="BG5076" s="142" t="s">
        <v>1858</v>
      </c>
      <c r="BH5076" s="141" t="s">
        <v>180</v>
      </c>
      <c r="BI5076" s="141" t="s">
        <v>190</v>
      </c>
      <c r="BJ5076" s="141" t="s">
        <v>1859</v>
      </c>
      <c r="BK5076" s="141"/>
      <c r="BL5076" s="141" t="s">
        <v>1860</v>
      </c>
      <c r="BM5076" s="141">
        <v>46.949444399999997</v>
      </c>
      <c r="BN5076" s="141">
        <v>-71.286944444444401</v>
      </c>
      <c r="BO5076" s="141">
        <v>2012</v>
      </c>
      <c r="BP5076" s="143" t="s">
        <v>1859</v>
      </c>
      <c r="BQ5076" s="143" t="s">
        <v>17560</v>
      </c>
    </row>
    <row r="5077" spans="15:69" x14ac:dyDescent="0.25">
      <c r="O5077" s="225" t="str">
        <f t="shared" si="1290"/>
        <v/>
      </c>
      <c r="BF5077" s="141">
        <v>22040</v>
      </c>
      <c r="BG5077" s="142" t="s">
        <v>1861</v>
      </c>
      <c r="BH5077" s="141" t="s">
        <v>180</v>
      </c>
      <c r="BI5077" s="141" t="s">
        <v>190</v>
      </c>
      <c r="BJ5077" s="141" t="s">
        <v>1862</v>
      </c>
      <c r="BK5077" s="141"/>
      <c r="BL5077" s="141" t="s">
        <v>1863</v>
      </c>
      <c r="BM5077" s="141">
        <v>46.944444400000002</v>
      </c>
      <c r="BN5077" s="141">
        <v>-71.306944444444397</v>
      </c>
      <c r="BO5077" s="141">
        <v>2015</v>
      </c>
      <c r="BP5077" s="143" t="s">
        <v>1862</v>
      </c>
      <c r="BQ5077" s="143" t="s">
        <v>17560</v>
      </c>
    </row>
    <row r="5078" spans="15:69" x14ac:dyDescent="0.25">
      <c r="O5078" s="225" t="str">
        <f t="shared" si="1290"/>
        <v/>
      </c>
      <c r="BF5078" s="141">
        <v>25213</v>
      </c>
      <c r="BG5078" s="142" t="s">
        <v>16793</v>
      </c>
      <c r="BH5078" s="141" t="s">
        <v>180</v>
      </c>
      <c r="BI5078" s="141" t="s">
        <v>190</v>
      </c>
      <c r="BJ5078" s="141"/>
      <c r="BK5078" s="141"/>
      <c r="BL5078" s="141" t="s">
        <v>16792</v>
      </c>
      <c r="BM5078" s="141">
        <v>46.667045999999999</v>
      </c>
      <c r="BN5078" s="141">
        <v>-71.331270000000004</v>
      </c>
      <c r="BO5078" s="141">
        <v>1998</v>
      </c>
      <c r="BP5078" s="143" t="s">
        <v>3407</v>
      </c>
      <c r="BQ5078" s="143" t="s">
        <v>17560</v>
      </c>
    </row>
    <row r="5079" spans="15:69" x14ac:dyDescent="0.25">
      <c r="O5079" s="225" t="str">
        <f t="shared" si="1290"/>
        <v/>
      </c>
      <c r="BF5079" s="141">
        <v>25213</v>
      </c>
      <c r="BG5079" s="142" t="s">
        <v>16797</v>
      </c>
      <c r="BH5079" s="141" t="s">
        <v>180</v>
      </c>
      <c r="BI5079" s="141" t="s">
        <v>190</v>
      </c>
      <c r="BJ5079" s="141" t="s">
        <v>16773</v>
      </c>
      <c r="BK5079" s="141"/>
      <c r="BL5079" s="141" t="s">
        <v>16796</v>
      </c>
      <c r="BM5079" s="141">
        <v>46.825465999999999</v>
      </c>
      <c r="BN5079" s="141">
        <v>-71.157616000000004</v>
      </c>
      <c r="BO5079" s="141">
        <v>1998</v>
      </c>
      <c r="BP5079" s="143" t="s">
        <v>25411</v>
      </c>
      <c r="BQ5079" s="143" t="s">
        <v>17560</v>
      </c>
    </row>
    <row r="5080" spans="15:69" x14ac:dyDescent="0.25">
      <c r="O5080" s="225" t="str">
        <f t="shared" si="1290"/>
        <v/>
      </c>
      <c r="BF5080" s="141">
        <v>25213</v>
      </c>
      <c r="BG5080" s="142" t="s">
        <v>16799</v>
      </c>
      <c r="BH5080" s="141" t="s">
        <v>180</v>
      </c>
      <c r="BI5080" s="141" t="s">
        <v>190</v>
      </c>
      <c r="BJ5080" s="141" t="s">
        <v>16766</v>
      </c>
      <c r="BK5080" s="141"/>
      <c r="BL5080" s="141" t="s">
        <v>16798</v>
      </c>
      <c r="BM5080" s="141">
        <v>46.721339999999998</v>
      </c>
      <c r="BN5080" s="141">
        <v>-71.270874000000006</v>
      </c>
      <c r="BO5080" s="141">
        <v>1998</v>
      </c>
      <c r="BP5080" s="143" t="s">
        <v>3407</v>
      </c>
      <c r="BQ5080" s="143" t="s">
        <v>17560</v>
      </c>
    </row>
    <row r="5081" spans="15:69" x14ac:dyDescent="0.25">
      <c r="O5081" s="225" t="str">
        <f t="shared" si="1290"/>
        <v/>
      </c>
      <c r="BF5081" s="141">
        <v>26005</v>
      </c>
      <c r="BG5081" s="142" t="s">
        <v>17479</v>
      </c>
      <c r="BH5081" s="141" t="s">
        <v>180</v>
      </c>
      <c r="BI5081" s="141" t="s">
        <v>178</v>
      </c>
      <c r="BJ5081" s="141"/>
      <c r="BK5081" s="141" t="s">
        <v>4480</v>
      </c>
      <c r="BL5081" s="141" t="s">
        <v>17478</v>
      </c>
      <c r="BM5081" s="141">
        <v>46.464460000000003</v>
      </c>
      <c r="BN5081" s="141">
        <v>-70.797460000000001</v>
      </c>
      <c r="BO5081" s="141">
        <v>1980</v>
      </c>
      <c r="BP5081" s="143" t="s">
        <v>484</v>
      </c>
      <c r="BQ5081" s="143" t="s">
        <v>17560</v>
      </c>
    </row>
    <row r="5082" spans="15:69" x14ac:dyDescent="0.25">
      <c r="O5082" s="225" t="str">
        <f t="shared" si="1290"/>
        <v/>
      </c>
      <c r="BF5082" s="141">
        <v>26005</v>
      </c>
      <c r="BG5082" s="142" t="s">
        <v>26423</v>
      </c>
      <c r="BH5082" s="141" t="s">
        <v>180</v>
      </c>
      <c r="BI5082" s="141" t="s">
        <v>191</v>
      </c>
      <c r="BJ5082" s="141" t="s">
        <v>9679</v>
      </c>
      <c r="BK5082" s="141"/>
      <c r="BL5082" s="141"/>
      <c r="BM5082" s="141">
        <v>46.459879999999998</v>
      </c>
      <c r="BN5082" s="141">
        <v>-70.798349999999999</v>
      </c>
      <c r="BO5082" s="141">
        <v>2007</v>
      </c>
      <c r="BP5082" s="143"/>
      <c r="BQ5082" s="143" t="s">
        <v>17560</v>
      </c>
    </row>
    <row r="5083" spans="15:69" x14ac:dyDescent="0.25">
      <c r="O5083" s="225" t="str">
        <f t="shared" si="1290"/>
        <v/>
      </c>
      <c r="BF5083" s="141">
        <v>26010</v>
      </c>
      <c r="BG5083" s="142" t="s">
        <v>17521</v>
      </c>
      <c r="BH5083" s="141" t="s">
        <v>180</v>
      </c>
      <c r="BI5083" s="141" t="s">
        <v>178</v>
      </c>
      <c r="BJ5083" s="141"/>
      <c r="BK5083" s="141" t="s">
        <v>1664</v>
      </c>
      <c r="BL5083" s="141" t="s">
        <v>16209</v>
      </c>
      <c r="BM5083" s="141">
        <v>46.416080999999998</v>
      </c>
      <c r="BN5083" s="141">
        <v>-70.884558799999894</v>
      </c>
      <c r="BO5083" s="141">
        <v>1994</v>
      </c>
      <c r="BP5083" s="143" t="s">
        <v>25524</v>
      </c>
      <c r="BQ5083" s="143" t="s">
        <v>17560</v>
      </c>
    </row>
    <row r="5084" spans="15:69" x14ac:dyDescent="0.25">
      <c r="O5084" s="225" t="str">
        <f t="shared" si="1290"/>
        <v/>
      </c>
      <c r="BF5084" s="141">
        <v>26035</v>
      </c>
      <c r="BG5084" s="142" t="s">
        <v>17507</v>
      </c>
      <c r="BH5084" s="141" t="s">
        <v>180</v>
      </c>
      <c r="BI5084" s="141" t="s">
        <v>191</v>
      </c>
      <c r="BJ5084" s="141"/>
      <c r="BK5084" s="141" t="s">
        <v>5993</v>
      </c>
      <c r="BL5084" s="141" t="s">
        <v>16895</v>
      </c>
      <c r="BM5084" s="141">
        <v>46.515153232291397</v>
      </c>
      <c r="BN5084" s="141">
        <v>-70.953347984288996</v>
      </c>
      <c r="BO5084" s="141">
        <v>1989</v>
      </c>
      <c r="BP5084" s="143" t="s">
        <v>25521</v>
      </c>
      <c r="BQ5084" s="143" t="s">
        <v>17560</v>
      </c>
    </row>
    <row r="5085" spans="15:69" x14ac:dyDescent="0.25">
      <c r="O5085" s="225" t="str">
        <f t="shared" si="1290"/>
        <v/>
      </c>
      <c r="BF5085" s="141">
        <v>26048</v>
      </c>
      <c r="BG5085" s="142" t="s">
        <v>23604</v>
      </c>
      <c r="BH5085" s="141" t="s">
        <v>180</v>
      </c>
      <c r="BI5085" s="141" t="s">
        <v>190</v>
      </c>
      <c r="BJ5085" s="141"/>
      <c r="BK5085" s="141" t="s">
        <v>19740</v>
      </c>
      <c r="BL5085" s="141" t="s">
        <v>3412</v>
      </c>
      <c r="BM5085" s="141">
        <v>46.507179999999998</v>
      </c>
      <c r="BN5085" s="141">
        <v>-71.086939999999998</v>
      </c>
      <c r="BO5085" s="141">
        <v>2014</v>
      </c>
      <c r="BP5085" s="143"/>
      <c r="BQ5085" s="143" t="s">
        <v>17560</v>
      </c>
    </row>
    <row r="5086" spans="15:69" x14ac:dyDescent="0.25">
      <c r="O5086" s="225" t="str">
        <f t="shared" si="1290"/>
        <v/>
      </c>
      <c r="BF5086" s="141">
        <v>26055</v>
      </c>
      <c r="BG5086" s="142" t="s">
        <v>15918</v>
      </c>
      <c r="BH5086" s="141" t="s">
        <v>478</v>
      </c>
      <c r="BI5086" s="141" t="s">
        <v>177</v>
      </c>
      <c r="BJ5086" s="141"/>
      <c r="BK5086" s="141"/>
      <c r="BL5086" s="141" t="s">
        <v>15919</v>
      </c>
      <c r="BM5086" s="141">
        <v>46.493029999999997</v>
      </c>
      <c r="BN5086" s="141">
        <v>-71.142589999999998</v>
      </c>
      <c r="BO5086" s="141">
        <v>2005</v>
      </c>
      <c r="BP5086" s="143"/>
      <c r="BQ5086" s="143" t="s">
        <v>17560</v>
      </c>
    </row>
    <row r="5087" spans="15:69" x14ac:dyDescent="0.25">
      <c r="O5087" s="225" t="str">
        <f t="shared" si="1290"/>
        <v/>
      </c>
      <c r="BF5087" s="141">
        <v>26055</v>
      </c>
      <c r="BG5087" s="142" t="s">
        <v>15920</v>
      </c>
      <c r="BH5087" s="141" t="s">
        <v>180</v>
      </c>
      <c r="BI5087" s="141" t="s">
        <v>191</v>
      </c>
      <c r="BJ5087" s="141" t="s">
        <v>4552</v>
      </c>
      <c r="BK5087" s="141" t="s">
        <v>15921</v>
      </c>
      <c r="BL5087" s="141" t="s">
        <v>15922</v>
      </c>
      <c r="BM5087" s="141">
        <v>46.512140000000002</v>
      </c>
      <c r="BN5087" s="141">
        <v>-71.116759999999999</v>
      </c>
      <c r="BO5087" s="141">
        <v>2012</v>
      </c>
      <c r="BP5087" s="143"/>
      <c r="BQ5087" s="143" t="s">
        <v>17560</v>
      </c>
    </row>
    <row r="5088" spans="15:69" x14ac:dyDescent="0.25">
      <c r="O5088" s="225" t="str">
        <f t="shared" si="1290"/>
        <v/>
      </c>
      <c r="BF5088" s="141">
        <v>26055</v>
      </c>
      <c r="BG5088" s="142" t="s">
        <v>15923</v>
      </c>
      <c r="BH5088" s="141" t="s">
        <v>180</v>
      </c>
      <c r="BI5088" s="141" t="s">
        <v>191</v>
      </c>
      <c r="BJ5088" s="141" t="s">
        <v>5632</v>
      </c>
      <c r="BK5088" s="141" t="s">
        <v>15924</v>
      </c>
      <c r="BL5088" s="141" t="s">
        <v>15925</v>
      </c>
      <c r="BM5088" s="141">
        <v>46.498170000000002</v>
      </c>
      <c r="BN5088" s="141">
        <v>-71.142030000000005</v>
      </c>
      <c r="BO5088" s="141">
        <v>2008</v>
      </c>
      <c r="BP5088" s="143"/>
      <c r="BQ5088" s="143" t="s">
        <v>17560</v>
      </c>
    </row>
    <row r="5089" spans="15:69" x14ac:dyDescent="0.25">
      <c r="O5089" s="225" t="str">
        <f t="shared" si="1290"/>
        <v/>
      </c>
      <c r="BF5089" s="141">
        <v>26055</v>
      </c>
      <c r="BG5089" s="142" t="s">
        <v>15926</v>
      </c>
      <c r="BH5089" s="141" t="s">
        <v>180</v>
      </c>
      <c r="BI5089" s="141" t="s">
        <v>191</v>
      </c>
      <c r="BJ5089" s="141" t="s">
        <v>4557</v>
      </c>
      <c r="BK5089" s="141" t="s">
        <v>4071</v>
      </c>
      <c r="BL5089" s="141" t="s">
        <v>15927</v>
      </c>
      <c r="BM5089" s="141">
        <v>46.496420000000001</v>
      </c>
      <c r="BN5089" s="141">
        <v>-71.143990000000002</v>
      </c>
      <c r="BO5089" s="141">
        <v>2009</v>
      </c>
      <c r="BP5089" s="143"/>
      <c r="BQ5089" s="143" t="s">
        <v>17560</v>
      </c>
    </row>
    <row r="5090" spans="15:69" x14ac:dyDescent="0.25">
      <c r="O5090" s="225" t="str">
        <f t="shared" si="1290"/>
        <v/>
      </c>
      <c r="BF5090" s="141">
        <v>26055</v>
      </c>
      <c r="BG5090" s="142" t="s">
        <v>15928</v>
      </c>
      <c r="BH5090" s="141" t="s">
        <v>180</v>
      </c>
      <c r="BI5090" s="141" t="s">
        <v>191</v>
      </c>
      <c r="BJ5090" s="141" t="s">
        <v>1539</v>
      </c>
      <c r="BK5090" s="141"/>
      <c r="BL5090" s="141" t="s">
        <v>15929</v>
      </c>
      <c r="BM5090" s="141">
        <v>46.500889999999998</v>
      </c>
      <c r="BN5090" s="141">
        <v>-71.146199999999993</v>
      </c>
      <c r="BO5090" s="141">
        <v>1976</v>
      </c>
      <c r="BP5090" s="143"/>
      <c r="BQ5090" s="143" t="s">
        <v>17560</v>
      </c>
    </row>
    <row r="5091" spans="15:69" x14ac:dyDescent="0.25">
      <c r="O5091" s="225" t="str">
        <f t="shared" si="1290"/>
        <v/>
      </c>
      <c r="BF5091" s="141">
        <v>26055</v>
      </c>
      <c r="BG5091" s="142" t="s">
        <v>15930</v>
      </c>
      <c r="BH5091" s="141" t="s">
        <v>180</v>
      </c>
      <c r="BI5091" s="141" t="s">
        <v>191</v>
      </c>
      <c r="BJ5091" s="141" t="s">
        <v>1536</v>
      </c>
      <c r="BK5091" s="141"/>
      <c r="BL5091" s="141" t="s">
        <v>15931</v>
      </c>
      <c r="BM5091" s="141">
        <v>46.504890000000003</v>
      </c>
      <c r="BN5091" s="141">
        <v>-71.127570000000006</v>
      </c>
      <c r="BO5091" s="141">
        <v>2005</v>
      </c>
      <c r="BP5091" s="143"/>
      <c r="BQ5091" s="143" t="s">
        <v>17560</v>
      </c>
    </row>
    <row r="5092" spans="15:69" x14ac:dyDescent="0.25">
      <c r="O5092" s="225" t="str">
        <f t="shared" si="1290"/>
        <v/>
      </c>
      <c r="BF5092" s="141">
        <v>23027</v>
      </c>
      <c r="BG5092" s="142" t="s">
        <v>6489</v>
      </c>
      <c r="BH5092" s="141" t="s">
        <v>478</v>
      </c>
      <c r="BI5092" s="141" t="s">
        <v>186</v>
      </c>
      <c r="BJ5092" s="141" t="s">
        <v>6482</v>
      </c>
      <c r="BK5092" s="141" t="s">
        <v>6483</v>
      </c>
      <c r="BL5092" s="141" t="s">
        <v>6484</v>
      </c>
      <c r="BM5092" s="141">
        <v>46.861840000000001</v>
      </c>
      <c r="BN5092" s="141">
        <v>-71.329570000000004</v>
      </c>
      <c r="BO5092" s="141">
        <v>1971</v>
      </c>
      <c r="BP5092" s="143" t="s">
        <v>5414</v>
      </c>
      <c r="BQ5092" s="143" t="s">
        <v>17560</v>
      </c>
    </row>
    <row r="5093" spans="15:69" x14ac:dyDescent="0.25">
      <c r="O5093" s="225" t="str">
        <f t="shared" si="1290"/>
        <v/>
      </c>
      <c r="BF5093" s="141">
        <v>23027</v>
      </c>
      <c r="BG5093" s="142" t="s">
        <v>6493</v>
      </c>
      <c r="BH5093" s="141" t="s">
        <v>478</v>
      </c>
      <c r="BI5093" s="141" t="s">
        <v>186</v>
      </c>
      <c r="BJ5093" s="141" t="s">
        <v>6486</v>
      </c>
      <c r="BK5093" s="141" t="s">
        <v>6487</v>
      </c>
      <c r="BL5093" s="141" t="s">
        <v>6488</v>
      </c>
      <c r="BM5093" s="141">
        <v>46.858139999999999</v>
      </c>
      <c r="BN5093" s="141">
        <v>-71.337699999999998</v>
      </c>
      <c r="BO5093" s="141">
        <v>1962</v>
      </c>
      <c r="BP5093" s="143" t="s">
        <v>5414</v>
      </c>
      <c r="BQ5093" s="143" t="s">
        <v>17560</v>
      </c>
    </row>
    <row r="5094" spans="15:69" x14ac:dyDescent="0.25">
      <c r="O5094" s="225" t="str">
        <f t="shared" si="1290"/>
        <v/>
      </c>
      <c r="BF5094" s="141">
        <v>23027</v>
      </c>
      <c r="BG5094" s="142" t="s">
        <v>6497</v>
      </c>
      <c r="BH5094" s="141" t="s">
        <v>478</v>
      </c>
      <c r="BI5094" s="141" t="s">
        <v>186</v>
      </c>
      <c r="BJ5094" s="141" t="s">
        <v>6490</v>
      </c>
      <c r="BK5094" s="141" t="s">
        <v>6491</v>
      </c>
      <c r="BL5094" s="141" t="s">
        <v>6492</v>
      </c>
      <c r="BM5094" s="141">
        <v>46.851599999999998</v>
      </c>
      <c r="BN5094" s="141">
        <v>-71.327299999999994</v>
      </c>
      <c r="BO5094" s="141">
        <v>2012</v>
      </c>
      <c r="BP5094" s="143" t="s">
        <v>5414</v>
      </c>
      <c r="BQ5094" s="143" t="s">
        <v>17560</v>
      </c>
    </row>
    <row r="5095" spans="15:69" x14ac:dyDescent="0.25">
      <c r="O5095" s="225" t="str">
        <f t="shared" si="1290"/>
        <v/>
      </c>
      <c r="BF5095" s="141">
        <v>23027</v>
      </c>
      <c r="BG5095" s="142" t="s">
        <v>6500</v>
      </c>
      <c r="BH5095" s="141" t="s">
        <v>478</v>
      </c>
      <c r="BI5095" s="141" t="s">
        <v>186</v>
      </c>
      <c r="BJ5095" s="141" t="s">
        <v>6494</v>
      </c>
      <c r="BK5095" s="141" t="s">
        <v>6495</v>
      </c>
      <c r="BL5095" s="141" t="s">
        <v>6496</v>
      </c>
      <c r="BM5095" s="141">
        <v>46.847909999999999</v>
      </c>
      <c r="BN5095" s="141">
        <v>-71.344980000000007</v>
      </c>
      <c r="BO5095" s="141">
        <v>2011</v>
      </c>
      <c r="BP5095" s="143" t="s">
        <v>5414</v>
      </c>
      <c r="BQ5095" s="143" t="s">
        <v>17560</v>
      </c>
    </row>
    <row r="5096" spans="15:69" x14ac:dyDescent="0.25">
      <c r="O5096" s="225" t="str">
        <f t="shared" si="1290"/>
        <v/>
      </c>
      <c r="BF5096" s="141">
        <v>23027</v>
      </c>
      <c r="BG5096" s="142" t="s">
        <v>6503</v>
      </c>
      <c r="BH5096" s="141" t="s">
        <v>478</v>
      </c>
      <c r="BI5096" s="141" t="s">
        <v>186</v>
      </c>
      <c r="BJ5096" s="141" t="s">
        <v>6498</v>
      </c>
      <c r="BK5096" s="141" t="s">
        <v>6499</v>
      </c>
      <c r="BL5096" s="141" t="s">
        <v>6496</v>
      </c>
      <c r="BM5096" s="141">
        <v>46.828690000000002</v>
      </c>
      <c r="BN5096" s="141">
        <v>-71.325370000000007</v>
      </c>
      <c r="BO5096" s="141">
        <v>2002</v>
      </c>
      <c r="BP5096" s="143" t="s">
        <v>5414</v>
      </c>
      <c r="BQ5096" s="143" t="s">
        <v>17560</v>
      </c>
    </row>
    <row r="5097" spans="15:69" x14ac:dyDescent="0.25">
      <c r="O5097" s="225" t="str">
        <f t="shared" si="1290"/>
        <v/>
      </c>
      <c r="BF5097" s="141">
        <v>23027</v>
      </c>
      <c r="BG5097" s="142" t="s">
        <v>6506</v>
      </c>
      <c r="BH5097" s="141" t="s">
        <v>478</v>
      </c>
      <c r="BI5097" s="141" t="s">
        <v>186</v>
      </c>
      <c r="BJ5097" s="141" t="s">
        <v>6501</v>
      </c>
      <c r="BK5097" s="141" t="s">
        <v>6502</v>
      </c>
      <c r="BL5097" s="141" t="s">
        <v>6496</v>
      </c>
      <c r="BM5097" s="141">
        <v>46.82188</v>
      </c>
      <c r="BN5097" s="141">
        <v>-71.3185</v>
      </c>
      <c r="BO5097" s="141">
        <v>1960</v>
      </c>
      <c r="BP5097" s="143" t="s">
        <v>5414</v>
      </c>
      <c r="BQ5097" s="143" t="s">
        <v>17560</v>
      </c>
    </row>
    <row r="5098" spans="15:69" x14ac:dyDescent="0.25">
      <c r="O5098" s="225" t="str">
        <f t="shared" si="1290"/>
        <v/>
      </c>
      <c r="BF5098" s="141">
        <v>23027</v>
      </c>
      <c r="BG5098" s="142" t="s">
        <v>6509</v>
      </c>
      <c r="BH5098" s="141" t="s">
        <v>478</v>
      </c>
      <c r="BI5098" s="141" t="s">
        <v>186</v>
      </c>
      <c r="BJ5098" s="141" t="s">
        <v>6504</v>
      </c>
      <c r="BK5098" s="141" t="s">
        <v>6505</v>
      </c>
      <c r="BL5098" s="141" t="s">
        <v>6488</v>
      </c>
      <c r="BM5098" s="141">
        <v>46.857320000000001</v>
      </c>
      <c r="BN5098" s="141">
        <v>-71.325320000000005</v>
      </c>
      <c r="BO5098" s="141">
        <v>1960</v>
      </c>
      <c r="BP5098" s="143" t="s">
        <v>5414</v>
      </c>
      <c r="BQ5098" s="143" t="s">
        <v>17560</v>
      </c>
    </row>
    <row r="5099" spans="15:69" x14ac:dyDescent="0.25">
      <c r="O5099" s="225" t="str">
        <f t="shared" si="1290"/>
        <v/>
      </c>
      <c r="BF5099" s="141">
        <v>23027</v>
      </c>
      <c r="BG5099" s="142" t="s">
        <v>6513</v>
      </c>
      <c r="BH5099" s="141" t="s">
        <v>478</v>
      </c>
      <c r="BI5099" s="141" t="s">
        <v>186</v>
      </c>
      <c r="BJ5099" s="141" t="s">
        <v>6507</v>
      </c>
      <c r="BK5099" s="141" t="s">
        <v>6508</v>
      </c>
      <c r="BL5099" s="141" t="s">
        <v>6466</v>
      </c>
      <c r="BM5099" s="141">
        <v>46.846150000000002</v>
      </c>
      <c r="BN5099" s="141">
        <v>-71.319770000000005</v>
      </c>
      <c r="BO5099" s="141">
        <v>1991</v>
      </c>
      <c r="BP5099" s="143" t="s">
        <v>5414</v>
      </c>
      <c r="BQ5099" s="143" t="s">
        <v>17560</v>
      </c>
    </row>
    <row r="5100" spans="15:69" x14ac:dyDescent="0.25">
      <c r="O5100" s="225" t="str">
        <f t="shared" si="1290"/>
        <v/>
      </c>
      <c r="BF5100" s="141">
        <v>23027</v>
      </c>
      <c r="BG5100" s="142" t="s">
        <v>6517</v>
      </c>
      <c r="BH5100" s="141" t="s">
        <v>478</v>
      </c>
      <c r="BI5100" s="141" t="s">
        <v>186</v>
      </c>
      <c r="BJ5100" s="141" t="s">
        <v>6510</v>
      </c>
      <c r="BK5100" s="141" t="s">
        <v>6511</v>
      </c>
      <c r="BL5100" s="141" t="s">
        <v>6512</v>
      </c>
      <c r="BM5100" s="141">
        <v>46.84348</v>
      </c>
      <c r="BN5100" s="141">
        <v>-71.303420000000003</v>
      </c>
      <c r="BO5100" s="141">
        <v>1991</v>
      </c>
      <c r="BP5100" s="143" t="s">
        <v>5414</v>
      </c>
      <c r="BQ5100" s="143" t="s">
        <v>17560</v>
      </c>
    </row>
    <row r="5101" spans="15:69" x14ac:dyDescent="0.25">
      <c r="O5101" s="225" t="str">
        <f t="shared" si="1290"/>
        <v/>
      </c>
      <c r="BF5101" s="141">
        <v>23027</v>
      </c>
      <c r="BG5101" s="142" t="s">
        <v>6520</v>
      </c>
      <c r="BH5101" s="141" t="s">
        <v>478</v>
      </c>
      <c r="BI5101" s="141" t="s">
        <v>186</v>
      </c>
      <c r="BJ5101" s="141" t="s">
        <v>6514</v>
      </c>
      <c r="BK5101" s="141" t="s">
        <v>6515</v>
      </c>
      <c r="BL5101" s="141" t="s">
        <v>6516</v>
      </c>
      <c r="BM5101" s="141">
        <v>46.838929999999998</v>
      </c>
      <c r="BN5101" s="141">
        <v>-71.293800000000005</v>
      </c>
      <c r="BO5101" s="141">
        <v>1992</v>
      </c>
      <c r="BP5101" s="143" t="s">
        <v>5414</v>
      </c>
      <c r="BQ5101" s="143" t="s">
        <v>17560</v>
      </c>
    </row>
    <row r="5102" spans="15:69" x14ac:dyDescent="0.25">
      <c r="O5102" s="225" t="str">
        <f t="shared" si="1290"/>
        <v/>
      </c>
      <c r="BF5102" s="141">
        <v>25213</v>
      </c>
      <c r="BG5102" s="142" t="s">
        <v>16801</v>
      </c>
      <c r="BH5102" s="141" t="s">
        <v>180</v>
      </c>
      <c r="BI5102" s="141" t="s">
        <v>190</v>
      </c>
      <c r="BJ5102" s="141" t="s">
        <v>16766</v>
      </c>
      <c r="BK5102" s="141"/>
      <c r="BL5102" s="141" t="s">
        <v>16800</v>
      </c>
      <c r="BM5102" s="141">
        <v>46.685783000000001</v>
      </c>
      <c r="BN5102" s="141">
        <v>-71.218069999999997</v>
      </c>
      <c r="BO5102" s="141">
        <v>1998</v>
      </c>
      <c r="BP5102" s="143" t="s">
        <v>3407</v>
      </c>
      <c r="BQ5102" s="143" t="s">
        <v>17560</v>
      </c>
    </row>
    <row r="5103" spans="15:69" x14ac:dyDescent="0.25">
      <c r="O5103" s="225" t="str">
        <f t="shared" si="1290"/>
        <v/>
      </c>
      <c r="BF5103" s="141">
        <v>27028</v>
      </c>
      <c r="BG5103" s="142" t="s">
        <v>16872</v>
      </c>
      <c r="BH5103" s="141" t="s">
        <v>478</v>
      </c>
      <c r="BI5103" s="141" t="s">
        <v>176</v>
      </c>
      <c r="BJ5103" s="141" t="s">
        <v>1553</v>
      </c>
      <c r="BK5103" s="141" t="s">
        <v>10535</v>
      </c>
      <c r="BL5103" s="141" t="s">
        <v>12469</v>
      </c>
      <c r="BM5103" s="141">
        <v>46.199710206266502</v>
      </c>
      <c r="BN5103" s="141">
        <v>-70.793062857379397</v>
      </c>
      <c r="BO5103" s="141">
        <v>2006</v>
      </c>
      <c r="BP5103" s="143" t="s">
        <v>482</v>
      </c>
      <c r="BQ5103" s="143" t="s">
        <v>17560</v>
      </c>
    </row>
    <row r="5104" spans="15:69" x14ac:dyDescent="0.25">
      <c r="O5104" s="225" t="str">
        <f t="shared" si="1290"/>
        <v/>
      </c>
      <c r="BF5104" s="141">
        <v>27028</v>
      </c>
      <c r="BG5104" s="142" t="s">
        <v>16873</v>
      </c>
      <c r="BH5104" s="141" t="s">
        <v>180</v>
      </c>
      <c r="BI5104" s="141" t="s">
        <v>178</v>
      </c>
      <c r="BJ5104" s="141" t="s">
        <v>2406</v>
      </c>
      <c r="BK5104" s="141" t="s">
        <v>1534</v>
      </c>
      <c r="BL5104" s="141" t="s">
        <v>16865</v>
      </c>
      <c r="BM5104" s="141">
        <v>46.226275030317403</v>
      </c>
      <c r="BN5104" s="141">
        <v>-70.800625365749696</v>
      </c>
      <c r="BO5104" s="141">
        <v>1986</v>
      </c>
      <c r="BP5104" s="143" t="s">
        <v>484</v>
      </c>
      <c r="BQ5104" s="143" t="s">
        <v>17560</v>
      </c>
    </row>
    <row r="5105" spans="15:69" x14ac:dyDescent="0.25">
      <c r="O5105" s="225" t="str">
        <f t="shared" si="1290"/>
        <v/>
      </c>
      <c r="BF5105" s="141">
        <v>27028</v>
      </c>
      <c r="BG5105" s="142" t="s">
        <v>16874</v>
      </c>
      <c r="BH5105" s="141" t="s">
        <v>478</v>
      </c>
      <c r="BI5105" s="141" t="s">
        <v>186</v>
      </c>
      <c r="BJ5105" s="141" t="s">
        <v>16875</v>
      </c>
      <c r="BK5105" s="141" t="s">
        <v>1735</v>
      </c>
      <c r="BL5105" s="141" t="s">
        <v>16876</v>
      </c>
      <c r="BM5105" s="141">
        <v>46.198740000000001</v>
      </c>
      <c r="BN5105" s="141">
        <v>-70.781580000000005</v>
      </c>
      <c r="BO5105" s="141">
        <v>2006</v>
      </c>
      <c r="BP5105" s="143" t="s">
        <v>25421</v>
      </c>
      <c r="BQ5105" s="143" t="s">
        <v>17560</v>
      </c>
    </row>
    <row r="5106" spans="15:69" x14ac:dyDescent="0.25">
      <c r="O5106" s="225" t="str">
        <f t="shared" si="1290"/>
        <v/>
      </c>
      <c r="BF5106" s="141">
        <v>27028</v>
      </c>
      <c r="BG5106" s="142" t="s">
        <v>16877</v>
      </c>
      <c r="BH5106" s="141" t="s">
        <v>478</v>
      </c>
      <c r="BI5106" s="141" t="s">
        <v>186</v>
      </c>
      <c r="BJ5106" s="141" t="s">
        <v>16878</v>
      </c>
      <c r="BK5106" s="141"/>
      <c r="BL5106" s="141" t="s">
        <v>16879</v>
      </c>
      <c r="BM5106" s="141">
        <v>46.226860000000002</v>
      </c>
      <c r="BN5106" s="141">
        <v>-70.785330000000002</v>
      </c>
      <c r="BO5106" s="141">
        <v>2010</v>
      </c>
      <c r="BP5106" s="143" t="s">
        <v>5456</v>
      </c>
      <c r="BQ5106" s="143" t="s">
        <v>17560</v>
      </c>
    </row>
    <row r="5107" spans="15:69" x14ac:dyDescent="0.25">
      <c r="O5107" s="225" t="str">
        <f t="shared" si="1290"/>
        <v/>
      </c>
      <c r="BF5107" s="141">
        <v>28015</v>
      </c>
      <c r="BG5107" s="142" t="s">
        <v>17374</v>
      </c>
      <c r="BH5107" s="141" t="s">
        <v>478</v>
      </c>
      <c r="BI5107" s="141" t="s">
        <v>177</v>
      </c>
      <c r="BJ5107" s="141" t="s">
        <v>1807</v>
      </c>
      <c r="BK5107" s="141" t="s">
        <v>5760</v>
      </c>
      <c r="BL5107" s="141" t="s">
        <v>17375</v>
      </c>
      <c r="BM5107" s="141">
        <v>46.181342999999998</v>
      </c>
      <c r="BN5107" s="141">
        <v>-70.348630999999997</v>
      </c>
      <c r="BO5107" s="141">
        <v>1982</v>
      </c>
      <c r="BP5107" s="143" t="s">
        <v>25490</v>
      </c>
      <c r="BQ5107" s="143" t="s">
        <v>17560</v>
      </c>
    </row>
    <row r="5108" spans="15:69" x14ac:dyDescent="0.25">
      <c r="O5108" s="225" t="str">
        <f t="shared" si="1290"/>
        <v/>
      </c>
      <c r="BF5108" s="141">
        <v>28020</v>
      </c>
      <c r="BG5108" s="142" t="s">
        <v>23622</v>
      </c>
      <c r="BH5108" s="141" t="s">
        <v>180</v>
      </c>
      <c r="BI5108" s="141" t="s">
        <v>191</v>
      </c>
      <c r="BJ5108" s="141" t="s">
        <v>16298</v>
      </c>
      <c r="BK5108" s="141"/>
      <c r="BL5108" s="141" t="s">
        <v>23617</v>
      </c>
      <c r="BM5108" s="141">
        <v>46.217585</v>
      </c>
      <c r="BN5108" s="141">
        <v>-70.471995000000007</v>
      </c>
      <c r="BO5108" s="141">
        <v>2006</v>
      </c>
      <c r="BP5108" s="143" t="s">
        <v>26357</v>
      </c>
      <c r="BQ5108" s="143" t="s">
        <v>17560</v>
      </c>
    </row>
    <row r="5109" spans="15:69" x14ac:dyDescent="0.25">
      <c r="O5109" s="225" t="str">
        <f t="shared" si="1290"/>
        <v/>
      </c>
      <c r="BF5109" s="141">
        <v>28053</v>
      </c>
      <c r="BG5109" s="142" t="s">
        <v>16150</v>
      </c>
      <c r="BH5109" s="141" t="s">
        <v>180</v>
      </c>
      <c r="BI5109" s="141" t="s">
        <v>178</v>
      </c>
      <c r="BJ5109" s="141" t="s">
        <v>16151</v>
      </c>
      <c r="BK5109" s="141" t="s">
        <v>4455</v>
      </c>
      <c r="BL5109" s="141" t="s">
        <v>16152</v>
      </c>
      <c r="BM5109" s="141">
        <v>46.394570912994702</v>
      </c>
      <c r="BN5109" s="141">
        <v>-70.531091061848898</v>
      </c>
      <c r="BO5109" s="141">
        <v>1982</v>
      </c>
      <c r="BP5109" s="143" t="s">
        <v>484</v>
      </c>
      <c r="BQ5109" s="143" t="s">
        <v>17560</v>
      </c>
    </row>
    <row r="5110" spans="15:69" x14ac:dyDescent="0.25">
      <c r="O5110" s="225" t="str">
        <f t="shared" si="1290"/>
        <v/>
      </c>
      <c r="BF5110" s="141">
        <v>28053</v>
      </c>
      <c r="BG5110" s="142" t="s">
        <v>16153</v>
      </c>
      <c r="BH5110" s="141" t="s">
        <v>478</v>
      </c>
      <c r="BI5110" s="141" t="s">
        <v>177</v>
      </c>
      <c r="BJ5110" s="141" t="s">
        <v>13287</v>
      </c>
      <c r="BK5110" s="141" t="s">
        <v>13396</v>
      </c>
      <c r="BL5110" s="141" t="s">
        <v>16149</v>
      </c>
      <c r="BM5110" s="141">
        <v>46.402078660881301</v>
      </c>
      <c r="BN5110" s="141">
        <v>-70.500312120257604</v>
      </c>
      <c r="BO5110" s="141">
        <v>1978</v>
      </c>
      <c r="BP5110" s="143" t="s">
        <v>485</v>
      </c>
      <c r="BQ5110" s="143" t="s">
        <v>17560</v>
      </c>
    </row>
    <row r="5111" spans="15:69" x14ac:dyDescent="0.25">
      <c r="O5111" s="225" t="str">
        <f t="shared" si="1290"/>
        <v/>
      </c>
      <c r="BF5111" s="141">
        <v>28053</v>
      </c>
      <c r="BG5111" s="142" t="s">
        <v>16154</v>
      </c>
      <c r="BH5111" s="141" t="s">
        <v>478</v>
      </c>
      <c r="BI5111" s="141" t="s">
        <v>176</v>
      </c>
      <c r="BJ5111" s="141"/>
      <c r="BK5111" s="141" t="s">
        <v>12011</v>
      </c>
      <c r="BL5111" s="141" t="s">
        <v>16155</v>
      </c>
      <c r="BM5111" s="141">
        <v>46.410899999999998</v>
      </c>
      <c r="BN5111" s="141">
        <v>-70.581100000000006</v>
      </c>
      <c r="BO5111" s="141">
        <v>1970</v>
      </c>
      <c r="BP5111" s="143" t="s">
        <v>2755</v>
      </c>
      <c r="BQ5111" s="143" t="s">
        <v>17560</v>
      </c>
    </row>
    <row r="5112" spans="15:69" x14ac:dyDescent="0.25">
      <c r="O5112" s="225" t="str">
        <f t="shared" si="1290"/>
        <v/>
      </c>
      <c r="BF5112" s="141">
        <v>28053</v>
      </c>
      <c r="BG5112" s="142" t="s">
        <v>16156</v>
      </c>
      <c r="BH5112" s="141" t="s">
        <v>180</v>
      </c>
      <c r="BI5112" s="141" t="s">
        <v>178</v>
      </c>
      <c r="BJ5112" s="141" t="s">
        <v>16157</v>
      </c>
      <c r="BK5112" s="141" t="s">
        <v>2656</v>
      </c>
      <c r="BL5112" s="141" t="s">
        <v>1606</v>
      </c>
      <c r="BM5112" s="141">
        <v>46.367971551451198</v>
      </c>
      <c r="BN5112" s="141">
        <v>-70.437029258711604</v>
      </c>
      <c r="BO5112" s="141">
        <v>1974</v>
      </c>
      <c r="BP5112" s="143" t="s">
        <v>484</v>
      </c>
      <c r="BQ5112" s="143" t="s">
        <v>17560</v>
      </c>
    </row>
    <row r="5113" spans="15:69" x14ac:dyDescent="0.25">
      <c r="O5113" s="225" t="str">
        <f t="shared" si="1290"/>
        <v/>
      </c>
      <c r="BF5113" s="141">
        <v>28053</v>
      </c>
      <c r="BG5113" s="142" t="s">
        <v>16158</v>
      </c>
      <c r="BH5113" s="141" t="s">
        <v>478</v>
      </c>
      <c r="BI5113" s="141" t="s">
        <v>186</v>
      </c>
      <c r="BJ5113" s="141" t="s">
        <v>16159</v>
      </c>
      <c r="BK5113" s="141" t="s">
        <v>16160</v>
      </c>
      <c r="BL5113" s="141" t="s">
        <v>16161</v>
      </c>
      <c r="BM5113" s="141">
        <v>46.3947</v>
      </c>
      <c r="BN5113" s="141">
        <v>-70.492999999999995</v>
      </c>
      <c r="BO5113" s="141">
        <v>1965</v>
      </c>
      <c r="BP5113" s="143"/>
      <c r="BQ5113" s="143" t="s">
        <v>17560</v>
      </c>
    </row>
    <row r="5114" spans="15:69" x14ac:dyDescent="0.25">
      <c r="O5114" s="225" t="str">
        <f t="shared" si="1290"/>
        <v/>
      </c>
      <c r="BF5114" s="141">
        <v>28053</v>
      </c>
      <c r="BG5114" s="142" t="s">
        <v>16162</v>
      </c>
      <c r="BH5114" s="141" t="s">
        <v>180</v>
      </c>
      <c r="BI5114" s="141" t="s">
        <v>191</v>
      </c>
      <c r="BJ5114" s="141" t="s">
        <v>16163</v>
      </c>
      <c r="BK5114" s="141" t="s">
        <v>16164</v>
      </c>
      <c r="BL5114" s="141" t="s">
        <v>16165</v>
      </c>
      <c r="BM5114" s="141">
        <v>46.369599999999998</v>
      </c>
      <c r="BN5114" s="141">
        <v>-70.433000000000007</v>
      </c>
      <c r="BO5114" s="141">
        <v>1974</v>
      </c>
      <c r="BP5114" s="143" t="s">
        <v>2817</v>
      </c>
      <c r="BQ5114" s="143" t="s">
        <v>17560</v>
      </c>
    </row>
    <row r="5115" spans="15:69" x14ac:dyDescent="0.25">
      <c r="O5115" s="225" t="str">
        <f t="shared" si="1290"/>
        <v/>
      </c>
      <c r="BF5115" s="141">
        <v>28053</v>
      </c>
      <c r="BG5115" s="142" t="s">
        <v>16166</v>
      </c>
      <c r="BH5115" s="141" t="s">
        <v>180</v>
      </c>
      <c r="BI5115" s="141" t="s">
        <v>191</v>
      </c>
      <c r="BJ5115" s="141" t="s">
        <v>16167</v>
      </c>
      <c r="BK5115" s="141"/>
      <c r="BL5115" s="141" t="s">
        <v>16152</v>
      </c>
      <c r="BM5115" s="141">
        <v>46.391060000000003</v>
      </c>
      <c r="BN5115" s="141">
        <v>-70.507159999999999</v>
      </c>
      <c r="BO5115" s="141">
        <v>1999</v>
      </c>
      <c r="BP5115" s="143" t="s">
        <v>2817</v>
      </c>
      <c r="BQ5115" s="143" t="s">
        <v>17560</v>
      </c>
    </row>
    <row r="5116" spans="15:69" x14ac:dyDescent="0.25">
      <c r="O5116" s="225" t="str">
        <f t="shared" si="1290"/>
        <v/>
      </c>
      <c r="BF5116" s="141">
        <v>28053</v>
      </c>
      <c r="BG5116" s="142" t="s">
        <v>16168</v>
      </c>
      <c r="BH5116" s="141" t="s">
        <v>180</v>
      </c>
      <c r="BI5116" s="141" t="s">
        <v>191</v>
      </c>
      <c r="BJ5116" s="141" t="s">
        <v>16169</v>
      </c>
      <c r="BK5116" s="141" t="s">
        <v>1619</v>
      </c>
      <c r="BL5116" s="141" t="s">
        <v>16170</v>
      </c>
      <c r="BM5116" s="141">
        <v>46.394500000000001</v>
      </c>
      <c r="BN5116" s="141">
        <v>-70.525300000000001</v>
      </c>
      <c r="BO5116" s="141">
        <v>2005</v>
      </c>
      <c r="BP5116" s="143" t="s">
        <v>2817</v>
      </c>
      <c r="BQ5116" s="143" t="s">
        <v>17560</v>
      </c>
    </row>
    <row r="5117" spans="15:69" x14ac:dyDescent="0.25">
      <c r="O5117" s="225" t="str">
        <f t="shared" si="1290"/>
        <v/>
      </c>
      <c r="BF5117" s="141">
        <v>28053</v>
      </c>
      <c r="BG5117" s="142" t="s">
        <v>16171</v>
      </c>
      <c r="BH5117" s="141" t="s">
        <v>180</v>
      </c>
      <c r="BI5117" s="141" t="s">
        <v>191</v>
      </c>
      <c r="BJ5117" s="141" t="s">
        <v>16172</v>
      </c>
      <c r="BK5117" s="141"/>
      <c r="BL5117" s="141" t="s">
        <v>14766</v>
      </c>
      <c r="BM5117" s="141">
        <v>46.395400000000002</v>
      </c>
      <c r="BN5117" s="141">
        <v>-70.520899999999997</v>
      </c>
      <c r="BO5117" s="141">
        <v>1985</v>
      </c>
      <c r="BP5117" s="143" t="s">
        <v>2817</v>
      </c>
      <c r="BQ5117" s="143" t="s">
        <v>17560</v>
      </c>
    </row>
    <row r="5118" spans="15:69" x14ac:dyDescent="0.25">
      <c r="O5118" s="225" t="str">
        <f t="shared" si="1290"/>
        <v/>
      </c>
      <c r="BF5118" s="141">
        <v>28053</v>
      </c>
      <c r="BG5118" s="142" t="s">
        <v>16200</v>
      </c>
      <c r="BH5118" s="141" t="s">
        <v>180</v>
      </c>
      <c r="BI5118" s="141" t="s">
        <v>191</v>
      </c>
      <c r="BJ5118" s="141" t="s">
        <v>16201</v>
      </c>
      <c r="BK5118" s="141" t="s">
        <v>16202</v>
      </c>
      <c r="BL5118" s="141" t="s">
        <v>16152</v>
      </c>
      <c r="BM5118" s="141">
        <v>46.396799999999999</v>
      </c>
      <c r="BN5118" s="141">
        <v>-70.521299999999997</v>
      </c>
      <c r="BO5118" s="141">
        <v>1982</v>
      </c>
      <c r="BP5118" s="143" t="s">
        <v>2817</v>
      </c>
      <c r="BQ5118" s="143" t="s">
        <v>17560</v>
      </c>
    </row>
    <row r="5119" spans="15:69" x14ac:dyDescent="0.25">
      <c r="O5119" s="225" t="str">
        <f t="shared" si="1290"/>
        <v/>
      </c>
      <c r="BF5119" s="141">
        <v>29073</v>
      </c>
      <c r="BG5119" s="142" t="s">
        <v>16042</v>
      </c>
      <c r="BH5119" s="141" t="s">
        <v>180</v>
      </c>
      <c r="BI5119" s="141" t="s">
        <v>178</v>
      </c>
      <c r="BJ5119" s="141" t="s">
        <v>16043</v>
      </c>
      <c r="BK5119" s="141" t="s">
        <v>3008</v>
      </c>
      <c r="BL5119" s="141" t="s">
        <v>16044</v>
      </c>
      <c r="BM5119" s="141">
        <v>46.040170000000003</v>
      </c>
      <c r="BN5119" s="141">
        <v>-70.711539999999999</v>
      </c>
      <c r="BO5119" s="141">
        <v>1996</v>
      </c>
      <c r="BP5119" s="143" t="s">
        <v>25376</v>
      </c>
      <c r="BQ5119" s="143" t="s">
        <v>17560</v>
      </c>
    </row>
    <row r="5120" spans="15:69" x14ac:dyDescent="0.25">
      <c r="O5120" s="225" t="str">
        <f t="shared" si="1290"/>
        <v/>
      </c>
      <c r="BF5120" s="141">
        <v>29073</v>
      </c>
      <c r="BG5120" s="142" t="s">
        <v>16045</v>
      </c>
      <c r="BH5120" s="141" t="s">
        <v>180</v>
      </c>
      <c r="BI5120" s="141" t="s">
        <v>191</v>
      </c>
      <c r="BJ5120" s="141" t="s">
        <v>2086</v>
      </c>
      <c r="BK5120" s="141" t="s">
        <v>16046</v>
      </c>
      <c r="BL5120" s="141" t="s">
        <v>16047</v>
      </c>
      <c r="BM5120" s="141">
        <v>46.096469999999997</v>
      </c>
      <c r="BN5120" s="141">
        <v>-70.624300000000005</v>
      </c>
      <c r="BO5120" s="141">
        <v>1998</v>
      </c>
      <c r="BP5120" s="143" t="s">
        <v>1727</v>
      </c>
      <c r="BQ5120" s="143" t="s">
        <v>17560</v>
      </c>
    </row>
    <row r="5121" spans="15:69" x14ac:dyDescent="0.25">
      <c r="O5121" s="225" t="str">
        <f t="shared" si="1290"/>
        <v/>
      </c>
      <c r="BF5121" s="141">
        <v>29073</v>
      </c>
      <c r="BG5121" s="142" t="s">
        <v>16048</v>
      </c>
      <c r="BH5121" s="141" t="s">
        <v>180</v>
      </c>
      <c r="BI5121" s="141" t="s">
        <v>191</v>
      </c>
      <c r="BJ5121" s="141" t="s">
        <v>16049</v>
      </c>
      <c r="BK5121" s="141" t="s">
        <v>16050</v>
      </c>
      <c r="BL5121" s="141" t="s">
        <v>16051</v>
      </c>
      <c r="BM5121" s="141">
        <v>46.108580000000003</v>
      </c>
      <c r="BN5121" s="141">
        <v>-70.663600000000002</v>
      </c>
      <c r="BO5121" s="141">
        <v>2003</v>
      </c>
      <c r="BP5121" s="143" t="s">
        <v>1727</v>
      </c>
      <c r="BQ5121" s="143" t="s">
        <v>17560</v>
      </c>
    </row>
    <row r="5122" spans="15:69" x14ac:dyDescent="0.25">
      <c r="O5122" s="225" t="str">
        <f t="shared" si="1290"/>
        <v/>
      </c>
      <c r="BF5122" s="141">
        <v>29073</v>
      </c>
      <c r="BG5122" s="142" t="s">
        <v>16284</v>
      </c>
      <c r="BH5122" s="141" t="s">
        <v>180</v>
      </c>
      <c r="BI5122" s="141" t="s">
        <v>191</v>
      </c>
      <c r="BJ5122" s="141" t="s">
        <v>2088</v>
      </c>
      <c r="BK5122" s="141" t="s">
        <v>1708</v>
      </c>
      <c r="BL5122" s="141" t="s">
        <v>16285</v>
      </c>
      <c r="BM5122" s="141">
        <v>46.10342</v>
      </c>
      <c r="BN5122" s="141">
        <v>-70.660780000000003</v>
      </c>
      <c r="BO5122" s="141">
        <v>1990</v>
      </c>
      <c r="BP5122" s="143" t="s">
        <v>1727</v>
      </c>
      <c r="BQ5122" s="143" t="s">
        <v>17560</v>
      </c>
    </row>
    <row r="5123" spans="15:69" x14ac:dyDescent="0.25">
      <c r="O5123" s="225" t="str">
        <f t="shared" si="1290"/>
        <v/>
      </c>
      <c r="BF5123" s="141">
        <v>29073</v>
      </c>
      <c r="BG5123" s="142" t="s">
        <v>16286</v>
      </c>
      <c r="BH5123" s="141" t="s">
        <v>180</v>
      </c>
      <c r="BI5123" s="141" t="s">
        <v>191</v>
      </c>
      <c r="BJ5123" s="141" t="s">
        <v>2139</v>
      </c>
      <c r="BK5123" s="141" t="s">
        <v>16287</v>
      </c>
      <c r="BL5123" s="141" t="s">
        <v>16288</v>
      </c>
      <c r="BM5123" s="141">
        <v>46.049160000000001</v>
      </c>
      <c r="BN5123" s="141">
        <v>-70.700860000000006</v>
      </c>
      <c r="BO5123" s="141">
        <v>1996</v>
      </c>
      <c r="BP5123" s="143" t="s">
        <v>1727</v>
      </c>
      <c r="BQ5123" s="143" t="s">
        <v>17560</v>
      </c>
    </row>
    <row r="5124" spans="15:69" x14ac:dyDescent="0.25">
      <c r="O5124" s="225" t="str">
        <f t="shared" si="1290"/>
        <v/>
      </c>
      <c r="BF5124" s="141">
        <v>29073</v>
      </c>
      <c r="BG5124" s="142" t="s">
        <v>16289</v>
      </c>
      <c r="BH5124" s="141" t="s">
        <v>180</v>
      </c>
      <c r="BI5124" s="141" t="s">
        <v>191</v>
      </c>
      <c r="BJ5124" s="141" t="s">
        <v>5772</v>
      </c>
      <c r="BK5124" s="141" t="s">
        <v>16290</v>
      </c>
      <c r="BL5124" s="141" t="s">
        <v>16291</v>
      </c>
      <c r="BM5124" s="141">
        <v>46.107019999999999</v>
      </c>
      <c r="BN5124" s="141">
        <v>-70.65849</v>
      </c>
      <c r="BO5124" s="141">
        <v>2007</v>
      </c>
      <c r="BP5124" s="143" t="s">
        <v>25394</v>
      </c>
      <c r="BQ5124" s="143" t="s">
        <v>17560</v>
      </c>
    </row>
    <row r="5125" spans="15:69" x14ac:dyDescent="0.25">
      <c r="O5125" s="225" t="str">
        <f t="shared" si="1290"/>
        <v/>
      </c>
      <c r="BF5125" s="141">
        <v>29073</v>
      </c>
      <c r="BG5125" s="142" t="s">
        <v>16292</v>
      </c>
      <c r="BH5125" s="141" t="s">
        <v>180</v>
      </c>
      <c r="BI5125" s="141" t="s">
        <v>191</v>
      </c>
      <c r="BJ5125" s="141" t="s">
        <v>10283</v>
      </c>
      <c r="BK5125" s="141" t="s">
        <v>5283</v>
      </c>
      <c r="BL5125" s="141" t="s">
        <v>15971</v>
      </c>
      <c r="BM5125" s="141">
        <v>46.140009999999997</v>
      </c>
      <c r="BN5125" s="141">
        <v>-70.666839999999993</v>
      </c>
      <c r="BO5125" s="141">
        <v>2007</v>
      </c>
      <c r="BP5125" s="143" t="s">
        <v>1727</v>
      </c>
      <c r="BQ5125" s="143" t="s">
        <v>17560</v>
      </c>
    </row>
    <row r="5126" spans="15:69" x14ac:dyDescent="0.25">
      <c r="O5126" s="225" t="str">
        <f t="shared" si="1290"/>
        <v/>
      </c>
      <c r="BF5126" s="141">
        <v>29073</v>
      </c>
      <c r="BG5126" s="142" t="s">
        <v>16293</v>
      </c>
      <c r="BH5126" s="141" t="s">
        <v>180</v>
      </c>
      <c r="BI5126" s="141" t="s">
        <v>191</v>
      </c>
      <c r="BJ5126" s="141" t="s">
        <v>16294</v>
      </c>
      <c r="BK5126" s="141" t="s">
        <v>16295</v>
      </c>
      <c r="BL5126" s="141" t="s">
        <v>16296</v>
      </c>
      <c r="BM5126" s="141">
        <v>46.152799999999999</v>
      </c>
      <c r="BN5126" s="141">
        <v>-70.676079999999999</v>
      </c>
      <c r="BO5126" s="141">
        <v>2013</v>
      </c>
      <c r="BP5126" s="143" t="s">
        <v>1727</v>
      </c>
      <c r="BQ5126" s="143" t="s">
        <v>17560</v>
      </c>
    </row>
    <row r="5127" spans="15:69" x14ac:dyDescent="0.25">
      <c r="O5127" s="225" t="str">
        <f t="shared" si="1290"/>
        <v/>
      </c>
      <c r="BF5127" s="141">
        <v>28053</v>
      </c>
      <c r="BG5127" s="142" t="s">
        <v>16203</v>
      </c>
      <c r="BH5127" s="141" t="s">
        <v>180</v>
      </c>
      <c r="BI5127" s="141" t="s">
        <v>178</v>
      </c>
      <c r="BJ5127" s="141" t="s">
        <v>16204</v>
      </c>
      <c r="BK5127" s="141" t="s">
        <v>4358</v>
      </c>
      <c r="BL5127" s="141" t="s">
        <v>16155</v>
      </c>
      <c r="BM5127" s="141">
        <v>46.409599999999998</v>
      </c>
      <c r="BN5127" s="141">
        <v>-70.581100000000006</v>
      </c>
      <c r="BO5127" s="141">
        <v>1980</v>
      </c>
      <c r="BP5127" s="143" t="s">
        <v>484</v>
      </c>
      <c r="BQ5127" s="143" t="s">
        <v>17560</v>
      </c>
    </row>
    <row r="5128" spans="15:69" x14ac:dyDescent="0.25">
      <c r="O5128" s="225" t="str">
        <f t="shared" si="1290"/>
        <v/>
      </c>
      <c r="BF5128" s="141">
        <v>28070</v>
      </c>
      <c r="BG5128" s="142" t="s">
        <v>16972</v>
      </c>
      <c r="BH5128" s="141" t="s">
        <v>180</v>
      </c>
      <c r="BI5128" s="141" t="s">
        <v>178</v>
      </c>
      <c r="BJ5128" s="141" t="s">
        <v>16973</v>
      </c>
      <c r="BK5128" s="141"/>
      <c r="BL5128" s="141" t="s">
        <v>5090</v>
      </c>
      <c r="BM5128" s="141">
        <v>46.48986</v>
      </c>
      <c r="BN5128" s="141">
        <v>-70.200530000000001</v>
      </c>
      <c r="BO5128" s="141">
        <v>1999</v>
      </c>
      <c r="BP5128" s="143" t="s">
        <v>484</v>
      </c>
      <c r="BQ5128" s="143" t="s">
        <v>17560</v>
      </c>
    </row>
    <row r="5129" spans="15:69" x14ac:dyDescent="0.25">
      <c r="O5129" s="225" t="str">
        <f t="shared" si="1290"/>
        <v/>
      </c>
      <c r="BF5129" s="141">
        <v>28070</v>
      </c>
      <c r="BG5129" s="142" t="s">
        <v>16974</v>
      </c>
      <c r="BH5129" s="141" t="s">
        <v>478</v>
      </c>
      <c r="BI5129" s="141" t="s">
        <v>186</v>
      </c>
      <c r="BJ5129" s="141" t="s">
        <v>4642</v>
      </c>
      <c r="BK5129" s="141"/>
      <c r="BL5129" s="141" t="s">
        <v>16975</v>
      </c>
      <c r="BM5129" s="141">
        <v>46.498390000000001</v>
      </c>
      <c r="BN5129" s="141">
        <v>-70.221980000000002</v>
      </c>
      <c r="BO5129" s="141">
        <v>1970</v>
      </c>
      <c r="BP5129" s="143" t="s">
        <v>480</v>
      </c>
      <c r="BQ5129" s="143" t="s">
        <v>17560</v>
      </c>
    </row>
    <row r="5130" spans="15:69" x14ac:dyDescent="0.25">
      <c r="O5130" s="225" t="str">
        <f t="shared" si="1290"/>
        <v/>
      </c>
      <c r="BF5130" s="141">
        <v>28070</v>
      </c>
      <c r="BG5130" s="142" t="s">
        <v>16976</v>
      </c>
      <c r="BH5130" s="141" t="s">
        <v>478</v>
      </c>
      <c r="BI5130" s="141" t="s">
        <v>1268</v>
      </c>
      <c r="BJ5130" s="141" t="s">
        <v>16970</v>
      </c>
      <c r="BK5130" s="141"/>
      <c r="BL5130" s="141" t="s">
        <v>5090</v>
      </c>
      <c r="BM5130" s="141">
        <v>46.49156</v>
      </c>
      <c r="BN5130" s="141">
        <v>-70.210189999999997</v>
      </c>
      <c r="BO5130" s="141">
        <v>1970</v>
      </c>
      <c r="BP5130" s="143"/>
      <c r="BQ5130" s="143" t="s">
        <v>17560</v>
      </c>
    </row>
    <row r="5131" spans="15:69" x14ac:dyDescent="0.25">
      <c r="O5131" s="225" t="str">
        <f t="shared" si="1290"/>
        <v/>
      </c>
      <c r="BF5131" s="141">
        <v>29005</v>
      </c>
      <c r="BG5131" s="142" t="s">
        <v>15850</v>
      </c>
      <c r="BH5131" s="141" t="s">
        <v>180</v>
      </c>
      <c r="BI5131" s="141" t="s">
        <v>178</v>
      </c>
      <c r="BJ5131" s="141" t="s">
        <v>1580</v>
      </c>
      <c r="BK5131" s="141" t="s">
        <v>4028</v>
      </c>
      <c r="BL5131" s="141" t="s">
        <v>4736</v>
      </c>
      <c r="BM5131" s="141">
        <v>45.931800000000003</v>
      </c>
      <c r="BN5131" s="141">
        <v>-70.493930000000006</v>
      </c>
      <c r="BO5131" s="141">
        <v>1998</v>
      </c>
      <c r="BP5131" s="143"/>
      <c r="BQ5131" s="143" t="s">
        <v>17560</v>
      </c>
    </row>
    <row r="5132" spans="15:69" x14ac:dyDescent="0.25">
      <c r="O5132" s="225" t="str">
        <f t="shared" si="1290"/>
        <v/>
      </c>
      <c r="BF5132" s="141">
        <v>29005</v>
      </c>
      <c r="BG5132" s="142" t="s">
        <v>15851</v>
      </c>
      <c r="BH5132" s="141" t="s">
        <v>478</v>
      </c>
      <c r="BI5132" s="141" t="s">
        <v>176</v>
      </c>
      <c r="BJ5132" s="141" t="s">
        <v>14671</v>
      </c>
      <c r="BK5132" s="141" t="s">
        <v>2252</v>
      </c>
      <c r="BL5132" s="141" t="s">
        <v>15852</v>
      </c>
      <c r="BM5132" s="141">
        <v>45.925829999999998</v>
      </c>
      <c r="BN5132" s="141">
        <v>-70.493939999999995</v>
      </c>
      <c r="BO5132" s="141">
        <v>2015</v>
      </c>
      <c r="BP5132" s="143"/>
      <c r="BQ5132" s="143" t="s">
        <v>17560</v>
      </c>
    </row>
    <row r="5133" spans="15:69" x14ac:dyDescent="0.25">
      <c r="O5133" s="225" t="str">
        <f t="shared" si="1290"/>
        <v/>
      </c>
      <c r="BF5133" s="141">
        <v>29005</v>
      </c>
      <c r="BG5133" s="142" t="s">
        <v>15853</v>
      </c>
      <c r="BH5133" s="141" t="s">
        <v>478</v>
      </c>
      <c r="BI5133" s="141" t="s">
        <v>176</v>
      </c>
      <c r="BJ5133" s="141" t="s">
        <v>15854</v>
      </c>
      <c r="BK5133" s="141" t="s">
        <v>15855</v>
      </c>
      <c r="BL5133" s="141" t="s">
        <v>15852</v>
      </c>
      <c r="BM5133" s="141">
        <v>45.911630000000002</v>
      </c>
      <c r="BN5133" s="141">
        <v>-70.492530000000002</v>
      </c>
      <c r="BO5133" s="141">
        <v>2004</v>
      </c>
      <c r="BP5133" s="143"/>
      <c r="BQ5133" s="143" t="s">
        <v>17560</v>
      </c>
    </row>
    <row r="5134" spans="15:69" x14ac:dyDescent="0.25">
      <c r="O5134" s="225" t="str">
        <f t="shared" ref="O5134:O5197" si="1291">IF(OR(B5134="",C5134="",G5134="",H5134="",I5134="",AND(J5134="",BW5134=FALSE),AND(K5134="",BX5134=FALSE),AND(L5134="",BY5134=FALSE),AND(M5134="",BZ5134=FALSE)),"",(IF(AND(100&gt;=CG5134,CG5134&gt;80),"A",IF(AND(80&gt;=CG5134,CG5134&gt;60),"B",IF(AND(60&gt;=CG5134,CG5134&gt;40),"C",IF(AND(40&gt;=CG5134,CG5134&gt;20),"D","E"))))))</f>
        <v/>
      </c>
      <c r="BF5134" s="141">
        <v>29005</v>
      </c>
      <c r="BG5134" s="142" t="s">
        <v>15856</v>
      </c>
      <c r="BH5134" s="141" t="s">
        <v>478</v>
      </c>
      <c r="BI5134" s="141" t="s">
        <v>177</v>
      </c>
      <c r="BJ5134" s="141" t="s">
        <v>1807</v>
      </c>
      <c r="BK5134" s="141" t="s">
        <v>2893</v>
      </c>
      <c r="BL5134" s="141" t="s">
        <v>15852</v>
      </c>
      <c r="BM5134" s="141">
        <v>45.924599999999998</v>
      </c>
      <c r="BN5134" s="141">
        <v>-70.510859999999994</v>
      </c>
      <c r="BO5134" s="141">
        <v>2004</v>
      </c>
      <c r="BP5134" s="143"/>
      <c r="BQ5134" s="143" t="s">
        <v>17560</v>
      </c>
    </row>
    <row r="5135" spans="15:69" x14ac:dyDescent="0.25">
      <c r="O5135" s="225" t="str">
        <f t="shared" si="1291"/>
        <v/>
      </c>
      <c r="BF5135" s="141">
        <v>29013</v>
      </c>
      <c r="BG5135" s="142" t="s">
        <v>16253</v>
      </c>
      <c r="BH5135" s="141" t="s">
        <v>478</v>
      </c>
      <c r="BI5135" s="141" t="s">
        <v>176</v>
      </c>
      <c r="BJ5135" s="141" t="s">
        <v>10935</v>
      </c>
      <c r="BK5135" s="141"/>
      <c r="BL5135" s="141" t="s">
        <v>16254</v>
      </c>
      <c r="BM5135" s="141">
        <v>45.864319999999999</v>
      </c>
      <c r="BN5135" s="141">
        <v>-70.635859999999994</v>
      </c>
      <c r="BO5135" s="141">
        <v>2005</v>
      </c>
      <c r="BP5135" s="143"/>
      <c r="BQ5135" s="143" t="s">
        <v>17560</v>
      </c>
    </row>
    <row r="5136" spans="15:69" x14ac:dyDescent="0.25">
      <c r="O5136" s="225" t="str">
        <f t="shared" si="1291"/>
        <v/>
      </c>
      <c r="BF5136" s="141">
        <v>29030</v>
      </c>
      <c r="BG5136" s="142" t="s">
        <v>1683</v>
      </c>
      <c r="BH5136" s="141" t="s">
        <v>478</v>
      </c>
      <c r="BI5136" s="141" t="s">
        <v>186</v>
      </c>
      <c r="BJ5136" s="141"/>
      <c r="BK5136" s="141"/>
      <c r="BL5136" s="141" t="s">
        <v>1684</v>
      </c>
      <c r="BM5136" s="141">
        <v>45.956059000000003</v>
      </c>
      <c r="BN5136" s="141">
        <v>-70.933986000000004</v>
      </c>
      <c r="BO5136" s="141">
        <v>2008</v>
      </c>
      <c r="BP5136" s="143" t="s">
        <v>23894</v>
      </c>
      <c r="BQ5136" s="143" t="s">
        <v>17560</v>
      </c>
    </row>
    <row r="5137" spans="15:69" x14ac:dyDescent="0.25">
      <c r="O5137" s="225" t="str">
        <f t="shared" si="1291"/>
        <v/>
      </c>
      <c r="BF5137" s="141">
        <v>29030</v>
      </c>
      <c r="BG5137" s="142" t="s">
        <v>1685</v>
      </c>
      <c r="BH5137" s="141" t="s">
        <v>180</v>
      </c>
      <c r="BI5137" s="141" t="s">
        <v>178</v>
      </c>
      <c r="BJ5137" s="141" t="s">
        <v>1686</v>
      </c>
      <c r="BK5137" s="141" t="s">
        <v>1687</v>
      </c>
      <c r="BL5137" s="141" t="s">
        <v>1688</v>
      </c>
      <c r="BM5137" s="141">
        <v>45.970092999999999</v>
      </c>
      <c r="BN5137" s="141">
        <v>-70.924660000000003</v>
      </c>
      <c r="BO5137" s="141">
        <v>1986</v>
      </c>
      <c r="BP5137" s="143" t="s">
        <v>2769</v>
      </c>
      <c r="BQ5137" s="143" t="s">
        <v>17560</v>
      </c>
    </row>
    <row r="5138" spans="15:69" x14ac:dyDescent="0.25">
      <c r="O5138" s="225" t="str">
        <f t="shared" si="1291"/>
        <v/>
      </c>
      <c r="BF5138" s="141">
        <v>29030</v>
      </c>
      <c r="BG5138" s="142" t="s">
        <v>1689</v>
      </c>
      <c r="BH5138" s="141" t="s">
        <v>180</v>
      </c>
      <c r="BI5138" s="141" t="s">
        <v>191</v>
      </c>
      <c r="BJ5138" s="141" t="s">
        <v>1690</v>
      </c>
      <c r="BK5138" s="141" t="s">
        <v>1687</v>
      </c>
      <c r="BL5138" s="141" t="s">
        <v>1688</v>
      </c>
      <c r="BM5138" s="141">
        <v>45.970092999999999</v>
      </c>
      <c r="BN5138" s="141">
        <v>-70.924660000000003</v>
      </c>
      <c r="BO5138" s="141">
        <v>1986</v>
      </c>
      <c r="BP5138" s="143"/>
      <c r="BQ5138" s="143" t="s">
        <v>17560</v>
      </c>
    </row>
    <row r="5139" spans="15:69" x14ac:dyDescent="0.25">
      <c r="O5139" s="225" t="str">
        <f t="shared" si="1291"/>
        <v/>
      </c>
      <c r="BF5139" s="141">
        <v>30025</v>
      </c>
      <c r="BG5139" s="142" t="s">
        <v>12162</v>
      </c>
      <c r="BH5139" s="141" t="s">
        <v>478</v>
      </c>
      <c r="BI5139" s="141" t="s">
        <v>177</v>
      </c>
      <c r="BJ5139" s="141" t="s">
        <v>1941</v>
      </c>
      <c r="BK5139" s="141" t="s">
        <v>2407</v>
      </c>
      <c r="BL5139" s="141" t="s">
        <v>12161</v>
      </c>
      <c r="BM5139" s="141">
        <v>45.567894000000003</v>
      </c>
      <c r="BN5139" s="141">
        <v>-70.828833000000003</v>
      </c>
      <c r="BO5139" s="141">
        <v>2009</v>
      </c>
      <c r="BP5139" s="143"/>
      <c r="BQ5139" s="143" t="s">
        <v>17560</v>
      </c>
    </row>
    <row r="5140" spans="15:69" x14ac:dyDescent="0.25">
      <c r="O5140" s="225" t="str">
        <f t="shared" si="1291"/>
        <v/>
      </c>
      <c r="BF5140" s="141">
        <v>30025</v>
      </c>
      <c r="BG5140" s="142" t="s">
        <v>12163</v>
      </c>
      <c r="BH5140" s="141" t="s">
        <v>180</v>
      </c>
      <c r="BI5140" s="141" t="s">
        <v>191</v>
      </c>
      <c r="BJ5140" s="141" t="s">
        <v>12164</v>
      </c>
      <c r="BK5140" s="141" t="s">
        <v>12165</v>
      </c>
      <c r="BL5140" s="141" t="s">
        <v>12166</v>
      </c>
      <c r="BM5140" s="141">
        <v>45.560868999999997</v>
      </c>
      <c r="BN5140" s="141">
        <v>-70.898793999999995</v>
      </c>
      <c r="BO5140" s="141">
        <v>1993</v>
      </c>
      <c r="BP5140" s="143" t="s">
        <v>24677</v>
      </c>
      <c r="BQ5140" s="143" t="s">
        <v>17560</v>
      </c>
    </row>
    <row r="5141" spans="15:69" x14ac:dyDescent="0.25">
      <c r="O5141" s="225" t="str">
        <f t="shared" si="1291"/>
        <v/>
      </c>
      <c r="BF5141" s="141">
        <v>30025</v>
      </c>
      <c r="BG5141" s="142" t="s">
        <v>12167</v>
      </c>
      <c r="BH5141" s="141" t="s">
        <v>180</v>
      </c>
      <c r="BI5141" s="141" t="s">
        <v>191</v>
      </c>
      <c r="BJ5141" s="141" t="s">
        <v>12168</v>
      </c>
      <c r="BK5141" s="141" t="s">
        <v>12169</v>
      </c>
      <c r="BL5141" s="141" t="s">
        <v>12170</v>
      </c>
      <c r="BM5141" s="141">
        <v>45.495251000000003</v>
      </c>
      <c r="BN5141" s="141">
        <v>-70.869225</v>
      </c>
      <c r="BO5141" s="141">
        <v>2008</v>
      </c>
      <c r="BP5141" s="143"/>
      <c r="BQ5141" s="143" t="s">
        <v>17560</v>
      </c>
    </row>
    <row r="5142" spans="15:69" x14ac:dyDescent="0.25">
      <c r="O5142" s="225" t="str">
        <f t="shared" si="1291"/>
        <v/>
      </c>
      <c r="BF5142" s="141">
        <v>30025</v>
      </c>
      <c r="BG5142" s="142" t="s">
        <v>12171</v>
      </c>
      <c r="BH5142" s="141" t="s">
        <v>180</v>
      </c>
      <c r="BI5142" s="141" t="s">
        <v>191</v>
      </c>
      <c r="BJ5142" s="141" t="s">
        <v>12172</v>
      </c>
      <c r="BK5142" s="141" t="s">
        <v>2426</v>
      </c>
      <c r="BL5142" s="141" t="s">
        <v>12170</v>
      </c>
      <c r="BM5142" s="141">
        <v>45.491653999999997</v>
      </c>
      <c r="BN5142" s="141">
        <v>-70.869106000000002</v>
      </c>
      <c r="BO5142" s="141">
        <v>1989</v>
      </c>
      <c r="BP5142" s="143" t="s">
        <v>24677</v>
      </c>
      <c r="BQ5142" s="143" t="s">
        <v>17560</v>
      </c>
    </row>
    <row r="5143" spans="15:69" x14ac:dyDescent="0.25">
      <c r="O5143" s="225" t="str">
        <f t="shared" si="1291"/>
        <v/>
      </c>
      <c r="BF5143" s="141">
        <v>30025</v>
      </c>
      <c r="BG5143" s="142" t="s">
        <v>12173</v>
      </c>
      <c r="BH5143" s="141" t="s">
        <v>180</v>
      </c>
      <c r="BI5143" s="141" t="s">
        <v>191</v>
      </c>
      <c r="BJ5143" s="141" t="s">
        <v>2796</v>
      </c>
      <c r="BK5143" s="141" t="s">
        <v>12174</v>
      </c>
      <c r="BL5143" s="141" t="s">
        <v>12170</v>
      </c>
      <c r="BM5143" s="141">
        <v>45.899244000000003</v>
      </c>
      <c r="BN5143" s="141">
        <v>-70.868765999999994</v>
      </c>
      <c r="BO5143" s="141">
        <v>1989</v>
      </c>
      <c r="BP5143" s="143" t="s">
        <v>24677</v>
      </c>
      <c r="BQ5143" s="143" t="s">
        <v>17560</v>
      </c>
    </row>
    <row r="5144" spans="15:69" x14ac:dyDescent="0.25">
      <c r="O5144" s="225" t="str">
        <f t="shared" si="1291"/>
        <v/>
      </c>
      <c r="BF5144" s="141">
        <v>30050</v>
      </c>
      <c r="BG5144" s="142" t="s">
        <v>11889</v>
      </c>
      <c r="BH5144" s="141" t="s">
        <v>180</v>
      </c>
      <c r="BI5144" s="141" t="s">
        <v>191</v>
      </c>
      <c r="BJ5144" s="141"/>
      <c r="BK5144" s="141" t="s">
        <v>11890</v>
      </c>
      <c r="BL5144" s="141" t="s">
        <v>11891</v>
      </c>
      <c r="BM5144" s="141">
        <v>45.7089</v>
      </c>
      <c r="BN5144" s="141">
        <v>-70.919300000000007</v>
      </c>
      <c r="BO5144" s="141">
        <v>2014</v>
      </c>
      <c r="BP5144" s="143"/>
      <c r="BQ5144" s="143" t="s">
        <v>17560</v>
      </c>
    </row>
    <row r="5145" spans="15:69" x14ac:dyDescent="0.25">
      <c r="O5145" s="225" t="str">
        <f t="shared" si="1291"/>
        <v/>
      </c>
      <c r="BF5145" s="141">
        <v>30050</v>
      </c>
      <c r="BG5145" s="142" t="s">
        <v>11892</v>
      </c>
      <c r="BH5145" s="141" t="s">
        <v>180</v>
      </c>
      <c r="BI5145" s="141" t="s">
        <v>191</v>
      </c>
      <c r="BJ5145" s="141"/>
      <c r="BK5145" s="141" t="s">
        <v>11893</v>
      </c>
      <c r="BL5145" s="141" t="s">
        <v>11891</v>
      </c>
      <c r="BM5145" s="141">
        <v>45.704999999999998</v>
      </c>
      <c r="BN5145" s="141">
        <v>-70.924099999999996</v>
      </c>
      <c r="BO5145" s="141">
        <v>2014</v>
      </c>
      <c r="BP5145" s="143"/>
      <c r="BQ5145" s="143" t="s">
        <v>17560</v>
      </c>
    </row>
    <row r="5146" spans="15:69" x14ac:dyDescent="0.25">
      <c r="O5146" s="225" t="str">
        <f t="shared" si="1291"/>
        <v/>
      </c>
      <c r="BF5146" s="141">
        <v>30050</v>
      </c>
      <c r="BG5146" s="142" t="s">
        <v>11894</v>
      </c>
      <c r="BH5146" s="141" t="s">
        <v>478</v>
      </c>
      <c r="BI5146" s="141" t="s">
        <v>176</v>
      </c>
      <c r="BJ5146" s="141"/>
      <c r="BK5146" s="141"/>
      <c r="BL5146" s="141" t="s">
        <v>11895</v>
      </c>
      <c r="BM5146" s="141">
        <v>45.68188</v>
      </c>
      <c r="BN5146" s="141">
        <v>-70.96772</v>
      </c>
      <c r="BO5146" s="141">
        <v>2012</v>
      </c>
      <c r="BP5146" s="143" t="s">
        <v>24636</v>
      </c>
      <c r="BQ5146" s="143" t="s">
        <v>17560</v>
      </c>
    </row>
    <row r="5147" spans="15:69" x14ac:dyDescent="0.25">
      <c r="O5147" s="225" t="str">
        <f t="shared" si="1291"/>
        <v/>
      </c>
      <c r="BF5147" s="141">
        <v>30050</v>
      </c>
      <c r="BG5147" s="142" t="s">
        <v>11896</v>
      </c>
      <c r="BH5147" s="141" t="s">
        <v>478</v>
      </c>
      <c r="BI5147" s="141" t="s">
        <v>176</v>
      </c>
      <c r="BJ5147" s="141"/>
      <c r="BK5147" s="141"/>
      <c r="BL5147" s="141" t="s">
        <v>11897</v>
      </c>
      <c r="BM5147" s="141">
        <v>45.677790000000002</v>
      </c>
      <c r="BN5147" s="141">
        <v>-70.959190000000007</v>
      </c>
      <c r="BO5147" s="141">
        <v>2005</v>
      </c>
      <c r="BP5147" s="143" t="s">
        <v>24637</v>
      </c>
      <c r="BQ5147" s="143" t="s">
        <v>17560</v>
      </c>
    </row>
    <row r="5148" spans="15:69" x14ac:dyDescent="0.25">
      <c r="O5148" s="225" t="str">
        <f t="shared" si="1291"/>
        <v/>
      </c>
      <c r="BF5148" s="141">
        <v>30095</v>
      </c>
      <c r="BG5148" s="142" t="s">
        <v>2486</v>
      </c>
      <c r="BH5148" s="141" t="s">
        <v>478</v>
      </c>
      <c r="BI5148" s="141" t="s">
        <v>176</v>
      </c>
      <c r="BJ5148" s="141" t="s">
        <v>1588</v>
      </c>
      <c r="BK5148" s="141" t="s">
        <v>2487</v>
      </c>
      <c r="BL5148" s="141" t="s">
        <v>2483</v>
      </c>
      <c r="BM5148" s="141">
        <v>45.836669999999998</v>
      </c>
      <c r="BN5148" s="141">
        <v>-71.08</v>
      </c>
      <c r="BO5148" s="141">
        <v>2005</v>
      </c>
      <c r="BP5148" s="143" t="s">
        <v>176</v>
      </c>
      <c r="BQ5148" s="143" t="s">
        <v>17560</v>
      </c>
    </row>
    <row r="5149" spans="15:69" x14ac:dyDescent="0.25">
      <c r="O5149" s="225" t="str">
        <f t="shared" si="1291"/>
        <v/>
      </c>
      <c r="BF5149" s="141">
        <v>30095</v>
      </c>
      <c r="BG5149" s="142" t="s">
        <v>2488</v>
      </c>
      <c r="BH5149" s="141" t="s">
        <v>478</v>
      </c>
      <c r="BI5149" s="141" t="s">
        <v>176</v>
      </c>
      <c r="BJ5149" s="141" t="s">
        <v>1588</v>
      </c>
      <c r="BK5149" s="141" t="s">
        <v>2489</v>
      </c>
      <c r="BL5149" s="141" t="s">
        <v>2483</v>
      </c>
      <c r="BM5149" s="141">
        <v>45.837499999999999</v>
      </c>
      <c r="BN5149" s="141">
        <v>-71.078890000000001</v>
      </c>
      <c r="BO5149" s="141">
        <v>2005</v>
      </c>
      <c r="BP5149" s="143" t="s">
        <v>176</v>
      </c>
      <c r="BQ5149" s="143" t="s">
        <v>17560</v>
      </c>
    </row>
    <row r="5150" spans="15:69" x14ac:dyDescent="0.25">
      <c r="O5150" s="225" t="str">
        <f t="shared" si="1291"/>
        <v/>
      </c>
      <c r="BF5150" s="141">
        <v>31008</v>
      </c>
      <c r="BG5150" s="142" t="s">
        <v>16225</v>
      </c>
      <c r="BH5150" s="141" t="s">
        <v>478</v>
      </c>
      <c r="BI5150" s="141" t="s">
        <v>177</v>
      </c>
      <c r="BJ5150" s="141" t="s">
        <v>1807</v>
      </c>
      <c r="BK5150" s="141"/>
      <c r="BL5150" s="141" t="s">
        <v>16226</v>
      </c>
      <c r="BM5150" s="141">
        <v>45.836320000000001</v>
      </c>
      <c r="BN5150" s="141">
        <v>-71.386020000000002</v>
      </c>
      <c r="BO5150" s="141">
        <v>1969</v>
      </c>
      <c r="BP5150" s="143" t="s">
        <v>4001</v>
      </c>
      <c r="BQ5150" s="143" t="s">
        <v>17560</v>
      </c>
    </row>
    <row r="5151" spans="15:69" x14ac:dyDescent="0.25">
      <c r="O5151" s="225" t="str">
        <f t="shared" si="1291"/>
        <v/>
      </c>
      <c r="BF5151" s="141">
        <v>31015</v>
      </c>
      <c r="BG5151" s="142" t="s">
        <v>17334</v>
      </c>
      <c r="BH5151" s="141" t="s">
        <v>180</v>
      </c>
      <c r="BI5151" s="141" t="s">
        <v>191</v>
      </c>
      <c r="BJ5151" s="141" t="s">
        <v>12565</v>
      </c>
      <c r="BK5151" s="141" t="s">
        <v>4755</v>
      </c>
      <c r="BL5151" s="141" t="s">
        <v>17335</v>
      </c>
      <c r="BM5151" s="141">
        <v>45.900060000000003</v>
      </c>
      <c r="BN5151" s="141">
        <v>-71.350059999999999</v>
      </c>
      <c r="BO5151" s="141">
        <v>1985</v>
      </c>
      <c r="BP5151" s="143"/>
      <c r="BQ5151" s="143" t="s">
        <v>17560</v>
      </c>
    </row>
    <row r="5152" spans="15:69" x14ac:dyDescent="0.25">
      <c r="O5152" s="225" t="str">
        <f t="shared" si="1291"/>
        <v/>
      </c>
      <c r="BF5152" s="141">
        <v>31015</v>
      </c>
      <c r="BG5152" s="142" t="s">
        <v>17336</v>
      </c>
      <c r="BH5152" s="141" t="s">
        <v>180</v>
      </c>
      <c r="BI5152" s="141" t="s">
        <v>191</v>
      </c>
      <c r="BJ5152" s="141" t="s">
        <v>17337</v>
      </c>
      <c r="BK5152" s="141" t="s">
        <v>2062</v>
      </c>
      <c r="BL5152" s="141" t="s">
        <v>17338</v>
      </c>
      <c r="BM5152" s="141">
        <v>45.899819999999998</v>
      </c>
      <c r="BN5152" s="141">
        <v>-71.358289999999997</v>
      </c>
      <c r="BO5152" s="141">
        <v>1985</v>
      </c>
      <c r="BP5152" s="143" t="s">
        <v>2827</v>
      </c>
      <c r="BQ5152" s="143" t="s">
        <v>17560</v>
      </c>
    </row>
    <row r="5153" spans="15:69" x14ac:dyDescent="0.25">
      <c r="O5153" s="225" t="str">
        <f t="shared" si="1291"/>
        <v/>
      </c>
      <c r="BF5153" s="141">
        <v>31015</v>
      </c>
      <c r="BG5153" s="142" t="s">
        <v>17339</v>
      </c>
      <c r="BH5153" s="141" t="s">
        <v>180</v>
      </c>
      <c r="BI5153" s="141" t="s">
        <v>191</v>
      </c>
      <c r="BJ5153" s="141" t="s">
        <v>17340</v>
      </c>
      <c r="BK5153" s="141" t="s">
        <v>16003</v>
      </c>
      <c r="BL5153" s="141" t="s">
        <v>17341</v>
      </c>
      <c r="BM5153" s="141">
        <v>45.897872999999997</v>
      </c>
      <c r="BN5153" s="141">
        <v>-71.356605999999999</v>
      </c>
      <c r="BO5153" s="141">
        <v>1985</v>
      </c>
      <c r="BP5153" s="143"/>
      <c r="BQ5153" s="143" t="s">
        <v>17560</v>
      </c>
    </row>
    <row r="5154" spans="15:69" x14ac:dyDescent="0.25">
      <c r="O5154" s="225" t="str">
        <f t="shared" si="1291"/>
        <v/>
      </c>
      <c r="BF5154" s="141">
        <v>31015</v>
      </c>
      <c r="BG5154" s="142" t="s">
        <v>17342</v>
      </c>
      <c r="BH5154" s="141" t="s">
        <v>180</v>
      </c>
      <c r="BI5154" s="141" t="s">
        <v>191</v>
      </c>
      <c r="BJ5154" s="141" t="s">
        <v>17343</v>
      </c>
      <c r="BK5154" s="141" t="s">
        <v>2082</v>
      </c>
      <c r="BL5154" s="141" t="s">
        <v>17344</v>
      </c>
      <c r="BM5154" s="141">
        <v>45.898454000000001</v>
      </c>
      <c r="BN5154" s="141">
        <v>-71.360399999999998</v>
      </c>
      <c r="BO5154" s="141">
        <v>2014</v>
      </c>
      <c r="BP5154" s="143"/>
      <c r="BQ5154" s="143" t="s">
        <v>17560</v>
      </c>
    </row>
    <row r="5155" spans="15:69" x14ac:dyDescent="0.25">
      <c r="O5155" s="225" t="str">
        <f t="shared" si="1291"/>
        <v/>
      </c>
      <c r="BF5155" s="141">
        <v>31015</v>
      </c>
      <c r="BG5155" s="142" t="s">
        <v>17345</v>
      </c>
      <c r="BH5155" s="141" t="s">
        <v>180</v>
      </c>
      <c r="BI5155" s="141" t="s">
        <v>191</v>
      </c>
      <c r="BJ5155" s="141" t="s">
        <v>17346</v>
      </c>
      <c r="BK5155" s="141" t="s">
        <v>17347</v>
      </c>
      <c r="BL5155" s="141" t="s">
        <v>17348</v>
      </c>
      <c r="BM5155" s="141">
        <v>45.910580000000003</v>
      </c>
      <c r="BN5155" s="141">
        <v>-71.363299999999995</v>
      </c>
      <c r="BO5155" s="141">
        <v>2009</v>
      </c>
      <c r="BP5155" s="143"/>
      <c r="BQ5155" s="143" t="s">
        <v>17560</v>
      </c>
    </row>
    <row r="5156" spans="15:69" x14ac:dyDescent="0.25">
      <c r="O5156" s="225" t="str">
        <f t="shared" si="1291"/>
        <v/>
      </c>
      <c r="BF5156" s="141">
        <v>31015</v>
      </c>
      <c r="BG5156" s="142" t="s">
        <v>17349</v>
      </c>
      <c r="BH5156" s="141" t="s">
        <v>478</v>
      </c>
      <c r="BI5156" s="141" t="s">
        <v>177</v>
      </c>
      <c r="BJ5156" s="141" t="s">
        <v>17350</v>
      </c>
      <c r="BK5156" s="141" t="s">
        <v>10389</v>
      </c>
      <c r="BL5156" s="141" t="s">
        <v>17351</v>
      </c>
      <c r="BM5156" s="141">
        <v>45.893172999999997</v>
      </c>
      <c r="BN5156" s="141">
        <v>-71.360695000000007</v>
      </c>
      <c r="BO5156" s="141">
        <v>1960</v>
      </c>
      <c r="BP5156" s="143"/>
      <c r="BQ5156" s="143" t="s">
        <v>17560</v>
      </c>
    </row>
    <row r="5157" spans="15:69" x14ac:dyDescent="0.25">
      <c r="O5157" s="225" t="str">
        <f t="shared" si="1291"/>
        <v/>
      </c>
      <c r="BF5157" s="141">
        <v>31084</v>
      </c>
      <c r="BG5157" s="142" t="s">
        <v>17242</v>
      </c>
      <c r="BH5157" s="141" t="s">
        <v>180</v>
      </c>
      <c r="BI5157" s="141" t="s">
        <v>178</v>
      </c>
      <c r="BJ5157" s="141" t="s">
        <v>17243</v>
      </c>
      <c r="BK5157" s="141" t="s">
        <v>16312</v>
      </c>
      <c r="BL5157" s="141" t="s">
        <v>17244</v>
      </c>
      <c r="BM5157" s="141">
        <v>46.162477413286503</v>
      </c>
      <c r="BN5157" s="141">
        <v>-71.259810776606699</v>
      </c>
      <c r="BO5157" s="141">
        <v>1975</v>
      </c>
      <c r="BP5157" s="143" t="s">
        <v>25473</v>
      </c>
      <c r="BQ5157" s="143" t="s">
        <v>17560</v>
      </c>
    </row>
    <row r="5158" spans="15:69" x14ac:dyDescent="0.25">
      <c r="O5158" s="225" t="str">
        <f t="shared" si="1291"/>
        <v/>
      </c>
      <c r="BF5158" s="141">
        <v>31122</v>
      </c>
      <c r="BG5158" s="142" t="s">
        <v>26424</v>
      </c>
      <c r="BH5158" s="141" t="s">
        <v>478</v>
      </c>
      <c r="BI5158" s="141" t="s">
        <v>176</v>
      </c>
      <c r="BJ5158" s="141" t="s">
        <v>26626</v>
      </c>
      <c r="BK5158" s="141"/>
      <c r="BL5158" s="141" t="s">
        <v>26572</v>
      </c>
      <c r="BM5158" s="141">
        <v>46.217030000000001</v>
      </c>
      <c r="BN5158" s="141">
        <v>-71.057019999999994</v>
      </c>
      <c r="BO5158" s="141">
        <v>2007</v>
      </c>
      <c r="BP5158" s="143"/>
      <c r="BQ5158" s="143" t="s">
        <v>17560</v>
      </c>
    </row>
    <row r="5159" spans="15:69" x14ac:dyDescent="0.25">
      <c r="O5159" s="225" t="str">
        <f t="shared" si="1291"/>
        <v/>
      </c>
      <c r="BF5159" s="141">
        <v>31122</v>
      </c>
      <c r="BG5159" s="142" t="s">
        <v>26425</v>
      </c>
      <c r="BH5159" s="141" t="s">
        <v>478</v>
      </c>
      <c r="BI5159" s="141" t="s">
        <v>176</v>
      </c>
      <c r="BJ5159" s="141" t="s">
        <v>26627</v>
      </c>
      <c r="BK5159" s="141"/>
      <c r="BL5159" s="141" t="s">
        <v>10148</v>
      </c>
      <c r="BM5159" s="141">
        <v>46.219819999999999</v>
      </c>
      <c r="BN5159" s="141">
        <v>-71.072739999999996</v>
      </c>
      <c r="BO5159" s="141">
        <v>2007</v>
      </c>
      <c r="BP5159" s="143"/>
      <c r="BQ5159" s="143" t="s">
        <v>17560</v>
      </c>
    </row>
    <row r="5160" spans="15:69" x14ac:dyDescent="0.25">
      <c r="O5160" s="225" t="str">
        <f t="shared" si="1291"/>
        <v/>
      </c>
      <c r="BF5160" s="141">
        <v>31122</v>
      </c>
      <c r="BG5160" s="142" t="s">
        <v>26426</v>
      </c>
      <c r="BH5160" s="141" t="s">
        <v>478</v>
      </c>
      <c r="BI5160" s="141" t="s">
        <v>176</v>
      </c>
      <c r="BJ5160" s="141" t="s">
        <v>26628</v>
      </c>
      <c r="BK5160" s="141"/>
      <c r="BL5160" s="141" t="s">
        <v>26572</v>
      </c>
      <c r="BM5160" s="141">
        <v>46.212600000000002</v>
      </c>
      <c r="BN5160" s="141">
        <v>-71.041979999999995</v>
      </c>
      <c r="BO5160" s="141">
        <v>2007</v>
      </c>
      <c r="BP5160" s="143"/>
      <c r="BQ5160" s="143" t="s">
        <v>17560</v>
      </c>
    </row>
    <row r="5161" spans="15:69" x14ac:dyDescent="0.25">
      <c r="O5161" s="225" t="str">
        <f t="shared" si="1291"/>
        <v/>
      </c>
      <c r="BF5161" s="141">
        <v>31122</v>
      </c>
      <c r="BG5161" s="142" t="s">
        <v>26427</v>
      </c>
      <c r="BH5161" s="141" t="s">
        <v>478</v>
      </c>
      <c r="BI5161" s="141" t="s">
        <v>176</v>
      </c>
      <c r="BJ5161" s="141" t="s">
        <v>26629</v>
      </c>
      <c r="BK5161" s="141"/>
      <c r="BL5161" s="141" t="s">
        <v>26572</v>
      </c>
      <c r="BM5161" s="141">
        <v>46.205060000000003</v>
      </c>
      <c r="BN5161" s="141">
        <v>-71.046800000000005</v>
      </c>
      <c r="BO5161" s="141">
        <v>2007</v>
      </c>
      <c r="BP5161" s="143"/>
      <c r="BQ5161" s="143" t="s">
        <v>17560</v>
      </c>
    </row>
    <row r="5162" spans="15:69" x14ac:dyDescent="0.25">
      <c r="O5162" s="225" t="str">
        <f t="shared" si="1291"/>
        <v/>
      </c>
      <c r="BF5162" s="141">
        <v>31140</v>
      </c>
      <c r="BG5162" s="142" t="s">
        <v>17388</v>
      </c>
      <c r="BH5162" s="141" t="s">
        <v>180</v>
      </c>
      <c r="BI5162" s="141" t="s">
        <v>191</v>
      </c>
      <c r="BJ5162" s="141" t="s">
        <v>5607</v>
      </c>
      <c r="BK5162" s="141" t="s">
        <v>16759</v>
      </c>
      <c r="BL5162" s="141" t="s">
        <v>1616</v>
      </c>
      <c r="BM5162" s="141">
        <v>46.279519000000001</v>
      </c>
      <c r="BN5162" s="141">
        <v>-71.347497000000004</v>
      </c>
      <c r="BO5162" s="141">
        <v>2013</v>
      </c>
      <c r="BP5162" s="143" t="s">
        <v>5607</v>
      </c>
      <c r="BQ5162" s="143" t="s">
        <v>17560</v>
      </c>
    </row>
    <row r="5163" spans="15:69" x14ac:dyDescent="0.25">
      <c r="O5163" s="225" t="str">
        <f t="shared" si="1291"/>
        <v/>
      </c>
      <c r="BF5163" s="141">
        <v>32040</v>
      </c>
      <c r="BG5163" s="142" t="s">
        <v>22788</v>
      </c>
      <c r="BH5163" s="141" t="s">
        <v>180</v>
      </c>
      <c r="BI5163" s="141" t="s">
        <v>191</v>
      </c>
      <c r="BJ5163" s="141" t="s">
        <v>22789</v>
      </c>
      <c r="BK5163" s="141" t="s">
        <v>22677</v>
      </c>
      <c r="BL5163" s="141" t="s">
        <v>22790</v>
      </c>
      <c r="BM5163" s="141">
        <v>46.231520000000003</v>
      </c>
      <c r="BN5163" s="141">
        <v>-71.778549999999996</v>
      </c>
      <c r="BO5163" s="141">
        <v>2002</v>
      </c>
      <c r="BP5163" s="143" t="s">
        <v>26235</v>
      </c>
      <c r="BQ5163" s="143" t="s">
        <v>17560</v>
      </c>
    </row>
    <row r="5164" spans="15:69" x14ac:dyDescent="0.25">
      <c r="O5164" s="225" t="str">
        <f t="shared" si="1291"/>
        <v/>
      </c>
      <c r="BF5164" s="141">
        <v>32040</v>
      </c>
      <c r="BG5164" s="142" t="s">
        <v>22791</v>
      </c>
      <c r="BH5164" s="141" t="s">
        <v>478</v>
      </c>
      <c r="BI5164" s="141" t="s">
        <v>176</v>
      </c>
      <c r="BJ5164" s="141" t="s">
        <v>22792</v>
      </c>
      <c r="BK5164" s="141" t="s">
        <v>17644</v>
      </c>
      <c r="BL5164" s="141" t="s">
        <v>22793</v>
      </c>
      <c r="BM5164" s="141">
        <v>46.219520000000003</v>
      </c>
      <c r="BN5164" s="141">
        <v>-71.756540000000001</v>
      </c>
      <c r="BO5164" s="141">
        <v>1925</v>
      </c>
      <c r="BP5164" s="143" t="s">
        <v>25449</v>
      </c>
      <c r="BQ5164" s="143" t="s">
        <v>17560</v>
      </c>
    </row>
    <row r="5165" spans="15:69" x14ac:dyDescent="0.25">
      <c r="O5165" s="225" t="str">
        <f t="shared" si="1291"/>
        <v/>
      </c>
      <c r="BF5165" s="141">
        <v>33030</v>
      </c>
      <c r="BG5165" s="142" t="s">
        <v>15943</v>
      </c>
      <c r="BH5165" s="141" t="s">
        <v>180</v>
      </c>
      <c r="BI5165" s="141" t="s">
        <v>178</v>
      </c>
      <c r="BJ5165" s="141" t="s">
        <v>1580</v>
      </c>
      <c r="BK5165" s="141" t="s">
        <v>4373</v>
      </c>
      <c r="BL5165" s="141" t="s">
        <v>15871</v>
      </c>
      <c r="BM5165" s="141">
        <v>46.487850000000002</v>
      </c>
      <c r="BN5165" s="141">
        <v>-71.227599999999995</v>
      </c>
      <c r="BO5165" s="141">
        <v>2004</v>
      </c>
      <c r="BP5165" s="143" t="s">
        <v>25362</v>
      </c>
      <c r="BQ5165" s="143" t="s">
        <v>17560</v>
      </c>
    </row>
    <row r="5166" spans="15:69" x14ac:dyDescent="0.25">
      <c r="O5166" s="225" t="str">
        <f t="shared" si="1291"/>
        <v/>
      </c>
      <c r="BF5166" s="141">
        <v>33030</v>
      </c>
      <c r="BG5166" s="142" t="s">
        <v>26428</v>
      </c>
      <c r="BH5166" s="141" t="s">
        <v>478</v>
      </c>
      <c r="BI5166" s="141" t="s">
        <v>176</v>
      </c>
      <c r="BJ5166" s="141" t="s">
        <v>26630</v>
      </c>
      <c r="BK5166" s="141" t="s">
        <v>11042</v>
      </c>
      <c r="BL5166" s="141" t="s">
        <v>1616</v>
      </c>
      <c r="BM5166" s="141">
        <v>46.285220000000002</v>
      </c>
      <c r="BN5166" s="141">
        <v>-71.135220000000004</v>
      </c>
      <c r="BO5166" s="141">
        <v>2015</v>
      </c>
      <c r="BP5166" s="143" t="s">
        <v>1588</v>
      </c>
      <c r="BQ5166" s="143" t="s">
        <v>17560</v>
      </c>
    </row>
    <row r="5167" spans="15:69" x14ac:dyDescent="0.25">
      <c r="O5167" s="225" t="str">
        <f t="shared" si="1291"/>
        <v/>
      </c>
      <c r="BF5167" s="141">
        <v>33035</v>
      </c>
      <c r="BG5167" s="142" t="s">
        <v>17330</v>
      </c>
      <c r="BH5167" s="141" t="s">
        <v>180</v>
      </c>
      <c r="BI5167" s="141" t="s">
        <v>191</v>
      </c>
      <c r="BJ5167" s="141" t="s">
        <v>1536</v>
      </c>
      <c r="BK5167" s="141" t="s">
        <v>5506</v>
      </c>
      <c r="BL5167" s="141" t="s">
        <v>14939</v>
      </c>
      <c r="BM5167" s="141">
        <v>46.511940000000003</v>
      </c>
      <c r="BN5167" s="141">
        <v>-71.362049999999996</v>
      </c>
      <c r="BO5167" s="141">
        <v>2007</v>
      </c>
      <c r="BP5167" s="143"/>
      <c r="BQ5167" s="143" t="s">
        <v>17560</v>
      </c>
    </row>
    <row r="5168" spans="15:69" x14ac:dyDescent="0.25">
      <c r="O5168" s="225" t="str">
        <f t="shared" si="1291"/>
        <v/>
      </c>
      <c r="BF5168" s="141">
        <v>33090</v>
      </c>
      <c r="BG5168" s="142" t="s">
        <v>16096</v>
      </c>
      <c r="BH5168" s="141" t="s">
        <v>180</v>
      </c>
      <c r="BI5168" s="141" t="s">
        <v>190</v>
      </c>
      <c r="BJ5168" s="141" t="s">
        <v>16097</v>
      </c>
      <c r="BK5168" s="141"/>
      <c r="BL5168" s="141" t="s">
        <v>16098</v>
      </c>
      <c r="BM5168" s="141">
        <v>46.607432000000003</v>
      </c>
      <c r="BN5168" s="141">
        <v>-71.508550999999997</v>
      </c>
      <c r="BO5168" s="141">
        <v>2013</v>
      </c>
      <c r="BP5168" s="143"/>
      <c r="BQ5168" s="143" t="s">
        <v>17560</v>
      </c>
    </row>
    <row r="5169" spans="15:69" x14ac:dyDescent="0.25">
      <c r="O5169" s="225" t="str">
        <f t="shared" si="1291"/>
        <v/>
      </c>
      <c r="BF5169" s="141">
        <v>33090</v>
      </c>
      <c r="BG5169" s="142" t="s">
        <v>16099</v>
      </c>
      <c r="BH5169" s="141" t="s">
        <v>180</v>
      </c>
      <c r="BI5169" s="141" t="s">
        <v>190</v>
      </c>
      <c r="BJ5169" s="141" t="s">
        <v>16100</v>
      </c>
      <c r="BK5169" s="141"/>
      <c r="BL5169" s="141" t="s">
        <v>16101</v>
      </c>
      <c r="BM5169" s="141">
        <v>46.613557999999998</v>
      </c>
      <c r="BN5169" s="141">
        <v>-71.502589</v>
      </c>
      <c r="BO5169" s="141">
        <v>2014</v>
      </c>
      <c r="BP5169" s="143"/>
      <c r="BQ5169" s="143" t="s">
        <v>17560</v>
      </c>
    </row>
    <row r="5170" spans="15:69" x14ac:dyDescent="0.25">
      <c r="O5170" s="225" t="str">
        <f t="shared" si="1291"/>
        <v/>
      </c>
      <c r="BF5170" s="141">
        <v>33095</v>
      </c>
      <c r="BG5170" s="142" t="s">
        <v>16124</v>
      </c>
      <c r="BH5170" s="141" t="s">
        <v>478</v>
      </c>
      <c r="BI5170" s="141" t="s">
        <v>176</v>
      </c>
      <c r="BJ5170" s="141" t="s">
        <v>1553</v>
      </c>
      <c r="BK5170" s="141" t="s">
        <v>16111</v>
      </c>
      <c r="BL5170" s="141" t="s">
        <v>16112</v>
      </c>
      <c r="BM5170" s="141">
        <v>46.658023999999997</v>
      </c>
      <c r="BN5170" s="141">
        <v>-71.599721000000002</v>
      </c>
      <c r="BO5170" s="141">
        <v>2010</v>
      </c>
      <c r="BP5170" s="143"/>
      <c r="BQ5170" s="143" t="s">
        <v>17560</v>
      </c>
    </row>
    <row r="5171" spans="15:69" x14ac:dyDescent="0.25">
      <c r="O5171" s="225" t="str">
        <f t="shared" si="1291"/>
        <v/>
      </c>
      <c r="BF5171" s="141">
        <v>33123</v>
      </c>
      <c r="BG5171" s="142" t="s">
        <v>16176</v>
      </c>
      <c r="BH5171" s="141" t="s">
        <v>478</v>
      </c>
      <c r="BI5171" s="141" t="s">
        <v>186</v>
      </c>
      <c r="BJ5171" s="141"/>
      <c r="BK5171" s="141" t="s">
        <v>16177</v>
      </c>
      <c r="BL5171" s="141" t="s">
        <v>16116</v>
      </c>
      <c r="BM5171" s="141">
        <v>46.58822</v>
      </c>
      <c r="BN5171" s="141">
        <v>-71.980860000000007</v>
      </c>
      <c r="BO5171" s="141">
        <v>2011</v>
      </c>
      <c r="BP5171" s="143" t="s">
        <v>191</v>
      </c>
      <c r="BQ5171" s="143" t="s">
        <v>17560</v>
      </c>
    </row>
    <row r="5172" spans="15:69" x14ac:dyDescent="0.25">
      <c r="O5172" s="225" t="str">
        <f t="shared" si="1291"/>
        <v/>
      </c>
      <c r="BF5172" s="141">
        <v>33123</v>
      </c>
      <c r="BG5172" s="142" t="s">
        <v>16178</v>
      </c>
      <c r="BH5172" s="141" t="s">
        <v>478</v>
      </c>
      <c r="BI5172" s="141" t="s">
        <v>177</v>
      </c>
      <c r="BJ5172" s="141"/>
      <c r="BK5172" s="141"/>
      <c r="BL5172" s="141" t="s">
        <v>16179</v>
      </c>
      <c r="BM5172" s="141">
        <v>46.575150000000001</v>
      </c>
      <c r="BN5172" s="141">
        <v>-71.964399999999998</v>
      </c>
      <c r="BO5172" s="141">
        <v>2011</v>
      </c>
      <c r="BP5172" s="143" t="s">
        <v>25383</v>
      </c>
      <c r="BQ5172" s="143" t="s">
        <v>17560</v>
      </c>
    </row>
    <row r="5173" spans="15:69" x14ac:dyDescent="0.25">
      <c r="O5173" s="225" t="str">
        <f t="shared" si="1291"/>
        <v/>
      </c>
      <c r="BF5173" s="141">
        <v>33123</v>
      </c>
      <c r="BG5173" s="142" t="s">
        <v>16180</v>
      </c>
      <c r="BH5173" s="141" t="s">
        <v>180</v>
      </c>
      <c r="BI5173" s="141" t="s">
        <v>178</v>
      </c>
      <c r="BJ5173" s="141"/>
      <c r="BK5173" s="141" t="s">
        <v>12077</v>
      </c>
      <c r="BL5173" s="141" t="s">
        <v>16181</v>
      </c>
      <c r="BM5173" s="141">
        <v>46.567390000000003</v>
      </c>
      <c r="BN5173" s="141">
        <v>-71.997190000000003</v>
      </c>
      <c r="BO5173" s="141">
        <v>2012</v>
      </c>
      <c r="BP5173" s="143" t="s">
        <v>1686</v>
      </c>
      <c r="BQ5173" s="143" t="s">
        <v>17560</v>
      </c>
    </row>
    <row r="5174" spans="15:69" x14ac:dyDescent="0.25">
      <c r="O5174" s="225" t="str">
        <f t="shared" si="1291"/>
        <v/>
      </c>
      <c r="BF5174" s="141">
        <v>33123</v>
      </c>
      <c r="BG5174" s="142" t="s">
        <v>16182</v>
      </c>
      <c r="BH5174" s="141" t="s">
        <v>180</v>
      </c>
      <c r="BI5174" s="141" t="s">
        <v>191</v>
      </c>
      <c r="BJ5174" s="141" t="s">
        <v>1539</v>
      </c>
      <c r="BK5174" s="141"/>
      <c r="BL5174" s="141" t="s">
        <v>4252</v>
      </c>
      <c r="BM5174" s="141">
        <v>46.566330000000001</v>
      </c>
      <c r="BN5174" s="141">
        <v>-71.998779999999996</v>
      </c>
      <c r="BO5174" s="141">
        <v>2012</v>
      </c>
      <c r="BP5174" s="143"/>
      <c r="BQ5174" s="143" t="s">
        <v>17560</v>
      </c>
    </row>
    <row r="5175" spans="15:69" x14ac:dyDescent="0.25">
      <c r="O5175" s="225" t="str">
        <f t="shared" si="1291"/>
        <v/>
      </c>
      <c r="BF5175" s="141">
        <v>34007</v>
      </c>
      <c r="BG5175" s="142" t="s">
        <v>10099</v>
      </c>
      <c r="BH5175" s="141" t="s">
        <v>478</v>
      </c>
      <c r="BI5175" s="141" t="s">
        <v>186</v>
      </c>
      <c r="BJ5175" s="141" t="s">
        <v>10100</v>
      </c>
      <c r="BK5175" s="141"/>
      <c r="BL5175" s="141" t="s">
        <v>10101</v>
      </c>
      <c r="BM5175" s="141">
        <v>46.714627999999998</v>
      </c>
      <c r="BN5175" s="141">
        <v>-71.550501999999994</v>
      </c>
      <c r="BO5175" s="141">
        <v>2007</v>
      </c>
      <c r="BP5175" s="143" t="s">
        <v>1268</v>
      </c>
      <c r="BQ5175" s="143" t="s">
        <v>17560</v>
      </c>
    </row>
    <row r="5176" spans="15:69" x14ac:dyDescent="0.25">
      <c r="O5176" s="225" t="str">
        <f t="shared" si="1291"/>
        <v/>
      </c>
      <c r="BF5176" s="141">
        <v>34007</v>
      </c>
      <c r="BG5176" s="142" t="s">
        <v>10102</v>
      </c>
      <c r="BH5176" s="141" t="s">
        <v>478</v>
      </c>
      <c r="BI5176" s="141" t="s">
        <v>186</v>
      </c>
      <c r="BJ5176" s="141" t="s">
        <v>10100</v>
      </c>
      <c r="BK5176" s="141"/>
      <c r="BL5176" s="141" t="s">
        <v>10103</v>
      </c>
      <c r="BM5176" s="141">
        <v>46.717699000000003</v>
      </c>
      <c r="BN5176" s="141">
        <v>-71.545004000000006</v>
      </c>
      <c r="BO5176" s="141">
        <v>2007</v>
      </c>
      <c r="BP5176" s="143" t="s">
        <v>1268</v>
      </c>
      <c r="BQ5176" s="143" t="s">
        <v>17560</v>
      </c>
    </row>
    <row r="5177" spans="15:69" x14ac:dyDescent="0.25">
      <c r="O5177" s="225" t="str">
        <f t="shared" si="1291"/>
        <v/>
      </c>
      <c r="BF5177" s="141">
        <v>32040</v>
      </c>
      <c r="BG5177" s="142" t="s">
        <v>22794</v>
      </c>
      <c r="BH5177" s="141" t="s">
        <v>180</v>
      </c>
      <c r="BI5177" s="141" t="s">
        <v>178</v>
      </c>
      <c r="BJ5177" s="141" t="s">
        <v>2769</v>
      </c>
      <c r="BK5177" s="141" t="s">
        <v>15684</v>
      </c>
      <c r="BL5177" s="141" t="s">
        <v>22795</v>
      </c>
      <c r="BM5177" s="141">
        <v>46.242710000000002</v>
      </c>
      <c r="BN5177" s="141">
        <v>-71.787700000000001</v>
      </c>
      <c r="BO5177" s="141">
        <v>1987</v>
      </c>
      <c r="BP5177" s="143" t="s">
        <v>26236</v>
      </c>
      <c r="BQ5177" s="143" t="s">
        <v>17560</v>
      </c>
    </row>
    <row r="5178" spans="15:69" x14ac:dyDescent="0.25">
      <c r="O5178" s="225" t="str">
        <f t="shared" si="1291"/>
        <v/>
      </c>
      <c r="BF5178" s="141">
        <v>32040</v>
      </c>
      <c r="BG5178" s="142" t="s">
        <v>22796</v>
      </c>
      <c r="BH5178" s="141" t="s">
        <v>180</v>
      </c>
      <c r="BI5178" s="141" t="s">
        <v>191</v>
      </c>
      <c r="BJ5178" s="141" t="s">
        <v>22797</v>
      </c>
      <c r="BK5178" s="141"/>
      <c r="BL5178" s="141" t="s">
        <v>22798</v>
      </c>
      <c r="BM5178" s="141">
        <v>46.228819999999999</v>
      </c>
      <c r="BN5178" s="141">
        <v>-71.769710000000003</v>
      </c>
      <c r="BO5178" s="141">
        <v>1994</v>
      </c>
      <c r="BP5178" s="143" t="s">
        <v>26237</v>
      </c>
      <c r="BQ5178" s="143" t="s">
        <v>17560</v>
      </c>
    </row>
    <row r="5179" spans="15:69" x14ac:dyDescent="0.25">
      <c r="O5179" s="225" t="str">
        <f t="shared" si="1291"/>
        <v/>
      </c>
      <c r="BF5179" s="141">
        <v>32045</v>
      </c>
      <c r="BG5179" s="142" t="s">
        <v>22799</v>
      </c>
      <c r="BH5179" s="141" t="s">
        <v>478</v>
      </c>
      <c r="BI5179" s="141" t="s">
        <v>186</v>
      </c>
      <c r="BJ5179" s="141"/>
      <c r="BK5179" s="141"/>
      <c r="BL5179" s="141" t="s">
        <v>22800</v>
      </c>
      <c r="BM5179" s="141">
        <v>46.214689999999997</v>
      </c>
      <c r="BN5179" s="141">
        <v>-71.763149999999996</v>
      </c>
      <c r="BO5179" s="141">
        <v>2007</v>
      </c>
      <c r="BP5179" s="143" t="s">
        <v>26238</v>
      </c>
      <c r="BQ5179" s="143" t="s">
        <v>17560</v>
      </c>
    </row>
    <row r="5180" spans="15:69" x14ac:dyDescent="0.25">
      <c r="O5180" s="225" t="str">
        <f t="shared" si="1291"/>
        <v/>
      </c>
      <c r="BF5180" s="141">
        <v>32058</v>
      </c>
      <c r="BG5180" s="142" t="s">
        <v>22801</v>
      </c>
      <c r="BH5180" s="141" t="s">
        <v>180</v>
      </c>
      <c r="BI5180" s="141" t="s">
        <v>191</v>
      </c>
      <c r="BJ5180" s="141" t="s">
        <v>22802</v>
      </c>
      <c r="BK5180" s="141"/>
      <c r="BL5180" s="141" t="s">
        <v>22803</v>
      </c>
      <c r="BM5180" s="141">
        <v>46.256045</v>
      </c>
      <c r="BN5180" s="141">
        <v>-71.514284000000004</v>
      </c>
      <c r="BO5180" s="141">
        <v>2005</v>
      </c>
      <c r="BP5180" s="143" t="s">
        <v>26239</v>
      </c>
      <c r="BQ5180" s="143" t="s">
        <v>17560</v>
      </c>
    </row>
    <row r="5181" spans="15:69" x14ac:dyDescent="0.25">
      <c r="O5181" s="225" t="str">
        <f t="shared" si="1291"/>
        <v/>
      </c>
      <c r="BF5181" s="141">
        <v>32058</v>
      </c>
      <c r="BG5181" s="142" t="s">
        <v>22804</v>
      </c>
      <c r="BH5181" s="141" t="s">
        <v>180</v>
      </c>
      <c r="BI5181" s="141" t="s">
        <v>178</v>
      </c>
      <c r="BJ5181" s="141" t="s">
        <v>22805</v>
      </c>
      <c r="BK5181" s="141" t="s">
        <v>3479</v>
      </c>
      <c r="BL5181" s="141" t="s">
        <v>22806</v>
      </c>
      <c r="BM5181" s="141">
        <v>46.262349999999998</v>
      </c>
      <c r="BN5181" s="141">
        <v>-71.517009999999999</v>
      </c>
      <c r="BO5181" s="141">
        <v>2005</v>
      </c>
      <c r="BP5181" s="143" t="s">
        <v>26240</v>
      </c>
      <c r="BQ5181" s="143" t="s">
        <v>17560</v>
      </c>
    </row>
    <row r="5182" spans="15:69" x14ac:dyDescent="0.25">
      <c r="O5182" s="225" t="str">
        <f t="shared" si="1291"/>
        <v/>
      </c>
      <c r="BF5182" s="141">
        <v>34007</v>
      </c>
      <c r="BG5182" s="142" t="s">
        <v>10104</v>
      </c>
      <c r="BH5182" s="141" t="s">
        <v>180</v>
      </c>
      <c r="BI5182" s="141" t="s">
        <v>1269</v>
      </c>
      <c r="BJ5182" s="141" t="s">
        <v>3495</v>
      </c>
      <c r="BK5182" s="141" t="s">
        <v>5844</v>
      </c>
      <c r="BL5182" s="141" t="s">
        <v>5723</v>
      </c>
      <c r="BM5182" s="141">
        <v>46.702311999999999</v>
      </c>
      <c r="BN5182" s="141">
        <v>-71.567436000000001</v>
      </c>
      <c r="BO5182" s="141">
        <v>2000</v>
      </c>
      <c r="BP5182" s="143" t="s">
        <v>1269</v>
      </c>
      <c r="BQ5182" s="143" t="s">
        <v>17560</v>
      </c>
    </row>
    <row r="5183" spans="15:69" x14ac:dyDescent="0.25">
      <c r="O5183" s="225" t="str">
        <f t="shared" si="1291"/>
        <v/>
      </c>
      <c r="BF5183" s="141">
        <v>34007</v>
      </c>
      <c r="BG5183" s="142" t="s">
        <v>10105</v>
      </c>
      <c r="BH5183" s="141" t="s">
        <v>180</v>
      </c>
      <c r="BI5183" s="141" t="s">
        <v>1269</v>
      </c>
      <c r="BJ5183" s="141" t="s">
        <v>3495</v>
      </c>
      <c r="BK5183" s="141" t="s">
        <v>10106</v>
      </c>
      <c r="BL5183" s="141" t="s">
        <v>5723</v>
      </c>
      <c r="BM5183" s="141">
        <v>46.703570999999997</v>
      </c>
      <c r="BN5183" s="141">
        <v>-71.565169999999995</v>
      </c>
      <c r="BO5183" s="141">
        <v>2000</v>
      </c>
      <c r="BP5183" s="143" t="s">
        <v>1269</v>
      </c>
      <c r="BQ5183" s="143" t="s">
        <v>17560</v>
      </c>
    </row>
    <row r="5184" spans="15:69" x14ac:dyDescent="0.25">
      <c r="O5184" s="225" t="str">
        <f t="shared" si="1291"/>
        <v/>
      </c>
      <c r="BF5184" s="141">
        <v>34030</v>
      </c>
      <c r="BG5184" s="142" t="s">
        <v>7067</v>
      </c>
      <c r="BH5184" s="141" t="s">
        <v>180</v>
      </c>
      <c r="BI5184" s="141" t="s">
        <v>191</v>
      </c>
      <c r="BJ5184" s="141" t="s">
        <v>26542</v>
      </c>
      <c r="BK5184" s="141"/>
      <c r="BL5184" s="141" t="s">
        <v>5620</v>
      </c>
      <c r="BM5184" s="141"/>
      <c r="BN5184" s="141"/>
      <c r="BO5184" s="141">
        <v>1997</v>
      </c>
      <c r="BP5184" s="143" t="s">
        <v>23890</v>
      </c>
      <c r="BQ5184" s="143" t="s">
        <v>17560</v>
      </c>
    </row>
    <row r="5185" spans="15:69" x14ac:dyDescent="0.25">
      <c r="O5185" s="225" t="str">
        <f t="shared" si="1291"/>
        <v/>
      </c>
      <c r="BF5185" s="141">
        <v>34030</v>
      </c>
      <c r="BG5185" s="142" t="s">
        <v>7068</v>
      </c>
      <c r="BH5185" s="141" t="s">
        <v>180</v>
      </c>
      <c r="BI5185" s="141" t="s">
        <v>191</v>
      </c>
      <c r="BJ5185" s="141" t="s">
        <v>26543</v>
      </c>
      <c r="BK5185" s="141"/>
      <c r="BL5185" s="141" t="s">
        <v>10158</v>
      </c>
      <c r="BM5185" s="141"/>
      <c r="BN5185" s="141"/>
      <c r="BO5185" s="141">
        <v>1975</v>
      </c>
      <c r="BP5185" s="143" t="s">
        <v>23890</v>
      </c>
      <c r="BQ5185" s="143" t="s">
        <v>17560</v>
      </c>
    </row>
    <row r="5186" spans="15:69" x14ac:dyDescent="0.25">
      <c r="O5186" s="225" t="str">
        <f t="shared" si="1291"/>
        <v/>
      </c>
      <c r="BF5186" s="141">
        <v>34030</v>
      </c>
      <c r="BG5186" s="142" t="s">
        <v>26429</v>
      </c>
      <c r="BH5186" s="141" t="s">
        <v>180</v>
      </c>
      <c r="BI5186" s="141" t="s">
        <v>191</v>
      </c>
      <c r="BJ5186" s="141" t="s">
        <v>26631</v>
      </c>
      <c r="BK5186" s="141"/>
      <c r="BL5186" s="141" t="s">
        <v>26632</v>
      </c>
      <c r="BM5186" s="141"/>
      <c r="BN5186" s="141"/>
      <c r="BO5186" s="141">
        <v>2013</v>
      </c>
      <c r="BP5186" s="143" t="s">
        <v>23890</v>
      </c>
      <c r="BQ5186" s="143" t="s">
        <v>17560</v>
      </c>
    </row>
    <row r="5187" spans="15:69" x14ac:dyDescent="0.25">
      <c r="O5187" s="225" t="str">
        <f t="shared" si="1291"/>
        <v/>
      </c>
      <c r="BF5187" s="141">
        <v>34030</v>
      </c>
      <c r="BG5187" s="142" t="s">
        <v>26430</v>
      </c>
      <c r="BH5187" s="141" t="s">
        <v>180</v>
      </c>
      <c r="BI5187" s="141" t="s">
        <v>191</v>
      </c>
      <c r="BJ5187" s="141" t="s">
        <v>26633</v>
      </c>
      <c r="BK5187" s="141"/>
      <c r="BL5187" s="141" t="s">
        <v>7069</v>
      </c>
      <c r="BM5187" s="141"/>
      <c r="BN5187" s="141"/>
      <c r="BO5187" s="141">
        <v>2007</v>
      </c>
      <c r="BP5187" s="143" t="s">
        <v>23890</v>
      </c>
      <c r="BQ5187" s="143" t="s">
        <v>17560</v>
      </c>
    </row>
    <row r="5188" spans="15:69" x14ac:dyDescent="0.25">
      <c r="O5188" s="225" t="str">
        <f t="shared" si="1291"/>
        <v/>
      </c>
      <c r="BF5188" s="141">
        <v>34030</v>
      </c>
      <c r="BG5188" s="142" t="s">
        <v>26431</v>
      </c>
      <c r="BH5188" s="141" t="s">
        <v>478</v>
      </c>
      <c r="BI5188" s="141" t="s">
        <v>176</v>
      </c>
      <c r="BJ5188" s="141"/>
      <c r="BK5188" s="141"/>
      <c r="BL5188" s="141" t="s">
        <v>26634</v>
      </c>
      <c r="BM5188" s="141">
        <v>46.671849999999999</v>
      </c>
      <c r="BN5188" s="141">
        <v>-71.737369999999999</v>
      </c>
      <c r="BO5188" s="141">
        <v>1997</v>
      </c>
      <c r="BP5188" s="143" t="s">
        <v>26715</v>
      </c>
      <c r="BQ5188" s="143" t="s">
        <v>17560</v>
      </c>
    </row>
    <row r="5189" spans="15:69" x14ac:dyDescent="0.25">
      <c r="O5189" s="225" t="str">
        <f t="shared" si="1291"/>
        <v/>
      </c>
      <c r="BF5189" s="141">
        <v>34030</v>
      </c>
      <c r="BG5189" s="142" t="s">
        <v>26432</v>
      </c>
      <c r="BH5189" s="141" t="s">
        <v>478</v>
      </c>
      <c r="BI5189" s="141" t="s">
        <v>186</v>
      </c>
      <c r="BJ5189" s="141" t="s">
        <v>26635</v>
      </c>
      <c r="BK5189" s="141"/>
      <c r="BL5189" s="141" t="s">
        <v>26636</v>
      </c>
      <c r="BM5189" s="141"/>
      <c r="BN5189" s="141"/>
      <c r="BO5189" s="141">
        <v>2010</v>
      </c>
      <c r="BP5189" s="143"/>
      <c r="BQ5189" s="143" t="s">
        <v>17560</v>
      </c>
    </row>
    <row r="5190" spans="15:69" x14ac:dyDescent="0.25">
      <c r="O5190" s="225" t="str">
        <f t="shared" si="1291"/>
        <v/>
      </c>
      <c r="BF5190" s="141">
        <v>34030</v>
      </c>
      <c r="BG5190" s="142" t="s">
        <v>26433</v>
      </c>
      <c r="BH5190" s="141" t="s">
        <v>478</v>
      </c>
      <c r="BI5190" s="141" t="s">
        <v>1268</v>
      </c>
      <c r="BJ5190" s="141" t="s">
        <v>6001</v>
      </c>
      <c r="BK5190" s="141"/>
      <c r="BL5190" s="141"/>
      <c r="BM5190" s="141"/>
      <c r="BN5190" s="141"/>
      <c r="BO5190" s="141">
        <v>1997</v>
      </c>
      <c r="BP5190" s="143" t="s">
        <v>6001</v>
      </c>
      <c r="BQ5190" s="143" t="s">
        <v>17560</v>
      </c>
    </row>
    <row r="5191" spans="15:69" x14ac:dyDescent="0.25">
      <c r="O5191" s="225" t="str">
        <f t="shared" si="1291"/>
        <v/>
      </c>
      <c r="BF5191" s="141">
        <v>34038</v>
      </c>
      <c r="BG5191" s="142" t="s">
        <v>7075</v>
      </c>
      <c r="BH5191" s="141" t="s">
        <v>478</v>
      </c>
      <c r="BI5191" s="141" t="s">
        <v>176</v>
      </c>
      <c r="BJ5191" s="141" t="s">
        <v>7076</v>
      </c>
      <c r="BK5191" s="141"/>
      <c r="BL5191" s="141" t="s">
        <v>4878</v>
      </c>
      <c r="BM5191" s="141">
        <v>46.814685192756599</v>
      </c>
      <c r="BN5191" s="141">
        <v>-71.894069766890794</v>
      </c>
      <c r="BO5191" s="141">
        <v>1980</v>
      </c>
      <c r="BP5191" s="143" t="s">
        <v>24489</v>
      </c>
      <c r="BQ5191" s="143" t="s">
        <v>17560</v>
      </c>
    </row>
    <row r="5192" spans="15:69" x14ac:dyDescent="0.25">
      <c r="O5192" s="225" t="str">
        <f t="shared" si="1291"/>
        <v/>
      </c>
      <c r="BF5192" s="141">
        <v>32072</v>
      </c>
      <c r="BG5192" s="142" t="s">
        <v>22842</v>
      </c>
      <c r="BH5192" s="141" t="s">
        <v>478</v>
      </c>
      <c r="BI5192" s="141" t="s">
        <v>177</v>
      </c>
      <c r="BJ5192" s="141"/>
      <c r="BK5192" s="141" t="s">
        <v>15763</v>
      </c>
      <c r="BL5192" s="141" t="s">
        <v>22843</v>
      </c>
      <c r="BM5192" s="141">
        <v>46.277920000000002</v>
      </c>
      <c r="BN5192" s="141">
        <v>-71.635369999999995</v>
      </c>
      <c r="BO5192" s="141">
        <v>1975</v>
      </c>
      <c r="BP5192" s="143" t="s">
        <v>26248</v>
      </c>
      <c r="BQ5192" s="143" t="s">
        <v>27848</v>
      </c>
    </row>
    <row r="5193" spans="15:69" x14ac:dyDescent="0.25">
      <c r="O5193" s="225" t="str">
        <f t="shared" si="1291"/>
        <v/>
      </c>
      <c r="BF5193" s="141">
        <v>34058</v>
      </c>
      <c r="BG5193" s="142" t="s">
        <v>2274</v>
      </c>
      <c r="BH5193" s="141" t="s">
        <v>478</v>
      </c>
      <c r="BI5193" s="141" t="s">
        <v>176</v>
      </c>
      <c r="BJ5193" s="141" t="s">
        <v>2275</v>
      </c>
      <c r="BK5193" s="141" t="s">
        <v>2272</v>
      </c>
      <c r="BL5193" s="141" t="s">
        <v>2273</v>
      </c>
      <c r="BM5193" s="141">
        <v>46.6882339</v>
      </c>
      <c r="BN5193" s="141">
        <v>-71.969507199999995</v>
      </c>
      <c r="BO5193" s="141">
        <v>2014</v>
      </c>
      <c r="BP5193" s="143"/>
      <c r="BQ5193" s="143" t="s">
        <v>17560</v>
      </c>
    </row>
    <row r="5194" spans="15:69" x14ac:dyDescent="0.25">
      <c r="O5194" s="225" t="str">
        <f t="shared" si="1291"/>
        <v/>
      </c>
      <c r="BF5194" s="141">
        <v>34017</v>
      </c>
      <c r="BG5194" s="142" t="s">
        <v>10126</v>
      </c>
      <c r="BH5194" s="141" t="s">
        <v>478</v>
      </c>
      <c r="BI5194" s="141" t="s">
        <v>186</v>
      </c>
      <c r="BJ5194" s="141" t="s">
        <v>10127</v>
      </c>
      <c r="BK5194" s="141" t="s">
        <v>6014</v>
      </c>
      <c r="BL5194" s="141" t="s">
        <v>10128</v>
      </c>
      <c r="BM5194" s="141">
        <v>46.806237208751398</v>
      </c>
      <c r="BN5194" s="141">
        <v>-71.665788988989405</v>
      </c>
      <c r="BO5194" s="141">
        <v>1995</v>
      </c>
      <c r="BP5194" s="143"/>
      <c r="BQ5194" s="143" t="s">
        <v>17560</v>
      </c>
    </row>
    <row r="5195" spans="15:69" x14ac:dyDescent="0.25">
      <c r="O5195" s="225" t="str">
        <f t="shared" si="1291"/>
        <v/>
      </c>
      <c r="BF5195" s="141">
        <v>34017</v>
      </c>
      <c r="BG5195" s="142" t="s">
        <v>10129</v>
      </c>
      <c r="BH5195" s="141" t="s">
        <v>478</v>
      </c>
      <c r="BI5195" s="141" t="s">
        <v>186</v>
      </c>
      <c r="BJ5195" s="141" t="s">
        <v>10130</v>
      </c>
      <c r="BK5195" s="141" t="s">
        <v>5833</v>
      </c>
      <c r="BL5195" s="141" t="s">
        <v>10131</v>
      </c>
      <c r="BM5195" s="141">
        <v>46.766330000000004</v>
      </c>
      <c r="BN5195" s="141">
        <v>-71.71302</v>
      </c>
      <c r="BO5195" s="141">
        <v>1998</v>
      </c>
      <c r="BP5195" s="143"/>
      <c r="BQ5195" s="143" t="s">
        <v>17560</v>
      </c>
    </row>
    <row r="5196" spans="15:69" x14ac:dyDescent="0.25">
      <c r="O5196" s="225" t="str">
        <f t="shared" si="1291"/>
        <v/>
      </c>
      <c r="BF5196" s="141">
        <v>34097</v>
      </c>
      <c r="BG5196" s="142" t="s">
        <v>10462</v>
      </c>
      <c r="BH5196" s="141" t="s">
        <v>478</v>
      </c>
      <c r="BI5196" s="141" t="s">
        <v>176</v>
      </c>
      <c r="BJ5196" s="141" t="s">
        <v>10463</v>
      </c>
      <c r="BK5196" s="141" t="s">
        <v>4530</v>
      </c>
      <c r="BL5196" s="141" t="s">
        <v>10464</v>
      </c>
      <c r="BM5196" s="141">
        <v>46.7642122837497</v>
      </c>
      <c r="BN5196" s="141">
        <v>-72.1122206299911</v>
      </c>
      <c r="BO5196" s="141">
        <v>2005</v>
      </c>
      <c r="BP5196" s="143" t="s">
        <v>27785</v>
      </c>
      <c r="BQ5196" s="143" t="s">
        <v>17560</v>
      </c>
    </row>
    <row r="5197" spans="15:69" x14ac:dyDescent="0.25">
      <c r="O5197" s="225" t="str">
        <f t="shared" si="1291"/>
        <v/>
      </c>
      <c r="BF5197" s="141">
        <v>34097</v>
      </c>
      <c r="BG5197" s="142" t="s">
        <v>10465</v>
      </c>
      <c r="BH5197" s="141" t="s">
        <v>180</v>
      </c>
      <c r="BI5197" s="141" t="s">
        <v>178</v>
      </c>
      <c r="BJ5197" s="141" t="s">
        <v>10466</v>
      </c>
      <c r="BK5197" s="141" t="s">
        <v>1779</v>
      </c>
      <c r="BL5197" s="141" t="s">
        <v>10467</v>
      </c>
      <c r="BM5197" s="141">
        <v>46.709876875933702</v>
      </c>
      <c r="BN5197" s="141">
        <v>-72.080851151620493</v>
      </c>
      <c r="BO5197" s="141">
        <v>2006</v>
      </c>
      <c r="BP5197" s="143" t="s">
        <v>27786</v>
      </c>
      <c r="BQ5197" s="143" t="s">
        <v>17560</v>
      </c>
    </row>
    <row r="5198" spans="15:69" x14ac:dyDescent="0.25">
      <c r="O5198" s="225" t="str">
        <f t="shared" ref="O5198:O5261" si="1292">IF(OR(B5198="",C5198="",G5198="",H5198="",I5198="",AND(J5198="",BW5198=FALSE),AND(K5198="",BX5198=FALSE),AND(L5198="",BY5198=FALSE),AND(M5198="",BZ5198=FALSE)),"",(IF(AND(100&gt;=CG5198,CG5198&gt;80),"A",IF(AND(80&gt;=CG5198,CG5198&gt;60),"B",IF(AND(60&gt;=CG5198,CG5198&gt;40),"C",IF(AND(40&gt;=CG5198,CG5198&gt;20),"D","E"))))))</f>
        <v/>
      </c>
      <c r="BF5198" s="141">
        <v>34115</v>
      </c>
      <c r="BG5198" s="142" t="s">
        <v>10471</v>
      </c>
      <c r="BH5198" s="141" t="s">
        <v>478</v>
      </c>
      <c r="BI5198" s="141" t="s">
        <v>176</v>
      </c>
      <c r="BJ5198" s="141" t="s">
        <v>4924</v>
      </c>
      <c r="BK5198" s="141"/>
      <c r="BL5198" s="141" t="s">
        <v>10470</v>
      </c>
      <c r="BM5198" s="141">
        <v>46.891159000000002</v>
      </c>
      <c r="BN5198" s="141">
        <v>-71.905805079999993</v>
      </c>
      <c r="BO5198" s="141">
        <v>2003</v>
      </c>
      <c r="BP5198" s="143" t="s">
        <v>24551</v>
      </c>
      <c r="BQ5198" s="143" t="s">
        <v>17560</v>
      </c>
    </row>
    <row r="5199" spans="15:69" x14ac:dyDescent="0.25">
      <c r="O5199" s="225" t="str">
        <f t="shared" si="1292"/>
        <v/>
      </c>
      <c r="BF5199" s="141">
        <v>34115</v>
      </c>
      <c r="BG5199" s="142" t="s">
        <v>10472</v>
      </c>
      <c r="BH5199" s="141" t="s">
        <v>478</v>
      </c>
      <c r="BI5199" s="141" t="s">
        <v>177</v>
      </c>
      <c r="BJ5199" s="141" t="s">
        <v>10473</v>
      </c>
      <c r="BK5199" s="141" t="s">
        <v>3408</v>
      </c>
      <c r="BL5199" s="141" t="s">
        <v>10158</v>
      </c>
      <c r="BM5199" s="141">
        <v>46.892980999999999</v>
      </c>
      <c r="BN5199" s="141">
        <v>-71.908366700000002</v>
      </c>
      <c r="BO5199" s="141">
        <v>1970</v>
      </c>
      <c r="BP5199" s="143" t="s">
        <v>24552</v>
      </c>
      <c r="BQ5199" s="143" t="s">
        <v>17560</v>
      </c>
    </row>
    <row r="5200" spans="15:69" x14ac:dyDescent="0.25">
      <c r="O5200" s="225" t="str">
        <f t="shared" si="1292"/>
        <v/>
      </c>
      <c r="BF5200" s="141">
        <v>34115</v>
      </c>
      <c r="BG5200" s="142" t="s">
        <v>10474</v>
      </c>
      <c r="BH5200" s="141" t="s">
        <v>180</v>
      </c>
      <c r="BI5200" s="141" t="s">
        <v>191</v>
      </c>
      <c r="BJ5200" s="141" t="s">
        <v>10475</v>
      </c>
      <c r="BK5200" s="141"/>
      <c r="BL5200" s="141" t="s">
        <v>3975</v>
      </c>
      <c r="BM5200" s="141">
        <v>46.885816599999998</v>
      </c>
      <c r="BN5200" s="141">
        <v>-71.901561999999998</v>
      </c>
      <c r="BO5200" s="141">
        <v>1997</v>
      </c>
      <c r="BP5200" s="143" t="s">
        <v>24553</v>
      </c>
      <c r="BQ5200" s="143" t="s">
        <v>17560</v>
      </c>
    </row>
    <row r="5201" spans="15:69" x14ac:dyDescent="0.25">
      <c r="O5201" s="225" t="str">
        <f t="shared" si="1292"/>
        <v/>
      </c>
      <c r="BF5201" s="141">
        <v>34115</v>
      </c>
      <c r="BG5201" s="142" t="s">
        <v>10476</v>
      </c>
      <c r="BH5201" s="141" t="s">
        <v>180</v>
      </c>
      <c r="BI5201" s="141" t="s">
        <v>191</v>
      </c>
      <c r="BJ5201" s="141" t="s">
        <v>10477</v>
      </c>
      <c r="BK5201" s="141"/>
      <c r="BL5201" s="141" t="s">
        <v>10478</v>
      </c>
      <c r="BM5201" s="141">
        <v>46.887603900000002</v>
      </c>
      <c r="BN5201" s="141">
        <v>-71.912105699999998</v>
      </c>
      <c r="BO5201" s="141">
        <v>2009</v>
      </c>
      <c r="BP5201" s="143" t="s">
        <v>24554</v>
      </c>
      <c r="BQ5201" s="143" t="s">
        <v>17560</v>
      </c>
    </row>
    <row r="5202" spans="15:69" x14ac:dyDescent="0.25">
      <c r="O5202" s="225" t="str">
        <f t="shared" si="1292"/>
        <v/>
      </c>
      <c r="BF5202" s="141">
        <v>35010</v>
      </c>
      <c r="BG5202" s="142" t="s">
        <v>10492</v>
      </c>
      <c r="BH5202" s="141" t="s">
        <v>180</v>
      </c>
      <c r="BI5202" s="141" t="s">
        <v>191</v>
      </c>
      <c r="BJ5202" s="141"/>
      <c r="BK5202" s="141" t="s">
        <v>10493</v>
      </c>
      <c r="BL5202" s="141" t="s">
        <v>10494</v>
      </c>
      <c r="BM5202" s="141">
        <v>46.86168</v>
      </c>
      <c r="BN5202" s="141">
        <v>-72.410929999999993</v>
      </c>
      <c r="BO5202" s="141">
        <v>1982</v>
      </c>
      <c r="BP5202" s="143" t="s">
        <v>487</v>
      </c>
      <c r="BQ5202" s="143" t="s">
        <v>17560</v>
      </c>
    </row>
    <row r="5203" spans="15:69" x14ac:dyDescent="0.25">
      <c r="O5203" s="225" t="str">
        <f t="shared" si="1292"/>
        <v/>
      </c>
      <c r="BF5203" s="141">
        <v>35010</v>
      </c>
      <c r="BG5203" s="142" t="s">
        <v>10495</v>
      </c>
      <c r="BH5203" s="141" t="s">
        <v>180</v>
      </c>
      <c r="BI5203" s="141" t="s">
        <v>191</v>
      </c>
      <c r="BJ5203" s="141"/>
      <c r="BK5203" s="141" t="s">
        <v>10496</v>
      </c>
      <c r="BL5203" s="141" t="s">
        <v>2063</v>
      </c>
      <c r="BM5203" s="141">
        <v>46.867019999999997</v>
      </c>
      <c r="BN5203" s="141">
        <v>-72.386589999999998</v>
      </c>
      <c r="BO5203" s="141">
        <v>1982</v>
      </c>
      <c r="BP5203" s="143" t="s">
        <v>485</v>
      </c>
      <c r="BQ5203" s="143" t="s">
        <v>17560</v>
      </c>
    </row>
    <row r="5204" spans="15:69" x14ac:dyDescent="0.25">
      <c r="O5204" s="225" t="str">
        <f t="shared" si="1292"/>
        <v/>
      </c>
      <c r="BF5204" s="141">
        <v>34038</v>
      </c>
      <c r="BG5204" s="142" t="s">
        <v>7077</v>
      </c>
      <c r="BH5204" s="141" t="s">
        <v>478</v>
      </c>
      <c r="BI5204" s="141" t="s">
        <v>176</v>
      </c>
      <c r="BJ5204" s="141" t="s">
        <v>7078</v>
      </c>
      <c r="BK5204" s="141"/>
      <c r="BL5204" s="141" t="s">
        <v>4878</v>
      </c>
      <c r="BM5204" s="141">
        <v>46.811609066519303</v>
      </c>
      <c r="BN5204" s="141">
        <v>-71.888093612846902</v>
      </c>
      <c r="BO5204" s="141">
        <v>1980</v>
      </c>
      <c r="BP5204" s="143" t="s">
        <v>24489</v>
      </c>
      <c r="BQ5204" s="143" t="s">
        <v>17560</v>
      </c>
    </row>
    <row r="5205" spans="15:69" x14ac:dyDescent="0.25">
      <c r="O5205" s="225" t="str">
        <f t="shared" si="1292"/>
        <v/>
      </c>
      <c r="BF5205" s="141">
        <v>34038</v>
      </c>
      <c r="BG5205" s="142" t="s">
        <v>7079</v>
      </c>
      <c r="BH5205" s="141" t="s">
        <v>478</v>
      </c>
      <c r="BI5205" s="141" t="s">
        <v>176</v>
      </c>
      <c r="BJ5205" s="141" t="s">
        <v>7080</v>
      </c>
      <c r="BK5205" s="141" t="s">
        <v>7081</v>
      </c>
      <c r="BL5205" s="141" t="s">
        <v>4884</v>
      </c>
      <c r="BM5205" s="141">
        <v>46.810738000000001</v>
      </c>
      <c r="BN5205" s="141">
        <v>-71.885840999999999</v>
      </c>
      <c r="BO5205" s="141">
        <v>1980</v>
      </c>
      <c r="BP5205" s="143" t="s">
        <v>24490</v>
      </c>
      <c r="BQ5205" s="143" t="s">
        <v>17560</v>
      </c>
    </row>
    <row r="5206" spans="15:69" x14ac:dyDescent="0.25">
      <c r="O5206" s="225" t="str">
        <f t="shared" si="1292"/>
        <v/>
      </c>
      <c r="BF5206" s="141">
        <v>34038</v>
      </c>
      <c r="BG5206" s="142" t="s">
        <v>7082</v>
      </c>
      <c r="BH5206" s="141" t="s">
        <v>478</v>
      </c>
      <c r="BI5206" s="141" t="s">
        <v>177</v>
      </c>
      <c r="BJ5206" s="141" t="s">
        <v>7083</v>
      </c>
      <c r="BK5206" s="141" t="s">
        <v>2137</v>
      </c>
      <c r="BL5206" s="141" t="s">
        <v>4878</v>
      </c>
      <c r="BM5206" s="141">
        <v>46.763320911187797</v>
      </c>
      <c r="BN5206" s="141">
        <v>-71.831339216161396</v>
      </c>
      <c r="BO5206" s="141">
        <v>1980</v>
      </c>
      <c r="BP5206" s="143" t="s">
        <v>24491</v>
      </c>
      <c r="BQ5206" s="143" t="s">
        <v>17560</v>
      </c>
    </row>
    <row r="5207" spans="15:69" x14ac:dyDescent="0.25">
      <c r="O5207" s="225" t="str">
        <f t="shared" si="1292"/>
        <v/>
      </c>
      <c r="BF5207" s="141">
        <v>34038</v>
      </c>
      <c r="BG5207" s="142" t="s">
        <v>7084</v>
      </c>
      <c r="BH5207" s="141" t="s">
        <v>180</v>
      </c>
      <c r="BI5207" s="141" t="s">
        <v>191</v>
      </c>
      <c r="BJ5207" s="141" t="s">
        <v>2136</v>
      </c>
      <c r="BK5207" s="141" t="s">
        <v>4235</v>
      </c>
      <c r="BL5207" s="141" t="s">
        <v>7074</v>
      </c>
      <c r="BM5207" s="141">
        <v>46.737475986309001</v>
      </c>
      <c r="BN5207" s="141">
        <v>-71.804076427194602</v>
      </c>
      <c r="BO5207" s="141">
        <v>1990</v>
      </c>
      <c r="BP5207" s="143" t="s">
        <v>24488</v>
      </c>
      <c r="BQ5207" s="143" t="s">
        <v>17560</v>
      </c>
    </row>
    <row r="5208" spans="15:69" x14ac:dyDescent="0.25">
      <c r="O5208" s="225" t="str">
        <f t="shared" si="1292"/>
        <v/>
      </c>
      <c r="BF5208" s="141">
        <v>34038</v>
      </c>
      <c r="BG5208" s="142" t="s">
        <v>10280</v>
      </c>
      <c r="BH5208" s="141" t="s">
        <v>180</v>
      </c>
      <c r="BI5208" s="141" t="s">
        <v>191</v>
      </c>
      <c r="BJ5208" s="141" t="s">
        <v>2139</v>
      </c>
      <c r="BK5208" s="141" t="s">
        <v>1797</v>
      </c>
      <c r="BL5208" s="141" t="s">
        <v>10281</v>
      </c>
      <c r="BM5208" s="141">
        <v>46.758789999999998</v>
      </c>
      <c r="BN5208" s="141">
        <v>-71.829139999999995</v>
      </c>
      <c r="BO5208" s="141">
        <v>1990</v>
      </c>
      <c r="BP5208" s="143" t="s">
        <v>24488</v>
      </c>
      <c r="BQ5208" s="143" t="s">
        <v>17560</v>
      </c>
    </row>
    <row r="5209" spans="15:69" x14ac:dyDescent="0.25">
      <c r="O5209" s="225" t="str">
        <f t="shared" si="1292"/>
        <v/>
      </c>
      <c r="BF5209" s="141">
        <v>34038</v>
      </c>
      <c r="BG5209" s="142" t="s">
        <v>10282</v>
      </c>
      <c r="BH5209" s="141" t="s">
        <v>180</v>
      </c>
      <c r="BI5209" s="141" t="s">
        <v>191</v>
      </c>
      <c r="BJ5209" s="141" t="s">
        <v>10283</v>
      </c>
      <c r="BK5209" s="141"/>
      <c r="BL5209" s="141" t="s">
        <v>4884</v>
      </c>
      <c r="BM5209" s="141">
        <v>46.761485999999998</v>
      </c>
      <c r="BN5209" s="141">
        <v>-71.828452999999996</v>
      </c>
      <c r="BO5209" s="141">
        <v>2012</v>
      </c>
      <c r="BP5209" s="143" t="s">
        <v>24511</v>
      </c>
      <c r="BQ5209" s="143" t="s">
        <v>17560</v>
      </c>
    </row>
    <row r="5210" spans="15:69" x14ac:dyDescent="0.25">
      <c r="O5210" s="225" t="str">
        <f t="shared" si="1292"/>
        <v/>
      </c>
      <c r="BF5210" s="141">
        <v>34048</v>
      </c>
      <c r="BG5210" s="142" t="s">
        <v>10326</v>
      </c>
      <c r="BH5210" s="141" t="s">
        <v>478</v>
      </c>
      <c r="BI5210" s="141" t="s">
        <v>176</v>
      </c>
      <c r="BJ5210" s="141" t="s">
        <v>10327</v>
      </c>
      <c r="BK5210" s="141" t="s">
        <v>10328</v>
      </c>
      <c r="BL5210" s="141" t="s">
        <v>10329</v>
      </c>
      <c r="BM5210" s="141">
        <v>46.7136</v>
      </c>
      <c r="BN5210" s="141">
        <v>-71.903049999999993</v>
      </c>
      <c r="BO5210" s="141">
        <v>1993</v>
      </c>
      <c r="BP5210" s="143" t="s">
        <v>1588</v>
      </c>
      <c r="BQ5210" s="143" t="s">
        <v>17560</v>
      </c>
    </row>
    <row r="5211" spans="15:69" x14ac:dyDescent="0.25">
      <c r="O5211" s="225" t="str">
        <f t="shared" si="1292"/>
        <v/>
      </c>
      <c r="BF5211" s="141">
        <v>34048</v>
      </c>
      <c r="BG5211" s="142" t="s">
        <v>10330</v>
      </c>
      <c r="BH5211" s="141" t="s">
        <v>478</v>
      </c>
      <c r="BI5211" s="141" t="s">
        <v>176</v>
      </c>
      <c r="BJ5211" s="141" t="s">
        <v>10331</v>
      </c>
      <c r="BK5211" s="141" t="s">
        <v>1589</v>
      </c>
      <c r="BL5211" s="141" t="s">
        <v>10329</v>
      </c>
      <c r="BM5211" s="141">
        <v>46.715949999999999</v>
      </c>
      <c r="BN5211" s="141">
        <v>-71.900000000000006</v>
      </c>
      <c r="BO5211" s="141">
        <v>1993</v>
      </c>
      <c r="BP5211" s="143" t="s">
        <v>24520</v>
      </c>
      <c r="BQ5211" s="143" t="s">
        <v>17560</v>
      </c>
    </row>
    <row r="5212" spans="15:69" x14ac:dyDescent="0.25">
      <c r="O5212" s="225" t="str">
        <f t="shared" si="1292"/>
        <v/>
      </c>
      <c r="BF5212" s="141">
        <v>34058</v>
      </c>
      <c r="BG5212" s="142" t="s">
        <v>2276</v>
      </c>
      <c r="BH5212" s="141" t="s">
        <v>478</v>
      </c>
      <c r="BI5212" s="141" t="s">
        <v>177</v>
      </c>
      <c r="BJ5212" s="141" t="s">
        <v>2277</v>
      </c>
      <c r="BK5212" s="141" t="s">
        <v>2278</v>
      </c>
      <c r="BL5212" s="141" t="s">
        <v>2279</v>
      </c>
      <c r="BM5212" s="141">
        <v>46.674733000000003</v>
      </c>
      <c r="BN5212" s="141">
        <v>-71.946692999999996</v>
      </c>
      <c r="BO5212" s="141">
        <v>1991</v>
      </c>
      <c r="BP5212" s="143"/>
      <c r="BQ5212" s="143" t="s">
        <v>17560</v>
      </c>
    </row>
    <row r="5213" spans="15:69" x14ac:dyDescent="0.25">
      <c r="O5213" s="225" t="str">
        <f t="shared" si="1292"/>
        <v/>
      </c>
      <c r="BF5213" s="141">
        <v>35010</v>
      </c>
      <c r="BG5213" s="142" t="s">
        <v>10497</v>
      </c>
      <c r="BH5213" s="141" t="s">
        <v>180</v>
      </c>
      <c r="BI5213" s="141" t="s">
        <v>178</v>
      </c>
      <c r="BJ5213" s="141"/>
      <c r="BK5213" s="141" t="s">
        <v>463</v>
      </c>
      <c r="BL5213" s="141" t="s">
        <v>2063</v>
      </c>
      <c r="BM5213" s="141">
        <v>46.854869999999998</v>
      </c>
      <c r="BN5213" s="141">
        <v>-72.402850000000001</v>
      </c>
      <c r="BO5213" s="141">
        <v>2012</v>
      </c>
      <c r="BP5213" s="143" t="s">
        <v>481</v>
      </c>
      <c r="BQ5213" s="143" t="s">
        <v>17560</v>
      </c>
    </row>
    <row r="5214" spans="15:69" x14ac:dyDescent="0.25">
      <c r="O5214" s="225" t="str">
        <f t="shared" si="1292"/>
        <v/>
      </c>
      <c r="BF5214" s="141">
        <v>35010</v>
      </c>
      <c r="BG5214" s="142" t="s">
        <v>10498</v>
      </c>
      <c r="BH5214" s="141" t="s">
        <v>478</v>
      </c>
      <c r="BI5214" s="141" t="s">
        <v>176</v>
      </c>
      <c r="BJ5214" s="141" t="s">
        <v>10499</v>
      </c>
      <c r="BK5214" s="141" t="s">
        <v>10500</v>
      </c>
      <c r="BL5214" s="141" t="s">
        <v>2063</v>
      </c>
      <c r="BM5214" s="141">
        <v>46.86712</v>
      </c>
      <c r="BN5214" s="141">
        <v>-72.387770000000003</v>
      </c>
      <c r="BO5214" s="141">
        <v>2007</v>
      </c>
      <c r="BP5214" s="143" t="s">
        <v>484</v>
      </c>
      <c r="BQ5214" s="143" t="s">
        <v>17560</v>
      </c>
    </row>
    <row r="5215" spans="15:69" x14ac:dyDescent="0.25">
      <c r="O5215" s="225" t="str">
        <f t="shared" si="1292"/>
        <v/>
      </c>
      <c r="BF5215" s="141">
        <v>35020</v>
      </c>
      <c r="BG5215" s="142" t="s">
        <v>2146</v>
      </c>
      <c r="BH5215" s="141" t="s">
        <v>180</v>
      </c>
      <c r="BI5215" s="141" t="s">
        <v>178</v>
      </c>
      <c r="BJ5215" s="141" t="s">
        <v>2147</v>
      </c>
      <c r="BK5215" s="141" t="s">
        <v>2148</v>
      </c>
      <c r="BL5215" s="141" t="s">
        <v>2149</v>
      </c>
      <c r="BM5215" s="141">
        <v>46.671560999999997</v>
      </c>
      <c r="BN5215" s="141">
        <v>-72.502983</v>
      </c>
      <c r="BO5215" s="141">
        <v>2002</v>
      </c>
      <c r="BP5215" s="143" t="s">
        <v>2147</v>
      </c>
      <c r="BQ5215" s="143" t="s">
        <v>17560</v>
      </c>
    </row>
    <row r="5216" spans="15:69" x14ac:dyDescent="0.25">
      <c r="O5216" s="225" t="str">
        <f t="shared" si="1292"/>
        <v/>
      </c>
      <c r="BF5216" s="141">
        <v>35020</v>
      </c>
      <c r="BG5216" s="142" t="s">
        <v>2150</v>
      </c>
      <c r="BH5216" s="141" t="s">
        <v>180</v>
      </c>
      <c r="BI5216" s="141" t="s">
        <v>191</v>
      </c>
      <c r="BJ5216" s="141" t="s">
        <v>2151</v>
      </c>
      <c r="BK5216" s="141" t="s">
        <v>2152</v>
      </c>
      <c r="BL5216" s="141" t="s">
        <v>2121</v>
      </c>
      <c r="BM5216" s="141">
        <v>46.671252685661898</v>
      </c>
      <c r="BN5216" s="141">
        <v>-72.506287882151398</v>
      </c>
      <c r="BO5216" s="141">
        <v>2002</v>
      </c>
      <c r="BP5216" s="143" t="s">
        <v>483</v>
      </c>
      <c r="BQ5216" s="143" t="s">
        <v>17560</v>
      </c>
    </row>
    <row r="5217" spans="15:69" x14ac:dyDescent="0.25">
      <c r="O5217" s="225" t="str">
        <f t="shared" si="1292"/>
        <v/>
      </c>
      <c r="BF5217" s="141">
        <v>35020</v>
      </c>
      <c r="BG5217" s="142" t="s">
        <v>2153</v>
      </c>
      <c r="BH5217" s="141" t="s">
        <v>180</v>
      </c>
      <c r="BI5217" s="141" t="s">
        <v>191</v>
      </c>
      <c r="BJ5217" s="141" t="s">
        <v>2154</v>
      </c>
      <c r="BK5217" s="141" t="s">
        <v>1729</v>
      </c>
      <c r="BL5217" s="141" t="s">
        <v>2149</v>
      </c>
      <c r="BM5217" s="141">
        <v>46.680689699966798</v>
      </c>
      <c r="BN5217" s="141">
        <v>-72.526115166369706</v>
      </c>
      <c r="BO5217" s="141">
        <v>2003</v>
      </c>
      <c r="BP5217" s="143" t="s">
        <v>483</v>
      </c>
      <c r="BQ5217" s="143" t="s">
        <v>17560</v>
      </c>
    </row>
    <row r="5218" spans="15:69" x14ac:dyDescent="0.25">
      <c r="O5218" s="225" t="str">
        <f t="shared" si="1292"/>
        <v/>
      </c>
      <c r="BF5218" s="141">
        <v>35020</v>
      </c>
      <c r="BG5218" s="142" t="s">
        <v>2155</v>
      </c>
      <c r="BH5218" s="141" t="s">
        <v>180</v>
      </c>
      <c r="BI5218" s="141" t="s">
        <v>191</v>
      </c>
      <c r="BJ5218" s="141" t="s">
        <v>2156</v>
      </c>
      <c r="BK5218" s="141" t="s">
        <v>1664</v>
      </c>
      <c r="BL5218" s="141" t="s">
        <v>2157</v>
      </c>
      <c r="BM5218" s="141">
        <v>46.680066683838</v>
      </c>
      <c r="BN5218" s="141">
        <v>-72.526910684959901</v>
      </c>
      <c r="BO5218" s="141">
        <v>2002</v>
      </c>
      <c r="BP5218" s="143" t="s">
        <v>481</v>
      </c>
      <c r="BQ5218" s="143" t="s">
        <v>17560</v>
      </c>
    </row>
    <row r="5219" spans="15:69" x14ac:dyDescent="0.25">
      <c r="O5219" s="225" t="str">
        <f t="shared" si="1292"/>
        <v/>
      </c>
      <c r="BF5219" s="141">
        <v>35020</v>
      </c>
      <c r="BG5219" s="142" t="s">
        <v>2158</v>
      </c>
      <c r="BH5219" s="141" t="s">
        <v>478</v>
      </c>
      <c r="BI5219" s="141" t="s">
        <v>1268</v>
      </c>
      <c r="BJ5219" s="141" t="s">
        <v>2159</v>
      </c>
      <c r="BK5219" s="141" t="s">
        <v>2160</v>
      </c>
      <c r="BL5219" s="141" t="s">
        <v>2161</v>
      </c>
      <c r="BM5219" s="141">
        <v>46.762470999999998</v>
      </c>
      <c r="BN5219" s="141">
        <v>-72.589010999999999</v>
      </c>
      <c r="BO5219" s="141">
        <v>1972</v>
      </c>
      <c r="BP5219" s="143" t="s">
        <v>23938</v>
      </c>
      <c r="BQ5219" s="143" t="s">
        <v>17560</v>
      </c>
    </row>
    <row r="5220" spans="15:69" x14ac:dyDescent="0.25">
      <c r="O5220" s="225" t="str">
        <f t="shared" si="1292"/>
        <v/>
      </c>
      <c r="BF5220" s="141">
        <v>35027</v>
      </c>
      <c r="BG5220" s="142" t="s">
        <v>10763</v>
      </c>
      <c r="BH5220" s="141" t="s">
        <v>180</v>
      </c>
      <c r="BI5220" s="141" t="s">
        <v>191</v>
      </c>
      <c r="BJ5220" s="141" t="s">
        <v>10757</v>
      </c>
      <c r="BK5220" s="141" t="s">
        <v>10758</v>
      </c>
      <c r="BL5220" s="141" t="s">
        <v>10759</v>
      </c>
      <c r="BM5220" s="141">
        <v>46.732455000000002</v>
      </c>
      <c r="BN5220" s="141">
        <v>-72.569073000000003</v>
      </c>
      <c r="BO5220" s="141">
        <v>1997</v>
      </c>
      <c r="BP5220" s="143" t="s">
        <v>24593</v>
      </c>
      <c r="BQ5220" s="143" t="s">
        <v>17560</v>
      </c>
    </row>
    <row r="5221" spans="15:69" x14ac:dyDescent="0.25">
      <c r="O5221" s="225" t="str">
        <f t="shared" si="1292"/>
        <v/>
      </c>
      <c r="BF5221" s="141">
        <v>36033</v>
      </c>
      <c r="BG5221" s="142" t="s">
        <v>23570</v>
      </c>
      <c r="BH5221" s="141" t="s">
        <v>478</v>
      </c>
      <c r="BI5221" s="141" t="s">
        <v>177</v>
      </c>
      <c r="BJ5221" s="141"/>
      <c r="BK5221" s="141" t="s">
        <v>5175</v>
      </c>
      <c r="BL5221" s="141" t="s">
        <v>23571</v>
      </c>
      <c r="BM5221" s="141">
        <v>46.630113825987799</v>
      </c>
      <c r="BN5221" s="141">
        <v>-72.642931395833997</v>
      </c>
      <c r="BO5221" s="141">
        <v>1980</v>
      </c>
      <c r="BP5221" s="143"/>
      <c r="BQ5221" s="143" t="s">
        <v>17560</v>
      </c>
    </row>
    <row r="5222" spans="15:69" x14ac:dyDescent="0.25">
      <c r="O5222" s="225" t="str">
        <f t="shared" si="1292"/>
        <v/>
      </c>
      <c r="BF5222" s="141">
        <v>36033</v>
      </c>
      <c r="BG5222" s="142" t="s">
        <v>23716</v>
      </c>
      <c r="BH5222" s="141" t="s">
        <v>180</v>
      </c>
      <c r="BI5222" s="141" t="s">
        <v>191</v>
      </c>
      <c r="BJ5222" s="141"/>
      <c r="BK5222" s="141" t="s">
        <v>23717</v>
      </c>
      <c r="BL5222" s="141" t="s">
        <v>23559</v>
      </c>
      <c r="BM5222" s="141">
        <v>46.584191101552697</v>
      </c>
      <c r="BN5222" s="141">
        <v>-72.6970246596359</v>
      </c>
      <c r="BO5222" s="141">
        <v>1998</v>
      </c>
      <c r="BP5222" s="143"/>
      <c r="BQ5222" s="143" t="s">
        <v>17560</v>
      </c>
    </row>
    <row r="5223" spans="15:69" x14ac:dyDescent="0.25">
      <c r="O5223" s="225" t="str">
        <f t="shared" si="1292"/>
        <v/>
      </c>
      <c r="BF5223" s="141">
        <v>36033</v>
      </c>
      <c r="BG5223" s="142" t="s">
        <v>23718</v>
      </c>
      <c r="BH5223" s="141" t="s">
        <v>478</v>
      </c>
      <c r="BI5223" s="141" t="s">
        <v>186</v>
      </c>
      <c r="BJ5223" s="141"/>
      <c r="BK5223" s="141" t="s">
        <v>4246</v>
      </c>
      <c r="BL5223" s="141" t="s">
        <v>23488</v>
      </c>
      <c r="BM5223" s="141">
        <v>46.560376280545597</v>
      </c>
      <c r="BN5223" s="141">
        <v>-72.775112288531005</v>
      </c>
      <c r="BO5223" s="141">
        <v>1980</v>
      </c>
      <c r="BP5223" s="143"/>
      <c r="BQ5223" s="143" t="s">
        <v>17560</v>
      </c>
    </row>
    <row r="5224" spans="15:69" x14ac:dyDescent="0.25">
      <c r="O5224" s="225" t="str">
        <f t="shared" si="1292"/>
        <v/>
      </c>
      <c r="BF5224" s="141">
        <v>36033</v>
      </c>
      <c r="BG5224" s="142" t="s">
        <v>23719</v>
      </c>
      <c r="BH5224" s="141" t="s">
        <v>478</v>
      </c>
      <c r="BI5224" s="141" t="s">
        <v>176</v>
      </c>
      <c r="BJ5224" s="141"/>
      <c r="BK5224" s="141" t="s">
        <v>11053</v>
      </c>
      <c r="BL5224" s="141" t="s">
        <v>23720</v>
      </c>
      <c r="BM5224" s="141">
        <v>46.619954704053796</v>
      </c>
      <c r="BN5224" s="141">
        <v>-72.649920688202997</v>
      </c>
      <c r="BO5224" s="141">
        <v>1979</v>
      </c>
      <c r="BP5224" s="143"/>
      <c r="BQ5224" s="143" t="s">
        <v>17560</v>
      </c>
    </row>
    <row r="5225" spans="15:69" x14ac:dyDescent="0.25">
      <c r="O5225" s="225" t="str">
        <f t="shared" si="1292"/>
        <v/>
      </c>
      <c r="BF5225" s="141">
        <v>36033</v>
      </c>
      <c r="BG5225" s="142" t="s">
        <v>23721</v>
      </c>
      <c r="BH5225" s="141" t="s">
        <v>478</v>
      </c>
      <c r="BI5225" s="141" t="s">
        <v>186</v>
      </c>
      <c r="BJ5225" s="141"/>
      <c r="BK5225" s="141" t="s">
        <v>2208</v>
      </c>
      <c r="BL5225" s="141" t="s">
        <v>23722</v>
      </c>
      <c r="BM5225" s="141">
        <v>46.611211931506901</v>
      </c>
      <c r="BN5225" s="141">
        <v>-72.661167469432996</v>
      </c>
      <c r="BO5225" s="141">
        <v>1965</v>
      </c>
      <c r="BP5225" s="143"/>
      <c r="BQ5225" s="143" t="s">
        <v>17560</v>
      </c>
    </row>
    <row r="5226" spans="15:69" x14ac:dyDescent="0.25">
      <c r="O5226" s="225" t="str">
        <f t="shared" si="1292"/>
        <v/>
      </c>
      <c r="BF5226" s="141">
        <v>36033</v>
      </c>
      <c r="BG5226" s="142" t="s">
        <v>23723</v>
      </c>
      <c r="BH5226" s="141" t="s">
        <v>180</v>
      </c>
      <c r="BI5226" s="141" t="s">
        <v>191</v>
      </c>
      <c r="BJ5226" s="141" t="s">
        <v>2088</v>
      </c>
      <c r="BK5226" s="141" t="s">
        <v>463</v>
      </c>
      <c r="BL5226" s="141" t="s">
        <v>23724</v>
      </c>
      <c r="BM5226" s="141">
        <v>46.619833065479199</v>
      </c>
      <c r="BN5226" s="141">
        <v>-72.673843515476705</v>
      </c>
      <c r="BO5226" s="141">
        <v>1989</v>
      </c>
      <c r="BP5226" s="143"/>
      <c r="BQ5226" s="143" t="s">
        <v>17560</v>
      </c>
    </row>
    <row r="5227" spans="15:69" x14ac:dyDescent="0.25">
      <c r="O5227" s="225" t="str">
        <f t="shared" si="1292"/>
        <v/>
      </c>
      <c r="BF5227" s="141">
        <v>36033</v>
      </c>
      <c r="BG5227" s="142" t="s">
        <v>23725</v>
      </c>
      <c r="BH5227" s="141" t="s">
        <v>180</v>
      </c>
      <c r="BI5227" s="141" t="s">
        <v>191</v>
      </c>
      <c r="BJ5227" s="141"/>
      <c r="BK5227" s="141" t="s">
        <v>14726</v>
      </c>
      <c r="BL5227" s="141" t="s">
        <v>23726</v>
      </c>
      <c r="BM5227" s="141">
        <v>46.543181268955898</v>
      </c>
      <c r="BN5227" s="141">
        <v>-72.777622991960698</v>
      </c>
      <c r="BO5227" s="141">
        <v>1996</v>
      </c>
      <c r="BP5227" s="143"/>
      <c r="BQ5227" s="143" t="s">
        <v>17560</v>
      </c>
    </row>
    <row r="5228" spans="15:69" x14ac:dyDescent="0.25">
      <c r="O5228" s="225" t="str">
        <f t="shared" si="1292"/>
        <v/>
      </c>
      <c r="BF5228" s="141">
        <v>37230</v>
      </c>
      <c r="BG5228" s="142" t="s">
        <v>10523</v>
      </c>
      <c r="BH5228" s="141" t="s">
        <v>478</v>
      </c>
      <c r="BI5228" s="141" t="s">
        <v>176</v>
      </c>
      <c r="BJ5228" s="141"/>
      <c r="BK5228" s="141" t="s">
        <v>10516</v>
      </c>
      <c r="BL5228" s="141" t="s">
        <v>10517</v>
      </c>
      <c r="BM5228" s="141">
        <v>46.488930000000003</v>
      </c>
      <c r="BN5228" s="141">
        <v>-72.549790000000002</v>
      </c>
      <c r="BO5228" s="141">
        <v>1969</v>
      </c>
      <c r="BP5228" s="143" t="s">
        <v>24289</v>
      </c>
      <c r="BQ5228" s="143" t="s">
        <v>17560</v>
      </c>
    </row>
    <row r="5229" spans="15:69" x14ac:dyDescent="0.25">
      <c r="O5229" s="225" t="str">
        <f t="shared" si="1292"/>
        <v/>
      </c>
      <c r="BF5229" s="141">
        <v>37235</v>
      </c>
      <c r="BG5229" s="142" t="s">
        <v>11319</v>
      </c>
      <c r="BH5229" s="141" t="s">
        <v>478</v>
      </c>
      <c r="BI5229" s="141" t="s">
        <v>176</v>
      </c>
      <c r="BJ5229" s="141" t="s">
        <v>11320</v>
      </c>
      <c r="BK5229" s="141" t="s">
        <v>11318</v>
      </c>
      <c r="BL5229" s="141" t="s">
        <v>10813</v>
      </c>
      <c r="BM5229" s="141">
        <v>46.5151047433</v>
      </c>
      <c r="BN5229" s="141">
        <v>-72.630710922999995</v>
      </c>
      <c r="BO5229" s="141">
        <v>1990</v>
      </c>
      <c r="BP5229" s="143" t="s">
        <v>24555</v>
      </c>
      <c r="BQ5229" s="143" t="s">
        <v>17560</v>
      </c>
    </row>
    <row r="5230" spans="15:69" x14ac:dyDescent="0.25">
      <c r="O5230" s="225" t="str">
        <f t="shared" si="1292"/>
        <v/>
      </c>
      <c r="BF5230" s="141">
        <v>37235</v>
      </c>
      <c r="BG5230" s="142" t="s">
        <v>11323</v>
      </c>
      <c r="BH5230" s="141" t="s">
        <v>478</v>
      </c>
      <c r="BI5230" s="141" t="s">
        <v>176</v>
      </c>
      <c r="BJ5230" s="141" t="s">
        <v>11324</v>
      </c>
      <c r="BK5230" s="141" t="s">
        <v>11318</v>
      </c>
      <c r="BL5230" s="141" t="s">
        <v>10813</v>
      </c>
      <c r="BM5230" s="141">
        <v>46.5151047433</v>
      </c>
      <c r="BN5230" s="141">
        <v>-72.630710922999995</v>
      </c>
      <c r="BO5230" s="141">
        <v>2010</v>
      </c>
      <c r="BP5230" s="143" t="s">
        <v>24555</v>
      </c>
      <c r="BQ5230" s="143" t="s">
        <v>17560</v>
      </c>
    </row>
    <row r="5231" spans="15:69" x14ac:dyDescent="0.25">
      <c r="O5231" s="225" t="str">
        <f t="shared" si="1292"/>
        <v/>
      </c>
      <c r="BF5231" s="141">
        <v>37235</v>
      </c>
      <c r="BG5231" s="142" t="s">
        <v>11325</v>
      </c>
      <c r="BH5231" s="141" t="s">
        <v>478</v>
      </c>
      <c r="BI5231" s="141" t="s">
        <v>186</v>
      </c>
      <c r="BJ5231" s="141" t="s">
        <v>11326</v>
      </c>
      <c r="BK5231" s="141"/>
      <c r="BL5231" s="141" t="s">
        <v>3065</v>
      </c>
      <c r="BM5231" s="141">
        <v>46.291212000000002</v>
      </c>
      <c r="BN5231" s="141">
        <v>-72.393600000000006</v>
      </c>
      <c r="BO5231" s="141">
        <v>1987</v>
      </c>
      <c r="BP5231" s="143" t="s">
        <v>23894</v>
      </c>
      <c r="BQ5231" s="143" t="s">
        <v>17560</v>
      </c>
    </row>
    <row r="5232" spans="15:69" x14ac:dyDescent="0.25">
      <c r="O5232" s="225" t="str">
        <f t="shared" si="1292"/>
        <v/>
      </c>
      <c r="BF5232" s="141">
        <v>37235</v>
      </c>
      <c r="BG5232" s="142" t="s">
        <v>11327</v>
      </c>
      <c r="BH5232" s="141" t="s">
        <v>478</v>
      </c>
      <c r="BI5232" s="141" t="s">
        <v>186</v>
      </c>
      <c r="BJ5232" s="141" t="s">
        <v>11328</v>
      </c>
      <c r="BK5232" s="141"/>
      <c r="BL5232" s="141" t="s">
        <v>11329</v>
      </c>
      <c r="BM5232" s="141">
        <v>46.291176</v>
      </c>
      <c r="BN5232" s="141">
        <v>-72.392880000000005</v>
      </c>
      <c r="BO5232" s="141">
        <v>1999</v>
      </c>
      <c r="BP5232" s="143" t="s">
        <v>23894</v>
      </c>
      <c r="BQ5232" s="143" t="s">
        <v>17560</v>
      </c>
    </row>
    <row r="5233" spans="15:69" x14ac:dyDescent="0.25">
      <c r="O5233" s="225" t="str">
        <f t="shared" si="1292"/>
        <v/>
      </c>
      <c r="BF5233" s="141">
        <v>37235</v>
      </c>
      <c r="BG5233" s="142" t="s">
        <v>11330</v>
      </c>
      <c r="BH5233" s="141" t="s">
        <v>478</v>
      </c>
      <c r="BI5233" s="141" t="s">
        <v>186</v>
      </c>
      <c r="BJ5233" s="141" t="s">
        <v>11331</v>
      </c>
      <c r="BK5233" s="141"/>
      <c r="BL5233" s="141" t="s">
        <v>11332</v>
      </c>
      <c r="BM5233" s="141">
        <v>46.293660000000003</v>
      </c>
      <c r="BN5233" s="141">
        <v>-72.413839999999993</v>
      </c>
      <c r="BO5233" s="141">
        <v>2006</v>
      </c>
      <c r="BP5233" s="143" t="s">
        <v>23894</v>
      </c>
      <c r="BQ5233" s="143" t="s">
        <v>17560</v>
      </c>
    </row>
    <row r="5234" spans="15:69" x14ac:dyDescent="0.25">
      <c r="O5234" s="225" t="str">
        <f t="shared" si="1292"/>
        <v/>
      </c>
      <c r="BF5234" s="141">
        <v>35027</v>
      </c>
      <c r="BG5234" s="142" t="s">
        <v>10765</v>
      </c>
      <c r="BH5234" s="141" t="s">
        <v>180</v>
      </c>
      <c r="BI5234" s="141" t="s">
        <v>191</v>
      </c>
      <c r="BJ5234" s="141" t="s">
        <v>10761</v>
      </c>
      <c r="BK5234" s="141" t="s">
        <v>2160</v>
      </c>
      <c r="BL5234" s="141" t="s">
        <v>10762</v>
      </c>
      <c r="BM5234" s="141">
        <v>46.7196</v>
      </c>
      <c r="BN5234" s="141">
        <v>-72.575900000000004</v>
      </c>
      <c r="BO5234" s="141">
        <v>1997</v>
      </c>
      <c r="BP5234" s="143" t="s">
        <v>24594</v>
      </c>
      <c r="BQ5234" s="143" t="s">
        <v>17560</v>
      </c>
    </row>
    <row r="5235" spans="15:69" x14ac:dyDescent="0.25">
      <c r="O5235" s="225" t="str">
        <f t="shared" si="1292"/>
        <v/>
      </c>
      <c r="BF5235" s="141">
        <v>35027</v>
      </c>
      <c r="BG5235" s="142" t="s">
        <v>10768</v>
      </c>
      <c r="BH5235" s="141" t="s">
        <v>180</v>
      </c>
      <c r="BI5235" s="141" t="s">
        <v>191</v>
      </c>
      <c r="BJ5235" s="141" t="s">
        <v>10532</v>
      </c>
      <c r="BK5235" s="141" t="s">
        <v>10764</v>
      </c>
      <c r="BL5235" s="141" t="s">
        <v>10759</v>
      </c>
      <c r="BM5235" s="141">
        <v>46.725132000000002</v>
      </c>
      <c r="BN5235" s="141">
        <v>-72.570442</v>
      </c>
      <c r="BO5235" s="141">
        <v>1997</v>
      </c>
      <c r="BP5235" s="143" t="s">
        <v>24595</v>
      </c>
      <c r="BQ5235" s="143" t="s">
        <v>17560</v>
      </c>
    </row>
    <row r="5236" spans="15:69" x14ac:dyDescent="0.25">
      <c r="O5236" s="225" t="str">
        <f t="shared" si="1292"/>
        <v/>
      </c>
      <c r="BF5236" s="141">
        <v>35027</v>
      </c>
      <c r="BG5236" s="142" t="s">
        <v>10771</v>
      </c>
      <c r="BH5236" s="141" t="s">
        <v>180</v>
      </c>
      <c r="BI5236" s="141" t="s">
        <v>178</v>
      </c>
      <c r="BJ5236" s="141" t="s">
        <v>10766</v>
      </c>
      <c r="BK5236" s="141"/>
      <c r="BL5236" s="141" t="s">
        <v>10767</v>
      </c>
      <c r="BM5236" s="141">
        <v>46.717512999999997</v>
      </c>
      <c r="BN5236" s="141">
        <v>-72.573479000000006</v>
      </c>
      <c r="BO5236" s="141">
        <v>1997</v>
      </c>
      <c r="BP5236" s="143" t="s">
        <v>24596</v>
      </c>
      <c r="BQ5236" s="143" t="s">
        <v>17560</v>
      </c>
    </row>
    <row r="5237" spans="15:69" x14ac:dyDescent="0.25">
      <c r="O5237" s="225" t="str">
        <f t="shared" si="1292"/>
        <v/>
      </c>
      <c r="BF5237" s="141">
        <v>35027</v>
      </c>
      <c r="BG5237" s="142" t="s">
        <v>10773</v>
      </c>
      <c r="BH5237" s="141" t="s">
        <v>180</v>
      </c>
      <c r="BI5237" s="141" t="s">
        <v>1269</v>
      </c>
      <c r="BJ5237" s="141" t="s">
        <v>10769</v>
      </c>
      <c r="BK5237" s="141" t="s">
        <v>2160</v>
      </c>
      <c r="BL5237" s="141" t="s">
        <v>10770</v>
      </c>
      <c r="BM5237" s="141">
        <v>46.717512999999997</v>
      </c>
      <c r="BN5237" s="141">
        <v>-72.573479000000006</v>
      </c>
      <c r="BO5237" s="141">
        <v>1997</v>
      </c>
      <c r="BP5237" s="143" t="s">
        <v>24597</v>
      </c>
      <c r="BQ5237" s="143" t="s">
        <v>17560</v>
      </c>
    </row>
    <row r="5238" spans="15:69" x14ac:dyDescent="0.25">
      <c r="O5238" s="225" t="str">
        <f t="shared" si="1292"/>
        <v/>
      </c>
      <c r="BF5238" s="141">
        <v>35027</v>
      </c>
      <c r="BG5238" s="142" t="s">
        <v>10776</v>
      </c>
      <c r="BH5238" s="141" t="s">
        <v>180</v>
      </c>
      <c r="BI5238" s="141" t="s">
        <v>1269</v>
      </c>
      <c r="BJ5238" s="141" t="s">
        <v>10772</v>
      </c>
      <c r="BK5238" s="141" t="s">
        <v>2160</v>
      </c>
      <c r="BL5238" s="141" t="s">
        <v>10759</v>
      </c>
      <c r="BM5238" s="141">
        <v>46.732478999999998</v>
      </c>
      <c r="BN5238" s="141">
        <v>-72.569100000000006</v>
      </c>
      <c r="BO5238" s="141">
        <v>1997</v>
      </c>
      <c r="BP5238" s="143" t="s">
        <v>24597</v>
      </c>
      <c r="BQ5238" s="143" t="s">
        <v>17560</v>
      </c>
    </row>
    <row r="5239" spans="15:69" x14ac:dyDescent="0.25">
      <c r="O5239" s="225" t="str">
        <f t="shared" si="1292"/>
        <v/>
      </c>
      <c r="BF5239" s="141">
        <v>35027</v>
      </c>
      <c r="BG5239" s="142" t="s">
        <v>26948</v>
      </c>
      <c r="BH5239" s="141" t="s">
        <v>180</v>
      </c>
      <c r="BI5239" s="141" t="s">
        <v>1269</v>
      </c>
      <c r="BJ5239" s="141" t="s">
        <v>10774</v>
      </c>
      <c r="BK5239" s="141" t="s">
        <v>2160</v>
      </c>
      <c r="BL5239" s="141" t="s">
        <v>10775</v>
      </c>
      <c r="BM5239" s="141">
        <v>46.731740000000002</v>
      </c>
      <c r="BN5239" s="141">
        <v>-72.568036000000006</v>
      </c>
      <c r="BO5239" s="141">
        <v>1997</v>
      </c>
      <c r="BP5239" s="143" t="s">
        <v>24597</v>
      </c>
      <c r="BQ5239" s="143" t="s">
        <v>17560</v>
      </c>
    </row>
    <row r="5240" spans="15:69" x14ac:dyDescent="0.25">
      <c r="O5240" s="225" t="str">
        <f t="shared" si="1292"/>
        <v/>
      </c>
      <c r="BF5240" s="141">
        <v>35027</v>
      </c>
      <c r="BG5240" s="142" t="s">
        <v>26949</v>
      </c>
      <c r="BH5240" s="141" t="s">
        <v>180</v>
      </c>
      <c r="BI5240" s="141" t="s">
        <v>1269</v>
      </c>
      <c r="BJ5240" s="141" t="s">
        <v>10777</v>
      </c>
      <c r="BK5240" s="141" t="s">
        <v>2160</v>
      </c>
      <c r="BL5240" s="141" t="s">
        <v>10778</v>
      </c>
      <c r="BM5240" s="141">
        <v>46.723897000000001</v>
      </c>
      <c r="BN5240" s="141">
        <v>-72.569593999999995</v>
      </c>
      <c r="BO5240" s="141">
        <v>1997</v>
      </c>
      <c r="BP5240" s="143" t="s">
        <v>24597</v>
      </c>
      <c r="BQ5240" s="143" t="s">
        <v>17560</v>
      </c>
    </row>
    <row r="5241" spans="15:69" x14ac:dyDescent="0.25">
      <c r="O5241" s="225" t="str">
        <f t="shared" si="1292"/>
        <v/>
      </c>
      <c r="BF5241" s="141">
        <v>35035</v>
      </c>
      <c r="BG5241" s="142" t="s">
        <v>23699</v>
      </c>
      <c r="BH5241" s="141" t="s">
        <v>180</v>
      </c>
      <c r="BI5241" s="141" t="s">
        <v>191</v>
      </c>
      <c r="BJ5241" s="141"/>
      <c r="BK5241" s="141" t="s">
        <v>2738</v>
      </c>
      <c r="BL5241" s="141" t="s">
        <v>10948</v>
      </c>
      <c r="BM5241" s="141">
        <v>46.6697033200997</v>
      </c>
      <c r="BN5241" s="141">
        <v>-72.625642426539301</v>
      </c>
      <c r="BO5241" s="141">
        <v>1975</v>
      </c>
      <c r="BP5241" s="143"/>
      <c r="BQ5241" s="143" t="s">
        <v>17560</v>
      </c>
    </row>
    <row r="5242" spans="15:69" x14ac:dyDescent="0.25">
      <c r="O5242" s="225" t="str">
        <f t="shared" si="1292"/>
        <v/>
      </c>
      <c r="BF5242" s="141">
        <v>38060</v>
      </c>
      <c r="BG5242" s="142" t="s">
        <v>23802</v>
      </c>
      <c r="BH5242" s="141" t="s">
        <v>478</v>
      </c>
      <c r="BI5242" s="141" t="s">
        <v>186</v>
      </c>
      <c r="BJ5242" s="141" t="s">
        <v>23803</v>
      </c>
      <c r="BK5242" s="141"/>
      <c r="BL5242" s="141" t="s">
        <v>23804</v>
      </c>
      <c r="BM5242" s="141">
        <v>46.46237</v>
      </c>
      <c r="BN5242" s="141">
        <v>-72.164659999999998</v>
      </c>
      <c r="BO5242" s="141">
        <v>1969</v>
      </c>
      <c r="BP5242" s="143" t="s">
        <v>26363</v>
      </c>
      <c r="BQ5242" s="143" t="s">
        <v>27848</v>
      </c>
    </row>
    <row r="5243" spans="15:69" x14ac:dyDescent="0.25">
      <c r="O5243" s="225" t="str">
        <f t="shared" si="1292"/>
        <v/>
      </c>
      <c r="BF5243" s="141">
        <v>38060</v>
      </c>
      <c r="BG5243" s="142" t="s">
        <v>23805</v>
      </c>
      <c r="BH5243" s="141" t="s">
        <v>478</v>
      </c>
      <c r="BI5243" s="141" t="s">
        <v>177</v>
      </c>
      <c r="BJ5243" s="141" t="s">
        <v>23803</v>
      </c>
      <c r="BK5243" s="141"/>
      <c r="BL5243" s="141" t="s">
        <v>23804</v>
      </c>
      <c r="BM5243" s="141">
        <v>46.46237</v>
      </c>
      <c r="BN5243" s="141">
        <v>-72.164659999999998</v>
      </c>
      <c r="BO5243" s="141">
        <v>1969</v>
      </c>
      <c r="BP5243" s="143" t="s">
        <v>26364</v>
      </c>
      <c r="BQ5243" s="143" t="s">
        <v>27848</v>
      </c>
    </row>
    <row r="5244" spans="15:69" x14ac:dyDescent="0.25">
      <c r="O5244" s="225" t="str">
        <f t="shared" si="1292"/>
        <v/>
      </c>
      <c r="BF5244" s="141">
        <v>38055</v>
      </c>
      <c r="BG5244" s="142" t="s">
        <v>23069</v>
      </c>
      <c r="BH5244" s="141" t="s">
        <v>478</v>
      </c>
      <c r="BI5244" s="141" t="s">
        <v>186</v>
      </c>
      <c r="BJ5244" s="141" t="s">
        <v>1562</v>
      </c>
      <c r="BK5244" s="141" t="s">
        <v>23070</v>
      </c>
      <c r="BL5244" s="141" t="s">
        <v>23071</v>
      </c>
      <c r="BM5244" s="141">
        <v>46.522579999999998</v>
      </c>
      <c r="BN5244" s="141">
        <v>-72.068380000000005</v>
      </c>
      <c r="BO5244" s="141">
        <v>1976</v>
      </c>
      <c r="BP5244" s="143" t="s">
        <v>26301</v>
      </c>
      <c r="BQ5244" s="143" t="s">
        <v>27848</v>
      </c>
    </row>
    <row r="5245" spans="15:69" x14ac:dyDescent="0.25">
      <c r="O5245" s="225" t="str">
        <f t="shared" si="1292"/>
        <v/>
      </c>
      <c r="BF5245" s="141">
        <v>38055</v>
      </c>
      <c r="BG5245" s="142" t="s">
        <v>23072</v>
      </c>
      <c r="BH5245" s="141" t="s">
        <v>478</v>
      </c>
      <c r="BI5245" s="141" t="s">
        <v>176</v>
      </c>
      <c r="BJ5245" s="141" t="s">
        <v>12898</v>
      </c>
      <c r="BK5245" s="141" t="s">
        <v>2780</v>
      </c>
      <c r="BL5245" s="141" t="s">
        <v>23073</v>
      </c>
      <c r="BM5245" s="141">
        <v>46.542459999999998</v>
      </c>
      <c r="BN5245" s="141">
        <v>-72.062340000000006</v>
      </c>
      <c r="BO5245" s="141">
        <v>1993</v>
      </c>
      <c r="BP5245" s="143" t="s">
        <v>26302</v>
      </c>
      <c r="BQ5245" s="143" t="s">
        <v>27848</v>
      </c>
    </row>
    <row r="5246" spans="15:69" x14ac:dyDescent="0.25">
      <c r="O5246" s="225" t="str">
        <f t="shared" si="1292"/>
        <v/>
      </c>
      <c r="BF5246" s="141">
        <v>38055</v>
      </c>
      <c r="BG5246" s="142" t="s">
        <v>23074</v>
      </c>
      <c r="BH5246" s="141" t="s">
        <v>180</v>
      </c>
      <c r="BI5246" s="141" t="s">
        <v>191</v>
      </c>
      <c r="BJ5246" s="141" t="s">
        <v>3133</v>
      </c>
      <c r="BK5246" s="141" t="s">
        <v>2514</v>
      </c>
      <c r="BL5246" s="141" t="s">
        <v>23071</v>
      </c>
      <c r="BM5246" s="141">
        <v>46.512169999999998</v>
      </c>
      <c r="BN5246" s="141">
        <v>-72.054469999999995</v>
      </c>
      <c r="BO5246" s="141">
        <v>1992</v>
      </c>
      <c r="BP5246" s="143" t="s">
        <v>26303</v>
      </c>
      <c r="BQ5246" s="143" t="s">
        <v>27848</v>
      </c>
    </row>
    <row r="5247" spans="15:69" x14ac:dyDescent="0.25">
      <c r="O5247" s="225" t="str">
        <f t="shared" si="1292"/>
        <v/>
      </c>
      <c r="BF5247" s="141">
        <v>39010</v>
      </c>
      <c r="BG5247" s="142" t="s">
        <v>22809</v>
      </c>
      <c r="BH5247" s="141" t="s">
        <v>478</v>
      </c>
      <c r="BI5247" s="141" t="s">
        <v>186</v>
      </c>
      <c r="BJ5247" s="141"/>
      <c r="BK5247" s="141" t="s">
        <v>10450</v>
      </c>
      <c r="BL5247" s="141" t="s">
        <v>2063</v>
      </c>
      <c r="BM5247" s="141">
        <v>45.90663</v>
      </c>
      <c r="BN5247" s="141">
        <v>-71.652590000000004</v>
      </c>
      <c r="BO5247" s="141">
        <v>2003</v>
      </c>
      <c r="BP5247" s="143" t="s">
        <v>26242</v>
      </c>
      <c r="BQ5247" s="143" t="s">
        <v>17560</v>
      </c>
    </row>
    <row r="5248" spans="15:69" x14ac:dyDescent="0.25">
      <c r="O5248" s="225" t="str">
        <f t="shared" si="1292"/>
        <v/>
      </c>
      <c r="BF5248" s="141">
        <v>39010</v>
      </c>
      <c r="BG5248" s="142" t="s">
        <v>22810</v>
      </c>
      <c r="BH5248" s="141" t="s">
        <v>180</v>
      </c>
      <c r="BI5248" s="141" t="s">
        <v>178</v>
      </c>
      <c r="BJ5248" s="141"/>
      <c r="BK5248" s="141"/>
      <c r="BL5248" s="141" t="s">
        <v>22811</v>
      </c>
      <c r="BM5248" s="141">
        <v>45.895670000000003</v>
      </c>
      <c r="BN5248" s="141">
        <v>-71.659450000000007</v>
      </c>
      <c r="BO5248" s="141">
        <v>1987</v>
      </c>
      <c r="BP5248" s="143" t="s">
        <v>26243</v>
      </c>
      <c r="BQ5248" s="143" t="s">
        <v>17560</v>
      </c>
    </row>
    <row r="5249" spans="15:69" x14ac:dyDescent="0.25">
      <c r="O5249" s="225" t="str">
        <f t="shared" si="1292"/>
        <v/>
      </c>
      <c r="BF5249" s="141">
        <v>39010</v>
      </c>
      <c r="BG5249" s="142" t="s">
        <v>22812</v>
      </c>
      <c r="BH5249" s="141" t="s">
        <v>180</v>
      </c>
      <c r="BI5249" s="141" t="s">
        <v>191</v>
      </c>
      <c r="BJ5249" s="141" t="s">
        <v>22813</v>
      </c>
      <c r="BK5249" s="141" t="s">
        <v>22814</v>
      </c>
      <c r="BL5249" s="141" t="s">
        <v>2063</v>
      </c>
      <c r="BM5249" s="141">
        <v>45.905589999999997</v>
      </c>
      <c r="BN5249" s="141">
        <v>-71.649550000000005</v>
      </c>
      <c r="BO5249" s="141">
        <v>1985</v>
      </c>
      <c r="BP5249" s="143" t="s">
        <v>26243</v>
      </c>
      <c r="BQ5249" s="143" t="s">
        <v>17560</v>
      </c>
    </row>
    <row r="5250" spans="15:69" x14ac:dyDescent="0.25">
      <c r="O5250" s="225" t="str">
        <f t="shared" si="1292"/>
        <v/>
      </c>
      <c r="BF5250" s="141">
        <v>39030</v>
      </c>
      <c r="BG5250" s="142" t="s">
        <v>2382</v>
      </c>
      <c r="BH5250" s="141" t="s">
        <v>478</v>
      </c>
      <c r="BI5250" s="141" t="s">
        <v>177</v>
      </c>
      <c r="BJ5250" s="141"/>
      <c r="BK5250" s="141" t="s">
        <v>2383</v>
      </c>
      <c r="BL5250" s="141" t="s">
        <v>2380</v>
      </c>
      <c r="BM5250" s="141">
        <v>45.966248999999998</v>
      </c>
      <c r="BN5250" s="141">
        <v>-71.814528999999993</v>
      </c>
      <c r="BO5250" s="141">
        <v>1960</v>
      </c>
      <c r="BP5250" s="143" t="s">
        <v>23975</v>
      </c>
      <c r="BQ5250" s="143" t="s">
        <v>17560</v>
      </c>
    </row>
    <row r="5251" spans="15:69" x14ac:dyDescent="0.25">
      <c r="O5251" s="225" t="str">
        <f t="shared" si="1292"/>
        <v/>
      </c>
      <c r="BF5251" s="141">
        <v>39062</v>
      </c>
      <c r="BG5251" s="142" t="s">
        <v>2937</v>
      </c>
      <c r="BH5251" s="141" t="s">
        <v>478</v>
      </c>
      <c r="BI5251" s="141" t="s">
        <v>1268</v>
      </c>
      <c r="BJ5251" s="141" t="s">
        <v>2938</v>
      </c>
      <c r="BK5251" s="141" t="s">
        <v>713</v>
      </c>
      <c r="BL5251" s="141" t="s">
        <v>2939</v>
      </c>
      <c r="BM5251" s="141">
        <v>46.0728368948322</v>
      </c>
      <c r="BN5251" s="141">
        <v>-71.974141943004994</v>
      </c>
      <c r="BO5251" s="141">
        <v>1975</v>
      </c>
      <c r="BP5251" s="143" t="s">
        <v>24061</v>
      </c>
      <c r="BQ5251" s="143" t="s">
        <v>17560</v>
      </c>
    </row>
    <row r="5252" spans="15:69" x14ac:dyDescent="0.25">
      <c r="O5252" s="225" t="str">
        <f t="shared" si="1292"/>
        <v/>
      </c>
      <c r="BF5252" s="141">
        <v>39062</v>
      </c>
      <c r="BG5252" s="142" t="s">
        <v>2940</v>
      </c>
      <c r="BH5252" s="141" t="s">
        <v>478</v>
      </c>
      <c r="BI5252" s="141" t="s">
        <v>186</v>
      </c>
      <c r="BJ5252" s="141" t="s">
        <v>27224</v>
      </c>
      <c r="BK5252" s="141"/>
      <c r="BL5252" s="141" t="s">
        <v>27481</v>
      </c>
      <c r="BM5252" s="141">
        <v>46.049681</v>
      </c>
      <c r="BN5252" s="141">
        <v>-71.935210999999995</v>
      </c>
      <c r="BO5252" s="141">
        <v>1996</v>
      </c>
      <c r="BP5252" s="143" t="s">
        <v>27787</v>
      </c>
      <c r="BQ5252" s="143" t="s">
        <v>17560</v>
      </c>
    </row>
    <row r="5253" spans="15:69" x14ac:dyDescent="0.25">
      <c r="O5253" s="225" t="str">
        <f t="shared" si="1292"/>
        <v/>
      </c>
      <c r="BF5253" s="141">
        <v>37235</v>
      </c>
      <c r="BG5253" s="142" t="s">
        <v>11333</v>
      </c>
      <c r="BH5253" s="141" t="s">
        <v>478</v>
      </c>
      <c r="BI5253" s="141" t="s">
        <v>186</v>
      </c>
      <c r="BJ5253" s="141" t="s">
        <v>11334</v>
      </c>
      <c r="BK5253" s="141"/>
      <c r="BL5253" s="141" t="s">
        <v>3065</v>
      </c>
      <c r="BM5253" s="141">
        <v>46.293624000000001</v>
      </c>
      <c r="BN5253" s="141">
        <v>-72.385639999999995</v>
      </c>
      <c r="BO5253" s="141">
        <v>2007</v>
      </c>
      <c r="BP5253" s="143" t="s">
        <v>23894</v>
      </c>
      <c r="BQ5253" s="143" t="s">
        <v>17560</v>
      </c>
    </row>
    <row r="5254" spans="15:69" x14ac:dyDescent="0.25">
      <c r="O5254" s="225" t="str">
        <f t="shared" si="1292"/>
        <v/>
      </c>
      <c r="BF5254" s="141">
        <v>37235</v>
      </c>
      <c r="BG5254" s="142" t="s">
        <v>11335</v>
      </c>
      <c r="BH5254" s="141" t="s">
        <v>478</v>
      </c>
      <c r="BI5254" s="141" t="s">
        <v>186</v>
      </c>
      <c r="BJ5254" s="141" t="s">
        <v>11336</v>
      </c>
      <c r="BK5254" s="141"/>
      <c r="BL5254" s="141" t="s">
        <v>10813</v>
      </c>
      <c r="BM5254" s="141">
        <v>46.304932000000001</v>
      </c>
      <c r="BN5254" s="141">
        <v>-72.373360000000005</v>
      </c>
      <c r="BO5254" s="141">
        <v>2008</v>
      </c>
      <c r="BP5254" s="143" t="s">
        <v>23894</v>
      </c>
      <c r="BQ5254" s="143" t="s">
        <v>17560</v>
      </c>
    </row>
    <row r="5255" spans="15:69" x14ac:dyDescent="0.25">
      <c r="O5255" s="225" t="str">
        <f t="shared" si="1292"/>
        <v/>
      </c>
      <c r="BF5255" s="141">
        <v>38010</v>
      </c>
      <c r="BG5255" s="142" t="s">
        <v>22915</v>
      </c>
      <c r="BH5255" s="141" t="s">
        <v>180</v>
      </c>
      <c r="BI5255" s="141" t="s">
        <v>191</v>
      </c>
      <c r="BJ5255" s="141" t="s">
        <v>22912</v>
      </c>
      <c r="BK5255" s="141" t="s">
        <v>22916</v>
      </c>
      <c r="BL5255" s="141" t="s">
        <v>22917</v>
      </c>
      <c r="BM5255" s="141">
        <v>46.361062599999997</v>
      </c>
      <c r="BN5255" s="141">
        <v>-72.420890799999995</v>
      </c>
      <c r="BO5255" s="141">
        <v>1991</v>
      </c>
      <c r="BP5255" s="143"/>
      <c r="BQ5255" s="143" t="s">
        <v>17560</v>
      </c>
    </row>
    <row r="5256" spans="15:69" x14ac:dyDescent="0.25">
      <c r="O5256" s="225" t="str">
        <f t="shared" si="1292"/>
        <v/>
      </c>
      <c r="BF5256" s="141">
        <v>38010</v>
      </c>
      <c r="BG5256" s="142" t="s">
        <v>22918</v>
      </c>
      <c r="BH5256" s="141" t="s">
        <v>180</v>
      </c>
      <c r="BI5256" s="141" t="s">
        <v>191</v>
      </c>
      <c r="BJ5256" s="141" t="s">
        <v>22912</v>
      </c>
      <c r="BK5256" s="141" t="s">
        <v>22919</v>
      </c>
      <c r="BL5256" s="141" t="s">
        <v>22920</v>
      </c>
      <c r="BM5256" s="141">
        <v>46.331585099999998</v>
      </c>
      <c r="BN5256" s="141">
        <v>-72.512851599999905</v>
      </c>
      <c r="BO5256" s="141">
        <v>1991</v>
      </c>
      <c r="BP5256" s="143"/>
      <c r="BQ5256" s="143" t="s">
        <v>17560</v>
      </c>
    </row>
    <row r="5257" spans="15:69" x14ac:dyDescent="0.25">
      <c r="O5257" s="225" t="str">
        <f t="shared" si="1292"/>
        <v/>
      </c>
      <c r="BF5257" s="141">
        <v>38015</v>
      </c>
      <c r="BG5257" s="142" t="s">
        <v>22994</v>
      </c>
      <c r="BH5257" s="141" t="s">
        <v>478</v>
      </c>
      <c r="BI5257" s="141" t="s">
        <v>176</v>
      </c>
      <c r="BJ5257" s="141"/>
      <c r="BK5257" s="141"/>
      <c r="BL5257" s="141" t="s">
        <v>22995</v>
      </c>
      <c r="BM5257" s="141">
        <v>46.349989999999998</v>
      </c>
      <c r="BN5257" s="141">
        <v>-72.150559999999999</v>
      </c>
      <c r="BO5257" s="141">
        <v>1976</v>
      </c>
      <c r="BP5257" s="143"/>
      <c r="BQ5257" s="143" t="s">
        <v>17560</v>
      </c>
    </row>
    <row r="5258" spans="15:69" x14ac:dyDescent="0.25">
      <c r="O5258" s="225" t="str">
        <f t="shared" si="1292"/>
        <v/>
      </c>
      <c r="BF5258" s="141">
        <v>39062</v>
      </c>
      <c r="BG5258" s="142" t="s">
        <v>2942</v>
      </c>
      <c r="BH5258" s="141" t="s">
        <v>478</v>
      </c>
      <c r="BI5258" s="141" t="s">
        <v>186</v>
      </c>
      <c r="BJ5258" s="141" t="s">
        <v>27225</v>
      </c>
      <c r="BK5258" s="141" t="s">
        <v>10083</v>
      </c>
      <c r="BL5258" s="141" t="s">
        <v>27482</v>
      </c>
      <c r="BM5258" s="141">
        <v>46.039630000000002</v>
      </c>
      <c r="BN5258" s="141">
        <v>-71.908323999999993</v>
      </c>
      <c r="BO5258" s="141">
        <v>1994</v>
      </c>
      <c r="BP5258" s="143" t="s">
        <v>16234</v>
      </c>
      <c r="BQ5258" s="143" t="s">
        <v>17560</v>
      </c>
    </row>
    <row r="5259" spans="15:69" x14ac:dyDescent="0.25">
      <c r="O5259" s="225" t="str">
        <f t="shared" si="1292"/>
        <v/>
      </c>
      <c r="BF5259" s="141">
        <v>39062</v>
      </c>
      <c r="BG5259" s="142" t="s">
        <v>2945</v>
      </c>
      <c r="BH5259" s="141" t="s">
        <v>478</v>
      </c>
      <c r="BI5259" s="141" t="s">
        <v>186</v>
      </c>
      <c r="BJ5259" s="141" t="s">
        <v>27226</v>
      </c>
      <c r="BK5259" s="141" t="s">
        <v>2931</v>
      </c>
      <c r="BL5259" s="141" t="s">
        <v>27483</v>
      </c>
      <c r="BM5259" s="141">
        <v>46.046343</v>
      </c>
      <c r="BN5259" s="141">
        <v>-71.907374000000004</v>
      </c>
      <c r="BO5259" s="141">
        <v>2005</v>
      </c>
      <c r="BP5259" s="143" t="s">
        <v>16234</v>
      </c>
      <c r="BQ5259" s="143" t="s">
        <v>17560</v>
      </c>
    </row>
    <row r="5260" spans="15:69" x14ac:dyDescent="0.25">
      <c r="O5260" s="225" t="str">
        <f t="shared" si="1292"/>
        <v/>
      </c>
      <c r="BF5260" s="141">
        <v>39062</v>
      </c>
      <c r="BG5260" s="142" t="s">
        <v>2972</v>
      </c>
      <c r="BH5260" s="141" t="s">
        <v>180</v>
      </c>
      <c r="BI5260" s="141" t="s">
        <v>191</v>
      </c>
      <c r="BJ5260" s="141" t="s">
        <v>27227</v>
      </c>
      <c r="BK5260" s="141" t="s">
        <v>27345</v>
      </c>
      <c r="BL5260" s="141" t="s">
        <v>27484</v>
      </c>
      <c r="BM5260" s="141">
        <v>46.083627999999997</v>
      </c>
      <c r="BN5260" s="141">
        <v>-71.90146</v>
      </c>
      <c r="BO5260" s="141">
        <v>2013</v>
      </c>
      <c r="BP5260" s="143"/>
      <c r="BQ5260" s="143" t="s">
        <v>17560</v>
      </c>
    </row>
    <row r="5261" spans="15:69" x14ac:dyDescent="0.25">
      <c r="O5261" s="225" t="str">
        <f t="shared" si="1292"/>
        <v/>
      </c>
      <c r="BF5261" s="141">
        <v>39062</v>
      </c>
      <c r="BG5261" s="142" t="s">
        <v>2975</v>
      </c>
      <c r="BH5261" s="141" t="s">
        <v>180</v>
      </c>
      <c r="BI5261" s="141" t="s">
        <v>191</v>
      </c>
      <c r="BJ5261" s="141"/>
      <c r="BK5261" s="141" t="s">
        <v>1797</v>
      </c>
      <c r="BL5261" s="141" t="s">
        <v>2974</v>
      </c>
      <c r="BM5261" s="141">
        <v>46.045761824711299</v>
      </c>
      <c r="BN5261" s="141">
        <v>-71.930262411307098</v>
      </c>
      <c r="BO5261" s="141">
        <v>2010</v>
      </c>
      <c r="BP5261" s="143" t="s">
        <v>483</v>
      </c>
      <c r="BQ5261" s="143" t="s">
        <v>17560</v>
      </c>
    </row>
    <row r="5262" spans="15:69" x14ac:dyDescent="0.25">
      <c r="O5262" s="225" t="str">
        <f t="shared" ref="O5262:O5325" si="1293">IF(OR(B5262="",C5262="",G5262="",H5262="",I5262="",AND(J5262="",BW5262=FALSE),AND(K5262="",BX5262=FALSE),AND(L5262="",BY5262=FALSE),AND(M5262="",BZ5262=FALSE)),"",(IF(AND(100&gt;=CG5262,CG5262&gt;80),"A",IF(AND(80&gt;=CG5262,CG5262&gt;60),"B",IF(AND(60&gt;=CG5262,CG5262&gt;40),"C",IF(AND(40&gt;=CG5262,CG5262&gt;20),"D","E"))))))</f>
        <v/>
      </c>
      <c r="BF5262" s="141">
        <v>39062</v>
      </c>
      <c r="BG5262" s="142" t="s">
        <v>2977</v>
      </c>
      <c r="BH5262" s="141" t="s">
        <v>180</v>
      </c>
      <c r="BI5262" s="141" t="s">
        <v>191</v>
      </c>
      <c r="BJ5262" s="141"/>
      <c r="BK5262" s="141" t="s">
        <v>4480</v>
      </c>
      <c r="BL5262" s="141" t="s">
        <v>22942</v>
      </c>
      <c r="BM5262" s="141">
        <v>46.086853566781599</v>
      </c>
      <c r="BN5262" s="141">
        <v>-71.931738053717993</v>
      </c>
      <c r="BO5262" s="141">
        <v>2015</v>
      </c>
      <c r="BP5262" s="143" t="s">
        <v>483</v>
      </c>
      <c r="BQ5262" s="143" t="s">
        <v>17560</v>
      </c>
    </row>
    <row r="5263" spans="15:69" x14ac:dyDescent="0.25">
      <c r="O5263" s="225" t="str">
        <f t="shared" si="1293"/>
        <v/>
      </c>
      <c r="BF5263" s="141">
        <v>39062</v>
      </c>
      <c r="BG5263" s="142" t="s">
        <v>22823</v>
      </c>
      <c r="BH5263" s="141" t="s">
        <v>180</v>
      </c>
      <c r="BI5263" s="141" t="s">
        <v>191</v>
      </c>
      <c r="BJ5263" s="141" t="s">
        <v>27228</v>
      </c>
      <c r="BK5263" s="141"/>
      <c r="BL5263" s="141" t="s">
        <v>2941</v>
      </c>
      <c r="BM5263" s="141">
        <v>46.025548999999998</v>
      </c>
      <c r="BN5263" s="141">
        <v>-71.914942999999994</v>
      </c>
      <c r="BO5263" s="141">
        <v>1985</v>
      </c>
      <c r="BP5263" s="143" t="s">
        <v>24062</v>
      </c>
      <c r="BQ5263" s="143" t="s">
        <v>17560</v>
      </c>
    </row>
    <row r="5264" spans="15:69" x14ac:dyDescent="0.25">
      <c r="O5264" s="225" t="str">
        <f t="shared" si="1293"/>
        <v/>
      </c>
      <c r="BF5264" s="141">
        <v>38010</v>
      </c>
      <c r="BG5264" s="142" t="s">
        <v>22921</v>
      </c>
      <c r="BH5264" s="141" t="s">
        <v>180</v>
      </c>
      <c r="BI5264" s="141" t="s">
        <v>191</v>
      </c>
      <c r="BJ5264" s="141" t="s">
        <v>22912</v>
      </c>
      <c r="BK5264" s="141" t="s">
        <v>22922</v>
      </c>
      <c r="BL5264" s="141" t="s">
        <v>22904</v>
      </c>
      <c r="BM5264" s="141">
        <v>46.3378747</v>
      </c>
      <c r="BN5264" s="141">
        <v>-72.503735000000006</v>
      </c>
      <c r="BO5264" s="141">
        <v>1991</v>
      </c>
      <c r="BP5264" s="143"/>
      <c r="BQ5264" s="143" t="s">
        <v>17560</v>
      </c>
    </row>
    <row r="5265" spans="15:69" x14ac:dyDescent="0.25">
      <c r="O5265" s="225" t="str">
        <f t="shared" si="1293"/>
        <v/>
      </c>
      <c r="BF5265" s="141">
        <v>38010</v>
      </c>
      <c r="BG5265" s="142" t="s">
        <v>22923</v>
      </c>
      <c r="BH5265" s="141" t="s">
        <v>180</v>
      </c>
      <c r="BI5265" s="141" t="s">
        <v>191</v>
      </c>
      <c r="BJ5265" s="141" t="s">
        <v>22912</v>
      </c>
      <c r="BK5265" s="141" t="s">
        <v>22924</v>
      </c>
      <c r="BL5265" s="141" t="s">
        <v>22904</v>
      </c>
      <c r="BM5265" s="141">
        <v>46.354216100000002</v>
      </c>
      <c r="BN5265" s="141">
        <v>-72.479839499999997</v>
      </c>
      <c r="BO5265" s="141">
        <v>1991</v>
      </c>
      <c r="BP5265" s="143"/>
      <c r="BQ5265" s="143" t="s">
        <v>17560</v>
      </c>
    </row>
    <row r="5266" spans="15:69" x14ac:dyDescent="0.25">
      <c r="O5266" s="225" t="str">
        <f t="shared" si="1293"/>
        <v/>
      </c>
      <c r="BF5266" s="141">
        <v>38010</v>
      </c>
      <c r="BG5266" s="142" t="s">
        <v>22973</v>
      </c>
      <c r="BH5266" s="141" t="s">
        <v>180</v>
      </c>
      <c r="BI5266" s="141" t="s">
        <v>191</v>
      </c>
      <c r="BJ5266" s="141" t="s">
        <v>22912</v>
      </c>
      <c r="BK5266" s="141" t="s">
        <v>5500</v>
      </c>
      <c r="BL5266" s="141" t="s">
        <v>22974</v>
      </c>
      <c r="BM5266" s="141">
        <v>46.292772499999998</v>
      </c>
      <c r="BN5266" s="141">
        <v>-72.526807199999993</v>
      </c>
      <c r="BO5266" s="141">
        <v>1991</v>
      </c>
      <c r="BP5266" s="143"/>
      <c r="BQ5266" s="143" t="s">
        <v>17560</v>
      </c>
    </row>
    <row r="5267" spans="15:69" x14ac:dyDescent="0.25">
      <c r="O5267" s="225" t="str">
        <f t="shared" si="1293"/>
        <v/>
      </c>
      <c r="BF5267" s="141">
        <v>38010</v>
      </c>
      <c r="BG5267" s="142" t="s">
        <v>22975</v>
      </c>
      <c r="BH5267" s="141" t="s">
        <v>180</v>
      </c>
      <c r="BI5267" s="141" t="s">
        <v>191</v>
      </c>
      <c r="BJ5267" s="141" t="s">
        <v>22912</v>
      </c>
      <c r="BK5267" s="141" t="s">
        <v>22910</v>
      </c>
      <c r="BL5267" s="141" t="s">
        <v>2188</v>
      </c>
      <c r="BM5267" s="141">
        <v>46.298364999999997</v>
      </c>
      <c r="BN5267" s="141">
        <v>-72.410619999999994</v>
      </c>
      <c r="BO5267" s="141">
        <v>1991</v>
      </c>
      <c r="BP5267" s="143" t="s">
        <v>26280</v>
      </c>
      <c r="BQ5267" s="143" t="s">
        <v>17560</v>
      </c>
    </row>
    <row r="5268" spans="15:69" x14ac:dyDescent="0.25">
      <c r="O5268" s="225" t="str">
        <f t="shared" si="1293"/>
        <v/>
      </c>
      <c r="BF5268" s="141">
        <v>38010</v>
      </c>
      <c r="BG5268" s="142" t="s">
        <v>22976</v>
      </c>
      <c r="BH5268" s="141" t="s">
        <v>180</v>
      </c>
      <c r="BI5268" s="141" t="s">
        <v>191</v>
      </c>
      <c r="BJ5268" s="141" t="s">
        <v>22912</v>
      </c>
      <c r="BK5268" s="141" t="s">
        <v>22977</v>
      </c>
      <c r="BL5268" s="141" t="s">
        <v>4485</v>
      </c>
      <c r="BM5268" s="141">
        <v>46.3061492</v>
      </c>
      <c r="BN5268" s="141">
        <v>-72.2731043</v>
      </c>
      <c r="BO5268" s="141">
        <v>1991</v>
      </c>
      <c r="BP5268" s="143"/>
      <c r="BQ5268" s="143" t="s">
        <v>17560</v>
      </c>
    </row>
    <row r="5269" spans="15:69" x14ac:dyDescent="0.25">
      <c r="O5269" s="225" t="str">
        <f t="shared" si="1293"/>
        <v/>
      </c>
      <c r="BF5269" s="141">
        <v>38010</v>
      </c>
      <c r="BG5269" s="142" t="s">
        <v>22978</v>
      </c>
      <c r="BH5269" s="141" t="s">
        <v>180</v>
      </c>
      <c r="BI5269" s="141" t="s">
        <v>191</v>
      </c>
      <c r="BJ5269" s="141" t="s">
        <v>22912</v>
      </c>
      <c r="BK5269" s="141" t="s">
        <v>22979</v>
      </c>
      <c r="BL5269" s="141" t="s">
        <v>19639</v>
      </c>
      <c r="BM5269" s="141">
        <v>46.977043000000002</v>
      </c>
      <c r="BN5269" s="141">
        <v>-72.279278399999995</v>
      </c>
      <c r="BO5269" s="141">
        <v>1991</v>
      </c>
      <c r="BP5269" s="143"/>
      <c r="BQ5269" s="143" t="s">
        <v>17560</v>
      </c>
    </row>
    <row r="5270" spans="15:69" x14ac:dyDescent="0.25">
      <c r="O5270" s="225" t="str">
        <f t="shared" si="1293"/>
        <v/>
      </c>
      <c r="BF5270" s="141">
        <v>39062</v>
      </c>
      <c r="BG5270" s="142" t="s">
        <v>22826</v>
      </c>
      <c r="BH5270" s="141" t="s">
        <v>180</v>
      </c>
      <c r="BI5270" s="141" t="s">
        <v>191</v>
      </c>
      <c r="BJ5270" s="141" t="s">
        <v>2943</v>
      </c>
      <c r="BK5270" s="141" t="s">
        <v>11458</v>
      </c>
      <c r="BL5270" s="141" t="s">
        <v>2944</v>
      </c>
      <c r="BM5270" s="141">
        <v>46.026113000000002</v>
      </c>
      <c r="BN5270" s="141">
        <v>-71.915931999999998</v>
      </c>
      <c r="BO5270" s="141">
        <v>1986</v>
      </c>
      <c r="BP5270" s="143" t="s">
        <v>24063</v>
      </c>
      <c r="BQ5270" s="143" t="s">
        <v>17560</v>
      </c>
    </row>
    <row r="5271" spans="15:69" x14ac:dyDescent="0.25">
      <c r="O5271" s="225" t="str">
        <f t="shared" si="1293"/>
        <v/>
      </c>
      <c r="BF5271" s="141">
        <v>39097</v>
      </c>
      <c r="BG5271" s="142" t="s">
        <v>22944</v>
      </c>
      <c r="BH5271" s="141" t="s">
        <v>180</v>
      </c>
      <c r="BI5271" s="141" t="s">
        <v>191</v>
      </c>
      <c r="BJ5271" s="141" t="s">
        <v>14191</v>
      </c>
      <c r="BK5271" s="141" t="s">
        <v>22945</v>
      </c>
      <c r="BL5271" s="141" t="s">
        <v>22946</v>
      </c>
      <c r="BM5271" s="141">
        <v>45.857909999999997</v>
      </c>
      <c r="BN5271" s="141">
        <v>-72.077820000000003</v>
      </c>
      <c r="BO5271" s="141">
        <v>1994</v>
      </c>
      <c r="BP5271" s="143" t="s">
        <v>26275</v>
      </c>
      <c r="BQ5271" s="143" t="s">
        <v>17560</v>
      </c>
    </row>
    <row r="5272" spans="15:69" x14ac:dyDescent="0.25">
      <c r="O5272" s="225" t="str">
        <f t="shared" si="1293"/>
        <v/>
      </c>
      <c r="BF5272" s="141">
        <v>39097</v>
      </c>
      <c r="BG5272" s="142" t="s">
        <v>23077</v>
      </c>
      <c r="BH5272" s="141" t="s">
        <v>478</v>
      </c>
      <c r="BI5272" s="141" t="s">
        <v>176</v>
      </c>
      <c r="BJ5272" s="141"/>
      <c r="BK5272" s="141" t="s">
        <v>4480</v>
      </c>
      <c r="BL5272" s="141" t="s">
        <v>23078</v>
      </c>
      <c r="BM5272" s="141">
        <v>45.844279999999998</v>
      </c>
      <c r="BN5272" s="141">
        <v>-72.090990000000005</v>
      </c>
      <c r="BO5272" s="141">
        <v>1979</v>
      </c>
      <c r="BP5272" s="143" t="s">
        <v>26304</v>
      </c>
      <c r="BQ5272" s="143" t="s">
        <v>17560</v>
      </c>
    </row>
    <row r="5273" spans="15:69" x14ac:dyDescent="0.25">
      <c r="O5273" s="225" t="str">
        <f t="shared" si="1293"/>
        <v/>
      </c>
      <c r="BF5273" s="141">
        <v>39117</v>
      </c>
      <c r="BG5273" s="142" t="s">
        <v>26950</v>
      </c>
      <c r="BH5273" s="141" t="s">
        <v>478</v>
      </c>
      <c r="BI5273" s="141" t="s">
        <v>176</v>
      </c>
      <c r="BJ5273" s="141"/>
      <c r="BK5273" s="141" t="s">
        <v>472</v>
      </c>
      <c r="BL5273" s="141" t="s">
        <v>27485</v>
      </c>
      <c r="BM5273" s="141">
        <v>45.991599999999998</v>
      </c>
      <c r="BN5273" s="141">
        <v>-72.239530000000002</v>
      </c>
      <c r="BO5273" s="141">
        <v>1979</v>
      </c>
      <c r="BP5273" s="143" t="s">
        <v>482</v>
      </c>
      <c r="BQ5273" s="143" t="s">
        <v>17560</v>
      </c>
    </row>
    <row r="5274" spans="15:69" x14ac:dyDescent="0.25">
      <c r="O5274" s="225" t="str">
        <f t="shared" si="1293"/>
        <v/>
      </c>
      <c r="BF5274" s="141">
        <v>40047</v>
      </c>
      <c r="BG5274" s="142" t="s">
        <v>12762</v>
      </c>
      <c r="BH5274" s="141" t="s">
        <v>180</v>
      </c>
      <c r="BI5274" s="141" t="s">
        <v>191</v>
      </c>
      <c r="BJ5274" s="141" t="s">
        <v>12760</v>
      </c>
      <c r="BK5274" s="141"/>
      <c r="BL5274" s="141" t="s">
        <v>12763</v>
      </c>
      <c r="BM5274" s="141">
        <v>45.780167859057201</v>
      </c>
      <c r="BN5274" s="141">
        <v>-72.000022665700001</v>
      </c>
      <c r="BO5274" s="141">
        <v>1970</v>
      </c>
      <c r="BP5274" s="143" t="s">
        <v>191</v>
      </c>
      <c r="BQ5274" s="143" t="s">
        <v>17560</v>
      </c>
    </row>
    <row r="5275" spans="15:69" x14ac:dyDescent="0.25">
      <c r="O5275" s="225" t="str">
        <f t="shared" si="1293"/>
        <v/>
      </c>
      <c r="BF5275" s="141">
        <v>40047</v>
      </c>
      <c r="BG5275" s="142" t="s">
        <v>12764</v>
      </c>
      <c r="BH5275" s="141" t="s">
        <v>478</v>
      </c>
      <c r="BI5275" s="141" t="s">
        <v>176</v>
      </c>
      <c r="BJ5275" s="141" t="s">
        <v>12765</v>
      </c>
      <c r="BK5275" s="141" t="s">
        <v>1934</v>
      </c>
      <c r="BL5275" s="141" t="s">
        <v>12766</v>
      </c>
      <c r="BM5275" s="141">
        <v>45.7624408637054</v>
      </c>
      <c r="BN5275" s="141">
        <v>-72.020368775439195</v>
      </c>
      <c r="BO5275" s="141">
        <v>1967</v>
      </c>
      <c r="BP5275" s="143" t="s">
        <v>176</v>
      </c>
      <c r="BQ5275" s="143" t="s">
        <v>17560</v>
      </c>
    </row>
    <row r="5276" spans="15:69" x14ac:dyDescent="0.25">
      <c r="O5276" s="225" t="str">
        <f t="shared" si="1293"/>
        <v/>
      </c>
      <c r="BF5276" s="141">
        <v>40047</v>
      </c>
      <c r="BG5276" s="142" t="s">
        <v>12767</v>
      </c>
      <c r="BH5276" s="141" t="s">
        <v>180</v>
      </c>
      <c r="BI5276" s="141" t="s">
        <v>191</v>
      </c>
      <c r="BJ5276" s="141" t="s">
        <v>12760</v>
      </c>
      <c r="BK5276" s="141"/>
      <c r="BL5276" s="141" t="s">
        <v>12761</v>
      </c>
      <c r="BM5276" s="141">
        <v>45.782634000000002</v>
      </c>
      <c r="BN5276" s="141">
        <v>-72.024006</v>
      </c>
      <c r="BO5276" s="141">
        <v>1970</v>
      </c>
      <c r="BP5276" s="143" t="s">
        <v>191</v>
      </c>
      <c r="BQ5276" s="143" t="s">
        <v>17560</v>
      </c>
    </row>
    <row r="5277" spans="15:69" x14ac:dyDescent="0.25">
      <c r="O5277" s="225" t="str">
        <f t="shared" si="1293"/>
        <v/>
      </c>
      <c r="BF5277" s="141">
        <v>40047</v>
      </c>
      <c r="BG5277" s="142" t="s">
        <v>12768</v>
      </c>
      <c r="BH5277" s="141" t="s">
        <v>478</v>
      </c>
      <c r="BI5277" s="141" t="s">
        <v>186</v>
      </c>
      <c r="BJ5277" s="141" t="s">
        <v>1562</v>
      </c>
      <c r="BK5277" s="141" t="s">
        <v>12769</v>
      </c>
      <c r="BL5277" s="141" t="s">
        <v>12770</v>
      </c>
      <c r="BM5277" s="141">
        <v>45.785431000000003</v>
      </c>
      <c r="BN5277" s="141">
        <v>-72.013454999999993</v>
      </c>
      <c r="BO5277" s="141">
        <v>2015</v>
      </c>
      <c r="BP5277" s="143" t="s">
        <v>1562</v>
      </c>
      <c r="BQ5277" s="143" t="s">
        <v>17560</v>
      </c>
    </row>
    <row r="5278" spans="15:69" x14ac:dyDescent="0.25">
      <c r="O5278" s="225" t="str">
        <f t="shared" si="1293"/>
        <v/>
      </c>
      <c r="BF5278" s="141">
        <v>40047</v>
      </c>
      <c r="BG5278" s="142" t="s">
        <v>12771</v>
      </c>
      <c r="BH5278" s="141" t="s">
        <v>478</v>
      </c>
      <c r="BI5278" s="141" t="s">
        <v>186</v>
      </c>
      <c r="BJ5278" s="141" t="s">
        <v>1562</v>
      </c>
      <c r="BK5278" s="141"/>
      <c r="BL5278" s="141" t="s">
        <v>12772</v>
      </c>
      <c r="BM5278" s="141">
        <v>45.785093000000003</v>
      </c>
      <c r="BN5278" s="141">
        <v>-72.005120000000005</v>
      </c>
      <c r="BO5278" s="141">
        <v>1986</v>
      </c>
      <c r="BP5278" s="143" t="s">
        <v>1562</v>
      </c>
      <c r="BQ5278" s="143" t="s">
        <v>17560</v>
      </c>
    </row>
    <row r="5279" spans="15:69" x14ac:dyDescent="0.25">
      <c r="O5279" s="225" t="str">
        <f t="shared" si="1293"/>
        <v/>
      </c>
      <c r="BF5279" s="141">
        <v>41020</v>
      </c>
      <c r="BG5279" s="142" t="s">
        <v>2400</v>
      </c>
      <c r="BH5279" s="141" t="s">
        <v>180</v>
      </c>
      <c r="BI5279" s="141" t="s">
        <v>191</v>
      </c>
      <c r="BJ5279" s="141" t="s">
        <v>2401</v>
      </c>
      <c r="BK5279" s="141"/>
      <c r="BL5279" s="141" t="s">
        <v>2402</v>
      </c>
      <c r="BM5279" s="141">
        <v>45.293759999999999</v>
      </c>
      <c r="BN5279" s="141">
        <v>-71.204689999999999</v>
      </c>
      <c r="BO5279" s="141">
        <v>2012</v>
      </c>
      <c r="BP5279" s="143" t="s">
        <v>23979</v>
      </c>
      <c r="BQ5279" s="143" t="s">
        <v>17560</v>
      </c>
    </row>
    <row r="5280" spans="15:69" x14ac:dyDescent="0.25">
      <c r="O5280" s="225" t="str">
        <f t="shared" si="1293"/>
        <v/>
      </c>
      <c r="BF5280" s="141">
        <v>41020</v>
      </c>
      <c r="BG5280" s="142" t="s">
        <v>2403</v>
      </c>
      <c r="BH5280" s="141" t="s">
        <v>180</v>
      </c>
      <c r="BI5280" s="141" t="s">
        <v>191</v>
      </c>
      <c r="BJ5280" s="141" t="s">
        <v>2404</v>
      </c>
      <c r="BK5280" s="141"/>
      <c r="BL5280" s="141" t="s">
        <v>1603</v>
      </c>
      <c r="BM5280" s="141">
        <v>45.298549999999999</v>
      </c>
      <c r="BN5280" s="141">
        <v>-71.203360000000004</v>
      </c>
      <c r="BO5280" s="141">
        <v>2012</v>
      </c>
      <c r="BP5280" s="143" t="s">
        <v>23980</v>
      </c>
      <c r="BQ5280" s="143" t="s">
        <v>17560</v>
      </c>
    </row>
    <row r="5281" spans="15:69" x14ac:dyDescent="0.25">
      <c r="O5281" s="225" t="str">
        <f t="shared" si="1293"/>
        <v/>
      </c>
      <c r="BF5281" s="141">
        <v>41027</v>
      </c>
      <c r="BG5281" s="142" t="s">
        <v>12502</v>
      </c>
      <c r="BH5281" s="141" t="s">
        <v>478</v>
      </c>
      <c r="BI5281" s="141" t="s">
        <v>176</v>
      </c>
      <c r="BJ5281" s="141"/>
      <c r="BK5281" s="141"/>
      <c r="BL5281" s="141" t="s">
        <v>1231</v>
      </c>
      <c r="BM5281" s="141">
        <v>45.409329999999997</v>
      </c>
      <c r="BN5281" s="141">
        <v>-71.267899999999997</v>
      </c>
      <c r="BO5281" s="141">
        <v>1990</v>
      </c>
      <c r="BP5281" s="143" t="s">
        <v>24724</v>
      </c>
      <c r="BQ5281" s="143" t="s">
        <v>17560</v>
      </c>
    </row>
    <row r="5282" spans="15:69" x14ac:dyDescent="0.25">
      <c r="O5282" s="225" t="str">
        <f t="shared" si="1293"/>
        <v/>
      </c>
      <c r="BF5282" s="141">
        <v>41027</v>
      </c>
      <c r="BG5282" s="142" t="s">
        <v>12503</v>
      </c>
      <c r="BH5282" s="141" t="s">
        <v>478</v>
      </c>
      <c r="BI5282" s="141" t="s">
        <v>176</v>
      </c>
      <c r="BJ5282" s="141"/>
      <c r="BK5282" s="141"/>
      <c r="BL5282" s="141" t="s">
        <v>12500</v>
      </c>
      <c r="BM5282" s="141">
        <v>45.40663</v>
      </c>
      <c r="BN5282" s="141">
        <v>-71.252930000000006</v>
      </c>
      <c r="BO5282" s="141">
        <v>2014</v>
      </c>
      <c r="BP5282" s="143" t="s">
        <v>24725</v>
      </c>
      <c r="BQ5282" s="143" t="s">
        <v>17560</v>
      </c>
    </row>
    <row r="5283" spans="15:69" x14ac:dyDescent="0.25">
      <c r="O5283" s="225" t="str">
        <f t="shared" si="1293"/>
        <v/>
      </c>
      <c r="BF5283" s="141">
        <v>41027</v>
      </c>
      <c r="BG5283" s="142" t="s">
        <v>12504</v>
      </c>
      <c r="BH5283" s="141" t="s">
        <v>478</v>
      </c>
      <c r="BI5283" s="141" t="s">
        <v>177</v>
      </c>
      <c r="BJ5283" s="141"/>
      <c r="BK5283" s="141"/>
      <c r="BL5283" s="141" t="s">
        <v>12505</v>
      </c>
      <c r="BM5283" s="141">
        <v>45.409329999999997</v>
      </c>
      <c r="BN5283" s="141">
        <v>-71.267899999999997</v>
      </c>
      <c r="BO5283" s="141">
        <v>1990</v>
      </c>
      <c r="BP5283" s="143" t="s">
        <v>4001</v>
      </c>
      <c r="BQ5283" s="143" t="s">
        <v>17560</v>
      </c>
    </row>
    <row r="5284" spans="15:69" x14ac:dyDescent="0.25">
      <c r="O5284" s="225" t="str">
        <f t="shared" si="1293"/>
        <v/>
      </c>
      <c r="BF5284" s="141">
        <v>41038</v>
      </c>
      <c r="BG5284" s="142" t="s">
        <v>12400</v>
      </c>
      <c r="BH5284" s="141" t="s">
        <v>180</v>
      </c>
      <c r="BI5284" s="141" t="s">
        <v>191</v>
      </c>
      <c r="BJ5284" s="141" t="s">
        <v>12401</v>
      </c>
      <c r="BK5284" s="141" t="s">
        <v>12402</v>
      </c>
      <c r="BL5284" s="141" t="s">
        <v>11724</v>
      </c>
      <c r="BM5284" s="141">
        <v>45.414892000000002</v>
      </c>
      <c r="BN5284" s="141">
        <v>-71.621988999999999</v>
      </c>
      <c r="BO5284" s="141">
        <v>1984</v>
      </c>
      <c r="BP5284" s="143" t="s">
        <v>24700</v>
      </c>
      <c r="BQ5284" s="143" t="s">
        <v>17560</v>
      </c>
    </row>
    <row r="5285" spans="15:69" x14ac:dyDescent="0.25">
      <c r="O5285" s="225" t="str">
        <f t="shared" si="1293"/>
        <v/>
      </c>
      <c r="BF5285" s="141">
        <v>39145</v>
      </c>
      <c r="BG5285" s="142" t="s">
        <v>23080</v>
      </c>
      <c r="BH5285" s="141" t="s">
        <v>478</v>
      </c>
      <c r="BI5285" s="141" t="s">
        <v>176</v>
      </c>
      <c r="BJ5285" s="141"/>
      <c r="BK5285" s="141"/>
      <c r="BL5285" s="141" t="s">
        <v>23081</v>
      </c>
      <c r="BM5285" s="141">
        <v>46.165529999999997</v>
      </c>
      <c r="BN5285" s="141">
        <v>-72.022580000000005</v>
      </c>
      <c r="BO5285" s="141">
        <v>1980</v>
      </c>
      <c r="BP5285" s="143" t="s">
        <v>26306</v>
      </c>
      <c r="BQ5285" s="143" t="s">
        <v>17560</v>
      </c>
    </row>
    <row r="5286" spans="15:69" x14ac:dyDescent="0.25">
      <c r="O5286" s="225" t="str">
        <f t="shared" si="1293"/>
        <v/>
      </c>
      <c r="BF5286" s="141">
        <v>39145</v>
      </c>
      <c r="BG5286" s="142" t="s">
        <v>26406</v>
      </c>
      <c r="BH5286" s="141" t="s">
        <v>478</v>
      </c>
      <c r="BI5286" s="141" t="s">
        <v>177</v>
      </c>
      <c r="BJ5286" s="141"/>
      <c r="BK5286" s="141"/>
      <c r="BL5286" s="141" t="s">
        <v>23081</v>
      </c>
      <c r="BM5286" s="141">
        <v>46.165529999999997</v>
      </c>
      <c r="BN5286" s="141">
        <v>-72.022580000000005</v>
      </c>
      <c r="BO5286" s="141">
        <v>1980</v>
      </c>
      <c r="BP5286" s="143"/>
      <c r="BQ5286" s="143" t="s">
        <v>17560</v>
      </c>
    </row>
    <row r="5287" spans="15:69" x14ac:dyDescent="0.25">
      <c r="O5287" s="225" t="str">
        <f t="shared" si="1293"/>
        <v/>
      </c>
      <c r="BF5287" s="141">
        <v>39145</v>
      </c>
      <c r="BG5287" s="142" t="s">
        <v>26435</v>
      </c>
      <c r="BH5287" s="141" t="s">
        <v>478</v>
      </c>
      <c r="BI5287" s="141" t="s">
        <v>176</v>
      </c>
      <c r="BJ5287" s="141"/>
      <c r="BK5287" s="141"/>
      <c r="BL5287" s="141" t="s">
        <v>23081</v>
      </c>
      <c r="BM5287" s="141">
        <v>46.165529999999997</v>
      </c>
      <c r="BN5287" s="141">
        <v>-72.022580000000005</v>
      </c>
      <c r="BO5287" s="141">
        <v>1980</v>
      </c>
      <c r="BP5287" s="143"/>
      <c r="BQ5287" s="143" t="s">
        <v>17560</v>
      </c>
    </row>
    <row r="5288" spans="15:69" x14ac:dyDescent="0.25">
      <c r="O5288" s="225" t="str">
        <f t="shared" si="1293"/>
        <v/>
      </c>
      <c r="BF5288" s="141">
        <v>40043</v>
      </c>
      <c r="BG5288" s="142" t="s">
        <v>12873</v>
      </c>
      <c r="BH5288" s="141" t="s">
        <v>180</v>
      </c>
      <c r="BI5288" s="141" t="s">
        <v>191</v>
      </c>
      <c r="BJ5288" s="141" t="s">
        <v>12874</v>
      </c>
      <c r="BK5288" s="141" t="s">
        <v>12875</v>
      </c>
      <c r="BL5288" s="141" t="s">
        <v>12876</v>
      </c>
      <c r="BM5288" s="141">
        <v>45.767556499999998</v>
      </c>
      <c r="BN5288" s="141">
        <v>-71.944044899999994</v>
      </c>
      <c r="BO5288" s="141">
        <v>1985</v>
      </c>
      <c r="BP5288" s="143" t="s">
        <v>24813</v>
      </c>
      <c r="BQ5288" s="143" t="s">
        <v>17560</v>
      </c>
    </row>
    <row r="5289" spans="15:69" x14ac:dyDescent="0.25">
      <c r="O5289" s="225" t="str">
        <f t="shared" si="1293"/>
        <v/>
      </c>
      <c r="BF5289" s="141">
        <v>40043</v>
      </c>
      <c r="BG5289" s="142" t="s">
        <v>12877</v>
      </c>
      <c r="BH5289" s="141" t="s">
        <v>478</v>
      </c>
      <c r="BI5289" s="141" t="s">
        <v>177</v>
      </c>
      <c r="BJ5289" s="141" t="s">
        <v>12878</v>
      </c>
      <c r="BK5289" s="141" t="s">
        <v>5097</v>
      </c>
      <c r="BL5289" s="141" t="s">
        <v>12879</v>
      </c>
      <c r="BM5289" s="141">
        <v>45.769309999999997</v>
      </c>
      <c r="BN5289" s="141">
        <v>-71.938479000000001</v>
      </c>
      <c r="BO5289" s="141">
        <v>1935</v>
      </c>
      <c r="BP5289" s="143" t="s">
        <v>24814</v>
      </c>
      <c r="BQ5289" s="143" t="s">
        <v>17560</v>
      </c>
    </row>
    <row r="5290" spans="15:69" x14ac:dyDescent="0.25">
      <c r="O5290" s="225" t="str">
        <f t="shared" si="1293"/>
        <v/>
      </c>
      <c r="BF5290" s="141">
        <v>40043</v>
      </c>
      <c r="BG5290" s="142" t="s">
        <v>12880</v>
      </c>
      <c r="BH5290" s="141" t="s">
        <v>180</v>
      </c>
      <c r="BI5290" s="141" t="s">
        <v>191</v>
      </c>
      <c r="BJ5290" s="141" t="s">
        <v>12881</v>
      </c>
      <c r="BK5290" s="141" t="s">
        <v>2278</v>
      </c>
      <c r="BL5290" s="141" t="s">
        <v>12882</v>
      </c>
      <c r="BM5290" s="141">
        <v>45.8011038</v>
      </c>
      <c r="BN5290" s="141">
        <v>-71.914273499999894</v>
      </c>
      <c r="BO5290" s="141">
        <v>1983</v>
      </c>
      <c r="BP5290" s="143" t="s">
        <v>24815</v>
      </c>
      <c r="BQ5290" s="143" t="s">
        <v>17560</v>
      </c>
    </row>
    <row r="5291" spans="15:69" x14ac:dyDescent="0.25">
      <c r="O5291" s="225" t="str">
        <f t="shared" si="1293"/>
        <v/>
      </c>
      <c r="BF5291" s="141">
        <v>40043</v>
      </c>
      <c r="BG5291" s="142" t="s">
        <v>12883</v>
      </c>
      <c r="BH5291" s="141" t="s">
        <v>180</v>
      </c>
      <c r="BI5291" s="141" t="s">
        <v>191</v>
      </c>
      <c r="BJ5291" s="141" t="s">
        <v>12884</v>
      </c>
      <c r="BK5291" s="141" t="s">
        <v>12885</v>
      </c>
      <c r="BL5291" s="141" t="s">
        <v>12886</v>
      </c>
      <c r="BM5291" s="141">
        <v>45.798589799999903</v>
      </c>
      <c r="BN5291" s="141">
        <v>-71.885894300000004</v>
      </c>
      <c r="BO5291" s="141">
        <v>1983</v>
      </c>
      <c r="BP5291" s="143" t="s">
        <v>24816</v>
      </c>
      <c r="BQ5291" s="143" t="s">
        <v>17560</v>
      </c>
    </row>
    <row r="5292" spans="15:69" x14ac:dyDescent="0.25">
      <c r="O5292" s="225" t="str">
        <f t="shared" si="1293"/>
        <v/>
      </c>
      <c r="BF5292" s="141">
        <v>40043</v>
      </c>
      <c r="BG5292" s="142" t="s">
        <v>12887</v>
      </c>
      <c r="BH5292" s="141" t="s">
        <v>478</v>
      </c>
      <c r="BI5292" s="141" t="s">
        <v>186</v>
      </c>
      <c r="BJ5292" s="141" t="s">
        <v>12888</v>
      </c>
      <c r="BK5292" s="141" t="s">
        <v>3320</v>
      </c>
      <c r="BL5292" s="141" t="s">
        <v>12889</v>
      </c>
      <c r="BM5292" s="141">
        <v>45.779431600000002</v>
      </c>
      <c r="BN5292" s="141">
        <v>-71.915176099999996</v>
      </c>
      <c r="BO5292" s="141">
        <v>2001</v>
      </c>
      <c r="BP5292" s="143" t="s">
        <v>24817</v>
      </c>
      <c r="BQ5292" s="143" t="s">
        <v>17560</v>
      </c>
    </row>
    <row r="5293" spans="15:69" x14ac:dyDescent="0.25">
      <c r="O5293" s="225" t="str">
        <f t="shared" si="1293"/>
        <v/>
      </c>
      <c r="BF5293" s="141">
        <v>40047</v>
      </c>
      <c r="BG5293" s="142" t="s">
        <v>12773</v>
      </c>
      <c r="BH5293" s="141" t="s">
        <v>478</v>
      </c>
      <c r="BI5293" s="141" t="s">
        <v>176</v>
      </c>
      <c r="BJ5293" s="141" t="s">
        <v>12774</v>
      </c>
      <c r="BK5293" s="141" t="s">
        <v>1934</v>
      </c>
      <c r="BL5293" s="141" t="s">
        <v>12766</v>
      </c>
      <c r="BM5293" s="141">
        <v>45.762243400000003</v>
      </c>
      <c r="BN5293" s="141">
        <v>-72.0206246999999</v>
      </c>
      <c r="BO5293" s="141">
        <v>2006</v>
      </c>
      <c r="BP5293" s="143" t="s">
        <v>12774</v>
      </c>
      <c r="BQ5293" s="143" t="s">
        <v>17560</v>
      </c>
    </row>
    <row r="5294" spans="15:69" x14ac:dyDescent="0.25">
      <c r="O5294" s="225" t="str">
        <f t="shared" si="1293"/>
        <v/>
      </c>
      <c r="BF5294" s="141">
        <v>42098</v>
      </c>
      <c r="BG5294" s="142" t="s">
        <v>12140</v>
      </c>
      <c r="BH5294" s="141" t="s">
        <v>180</v>
      </c>
      <c r="BI5294" s="141" t="s">
        <v>1269</v>
      </c>
      <c r="BJ5294" s="141" t="s">
        <v>12141</v>
      </c>
      <c r="BK5294" s="141" t="s">
        <v>2447</v>
      </c>
      <c r="BL5294" s="141" t="s">
        <v>12142</v>
      </c>
      <c r="BM5294" s="141">
        <v>45.658228000000001</v>
      </c>
      <c r="BN5294" s="141">
        <v>-72.141951000000006</v>
      </c>
      <c r="BO5294" s="141">
        <v>1985</v>
      </c>
      <c r="BP5294" s="143" t="s">
        <v>12141</v>
      </c>
      <c r="BQ5294" s="143" t="s">
        <v>17560</v>
      </c>
    </row>
    <row r="5295" spans="15:69" x14ac:dyDescent="0.25">
      <c r="O5295" s="225" t="str">
        <f t="shared" si="1293"/>
        <v/>
      </c>
      <c r="BF5295" s="141">
        <v>42098</v>
      </c>
      <c r="BG5295" s="142" t="s">
        <v>12143</v>
      </c>
      <c r="BH5295" s="141" t="s">
        <v>180</v>
      </c>
      <c r="BI5295" s="141" t="s">
        <v>178</v>
      </c>
      <c r="BJ5295" s="141" t="s">
        <v>12144</v>
      </c>
      <c r="BK5295" s="141" t="s">
        <v>5844</v>
      </c>
      <c r="BL5295" s="141" t="s">
        <v>12139</v>
      </c>
      <c r="BM5295" s="141">
        <v>45.677590000000002</v>
      </c>
      <c r="BN5295" s="141">
        <v>-72.154120000000006</v>
      </c>
      <c r="BO5295" s="141">
        <v>1969</v>
      </c>
      <c r="BP5295" s="143" t="s">
        <v>12144</v>
      </c>
      <c r="BQ5295" s="143" t="s">
        <v>17560</v>
      </c>
    </row>
    <row r="5296" spans="15:69" x14ac:dyDescent="0.25">
      <c r="O5296" s="225" t="str">
        <f t="shared" si="1293"/>
        <v/>
      </c>
      <c r="BF5296" s="141">
        <v>42098</v>
      </c>
      <c r="BG5296" s="142" t="s">
        <v>12145</v>
      </c>
      <c r="BH5296" s="141" t="s">
        <v>478</v>
      </c>
      <c r="BI5296" s="141" t="s">
        <v>176</v>
      </c>
      <c r="BJ5296" s="141" t="s">
        <v>12146</v>
      </c>
      <c r="BK5296" s="141" t="s">
        <v>1879</v>
      </c>
      <c r="BL5296" s="141" t="s">
        <v>12147</v>
      </c>
      <c r="BM5296" s="141">
        <v>45.688431000000001</v>
      </c>
      <c r="BN5296" s="141">
        <v>-72.196523999999997</v>
      </c>
      <c r="BO5296" s="141">
        <v>1969</v>
      </c>
      <c r="BP5296" s="143" t="s">
        <v>12146</v>
      </c>
      <c r="BQ5296" s="143" t="s">
        <v>17560</v>
      </c>
    </row>
    <row r="5297" spans="15:69" x14ac:dyDescent="0.25">
      <c r="O5297" s="225" t="str">
        <f t="shared" si="1293"/>
        <v/>
      </c>
      <c r="BF5297" s="141">
        <v>42098</v>
      </c>
      <c r="BG5297" s="142" t="s">
        <v>12148</v>
      </c>
      <c r="BH5297" s="141" t="s">
        <v>478</v>
      </c>
      <c r="BI5297" s="141" t="s">
        <v>177</v>
      </c>
      <c r="BJ5297" s="141" t="s">
        <v>12149</v>
      </c>
      <c r="BK5297" s="141" t="s">
        <v>12150</v>
      </c>
      <c r="BL5297" s="141" t="s">
        <v>26638</v>
      </c>
      <c r="BM5297" s="141">
        <v>45.672412999999999</v>
      </c>
      <c r="BN5297" s="141">
        <v>-72.132377000000005</v>
      </c>
      <c r="BO5297" s="141">
        <v>1953</v>
      </c>
      <c r="BP5297" s="143" t="s">
        <v>12149</v>
      </c>
      <c r="BQ5297" s="143" t="s">
        <v>17560</v>
      </c>
    </row>
    <row r="5298" spans="15:69" x14ac:dyDescent="0.25">
      <c r="O5298" s="225" t="str">
        <f t="shared" si="1293"/>
        <v/>
      </c>
      <c r="BF5298" s="141">
        <v>42098</v>
      </c>
      <c r="BG5298" s="142" t="s">
        <v>12151</v>
      </c>
      <c r="BH5298" s="141" t="s">
        <v>478</v>
      </c>
      <c r="BI5298" s="141" t="s">
        <v>176</v>
      </c>
      <c r="BJ5298" s="141" t="s">
        <v>12152</v>
      </c>
      <c r="BK5298" s="141" t="s">
        <v>12153</v>
      </c>
      <c r="BL5298" s="141" t="s">
        <v>12147</v>
      </c>
      <c r="BM5298" s="141">
        <v>45.688507999999999</v>
      </c>
      <c r="BN5298" s="141">
        <v>-72.196584999999999</v>
      </c>
      <c r="BO5298" s="141">
        <v>1969</v>
      </c>
      <c r="BP5298" s="143" t="s">
        <v>12152</v>
      </c>
      <c r="BQ5298" s="143" t="s">
        <v>17560</v>
      </c>
    </row>
    <row r="5299" spans="15:69" x14ac:dyDescent="0.25">
      <c r="O5299" s="225" t="str">
        <f t="shared" si="1293"/>
        <v/>
      </c>
      <c r="BF5299" s="141">
        <v>42100</v>
      </c>
      <c r="BG5299" s="142" t="s">
        <v>2394</v>
      </c>
      <c r="BH5299" s="141" t="s">
        <v>180</v>
      </c>
      <c r="BI5299" s="141" t="s">
        <v>178</v>
      </c>
      <c r="BJ5299" s="141" t="s">
        <v>2395</v>
      </c>
      <c r="BK5299" s="141" t="s">
        <v>2396</v>
      </c>
      <c r="BL5299" s="141" t="s">
        <v>2397</v>
      </c>
      <c r="BM5299" s="141">
        <v>45.660069999999997</v>
      </c>
      <c r="BN5299" s="141">
        <v>-71.980369999999994</v>
      </c>
      <c r="BO5299" s="141">
        <v>1997</v>
      </c>
      <c r="BP5299" s="143" t="s">
        <v>26776</v>
      </c>
      <c r="BQ5299" s="143" t="s">
        <v>17560</v>
      </c>
    </row>
    <row r="5300" spans="15:69" x14ac:dyDescent="0.25">
      <c r="O5300" s="225" t="str">
        <f t="shared" si="1293"/>
        <v/>
      </c>
      <c r="BF5300" s="141">
        <v>43027</v>
      </c>
      <c r="BG5300" s="142" t="s">
        <v>12259</v>
      </c>
      <c r="BH5300" s="141" t="s">
        <v>478</v>
      </c>
      <c r="BI5300" s="141" t="s">
        <v>177</v>
      </c>
      <c r="BJ5300" s="141"/>
      <c r="BK5300" s="141"/>
      <c r="BL5300" s="141" t="s">
        <v>12260</v>
      </c>
      <c r="BM5300" s="141">
        <v>45.410208123614701</v>
      </c>
      <c r="BN5300" s="141">
        <v>-71.930738408949594</v>
      </c>
      <c r="BO5300" s="141">
        <v>1987</v>
      </c>
      <c r="BP5300" s="143" t="s">
        <v>24681</v>
      </c>
      <c r="BQ5300" s="143" t="s">
        <v>17560</v>
      </c>
    </row>
    <row r="5301" spans="15:69" x14ac:dyDescent="0.25">
      <c r="O5301" s="225" t="str">
        <f t="shared" si="1293"/>
        <v/>
      </c>
      <c r="BF5301" s="141">
        <v>43027</v>
      </c>
      <c r="BG5301" s="142" t="s">
        <v>12261</v>
      </c>
      <c r="BH5301" s="141" t="s">
        <v>478</v>
      </c>
      <c r="BI5301" s="141" t="s">
        <v>186</v>
      </c>
      <c r="BJ5301" s="141" t="s">
        <v>12262</v>
      </c>
      <c r="BK5301" s="141" t="s">
        <v>12263</v>
      </c>
      <c r="BL5301" s="141" t="s">
        <v>12264</v>
      </c>
      <c r="BM5301" s="141">
        <v>45.330116198576</v>
      </c>
      <c r="BN5301" s="141">
        <v>-72.054593742472903</v>
      </c>
      <c r="BO5301" s="141">
        <v>1990</v>
      </c>
      <c r="BP5301" s="143" t="s">
        <v>24687</v>
      </c>
      <c r="BQ5301" s="143" t="s">
        <v>17560</v>
      </c>
    </row>
    <row r="5302" spans="15:69" x14ac:dyDescent="0.25">
      <c r="O5302" s="225" t="str">
        <f t="shared" si="1293"/>
        <v/>
      </c>
      <c r="BF5302" s="141">
        <v>43027</v>
      </c>
      <c r="BG5302" s="142" t="s">
        <v>12265</v>
      </c>
      <c r="BH5302" s="141" t="s">
        <v>478</v>
      </c>
      <c r="BI5302" s="141" t="s">
        <v>177</v>
      </c>
      <c r="BJ5302" s="141"/>
      <c r="BK5302" s="141"/>
      <c r="BL5302" s="141" t="s">
        <v>12266</v>
      </c>
      <c r="BM5302" s="141">
        <v>45.3975679332002</v>
      </c>
      <c r="BN5302" s="141">
        <v>-71.997885122129205</v>
      </c>
      <c r="BO5302" s="141">
        <v>1995</v>
      </c>
      <c r="BP5302" s="143" t="s">
        <v>24678</v>
      </c>
      <c r="BQ5302" s="143" t="s">
        <v>17560</v>
      </c>
    </row>
    <row r="5303" spans="15:69" x14ac:dyDescent="0.25">
      <c r="O5303" s="225" t="str">
        <f t="shared" si="1293"/>
        <v/>
      </c>
      <c r="BF5303" s="141">
        <v>43027</v>
      </c>
      <c r="BG5303" s="142" t="s">
        <v>12267</v>
      </c>
      <c r="BH5303" s="141" t="s">
        <v>478</v>
      </c>
      <c r="BI5303" s="141" t="s">
        <v>186</v>
      </c>
      <c r="BJ5303" s="141"/>
      <c r="BK5303" s="141"/>
      <c r="BL5303" s="141" t="s">
        <v>12268</v>
      </c>
      <c r="BM5303" s="141">
        <v>45.374091792372496</v>
      </c>
      <c r="BN5303" s="141">
        <v>-71.960967144117703</v>
      </c>
      <c r="BO5303" s="141">
        <v>1990</v>
      </c>
      <c r="BP5303" s="143" t="s">
        <v>24688</v>
      </c>
      <c r="BQ5303" s="143" t="s">
        <v>17560</v>
      </c>
    </row>
    <row r="5304" spans="15:69" x14ac:dyDescent="0.25">
      <c r="O5304" s="225" t="str">
        <f t="shared" si="1293"/>
        <v/>
      </c>
      <c r="BF5304" s="141">
        <v>44037</v>
      </c>
      <c r="BG5304" s="142" t="s">
        <v>12806</v>
      </c>
      <c r="BH5304" s="141" t="s">
        <v>478</v>
      </c>
      <c r="BI5304" s="141" t="s">
        <v>186</v>
      </c>
      <c r="BJ5304" s="141" t="s">
        <v>12807</v>
      </c>
      <c r="BK5304" s="141"/>
      <c r="BL5304" s="141" t="s">
        <v>12808</v>
      </c>
      <c r="BM5304" s="141">
        <v>45.134810000000002</v>
      </c>
      <c r="BN5304" s="141">
        <v>-71.791269999999997</v>
      </c>
      <c r="BO5304" s="141">
        <v>2015</v>
      </c>
      <c r="BP5304" s="143" t="s">
        <v>24794</v>
      </c>
      <c r="BQ5304" s="143" t="s">
        <v>17560</v>
      </c>
    </row>
    <row r="5305" spans="15:69" x14ac:dyDescent="0.25">
      <c r="O5305" s="225" t="str">
        <f t="shared" si="1293"/>
        <v/>
      </c>
      <c r="BF5305" s="141">
        <v>44037</v>
      </c>
      <c r="BG5305" s="142" t="s">
        <v>12809</v>
      </c>
      <c r="BH5305" s="141" t="s">
        <v>478</v>
      </c>
      <c r="BI5305" s="141" t="s">
        <v>176</v>
      </c>
      <c r="BJ5305" s="141" t="s">
        <v>12810</v>
      </c>
      <c r="BK5305" s="141"/>
      <c r="BL5305" s="141" t="s">
        <v>12811</v>
      </c>
      <c r="BM5305" s="141">
        <v>45.103279999999998</v>
      </c>
      <c r="BN5305" s="141">
        <v>-71.864739999999998</v>
      </c>
      <c r="BO5305" s="141">
        <v>1999</v>
      </c>
      <c r="BP5305" s="143" t="s">
        <v>24795</v>
      </c>
      <c r="BQ5305" s="143" t="s">
        <v>17560</v>
      </c>
    </row>
    <row r="5306" spans="15:69" x14ac:dyDescent="0.25">
      <c r="O5306" s="225" t="str">
        <f t="shared" si="1293"/>
        <v/>
      </c>
      <c r="BF5306" s="141">
        <v>44037</v>
      </c>
      <c r="BG5306" s="142" t="s">
        <v>12812</v>
      </c>
      <c r="BH5306" s="141" t="s">
        <v>180</v>
      </c>
      <c r="BI5306" s="141" t="s">
        <v>178</v>
      </c>
      <c r="BJ5306" s="141" t="s">
        <v>12813</v>
      </c>
      <c r="BK5306" s="141" t="s">
        <v>12814</v>
      </c>
      <c r="BL5306" s="141" t="s">
        <v>12815</v>
      </c>
      <c r="BM5306" s="141">
        <v>45.034930000000003</v>
      </c>
      <c r="BN5306" s="141">
        <v>-71.927260000000004</v>
      </c>
      <c r="BO5306" s="141">
        <v>1992</v>
      </c>
      <c r="BP5306" s="143" t="s">
        <v>24796</v>
      </c>
      <c r="BQ5306" s="143" t="s">
        <v>17560</v>
      </c>
    </row>
    <row r="5307" spans="15:69" x14ac:dyDescent="0.25">
      <c r="O5307" s="225" t="str">
        <f t="shared" si="1293"/>
        <v/>
      </c>
      <c r="BF5307" s="141">
        <v>43027</v>
      </c>
      <c r="BG5307" s="142" t="s">
        <v>12269</v>
      </c>
      <c r="BH5307" s="141" t="s">
        <v>478</v>
      </c>
      <c r="BI5307" s="141" t="s">
        <v>186</v>
      </c>
      <c r="BJ5307" s="141" t="s">
        <v>12270</v>
      </c>
      <c r="BK5307" s="141" t="s">
        <v>5172</v>
      </c>
      <c r="BL5307" s="141" t="s">
        <v>12271</v>
      </c>
      <c r="BM5307" s="141">
        <v>45.369489576091098</v>
      </c>
      <c r="BN5307" s="141">
        <v>-71.905784209127106</v>
      </c>
      <c r="BO5307" s="141">
        <v>1995</v>
      </c>
      <c r="BP5307" s="143" t="s">
        <v>24679</v>
      </c>
      <c r="BQ5307" s="143" t="s">
        <v>17560</v>
      </c>
    </row>
    <row r="5308" spans="15:69" x14ac:dyDescent="0.25">
      <c r="O5308" s="225" t="str">
        <f t="shared" si="1293"/>
        <v/>
      </c>
      <c r="BF5308" s="141">
        <v>43027</v>
      </c>
      <c r="BG5308" s="142" t="s">
        <v>12272</v>
      </c>
      <c r="BH5308" s="141" t="s">
        <v>180</v>
      </c>
      <c r="BI5308" s="141" t="s">
        <v>178</v>
      </c>
      <c r="BJ5308" s="141" t="s">
        <v>12273</v>
      </c>
      <c r="BK5308" s="141" t="s">
        <v>11049</v>
      </c>
      <c r="BL5308" s="141" t="s">
        <v>12274</v>
      </c>
      <c r="BM5308" s="141">
        <v>45.347387974281297</v>
      </c>
      <c r="BN5308" s="141">
        <v>-71.989197410693805</v>
      </c>
      <c r="BO5308" s="141">
        <v>1995</v>
      </c>
      <c r="BP5308" s="143" t="s">
        <v>24689</v>
      </c>
      <c r="BQ5308" s="143" t="s">
        <v>17560</v>
      </c>
    </row>
    <row r="5309" spans="15:69" x14ac:dyDescent="0.25">
      <c r="O5309" s="225" t="str">
        <f t="shared" si="1293"/>
        <v/>
      </c>
      <c r="BF5309" s="141">
        <v>43027</v>
      </c>
      <c r="BG5309" s="142" t="s">
        <v>12275</v>
      </c>
      <c r="BH5309" s="141" t="s">
        <v>478</v>
      </c>
      <c r="BI5309" s="141" t="s">
        <v>186</v>
      </c>
      <c r="BJ5309" s="141" t="s">
        <v>12276</v>
      </c>
      <c r="BK5309" s="141" t="s">
        <v>12277</v>
      </c>
      <c r="BL5309" s="141" t="s">
        <v>12278</v>
      </c>
      <c r="BM5309" s="141">
        <v>45.395466014006601</v>
      </c>
      <c r="BN5309" s="141">
        <v>-71.960074649983397</v>
      </c>
      <c r="BO5309" s="141">
        <v>1998</v>
      </c>
      <c r="BP5309" s="143" t="s">
        <v>24686</v>
      </c>
      <c r="BQ5309" s="143" t="s">
        <v>17560</v>
      </c>
    </row>
    <row r="5310" spans="15:69" x14ac:dyDescent="0.25">
      <c r="O5310" s="225" t="str">
        <f t="shared" si="1293"/>
        <v/>
      </c>
      <c r="BF5310" s="141">
        <v>43027</v>
      </c>
      <c r="BG5310" s="142" t="s">
        <v>12279</v>
      </c>
      <c r="BH5310" s="141" t="s">
        <v>478</v>
      </c>
      <c r="BI5310" s="141" t="s">
        <v>186</v>
      </c>
      <c r="BJ5310" s="141" t="s">
        <v>12233</v>
      </c>
      <c r="BK5310" s="141" t="s">
        <v>2622</v>
      </c>
      <c r="BL5310" s="141" t="s">
        <v>12280</v>
      </c>
      <c r="BM5310" s="141">
        <v>45.386759039276001</v>
      </c>
      <c r="BN5310" s="141">
        <v>-71.923429422193905</v>
      </c>
      <c r="BO5310" s="141">
        <v>1960</v>
      </c>
      <c r="BP5310" s="143" t="s">
        <v>24686</v>
      </c>
      <c r="BQ5310" s="143" t="s">
        <v>17560</v>
      </c>
    </row>
    <row r="5311" spans="15:69" x14ac:dyDescent="0.25">
      <c r="O5311" s="225" t="str">
        <f t="shared" si="1293"/>
        <v/>
      </c>
      <c r="BF5311" s="141">
        <v>43027</v>
      </c>
      <c r="BG5311" s="142" t="s">
        <v>12281</v>
      </c>
      <c r="BH5311" s="141" t="s">
        <v>180</v>
      </c>
      <c r="BI5311" s="141" t="s">
        <v>191</v>
      </c>
      <c r="BJ5311" s="141" t="s">
        <v>12282</v>
      </c>
      <c r="BK5311" s="141" t="s">
        <v>5415</v>
      </c>
      <c r="BL5311" s="141" t="s">
        <v>12283</v>
      </c>
      <c r="BM5311" s="141">
        <v>45.391296921238997</v>
      </c>
      <c r="BN5311" s="141">
        <v>-71.915960189335095</v>
      </c>
      <c r="BO5311" s="141">
        <v>1982</v>
      </c>
      <c r="BP5311" s="143" t="s">
        <v>24682</v>
      </c>
      <c r="BQ5311" s="143" t="s">
        <v>17560</v>
      </c>
    </row>
    <row r="5312" spans="15:69" x14ac:dyDescent="0.25">
      <c r="O5312" s="225" t="str">
        <f t="shared" si="1293"/>
        <v/>
      </c>
      <c r="BF5312" s="141">
        <v>44010</v>
      </c>
      <c r="BG5312" s="142" t="s">
        <v>12989</v>
      </c>
      <c r="BH5312" s="141" t="s">
        <v>478</v>
      </c>
      <c r="BI5312" s="141" t="s">
        <v>176</v>
      </c>
      <c r="BJ5312" s="141"/>
      <c r="BK5312" s="141" t="s">
        <v>3061</v>
      </c>
      <c r="BL5312" s="141" t="s">
        <v>2063</v>
      </c>
      <c r="BM5312" s="141">
        <v>45.075839999999999</v>
      </c>
      <c r="BN5312" s="141">
        <v>-71.503810000000001</v>
      </c>
      <c r="BO5312" s="141">
        <v>2011</v>
      </c>
      <c r="BP5312" s="143" t="s">
        <v>26722</v>
      </c>
      <c r="BQ5312" s="143" t="s">
        <v>27848</v>
      </c>
    </row>
    <row r="5313" spans="15:69" x14ac:dyDescent="0.25">
      <c r="O5313" s="225" t="str">
        <f t="shared" si="1293"/>
        <v/>
      </c>
      <c r="BF5313" s="141">
        <v>44010</v>
      </c>
      <c r="BG5313" s="142" t="s">
        <v>12990</v>
      </c>
      <c r="BH5313" s="141" t="s">
        <v>478</v>
      </c>
      <c r="BI5313" s="141" t="s">
        <v>177</v>
      </c>
      <c r="BJ5313" s="141"/>
      <c r="BK5313" s="141" t="s">
        <v>3061</v>
      </c>
      <c r="BL5313" s="141" t="s">
        <v>2063</v>
      </c>
      <c r="BM5313" s="141">
        <v>45.075839999999999</v>
      </c>
      <c r="BN5313" s="141">
        <v>-71.503810000000001</v>
      </c>
      <c r="BO5313" s="141">
        <v>1976</v>
      </c>
      <c r="BP5313" s="143" t="s">
        <v>26777</v>
      </c>
      <c r="BQ5313" s="143" t="s">
        <v>27848</v>
      </c>
    </row>
    <row r="5314" spans="15:69" x14ac:dyDescent="0.25">
      <c r="O5314" s="225" t="str">
        <f t="shared" si="1293"/>
        <v/>
      </c>
      <c r="BF5314" s="141">
        <v>45035</v>
      </c>
      <c r="BG5314" s="142" t="s">
        <v>12076</v>
      </c>
      <c r="BH5314" s="141" t="s">
        <v>180</v>
      </c>
      <c r="BI5314" s="141" t="s">
        <v>191</v>
      </c>
      <c r="BJ5314" s="141" t="s">
        <v>1708</v>
      </c>
      <c r="BK5314" s="141" t="s">
        <v>12077</v>
      </c>
      <c r="BL5314" s="141" t="s">
        <v>12078</v>
      </c>
      <c r="BM5314" s="141">
        <v>45.167740000000002</v>
      </c>
      <c r="BN5314" s="141">
        <v>-72.040769999999995</v>
      </c>
      <c r="BO5314" s="141">
        <v>1973</v>
      </c>
      <c r="BP5314" s="143" t="s">
        <v>24668</v>
      </c>
      <c r="BQ5314" s="143" t="s">
        <v>17560</v>
      </c>
    </row>
    <row r="5315" spans="15:69" x14ac:dyDescent="0.25">
      <c r="O5315" s="225" t="str">
        <f t="shared" si="1293"/>
        <v/>
      </c>
      <c r="BF5315" s="141">
        <v>45050</v>
      </c>
      <c r="BG5315" s="142" t="s">
        <v>12023</v>
      </c>
      <c r="BH5315" s="141" t="s">
        <v>180</v>
      </c>
      <c r="BI5315" s="141" t="s">
        <v>191</v>
      </c>
      <c r="BJ5315" s="141"/>
      <c r="BK5315" s="141" t="s">
        <v>12024</v>
      </c>
      <c r="BL5315" s="141" t="s">
        <v>11690</v>
      </c>
      <c r="BM5315" s="141">
        <v>45.265287999999998</v>
      </c>
      <c r="BN5315" s="141">
        <v>-71.980376000000007</v>
      </c>
      <c r="BO5315" s="141">
        <v>1990</v>
      </c>
      <c r="BP5315" s="143" t="s">
        <v>24657</v>
      </c>
      <c r="BQ5315" s="143" t="s">
        <v>17560</v>
      </c>
    </row>
    <row r="5316" spans="15:69" x14ac:dyDescent="0.25">
      <c r="O5316" s="225" t="str">
        <f t="shared" si="1293"/>
        <v/>
      </c>
      <c r="BF5316" s="141">
        <v>45050</v>
      </c>
      <c r="BG5316" s="142" t="s">
        <v>12025</v>
      </c>
      <c r="BH5316" s="141" t="s">
        <v>478</v>
      </c>
      <c r="BI5316" s="141" t="s">
        <v>186</v>
      </c>
      <c r="BJ5316" s="141" t="s">
        <v>1562</v>
      </c>
      <c r="BK5316" s="141"/>
      <c r="BL5316" s="141" t="s">
        <v>12020</v>
      </c>
      <c r="BM5316" s="141">
        <v>45.273814000000002</v>
      </c>
      <c r="BN5316" s="141">
        <v>-71.988031000000007</v>
      </c>
      <c r="BO5316" s="141">
        <v>2015</v>
      </c>
      <c r="BP5316" s="143" t="s">
        <v>186</v>
      </c>
      <c r="BQ5316" s="143" t="s">
        <v>17560</v>
      </c>
    </row>
    <row r="5317" spans="15:69" x14ac:dyDescent="0.25">
      <c r="O5317" s="225" t="str">
        <f t="shared" si="1293"/>
        <v/>
      </c>
      <c r="BF5317" s="141">
        <v>45050</v>
      </c>
      <c r="BG5317" s="142" t="s">
        <v>12026</v>
      </c>
      <c r="BH5317" s="141" t="s">
        <v>478</v>
      </c>
      <c r="BI5317" s="141" t="s">
        <v>186</v>
      </c>
      <c r="BJ5317" s="141" t="s">
        <v>1562</v>
      </c>
      <c r="BK5317" s="141"/>
      <c r="BL5317" s="141" t="s">
        <v>12027</v>
      </c>
      <c r="BM5317" s="141">
        <v>45.274898</v>
      </c>
      <c r="BN5317" s="141">
        <v>-71.968710000000002</v>
      </c>
      <c r="BO5317" s="141">
        <v>1990</v>
      </c>
      <c r="BP5317" s="143" t="s">
        <v>24658</v>
      </c>
      <c r="BQ5317" s="143" t="s">
        <v>17560</v>
      </c>
    </row>
    <row r="5318" spans="15:69" x14ac:dyDescent="0.25">
      <c r="O5318" s="225" t="str">
        <f t="shared" si="1293"/>
        <v/>
      </c>
      <c r="BF5318" s="141">
        <v>45072</v>
      </c>
      <c r="BG5318" s="142" t="s">
        <v>11805</v>
      </c>
      <c r="BH5318" s="141" t="s">
        <v>180</v>
      </c>
      <c r="BI5318" s="141" t="s">
        <v>191</v>
      </c>
      <c r="BJ5318" s="141" t="s">
        <v>11806</v>
      </c>
      <c r="BK5318" s="141" t="s">
        <v>4749</v>
      </c>
      <c r="BL5318" s="141" t="s">
        <v>11796</v>
      </c>
      <c r="BM5318" s="141">
        <v>45.27657</v>
      </c>
      <c r="BN5318" s="141">
        <v>-72.11121</v>
      </c>
      <c r="BO5318" s="141">
        <v>1989</v>
      </c>
      <c r="BP5318" s="143" t="s">
        <v>24618</v>
      </c>
      <c r="BQ5318" s="143" t="s">
        <v>17560</v>
      </c>
    </row>
    <row r="5319" spans="15:69" x14ac:dyDescent="0.25">
      <c r="O5319" s="225" t="str">
        <f t="shared" si="1293"/>
        <v/>
      </c>
      <c r="BF5319" s="141">
        <v>45072</v>
      </c>
      <c r="BG5319" s="142" t="s">
        <v>11807</v>
      </c>
      <c r="BH5319" s="141" t="s">
        <v>180</v>
      </c>
      <c r="BI5319" s="141" t="s">
        <v>191</v>
      </c>
      <c r="BJ5319" s="141" t="s">
        <v>11808</v>
      </c>
      <c r="BK5319" s="141" t="s">
        <v>11809</v>
      </c>
      <c r="BL5319" s="141" t="s">
        <v>11810</v>
      </c>
      <c r="BM5319" s="141">
        <v>45.270240000000001</v>
      </c>
      <c r="BN5319" s="141">
        <v>-72.121600000000001</v>
      </c>
      <c r="BO5319" s="141">
        <v>1984</v>
      </c>
      <c r="BP5319" s="143" t="s">
        <v>24618</v>
      </c>
      <c r="BQ5319" s="143" t="s">
        <v>17560</v>
      </c>
    </row>
    <row r="5320" spans="15:69" x14ac:dyDescent="0.25">
      <c r="O5320" s="225" t="str">
        <f t="shared" si="1293"/>
        <v/>
      </c>
      <c r="BF5320" s="141">
        <v>45072</v>
      </c>
      <c r="BG5320" s="142" t="s">
        <v>11811</v>
      </c>
      <c r="BH5320" s="141" t="s">
        <v>180</v>
      </c>
      <c r="BI5320" s="141" t="s">
        <v>191</v>
      </c>
      <c r="BJ5320" s="141" t="s">
        <v>11812</v>
      </c>
      <c r="BK5320" s="141" t="s">
        <v>1934</v>
      </c>
      <c r="BL5320" s="141" t="s">
        <v>11813</v>
      </c>
      <c r="BM5320" s="141">
        <v>45.262070000000001</v>
      </c>
      <c r="BN5320" s="141">
        <v>-72.134709999999998</v>
      </c>
      <c r="BO5320" s="141">
        <v>1985</v>
      </c>
      <c r="BP5320" s="143" t="s">
        <v>24618</v>
      </c>
      <c r="BQ5320" s="143" t="s">
        <v>17560</v>
      </c>
    </row>
    <row r="5321" spans="15:69" x14ac:dyDescent="0.25">
      <c r="O5321" s="225" t="str">
        <f t="shared" si="1293"/>
        <v/>
      </c>
      <c r="BF5321" s="141">
        <v>45072</v>
      </c>
      <c r="BG5321" s="142" t="s">
        <v>11814</v>
      </c>
      <c r="BH5321" s="141" t="s">
        <v>180</v>
      </c>
      <c r="BI5321" s="141" t="s">
        <v>1269</v>
      </c>
      <c r="BJ5321" s="141" t="s">
        <v>11815</v>
      </c>
      <c r="BK5321" s="141"/>
      <c r="BL5321" s="141" t="s">
        <v>11777</v>
      </c>
      <c r="BM5321" s="141">
        <v>45.262320000000003</v>
      </c>
      <c r="BN5321" s="141">
        <v>-72.157749999999993</v>
      </c>
      <c r="BO5321" s="141">
        <v>1982</v>
      </c>
      <c r="BP5321" s="143" t="s">
        <v>24623</v>
      </c>
      <c r="BQ5321" s="143" t="s">
        <v>17560</v>
      </c>
    </row>
    <row r="5322" spans="15:69" x14ac:dyDescent="0.25">
      <c r="O5322" s="225" t="str">
        <f t="shared" si="1293"/>
        <v/>
      </c>
      <c r="BF5322" s="141">
        <v>45115</v>
      </c>
      <c r="BG5322" s="142" t="s">
        <v>12704</v>
      </c>
      <c r="BH5322" s="141" t="s">
        <v>478</v>
      </c>
      <c r="BI5322" s="141" t="s">
        <v>176</v>
      </c>
      <c r="BJ5322" s="141" t="s">
        <v>12705</v>
      </c>
      <c r="BK5322" s="141" t="s">
        <v>12706</v>
      </c>
      <c r="BL5322" s="141" t="s">
        <v>12707</v>
      </c>
      <c r="BM5322" s="141">
        <v>45.310650000000003</v>
      </c>
      <c r="BN5322" s="141">
        <v>-72.180480000000003</v>
      </c>
      <c r="BO5322" s="141">
        <v>1999</v>
      </c>
      <c r="BP5322" s="143" t="s">
        <v>24779</v>
      </c>
      <c r="BQ5322" s="143" t="s">
        <v>17560</v>
      </c>
    </row>
    <row r="5323" spans="15:69" x14ac:dyDescent="0.25">
      <c r="O5323" s="225" t="str">
        <f t="shared" si="1293"/>
        <v/>
      </c>
      <c r="BF5323" s="141">
        <v>46058</v>
      </c>
      <c r="BG5323" s="142" t="s">
        <v>21500</v>
      </c>
      <c r="BH5323" s="141" t="s">
        <v>478</v>
      </c>
      <c r="BI5323" s="141" t="s">
        <v>176</v>
      </c>
      <c r="BJ5323" s="141" t="s">
        <v>21501</v>
      </c>
      <c r="BK5323" s="141" t="s">
        <v>2282</v>
      </c>
      <c r="BL5323" s="141" t="s">
        <v>3875</v>
      </c>
      <c r="BM5323" s="141">
        <v>45.116311486369902</v>
      </c>
      <c r="BN5323" s="141">
        <v>-72.609243823860197</v>
      </c>
      <c r="BO5323" s="141">
        <v>1985</v>
      </c>
      <c r="BP5323" s="143" t="s">
        <v>480</v>
      </c>
      <c r="BQ5323" s="143" t="s">
        <v>17560</v>
      </c>
    </row>
    <row r="5324" spans="15:69" x14ac:dyDescent="0.25">
      <c r="O5324" s="225" t="str">
        <f t="shared" si="1293"/>
        <v/>
      </c>
      <c r="BF5324" s="141">
        <v>46058</v>
      </c>
      <c r="BG5324" s="142" t="s">
        <v>21237</v>
      </c>
      <c r="BH5324" s="141" t="s">
        <v>478</v>
      </c>
      <c r="BI5324" s="141" t="s">
        <v>177</v>
      </c>
      <c r="BJ5324" s="141" t="s">
        <v>21238</v>
      </c>
      <c r="BK5324" s="141" t="s">
        <v>1615</v>
      </c>
      <c r="BL5324" s="141" t="s">
        <v>21239</v>
      </c>
      <c r="BM5324" s="141">
        <v>45.101051973441102</v>
      </c>
      <c r="BN5324" s="141">
        <v>-72.548263296090695</v>
      </c>
      <c r="BO5324" s="141">
        <v>2006</v>
      </c>
      <c r="BP5324" s="143"/>
      <c r="BQ5324" s="143" t="s">
        <v>17560</v>
      </c>
    </row>
    <row r="5325" spans="15:69" x14ac:dyDescent="0.25">
      <c r="O5325" s="225" t="str">
        <f t="shared" si="1293"/>
        <v/>
      </c>
      <c r="BF5325" s="141">
        <v>46058</v>
      </c>
      <c r="BG5325" s="142" t="s">
        <v>21240</v>
      </c>
      <c r="BH5325" s="141" t="s">
        <v>478</v>
      </c>
      <c r="BI5325" s="141" t="s">
        <v>177</v>
      </c>
      <c r="BJ5325" s="141" t="s">
        <v>21241</v>
      </c>
      <c r="BK5325" s="141" t="s">
        <v>464</v>
      </c>
      <c r="BL5325" s="141" t="s">
        <v>21242</v>
      </c>
      <c r="BM5325" s="141">
        <v>45.1085324913996</v>
      </c>
      <c r="BN5325" s="141">
        <v>-72.605311059117795</v>
      </c>
      <c r="BO5325" s="141">
        <v>1985</v>
      </c>
      <c r="BP5325" s="143" t="s">
        <v>26025</v>
      </c>
      <c r="BQ5325" s="143" t="s">
        <v>17560</v>
      </c>
    </row>
    <row r="5326" spans="15:69" x14ac:dyDescent="0.25">
      <c r="O5326" s="225" t="str">
        <f t="shared" ref="O5326:O5389" si="1294">IF(OR(B5326="",C5326="",G5326="",H5326="",I5326="",AND(J5326="",BW5326=FALSE),AND(K5326="",BX5326=FALSE),AND(L5326="",BY5326=FALSE),AND(M5326="",BZ5326=FALSE)),"",(IF(AND(100&gt;=CG5326,CG5326&gt;80),"A",IF(AND(80&gt;=CG5326,CG5326&gt;60),"B",IF(AND(60&gt;=CG5326,CG5326&gt;40),"C",IF(AND(40&gt;=CG5326,CG5326&gt;20),"D","E"))))))</f>
        <v/>
      </c>
      <c r="BF5326" s="141">
        <v>46058</v>
      </c>
      <c r="BG5326" s="142" t="s">
        <v>21243</v>
      </c>
      <c r="BH5326" s="141" t="s">
        <v>478</v>
      </c>
      <c r="BI5326" s="141" t="s">
        <v>186</v>
      </c>
      <c r="BJ5326" s="141" t="s">
        <v>21244</v>
      </c>
      <c r="BK5326" s="141" t="s">
        <v>2828</v>
      </c>
      <c r="BL5326" s="141" t="s">
        <v>21245</v>
      </c>
      <c r="BM5326" s="141">
        <v>45.106900000000003</v>
      </c>
      <c r="BN5326" s="141">
        <v>-72.610299999999995</v>
      </c>
      <c r="BO5326" s="141">
        <v>2002</v>
      </c>
      <c r="BP5326" s="143"/>
      <c r="BQ5326" s="143" t="s">
        <v>17560</v>
      </c>
    </row>
    <row r="5327" spans="15:69" x14ac:dyDescent="0.25">
      <c r="O5327" s="225" t="str">
        <f t="shared" si="1294"/>
        <v/>
      </c>
      <c r="BF5327" s="141">
        <v>46058</v>
      </c>
      <c r="BG5327" s="142" t="s">
        <v>21246</v>
      </c>
      <c r="BH5327" s="141" t="s">
        <v>478</v>
      </c>
      <c r="BI5327" s="141" t="s">
        <v>186</v>
      </c>
      <c r="BJ5327" s="141" t="s">
        <v>21247</v>
      </c>
      <c r="BK5327" s="141"/>
      <c r="BL5327" s="141" t="s">
        <v>21248</v>
      </c>
      <c r="BM5327" s="141">
        <v>45.113599999999998</v>
      </c>
      <c r="BN5327" s="141">
        <v>-72.621799999999993</v>
      </c>
      <c r="BO5327" s="141">
        <v>1974</v>
      </c>
      <c r="BP5327" s="143" t="s">
        <v>26026</v>
      </c>
      <c r="BQ5327" s="143" t="s">
        <v>17560</v>
      </c>
    </row>
    <row r="5328" spans="15:69" x14ac:dyDescent="0.25">
      <c r="O5328" s="225" t="str">
        <f t="shared" si="1294"/>
        <v/>
      </c>
      <c r="BF5328" s="141">
        <v>46058</v>
      </c>
      <c r="BG5328" s="142" t="s">
        <v>21249</v>
      </c>
      <c r="BH5328" s="141" t="s">
        <v>478</v>
      </c>
      <c r="BI5328" s="141" t="s">
        <v>186</v>
      </c>
      <c r="BJ5328" s="141" t="s">
        <v>21250</v>
      </c>
      <c r="BK5328" s="141"/>
      <c r="BL5328" s="141" t="s">
        <v>21251</v>
      </c>
      <c r="BM5328" s="141">
        <v>45.099400000000003</v>
      </c>
      <c r="BN5328" s="141">
        <v>-72.610500000000002</v>
      </c>
      <c r="BO5328" s="141">
        <v>1972</v>
      </c>
      <c r="BP5328" s="143" t="s">
        <v>26026</v>
      </c>
      <c r="BQ5328" s="143" t="s">
        <v>17560</v>
      </c>
    </row>
    <row r="5329" spans="15:69" x14ac:dyDescent="0.25">
      <c r="O5329" s="225" t="str">
        <f t="shared" si="1294"/>
        <v/>
      </c>
      <c r="BF5329" s="141">
        <v>46080</v>
      </c>
      <c r="BG5329" s="142" t="s">
        <v>21300</v>
      </c>
      <c r="BH5329" s="141" t="s">
        <v>180</v>
      </c>
      <c r="BI5329" s="141" t="s">
        <v>191</v>
      </c>
      <c r="BJ5329" s="141" t="s">
        <v>21301</v>
      </c>
      <c r="BK5329" s="141" t="s">
        <v>2137</v>
      </c>
      <c r="BL5329" s="141" t="s">
        <v>21302</v>
      </c>
      <c r="BM5329" s="141">
        <v>45.206334969769799</v>
      </c>
      <c r="BN5329" s="141">
        <v>-72.713231219055999</v>
      </c>
      <c r="BO5329" s="141">
        <v>2014</v>
      </c>
      <c r="BP5329" s="143" t="s">
        <v>26033</v>
      </c>
      <c r="BQ5329" s="143" t="s">
        <v>17560</v>
      </c>
    </row>
    <row r="5330" spans="15:69" x14ac:dyDescent="0.25">
      <c r="O5330" s="225" t="str">
        <f t="shared" si="1294"/>
        <v/>
      </c>
      <c r="BF5330" s="141">
        <v>46080</v>
      </c>
      <c r="BG5330" s="142" t="s">
        <v>21303</v>
      </c>
      <c r="BH5330" s="141" t="s">
        <v>180</v>
      </c>
      <c r="BI5330" s="141" t="s">
        <v>191</v>
      </c>
      <c r="BJ5330" s="141" t="s">
        <v>21304</v>
      </c>
      <c r="BK5330" s="141" t="s">
        <v>10248</v>
      </c>
      <c r="BL5330" s="141" t="s">
        <v>15634</v>
      </c>
      <c r="BM5330" s="141">
        <v>45.202287735266196</v>
      </c>
      <c r="BN5330" s="141">
        <v>-72.732774826393296</v>
      </c>
      <c r="BO5330" s="141">
        <v>2013</v>
      </c>
      <c r="BP5330" s="143" t="s">
        <v>26034</v>
      </c>
      <c r="BQ5330" s="143" t="s">
        <v>17560</v>
      </c>
    </row>
    <row r="5331" spans="15:69" x14ac:dyDescent="0.25">
      <c r="O5331" s="225" t="str">
        <f t="shared" si="1294"/>
        <v/>
      </c>
      <c r="BF5331" s="141">
        <v>46080</v>
      </c>
      <c r="BG5331" s="142" t="s">
        <v>21357</v>
      </c>
      <c r="BH5331" s="141" t="s">
        <v>180</v>
      </c>
      <c r="BI5331" s="141" t="s">
        <v>191</v>
      </c>
      <c r="BJ5331" s="141" t="s">
        <v>21358</v>
      </c>
      <c r="BK5331" s="141" t="s">
        <v>1735</v>
      </c>
      <c r="BL5331" s="141" t="s">
        <v>21359</v>
      </c>
      <c r="BM5331" s="141">
        <v>45.222323816954102</v>
      </c>
      <c r="BN5331" s="141">
        <v>-72.776206515384999</v>
      </c>
      <c r="BO5331" s="141">
        <v>1992</v>
      </c>
      <c r="BP5331" s="143" t="s">
        <v>26046</v>
      </c>
      <c r="BQ5331" s="143" t="s">
        <v>17560</v>
      </c>
    </row>
    <row r="5332" spans="15:69" x14ac:dyDescent="0.25">
      <c r="O5332" s="225" t="str">
        <f t="shared" si="1294"/>
        <v/>
      </c>
      <c r="BF5332" s="141">
        <v>46080</v>
      </c>
      <c r="BG5332" s="142" t="s">
        <v>21360</v>
      </c>
      <c r="BH5332" s="141" t="s">
        <v>180</v>
      </c>
      <c r="BI5332" s="141" t="s">
        <v>191</v>
      </c>
      <c r="BJ5332" s="141" t="s">
        <v>21361</v>
      </c>
      <c r="BK5332" s="141" t="s">
        <v>2216</v>
      </c>
      <c r="BL5332" s="141" t="s">
        <v>21362</v>
      </c>
      <c r="BM5332" s="141">
        <v>45.213667000000001</v>
      </c>
      <c r="BN5332" s="141">
        <v>-72.760364999999993</v>
      </c>
      <c r="BO5332" s="141">
        <v>1985</v>
      </c>
      <c r="BP5332" s="143" t="s">
        <v>26047</v>
      </c>
      <c r="BQ5332" s="143" t="s">
        <v>17560</v>
      </c>
    </row>
    <row r="5333" spans="15:69" x14ac:dyDescent="0.25">
      <c r="O5333" s="225" t="str">
        <f t="shared" si="1294"/>
        <v/>
      </c>
      <c r="BF5333" s="141">
        <v>46080</v>
      </c>
      <c r="BG5333" s="142" t="s">
        <v>21363</v>
      </c>
      <c r="BH5333" s="141" t="s">
        <v>180</v>
      </c>
      <c r="BI5333" s="141" t="s">
        <v>191</v>
      </c>
      <c r="BJ5333" s="141" t="s">
        <v>21364</v>
      </c>
      <c r="BK5333" s="141"/>
      <c r="BL5333" s="141" t="s">
        <v>21365</v>
      </c>
      <c r="BM5333" s="141">
        <v>45.218415999999998</v>
      </c>
      <c r="BN5333" s="141">
        <v>-72.767733000000007</v>
      </c>
      <c r="BO5333" s="141">
        <v>1984</v>
      </c>
      <c r="BP5333" s="143" t="s">
        <v>26048</v>
      </c>
      <c r="BQ5333" s="143" t="s">
        <v>17560</v>
      </c>
    </row>
    <row r="5334" spans="15:69" x14ac:dyDescent="0.25">
      <c r="O5334" s="225" t="str">
        <f t="shared" si="1294"/>
        <v/>
      </c>
      <c r="BF5334" s="141">
        <v>46080</v>
      </c>
      <c r="BG5334" s="142" t="s">
        <v>21366</v>
      </c>
      <c r="BH5334" s="141" t="s">
        <v>180</v>
      </c>
      <c r="BI5334" s="141" t="s">
        <v>191</v>
      </c>
      <c r="BJ5334" s="141" t="s">
        <v>21367</v>
      </c>
      <c r="BK5334" s="141" t="s">
        <v>3717</v>
      </c>
      <c r="BL5334" s="141" t="s">
        <v>21368</v>
      </c>
      <c r="BM5334" s="141">
        <v>45.225321000000001</v>
      </c>
      <c r="BN5334" s="141">
        <v>-72.808727000000005</v>
      </c>
      <c r="BO5334" s="141">
        <v>1988</v>
      </c>
      <c r="BP5334" s="143" t="s">
        <v>26049</v>
      </c>
      <c r="BQ5334" s="143" t="s">
        <v>17560</v>
      </c>
    </row>
    <row r="5335" spans="15:69" x14ac:dyDescent="0.25">
      <c r="O5335" s="225" t="str">
        <f t="shared" si="1294"/>
        <v/>
      </c>
      <c r="BF5335" s="141">
        <v>46080</v>
      </c>
      <c r="BG5335" s="142" t="s">
        <v>21369</v>
      </c>
      <c r="BH5335" s="141" t="s">
        <v>180</v>
      </c>
      <c r="BI5335" s="141" t="s">
        <v>191</v>
      </c>
      <c r="BJ5335" s="141" t="s">
        <v>21370</v>
      </c>
      <c r="BK5335" s="141" t="s">
        <v>1876</v>
      </c>
      <c r="BL5335" s="141" t="s">
        <v>21371</v>
      </c>
      <c r="BM5335" s="141">
        <v>45.202847966465299</v>
      </c>
      <c r="BN5335" s="141">
        <v>-72.7158885362809</v>
      </c>
      <c r="BO5335" s="141">
        <v>1995</v>
      </c>
      <c r="BP5335" s="143" t="s">
        <v>26050</v>
      </c>
      <c r="BQ5335" s="143" t="s">
        <v>17560</v>
      </c>
    </row>
    <row r="5336" spans="15:69" x14ac:dyDescent="0.25">
      <c r="O5336" s="225" t="str">
        <f t="shared" si="1294"/>
        <v/>
      </c>
      <c r="BF5336" s="141">
        <v>46080</v>
      </c>
      <c r="BG5336" s="142" t="s">
        <v>21372</v>
      </c>
      <c r="BH5336" s="141" t="s">
        <v>180</v>
      </c>
      <c r="BI5336" s="141" t="s">
        <v>191</v>
      </c>
      <c r="BJ5336" s="141" t="s">
        <v>21373</v>
      </c>
      <c r="BK5336" s="141" t="s">
        <v>21374</v>
      </c>
      <c r="BL5336" s="141" t="s">
        <v>21375</v>
      </c>
      <c r="BM5336" s="141">
        <v>45.199528999999998</v>
      </c>
      <c r="BN5336" s="141">
        <v>-72.719001000000006</v>
      </c>
      <c r="BO5336" s="141">
        <v>1994</v>
      </c>
      <c r="BP5336" s="143" t="s">
        <v>26051</v>
      </c>
      <c r="BQ5336" s="143" t="s">
        <v>17560</v>
      </c>
    </row>
    <row r="5337" spans="15:69" x14ac:dyDescent="0.25">
      <c r="O5337" s="225" t="str">
        <f t="shared" si="1294"/>
        <v/>
      </c>
      <c r="BF5337" s="141">
        <v>46080</v>
      </c>
      <c r="BG5337" s="142" t="s">
        <v>21376</v>
      </c>
      <c r="BH5337" s="141" t="s">
        <v>180</v>
      </c>
      <c r="BI5337" s="141" t="s">
        <v>191</v>
      </c>
      <c r="BJ5337" s="141" t="s">
        <v>21377</v>
      </c>
      <c r="BK5337" s="141"/>
      <c r="BL5337" s="141" t="s">
        <v>21378</v>
      </c>
      <c r="BM5337" s="141">
        <v>45.256143999999999</v>
      </c>
      <c r="BN5337" s="141">
        <v>-72.791697999999997</v>
      </c>
      <c r="BO5337" s="141">
        <v>1993</v>
      </c>
      <c r="BP5337" s="143" t="s">
        <v>26052</v>
      </c>
      <c r="BQ5337" s="143" t="s">
        <v>17560</v>
      </c>
    </row>
    <row r="5338" spans="15:69" x14ac:dyDescent="0.25">
      <c r="O5338" s="225" t="str">
        <f t="shared" si="1294"/>
        <v/>
      </c>
      <c r="BF5338" s="141">
        <v>46112</v>
      </c>
      <c r="BG5338" s="142" t="s">
        <v>22874</v>
      </c>
      <c r="BH5338" s="141" t="s">
        <v>478</v>
      </c>
      <c r="BI5338" s="141" t="s">
        <v>176</v>
      </c>
      <c r="BJ5338" s="141" t="s">
        <v>1553</v>
      </c>
      <c r="BK5338" s="141" t="s">
        <v>22650</v>
      </c>
      <c r="BL5338" s="141" t="s">
        <v>283</v>
      </c>
      <c r="BM5338" s="141">
        <v>45.28284</v>
      </c>
      <c r="BN5338" s="141">
        <v>-72.969359999999995</v>
      </c>
      <c r="BO5338" s="141">
        <v>1924</v>
      </c>
      <c r="BP5338" s="143" t="s">
        <v>26255</v>
      </c>
      <c r="BQ5338" s="143" t="s">
        <v>17560</v>
      </c>
    </row>
    <row r="5339" spans="15:69" x14ac:dyDescent="0.25">
      <c r="O5339" s="225" t="str">
        <f t="shared" si="1294"/>
        <v/>
      </c>
      <c r="BF5339" s="141">
        <v>46112</v>
      </c>
      <c r="BG5339" s="142" t="s">
        <v>22649</v>
      </c>
      <c r="BH5339" s="141" t="s">
        <v>478</v>
      </c>
      <c r="BI5339" s="141" t="s">
        <v>177</v>
      </c>
      <c r="BJ5339" s="141" t="s">
        <v>15570</v>
      </c>
      <c r="BK5339" s="141" t="s">
        <v>22650</v>
      </c>
      <c r="BL5339" s="141" t="s">
        <v>1953</v>
      </c>
      <c r="BM5339" s="141">
        <v>45.28284</v>
      </c>
      <c r="BN5339" s="141">
        <v>-72.969359999999995</v>
      </c>
      <c r="BO5339" s="141">
        <v>1955</v>
      </c>
      <c r="BP5339" s="143" t="s">
        <v>26223</v>
      </c>
      <c r="BQ5339" s="143" t="s">
        <v>17560</v>
      </c>
    </row>
    <row r="5340" spans="15:69" x14ac:dyDescent="0.25">
      <c r="O5340" s="225" t="str">
        <f t="shared" si="1294"/>
        <v/>
      </c>
      <c r="BF5340" s="141">
        <v>47010</v>
      </c>
      <c r="BG5340" s="142" t="s">
        <v>21819</v>
      </c>
      <c r="BH5340" s="141" t="s">
        <v>478</v>
      </c>
      <c r="BI5340" s="141" t="s">
        <v>186</v>
      </c>
      <c r="BJ5340" s="141"/>
      <c r="BK5340" s="141" t="s">
        <v>2900</v>
      </c>
      <c r="BL5340" s="141" t="s">
        <v>21820</v>
      </c>
      <c r="BM5340" s="141">
        <v>45.34272</v>
      </c>
      <c r="BN5340" s="141">
        <v>-72.809439999999995</v>
      </c>
      <c r="BO5340" s="141">
        <v>1990</v>
      </c>
      <c r="BP5340" s="143" t="s">
        <v>480</v>
      </c>
      <c r="BQ5340" s="143" t="s">
        <v>17560</v>
      </c>
    </row>
    <row r="5341" spans="15:69" x14ac:dyDescent="0.25">
      <c r="O5341" s="225" t="str">
        <f t="shared" si="1294"/>
        <v/>
      </c>
      <c r="BF5341" s="141">
        <v>47010</v>
      </c>
      <c r="BG5341" s="142" t="s">
        <v>21821</v>
      </c>
      <c r="BH5341" s="141" t="s">
        <v>180</v>
      </c>
      <c r="BI5341" s="141" t="s">
        <v>178</v>
      </c>
      <c r="BJ5341" s="141"/>
      <c r="BK5341" s="141"/>
      <c r="BL5341" s="141" t="s">
        <v>2063</v>
      </c>
      <c r="BM5341" s="141">
        <v>45.324660000000002</v>
      </c>
      <c r="BN5341" s="141">
        <v>-72.810760000000002</v>
      </c>
      <c r="BO5341" s="141">
        <v>1990</v>
      </c>
      <c r="BP5341" s="143" t="s">
        <v>26121</v>
      </c>
      <c r="BQ5341" s="143" t="s">
        <v>17560</v>
      </c>
    </row>
    <row r="5342" spans="15:69" x14ac:dyDescent="0.25">
      <c r="O5342" s="225" t="str">
        <f t="shared" si="1294"/>
        <v/>
      </c>
      <c r="BF5342" s="141">
        <v>47017</v>
      </c>
      <c r="BG5342" s="142" t="s">
        <v>21351</v>
      </c>
      <c r="BH5342" s="141" t="s">
        <v>180</v>
      </c>
      <c r="BI5342" s="141" t="s">
        <v>191</v>
      </c>
      <c r="BJ5342" s="141" t="s">
        <v>21352</v>
      </c>
      <c r="BK5342" s="141"/>
      <c r="BL5342" s="141" t="s">
        <v>21353</v>
      </c>
      <c r="BM5342" s="141">
        <v>45.3994</v>
      </c>
      <c r="BN5342" s="141">
        <v>-72.684600000000003</v>
      </c>
      <c r="BO5342" s="141">
        <v>2003</v>
      </c>
      <c r="BP5342" s="143" t="s">
        <v>26045</v>
      </c>
      <c r="BQ5342" s="143" t="s">
        <v>17560</v>
      </c>
    </row>
    <row r="5343" spans="15:69" x14ac:dyDescent="0.25">
      <c r="O5343" s="225" t="str">
        <f t="shared" si="1294"/>
        <v/>
      </c>
      <c r="BF5343" s="141">
        <v>47017</v>
      </c>
      <c r="BG5343" s="142" t="s">
        <v>21354</v>
      </c>
      <c r="BH5343" s="141" t="s">
        <v>180</v>
      </c>
      <c r="BI5343" s="141" t="s">
        <v>191</v>
      </c>
      <c r="BJ5343" s="141" t="s">
        <v>21355</v>
      </c>
      <c r="BK5343" s="141" t="s">
        <v>15494</v>
      </c>
      <c r="BL5343" s="141" t="s">
        <v>21356</v>
      </c>
      <c r="BM5343" s="141">
        <v>45.3765</v>
      </c>
      <c r="BN5343" s="141">
        <v>-72.727000000000004</v>
      </c>
      <c r="BO5343" s="141">
        <v>2008</v>
      </c>
      <c r="BP5343" s="143" t="s">
        <v>26045</v>
      </c>
      <c r="BQ5343" s="143" t="s">
        <v>17560</v>
      </c>
    </row>
    <row r="5344" spans="15:69" x14ac:dyDescent="0.25">
      <c r="O5344" s="225" t="str">
        <f t="shared" si="1294"/>
        <v/>
      </c>
      <c r="BF5344" s="141">
        <v>47025</v>
      </c>
      <c r="BG5344" s="142" t="s">
        <v>22855</v>
      </c>
      <c r="BH5344" s="141" t="s">
        <v>478</v>
      </c>
      <c r="BI5344" s="141" t="s">
        <v>176</v>
      </c>
      <c r="BJ5344" s="141" t="s">
        <v>22856</v>
      </c>
      <c r="BK5344" s="141" t="s">
        <v>2128</v>
      </c>
      <c r="BL5344" s="141" t="s">
        <v>22857</v>
      </c>
      <c r="BM5344" s="141">
        <v>45.347780570874498</v>
      </c>
      <c r="BN5344" s="141">
        <v>-72.512576631144199</v>
      </c>
      <c r="BO5344" s="141">
        <v>1997</v>
      </c>
      <c r="BP5344" s="143" t="s">
        <v>26252</v>
      </c>
      <c r="BQ5344" s="143" t="s">
        <v>17560</v>
      </c>
    </row>
    <row r="5345" spans="15:69" x14ac:dyDescent="0.25">
      <c r="O5345" s="225" t="str">
        <f t="shared" si="1294"/>
        <v/>
      </c>
      <c r="BF5345" s="141">
        <v>47025</v>
      </c>
      <c r="BG5345" s="142" t="s">
        <v>22858</v>
      </c>
      <c r="BH5345" s="141" t="s">
        <v>180</v>
      </c>
      <c r="BI5345" s="141" t="s">
        <v>191</v>
      </c>
      <c r="BJ5345" s="141" t="s">
        <v>22859</v>
      </c>
      <c r="BK5345" s="141" t="s">
        <v>3459</v>
      </c>
      <c r="BL5345" s="141" t="s">
        <v>22860</v>
      </c>
      <c r="BM5345" s="141">
        <v>45.337333999999998</v>
      </c>
      <c r="BN5345" s="141">
        <v>-72.534324999999995</v>
      </c>
      <c r="BO5345" s="141">
        <v>1970</v>
      </c>
      <c r="BP5345" s="143" t="s">
        <v>25150</v>
      </c>
      <c r="BQ5345" s="143" t="s">
        <v>17560</v>
      </c>
    </row>
    <row r="5346" spans="15:69" x14ac:dyDescent="0.25">
      <c r="O5346" s="225" t="str">
        <f t="shared" si="1294"/>
        <v/>
      </c>
      <c r="BF5346" s="141">
        <v>47025</v>
      </c>
      <c r="BG5346" s="142" t="s">
        <v>22861</v>
      </c>
      <c r="BH5346" s="141" t="s">
        <v>478</v>
      </c>
      <c r="BI5346" s="141" t="s">
        <v>186</v>
      </c>
      <c r="BJ5346" s="141" t="s">
        <v>2018</v>
      </c>
      <c r="BK5346" s="141" t="s">
        <v>12952</v>
      </c>
      <c r="BL5346" s="141" t="s">
        <v>16080</v>
      </c>
      <c r="BM5346" s="141">
        <v>45.352139999999999</v>
      </c>
      <c r="BN5346" s="141">
        <v>-72.534189999999995</v>
      </c>
      <c r="BO5346" s="141">
        <v>1972</v>
      </c>
      <c r="BP5346" s="143" t="s">
        <v>24619</v>
      </c>
      <c r="BQ5346" s="143" t="s">
        <v>17560</v>
      </c>
    </row>
    <row r="5347" spans="15:69" x14ac:dyDescent="0.25">
      <c r="O5347" s="225" t="str">
        <f t="shared" si="1294"/>
        <v/>
      </c>
      <c r="BF5347" s="141">
        <v>47025</v>
      </c>
      <c r="BG5347" s="142" t="s">
        <v>22862</v>
      </c>
      <c r="BH5347" s="141" t="s">
        <v>180</v>
      </c>
      <c r="BI5347" s="141" t="s">
        <v>178</v>
      </c>
      <c r="BJ5347" s="141" t="s">
        <v>2406</v>
      </c>
      <c r="BK5347" s="141" t="s">
        <v>6120</v>
      </c>
      <c r="BL5347" s="141" t="s">
        <v>22863</v>
      </c>
      <c r="BM5347" s="141">
        <v>45.350918</v>
      </c>
      <c r="BN5347" s="141">
        <v>-72.517105000000001</v>
      </c>
      <c r="BO5347" s="141">
        <v>1985</v>
      </c>
      <c r="BP5347" s="143" t="s">
        <v>26253</v>
      </c>
      <c r="BQ5347" s="143" t="s">
        <v>17560</v>
      </c>
    </row>
    <row r="5348" spans="15:69" x14ac:dyDescent="0.25">
      <c r="O5348" s="225" t="str">
        <f t="shared" si="1294"/>
        <v/>
      </c>
      <c r="BF5348" s="141">
        <v>49048</v>
      </c>
      <c r="BG5348" s="142" t="s">
        <v>23004</v>
      </c>
      <c r="BH5348" s="141" t="s">
        <v>478</v>
      </c>
      <c r="BI5348" s="141" t="s">
        <v>186</v>
      </c>
      <c r="BJ5348" s="141" t="s">
        <v>23005</v>
      </c>
      <c r="BK5348" s="141"/>
      <c r="BL5348" s="141" t="s">
        <v>23003</v>
      </c>
      <c r="BM5348" s="141">
        <v>45.847909999999999</v>
      </c>
      <c r="BN5348" s="141">
        <v>-72.583129999999997</v>
      </c>
      <c r="BO5348" s="141">
        <v>1984</v>
      </c>
      <c r="BP5348" s="143" t="s">
        <v>26284</v>
      </c>
      <c r="BQ5348" s="143" t="s">
        <v>17560</v>
      </c>
    </row>
    <row r="5349" spans="15:69" x14ac:dyDescent="0.25">
      <c r="O5349" s="225" t="str">
        <f t="shared" si="1294"/>
        <v/>
      </c>
      <c r="BF5349" s="141">
        <v>49058</v>
      </c>
      <c r="BG5349" s="142" t="s">
        <v>23313</v>
      </c>
      <c r="BH5349" s="141" t="s">
        <v>180</v>
      </c>
      <c r="BI5349" s="141" t="s">
        <v>191</v>
      </c>
      <c r="BJ5349" s="141" t="s">
        <v>23314</v>
      </c>
      <c r="BK5349" s="141" t="s">
        <v>1931</v>
      </c>
      <c r="BL5349" s="141" t="s">
        <v>19503</v>
      </c>
      <c r="BM5349" s="141">
        <v>45.890556500000002</v>
      </c>
      <c r="BN5349" s="141">
        <v>-72.505549799999898</v>
      </c>
      <c r="BO5349" s="141">
        <v>1990</v>
      </c>
      <c r="BP5349" s="143" t="s">
        <v>26345</v>
      </c>
      <c r="BQ5349" s="143" t="s">
        <v>17560</v>
      </c>
    </row>
    <row r="5350" spans="15:69" x14ac:dyDescent="0.25">
      <c r="O5350" s="225" t="str">
        <f t="shared" si="1294"/>
        <v/>
      </c>
      <c r="BF5350" s="141">
        <v>49040</v>
      </c>
      <c r="BG5350" s="142" t="s">
        <v>23099</v>
      </c>
      <c r="BH5350" s="141" t="s">
        <v>478</v>
      </c>
      <c r="BI5350" s="141" t="s">
        <v>176</v>
      </c>
      <c r="BJ5350" s="141" t="s">
        <v>1553</v>
      </c>
      <c r="BK5350" s="141" t="s">
        <v>23100</v>
      </c>
      <c r="BL5350" s="141" t="s">
        <v>1616</v>
      </c>
      <c r="BM5350" s="141">
        <v>45.756630000000001</v>
      </c>
      <c r="BN5350" s="141">
        <v>-72.494960000000006</v>
      </c>
      <c r="BO5350" s="141">
        <v>1995</v>
      </c>
      <c r="BP5350" s="143" t="s">
        <v>26723</v>
      </c>
      <c r="BQ5350" s="143" t="s">
        <v>27848</v>
      </c>
    </row>
    <row r="5351" spans="15:69" x14ac:dyDescent="0.25">
      <c r="O5351" s="225" t="str">
        <f t="shared" si="1294"/>
        <v/>
      </c>
      <c r="BF5351" s="141">
        <v>49058</v>
      </c>
      <c r="BG5351" s="142" t="s">
        <v>23315</v>
      </c>
      <c r="BH5351" s="141" t="s">
        <v>180</v>
      </c>
      <c r="BI5351" s="141" t="s">
        <v>191</v>
      </c>
      <c r="BJ5351" s="141" t="s">
        <v>23316</v>
      </c>
      <c r="BK5351" s="141" t="s">
        <v>2082</v>
      </c>
      <c r="BL5351" s="141" t="s">
        <v>23300</v>
      </c>
      <c r="BM5351" s="141">
        <v>45.878422499999999</v>
      </c>
      <c r="BN5351" s="141">
        <v>-72.473947699999997</v>
      </c>
      <c r="BO5351" s="141">
        <v>1990</v>
      </c>
      <c r="BP5351" s="143" t="s">
        <v>26345</v>
      </c>
      <c r="BQ5351" s="143" t="s">
        <v>17560</v>
      </c>
    </row>
    <row r="5352" spans="15:69" x14ac:dyDescent="0.25">
      <c r="O5352" s="225" t="str">
        <f t="shared" si="1294"/>
        <v/>
      </c>
      <c r="BF5352" s="141">
        <v>49058</v>
      </c>
      <c r="BG5352" s="142" t="s">
        <v>23317</v>
      </c>
      <c r="BH5352" s="141" t="s">
        <v>180</v>
      </c>
      <c r="BI5352" s="141" t="s">
        <v>191</v>
      </c>
      <c r="BJ5352" s="141" t="s">
        <v>23318</v>
      </c>
      <c r="BK5352" s="141" t="s">
        <v>23319</v>
      </c>
      <c r="BL5352" s="141" t="s">
        <v>23320</v>
      </c>
      <c r="BM5352" s="141">
        <v>45.901763299999999</v>
      </c>
      <c r="BN5352" s="141">
        <v>-72.503756199999998</v>
      </c>
      <c r="BO5352" s="141">
        <v>1990</v>
      </c>
      <c r="BP5352" s="143" t="s">
        <v>26345</v>
      </c>
      <c r="BQ5352" s="143" t="s">
        <v>17560</v>
      </c>
    </row>
    <row r="5353" spans="15:69" x14ac:dyDescent="0.25">
      <c r="O5353" s="225" t="str">
        <f t="shared" si="1294"/>
        <v/>
      </c>
      <c r="BF5353" s="141">
        <v>49058</v>
      </c>
      <c r="BG5353" s="142" t="s">
        <v>23321</v>
      </c>
      <c r="BH5353" s="141" t="s">
        <v>180</v>
      </c>
      <c r="BI5353" s="141" t="s">
        <v>191</v>
      </c>
      <c r="BJ5353" s="141" t="s">
        <v>2961</v>
      </c>
      <c r="BK5353" s="141" t="s">
        <v>23322</v>
      </c>
      <c r="BL5353" s="141" t="s">
        <v>23323</v>
      </c>
      <c r="BM5353" s="141">
        <v>45.852570100000001</v>
      </c>
      <c r="BN5353" s="141">
        <v>-72.369660800000005</v>
      </c>
      <c r="BO5353" s="141">
        <v>1990</v>
      </c>
      <c r="BP5353" s="143" t="s">
        <v>26345</v>
      </c>
      <c r="BQ5353" s="143" t="s">
        <v>17560</v>
      </c>
    </row>
    <row r="5354" spans="15:69" x14ac:dyDescent="0.25">
      <c r="O5354" s="225" t="str">
        <f t="shared" si="1294"/>
        <v/>
      </c>
      <c r="BF5354" s="141">
        <v>49058</v>
      </c>
      <c r="BG5354" s="142" t="s">
        <v>23324</v>
      </c>
      <c r="BH5354" s="141" t="s">
        <v>180</v>
      </c>
      <c r="BI5354" s="141" t="s">
        <v>191</v>
      </c>
      <c r="BJ5354" s="141" t="s">
        <v>23325</v>
      </c>
      <c r="BK5354" s="141" t="s">
        <v>12090</v>
      </c>
      <c r="BL5354" s="141" t="s">
        <v>23326</v>
      </c>
      <c r="BM5354" s="141">
        <v>45.8581389</v>
      </c>
      <c r="BN5354" s="141">
        <v>-72.451016100000004</v>
      </c>
      <c r="BO5354" s="141">
        <v>1990</v>
      </c>
      <c r="BP5354" s="143" t="s">
        <v>26345</v>
      </c>
      <c r="BQ5354" s="143" t="s">
        <v>17560</v>
      </c>
    </row>
    <row r="5355" spans="15:69" x14ac:dyDescent="0.25">
      <c r="O5355" s="225" t="str">
        <f t="shared" si="1294"/>
        <v/>
      </c>
      <c r="BF5355" s="141">
        <v>49058</v>
      </c>
      <c r="BG5355" s="142" t="s">
        <v>23327</v>
      </c>
      <c r="BH5355" s="141" t="s">
        <v>180</v>
      </c>
      <c r="BI5355" s="141" t="s">
        <v>191</v>
      </c>
      <c r="BJ5355" s="141" t="s">
        <v>23328</v>
      </c>
      <c r="BK5355" s="141" t="s">
        <v>23329</v>
      </c>
      <c r="BL5355" s="141" t="s">
        <v>23330</v>
      </c>
      <c r="BM5355" s="141">
        <v>45.864035299999998</v>
      </c>
      <c r="BN5355" s="141">
        <v>-72.515489900000006</v>
      </c>
      <c r="BO5355" s="141">
        <v>1990</v>
      </c>
      <c r="BP5355" s="143" t="s">
        <v>26345</v>
      </c>
      <c r="BQ5355" s="143" t="s">
        <v>17560</v>
      </c>
    </row>
    <row r="5356" spans="15:69" x14ac:dyDescent="0.25">
      <c r="O5356" s="225" t="str">
        <f t="shared" si="1294"/>
        <v/>
      </c>
      <c r="BF5356" s="141">
        <v>49058</v>
      </c>
      <c r="BG5356" s="142" t="s">
        <v>23331</v>
      </c>
      <c r="BH5356" s="141" t="s">
        <v>180</v>
      </c>
      <c r="BI5356" s="141" t="s">
        <v>191</v>
      </c>
      <c r="BJ5356" s="141" t="s">
        <v>23332</v>
      </c>
      <c r="BK5356" s="141" t="s">
        <v>22908</v>
      </c>
      <c r="BL5356" s="141" t="s">
        <v>23298</v>
      </c>
      <c r="BM5356" s="141">
        <v>45.900058700000002</v>
      </c>
      <c r="BN5356" s="141">
        <v>-72.5304722999999</v>
      </c>
      <c r="BO5356" s="141">
        <v>1990</v>
      </c>
      <c r="BP5356" s="143" t="s">
        <v>26345</v>
      </c>
      <c r="BQ5356" s="143" t="s">
        <v>17560</v>
      </c>
    </row>
    <row r="5357" spans="15:69" x14ac:dyDescent="0.25">
      <c r="O5357" s="225" t="str">
        <f t="shared" si="1294"/>
        <v/>
      </c>
      <c r="BF5357" s="141">
        <v>49058</v>
      </c>
      <c r="BG5357" s="142" t="s">
        <v>23333</v>
      </c>
      <c r="BH5357" s="141" t="s">
        <v>180</v>
      </c>
      <c r="BI5357" s="141" t="s">
        <v>191</v>
      </c>
      <c r="BJ5357" s="141" t="s">
        <v>23334</v>
      </c>
      <c r="BK5357" s="141" t="s">
        <v>17184</v>
      </c>
      <c r="BL5357" s="141" t="s">
        <v>23335</v>
      </c>
      <c r="BM5357" s="141">
        <v>45.913868299999997</v>
      </c>
      <c r="BN5357" s="141">
        <v>-72.537039100000001</v>
      </c>
      <c r="BO5357" s="141">
        <v>1990</v>
      </c>
      <c r="BP5357" s="143" t="s">
        <v>26345</v>
      </c>
      <c r="BQ5357" s="143" t="s">
        <v>17560</v>
      </c>
    </row>
    <row r="5358" spans="15:69" x14ac:dyDescent="0.25">
      <c r="O5358" s="225" t="str">
        <f t="shared" si="1294"/>
        <v/>
      </c>
      <c r="BF5358" s="141">
        <v>49058</v>
      </c>
      <c r="BG5358" s="142" t="s">
        <v>23336</v>
      </c>
      <c r="BH5358" s="141" t="s">
        <v>180</v>
      </c>
      <c r="BI5358" s="141" t="s">
        <v>191</v>
      </c>
      <c r="BJ5358" s="141" t="s">
        <v>23337</v>
      </c>
      <c r="BK5358" s="141" t="s">
        <v>23338</v>
      </c>
      <c r="BL5358" s="141" t="s">
        <v>23339</v>
      </c>
      <c r="BM5358" s="141">
        <v>45.894317399999998</v>
      </c>
      <c r="BN5358" s="141">
        <v>-72.537083300000006</v>
      </c>
      <c r="BO5358" s="141">
        <v>1990</v>
      </c>
      <c r="BP5358" s="143" t="s">
        <v>26345</v>
      </c>
      <c r="BQ5358" s="143" t="s">
        <v>17560</v>
      </c>
    </row>
    <row r="5359" spans="15:69" x14ac:dyDescent="0.25">
      <c r="O5359" s="225" t="str">
        <f t="shared" si="1294"/>
        <v/>
      </c>
      <c r="BF5359" s="141">
        <v>49058</v>
      </c>
      <c r="BG5359" s="142" t="s">
        <v>23340</v>
      </c>
      <c r="BH5359" s="141" t="s">
        <v>180</v>
      </c>
      <c r="BI5359" s="141" t="s">
        <v>191</v>
      </c>
      <c r="BJ5359" s="141" t="s">
        <v>23341</v>
      </c>
      <c r="BK5359" s="141" t="s">
        <v>5017</v>
      </c>
      <c r="BL5359" s="141" t="s">
        <v>23342</v>
      </c>
      <c r="BM5359" s="141">
        <v>45.8660882</v>
      </c>
      <c r="BN5359" s="141">
        <v>-72.509015699999907</v>
      </c>
      <c r="BO5359" s="141">
        <v>1990</v>
      </c>
      <c r="BP5359" s="143" t="s">
        <v>26345</v>
      </c>
      <c r="BQ5359" s="143" t="s">
        <v>17560</v>
      </c>
    </row>
    <row r="5360" spans="15:69" x14ac:dyDescent="0.25">
      <c r="O5360" s="225" t="str">
        <f t="shared" si="1294"/>
        <v/>
      </c>
      <c r="BF5360" s="141">
        <v>49058</v>
      </c>
      <c r="BG5360" s="142" t="s">
        <v>23343</v>
      </c>
      <c r="BH5360" s="141" t="s">
        <v>180</v>
      </c>
      <c r="BI5360" s="141" t="s">
        <v>191</v>
      </c>
      <c r="BJ5360" s="141" t="s">
        <v>23344</v>
      </c>
      <c r="BK5360" s="141" t="s">
        <v>22062</v>
      </c>
      <c r="BL5360" s="141" t="s">
        <v>23345</v>
      </c>
      <c r="BM5360" s="141">
        <v>45.888049100000003</v>
      </c>
      <c r="BN5360" s="141">
        <v>-72.505815299999995</v>
      </c>
      <c r="BO5360" s="141">
        <v>1990</v>
      </c>
      <c r="BP5360" s="143" t="s">
        <v>26345</v>
      </c>
      <c r="BQ5360" s="143" t="s">
        <v>17560</v>
      </c>
    </row>
    <row r="5361" spans="15:69" x14ac:dyDescent="0.25">
      <c r="O5361" s="225" t="str">
        <f t="shared" si="1294"/>
        <v/>
      </c>
      <c r="BF5361" s="141">
        <v>49113</v>
      </c>
      <c r="BG5361" s="142" t="s">
        <v>23212</v>
      </c>
      <c r="BH5361" s="141" t="s">
        <v>180</v>
      </c>
      <c r="BI5361" s="141" t="s">
        <v>191</v>
      </c>
      <c r="BJ5361" s="141" t="s">
        <v>23213</v>
      </c>
      <c r="BK5361" s="141" t="s">
        <v>1708</v>
      </c>
      <c r="BL5361" s="141" t="s">
        <v>2063</v>
      </c>
      <c r="BM5361" s="141">
        <v>45.888269999999999</v>
      </c>
      <c r="BN5361" s="141">
        <v>-72.785129999999995</v>
      </c>
      <c r="BO5361" s="141">
        <v>1982</v>
      </c>
      <c r="BP5361" s="143" t="s">
        <v>26324</v>
      </c>
      <c r="BQ5361" s="143" t="s">
        <v>17560</v>
      </c>
    </row>
    <row r="5362" spans="15:69" x14ac:dyDescent="0.25">
      <c r="O5362" s="225" t="str">
        <f t="shared" si="1294"/>
        <v/>
      </c>
      <c r="BF5362" s="141">
        <v>49113</v>
      </c>
      <c r="BG5362" s="142" t="s">
        <v>23214</v>
      </c>
      <c r="BH5362" s="141" t="s">
        <v>478</v>
      </c>
      <c r="BI5362" s="141" t="s">
        <v>176</v>
      </c>
      <c r="BJ5362" s="141" t="s">
        <v>23215</v>
      </c>
      <c r="BK5362" s="141" t="s">
        <v>2144</v>
      </c>
      <c r="BL5362" s="141" t="s">
        <v>12527</v>
      </c>
      <c r="BM5362" s="141">
        <v>45.882429999999999</v>
      </c>
      <c r="BN5362" s="141">
        <v>-72.74042</v>
      </c>
      <c r="BO5362" s="141">
        <v>2013</v>
      </c>
      <c r="BP5362" s="143" t="s">
        <v>26325</v>
      </c>
      <c r="BQ5362" s="143" t="s">
        <v>17560</v>
      </c>
    </row>
    <row r="5363" spans="15:69" x14ac:dyDescent="0.25">
      <c r="O5363" s="225" t="str">
        <f t="shared" si="1294"/>
        <v/>
      </c>
      <c r="BF5363" s="141">
        <v>50023</v>
      </c>
      <c r="BG5363" s="142" t="s">
        <v>22881</v>
      </c>
      <c r="BH5363" s="141" t="s">
        <v>478</v>
      </c>
      <c r="BI5363" s="141" t="s">
        <v>176</v>
      </c>
      <c r="BJ5363" s="141" t="s">
        <v>2482</v>
      </c>
      <c r="BK5363" s="141" t="s">
        <v>11056</v>
      </c>
      <c r="BL5363" s="141" t="s">
        <v>2303</v>
      </c>
      <c r="BM5363" s="141">
        <v>46.15</v>
      </c>
      <c r="BN5363" s="141">
        <v>-72.317089999999993</v>
      </c>
      <c r="BO5363" s="141">
        <v>1989</v>
      </c>
      <c r="BP5363" s="143" t="s">
        <v>26259</v>
      </c>
      <c r="BQ5363" s="143" t="s">
        <v>17560</v>
      </c>
    </row>
    <row r="5364" spans="15:69" x14ac:dyDescent="0.25">
      <c r="O5364" s="225" t="str">
        <f t="shared" si="1294"/>
        <v/>
      </c>
      <c r="BF5364" s="141">
        <v>49058</v>
      </c>
      <c r="BG5364" s="142" t="s">
        <v>23346</v>
      </c>
      <c r="BH5364" s="141" t="s">
        <v>180</v>
      </c>
      <c r="BI5364" s="141" t="s">
        <v>191</v>
      </c>
      <c r="BJ5364" s="141" t="s">
        <v>23347</v>
      </c>
      <c r="BK5364" s="141" t="s">
        <v>23348</v>
      </c>
      <c r="BL5364" s="141" t="s">
        <v>23349</v>
      </c>
      <c r="BM5364" s="141">
        <v>45.905374399999999</v>
      </c>
      <c r="BN5364" s="141">
        <v>-72.543552999999903</v>
      </c>
      <c r="BO5364" s="141">
        <v>1990</v>
      </c>
      <c r="BP5364" s="143" t="s">
        <v>26345</v>
      </c>
      <c r="BQ5364" s="143" t="s">
        <v>17560</v>
      </c>
    </row>
    <row r="5365" spans="15:69" x14ac:dyDescent="0.25">
      <c r="O5365" s="225" t="str">
        <f t="shared" si="1294"/>
        <v/>
      </c>
      <c r="BF5365" s="141">
        <v>49058</v>
      </c>
      <c r="BG5365" s="142" t="s">
        <v>23350</v>
      </c>
      <c r="BH5365" s="141" t="s">
        <v>180</v>
      </c>
      <c r="BI5365" s="141" t="s">
        <v>191</v>
      </c>
      <c r="BJ5365" s="141" t="s">
        <v>23351</v>
      </c>
      <c r="BK5365" s="141" t="s">
        <v>23352</v>
      </c>
      <c r="BL5365" s="141" t="s">
        <v>23353</v>
      </c>
      <c r="BM5365" s="141">
        <v>45.856786</v>
      </c>
      <c r="BN5365" s="141">
        <v>-72.489000299999901</v>
      </c>
      <c r="BO5365" s="141">
        <v>1990</v>
      </c>
      <c r="BP5365" s="143" t="s">
        <v>26345</v>
      </c>
      <c r="BQ5365" s="143" t="s">
        <v>17560</v>
      </c>
    </row>
    <row r="5366" spans="15:69" x14ac:dyDescent="0.25">
      <c r="O5366" s="225" t="str">
        <f t="shared" si="1294"/>
        <v/>
      </c>
      <c r="BF5366" s="141">
        <v>50005</v>
      </c>
      <c r="BG5366" s="142" t="s">
        <v>23254</v>
      </c>
      <c r="BH5366" s="141" t="s">
        <v>180</v>
      </c>
      <c r="BI5366" s="141" t="s">
        <v>178</v>
      </c>
      <c r="BJ5366" s="141" t="s">
        <v>2514</v>
      </c>
      <c r="BK5366" s="141" t="s">
        <v>14167</v>
      </c>
      <c r="BL5366" s="141" t="s">
        <v>12604</v>
      </c>
      <c r="BM5366" s="141">
        <v>46.126750000000001</v>
      </c>
      <c r="BN5366" s="141">
        <v>-72.255330000000001</v>
      </c>
      <c r="BO5366" s="141">
        <v>1986</v>
      </c>
      <c r="BP5366" s="143" t="s">
        <v>26331</v>
      </c>
      <c r="BQ5366" s="143" t="s">
        <v>27848</v>
      </c>
    </row>
    <row r="5367" spans="15:69" x14ac:dyDescent="0.25">
      <c r="O5367" s="225" t="str">
        <f t="shared" si="1294"/>
        <v/>
      </c>
      <c r="BF5367" s="141">
        <v>49070</v>
      </c>
      <c r="BG5367" s="142" t="s">
        <v>22947</v>
      </c>
      <c r="BH5367" s="141" t="s">
        <v>478</v>
      </c>
      <c r="BI5367" s="141" t="s">
        <v>186</v>
      </c>
      <c r="BJ5367" s="141"/>
      <c r="BK5367" s="141" t="s">
        <v>10171</v>
      </c>
      <c r="BL5367" s="141" t="s">
        <v>3903</v>
      </c>
      <c r="BM5367" s="141">
        <v>45.93683</v>
      </c>
      <c r="BN5367" s="141">
        <v>-72.428280000000001</v>
      </c>
      <c r="BO5367" s="141">
        <v>1987</v>
      </c>
      <c r="BP5367" s="143" t="s">
        <v>26276</v>
      </c>
      <c r="BQ5367" s="143" t="s">
        <v>27848</v>
      </c>
    </row>
    <row r="5368" spans="15:69" x14ac:dyDescent="0.25">
      <c r="O5368" s="225" t="str">
        <f t="shared" si="1294"/>
        <v/>
      </c>
      <c r="BF5368" s="141">
        <v>49070</v>
      </c>
      <c r="BG5368" s="142" t="s">
        <v>22948</v>
      </c>
      <c r="BH5368" s="141" t="s">
        <v>478</v>
      </c>
      <c r="BI5368" s="141" t="s">
        <v>177</v>
      </c>
      <c r="BJ5368" s="141"/>
      <c r="BK5368" s="141" t="s">
        <v>16597</v>
      </c>
      <c r="BL5368" s="141" t="s">
        <v>22949</v>
      </c>
      <c r="BM5368" s="141">
        <v>45.927610000000001</v>
      </c>
      <c r="BN5368" s="141">
        <v>-72.421480000000003</v>
      </c>
      <c r="BO5368" s="141">
        <v>1995</v>
      </c>
      <c r="BP5368" s="143"/>
      <c r="BQ5368" s="143" t="s">
        <v>27848</v>
      </c>
    </row>
    <row r="5369" spans="15:69" x14ac:dyDescent="0.25">
      <c r="O5369" s="225" t="str">
        <f t="shared" si="1294"/>
        <v/>
      </c>
      <c r="BF5369" s="141">
        <v>49070</v>
      </c>
      <c r="BG5369" s="142" t="s">
        <v>22950</v>
      </c>
      <c r="BH5369" s="141" t="s">
        <v>478</v>
      </c>
      <c r="BI5369" s="141" t="s">
        <v>176</v>
      </c>
      <c r="BJ5369" s="141" t="s">
        <v>2110</v>
      </c>
      <c r="BK5369" s="141" t="s">
        <v>16597</v>
      </c>
      <c r="BL5369" s="141" t="s">
        <v>22951</v>
      </c>
      <c r="BM5369" s="141">
        <v>45.927770000000002</v>
      </c>
      <c r="BN5369" s="141">
        <v>-72.421319999999994</v>
      </c>
      <c r="BO5369" s="141">
        <v>1995</v>
      </c>
      <c r="BP5369" s="143"/>
      <c r="BQ5369" s="143" t="s">
        <v>27848</v>
      </c>
    </row>
    <row r="5370" spans="15:69" x14ac:dyDescent="0.25">
      <c r="O5370" s="225" t="str">
        <f t="shared" si="1294"/>
        <v/>
      </c>
      <c r="BF5370" s="141">
        <v>49070</v>
      </c>
      <c r="BG5370" s="142" t="s">
        <v>22952</v>
      </c>
      <c r="BH5370" s="141" t="s">
        <v>478</v>
      </c>
      <c r="BI5370" s="141" t="s">
        <v>176</v>
      </c>
      <c r="BJ5370" s="141" t="s">
        <v>22953</v>
      </c>
      <c r="BK5370" s="141" t="s">
        <v>22954</v>
      </c>
      <c r="BL5370" s="141" t="s">
        <v>22955</v>
      </c>
      <c r="BM5370" s="141">
        <v>45.913260000000001</v>
      </c>
      <c r="BN5370" s="141">
        <v>-72.444680000000005</v>
      </c>
      <c r="BO5370" s="141">
        <v>1980</v>
      </c>
      <c r="BP5370" s="143"/>
      <c r="BQ5370" s="143" t="s">
        <v>27848</v>
      </c>
    </row>
    <row r="5371" spans="15:69" x14ac:dyDescent="0.25">
      <c r="O5371" s="225" t="str">
        <f t="shared" si="1294"/>
        <v/>
      </c>
      <c r="BF5371" s="141">
        <v>49070</v>
      </c>
      <c r="BG5371" s="142" t="s">
        <v>22956</v>
      </c>
      <c r="BH5371" s="141" t="s">
        <v>478</v>
      </c>
      <c r="BI5371" s="141" t="s">
        <v>176</v>
      </c>
      <c r="BJ5371" s="141" t="s">
        <v>22957</v>
      </c>
      <c r="BK5371" s="141" t="s">
        <v>1708</v>
      </c>
      <c r="BL5371" s="141" t="s">
        <v>22958</v>
      </c>
      <c r="BM5371" s="141">
        <v>45.925910000000002</v>
      </c>
      <c r="BN5371" s="141">
        <v>-72.417159999999996</v>
      </c>
      <c r="BO5371" s="141">
        <v>1977</v>
      </c>
      <c r="BP5371" s="143"/>
      <c r="BQ5371" s="143" t="s">
        <v>27848</v>
      </c>
    </row>
    <row r="5372" spans="15:69" x14ac:dyDescent="0.25">
      <c r="O5372" s="225" t="str">
        <f t="shared" si="1294"/>
        <v/>
      </c>
      <c r="BF5372" s="141">
        <v>49070</v>
      </c>
      <c r="BG5372" s="142" t="s">
        <v>22959</v>
      </c>
      <c r="BH5372" s="141" t="s">
        <v>478</v>
      </c>
      <c r="BI5372" s="141" t="s">
        <v>176</v>
      </c>
      <c r="BJ5372" s="141" t="s">
        <v>26587</v>
      </c>
      <c r="BK5372" s="141" t="s">
        <v>17353</v>
      </c>
      <c r="BL5372" s="141" t="s">
        <v>27486</v>
      </c>
      <c r="BM5372" s="141">
        <v>45.925910000000002</v>
      </c>
      <c r="BN5372" s="141">
        <v>-72.417159999999996</v>
      </c>
      <c r="BO5372" s="141">
        <v>1996</v>
      </c>
      <c r="BP5372" s="143"/>
      <c r="BQ5372" s="143" t="s">
        <v>27848</v>
      </c>
    </row>
    <row r="5373" spans="15:69" x14ac:dyDescent="0.25">
      <c r="O5373" s="225" t="str">
        <f t="shared" si="1294"/>
        <v/>
      </c>
      <c r="BF5373" s="141">
        <v>50023</v>
      </c>
      <c r="BG5373" s="142" t="s">
        <v>22882</v>
      </c>
      <c r="BH5373" s="141" t="s">
        <v>478</v>
      </c>
      <c r="BI5373" s="141" t="s">
        <v>176</v>
      </c>
      <c r="BJ5373" s="141" t="s">
        <v>22883</v>
      </c>
      <c r="BK5373" s="141" t="s">
        <v>22884</v>
      </c>
      <c r="BL5373" s="141" t="s">
        <v>22885</v>
      </c>
      <c r="BM5373" s="141">
        <v>46.155839999999998</v>
      </c>
      <c r="BN5373" s="141">
        <v>-72.301630000000003</v>
      </c>
      <c r="BO5373" s="141">
        <v>2012</v>
      </c>
      <c r="BP5373" s="143" t="s">
        <v>26260</v>
      </c>
      <c r="BQ5373" s="143" t="s">
        <v>17560</v>
      </c>
    </row>
    <row r="5374" spans="15:69" x14ac:dyDescent="0.25">
      <c r="O5374" s="225" t="str">
        <f t="shared" si="1294"/>
        <v/>
      </c>
      <c r="BF5374" s="141">
        <v>50042</v>
      </c>
      <c r="BG5374" s="142" t="s">
        <v>22886</v>
      </c>
      <c r="BH5374" s="141" t="s">
        <v>478</v>
      </c>
      <c r="BI5374" s="141" t="s">
        <v>177</v>
      </c>
      <c r="BJ5374" s="141"/>
      <c r="BK5374" s="141"/>
      <c r="BL5374" s="141" t="s">
        <v>3095</v>
      </c>
      <c r="BM5374" s="141">
        <v>46.105441270674397</v>
      </c>
      <c r="BN5374" s="141">
        <v>-72.375686302156197</v>
      </c>
      <c r="BO5374" s="141">
        <v>1965</v>
      </c>
      <c r="BP5374" s="143" t="s">
        <v>26261</v>
      </c>
      <c r="BQ5374" s="143" t="s">
        <v>17560</v>
      </c>
    </row>
    <row r="5375" spans="15:69" x14ac:dyDescent="0.25">
      <c r="O5375" s="225" t="str">
        <f t="shared" si="1294"/>
        <v/>
      </c>
      <c r="BF5375" s="141">
        <v>50042</v>
      </c>
      <c r="BG5375" s="142" t="s">
        <v>22887</v>
      </c>
      <c r="BH5375" s="141" t="s">
        <v>478</v>
      </c>
      <c r="BI5375" s="141" t="s">
        <v>176</v>
      </c>
      <c r="BJ5375" s="141" t="s">
        <v>1553</v>
      </c>
      <c r="BK5375" s="141" t="s">
        <v>4155</v>
      </c>
      <c r="BL5375" s="141" t="s">
        <v>3095</v>
      </c>
      <c r="BM5375" s="141">
        <v>46.1043428487</v>
      </c>
      <c r="BN5375" s="141">
        <v>-72.376853272999995</v>
      </c>
      <c r="BO5375" s="141">
        <v>1965</v>
      </c>
      <c r="BP5375" s="143" t="s">
        <v>26262</v>
      </c>
      <c r="BQ5375" s="143" t="s">
        <v>17560</v>
      </c>
    </row>
    <row r="5376" spans="15:69" x14ac:dyDescent="0.25">
      <c r="O5376" s="225" t="str">
        <f t="shared" si="1294"/>
        <v/>
      </c>
      <c r="BF5376" s="141">
        <v>50042</v>
      </c>
      <c r="BG5376" s="142" t="s">
        <v>22888</v>
      </c>
      <c r="BH5376" s="141" t="s">
        <v>478</v>
      </c>
      <c r="BI5376" s="141" t="s">
        <v>176</v>
      </c>
      <c r="BJ5376" s="141" t="s">
        <v>22889</v>
      </c>
      <c r="BK5376" s="141"/>
      <c r="BL5376" s="141" t="s">
        <v>15228</v>
      </c>
      <c r="BM5376" s="141">
        <v>46.1043428487</v>
      </c>
      <c r="BN5376" s="141">
        <v>-72.376853272999995</v>
      </c>
      <c r="BO5376" s="141">
        <v>1980</v>
      </c>
      <c r="BP5376" s="143"/>
      <c r="BQ5376" s="143" t="s">
        <v>17560</v>
      </c>
    </row>
    <row r="5377" spans="15:69" x14ac:dyDescent="0.25">
      <c r="O5377" s="225" t="str">
        <f t="shared" si="1294"/>
        <v/>
      </c>
      <c r="BF5377" s="141">
        <v>50042</v>
      </c>
      <c r="BG5377" s="142" t="s">
        <v>22890</v>
      </c>
      <c r="BH5377" s="141" t="s">
        <v>478</v>
      </c>
      <c r="BI5377" s="141" t="s">
        <v>176</v>
      </c>
      <c r="BJ5377" s="141" t="s">
        <v>22891</v>
      </c>
      <c r="BK5377" s="141"/>
      <c r="BL5377" s="141" t="s">
        <v>15228</v>
      </c>
      <c r="BM5377" s="141">
        <v>46.104312582299997</v>
      </c>
      <c r="BN5377" s="141">
        <v>-72.376677634900005</v>
      </c>
      <c r="BO5377" s="141">
        <v>2007</v>
      </c>
      <c r="BP5377" s="143"/>
      <c r="BQ5377" s="143" t="s">
        <v>17560</v>
      </c>
    </row>
    <row r="5378" spans="15:69" x14ac:dyDescent="0.25">
      <c r="O5378" s="225" t="str">
        <f t="shared" si="1294"/>
        <v/>
      </c>
      <c r="BF5378" s="141">
        <v>50042</v>
      </c>
      <c r="BG5378" s="142" t="s">
        <v>23185</v>
      </c>
      <c r="BH5378" s="141" t="s">
        <v>180</v>
      </c>
      <c r="BI5378" s="141" t="s">
        <v>178</v>
      </c>
      <c r="BJ5378" s="141"/>
      <c r="BK5378" s="141" t="s">
        <v>2062</v>
      </c>
      <c r="BL5378" s="141" t="s">
        <v>23186</v>
      </c>
      <c r="BM5378" s="141">
        <v>46.113590037661297</v>
      </c>
      <c r="BN5378" s="141">
        <v>-72.397324151119193</v>
      </c>
      <c r="BO5378" s="141">
        <v>1996</v>
      </c>
      <c r="BP5378" s="143" t="s">
        <v>26315</v>
      </c>
      <c r="BQ5378" s="143" t="s">
        <v>17560</v>
      </c>
    </row>
    <row r="5379" spans="15:69" x14ac:dyDescent="0.25">
      <c r="O5379" s="225" t="str">
        <f t="shared" si="1294"/>
        <v/>
      </c>
      <c r="BF5379" s="141">
        <v>50042</v>
      </c>
      <c r="BG5379" s="142" t="s">
        <v>23187</v>
      </c>
      <c r="BH5379" s="141" t="s">
        <v>180</v>
      </c>
      <c r="BI5379" s="141" t="s">
        <v>191</v>
      </c>
      <c r="BJ5379" s="141" t="s">
        <v>23188</v>
      </c>
      <c r="BK5379" s="141" t="s">
        <v>1931</v>
      </c>
      <c r="BL5379" s="141" t="s">
        <v>23189</v>
      </c>
      <c r="BM5379" s="141">
        <v>46.103949660309901</v>
      </c>
      <c r="BN5379" s="141">
        <v>-72.374546507087103</v>
      </c>
      <c r="BO5379" s="141">
        <v>1996</v>
      </c>
      <c r="BP5379" s="143" t="s">
        <v>26316</v>
      </c>
      <c r="BQ5379" s="143" t="s">
        <v>17560</v>
      </c>
    </row>
    <row r="5380" spans="15:69" x14ac:dyDescent="0.25">
      <c r="O5380" s="225" t="str">
        <f t="shared" si="1294"/>
        <v/>
      </c>
      <c r="BF5380" s="141">
        <v>50042</v>
      </c>
      <c r="BG5380" s="142" t="s">
        <v>23190</v>
      </c>
      <c r="BH5380" s="141" t="s">
        <v>180</v>
      </c>
      <c r="BI5380" s="141" t="s">
        <v>191</v>
      </c>
      <c r="BJ5380" s="141" t="s">
        <v>14191</v>
      </c>
      <c r="BK5380" s="141" t="s">
        <v>17130</v>
      </c>
      <c r="BL5380" s="141" t="s">
        <v>23191</v>
      </c>
      <c r="BM5380" s="141">
        <v>46.106408517031703</v>
      </c>
      <c r="BN5380" s="141">
        <v>-72.3784075143206</v>
      </c>
      <c r="BO5380" s="141">
        <v>1996</v>
      </c>
      <c r="BP5380" s="143" t="s">
        <v>26317</v>
      </c>
      <c r="BQ5380" s="143" t="s">
        <v>17560</v>
      </c>
    </row>
    <row r="5381" spans="15:69" x14ac:dyDescent="0.25">
      <c r="O5381" s="225" t="str">
        <f t="shared" si="1294"/>
        <v/>
      </c>
      <c r="BF5381" s="141">
        <v>50042</v>
      </c>
      <c r="BG5381" s="142" t="s">
        <v>23192</v>
      </c>
      <c r="BH5381" s="141" t="s">
        <v>180</v>
      </c>
      <c r="BI5381" s="141" t="s">
        <v>191</v>
      </c>
      <c r="BJ5381" s="141" t="s">
        <v>23193</v>
      </c>
      <c r="BK5381" s="141" t="s">
        <v>1815</v>
      </c>
      <c r="BL5381" s="141" t="s">
        <v>23194</v>
      </c>
      <c r="BM5381" s="141">
        <v>46.1032162097681</v>
      </c>
      <c r="BN5381" s="141">
        <v>-72.368557252615105</v>
      </c>
      <c r="BO5381" s="141">
        <v>1996</v>
      </c>
      <c r="BP5381" s="143" t="s">
        <v>26318</v>
      </c>
      <c r="BQ5381" s="143" t="s">
        <v>17560</v>
      </c>
    </row>
    <row r="5382" spans="15:69" x14ac:dyDescent="0.25">
      <c r="O5382" s="225" t="str">
        <f t="shared" si="1294"/>
        <v/>
      </c>
      <c r="BF5382" s="141">
        <v>50042</v>
      </c>
      <c r="BG5382" s="142" t="s">
        <v>23195</v>
      </c>
      <c r="BH5382" s="141" t="s">
        <v>478</v>
      </c>
      <c r="BI5382" s="141" t="s">
        <v>177</v>
      </c>
      <c r="BJ5382" s="141"/>
      <c r="BK5382" s="141" t="s">
        <v>1788</v>
      </c>
      <c r="BL5382" s="141" t="s">
        <v>23196</v>
      </c>
      <c r="BM5382" s="141">
        <v>46.103922400000002</v>
      </c>
      <c r="BN5382" s="141">
        <v>-72.366817099999906</v>
      </c>
      <c r="BO5382" s="141">
        <v>1965</v>
      </c>
      <c r="BP5382" s="143" t="s">
        <v>26319</v>
      </c>
      <c r="BQ5382" s="143" t="s">
        <v>17560</v>
      </c>
    </row>
    <row r="5383" spans="15:69" x14ac:dyDescent="0.25">
      <c r="O5383" s="225" t="str">
        <f t="shared" si="1294"/>
        <v/>
      </c>
      <c r="BF5383" s="141">
        <v>50042</v>
      </c>
      <c r="BG5383" s="142" t="s">
        <v>23197</v>
      </c>
      <c r="BH5383" s="141" t="s">
        <v>478</v>
      </c>
      <c r="BI5383" s="141" t="s">
        <v>186</v>
      </c>
      <c r="BJ5383" s="141" t="s">
        <v>23198</v>
      </c>
      <c r="BK5383" s="141" t="s">
        <v>4155</v>
      </c>
      <c r="BL5383" s="141" t="s">
        <v>23199</v>
      </c>
      <c r="BM5383" s="141">
        <v>46.105440000000002</v>
      </c>
      <c r="BN5383" s="141">
        <v>-72.375690000000006</v>
      </c>
      <c r="BO5383" s="141">
        <v>1965</v>
      </c>
      <c r="BP5383" s="143" t="s">
        <v>26320</v>
      </c>
      <c r="BQ5383" s="143" t="s">
        <v>17560</v>
      </c>
    </row>
    <row r="5384" spans="15:69" x14ac:dyDescent="0.25">
      <c r="O5384" s="225" t="str">
        <f t="shared" si="1294"/>
        <v/>
      </c>
      <c r="BF5384" s="141">
        <v>50050</v>
      </c>
      <c r="BG5384" s="142" t="s">
        <v>23207</v>
      </c>
      <c r="BH5384" s="141" t="s">
        <v>478</v>
      </c>
      <c r="BI5384" s="141" t="s">
        <v>177</v>
      </c>
      <c r="BJ5384" s="141"/>
      <c r="BK5384" s="141" t="s">
        <v>5506</v>
      </c>
      <c r="BL5384" s="141" t="s">
        <v>10988</v>
      </c>
      <c r="BM5384" s="141">
        <v>46.078589999999998</v>
      </c>
      <c r="BN5384" s="141">
        <v>-72.466880000000003</v>
      </c>
      <c r="BO5384" s="141">
        <v>1997</v>
      </c>
      <c r="BP5384" s="143" t="s">
        <v>26322</v>
      </c>
      <c r="BQ5384" s="143" t="s">
        <v>17560</v>
      </c>
    </row>
    <row r="5385" spans="15:69" x14ac:dyDescent="0.25">
      <c r="O5385" s="225" t="str">
        <f t="shared" si="1294"/>
        <v/>
      </c>
      <c r="BF5385" s="141">
        <v>50050</v>
      </c>
      <c r="BG5385" s="142" t="s">
        <v>23208</v>
      </c>
      <c r="BH5385" s="141" t="s">
        <v>180</v>
      </c>
      <c r="BI5385" s="141" t="s">
        <v>191</v>
      </c>
      <c r="BJ5385" s="141" t="s">
        <v>23209</v>
      </c>
      <c r="BK5385" s="141" t="s">
        <v>23210</v>
      </c>
      <c r="BL5385" s="141" t="s">
        <v>12660</v>
      </c>
      <c r="BM5385" s="141">
        <v>46.084820000000001</v>
      </c>
      <c r="BN5385" s="141">
        <v>-72.471350000000001</v>
      </c>
      <c r="BO5385" s="141">
        <v>1989</v>
      </c>
      <c r="BP5385" s="143" t="s">
        <v>26323</v>
      </c>
      <c r="BQ5385" s="143" t="s">
        <v>17560</v>
      </c>
    </row>
    <row r="5386" spans="15:69" x14ac:dyDescent="0.25">
      <c r="O5386" s="225" t="str">
        <f t="shared" si="1294"/>
        <v/>
      </c>
      <c r="BF5386" s="141">
        <v>50050</v>
      </c>
      <c r="BG5386" s="142" t="s">
        <v>23259</v>
      </c>
      <c r="BH5386" s="141" t="s">
        <v>180</v>
      </c>
      <c r="BI5386" s="141" t="s">
        <v>178</v>
      </c>
      <c r="BJ5386" s="141" t="s">
        <v>1686</v>
      </c>
      <c r="BK5386" s="141" t="s">
        <v>2738</v>
      </c>
      <c r="BL5386" s="141" t="s">
        <v>23206</v>
      </c>
      <c r="BM5386" s="141">
        <v>46.088920000000002</v>
      </c>
      <c r="BN5386" s="141">
        <v>-72.465609999999998</v>
      </c>
      <c r="BO5386" s="141">
        <v>1996</v>
      </c>
      <c r="BP5386" s="143" t="s">
        <v>26335</v>
      </c>
      <c r="BQ5386" s="143" t="s">
        <v>17560</v>
      </c>
    </row>
    <row r="5387" spans="15:69" x14ac:dyDescent="0.25">
      <c r="O5387" s="225" t="str">
        <f t="shared" si="1294"/>
        <v/>
      </c>
      <c r="BF5387" s="141">
        <v>50072</v>
      </c>
      <c r="BG5387" s="142" t="s">
        <v>23274</v>
      </c>
      <c r="BH5387" s="141" t="s">
        <v>180</v>
      </c>
      <c r="BI5387" s="141" t="s">
        <v>191</v>
      </c>
      <c r="BJ5387" s="141" t="s">
        <v>23275</v>
      </c>
      <c r="BK5387" s="141" t="s">
        <v>1708</v>
      </c>
      <c r="BL5387" s="141" t="s">
        <v>23265</v>
      </c>
      <c r="BM5387" s="141">
        <v>46.221937500000003</v>
      </c>
      <c r="BN5387" s="141">
        <v>-72.611166900000001</v>
      </c>
      <c r="BO5387" s="141">
        <v>1996</v>
      </c>
      <c r="BP5387" s="143"/>
      <c r="BQ5387" s="143" t="s">
        <v>17560</v>
      </c>
    </row>
    <row r="5388" spans="15:69" x14ac:dyDescent="0.25">
      <c r="O5388" s="225" t="str">
        <f t="shared" si="1294"/>
        <v/>
      </c>
      <c r="BF5388" s="141">
        <v>50072</v>
      </c>
      <c r="BG5388" s="142" t="s">
        <v>23107</v>
      </c>
      <c r="BH5388" s="141" t="s">
        <v>180</v>
      </c>
      <c r="BI5388" s="141" t="s">
        <v>191</v>
      </c>
      <c r="BJ5388" s="141" t="s">
        <v>23108</v>
      </c>
      <c r="BK5388" s="141" t="s">
        <v>3299</v>
      </c>
      <c r="BL5388" s="141" t="s">
        <v>23109</v>
      </c>
      <c r="BM5388" s="141">
        <v>46.135039999999996</v>
      </c>
      <c r="BN5388" s="141">
        <v>-72.370480000000001</v>
      </c>
      <c r="BO5388" s="141">
        <v>1996</v>
      </c>
      <c r="BP5388" s="143"/>
      <c r="BQ5388" s="143" t="s">
        <v>17560</v>
      </c>
    </row>
    <row r="5389" spans="15:69" x14ac:dyDescent="0.25">
      <c r="O5389" s="225" t="str">
        <f t="shared" si="1294"/>
        <v/>
      </c>
      <c r="BF5389" s="141">
        <v>50072</v>
      </c>
      <c r="BG5389" s="142" t="s">
        <v>23110</v>
      </c>
      <c r="BH5389" s="141" t="s">
        <v>180</v>
      </c>
      <c r="BI5389" s="141" t="s">
        <v>191</v>
      </c>
      <c r="BJ5389" s="141" t="s">
        <v>23111</v>
      </c>
      <c r="BK5389" s="141" t="s">
        <v>5175</v>
      </c>
      <c r="BL5389" s="141" t="s">
        <v>13100</v>
      </c>
      <c r="BM5389" s="141">
        <v>46.138770000000001</v>
      </c>
      <c r="BN5389" s="141">
        <v>-72.376840000000001</v>
      </c>
      <c r="BO5389" s="141">
        <v>1996</v>
      </c>
      <c r="BP5389" s="143"/>
      <c r="BQ5389" s="143" t="s">
        <v>17560</v>
      </c>
    </row>
    <row r="5390" spans="15:69" x14ac:dyDescent="0.25">
      <c r="O5390" s="225" t="str">
        <f t="shared" ref="O5390:O5453" si="1295">IF(OR(B5390="",C5390="",G5390="",H5390="",I5390="",AND(J5390="",BW5390=FALSE),AND(K5390="",BX5390=FALSE),AND(L5390="",BY5390=FALSE),AND(M5390="",BZ5390=FALSE)),"",(IF(AND(100&gt;=CG5390,CG5390&gt;80),"A",IF(AND(80&gt;=CG5390,CG5390&gt;60),"B",IF(AND(60&gt;=CG5390,CG5390&gt;40),"C",IF(AND(40&gt;=CG5390,CG5390&gt;20),"D","E"))))))</f>
        <v/>
      </c>
      <c r="BF5390" s="141">
        <v>50072</v>
      </c>
      <c r="BG5390" s="142" t="s">
        <v>23112</v>
      </c>
      <c r="BH5390" s="141" t="s">
        <v>180</v>
      </c>
      <c r="BI5390" s="141" t="s">
        <v>191</v>
      </c>
      <c r="BJ5390" s="141" t="s">
        <v>23113</v>
      </c>
      <c r="BK5390" s="141"/>
      <c r="BL5390" s="141" t="s">
        <v>4102</v>
      </c>
      <c r="BM5390" s="141">
        <v>46.141930000000002</v>
      </c>
      <c r="BN5390" s="141">
        <v>-72.384029999999996</v>
      </c>
      <c r="BO5390" s="141">
        <v>1996</v>
      </c>
      <c r="BP5390" s="143"/>
      <c r="BQ5390" s="143" t="s">
        <v>17560</v>
      </c>
    </row>
    <row r="5391" spans="15:69" x14ac:dyDescent="0.25">
      <c r="O5391" s="225" t="str">
        <f t="shared" si="1295"/>
        <v/>
      </c>
      <c r="BF5391" s="141">
        <v>50065</v>
      </c>
      <c r="BG5391" s="142" t="s">
        <v>23260</v>
      </c>
      <c r="BH5391" s="141" t="s">
        <v>478</v>
      </c>
      <c r="BI5391" s="141" t="s">
        <v>176</v>
      </c>
      <c r="BJ5391" s="141"/>
      <c r="BK5391" s="141"/>
      <c r="BL5391" s="141" t="s">
        <v>18281</v>
      </c>
      <c r="BM5391" s="141">
        <v>46.18318</v>
      </c>
      <c r="BN5391" s="141">
        <v>-72.501459999999994</v>
      </c>
      <c r="BO5391" s="141">
        <v>2009</v>
      </c>
      <c r="BP5391" s="143" t="s">
        <v>26336</v>
      </c>
      <c r="BQ5391" s="143" t="s">
        <v>27848</v>
      </c>
    </row>
    <row r="5392" spans="15:69" x14ac:dyDescent="0.25">
      <c r="O5392" s="225" t="str">
        <f t="shared" si="1295"/>
        <v/>
      </c>
      <c r="BF5392" s="141">
        <v>50065</v>
      </c>
      <c r="BG5392" s="142" t="s">
        <v>23261</v>
      </c>
      <c r="BH5392" s="141" t="s">
        <v>180</v>
      </c>
      <c r="BI5392" s="141" t="s">
        <v>178</v>
      </c>
      <c r="BJ5392" s="141"/>
      <c r="BK5392" s="141" t="s">
        <v>23262</v>
      </c>
      <c r="BL5392" s="141" t="s">
        <v>18281</v>
      </c>
      <c r="BM5392" s="141">
        <v>46.193680000000001</v>
      </c>
      <c r="BN5392" s="141">
        <v>-72.52525</v>
      </c>
      <c r="BO5392" s="141">
        <v>2001</v>
      </c>
      <c r="BP5392" s="143" t="s">
        <v>484</v>
      </c>
      <c r="BQ5392" s="143" t="s">
        <v>27848</v>
      </c>
    </row>
    <row r="5393" spans="15:69" x14ac:dyDescent="0.25">
      <c r="O5393" s="225" t="str">
        <f t="shared" si="1295"/>
        <v/>
      </c>
      <c r="BF5393" s="141">
        <v>51008</v>
      </c>
      <c r="BG5393" s="142" t="s">
        <v>11377</v>
      </c>
      <c r="BH5393" s="141" t="s">
        <v>478</v>
      </c>
      <c r="BI5393" s="141" t="s">
        <v>1268</v>
      </c>
      <c r="BJ5393" s="141" t="s">
        <v>11378</v>
      </c>
      <c r="BK5393" s="141"/>
      <c r="BL5393" s="141"/>
      <c r="BM5393" s="141">
        <v>46.329689999999999</v>
      </c>
      <c r="BN5393" s="141">
        <v>-73.118290000000002</v>
      </c>
      <c r="BO5393" s="141">
        <v>1997</v>
      </c>
      <c r="BP5393" s="143" t="s">
        <v>24560</v>
      </c>
      <c r="BQ5393" s="143" t="s">
        <v>17560</v>
      </c>
    </row>
    <row r="5394" spans="15:69" x14ac:dyDescent="0.25">
      <c r="O5394" s="225" t="str">
        <f t="shared" si="1295"/>
        <v/>
      </c>
      <c r="BF5394" s="141">
        <v>51015</v>
      </c>
      <c r="BG5394" s="142" t="s">
        <v>11491</v>
      </c>
      <c r="BH5394" s="141" t="s">
        <v>180</v>
      </c>
      <c r="BI5394" s="141" t="s">
        <v>191</v>
      </c>
      <c r="BJ5394" s="141" t="s">
        <v>3136</v>
      </c>
      <c r="BK5394" s="141" t="s">
        <v>1664</v>
      </c>
      <c r="BL5394" s="141" t="s">
        <v>1234</v>
      </c>
      <c r="BM5394" s="141">
        <v>46.227144457060497</v>
      </c>
      <c r="BN5394" s="141">
        <v>-72.925743035777998</v>
      </c>
      <c r="BO5394" s="141">
        <v>1995</v>
      </c>
      <c r="BP5394" s="143"/>
      <c r="BQ5394" s="143" t="s">
        <v>17560</v>
      </c>
    </row>
    <row r="5395" spans="15:69" x14ac:dyDescent="0.25">
      <c r="O5395" s="225" t="str">
        <f t="shared" si="1295"/>
        <v/>
      </c>
      <c r="BF5395" s="141">
        <v>51015</v>
      </c>
      <c r="BG5395" s="142" t="s">
        <v>11492</v>
      </c>
      <c r="BH5395" s="141" t="s">
        <v>180</v>
      </c>
      <c r="BI5395" s="141" t="s">
        <v>191</v>
      </c>
      <c r="BJ5395" s="141" t="s">
        <v>3265</v>
      </c>
      <c r="BK5395" s="141" t="s">
        <v>1876</v>
      </c>
      <c r="BL5395" s="141" t="s">
        <v>11493</v>
      </c>
      <c r="BM5395" s="141">
        <v>46.274436999999999</v>
      </c>
      <c r="BN5395" s="141">
        <v>-72.936321000000007</v>
      </c>
      <c r="BO5395" s="141">
        <v>1995</v>
      </c>
      <c r="BP5395" s="143"/>
      <c r="BQ5395" s="143" t="s">
        <v>17560</v>
      </c>
    </row>
    <row r="5396" spans="15:69" x14ac:dyDescent="0.25">
      <c r="O5396" s="225" t="str">
        <f t="shared" si="1295"/>
        <v/>
      </c>
      <c r="BF5396" s="141">
        <v>51015</v>
      </c>
      <c r="BG5396" s="142" t="s">
        <v>11494</v>
      </c>
      <c r="BH5396" s="141" t="s">
        <v>180</v>
      </c>
      <c r="BI5396" s="141" t="s">
        <v>191</v>
      </c>
      <c r="BJ5396" s="141" t="s">
        <v>3146</v>
      </c>
      <c r="BK5396" s="141" t="s">
        <v>11495</v>
      </c>
      <c r="BL5396" s="141" t="s">
        <v>11496</v>
      </c>
      <c r="BM5396" s="141">
        <v>46.262196000000003</v>
      </c>
      <c r="BN5396" s="141">
        <v>-72.880105</v>
      </c>
      <c r="BO5396" s="141">
        <v>2013</v>
      </c>
      <c r="BP5396" s="143"/>
      <c r="BQ5396" s="143" t="s">
        <v>17560</v>
      </c>
    </row>
    <row r="5397" spans="15:69" x14ac:dyDescent="0.25">
      <c r="O5397" s="225" t="str">
        <f t="shared" si="1295"/>
        <v/>
      </c>
      <c r="BF5397" s="141">
        <v>51015</v>
      </c>
      <c r="BG5397" s="142" t="s">
        <v>11497</v>
      </c>
      <c r="BH5397" s="141" t="s">
        <v>180</v>
      </c>
      <c r="BI5397" s="141" t="s">
        <v>1269</v>
      </c>
      <c r="BJ5397" s="141" t="s">
        <v>11498</v>
      </c>
      <c r="BK5397" s="141" t="s">
        <v>11499</v>
      </c>
      <c r="BL5397" s="141" t="s">
        <v>11500</v>
      </c>
      <c r="BM5397" s="141">
        <v>46.251328999999998</v>
      </c>
      <c r="BN5397" s="141">
        <v>-72.936912000000007</v>
      </c>
      <c r="BO5397" s="141">
        <v>1995</v>
      </c>
      <c r="BP5397" s="143" t="s">
        <v>24606</v>
      </c>
      <c r="BQ5397" s="143" t="s">
        <v>17560</v>
      </c>
    </row>
    <row r="5398" spans="15:69" x14ac:dyDescent="0.25">
      <c r="O5398" s="225" t="str">
        <f t="shared" si="1295"/>
        <v/>
      </c>
      <c r="BF5398" s="141">
        <v>50072</v>
      </c>
      <c r="BG5398" s="142" t="s">
        <v>23114</v>
      </c>
      <c r="BH5398" s="141" t="s">
        <v>180</v>
      </c>
      <c r="BI5398" s="141" t="s">
        <v>191</v>
      </c>
      <c r="BJ5398" s="141" t="s">
        <v>23115</v>
      </c>
      <c r="BK5398" s="141" t="s">
        <v>17470</v>
      </c>
      <c r="BL5398" s="141" t="s">
        <v>23116</v>
      </c>
      <c r="BM5398" s="141">
        <v>46.14208</v>
      </c>
      <c r="BN5398" s="141">
        <v>-72.375960000000006</v>
      </c>
      <c r="BO5398" s="141">
        <v>1996</v>
      </c>
      <c r="BP5398" s="143"/>
      <c r="BQ5398" s="143" t="s">
        <v>17560</v>
      </c>
    </row>
    <row r="5399" spans="15:69" x14ac:dyDescent="0.25">
      <c r="O5399" s="225" t="str">
        <f t="shared" si="1295"/>
        <v/>
      </c>
      <c r="BF5399" s="141">
        <v>50072</v>
      </c>
      <c r="BG5399" s="142" t="s">
        <v>23117</v>
      </c>
      <c r="BH5399" s="141" t="s">
        <v>180</v>
      </c>
      <c r="BI5399" s="141" t="s">
        <v>191</v>
      </c>
      <c r="BJ5399" s="141" t="s">
        <v>23118</v>
      </c>
      <c r="BK5399" s="141" t="s">
        <v>23119</v>
      </c>
      <c r="BL5399" s="141" t="s">
        <v>23120</v>
      </c>
      <c r="BM5399" s="141">
        <v>46.163139999999999</v>
      </c>
      <c r="BN5399" s="141">
        <v>-72.365840000000006</v>
      </c>
      <c r="BO5399" s="141">
        <v>1996</v>
      </c>
      <c r="BP5399" s="143"/>
      <c r="BQ5399" s="143" t="s">
        <v>17560</v>
      </c>
    </row>
    <row r="5400" spans="15:69" x14ac:dyDescent="0.25">
      <c r="O5400" s="225" t="str">
        <f t="shared" si="1295"/>
        <v/>
      </c>
      <c r="BF5400" s="141">
        <v>50072</v>
      </c>
      <c r="BG5400" s="142" t="s">
        <v>23121</v>
      </c>
      <c r="BH5400" s="141" t="s">
        <v>180</v>
      </c>
      <c r="BI5400" s="141" t="s">
        <v>191</v>
      </c>
      <c r="BJ5400" s="141" t="s">
        <v>2070</v>
      </c>
      <c r="BK5400" s="141" t="s">
        <v>1980</v>
      </c>
      <c r="BL5400" s="141" t="s">
        <v>23122</v>
      </c>
      <c r="BM5400" s="141">
        <v>46.149799999999999</v>
      </c>
      <c r="BN5400" s="141">
        <v>-72.385419999999996</v>
      </c>
      <c r="BO5400" s="141">
        <v>1996</v>
      </c>
      <c r="BP5400" s="143"/>
      <c r="BQ5400" s="143" t="s">
        <v>17560</v>
      </c>
    </row>
    <row r="5401" spans="15:69" x14ac:dyDescent="0.25">
      <c r="O5401" s="225" t="str">
        <f t="shared" si="1295"/>
        <v/>
      </c>
      <c r="BF5401" s="141">
        <v>50072</v>
      </c>
      <c r="BG5401" s="142" t="s">
        <v>23123</v>
      </c>
      <c r="BH5401" s="141" t="s">
        <v>180</v>
      </c>
      <c r="BI5401" s="141" t="s">
        <v>191</v>
      </c>
      <c r="BJ5401" s="141" t="s">
        <v>2074</v>
      </c>
      <c r="BK5401" s="141" t="s">
        <v>14640</v>
      </c>
      <c r="BL5401" s="141" t="s">
        <v>23122</v>
      </c>
      <c r="BM5401" s="141">
        <v>46.133789999999998</v>
      </c>
      <c r="BN5401" s="141">
        <v>-72.379360000000005</v>
      </c>
      <c r="BO5401" s="141">
        <v>1996</v>
      </c>
      <c r="BP5401" s="143"/>
      <c r="BQ5401" s="143" t="s">
        <v>17560</v>
      </c>
    </row>
    <row r="5402" spans="15:69" x14ac:dyDescent="0.25">
      <c r="O5402" s="225" t="str">
        <f t="shared" si="1295"/>
        <v/>
      </c>
      <c r="BF5402" s="141">
        <v>50072</v>
      </c>
      <c r="BG5402" s="142" t="s">
        <v>23124</v>
      </c>
      <c r="BH5402" s="141" t="s">
        <v>180</v>
      </c>
      <c r="BI5402" s="141" t="s">
        <v>191</v>
      </c>
      <c r="BJ5402" s="141" t="s">
        <v>3133</v>
      </c>
      <c r="BK5402" s="141" t="s">
        <v>23125</v>
      </c>
      <c r="BL5402" s="141" t="s">
        <v>23122</v>
      </c>
      <c r="BM5402" s="141">
        <v>46.160269999999997</v>
      </c>
      <c r="BN5402" s="141">
        <v>-72.372919999999993</v>
      </c>
      <c r="BO5402" s="141">
        <v>1996</v>
      </c>
      <c r="BP5402" s="143"/>
      <c r="BQ5402" s="143" t="s">
        <v>17560</v>
      </c>
    </row>
    <row r="5403" spans="15:69" x14ac:dyDescent="0.25">
      <c r="O5403" s="225" t="str">
        <f t="shared" si="1295"/>
        <v/>
      </c>
      <c r="BF5403" s="141">
        <v>50072</v>
      </c>
      <c r="BG5403" s="142" t="s">
        <v>23126</v>
      </c>
      <c r="BH5403" s="141" t="s">
        <v>180</v>
      </c>
      <c r="BI5403" s="141" t="s">
        <v>191</v>
      </c>
      <c r="BJ5403" s="141" t="s">
        <v>23127</v>
      </c>
      <c r="BK5403" s="141" t="s">
        <v>23128</v>
      </c>
      <c r="BL5403" s="141" t="s">
        <v>23122</v>
      </c>
      <c r="BM5403" s="141">
        <v>46.162230000000001</v>
      </c>
      <c r="BN5403" s="141">
        <v>-72.37115</v>
      </c>
      <c r="BO5403" s="141">
        <v>1996</v>
      </c>
      <c r="BP5403" s="143"/>
      <c r="BQ5403" s="143" t="s">
        <v>17560</v>
      </c>
    </row>
    <row r="5404" spans="15:69" x14ac:dyDescent="0.25">
      <c r="O5404" s="225" t="str">
        <f t="shared" si="1295"/>
        <v/>
      </c>
      <c r="BF5404" s="141">
        <v>51015</v>
      </c>
      <c r="BG5404" s="142" t="s">
        <v>11501</v>
      </c>
      <c r="BH5404" s="141" t="s">
        <v>180</v>
      </c>
      <c r="BI5404" s="141" t="s">
        <v>191</v>
      </c>
      <c r="BJ5404" s="141" t="s">
        <v>11502</v>
      </c>
      <c r="BK5404" s="141"/>
      <c r="BL5404" s="141" t="s">
        <v>11503</v>
      </c>
      <c r="BM5404" s="141">
        <v>46.226866000000001</v>
      </c>
      <c r="BN5404" s="141">
        <v>-72.947528000000005</v>
      </c>
      <c r="BO5404" s="141">
        <v>1985</v>
      </c>
      <c r="BP5404" s="143"/>
      <c r="BQ5404" s="143" t="s">
        <v>17560</v>
      </c>
    </row>
    <row r="5405" spans="15:69" x14ac:dyDescent="0.25">
      <c r="O5405" s="225" t="str">
        <f t="shared" si="1295"/>
        <v/>
      </c>
      <c r="BF5405" s="141">
        <v>51015</v>
      </c>
      <c r="BG5405" s="142" t="s">
        <v>11504</v>
      </c>
      <c r="BH5405" s="141" t="s">
        <v>180</v>
      </c>
      <c r="BI5405" s="141" t="s">
        <v>190</v>
      </c>
      <c r="BJ5405" s="141" t="s">
        <v>3407</v>
      </c>
      <c r="BK5405" s="141" t="s">
        <v>11505</v>
      </c>
      <c r="BL5405" s="141" t="s">
        <v>11506</v>
      </c>
      <c r="BM5405" s="141">
        <v>46.248077000000002</v>
      </c>
      <c r="BN5405" s="141">
        <v>-72.939409999999995</v>
      </c>
      <c r="BO5405" s="141">
        <v>2015</v>
      </c>
      <c r="BP5405" s="143"/>
      <c r="BQ5405" s="143" t="s">
        <v>17560</v>
      </c>
    </row>
    <row r="5406" spans="15:69" x14ac:dyDescent="0.25">
      <c r="O5406" s="225" t="str">
        <f t="shared" si="1295"/>
        <v/>
      </c>
      <c r="BF5406" s="141">
        <v>51015</v>
      </c>
      <c r="BG5406" s="142" t="s">
        <v>11507</v>
      </c>
      <c r="BH5406" s="141" t="s">
        <v>478</v>
      </c>
      <c r="BI5406" s="141" t="s">
        <v>1268</v>
      </c>
      <c r="BJ5406" s="141" t="s">
        <v>1565</v>
      </c>
      <c r="BK5406" s="141" t="s">
        <v>11508</v>
      </c>
      <c r="BL5406" s="141" t="s">
        <v>11509</v>
      </c>
      <c r="BM5406" s="141">
        <v>46.257410999999998</v>
      </c>
      <c r="BN5406" s="141">
        <v>-72.955932000000004</v>
      </c>
      <c r="BO5406" s="141">
        <v>2004</v>
      </c>
      <c r="BP5406" s="143"/>
      <c r="BQ5406" s="143" t="s">
        <v>17560</v>
      </c>
    </row>
    <row r="5407" spans="15:69" x14ac:dyDescent="0.25">
      <c r="O5407" s="225" t="str">
        <f t="shared" si="1295"/>
        <v/>
      </c>
      <c r="BF5407" s="141">
        <v>51015</v>
      </c>
      <c r="BG5407" s="142" t="s">
        <v>11510</v>
      </c>
      <c r="BH5407" s="141" t="s">
        <v>478</v>
      </c>
      <c r="BI5407" s="141" t="s">
        <v>176</v>
      </c>
      <c r="BJ5407" s="141" t="s">
        <v>10565</v>
      </c>
      <c r="BK5407" s="141" t="s">
        <v>5039</v>
      </c>
      <c r="BL5407" s="141" t="s">
        <v>10566</v>
      </c>
      <c r="BM5407" s="141">
        <v>46.323892981119997</v>
      </c>
      <c r="BN5407" s="141">
        <v>-73.109681199765504</v>
      </c>
      <c r="BO5407" s="141">
        <v>2004</v>
      </c>
      <c r="BP5407" s="143" t="s">
        <v>24560</v>
      </c>
      <c r="BQ5407" s="143" t="s">
        <v>17560</v>
      </c>
    </row>
    <row r="5408" spans="15:69" x14ac:dyDescent="0.25">
      <c r="O5408" s="225" t="str">
        <f t="shared" si="1295"/>
        <v/>
      </c>
      <c r="BF5408" s="141">
        <v>51008</v>
      </c>
      <c r="BG5408" s="142" t="s">
        <v>11379</v>
      </c>
      <c r="BH5408" s="141" t="s">
        <v>478</v>
      </c>
      <c r="BI5408" s="141" t="s">
        <v>1268</v>
      </c>
      <c r="BJ5408" s="141" t="s">
        <v>11380</v>
      </c>
      <c r="BK5408" s="141"/>
      <c r="BL5408" s="141"/>
      <c r="BM5408" s="141">
        <v>46.29269</v>
      </c>
      <c r="BN5408" s="141">
        <v>-73.063519999999997</v>
      </c>
      <c r="BO5408" s="141">
        <v>1997</v>
      </c>
      <c r="BP5408" s="143" t="s">
        <v>24560</v>
      </c>
      <c r="BQ5408" s="143" t="s">
        <v>17560</v>
      </c>
    </row>
    <row r="5409" spans="15:69" x14ac:dyDescent="0.25">
      <c r="O5409" s="225" t="str">
        <f t="shared" si="1295"/>
        <v/>
      </c>
      <c r="BF5409" s="141">
        <v>20015</v>
      </c>
      <c r="BG5409" s="142" t="s">
        <v>5786</v>
      </c>
      <c r="BH5409" s="141" t="s">
        <v>180</v>
      </c>
      <c r="BI5409" s="141" t="s">
        <v>178</v>
      </c>
      <c r="BJ5409" s="141"/>
      <c r="BK5409" s="141" t="s">
        <v>26531</v>
      </c>
      <c r="BL5409" s="141" t="s">
        <v>26532</v>
      </c>
      <c r="BM5409" s="141">
        <v>46.921297000000003</v>
      </c>
      <c r="BN5409" s="141">
        <v>-70.894565999999998</v>
      </c>
      <c r="BO5409" s="141">
        <v>2006</v>
      </c>
      <c r="BP5409" s="143" t="s">
        <v>26712</v>
      </c>
      <c r="BQ5409" s="143" t="s">
        <v>17560</v>
      </c>
    </row>
    <row r="5410" spans="15:69" x14ac:dyDescent="0.25">
      <c r="O5410" s="225" t="str">
        <f t="shared" si="1295"/>
        <v/>
      </c>
      <c r="BF5410" s="141">
        <v>21005</v>
      </c>
      <c r="BG5410" s="142" t="s">
        <v>5794</v>
      </c>
      <c r="BH5410" s="141" t="s">
        <v>478</v>
      </c>
      <c r="BI5410" s="141" t="s">
        <v>176</v>
      </c>
      <c r="BJ5410" s="141" t="s">
        <v>5795</v>
      </c>
      <c r="BK5410" s="141" t="s">
        <v>5796</v>
      </c>
      <c r="BL5410" s="141" t="s">
        <v>5797</v>
      </c>
      <c r="BM5410" s="141">
        <v>47.148040000000002</v>
      </c>
      <c r="BN5410" s="141">
        <v>-70.772069999999999</v>
      </c>
      <c r="BO5410" s="141">
        <v>2000</v>
      </c>
      <c r="BP5410" s="143" t="s">
        <v>176</v>
      </c>
      <c r="BQ5410" s="143" t="s">
        <v>17560</v>
      </c>
    </row>
    <row r="5411" spans="15:69" x14ac:dyDescent="0.25">
      <c r="O5411" s="225" t="str">
        <f t="shared" si="1295"/>
        <v/>
      </c>
      <c r="BF5411" s="141">
        <v>21005</v>
      </c>
      <c r="BG5411" s="142" t="s">
        <v>5798</v>
      </c>
      <c r="BH5411" s="141" t="s">
        <v>180</v>
      </c>
      <c r="BI5411" s="141" t="s">
        <v>191</v>
      </c>
      <c r="BJ5411" s="141" t="s">
        <v>2257</v>
      </c>
      <c r="BK5411" s="141" t="s">
        <v>1654</v>
      </c>
      <c r="BL5411" s="141" t="s">
        <v>5799</v>
      </c>
      <c r="BM5411" s="141">
        <v>47.142659999999999</v>
      </c>
      <c r="BN5411" s="141">
        <v>-70.772890000000004</v>
      </c>
      <c r="BO5411" s="141">
        <v>2000</v>
      </c>
      <c r="BP5411" s="143" t="s">
        <v>4425</v>
      </c>
      <c r="BQ5411" s="143" t="s">
        <v>17560</v>
      </c>
    </row>
    <row r="5412" spans="15:69" x14ac:dyDescent="0.25">
      <c r="O5412" s="225" t="str">
        <f t="shared" si="1295"/>
        <v/>
      </c>
      <c r="BF5412" s="141">
        <v>21005</v>
      </c>
      <c r="BG5412" s="142" t="s">
        <v>5800</v>
      </c>
      <c r="BH5412" s="141" t="s">
        <v>180</v>
      </c>
      <c r="BI5412" s="141" t="s">
        <v>191</v>
      </c>
      <c r="BJ5412" s="141" t="s">
        <v>2254</v>
      </c>
      <c r="BK5412" s="141" t="s">
        <v>5801</v>
      </c>
      <c r="BL5412" s="141" t="s">
        <v>5790</v>
      </c>
      <c r="BM5412" s="141">
        <v>47.139290000000003</v>
      </c>
      <c r="BN5412" s="141">
        <v>-70.774349999999998</v>
      </c>
      <c r="BO5412" s="141">
        <v>2000</v>
      </c>
      <c r="BP5412" s="143" t="s">
        <v>24410</v>
      </c>
      <c r="BQ5412" s="143" t="s">
        <v>17560</v>
      </c>
    </row>
    <row r="5413" spans="15:69" x14ac:dyDescent="0.25">
      <c r="O5413" s="225" t="str">
        <f t="shared" si="1295"/>
        <v/>
      </c>
      <c r="BF5413" s="141">
        <v>21005</v>
      </c>
      <c r="BG5413" s="142" t="s">
        <v>5802</v>
      </c>
      <c r="BH5413" s="141" t="s">
        <v>180</v>
      </c>
      <c r="BI5413" s="141" t="s">
        <v>191</v>
      </c>
      <c r="BJ5413" s="141" t="s">
        <v>2259</v>
      </c>
      <c r="BK5413" s="141" t="s">
        <v>461</v>
      </c>
      <c r="BL5413" s="141" t="s">
        <v>5799</v>
      </c>
      <c r="BM5413" s="141">
        <v>47.142589999999998</v>
      </c>
      <c r="BN5413" s="141">
        <v>-70.773780000000002</v>
      </c>
      <c r="BO5413" s="141">
        <v>2000</v>
      </c>
      <c r="BP5413" s="143" t="s">
        <v>24411</v>
      </c>
      <c r="BQ5413" s="143" t="s">
        <v>17560</v>
      </c>
    </row>
    <row r="5414" spans="15:69" x14ac:dyDescent="0.25">
      <c r="O5414" s="225" t="str">
        <f t="shared" si="1295"/>
        <v/>
      </c>
      <c r="BF5414" s="141">
        <v>21005</v>
      </c>
      <c r="BG5414" s="142" t="s">
        <v>5803</v>
      </c>
      <c r="BH5414" s="141" t="s">
        <v>478</v>
      </c>
      <c r="BI5414" s="141" t="s">
        <v>186</v>
      </c>
      <c r="BJ5414" s="141" t="s">
        <v>1562</v>
      </c>
      <c r="BK5414" s="141" t="s">
        <v>4155</v>
      </c>
      <c r="BL5414" s="141" t="s">
        <v>5790</v>
      </c>
      <c r="BM5414" s="141">
        <v>47.144010000000002</v>
      </c>
      <c r="BN5414" s="141">
        <v>-70.771129999999999</v>
      </c>
      <c r="BO5414" s="141">
        <v>2000</v>
      </c>
      <c r="BP5414" s="143" t="s">
        <v>1562</v>
      </c>
      <c r="BQ5414" s="143" t="s">
        <v>17560</v>
      </c>
    </row>
    <row r="5415" spans="15:69" x14ac:dyDescent="0.25">
      <c r="O5415" s="225" t="str">
        <f t="shared" si="1295"/>
        <v/>
      </c>
      <c r="BF5415" s="141">
        <v>21020</v>
      </c>
      <c r="BG5415" s="142" t="s">
        <v>5731</v>
      </c>
      <c r="BH5415" s="141" t="s">
        <v>180</v>
      </c>
      <c r="BI5415" s="141" t="s">
        <v>178</v>
      </c>
      <c r="BJ5415" s="141"/>
      <c r="BK5415" s="141" t="s">
        <v>2272</v>
      </c>
      <c r="BL5415" s="141" t="s">
        <v>5732</v>
      </c>
      <c r="BM5415" s="141">
        <v>47.039712265976902</v>
      </c>
      <c r="BN5415" s="141">
        <v>-70.891264939279793</v>
      </c>
      <c r="BO5415" s="141">
        <v>1997</v>
      </c>
      <c r="BP5415" s="143" t="s">
        <v>24393</v>
      </c>
      <c r="BQ5415" s="143" t="s">
        <v>17560</v>
      </c>
    </row>
    <row r="5416" spans="15:69" x14ac:dyDescent="0.25">
      <c r="O5416" s="225" t="str">
        <f t="shared" si="1295"/>
        <v/>
      </c>
      <c r="BF5416" s="141">
        <v>21025</v>
      </c>
      <c r="BG5416" s="142" t="s">
        <v>5664</v>
      </c>
      <c r="BH5416" s="141" t="s">
        <v>180</v>
      </c>
      <c r="BI5416" s="141" t="s">
        <v>191</v>
      </c>
      <c r="BJ5416" s="141"/>
      <c r="BK5416" s="141" t="s">
        <v>2828</v>
      </c>
      <c r="BL5416" s="141" t="s">
        <v>5665</v>
      </c>
      <c r="BM5416" s="141">
        <v>47.0453367666017</v>
      </c>
      <c r="BN5416" s="141">
        <v>-70.882685823803598</v>
      </c>
      <c r="BO5416" s="141">
        <v>1997</v>
      </c>
      <c r="BP5416" s="143" t="s">
        <v>191</v>
      </c>
      <c r="BQ5416" s="143" t="s">
        <v>17560</v>
      </c>
    </row>
    <row r="5417" spans="15:69" x14ac:dyDescent="0.25">
      <c r="O5417" s="225" t="str">
        <f t="shared" si="1295"/>
        <v/>
      </c>
      <c r="BF5417" s="141">
        <v>51020</v>
      </c>
      <c r="BG5417" s="142" t="s">
        <v>11534</v>
      </c>
      <c r="BH5417" s="141" t="s">
        <v>478</v>
      </c>
      <c r="BI5417" s="141" t="s">
        <v>1268</v>
      </c>
      <c r="BJ5417" s="141" t="s">
        <v>10568</v>
      </c>
      <c r="BK5417" s="141" t="s">
        <v>10573</v>
      </c>
      <c r="BL5417" s="141" t="s">
        <v>10574</v>
      </c>
      <c r="BM5417" s="141">
        <v>46.387111034280998</v>
      </c>
      <c r="BN5417" s="141">
        <v>-73.067989300830803</v>
      </c>
      <c r="BO5417" s="141">
        <v>2004</v>
      </c>
      <c r="BP5417" s="143" t="s">
        <v>24560</v>
      </c>
      <c r="BQ5417" s="143" t="s">
        <v>17560</v>
      </c>
    </row>
    <row r="5418" spans="15:69" x14ac:dyDescent="0.25">
      <c r="O5418" s="225" t="str">
        <f t="shared" si="1295"/>
        <v/>
      </c>
      <c r="BF5418" s="141">
        <v>51008</v>
      </c>
      <c r="BG5418" s="142" t="s">
        <v>11381</v>
      </c>
      <c r="BH5418" s="141" t="s">
        <v>478</v>
      </c>
      <c r="BI5418" s="141" t="s">
        <v>1268</v>
      </c>
      <c r="BJ5418" s="141" t="s">
        <v>11382</v>
      </c>
      <c r="BK5418" s="141"/>
      <c r="BL5418" s="141"/>
      <c r="BM5418" s="141">
        <v>46.283439999999999</v>
      </c>
      <c r="BN5418" s="141">
        <v>-73.026960000000003</v>
      </c>
      <c r="BO5418" s="141">
        <v>1997</v>
      </c>
      <c r="BP5418" s="143" t="s">
        <v>24560</v>
      </c>
      <c r="BQ5418" s="143" t="s">
        <v>17560</v>
      </c>
    </row>
    <row r="5419" spans="15:69" x14ac:dyDescent="0.25">
      <c r="O5419" s="225" t="str">
        <f t="shared" si="1295"/>
        <v/>
      </c>
      <c r="BF5419" s="141">
        <v>51015</v>
      </c>
      <c r="BG5419" s="142" t="s">
        <v>11511</v>
      </c>
      <c r="BH5419" s="141" t="s">
        <v>478</v>
      </c>
      <c r="BI5419" s="141" t="s">
        <v>1268</v>
      </c>
      <c r="BJ5419" s="141" t="s">
        <v>10568</v>
      </c>
      <c r="BK5419" s="141" t="s">
        <v>5039</v>
      </c>
      <c r="BL5419" s="141" t="s">
        <v>10566</v>
      </c>
      <c r="BM5419" s="141">
        <v>46.323892981119997</v>
      </c>
      <c r="BN5419" s="141">
        <v>-73.109681199765504</v>
      </c>
      <c r="BO5419" s="141">
        <v>2004</v>
      </c>
      <c r="BP5419" s="143" t="s">
        <v>24560</v>
      </c>
      <c r="BQ5419" s="143" t="s">
        <v>17560</v>
      </c>
    </row>
    <row r="5420" spans="15:69" x14ac:dyDescent="0.25">
      <c r="O5420" s="225" t="str">
        <f t="shared" si="1295"/>
        <v/>
      </c>
      <c r="BF5420" s="141">
        <v>51040</v>
      </c>
      <c r="BG5420" s="142" t="s">
        <v>10637</v>
      </c>
      <c r="BH5420" s="141" t="s">
        <v>478</v>
      </c>
      <c r="BI5420" s="141" t="s">
        <v>186</v>
      </c>
      <c r="BJ5420" s="141" t="s">
        <v>10628</v>
      </c>
      <c r="BK5420" s="141" t="s">
        <v>10629</v>
      </c>
      <c r="BL5420" s="141" t="s">
        <v>10630</v>
      </c>
      <c r="BM5420" s="141">
        <v>46.339174567056297</v>
      </c>
      <c r="BN5420" s="141">
        <v>-73.098379773677706</v>
      </c>
      <c r="BO5420" s="141">
        <v>2014</v>
      </c>
      <c r="BP5420" s="143" t="s">
        <v>24571</v>
      </c>
      <c r="BQ5420" s="143" t="s">
        <v>17560</v>
      </c>
    </row>
    <row r="5421" spans="15:69" x14ac:dyDescent="0.25">
      <c r="O5421" s="225" t="str">
        <f t="shared" si="1295"/>
        <v/>
      </c>
      <c r="BF5421" s="141">
        <v>51040</v>
      </c>
      <c r="BG5421" s="142" t="s">
        <v>10638</v>
      </c>
      <c r="BH5421" s="141" t="s">
        <v>478</v>
      </c>
      <c r="BI5421" s="141" t="s">
        <v>176</v>
      </c>
      <c r="BJ5421" s="141" t="s">
        <v>10565</v>
      </c>
      <c r="BK5421" s="141" t="s">
        <v>5039</v>
      </c>
      <c r="BL5421" s="141" t="s">
        <v>10566</v>
      </c>
      <c r="BM5421" s="141">
        <v>46.323892981119997</v>
      </c>
      <c r="BN5421" s="141">
        <v>-73.109681199765504</v>
      </c>
      <c r="BO5421" s="141">
        <v>2004</v>
      </c>
      <c r="BP5421" s="143" t="s">
        <v>24560</v>
      </c>
      <c r="BQ5421" s="143" t="s">
        <v>17560</v>
      </c>
    </row>
    <row r="5422" spans="15:69" x14ac:dyDescent="0.25">
      <c r="O5422" s="225" t="str">
        <f t="shared" si="1295"/>
        <v/>
      </c>
      <c r="BF5422" s="141">
        <v>51055</v>
      </c>
      <c r="BG5422" s="142" t="s">
        <v>11571</v>
      </c>
      <c r="BH5422" s="141" t="s">
        <v>478</v>
      </c>
      <c r="BI5422" s="141" t="s">
        <v>177</v>
      </c>
      <c r="BJ5422" s="141" t="s">
        <v>10570</v>
      </c>
      <c r="BK5422" s="141" t="s">
        <v>5039</v>
      </c>
      <c r="BL5422" s="141" t="s">
        <v>10566</v>
      </c>
      <c r="BM5422" s="141">
        <v>46.323892981119997</v>
      </c>
      <c r="BN5422" s="141">
        <v>-73.109681199765504</v>
      </c>
      <c r="BO5422" s="141">
        <v>2004</v>
      </c>
      <c r="BP5422" s="143" t="s">
        <v>24560</v>
      </c>
      <c r="BQ5422" s="143" t="s">
        <v>27848</v>
      </c>
    </row>
    <row r="5423" spans="15:69" x14ac:dyDescent="0.25">
      <c r="O5423" s="225" t="str">
        <f t="shared" si="1295"/>
        <v/>
      </c>
      <c r="BF5423" s="141">
        <v>51055</v>
      </c>
      <c r="BG5423" s="142" t="s">
        <v>11572</v>
      </c>
      <c r="BH5423" s="141" t="s">
        <v>478</v>
      </c>
      <c r="BI5423" s="141" t="s">
        <v>176</v>
      </c>
      <c r="BJ5423" s="141" t="s">
        <v>10572</v>
      </c>
      <c r="BK5423" s="141" t="s">
        <v>10573</v>
      </c>
      <c r="BL5423" s="141" t="s">
        <v>10574</v>
      </c>
      <c r="BM5423" s="141">
        <v>46.387111034280998</v>
      </c>
      <c r="BN5423" s="141">
        <v>-73.067989300830803</v>
      </c>
      <c r="BO5423" s="141">
        <v>2004</v>
      </c>
      <c r="BP5423" s="143" t="s">
        <v>24560</v>
      </c>
      <c r="BQ5423" s="143" t="s">
        <v>27848</v>
      </c>
    </row>
    <row r="5424" spans="15:69" x14ac:dyDescent="0.25">
      <c r="O5424" s="225" t="str">
        <f t="shared" si="1295"/>
        <v/>
      </c>
      <c r="BF5424" s="141">
        <v>51055</v>
      </c>
      <c r="BG5424" s="142" t="s">
        <v>11573</v>
      </c>
      <c r="BH5424" s="141" t="s">
        <v>478</v>
      </c>
      <c r="BI5424" s="141" t="s">
        <v>1268</v>
      </c>
      <c r="BJ5424" s="141" t="s">
        <v>10568</v>
      </c>
      <c r="BK5424" s="141" t="s">
        <v>10573</v>
      </c>
      <c r="BL5424" s="141" t="s">
        <v>10574</v>
      </c>
      <c r="BM5424" s="141">
        <v>46.387111034280998</v>
      </c>
      <c r="BN5424" s="141">
        <v>-73.067989300830803</v>
      </c>
      <c r="BO5424" s="141">
        <v>2004</v>
      </c>
      <c r="BP5424" s="143" t="s">
        <v>24560</v>
      </c>
      <c r="BQ5424" s="143" t="s">
        <v>27848</v>
      </c>
    </row>
    <row r="5425" spans="15:69" x14ac:dyDescent="0.25">
      <c r="O5425" s="225" t="str">
        <f t="shared" si="1295"/>
        <v/>
      </c>
      <c r="BF5425" s="141">
        <v>51055</v>
      </c>
      <c r="BG5425" s="142" t="s">
        <v>11574</v>
      </c>
      <c r="BH5425" s="141" t="s">
        <v>478</v>
      </c>
      <c r="BI5425" s="141" t="s">
        <v>177</v>
      </c>
      <c r="BJ5425" s="141" t="s">
        <v>10570</v>
      </c>
      <c r="BK5425" s="141" t="s">
        <v>10573</v>
      </c>
      <c r="BL5425" s="141" t="s">
        <v>10574</v>
      </c>
      <c r="BM5425" s="141">
        <v>46.387111034280998</v>
      </c>
      <c r="BN5425" s="141">
        <v>-73.067989300830803</v>
      </c>
      <c r="BO5425" s="141">
        <v>2004</v>
      </c>
      <c r="BP5425" s="143" t="s">
        <v>24560</v>
      </c>
      <c r="BQ5425" s="143" t="s">
        <v>27848</v>
      </c>
    </row>
    <row r="5426" spans="15:69" x14ac:dyDescent="0.25">
      <c r="O5426" s="225" t="str">
        <f t="shared" si="1295"/>
        <v/>
      </c>
      <c r="BF5426" s="141">
        <v>51040</v>
      </c>
      <c r="BG5426" s="142" t="s">
        <v>10639</v>
      </c>
      <c r="BH5426" s="141" t="s">
        <v>478</v>
      </c>
      <c r="BI5426" s="141" t="s">
        <v>1268</v>
      </c>
      <c r="BJ5426" s="141" t="s">
        <v>10568</v>
      </c>
      <c r="BK5426" s="141" t="s">
        <v>5039</v>
      </c>
      <c r="BL5426" s="141" t="s">
        <v>10566</v>
      </c>
      <c r="BM5426" s="141">
        <v>46.323892981119997</v>
      </c>
      <c r="BN5426" s="141">
        <v>-73.109681199765504</v>
      </c>
      <c r="BO5426" s="141">
        <v>2004</v>
      </c>
      <c r="BP5426" s="143" t="s">
        <v>24560</v>
      </c>
      <c r="BQ5426" s="143" t="s">
        <v>17560</v>
      </c>
    </row>
    <row r="5427" spans="15:69" x14ac:dyDescent="0.25">
      <c r="O5427" s="225" t="str">
        <f t="shared" si="1295"/>
        <v/>
      </c>
      <c r="BF5427" s="141">
        <v>51040</v>
      </c>
      <c r="BG5427" s="142" t="s">
        <v>10640</v>
      </c>
      <c r="BH5427" s="141" t="s">
        <v>478</v>
      </c>
      <c r="BI5427" s="141" t="s">
        <v>177</v>
      </c>
      <c r="BJ5427" s="141" t="s">
        <v>10570</v>
      </c>
      <c r="BK5427" s="141" t="s">
        <v>5039</v>
      </c>
      <c r="BL5427" s="141" t="s">
        <v>10566</v>
      </c>
      <c r="BM5427" s="141">
        <v>46.323892981119997</v>
      </c>
      <c r="BN5427" s="141">
        <v>-73.109681199765504</v>
      </c>
      <c r="BO5427" s="141">
        <v>2004</v>
      </c>
      <c r="BP5427" s="143" t="s">
        <v>24560</v>
      </c>
      <c r="BQ5427" s="143" t="s">
        <v>17560</v>
      </c>
    </row>
    <row r="5428" spans="15:69" x14ac:dyDescent="0.25">
      <c r="O5428" s="225" t="str">
        <f t="shared" si="1295"/>
        <v/>
      </c>
      <c r="BF5428" s="141">
        <v>51050</v>
      </c>
      <c r="BG5428" s="142" t="s">
        <v>10651</v>
      </c>
      <c r="BH5428" s="141" t="s">
        <v>180</v>
      </c>
      <c r="BI5428" s="141" t="s">
        <v>178</v>
      </c>
      <c r="BJ5428" s="141"/>
      <c r="BK5428" s="141" t="s">
        <v>2160</v>
      </c>
      <c r="BL5428" s="141" t="s">
        <v>10652</v>
      </c>
      <c r="BM5428" s="141">
        <v>46.307769999999998</v>
      </c>
      <c r="BN5428" s="141">
        <v>-73.195310000000006</v>
      </c>
      <c r="BO5428" s="141">
        <v>2000</v>
      </c>
      <c r="BP5428" s="143"/>
      <c r="BQ5428" s="143" t="s">
        <v>17560</v>
      </c>
    </row>
    <row r="5429" spans="15:69" x14ac:dyDescent="0.25">
      <c r="O5429" s="225" t="str">
        <f t="shared" si="1295"/>
        <v/>
      </c>
      <c r="BF5429" s="141">
        <v>51050</v>
      </c>
      <c r="BG5429" s="142" t="s">
        <v>10653</v>
      </c>
      <c r="BH5429" s="141" t="s">
        <v>478</v>
      </c>
      <c r="BI5429" s="141" t="s">
        <v>176</v>
      </c>
      <c r="BJ5429" s="141" t="s">
        <v>1588</v>
      </c>
      <c r="BK5429" s="141" t="s">
        <v>10654</v>
      </c>
      <c r="BL5429" s="141" t="s">
        <v>4097</v>
      </c>
      <c r="BM5429" s="141">
        <v>46.331040000000002</v>
      </c>
      <c r="BN5429" s="141">
        <v>-73.143379999999993</v>
      </c>
      <c r="BO5429" s="141">
        <v>1970</v>
      </c>
      <c r="BP5429" s="143"/>
      <c r="BQ5429" s="143" t="s">
        <v>17560</v>
      </c>
    </row>
    <row r="5430" spans="15:69" x14ac:dyDescent="0.25">
      <c r="O5430" s="225" t="str">
        <f t="shared" si="1295"/>
        <v/>
      </c>
      <c r="BF5430" s="141">
        <v>51050</v>
      </c>
      <c r="BG5430" s="142" t="s">
        <v>10655</v>
      </c>
      <c r="BH5430" s="141" t="s">
        <v>478</v>
      </c>
      <c r="BI5430" s="141" t="s">
        <v>1268</v>
      </c>
      <c r="BJ5430" s="141" t="s">
        <v>10656</v>
      </c>
      <c r="BK5430" s="141" t="s">
        <v>10657</v>
      </c>
      <c r="BL5430" s="141" t="s">
        <v>4097</v>
      </c>
      <c r="BM5430" s="141">
        <v>46.332509999999999</v>
      </c>
      <c r="BN5430" s="141">
        <v>-73.141040000000004</v>
      </c>
      <c r="BO5430" s="141">
        <v>2007</v>
      </c>
      <c r="BP5430" s="143"/>
      <c r="BQ5430" s="143" t="s">
        <v>17560</v>
      </c>
    </row>
    <row r="5431" spans="15:69" x14ac:dyDescent="0.25">
      <c r="O5431" s="225" t="str">
        <f t="shared" si="1295"/>
        <v/>
      </c>
      <c r="BF5431" s="141">
        <v>51055</v>
      </c>
      <c r="BG5431" s="142" t="s">
        <v>11575</v>
      </c>
      <c r="BH5431" s="141" t="s">
        <v>478</v>
      </c>
      <c r="BI5431" s="141" t="s">
        <v>176</v>
      </c>
      <c r="BJ5431" s="141" t="s">
        <v>11305</v>
      </c>
      <c r="BK5431" s="141"/>
      <c r="BL5431" s="141"/>
      <c r="BM5431" s="141">
        <v>46.375986293700002</v>
      </c>
      <c r="BN5431" s="141">
        <v>-73.069396339299999</v>
      </c>
      <c r="BO5431" s="141">
        <v>1997</v>
      </c>
      <c r="BP5431" s="143" t="s">
        <v>24560</v>
      </c>
      <c r="BQ5431" s="143" t="s">
        <v>27848</v>
      </c>
    </row>
    <row r="5432" spans="15:69" x14ac:dyDescent="0.25">
      <c r="O5432" s="225" t="str">
        <f t="shared" si="1295"/>
        <v/>
      </c>
      <c r="BF5432" s="141">
        <v>51055</v>
      </c>
      <c r="BG5432" s="142" t="s">
        <v>11576</v>
      </c>
      <c r="BH5432" s="141" t="s">
        <v>478</v>
      </c>
      <c r="BI5432" s="141" t="s">
        <v>176</v>
      </c>
      <c r="BJ5432" s="141" t="s">
        <v>11307</v>
      </c>
      <c r="BK5432" s="141"/>
      <c r="BL5432" s="141"/>
      <c r="BM5432" s="141">
        <v>46.372652236699999</v>
      </c>
      <c r="BN5432" s="141">
        <v>-73.073752791299995</v>
      </c>
      <c r="BO5432" s="141">
        <v>1997</v>
      </c>
      <c r="BP5432" s="143" t="s">
        <v>24560</v>
      </c>
      <c r="BQ5432" s="143" t="s">
        <v>27848</v>
      </c>
    </row>
    <row r="5433" spans="15:69" x14ac:dyDescent="0.25">
      <c r="O5433" s="225" t="str">
        <f t="shared" si="1295"/>
        <v/>
      </c>
      <c r="BF5433" s="141">
        <v>52007</v>
      </c>
      <c r="BG5433" s="142" t="s">
        <v>17606</v>
      </c>
      <c r="BH5433" s="141" t="s">
        <v>180</v>
      </c>
      <c r="BI5433" s="141" t="s">
        <v>178</v>
      </c>
      <c r="BJ5433" s="141"/>
      <c r="BK5433" s="141" t="s">
        <v>17607</v>
      </c>
      <c r="BL5433" s="141" t="s">
        <v>26578</v>
      </c>
      <c r="BM5433" s="141">
        <v>45.900443630645803</v>
      </c>
      <c r="BN5433" s="141">
        <v>-73.276452784602</v>
      </c>
      <c r="BO5433" s="141">
        <v>1997</v>
      </c>
      <c r="BP5433" s="143" t="s">
        <v>480</v>
      </c>
      <c r="BQ5433" s="143" t="s">
        <v>17560</v>
      </c>
    </row>
    <row r="5434" spans="15:69" x14ac:dyDescent="0.25">
      <c r="O5434" s="225" t="str">
        <f t="shared" si="1295"/>
        <v/>
      </c>
      <c r="BF5434" s="141">
        <v>52007</v>
      </c>
      <c r="BG5434" s="142" t="s">
        <v>17608</v>
      </c>
      <c r="BH5434" s="141" t="s">
        <v>180</v>
      </c>
      <c r="BI5434" s="141" t="s">
        <v>191</v>
      </c>
      <c r="BJ5434" s="141"/>
      <c r="BK5434" s="141" t="s">
        <v>2160</v>
      </c>
      <c r="BL5434" s="141" t="s">
        <v>17609</v>
      </c>
      <c r="BM5434" s="141">
        <v>45.890670999999998</v>
      </c>
      <c r="BN5434" s="141">
        <v>-73.294286999999997</v>
      </c>
      <c r="BO5434" s="141">
        <v>2008</v>
      </c>
      <c r="BP5434" s="143" t="s">
        <v>482</v>
      </c>
      <c r="BQ5434" s="143" t="s">
        <v>17560</v>
      </c>
    </row>
    <row r="5435" spans="15:69" x14ac:dyDescent="0.25">
      <c r="O5435" s="225" t="str">
        <f t="shared" si="1295"/>
        <v/>
      </c>
      <c r="BF5435" s="141">
        <v>52035</v>
      </c>
      <c r="BG5435" s="142" t="s">
        <v>17739</v>
      </c>
      <c r="BH5435" s="141" t="s">
        <v>180</v>
      </c>
      <c r="BI5435" s="141" t="s">
        <v>191</v>
      </c>
      <c r="BJ5435" s="141"/>
      <c r="BK5435" s="141" t="s">
        <v>17740</v>
      </c>
      <c r="BL5435" s="141" t="s">
        <v>17741</v>
      </c>
      <c r="BM5435" s="141">
        <v>46.089072999999999</v>
      </c>
      <c r="BN5435" s="141">
        <v>-73.199875000000006</v>
      </c>
      <c r="BO5435" s="141">
        <v>1995</v>
      </c>
      <c r="BP5435" s="143"/>
      <c r="BQ5435" s="143" t="s">
        <v>17560</v>
      </c>
    </row>
    <row r="5436" spans="15:69" x14ac:dyDescent="0.25">
      <c r="O5436" s="225" t="str">
        <f t="shared" si="1295"/>
        <v/>
      </c>
      <c r="BF5436" s="141">
        <v>52035</v>
      </c>
      <c r="BG5436" s="142" t="s">
        <v>17742</v>
      </c>
      <c r="BH5436" s="141" t="s">
        <v>180</v>
      </c>
      <c r="BI5436" s="141" t="s">
        <v>191</v>
      </c>
      <c r="BJ5436" s="141"/>
      <c r="BK5436" s="141" t="s">
        <v>17743</v>
      </c>
      <c r="BL5436" s="141" t="s">
        <v>17738</v>
      </c>
      <c r="BM5436" s="141">
        <v>46.080342999999999</v>
      </c>
      <c r="BN5436" s="141">
        <v>-73.175503000000006</v>
      </c>
      <c r="BO5436" s="141">
        <v>1995</v>
      </c>
      <c r="BP5436" s="143" t="s">
        <v>25529</v>
      </c>
      <c r="BQ5436" s="143" t="s">
        <v>17560</v>
      </c>
    </row>
    <row r="5437" spans="15:69" x14ac:dyDescent="0.25">
      <c r="O5437" s="225" t="str">
        <f t="shared" si="1295"/>
        <v/>
      </c>
      <c r="BF5437" s="141">
        <v>52085</v>
      </c>
      <c r="BG5437" s="142" t="s">
        <v>26951</v>
      </c>
      <c r="BH5437" s="141" t="s">
        <v>478</v>
      </c>
      <c r="BI5437" s="141" t="s">
        <v>186</v>
      </c>
      <c r="BJ5437" s="141"/>
      <c r="BK5437" s="141" t="s">
        <v>27346</v>
      </c>
      <c r="BL5437" s="141" t="s">
        <v>27487</v>
      </c>
      <c r="BM5437" s="141">
        <v>46.303105000000002</v>
      </c>
      <c r="BN5437" s="141">
        <v>-73.404651000000001</v>
      </c>
      <c r="BO5437" s="141">
        <v>1995</v>
      </c>
      <c r="BP5437" s="143" t="s">
        <v>485</v>
      </c>
      <c r="BQ5437" s="143" t="s">
        <v>17560</v>
      </c>
    </row>
    <row r="5438" spans="15:69" x14ac:dyDescent="0.25">
      <c r="O5438" s="225" t="str">
        <f t="shared" si="1295"/>
        <v/>
      </c>
      <c r="BF5438" s="141">
        <v>52085</v>
      </c>
      <c r="BG5438" s="142" t="s">
        <v>26952</v>
      </c>
      <c r="BH5438" s="141" t="s">
        <v>478</v>
      </c>
      <c r="BI5438" s="141" t="s">
        <v>186</v>
      </c>
      <c r="BJ5438" s="141"/>
      <c r="BK5438" s="141" t="s">
        <v>27347</v>
      </c>
      <c r="BL5438" s="141" t="s">
        <v>3372</v>
      </c>
      <c r="BM5438" s="141">
        <v>46.288907000000002</v>
      </c>
      <c r="BN5438" s="141">
        <v>-73.372253000000001</v>
      </c>
      <c r="BO5438" s="141">
        <v>1993</v>
      </c>
      <c r="BP5438" s="143" t="s">
        <v>481</v>
      </c>
      <c r="BQ5438" s="143" t="s">
        <v>17560</v>
      </c>
    </row>
    <row r="5439" spans="15:69" x14ac:dyDescent="0.25">
      <c r="O5439" s="225" t="str">
        <f t="shared" si="1295"/>
        <v/>
      </c>
      <c r="BF5439" s="141">
        <v>52085</v>
      </c>
      <c r="BG5439" s="142" t="s">
        <v>26953</v>
      </c>
      <c r="BH5439" s="141" t="s">
        <v>478</v>
      </c>
      <c r="BI5439" s="141" t="s">
        <v>186</v>
      </c>
      <c r="BJ5439" s="141"/>
      <c r="BK5439" s="141" t="s">
        <v>5891</v>
      </c>
      <c r="BL5439" s="141" t="s">
        <v>27488</v>
      </c>
      <c r="BM5439" s="141">
        <v>46.287227000000001</v>
      </c>
      <c r="BN5439" s="141">
        <v>-73.381440999999995</v>
      </c>
      <c r="BO5439" s="141">
        <v>1986</v>
      </c>
      <c r="BP5439" s="143" t="s">
        <v>481</v>
      </c>
      <c r="BQ5439" s="143" t="s">
        <v>17560</v>
      </c>
    </row>
    <row r="5440" spans="15:69" x14ac:dyDescent="0.25">
      <c r="O5440" s="225" t="str">
        <f t="shared" si="1295"/>
        <v/>
      </c>
      <c r="BF5440" s="141">
        <v>52085</v>
      </c>
      <c r="BG5440" s="142" t="s">
        <v>26954</v>
      </c>
      <c r="BH5440" s="141" t="s">
        <v>478</v>
      </c>
      <c r="BI5440" s="141" t="s">
        <v>1268</v>
      </c>
      <c r="BJ5440" s="141" t="s">
        <v>14903</v>
      </c>
      <c r="BK5440" s="141" t="s">
        <v>4160</v>
      </c>
      <c r="BL5440" s="141" t="s">
        <v>27489</v>
      </c>
      <c r="BM5440" s="141">
        <v>46.303077999999999</v>
      </c>
      <c r="BN5440" s="141">
        <v>-73.398413000000005</v>
      </c>
      <c r="BO5440" s="141">
        <v>2013</v>
      </c>
      <c r="BP5440" s="143" t="s">
        <v>483</v>
      </c>
      <c r="BQ5440" s="143" t="s">
        <v>17560</v>
      </c>
    </row>
    <row r="5441" spans="15:69" x14ac:dyDescent="0.25">
      <c r="O5441" s="225" t="str">
        <f t="shared" si="1295"/>
        <v/>
      </c>
      <c r="BF5441" s="141">
        <v>52085</v>
      </c>
      <c r="BG5441" s="142" t="s">
        <v>26955</v>
      </c>
      <c r="BH5441" s="141" t="s">
        <v>478</v>
      </c>
      <c r="BI5441" s="141" t="s">
        <v>1268</v>
      </c>
      <c r="BJ5441" s="141" t="s">
        <v>14903</v>
      </c>
      <c r="BK5441" s="141" t="s">
        <v>5073</v>
      </c>
      <c r="BL5441" s="141" t="s">
        <v>27490</v>
      </c>
      <c r="BM5441" s="141">
        <v>46.293509</v>
      </c>
      <c r="BN5441" s="141">
        <v>-73.394789000000003</v>
      </c>
      <c r="BO5441" s="141">
        <v>2013</v>
      </c>
      <c r="BP5441" s="143" t="s">
        <v>483</v>
      </c>
      <c r="BQ5441" s="143" t="s">
        <v>17560</v>
      </c>
    </row>
    <row r="5442" spans="15:69" x14ac:dyDescent="0.25">
      <c r="O5442" s="225" t="str">
        <f t="shared" si="1295"/>
        <v/>
      </c>
      <c r="BF5442" s="141">
        <v>51055</v>
      </c>
      <c r="BG5442" s="142" t="s">
        <v>11577</v>
      </c>
      <c r="BH5442" s="141" t="s">
        <v>478</v>
      </c>
      <c r="BI5442" s="141" t="s">
        <v>176</v>
      </c>
      <c r="BJ5442" s="141" t="s">
        <v>11309</v>
      </c>
      <c r="BK5442" s="141"/>
      <c r="BL5442" s="141"/>
      <c r="BM5442" s="141">
        <v>46.394303939700002</v>
      </c>
      <c r="BN5442" s="141">
        <v>-73.091370938400004</v>
      </c>
      <c r="BO5442" s="141">
        <v>1997</v>
      </c>
      <c r="BP5442" s="143" t="s">
        <v>24560</v>
      </c>
      <c r="BQ5442" s="143" t="s">
        <v>27848</v>
      </c>
    </row>
    <row r="5443" spans="15:69" x14ac:dyDescent="0.25">
      <c r="O5443" s="225" t="str">
        <f t="shared" si="1295"/>
        <v/>
      </c>
      <c r="BF5443" s="141">
        <v>52085</v>
      </c>
      <c r="BG5443" s="142" t="s">
        <v>26956</v>
      </c>
      <c r="BH5443" s="141" t="s">
        <v>478</v>
      </c>
      <c r="BI5443" s="141" t="s">
        <v>1268</v>
      </c>
      <c r="BJ5443" s="141" t="s">
        <v>14903</v>
      </c>
      <c r="BK5443" s="141" t="s">
        <v>2415</v>
      </c>
      <c r="BL5443" s="141" t="s">
        <v>27491</v>
      </c>
      <c r="BM5443" s="141">
        <v>46.288089999999997</v>
      </c>
      <c r="BN5443" s="141">
        <v>-73.383007000000006</v>
      </c>
      <c r="BO5443" s="141">
        <v>2013</v>
      </c>
      <c r="BP5443" s="143" t="s">
        <v>481</v>
      </c>
      <c r="BQ5443" s="143" t="s">
        <v>17560</v>
      </c>
    </row>
    <row r="5444" spans="15:69" x14ac:dyDescent="0.25">
      <c r="O5444" s="225" t="str">
        <f t="shared" si="1295"/>
        <v/>
      </c>
      <c r="BF5444" s="141">
        <v>54048</v>
      </c>
      <c r="BG5444" s="142" t="s">
        <v>20561</v>
      </c>
      <c r="BH5444" s="141" t="s">
        <v>478</v>
      </c>
      <c r="BI5444" s="141" t="s">
        <v>1268</v>
      </c>
      <c r="BJ5444" s="141" t="s">
        <v>20562</v>
      </c>
      <c r="BK5444" s="141" t="s">
        <v>20563</v>
      </c>
      <c r="BL5444" s="141" t="s">
        <v>20510</v>
      </c>
      <c r="BM5444" s="141">
        <v>45.607599999999998</v>
      </c>
      <c r="BN5444" s="141">
        <v>-72.911000000000001</v>
      </c>
      <c r="BO5444" s="141">
        <v>1997</v>
      </c>
      <c r="BP5444" s="143"/>
      <c r="BQ5444" s="143" t="s">
        <v>17560</v>
      </c>
    </row>
    <row r="5445" spans="15:69" x14ac:dyDescent="0.25">
      <c r="O5445" s="225" t="str">
        <f t="shared" si="1295"/>
        <v/>
      </c>
      <c r="BF5445" s="141">
        <v>54048</v>
      </c>
      <c r="BG5445" s="142" t="s">
        <v>20564</v>
      </c>
      <c r="BH5445" s="141" t="s">
        <v>478</v>
      </c>
      <c r="BI5445" s="141" t="s">
        <v>1268</v>
      </c>
      <c r="BJ5445" s="141" t="s">
        <v>20565</v>
      </c>
      <c r="BK5445" s="141" t="s">
        <v>20566</v>
      </c>
      <c r="BL5445" s="141" t="s">
        <v>20567</v>
      </c>
      <c r="BM5445" s="141">
        <v>45.700600000000001</v>
      </c>
      <c r="BN5445" s="141">
        <v>-72.891300000000001</v>
      </c>
      <c r="BO5445" s="141">
        <v>2006</v>
      </c>
      <c r="BP5445" s="143"/>
      <c r="BQ5445" s="143" t="s">
        <v>17560</v>
      </c>
    </row>
    <row r="5446" spans="15:69" x14ac:dyDescent="0.25">
      <c r="O5446" s="225" t="str">
        <f t="shared" si="1295"/>
        <v/>
      </c>
      <c r="BF5446" s="141">
        <v>54065</v>
      </c>
      <c r="BG5446" s="142" t="s">
        <v>26446</v>
      </c>
      <c r="BH5446" s="141" t="s">
        <v>180</v>
      </c>
      <c r="BI5446" s="141" t="s">
        <v>191</v>
      </c>
      <c r="BJ5446" s="141"/>
      <c r="BK5446" s="141" t="s">
        <v>23202</v>
      </c>
      <c r="BL5446" s="141" t="s">
        <v>26648</v>
      </c>
      <c r="BM5446" s="141">
        <v>45.563960000000002</v>
      </c>
      <c r="BN5446" s="141">
        <v>-72.712789999999998</v>
      </c>
      <c r="BO5446" s="141">
        <v>2009</v>
      </c>
      <c r="BP5446" s="143" t="s">
        <v>483</v>
      </c>
      <c r="BQ5446" s="143" t="s">
        <v>17560</v>
      </c>
    </row>
    <row r="5447" spans="15:69" x14ac:dyDescent="0.25">
      <c r="O5447" s="225" t="str">
        <f t="shared" si="1295"/>
        <v/>
      </c>
      <c r="BF5447" s="141">
        <v>54065</v>
      </c>
      <c r="BG5447" s="142" t="s">
        <v>26447</v>
      </c>
      <c r="BH5447" s="141" t="s">
        <v>180</v>
      </c>
      <c r="BI5447" s="141" t="s">
        <v>178</v>
      </c>
      <c r="BJ5447" s="141"/>
      <c r="BK5447" s="141" t="s">
        <v>26649</v>
      </c>
      <c r="BL5447" s="141" t="s">
        <v>26650</v>
      </c>
      <c r="BM5447" s="141">
        <v>45.55894</v>
      </c>
      <c r="BN5447" s="141">
        <v>-72.700680000000006</v>
      </c>
      <c r="BO5447" s="141">
        <v>2009</v>
      </c>
      <c r="BP5447" s="143" t="s">
        <v>484</v>
      </c>
      <c r="BQ5447" s="143" t="s">
        <v>17560</v>
      </c>
    </row>
    <row r="5448" spans="15:69" x14ac:dyDescent="0.25">
      <c r="O5448" s="225" t="str">
        <f t="shared" si="1295"/>
        <v/>
      </c>
      <c r="BF5448" s="141">
        <v>54090</v>
      </c>
      <c r="BG5448" s="142" t="s">
        <v>22627</v>
      </c>
      <c r="BH5448" s="141" t="s">
        <v>180</v>
      </c>
      <c r="BI5448" s="141" t="s">
        <v>178</v>
      </c>
      <c r="BJ5448" s="141"/>
      <c r="BK5448" s="141" t="s">
        <v>22628</v>
      </c>
      <c r="BL5448" s="141" t="s">
        <v>22629</v>
      </c>
      <c r="BM5448" s="141">
        <v>45.68817</v>
      </c>
      <c r="BN5448" s="141">
        <v>-72.808279999999996</v>
      </c>
      <c r="BO5448" s="141">
        <v>1987</v>
      </c>
      <c r="BP5448" s="143" t="s">
        <v>484</v>
      </c>
      <c r="BQ5448" s="143" t="s">
        <v>17560</v>
      </c>
    </row>
    <row r="5449" spans="15:69" x14ac:dyDescent="0.25">
      <c r="O5449" s="225" t="str">
        <f t="shared" si="1295"/>
        <v/>
      </c>
      <c r="BF5449" s="141">
        <v>54095</v>
      </c>
      <c r="BG5449" s="142" t="s">
        <v>22625</v>
      </c>
      <c r="BH5449" s="141" t="s">
        <v>180</v>
      </c>
      <c r="BI5449" s="141" t="s">
        <v>191</v>
      </c>
      <c r="BJ5449" s="141" t="s">
        <v>16230</v>
      </c>
      <c r="BK5449" s="141" t="s">
        <v>6116</v>
      </c>
      <c r="BL5449" s="141" t="s">
        <v>22626</v>
      </c>
      <c r="BM5449" s="141">
        <v>45.731479999999998</v>
      </c>
      <c r="BN5449" s="141">
        <v>-72.733829999999998</v>
      </c>
      <c r="BO5449" s="141">
        <v>1983</v>
      </c>
      <c r="BP5449" s="143" t="s">
        <v>26213</v>
      </c>
      <c r="BQ5449" s="143" t="s">
        <v>17560</v>
      </c>
    </row>
    <row r="5450" spans="15:69" x14ac:dyDescent="0.25">
      <c r="O5450" s="225" t="str">
        <f t="shared" si="1295"/>
        <v/>
      </c>
      <c r="BF5450" s="141">
        <v>54100</v>
      </c>
      <c r="BG5450" s="142" t="s">
        <v>22616</v>
      </c>
      <c r="BH5450" s="141" t="s">
        <v>180</v>
      </c>
      <c r="BI5450" s="141" t="s">
        <v>178</v>
      </c>
      <c r="BJ5450" s="141"/>
      <c r="BK5450" s="141" t="s">
        <v>5891</v>
      </c>
      <c r="BL5450" s="141" t="s">
        <v>22617</v>
      </c>
      <c r="BM5450" s="141">
        <v>45.788910000000001</v>
      </c>
      <c r="BN5450" s="141">
        <v>-72.85839</v>
      </c>
      <c r="BO5450" s="141">
        <v>2014</v>
      </c>
      <c r="BP5450" s="143" t="s">
        <v>26211</v>
      </c>
      <c r="BQ5450" s="143" t="s">
        <v>17560</v>
      </c>
    </row>
    <row r="5451" spans="15:69" x14ac:dyDescent="0.25">
      <c r="O5451" s="225" t="str">
        <f t="shared" si="1295"/>
        <v/>
      </c>
      <c r="BF5451" s="141">
        <v>54100</v>
      </c>
      <c r="BG5451" s="142" t="s">
        <v>22618</v>
      </c>
      <c r="BH5451" s="141" t="s">
        <v>180</v>
      </c>
      <c r="BI5451" s="141" t="s">
        <v>191</v>
      </c>
      <c r="BJ5451" s="141"/>
      <c r="BK5451" s="141" t="s">
        <v>5833</v>
      </c>
      <c r="BL5451" s="141" t="s">
        <v>22619</v>
      </c>
      <c r="BM5451" s="141">
        <v>45.791379999999997</v>
      </c>
      <c r="BN5451" s="141">
        <v>-72.855199999999996</v>
      </c>
      <c r="BO5451" s="141">
        <v>1987</v>
      </c>
      <c r="BP5451" s="143" t="s">
        <v>483</v>
      </c>
      <c r="BQ5451" s="143" t="s">
        <v>17560</v>
      </c>
    </row>
    <row r="5452" spans="15:69" x14ac:dyDescent="0.25">
      <c r="O5452" s="225" t="str">
        <f t="shared" si="1295"/>
        <v/>
      </c>
      <c r="BF5452" s="141">
        <v>54100</v>
      </c>
      <c r="BG5452" s="142" t="s">
        <v>22620</v>
      </c>
      <c r="BH5452" s="141" t="s">
        <v>478</v>
      </c>
      <c r="BI5452" s="141" t="s">
        <v>177</v>
      </c>
      <c r="BJ5452" s="141"/>
      <c r="BK5452" s="141" t="s">
        <v>10961</v>
      </c>
      <c r="BL5452" s="141" t="s">
        <v>1488</v>
      </c>
      <c r="BM5452" s="141">
        <v>45.79871</v>
      </c>
      <c r="BN5452" s="141">
        <v>-72.866389999999996</v>
      </c>
      <c r="BO5452" s="141">
        <v>2005</v>
      </c>
      <c r="BP5452" s="143" t="s">
        <v>485</v>
      </c>
      <c r="BQ5452" s="143" t="s">
        <v>17560</v>
      </c>
    </row>
    <row r="5453" spans="15:69" x14ac:dyDescent="0.25">
      <c r="O5453" s="225" t="str">
        <f t="shared" si="1295"/>
        <v/>
      </c>
      <c r="BF5453" s="141">
        <v>54110</v>
      </c>
      <c r="BG5453" s="142" t="s">
        <v>22615</v>
      </c>
      <c r="BH5453" s="141" t="s">
        <v>478</v>
      </c>
      <c r="BI5453" s="141" t="s">
        <v>186</v>
      </c>
      <c r="BJ5453" s="141" t="s">
        <v>2219</v>
      </c>
      <c r="BK5453" s="141" t="s">
        <v>1527</v>
      </c>
      <c r="BL5453" s="141" t="s">
        <v>2220</v>
      </c>
      <c r="BM5453" s="141">
        <v>45.774185000000003</v>
      </c>
      <c r="BN5453" s="141">
        <v>-73.168729999999996</v>
      </c>
      <c r="BO5453" s="141">
        <v>1981</v>
      </c>
      <c r="BP5453" s="143" t="s">
        <v>23952</v>
      </c>
      <c r="BQ5453" s="143" t="s">
        <v>17560</v>
      </c>
    </row>
    <row r="5454" spans="15:69" x14ac:dyDescent="0.25">
      <c r="O5454" s="225" t="str">
        <f t="shared" ref="O5454:O5517" si="1296">IF(OR(B5454="",C5454="",G5454="",H5454="",I5454="",AND(J5454="",BW5454=FALSE),AND(K5454="",BX5454=FALSE),AND(L5454="",BY5454=FALSE),AND(M5454="",BZ5454=FALSE)),"",(IF(AND(100&gt;=CG5454,CG5454&gt;80),"A",IF(AND(80&gt;=CG5454,CG5454&gt;60),"B",IF(AND(60&gt;=CG5454,CG5454&gt;40),"C",IF(AND(40&gt;=CG5454,CG5454&gt;20),"D","E"))))))</f>
        <v/>
      </c>
      <c r="BF5454" s="141">
        <v>54125</v>
      </c>
      <c r="BG5454" s="142" t="s">
        <v>21547</v>
      </c>
      <c r="BH5454" s="141" t="s">
        <v>478</v>
      </c>
      <c r="BI5454" s="141" t="s">
        <v>186</v>
      </c>
      <c r="BJ5454" s="141"/>
      <c r="BK5454" s="141" t="s">
        <v>2208</v>
      </c>
      <c r="BL5454" s="141" t="s">
        <v>2211</v>
      </c>
      <c r="BM5454" s="141">
        <v>45.814999999999998</v>
      </c>
      <c r="BN5454" s="141">
        <v>-73.102069999999998</v>
      </c>
      <c r="BO5454" s="141">
        <v>1999</v>
      </c>
      <c r="BP5454" s="143"/>
      <c r="BQ5454" s="143" t="s">
        <v>17560</v>
      </c>
    </row>
    <row r="5455" spans="15:69" x14ac:dyDescent="0.25">
      <c r="O5455" s="225" t="str">
        <f t="shared" si="1296"/>
        <v/>
      </c>
      <c r="BF5455" s="141">
        <v>54125</v>
      </c>
      <c r="BG5455" s="142" t="s">
        <v>21548</v>
      </c>
      <c r="BH5455" s="141" t="s">
        <v>478</v>
      </c>
      <c r="BI5455" s="141" t="s">
        <v>186</v>
      </c>
      <c r="BJ5455" s="141"/>
      <c r="BK5455" s="141" t="s">
        <v>2213</v>
      </c>
      <c r="BL5455" s="141" t="s">
        <v>2214</v>
      </c>
      <c r="BM5455" s="141">
        <v>45.782440000000001</v>
      </c>
      <c r="BN5455" s="141">
        <v>-73.000339999999994</v>
      </c>
      <c r="BO5455" s="141">
        <v>1981</v>
      </c>
      <c r="BP5455" s="143"/>
      <c r="BQ5455" s="143" t="s">
        <v>17560</v>
      </c>
    </row>
    <row r="5456" spans="15:69" x14ac:dyDescent="0.25">
      <c r="O5456" s="225" t="str">
        <f t="shared" si="1296"/>
        <v/>
      </c>
      <c r="BF5456" s="141">
        <v>54125</v>
      </c>
      <c r="BG5456" s="142" t="s">
        <v>21549</v>
      </c>
      <c r="BH5456" s="141" t="s">
        <v>478</v>
      </c>
      <c r="BI5456" s="141" t="s">
        <v>186</v>
      </c>
      <c r="BJ5456" s="141"/>
      <c r="BK5456" s="141" t="s">
        <v>2216</v>
      </c>
      <c r="BL5456" s="141" t="s">
        <v>2217</v>
      </c>
      <c r="BM5456" s="141">
        <v>45.937930000000001</v>
      </c>
      <c r="BN5456" s="141">
        <v>-72.885329999999996</v>
      </c>
      <c r="BO5456" s="141">
        <v>1981</v>
      </c>
      <c r="BP5456" s="143" t="s">
        <v>23951</v>
      </c>
      <c r="BQ5456" s="143" t="s">
        <v>17560</v>
      </c>
    </row>
    <row r="5457" spans="15:69" x14ac:dyDescent="0.25">
      <c r="O5457" s="225" t="str">
        <f t="shared" si="1296"/>
        <v/>
      </c>
      <c r="BF5457" s="141">
        <v>52085</v>
      </c>
      <c r="BG5457" s="142" t="s">
        <v>26957</v>
      </c>
      <c r="BH5457" s="141" t="s">
        <v>478</v>
      </c>
      <c r="BI5457" s="141" t="s">
        <v>1268</v>
      </c>
      <c r="BJ5457" s="141" t="s">
        <v>14903</v>
      </c>
      <c r="BK5457" s="141" t="s">
        <v>27348</v>
      </c>
      <c r="BL5457" s="141" t="s">
        <v>27492</v>
      </c>
      <c r="BM5457" s="141">
        <v>46.302368000000001</v>
      </c>
      <c r="BN5457" s="141">
        <v>-73.370902000000001</v>
      </c>
      <c r="BO5457" s="141">
        <v>2013</v>
      </c>
      <c r="BP5457" s="143" t="s">
        <v>481</v>
      </c>
      <c r="BQ5457" s="143" t="s">
        <v>17560</v>
      </c>
    </row>
    <row r="5458" spans="15:69" x14ac:dyDescent="0.25">
      <c r="O5458" s="225" t="str">
        <f t="shared" si="1296"/>
        <v/>
      </c>
      <c r="BF5458" s="141">
        <v>52085</v>
      </c>
      <c r="BG5458" s="142" t="s">
        <v>26958</v>
      </c>
      <c r="BH5458" s="141" t="s">
        <v>478</v>
      </c>
      <c r="BI5458" s="141" t="s">
        <v>1268</v>
      </c>
      <c r="BJ5458" s="141" t="s">
        <v>14903</v>
      </c>
      <c r="BK5458" s="141" t="s">
        <v>27347</v>
      </c>
      <c r="BL5458" s="141" t="s">
        <v>27493</v>
      </c>
      <c r="BM5458" s="141">
        <v>46.288876999999999</v>
      </c>
      <c r="BN5458" s="141">
        <v>-73.372209999999995</v>
      </c>
      <c r="BO5458" s="141">
        <v>2013</v>
      </c>
      <c r="BP5458" s="143"/>
      <c r="BQ5458" s="143" t="s">
        <v>17560</v>
      </c>
    </row>
    <row r="5459" spans="15:69" x14ac:dyDescent="0.25">
      <c r="O5459" s="225" t="str">
        <f t="shared" si="1296"/>
        <v/>
      </c>
      <c r="BF5459" s="141">
        <v>54125</v>
      </c>
      <c r="BG5459" s="142" t="s">
        <v>21550</v>
      </c>
      <c r="BH5459" s="141" t="s">
        <v>478</v>
      </c>
      <c r="BI5459" s="141" t="s">
        <v>1268</v>
      </c>
      <c r="BJ5459" s="141" t="s">
        <v>2219</v>
      </c>
      <c r="BK5459" s="141" t="s">
        <v>1527</v>
      </c>
      <c r="BL5459" s="141" t="s">
        <v>2220</v>
      </c>
      <c r="BM5459" s="141">
        <v>45.774189999999997</v>
      </c>
      <c r="BN5459" s="141">
        <v>-73.168729999999996</v>
      </c>
      <c r="BO5459" s="141">
        <v>1981</v>
      </c>
      <c r="BP5459" s="143" t="s">
        <v>23952</v>
      </c>
      <c r="BQ5459" s="143" t="s">
        <v>17560</v>
      </c>
    </row>
    <row r="5460" spans="15:69" x14ac:dyDescent="0.25">
      <c r="O5460" s="225" t="str">
        <f t="shared" si="1296"/>
        <v/>
      </c>
      <c r="BF5460" s="141">
        <v>54125</v>
      </c>
      <c r="BG5460" s="142" t="s">
        <v>26959</v>
      </c>
      <c r="BH5460" s="141" t="s">
        <v>180</v>
      </c>
      <c r="BI5460" s="141" t="s">
        <v>178</v>
      </c>
      <c r="BJ5460" s="141"/>
      <c r="BK5460" s="141" t="s">
        <v>1546</v>
      </c>
      <c r="BL5460" s="141" t="s">
        <v>27494</v>
      </c>
      <c r="BM5460" s="141">
        <v>45.861510000000003</v>
      </c>
      <c r="BN5460" s="141">
        <v>-72.900980000000004</v>
      </c>
      <c r="BO5460" s="141">
        <v>2014</v>
      </c>
      <c r="BP5460" s="143"/>
      <c r="BQ5460" s="143" t="s">
        <v>17560</v>
      </c>
    </row>
    <row r="5461" spans="15:69" x14ac:dyDescent="0.25">
      <c r="O5461" s="225" t="str">
        <f t="shared" si="1296"/>
        <v/>
      </c>
      <c r="BF5461" s="141">
        <v>54125</v>
      </c>
      <c r="BG5461" s="142" t="s">
        <v>26960</v>
      </c>
      <c r="BH5461" s="141" t="s">
        <v>180</v>
      </c>
      <c r="BI5461" s="141" t="s">
        <v>191</v>
      </c>
      <c r="BJ5461" s="141"/>
      <c r="BK5461" s="141" t="s">
        <v>3235</v>
      </c>
      <c r="BL5461" s="141" t="s">
        <v>27494</v>
      </c>
      <c r="BM5461" s="141">
        <v>45.861260000000001</v>
      </c>
      <c r="BN5461" s="141">
        <v>-72.900630000000007</v>
      </c>
      <c r="BO5461" s="141">
        <v>2014</v>
      </c>
      <c r="BP5461" s="143"/>
      <c r="BQ5461" s="143" t="s">
        <v>17560</v>
      </c>
    </row>
    <row r="5462" spans="15:69" x14ac:dyDescent="0.25">
      <c r="O5462" s="225" t="str">
        <f t="shared" si="1296"/>
        <v/>
      </c>
      <c r="BF5462" s="141">
        <v>55015</v>
      </c>
      <c r="BG5462" s="142" t="s">
        <v>22187</v>
      </c>
      <c r="BH5462" s="141" t="s">
        <v>180</v>
      </c>
      <c r="BI5462" s="141" t="s">
        <v>191</v>
      </c>
      <c r="BJ5462" s="141"/>
      <c r="BK5462" s="141" t="s">
        <v>22186</v>
      </c>
      <c r="BL5462" s="141" t="s">
        <v>1953</v>
      </c>
      <c r="BM5462" s="141">
        <v>45.427810000000001</v>
      </c>
      <c r="BN5462" s="141">
        <v>-72.887559999999993</v>
      </c>
      <c r="BO5462" s="141">
        <v>1995</v>
      </c>
      <c r="BP5462" s="143" t="s">
        <v>27788</v>
      </c>
      <c r="BQ5462" s="143" t="s">
        <v>17560</v>
      </c>
    </row>
    <row r="5463" spans="15:69" x14ac:dyDescent="0.25">
      <c r="O5463" s="225" t="str">
        <f t="shared" si="1296"/>
        <v/>
      </c>
      <c r="BF5463" s="141">
        <v>55048</v>
      </c>
      <c r="BG5463" s="142" t="s">
        <v>22536</v>
      </c>
      <c r="BH5463" s="141" t="s">
        <v>180</v>
      </c>
      <c r="BI5463" s="141" t="s">
        <v>191</v>
      </c>
      <c r="BJ5463" s="141" t="s">
        <v>22537</v>
      </c>
      <c r="BK5463" s="141" t="s">
        <v>11613</v>
      </c>
      <c r="BL5463" s="141" t="s">
        <v>22538</v>
      </c>
      <c r="BM5463" s="141">
        <v>45.433512999999998</v>
      </c>
      <c r="BN5463" s="141">
        <v>-73.140929</v>
      </c>
      <c r="BO5463" s="141">
        <v>2014</v>
      </c>
      <c r="BP5463" s="143"/>
      <c r="BQ5463" s="143" t="s">
        <v>17560</v>
      </c>
    </row>
    <row r="5464" spans="15:69" x14ac:dyDescent="0.25">
      <c r="O5464" s="225" t="str">
        <f t="shared" si="1296"/>
        <v/>
      </c>
      <c r="BF5464" s="141">
        <v>55048</v>
      </c>
      <c r="BG5464" s="142" t="s">
        <v>22539</v>
      </c>
      <c r="BH5464" s="141" t="s">
        <v>180</v>
      </c>
      <c r="BI5464" s="141" t="s">
        <v>191</v>
      </c>
      <c r="BJ5464" s="141" t="s">
        <v>22540</v>
      </c>
      <c r="BK5464" s="141" t="s">
        <v>1818</v>
      </c>
      <c r="BL5464" s="141" t="s">
        <v>19311</v>
      </c>
      <c r="BM5464" s="141">
        <v>45.439768999999998</v>
      </c>
      <c r="BN5464" s="141">
        <v>-73.199594000000005</v>
      </c>
      <c r="BO5464" s="141">
        <v>2004</v>
      </c>
      <c r="BP5464" s="143"/>
      <c r="BQ5464" s="143" t="s">
        <v>17560</v>
      </c>
    </row>
    <row r="5465" spans="15:69" x14ac:dyDescent="0.25">
      <c r="O5465" s="225" t="str">
        <f t="shared" si="1296"/>
        <v/>
      </c>
      <c r="BF5465" s="141">
        <v>55048</v>
      </c>
      <c r="BG5465" s="142" t="s">
        <v>22541</v>
      </c>
      <c r="BH5465" s="141" t="s">
        <v>180</v>
      </c>
      <c r="BI5465" s="141" t="s">
        <v>191</v>
      </c>
      <c r="BJ5465" s="141" t="s">
        <v>17883</v>
      </c>
      <c r="BK5465" s="141" t="s">
        <v>4110</v>
      </c>
      <c r="BL5465" s="141" t="s">
        <v>22542</v>
      </c>
      <c r="BM5465" s="141">
        <v>45.443517</v>
      </c>
      <c r="BN5465" s="141">
        <v>-73.192255000000003</v>
      </c>
      <c r="BO5465" s="141">
        <v>2004</v>
      </c>
      <c r="BP5465" s="143"/>
      <c r="BQ5465" s="143" t="s">
        <v>17560</v>
      </c>
    </row>
    <row r="5466" spans="15:69" x14ac:dyDescent="0.25">
      <c r="O5466" s="225" t="str">
        <f t="shared" si="1296"/>
        <v/>
      </c>
      <c r="BF5466" s="141">
        <v>55057</v>
      </c>
      <c r="BG5466" s="142" t="s">
        <v>22166</v>
      </c>
      <c r="BH5466" s="141" t="s">
        <v>180</v>
      </c>
      <c r="BI5466" s="141" t="s">
        <v>191</v>
      </c>
      <c r="BJ5466" s="141" t="s">
        <v>1536</v>
      </c>
      <c r="BK5466" s="141" t="s">
        <v>5172</v>
      </c>
      <c r="BL5466" s="141" t="s">
        <v>2220</v>
      </c>
      <c r="BM5466" s="141">
        <v>45.421416999999998</v>
      </c>
      <c r="BN5466" s="141">
        <v>-73.242189999999994</v>
      </c>
      <c r="BO5466" s="141">
        <v>2008</v>
      </c>
      <c r="BP5466" s="143"/>
      <c r="BQ5466" s="143" t="s">
        <v>17560</v>
      </c>
    </row>
    <row r="5467" spans="15:69" x14ac:dyDescent="0.25">
      <c r="O5467" s="225" t="str">
        <f t="shared" si="1296"/>
        <v/>
      </c>
      <c r="BF5467" s="141">
        <v>55057</v>
      </c>
      <c r="BG5467" s="142" t="s">
        <v>22167</v>
      </c>
      <c r="BH5467" s="141" t="s">
        <v>180</v>
      </c>
      <c r="BI5467" s="141" t="s">
        <v>191</v>
      </c>
      <c r="BJ5467" s="141" t="s">
        <v>22168</v>
      </c>
      <c r="BK5467" s="141" t="s">
        <v>470</v>
      </c>
      <c r="BL5467" s="141" t="s">
        <v>22169</v>
      </c>
      <c r="BM5467" s="141">
        <v>45.435577000000002</v>
      </c>
      <c r="BN5467" s="141">
        <v>-73.236680000000007</v>
      </c>
      <c r="BO5467" s="141">
        <v>1991</v>
      </c>
      <c r="BP5467" s="143"/>
      <c r="BQ5467" s="143" t="s">
        <v>17560</v>
      </c>
    </row>
    <row r="5468" spans="15:69" x14ac:dyDescent="0.25">
      <c r="O5468" s="225" t="str">
        <f t="shared" si="1296"/>
        <v/>
      </c>
      <c r="BF5468" s="141">
        <v>55057</v>
      </c>
      <c r="BG5468" s="142" t="s">
        <v>22170</v>
      </c>
      <c r="BH5468" s="141" t="s">
        <v>180</v>
      </c>
      <c r="BI5468" s="141" t="s">
        <v>191</v>
      </c>
      <c r="BJ5468" s="141" t="s">
        <v>22171</v>
      </c>
      <c r="BK5468" s="141" t="s">
        <v>5506</v>
      </c>
      <c r="BL5468" s="141" t="s">
        <v>22172</v>
      </c>
      <c r="BM5468" s="141">
        <v>45.452396</v>
      </c>
      <c r="BN5468" s="141">
        <v>-73.266890000000004</v>
      </c>
      <c r="BO5468" s="141">
        <v>1990</v>
      </c>
      <c r="BP5468" s="143"/>
      <c r="BQ5468" s="143" t="s">
        <v>17560</v>
      </c>
    </row>
    <row r="5469" spans="15:69" x14ac:dyDescent="0.25">
      <c r="O5469" s="225" t="str">
        <f t="shared" si="1296"/>
        <v/>
      </c>
      <c r="BF5469" s="141">
        <v>55057</v>
      </c>
      <c r="BG5469" s="142" t="s">
        <v>22173</v>
      </c>
      <c r="BH5469" s="141" t="s">
        <v>180</v>
      </c>
      <c r="BI5469" s="141" t="s">
        <v>191</v>
      </c>
      <c r="BJ5469" s="141" t="s">
        <v>22174</v>
      </c>
      <c r="BK5469" s="141" t="s">
        <v>12398</v>
      </c>
      <c r="BL5469" s="141" t="s">
        <v>22175</v>
      </c>
      <c r="BM5469" s="141">
        <v>45.439160000000001</v>
      </c>
      <c r="BN5469" s="141">
        <v>-73.241619999999998</v>
      </c>
      <c r="BO5469" s="141">
        <v>1991</v>
      </c>
      <c r="BP5469" s="143" t="s">
        <v>26160</v>
      </c>
      <c r="BQ5469" s="143" t="s">
        <v>17560</v>
      </c>
    </row>
    <row r="5470" spans="15:69" x14ac:dyDescent="0.25">
      <c r="O5470" s="225" t="str">
        <f t="shared" si="1296"/>
        <v/>
      </c>
      <c r="BF5470" s="141">
        <v>56010</v>
      </c>
      <c r="BG5470" s="142" t="s">
        <v>22305</v>
      </c>
      <c r="BH5470" s="141" t="s">
        <v>478</v>
      </c>
      <c r="BI5470" s="141" t="s">
        <v>186</v>
      </c>
      <c r="BJ5470" s="141" t="s">
        <v>191</v>
      </c>
      <c r="BK5470" s="141" t="s">
        <v>3150</v>
      </c>
      <c r="BL5470" s="141" t="s">
        <v>21793</v>
      </c>
      <c r="BM5470" s="141">
        <v>45.135980000000004</v>
      </c>
      <c r="BN5470" s="141">
        <v>-73.24118</v>
      </c>
      <c r="BO5470" s="141">
        <v>1976</v>
      </c>
      <c r="BP5470" s="143" t="s">
        <v>26118</v>
      </c>
      <c r="BQ5470" s="143" t="s">
        <v>17560</v>
      </c>
    </row>
    <row r="5471" spans="15:69" x14ac:dyDescent="0.25">
      <c r="O5471" s="225" t="str">
        <f t="shared" si="1296"/>
        <v/>
      </c>
      <c r="BF5471" s="141">
        <v>56083</v>
      </c>
      <c r="BG5471" s="142" t="s">
        <v>20697</v>
      </c>
      <c r="BH5471" s="141" t="s">
        <v>180</v>
      </c>
      <c r="BI5471" s="141" t="s">
        <v>191</v>
      </c>
      <c r="BJ5471" s="141" t="s">
        <v>20698</v>
      </c>
      <c r="BK5471" s="141" t="s">
        <v>4255</v>
      </c>
      <c r="BL5471" s="141" t="s">
        <v>20699</v>
      </c>
      <c r="BM5471" s="141">
        <v>45.310343000000003</v>
      </c>
      <c r="BN5471" s="141">
        <v>-73.304199999999994</v>
      </c>
      <c r="BO5471" s="141">
        <v>1995</v>
      </c>
      <c r="BP5471" s="143" t="s">
        <v>25968</v>
      </c>
      <c r="BQ5471" s="143" t="s">
        <v>17560</v>
      </c>
    </row>
    <row r="5472" spans="15:69" x14ac:dyDescent="0.25">
      <c r="O5472" s="225" t="str">
        <f t="shared" si="1296"/>
        <v/>
      </c>
      <c r="BF5472" s="141">
        <v>56083</v>
      </c>
      <c r="BG5472" s="142" t="s">
        <v>20700</v>
      </c>
      <c r="BH5472" s="141" t="s">
        <v>180</v>
      </c>
      <c r="BI5472" s="141" t="s">
        <v>191</v>
      </c>
      <c r="BJ5472" s="141" t="s">
        <v>20701</v>
      </c>
      <c r="BK5472" s="141" t="s">
        <v>4117</v>
      </c>
      <c r="BL5472" s="141" t="s">
        <v>20702</v>
      </c>
      <c r="BM5472" s="141">
        <v>45.319091997437198</v>
      </c>
      <c r="BN5472" s="141">
        <v>-73.300268172176601</v>
      </c>
      <c r="BO5472" s="141">
        <v>1993</v>
      </c>
      <c r="BP5472" s="143"/>
      <c r="BQ5472" s="143" t="s">
        <v>17560</v>
      </c>
    </row>
    <row r="5473" spans="15:69" x14ac:dyDescent="0.25">
      <c r="O5473" s="225" t="str">
        <f t="shared" si="1296"/>
        <v/>
      </c>
      <c r="BF5473" s="141">
        <v>56083</v>
      </c>
      <c r="BG5473" s="142" t="s">
        <v>20703</v>
      </c>
      <c r="BH5473" s="141" t="s">
        <v>180</v>
      </c>
      <c r="BI5473" s="141" t="s">
        <v>191</v>
      </c>
      <c r="BJ5473" s="141" t="s">
        <v>20704</v>
      </c>
      <c r="BK5473" s="141" t="s">
        <v>14694</v>
      </c>
      <c r="BL5473" s="141" t="s">
        <v>20705</v>
      </c>
      <c r="BM5473" s="141">
        <v>45.316994999999999</v>
      </c>
      <c r="BN5473" s="141">
        <v>-73.336575999999994</v>
      </c>
      <c r="BO5473" s="141">
        <v>1995</v>
      </c>
      <c r="BP5473" s="143" t="s">
        <v>25968</v>
      </c>
      <c r="BQ5473" s="143" t="s">
        <v>17560</v>
      </c>
    </row>
    <row r="5474" spans="15:69" x14ac:dyDescent="0.25">
      <c r="O5474" s="225" t="str">
        <f t="shared" si="1296"/>
        <v/>
      </c>
      <c r="BF5474" s="141">
        <v>56083</v>
      </c>
      <c r="BG5474" s="142" t="s">
        <v>20706</v>
      </c>
      <c r="BH5474" s="141" t="s">
        <v>478</v>
      </c>
      <c r="BI5474" s="141" t="s">
        <v>186</v>
      </c>
      <c r="BJ5474" s="141" t="s">
        <v>20707</v>
      </c>
      <c r="BK5474" s="141" t="s">
        <v>20708</v>
      </c>
      <c r="BL5474" s="141" t="s">
        <v>20705</v>
      </c>
      <c r="BM5474" s="141">
        <v>45.314964000000003</v>
      </c>
      <c r="BN5474" s="141">
        <v>-73.348384999999993</v>
      </c>
      <c r="BO5474" s="141">
        <v>2000</v>
      </c>
      <c r="BP5474" s="143"/>
      <c r="BQ5474" s="143" t="s">
        <v>17560</v>
      </c>
    </row>
    <row r="5475" spans="15:69" x14ac:dyDescent="0.25">
      <c r="O5475" s="225" t="str">
        <f t="shared" si="1296"/>
        <v/>
      </c>
      <c r="BF5475" s="141">
        <v>56083</v>
      </c>
      <c r="BG5475" s="142" t="s">
        <v>21089</v>
      </c>
      <c r="BH5475" s="141" t="s">
        <v>180</v>
      </c>
      <c r="BI5475" s="141" t="s">
        <v>191</v>
      </c>
      <c r="BJ5475" s="141" t="s">
        <v>21090</v>
      </c>
      <c r="BK5475" s="141" t="s">
        <v>1732</v>
      </c>
      <c r="BL5475" s="141" t="s">
        <v>21091</v>
      </c>
      <c r="BM5475" s="141">
        <v>45.329579000000003</v>
      </c>
      <c r="BN5475" s="141">
        <v>-73.353582000000003</v>
      </c>
      <c r="BO5475" s="141">
        <v>1995</v>
      </c>
      <c r="BP5475" s="143" t="s">
        <v>25968</v>
      </c>
      <c r="BQ5475" s="143" t="s">
        <v>17560</v>
      </c>
    </row>
    <row r="5476" spans="15:69" x14ac:dyDescent="0.25">
      <c r="O5476" s="225" t="str">
        <f t="shared" si="1296"/>
        <v/>
      </c>
      <c r="BF5476" s="141">
        <v>56083</v>
      </c>
      <c r="BG5476" s="142" t="s">
        <v>21092</v>
      </c>
      <c r="BH5476" s="141" t="s">
        <v>180</v>
      </c>
      <c r="BI5476" s="141" t="s">
        <v>191</v>
      </c>
      <c r="BJ5476" s="141" t="s">
        <v>21093</v>
      </c>
      <c r="BK5476" s="141" t="s">
        <v>1662</v>
      </c>
      <c r="BL5476" s="141" t="s">
        <v>21094</v>
      </c>
      <c r="BM5476" s="141">
        <v>45.378450999999998</v>
      </c>
      <c r="BN5476" s="141">
        <v>-73.376935000000003</v>
      </c>
      <c r="BO5476" s="141">
        <v>1995</v>
      </c>
      <c r="BP5476" s="143" t="s">
        <v>25968</v>
      </c>
      <c r="BQ5476" s="143" t="s">
        <v>17560</v>
      </c>
    </row>
    <row r="5477" spans="15:69" x14ac:dyDescent="0.25">
      <c r="O5477" s="225" t="str">
        <f t="shared" si="1296"/>
        <v/>
      </c>
      <c r="BF5477" s="141">
        <v>56097</v>
      </c>
      <c r="BG5477" s="142" t="s">
        <v>21137</v>
      </c>
      <c r="BH5477" s="141" t="s">
        <v>180</v>
      </c>
      <c r="BI5477" s="141" t="s">
        <v>191</v>
      </c>
      <c r="BJ5477" s="141" t="s">
        <v>21138</v>
      </c>
      <c r="BK5477" s="141"/>
      <c r="BL5477" s="141" t="s">
        <v>21139</v>
      </c>
      <c r="BM5477" s="141">
        <v>45.342939999999999</v>
      </c>
      <c r="BN5477" s="141">
        <v>-73.160820000000001</v>
      </c>
      <c r="BO5477" s="141">
        <v>1995</v>
      </c>
      <c r="BP5477" s="143" t="s">
        <v>26024</v>
      </c>
      <c r="BQ5477" s="143" t="s">
        <v>17560</v>
      </c>
    </row>
    <row r="5478" spans="15:69" x14ac:dyDescent="0.25">
      <c r="O5478" s="225" t="str">
        <f t="shared" si="1296"/>
        <v/>
      </c>
      <c r="BF5478" s="141">
        <v>57005</v>
      </c>
      <c r="BG5478" s="142" t="s">
        <v>22570</v>
      </c>
      <c r="BH5478" s="141" t="s">
        <v>180</v>
      </c>
      <c r="BI5478" s="141" t="s">
        <v>191</v>
      </c>
      <c r="BJ5478" s="141" t="s">
        <v>22571</v>
      </c>
      <c r="BK5478" s="141"/>
      <c r="BL5478" s="141" t="s">
        <v>22572</v>
      </c>
      <c r="BM5478" s="141">
        <v>45.433053999999998</v>
      </c>
      <c r="BN5478" s="141">
        <v>-73.250473</v>
      </c>
      <c r="BO5478" s="141">
        <v>1985</v>
      </c>
      <c r="BP5478" s="143" t="s">
        <v>26207</v>
      </c>
      <c r="BQ5478" s="143" t="s">
        <v>17560</v>
      </c>
    </row>
    <row r="5479" spans="15:69" x14ac:dyDescent="0.25">
      <c r="O5479" s="225" t="str">
        <f t="shared" si="1296"/>
        <v/>
      </c>
      <c r="BF5479" s="141">
        <v>57005</v>
      </c>
      <c r="BG5479" s="142" t="s">
        <v>22573</v>
      </c>
      <c r="BH5479" s="141" t="s">
        <v>180</v>
      </c>
      <c r="BI5479" s="141" t="s">
        <v>178</v>
      </c>
      <c r="BJ5479" s="141"/>
      <c r="BK5479" s="141" t="s">
        <v>22574</v>
      </c>
      <c r="BL5479" s="141" t="s">
        <v>11296</v>
      </c>
      <c r="BM5479" s="141">
        <v>45.426836000000002</v>
      </c>
      <c r="BN5479" s="141">
        <v>-73.276939999999996</v>
      </c>
      <c r="BO5479" s="141">
        <v>2007</v>
      </c>
      <c r="BP5479" s="143"/>
      <c r="BQ5479" s="143" t="s">
        <v>17560</v>
      </c>
    </row>
    <row r="5480" spans="15:69" x14ac:dyDescent="0.25">
      <c r="O5480" s="225" t="str">
        <f t="shared" si="1296"/>
        <v/>
      </c>
      <c r="BF5480" s="141">
        <v>54115</v>
      </c>
      <c r="BG5480" s="142" t="s">
        <v>20578</v>
      </c>
      <c r="BH5480" s="141" t="s">
        <v>180</v>
      </c>
      <c r="BI5480" s="141" t="s">
        <v>191</v>
      </c>
      <c r="BJ5480" s="141" t="s">
        <v>1539</v>
      </c>
      <c r="BK5480" s="141" t="s">
        <v>3120</v>
      </c>
      <c r="BL5480" s="141" t="s">
        <v>20579</v>
      </c>
      <c r="BM5480" s="141">
        <v>45.828960000000002</v>
      </c>
      <c r="BN5480" s="141">
        <v>-73.060820000000007</v>
      </c>
      <c r="BO5480" s="141">
        <v>2013</v>
      </c>
      <c r="BP5480" s="143" t="s">
        <v>25963</v>
      </c>
      <c r="BQ5480" s="143" t="s">
        <v>27848</v>
      </c>
    </row>
    <row r="5481" spans="15:69" x14ac:dyDescent="0.25">
      <c r="O5481" s="225" t="str">
        <f t="shared" si="1296"/>
        <v/>
      </c>
      <c r="BF5481" s="141">
        <v>57005</v>
      </c>
      <c r="BG5481" s="142" t="s">
        <v>22575</v>
      </c>
      <c r="BH5481" s="141" t="s">
        <v>478</v>
      </c>
      <c r="BI5481" s="141" t="s">
        <v>176</v>
      </c>
      <c r="BJ5481" s="141"/>
      <c r="BK5481" s="141" t="s">
        <v>21962</v>
      </c>
      <c r="BL5481" s="141" t="s">
        <v>21963</v>
      </c>
      <c r="BM5481" s="141">
        <v>45.427242</v>
      </c>
      <c r="BN5481" s="141">
        <v>-73.249144999999999</v>
      </c>
      <c r="BO5481" s="141">
        <v>1959</v>
      </c>
      <c r="BP5481" s="143" t="s">
        <v>26139</v>
      </c>
      <c r="BQ5481" s="143" t="s">
        <v>17560</v>
      </c>
    </row>
    <row r="5482" spans="15:69" x14ac:dyDescent="0.25">
      <c r="O5482" s="225" t="str">
        <f t="shared" si="1296"/>
        <v/>
      </c>
      <c r="BF5482" s="141">
        <v>57005</v>
      </c>
      <c r="BG5482" s="142" t="s">
        <v>22576</v>
      </c>
      <c r="BH5482" s="141" t="s">
        <v>478</v>
      </c>
      <c r="BI5482" s="141" t="s">
        <v>176</v>
      </c>
      <c r="BJ5482" s="141" t="s">
        <v>21965</v>
      </c>
      <c r="BK5482" s="141" t="s">
        <v>21962</v>
      </c>
      <c r="BL5482" s="141" t="s">
        <v>21963</v>
      </c>
      <c r="BM5482" s="141">
        <v>45.427242</v>
      </c>
      <c r="BN5482" s="141">
        <v>-73.249144999999999</v>
      </c>
      <c r="BO5482" s="141">
        <v>1959</v>
      </c>
      <c r="BP5482" s="143"/>
      <c r="BQ5482" s="143" t="s">
        <v>17560</v>
      </c>
    </row>
    <row r="5483" spans="15:69" x14ac:dyDescent="0.25">
      <c r="O5483" s="225" t="str">
        <f t="shared" si="1296"/>
        <v/>
      </c>
      <c r="BF5483" s="141">
        <v>57020</v>
      </c>
      <c r="BG5483" s="142" t="s">
        <v>20960</v>
      </c>
      <c r="BH5483" s="141" t="s">
        <v>180</v>
      </c>
      <c r="BI5483" s="141" t="s">
        <v>191</v>
      </c>
      <c r="BJ5483" s="141" t="s">
        <v>20961</v>
      </c>
      <c r="BK5483" s="141"/>
      <c r="BL5483" s="141" t="s">
        <v>20962</v>
      </c>
      <c r="BM5483" s="141">
        <v>45.507849999999998</v>
      </c>
      <c r="BN5483" s="141">
        <v>-73.341615000000004</v>
      </c>
      <c r="BO5483" s="141">
        <v>1999</v>
      </c>
      <c r="BP5483" s="143"/>
      <c r="BQ5483" s="143" t="s">
        <v>17560</v>
      </c>
    </row>
    <row r="5484" spans="15:69" x14ac:dyDescent="0.25">
      <c r="O5484" s="225" t="str">
        <f t="shared" si="1296"/>
        <v/>
      </c>
      <c r="BF5484" s="141">
        <v>57020</v>
      </c>
      <c r="BG5484" s="142" t="s">
        <v>20963</v>
      </c>
      <c r="BH5484" s="141" t="s">
        <v>478</v>
      </c>
      <c r="BI5484" s="141" t="s">
        <v>176</v>
      </c>
      <c r="BJ5484" s="141" t="s">
        <v>1553</v>
      </c>
      <c r="BK5484" s="141" t="s">
        <v>20721</v>
      </c>
      <c r="BL5484" s="141" t="s">
        <v>2220</v>
      </c>
      <c r="BM5484" s="141">
        <v>45.535263</v>
      </c>
      <c r="BN5484" s="141">
        <v>-73.228340000000003</v>
      </c>
      <c r="BO5484" s="141">
        <v>1958</v>
      </c>
      <c r="BP5484" s="143" t="s">
        <v>25979</v>
      </c>
      <c r="BQ5484" s="143" t="s">
        <v>17560</v>
      </c>
    </row>
    <row r="5485" spans="15:69" x14ac:dyDescent="0.25">
      <c r="O5485" s="225" t="str">
        <f t="shared" si="1296"/>
        <v/>
      </c>
      <c r="BF5485" s="141">
        <v>58037</v>
      </c>
      <c r="BG5485" s="142" t="s">
        <v>21419</v>
      </c>
      <c r="BH5485" s="141" t="s">
        <v>478</v>
      </c>
      <c r="BI5485" s="141" t="s">
        <v>186</v>
      </c>
      <c r="BJ5485" s="141" t="s">
        <v>15429</v>
      </c>
      <c r="BK5485" s="141" t="s">
        <v>6055</v>
      </c>
      <c r="BL5485" s="141" t="s">
        <v>21420</v>
      </c>
      <c r="BM5485" s="141">
        <v>45.509720000000002</v>
      </c>
      <c r="BN5485" s="141">
        <v>-73.393330000000006</v>
      </c>
      <c r="BO5485" s="141">
        <v>1959</v>
      </c>
      <c r="BP5485" s="143" t="s">
        <v>26059</v>
      </c>
      <c r="BQ5485" s="143" t="s">
        <v>17560</v>
      </c>
    </row>
    <row r="5486" spans="15:69" x14ac:dyDescent="0.25">
      <c r="O5486" s="225" t="str">
        <f t="shared" si="1296"/>
        <v/>
      </c>
      <c r="BF5486" s="141">
        <v>58037</v>
      </c>
      <c r="BG5486" s="142" t="s">
        <v>21421</v>
      </c>
      <c r="BH5486" s="141" t="s">
        <v>478</v>
      </c>
      <c r="BI5486" s="141" t="s">
        <v>186</v>
      </c>
      <c r="BJ5486" s="141" t="s">
        <v>21422</v>
      </c>
      <c r="BK5486" s="141"/>
      <c r="BL5486" s="141" t="s">
        <v>21423</v>
      </c>
      <c r="BM5486" s="141">
        <v>45.520560000000003</v>
      </c>
      <c r="BN5486" s="141">
        <v>-73.318060000000003</v>
      </c>
      <c r="BO5486" s="141">
        <v>1979</v>
      </c>
      <c r="BP5486" s="143" t="s">
        <v>26060</v>
      </c>
      <c r="BQ5486" s="143" t="s">
        <v>17560</v>
      </c>
    </row>
    <row r="5487" spans="15:69" x14ac:dyDescent="0.25">
      <c r="O5487" s="225" t="str">
        <f t="shared" si="1296"/>
        <v/>
      </c>
      <c r="BF5487" s="141">
        <v>58037</v>
      </c>
      <c r="BG5487" s="142" t="s">
        <v>21424</v>
      </c>
      <c r="BH5487" s="141" t="s">
        <v>478</v>
      </c>
      <c r="BI5487" s="141" t="s">
        <v>186</v>
      </c>
      <c r="BJ5487" s="141" t="s">
        <v>21425</v>
      </c>
      <c r="BK5487" s="141"/>
      <c r="BL5487" s="141" t="s">
        <v>21426</v>
      </c>
      <c r="BM5487" s="141">
        <v>45.528060000000004</v>
      </c>
      <c r="BN5487" s="141">
        <v>-73.321389999999994</v>
      </c>
      <c r="BO5487" s="141">
        <v>1985</v>
      </c>
      <c r="BP5487" s="143" t="s">
        <v>26061</v>
      </c>
      <c r="BQ5487" s="143" t="s">
        <v>17560</v>
      </c>
    </row>
    <row r="5488" spans="15:69" x14ac:dyDescent="0.25">
      <c r="O5488" s="225" t="str">
        <f t="shared" si="1296"/>
        <v/>
      </c>
      <c r="BF5488" s="141">
        <v>58037</v>
      </c>
      <c r="BG5488" s="142" t="s">
        <v>21427</v>
      </c>
      <c r="BH5488" s="141" t="s">
        <v>180</v>
      </c>
      <c r="BI5488" s="141" t="s">
        <v>191</v>
      </c>
      <c r="BJ5488" s="141" t="s">
        <v>20961</v>
      </c>
      <c r="BK5488" s="141"/>
      <c r="BL5488" s="141" t="s">
        <v>20962</v>
      </c>
      <c r="BM5488" s="141">
        <v>45.507849999999998</v>
      </c>
      <c r="BN5488" s="141">
        <v>-73.341620000000006</v>
      </c>
      <c r="BO5488" s="141">
        <v>1999</v>
      </c>
      <c r="BP5488" s="143" t="s">
        <v>26062</v>
      </c>
      <c r="BQ5488" s="143" t="s">
        <v>17560</v>
      </c>
    </row>
    <row r="5489" spans="15:69" x14ac:dyDescent="0.25">
      <c r="O5489" s="225" t="str">
        <f t="shared" si="1296"/>
        <v/>
      </c>
      <c r="BF5489" s="141">
        <v>58037</v>
      </c>
      <c r="BG5489" s="142" t="s">
        <v>21428</v>
      </c>
      <c r="BH5489" s="141" t="s">
        <v>180</v>
      </c>
      <c r="BI5489" s="141" t="s">
        <v>178</v>
      </c>
      <c r="BJ5489" s="141"/>
      <c r="BK5489" s="141" t="s">
        <v>14659</v>
      </c>
      <c r="BL5489" s="141" t="s">
        <v>20956</v>
      </c>
      <c r="BM5489" s="141">
        <v>45.48807</v>
      </c>
      <c r="BN5489" s="141">
        <v>-73.268510000000006</v>
      </c>
      <c r="BO5489" s="141">
        <v>1999</v>
      </c>
      <c r="BP5489" s="143" t="s">
        <v>26062</v>
      </c>
      <c r="BQ5489" s="143" t="s">
        <v>17560</v>
      </c>
    </row>
    <row r="5490" spans="15:69" x14ac:dyDescent="0.25">
      <c r="O5490" s="225" t="str">
        <f t="shared" si="1296"/>
        <v/>
      </c>
      <c r="BF5490" s="141">
        <v>58037</v>
      </c>
      <c r="BG5490" s="142" t="s">
        <v>21429</v>
      </c>
      <c r="BH5490" s="141" t="s">
        <v>180</v>
      </c>
      <c r="BI5490" s="141" t="s">
        <v>191</v>
      </c>
      <c r="BJ5490" s="141" t="s">
        <v>21142</v>
      </c>
      <c r="BK5490" s="141" t="s">
        <v>1203</v>
      </c>
      <c r="BL5490" s="141" t="s">
        <v>21143</v>
      </c>
      <c r="BM5490" s="141">
        <v>45.511580000000002</v>
      </c>
      <c r="BN5490" s="141">
        <v>-73.287670000000006</v>
      </c>
      <c r="BO5490" s="141">
        <v>1992</v>
      </c>
      <c r="BP5490" s="143" t="s">
        <v>26062</v>
      </c>
      <c r="BQ5490" s="143" t="s">
        <v>17560</v>
      </c>
    </row>
    <row r="5491" spans="15:69" x14ac:dyDescent="0.25">
      <c r="O5491" s="225" t="str">
        <f t="shared" si="1296"/>
        <v/>
      </c>
      <c r="BF5491" s="141">
        <v>59010</v>
      </c>
      <c r="BG5491" s="142" t="s">
        <v>21601</v>
      </c>
      <c r="BH5491" s="141" t="s">
        <v>478</v>
      </c>
      <c r="BI5491" s="141" t="s">
        <v>186</v>
      </c>
      <c r="BJ5491" s="141" t="s">
        <v>21602</v>
      </c>
      <c r="BK5491" s="141" t="s">
        <v>5386</v>
      </c>
      <c r="BL5491" s="141" t="s">
        <v>21603</v>
      </c>
      <c r="BM5491" s="141">
        <v>45.577399999999997</v>
      </c>
      <c r="BN5491" s="141">
        <v>-73.328000000000003</v>
      </c>
      <c r="BO5491" s="141">
        <v>1984</v>
      </c>
      <c r="BP5491" s="143" t="s">
        <v>1562</v>
      </c>
      <c r="BQ5491" s="143" t="s">
        <v>17560</v>
      </c>
    </row>
    <row r="5492" spans="15:69" x14ac:dyDescent="0.25">
      <c r="O5492" s="225" t="str">
        <f t="shared" si="1296"/>
        <v/>
      </c>
      <c r="BF5492" s="141">
        <v>59015</v>
      </c>
      <c r="BG5492" s="142" t="s">
        <v>21835</v>
      </c>
      <c r="BH5492" s="141" t="s">
        <v>180</v>
      </c>
      <c r="BI5492" s="141" t="s">
        <v>191</v>
      </c>
      <c r="BJ5492" s="141" t="s">
        <v>21836</v>
      </c>
      <c r="BK5492" s="141" t="s">
        <v>12522</v>
      </c>
      <c r="BL5492" s="141" t="s">
        <v>21837</v>
      </c>
      <c r="BM5492" s="141">
        <v>45.639560299999999</v>
      </c>
      <c r="BN5492" s="141">
        <v>-73.299751900000004</v>
      </c>
      <c r="BO5492" s="141">
        <v>2000</v>
      </c>
      <c r="BP5492" s="143" t="s">
        <v>26128</v>
      </c>
      <c r="BQ5492" s="143" t="s">
        <v>17560</v>
      </c>
    </row>
    <row r="5493" spans="15:69" x14ac:dyDescent="0.25">
      <c r="O5493" s="225" t="str">
        <f t="shared" si="1296"/>
        <v/>
      </c>
      <c r="BF5493" s="141">
        <v>59020</v>
      </c>
      <c r="BG5493" s="142" t="s">
        <v>20454</v>
      </c>
      <c r="BH5493" s="141" t="s">
        <v>180</v>
      </c>
      <c r="BI5493" s="141" t="s">
        <v>190</v>
      </c>
      <c r="BJ5493" s="141" t="s">
        <v>20455</v>
      </c>
      <c r="BK5493" s="141" t="s">
        <v>1550</v>
      </c>
      <c r="BL5493" s="141" t="s">
        <v>20443</v>
      </c>
      <c r="BM5493" s="141">
        <v>45.642629999999997</v>
      </c>
      <c r="BN5493" s="141">
        <v>-73.404225999999994</v>
      </c>
      <c r="BO5493" s="141">
        <v>2001</v>
      </c>
      <c r="BP5493" s="143"/>
      <c r="BQ5493" s="143" t="s">
        <v>17560</v>
      </c>
    </row>
    <row r="5494" spans="15:69" x14ac:dyDescent="0.25">
      <c r="O5494" s="225" t="str">
        <f t="shared" si="1296"/>
        <v/>
      </c>
      <c r="BF5494" s="141">
        <v>59035</v>
      </c>
      <c r="BG5494" s="142" t="s">
        <v>23634</v>
      </c>
      <c r="BH5494" s="141" t="s">
        <v>180</v>
      </c>
      <c r="BI5494" s="141" t="s">
        <v>190</v>
      </c>
      <c r="BJ5494" s="141"/>
      <c r="BK5494" s="141" t="s">
        <v>23635</v>
      </c>
      <c r="BL5494" s="141" t="s">
        <v>23633</v>
      </c>
      <c r="BM5494" s="141">
        <v>45.862259000000002</v>
      </c>
      <c r="BN5494" s="141">
        <v>-73.232316999999995</v>
      </c>
      <c r="BO5494" s="141">
        <v>2010</v>
      </c>
      <c r="BP5494" s="143"/>
      <c r="BQ5494" s="143" t="s">
        <v>17560</v>
      </c>
    </row>
    <row r="5495" spans="15:69" x14ac:dyDescent="0.25">
      <c r="O5495" s="225" t="str">
        <f t="shared" si="1296"/>
        <v/>
      </c>
      <c r="BF5495" s="141">
        <v>60013</v>
      </c>
      <c r="BG5495" s="142" t="s">
        <v>17858</v>
      </c>
      <c r="BH5495" s="141" t="s">
        <v>180</v>
      </c>
      <c r="BI5495" s="141" t="s">
        <v>191</v>
      </c>
      <c r="BJ5495" s="141" t="s">
        <v>17859</v>
      </c>
      <c r="BK5495" s="141" t="s">
        <v>2605</v>
      </c>
      <c r="BL5495" s="141" t="s">
        <v>17860</v>
      </c>
      <c r="BM5495" s="141">
        <v>45.75976</v>
      </c>
      <c r="BN5495" s="141">
        <v>-73.453789999999998</v>
      </c>
      <c r="BO5495" s="141">
        <v>1986</v>
      </c>
      <c r="BP5495" s="143"/>
      <c r="BQ5495" s="143" t="s">
        <v>17560</v>
      </c>
    </row>
    <row r="5496" spans="15:69" x14ac:dyDescent="0.25">
      <c r="O5496" s="225" t="str">
        <f t="shared" si="1296"/>
        <v/>
      </c>
      <c r="BF5496" s="141">
        <v>60013</v>
      </c>
      <c r="BG5496" s="142" t="s">
        <v>17861</v>
      </c>
      <c r="BH5496" s="141" t="s">
        <v>180</v>
      </c>
      <c r="BI5496" s="141" t="s">
        <v>191</v>
      </c>
      <c r="BJ5496" s="141" t="s">
        <v>17961</v>
      </c>
      <c r="BK5496" s="141" t="s">
        <v>2501</v>
      </c>
      <c r="BL5496" s="141" t="s">
        <v>17962</v>
      </c>
      <c r="BM5496" s="141">
        <v>45.728020000000001</v>
      </c>
      <c r="BN5496" s="141">
        <v>-73.455250000000007</v>
      </c>
      <c r="BO5496" s="141">
        <v>1988</v>
      </c>
      <c r="BP5496" s="143"/>
      <c r="BQ5496" s="143" t="s">
        <v>17560</v>
      </c>
    </row>
    <row r="5497" spans="15:69" x14ac:dyDescent="0.25">
      <c r="O5497" s="225" t="str">
        <f t="shared" si="1296"/>
        <v/>
      </c>
      <c r="BF5497" s="141">
        <v>60013</v>
      </c>
      <c r="BG5497" s="142" t="s">
        <v>17865</v>
      </c>
      <c r="BH5497" s="141" t="s">
        <v>180</v>
      </c>
      <c r="BI5497" s="141" t="s">
        <v>191</v>
      </c>
      <c r="BJ5497" s="141" t="s">
        <v>17874</v>
      </c>
      <c r="BK5497" s="141" t="s">
        <v>1662</v>
      </c>
      <c r="BL5497" s="141" t="s">
        <v>17875</v>
      </c>
      <c r="BM5497" s="141">
        <v>45.768630000000002</v>
      </c>
      <c r="BN5497" s="141">
        <v>-73.417370000000005</v>
      </c>
      <c r="BO5497" s="141">
        <v>1988</v>
      </c>
      <c r="BP5497" s="143"/>
      <c r="BQ5497" s="143" t="s">
        <v>17560</v>
      </c>
    </row>
    <row r="5498" spans="15:69" x14ac:dyDescent="0.25">
      <c r="O5498" s="225" t="str">
        <f t="shared" si="1296"/>
        <v/>
      </c>
      <c r="BF5498" s="141">
        <v>61025</v>
      </c>
      <c r="BG5498" s="142" t="s">
        <v>2607</v>
      </c>
      <c r="BH5498" s="141" t="s">
        <v>478</v>
      </c>
      <c r="BI5498" s="141" t="s">
        <v>176</v>
      </c>
      <c r="BJ5498" s="141" t="s">
        <v>2608</v>
      </c>
      <c r="BK5498" s="141" t="s">
        <v>1805</v>
      </c>
      <c r="BL5498" s="141" t="s">
        <v>2519</v>
      </c>
      <c r="BM5498" s="141">
        <v>46.023212000000001</v>
      </c>
      <c r="BN5498" s="141">
        <v>-73.435135000000002</v>
      </c>
      <c r="BO5498" s="141">
        <v>1984</v>
      </c>
      <c r="BP5498" s="143" t="s">
        <v>24013</v>
      </c>
      <c r="BQ5498" s="143" t="s">
        <v>17560</v>
      </c>
    </row>
    <row r="5499" spans="15:69" x14ac:dyDescent="0.25">
      <c r="O5499" s="225" t="str">
        <f t="shared" si="1296"/>
        <v/>
      </c>
      <c r="BF5499" s="141">
        <v>61025</v>
      </c>
      <c r="BG5499" s="142" t="s">
        <v>2609</v>
      </c>
      <c r="BH5499" s="141" t="s">
        <v>478</v>
      </c>
      <c r="BI5499" s="141" t="s">
        <v>176</v>
      </c>
      <c r="BJ5499" s="141" t="s">
        <v>2610</v>
      </c>
      <c r="BK5499" s="141" t="s">
        <v>1805</v>
      </c>
      <c r="BL5499" s="141" t="s">
        <v>2519</v>
      </c>
      <c r="BM5499" s="141">
        <v>46.023212000000001</v>
      </c>
      <c r="BN5499" s="141">
        <v>-73.435135000000002</v>
      </c>
      <c r="BO5499" s="141">
        <v>1954</v>
      </c>
      <c r="BP5499" s="143" t="s">
        <v>26784</v>
      </c>
      <c r="BQ5499" s="143" t="s">
        <v>17560</v>
      </c>
    </row>
    <row r="5500" spans="15:69" x14ac:dyDescent="0.25">
      <c r="O5500" s="225" t="str">
        <f t="shared" si="1296"/>
        <v/>
      </c>
      <c r="BF5500" s="141">
        <v>61025</v>
      </c>
      <c r="BG5500" s="142" t="s">
        <v>18147</v>
      </c>
      <c r="BH5500" s="141" t="s">
        <v>180</v>
      </c>
      <c r="BI5500" s="141" t="s">
        <v>191</v>
      </c>
      <c r="BJ5500" s="141" t="s">
        <v>18148</v>
      </c>
      <c r="BK5500" s="141"/>
      <c r="BL5500" s="141" t="s">
        <v>18148</v>
      </c>
      <c r="BM5500" s="141">
        <v>46.032409999999999</v>
      </c>
      <c r="BN5500" s="141">
        <v>-73.434209999999993</v>
      </c>
      <c r="BO5500" s="141">
        <v>2011</v>
      </c>
      <c r="BP5500" s="143" t="s">
        <v>25600</v>
      </c>
      <c r="BQ5500" s="143" t="s">
        <v>17560</v>
      </c>
    </row>
    <row r="5501" spans="15:69" x14ac:dyDescent="0.25">
      <c r="O5501" s="225" t="str">
        <f t="shared" si="1296"/>
        <v/>
      </c>
      <c r="BF5501" s="141">
        <v>61025</v>
      </c>
      <c r="BG5501" s="142" t="s">
        <v>18149</v>
      </c>
      <c r="BH5501" s="141" t="s">
        <v>478</v>
      </c>
      <c r="BI5501" s="141" t="s">
        <v>177</v>
      </c>
      <c r="BJ5501" s="141" t="s">
        <v>18078</v>
      </c>
      <c r="BK5501" s="141" t="s">
        <v>2297</v>
      </c>
      <c r="BL5501" s="141" t="s">
        <v>18076</v>
      </c>
      <c r="BM5501" s="141">
        <v>46.018099999999997</v>
      </c>
      <c r="BN5501" s="141">
        <v>-73.439940000000007</v>
      </c>
      <c r="BO5501" s="141">
        <v>1999</v>
      </c>
      <c r="BP5501" s="143" t="s">
        <v>25582</v>
      </c>
      <c r="BQ5501" s="143" t="s">
        <v>17560</v>
      </c>
    </row>
    <row r="5502" spans="15:69" x14ac:dyDescent="0.25">
      <c r="O5502" s="225" t="str">
        <f t="shared" si="1296"/>
        <v/>
      </c>
      <c r="BF5502" s="141">
        <v>61025</v>
      </c>
      <c r="BG5502" s="142" t="s">
        <v>18150</v>
      </c>
      <c r="BH5502" s="141" t="s">
        <v>478</v>
      </c>
      <c r="BI5502" s="141" t="s">
        <v>177</v>
      </c>
      <c r="BJ5502" s="141" t="s">
        <v>18064</v>
      </c>
      <c r="BK5502" s="141" t="s">
        <v>2297</v>
      </c>
      <c r="BL5502" s="141" t="s">
        <v>18076</v>
      </c>
      <c r="BM5502" s="141">
        <v>46.018099999999997</v>
      </c>
      <c r="BN5502" s="141">
        <v>-73.439940000000007</v>
      </c>
      <c r="BO5502" s="141">
        <v>1999</v>
      </c>
      <c r="BP5502" s="143" t="s">
        <v>25583</v>
      </c>
      <c r="BQ5502" s="143" t="s">
        <v>17560</v>
      </c>
    </row>
    <row r="5503" spans="15:69" x14ac:dyDescent="0.25">
      <c r="O5503" s="225" t="str">
        <f t="shared" si="1296"/>
        <v/>
      </c>
      <c r="BF5503" s="141">
        <v>60035</v>
      </c>
      <c r="BG5503" s="142" t="s">
        <v>17989</v>
      </c>
      <c r="BH5503" s="141" t="s">
        <v>180</v>
      </c>
      <c r="BI5503" s="141" t="s">
        <v>191</v>
      </c>
      <c r="BJ5503" s="141" t="s">
        <v>17990</v>
      </c>
      <c r="BK5503" s="141" t="s">
        <v>10389</v>
      </c>
      <c r="BL5503" s="141" t="s">
        <v>17991</v>
      </c>
      <c r="BM5503" s="141">
        <v>45.849330000000002</v>
      </c>
      <c r="BN5503" s="141">
        <v>-73.481200000000001</v>
      </c>
      <c r="BO5503" s="141">
        <v>2005</v>
      </c>
      <c r="BP5503" s="143" t="s">
        <v>25560</v>
      </c>
      <c r="BQ5503" s="143" t="s">
        <v>17560</v>
      </c>
    </row>
    <row r="5504" spans="15:69" x14ac:dyDescent="0.25">
      <c r="O5504" s="225" t="str">
        <f t="shared" si="1296"/>
        <v/>
      </c>
      <c r="BF5504" s="141">
        <v>61025</v>
      </c>
      <c r="BG5504" s="142" t="s">
        <v>18151</v>
      </c>
      <c r="BH5504" s="141" t="s">
        <v>478</v>
      </c>
      <c r="BI5504" s="141" t="s">
        <v>176</v>
      </c>
      <c r="BJ5504" s="141" t="s">
        <v>18081</v>
      </c>
      <c r="BK5504" s="141" t="s">
        <v>2297</v>
      </c>
      <c r="BL5504" s="141" t="s">
        <v>18076</v>
      </c>
      <c r="BM5504" s="141">
        <v>46.018099999999997</v>
      </c>
      <c r="BN5504" s="141">
        <v>-73.439940000000007</v>
      </c>
      <c r="BO5504" s="141">
        <v>1999</v>
      </c>
      <c r="BP5504" s="143" t="s">
        <v>25584</v>
      </c>
      <c r="BQ5504" s="143" t="s">
        <v>17560</v>
      </c>
    </row>
    <row r="5505" spans="15:69" x14ac:dyDescent="0.25">
      <c r="O5505" s="225" t="str">
        <f t="shared" si="1296"/>
        <v/>
      </c>
      <c r="BF5505" s="141">
        <v>61025</v>
      </c>
      <c r="BG5505" s="142" t="s">
        <v>18152</v>
      </c>
      <c r="BH5505" s="141" t="s">
        <v>478</v>
      </c>
      <c r="BI5505" s="141" t="s">
        <v>177</v>
      </c>
      <c r="BJ5505" s="141" t="s">
        <v>18083</v>
      </c>
      <c r="BK5505" s="141" t="s">
        <v>2297</v>
      </c>
      <c r="BL5505" s="141" t="s">
        <v>18076</v>
      </c>
      <c r="BM5505" s="141">
        <v>46.018099999999997</v>
      </c>
      <c r="BN5505" s="141">
        <v>-73.439940000000007</v>
      </c>
      <c r="BO5505" s="141">
        <v>1999</v>
      </c>
      <c r="BP5505" s="143" t="s">
        <v>25585</v>
      </c>
      <c r="BQ5505" s="143" t="s">
        <v>17560</v>
      </c>
    </row>
    <row r="5506" spans="15:69" x14ac:dyDescent="0.25">
      <c r="O5506" s="225" t="str">
        <f t="shared" si="1296"/>
        <v/>
      </c>
      <c r="BF5506" s="141">
        <v>61025</v>
      </c>
      <c r="BG5506" s="142" t="s">
        <v>18153</v>
      </c>
      <c r="BH5506" s="141" t="s">
        <v>478</v>
      </c>
      <c r="BI5506" s="141" t="s">
        <v>177</v>
      </c>
      <c r="BJ5506" s="141" t="s">
        <v>18085</v>
      </c>
      <c r="BK5506" s="141" t="s">
        <v>2297</v>
      </c>
      <c r="BL5506" s="141" t="s">
        <v>18076</v>
      </c>
      <c r="BM5506" s="141">
        <v>46.018099999999997</v>
      </c>
      <c r="BN5506" s="141">
        <v>-73.439940000000007</v>
      </c>
      <c r="BO5506" s="141">
        <v>1999</v>
      </c>
      <c r="BP5506" s="143" t="s">
        <v>25586</v>
      </c>
      <c r="BQ5506" s="143" t="s">
        <v>17560</v>
      </c>
    </row>
    <row r="5507" spans="15:69" x14ac:dyDescent="0.25">
      <c r="O5507" s="225" t="str">
        <f t="shared" si="1296"/>
        <v/>
      </c>
      <c r="BF5507" s="141">
        <v>61025</v>
      </c>
      <c r="BG5507" s="142" t="s">
        <v>2611</v>
      </c>
      <c r="BH5507" s="141" t="s">
        <v>478</v>
      </c>
      <c r="BI5507" s="141" t="s">
        <v>176</v>
      </c>
      <c r="BJ5507" s="141" t="s">
        <v>2612</v>
      </c>
      <c r="BK5507" s="141" t="s">
        <v>1805</v>
      </c>
      <c r="BL5507" s="141" t="s">
        <v>2519</v>
      </c>
      <c r="BM5507" s="141">
        <v>46.023212000000001</v>
      </c>
      <c r="BN5507" s="141">
        <v>-73.435135000000002</v>
      </c>
      <c r="BO5507" s="141">
        <v>2015</v>
      </c>
      <c r="BP5507" s="143" t="s">
        <v>24015</v>
      </c>
      <c r="BQ5507" s="143" t="s">
        <v>17560</v>
      </c>
    </row>
    <row r="5508" spans="15:69" x14ac:dyDescent="0.25">
      <c r="O5508" s="225" t="str">
        <f t="shared" si="1296"/>
        <v/>
      </c>
      <c r="BF5508" s="141">
        <v>61025</v>
      </c>
      <c r="BG5508" s="142" t="s">
        <v>2613</v>
      </c>
      <c r="BH5508" s="141" t="s">
        <v>478</v>
      </c>
      <c r="BI5508" s="141" t="s">
        <v>176</v>
      </c>
      <c r="BJ5508" s="141" t="s">
        <v>2614</v>
      </c>
      <c r="BK5508" s="141" t="s">
        <v>1805</v>
      </c>
      <c r="BL5508" s="141" t="s">
        <v>2519</v>
      </c>
      <c r="BM5508" s="141">
        <v>46.023212000000001</v>
      </c>
      <c r="BN5508" s="141">
        <v>-73.435135000000002</v>
      </c>
      <c r="BO5508" s="141">
        <v>1954</v>
      </c>
      <c r="BP5508" s="143" t="s">
        <v>24016</v>
      </c>
      <c r="BQ5508" s="143" t="s">
        <v>17560</v>
      </c>
    </row>
    <row r="5509" spans="15:69" x14ac:dyDescent="0.25">
      <c r="O5509" s="225" t="str">
        <f t="shared" si="1296"/>
        <v/>
      </c>
      <c r="BF5509" s="141">
        <v>61030</v>
      </c>
      <c r="BG5509" s="142" t="s">
        <v>18240</v>
      </c>
      <c r="BH5509" s="141" t="s">
        <v>478</v>
      </c>
      <c r="BI5509" s="141" t="s">
        <v>176</v>
      </c>
      <c r="BJ5509" s="141" t="s">
        <v>18089</v>
      </c>
      <c r="BK5509" s="141" t="s">
        <v>1805</v>
      </c>
      <c r="BL5509" s="141" t="s">
        <v>2519</v>
      </c>
      <c r="BM5509" s="141">
        <v>46.023212000000001</v>
      </c>
      <c r="BN5509" s="141">
        <v>-73.435135000000002</v>
      </c>
      <c r="BO5509" s="141">
        <v>1984</v>
      </c>
      <c r="BP5509" s="143" t="s">
        <v>25588</v>
      </c>
      <c r="BQ5509" s="143" t="s">
        <v>17560</v>
      </c>
    </row>
    <row r="5510" spans="15:69" x14ac:dyDescent="0.25">
      <c r="O5510" s="225" t="str">
        <f t="shared" si="1296"/>
        <v/>
      </c>
      <c r="BF5510" s="141">
        <v>65005</v>
      </c>
      <c r="BG5510" s="142" t="s">
        <v>26372</v>
      </c>
      <c r="BH5510" s="141" t="s">
        <v>180</v>
      </c>
      <c r="BI5510" s="141" t="s">
        <v>191</v>
      </c>
      <c r="BJ5510" s="141" t="s">
        <v>2601</v>
      </c>
      <c r="BK5510" s="141" t="s">
        <v>2602</v>
      </c>
      <c r="BL5510" s="141" t="s">
        <v>2603</v>
      </c>
      <c r="BM5510" s="141">
        <v>45.606577680547097</v>
      </c>
      <c r="BN5510" s="141">
        <v>-73.801458967237707</v>
      </c>
      <c r="BO5510" s="141">
        <v>1991</v>
      </c>
      <c r="BP5510" s="143" t="s">
        <v>26701</v>
      </c>
      <c r="BQ5510" s="143" t="s">
        <v>17560</v>
      </c>
    </row>
    <row r="5511" spans="15:69" x14ac:dyDescent="0.25">
      <c r="O5511" s="225" t="str">
        <f t="shared" si="1296"/>
        <v/>
      </c>
      <c r="BF5511" s="141">
        <v>65005</v>
      </c>
      <c r="BG5511" s="142" t="s">
        <v>26373</v>
      </c>
      <c r="BH5511" s="141" t="s">
        <v>180</v>
      </c>
      <c r="BI5511" s="141" t="s">
        <v>191</v>
      </c>
      <c r="BJ5511" s="141" t="s">
        <v>2604</v>
      </c>
      <c r="BK5511" s="141" t="s">
        <v>2605</v>
      </c>
      <c r="BL5511" s="141" t="s">
        <v>2606</v>
      </c>
      <c r="BM5511" s="141">
        <v>45.5738192792817</v>
      </c>
      <c r="BN5511" s="141">
        <v>-73.716066999752897</v>
      </c>
      <c r="BO5511" s="141">
        <v>1972</v>
      </c>
      <c r="BP5511" s="143" t="s">
        <v>26701</v>
      </c>
      <c r="BQ5511" s="143" t="s">
        <v>17560</v>
      </c>
    </row>
    <row r="5512" spans="15:69" x14ac:dyDescent="0.25">
      <c r="O5512" s="225" t="str">
        <f t="shared" si="1296"/>
        <v/>
      </c>
      <c r="BF5512" s="141">
        <v>65005</v>
      </c>
      <c r="BG5512" s="142" t="s">
        <v>26374</v>
      </c>
      <c r="BH5512" s="141" t="s">
        <v>180</v>
      </c>
      <c r="BI5512" s="141" t="s">
        <v>191</v>
      </c>
      <c r="BJ5512" s="141" t="s">
        <v>2616</v>
      </c>
      <c r="BK5512" s="141" t="s">
        <v>2617</v>
      </c>
      <c r="BL5512" s="141" t="s">
        <v>2618</v>
      </c>
      <c r="BM5512" s="141">
        <v>45.6879686639368</v>
      </c>
      <c r="BN5512" s="141">
        <v>-73.636353680558898</v>
      </c>
      <c r="BO5512" s="141">
        <v>1999</v>
      </c>
      <c r="BP5512" s="143" t="s">
        <v>26701</v>
      </c>
      <c r="BQ5512" s="143" t="s">
        <v>17560</v>
      </c>
    </row>
    <row r="5513" spans="15:69" x14ac:dyDescent="0.25">
      <c r="O5513" s="225" t="str">
        <f t="shared" si="1296"/>
        <v/>
      </c>
      <c r="BF5513" s="141">
        <v>65005</v>
      </c>
      <c r="BG5513" s="142" t="s">
        <v>26375</v>
      </c>
      <c r="BH5513" s="141" t="s">
        <v>180</v>
      </c>
      <c r="BI5513" s="141" t="s">
        <v>191</v>
      </c>
      <c r="BJ5513" s="141" t="s">
        <v>2619</v>
      </c>
      <c r="BK5513" s="141" t="s">
        <v>2620</v>
      </c>
      <c r="BL5513" s="141" t="s">
        <v>2548</v>
      </c>
      <c r="BM5513" s="141">
        <v>45.556398947264</v>
      </c>
      <c r="BN5513" s="141">
        <v>-73.679495298550506</v>
      </c>
      <c r="BO5513" s="141">
        <v>1986</v>
      </c>
      <c r="BP5513" s="143" t="s">
        <v>26701</v>
      </c>
      <c r="BQ5513" s="143" t="s">
        <v>17560</v>
      </c>
    </row>
    <row r="5514" spans="15:69" x14ac:dyDescent="0.25">
      <c r="O5514" s="225" t="str">
        <f t="shared" si="1296"/>
        <v/>
      </c>
      <c r="BF5514" s="141">
        <v>65005</v>
      </c>
      <c r="BG5514" s="142" t="s">
        <v>26376</v>
      </c>
      <c r="BH5514" s="141" t="s">
        <v>180</v>
      </c>
      <c r="BI5514" s="141" t="s">
        <v>191</v>
      </c>
      <c r="BJ5514" s="141" t="s">
        <v>2621</v>
      </c>
      <c r="BK5514" s="141" t="s">
        <v>2622</v>
      </c>
      <c r="BL5514" s="141" t="s">
        <v>2623</v>
      </c>
      <c r="BM5514" s="141">
        <v>45.598381882529502</v>
      </c>
      <c r="BN5514" s="141">
        <v>-73.761754220755194</v>
      </c>
      <c r="BO5514" s="141">
        <v>1990</v>
      </c>
      <c r="BP5514" s="143" t="s">
        <v>26702</v>
      </c>
      <c r="BQ5514" s="143" t="s">
        <v>17560</v>
      </c>
    </row>
    <row r="5515" spans="15:69" x14ac:dyDescent="0.25">
      <c r="O5515" s="225" t="str">
        <f t="shared" si="1296"/>
        <v/>
      </c>
      <c r="BF5515" s="141">
        <v>65005</v>
      </c>
      <c r="BG5515" s="142" t="s">
        <v>26377</v>
      </c>
      <c r="BH5515" s="141" t="s">
        <v>180</v>
      </c>
      <c r="BI5515" s="141" t="s">
        <v>191</v>
      </c>
      <c r="BJ5515" s="141" t="s">
        <v>2624</v>
      </c>
      <c r="BK5515" s="141" t="s">
        <v>2625</v>
      </c>
      <c r="BL5515" s="141" t="s">
        <v>2626</v>
      </c>
      <c r="BM5515" s="141">
        <v>45.543246369800599</v>
      </c>
      <c r="BN5515" s="141">
        <v>-73.867056695853506</v>
      </c>
      <c r="BO5515" s="141">
        <v>1990</v>
      </c>
      <c r="BP5515" s="143" t="s">
        <v>26702</v>
      </c>
      <c r="BQ5515" s="143" t="s">
        <v>17560</v>
      </c>
    </row>
    <row r="5516" spans="15:69" x14ac:dyDescent="0.25">
      <c r="O5516" s="225" t="str">
        <f t="shared" si="1296"/>
        <v/>
      </c>
      <c r="BF5516" s="141">
        <v>65005</v>
      </c>
      <c r="BG5516" s="142" t="s">
        <v>26378</v>
      </c>
      <c r="BH5516" s="141" t="s">
        <v>180</v>
      </c>
      <c r="BI5516" s="141" t="s">
        <v>191</v>
      </c>
      <c r="BJ5516" s="141" t="s">
        <v>2627</v>
      </c>
      <c r="BK5516" s="141" t="s">
        <v>2628</v>
      </c>
      <c r="BL5516" s="141" t="s">
        <v>2629</v>
      </c>
      <c r="BM5516" s="141">
        <v>45.691856711841801</v>
      </c>
      <c r="BN5516" s="141">
        <v>-73.617243226375706</v>
      </c>
      <c r="BO5516" s="141">
        <v>2006</v>
      </c>
      <c r="BP5516" s="143" t="s">
        <v>26701</v>
      </c>
      <c r="BQ5516" s="143" t="s">
        <v>17560</v>
      </c>
    </row>
    <row r="5517" spans="15:69" x14ac:dyDescent="0.25">
      <c r="O5517" s="225" t="str">
        <f t="shared" si="1296"/>
        <v/>
      </c>
      <c r="BF5517" s="141">
        <v>65005</v>
      </c>
      <c r="BG5517" s="142" t="s">
        <v>26379</v>
      </c>
      <c r="BH5517" s="141" t="s">
        <v>180</v>
      </c>
      <c r="BI5517" s="141" t="s">
        <v>191</v>
      </c>
      <c r="BJ5517" s="141" t="s">
        <v>2635</v>
      </c>
      <c r="BK5517" s="141" t="s">
        <v>2636</v>
      </c>
      <c r="BL5517" s="141" t="s">
        <v>2637</v>
      </c>
      <c r="BM5517" s="141">
        <v>45.550412294925898</v>
      </c>
      <c r="BN5517" s="141">
        <v>-73.8609609547144</v>
      </c>
      <c r="BO5517" s="141">
        <v>1990</v>
      </c>
      <c r="BP5517" s="143" t="s">
        <v>26702</v>
      </c>
      <c r="BQ5517" s="143" t="s">
        <v>17560</v>
      </c>
    </row>
    <row r="5518" spans="15:69" x14ac:dyDescent="0.25">
      <c r="O5518" s="225" t="str">
        <f t="shared" ref="O5518:O5581" si="1297">IF(OR(B5518="",C5518="",G5518="",H5518="",I5518="",AND(J5518="",BW5518=FALSE),AND(K5518="",BX5518=FALSE),AND(L5518="",BY5518=FALSE),AND(M5518="",BZ5518=FALSE)),"",(IF(AND(100&gt;=CG5518,CG5518&gt;80),"A",IF(AND(80&gt;=CG5518,CG5518&gt;60),"B",IF(AND(60&gt;=CG5518,CG5518&gt;40),"C",IF(AND(40&gt;=CG5518,CG5518&gt;20),"D","E"))))))</f>
        <v/>
      </c>
      <c r="BF5518" s="141">
        <v>65005</v>
      </c>
      <c r="BG5518" s="142" t="s">
        <v>26380</v>
      </c>
      <c r="BH5518" s="141" t="s">
        <v>180</v>
      </c>
      <c r="BI5518" s="141" t="s">
        <v>191</v>
      </c>
      <c r="BJ5518" s="141" t="s">
        <v>17598</v>
      </c>
      <c r="BK5518" s="141" t="s">
        <v>10987</v>
      </c>
      <c r="BL5518" s="141" t="s">
        <v>17599</v>
      </c>
      <c r="BM5518" s="141">
        <v>45.562605018352698</v>
      </c>
      <c r="BN5518" s="141">
        <v>-73.812241477476505</v>
      </c>
      <c r="BO5518" s="141">
        <v>2007</v>
      </c>
      <c r="BP5518" s="143" t="s">
        <v>26701</v>
      </c>
      <c r="BQ5518" s="143" t="s">
        <v>17560</v>
      </c>
    </row>
    <row r="5519" spans="15:69" x14ac:dyDescent="0.25">
      <c r="O5519" s="225" t="str">
        <f t="shared" si="1297"/>
        <v/>
      </c>
      <c r="BF5519" s="141">
        <v>65005</v>
      </c>
      <c r="BG5519" s="142" t="s">
        <v>26381</v>
      </c>
      <c r="BH5519" s="141" t="s">
        <v>180</v>
      </c>
      <c r="BI5519" s="141" t="s">
        <v>191</v>
      </c>
      <c r="BJ5519" s="141" t="s">
        <v>17600</v>
      </c>
      <c r="BK5519" s="141" t="s">
        <v>2099</v>
      </c>
      <c r="BL5519" s="141" t="s">
        <v>17601</v>
      </c>
      <c r="BM5519" s="141">
        <v>45.547050660522203</v>
      </c>
      <c r="BN5519" s="141">
        <v>-73.798048317251997</v>
      </c>
      <c r="BO5519" s="141">
        <v>2011</v>
      </c>
      <c r="BP5519" s="143" t="s">
        <v>26701</v>
      </c>
      <c r="BQ5519" s="143" t="s">
        <v>17560</v>
      </c>
    </row>
    <row r="5520" spans="15:69" x14ac:dyDescent="0.25">
      <c r="O5520" s="225" t="str">
        <f t="shared" si="1297"/>
        <v/>
      </c>
      <c r="BF5520" s="141">
        <v>65005</v>
      </c>
      <c r="BG5520" s="142" t="s">
        <v>26382</v>
      </c>
      <c r="BH5520" s="141" t="s">
        <v>180</v>
      </c>
      <c r="BI5520" s="141" t="s">
        <v>191</v>
      </c>
      <c r="BJ5520" s="141" t="s">
        <v>17628</v>
      </c>
      <c r="BK5520" s="141" t="s">
        <v>1581</v>
      </c>
      <c r="BL5520" s="141" t="s">
        <v>17629</v>
      </c>
      <c r="BM5520" s="141">
        <v>45.608439518657697</v>
      </c>
      <c r="BN5520" s="141">
        <v>-73.796970195464993</v>
      </c>
      <c r="BO5520" s="141">
        <v>1990</v>
      </c>
      <c r="BP5520" s="143" t="s">
        <v>26702</v>
      </c>
      <c r="BQ5520" s="143" t="s">
        <v>17560</v>
      </c>
    </row>
    <row r="5521" spans="15:69" x14ac:dyDescent="0.25">
      <c r="O5521" s="225" t="str">
        <f t="shared" si="1297"/>
        <v/>
      </c>
      <c r="BF5521" s="141">
        <v>66023</v>
      </c>
      <c r="BG5521" s="142" t="s">
        <v>13000</v>
      </c>
      <c r="BH5521" s="141" t="s">
        <v>478</v>
      </c>
      <c r="BI5521" s="141" t="s">
        <v>177</v>
      </c>
      <c r="BJ5521" s="141" t="s">
        <v>13001</v>
      </c>
      <c r="BK5521" s="141" t="s">
        <v>1988</v>
      </c>
      <c r="BL5521" s="141" t="s">
        <v>13002</v>
      </c>
      <c r="BM5521" s="141">
        <v>45.506598904259803</v>
      </c>
      <c r="BN5521" s="141">
        <v>-73.591323234286904</v>
      </c>
      <c r="BO5521" s="141">
        <v>1931</v>
      </c>
      <c r="BP5521" s="143" t="s">
        <v>24847</v>
      </c>
      <c r="BQ5521" s="143" t="s">
        <v>27848</v>
      </c>
    </row>
    <row r="5522" spans="15:69" x14ac:dyDescent="0.25">
      <c r="O5522" s="225" t="str">
        <f t="shared" si="1297"/>
        <v/>
      </c>
      <c r="BF5522" s="141">
        <v>66023</v>
      </c>
      <c r="BG5522" s="142" t="s">
        <v>13252</v>
      </c>
      <c r="BH5522" s="141" t="s">
        <v>478</v>
      </c>
      <c r="BI5522" s="141" t="s">
        <v>177</v>
      </c>
      <c r="BJ5522" s="141" t="s">
        <v>13253</v>
      </c>
      <c r="BK5522" s="141" t="s">
        <v>1581</v>
      </c>
      <c r="BL5522" s="141" t="s">
        <v>13254</v>
      </c>
      <c r="BM5522" s="141">
        <v>45.510188224838302</v>
      </c>
      <c r="BN5522" s="141">
        <v>-73.609452810174204</v>
      </c>
      <c r="BO5522" s="141">
        <v>1965</v>
      </c>
      <c r="BP5522" s="143" t="s">
        <v>24864</v>
      </c>
      <c r="BQ5522" s="143" t="s">
        <v>27848</v>
      </c>
    </row>
    <row r="5523" spans="15:69" x14ac:dyDescent="0.25">
      <c r="O5523" s="225" t="str">
        <f t="shared" si="1297"/>
        <v/>
      </c>
      <c r="BF5523" s="141">
        <v>66023</v>
      </c>
      <c r="BG5523" s="142" t="s">
        <v>13244</v>
      </c>
      <c r="BH5523" s="141" t="s">
        <v>478</v>
      </c>
      <c r="BI5523" s="141" t="s">
        <v>177</v>
      </c>
      <c r="BJ5523" s="141" t="s">
        <v>13245</v>
      </c>
      <c r="BK5523" s="141" t="s">
        <v>13246</v>
      </c>
      <c r="BL5523" s="141" t="s">
        <v>13247</v>
      </c>
      <c r="BM5523" s="141">
        <v>45.5584388743044</v>
      </c>
      <c r="BN5523" s="141">
        <v>-73.581255879054794</v>
      </c>
      <c r="BO5523" s="141">
        <v>1958</v>
      </c>
      <c r="BP5523" s="143" t="s">
        <v>24864</v>
      </c>
      <c r="BQ5523" s="143" t="s">
        <v>27848</v>
      </c>
    </row>
    <row r="5524" spans="15:69" x14ac:dyDescent="0.25">
      <c r="O5524" s="225" t="str">
        <f t="shared" si="1297"/>
        <v/>
      </c>
      <c r="BF5524" s="141">
        <v>66023</v>
      </c>
      <c r="BG5524" s="142" t="s">
        <v>13317</v>
      </c>
      <c r="BH5524" s="141" t="s">
        <v>478</v>
      </c>
      <c r="BI5524" s="141" t="s">
        <v>177</v>
      </c>
      <c r="BJ5524" s="141" t="s">
        <v>13318</v>
      </c>
      <c r="BK5524" s="141" t="s">
        <v>1879</v>
      </c>
      <c r="BL5524" s="141" t="s">
        <v>13319</v>
      </c>
      <c r="BM5524" s="141">
        <v>45.452278</v>
      </c>
      <c r="BN5524" s="141">
        <v>-73.815854999999999</v>
      </c>
      <c r="BO5524" s="141">
        <v>1955</v>
      </c>
      <c r="BP5524" s="143" t="s">
        <v>24865</v>
      </c>
      <c r="BQ5524" s="143" t="s">
        <v>27848</v>
      </c>
    </row>
    <row r="5525" spans="15:69" x14ac:dyDescent="0.25">
      <c r="O5525" s="225" t="str">
        <f t="shared" si="1297"/>
        <v/>
      </c>
      <c r="BF5525" s="141">
        <v>65005</v>
      </c>
      <c r="BG5525" s="142" t="s">
        <v>26383</v>
      </c>
      <c r="BH5525" s="141" t="s">
        <v>180</v>
      </c>
      <c r="BI5525" s="141" t="s">
        <v>191</v>
      </c>
      <c r="BJ5525" s="141" t="s">
        <v>17630</v>
      </c>
      <c r="BK5525" s="141" t="s">
        <v>2602</v>
      </c>
      <c r="BL5525" s="141" t="s">
        <v>17631</v>
      </c>
      <c r="BM5525" s="141">
        <v>45.521130702333899</v>
      </c>
      <c r="BN5525" s="141">
        <v>-73.854917363860395</v>
      </c>
      <c r="BO5525" s="141">
        <v>1990</v>
      </c>
      <c r="BP5525" s="143" t="s">
        <v>26702</v>
      </c>
      <c r="BQ5525" s="143" t="s">
        <v>17560</v>
      </c>
    </row>
    <row r="5526" spans="15:69" x14ac:dyDescent="0.25">
      <c r="O5526" s="225" t="str">
        <f t="shared" si="1297"/>
        <v/>
      </c>
      <c r="BF5526" s="141">
        <v>65005</v>
      </c>
      <c r="BG5526" s="142" t="s">
        <v>26384</v>
      </c>
      <c r="BH5526" s="141" t="s">
        <v>180</v>
      </c>
      <c r="BI5526" s="141" t="s">
        <v>191</v>
      </c>
      <c r="BJ5526" s="141" t="s">
        <v>17632</v>
      </c>
      <c r="BK5526" s="141" t="s">
        <v>1581</v>
      </c>
      <c r="BL5526" s="141" t="s">
        <v>17633</v>
      </c>
      <c r="BM5526" s="141">
        <v>45.588512656371798</v>
      </c>
      <c r="BN5526" s="141">
        <v>-73.717052403546305</v>
      </c>
      <c r="BO5526" s="141">
        <v>1990</v>
      </c>
      <c r="BP5526" s="143" t="s">
        <v>26702</v>
      </c>
      <c r="BQ5526" s="143" t="s">
        <v>17560</v>
      </c>
    </row>
    <row r="5527" spans="15:69" x14ac:dyDescent="0.25">
      <c r="O5527" s="225" t="str">
        <f t="shared" si="1297"/>
        <v/>
      </c>
      <c r="BF5527" s="141">
        <v>65005</v>
      </c>
      <c r="BG5527" s="142" t="s">
        <v>26385</v>
      </c>
      <c r="BH5527" s="141" t="s">
        <v>180</v>
      </c>
      <c r="BI5527" s="141" t="s">
        <v>191</v>
      </c>
      <c r="BJ5527" s="141" t="s">
        <v>17634</v>
      </c>
      <c r="BK5527" s="141" t="s">
        <v>1581</v>
      </c>
      <c r="BL5527" s="141" t="s">
        <v>17633</v>
      </c>
      <c r="BM5527" s="141">
        <v>45.588512656371798</v>
      </c>
      <c r="BN5527" s="141">
        <v>-73.717052403546305</v>
      </c>
      <c r="BO5527" s="141">
        <v>1990</v>
      </c>
      <c r="BP5527" s="143" t="s">
        <v>26702</v>
      </c>
      <c r="BQ5527" s="143" t="s">
        <v>17560</v>
      </c>
    </row>
    <row r="5528" spans="15:69" x14ac:dyDescent="0.25">
      <c r="O5528" s="225" t="str">
        <f t="shared" si="1297"/>
        <v/>
      </c>
      <c r="BF5528" s="141">
        <v>65005</v>
      </c>
      <c r="BG5528" s="142" t="s">
        <v>26386</v>
      </c>
      <c r="BH5528" s="141" t="s">
        <v>180</v>
      </c>
      <c r="BI5528" s="141" t="s">
        <v>191</v>
      </c>
      <c r="BJ5528" s="141" t="s">
        <v>17635</v>
      </c>
      <c r="BK5528" s="141" t="s">
        <v>17636</v>
      </c>
      <c r="BL5528" s="141" t="s">
        <v>17637</v>
      </c>
      <c r="BM5528" s="141">
        <v>45.538758945591098</v>
      </c>
      <c r="BN5528" s="141">
        <v>-73.860252552776601</v>
      </c>
      <c r="BO5528" s="141">
        <v>2005</v>
      </c>
      <c r="BP5528" s="143" t="s">
        <v>26701</v>
      </c>
      <c r="BQ5528" s="143" t="s">
        <v>17560</v>
      </c>
    </row>
    <row r="5529" spans="15:69" x14ac:dyDescent="0.25">
      <c r="O5529" s="225" t="str">
        <f t="shared" si="1297"/>
        <v/>
      </c>
      <c r="BF5529" s="141">
        <v>65005</v>
      </c>
      <c r="BG5529" s="142" t="s">
        <v>26387</v>
      </c>
      <c r="BH5529" s="141" t="s">
        <v>180</v>
      </c>
      <c r="BI5529" s="141" t="s">
        <v>191</v>
      </c>
      <c r="BJ5529" s="141" t="s">
        <v>17638</v>
      </c>
      <c r="BK5529" s="141"/>
      <c r="BL5529" s="141" t="s">
        <v>17639</v>
      </c>
      <c r="BM5529" s="141">
        <v>45.636848747651698</v>
      </c>
      <c r="BN5529" s="141">
        <v>-73.641999925853995</v>
      </c>
      <c r="BO5529" s="141">
        <v>2009</v>
      </c>
      <c r="BP5529" s="143" t="s">
        <v>26701</v>
      </c>
      <c r="BQ5529" s="143" t="s">
        <v>17560</v>
      </c>
    </row>
    <row r="5530" spans="15:69" x14ac:dyDescent="0.25">
      <c r="O5530" s="225" t="str">
        <f t="shared" si="1297"/>
        <v/>
      </c>
      <c r="BF5530" s="141">
        <v>66087</v>
      </c>
      <c r="BG5530" s="142" t="s">
        <v>2672</v>
      </c>
      <c r="BH5530" s="141" t="s">
        <v>180</v>
      </c>
      <c r="BI5530" s="141" t="s">
        <v>191</v>
      </c>
      <c r="BJ5530" s="141" t="s">
        <v>2673</v>
      </c>
      <c r="BK5530" s="141" t="s">
        <v>2674</v>
      </c>
      <c r="BL5530" s="141" t="s">
        <v>2675</v>
      </c>
      <c r="BM5530" s="141">
        <v>45.481699999999996</v>
      </c>
      <c r="BN5530" s="141">
        <v>-73.721100000000007</v>
      </c>
      <c r="BO5530" s="141">
        <v>1992</v>
      </c>
      <c r="BP5530" s="143" t="s">
        <v>24023</v>
      </c>
      <c r="BQ5530" s="143" t="s">
        <v>17560</v>
      </c>
    </row>
    <row r="5531" spans="15:69" x14ac:dyDescent="0.25">
      <c r="O5531" s="225" t="str">
        <f t="shared" si="1297"/>
        <v/>
      </c>
      <c r="BF5531" s="141">
        <v>66097</v>
      </c>
      <c r="BG5531" s="142" t="s">
        <v>2676</v>
      </c>
      <c r="BH5531" s="141" t="s">
        <v>180</v>
      </c>
      <c r="BI5531" s="141" t="s">
        <v>190</v>
      </c>
      <c r="BJ5531" s="141" t="s">
        <v>2677</v>
      </c>
      <c r="BK5531" s="141" t="s">
        <v>2678</v>
      </c>
      <c r="BL5531" s="141" t="s">
        <v>2679</v>
      </c>
      <c r="BM5531" s="141">
        <v>45.465209999999999</v>
      </c>
      <c r="BN5531" s="141">
        <v>-73.839510000000004</v>
      </c>
      <c r="BO5531" s="141">
        <v>1996</v>
      </c>
      <c r="BP5531" s="143" t="s">
        <v>481</v>
      </c>
      <c r="BQ5531" s="143" t="s">
        <v>17560</v>
      </c>
    </row>
    <row r="5532" spans="15:69" x14ac:dyDescent="0.25">
      <c r="O5532" s="225" t="str">
        <f t="shared" si="1297"/>
        <v/>
      </c>
      <c r="BF5532" s="141">
        <v>66097</v>
      </c>
      <c r="BG5532" s="142" t="s">
        <v>2680</v>
      </c>
      <c r="BH5532" s="141" t="s">
        <v>180</v>
      </c>
      <c r="BI5532" s="141" t="s">
        <v>190</v>
      </c>
      <c r="BJ5532" s="141" t="s">
        <v>2681</v>
      </c>
      <c r="BK5532" s="141" t="s">
        <v>2678</v>
      </c>
      <c r="BL5532" s="141" t="s">
        <v>2682</v>
      </c>
      <c r="BM5532" s="141">
        <v>45.459980000000002</v>
      </c>
      <c r="BN5532" s="141">
        <v>-73.825199999999995</v>
      </c>
      <c r="BO5532" s="141">
        <v>2014</v>
      </c>
      <c r="BP5532" s="143" t="s">
        <v>481</v>
      </c>
      <c r="BQ5532" s="143" t="s">
        <v>17560</v>
      </c>
    </row>
    <row r="5533" spans="15:69" x14ac:dyDescent="0.25">
      <c r="O5533" s="225" t="str">
        <f t="shared" si="1297"/>
        <v/>
      </c>
      <c r="BF5533" s="141">
        <v>66097</v>
      </c>
      <c r="BG5533" s="142" t="s">
        <v>2683</v>
      </c>
      <c r="BH5533" s="141" t="s">
        <v>180</v>
      </c>
      <c r="BI5533" s="141" t="s">
        <v>191</v>
      </c>
      <c r="BJ5533" s="141" t="s">
        <v>2684</v>
      </c>
      <c r="BK5533" s="141" t="s">
        <v>2685</v>
      </c>
      <c r="BL5533" s="141" t="s">
        <v>2686</v>
      </c>
      <c r="BM5533" s="141">
        <v>45.467590000000001</v>
      </c>
      <c r="BN5533" s="141">
        <v>-73.829629999999995</v>
      </c>
      <c r="BO5533" s="141">
        <v>2013</v>
      </c>
      <c r="BP5533" s="143"/>
      <c r="BQ5533" s="143" t="s">
        <v>17560</v>
      </c>
    </row>
    <row r="5534" spans="15:69" x14ac:dyDescent="0.25">
      <c r="O5534" s="225" t="str">
        <f t="shared" si="1297"/>
        <v/>
      </c>
      <c r="BF5534" s="141">
        <v>66097</v>
      </c>
      <c r="BG5534" s="142" t="s">
        <v>2687</v>
      </c>
      <c r="BH5534" s="141" t="s">
        <v>180</v>
      </c>
      <c r="BI5534" s="141" t="s">
        <v>191</v>
      </c>
      <c r="BJ5534" s="141" t="s">
        <v>2688</v>
      </c>
      <c r="BK5534" s="141" t="s">
        <v>2075</v>
      </c>
      <c r="BL5534" s="141" t="s">
        <v>2689</v>
      </c>
      <c r="BM5534" s="141">
        <v>45.437100000000001</v>
      </c>
      <c r="BN5534" s="141">
        <v>-73.818290000000005</v>
      </c>
      <c r="BO5534" s="141">
        <v>1993</v>
      </c>
      <c r="BP5534" s="143"/>
      <c r="BQ5534" s="143" t="s">
        <v>17560</v>
      </c>
    </row>
    <row r="5535" spans="15:69" x14ac:dyDescent="0.25">
      <c r="O5535" s="225" t="str">
        <f t="shared" si="1297"/>
        <v/>
      </c>
      <c r="BF5535" s="141">
        <v>67005</v>
      </c>
      <c r="BG5535" s="142" t="s">
        <v>22461</v>
      </c>
      <c r="BH5535" s="141" t="s">
        <v>180</v>
      </c>
      <c r="BI5535" s="141" t="s">
        <v>191</v>
      </c>
      <c r="BJ5535" s="141"/>
      <c r="BK5535" s="141" t="s">
        <v>3835</v>
      </c>
      <c r="BL5535" s="141" t="s">
        <v>22462</v>
      </c>
      <c r="BM5535" s="141">
        <v>45.316299999999998</v>
      </c>
      <c r="BN5535" s="141">
        <v>-73.524640000000005</v>
      </c>
      <c r="BO5535" s="141">
        <v>2007</v>
      </c>
      <c r="BP5535" s="143" t="s">
        <v>26200</v>
      </c>
      <c r="BQ5535" s="143" t="s">
        <v>17560</v>
      </c>
    </row>
    <row r="5536" spans="15:69" x14ac:dyDescent="0.25">
      <c r="O5536" s="225" t="str">
        <f t="shared" si="1297"/>
        <v/>
      </c>
      <c r="BF5536" s="141">
        <v>67010</v>
      </c>
      <c r="BG5536" s="142" t="s">
        <v>2745</v>
      </c>
      <c r="BH5536" s="141" t="s">
        <v>180</v>
      </c>
      <c r="BI5536" s="141" t="s">
        <v>191</v>
      </c>
      <c r="BJ5536" s="141" t="s">
        <v>2746</v>
      </c>
      <c r="BK5536" s="141" t="s">
        <v>464</v>
      </c>
      <c r="BL5536" s="141" t="s">
        <v>2747</v>
      </c>
      <c r="BM5536" s="141">
        <v>45.352910000000001</v>
      </c>
      <c r="BN5536" s="141">
        <v>-73.473399999999998</v>
      </c>
      <c r="BO5536" s="141">
        <v>1995</v>
      </c>
      <c r="BP5536" s="143" t="s">
        <v>483</v>
      </c>
      <c r="BQ5536" s="143" t="s">
        <v>17560</v>
      </c>
    </row>
    <row r="5537" spans="15:69" x14ac:dyDescent="0.25">
      <c r="O5537" s="225" t="str">
        <f t="shared" si="1297"/>
        <v/>
      </c>
      <c r="BF5537" s="141">
        <v>67010</v>
      </c>
      <c r="BG5537" s="142" t="s">
        <v>2748</v>
      </c>
      <c r="BH5537" s="141" t="s">
        <v>180</v>
      </c>
      <c r="BI5537" s="141" t="s">
        <v>178</v>
      </c>
      <c r="BJ5537" s="141" t="s">
        <v>2749</v>
      </c>
      <c r="BK5537" s="141" t="s">
        <v>2278</v>
      </c>
      <c r="BL5537" s="141" t="s">
        <v>2750</v>
      </c>
      <c r="BM5537" s="141">
        <v>45.37773</v>
      </c>
      <c r="BN5537" s="141">
        <v>-73.485939999999999</v>
      </c>
      <c r="BO5537" s="141">
        <v>2007</v>
      </c>
      <c r="BP5537" s="143" t="s">
        <v>484</v>
      </c>
      <c r="BQ5537" s="143" t="s">
        <v>17560</v>
      </c>
    </row>
    <row r="5538" spans="15:69" x14ac:dyDescent="0.25">
      <c r="O5538" s="225" t="str">
        <f t="shared" si="1297"/>
        <v/>
      </c>
      <c r="BF5538" s="141">
        <v>67010</v>
      </c>
      <c r="BG5538" s="142" t="s">
        <v>2751</v>
      </c>
      <c r="BH5538" s="141" t="s">
        <v>180</v>
      </c>
      <c r="BI5538" s="141" t="s">
        <v>191</v>
      </c>
      <c r="BJ5538" s="141" t="s">
        <v>2752</v>
      </c>
      <c r="BK5538" s="141" t="s">
        <v>1976</v>
      </c>
      <c r="BL5538" s="141" t="s">
        <v>2753</v>
      </c>
      <c r="BM5538" s="141">
        <v>45.36777</v>
      </c>
      <c r="BN5538" s="141">
        <v>-73.488749999999996</v>
      </c>
      <c r="BO5538" s="141">
        <v>2010</v>
      </c>
      <c r="BP5538" s="143" t="s">
        <v>483</v>
      </c>
      <c r="BQ5538" s="143" t="s">
        <v>17560</v>
      </c>
    </row>
    <row r="5539" spans="15:69" x14ac:dyDescent="0.25">
      <c r="O5539" s="225" t="str">
        <f t="shared" si="1297"/>
        <v/>
      </c>
      <c r="BF5539" s="141">
        <v>67020</v>
      </c>
      <c r="BG5539" s="142" t="s">
        <v>22154</v>
      </c>
      <c r="BH5539" s="141" t="s">
        <v>180</v>
      </c>
      <c r="BI5539" s="141" t="s">
        <v>1269</v>
      </c>
      <c r="BJ5539" s="141" t="s">
        <v>2776</v>
      </c>
      <c r="BK5539" s="141" t="s">
        <v>2771</v>
      </c>
      <c r="BL5539" s="141" t="s">
        <v>2165</v>
      </c>
      <c r="BM5539" s="141">
        <v>45.40475</v>
      </c>
      <c r="BN5539" s="141">
        <v>-73.556690000000003</v>
      </c>
      <c r="BO5539" s="141">
        <v>2011</v>
      </c>
      <c r="BP5539" s="143"/>
      <c r="BQ5539" s="143" t="s">
        <v>17560</v>
      </c>
    </row>
    <row r="5540" spans="15:69" x14ac:dyDescent="0.25">
      <c r="O5540" s="225" t="str">
        <f t="shared" si="1297"/>
        <v/>
      </c>
      <c r="BF5540" s="141">
        <v>67020</v>
      </c>
      <c r="BG5540" s="142" t="s">
        <v>22155</v>
      </c>
      <c r="BH5540" s="141" t="s">
        <v>180</v>
      </c>
      <c r="BI5540" s="141" t="s">
        <v>1269</v>
      </c>
      <c r="BJ5540" s="141" t="s">
        <v>2778</v>
      </c>
      <c r="BK5540" s="141" t="s">
        <v>2771</v>
      </c>
      <c r="BL5540" s="141" t="s">
        <v>2165</v>
      </c>
      <c r="BM5540" s="141">
        <v>45.40475</v>
      </c>
      <c r="BN5540" s="141">
        <v>-73.556690000000003</v>
      </c>
      <c r="BO5540" s="141">
        <v>1989</v>
      </c>
      <c r="BP5540" s="143"/>
      <c r="BQ5540" s="143" t="s">
        <v>17560</v>
      </c>
    </row>
    <row r="5541" spans="15:69" x14ac:dyDescent="0.25">
      <c r="O5541" s="225" t="str">
        <f t="shared" si="1297"/>
        <v/>
      </c>
      <c r="BF5541" s="141">
        <v>67040</v>
      </c>
      <c r="BG5541" s="142" t="s">
        <v>20638</v>
      </c>
      <c r="BH5541" s="141" t="s">
        <v>180</v>
      </c>
      <c r="BI5541" s="141" t="s">
        <v>190</v>
      </c>
      <c r="BJ5541" s="141" t="s">
        <v>3407</v>
      </c>
      <c r="BK5541" s="141"/>
      <c r="BL5541" s="141" t="s">
        <v>20639</v>
      </c>
      <c r="BM5541" s="141">
        <v>45.300840000000001</v>
      </c>
      <c r="BN5541" s="141">
        <v>-73.689920000000001</v>
      </c>
      <c r="BO5541" s="141">
        <v>2012</v>
      </c>
      <c r="BP5541" s="143"/>
      <c r="BQ5541" s="143" t="s">
        <v>17560</v>
      </c>
    </row>
    <row r="5542" spans="15:69" x14ac:dyDescent="0.25">
      <c r="O5542" s="225" t="str">
        <f t="shared" si="1297"/>
        <v/>
      </c>
      <c r="BF5542" s="141">
        <v>67040</v>
      </c>
      <c r="BG5542" s="142" t="s">
        <v>20640</v>
      </c>
      <c r="BH5542" s="141" t="s">
        <v>180</v>
      </c>
      <c r="BI5542" s="141" t="s">
        <v>191</v>
      </c>
      <c r="BJ5542" s="141" t="s">
        <v>20641</v>
      </c>
      <c r="BK5542" s="141" t="s">
        <v>15855</v>
      </c>
      <c r="BL5542" s="141" t="s">
        <v>20642</v>
      </c>
      <c r="BM5542" s="141">
        <v>45.310400000000001</v>
      </c>
      <c r="BN5542" s="141">
        <v>-73.679519999999997</v>
      </c>
      <c r="BO5542" s="141">
        <v>1980</v>
      </c>
      <c r="BP5542" s="143" t="s">
        <v>25969</v>
      </c>
      <c r="BQ5542" s="143" t="s">
        <v>17560</v>
      </c>
    </row>
    <row r="5543" spans="15:69" x14ac:dyDescent="0.25">
      <c r="O5543" s="225" t="str">
        <f t="shared" si="1297"/>
        <v/>
      </c>
      <c r="BF5543" s="141">
        <v>67040</v>
      </c>
      <c r="BG5543" s="142" t="s">
        <v>20643</v>
      </c>
      <c r="BH5543" s="141" t="s">
        <v>180</v>
      </c>
      <c r="BI5543" s="141" t="s">
        <v>191</v>
      </c>
      <c r="BJ5543" s="141" t="s">
        <v>20644</v>
      </c>
      <c r="BK5543" s="141" t="s">
        <v>2605</v>
      </c>
      <c r="BL5543" s="141" t="s">
        <v>20642</v>
      </c>
      <c r="BM5543" s="141">
        <v>45.295360000000002</v>
      </c>
      <c r="BN5543" s="141">
        <v>-73.683369999999996</v>
      </c>
      <c r="BO5543" s="141">
        <v>1980</v>
      </c>
      <c r="BP5543" s="143" t="s">
        <v>25970</v>
      </c>
      <c r="BQ5543" s="143" t="s">
        <v>17560</v>
      </c>
    </row>
    <row r="5544" spans="15:69" x14ac:dyDescent="0.25">
      <c r="O5544" s="225" t="str">
        <f t="shared" si="1297"/>
        <v/>
      </c>
      <c r="BF5544" s="141">
        <v>67040</v>
      </c>
      <c r="BG5544" s="142" t="s">
        <v>20645</v>
      </c>
      <c r="BH5544" s="141" t="s">
        <v>180</v>
      </c>
      <c r="BI5544" s="141" t="s">
        <v>191</v>
      </c>
      <c r="BJ5544" s="141" t="s">
        <v>20646</v>
      </c>
      <c r="BK5544" s="141"/>
      <c r="BL5544" s="141" t="s">
        <v>20647</v>
      </c>
      <c r="BM5544" s="141">
        <v>45.302579999999999</v>
      </c>
      <c r="BN5544" s="141">
        <v>-73.688839999999999</v>
      </c>
      <c r="BO5544" s="141">
        <v>1980</v>
      </c>
      <c r="BP5544" s="143" t="s">
        <v>25971</v>
      </c>
      <c r="BQ5544" s="143" t="s">
        <v>17560</v>
      </c>
    </row>
    <row r="5545" spans="15:69" x14ac:dyDescent="0.25">
      <c r="O5545" s="225" t="str">
        <f t="shared" si="1297"/>
        <v/>
      </c>
      <c r="BF5545" s="141">
        <v>69037</v>
      </c>
      <c r="BG5545" s="142" t="s">
        <v>22264</v>
      </c>
      <c r="BH5545" s="141" t="s">
        <v>180</v>
      </c>
      <c r="BI5545" s="141" t="s">
        <v>178</v>
      </c>
      <c r="BJ5545" s="141" t="s">
        <v>14233</v>
      </c>
      <c r="BK5545" s="141" t="s">
        <v>12024</v>
      </c>
      <c r="BL5545" s="141" t="s">
        <v>22265</v>
      </c>
      <c r="BM5545" s="141">
        <v>45.132449999999999</v>
      </c>
      <c r="BN5545" s="141">
        <v>-73.998400000000004</v>
      </c>
      <c r="BO5545" s="141">
        <v>1995</v>
      </c>
      <c r="BP5545" s="143"/>
      <c r="BQ5545" s="143" t="s">
        <v>17560</v>
      </c>
    </row>
    <row r="5546" spans="15:69" x14ac:dyDescent="0.25">
      <c r="O5546" s="225" t="str">
        <f t="shared" si="1297"/>
        <v/>
      </c>
      <c r="BF5546" s="141">
        <v>69037</v>
      </c>
      <c r="BG5546" s="142" t="s">
        <v>22266</v>
      </c>
      <c r="BH5546" s="141" t="s">
        <v>180</v>
      </c>
      <c r="BI5546" s="141" t="s">
        <v>190</v>
      </c>
      <c r="BJ5546" s="141" t="s">
        <v>22267</v>
      </c>
      <c r="BK5546" s="141"/>
      <c r="BL5546" s="141" t="s">
        <v>22268</v>
      </c>
      <c r="BM5546" s="141">
        <v>45.117469999999997</v>
      </c>
      <c r="BN5546" s="141">
        <v>-73.993274999999997</v>
      </c>
      <c r="BO5546" s="141">
        <v>2012</v>
      </c>
      <c r="BP5546" s="143"/>
      <c r="BQ5546" s="143" t="s">
        <v>17560</v>
      </c>
    </row>
    <row r="5547" spans="15:69" x14ac:dyDescent="0.25">
      <c r="O5547" s="225" t="str">
        <f t="shared" si="1297"/>
        <v/>
      </c>
      <c r="BF5547" s="141">
        <v>69037</v>
      </c>
      <c r="BG5547" s="142" t="s">
        <v>22269</v>
      </c>
      <c r="BH5547" s="141" t="s">
        <v>478</v>
      </c>
      <c r="BI5547" s="141" t="s">
        <v>176</v>
      </c>
      <c r="BJ5547" s="141" t="s">
        <v>22270</v>
      </c>
      <c r="BK5547" s="141" t="s">
        <v>10961</v>
      </c>
      <c r="BL5547" s="141" t="s">
        <v>22271</v>
      </c>
      <c r="BM5547" s="141">
        <v>45.065130600000003</v>
      </c>
      <c r="BN5547" s="141">
        <v>-73.956474999999998</v>
      </c>
      <c r="BO5547" s="141">
        <v>1983</v>
      </c>
      <c r="BP5547" s="143" t="s">
        <v>26751</v>
      </c>
      <c r="BQ5547" s="143" t="s">
        <v>17560</v>
      </c>
    </row>
    <row r="5548" spans="15:69" x14ac:dyDescent="0.25">
      <c r="O5548" s="225" t="str">
        <f t="shared" si="1297"/>
        <v/>
      </c>
      <c r="BF5548" s="141">
        <v>69037</v>
      </c>
      <c r="BG5548" s="142" t="s">
        <v>22272</v>
      </c>
      <c r="BH5548" s="141" t="s">
        <v>478</v>
      </c>
      <c r="BI5548" s="141" t="s">
        <v>176</v>
      </c>
      <c r="BJ5548" s="141" t="s">
        <v>22273</v>
      </c>
      <c r="BK5548" s="141" t="s">
        <v>10961</v>
      </c>
      <c r="BL5548" s="141" t="s">
        <v>22271</v>
      </c>
      <c r="BM5548" s="141">
        <v>45.061402800000003</v>
      </c>
      <c r="BN5548" s="141">
        <v>-73.953041670000005</v>
      </c>
      <c r="BO5548" s="141">
        <v>1989</v>
      </c>
      <c r="BP5548" s="143" t="s">
        <v>26751</v>
      </c>
      <c r="BQ5548" s="143" t="s">
        <v>17560</v>
      </c>
    </row>
    <row r="5549" spans="15:69" x14ac:dyDescent="0.25">
      <c r="O5549" s="225" t="str">
        <f t="shared" si="1297"/>
        <v/>
      </c>
      <c r="BF5549" s="141">
        <v>69037</v>
      </c>
      <c r="BG5549" s="142" t="s">
        <v>22274</v>
      </c>
      <c r="BH5549" s="141" t="s">
        <v>478</v>
      </c>
      <c r="BI5549" s="141" t="s">
        <v>177</v>
      </c>
      <c r="BJ5549" s="141" t="s">
        <v>2094</v>
      </c>
      <c r="BK5549" s="141" t="s">
        <v>10961</v>
      </c>
      <c r="BL5549" s="141" t="s">
        <v>22271</v>
      </c>
      <c r="BM5549" s="141">
        <v>45.062430599999999</v>
      </c>
      <c r="BN5549" s="141">
        <v>-73.952541670000002</v>
      </c>
      <c r="BO5549" s="141">
        <v>1983</v>
      </c>
      <c r="BP5549" s="143" t="s">
        <v>26751</v>
      </c>
      <c r="BQ5549" s="143" t="s">
        <v>17560</v>
      </c>
    </row>
    <row r="5550" spans="15:69" x14ac:dyDescent="0.25">
      <c r="O5550" s="225" t="str">
        <f t="shared" si="1297"/>
        <v/>
      </c>
      <c r="BF5550" s="141">
        <v>69037</v>
      </c>
      <c r="BG5550" s="142" t="s">
        <v>22275</v>
      </c>
      <c r="BH5550" s="141" t="s">
        <v>478</v>
      </c>
      <c r="BI5550" s="141" t="s">
        <v>177</v>
      </c>
      <c r="BJ5550" s="141" t="s">
        <v>22276</v>
      </c>
      <c r="BK5550" s="141"/>
      <c r="BL5550" s="141" t="s">
        <v>19844</v>
      </c>
      <c r="BM5550" s="141">
        <v>45.1156194</v>
      </c>
      <c r="BN5550" s="141">
        <v>-73.978499999999997</v>
      </c>
      <c r="BO5550" s="141">
        <v>1967</v>
      </c>
      <c r="BP5550" s="143" t="s">
        <v>26751</v>
      </c>
      <c r="BQ5550" s="143" t="s">
        <v>17560</v>
      </c>
    </row>
    <row r="5551" spans="15:69" x14ac:dyDescent="0.25">
      <c r="O5551" s="225" t="str">
        <f t="shared" si="1297"/>
        <v/>
      </c>
      <c r="BF5551" s="141">
        <v>67050</v>
      </c>
      <c r="BG5551" s="142" t="s">
        <v>20867</v>
      </c>
      <c r="BH5551" s="141" t="s">
        <v>180</v>
      </c>
      <c r="BI5551" s="141" t="s">
        <v>191</v>
      </c>
      <c r="BJ5551" s="141" t="s">
        <v>20868</v>
      </c>
      <c r="BK5551" s="141" t="s">
        <v>1843</v>
      </c>
      <c r="BL5551" s="141" t="s">
        <v>20652</v>
      </c>
      <c r="BM5551" s="141">
        <v>45.368282209175199</v>
      </c>
      <c r="BN5551" s="141">
        <v>-73.756415393693999</v>
      </c>
      <c r="BO5551" s="141">
        <v>1956</v>
      </c>
      <c r="BP5551" s="143"/>
      <c r="BQ5551" s="143" t="s">
        <v>17560</v>
      </c>
    </row>
    <row r="5552" spans="15:69" x14ac:dyDescent="0.25">
      <c r="O5552" s="225" t="str">
        <f t="shared" si="1297"/>
        <v/>
      </c>
      <c r="BF5552" s="141">
        <v>67050</v>
      </c>
      <c r="BG5552" s="142" t="s">
        <v>20869</v>
      </c>
      <c r="BH5552" s="141" t="s">
        <v>180</v>
      </c>
      <c r="BI5552" s="141" t="s">
        <v>191</v>
      </c>
      <c r="BJ5552" s="141" t="s">
        <v>20870</v>
      </c>
      <c r="BK5552" s="141" t="s">
        <v>20871</v>
      </c>
      <c r="BL5552" s="141" t="s">
        <v>20872</v>
      </c>
      <c r="BM5552" s="141">
        <v>45.346648129620398</v>
      </c>
      <c r="BN5552" s="141">
        <v>-73.693212926920694</v>
      </c>
      <c r="BO5552" s="141">
        <v>1973</v>
      </c>
      <c r="BP5552" s="143"/>
      <c r="BQ5552" s="143" t="s">
        <v>17560</v>
      </c>
    </row>
    <row r="5553" spans="15:69" x14ac:dyDescent="0.25">
      <c r="O5553" s="225" t="str">
        <f t="shared" si="1297"/>
        <v/>
      </c>
      <c r="BF5553" s="141">
        <v>69065</v>
      </c>
      <c r="BG5553" s="142" t="s">
        <v>23646</v>
      </c>
      <c r="BH5553" s="141" t="s">
        <v>180</v>
      </c>
      <c r="BI5553" s="141" t="s">
        <v>191</v>
      </c>
      <c r="BJ5553" s="141" t="s">
        <v>23647</v>
      </c>
      <c r="BK5553" s="141" t="s">
        <v>2501</v>
      </c>
      <c r="BL5553" s="141" t="s">
        <v>23638</v>
      </c>
      <c r="BM5553" s="141">
        <v>45.182647000000003</v>
      </c>
      <c r="BN5553" s="141">
        <v>-74.203632999999996</v>
      </c>
      <c r="BO5553" s="141">
        <v>2014</v>
      </c>
      <c r="BP5553" s="143"/>
      <c r="BQ5553" s="143" t="s">
        <v>17560</v>
      </c>
    </row>
    <row r="5554" spans="15:69" x14ac:dyDescent="0.25">
      <c r="O5554" s="225" t="str">
        <f t="shared" si="1297"/>
        <v/>
      </c>
      <c r="BF5554" s="141">
        <v>69065</v>
      </c>
      <c r="BG5554" s="142" t="s">
        <v>23648</v>
      </c>
      <c r="BH5554" s="141" t="s">
        <v>180</v>
      </c>
      <c r="BI5554" s="141" t="s">
        <v>191</v>
      </c>
      <c r="BJ5554" s="141" t="s">
        <v>23649</v>
      </c>
      <c r="BK5554" s="141" t="s">
        <v>4117</v>
      </c>
      <c r="BL5554" s="141" t="s">
        <v>23650</v>
      </c>
      <c r="BM5554" s="141">
        <v>45.175190999999998</v>
      </c>
      <c r="BN5554" s="141">
        <v>-74.229456999999996</v>
      </c>
      <c r="BO5554" s="141">
        <v>2014</v>
      </c>
      <c r="BP5554" s="143"/>
      <c r="BQ5554" s="143" t="s">
        <v>17560</v>
      </c>
    </row>
    <row r="5555" spans="15:69" x14ac:dyDescent="0.25">
      <c r="O5555" s="225" t="str">
        <f t="shared" si="1297"/>
        <v/>
      </c>
      <c r="BF5555" s="141">
        <v>69065</v>
      </c>
      <c r="BG5555" s="142" t="s">
        <v>23651</v>
      </c>
      <c r="BH5555" s="141" t="s">
        <v>180</v>
      </c>
      <c r="BI5555" s="141" t="s">
        <v>191</v>
      </c>
      <c r="BJ5555" s="141" t="s">
        <v>23652</v>
      </c>
      <c r="BK5555" s="141" t="s">
        <v>4909</v>
      </c>
      <c r="BL5555" s="141" t="s">
        <v>23653</v>
      </c>
      <c r="BM5555" s="141">
        <v>45.175688000000001</v>
      </c>
      <c r="BN5555" s="141">
        <v>-74.244168999999999</v>
      </c>
      <c r="BO5555" s="141">
        <v>2014</v>
      </c>
      <c r="BP5555" s="143"/>
      <c r="BQ5555" s="143" t="s">
        <v>17560</v>
      </c>
    </row>
    <row r="5556" spans="15:69" x14ac:dyDescent="0.25">
      <c r="O5556" s="225" t="str">
        <f t="shared" si="1297"/>
        <v/>
      </c>
      <c r="BF5556" s="141">
        <v>69065</v>
      </c>
      <c r="BG5556" s="142" t="s">
        <v>23654</v>
      </c>
      <c r="BH5556" s="141" t="s">
        <v>180</v>
      </c>
      <c r="BI5556" s="141" t="s">
        <v>191</v>
      </c>
      <c r="BJ5556" s="141" t="s">
        <v>23655</v>
      </c>
      <c r="BK5556" s="141" t="s">
        <v>3952</v>
      </c>
      <c r="BL5556" s="141" t="s">
        <v>23656</v>
      </c>
      <c r="BM5556" s="141">
        <v>45.176153999999997</v>
      </c>
      <c r="BN5556" s="141">
        <v>-74.247281000000001</v>
      </c>
      <c r="BO5556" s="141">
        <v>2014</v>
      </c>
      <c r="BP5556" s="143"/>
      <c r="BQ5556" s="143" t="s">
        <v>17560</v>
      </c>
    </row>
    <row r="5557" spans="15:69" x14ac:dyDescent="0.25">
      <c r="O5557" s="225" t="str">
        <f t="shared" si="1297"/>
        <v/>
      </c>
      <c r="BF5557" s="141">
        <v>69065</v>
      </c>
      <c r="BG5557" s="142" t="s">
        <v>23657</v>
      </c>
      <c r="BH5557" s="141" t="s">
        <v>180</v>
      </c>
      <c r="BI5557" s="141" t="s">
        <v>191</v>
      </c>
      <c r="BJ5557" s="141" t="s">
        <v>23658</v>
      </c>
      <c r="BK5557" s="141" t="s">
        <v>11608</v>
      </c>
      <c r="BL5557" s="141" t="s">
        <v>23659</v>
      </c>
      <c r="BM5557" s="141">
        <v>45.174562000000002</v>
      </c>
      <c r="BN5557" s="141">
        <v>-74.241264999999999</v>
      </c>
      <c r="BO5557" s="141">
        <v>2014</v>
      </c>
      <c r="BP5557" s="143"/>
      <c r="BQ5557" s="143" t="s">
        <v>17560</v>
      </c>
    </row>
    <row r="5558" spans="15:69" x14ac:dyDescent="0.25">
      <c r="O5558" s="225" t="str">
        <f t="shared" si="1297"/>
        <v/>
      </c>
      <c r="BF5558" s="141">
        <v>69065</v>
      </c>
      <c r="BG5558" s="142" t="s">
        <v>23660</v>
      </c>
      <c r="BH5558" s="141" t="s">
        <v>180</v>
      </c>
      <c r="BI5558" s="141" t="s">
        <v>191</v>
      </c>
      <c r="BJ5558" s="141" t="s">
        <v>23661</v>
      </c>
      <c r="BK5558" s="141" t="s">
        <v>23662</v>
      </c>
      <c r="BL5558" s="141" t="s">
        <v>23663</v>
      </c>
      <c r="BM5558" s="141">
        <v>45.174745000000001</v>
      </c>
      <c r="BN5558" s="141">
        <v>-74.257909999999995</v>
      </c>
      <c r="BO5558" s="141">
        <v>2014</v>
      </c>
      <c r="BP5558" s="143"/>
      <c r="BQ5558" s="143" t="s">
        <v>17560</v>
      </c>
    </row>
    <row r="5559" spans="15:69" x14ac:dyDescent="0.25">
      <c r="O5559" s="225" t="str">
        <f t="shared" si="1297"/>
        <v/>
      </c>
      <c r="BF5559" s="141">
        <v>69065</v>
      </c>
      <c r="BG5559" s="142" t="s">
        <v>23664</v>
      </c>
      <c r="BH5559" s="141" t="s">
        <v>180</v>
      </c>
      <c r="BI5559" s="141" t="s">
        <v>191</v>
      </c>
      <c r="BJ5559" s="141" t="s">
        <v>23665</v>
      </c>
      <c r="BK5559" s="141" t="s">
        <v>1934</v>
      </c>
      <c r="BL5559" s="141" t="s">
        <v>23641</v>
      </c>
      <c r="BM5559" s="141">
        <v>45.165218000000003</v>
      </c>
      <c r="BN5559" s="141">
        <v>-74.198053999999999</v>
      </c>
      <c r="BO5559" s="141">
        <v>2014</v>
      </c>
      <c r="BP5559" s="143"/>
      <c r="BQ5559" s="143" t="s">
        <v>17560</v>
      </c>
    </row>
    <row r="5560" spans="15:69" x14ac:dyDescent="0.25">
      <c r="O5560" s="225" t="str">
        <f t="shared" si="1297"/>
        <v/>
      </c>
      <c r="BF5560" s="141">
        <v>69065</v>
      </c>
      <c r="BG5560" s="142" t="s">
        <v>23666</v>
      </c>
      <c r="BH5560" s="141" t="s">
        <v>180</v>
      </c>
      <c r="BI5560" s="141" t="s">
        <v>191</v>
      </c>
      <c r="BJ5560" s="141" t="s">
        <v>23667</v>
      </c>
      <c r="BK5560" s="141" t="s">
        <v>461</v>
      </c>
      <c r="BL5560" s="141" t="s">
        <v>23641</v>
      </c>
      <c r="BM5560" s="141">
        <v>45.161855000000003</v>
      </c>
      <c r="BN5560" s="141">
        <v>-74.194072000000006</v>
      </c>
      <c r="BO5560" s="141">
        <v>2014</v>
      </c>
      <c r="BP5560" s="143"/>
      <c r="BQ5560" s="143" t="s">
        <v>17560</v>
      </c>
    </row>
    <row r="5561" spans="15:69" x14ac:dyDescent="0.25">
      <c r="O5561" s="225" t="str">
        <f t="shared" si="1297"/>
        <v/>
      </c>
      <c r="BF5561" s="141">
        <v>69070</v>
      </c>
      <c r="BG5561" s="142" t="s">
        <v>22418</v>
      </c>
      <c r="BH5561" s="141" t="s">
        <v>180</v>
      </c>
      <c r="BI5561" s="141" t="s">
        <v>178</v>
      </c>
      <c r="BJ5561" s="141" t="s">
        <v>14157</v>
      </c>
      <c r="BK5561" s="141" t="s">
        <v>2893</v>
      </c>
      <c r="BL5561" s="141" t="s">
        <v>22419</v>
      </c>
      <c r="BM5561" s="141">
        <v>45.139510000000001</v>
      </c>
      <c r="BN5561" s="141">
        <v>-74.360280000000003</v>
      </c>
      <c r="BO5561" s="141">
        <v>2005</v>
      </c>
      <c r="BP5561" s="143" t="s">
        <v>26191</v>
      </c>
      <c r="BQ5561" s="143" t="s">
        <v>17560</v>
      </c>
    </row>
    <row r="5562" spans="15:69" x14ac:dyDescent="0.25">
      <c r="O5562" s="225" t="str">
        <f t="shared" si="1297"/>
        <v/>
      </c>
      <c r="BF5562" s="141">
        <v>70022</v>
      </c>
      <c r="BG5562" s="142" t="s">
        <v>20279</v>
      </c>
      <c r="BH5562" s="141" t="s">
        <v>180</v>
      </c>
      <c r="BI5562" s="141" t="s">
        <v>191</v>
      </c>
      <c r="BJ5562" s="141" t="s">
        <v>20280</v>
      </c>
      <c r="BK5562" s="141" t="s">
        <v>20281</v>
      </c>
      <c r="BL5562" s="141" t="s">
        <v>16652</v>
      </c>
      <c r="BM5562" s="141">
        <v>45.314293800000002</v>
      </c>
      <c r="BN5562" s="141">
        <v>-73.880667000000003</v>
      </c>
      <c r="BO5562" s="141">
        <v>1985</v>
      </c>
      <c r="BP5562" s="143" t="s">
        <v>25937</v>
      </c>
      <c r="BQ5562" s="143" t="s">
        <v>17560</v>
      </c>
    </row>
    <row r="5563" spans="15:69" x14ac:dyDescent="0.25">
      <c r="O5563" s="225" t="str">
        <f t="shared" si="1297"/>
        <v/>
      </c>
      <c r="BF5563" s="141">
        <v>70030</v>
      </c>
      <c r="BG5563" s="142" t="s">
        <v>2797</v>
      </c>
      <c r="BH5563" s="141" t="s">
        <v>180</v>
      </c>
      <c r="BI5563" s="141" t="s">
        <v>178</v>
      </c>
      <c r="BJ5563" s="141" t="s">
        <v>2798</v>
      </c>
      <c r="BK5563" s="141" t="s">
        <v>1574</v>
      </c>
      <c r="BL5563" s="141" t="s">
        <v>2799</v>
      </c>
      <c r="BM5563" s="141">
        <v>45.251190000000001</v>
      </c>
      <c r="BN5563" s="141">
        <v>-73.919470000000004</v>
      </c>
      <c r="BO5563" s="141">
        <v>2004</v>
      </c>
      <c r="BP5563" s="143" t="s">
        <v>24038</v>
      </c>
      <c r="BQ5563" s="143" t="s">
        <v>17560</v>
      </c>
    </row>
    <row r="5564" spans="15:69" x14ac:dyDescent="0.25">
      <c r="O5564" s="225" t="str">
        <f t="shared" si="1297"/>
        <v/>
      </c>
      <c r="BF5564" s="141">
        <v>70030</v>
      </c>
      <c r="BG5564" s="142" t="s">
        <v>2800</v>
      </c>
      <c r="BH5564" s="141" t="s">
        <v>180</v>
      </c>
      <c r="BI5564" s="141" t="s">
        <v>191</v>
      </c>
      <c r="BJ5564" s="141" t="s">
        <v>2801</v>
      </c>
      <c r="BK5564" s="141" t="s">
        <v>1581</v>
      </c>
      <c r="BL5564" s="141" t="s">
        <v>2799</v>
      </c>
      <c r="BM5564" s="141">
        <v>45.250729999999997</v>
      </c>
      <c r="BN5564" s="141">
        <v>-73.919799999999995</v>
      </c>
      <c r="BO5564" s="141">
        <v>2004</v>
      </c>
      <c r="BP5564" s="143" t="s">
        <v>24039</v>
      </c>
      <c r="BQ5564" s="143" t="s">
        <v>17560</v>
      </c>
    </row>
    <row r="5565" spans="15:69" x14ac:dyDescent="0.25">
      <c r="O5565" s="225" t="str">
        <f t="shared" si="1297"/>
        <v/>
      </c>
      <c r="BF5565" s="141">
        <v>70030</v>
      </c>
      <c r="BG5565" s="142" t="s">
        <v>2802</v>
      </c>
      <c r="BH5565" s="141" t="s">
        <v>180</v>
      </c>
      <c r="BI5565" s="141" t="s">
        <v>191</v>
      </c>
      <c r="BJ5565" s="141" t="s">
        <v>2803</v>
      </c>
      <c r="BK5565" s="141" t="s">
        <v>2804</v>
      </c>
      <c r="BL5565" s="141" t="s">
        <v>2805</v>
      </c>
      <c r="BM5565" s="141">
        <v>45.246160000000003</v>
      </c>
      <c r="BN5565" s="141">
        <v>-73.915649999999999</v>
      </c>
      <c r="BO5565" s="141">
        <v>2004</v>
      </c>
      <c r="BP5565" s="143" t="s">
        <v>24040</v>
      </c>
      <c r="BQ5565" s="143" t="s">
        <v>17560</v>
      </c>
    </row>
    <row r="5566" spans="15:69" x14ac:dyDescent="0.25">
      <c r="O5566" s="225" t="str">
        <f t="shared" si="1297"/>
        <v/>
      </c>
      <c r="BF5566" s="141">
        <v>70030</v>
      </c>
      <c r="BG5566" s="142" t="s">
        <v>2806</v>
      </c>
      <c r="BH5566" s="141" t="s">
        <v>180</v>
      </c>
      <c r="BI5566" s="141" t="s">
        <v>191</v>
      </c>
      <c r="BJ5566" s="141" t="s">
        <v>2807</v>
      </c>
      <c r="BK5566" s="141" t="s">
        <v>1708</v>
      </c>
      <c r="BL5566" s="141" t="s">
        <v>2808</v>
      </c>
      <c r="BM5566" s="141">
        <v>45.25168</v>
      </c>
      <c r="BN5566" s="141">
        <v>-73.908000000000001</v>
      </c>
      <c r="BO5566" s="141">
        <v>2004</v>
      </c>
      <c r="BP5566" s="143" t="s">
        <v>24041</v>
      </c>
      <c r="BQ5566" s="143" t="s">
        <v>17560</v>
      </c>
    </row>
    <row r="5567" spans="15:69" x14ac:dyDescent="0.25">
      <c r="O5567" s="225" t="str">
        <f t="shared" si="1297"/>
        <v/>
      </c>
      <c r="BF5567" s="141">
        <v>70030</v>
      </c>
      <c r="BG5567" s="142" t="s">
        <v>2809</v>
      </c>
      <c r="BH5567" s="141" t="s">
        <v>180</v>
      </c>
      <c r="BI5567" s="141" t="s">
        <v>191</v>
      </c>
      <c r="BJ5567" s="141" t="s">
        <v>2810</v>
      </c>
      <c r="BK5567" s="141" t="s">
        <v>1574</v>
      </c>
      <c r="BL5567" s="141" t="s">
        <v>2811</v>
      </c>
      <c r="BM5567" s="141">
        <v>45.25</v>
      </c>
      <c r="BN5567" s="141">
        <v>-73.912890000000004</v>
      </c>
      <c r="BO5567" s="141">
        <v>2004</v>
      </c>
      <c r="BP5567" s="143" t="s">
        <v>24042</v>
      </c>
      <c r="BQ5567" s="143" t="s">
        <v>17560</v>
      </c>
    </row>
    <row r="5568" spans="15:69" x14ac:dyDescent="0.25">
      <c r="O5568" s="225" t="str">
        <f t="shared" si="1297"/>
        <v/>
      </c>
      <c r="BF5568" s="141">
        <v>71033</v>
      </c>
      <c r="BG5568" s="142" t="s">
        <v>23668</v>
      </c>
      <c r="BH5568" s="141" t="s">
        <v>180</v>
      </c>
      <c r="BI5568" s="141" t="s">
        <v>191</v>
      </c>
      <c r="BJ5568" s="141"/>
      <c r="BK5568" s="141" t="s">
        <v>4255</v>
      </c>
      <c r="BL5568" s="141" t="s">
        <v>23669</v>
      </c>
      <c r="BM5568" s="141">
        <v>45.273220310328</v>
      </c>
      <c r="BN5568" s="141">
        <v>-74.225791550201905</v>
      </c>
      <c r="BO5568" s="141">
        <v>2016</v>
      </c>
      <c r="BP5568" s="143" t="s">
        <v>483</v>
      </c>
      <c r="BQ5568" s="143" t="s">
        <v>17560</v>
      </c>
    </row>
    <row r="5569" spans="15:69" x14ac:dyDescent="0.25">
      <c r="O5569" s="225" t="str">
        <f t="shared" si="1297"/>
        <v/>
      </c>
      <c r="BF5569" s="141">
        <v>70052</v>
      </c>
      <c r="BG5569" s="142" t="s">
        <v>20769</v>
      </c>
      <c r="BH5569" s="141" t="s">
        <v>180</v>
      </c>
      <c r="BI5569" s="141" t="s">
        <v>191</v>
      </c>
      <c r="BJ5569" s="141" t="s">
        <v>20770</v>
      </c>
      <c r="BK5569" s="141" t="s">
        <v>470</v>
      </c>
      <c r="BL5569" s="141" t="s">
        <v>20771</v>
      </c>
      <c r="BM5569" s="141">
        <v>45.291128999999998</v>
      </c>
      <c r="BN5569" s="141">
        <v>-74.038916999999998</v>
      </c>
      <c r="BO5569" s="141">
        <v>1986</v>
      </c>
      <c r="BP5569" s="143" t="s">
        <v>25992</v>
      </c>
      <c r="BQ5569" s="143" t="s">
        <v>17560</v>
      </c>
    </row>
    <row r="5570" spans="15:69" x14ac:dyDescent="0.25">
      <c r="O5570" s="225" t="str">
        <f t="shared" si="1297"/>
        <v/>
      </c>
      <c r="BF5570" s="141">
        <v>70052</v>
      </c>
      <c r="BG5570" s="142" t="s">
        <v>20772</v>
      </c>
      <c r="BH5570" s="141" t="s">
        <v>180</v>
      </c>
      <c r="BI5570" s="141" t="s">
        <v>191</v>
      </c>
      <c r="BJ5570" s="141" t="s">
        <v>20773</v>
      </c>
      <c r="BK5570" s="141" t="s">
        <v>20774</v>
      </c>
      <c r="BL5570" s="141" t="s">
        <v>20775</v>
      </c>
      <c r="BM5570" s="141">
        <v>45.275489999999998</v>
      </c>
      <c r="BN5570" s="141">
        <v>-74.074406999999994</v>
      </c>
      <c r="BO5570" s="141">
        <v>1986</v>
      </c>
      <c r="BP5570" s="143" t="s">
        <v>25993</v>
      </c>
      <c r="BQ5570" s="143" t="s">
        <v>17560</v>
      </c>
    </row>
    <row r="5571" spans="15:69" x14ac:dyDescent="0.25">
      <c r="O5571" s="225" t="str">
        <f t="shared" si="1297"/>
        <v/>
      </c>
      <c r="BF5571" s="141">
        <v>70052</v>
      </c>
      <c r="BG5571" s="142" t="s">
        <v>20776</v>
      </c>
      <c r="BH5571" s="141" t="s">
        <v>180</v>
      </c>
      <c r="BI5571" s="141" t="s">
        <v>191</v>
      </c>
      <c r="BJ5571" s="141" t="s">
        <v>20777</v>
      </c>
      <c r="BK5571" s="141" t="s">
        <v>466</v>
      </c>
      <c r="BL5571" s="141" t="s">
        <v>20778</v>
      </c>
      <c r="BM5571" s="141">
        <v>45.273116999999999</v>
      </c>
      <c r="BN5571" s="141">
        <v>-74.099619000000004</v>
      </c>
      <c r="BO5571" s="141">
        <v>1986</v>
      </c>
      <c r="BP5571" s="143" t="s">
        <v>25994</v>
      </c>
      <c r="BQ5571" s="143" t="s">
        <v>17560</v>
      </c>
    </row>
    <row r="5572" spans="15:69" x14ac:dyDescent="0.25">
      <c r="O5572" s="225" t="str">
        <f t="shared" si="1297"/>
        <v/>
      </c>
      <c r="BF5572" s="141">
        <v>70052</v>
      </c>
      <c r="BG5572" s="142" t="s">
        <v>20812</v>
      </c>
      <c r="BH5572" s="141" t="s">
        <v>180</v>
      </c>
      <c r="BI5572" s="141" t="s">
        <v>191</v>
      </c>
      <c r="BJ5572" s="141" t="s">
        <v>20813</v>
      </c>
      <c r="BK5572" s="141"/>
      <c r="BL5572" s="141" t="s">
        <v>20814</v>
      </c>
      <c r="BM5572" s="141">
        <v>45.291549000000003</v>
      </c>
      <c r="BN5572" s="141">
        <v>-74.044810999999996</v>
      </c>
      <c r="BO5572" s="141">
        <v>1993</v>
      </c>
      <c r="BP5572" s="143" t="s">
        <v>25997</v>
      </c>
      <c r="BQ5572" s="143" t="s">
        <v>17560</v>
      </c>
    </row>
    <row r="5573" spans="15:69" x14ac:dyDescent="0.25">
      <c r="O5573" s="225" t="str">
        <f t="shared" si="1297"/>
        <v/>
      </c>
      <c r="BF5573" s="141">
        <v>70052</v>
      </c>
      <c r="BG5573" s="142" t="s">
        <v>20815</v>
      </c>
      <c r="BH5573" s="141" t="s">
        <v>180</v>
      </c>
      <c r="BI5573" s="141" t="s">
        <v>191</v>
      </c>
      <c r="BJ5573" s="141" t="s">
        <v>20816</v>
      </c>
      <c r="BK5573" s="141" t="s">
        <v>3709</v>
      </c>
      <c r="BL5573" s="141" t="s">
        <v>27495</v>
      </c>
      <c r="BM5573" s="141">
        <v>45.261265999999999</v>
      </c>
      <c r="BN5573" s="141">
        <v>-74.158265</v>
      </c>
      <c r="BO5573" s="141">
        <v>1993</v>
      </c>
      <c r="BP5573" s="143" t="s">
        <v>25998</v>
      </c>
      <c r="BQ5573" s="143" t="s">
        <v>17560</v>
      </c>
    </row>
    <row r="5574" spans="15:69" x14ac:dyDescent="0.25">
      <c r="O5574" s="225" t="str">
        <f t="shared" si="1297"/>
        <v/>
      </c>
      <c r="BF5574" s="141">
        <v>70052</v>
      </c>
      <c r="BG5574" s="142" t="s">
        <v>20817</v>
      </c>
      <c r="BH5574" s="141" t="s">
        <v>180</v>
      </c>
      <c r="BI5574" s="141" t="s">
        <v>191</v>
      </c>
      <c r="BJ5574" s="141" t="s">
        <v>20818</v>
      </c>
      <c r="BK5574" s="141" t="s">
        <v>2814</v>
      </c>
      <c r="BL5574" s="141" t="s">
        <v>27496</v>
      </c>
      <c r="BM5574" s="141">
        <v>45.267415999999997</v>
      </c>
      <c r="BN5574" s="141">
        <v>-74.152613000000002</v>
      </c>
      <c r="BO5574" s="141">
        <v>1993</v>
      </c>
      <c r="BP5574" s="143" t="s">
        <v>25999</v>
      </c>
      <c r="BQ5574" s="143" t="s">
        <v>17560</v>
      </c>
    </row>
    <row r="5575" spans="15:69" x14ac:dyDescent="0.25">
      <c r="O5575" s="225" t="str">
        <f t="shared" si="1297"/>
        <v/>
      </c>
      <c r="BF5575" s="141">
        <v>70052</v>
      </c>
      <c r="BG5575" s="142" t="s">
        <v>20819</v>
      </c>
      <c r="BH5575" s="141" t="s">
        <v>180</v>
      </c>
      <c r="BI5575" s="141" t="s">
        <v>191</v>
      </c>
      <c r="BJ5575" s="141" t="s">
        <v>20820</v>
      </c>
      <c r="BK5575" s="141" t="s">
        <v>1980</v>
      </c>
      <c r="BL5575" s="141" t="s">
        <v>27496</v>
      </c>
      <c r="BM5575" s="141">
        <v>45.267083999999997</v>
      </c>
      <c r="BN5575" s="141">
        <v>-74.146778999999995</v>
      </c>
      <c r="BO5575" s="141">
        <v>1993</v>
      </c>
      <c r="BP5575" s="143" t="s">
        <v>26000</v>
      </c>
      <c r="BQ5575" s="143" t="s">
        <v>17560</v>
      </c>
    </row>
    <row r="5576" spans="15:69" x14ac:dyDescent="0.25">
      <c r="O5576" s="225" t="str">
        <f t="shared" si="1297"/>
        <v/>
      </c>
      <c r="BF5576" s="141">
        <v>70052</v>
      </c>
      <c r="BG5576" s="142" t="s">
        <v>20821</v>
      </c>
      <c r="BH5576" s="141" t="s">
        <v>180</v>
      </c>
      <c r="BI5576" s="141" t="s">
        <v>191</v>
      </c>
      <c r="BJ5576" s="141" t="s">
        <v>20822</v>
      </c>
      <c r="BK5576" s="141" t="s">
        <v>20823</v>
      </c>
      <c r="BL5576" s="141" t="s">
        <v>9236</v>
      </c>
      <c r="BM5576" s="141">
        <v>45.276541999999999</v>
      </c>
      <c r="BN5576" s="141">
        <v>-74.140878999999998</v>
      </c>
      <c r="BO5576" s="141">
        <v>1993</v>
      </c>
      <c r="BP5576" s="143" t="s">
        <v>26001</v>
      </c>
      <c r="BQ5576" s="143" t="s">
        <v>17560</v>
      </c>
    </row>
    <row r="5577" spans="15:69" x14ac:dyDescent="0.25">
      <c r="O5577" s="225" t="str">
        <f t="shared" si="1297"/>
        <v/>
      </c>
      <c r="BF5577" s="141">
        <v>70052</v>
      </c>
      <c r="BG5577" s="142" t="s">
        <v>20824</v>
      </c>
      <c r="BH5577" s="141" t="s">
        <v>180</v>
      </c>
      <c r="BI5577" s="141" t="s">
        <v>191</v>
      </c>
      <c r="BJ5577" s="141" t="s">
        <v>20825</v>
      </c>
      <c r="BK5577" s="141" t="s">
        <v>20826</v>
      </c>
      <c r="BL5577" s="141" t="s">
        <v>27497</v>
      </c>
      <c r="BM5577" s="141">
        <v>45.286344999999997</v>
      </c>
      <c r="BN5577" s="141">
        <v>-74.146838000000002</v>
      </c>
      <c r="BO5577" s="141">
        <v>1993</v>
      </c>
      <c r="BP5577" s="143" t="s">
        <v>25994</v>
      </c>
      <c r="BQ5577" s="143" t="s">
        <v>17560</v>
      </c>
    </row>
    <row r="5578" spans="15:69" x14ac:dyDescent="0.25">
      <c r="O5578" s="225" t="str">
        <f t="shared" si="1297"/>
        <v/>
      </c>
      <c r="BF5578" s="141">
        <v>71020</v>
      </c>
      <c r="BG5578" s="142" t="s">
        <v>21771</v>
      </c>
      <c r="BH5578" s="141" t="s">
        <v>180</v>
      </c>
      <c r="BI5578" s="141" t="s">
        <v>191</v>
      </c>
      <c r="BJ5578" s="141" t="s">
        <v>21772</v>
      </c>
      <c r="BK5578" s="141" t="s">
        <v>4484</v>
      </c>
      <c r="BL5578" s="141" t="s">
        <v>21773</v>
      </c>
      <c r="BM5578" s="141">
        <v>45.302410000000002</v>
      </c>
      <c r="BN5578" s="141">
        <v>-74.304389999999998</v>
      </c>
      <c r="BO5578" s="141">
        <v>2001</v>
      </c>
      <c r="BP5578" s="143"/>
      <c r="BQ5578" s="143" t="s">
        <v>17560</v>
      </c>
    </row>
    <row r="5579" spans="15:69" x14ac:dyDescent="0.25">
      <c r="O5579" s="225" t="str">
        <f t="shared" si="1297"/>
        <v/>
      </c>
      <c r="BF5579" s="141">
        <v>71025</v>
      </c>
      <c r="BG5579" s="142" t="s">
        <v>22121</v>
      </c>
      <c r="BH5579" s="141" t="s">
        <v>180</v>
      </c>
      <c r="BI5579" s="141" t="s">
        <v>178</v>
      </c>
      <c r="BJ5579" s="141"/>
      <c r="BK5579" s="141" t="s">
        <v>2208</v>
      </c>
      <c r="BL5579" s="141" t="s">
        <v>22122</v>
      </c>
      <c r="BM5579" s="141">
        <v>45.254035155219697</v>
      </c>
      <c r="BN5579" s="141">
        <v>-74.246262790421497</v>
      </c>
      <c r="BO5579" s="141">
        <v>2006</v>
      </c>
      <c r="BP5579" s="143" t="s">
        <v>26155</v>
      </c>
      <c r="BQ5579" s="143" t="s">
        <v>17560</v>
      </c>
    </row>
    <row r="5580" spans="15:69" x14ac:dyDescent="0.25">
      <c r="O5580" s="225" t="str">
        <f t="shared" si="1297"/>
        <v/>
      </c>
      <c r="BF5580" s="141">
        <v>71025</v>
      </c>
      <c r="BG5580" s="142" t="s">
        <v>22123</v>
      </c>
      <c r="BH5580" s="141" t="s">
        <v>180</v>
      </c>
      <c r="BI5580" s="141" t="s">
        <v>191</v>
      </c>
      <c r="BJ5580" s="141" t="s">
        <v>19357</v>
      </c>
      <c r="BK5580" s="141" t="s">
        <v>17878</v>
      </c>
      <c r="BL5580" s="141" t="s">
        <v>2063</v>
      </c>
      <c r="BM5580" s="141">
        <v>45.244846447795901</v>
      </c>
      <c r="BN5580" s="141">
        <v>-74.242257239098606</v>
      </c>
      <c r="BO5580" s="141">
        <v>1996</v>
      </c>
      <c r="BP5580" s="143" t="s">
        <v>26105</v>
      </c>
      <c r="BQ5580" s="143" t="s">
        <v>17560</v>
      </c>
    </row>
    <row r="5581" spans="15:69" x14ac:dyDescent="0.25">
      <c r="O5581" s="225" t="str">
        <f t="shared" si="1297"/>
        <v/>
      </c>
      <c r="BF5581" s="141">
        <v>71110</v>
      </c>
      <c r="BG5581" s="142" t="s">
        <v>22324</v>
      </c>
      <c r="BH5581" s="141" t="s">
        <v>478</v>
      </c>
      <c r="BI5581" s="141" t="s">
        <v>176</v>
      </c>
      <c r="BJ5581" s="141" t="s">
        <v>4407</v>
      </c>
      <c r="BK5581" s="141" t="s">
        <v>4848</v>
      </c>
      <c r="BL5581" s="141" t="s">
        <v>2063</v>
      </c>
      <c r="BM5581" s="141">
        <v>45.404952180933201</v>
      </c>
      <c r="BN5581" s="141">
        <v>-74.292616013659696</v>
      </c>
      <c r="BO5581" s="141">
        <v>2002</v>
      </c>
      <c r="BP5581" s="143"/>
      <c r="BQ5581" s="143" t="s">
        <v>17560</v>
      </c>
    </row>
    <row r="5582" spans="15:69" x14ac:dyDescent="0.25">
      <c r="O5582" s="225" t="str">
        <f t="shared" ref="O5582:O5645" si="1298">IF(OR(B5582="",C5582="",G5582="",H5582="",I5582="",AND(J5582="",BW5582=FALSE),AND(K5582="",BX5582=FALSE),AND(L5582="",BY5582=FALSE),AND(M5582="",BZ5582=FALSE)),"",(IF(AND(100&gt;=CG5582,CG5582&gt;80),"A",IF(AND(80&gt;=CG5582,CG5582&gt;60),"B",IF(AND(60&gt;=CG5582,CG5582&gt;40),"C",IF(AND(40&gt;=CG5582,CG5582&gt;20),"D","E"))))))</f>
        <v/>
      </c>
      <c r="BF5582" s="141">
        <v>71110</v>
      </c>
      <c r="BG5582" s="142" t="s">
        <v>22325</v>
      </c>
      <c r="BH5582" s="141" t="s">
        <v>478</v>
      </c>
      <c r="BI5582" s="141" t="s">
        <v>177</v>
      </c>
      <c r="BJ5582" s="141" t="s">
        <v>1807</v>
      </c>
      <c r="BK5582" s="141" t="s">
        <v>4848</v>
      </c>
      <c r="BL5582" s="141" t="s">
        <v>2063</v>
      </c>
      <c r="BM5582" s="141">
        <v>45.404952180933201</v>
      </c>
      <c r="BN5582" s="141">
        <v>-74.292616013659696</v>
      </c>
      <c r="BO5582" s="141">
        <v>2002</v>
      </c>
      <c r="BP5582" s="143"/>
      <c r="BQ5582" s="143" t="s">
        <v>17560</v>
      </c>
    </row>
    <row r="5583" spans="15:69" x14ac:dyDescent="0.25">
      <c r="O5583" s="225" t="str">
        <f t="shared" si="1298"/>
        <v/>
      </c>
      <c r="BF5583" s="141">
        <v>72010</v>
      </c>
      <c r="BG5583" s="142" t="s">
        <v>18895</v>
      </c>
      <c r="BH5583" s="141" t="s">
        <v>180</v>
      </c>
      <c r="BI5583" s="141" t="s">
        <v>191</v>
      </c>
      <c r="BJ5583" s="141" t="s">
        <v>18896</v>
      </c>
      <c r="BK5583" s="141" t="s">
        <v>3563</v>
      </c>
      <c r="BL5583" s="141" t="s">
        <v>18897</v>
      </c>
      <c r="BM5583" s="141">
        <v>45.532063508532701</v>
      </c>
      <c r="BN5583" s="141">
        <v>-73.905795379579203</v>
      </c>
      <c r="BO5583" s="141">
        <v>1981</v>
      </c>
      <c r="BP5583" s="143" t="s">
        <v>25724</v>
      </c>
      <c r="BQ5583" s="143" t="s">
        <v>17560</v>
      </c>
    </row>
    <row r="5584" spans="15:69" x14ac:dyDescent="0.25">
      <c r="O5584" s="225" t="str">
        <f t="shared" si="1298"/>
        <v/>
      </c>
      <c r="BF5584" s="141">
        <v>70052</v>
      </c>
      <c r="BG5584" s="142" t="s">
        <v>20827</v>
      </c>
      <c r="BH5584" s="141" t="s">
        <v>180</v>
      </c>
      <c r="BI5584" s="141" t="s">
        <v>191</v>
      </c>
      <c r="BJ5584" s="141" t="s">
        <v>20828</v>
      </c>
      <c r="BK5584" s="141" t="s">
        <v>20829</v>
      </c>
      <c r="BL5584" s="141" t="s">
        <v>20830</v>
      </c>
      <c r="BM5584" s="141">
        <v>45.289178</v>
      </c>
      <c r="BN5584" s="141">
        <v>-74.140235000000004</v>
      </c>
      <c r="BO5584" s="141">
        <v>1993</v>
      </c>
      <c r="BP5584" s="143" t="s">
        <v>26000</v>
      </c>
      <c r="BQ5584" s="143" t="s">
        <v>17560</v>
      </c>
    </row>
    <row r="5585" spans="15:69" x14ac:dyDescent="0.25">
      <c r="O5585" s="225" t="str">
        <f t="shared" si="1298"/>
        <v/>
      </c>
      <c r="BF5585" s="141">
        <v>70052</v>
      </c>
      <c r="BG5585" s="142" t="s">
        <v>20831</v>
      </c>
      <c r="BH5585" s="141" t="s">
        <v>180</v>
      </c>
      <c r="BI5585" s="141" t="s">
        <v>191</v>
      </c>
      <c r="BJ5585" s="141" t="s">
        <v>20832</v>
      </c>
      <c r="BK5585" s="141" t="s">
        <v>20833</v>
      </c>
      <c r="BL5585" s="141" t="s">
        <v>18514</v>
      </c>
      <c r="BM5585" s="141">
        <v>45.290793000000001</v>
      </c>
      <c r="BN5585" s="141">
        <v>-74.135636000000005</v>
      </c>
      <c r="BO5585" s="141">
        <v>1993</v>
      </c>
      <c r="BP5585" s="143" t="s">
        <v>26000</v>
      </c>
      <c r="BQ5585" s="143" t="s">
        <v>17560</v>
      </c>
    </row>
    <row r="5586" spans="15:69" x14ac:dyDescent="0.25">
      <c r="O5586" s="225" t="str">
        <f t="shared" si="1298"/>
        <v/>
      </c>
      <c r="BF5586" s="141">
        <v>70052</v>
      </c>
      <c r="BG5586" s="142" t="s">
        <v>20834</v>
      </c>
      <c r="BH5586" s="141" t="s">
        <v>180</v>
      </c>
      <c r="BI5586" s="141" t="s">
        <v>191</v>
      </c>
      <c r="BJ5586" s="141" t="s">
        <v>20835</v>
      </c>
      <c r="BK5586" s="141" t="s">
        <v>5101</v>
      </c>
      <c r="BL5586" s="141" t="s">
        <v>10928</v>
      </c>
      <c r="BM5586" s="141">
        <v>45.294517999999997</v>
      </c>
      <c r="BN5586" s="141">
        <v>-74.113791000000006</v>
      </c>
      <c r="BO5586" s="141">
        <v>1993</v>
      </c>
      <c r="BP5586" s="143" t="s">
        <v>26000</v>
      </c>
      <c r="BQ5586" s="143" t="s">
        <v>17560</v>
      </c>
    </row>
    <row r="5587" spans="15:69" x14ac:dyDescent="0.25">
      <c r="O5587" s="225" t="str">
        <f t="shared" si="1298"/>
        <v/>
      </c>
      <c r="BF5587" s="141">
        <v>71133</v>
      </c>
      <c r="BG5587" s="142" t="s">
        <v>21076</v>
      </c>
      <c r="BH5587" s="141" t="s">
        <v>478</v>
      </c>
      <c r="BI5587" s="141" t="s">
        <v>176</v>
      </c>
      <c r="BJ5587" s="141"/>
      <c r="BK5587" s="141" t="s">
        <v>2342</v>
      </c>
      <c r="BL5587" s="141" t="s">
        <v>21077</v>
      </c>
      <c r="BM5587" s="141">
        <v>45.482719600000003</v>
      </c>
      <c r="BN5587" s="141">
        <v>-74.309799999999996</v>
      </c>
      <c r="BO5587" s="141">
        <v>1970</v>
      </c>
      <c r="BP5587" s="143" t="s">
        <v>26018</v>
      </c>
      <c r="BQ5587" s="143" t="s">
        <v>17560</v>
      </c>
    </row>
    <row r="5588" spans="15:69" x14ac:dyDescent="0.25">
      <c r="O5588" s="225" t="str">
        <f t="shared" si="1298"/>
        <v/>
      </c>
      <c r="BF5588" s="141">
        <v>71133</v>
      </c>
      <c r="BG5588" s="142" t="s">
        <v>21078</v>
      </c>
      <c r="BH5588" s="141" t="s">
        <v>478</v>
      </c>
      <c r="BI5588" s="141" t="s">
        <v>186</v>
      </c>
      <c r="BJ5588" s="141" t="s">
        <v>21079</v>
      </c>
      <c r="BK5588" s="141" t="s">
        <v>2342</v>
      </c>
      <c r="BL5588" s="141" t="s">
        <v>21077</v>
      </c>
      <c r="BM5588" s="141">
        <v>45.482719600000003</v>
      </c>
      <c r="BN5588" s="141">
        <v>-74.309799999999996</v>
      </c>
      <c r="BO5588" s="141">
        <v>2012</v>
      </c>
      <c r="BP5588" s="143"/>
      <c r="BQ5588" s="143" t="s">
        <v>17560</v>
      </c>
    </row>
    <row r="5589" spans="15:69" x14ac:dyDescent="0.25">
      <c r="O5589" s="225" t="str">
        <f t="shared" si="1298"/>
        <v/>
      </c>
      <c r="BF5589" s="141">
        <v>72010</v>
      </c>
      <c r="BG5589" s="142" t="s">
        <v>18898</v>
      </c>
      <c r="BH5589" s="141" t="s">
        <v>180</v>
      </c>
      <c r="BI5589" s="141" t="s">
        <v>191</v>
      </c>
      <c r="BJ5589" s="141" t="s">
        <v>18899</v>
      </c>
      <c r="BK5589" s="141" t="s">
        <v>1876</v>
      </c>
      <c r="BL5589" s="141" t="s">
        <v>18900</v>
      </c>
      <c r="BM5589" s="141">
        <v>45.540958109608397</v>
      </c>
      <c r="BN5589" s="141">
        <v>-73.886421129675497</v>
      </c>
      <c r="BO5589" s="141">
        <v>1975</v>
      </c>
      <c r="BP5589" s="143" t="s">
        <v>25725</v>
      </c>
      <c r="BQ5589" s="143" t="s">
        <v>17560</v>
      </c>
    </row>
    <row r="5590" spans="15:69" x14ac:dyDescent="0.25">
      <c r="O5590" s="225" t="str">
        <f t="shared" si="1298"/>
        <v/>
      </c>
      <c r="BF5590" s="141">
        <v>72010</v>
      </c>
      <c r="BG5590" s="142" t="s">
        <v>18901</v>
      </c>
      <c r="BH5590" s="141" t="s">
        <v>478</v>
      </c>
      <c r="BI5590" s="141" t="s">
        <v>177</v>
      </c>
      <c r="BJ5590" s="141" t="s">
        <v>18902</v>
      </c>
      <c r="BK5590" s="141" t="s">
        <v>11758</v>
      </c>
      <c r="BL5590" s="141" t="s">
        <v>18470</v>
      </c>
      <c r="BM5590" s="141">
        <v>45.539638539201199</v>
      </c>
      <c r="BN5590" s="141">
        <v>-73.911279128648104</v>
      </c>
      <c r="BO5590" s="141">
        <v>1967</v>
      </c>
      <c r="BP5590" s="143" t="s">
        <v>25726</v>
      </c>
      <c r="BQ5590" s="143" t="s">
        <v>17560</v>
      </c>
    </row>
    <row r="5591" spans="15:69" x14ac:dyDescent="0.25">
      <c r="O5591" s="225" t="str">
        <f t="shared" si="1298"/>
        <v/>
      </c>
      <c r="BF5591" s="141">
        <v>72010</v>
      </c>
      <c r="BG5591" s="142" t="s">
        <v>18903</v>
      </c>
      <c r="BH5591" s="141" t="s">
        <v>478</v>
      </c>
      <c r="BI5591" s="141" t="s">
        <v>176</v>
      </c>
      <c r="BJ5591" s="141" t="s">
        <v>1553</v>
      </c>
      <c r="BK5591" s="141" t="s">
        <v>5043</v>
      </c>
      <c r="BL5591" s="141" t="s">
        <v>18896</v>
      </c>
      <c r="BM5591" s="141">
        <v>45.532060000000001</v>
      </c>
      <c r="BN5591" s="141">
        <v>-73.905799999999999</v>
      </c>
      <c r="BO5591" s="141">
        <v>1963</v>
      </c>
      <c r="BP5591" s="143" t="s">
        <v>25727</v>
      </c>
      <c r="BQ5591" s="143" t="s">
        <v>17560</v>
      </c>
    </row>
    <row r="5592" spans="15:69" x14ac:dyDescent="0.25">
      <c r="O5592" s="225" t="str">
        <f t="shared" si="1298"/>
        <v/>
      </c>
      <c r="BF5592" s="141">
        <v>71133</v>
      </c>
      <c r="BG5592" s="142" t="s">
        <v>21080</v>
      </c>
      <c r="BH5592" s="141" t="s">
        <v>478</v>
      </c>
      <c r="BI5592" s="141" t="s">
        <v>176</v>
      </c>
      <c r="BJ5592" s="141" t="s">
        <v>21081</v>
      </c>
      <c r="BK5592" s="141" t="s">
        <v>14184</v>
      </c>
      <c r="BL5592" s="141" t="s">
        <v>21082</v>
      </c>
      <c r="BM5592" s="141">
        <v>45.470633999999997</v>
      </c>
      <c r="BN5592" s="141">
        <v>-74.298259999999999</v>
      </c>
      <c r="BO5592" s="141">
        <v>2009</v>
      </c>
      <c r="BP5592" s="143" t="s">
        <v>26019</v>
      </c>
      <c r="BQ5592" s="143" t="s">
        <v>17560</v>
      </c>
    </row>
    <row r="5593" spans="15:69" x14ac:dyDescent="0.25">
      <c r="O5593" s="225" t="str">
        <f t="shared" si="1298"/>
        <v/>
      </c>
      <c r="BF5593" s="141">
        <v>71133</v>
      </c>
      <c r="BG5593" s="142" t="s">
        <v>21083</v>
      </c>
      <c r="BH5593" s="141" t="s">
        <v>478</v>
      </c>
      <c r="BI5593" s="141" t="s">
        <v>177</v>
      </c>
      <c r="BJ5593" s="141" t="s">
        <v>21084</v>
      </c>
      <c r="BK5593" s="141" t="s">
        <v>4213</v>
      </c>
      <c r="BL5593" s="141" t="s">
        <v>21085</v>
      </c>
      <c r="BM5593" s="141">
        <v>45.452286600000001</v>
      </c>
      <c r="BN5593" s="141">
        <v>-74.312623000000002</v>
      </c>
      <c r="BO5593" s="141">
        <v>2012</v>
      </c>
      <c r="BP5593" s="143"/>
      <c r="BQ5593" s="143" t="s">
        <v>17560</v>
      </c>
    </row>
    <row r="5594" spans="15:69" x14ac:dyDescent="0.25">
      <c r="O5594" s="225" t="str">
        <f t="shared" si="1298"/>
        <v/>
      </c>
      <c r="BF5594" s="141">
        <v>71133</v>
      </c>
      <c r="BG5594" s="142" t="s">
        <v>21086</v>
      </c>
      <c r="BH5594" s="141" t="s">
        <v>478</v>
      </c>
      <c r="BI5594" s="141" t="s">
        <v>176</v>
      </c>
      <c r="BJ5594" s="141" t="s">
        <v>21087</v>
      </c>
      <c r="BK5594" s="141" t="s">
        <v>3641</v>
      </c>
      <c r="BL5594" s="141" t="s">
        <v>21088</v>
      </c>
      <c r="BM5594" s="141">
        <v>45.480747000000001</v>
      </c>
      <c r="BN5594" s="141">
        <v>-74.265062499999999</v>
      </c>
      <c r="BO5594" s="141">
        <v>1974</v>
      </c>
      <c r="BP5594" s="143"/>
      <c r="BQ5594" s="143" t="s">
        <v>17560</v>
      </c>
    </row>
    <row r="5595" spans="15:69" x14ac:dyDescent="0.25">
      <c r="O5595" s="225" t="str">
        <f t="shared" si="1298"/>
        <v/>
      </c>
      <c r="BF5595" s="141">
        <v>71133</v>
      </c>
      <c r="BG5595" s="142" t="s">
        <v>20709</v>
      </c>
      <c r="BH5595" s="141" t="s">
        <v>180</v>
      </c>
      <c r="BI5595" s="141" t="s">
        <v>178</v>
      </c>
      <c r="BJ5595" s="141" t="s">
        <v>484</v>
      </c>
      <c r="BK5595" s="141" t="s">
        <v>4235</v>
      </c>
      <c r="BL5595" s="141" t="s">
        <v>20710</v>
      </c>
      <c r="BM5595" s="141">
        <v>45.483379999999997</v>
      </c>
      <c r="BN5595" s="141">
        <v>-74.294240000000002</v>
      </c>
      <c r="BO5595" s="141">
        <v>1990</v>
      </c>
      <c r="BP5595" s="143" t="s">
        <v>25972</v>
      </c>
      <c r="BQ5595" s="143" t="s">
        <v>17560</v>
      </c>
    </row>
    <row r="5596" spans="15:69" x14ac:dyDescent="0.25">
      <c r="O5596" s="225" t="str">
        <f t="shared" si="1298"/>
        <v/>
      </c>
      <c r="BF5596" s="141">
        <v>72005</v>
      </c>
      <c r="BG5596" s="142" t="s">
        <v>18560</v>
      </c>
      <c r="BH5596" s="141" t="s">
        <v>180</v>
      </c>
      <c r="BI5596" s="141" t="s">
        <v>190</v>
      </c>
      <c r="BJ5596" s="141" t="s">
        <v>18561</v>
      </c>
      <c r="BK5596" s="141" t="s">
        <v>18562</v>
      </c>
      <c r="BL5596" s="141" t="s">
        <v>9224</v>
      </c>
      <c r="BM5596" s="141">
        <v>45.572099999999999</v>
      </c>
      <c r="BN5596" s="141">
        <v>-73.878500000000003</v>
      </c>
      <c r="BO5596" s="141">
        <v>2012</v>
      </c>
      <c r="BP5596" s="143" t="s">
        <v>25681</v>
      </c>
      <c r="BQ5596" s="143" t="s">
        <v>17560</v>
      </c>
    </row>
    <row r="5597" spans="15:69" x14ac:dyDescent="0.25">
      <c r="O5597" s="225" t="str">
        <f t="shared" si="1298"/>
        <v/>
      </c>
      <c r="BF5597" s="141">
        <v>72005</v>
      </c>
      <c r="BG5597" s="142" t="s">
        <v>18563</v>
      </c>
      <c r="BH5597" s="141" t="s">
        <v>478</v>
      </c>
      <c r="BI5597" s="141" t="s">
        <v>177</v>
      </c>
      <c r="BJ5597" s="141" t="s">
        <v>18564</v>
      </c>
      <c r="BK5597" s="141" t="s">
        <v>2174</v>
      </c>
      <c r="BL5597" s="141" t="s">
        <v>18565</v>
      </c>
      <c r="BM5597" s="141">
        <v>45.567599999999999</v>
      </c>
      <c r="BN5597" s="141">
        <v>-73.921599999999998</v>
      </c>
      <c r="BO5597" s="141">
        <v>2014</v>
      </c>
      <c r="BP5597" s="143" t="s">
        <v>25682</v>
      </c>
      <c r="BQ5597" s="143" t="s">
        <v>17560</v>
      </c>
    </row>
    <row r="5598" spans="15:69" x14ac:dyDescent="0.25">
      <c r="O5598" s="225" t="str">
        <f t="shared" si="1298"/>
        <v/>
      </c>
      <c r="BF5598" s="141">
        <v>73010</v>
      </c>
      <c r="BG5598" s="142" t="s">
        <v>19167</v>
      </c>
      <c r="BH5598" s="141" t="s">
        <v>180</v>
      </c>
      <c r="BI5598" s="141" t="s">
        <v>178</v>
      </c>
      <c r="BJ5598" s="141"/>
      <c r="BK5598" s="141" t="s">
        <v>2208</v>
      </c>
      <c r="BL5598" s="141" t="s">
        <v>19168</v>
      </c>
      <c r="BM5598" s="141">
        <v>45.674900000000001</v>
      </c>
      <c r="BN5598" s="141">
        <v>-73.848489999999998</v>
      </c>
      <c r="BO5598" s="141">
        <v>1998</v>
      </c>
      <c r="BP5598" s="143" t="s">
        <v>25762</v>
      </c>
      <c r="BQ5598" s="143" t="s">
        <v>17560</v>
      </c>
    </row>
    <row r="5599" spans="15:69" x14ac:dyDescent="0.25">
      <c r="O5599" s="225" t="str">
        <f t="shared" si="1298"/>
        <v/>
      </c>
      <c r="BF5599" s="141">
        <v>73020</v>
      </c>
      <c r="BG5599" s="142" t="s">
        <v>2736</v>
      </c>
      <c r="BH5599" s="141" t="s">
        <v>180</v>
      </c>
      <c r="BI5599" s="141" t="s">
        <v>191</v>
      </c>
      <c r="BJ5599" s="141" t="s">
        <v>2737</v>
      </c>
      <c r="BK5599" s="141" t="s">
        <v>2738</v>
      </c>
      <c r="BL5599" s="141" t="s">
        <v>2739</v>
      </c>
      <c r="BM5599" s="141">
        <v>45.630699999999997</v>
      </c>
      <c r="BN5599" s="141">
        <v>-73.793840000000003</v>
      </c>
      <c r="BO5599" s="141">
        <v>1980</v>
      </c>
      <c r="BP5599" s="143" t="s">
        <v>24031</v>
      </c>
      <c r="BQ5599" s="143" t="s">
        <v>17560</v>
      </c>
    </row>
    <row r="5600" spans="15:69" x14ac:dyDescent="0.25">
      <c r="O5600" s="225" t="str">
        <f t="shared" si="1298"/>
        <v/>
      </c>
      <c r="BF5600" s="141">
        <v>73020</v>
      </c>
      <c r="BG5600" s="142" t="s">
        <v>2740</v>
      </c>
      <c r="BH5600" s="141" t="s">
        <v>180</v>
      </c>
      <c r="BI5600" s="141" t="s">
        <v>191</v>
      </c>
      <c r="BJ5600" s="141" t="s">
        <v>2741</v>
      </c>
      <c r="BK5600" s="141"/>
      <c r="BL5600" s="141" t="s">
        <v>2742</v>
      </c>
      <c r="BM5600" s="141">
        <v>45.646210000000004</v>
      </c>
      <c r="BN5600" s="141">
        <v>-73.808920000000001</v>
      </c>
      <c r="BO5600" s="141">
        <v>1990</v>
      </c>
      <c r="BP5600" s="143" t="s">
        <v>24010</v>
      </c>
      <c r="BQ5600" s="143" t="s">
        <v>17560</v>
      </c>
    </row>
    <row r="5601" spans="15:69" x14ac:dyDescent="0.25">
      <c r="O5601" s="225" t="str">
        <f t="shared" si="1298"/>
        <v/>
      </c>
      <c r="BF5601" s="141">
        <v>73020</v>
      </c>
      <c r="BG5601" s="142" t="s">
        <v>2743</v>
      </c>
      <c r="BH5601" s="141" t="s">
        <v>180</v>
      </c>
      <c r="BI5601" s="141" t="s">
        <v>191</v>
      </c>
      <c r="BJ5601" s="141" t="s">
        <v>2744</v>
      </c>
      <c r="BK5601" s="141"/>
      <c r="BL5601" s="141" t="s">
        <v>2576</v>
      </c>
      <c r="BM5601" s="141">
        <v>45.637639999999998</v>
      </c>
      <c r="BN5601" s="141">
        <v>-73.78398</v>
      </c>
      <c r="BO5601" s="141">
        <v>1970</v>
      </c>
      <c r="BP5601" s="143" t="s">
        <v>24032</v>
      </c>
      <c r="BQ5601" s="143" t="s">
        <v>17560</v>
      </c>
    </row>
    <row r="5602" spans="15:69" x14ac:dyDescent="0.25">
      <c r="O5602" s="225" t="str">
        <f t="shared" si="1298"/>
        <v/>
      </c>
      <c r="BF5602" s="141">
        <v>74005</v>
      </c>
      <c r="BG5602" s="142" t="s">
        <v>19099</v>
      </c>
      <c r="BH5602" s="141" t="s">
        <v>478</v>
      </c>
      <c r="BI5602" s="141" t="s">
        <v>177</v>
      </c>
      <c r="BJ5602" s="141"/>
      <c r="BK5602" s="141" t="s">
        <v>19100</v>
      </c>
      <c r="BL5602" s="141" t="s">
        <v>19101</v>
      </c>
      <c r="BM5602" s="141">
        <v>45.559339999999999</v>
      </c>
      <c r="BN5602" s="141">
        <v>-74.070729999999998</v>
      </c>
      <c r="BO5602" s="141">
        <v>1968</v>
      </c>
      <c r="BP5602" s="143" t="s">
        <v>1807</v>
      </c>
      <c r="BQ5602" s="143" t="s">
        <v>17560</v>
      </c>
    </row>
    <row r="5603" spans="15:69" x14ac:dyDescent="0.25">
      <c r="O5603" s="225" t="str">
        <f t="shared" si="1298"/>
        <v/>
      </c>
      <c r="BF5603" s="141">
        <v>71133</v>
      </c>
      <c r="BG5603" s="142" t="s">
        <v>20711</v>
      </c>
      <c r="BH5603" s="141" t="s">
        <v>180</v>
      </c>
      <c r="BI5603" s="141" t="s">
        <v>191</v>
      </c>
      <c r="BJ5603" s="141" t="s">
        <v>6753</v>
      </c>
      <c r="BK5603" s="141"/>
      <c r="BL5603" s="141" t="s">
        <v>20712</v>
      </c>
      <c r="BM5603" s="141">
        <v>45.47298</v>
      </c>
      <c r="BN5603" s="141">
        <v>-74.321079999999995</v>
      </c>
      <c r="BO5603" s="141">
        <v>1987</v>
      </c>
      <c r="BP5603" s="143" t="s">
        <v>25973</v>
      </c>
      <c r="BQ5603" s="143" t="s">
        <v>17560</v>
      </c>
    </row>
    <row r="5604" spans="15:69" x14ac:dyDescent="0.25">
      <c r="O5604" s="225" t="str">
        <f t="shared" si="1298"/>
        <v/>
      </c>
      <c r="BF5604" s="141">
        <v>74005</v>
      </c>
      <c r="BG5604" s="142" t="s">
        <v>19102</v>
      </c>
      <c r="BH5604" s="141" t="s">
        <v>478</v>
      </c>
      <c r="BI5604" s="141" t="s">
        <v>177</v>
      </c>
      <c r="BJ5604" s="141"/>
      <c r="BK5604" s="141" t="s">
        <v>19103</v>
      </c>
      <c r="BL5604" s="141" t="s">
        <v>19104</v>
      </c>
      <c r="BM5604" s="141">
        <v>45.701929999999997</v>
      </c>
      <c r="BN5604" s="141">
        <v>-74.093599999999995</v>
      </c>
      <c r="BO5604" s="141">
        <v>2011</v>
      </c>
      <c r="BP5604" s="143" t="s">
        <v>10147</v>
      </c>
      <c r="BQ5604" s="143" t="s">
        <v>17560</v>
      </c>
    </row>
    <row r="5605" spans="15:69" x14ac:dyDescent="0.25">
      <c r="O5605" s="225" t="str">
        <f t="shared" si="1298"/>
        <v/>
      </c>
      <c r="BF5605" s="141">
        <v>74005</v>
      </c>
      <c r="BG5605" s="142" t="s">
        <v>19105</v>
      </c>
      <c r="BH5605" s="141" t="s">
        <v>478</v>
      </c>
      <c r="BI5605" s="141" t="s">
        <v>1268</v>
      </c>
      <c r="BJ5605" s="141"/>
      <c r="BK5605" s="141" t="s">
        <v>19065</v>
      </c>
      <c r="BL5605" s="141" t="s">
        <v>19059</v>
      </c>
      <c r="BM5605" s="141">
        <v>45.751190000000001</v>
      </c>
      <c r="BN5605" s="141">
        <v>-73.939170000000004</v>
      </c>
      <c r="BO5605" s="141">
        <v>2009</v>
      </c>
      <c r="BP5605" s="143" t="s">
        <v>12141</v>
      </c>
      <c r="BQ5605" s="143" t="s">
        <v>17560</v>
      </c>
    </row>
    <row r="5606" spans="15:69" x14ac:dyDescent="0.25">
      <c r="O5606" s="225" t="str">
        <f t="shared" si="1298"/>
        <v/>
      </c>
      <c r="BF5606" s="141">
        <v>74005</v>
      </c>
      <c r="BG5606" s="142" t="s">
        <v>19106</v>
      </c>
      <c r="BH5606" s="141" t="s">
        <v>478</v>
      </c>
      <c r="BI5606" s="141" t="s">
        <v>1268</v>
      </c>
      <c r="BJ5606" s="141"/>
      <c r="BK5606" s="141" t="s">
        <v>19107</v>
      </c>
      <c r="BL5606" s="141" t="s">
        <v>19108</v>
      </c>
      <c r="BM5606" s="141">
        <v>45.719659999999998</v>
      </c>
      <c r="BN5606" s="141">
        <v>-74.079220000000007</v>
      </c>
      <c r="BO5606" s="141">
        <v>2000</v>
      </c>
      <c r="BP5606" s="143" t="s">
        <v>3579</v>
      </c>
      <c r="BQ5606" s="143" t="s">
        <v>17560</v>
      </c>
    </row>
    <row r="5607" spans="15:69" x14ac:dyDescent="0.25">
      <c r="O5607" s="225" t="str">
        <f t="shared" si="1298"/>
        <v/>
      </c>
      <c r="BF5607" s="141">
        <v>74005</v>
      </c>
      <c r="BG5607" s="142" t="s">
        <v>19109</v>
      </c>
      <c r="BH5607" s="141" t="s">
        <v>478</v>
      </c>
      <c r="BI5607" s="141" t="s">
        <v>1268</v>
      </c>
      <c r="BJ5607" s="141"/>
      <c r="BK5607" s="141" t="s">
        <v>19110</v>
      </c>
      <c r="BL5607" s="141" t="s">
        <v>19111</v>
      </c>
      <c r="BM5607" s="141">
        <v>45.744549999999997</v>
      </c>
      <c r="BN5607" s="141">
        <v>-74.036389999999997</v>
      </c>
      <c r="BO5607" s="141">
        <v>1997</v>
      </c>
      <c r="BP5607" s="143" t="s">
        <v>25755</v>
      </c>
      <c r="BQ5607" s="143" t="s">
        <v>17560</v>
      </c>
    </row>
    <row r="5608" spans="15:69" x14ac:dyDescent="0.25">
      <c r="O5608" s="225" t="str">
        <f t="shared" si="1298"/>
        <v/>
      </c>
      <c r="BF5608" s="141">
        <v>74005</v>
      </c>
      <c r="BG5608" s="142" t="s">
        <v>19112</v>
      </c>
      <c r="BH5608" s="141" t="s">
        <v>478</v>
      </c>
      <c r="BI5608" s="141" t="s">
        <v>1268</v>
      </c>
      <c r="BJ5608" s="141"/>
      <c r="BK5608" s="141" t="s">
        <v>19113</v>
      </c>
      <c r="BL5608" s="141" t="s">
        <v>19114</v>
      </c>
      <c r="BM5608" s="141">
        <v>45.697659999999999</v>
      </c>
      <c r="BN5608" s="141">
        <v>-73.918139999999994</v>
      </c>
      <c r="BO5608" s="141">
        <v>1972</v>
      </c>
      <c r="BP5608" s="143" t="s">
        <v>25755</v>
      </c>
      <c r="BQ5608" s="143" t="s">
        <v>17560</v>
      </c>
    </row>
    <row r="5609" spans="15:69" x14ac:dyDescent="0.25">
      <c r="O5609" s="225" t="str">
        <f t="shared" si="1298"/>
        <v/>
      </c>
      <c r="BF5609" s="141">
        <v>76020</v>
      </c>
      <c r="BG5609" s="142" t="s">
        <v>19350</v>
      </c>
      <c r="BH5609" s="141" t="s">
        <v>180</v>
      </c>
      <c r="BI5609" s="141" t="s">
        <v>191</v>
      </c>
      <c r="BJ5609" s="141"/>
      <c r="BK5609" s="141"/>
      <c r="BL5609" s="141" t="s">
        <v>19351</v>
      </c>
      <c r="BM5609" s="141">
        <v>45.637818000000003</v>
      </c>
      <c r="BN5609" s="141">
        <v>-74.34545</v>
      </c>
      <c r="BO5609" s="141">
        <v>2008</v>
      </c>
      <c r="BP5609" s="143" t="s">
        <v>25776</v>
      </c>
      <c r="BQ5609" s="143" t="s">
        <v>17560</v>
      </c>
    </row>
    <row r="5610" spans="15:69" x14ac:dyDescent="0.25">
      <c r="O5610" s="225" t="str">
        <f t="shared" si="1298"/>
        <v/>
      </c>
      <c r="BF5610" s="141">
        <v>76020</v>
      </c>
      <c r="BG5610" s="142" t="s">
        <v>19352</v>
      </c>
      <c r="BH5610" s="141" t="s">
        <v>478</v>
      </c>
      <c r="BI5610" s="141" t="s">
        <v>176</v>
      </c>
      <c r="BJ5610" s="141" t="s">
        <v>1588</v>
      </c>
      <c r="BK5610" s="141" t="s">
        <v>2272</v>
      </c>
      <c r="BL5610" s="141" t="s">
        <v>19353</v>
      </c>
      <c r="BM5610" s="141">
        <v>45.767159999999997</v>
      </c>
      <c r="BN5610" s="141">
        <v>-74.350020000000001</v>
      </c>
      <c r="BO5610" s="141">
        <v>2013</v>
      </c>
      <c r="BP5610" s="143" t="s">
        <v>25779</v>
      </c>
      <c r="BQ5610" s="143" t="s">
        <v>17560</v>
      </c>
    </row>
    <row r="5611" spans="15:69" x14ac:dyDescent="0.25">
      <c r="O5611" s="225" t="str">
        <f t="shared" si="1298"/>
        <v/>
      </c>
      <c r="BF5611" s="141">
        <v>76020</v>
      </c>
      <c r="BG5611" s="142" t="s">
        <v>19354</v>
      </c>
      <c r="BH5611" s="141" t="s">
        <v>180</v>
      </c>
      <c r="BI5611" s="141" t="s">
        <v>191</v>
      </c>
      <c r="BJ5611" s="141" t="s">
        <v>2139</v>
      </c>
      <c r="BK5611" s="141"/>
      <c r="BL5611" s="141" t="s">
        <v>1616</v>
      </c>
      <c r="BM5611" s="141">
        <v>45.656424000000001</v>
      </c>
      <c r="BN5611" s="141">
        <v>-74.340041999999997</v>
      </c>
      <c r="BO5611" s="141">
        <v>1999</v>
      </c>
      <c r="BP5611" s="143" t="s">
        <v>25780</v>
      </c>
      <c r="BQ5611" s="143" t="s">
        <v>17560</v>
      </c>
    </row>
    <row r="5612" spans="15:69" x14ac:dyDescent="0.25">
      <c r="O5612" s="225" t="str">
        <f t="shared" si="1298"/>
        <v/>
      </c>
      <c r="BF5612" s="141">
        <v>76020</v>
      </c>
      <c r="BG5612" s="142" t="s">
        <v>19355</v>
      </c>
      <c r="BH5612" s="141" t="s">
        <v>180</v>
      </c>
      <c r="BI5612" s="141" t="s">
        <v>191</v>
      </c>
      <c r="BJ5612" s="141" t="s">
        <v>16294</v>
      </c>
      <c r="BK5612" s="141"/>
      <c r="BL5612" s="141" t="s">
        <v>19338</v>
      </c>
      <c r="BM5612" s="141">
        <v>45.655811</v>
      </c>
      <c r="BN5612" s="141">
        <v>-74.341893999999996</v>
      </c>
      <c r="BO5612" s="141">
        <v>1999</v>
      </c>
      <c r="BP5612" s="143" t="s">
        <v>25781</v>
      </c>
      <c r="BQ5612" s="143" t="s">
        <v>17560</v>
      </c>
    </row>
    <row r="5613" spans="15:69" x14ac:dyDescent="0.25">
      <c r="O5613" s="225" t="str">
        <f t="shared" si="1298"/>
        <v/>
      </c>
      <c r="BF5613" s="141">
        <v>75028</v>
      </c>
      <c r="BG5613" s="142" t="s">
        <v>2710</v>
      </c>
      <c r="BH5613" s="141" t="s">
        <v>478</v>
      </c>
      <c r="BI5613" s="141" t="s">
        <v>176</v>
      </c>
      <c r="BJ5613" s="141" t="s">
        <v>2711</v>
      </c>
      <c r="BK5613" s="141" t="s">
        <v>2712</v>
      </c>
      <c r="BL5613" s="141" t="s">
        <v>2713</v>
      </c>
      <c r="BM5613" s="141">
        <v>45.846170999999998</v>
      </c>
      <c r="BN5613" s="141">
        <v>-73.992633999999995</v>
      </c>
      <c r="BO5613" s="141">
        <v>1986</v>
      </c>
      <c r="BP5613" s="143" t="s">
        <v>24028</v>
      </c>
      <c r="BQ5613" s="143" t="s">
        <v>17560</v>
      </c>
    </row>
    <row r="5614" spans="15:69" x14ac:dyDescent="0.25">
      <c r="O5614" s="225" t="str">
        <f t="shared" si="1298"/>
        <v/>
      </c>
      <c r="BF5614" s="141">
        <v>75028</v>
      </c>
      <c r="BG5614" s="142" t="s">
        <v>2714</v>
      </c>
      <c r="BH5614" s="141" t="s">
        <v>180</v>
      </c>
      <c r="BI5614" s="141" t="s">
        <v>191</v>
      </c>
      <c r="BJ5614" s="141" t="s">
        <v>2715</v>
      </c>
      <c r="BK5614" s="141" t="s">
        <v>2716</v>
      </c>
      <c r="BL5614" s="141" t="s">
        <v>2717</v>
      </c>
      <c r="BM5614" s="141">
        <v>45.815725999999998</v>
      </c>
      <c r="BN5614" s="141">
        <v>-73.899279000000007</v>
      </c>
      <c r="BO5614" s="141">
        <v>2011</v>
      </c>
      <c r="BP5614" s="143" t="s">
        <v>191</v>
      </c>
      <c r="BQ5614" s="143" t="s">
        <v>17560</v>
      </c>
    </row>
    <row r="5615" spans="15:69" x14ac:dyDescent="0.25">
      <c r="O5615" s="225" t="str">
        <f t="shared" si="1298"/>
        <v/>
      </c>
      <c r="BF5615" s="141">
        <v>75028</v>
      </c>
      <c r="BG5615" s="142" t="s">
        <v>19446</v>
      </c>
      <c r="BH5615" s="141" t="s">
        <v>180</v>
      </c>
      <c r="BI5615" s="141" t="s">
        <v>191</v>
      </c>
      <c r="BJ5615" s="141" t="s">
        <v>19447</v>
      </c>
      <c r="BK5615" s="141" t="s">
        <v>19448</v>
      </c>
      <c r="BL5615" s="141" t="s">
        <v>19449</v>
      </c>
      <c r="BM5615" s="141">
        <v>45.822660999999997</v>
      </c>
      <c r="BN5615" s="141">
        <v>-73.892134999999996</v>
      </c>
      <c r="BO5615" s="141">
        <v>2011</v>
      </c>
      <c r="BP5615" s="143" t="s">
        <v>191</v>
      </c>
      <c r="BQ5615" s="143" t="s">
        <v>17560</v>
      </c>
    </row>
    <row r="5616" spans="15:69" x14ac:dyDescent="0.25">
      <c r="O5616" s="225" t="str">
        <f t="shared" si="1298"/>
        <v/>
      </c>
      <c r="BF5616" s="141">
        <v>75028</v>
      </c>
      <c r="BG5616" s="142" t="s">
        <v>19450</v>
      </c>
      <c r="BH5616" s="141" t="s">
        <v>180</v>
      </c>
      <c r="BI5616" s="141" t="s">
        <v>191</v>
      </c>
      <c r="BJ5616" s="141" t="s">
        <v>19451</v>
      </c>
      <c r="BK5616" s="141" t="s">
        <v>2137</v>
      </c>
      <c r="BL5616" s="141" t="s">
        <v>19452</v>
      </c>
      <c r="BM5616" s="141">
        <v>45.825673999999999</v>
      </c>
      <c r="BN5616" s="141">
        <v>-73.884467999999998</v>
      </c>
      <c r="BO5616" s="141">
        <v>2011</v>
      </c>
      <c r="BP5616" s="143" t="s">
        <v>191</v>
      </c>
      <c r="BQ5616" s="143" t="s">
        <v>17560</v>
      </c>
    </row>
    <row r="5617" spans="15:69" x14ac:dyDescent="0.25">
      <c r="O5617" s="225" t="str">
        <f t="shared" si="1298"/>
        <v/>
      </c>
      <c r="BF5617" s="141">
        <v>75040</v>
      </c>
      <c r="BG5617" s="142" t="s">
        <v>19467</v>
      </c>
      <c r="BH5617" s="141" t="s">
        <v>478</v>
      </c>
      <c r="BI5617" s="141" t="s">
        <v>186</v>
      </c>
      <c r="BJ5617" s="141" t="s">
        <v>19468</v>
      </c>
      <c r="BK5617" s="141" t="s">
        <v>19469</v>
      </c>
      <c r="BL5617" s="141" t="s">
        <v>19470</v>
      </c>
      <c r="BM5617" s="141">
        <v>45.861316409367703</v>
      </c>
      <c r="BN5617" s="141">
        <v>-74.066847708266295</v>
      </c>
      <c r="BO5617" s="141">
        <v>2013</v>
      </c>
      <c r="BP5617" s="143" t="s">
        <v>480</v>
      </c>
      <c r="BQ5617" s="143" t="s">
        <v>17560</v>
      </c>
    </row>
    <row r="5618" spans="15:69" x14ac:dyDescent="0.25">
      <c r="O5618" s="225" t="str">
        <f t="shared" si="1298"/>
        <v/>
      </c>
      <c r="BF5618" s="141">
        <v>75040</v>
      </c>
      <c r="BG5618" s="142" t="s">
        <v>19471</v>
      </c>
      <c r="BH5618" s="141" t="s">
        <v>478</v>
      </c>
      <c r="BI5618" s="141" t="s">
        <v>177</v>
      </c>
      <c r="BJ5618" s="141" t="s">
        <v>19472</v>
      </c>
      <c r="BK5618" s="141" t="s">
        <v>19473</v>
      </c>
      <c r="BL5618" s="141" t="s">
        <v>19474</v>
      </c>
      <c r="BM5618" s="141">
        <v>45.880890761664098</v>
      </c>
      <c r="BN5618" s="141">
        <v>-74.092383067597794</v>
      </c>
      <c r="BO5618" s="141">
        <v>2010</v>
      </c>
      <c r="BP5618" s="143" t="s">
        <v>485</v>
      </c>
      <c r="BQ5618" s="143" t="s">
        <v>17560</v>
      </c>
    </row>
    <row r="5619" spans="15:69" x14ac:dyDescent="0.25">
      <c r="O5619" s="225" t="str">
        <f t="shared" si="1298"/>
        <v/>
      </c>
      <c r="BF5619" s="141">
        <v>75040</v>
      </c>
      <c r="BG5619" s="142" t="s">
        <v>19475</v>
      </c>
      <c r="BH5619" s="141" t="s">
        <v>478</v>
      </c>
      <c r="BI5619" s="141" t="s">
        <v>186</v>
      </c>
      <c r="BJ5619" s="141" t="s">
        <v>19476</v>
      </c>
      <c r="BK5619" s="141" t="s">
        <v>19477</v>
      </c>
      <c r="BL5619" s="141" t="s">
        <v>19478</v>
      </c>
      <c r="BM5619" s="141">
        <v>45.8731589767984</v>
      </c>
      <c r="BN5619" s="141">
        <v>-74.094484385536006</v>
      </c>
      <c r="BO5619" s="141">
        <v>2014</v>
      </c>
      <c r="BP5619" s="143" t="s">
        <v>483</v>
      </c>
      <c r="BQ5619" s="143" t="s">
        <v>17560</v>
      </c>
    </row>
    <row r="5620" spans="15:69" x14ac:dyDescent="0.25">
      <c r="O5620" s="225" t="str">
        <f t="shared" si="1298"/>
        <v/>
      </c>
      <c r="BF5620" s="141">
        <v>75040</v>
      </c>
      <c r="BG5620" s="142" t="s">
        <v>19479</v>
      </c>
      <c r="BH5620" s="141" t="s">
        <v>180</v>
      </c>
      <c r="BI5620" s="141" t="s">
        <v>178</v>
      </c>
      <c r="BJ5620" s="141" t="s">
        <v>2406</v>
      </c>
      <c r="BK5620" s="141" t="s">
        <v>19389</v>
      </c>
      <c r="BL5620" s="141" t="s">
        <v>19174</v>
      </c>
      <c r="BM5620" s="141">
        <v>45.837392726461403</v>
      </c>
      <c r="BN5620" s="141">
        <v>-74.062493243861098</v>
      </c>
      <c r="BO5620" s="141">
        <v>1989</v>
      </c>
      <c r="BP5620" s="143" t="s">
        <v>1686</v>
      </c>
      <c r="BQ5620" s="143" t="s">
        <v>17560</v>
      </c>
    </row>
    <row r="5621" spans="15:69" x14ac:dyDescent="0.25">
      <c r="O5621" s="225" t="str">
        <f t="shared" si="1298"/>
        <v/>
      </c>
      <c r="BF5621" s="141">
        <v>75040</v>
      </c>
      <c r="BG5621" s="142" t="s">
        <v>19480</v>
      </c>
      <c r="BH5621" s="141" t="s">
        <v>478</v>
      </c>
      <c r="BI5621" s="141" t="s">
        <v>177</v>
      </c>
      <c r="BJ5621" s="141" t="s">
        <v>19481</v>
      </c>
      <c r="BK5621" s="141" t="s">
        <v>19482</v>
      </c>
      <c r="BL5621" s="141" t="s">
        <v>19470</v>
      </c>
      <c r="BM5621" s="141">
        <v>45.876917238749201</v>
      </c>
      <c r="BN5621" s="141">
        <v>-74.028283874777699</v>
      </c>
      <c r="BO5621" s="141">
        <v>1987</v>
      </c>
      <c r="BP5621" s="143" t="s">
        <v>485</v>
      </c>
      <c r="BQ5621" s="143" t="s">
        <v>17560</v>
      </c>
    </row>
    <row r="5622" spans="15:69" x14ac:dyDescent="0.25">
      <c r="O5622" s="225" t="str">
        <f t="shared" si="1298"/>
        <v/>
      </c>
      <c r="BF5622" s="141">
        <v>75040</v>
      </c>
      <c r="BG5622" s="142" t="s">
        <v>19483</v>
      </c>
      <c r="BH5622" s="141" t="s">
        <v>478</v>
      </c>
      <c r="BI5622" s="141" t="s">
        <v>186</v>
      </c>
      <c r="BJ5622" s="141" t="s">
        <v>19484</v>
      </c>
      <c r="BK5622" s="141" t="s">
        <v>19485</v>
      </c>
      <c r="BL5622" s="141" t="s">
        <v>19486</v>
      </c>
      <c r="BM5622" s="141">
        <v>45.84093</v>
      </c>
      <c r="BN5622" s="141">
        <v>-74.056510000000003</v>
      </c>
      <c r="BO5622" s="141">
        <v>2010</v>
      </c>
      <c r="BP5622" s="143" t="s">
        <v>191</v>
      </c>
      <c r="BQ5622" s="143" t="s">
        <v>17560</v>
      </c>
    </row>
    <row r="5623" spans="15:69" x14ac:dyDescent="0.25">
      <c r="O5623" s="225" t="str">
        <f t="shared" si="1298"/>
        <v/>
      </c>
      <c r="BF5623" s="141">
        <v>77022</v>
      </c>
      <c r="BG5623" s="142" t="s">
        <v>19553</v>
      </c>
      <c r="BH5623" s="141" t="s">
        <v>180</v>
      </c>
      <c r="BI5623" s="141" t="s">
        <v>191</v>
      </c>
      <c r="BJ5623" s="141" t="s">
        <v>8673</v>
      </c>
      <c r="BK5623" s="141" t="s">
        <v>2927</v>
      </c>
      <c r="BL5623" s="141" t="s">
        <v>8673</v>
      </c>
      <c r="BM5623" s="141">
        <v>45.939414999999997</v>
      </c>
      <c r="BN5623" s="141">
        <v>-74.146784999999994</v>
      </c>
      <c r="BO5623" s="141">
        <v>1990</v>
      </c>
      <c r="BP5623" s="143" t="s">
        <v>25789</v>
      </c>
      <c r="BQ5623" s="143" t="s">
        <v>17560</v>
      </c>
    </row>
    <row r="5624" spans="15:69" x14ac:dyDescent="0.25">
      <c r="O5624" s="225" t="str">
        <f t="shared" si="1298"/>
        <v/>
      </c>
      <c r="BF5624" s="141">
        <v>77022</v>
      </c>
      <c r="BG5624" s="142" t="s">
        <v>19554</v>
      </c>
      <c r="BH5624" s="141" t="s">
        <v>180</v>
      </c>
      <c r="BI5624" s="141" t="s">
        <v>191</v>
      </c>
      <c r="BJ5624" s="141" t="s">
        <v>16446</v>
      </c>
      <c r="BK5624" s="141" t="s">
        <v>19555</v>
      </c>
      <c r="BL5624" s="141" t="s">
        <v>19556</v>
      </c>
      <c r="BM5624" s="141">
        <v>45.927745999999999</v>
      </c>
      <c r="BN5624" s="141">
        <v>-74.133582000000004</v>
      </c>
      <c r="BO5624" s="141">
        <v>1991</v>
      </c>
      <c r="BP5624" s="143" t="s">
        <v>25789</v>
      </c>
      <c r="BQ5624" s="143" t="s">
        <v>17560</v>
      </c>
    </row>
    <row r="5625" spans="15:69" x14ac:dyDescent="0.25">
      <c r="O5625" s="225" t="str">
        <f t="shared" si="1298"/>
        <v/>
      </c>
      <c r="BF5625" s="141">
        <v>77022</v>
      </c>
      <c r="BG5625" s="142" t="s">
        <v>19557</v>
      </c>
      <c r="BH5625" s="141" t="s">
        <v>180</v>
      </c>
      <c r="BI5625" s="141" t="s">
        <v>191</v>
      </c>
      <c r="BJ5625" s="141" t="s">
        <v>19558</v>
      </c>
      <c r="BK5625" s="141"/>
      <c r="BL5625" s="141" t="s">
        <v>19559</v>
      </c>
      <c r="BM5625" s="141">
        <v>45.942753000000003</v>
      </c>
      <c r="BN5625" s="141">
        <v>-74.122207000000003</v>
      </c>
      <c r="BO5625" s="141">
        <v>1968</v>
      </c>
      <c r="BP5625" s="143" t="s">
        <v>25789</v>
      </c>
      <c r="BQ5625" s="143" t="s">
        <v>17560</v>
      </c>
    </row>
    <row r="5626" spans="15:69" x14ac:dyDescent="0.25">
      <c r="O5626" s="225" t="str">
        <f t="shared" si="1298"/>
        <v/>
      </c>
      <c r="BF5626" s="141">
        <v>77022</v>
      </c>
      <c r="BG5626" s="142" t="s">
        <v>19560</v>
      </c>
      <c r="BH5626" s="141" t="s">
        <v>180</v>
      </c>
      <c r="BI5626" s="141" t="s">
        <v>191</v>
      </c>
      <c r="BJ5626" s="141" t="s">
        <v>19561</v>
      </c>
      <c r="BK5626" s="141" t="s">
        <v>2050</v>
      </c>
      <c r="BL5626" s="141" t="s">
        <v>19562</v>
      </c>
      <c r="BM5626" s="141">
        <v>45.939342000000003</v>
      </c>
      <c r="BN5626" s="141">
        <v>-74.110669000000001</v>
      </c>
      <c r="BO5626" s="141">
        <v>1985</v>
      </c>
      <c r="BP5626" s="143" t="s">
        <v>25789</v>
      </c>
      <c r="BQ5626" s="143" t="s">
        <v>17560</v>
      </c>
    </row>
    <row r="5627" spans="15:69" x14ac:dyDescent="0.25">
      <c r="O5627" s="225" t="str">
        <f t="shared" si="1298"/>
        <v/>
      </c>
      <c r="BF5627" s="141">
        <v>77022</v>
      </c>
      <c r="BG5627" s="142" t="s">
        <v>19563</v>
      </c>
      <c r="BH5627" s="141" t="s">
        <v>180</v>
      </c>
      <c r="BI5627" s="141" t="s">
        <v>191</v>
      </c>
      <c r="BJ5627" s="141" t="s">
        <v>19564</v>
      </c>
      <c r="BK5627" s="141" t="s">
        <v>13932</v>
      </c>
      <c r="BL5627" s="141" t="s">
        <v>19565</v>
      </c>
      <c r="BM5627" s="141">
        <v>45.945042999999998</v>
      </c>
      <c r="BN5627" s="141">
        <v>-74.123137</v>
      </c>
      <c r="BO5627" s="141">
        <v>1975</v>
      </c>
      <c r="BP5627" s="143" t="s">
        <v>25789</v>
      </c>
      <c r="BQ5627" s="143" t="s">
        <v>17560</v>
      </c>
    </row>
    <row r="5628" spans="15:69" x14ac:dyDescent="0.25">
      <c r="O5628" s="225" t="str">
        <f t="shared" si="1298"/>
        <v/>
      </c>
      <c r="BF5628" s="141">
        <v>77022</v>
      </c>
      <c r="BG5628" s="142" t="s">
        <v>19566</v>
      </c>
      <c r="BH5628" s="141" t="s">
        <v>180</v>
      </c>
      <c r="BI5628" s="141" t="s">
        <v>191</v>
      </c>
      <c r="BJ5628" s="141" t="s">
        <v>19567</v>
      </c>
      <c r="BK5628" s="141"/>
      <c r="BL5628" s="141" t="s">
        <v>19568</v>
      </c>
      <c r="BM5628" s="141">
        <v>45.916654999999999</v>
      </c>
      <c r="BN5628" s="141">
        <v>-74.162501000000006</v>
      </c>
      <c r="BO5628" s="141">
        <v>1988</v>
      </c>
      <c r="BP5628" s="143" t="s">
        <v>25789</v>
      </c>
      <c r="BQ5628" s="143" t="s">
        <v>17560</v>
      </c>
    </row>
    <row r="5629" spans="15:69" x14ac:dyDescent="0.25">
      <c r="O5629" s="225" t="str">
        <f t="shared" si="1298"/>
        <v/>
      </c>
      <c r="BF5629" s="141">
        <v>77022</v>
      </c>
      <c r="BG5629" s="142" t="s">
        <v>19569</v>
      </c>
      <c r="BH5629" s="141" t="s">
        <v>180</v>
      </c>
      <c r="BI5629" s="141" t="s">
        <v>178</v>
      </c>
      <c r="BJ5629" s="141" t="s">
        <v>19570</v>
      </c>
      <c r="BK5629" s="141"/>
      <c r="BL5629" s="141" t="s">
        <v>19544</v>
      </c>
      <c r="BM5629" s="141">
        <v>45.983027999999997</v>
      </c>
      <c r="BN5629" s="141">
        <v>-74.123835</v>
      </c>
      <c r="BO5629" s="141">
        <v>1990</v>
      </c>
      <c r="BP5629" s="143" t="s">
        <v>25800</v>
      </c>
      <c r="BQ5629" s="143" t="s">
        <v>17560</v>
      </c>
    </row>
    <row r="5630" spans="15:69" x14ac:dyDescent="0.25">
      <c r="O5630" s="225" t="str">
        <f t="shared" si="1298"/>
        <v/>
      </c>
      <c r="BF5630" s="141">
        <v>77011</v>
      </c>
      <c r="BG5630" s="142" t="s">
        <v>19628</v>
      </c>
      <c r="BH5630" s="141" t="s">
        <v>478</v>
      </c>
      <c r="BI5630" s="141" t="s">
        <v>176</v>
      </c>
      <c r="BJ5630" s="141"/>
      <c r="BK5630" s="141" t="s">
        <v>19629</v>
      </c>
      <c r="BL5630" s="141" t="s">
        <v>19630</v>
      </c>
      <c r="BM5630" s="141">
        <v>46.035060000000001</v>
      </c>
      <c r="BN5630" s="141">
        <v>-74.027799999999999</v>
      </c>
      <c r="BO5630" s="141">
        <v>1962</v>
      </c>
      <c r="BP5630" s="143" t="s">
        <v>25823</v>
      </c>
      <c r="BQ5630" s="143" t="s">
        <v>17560</v>
      </c>
    </row>
    <row r="5631" spans="15:69" x14ac:dyDescent="0.25">
      <c r="O5631" s="225" t="str">
        <f t="shared" si="1298"/>
        <v/>
      </c>
      <c r="BF5631" s="141">
        <v>77030</v>
      </c>
      <c r="BG5631" s="142" t="s">
        <v>19764</v>
      </c>
      <c r="BH5631" s="141" t="s">
        <v>478</v>
      </c>
      <c r="BI5631" s="141" t="s">
        <v>186</v>
      </c>
      <c r="BJ5631" s="141"/>
      <c r="BK5631" s="141" t="s">
        <v>10179</v>
      </c>
      <c r="BL5631" s="141" t="s">
        <v>19765</v>
      </c>
      <c r="BM5631" s="141">
        <v>45.910969999999999</v>
      </c>
      <c r="BN5631" s="141">
        <v>-74.125349999999997</v>
      </c>
      <c r="BO5631" s="141">
        <v>2005</v>
      </c>
      <c r="BP5631" s="143" t="s">
        <v>12473</v>
      </c>
      <c r="BQ5631" s="143" t="s">
        <v>17560</v>
      </c>
    </row>
    <row r="5632" spans="15:69" x14ac:dyDescent="0.25">
      <c r="O5632" s="225" t="str">
        <f t="shared" si="1298"/>
        <v/>
      </c>
      <c r="BF5632" s="141">
        <v>77030</v>
      </c>
      <c r="BG5632" s="142" t="s">
        <v>19766</v>
      </c>
      <c r="BH5632" s="141" t="s">
        <v>180</v>
      </c>
      <c r="BI5632" s="141" t="s">
        <v>191</v>
      </c>
      <c r="BJ5632" s="141"/>
      <c r="BK5632" s="141" t="s">
        <v>7087</v>
      </c>
      <c r="BL5632" s="141" t="s">
        <v>19767</v>
      </c>
      <c r="BM5632" s="141">
        <v>45.906959999999998</v>
      </c>
      <c r="BN5632" s="141">
        <v>-74.137519999999995</v>
      </c>
      <c r="BO5632" s="141">
        <v>2003</v>
      </c>
      <c r="BP5632" s="143" t="s">
        <v>191</v>
      </c>
      <c r="BQ5632" s="143" t="s">
        <v>17560</v>
      </c>
    </row>
    <row r="5633" spans="15:69" x14ac:dyDescent="0.25">
      <c r="O5633" s="225" t="str">
        <f t="shared" si="1298"/>
        <v/>
      </c>
      <c r="BF5633" s="141">
        <v>77043</v>
      </c>
      <c r="BG5633" s="142" t="s">
        <v>19686</v>
      </c>
      <c r="BH5633" s="141" t="s">
        <v>478</v>
      </c>
      <c r="BI5633" s="141" t="s">
        <v>186</v>
      </c>
      <c r="BJ5633" s="141" t="s">
        <v>19687</v>
      </c>
      <c r="BK5633" s="141"/>
      <c r="BL5633" s="141" t="s">
        <v>19688</v>
      </c>
      <c r="BM5633" s="141">
        <v>45.880009999999999</v>
      </c>
      <c r="BN5633" s="141">
        <v>-74.156800000000004</v>
      </c>
      <c r="BO5633" s="141">
        <v>1999</v>
      </c>
      <c r="BP5633" s="143" t="s">
        <v>12473</v>
      </c>
      <c r="BQ5633" s="143" t="s">
        <v>17560</v>
      </c>
    </row>
    <row r="5634" spans="15:69" x14ac:dyDescent="0.25">
      <c r="O5634" s="225" t="str">
        <f t="shared" si="1298"/>
        <v/>
      </c>
      <c r="BF5634" s="141">
        <v>77043</v>
      </c>
      <c r="BG5634" s="142" t="s">
        <v>19689</v>
      </c>
      <c r="BH5634" s="141" t="s">
        <v>478</v>
      </c>
      <c r="BI5634" s="141" t="s">
        <v>186</v>
      </c>
      <c r="BJ5634" s="141" t="s">
        <v>19690</v>
      </c>
      <c r="BK5634" s="141"/>
      <c r="BL5634" s="141" t="s">
        <v>19691</v>
      </c>
      <c r="BM5634" s="141">
        <v>45.88476</v>
      </c>
      <c r="BN5634" s="141">
        <v>-74.153580000000005</v>
      </c>
      <c r="BO5634" s="141">
        <v>1989</v>
      </c>
      <c r="BP5634" s="143" t="s">
        <v>12473</v>
      </c>
      <c r="BQ5634" s="143" t="s">
        <v>17560</v>
      </c>
    </row>
    <row r="5635" spans="15:69" x14ac:dyDescent="0.25">
      <c r="O5635" s="225" t="str">
        <f t="shared" si="1298"/>
        <v/>
      </c>
      <c r="BF5635" s="141">
        <v>77043</v>
      </c>
      <c r="BG5635" s="142" t="s">
        <v>19692</v>
      </c>
      <c r="BH5635" s="141" t="s">
        <v>478</v>
      </c>
      <c r="BI5635" s="141" t="s">
        <v>1268</v>
      </c>
      <c r="BJ5635" s="141" t="s">
        <v>14903</v>
      </c>
      <c r="BK5635" s="141"/>
      <c r="BL5635" s="141" t="s">
        <v>19693</v>
      </c>
      <c r="BM5635" s="141">
        <v>45.901829999999997</v>
      </c>
      <c r="BN5635" s="141">
        <v>-74.140979999999999</v>
      </c>
      <c r="BO5635" s="141">
        <v>2000</v>
      </c>
      <c r="BP5635" s="143" t="s">
        <v>25755</v>
      </c>
      <c r="BQ5635" s="143" t="s">
        <v>17560</v>
      </c>
    </row>
    <row r="5636" spans="15:69" x14ac:dyDescent="0.25">
      <c r="O5636" s="225" t="str">
        <f t="shared" si="1298"/>
        <v/>
      </c>
      <c r="BF5636" s="141">
        <v>78010</v>
      </c>
      <c r="BG5636" s="142" t="s">
        <v>19807</v>
      </c>
      <c r="BH5636" s="141" t="s">
        <v>180</v>
      </c>
      <c r="BI5636" s="141" t="s">
        <v>191</v>
      </c>
      <c r="BJ5636" s="141"/>
      <c r="BK5636" s="141" t="s">
        <v>14655</v>
      </c>
      <c r="BL5636" s="141" t="s">
        <v>19808</v>
      </c>
      <c r="BM5636" s="141">
        <v>46.019350000000003</v>
      </c>
      <c r="BN5636" s="141">
        <v>-74.203980000000001</v>
      </c>
      <c r="BO5636" s="141">
        <v>2008</v>
      </c>
      <c r="BP5636" s="143" t="s">
        <v>191</v>
      </c>
      <c r="BQ5636" s="143" t="s">
        <v>17560</v>
      </c>
    </row>
    <row r="5637" spans="15:69" x14ac:dyDescent="0.25">
      <c r="O5637" s="225" t="str">
        <f t="shared" si="1298"/>
        <v/>
      </c>
      <c r="BF5637" s="141">
        <v>78010</v>
      </c>
      <c r="BG5637" s="142" t="s">
        <v>19809</v>
      </c>
      <c r="BH5637" s="141" t="s">
        <v>180</v>
      </c>
      <c r="BI5637" s="141" t="s">
        <v>191</v>
      </c>
      <c r="BJ5637" s="141"/>
      <c r="BK5637" s="141" t="s">
        <v>4484</v>
      </c>
      <c r="BL5637" s="141" t="s">
        <v>6694</v>
      </c>
      <c r="BM5637" s="141">
        <v>46.027230000000003</v>
      </c>
      <c r="BN5637" s="141">
        <v>-74.206569999999999</v>
      </c>
      <c r="BO5637" s="141">
        <v>2006</v>
      </c>
      <c r="BP5637" s="143" t="s">
        <v>191</v>
      </c>
      <c r="BQ5637" s="143" t="s">
        <v>17560</v>
      </c>
    </row>
    <row r="5638" spans="15:69" x14ac:dyDescent="0.25">
      <c r="O5638" s="225" t="str">
        <f t="shared" si="1298"/>
        <v/>
      </c>
      <c r="BF5638" s="141">
        <v>78020</v>
      </c>
      <c r="BG5638" s="142" t="s">
        <v>19722</v>
      </c>
      <c r="BH5638" s="141" t="s">
        <v>478</v>
      </c>
      <c r="BI5638" s="141" t="s">
        <v>176</v>
      </c>
      <c r="BJ5638" s="141"/>
      <c r="BK5638" s="141" t="s">
        <v>18588</v>
      </c>
      <c r="BL5638" s="141" t="s">
        <v>19723</v>
      </c>
      <c r="BM5638" s="141">
        <v>46.121679999999998</v>
      </c>
      <c r="BN5638" s="141">
        <v>-74.185720000000003</v>
      </c>
      <c r="BO5638" s="141">
        <v>2010</v>
      </c>
      <c r="BP5638" s="143" t="s">
        <v>25829</v>
      </c>
      <c r="BQ5638" s="143" t="s">
        <v>17560</v>
      </c>
    </row>
    <row r="5639" spans="15:69" x14ac:dyDescent="0.25">
      <c r="O5639" s="225" t="str">
        <f t="shared" si="1298"/>
        <v/>
      </c>
      <c r="BF5639" s="141">
        <v>78032</v>
      </c>
      <c r="BG5639" s="142" t="s">
        <v>19894</v>
      </c>
      <c r="BH5639" s="141" t="s">
        <v>180</v>
      </c>
      <c r="BI5639" s="141" t="s">
        <v>191</v>
      </c>
      <c r="BJ5639" s="141" t="s">
        <v>19895</v>
      </c>
      <c r="BK5639" s="141" t="s">
        <v>1574</v>
      </c>
      <c r="BL5639" s="141" t="s">
        <v>19896</v>
      </c>
      <c r="BM5639" s="141">
        <v>46.049939999999999</v>
      </c>
      <c r="BN5639" s="141">
        <v>-74.301410000000004</v>
      </c>
      <c r="BO5639" s="141">
        <v>1966</v>
      </c>
      <c r="BP5639" s="143" t="s">
        <v>25680</v>
      </c>
      <c r="BQ5639" s="143" t="s">
        <v>17560</v>
      </c>
    </row>
    <row r="5640" spans="15:69" x14ac:dyDescent="0.25">
      <c r="O5640" s="225" t="str">
        <f t="shared" si="1298"/>
        <v/>
      </c>
      <c r="BF5640" s="141">
        <v>78032</v>
      </c>
      <c r="BG5640" s="142" t="s">
        <v>19897</v>
      </c>
      <c r="BH5640" s="141" t="s">
        <v>180</v>
      </c>
      <c r="BI5640" s="141" t="s">
        <v>191</v>
      </c>
      <c r="BJ5640" s="141" t="s">
        <v>19898</v>
      </c>
      <c r="BK5640" s="141"/>
      <c r="BL5640" s="141" t="s">
        <v>19896</v>
      </c>
      <c r="BM5640" s="141">
        <v>46.049520000000001</v>
      </c>
      <c r="BN5640" s="141">
        <v>-74.296949999999995</v>
      </c>
      <c r="BO5640" s="141">
        <v>1984</v>
      </c>
      <c r="BP5640" s="143" t="s">
        <v>25680</v>
      </c>
      <c r="BQ5640" s="143" t="s">
        <v>17560</v>
      </c>
    </row>
    <row r="5641" spans="15:69" x14ac:dyDescent="0.25">
      <c r="O5641" s="225" t="str">
        <f t="shared" si="1298"/>
        <v/>
      </c>
      <c r="BF5641" s="141">
        <v>78032</v>
      </c>
      <c r="BG5641" s="142" t="s">
        <v>19899</v>
      </c>
      <c r="BH5641" s="141" t="s">
        <v>180</v>
      </c>
      <c r="BI5641" s="141" t="s">
        <v>191</v>
      </c>
      <c r="BJ5641" s="141" t="s">
        <v>19701</v>
      </c>
      <c r="BK5641" s="141"/>
      <c r="BL5641" s="141" t="s">
        <v>19900</v>
      </c>
      <c r="BM5641" s="141">
        <v>46.056170000000002</v>
      </c>
      <c r="BN5641" s="141">
        <v>-74.306759999999997</v>
      </c>
      <c r="BO5641" s="141">
        <v>1988</v>
      </c>
      <c r="BP5641" s="143" t="s">
        <v>25680</v>
      </c>
      <c r="BQ5641" s="143" t="s">
        <v>17560</v>
      </c>
    </row>
    <row r="5642" spans="15:69" x14ac:dyDescent="0.25">
      <c r="O5642" s="225" t="str">
        <f t="shared" si="1298"/>
        <v/>
      </c>
      <c r="BF5642" s="141">
        <v>78032</v>
      </c>
      <c r="BG5642" s="142" t="s">
        <v>19901</v>
      </c>
      <c r="BH5642" s="141" t="s">
        <v>180</v>
      </c>
      <c r="BI5642" s="141" t="s">
        <v>191</v>
      </c>
      <c r="BJ5642" s="141" t="s">
        <v>19902</v>
      </c>
      <c r="BK5642" s="141"/>
      <c r="BL5642" s="141" t="s">
        <v>19903</v>
      </c>
      <c r="BM5642" s="141">
        <v>46.043759999999999</v>
      </c>
      <c r="BN5642" s="141">
        <v>-74.269049999999993</v>
      </c>
      <c r="BO5642" s="141">
        <v>1968</v>
      </c>
      <c r="BP5642" s="143" t="s">
        <v>25680</v>
      </c>
      <c r="BQ5642" s="143" t="s">
        <v>17560</v>
      </c>
    </row>
    <row r="5643" spans="15:69" x14ac:dyDescent="0.25">
      <c r="O5643" s="225" t="str">
        <f t="shared" si="1298"/>
        <v/>
      </c>
      <c r="BF5643" s="141">
        <v>78032</v>
      </c>
      <c r="BG5643" s="142" t="s">
        <v>19904</v>
      </c>
      <c r="BH5643" s="141" t="s">
        <v>180</v>
      </c>
      <c r="BI5643" s="141" t="s">
        <v>191</v>
      </c>
      <c r="BJ5643" s="141" t="s">
        <v>19905</v>
      </c>
      <c r="BK5643" s="141" t="s">
        <v>19906</v>
      </c>
      <c r="BL5643" s="141" t="s">
        <v>1600</v>
      </c>
      <c r="BM5643" s="141">
        <v>46.030929999999998</v>
      </c>
      <c r="BN5643" s="141">
        <v>-74.244010000000003</v>
      </c>
      <c r="BO5643" s="141">
        <v>1968</v>
      </c>
      <c r="BP5643" s="143" t="s">
        <v>25680</v>
      </c>
      <c r="BQ5643" s="143" t="s">
        <v>17560</v>
      </c>
    </row>
    <row r="5644" spans="15:69" x14ac:dyDescent="0.25">
      <c r="O5644" s="225" t="str">
        <f t="shared" si="1298"/>
        <v/>
      </c>
      <c r="BF5644" s="141">
        <v>78032</v>
      </c>
      <c r="BG5644" s="142" t="s">
        <v>19907</v>
      </c>
      <c r="BH5644" s="141" t="s">
        <v>180</v>
      </c>
      <c r="BI5644" s="141" t="s">
        <v>191</v>
      </c>
      <c r="BJ5644" s="141" t="s">
        <v>19908</v>
      </c>
      <c r="BK5644" s="141"/>
      <c r="BL5644" s="141" t="s">
        <v>1600</v>
      </c>
      <c r="BM5644" s="141">
        <v>46.031509999999997</v>
      </c>
      <c r="BN5644" s="141">
        <v>-74.253429999999994</v>
      </c>
      <c r="BO5644" s="141">
        <v>1968</v>
      </c>
      <c r="BP5644" s="143" t="s">
        <v>25680</v>
      </c>
      <c r="BQ5644" s="143" t="s">
        <v>17560</v>
      </c>
    </row>
    <row r="5645" spans="15:69" x14ac:dyDescent="0.25">
      <c r="O5645" s="225" t="str">
        <f t="shared" si="1298"/>
        <v/>
      </c>
      <c r="BF5645" s="141">
        <v>78032</v>
      </c>
      <c r="BG5645" s="142" t="s">
        <v>19909</v>
      </c>
      <c r="BH5645" s="141" t="s">
        <v>180</v>
      </c>
      <c r="BI5645" s="141" t="s">
        <v>191</v>
      </c>
      <c r="BJ5645" s="141" t="s">
        <v>19910</v>
      </c>
      <c r="BK5645" s="141" t="s">
        <v>4530</v>
      </c>
      <c r="BL5645" s="141" t="s">
        <v>19911</v>
      </c>
      <c r="BM5645" s="141">
        <v>46.0274</v>
      </c>
      <c r="BN5645" s="141">
        <v>-74.259</v>
      </c>
      <c r="BO5645" s="141">
        <v>1968</v>
      </c>
      <c r="BP5645" s="143" t="s">
        <v>25680</v>
      </c>
      <c r="BQ5645" s="143" t="s">
        <v>17560</v>
      </c>
    </row>
    <row r="5646" spans="15:69" x14ac:dyDescent="0.25">
      <c r="O5646" s="225" t="str">
        <f t="shared" ref="O5646:O5709" si="1299">IF(OR(B5646="",C5646="",G5646="",H5646="",I5646="",AND(J5646="",BW5646=FALSE),AND(K5646="",BX5646=FALSE),AND(L5646="",BY5646=FALSE),AND(M5646="",BZ5646=FALSE)),"",(IF(AND(100&gt;=CG5646,CG5646&gt;80),"A",IF(AND(80&gt;=CG5646,CG5646&gt;60),"B",IF(AND(60&gt;=CG5646,CG5646&gt;40),"C",IF(AND(40&gt;=CG5646,CG5646&gt;20),"D","E"))))))</f>
        <v/>
      </c>
      <c r="BF5646" s="141">
        <v>78032</v>
      </c>
      <c r="BG5646" s="142" t="s">
        <v>19912</v>
      </c>
      <c r="BH5646" s="141" t="s">
        <v>478</v>
      </c>
      <c r="BI5646" s="141" t="s">
        <v>186</v>
      </c>
      <c r="BJ5646" s="141" t="s">
        <v>19913</v>
      </c>
      <c r="BK5646" s="141"/>
      <c r="BL5646" s="141" t="s">
        <v>19914</v>
      </c>
      <c r="BM5646" s="141">
        <v>46.029359999999997</v>
      </c>
      <c r="BN5646" s="141">
        <v>-74.335800000000006</v>
      </c>
      <c r="BO5646" s="141">
        <v>1976</v>
      </c>
      <c r="BP5646" s="143" t="s">
        <v>12473</v>
      </c>
      <c r="BQ5646" s="143" t="s">
        <v>17560</v>
      </c>
    </row>
    <row r="5647" spans="15:69" x14ac:dyDescent="0.25">
      <c r="O5647" s="225" t="str">
        <f t="shared" si="1299"/>
        <v/>
      </c>
      <c r="BF5647" s="141">
        <v>78032</v>
      </c>
      <c r="BG5647" s="142" t="s">
        <v>19915</v>
      </c>
      <c r="BH5647" s="141" t="s">
        <v>478</v>
      </c>
      <c r="BI5647" s="141" t="s">
        <v>186</v>
      </c>
      <c r="BJ5647" s="141" t="s">
        <v>19916</v>
      </c>
      <c r="BK5647" s="141"/>
      <c r="BL5647" s="141" t="s">
        <v>19917</v>
      </c>
      <c r="BM5647" s="141">
        <v>46.046529999999997</v>
      </c>
      <c r="BN5647" s="141">
        <v>-74.271439999999998</v>
      </c>
      <c r="BO5647" s="141">
        <v>2012</v>
      </c>
      <c r="BP5647" s="143" t="s">
        <v>12473</v>
      </c>
      <c r="BQ5647" s="143" t="s">
        <v>17560</v>
      </c>
    </row>
    <row r="5648" spans="15:69" x14ac:dyDescent="0.25">
      <c r="O5648" s="225" t="str">
        <f t="shared" si="1299"/>
        <v/>
      </c>
      <c r="BF5648" s="141">
        <v>78032</v>
      </c>
      <c r="BG5648" s="142" t="s">
        <v>19918</v>
      </c>
      <c r="BH5648" s="141" t="s">
        <v>478</v>
      </c>
      <c r="BI5648" s="141" t="s">
        <v>186</v>
      </c>
      <c r="BJ5648" s="141" t="s">
        <v>19919</v>
      </c>
      <c r="BK5648" s="141"/>
      <c r="BL5648" s="141" t="s">
        <v>19920</v>
      </c>
      <c r="BM5648" s="141">
        <v>46.030270000000002</v>
      </c>
      <c r="BN5648" s="141">
        <v>-74.288319999999999</v>
      </c>
      <c r="BO5648" s="141">
        <v>1992</v>
      </c>
      <c r="BP5648" s="143" t="s">
        <v>25861</v>
      </c>
      <c r="BQ5648" s="143" t="s">
        <v>17560</v>
      </c>
    </row>
    <row r="5649" spans="15:69" x14ac:dyDescent="0.25">
      <c r="O5649" s="225" t="str">
        <f t="shared" si="1299"/>
        <v/>
      </c>
      <c r="BF5649" s="141">
        <v>78047</v>
      </c>
      <c r="BG5649" s="142" t="s">
        <v>26961</v>
      </c>
      <c r="BH5649" s="141" t="s">
        <v>180</v>
      </c>
      <c r="BI5649" s="141" t="s">
        <v>178</v>
      </c>
      <c r="BJ5649" s="141"/>
      <c r="BK5649" s="141"/>
      <c r="BL5649" s="141" t="s">
        <v>27498</v>
      </c>
      <c r="BM5649" s="141">
        <v>46.136879999999998</v>
      </c>
      <c r="BN5649" s="141">
        <v>-74.478189999999998</v>
      </c>
      <c r="BO5649" s="141">
        <v>1998</v>
      </c>
      <c r="BP5649" s="143"/>
      <c r="BQ5649" s="143" t="s">
        <v>17560</v>
      </c>
    </row>
    <row r="5650" spans="15:69" x14ac:dyDescent="0.25">
      <c r="O5650" s="225" t="str">
        <f t="shared" si="1299"/>
        <v/>
      </c>
      <c r="BF5650" s="141">
        <v>78047</v>
      </c>
      <c r="BG5650" s="142" t="s">
        <v>26962</v>
      </c>
      <c r="BH5650" s="141" t="s">
        <v>180</v>
      </c>
      <c r="BI5650" s="141" t="s">
        <v>191</v>
      </c>
      <c r="BJ5650" s="141" t="s">
        <v>1539</v>
      </c>
      <c r="BK5650" s="141"/>
      <c r="BL5650" s="141" t="s">
        <v>27499</v>
      </c>
      <c r="BM5650" s="141">
        <v>46.11542</v>
      </c>
      <c r="BN5650" s="141">
        <v>-74.471170000000001</v>
      </c>
      <c r="BO5650" s="141">
        <v>1998</v>
      </c>
      <c r="BP5650" s="143"/>
      <c r="BQ5650" s="143" t="s">
        <v>17560</v>
      </c>
    </row>
    <row r="5651" spans="15:69" x14ac:dyDescent="0.25">
      <c r="O5651" s="225" t="str">
        <f t="shared" si="1299"/>
        <v/>
      </c>
      <c r="BF5651" s="141">
        <v>78047</v>
      </c>
      <c r="BG5651" s="142" t="s">
        <v>26963</v>
      </c>
      <c r="BH5651" s="141" t="s">
        <v>180</v>
      </c>
      <c r="BI5651" s="141" t="s">
        <v>191</v>
      </c>
      <c r="BJ5651" s="141" t="s">
        <v>1536</v>
      </c>
      <c r="BK5651" s="141" t="s">
        <v>5043</v>
      </c>
      <c r="BL5651" s="141" t="s">
        <v>27500</v>
      </c>
      <c r="BM5651" s="141">
        <v>46.10989</v>
      </c>
      <c r="BN5651" s="141">
        <v>-74.494780000000006</v>
      </c>
      <c r="BO5651" s="141">
        <v>2004</v>
      </c>
      <c r="BP5651" s="143"/>
      <c r="BQ5651" s="143" t="s">
        <v>17560</v>
      </c>
    </row>
    <row r="5652" spans="15:69" x14ac:dyDescent="0.25">
      <c r="O5652" s="225" t="str">
        <f t="shared" si="1299"/>
        <v/>
      </c>
      <c r="BF5652" s="141">
        <v>78047</v>
      </c>
      <c r="BG5652" s="142" t="s">
        <v>26964</v>
      </c>
      <c r="BH5652" s="141" t="s">
        <v>478</v>
      </c>
      <c r="BI5652" s="141" t="s">
        <v>176</v>
      </c>
      <c r="BJ5652" s="141" t="s">
        <v>27229</v>
      </c>
      <c r="BK5652" s="141" t="s">
        <v>12292</v>
      </c>
      <c r="BL5652" s="141" t="s">
        <v>21884</v>
      </c>
      <c r="BM5652" s="141">
        <v>46.126109999999997</v>
      </c>
      <c r="BN5652" s="141">
        <v>-74.47251</v>
      </c>
      <c r="BO5652" s="141">
        <v>2003</v>
      </c>
      <c r="BP5652" s="143"/>
      <c r="BQ5652" s="143" t="s">
        <v>17560</v>
      </c>
    </row>
    <row r="5653" spans="15:69" x14ac:dyDescent="0.25">
      <c r="O5653" s="225" t="str">
        <f t="shared" si="1299"/>
        <v/>
      </c>
      <c r="BF5653" s="141">
        <v>79037</v>
      </c>
      <c r="BG5653" s="142" t="s">
        <v>20012</v>
      </c>
      <c r="BH5653" s="141" t="s">
        <v>180</v>
      </c>
      <c r="BI5653" s="141" t="s">
        <v>191</v>
      </c>
      <c r="BJ5653" s="141"/>
      <c r="BK5653" s="141" t="s">
        <v>20013</v>
      </c>
      <c r="BL5653" s="141" t="s">
        <v>20014</v>
      </c>
      <c r="BM5653" s="141">
        <v>46.43282</v>
      </c>
      <c r="BN5653" s="141">
        <v>-74.896529999999998</v>
      </c>
      <c r="BO5653" s="141">
        <v>1998</v>
      </c>
      <c r="BP5653" s="143" t="s">
        <v>191</v>
      </c>
      <c r="BQ5653" s="143" t="s">
        <v>17560</v>
      </c>
    </row>
    <row r="5654" spans="15:69" x14ac:dyDescent="0.25">
      <c r="O5654" s="225" t="str">
        <f t="shared" si="1299"/>
        <v/>
      </c>
      <c r="BF5654" s="141">
        <v>80037</v>
      </c>
      <c r="BG5654" s="142" t="s">
        <v>13600</v>
      </c>
      <c r="BH5654" s="141" t="s">
        <v>180</v>
      </c>
      <c r="BI5654" s="141" t="s">
        <v>191</v>
      </c>
      <c r="BJ5654" s="141" t="s">
        <v>13601</v>
      </c>
      <c r="BK5654" s="141" t="s">
        <v>13602</v>
      </c>
      <c r="BL5654" s="141" t="s">
        <v>13596</v>
      </c>
      <c r="BM5654" s="141">
        <v>45.615270000000002</v>
      </c>
      <c r="BN5654" s="141">
        <v>-75.018240000000006</v>
      </c>
      <c r="BO5654" s="141">
        <v>1960</v>
      </c>
      <c r="BP5654" s="143" t="s">
        <v>26726</v>
      </c>
      <c r="BQ5654" s="143" t="s">
        <v>17560</v>
      </c>
    </row>
    <row r="5655" spans="15:69" x14ac:dyDescent="0.25">
      <c r="O5655" s="225" t="str">
        <f t="shared" si="1299"/>
        <v/>
      </c>
      <c r="BF5655" s="141">
        <v>80037</v>
      </c>
      <c r="BG5655" s="142" t="s">
        <v>13603</v>
      </c>
      <c r="BH5655" s="141" t="s">
        <v>180</v>
      </c>
      <c r="BI5655" s="141" t="s">
        <v>191</v>
      </c>
      <c r="BJ5655" s="141" t="s">
        <v>13604</v>
      </c>
      <c r="BK5655" s="141"/>
      <c r="BL5655" s="141" t="s">
        <v>13605</v>
      </c>
      <c r="BM5655" s="141">
        <v>45.622729999999997</v>
      </c>
      <c r="BN5655" s="141">
        <v>-75.016930000000002</v>
      </c>
      <c r="BO5655" s="141">
        <v>1960</v>
      </c>
      <c r="BP5655" s="143" t="s">
        <v>26725</v>
      </c>
      <c r="BQ5655" s="143" t="s">
        <v>17560</v>
      </c>
    </row>
    <row r="5656" spans="15:69" x14ac:dyDescent="0.25">
      <c r="O5656" s="225" t="str">
        <f t="shared" si="1299"/>
        <v/>
      </c>
      <c r="BF5656" s="141">
        <v>80037</v>
      </c>
      <c r="BG5656" s="142" t="s">
        <v>13606</v>
      </c>
      <c r="BH5656" s="141" t="s">
        <v>180</v>
      </c>
      <c r="BI5656" s="141" t="s">
        <v>191</v>
      </c>
      <c r="BJ5656" s="141"/>
      <c r="BK5656" s="141"/>
      <c r="BL5656" s="141" t="s">
        <v>13607</v>
      </c>
      <c r="BM5656" s="141">
        <v>45.61862</v>
      </c>
      <c r="BN5656" s="141">
        <v>-75.023840000000007</v>
      </c>
      <c r="BO5656" s="141">
        <v>1970</v>
      </c>
      <c r="BP5656" s="143" t="s">
        <v>26725</v>
      </c>
      <c r="BQ5656" s="143" t="s">
        <v>17560</v>
      </c>
    </row>
    <row r="5657" spans="15:69" x14ac:dyDescent="0.25">
      <c r="O5657" s="225" t="str">
        <f t="shared" si="1299"/>
        <v/>
      </c>
      <c r="BF5657" s="141">
        <v>80037</v>
      </c>
      <c r="BG5657" s="142" t="s">
        <v>13608</v>
      </c>
      <c r="BH5657" s="141" t="s">
        <v>180</v>
      </c>
      <c r="BI5657" s="141" t="s">
        <v>191</v>
      </c>
      <c r="BJ5657" s="141" t="s">
        <v>13609</v>
      </c>
      <c r="BK5657" s="141"/>
      <c r="BL5657" s="141" t="s">
        <v>13610</v>
      </c>
      <c r="BM5657" s="141">
        <v>45.616379999999999</v>
      </c>
      <c r="BN5657" s="141">
        <v>-75.002229999999997</v>
      </c>
      <c r="BO5657" s="141">
        <v>1970</v>
      </c>
      <c r="BP5657" s="143" t="s">
        <v>26725</v>
      </c>
      <c r="BQ5657" s="143" t="s">
        <v>17560</v>
      </c>
    </row>
    <row r="5658" spans="15:69" x14ac:dyDescent="0.25">
      <c r="O5658" s="225" t="str">
        <f t="shared" si="1299"/>
        <v/>
      </c>
      <c r="BF5658" s="141">
        <v>80037</v>
      </c>
      <c r="BG5658" s="142" t="s">
        <v>13611</v>
      </c>
      <c r="BH5658" s="141" t="s">
        <v>180</v>
      </c>
      <c r="BI5658" s="141" t="s">
        <v>191</v>
      </c>
      <c r="BJ5658" s="141" t="s">
        <v>13612</v>
      </c>
      <c r="BK5658" s="141"/>
      <c r="BL5658" s="141" t="s">
        <v>13613</v>
      </c>
      <c r="BM5658" s="141">
        <v>45.61562</v>
      </c>
      <c r="BN5658" s="141">
        <v>-75.008750000000006</v>
      </c>
      <c r="BO5658" s="141">
        <v>1970</v>
      </c>
      <c r="BP5658" s="143" t="s">
        <v>26725</v>
      </c>
      <c r="BQ5658" s="143" t="s">
        <v>17560</v>
      </c>
    </row>
    <row r="5659" spans="15:69" x14ac:dyDescent="0.25">
      <c r="O5659" s="225" t="str">
        <f t="shared" si="1299"/>
        <v/>
      </c>
      <c r="BF5659" s="141">
        <v>80037</v>
      </c>
      <c r="BG5659" s="142" t="s">
        <v>13614</v>
      </c>
      <c r="BH5659" s="141" t="s">
        <v>180</v>
      </c>
      <c r="BI5659" s="141" t="s">
        <v>191</v>
      </c>
      <c r="BJ5659" s="141" t="s">
        <v>13615</v>
      </c>
      <c r="BK5659" s="141" t="s">
        <v>3408</v>
      </c>
      <c r="BL5659" s="141" t="s">
        <v>13616</v>
      </c>
      <c r="BM5659" s="141">
        <v>45.615749999999998</v>
      </c>
      <c r="BN5659" s="141">
        <v>-75.016840000000002</v>
      </c>
      <c r="BO5659" s="141">
        <v>1970</v>
      </c>
      <c r="BP5659" s="143" t="s">
        <v>26725</v>
      </c>
      <c r="BQ5659" s="143" t="s">
        <v>17560</v>
      </c>
    </row>
    <row r="5660" spans="15:69" x14ac:dyDescent="0.25">
      <c r="O5660" s="225" t="str">
        <f t="shared" si="1299"/>
        <v/>
      </c>
      <c r="BF5660" s="141">
        <v>80070</v>
      </c>
      <c r="BG5660" s="142" t="s">
        <v>13566</v>
      </c>
      <c r="BH5660" s="141" t="s">
        <v>478</v>
      </c>
      <c r="BI5660" s="141" t="s">
        <v>176</v>
      </c>
      <c r="BJ5660" s="141" t="s">
        <v>13567</v>
      </c>
      <c r="BK5660" s="141" t="s">
        <v>13568</v>
      </c>
      <c r="BL5660" s="141" t="s">
        <v>1616</v>
      </c>
      <c r="BM5660" s="141">
        <v>45.707047000000003</v>
      </c>
      <c r="BN5660" s="141">
        <v>-75.225195999999997</v>
      </c>
      <c r="BO5660" s="141">
        <v>1982</v>
      </c>
      <c r="BP5660" s="143" t="s">
        <v>24876</v>
      </c>
      <c r="BQ5660" s="143" t="s">
        <v>17560</v>
      </c>
    </row>
    <row r="5661" spans="15:69" x14ac:dyDescent="0.25">
      <c r="O5661" s="225" t="str">
        <f t="shared" si="1299"/>
        <v/>
      </c>
      <c r="BF5661" s="141">
        <v>80070</v>
      </c>
      <c r="BG5661" s="142" t="s">
        <v>13569</v>
      </c>
      <c r="BH5661" s="141" t="s">
        <v>478</v>
      </c>
      <c r="BI5661" s="141" t="s">
        <v>177</v>
      </c>
      <c r="BJ5661" s="141" t="s">
        <v>10551</v>
      </c>
      <c r="BK5661" s="141" t="s">
        <v>13568</v>
      </c>
      <c r="BL5661" s="141" t="s">
        <v>1616</v>
      </c>
      <c r="BM5661" s="141">
        <v>45.707047000000003</v>
      </c>
      <c r="BN5661" s="141">
        <v>-75.225195999999997</v>
      </c>
      <c r="BO5661" s="141">
        <v>1982</v>
      </c>
      <c r="BP5661" s="143"/>
      <c r="BQ5661" s="143" t="s">
        <v>17560</v>
      </c>
    </row>
    <row r="5662" spans="15:69" x14ac:dyDescent="0.25">
      <c r="O5662" s="225" t="str">
        <f t="shared" si="1299"/>
        <v/>
      </c>
      <c r="BF5662" s="141">
        <v>85052</v>
      </c>
      <c r="BG5662" s="142" t="s">
        <v>27858</v>
      </c>
      <c r="BH5662" s="141" t="s">
        <v>180</v>
      </c>
      <c r="BI5662" s="141" t="s">
        <v>1269</v>
      </c>
      <c r="BJ5662" s="141" t="s">
        <v>14164</v>
      </c>
      <c r="BK5662" s="141" t="s">
        <v>1654</v>
      </c>
      <c r="BL5662" s="141" t="s">
        <v>14165</v>
      </c>
      <c r="BM5662" s="141">
        <v>47.546709100000001</v>
      </c>
      <c r="BN5662" s="141">
        <v>-79.240893900000003</v>
      </c>
      <c r="BO5662" s="141">
        <v>1993</v>
      </c>
      <c r="BP5662" s="143" t="s">
        <v>25037</v>
      </c>
      <c r="BQ5662" s="143" t="s">
        <v>17560</v>
      </c>
    </row>
    <row r="5663" spans="15:69" x14ac:dyDescent="0.25">
      <c r="O5663" s="225" t="str">
        <f t="shared" si="1299"/>
        <v/>
      </c>
      <c r="BF5663" s="141">
        <v>87058</v>
      </c>
      <c r="BG5663" s="142" t="s">
        <v>14261</v>
      </c>
      <c r="BH5663" s="141" t="s">
        <v>180</v>
      </c>
      <c r="BI5663" s="141" t="s">
        <v>178</v>
      </c>
      <c r="BJ5663" s="141" t="s">
        <v>2406</v>
      </c>
      <c r="BK5663" s="141" t="s">
        <v>14262</v>
      </c>
      <c r="BL5663" s="141" t="s">
        <v>14263</v>
      </c>
      <c r="BM5663" s="141">
        <v>48.750639999999997</v>
      </c>
      <c r="BN5663" s="141">
        <v>-78.986040000000003</v>
      </c>
      <c r="BO5663" s="141">
        <v>1994</v>
      </c>
      <c r="BP5663" s="143"/>
      <c r="BQ5663" s="143" t="s">
        <v>17560</v>
      </c>
    </row>
    <row r="5664" spans="15:69" x14ac:dyDescent="0.25">
      <c r="O5664" s="225" t="str">
        <f t="shared" si="1299"/>
        <v/>
      </c>
      <c r="BF5664" s="141">
        <v>87058</v>
      </c>
      <c r="BG5664" s="142" t="s">
        <v>14264</v>
      </c>
      <c r="BH5664" s="141" t="s">
        <v>180</v>
      </c>
      <c r="BI5664" s="141" t="s">
        <v>191</v>
      </c>
      <c r="BJ5664" s="141" t="s">
        <v>14265</v>
      </c>
      <c r="BK5664" s="141"/>
      <c r="BL5664" s="141" t="s">
        <v>14266</v>
      </c>
      <c r="BM5664" s="141">
        <v>48.756659999999997</v>
      </c>
      <c r="BN5664" s="141">
        <v>-78.985640000000004</v>
      </c>
      <c r="BO5664" s="141">
        <v>1994</v>
      </c>
      <c r="BP5664" s="143" t="s">
        <v>25068</v>
      </c>
      <c r="BQ5664" s="143" t="s">
        <v>17560</v>
      </c>
    </row>
    <row r="5665" spans="15:69" x14ac:dyDescent="0.25">
      <c r="O5665" s="225" t="str">
        <f t="shared" si="1299"/>
        <v/>
      </c>
      <c r="BF5665" s="141">
        <v>87058</v>
      </c>
      <c r="BG5665" s="142" t="s">
        <v>14267</v>
      </c>
      <c r="BH5665" s="141" t="s">
        <v>180</v>
      </c>
      <c r="BI5665" s="141" t="s">
        <v>191</v>
      </c>
      <c r="BJ5665" s="141" t="s">
        <v>14268</v>
      </c>
      <c r="BK5665" s="141"/>
      <c r="BL5665" s="141" t="s">
        <v>14269</v>
      </c>
      <c r="BM5665" s="141">
        <v>48.756979999999999</v>
      </c>
      <c r="BN5665" s="141">
        <v>-78.997789999999995</v>
      </c>
      <c r="BO5665" s="141">
        <v>1994</v>
      </c>
      <c r="BP5665" s="143" t="s">
        <v>25069</v>
      </c>
      <c r="BQ5665" s="143" t="s">
        <v>17560</v>
      </c>
    </row>
    <row r="5666" spans="15:69" x14ac:dyDescent="0.25">
      <c r="O5666" s="225" t="str">
        <f t="shared" si="1299"/>
        <v/>
      </c>
      <c r="BF5666" s="141">
        <v>87042</v>
      </c>
      <c r="BG5666" s="142" t="s">
        <v>14521</v>
      </c>
      <c r="BH5666" s="141" t="s">
        <v>180</v>
      </c>
      <c r="BI5666" s="141" t="s">
        <v>178</v>
      </c>
      <c r="BJ5666" s="141"/>
      <c r="BK5666" s="141" t="s">
        <v>2605</v>
      </c>
      <c r="BL5666" s="141" t="s">
        <v>1616</v>
      </c>
      <c r="BM5666" s="141">
        <v>48.654539999999997</v>
      </c>
      <c r="BN5666" s="141">
        <v>-78.687489999999997</v>
      </c>
      <c r="BO5666" s="141">
        <v>2005</v>
      </c>
      <c r="BP5666" s="143" t="s">
        <v>25110</v>
      </c>
      <c r="BQ5666" s="143" t="s">
        <v>27848</v>
      </c>
    </row>
    <row r="5667" spans="15:69" x14ac:dyDescent="0.25">
      <c r="O5667" s="225" t="str">
        <f t="shared" si="1299"/>
        <v/>
      </c>
      <c r="BF5667" s="141">
        <v>87058</v>
      </c>
      <c r="BG5667" s="142" t="s">
        <v>14270</v>
      </c>
      <c r="BH5667" s="141" t="s">
        <v>180</v>
      </c>
      <c r="BI5667" s="141" t="s">
        <v>191</v>
      </c>
      <c r="BJ5667" s="141" t="s">
        <v>14271</v>
      </c>
      <c r="BK5667" s="141"/>
      <c r="BL5667" s="141" t="s">
        <v>14272</v>
      </c>
      <c r="BM5667" s="141">
        <v>48.751620000000003</v>
      </c>
      <c r="BN5667" s="141">
        <v>-78.999319999999997</v>
      </c>
      <c r="BO5667" s="141">
        <v>1994</v>
      </c>
      <c r="BP5667" s="143" t="s">
        <v>25070</v>
      </c>
      <c r="BQ5667" s="143" t="s">
        <v>17560</v>
      </c>
    </row>
    <row r="5668" spans="15:69" x14ac:dyDescent="0.25">
      <c r="O5668" s="225" t="str">
        <f t="shared" si="1299"/>
        <v/>
      </c>
      <c r="BF5668" s="141">
        <v>87058</v>
      </c>
      <c r="BG5668" s="142" t="s">
        <v>14273</v>
      </c>
      <c r="BH5668" s="141" t="s">
        <v>478</v>
      </c>
      <c r="BI5668" s="141" t="s">
        <v>177</v>
      </c>
      <c r="BJ5668" s="141"/>
      <c r="BK5668" s="141" t="s">
        <v>3176</v>
      </c>
      <c r="BL5668" s="141" t="s">
        <v>14274</v>
      </c>
      <c r="BM5668" s="141">
        <v>48.75018</v>
      </c>
      <c r="BN5668" s="141">
        <v>-78.996070000000003</v>
      </c>
      <c r="BO5668" s="141">
        <v>1990</v>
      </c>
      <c r="BP5668" s="143" t="s">
        <v>25071</v>
      </c>
      <c r="BQ5668" s="143" t="s">
        <v>17560</v>
      </c>
    </row>
    <row r="5669" spans="15:69" x14ac:dyDescent="0.25">
      <c r="O5669" s="225" t="str">
        <f t="shared" si="1299"/>
        <v/>
      </c>
      <c r="BF5669" s="141">
        <v>87080</v>
      </c>
      <c r="BG5669" s="142" t="s">
        <v>23681</v>
      </c>
      <c r="BH5669" s="141" t="s">
        <v>478</v>
      </c>
      <c r="BI5669" s="141" t="s">
        <v>186</v>
      </c>
      <c r="BJ5669" s="141" t="s">
        <v>1727</v>
      </c>
      <c r="BK5669" s="141" t="s">
        <v>470</v>
      </c>
      <c r="BL5669" s="141" t="s">
        <v>23680</v>
      </c>
      <c r="BM5669" s="141">
        <v>48.868729999999999</v>
      </c>
      <c r="BN5669" s="141">
        <v>-79.51003</v>
      </c>
      <c r="BO5669" s="141">
        <v>2013</v>
      </c>
      <c r="BP5669" s="143"/>
      <c r="BQ5669" s="143" t="s">
        <v>17560</v>
      </c>
    </row>
    <row r="5670" spans="15:69" x14ac:dyDescent="0.25">
      <c r="O5670" s="225" t="str">
        <f t="shared" si="1299"/>
        <v/>
      </c>
      <c r="BF5670" s="141">
        <v>87090</v>
      </c>
      <c r="BG5670" s="142" t="s">
        <v>14557</v>
      </c>
      <c r="BH5670" s="141" t="s">
        <v>180</v>
      </c>
      <c r="BI5670" s="141" t="s">
        <v>178</v>
      </c>
      <c r="BJ5670" s="141"/>
      <c r="BK5670" s="141"/>
      <c r="BL5670" s="141" t="s">
        <v>14558</v>
      </c>
      <c r="BM5670" s="141">
        <v>48.818379999999998</v>
      </c>
      <c r="BN5670" s="141">
        <v>-79.206310000000002</v>
      </c>
      <c r="BO5670" s="141">
        <v>1994</v>
      </c>
      <c r="BP5670" s="143" t="s">
        <v>25121</v>
      </c>
      <c r="BQ5670" s="143" t="s">
        <v>17560</v>
      </c>
    </row>
    <row r="5671" spans="15:69" x14ac:dyDescent="0.25">
      <c r="O5671" s="225" t="str">
        <f t="shared" si="1299"/>
        <v/>
      </c>
      <c r="BF5671" s="141">
        <v>87090</v>
      </c>
      <c r="BG5671" s="142" t="s">
        <v>14559</v>
      </c>
      <c r="BH5671" s="141" t="s">
        <v>180</v>
      </c>
      <c r="BI5671" s="141" t="s">
        <v>191</v>
      </c>
      <c r="BJ5671" s="141" t="s">
        <v>14560</v>
      </c>
      <c r="BK5671" s="141" t="s">
        <v>1825</v>
      </c>
      <c r="BL5671" s="141" t="s">
        <v>14561</v>
      </c>
      <c r="BM5671" s="141">
        <v>48.792270000000002</v>
      </c>
      <c r="BN5671" s="141">
        <v>-79.207689999999999</v>
      </c>
      <c r="BO5671" s="141">
        <v>1993</v>
      </c>
      <c r="BP5671" s="143"/>
      <c r="BQ5671" s="143" t="s">
        <v>17560</v>
      </c>
    </row>
    <row r="5672" spans="15:69" x14ac:dyDescent="0.25">
      <c r="O5672" s="225" t="str">
        <f t="shared" si="1299"/>
        <v/>
      </c>
      <c r="BF5672" s="141">
        <v>87090</v>
      </c>
      <c r="BG5672" s="142" t="s">
        <v>14562</v>
      </c>
      <c r="BH5672" s="141" t="s">
        <v>180</v>
      </c>
      <c r="BI5672" s="141" t="s">
        <v>191</v>
      </c>
      <c r="BJ5672" s="141"/>
      <c r="BK5672" s="141"/>
      <c r="BL5672" s="141" t="s">
        <v>14563</v>
      </c>
      <c r="BM5672" s="141">
        <v>48.803139999999999</v>
      </c>
      <c r="BN5672" s="141">
        <v>-79.204220000000007</v>
      </c>
      <c r="BO5672" s="141">
        <v>1993</v>
      </c>
      <c r="BP5672" s="143"/>
      <c r="BQ5672" s="143" t="s">
        <v>17560</v>
      </c>
    </row>
    <row r="5673" spans="15:69" x14ac:dyDescent="0.25">
      <c r="O5673" s="225" t="str">
        <f t="shared" si="1299"/>
        <v/>
      </c>
      <c r="BF5673" s="141">
        <v>87090</v>
      </c>
      <c r="BG5673" s="142" t="s">
        <v>14564</v>
      </c>
      <c r="BH5673" s="141" t="s">
        <v>180</v>
      </c>
      <c r="BI5673" s="141" t="s">
        <v>191</v>
      </c>
      <c r="BJ5673" s="141" t="s">
        <v>14565</v>
      </c>
      <c r="BK5673" s="141"/>
      <c r="BL5673" s="141" t="s">
        <v>14566</v>
      </c>
      <c r="BM5673" s="141">
        <v>48.80874</v>
      </c>
      <c r="BN5673" s="141">
        <v>-79.208219999999997</v>
      </c>
      <c r="BO5673" s="141">
        <v>1993</v>
      </c>
      <c r="BP5673" s="143"/>
      <c r="BQ5673" s="143" t="s">
        <v>17560</v>
      </c>
    </row>
    <row r="5674" spans="15:69" x14ac:dyDescent="0.25">
      <c r="O5674" s="225" t="str">
        <f t="shared" si="1299"/>
        <v/>
      </c>
      <c r="BF5674" s="141">
        <v>87090</v>
      </c>
      <c r="BG5674" s="142" t="s">
        <v>14567</v>
      </c>
      <c r="BH5674" s="141" t="s">
        <v>180</v>
      </c>
      <c r="BI5674" s="141" t="s">
        <v>191</v>
      </c>
      <c r="BJ5674" s="141" t="s">
        <v>14568</v>
      </c>
      <c r="BK5674" s="141"/>
      <c r="BL5674" s="141" t="s">
        <v>14569</v>
      </c>
      <c r="BM5674" s="141">
        <v>48.787109999999998</v>
      </c>
      <c r="BN5674" s="141">
        <v>-79.197620000000001</v>
      </c>
      <c r="BO5674" s="141">
        <v>1993</v>
      </c>
      <c r="BP5674" s="143"/>
      <c r="BQ5674" s="143" t="s">
        <v>17560</v>
      </c>
    </row>
    <row r="5675" spans="15:69" x14ac:dyDescent="0.25">
      <c r="O5675" s="225" t="str">
        <f t="shared" si="1299"/>
        <v/>
      </c>
      <c r="BF5675" s="141">
        <v>85015</v>
      </c>
      <c r="BG5675" s="142" t="s">
        <v>14174</v>
      </c>
      <c r="BH5675" s="141" t="s">
        <v>180</v>
      </c>
      <c r="BI5675" s="141" t="s">
        <v>178</v>
      </c>
      <c r="BJ5675" s="141"/>
      <c r="BK5675" s="141"/>
      <c r="BL5675" s="141" t="s">
        <v>14175</v>
      </c>
      <c r="BM5675" s="141">
        <v>47.196289999999998</v>
      </c>
      <c r="BN5675" s="141">
        <v>-79.388390000000001</v>
      </c>
      <c r="BO5675" s="141">
        <v>1991</v>
      </c>
      <c r="BP5675" s="143" t="s">
        <v>25041</v>
      </c>
      <c r="BQ5675" s="143" t="s">
        <v>27848</v>
      </c>
    </row>
    <row r="5676" spans="15:69" x14ac:dyDescent="0.25">
      <c r="O5676" s="225" t="str">
        <f t="shared" si="1299"/>
        <v/>
      </c>
      <c r="BF5676" s="141">
        <v>85015</v>
      </c>
      <c r="BG5676" s="142" t="s">
        <v>14176</v>
      </c>
      <c r="BH5676" s="141" t="s">
        <v>180</v>
      </c>
      <c r="BI5676" s="141" t="s">
        <v>191</v>
      </c>
      <c r="BJ5676" s="141"/>
      <c r="BK5676" s="141" t="s">
        <v>14177</v>
      </c>
      <c r="BL5676" s="141" t="s">
        <v>2199</v>
      </c>
      <c r="BM5676" s="141">
        <v>47.199860000000001</v>
      </c>
      <c r="BN5676" s="141">
        <v>-79.367710000000002</v>
      </c>
      <c r="BO5676" s="141">
        <v>1991</v>
      </c>
      <c r="BP5676" s="143" t="s">
        <v>25042</v>
      </c>
      <c r="BQ5676" s="143" t="s">
        <v>27848</v>
      </c>
    </row>
    <row r="5677" spans="15:69" x14ac:dyDescent="0.25">
      <c r="O5677" s="225" t="str">
        <f t="shared" si="1299"/>
        <v/>
      </c>
      <c r="BF5677" s="141">
        <v>85020</v>
      </c>
      <c r="BG5677" s="142" t="s">
        <v>14178</v>
      </c>
      <c r="BH5677" s="141" t="s">
        <v>478</v>
      </c>
      <c r="BI5677" s="141" t="s">
        <v>176</v>
      </c>
      <c r="BJ5677" s="141"/>
      <c r="BK5677" s="141"/>
      <c r="BL5677" s="141" t="s">
        <v>14179</v>
      </c>
      <c r="BM5677" s="141">
        <v>47.297640000000001</v>
      </c>
      <c r="BN5677" s="141">
        <v>-79.324420000000003</v>
      </c>
      <c r="BO5677" s="141">
        <v>1974</v>
      </c>
      <c r="BP5677" s="143"/>
      <c r="BQ5677" s="143" t="s">
        <v>27848</v>
      </c>
    </row>
    <row r="5678" spans="15:69" x14ac:dyDescent="0.25">
      <c r="O5678" s="225" t="str">
        <f t="shared" si="1299"/>
        <v/>
      </c>
      <c r="BF5678" s="141">
        <v>85020</v>
      </c>
      <c r="BG5678" s="142" t="s">
        <v>14180</v>
      </c>
      <c r="BH5678" s="141" t="s">
        <v>180</v>
      </c>
      <c r="BI5678" s="141" t="s">
        <v>178</v>
      </c>
      <c r="BJ5678" s="141"/>
      <c r="BK5678" s="141"/>
      <c r="BL5678" s="141" t="s">
        <v>14181</v>
      </c>
      <c r="BM5678" s="141">
        <v>47.299639999999997</v>
      </c>
      <c r="BN5678" s="141">
        <v>-79.314599999999999</v>
      </c>
      <c r="BO5678" s="141">
        <v>2005</v>
      </c>
      <c r="BP5678" s="143" t="s">
        <v>25043</v>
      </c>
      <c r="BQ5678" s="143" t="s">
        <v>27848</v>
      </c>
    </row>
    <row r="5679" spans="15:69" x14ac:dyDescent="0.25">
      <c r="O5679" s="225" t="str">
        <f t="shared" si="1299"/>
        <v/>
      </c>
      <c r="BF5679" s="141">
        <v>85065</v>
      </c>
      <c r="BG5679" s="142" t="s">
        <v>14160</v>
      </c>
      <c r="BH5679" s="141" t="s">
        <v>180</v>
      </c>
      <c r="BI5679" s="141" t="s">
        <v>190</v>
      </c>
      <c r="BJ5679" s="141" t="s">
        <v>14161</v>
      </c>
      <c r="BK5679" s="141"/>
      <c r="BL5679" s="141" t="s">
        <v>14159</v>
      </c>
      <c r="BM5679" s="141">
        <v>47.390839999999997</v>
      </c>
      <c r="BN5679" s="141">
        <v>-78.705659999999995</v>
      </c>
      <c r="BO5679" s="141">
        <v>1954</v>
      </c>
      <c r="BP5679" s="143"/>
      <c r="BQ5679" s="143" t="s">
        <v>17560</v>
      </c>
    </row>
    <row r="5680" spans="15:69" x14ac:dyDescent="0.25">
      <c r="O5680" s="225" t="str">
        <f t="shared" si="1299"/>
        <v/>
      </c>
      <c r="BF5680" s="141">
        <v>88055</v>
      </c>
      <c r="BG5680" s="142" t="s">
        <v>14704</v>
      </c>
      <c r="BH5680" s="141" t="s">
        <v>180</v>
      </c>
      <c r="BI5680" s="141" t="s">
        <v>191</v>
      </c>
      <c r="BJ5680" s="141" t="s">
        <v>14705</v>
      </c>
      <c r="BK5680" s="141" t="s">
        <v>14706</v>
      </c>
      <c r="BL5680" s="141" t="s">
        <v>14707</v>
      </c>
      <c r="BM5680" s="141">
        <v>48.578899999999997</v>
      </c>
      <c r="BN5680" s="141">
        <v>-78.121499999999997</v>
      </c>
      <c r="BO5680" s="141">
        <v>1995</v>
      </c>
      <c r="BP5680" s="143" t="s">
        <v>25134</v>
      </c>
      <c r="BQ5680" s="143" t="s">
        <v>17560</v>
      </c>
    </row>
    <row r="5681" spans="15:69" x14ac:dyDescent="0.25">
      <c r="O5681" s="225" t="str">
        <f t="shared" si="1299"/>
        <v/>
      </c>
      <c r="BF5681" s="141">
        <v>85060</v>
      </c>
      <c r="BG5681" s="142" t="s">
        <v>14259</v>
      </c>
      <c r="BH5681" s="141" t="s">
        <v>478</v>
      </c>
      <c r="BI5681" s="141" t="s">
        <v>186</v>
      </c>
      <c r="BJ5681" s="141" t="s">
        <v>4642</v>
      </c>
      <c r="BK5681" s="141" t="s">
        <v>14260</v>
      </c>
      <c r="BL5681" s="141" t="s">
        <v>26544</v>
      </c>
      <c r="BM5681" s="141">
        <v>47.427120000000002</v>
      </c>
      <c r="BN5681" s="141">
        <v>-79.04016</v>
      </c>
      <c r="BO5681" s="141">
        <v>1960</v>
      </c>
      <c r="BP5681" s="143" t="s">
        <v>25036</v>
      </c>
      <c r="BQ5681" s="143" t="s">
        <v>27848</v>
      </c>
    </row>
    <row r="5682" spans="15:69" x14ac:dyDescent="0.25">
      <c r="O5682" s="225" t="str">
        <f t="shared" si="1299"/>
        <v/>
      </c>
      <c r="BF5682" s="141">
        <v>87115</v>
      </c>
      <c r="BG5682" s="142" t="s">
        <v>23684</v>
      </c>
      <c r="BH5682" s="141" t="s">
        <v>478</v>
      </c>
      <c r="BI5682" s="141" t="s">
        <v>176</v>
      </c>
      <c r="BJ5682" s="141" t="s">
        <v>1588</v>
      </c>
      <c r="BK5682" s="141"/>
      <c r="BL5682" s="141" t="s">
        <v>14622</v>
      </c>
      <c r="BM5682" s="141">
        <v>48.982770000000002</v>
      </c>
      <c r="BN5682" s="141">
        <v>-79.349019999999996</v>
      </c>
      <c r="BO5682" s="141">
        <v>1955</v>
      </c>
      <c r="BP5682" s="143" t="s">
        <v>26361</v>
      </c>
      <c r="BQ5682" s="143" t="s">
        <v>17560</v>
      </c>
    </row>
    <row r="5683" spans="15:69" x14ac:dyDescent="0.25">
      <c r="O5683" s="225" t="str">
        <f t="shared" si="1299"/>
        <v/>
      </c>
      <c r="BF5683" s="141">
        <v>87120</v>
      </c>
      <c r="BG5683" s="142" t="s">
        <v>2912</v>
      </c>
      <c r="BH5683" s="141" t="s">
        <v>180</v>
      </c>
      <c r="BI5683" s="141" t="s">
        <v>178</v>
      </c>
      <c r="BJ5683" s="141" t="s">
        <v>2913</v>
      </c>
      <c r="BK5683" s="141" t="s">
        <v>2828</v>
      </c>
      <c r="BL5683" s="141" t="s">
        <v>2914</v>
      </c>
      <c r="BM5683" s="141">
        <v>48.951180000000001</v>
      </c>
      <c r="BN5683" s="141">
        <v>-79.459379999999996</v>
      </c>
      <c r="BO5683" s="141">
        <v>2012</v>
      </c>
      <c r="BP5683" s="143" t="s">
        <v>24055</v>
      </c>
      <c r="BQ5683" s="143" t="s">
        <v>17560</v>
      </c>
    </row>
    <row r="5684" spans="15:69" x14ac:dyDescent="0.25">
      <c r="O5684" s="225" t="str">
        <f t="shared" si="1299"/>
        <v/>
      </c>
      <c r="BF5684" s="141">
        <v>88050</v>
      </c>
      <c r="BG5684" s="142" t="s">
        <v>14551</v>
      </c>
      <c r="BH5684" s="141" t="s">
        <v>180</v>
      </c>
      <c r="BI5684" s="141" t="s">
        <v>178</v>
      </c>
      <c r="BJ5684" s="141"/>
      <c r="BK5684" s="141" t="s">
        <v>10111</v>
      </c>
      <c r="BL5684" s="141" t="s">
        <v>14552</v>
      </c>
      <c r="BM5684" s="141">
        <v>48.475059999999999</v>
      </c>
      <c r="BN5684" s="141">
        <v>-78.138480000000001</v>
      </c>
      <c r="BO5684" s="141">
        <v>1984</v>
      </c>
      <c r="BP5684" s="143" t="s">
        <v>25119</v>
      </c>
      <c r="BQ5684" s="143" t="s">
        <v>17560</v>
      </c>
    </row>
    <row r="5685" spans="15:69" x14ac:dyDescent="0.25">
      <c r="O5685" s="225" t="str">
        <f t="shared" si="1299"/>
        <v/>
      </c>
      <c r="BF5685" s="141">
        <v>88055</v>
      </c>
      <c r="BG5685" s="142" t="s">
        <v>14708</v>
      </c>
      <c r="BH5685" s="141" t="s">
        <v>180</v>
      </c>
      <c r="BI5685" s="141" t="s">
        <v>191</v>
      </c>
      <c r="BJ5685" s="141" t="s">
        <v>14709</v>
      </c>
      <c r="BK5685" s="141" t="s">
        <v>3052</v>
      </c>
      <c r="BL5685" s="141" t="s">
        <v>14707</v>
      </c>
      <c r="BM5685" s="141">
        <v>48.569499999999998</v>
      </c>
      <c r="BN5685" s="141">
        <v>-78.124499999999998</v>
      </c>
      <c r="BO5685" s="141">
        <v>1994</v>
      </c>
      <c r="BP5685" s="143" t="s">
        <v>25135</v>
      </c>
      <c r="BQ5685" s="143" t="s">
        <v>17560</v>
      </c>
    </row>
    <row r="5686" spans="15:69" x14ac:dyDescent="0.25">
      <c r="O5686" s="225" t="str">
        <f t="shared" si="1299"/>
        <v/>
      </c>
      <c r="BF5686" s="141">
        <v>85020</v>
      </c>
      <c r="BG5686" s="142" t="s">
        <v>14182</v>
      </c>
      <c r="BH5686" s="141" t="s">
        <v>180</v>
      </c>
      <c r="BI5686" s="141" t="s">
        <v>191</v>
      </c>
      <c r="BJ5686" s="141" t="s">
        <v>14183</v>
      </c>
      <c r="BK5686" s="141" t="s">
        <v>14184</v>
      </c>
      <c r="BL5686" s="141" t="s">
        <v>14185</v>
      </c>
      <c r="BM5686" s="141">
        <v>47.29721</v>
      </c>
      <c r="BN5686" s="141">
        <v>-79.328500000000005</v>
      </c>
      <c r="BO5686" s="141">
        <v>2005</v>
      </c>
      <c r="BP5686" s="143" t="s">
        <v>25044</v>
      </c>
      <c r="BQ5686" s="143" t="s">
        <v>27848</v>
      </c>
    </row>
    <row r="5687" spans="15:69" x14ac:dyDescent="0.25">
      <c r="O5687" s="225" t="str">
        <f t="shared" si="1299"/>
        <v/>
      </c>
      <c r="BF5687" s="141">
        <v>85037</v>
      </c>
      <c r="BG5687" s="142" t="s">
        <v>14197</v>
      </c>
      <c r="BH5687" s="141" t="s">
        <v>478</v>
      </c>
      <c r="BI5687" s="141" t="s">
        <v>176</v>
      </c>
      <c r="BJ5687" s="141"/>
      <c r="BK5687" s="141" t="s">
        <v>11006</v>
      </c>
      <c r="BL5687" s="141" t="s">
        <v>14198</v>
      </c>
      <c r="BM5687" s="141">
        <v>47.337019462900003</v>
      </c>
      <c r="BN5687" s="141">
        <v>-79.352029008100004</v>
      </c>
      <c r="BO5687" s="141">
        <v>1990</v>
      </c>
      <c r="BP5687" s="143" t="s">
        <v>27789</v>
      </c>
      <c r="BQ5687" s="143" t="s">
        <v>27848</v>
      </c>
    </row>
    <row r="5688" spans="15:69" x14ac:dyDescent="0.25">
      <c r="O5688" s="225" t="str">
        <f t="shared" si="1299"/>
        <v/>
      </c>
      <c r="BF5688" s="141">
        <v>85052</v>
      </c>
      <c r="BG5688" s="142" t="s">
        <v>27857</v>
      </c>
      <c r="BH5688" s="141" t="s">
        <v>180</v>
      </c>
      <c r="BI5688" s="141" t="s">
        <v>178</v>
      </c>
      <c r="BJ5688" s="141" t="s">
        <v>2406</v>
      </c>
      <c r="BK5688" s="141" t="s">
        <v>14254</v>
      </c>
      <c r="BL5688" s="141" t="s">
        <v>14255</v>
      </c>
      <c r="BM5688" s="141">
        <v>47.424210000000002</v>
      </c>
      <c r="BN5688" s="141">
        <v>-79.297799999999995</v>
      </c>
      <c r="BO5688" s="141">
        <v>1999</v>
      </c>
      <c r="BP5688" s="143" t="s">
        <v>25064</v>
      </c>
      <c r="BQ5688" s="143" t="s">
        <v>27848</v>
      </c>
    </row>
    <row r="5689" spans="15:69" x14ac:dyDescent="0.25">
      <c r="O5689" s="225" t="str">
        <f t="shared" si="1299"/>
        <v/>
      </c>
      <c r="BF5689" s="141">
        <v>88055</v>
      </c>
      <c r="BG5689" s="142" t="s">
        <v>14553</v>
      </c>
      <c r="BH5689" s="141" t="s">
        <v>180</v>
      </c>
      <c r="BI5689" s="141" t="s">
        <v>191</v>
      </c>
      <c r="BJ5689" s="141" t="s">
        <v>14554</v>
      </c>
      <c r="BK5689" s="141" t="s">
        <v>14555</v>
      </c>
      <c r="BL5689" s="141" t="s">
        <v>14556</v>
      </c>
      <c r="BM5689" s="141">
        <v>48.564100000000003</v>
      </c>
      <c r="BN5689" s="141">
        <v>-78.128</v>
      </c>
      <c r="BO5689" s="141">
        <v>1996</v>
      </c>
      <c r="BP5689" s="143" t="s">
        <v>25120</v>
      </c>
      <c r="BQ5689" s="143" t="s">
        <v>17560</v>
      </c>
    </row>
    <row r="5690" spans="15:69" x14ac:dyDescent="0.25">
      <c r="O5690" s="225" t="str">
        <f t="shared" si="1299"/>
        <v/>
      </c>
      <c r="BF5690" s="141">
        <v>88022</v>
      </c>
      <c r="BG5690" s="142" t="s">
        <v>14534</v>
      </c>
      <c r="BH5690" s="141" t="s">
        <v>478</v>
      </c>
      <c r="BI5690" s="141" t="s">
        <v>186</v>
      </c>
      <c r="BJ5690" s="141" t="s">
        <v>14535</v>
      </c>
      <c r="BK5690" s="141" t="s">
        <v>4445</v>
      </c>
      <c r="BL5690" s="141" t="s">
        <v>14536</v>
      </c>
      <c r="BM5690" s="141">
        <v>48.430929999999996</v>
      </c>
      <c r="BN5690" s="141">
        <v>-77.641490000000005</v>
      </c>
      <c r="BO5690" s="141">
        <v>1996</v>
      </c>
      <c r="BP5690" s="143" t="s">
        <v>25115</v>
      </c>
      <c r="BQ5690" s="143" t="s">
        <v>27848</v>
      </c>
    </row>
    <row r="5691" spans="15:69" x14ac:dyDescent="0.25">
      <c r="O5691" s="225" t="str">
        <f t="shared" si="1299"/>
        <v/>
      </c>
      <c r="BF5691" s="141">
        <v>88022</v>
      </c>
      <c r="BG5691" s="142" t="s">
        <v>14537</v>
      </c>
      <c r="BH5691" s="141" t="s">
        <v>180</v>
      </c>
      <c r="BI5691" s="141" t="s">
        <v>191</v>
      </c>
      <c r="BJ5691" s="141" t="s">
        <v>14538</v>
      </c>
      <c r="BK5691" s="141" t="s">
        <v>2389</v>
      </c>
      <c r="BL5691" s="141" t="s">
        <v>14539</v>
      </c>
      <c r="BM5691" s="141">
        <v>48.435229999999997</v>
      </c>
      <c r="BN5691" s="141">
        <v>-77.634169999999997</v>
      </c>
      <c r="BO5691" s="141">
        <v>2001</v>
      </c>
      <c r="BP5691" s="143" t="s">
        <v>25116</v>
      </c>
      <c r="BQ5691" s="143" t="s">
        <v>27848</v>
      </c>
    </row>
    <row r="5692" spans="15:69" x14ac:dyDescent="0.25">
      <c r="O5692" s="225" t="str">
        <f t="shared" si="1299"/>
        <v/>
      </c>
      <c r="BF5692" s="141">
        <v>88022</v>
      </c>
      <c r="BG5692" s="142" t="s">
        <v>14540</v>
      </c>
      <c r="BH5692" s="141" t="s">
        <v>180</v>
      </c>
      <c r="BI5692" s="141" t="s">
        <v>191</v>
      </c>
      <c r="BJ5692" s="141" t="s">
        <v>14541</v>
      </c>
      <c r="BK5692" s="141" t="s">
        <v>14542</v>
      </c>
      <c r="BL5692" s="141" t="s">
        <v>14536</v>
      </c>
      <c r="BM5692" s="141">
        <v>48.258429999999997</v>
      </c>
      <c r="BN5692" s="141">
        <v>-77.384150000000005</v>
      </c>
      <c r="BO5692" s="141">
        <v>2013</v>
      </c>
      <c r="BP5692" s="143" t="s">
        <v>25116</v>
      </c>
      <c r="BQ5692" s="143" t="s">
        <v>27848</v>
      </c>
    </row>
    <row r="5693" spans="15:69" x14ac:dyDescent="0.25">
      <c r="O5693" s="225" t="str">
        <f t="shared" si="1299"/>
        <v/>
      </c>
      <c r="BF5693" s="141">
        <v>88005</v>
      </c>
      <c r="BG5693" s="142" t="s">
        <v>14578</v>
      </c>
      <c r="BH5693" s="141" t="s">
        <v>478</v>
      </c>
      <c r="BI5693" s="141" t="s">
        <v>176</v>
      </c>
      <c r="BJ5693" s="141" t="s">
        <v>14279</v>
      </c>
      <c r="BK5693" s="141"/>
      <c r="BL5693" s="141" t="s">
        <v>14579</v>
      </c>
      <c r="BM5693" s="141">
        <v>48.590170000000001</v>
      </c>
      <c r="BN5693" s="141">
        <v>-77.497979999999998</v>
      </c>
      <c r="BO5693" s="141">
        <v>1995</v>
      </c>
      <c r="BP5693" s="143" t="s">
        <v>26727</v>
      </c>
      <c r="BQ5693" s="143" t="s">
        <v>27848</v>
      </c>
    </row>
    <row r="5694" spans="15:69" x14ac:dyDescent="0.25">
      <c r="O5694" s="225" t="str">
        <f t="shared" si="1299"/>
        <v/>
      </c>
      <c r="BF5694" s="141">
        <v>84082</v>
      </c>
      <c r="BG5694" s="142" t="s">
        <v>14231</v>
      </c>
      <c r="BH5694" s="141" t="s">
        <v>478</v>
      </c>
      <c r="BI5694" s="141" t="s">
        <v>176</v>
      </c>
      <c r="BJ5694" s="141" t="s">
        <v>2127</v>
      </c>
      <c r="BK5694" s="141" t="s">
        <v>10381</v>
      </c>
      <c r="BL5694" s="141" t="s">
        <v>14230</v>
      </c>
      <c r="BM5694" s="141">
        <v>45.888517685290999</v>
      </c>
      <c r="BN5694" s="141">
        <v>-77.069859345557703</v>
      </c>
      <c r="BO5694" s="141">
        <v>2008</v>
      </c>
      <c r="BP5694" s="143"/>
      <c r="BQ5694" s="143" t="s">
        <v>17560</v>
      </c>
    </row>
    <row r="5695" spans="15:69" x14ac:dyDescent="0.25">
      <c r="O5695" s="225" t="str">
        <f t="shared" si="1299"/>
        <v/>
      </c>
      <c r="BF5695" s="141">
        <v>84082</v>
      </c>
      <c r="BG5695" s="142" t="s">
        <v>14232</v>
      </c>
      <c r="BH5695" s="141" t="s">
        <v>180</v>
      </c>
      <c r="BI5695" s="141" t="s">
        <v>178</v>
      </c>
      <c r="BJ5695" s="141" t="s">
        <v>14233</v>
      </c>
      <c r="BK5695" s="141" t="s">
        <v>6014</v>
      </c>
      <c r="BL5695" s="141" t="s">
        <v>14234</v>
      </c>
      <c r="BM5695" s="141">
        <v>45.911679999999997</v>
      </c>
      <c r="BN5695" s="141">
        <v>-77.065749999999994</v>
      </c>
      <c r="BO5695" s="141">
        <v>1987</v>
      </c>
      <c r="BP5695" s="143" t="s">
        <v>25061</v>
      </c>
      <c r="BQ5695" s="143" t="s">
        <v>17560</v>
      </c>
    </row>
    <row r="5696" spans="15:69" x14ac:dyDescent="0.25">
      <c r="O5696" s="225" t="str">
        <f t="shared" si="1299"/>
        <v/>
      </c>
      <c r="BF5696" s="141">
        <v>85010</v>
      </c>
      <c r="BG5696" s="142" t="s">
        <v>14294</v>
      </c>
      <c r="BH5696" s="141" t="s">
        <v>478</v>
      </c>
      <c r="BI5696" s="141" t="s">
        <v>176</v>
      </c>
      <c r="BJ5696" s="141"/>
      <c r="BK5696" s="141" t="s">
        <v>1776</v>
      </c>
      <c r="BL5696" s="141" t="s">
        <v>1616</v>
      </c>
      <c r="BM5696" s="141">
        <v>46.757390000000001</v>
      </c>
      <c r="BN5696" s="141">
        <v>-79.041210000000007</v>
      </c>
      <c r="BO5696" s="141">
        <v>1997</v>
      </c>
      <c r="BP5696" s="143" t="s">
        <v>25077</v>
      </c>
      <c r="BQ5696" s="143" t="s">
        <v>17560</v>
      </c>
    </row>
    <row r="5697" spans="15:69" x14ac:dyDescent="0.25">
      <c r="O5697" s="225" t="str">
        <f t="shared" si="1299"/>
        <v/>
      </c>
      <c r="BF5697" s="141">
        <v>90012</v>
      </c>
      <c r="BG5697" s="142" t="s">
        <v>11911</v>
      </c>
      <c r="BH5697" s="141" t="s">
        <v>180</v>
      </c>
      <c r="BI5697" s="141" t="s">
        <v>191</v>
      </c>
      <c r="BJ5697" s="141" t="s">
        <v>11912</v>
      </c>
      <c r="BK5697" s="141" t="s">
        <v>11913</v>
      </c>
      <c r="BL5697" s="141" t="s">
        <v>11914</v>
      </c>
      <c r="BM5697" s="141">
        <v>47.387158239093402</v>
      </c>
      <c r="BN5697" s="141">
        <v>-72.782357600036704</v>
      </c>
      <c r="BO5697" s="141">
        <v>1972</v>
      </c>
      <c r="BP5697" s="143" t="s">
        <v>480</v>
      </c>
      <c r="BQ5697" s="143" t="s">
        <v>17560</v>
      </c>
    </row>
    <row r="5698" spans="15:69" x14ac:dyDescent="0.25">
      <c r="O5698" s="225" t="str">
        <f t="shared" si="1299"/>
        <v/>
      </c>
      <c r="BF5698" s="141">
        <v>85005</v>
      </c>
      <c r="BG5698" s="142" t="s">
        <v>14241</v>
      </c>
      <c r="BH5698" s="141" t="s">
        <v>478</v>
      </c>
      <c r="BI5698" s="141" t="s">
        <v>186</v>
      </c>
      <c r="BJ5698" s="141" t="s">
        <v>14242</v>
      </c>
      <c r="BK5698" s="141"/>
      <c r="BL5698" s="141" t="s">
        <v>14243</v>
      </c>
      <c r="BM5698" s="141">
        <v>46.735469999999999</v>
      </c>
      <c r="BN5698" s="141">
        <v>-79.068579999999997</v>
      </c>
      <c r="BO5698" s="141">
        <v>2003</v>
      </c>
      <c r="BP5698" s="143"/>
      <c r="BQ5698" s="143" t="s">
        <v>17560</v>
      </c>
    </row>
    <row r="5699" spans="15:69" x14ac:dyDescent="0.25">
      <c r="O5699" s="225" t="str">
        <f t="shared" si="1299"/>
        <v/>
      </c>
      <c r="BF5699" s="141">
        <v>85005</v>
      </c>
      <c r="BG5699" s="142" t="s">
        <v>14244</v>
      </c>
      <c r="BH5699" s="141" t="s">
        <v>478</v>
      </c>
      <c r="BI5699" s="141" t="s">
        <v>186</v>
      </c>
      <c r="BJ5699" s="141" t="s">
        <v>14245</v>
      </c>
      <c r="BK5699" s="141" t="s">
        <v>13598</v>
      </c>
      <c r="BL5699" s="141" t="s">
        <v>14246</v>
      </c>
      <c r="BM5699" s="141">
        <v>46.7286</v>
      </c>
      <c r="BN5699" s="141">
        <v>-79.088470000000001</v>
      </c>
      <c r="BO5699" s="141">
        <v>2003</v>
      </c>
      <c r="BP5699" s="143"/>
      <c r="BQ5699" s="143" t="s">
        <v>17560</v>
      </c>
    </row>
    <row r="5700" spans="15:69" x14ac:dyDescent="0.25">
      <c r="O5700" s="225" t="str">
        <f t="shared" si="1299"/>
        <v/>
      </c>
      <c r="BF5700" s="141">
        <v>85005</v>
      </c>
      <c r="BG5700" s="142" t="s">
        <v>14247</v>
      </c>
      <c r="BH5700" s="141" t="s">
        <v>180</v>
      </c>
      <c r="BI5700" s="141" t="s">
        <v>191</v>
      </c>
      <c r="BJ5700" s="141"/>
      <c r="BK5700" s="141"/>
      <c r="BL5700" s="141" t="s">
        <v>14248</v>
      </c>
      <c r="BM5700" s="141">
        <v>46.741289999999999</v>
      </c>
      <c r="BN5700" s="141">
        <v>-79.078100000000006</v>
      </c>
      <c r="BO5700" s="141">
        <v>1995</v>
      </c>
      <c r="BP5700" s="143" t="s">
        <v>25063</v>
      </c>
      <c r="BQ5700" s="143" t="s">
        <v>17560</v>
      </c>
    </row>
    <row r="5701" spans="15:69" x14ac:dyDescent="0.25">
      <c r="O5701" s="225" t="str">
        <f t="shared" si="1299"/>
        <v/>
      </c>
      <c r="BF5701" s="141">
        <v>85005</v>
      </c>
      <c r="BG5701" s="142" t="s">
        <v>14249</v>
      </c>
      <c r="BH5701" s="141" t="s">
        <v>180</v>
      </c>
      <c r="BI5701" s="141" t="s">
        <v>191</v>
      </c>
      <c r="BJ5701" s="141"/>
      <c r="BK5701" s="141"/>
      <c r="BL5701" s="141" t="s">
        <v>4044</v>
      </c>
      <c r="BM5701" s="141">
        <v>46.739460000000001</v>
      </c>
      <c r="BN5701" s="141">
        <v>-79.066950000000006</v>
      </c>
      <c r="BO5701" s="141">
        <v>1995</v>
      </c>
      <c r="BP5701" s="143" t="s">
        <v>25063</v>
      </c>
      <c r="BQ5701" s="143" t="s">
        <v>17560</v>
      </c>
    </row>
    <row r="5702" spans="15:69" x14ac:dyDescent="0.25">
      <c r="O5702" s="225" t="str">
        <f t="shared" si="1299"/>
        <v/>
      </c>
      <c r="BF5702" s="141">
        <v>85005</v>
      </c>
      <c r="BG5702" s="142" t="s">
        <v>14287</v>
      </c>
      <c r="BH5702" s="141" t="s">
        <v>180</v>
      </c>
      <c r="BI5702" s="141" t="s">
        <v>191</v>
      </c>
      <c r="BJ5702" s="141" t="s">
        <v>14288</v>
      </c>
      <c r="BK5702" s="141" t="s">
        <v>5043</v>
      </c>
      <c r="BL5702" s="141" t="s">
        <v>14246</v>
      </c>
      <c r="BM5702" s="141">
        <v>46.711979999999997</v>
      </c>
      <c r="BN5702" s="141">
        <v>-79.098939999999999</v>
      </c>
      <c r="BO5702" s="141">
        <v>1995</v>
      </c>
      <c r="BP5702" s="143" t="s">
        <v>25063</v>
      </c>
      <c r="BQ5702" s="143" t="s">
        <v>17560</v>
      </c>
    </row>
    <row r="5703" spans="15:69" x14ac:dyDescent="0.25">
      <c r="O5703" s="225" t="str">
        <f t="shared" si="1299"/>
        <v/>
      </c>
      <c r="BF5703" s="141">
        <v>90012</v>
      </c>
      <c r="BG5703" s="142" t="s">
        <v>11915</v>
      </c>
      <c r="BH5703" s="141" t="s">
        <v>180</v>
      </c>
      <c r="BI5703" s="141" t="s">
        <v>191</v>
      </c>
      <c r="BJ5703" s="141" t="s">
        <v>11916</v>
      </c>
      <c r="BK5703" s="141"/>
      <c r="BL5703" s="141" t="s">
        <v>11917</v>
      </c>
      <c r="BM5703" s="141">
        <v>47.460180000000001</v>
      </c>
      <c r="BN5703" s="141">
        <v>-72.769099999999995</v>
      </c>
      <c r="BO5703" s="141">
        <v>1989</v>
      </c>
      <c r="BP5703" s="143"/>
      <c r="BQ5703" s="143" t="s">
        <v>17560</v>
      </c>
    </row>
    <row r="5704" spans="15:69" x14ac:dyDescent="0.25">
      <c r="O5704" s="225" t="str">
        <f t="shared" si="1299"/>
        <v/>
      </c>
      <c r="BF5704" s="141">
        <v>90012</v>
      </c>
      <c r="BG5704" s="142" t="s">
        <v>11918</v>
      </c>
      <c r="BH5704" s="141" t="s">
        <v>180</v>
      </c>
      <c r="BI5704" s="141" t="s">
        <v>191</v>
      </c>
      <c r="BJ5704" s="141" t="s">
        <v>11919</v>
      </c>
      <c r="BK5704" s="141"/>
      <c r="BL5704" s="141" t="s">
        <v>11917</v>
      </c>
      <c r="BM5704" s="141">
        <v>47.461869999999998</v>
      </c>
      <c r="BN5704" s="141">
        <v>-72.76979</v>
      </c>
      <c r="BO5704" s="141">
        <v>1989</v>
      </c>
      <c r="BP5704" s="143"/>
      <c r="BQ5704" s="143" t="s">
        <v>17560</v>
      </c>
    </row>
    <row r="5705" spans="15:69" x14ac:dyDescent="0.25">
      <c r="O5705" s="225" t="str">
        <f t="shared" si="1299"/>
        <v/>
      </c>
      <c r="BF5705" s="141">
        <v>90012</v>
      </c>
      <c r="BG5705" s="142" t="s">
        <v>11920</v>
      </c>
      <c r="BH5705" s="141" t="s">
        <v>180</v>
      </c>
      <c r="BI5705" s="141" t="s">
        <v>191</v>
      </c>
      <c r="BJ5705" s="141" t="s">
        <v>11921</v>
      </c>
      <c r="BK5705" s="141"/>
      <c r="BL5705" s="141" t="s">
        <v>11917</v>
      </c>
      <c r="BM5705" s="141">
        <v>47.462359999999997</v>
      </c>
      <c r="BN5705" s="141">
        <v>-72.767870000000002</v>
      </c>
      <c r="BO5705" s="141">
        <v>1989</v>
      </c>
      <c r="BP5705" s="143"/>
      <c r="BQ5705" s="143" t="s">
        <v>17560</v>
      </c>
    </row>
    <row r="5706" spans="15:69" x14ac:dyDescent="0.25">
      <c r="O5706" s="225" t="str">
        <f t="shared" si="1299"/>
        <v/>
      </c>
      <c r="BF5706" s="141">
        <v>90012</v>
      </c>
      <c r="BG5706" s="142" t="s">
        <v>11922</v>
      </c>
      <c r="BH5706" s="141" t="s">
        <v>180</v>
      </c>
      <c r="BI5706" s="141" t="s">
        <v>191</v>
      </c>
      <c r="BJ5706" s="141" t="s">
        <v>11923</v>
      </c>
      <c r="BK5706" s="141"/>
      <c r="BL5706" s="141" t="s">
        <v>11917</v>
      </c>
      <c r="BM5706" s="141">
        <v>47.458849999999998</v>
      </c>
      <c r="BN5706" s="141">
        <v>-72.766819999999996</v>
      </c>
      <c r="BO5706" s="141">
        <v>1989</v>
      </c>
      <c r="BP5706" s="143"/>
      <c r="BQ5706" s="143" t="s">
        <v>17560</v>
      </c>
    </row>
    <row r="5707" spans="15:69" x14ac:dyDescent="0.25">
      <c r="O5707" s="225" t="str">
        <f t="shared" si="1299"/>
        <v/>
      </c>
      <c r="BF5707" s="141">
        <v>90012</v>
      </c>
      <c r="BG5707" s="142" t="s">
        <v>11924</v>
      </c>
      <c r="BH5707" s="141" t="s">
        <v>180</v>
      </c>
      <c r="BI5707" s="141" t="s">
        <v>191</v>
      </c>
      <c r="BJ5707" s="141" t="s">
        <v>11925</v>
      </c>
      <c r="BK5707" s="141"/>
      <c r="BL5707" s="141" t="s">
        <v>11917</v>
      </c>
      <c r="BM5707" s="141">
        <v>47.456949999999999</v>
      </c>
      <c r="BN5707" s="141">
        <v>-72.763009999999994</v>
      </c>
      <c r="BO5707" s="141">
        <v>1989</v>
      </c>
      <c r="BP5707" s="143"/>
      <c r="BQ5707" s="143" t="s">
        <v>17560</v>
      </c>
    </row>
    <row r="5708" spans="15:69" x14ac:dyDescent="0.25">
      <c r="O5708" s="225" t="str">
        <f t="shared" si="1299"/>
        <v/>
      </c>
      <c r="BF5708" s="141">
        <v>90027</v>
      </c>
      <c r="BG5708" s="142" t="s">
        <v>26965</v>
      </c>
      <c r="BH5708" s="141" t="s">
        <v>180</v>
      </c>
      <c r="BI5708" s="141" t="s">
        <v>178</v>
      </c>
      <c r="BJ5708" s="141" t="s">
        <v>27230</v>
      </c>
      <c r="BK5708" s="141"/>
      <c r="BL5708" s="141" t="s">
        <v>11927</v>
      </c>
      <c r="BM5708" s="141">
        <v>47.653999900000002</v>
      </c>
      <c r="BN5708" s="141">
        <v>-72.279217200000005</v>
      </c>
      <c r="BO5708" s="141">
        <v>2015</v>
      </c>
      <c r="BP5708" s="143" t="s">
        <v>27790</v>
      </c>
      <c r="BQ5708" s="143" t="s">
        <v>17560</v>
      </c>
    </row>
    <row r="5709" spans="15:69" x14ac:dyDescent="0.25">
      <c r="O5709" s="225" t="str">
        <f t="shared" si="1299"/>
        <v/>
      </c>
      <c r="BF5709" s="141">
        <v>91005</v>
      </c>
      <c r="BG5709" s="142" t="s">
        <v>4368</v>
      </c>
      <c r="BH5709" s="141" t="s">
        <v>180</v>
      </c>
      <c r="BI5709" s="141" t="s">
        <v>178</v>
      </c>
      <c r="BJ5709" s="141" t="s">
        <v>4369</v>
      </c>
      <c r="BK5709" s="141" t="s">
        <v>4123</v>
      </c>
      <c r="BL5709" s="141" t="s">
        <v>4370</v>
      </c>
      <c r="BM5709" s="141">
        <v>48.271169999999998</v>
      </c>
      <c r="BN5709" s="141">
        <v>-72.17689</v>
      </c>
      <c r="BO5709" s="141">
        <v>1992</v>
      </c>
      <c r="BP5709" s="143" t="s">
        <v>1686</v>
      </c>
      <c r="BQ5709" s="143" t="s">
        <v>17560</v>
      </c>
    </row>
    <row r="5710" spans="15:69" x14ac:dyDescent="0.25">
      <c r="O5710" s="225" t="str">
        <f t="shared" ref="O5710:O5773" si="1300">IF(OR(B5710="",C5710="",G5710="",H5710="",I5710="",AND(J5710="",BW5710=FALSE),AND(K5710="",BX5710=FALSE),AND(L5710="",BY5710=FALSE),AND(M5710="",BZ5710=FALSE)),"",(IF(AND(100&gt;=CG5710,CG5710&gt;80),"A",IF(AND(80&gt;=CG5710,CG5710&gt;60),"B",IF(AND(60&gt;=CG5710,CG5710&gt;40),"C",IF(AND(40&gt;=CG5710,CG5710&gt;20),"D","E"))))))</f>
        <v/>
      </c>
      <c r="BF5710" s="141">
        <v>91005</v>
      </c>
      <c r="BG5710" s="142" t="s">
        <v>4371</v>
      </c>
      <c r="BH5710" s="141" t="s">
        <v>180</v>
      </c>
      <c r="BI5710" s="141" t="s">
        <v>191</v>
      </c>
      <c r="BJ5710" s="141" t="s">
        <v>4372</v>
      </c>
      <c r="BK5710" s="141" t="s">
        <v>4373</v>
      </c>
      <c r="BL5710" s="141" t="s">
        <v>4374</v>
      </c>
      <c r="BM5710" s="141">
        <v>48.254019999999997</v>
      </c>
      <c r="BN5710" s="141">
        <v>-72.187790000000007</v>
      </c>
      <c r="BO5710" s="141">
        <v>1992</v>
      </c>
      <c r="BP5710" s="143"/>
      <c r="BQ5710" s="143" t="s">
        <v>17560</v>
      </c>
    </row>
    <row r="5711" spans="15:69" x14ac:dyDescent="0.25">
      <c r="O5711" s="225" t="str">
        <f t="shared" si="1300"/>
        <v/>
      </c>
      <c r="BF5711" s="141">
        <v>91005</v>
      </c>
      <c r="BG5711" s="142" t="s">
        <v>4375</v>
      </c>
      <c r="BH5711" s="141" t="s">
        <v>478</v>
      </c>
      <c r="BI5711" s="141" t="s">
        <v>177</v>
      </c>
      <c r="BJ5711" s="141"/>
      <c r="BK5711" s="141" t="s">
        <v>4376</v>
      </c>
      <c r="BL5711" s="141" t="s">
        <v>4377</v>
      </c>
      <c r="BM5711" s="141">
        <v>48.20299</v>
      </c>
      <c r="BN5711" s="141">
        <v>-72.241439999999997</v>
      </c>
      <c r="BO5711" s="141">
        <v>2014</v>
      </c>
      <c r="BP5711" s="143"/>
      <c r="BQ5711" s="143" t="s">
        <v>17560</v>
      </c>
    </row>
    <row r="5712" spans="15:69" x14ac:dyDescent="0.25">
      <c r="O5712" s="225" t="str">
        <f t="shared" si="1300"/>
        <v/>
      </c>
      <c r="BF5712" s="141">
        <v>91010</v>
      </c>
      <c r="BG5712" s="142" t="s">
        <v>4383</v>
      </c>
      <c r="BH5712" s="141" t="s">
        <v>478</v>
      </c>
      <c r="BI5712" s="141" t="s">
        <v>186</v>
      </c>
      <c r="BJ5712" s="141"/>
      <c r="BK5712" s="141" t="s">
        <v>4384</v>
      </c>
      <c r="BL5712" s="141" t="s">
        <v>4385</v>
      </c>
      <c r="BM5712" s="141">
        <v>48.321156000000002</v>
      </c>
      <c r="BN5712" s="141">
        <v>-71.971980000000002</v>
      </c>
      <c r="BO5712" s="141">
        <v>2009</v>
      </c>
      <c r="BP5712" s="143"/>
      <c r="BQ5712" s="143" t="s">
        <v>17560</v>
      </c>
    </row>
    <row r="5713" spans="15:69" x14ac:dyDescent="0.25">
      <c r="O5713" s="225" t="str">
        <f t="shared" si="1300"/>
        <v/>
      </c>
      <c r="BF5713" s="141">
        <v>91010</v>
      </c>
      <c r="BG5713" s="142" t="s">
        <v>4386</v>
      </c>
      <c r="BH5713" s="141" t="s">
        <v>478</v>
      </c>
      <c r="BI5713" s="141" t="s">
        <v>176</v>
      </c>
      <c r="BJ5713" s="141"/>
      <c r="BK5713" s="141" t="s">
        <v>2828</v>
      </c>
      <c r="BL5713" s="141" t="s">
        <v>4387</v>
      </c>
      <c r="BM5713" s="141">
        <v>48.3142393771301</v>
      </c>
      <c r="BN5713" s="141">
        <v>-71.985674598010405</v>
      </c>
      <c r="BO5713" s="141">
        <v>2009</v>
      </c>
      <c r="BP5713" s="143"/>
      <c r="BQ5713" s="143" t="s">
        <v>17560</v>
      </c>
    </row>
    <row r="5714" spans="15:69" x14ac:dyDescent="0.25">
      <c r="O5714" s="225" t="str">
        <f t="shared" si="1300"/>
        <v/>
      </c>
      <c r="BF5714" s="141">
        <v>91010</v>
      </c>
      <c r="BG5714" s="142" t="s">
        <v>4388</v>
      </c>
      <c r="BH5714" s="141" t="s">
        <v>478</v>
      </c>
      <c r="BI5714" s="141" t="s">
        <v>177</v>
      </c>
      <c r="BJ5714" s="141"/>
      <c r="BK5714" s="141" t="s">
        <v>2828</v>
      </c>
      <c r="BL5714" s="141" t="s">
        <v>4389</v>
      </c>
      <c r="BM5714" s="141">
        <v>48.314053000000001</v>
      </c>
      <c r="BN5714" s="141">
        <v>-71.985730000000004</v>
      </c>
      <c r="BO5714" s="141">
        <v>2009</v>
      </c>
      <c r="BP5714" s="143"/>
      <c r="BQ5714" s="143" t="s">
        <v>17560</v>
      </c>
    </row>
    <row r="5715" spans="15:69" x14ac:dyDescent="0.25">
      <c r="O5715" s="225" t="str">
        <f t="shared" si="1300"/>
        <v/>
      </c>
      <c r="BF5715" s="141">
        <v>91042</v>
      </c>
      <c r="BG5715" s="142" t="s">
        <v>4565</v>
      </c>
      <c r="BH5715" s="141" t="s">
        <v>180</v>
      </c>
      <c r="BI5715" s="141" t="s">
        <v>178</v>
      </c>
      <c r="BJ5715" s="141" t="s">
        <v>4573</v>
      </c>
      <c r="BK5715" s="141" t="s">
        <v>4574</v>
      </c>
      <c r="BL5715" s="141" t="s">
        <v>4575</v>
      </c>
      <c r="BM5715" s="141">
        <v>48.6391638641025</v>
      </c>
      <c r="BN5715" s="141">
        <v>-72.436885178104603</v>
      </c>
      <c r="BO5715" s="141">
        <v>1985</v>
      </c>
      <c r="BP5715" s="143" t="s">
        <v>24312</v>
      </c>
      <c r="BQ5715" s="143" t="s">
        <v>17560</v>
      </c>
    </row>
    <row r="5716" spans="15:69" x14ac:dyDescent="0.25">
      <c r="O5716" s="225" t="str">
        <f t="shared" si="1300"/>
        <v/>
      </c>
      <c r="BF5716" s="141">
        <v>93025</v>
      </c>
      <c r="BG5716" s="142" t="s">
        <v>26519</v>
      </c>
      <c r="BH5716" s="141" t="s">
        <v>478</v>
      </c>
      <c r="BI5716" s="141" t="s">
        <v>176</v>
      </c>
      <c r="BJ5716" s="141" t="s">
        <v>1727</v>
      </c>
      <c r="BK5716" s="141" t="s">
        <v>4776</v>
      </c>
      <c r="BL5716" s="141" t="s">
        <v>4777</v>
      </c>
      <c r="BM5716" s="141">
        <v>45.493670000000002</v>
      </c>
      <c r="BN5716" s="141">
        <v>-74.022229999999993</v>
      </c>
      <c r="BO5716" s="141">
        <v>2012</v>
      </c>
      <c r="BP5716" s="143" t="s">
        <v>26792</v>
      </c>
      <c r="BQ5716" s="143" t="s">
        <v>17560</v>
      </c>
    </row>
    <row r="5717" spans="15:69" x14ac:dyDescent="0.25">
      <c r="O5717" s="225" t="str">
        <f t="shared" si="1300"/>
        <v/>
      </c>
      <c r="BF5717" s="141">
        <v>93042</v>
      </c>
      <c r="BG5717" s="142" t="s">
        <v>4725</v>
      </c>
      <c r="BH5717" s="141" t="s">
        <v>180</v>
      </c>
      <c r="BI5717" s="141" t="s">
        <v>191</v>
      </c>
      <c r="BJ5717" s="141" t="s">
        <v>4726</v>
      </c>
      <c r="BK5717" s="141"/>
      <c r="BL5717" s="141" t="s">
        <v>4727</v>
      </c>
      <c r="BM5717" s="141">
        <v>48.507770000000001</v>
      </c>
      <c r="BN5717" s="141">
        <v>-71.650080000000003</v>
      </c>
      <c r="BO5717" s="141">
        <v>2013</v>
      </c>
      <c r="BP5717" s="143"/>
      <c r="BQ5717" s="143" t="s">
        <v>17560</v>
      </c>
    </row>
    <row r="5718" spans="15:69" x14ac:dyDescent="0.25">
      <c r="O5718" s="225" t="str">
        <f t="shared" si="1300"/>
        <v/>
      </c>
      <c r="BF5718" s="141">
        <v>93045</v>
      </c>
      <c r="BG5718" s="142" t="s">
        <v>26966</v>
      </c>
      <c r="BH5718" s="141" t="s">
        <v>180</v>
      </c>
      <c r="BI5718" s="141" t="s">
        <v>191</v>
      </c>
      <c r="BJ5718" s="141" t="s">
        <v>27231</v>
      </c>
      <c r="BK5718" s="141" t="s">
        <v>12301</v>
      </c>
      <c r="BL5718" s="141" t="s">
        <v>1616</v>
      </c>
      <c r="BM5718" s="141">
        <v>48.591479999999997</v>
      </c>
      <c r="BN5718" s="141">
        <v>-71.548959999999994</v>
      </c>
      <c r="BO5718" s="141">
        <v>2014</v>
      </c>
      <c r="BP5718" s="143" t="s">
        <v>27791</v>
      </c>
      <c r="BQ5718" s="143" t="s">
        <v>17560</v>
      </c>
    </row>
    <row r="5719" spans="15:69" x14ac:dyDescent="0.25">
      <c r="O5719" s="225" t="str">
        <f t="shared" si="1300"/>
        <v/>
      </c>
      <c r="BF5719" s="141">
        <v>93045</v>
      </c>
      <c r="BG5719" s="142" t="s">
        <v>26967</v>
      </c>
      <c r="BH5719" s="141" t="s">
        <v>180</v>
      </c>
      <c r="BI5719" s="141" t="s">
        <v>191</v>
      </c>
      <c r="BJ5719" s="141" t="s">
        <v>27232</v>
      </c>
      <c r="BK5719" s="141" t="s">
        <v>27349</v>
      </c>
      <c r="BL5719" s="141" t="s">
        <v>27501</v>
      </c>
      <c r="BM5719" s="141">
        <v>48.594349999999999</v>
      </c>
      <c r="BN5719" s="141">
        <v>-71.553190000000001</v>
      </c>
      <c r="BO5719" s="141">
        <v>2014</v>
      </c>
      <c r="BP5719" s="143" t="s">
        <v>27791</v>
      </c>
      <c r="BQ5719" s="143" t="s">
        <v>17560</v>
      </c>
    </row>
    <row r="5720" spans="15:69" x14ac:dyDescent="0.25">
      <c r="O5720" s="225" t="str">
        <f t="shared" si="1300"/>
        <v/>
      </c>
      <c r="BF5720" s="141">
        <v>93045</v>
      </c>
      <c r="BG5720" s="142" t="s">
        <v>26968</v>
      </c>
      <c r="BH5720" s="141" t="s">
        <v>478</v>
      </c>
      <c r="BI5720" s="141" t="s">
        <v>176</v>
      </c>
      <c r="BJ5720" s="141" t="s">
        <v>12870</v>
      </c>
      <c r="BK5720" s="141"/>
      <c r="BL5720" s="141" t="s">
        <v>27502</v>
      </c>
      <c r="BM5720" s="141">
        <v>48.586030000000001</v>
      </c>
      <c r="BN5720" s="141">
        <v>-71.534139999999994</v>
      </c>
      <c r="BO5720" s="141">
        <v>2013</v>
      </c>
      <c r="BP5720" s="143" t="s">
        <v>27792</v>
      </c>
      <c r="BQ5720" s="143" t="s">
        <v>17560</v>
      </c>
    </row>
    <row r="5721" spans="15:69" x14ac:dyDescent="0.25">
      <c r="O5721" s="225" t="str">
        <f t="shared" si="1300"/>
        <v/>
      </c>
      <c r="BF5721" s="141">
        <v>93045</v>
      </c>
      <c r="BG5721" s="142" t="s">
        <v>26969</v>
      </c>
      <c r="BH5721" s="141" t="s">
        <v>180</v>
      </c>
      <c r="BI5721" s="141" t="s">
        <v>191</v>
      </c>
      <c r="BJ5721" s="141" t="s">
        <v>27233</v>
      </c>
      <c r="BK5721" s="141"/>
      <c r="BL5721" s="141" t="s">
        <v>27503</v>
      </c>
      <c r="BM5721" s="141">
        <v>48.584589999999999</v>
      </c>
      <c r="BN5721" s="141">
        <v>-71.532499999999999</v>
      </c>
      <c r="BO5721" s="141">
        <v>2013</v>
      </c>
      <c r="BP5721" s="143" t="s">
        <v>27793</v>
      </c>
      <c r="BQ5721" s="143" t="s">
        <v>17560</v>
      </c>
    </row>
    <row r="5722" spans="15:69" x14ac:dyDescent="0.25">
      <c r="O5722" s="225" t="str">
        <f t="shared" si="1300"/>
        <v/>
      </c>
      <c r="BF5722" s="141">
        <v>93045</v>
      </c>
      <c r="BG5722" s="142" t="s">
        <v>26970</v>
      </c>
      <c r="BH5722" s="141" t="s">
        <v>478</v>
      </c>
      <c r="BI5722" s="141" t="s">
        <v>176</v>
      </c>
      <c r="BJ5722" s="141" t="s">
        <v>3828</v>
      </c>
      <c r="BK5722" s="141"/>
      <c r="BL5722" s="141" t="s">
        <v>27504</v>
      </c>
      <c r="BM5722" s="141">
        <v>48.586039999999997</v>
      </c>
      <c r="BN5722" s="141">
        <v>-71.534170000000003</v>
      </c>
      <c r="BO5722" s="141">
        <v>1960</v>
      </c>
      <c r="BP5722" s="143" t="s">
        <v>27794</v>
      </c>
      <c r="BQ5722" s="143" t="s">
        <v>17560</v>
      </c>
    </row>
    <row r="5723" spans="15:69" x14ac:dyDescent="0.25">
      <c r="O5723" s="225" t="str">
        <f t="shared" si="1300"/>
        <v/>
      </c>
      <c r="BF5723" s="141">
        <v>93045</v>
      </c>
      <c r="BG5723" s="142" t="s">
        <v>26971</v>
      </c>
      <c r="BH5723" s="141" t="s">
        <v>180</v>
      </c>
      <c r="BI5723" s="141" t="s">
        <v>178</v>
      </c>
      <c r="BJ5723" s="141" t="s">
        <v>1580</v>
      </c>
      <c r="BK5723" s="141"/>
      <c r="BL5723" s="141" t="s">
        <v>27505</v>
      </c>
      <c r="BM5723" s="141">
        <v>48.595419999999997</v>
      </c>
      <c r="BN5723" s="141">
        <v>-71.552099999999996</v>
      </c>
      <c r="BO5723" s="141">
        <v>1978</v>
      </c>
      <c r="BP5723" s="143"/>
      <c r="BQ5723" s="143" t="s">
        <v>17560</v>
      </c>
    </row>
    <row r="5724" spans="15:69" x14ac:dyDescent="0.25">
      <c r="O5724" s="225" t="str">
        <f t="shared" si="1300"/>
        <v/>
      </c>
      <c r="BF5724" s="141">
        <v>93065</v>
      </c>
      <c r="BG5724" s="142" t="s">
        <v>2901</v>
      </c>
      <c r="BH5724" s="141" t="s">
        <v>478</v>
      </c>
      <c r="BI5724" s="141" t="s">
        <v>186</v>
      </c>
      <c r="BJ5724" s="141"/>
      <c r="BK5724" s="141"/>
      <c r="BL5724" s="141" t="s">
        <v>771</v>
      </c>
      <c r="BM5724" s="141">
        <v>48.701099999999997</v>
      </c>
      <c r="BN5724" s="141">
        <v>-71.748059999999995</v>
      </c>
      <c r="BO5724" s="141">
        <v>1990</v>
      </c>
      <c r="BP5724" s="143" t="s">
        <v>480</v>
      </c>
      <c r="BQ5724" s="143" t="s">
        <v>17560</v>
      </c>
    </row>
    <row r="5725" spans="15:69" x14ac:dyDescent="0.25">
      <c r="O5725" s="225" t="str">
        <f t="shared" si="1300"/>
        <v/>
      </c>
      <c r="BF5725" s="141">
        <v>94068</v>
      </c>
      <c r="BG5725" s="142" t="s">
        <v>5126</v>
      </c>
      <c r="BH5725" s="141" t="s">
        <v>180</v>
      </c>
      <c r="BI5725" s="141" t="s">
        <v>191</v>
      </c>
      <c r="BJ5725" s="141" t="s">
        <v>5127</v>
      </c>
      <c r="BK5725" s="141" t="s">
        <v>2509</v>
      </c>
      <c r="BL5725" s="141" t="s">
        <v>5128</v>
      </c>
      <c r="BM5725" s="141">
        <v>48.316677953047702</v>
      </c>
      <c r="BN5725" s="141">
        <v>-70.856040847794702</v>
      </c>
      <c r="BO5725" s="141">
        <v>1989</v>
      </c>
      <c r="BP5725" s="143" t="s">
        <v>483</v>
      </c>
      <c r="BQ5725" s="143" t="s">
        <v>17560</v>
      </c>
    </row>
    <row r="5726" spans="15:69" x14ac:dyDescent="0.25">
      <c r="O5726" s="225" t="str">
        <f t="shared" si="1300"/>
        <v/>
      </c>
      <c r="BF5726" s="141">
        <v>94068</v>
      </c>
      <c r="BG5726" s="142" t="s">
        <v>5129</v>
      </c>
      <c r="BH5726" s="141" t="s">
        <v>180</v>
      </c>
      <c r="BI5726" s="141" t="s">
        <v>191</v>
      </c>
      <c r="BJ5726" s="141" t="s">
        <v>5130</v>
      </c>
      <c r="BK5726" s="141" t="s">
        <v>5131</v>
      </c>
      <c r="BL5726" s="141" t="s">
        <v>1221</v>
      </c>
      <c r="BM5726" s="141">
        <v>48.317900000000002</v>
      </c>
      <c r="BN5726" s="141">
        <v>-70.849000000000004</v>
      </c>
      <c r="BO5726" s="141">
        <v>1989</v>
      </c>
      <c r="BP5726" s="143" t="s">
        <v>483</v>
      </c>
      <c r="BQ5726" s="143" t="s">
        <v>17560</v>
      </c>
    </row>
    <row r="5727" spans="15:69" x14ac:dyDescent="0.25">
      <c r="O5727" s="225" t="str">
        <f t="shared" si="1300"/>
        <v/>
      </c>
      <c r="BF5727" s="141">
        <v>94068</v>
      </c>
      <c r="BG5727" s="142" t="s">
        <v>5132</v>
      </c>
      <c r="BH5727" s="141" t="s">
        <v>180</v>
      </c>
      <c r="BI5727" s="141" t="s">
        <v>191</v>
      </c>
      <c r="BJ5727" s="141" t="s">
        <v>5133</v>
      </c>
      <c r="BK5727" s="141" t="s">
        <v>5134</v>
      </c>
      <c r="BL5727" s="141" t="s">
        <v>5135</v>
      </c>
      <c r="BM5727" s="141">
        <v>48.337466355444199</v>
      </c>
      <c r="BN5727" s="141">
        <v>-70.880305430900094</v>
      </c>
      <c r="BO5727" s="141">
        <v>1989</v>
      </c>
      <c r="BP5727" s="143" t="s">
        <v>483</v>
      </c>
      <c r="BQ5727" s="143" t="s">
        <v>17560</v>
      </c>
    </row>
    <row r="5728" spans="15:69" x14ac:dyDescent="0.25">
      <c r="O5728" s="225" t="str">
        <f t="shared" si="1300"/>
        <v/>
      </c>
      <c r="BF5728" s="141">
        <v>94068</v>
      </c>
      <c r="BG5728" s="142" t="s">
        <v>5136</v>
      </c>
      <c r="BH5728" s="141" t="s">
        <v>180</v>
      </c>
      <c r="BI5728" s="141" t="s">
        <v>191</v>
      </c>
      <c r="BJ5728" s="141" t="s">
        <v>5137</v>
      </c>
      <c r="BK5728" s="141" t="s">
        <v>5138</v>
      </c>
      <c r="BL5728" s="141" t="s">
        <v>774</v>
      </c>
      <c r="BM5728" s="141">
        <v>48.3264</v>
      </c>
      <c r="BN5728" s="141">
        <v>-70.834599999999995</v>
      </c>
      <c r="BO5728" s="141">
        <v>1989</v>
      </c>
      <c r="BP5728" s="143" t="s">
        <v>483</v>
      </c>
      <c r="BQ5728" s="143" t="s">
        <v>17560</v>
      </c>
    </row>
    <row r="5729" spans="15:69" x14ac:dyDescent="0.25">
      <c r="O5729" s="225" t="str">
        <f t="shared" si="1300"/>
        <v/>
      </c>
      <c r="BF5729" s="141">
        <v>94068</v>
      </c>
      <c r="BG5729" s="142" t="s">
        <v>5139</v>
      </c>
      <c r="BH5729" s="141" t="s">
        <v>180</v>
      </c>
      <c r="BI5729" s="141" t="s">
        <v>191</v>
      </c>
      <c r="BJ5729" s="141" t="s">
        <v>5140</v>
      </c>
      <c r="BK5729" s="141" t="s">
        <v>5141</v>
      </c>
      <c r="BL5729" s="141" t="s">
        <v>4872</v>
      </c>
      <c r="BM5729" s="141">
        <v>48.324199999999998</v>
      </c>
      <c r="BN5729" s="141">
        <v>-70.912000000000006</v>
      </c>
      <c r="BO5729" s="141">
        <v>1992</v>
      </c>
      <c r="BP5729" s="143" t="s">
        <v>483</v>
      </c>
      <c r="BQ5729" s="143" t="s">
        <v>17560</v>
      </c>
    </row>
    <row r="5730" spans="15:69" x14ac:dyDescent="0.25">
      <c r="O5730" s="225" t="str">
        <f t="shared" si="1300"/>
        <v/>
      </c>
      <c r="BF5730" s="141">
        <v>94068</v>
      </c>
      <c r="BG5730" s="142" t="s">
        <v>5142</v>
      </c>
      <c r="BH5730" s="141" t="s">
        <v>180</v>
      </c>
      <c r="BI5730" s="141" t="s">
        <v>191</v>
      </c>
      <c r="BJ5730" s="141" t="s">
        <v>5143</v>
      </c>
      <c r="BK5730" s="141" t="s">
        <v>5144</v>
      </c>
      <c r="BL5730" s="141" t="s">
        <v>4938</v>
      </c>
      <c r="BM5730" s="141">
        <v>48.332118547888697</v>
      </c>
      <c r="BN5730" s="141">
        <v>-70.908119316610197</v>
      </c>
      <c r="BO5730" s="141">
        <v>1992</v>
      </c>
      <c r="BP5730" s="143" t="s">
        <v>483</v>
      </c>
      <c r="BQ5730" s="143" t="s">
        <v>17560</v>
      </c>
    </row>
    <row r="5731" spans="15:69" x14ac:dyDescent="0.25">
      <c r="O5731" s="225" t="str">
        <f t="shared" si="1300"/>
        <v/>
      </c>
      <c r="BF5731" s="141">
        <v>94215</v>
      </c>
      <c r="BG5731" s="142" t="s">
        <v>26972</v>
      </c>
      <c r="BH5731" s="141" t="s">
        <v>180</v>
      </c>
      <c r="BI5731" s="141" t="s">
        <v>178</v>
      </c>
      <c r="BJ5731" s="141"/>
      <c r="BK5731" s="141" t="s">
        <v>11321</v>
      </c>
      <c r="BL5731" s="141" t="s">
        <v>1616</v>
      </c>
      <c r="BM5731" s="141">
        <v>48.255279999999999</v>
      </c>
      <c r="BN5731" s="141">
        <v>-70.413929999999993</v>
      </c>
      <c r="BO5731" s="141">
        <v>1978</v>
      </c>
      <c r="BP5731" s="143" t="s">
        <v>27795</v>
      </c>
      <c r="BQ5731" s="143" t="s">
        <v>17560</v>
      </c>
    </row>
    <row r="5732" spans="15:69" x14ac:dyDescent="0.25">
      <c r="O5732" s="225" t="str">
        <f t="shared" si="1300"/>
        <v/>
      </c>
      <c r="BF5732" s="141">
        <v>94220</v>
      </c>
      <c r="BG5732" s="142" t="s">
        <v>2906</v>
      </c>
      <c r="BH5732" s="141" t="s">
        <v>478</v>
      </c>
      <c r="BI5732" s="141" t="s">
        <v>176</v>
      </c>
      <c r="BJ5732" s="141"/>
      <c r="BK5732" s="141" t="s">
        <v>2907</v>
      </c>
      <c r="BL5732" s="141" t="s">
        <v>2908</v>
      </c>
      <c r="BM5732" s="141">
        <v>48.093159999999997</v>
      </c>
      <c r="BN5732" s="141">
        <v>-70.827380000000005</v>
      </c>
      <c r="BO5732" s="141">
        <v>1997</v>
      </c>
      <c r="BP5732" s="143" t="s">
        <v>480</v>
      </c>
      <c r="BQ5732" s="143" t="s">
        <v>17560</v>
      </c>
    </row>
    <row r="5733" spans="15:69" x14ac:dyDescent="0.25">
      <c r="O5733" s="225" t="str">
        <f t="shared" si="1300"/>
        <v/>
      </c>
      <c r="BF5733" s="141">
        <v>94220</v>
      </c>
      <c r="BG5733" s="142" t="s">
        <v>2921</v>
      </c>
      <c r="BH5733" s="141" t="s">
        <v>478</v>
      </c>
      <c r="BI5733" s="141" t="s">
        <v>176</v>
      </c>
      <c r="BJ5733" s="141"/>
      <c r="BK5733" s="141" t="s">
        <v>1529</v>
      </c>
      <c r="BL5733" s="141" t="s">
        <v>2922</v>
      </c>
      <c r="BM5733" s="141">
        <v>48.181399999999996</v>
      </c>
      <c r="BN5733" s="141">
        <v>-70.846969999999999</v>
      </c>
      <c r="BO5733" s="141">
        <v>1997</v>
      </c>
      <c r="BP5733" s="143" t="s">
        <v>480</v>
      </c>
      <c r="BQ5733" s="143" t="s">
        <v>17560</v>
      </c>
    </row>
    <row r="5734" spans="15:69" x14ac:dyDescent="0.25">
      <c r="O5734" s="225" t="str">
        <f t="shared" si="1300"/>
        <v/>
      </c>
      <c r="BF5734" s="141">
        <v>94240</v>
      </c>
      <c r="BG5734" s="142" t="s">
        <v>4906</v>
      </c>
      <c r="BH5734" s="141" t="s">
        <v>180</v>
      </c>
      <c r="BI5734" s="141" t="s">
        <v>190</v>
      </c>
      <c r="BJ5734" s="141"/>
      <c r="BK5734" s="141" t="s">
        <v>1931</v>
      </c>
      <c r="BL5734" s="141" t="s">
        <v>4907</v>
      </c>
      <c r="BM5734" s="141">
        <v>48.492370000000001</v>
      </c>
      <c r="BN5734" s="141">
        <v>-71.108230000000006</v>
      </c>
      <c r="BO5734" s="141">
        <v>2014</v>
      </c>
      <c r="BP5734" s="143"/>
      <c r="BQ5734" s="143" t="s">
        <v>17560</v>
      </c>
    </row>
    <row r="5735" spans="15:69" x14ac:dyDescent="0.25">
      <c r="O5735" s="225" t="str">
        <f t="shared" si="1300"/>
        <v/>
      </c>
      <c r="BF5735" s="141">
        <v>94240</v>
      </c>
      <c r="BG5735" s="142" t="s">
        <v>4908</v>
      </c>
      <c r="BH5735" s="141" t="s">
        <v>180</v>
      </c>
      <c r="BI5735" s="141" t="s">
        <v>190</v>
      </c>
      <c r="BJ5735" s="141"/>
      <c r="BK5735" s="141" t="s">
        <v>4909</v>
      </c>
      <c r="BL5735" s="141" t="s">
        <v>4910</v>
      </c>
      <c r="BM5735" s="141">
        <v>48.533810000000003</v>
      </c>
      <c r="BN5735" s="141">
        <v>-71.07732</v>
      </c>
      <c r="BO5735" s="141">
        <v>2012</v>
      </c>
      <c r="BP5735" s="143"/>
      <c r="BQ5735" s="143" t="s">
        <v>17560</v>
      </c>
    </row>
    <row r="5736" spans="15:69" x14ac:dyDescent="0.25">
      <c r="O5736" s="225" t="str">
        <f t="shared" si="1300"/>
        <v/>
      </c>
      <c r="BF5736" s="141">
        <v>94240</v>
      </c>
      <c r="BG5736" s="142" t="s">
        <v>4911</v>
      </c>
      <c r="BH5736" s="141" t="s">
        <v>180</v>
      </c>
      <c r="BI5736" s="141" t="s">
        <v>190</v>
      </c>
      <c r="BJ5736" s="141" t="s">
        <v>4912</v>
      </c>
      <c r="BK5736" s="141" t="s">
        <v>4913</v>
      </c>
      <c r="BL5736" s="141" t="s">
        <v>4090</v>
      </c>
      <c r="BM5736" s="141">
        <v>48.53105</v>
      </c>
      <c r="BN5736" s="141">
        <v>-71.092569999999995</v>
      </c>
      <c r="BO5736" s="141">
        <v>2014</v>
      </c>
      <c r="BP5736" s="143"/>
      <c r="BQ5736" s="143" t="s">
        <v>17560</v>
      </c>
    </row>
    <row r="5737" spans="15:69" x14ac:dyDescent="0.25">
      <c r="O5737" s="225" t="str">
        <f t="shared" si="1300"/>
        <v/>
      </c>
      <c r="BF5737" s="141">
        <v>94240</v>
      </c>
      <c r="BG5737" s="142" t="s">
        <v>4914</v>
      </c>
      <c r="BH5737" s="141" t="s">
        <v>180</v>
      </c>
      <c r="BI5737" s="141" t="s">
        <v>1269</v>
      </c>
      <c r="BJ5737" s="141" t="s">
        <v>4915</v>
      </c>
      <c r="BK5737" s="141" t="s">
        <v>1679</v>
      </c>
      <c r="BL5737" s="141" t="s">
        <v>4905</v>
      </c>
      <c r="BM5737" s="141">
        <v>48.490949999999998</v>
      </c>
      <c r="BN5737" s="141">
        <v>-71.114339999999999</v>
      </c>
      <c r="BO5737" s="141">
        <v>2013</v>
      </c>
      <c r="BP5737" s="143"/>
      <c r="BQ5737" s="143" t="s">
        <v>17560</v>
      </c>
    </row>
    <row r="5738" spans="15:69" x14ac:dyDescent="0.25">
      <c r="O5738" s="225" t="str">
        <f t="shared" si="1300"/>
        <v/>
      </c>
      <c r="BF5738" s="141">
        <v>94240</v>
      </c>
      <c r="BG5738" s="142" t="s">
        <v>4916</v>
      </c>
      <c r="BH5738" s="141" t="s">
        <v>478</v>
      </c>
      <c r="BI5738" s="141" t="s">
        <v>176</v>
      </c>
      <c r="BJ5738" s="141"/>
      <c r="BK5738" s="141"/>
      <c r="BL5738" s="141" t="s">
        <v>4917</v>
      </c>
      <c r="BM5738" s="141">
        <v>48.526775000000001</v>
      </c>
      <c r="BN5738" s="141">
        <v>-71.042286000000004</v>
      </c>
      <c r="BO5738" s="141">
        <v>1988</v>
      </c>
      <c r="BP5738" s="143" t="s">
        <v>24349</v>
      </c>
      <c r="BQ5738" s="143" t="s">
        <v>17560</v>
      </c>
    </row>
    <row r="5739" spans="15:69" x14ac:dyDescent="0.25">
      <c r="O5739" s="225" t="str">
        <f t="shared" si="1300"/>
        <v/>
      </c>
      <c r="BF5739" s="141">
        <v>94245</v>
      </c>
      <c r="BG5739" s="142" t="s">
        <v>5442</v>
      </c>
      <c r="BH5739" s="141" t="s">
        <v>478</v>
      </c>
      <c r="BI5739" s="141" t="s">
        <v>176</v>
      </c>
      <c r="BJ5739" s="141" t="s">
        <v>5443</v>
      </c>
      <c r="BK5739" s="141"/>
      <c r="BL5739" s="141" t="s">
        <v>5425</v>
      </c>
      <c r="BM5739" s="141">
        <v>48.652268743934599</v>
      </c>
      <c r="BN5739" s="141">
        <v>-70.879178747821797</v>
      </c>
      <c r="BO5739" s="141">
        <v>2012</v>
      </c>
      <c r="BP5739" s="143" t="s">
        <v>27796</v>
      </c>
      <c r="BQ5739" s="143" t="s">
        <v>17560</v>
      </c>
    </row>
    <row r="5740" spans="15:69" x14ac:dyDescent="0.25">
      <c r="O5740" s="225" t="str">
        <f t="shared" si="1300"/>
        <v/>
      </c>
      <c r="BF5740" s="141">
        <v>94250</v>
      </c>
      <c r="BG5740" s="142" t="s">
        <v>2784</v>
      </c>
      <c r="BH5740" s="141" t="s">
        <v>180</v>
      </c>
      <c r="BI5740" s="141" t="s">
        <v>191</v>
      </c>
      <c r="BJ5740" s="141" t="s">
        <v>2785</v>
      </c>
      <c r="BK5740" s="141" t="s">
        <v>2786</v>
      </c>
      <c r="BL5740" s="141" t="s">
        <v>2787</v>
      </c>
      <c r="BM5740" s="141">
        <v>48.643749999999997</v>
      </c>
      <c r="BN5740" s="141">
        <v>-71.370760000000004</v>
      </c>
      <c r="BO5740" s="141">
        <v>2011</v>
      </c>
      <c r="BP5740" s="143"/>
      <c r="BQ5740" s="143" t="s">
        <v>17560</v>
      </c>
    </row>
    <row r="5741" spans="15:69" x14ac:dyDescent="0.25">
      <c r="O5741" s="225" t="str">
        <f t="shared" si="1300"/>
        <v/>
      </c>
      <c r="BF5741" s="141">
        <v>94250</v>
      </c>
      <c r="BG5741" s="142" t="s">
        <v>2788</v>
      </c>
      <c r="BH5741" s="141" t="s">
        <v>180</v>
      </c>
      <c r="BI5741" s="141" t="s">
        <v>191</v>
      </c>
      <c r="BJ5741" s="141" t="s">
        <v>2789</v>
      </c>
      <c r="BK5741" s="141"/>
      <c r="BL5741" s="141" t="s">
        <v>2790</v>
      </c>
      <c r="BM5741" s="141">
        <v>48.684019999999997</v>
      </c>
      <c r="BN5741" s="141">
        <v>-71.363690000000005</v>
      </c>
      <c r="BO5741" s="141">
        <v>2011</v>
      </c>
      <c r="BP5741" s="143"/>
      <c r="BQ5741" s="143" t="s">
        <v>17560</v>
      </c>
    </row>
    <row r="5742" spans="15:69" x14ac:dyDescent="0.25">
      <c r="O5742" s="225" t="str">
        <f t="shared" si="1300"/>
        <v/>
      </c>
      <c r="BF5742" s="141">
        <v>94255</v>
      </c>
      <c r="BG5742" s="142" t="s">
        <v>2875</v>
      </c>
      <c r="BH5742" s="141" t="s">
        <v>478</v>
      </c>
      <c r="BI5742" s="141" t="s">
        <v>1268</v>
      </c>
      <c r="BJ5742" s="141" t="s">
        <v>2876</v>
      </c>
      <c r="BK5742" s="141"/>
      <c r="BL5742" s="141" t="s">
        <v>2877</v>
      </c>
      <c r="BM5742" s="141">
        <v>48.542250000000003</v>
      </c>
      <c r="BN5742" s="141">
        <v>-71.307299999999998</v>
      </c>
      <c r="BO5742" s="141">
        <v>2010</v>
      </c>
      <c r="BP5742" s="143" t="s">
        <v>27707</v>
      </c>
      <c r="BQ5742" s="143" t="s">
        <v>17560</v>
      </c>
    </row>
    <row r="5743" spans="15:69" x14ac:dyDescent="0.25">
      <c r="O5743" s="225" t="str">
        <f t="shared" si="1300"/>
        <v/>
      </c>
      <c r="BF5743" s="141">
        <v>94255</v>
      </c>
      <c r="BG5743" s="142" t="s">
        <v>2791</v>
      </c>
      <c r="BH5743" s="141" t="s">
        <v>478</v>
      </c>
      <c r="BI5743" s="141" t="s">
        <v>1268</v>
      </c>
      <c r="BJ5743" s="141" t="s">
        <v>2792</v>
      </c>
      <c r="BK5743" s="141"/>
      <c r="BL5743" s="141" t="s">
        <v>2793</v>
      </c>
      <c r="BM5743" s="141">
        <v>48.542900000000003</v>
      </c>
      <c r="BN5743" s="141">
        <v>-71.320809999999994</v>
      </c>
      <c r="BO5743" s="141">
        <v>2010</v>
      </c>
      <c r="BP5743" s="143" t="s">
        <v>27707</v>
      </c>
      <c r="BQ5743" s="143" t="s">
        <v>17560</v>
      </c>
    </row>
    <row r="5744" spans="15:69" x14ac:dyDescent="0.25">
      <c r="O5744" s="225" t="str">
        <f t="shared" si="1300"/>
        <v/>
      </c>
      <c r="BF5744" s="141">
        <v>94255</v>
      </c>
      <c r="BG5744" s="142" t="s">
        <v>2812</v>
      </c>
      <c r="BH5744" s="141" t="s">
        <v>180</v>
      </c>
      <c r="BI5744" s="141" t="s">
        <v>178</v>
      </c>
      <c r="BJ5744" s="141" t="s">
        <v>2813</v>
      </c>
      <c r="BK5744" s="141" t="s">
        <v>2814</v>
      </c>
      <c r="BL5744" s="141" t="s">
        <v>2815</v>
      </c>
      <c r="BM5744" s="141">
        <v>48.548449977728502</v>
      </c>
      <c r="BN5744" s="141">
        <v>-71.326799012761398</v>
      </c>
      <c r="BO5744" s="141">
        <v>1998</v>
      </c>
      <c r="BP5744" s="143" t="s">
        <v>24043</v>
      </c>
      <c r="BQ5744" s="143" t="s">
        <v>17560</v>
      </c>
    </row>
    <row r="5745" spans="15:69" x14ac:dyDescent="0.25">
      <c r="O5745" s="225" t="str">
        <f t="shared" si="1300"/>
        <v/>
      </c>
      <c r="BF5745" s="141">
        <v>94255</v>
      </c>
      <c r="BG5745" s="142" t="s">
        <v>2816</v>
      </c>
      <c r="BH5745" s="141" t="s">
        <v>180</v>
      </c>
      <c r="BI5745" s="141" t="s">
        <v>191</v>
      </c>
      <c r="BJ5745" s="141" t="s">
        <v>2817</v>
      </c>
      <c r="BK5745" s="141" t="s">
        <v>2342</v>
      </c>
      <c r="BL5745" s="141" t="s">
        <v>2818</v>
      </c>
      <c r="BM5745" s="141">
        <v>48.550069678599499</v>
      </c>
      <c r="BN5745" s="141">
        <v>-71.325430116293404</v>
      </c>
      <c r="BO5745" s="141">
        <v>1997</v>
      </c>
      <c r="BP5745" s="143" t="s">
        <v>24044</v>
      </c>
      <c r="BQ5745" s="143" t="s">
        <v>17560</v>
      </c>
    </row>
    <row r="5746" spans="15:69" x14ac:dyDescent="0.25">
      <c r="O5746" s="225" t="str">
        <f t="shared" si="1300"/>
        <v/>
      </c>
      <c r="BF5746" s="141">
        <v>94260</v>
      </c>
      <c r="BG5746" s="142" t="s">
        <v>5444</v>
      </c>
      <c r="BH5746" s="141" t="s">
        <v>180</v>
      </c>
      <c r="BI5746" s="141" t="s">
        <v>178</v>
      </c>
      <c r="BJ5746" s="141"/>
      <c r="BK5746" s="141"/>
      <c r="BL5746" s="141" t="s">
        <v>5445</v>
      </c>
      <c r="BM5746" s="141">
        <v>48.490969999999997</v>
      </c>
      <c r="BN5746" s="141">
        <v>-71.404420000000002</v>
      </c>
      <c r="BO5746" s="141">
        <v>2002</v>
      </c>
      <c r="BP5746" s="143" t="s">
        <v>484</v>
      </c>
      <c r="BQ5746" s="143" t="s">
        <v>17560</v>
      </c>
    </row>
    <row r="5747" spans="15:69" x14ac:dyDescent="0.25">
      <c r="O5747" s="225" t="str">
        <f t="shared" si="1300"/>
        <v/>
      </c>
      <c r="BF5747" s="141">
        <v>94260</v>
      </c>
      <c r="BG5747" s="142" t="s">
        <v>5446</v>
      </c>
      <c r="BH5747" s="141" t="s">
        <v>478</v>
      </c>
      <c r="BI5747" s="141" t="s">
        <v>177</v>
      </c>
      <c r="BJ5747" s="141"/>
      <c r="BK5747" s="141"/>
      <c r="BL5747" s="141" t="s">
        <v>5447</v>
      </c>
      <c r="BM5747" s="141">
        <v>48.488840000000003</v>
      </c>
      <c r="BN5747" s="141">
        <v>-71.402090000000001</v>
      </c>
      <c r="BO5747" s="141">
        <v>1998</v>
      </c>
      <c r="BP5747" s="143" t="s">
        <v>4001</v>
      </c>
      <c r="BQ5747" s="143" t="s">
        <v>17560</v>
      </c>
    </row>
    <row r="5748" spans="15:69" x14ac:dyDescent="0.25">
      <c r="O5748" s="225" t="str">
        <f t="shared" si="1300"/>
        <v/>
      </c>
      <c r="BF5748" s="141">
        <v>97022</v>
      </c>
      <c r="BG5748" s="142" t="s">
        <v>14920</v>
      </c>
      <c r="BH5748" s="141" t="s">
        <v>180</v>
      </c>
      <c r="BI5748" s="141" t="s">
        <v>191</v>
      </c>
      <c r="BJ5748" s="141" t="s">
        <v>14921</v>
      </c>
      <c r="BK5748" s="141" t="s">
        <v>1905</v>
      </c>
      <c r="BL5748" s="141" t="s">
        <v>14922</v>
      </c>
      <c r="BM5748" s="141">
        <v>50.021198300000002</v>
      </c>
      <c r="BN5748" s="141">
        <v>-66.862212600000007</v>
      </c>
      <c r="BO5748" s="141">
        <v>1976</v>
      </c>
      <c r="BP5748" s="143"/>
      <c r="BQ5748" s="143" t="s">
        <v>17560</v>
      </c>
    </row>
    <row r="5749" spans="15:69" x14ac:dyDescent="0.25">
      <c r="O5749" s="225" t="str">
        <f t="shared" si="1300"/>
        <v/>
      </c>
      <c r="BF5749" s="141">
        <v>97022</v>
      </c>
      <c r="BG5749" s="142" t="s">
        <v>14923</v>
      </c>
      <c r="BH5749" s="141" t="s">
        <v>180</v>
      </c>
      <c r="BI5749" s="141" t="s">
        <v>191</v>
      </c>
      <c r="BJ5749" s="141" t="s">
        <v>14924</v>
      </c>
      <c r="BK5749" s="141"/>
      <c r="BL5749" s="141" t="s">
        <v>14925</v>
      </c>
      <c r="BM5749" s="141">
        <v>50.016296523869102</v>
      </c>
      <c r="BN5749" s="141">
        <v>-66.897670000000005</v>
      </c>
      <c r="BO5749" s="141">
        <v>1976</v>
      </c>
      <c r="BP5749" s="143"/>
      <c r="BQ5749" s="143" t="s">
        <v>17560</v>
      </c>
    </row>
    <row r="5750" spans="15:69" x14ac:dyDescent="0.25">
      <c r="O5750" s="225" t="str">
        <f t="shared" si="1300"/>
        <v/>
      </c>
      <c r="BF5750" s="141">
        <v>97035</v>
      </c>
      <c r="BG5750" s="142" t="s">
        <v>23883</v>
      </c>
      <c r="BH5750" s="141" t="s">
        <v>180</v>
      </c>
      <c r="BI5750" s="141" t="s">
        <v>191</v>
      </c>
      <c r="BJ5750" s="141" t="s">
        <v>23884</v>
      </c>
      <c r="BK5750" s="141"/>
      <c r="BL5750" s="141" t="s">
        <v>7996</v>
      </c>
      <c r="BM5750" s="141">
        <v>52.804169999999999</v>
      </c>
      <c r="BN5750" s="141">
        <v>-67.101370000000003</v>
      </c>
      <c r="BO5750" s="141">
        <v>2014</v>
      </c>
      <c r="BP5750" s="143"/>
      <c r="BQ5750" s="143" t="s">
        <v>17560</v>
      </c>
    </row>
    <row r="5751" spans="15:69" x14ac:dyDescent="0.25">
      <c r="O5751" s="225" t="str">
        <f t="shared" si="1300"/>
        <v/>
      </c>
      <c r="BF5751" s="141">
        <v>98030</v>
      </c>
      <c r="BG5751" s="142" t="s">
        <v>2881</v>
      </c>
      <c r="BH5751" s="141" t="s">
        <v>478</v>
      </c>
      <c r="BI5751" s="141" t="s">
        <v>176</v>
      </c>
      <c r="BJ5751" s="141" t="s">
        <v>2882</v>
      </c>
      <c r="BK5751" s="141" t="s">
        <v>2883</v>
      </c>
      <c r="BL5751" s="141" t="s">
        <v>2884</v>
      </c>
      <c r="BM5751" s="141">
        <v>50.229619999999997</v>
      </c>
      <c r="BN5751" s="141">
        <v>-62.117240000000002</v>
      </c>
      <c r="BO5751" s="141">
        <v>1997</v>
      </c>
      <c r="BP5751" s="143" t="s">
        <v>24052</v>
      </c>
      <c r="BQ5751" s="143" t="s">
        <v>17560</v>
      </c>
    </row>
    <row r="5752" spans="15:69" x14ac:dyDescent="0.25">
      <c r="O5752" s="225" t="str">
        <f t="shared" si="1300"/>
        <v/>
      </c>
      <c r="BF5752" s="141">
        <v>98035</v>
      </c>
      <c r="BG5752" s="142" t="s">
        <v>23885</v>
      </c>
      <c r="BH5752" s="141" t="s">
        <v>478</v>
      </c>
      <c r="BI5752" s="141" t="s">
        <v>1268</v>
      </c>
      <c r="BJ5752" s="141" t="s">
        <v>23886</v>
      </c>
      <c r="BK5752" s="141" t="s">
        <v>3361</v>
      </c>
      <c r="BL5752" s="141" t="s">
        <v>23820</v>
      </c>
      <c r="BM5752" s="141">
        <v>50.314140000000002</v>
      </c>
      <c r="BN5752" s="141">
        <v>-62.77899</v>
      </c>
      <c r="BO5752" s="141">
        <v>1996</v>
      </c>
      <c r="BP5752" s="143" t="s">
        <v>480</v>
      </c>
      <c r="BQ5752" s="143" t="s">
        <v>17560</v>
      </c>
    </row>
    <row r="5753" spans="15:69" x14ac:dyDescent="0.25">
      <c r="O5753" s="225" t="str">
        <f t="shared" si="1300"/>
        <v/>
      </c>
      <c r="BF5753" s="141">
        <v>98035</v>
      </c>
      <c r="BG5753" s="142" t="s">
        <v>23887</v>
      </c>
      <c r="BH5753" s="141" t="s">
        <v>180</v>
      </c>
      <c r="BI5753" s="141" t="s">
        <v>191</v>
      </c>
      <c r="BJ5753" s="141"/>
      <c r="BK5753" s="141" t="s">
        <v>3967</v>
      </c>
      <c r="BL5753" s="141" t="s">
        <v>23888</v>
      </c>
      <c r="BM5753" s="141">
        <v>50.285769999999999</v>
      </c>
      <c r="BN5753" s="141">
        <v>-62.811410000000002</v>
      </c>
      <c r="BO5753" s="141">
        <v>1993</v>
      </c>
      <c r="BP5753" s="143" t="s">
        <v>482</v>
      </c>
      <c r="BQ5753" s="143" t="s">
        <v>17560</v>
      </c>
    </row>
    <row r="5754" spans="15:69" x14ac:dyDescent="0.25">
      <c r="O5754" s="225" t="str">
        <f t="shared" si="1300"/>
        <v/>
      </c>
      <c r="BF5754" s="141">
        <v>98035</v>
      </c>
      <c r="BG5754" s="142" t="s">
        <v>23819</v>
      </c>
      <c r="BH5754" s="141" t="s">
        <v>180</v>
      </c>
      <c r="BI5754" s="141" t="s">
        <v>178</v>
      </c>
      <c r="BJ5754" s="141"/>
      <c r="BK5754" s="141" t="s">
        <v>3967</v>
      </c>
      <c r="BL5754" s="141" t="s">
        <v>23820</v>
      </c>
      <c r="BM5754" s="141">
        <v>50.310899999999997</v>
      </c>
      <c r="BN5754" s="141">
        <v>-62.788060000000002</v>
      </c>
      <c r="BO5754" s="141">
        <v>1993</v>
      </c>
      <c r="BP5754" s="143" t="s">
        <v>484</v>
      </c>
      <c r="BQ5754" s="143" t="s">
        <v>17560</v>
      </c>
    </row>
    <row r="5755" spans="15:69" x14ac:dyDescent="0.25">
      <c r="O5755" s="225" t="str">
        <f t="shared" si="1300"/>
        <v/>
      </c>
      <c r="BF5755" s="141">
        <v>98035</v>
      </c>
      <c r="BG5755" s="142" t="s">
        <v>23821</v>
      </c>
      <c r="BH5755" s="141" t="s">
        <v>478</v>
      </c>
      <c r="BI5755" s="141" t="s">
        <v>1268</v>
      </c>
      <c r="BJ5755" s="141" t="s">
        <v>1565</v>
      </c>
      <c r="BK5755" s="141" t="s">
        <v>6014</v>
      </c>
      <c r="BL5755" s="141" t="s">
        <v>23820</v>
      </c>
      <c r="BM5755" s="141">
        <v>50.314140000000002</v>
      </c>
      <c r="BN5755" s="141">
        <v>-62.77899</v>
      </c>
      <c r="BO5755" s="141">
        <v>1996</v>
      </c>
      <c r="BP5755" s="143"/>
      <c r="BQ5755" s="143" t="s">
        <v>17560</v>
      </c>
    </row>
    <row r="5756" spans="15:69" x14ac:dyDescent="0.25">
      <c r="O5756" s="225" t="str">
        <f t="shared" si="1300"/>
        <v/>
      </c>
      <c r="BF5756" s="141">
        <v>98035</v>
      </c>
      <c r="BG5756" s="142" t="s">
        <v>23822</v>
      </c>
      <c r="BH5756" s="141" t="s">
        <v>478</v>
      </c>
      <c r="BI5756" s="141" t="s">
        <v>176</v>
      </c>
      <c r="BJ5756" s="141" t="s">
        <v>4381</v>
      </c>
      <c r="BK5756" s="141" t="s">
        <v>23823</v>
      </c>
      <c r="BL5756" s="141"/>
      <c r="BM5756" s="141">
        <v>50.313690000000001</v>
      </c>
      <c r="BN5756" s="141">
        <v>-62.800060000000002</v>
      </c>
      <c r="BO5756" s="141">
        <v>1991</v>
      </c>
      <c r="BP5756" s="143"/>
      <c r="BQ5756" s="143" t="s">
        <v>17560</v>
      </c>
    </row>
    <row r="5757" spans="15:69" x14ac:dyDescent="0.25">
      <c r="O5757" s="225" t="str">
        <f t="shared" si="1300"/>
        <v/>
      </c>
      <c r="BF5757" s="141">
        <v>98035</v>
      </c>
      <c r="BG5757" s="142" t="s">
        <v>23824</v>
      </c>
      <c r="BH5757" s="141" t="s">
        <v>180</v>
      </c>
      <c r="BI5757" s="141" t="s">
        <v>191</v>
      </c>
      <c r="BJ5757" s="141"/>
      <c r="BK5757" s="141" t="s">
        <v>5581</v>
      </c>
      <c r="BL5757" s="141" t="s">
        <v>23820</v>
      </c>
      <c r="BM5757" s="141">
        <v>50.314120000000003</v>
      </c>
      <c r="BN5757" s="141">
        <v>-62.778970000000001</v>
      </c>
      <c r="BO5757" s="141">
        <v>1993</v>
      </c>
      <c r="BP5757" s="143"/>
      <c r="BQ5757" s="143" t="s">
        <v>17560</v>
      </c>
    </row>
    <row r="5758" spans="15:69" x14ac:dyDescent="0.25">
      <c r="O5758" s="225" t="str">
        <f t="shared" si="1300"/>
        <v/>
      </c>
      <c r="BF5758" s="141">
        <v>98035</v>
      </c>
      <c r="BG5758" s="142" t="s">
        <v>23825</v>
      </c>
      <c r="BH5758" s="141" t="s">
        <v>180</v>
      </c>
      <c r="BI5758" s="141" t="s">
        <v>191</v>
      </c>
      <c r="BJ5758" s="141"/>
      <c r="BK5758" s="141"/>
      <c r="BL5758" s="141" t="s">
        <v>23820</v>
      </c>
      <c r="BM5758" s="141">
        <v>50.308590000000002</v>
      </c>
      <c r="BN5758" s="141">
        <v>-62.794530000000002</v>
      </c>
      <c r="BO5758" s="141">
        <v>1993</v>
      </c>
      <c r="BP5758" s="143"/>
      <c r="BQ5758" s="143" t="s">
        <v>17560</v>
      </c>
    </row>
    <row r="5759" spans="15:69" x14ac:dyDescent="0.25">
      <c r="O5759" s="225" t="str">
        <f t="shared" si="1300"/>
        <v/>
      </c>
      <c r="BF5759" s="141">
        <v>98040</v>
      </c>
      <c r="BG5759" s="142" t="s">
        <v>14864</v>
      </c>
      <c r="BH5759" s="141" t="s">
        <v>478</v>
      </c>
      <c r="BI5759" s="141" t="s">
        <v>177</v>
      </c>
      <c r="BJ5759" s="141"/>
      <c r="BK5759" s="141" t="s">
        <v>14865</v>
      </c>
      <c r="BL5759" s="141" t="s">
        <v>14866</v>
      </c>
      <c r="BM5759" s="141">
        <v>50.254062069622201</v>
      </c>
      <c r="BN5759" s="141">
        <v>-63.604609453360901</v>
      </c>
      <c r="BO5759" s="141">
        <v>1992</v>
      </c>
      <c r="BP5759" s="143"/>
      <c r="BQ5759" s="143" t="s">
        <v>17560</v>
      </c>
    </row>
    <row r="5760" spans="15:69" x14ac:dyDescent="0.25">
      <c r="O5760" s="225" t="str">
        <f t="shared" si="1300"/>
        <v/>
      </c>
      <c r="BF5760" s="141">
        <v>97022</v>
      </c>
      <c r="BG5760" s="142" t="s">
        <v>14926</v>
      </c>
      <c r="BH5760" s="141" t="s">
        <v>180</v>
      </c>
      <c r="BI5760" s="141" t="s">
        <v>191</v>
      </c>
      <c r="BJ5760" s="141" t="s">
        <v>14773</v>
      </c>
      <c r="BK5760" s="141" t="s">
        <v>3278</v>
      </c>
      <c r="BL5760" s="141" t="s">
        <v>14927</v>
      </c>
      <c r="BM5760" s="141">
        <v>50.014294725247602</v>
      </c>
      <c r="BN5760" s="141">
        <v>-66.877759999999995</v>
      </c>
      <c r="BO5760" s="141">
        <v>1998</v>
      </c>
      <c r="BP5760" s="143"/>
      <c r="BQ5760" s="143" t="s">
        <v>17560</v>
      </c>
    </row>
    <row r="5761" spans="15:69" x14ac:dyDescent="0.25">
      <c r="O5761" s="225" t="str">
        <f t="shared" si="1300"/>
        <v/>
      </c>
      <c r="BF5761" s="141">
        <v>97022</v>
      </c>
      <c r="BG5761" s="142" t="s">
        <v>14928</v>
      </c>
      <c r="BH5761" s="141" t="s">
        <v>180</v>
      </c>
      <c r="BI5761" s="141" t="s">
        <v>191</v>
      </c>
      <c r="BJ5761" s="141" t="s">
        <v>10856</v>
      </c>
      <c r="BK5761" s="141"/>
      <c r="BL5761" s="141" t="s">
        <v>14929</v>
      </c>
      <c r="BM5761" s="141">
        <v>50.0174661</v>
      </c>
      <c r="BN5761" s="141">
        <v>-66.884590000000003</v>
      </c>
      <c r="BO5761" s="141">
        <v>2014</v>
      </c>
      <c r="BP5761" s="143"/>
      <c r="BQ5761" s="143" t="s">
        <v>17560</v>
      </c>
    </row>
    <row r="5762" spans="15:69" x14ac:dyDescent="0.25">
      <c r="O5762" s="225" t="str">
        <f t="shared" si="1300"/>
        <v/>
      </c>
      <c r="BF5762" s="141">
        <v>97022</v>
      </c>
      <c r="BG5762" s="142" t="s">
        <v>14930</v>
      </c>
      <c r="BH5762" s="141" t="s">
        <v>180</v>
      </c>
      <c r="BI5762" s="141" t="s">
        <v>191</v>
      </c>
      <c r="BJ5762" s="141" t="s">
        <v>14931</v>
      </c>
      <c r="BK5762" s="141"/>
      <c r="BL5762" s="141" t="s">
        <v>5723</v>
      </c>
      <c r="BM5762" s="141">
        <v>50.031632999999999</v>
      </c>
      <c r="BN5762" s="141">
        <v>-66.875339400000001</v>
      </c>
      <c r="BO5762" s="141">
        <v>1986</v>
      </c>
      <c r="BP5762" s="143"/>
      <c r="BQ5762" s="143" t="s">
        <v>17560</v>
      </c>
    </row>
    <row r="5763" spans="15:69" x14ac:dyDescent="0.25">
      <c r="O5763" s="225" t="str">
        <f t="shared" si="1300"/>
        <v/>
      </c>
      <c r="BF5763" s="141">
        <v>97022</v>
      </c>
      <c r="BG5763" s="142" t="s">
        <v>14932</v>
      </c>
      <c r="BH5763" s="141" t="s">
        <v>180</v>
      </c>
      <c r="BI5763" s="141" t="s">
        <v>1269</v>
      </c>
      <c r="BJ5763" s="141" t="s">
        <v>14933</v>
      </c>
      <c r="BK5763" s="141"/>
      <c r="BL5763" s="141" t="s">
        <v>14934</v>
      </c>
      <c r="BM5763" s="141">
        <v>50.030819700000002</v>
      </c>
      <c r="BN5763" s="141">
        <v>-66.877442200000004</v>
      </c>
      <c r="BO5763" s="141">
        <v>1998</v>
      </c>
      <c r="BP5763" s="143"/>
      <c r="BQ5763" s="143" t="s">
        <v>17560</v>
      </c>
    </row>
    <row r="5764" spans="15:69" x14ac:dyDescent="0.25">
      <c r="O5764" s="225" t="str">
        <f t="shared" si="1300"/>
        <v/>
      </c>
      <c r="BF5764" s="141">
        <v>98050</v>
      </c>
      <c r="BG5764" s="142" t="s">
        <v>23826</v>
      </c>
      <c r="BH5764" s="141" t="s">
        <v>478</v>
      </c>
      <c r="BI5764" s="141" t="s">
        <v>176</v>
      </c>
      <c r="BJ5764" s="141"/>
      <c r="BK5764" s="141" t="s">
        <v>11053</v>
      </c>
      <c r="BL5764" s="141" t="s">
        <v>8432</v>
      </c>
      <c r="BM5764" s="141">
        <v>50.297420000000002</v>
      </c>
      <c r="BN5764" s="141">
        <v>-64.321579999999997</v>
      </c>
      <c r="BO5764" s="141">
        <v>1993</v>
      </c>
      <c r="BP5764" s="143" t="s">
        <v>26793</v>
      </c>
      <c r="BQ5764" s="143" t="s">
        <v>17560</v>
      </c>
    </row>
    <row r="5765" spans="15:69" x14ac:dyDescent="0.25">
      <c r="O5765" s="225" t="str">
        <f t="shared" si="1300"/>
        <v/>
      </c>
      <c r="BF5765" s="141">
        <v>98055</v>
      </c>
      <c r="BG5765" s="142" t="s">
        <v>2888</v>
      </c>
      <c r="BH5765" s="141" t="s">
        <v>180</v>
      </c>
      <c r="BI5765" s="141" t="s">
        <v>191</v>
      </c>
      <c r="BJ5765" s="141"/>
      <c r="BK5765" s="141"/>
      <c r="BL5765" s="141" t="s">
        <v>2889</v>
      </c>
      <c r="BM5765" s="141">
        <v>50.274369305893003</v>
      </c>
      <c r="BN5765" s="141">
        <v>-64.777289719165594</v>
      </c>
      <c r="BO5765" s="141">
        <v>1995</v>
      </c>
      <c r="BP5765" s="143" t="s">
        <v>24053</v>
      </c>
      <c r="BQ5765" s="143" t="s">
        <v>17560</v>
      </c>
    </row>
    <row r="5766" spans="15:69" x14ac:dyDescent="0.25">
      <c r="O5766" s="225" t="str">
        <f t="shared" si="1300"/>
        <v/>
      </c>
      <c r="BF5766" s="141">
        <v>98055</v>
      </c>
      <c r="BG5766" s="142" t="s">
        <v>2890</v>
      </c>
      <c r="BH5766" s="141" t="s">
        <v>180</v>
      </c>
      <c r="BI5766" s="141" t="s">
        <v>178</v>
      </c>
      <c r="BJ5766" s="141" t="s">
        <v>1686</v>
      </c>
      <c r="BK5766" s="141" t="s">
        <v>2082</v>
      </c>
      <c r="BL5766" s="141" t="s">
        <v>2891</v>
      </c>
      <c r="BM5766" s="141">
        <v>50.275869999999998</v>
      </c>
      <c r="BN5766" s="141">
        <v>-64.747320000000002</v>
      </c>
      <c r="BO5766" s="141">
        <v>1997</v>
      </c>
      <c r="BP5766" s="143"/>
      <c r="BQ5766" s="143" t="s">
        <v>17560</v>
      </c>
    </row>
    <row r="5767" spans="15:69" x14ac:dyDescent="0.25">
      <c r="O5767" s="225" t="str">
        <f t="shared" si="1300"/>
        <v/>
      </c>
      <c r="BF5767" s="141">
        <v>99020</v>
      </c>
      <c r="BG5767" s="142" t="s">
        <v>15101</v>
      </c>
      <c r="BH5767" s="141" t="s">
        <v>180</v>
      </c>
      <c r="BI5767" s="141" t="s">
        <v>191</v>
      </c>
      <c r="BJ5767" s="141"/>
      <c r="BK5767" s="141"/>
      <c r="BL5767" s="141" t="s">
        <v>15102</v>
      </c>
      <c r="BM5767" s="141">
        <v>49.777769999999997</v>
      </c>
      <c r="BN5767" s="141">
        <v>-74.842939999999999</v>
      </c>
      <c r="BO5767" s="141">
        <v>1994</v>
      </c>
      <c r="BP5767" s="143" t="s">
        <v>25181</v>
      </c>
      <c r="BQ5767" s="143" t="s">
        <v>17560</v>
      </c>
    </row>
    <row r="5768" spans="15:69" x14ac:dyDescent="0.25">
      <c r="O5768" s="225" t="str">
        <f t="shared" si="1300"/>
        <v/>
      </c>
      <c r="BF5768" s="141">
        <v>99020</v>
      </c>
      <c r="BG5768" s="142" t="s">
        <v>15103</v>
      </c>
      <c r="BH5768" s="141" t="s">
        <v>180</v>
      </c>
      <c r="BI5768" s="141" t="s">
        <v>191</v>
      </c>
      <c r="BJ5768" s="141"/>
      <c r="BK5768" s="141"/>
      <c r="BL5768" s="141" t="s">
        <v>15104</v>
      </c>
      <c r="BM5768" s="141">
        <v>49.781300000000002</v>
      </c>
      <c r="BN5768" s="141">
        <v>-74.853859999999997</v>
      </c>
      <c r="BO5768" s="141">
        <v>2002</v>
      </c>
      <c r="BP5768" s="143" t="s">
        <v>25182</v>
      </c>
      <c r="BQ5768" s="143" t="s">
        <v>17560</v>
      </c>
    </row>
    <row r="5769" spans="15:69" x14ac:dyDescent="0.25">
      <c r="O5769" s="225" t="str">
        <f t="shared" si="1300"/>
        <v/>
      </c>
      <c r="BF5769" s="141">
        <v>99025</v>
      </c>
      <c r="BG5769" s="142" t="s">
        <v>15123</v>
      </c>
      <c r="BH5769" s="141" t="s">
        <v>180</v>
      </c>
      <c r="BI5769" s="141" t="s">
        <v>191</v>
      </c>
      <c r="BJ5769" s="141" t="s">
        <v>3125</v>
      </c>
      <c r="BK5769" s="141"/>
      <c r="BL5769" s="141" t="s">
        <v>15124</v>
      </c>
      <c r="BM5769" s="141">
        <v>49.909275000000001</v>
      </c>
      <c r="BN5769" s="141">
        <v>-74.362657999999996</v>
      </c>
      <c r="BO5769" s="141">
        <v>1984</v>
      </c>
      <c r="BP5769" s="143" t="s">
        <v>25186</v>
      </c>
      <c r="BQ5769" s="143" t="s">
        <v>17560</v>
      </c>
    </row>
    <row r="5770" spans="15:69" x14ac:dyDescent="0.25">
      <c r="O5770" s="225" t="str">
        <f t="shared" si="1300"/>
        <v/>
      </c>
      <c r="BF5770" s="141">
        <v>99025</v>
      </c>
      <c r="BG5770" s="142" t="s">
        <v>15125</v>
      </c>
      <c r="BH5770" s="141" t="s">
        <v>180</v>
      </c>
      <c r="BI5770" s="141" t="s">
        <v>191</v>
      </c>
      <c r="BJ5770" s="141" t="s">
        <v>15126</v>
      </c>
      <c r="BK5770" s="141" t="s">
        <v>15127</v>
      </c>
      <c r="BL5770" s="141" t="s">
        <v>15107</v>
      </c>
      <c r="BM5770" s="141">
        <v>49.903618999999999</v>
      </c>
      <c r="BN5770" s="141">
        <v>-74.390085999999997</v>
      </c>
      <c r="BO5770" s="141">
        <v>1984</v>
      </c>
      <c r="BP5770" s="143" t="s">
        <v>25186</v>
      </c>
      <c r="BQ5770" s="143" t="s">
        <v>17560</v>
      </c>
    </row>
    <row r="5771" spans="15:69" x14ac:dyDescent="0.25">
      <c r="O5771" s="225" t="str">
        <f t="shared" si="1300"/>
        <v/>
      </c>
      <c r="BF5771" s="141">
        <v>99025</v>
      </c>
      <c r="BG5771" s="142" t="s">
        <v>15297</v>
      </c>
      <c r="BH5771" s="141" t="s">
        <v>180</v>
      </c>
      <c r="BI5771" s="141" t="s">
        <v>191</v>
      </c>
      <c r="BJ5771" s="141" t="s">
        <v>15298</v>
      </c>
      <c r="BK5771" s="141" t="s">
        <v>1791</v>
      </c>
      <c r="BL5771" s="141" t="s">
        <v>15299</v>
      </c>
      <c r="BM5771" s="141">
        <v>49.922246999999999</v>
      </c>
      <c r="BN5771" s="141">
        <v>-74.362919000000005</v>
      </c>
      <c r="BO5771" s="141">
        <v>1998</v>
      </c>
      <c r="BP5771" s="143" t="s">
        <v>25208</v>
      </c>
      <c r="BQ5771" s="143" t="s">
        <v>17560</v>
      </c>
    </row>
    <row r="5772" spans="15:69" x14ac:dyDescent="0.25">
      <c r="O5772" s="225" t="str">
        <f t="shared" si="1300"/>
        <v/>
      </c>
      <c r="BF5772" s="141">
        <v>21025</v>
      </c>
      <c r="BG5772" s="142" t="s">
        <v>5666</v>
      </c>
      <c r="BH5772" s="141" t="s">
        <v>478</v>
      </c>
      <c r="BI5772" s="141" t="s">
        <v>186</v>
      </c>
      <c r="BJ5772" s="141"/>
      <c r="BK5772" s="141" t="s">
        <v>1825</v>
      </c>
      <c r="BL5772" s="141" t="s">
        <v>5667</v>
      </c>
      <c r="BM5772" s="141">
        <v>47.061591727074401</v>
      </c>
      <c r="BN5772" s="141">
        <v>-70.906419556281904</v>
      </c>
      <c r="BO5772" s="141">
        <v>2008</v>
      </c>
      <c r="BP5772" s="143" t="s">
        <v>186</v>
      </c>
      <c r="BQ5772" s="143" t="s">
        <v>17560</v>
      </c>
    </row>
    <row r="5773" spans="15:69" x14ac:dyDescent="0.25">
      <c r="O5773" s="225" t="str">
        <f t="shared" si="1300"/>
        <v/>
      </c>
      <c r="BF5773" s="141">
        <v>21025</v>
      </c>
      <c r="BG5773" s="142" t="s">
        <v>5668</v>
      </c>
      <c r="BH5773" s="141" t="s">
        <v>478</v>
      </c>
      <c r="BI5773" s="141" t="s">
        <v>177</v>
      </c>
      <c r="BJ5773" s="141"/>
      <c r="BK5773" s="141" t="s">
        <v>1825</v>
      </c>
      <c r="BL5773" s="141" t="s">
        <v>5667</v>
      </c>
      <c r="BM5773" s="141">
        <v>47.061601000000003</v>
      </c>
      <c r="BN5773" s="141">
        <v>-70.906349000000006</v>
      </c>
      <c r="BO5773" s="141">
        <v>2008</v>
      </c>
      <c r="BP5773" s="143" t="s">
        <v>24376</v>
      </c>
      <c r="BQ5773" s="143" t="s">
        <v>17560</v>
      </c>
    </row>
    <row r="5774" spans="15:69" x14ac:dyDescent="0.25">
      <c r="O5774" s="225" t="str">
        <f t="shared" ref="O5774:O5837" si="1301">IF(OR(B5774="",C5774="",G5774="",H5774="",I5774="",AND(J5774="",BW5774=FALSE),AND(K5774="",BX5774=FALSE),AND(L5774="",BY5774=FALSE),AND(M5774="",BZ5774=FALSE)),"",(IF(AND(100&gt;=CG5774,CG5774&gt;80),"A",IF(AND(80&gt;=CG5774,CG5774&gt;60),"B",IF(AND(60&gt;=CG5774,CG5774&gt;40),"C",IF(AND(40&gt;=CG5774,CG5774&gt;20),"D","E"))))))</f>
        <v/>
      </c>
      <c r="BF5774" s="141">
        <v>99025</v>
      </c>
      <c r="BG5774" s="142" t="s">
        <v>15300</v>
      </c>
      <c r="BH5774" s="141" t="s">
        <v>180</v>
      </c>
      <c r="BI5774" s="141" t="s">
        <v>191</v>
      </c>
      <c r="BJ5774" s="141" t="s">
        <v>15301</v>
      </c>
      <c r="BK5774" s="141"/>
      <c r="BL5774" s="141" t="s">
        <v>15302</v>
      </c>
      <c r="BM5774" s="141">
        <v>49.918697000000002</v>
      </c>
      <c r="BN5774" s="141">
        <v>-74.372439</v>
      </c>
      <c r="BO5774" s="141">
        <v>1960</v>
      </c>
      <c r="BP5774" s="143" t="s">
        <v>25208</v>
      </c>
      <c r="BQ5774" s="143" t="s">
        <v>17560</v>
      </c>
    </row>
    <row r="5775" spans="15:69" x14ac:dyDescent="0.25">
      <c r="O5775" s="225" t="str">
        <f t="shared" si="1301"/>
        <v/>
      </c>
      <c r="BF5775" s="141">
        <v>99025</v>
      </c>
      <c r="BG5775" s="142" t="s">
        <v>15303</v>
      </c>
      <c r="BH5775" s="141" t="s">
        <v>180</v>
      </c>
      <c r="BI5775" s="141" t="s">
        <v>191</v>
      </c>
      <c r="BJ5775" s="141" t="s">
        <v>15304</v>
      </c>
      <c r="BK5775" s="141"/>
      <c r="BL5775" s="141" t="s">
        <v>15305</v>
      </c>
      <c r="BM5775" s="141">
        <v>49.918613999999998</v>
      </c>
      <c r="BN5775" s="141">
        <v>-74.357825000000005</v>
      </c>
      <c r="BO5775" s="141">
        <v>1960</v>
      </c>
      <c r="BP5775" s="143" t="s">
        <v>25209</v>
      </c>
      <c r="BQ5775" s="143" t="s">
        <v>17560</v>
      </c>
    </row>
    <row r="5776" spans="15:69" x14ac:dyDescent="0.25">
      <c r="O5776" s="225" t="str">
        <f t="shared" si="1301"/>
        <v/>
      </c>
      <c r="BF5776" s="141">
        <v>99060</v>
      </c>
      <c r="BG5776" s="142" t="s">
        <v>15208</v>
      </c>
      <c r="BH5776" s="141" t="s">
        <v>478</v>
      </c>
      <c r="BI5776" s="141" t="s">
        <v>176</v>
      </c>
      <c r="BJ5776" s="141" t="s">
        <v>15209</v>
      </c>
      <c r="BK5776" s="141" t="s">
        <v>461</v>
      </c>
      <c r="BL5776" s="141" t="s">
        <v>15210</v>
      </c>
      <c r="BM5776" s="141">
        <v>49.507677000000001</v>
      </c>
      <c r="BN5776" s="141">
        <v>-76.189997000000005</v>
      </c>
      <c r="BO5776" s="141">
        <v>1977</v>
      </c>
      <c r="BP5776" s="143" t="s">
        <v>25196</v>
      </c>
      <c r="BQ5776" s="143" t="s">
        <v>17560</v>
      </c>
    </row>
    <row r="5777" spans="15:69" x14ac:dyDescent="0.25">
      <c r="O5777" s="225" t="str">
        <f t="shared" si="1301"/>
        <v/>
      </c>
      <c r="BF5777" s="141">
        <v>99060</v>
      </c>
      <c r="BG5777" s="142" t="s">
        <v>15211</v>
      </c>
      <c r="BH5777" s="141" t="s">
        <v>478</v>
      </c>
      <c r="BI5777" s="141" t="s">
        <v>176</v>
      </c>
      <c r="BJ5777" s="141" t="s">
        <v>15212</v>
      </c>
      <c r="BK5777" s="141"/>
      <c r="BL5777" s="141"/>
      <c r="BM5777" s="141">
        <v>49.089309</v>
      </c>
      <c r="BN5777" s="141">
        <v>-79.149963</v>
      </c>
      <c r="BO5777" s="141">
        <v>1998</v>
      </c>
      <c r="BP5777" s="143" t="s">
        <v>25197</v>
      </c>
      <c r="BQ5777" s="143" t="s">
        <v>17560</v>
      </c>
    </row>
    <row r="5778" spans="15:69" x14ac:dyDescent="0.25">
      <c r="O5778" s="225" t="str">
        <f t="shared" si="1301"/>
        <v/>
      </c>
      <c r="BF5778" s="141">
        <v>99060</v>
      </c>
      <c r="BG5778" s="142" t="s">
        <v>15213</v>
      </c>
      <c r="BH5778" s="141" t="s">
        <v>180</v>
      </c>
      <c r="BI5778" s="141" t="s">
        <v>178</v>
      </c>
      <c r="BJ5778" s="141" t="s">
        <v>15212</v>
      </c>
      <c r="BK5778" s="141"/>
      <c r="BL5778" s="141"/>
      <c r="BM5778" s="141">
        <v>49.091721</v>
      </c>
      <c r="BN5778" s="141">
        <v>-79.154750000000007</v>
      </c>
      <c r="BO5778" s="141">
        <v>1979</v>
      </c>
      <c r="BP5778" s="143" t="s">
        <v>25198</v>
      </c>
      <c r="BQ5778" s="143" t="s">
        <v>17560</v>
      </c>
    </row>
    <row r="5779" spans="15:69" x14ac:dyDescent="0.25">
      <c r="O5779" s="225" t="str">
        <f t="shared" si="1301"/>
        <v/>
      </c>
      <c r="BF5779" s="141">
        <v>99060</v>
      </c>
      <c r="BG5779" s="142" t="s">
        <v>15214</v>
      </c>
      <c r="BH5779" s="141" t="s">
        <v>180</v>
      </c>
      <c r="BI5779" s="141" t="s">
        <v>191</v>
      </c>
      <c r="BJ5779" s="141" t="s">
        <v>15212</v>
      </c>
      <c r="BK5779" s="141"/>
      <c r="BL5779" s="141" t="s">
        <v>2308</v>
      </c>
      <c r="BM5779" s="141">
        <v>49.097113999999998</v>
      </c>
      <c r="BN5779" s="141">
        <v>-79.144972999999993</v>
      </c>
      <c r="BO5779" s="141">
        <v>2007</v>
      </c>
      <c r="BP5779" s="143" t="s">
        <v>25199</v>
      </c>
      <c r="BQ5779" s="143" t="s">
        <v>17560</v>
      </c>
    </row>
    <row r="5780" spans="15:69" x14ac:dyDescent="0.25">
      <c r="O5780" s="225" t="str">
        <f t="shared" si="1301"/>
        <v/>
      </c>
      <c r="BF5780" s="141">
        <v>30100</v>
      </c>
      <c r="BG5780" s="142" t="s">
        <v>12953</v>
      </c>
      <c r="BH5780" s="141" t="s">
        <v>478</v>
      </c>
      <c r="BI5780" s="141" t="s">
        <v>177</v>
      </c>
      <c r="BJ5780" s="141"/>
      <c r="BK5780" s="141" t="s">
        <v>1525</v>
      </c>
      <c r="BL5780" s="141" t="s">
        <v>12954</v>
      </c>
      <c r="BM5780" s="141">
        <v>45.78313</v>
      </c>
      <c r="BN5780" s="141">
        <v>-71.074539999999999</v>
      </c>
      <c r="BO5780" s="141">
        <v>1982</v>
      </c>
      <c r="BP5780" s="143" t="s">
        <v>24829</v>
      </c>
      <c r="BQ5780" s="143" t="s">
        <v>27848</v>
      </c>
    </row>
    <row r="5781" spans="15:69" x14ac:dyDescent="0.25">
      <c r="O5781" s="225" t="str">
        <f t="shared" si="1301"/>
        <v/>
      </c>
      <c r="BF5781" s="141">
        <v>30100</v>
      </c>
      <c r="BG5781" s="142" t="s">
        <v>12955</v>
      </c>
      <c r="BH5781" s="141" t="s">
        <v>478</v>
      </c>
      <c r="BI5781" s="141" t="s">
        <v>176</v>
      </c>
      <c r="BJ5781" s="141" t="s">
        <v>12956</v>
      </c>
      <c r="BK5781" s="141" t="s">
        <v>1732</v>
      </c>
      <c r="BL5781" s="141" t="s">
        <v>12954</v>
      </c>
      <c r="BM5781" s="141">
        <v>45.781320000000001</v>
      </c>
      <c r="BN5781" s="141">
        <v>-71.071510000000004</v>
      </c>
      <c r="BO5781" s="141">
        <v>2003</v>
      </c>
      <c r="BP5781" s="143" t="s">
        <v>24830</v>
      </c>
      <c r="BQ5781" s="143" t="s">
        <v>27848</v>
      </c>
    </row>
    <row r="5782" spans="15:69" x14ac:dyDescent="0.25">
      <c r="O5782" s="225" t="str">
        <f t="shared" si="1301"/>
        <v/>
      </c>
      <c r="BF5782" s="141">
        <v>46075</v>
      </c>
      <c r="BG5782" s="142" t="s">
        <v>26973</v>
      </c>
      <c r="BH5782" s="141" t="s">
        <v>180</v>
      </c>
      <c r="BI5782" s="141" t="s">
        <v>191</v>
      </c>
      <c r="BJ5782" s="141" t="s">
        <v>27234</v>
      </c>
      <c r="BK5782" s="141" t="s">
        <v>1602</v>
      </c>
      <c r="BL5782" s="141" t="s">
        <v>5027</v>
      </c>
      <c r="BM5782" s="141">
        <v>45.221249999999998</v>
      </c>
      <c r="BN5782" s="141">
        <v>-72.49982</v>
      </c>
      <c r="BO5782" s="141">
        <v>1986</v>
      </c>
      <c r="BP5782" s="143"/>
      <c r="BQ5782" s="143" t="s">
        <v>27848</v>
      </c>
    </row>
    <row r="5783" spans="15:69" x14ac:dyDescent="0.25">
      <c r="O5783" s="225" t="str">
        <f t="shared" si="1301"/>
        <v/>
      </c>
      <c r="BF5783" s="141">
        <v>46075</v>
      </c>
      <c r="BG5783" s="142" t="s">
        <v>26974</v>
      </c>
      <c r="BH5783" s="141" t="s">
        <v>180</v>
      </c>
      <c r="BI5783" s="141" t="s">
        <v>191</v>
      </c>
      <c r="BJ5783" s="141" t="s">
        <v>27235</v>
      </c>
      <c r="BK5783" s="141"/>
      <c r="BL5783" s="141"/>
      <c r="BM5783" s="141">
        <v>45.226439999999997</v>
      </c>
      <c r="BN5783" s="141">
        <v>-72.501339999999999</v>
      </c>
      <c r="BO5783" s="141">
        <v>1993</v>
      </c>
      <c r="BP5783" s="143"/>
      <c r="BQ5783" s="143" t="s">
        <v>27848</v>
      </c>
    </row>
    <row r="5784" spans="15:69" x14ac:dyDescent="0.25">
      <c r="O5784" s="225" t="str">
        <f t="shared" si="1301"/>
        <v/>
      </c>
      <c r="BF5784" s="141">
        <v>46075</v>
      </c>
      <c r="BG5784" s="142" t="s">
        <v>26975</v>
      </c>
      <c r="BH5784" s="141" t="s">
        <v>180</v>
      </c>
      <c r="BI5784" s="141" t="s">
        <v>191</v>
      </c>
      <c r="BJ5784" s="141" t="s">
        <v>27236</v>
      </c>
      <c r="BK5784" s="141"/>
      <c r="BL5784" s="141"/>
      <c r="BM5784" s="141">
        <v>45.217790000000001</v>
      </c>
      <c r="BN5784" s="141">
        <v>-72.513840000000002</v>
      </c>
      <c r="BO5784" s="141">
        <v>1986</v>
      </c>
      <c r="BP5784" s="143"/>
      <c r="BQ5784" s="143" t="s">
        <v>27848</v>
      </c>
    </row>
    <row r="5785" spans="15:69" x14ac:dyDescent="0.25">
      <c r="O5785" s="225" t="str">
        <f t="shared" si="1301"/>
        <v/>
      </c>
      <c r="BF5785" s="141">
        <v>46075</v>
      </c>
      <c r="BG5785" s="142" t="s">
        <v>26976</v>
      </c>
      <c r="BH5785" s="141" t="s">
        <v>180</v>
      </c>
      <c r="BI5785" s="141" t="s">
        <v>191</v>
      </c>
      <c r="BJ5785" s="141" t="s">
        <v>27237</v>
      </c>
      <c r="BK5785" s="141" t="s">
        <v>2602</v>
      </c>
      <c r="BL5785" s="141" t="s">
        <v>27506</v>
      </c>
      <c r="BM5785" s="141">
        <v>45.225529999999999</v>
      </c>
      <c r="BN5785" s="141">
        <v>-72.517089999999996</v>
      </c>
      <c r="BO5785" s="141">
        <v>1986</v>
      </c>
      <c r="BP5785" s="143"/>
      <c r="BQ5785" s="143" t="s">
        <v>27848</v>
      </c>
    </row>
    <row r="5786" spans="15:69" x14ac:dyDescent="0.25">
      <c r="O5786" s="225" t="str">
        <f t="shared" si="1301"/>
        <v/>
      </c>
      <c r="BF5786" s="141">
        <v>46075</v>
      </c>
      <c r="BG5786" s="142" t="s">
        <v>26977</v>
      </c>
      <c r="BH5786" s="141" t="s">
        <v>180</v>
      </c>
      <c r="BI5786" s="141" t="s">
        <v>191</v>
      </c>
      <c r="BJ5786" s="141" t="s">
        <v>27238</v>
      </c>
      <c r="BK5786" s="141" t="s">
        <v>3863</v>
      </c>
      <c r="BL5786" s="141" t="s">
        <v>27507</v>
      </c>
      <c r="BM5786" s="141">
        <v>45.213659999999997</v>
      </c>
      <c r="BN5786" s="141">
        <v>-72.520039999999995</v>
      </c>
      <c r="BO5786" s="141">
        <v>1986</v>
      </c>
      <c r="BP5786" s="143"/>
      <c r="BQ5786" s="143" t="s">
        <v>27848</v>
      </c>
    </row>
    <row r="5787" spans="15:69" x14ac:dyDescent="0.25">
      <c r="O5787" s="225" t="str">
        <f t="shared" si="1301"/>
        <v/>
      </c>
      <c r="BF5787" s="141">
        <v>46075</v>
      </c>
      <c r="BG5787" s="142" t="s">
        <v>26978</v>
      </c>
      <c r="BH5787" s="141" t="s">
        <v>180</v>
      </c>
      <c r="BI5787" s="141" t="s">
        <v>191</v>
      </c>
      <c r="BJ5787" s="141" t="s">
        <v>27239</v>
      </c>
      <c r="BK5787" s="141" t="s">
        <v>27350</v>
      </c>
      <c r="BL5787" s="141" t="s">
        <v>9086</v>
      </c>
      <c r="BM5787" s="141">
        <v>45.21602</v>
      </c>
      <c r="BN5787" s="141">
        <v>-72.530860000000004</v>
      </c>
      <c r="BO5787" s="141">
        <v>1986</v>
      </c>
      <c r="BP5787" s="143"/>
      <c r="BQ5787" s="143" t="s">
        <v>27848</v>
      </c>
    </row>
    <row r="5788" spans="15:69" x14ac:dyDescent="0.25">
      <c r="O5788" s="225" t="str">
        <f t="shared" si="1301"/>
        <v/>
      </c>
      <c r="BF5788" s="141">
        <v>46075</v>
      </c>
      <c r="BG5788" s="142" t="s">
        <v>26979</v>
      </c>
      <c r="BH5788" s="141" t="s">
        <v>180</v>
      </c>
      <c r="BI5788" s="141" t="s">
        <v>191</v>
      </c>
      <c r="BJ5788" s="141" t="s">
        <v>27240</v>
      </c>
      <c r="BK5788" s="141"/>
      <c r="BL5788" s="141"/>
      <c r="BM5788" s="141">
        <v>45.221510000000002</v>
      </c>
      <c r="BN5788" s="141">
        <v>-72.524659999999997</v>
      </c>
      <c r="BO5788" s="141">
        <v>1993</v>
      </c>
      <c r="BP5788" s="143"/>
      <c r="BQ5788" s="143" t="s">
        <v>27848</v>
      </c>
    </row>
    <row r="5789" spans="15:69" x14ac:dyDescent="0.25">
      <c r="O5789" s="225" t="str">
        <f t="shared" si="1301"/>
        <v/>
      </c>
      <c r="BF5789" s="141">
        <v>46075</v>
      </c>
      <c r="BG5789" s="142" t="s">
        <v>26980</v>
      </c>
      <c r="BH5789" s="141" t="s">
        <v>180</v>
      </c>
      <c r="BI5789" s="141" t="s">
        <v>191</v>
      </c>
      <c r="BJ5789" s="141" t="s">
        <v>27241</v>
      </c>
      <c r="BK5789" s="141"/>
      <c r="BL5789" s="141"/>
      <c r="BM5789" s="141">
        <v>45.231319999999997</v>
      </c>
      <c r="BN5789" s="141">
        <v>-72.534909999999996</v>
      </c>
      <c r="BO5789" s="141">
        <v>1986</v>
      </c>
      <c r="BP5789" s="143"/>
      <c r="BQ5789" s="143" t="s">
        <v>27848</v>
      </c>
    </row>
    <row r="5790" spans="15:69" x14ac:dyDescent="0.25">
      <c r="O5790" s="225" t="str">
        <f t="shared" si="1301"/>
        <v/>
      </c>
      <c r="BF5790" s="141">
        <v>46075</v>
      </c>
      <c r="BG5790" s="142" t="s">
        <v>26981</v>
      </c>
      <c r="BH5790" s="141" t="s">
        <v>180</v>
      </c>
      <c r="BI5790" s="141" t="s">
        <v>191</v>
      </c>
      <c r="BJ5790" s="141" t="s">
        <v>27242</v>
      </c>
      <c r="BK5790" s="141"/>
      <c r="BL5790" s="141"/>
      <c r="BM5790" s="141">
        <v>45.237050000000004</v>
      </c>
      <c r="BN5790" s="141">
        <v>-72.537390000000002</v>
      </c>
      <c r="BO5790" s="141">
        <v>1986</v>
      </c>
      <c r="BP5790" s="143"/>
      <c r="BQ5790" s="143" t="s">
        <v>27848</v>
      </c>
    </row>
    <row r="5791" spans="15:69" x14ac:dyDescent="0.25">
      <c r="O5791" s="225" t="str">
        <f t="shared" si="1301"/>
        <v/>
      </c>
      <c r="BF5791" s="141">
        <v>46075</v>
      </c>
      <c r="BG5791" s="142" t="s">
        <v>26982</v>
      </c>
      <c r="BH5791" s="141" t="s">
        <v>180</v>
      </c>
      <c r="BI5791" s="141" t="s">
        <v>191</v>
      </c>
      <c r="BJ5791" s="141" t="s">
        <v>27243</v>
      </c>
      <c r="BK5791" s="141" t="s">
        <v>4174</v>
      </c>
      <c r="BL5791" s="141" t="s">
        <v>27508</v>
      </c>
      <c r="BM5791" s="141">
        <v>45.213639999999998</v>
      </c>
      <c r="BN5791" s="141">
        <v>-72.489909999999995</v>
      </c>
      <c r="BO5791" s="141">
        <v>1986</v>
      </c>
      <c r="BP5791" s="143"/>
      <c r="BQ5791" s="143" t="s">
        <v>27848</v>
      </c>
    </row>
    <row r="5792" spans="15:69" x14ac:dyDescent="0.25">
      <c r="O5792" s="225" t="str">
        <f t="shared" si="1301"/>
        <v/>
      </c>
      <c r="BF5792" s="141">
        <v>46075</v>
      </c>
      <c r="BG5792" s="142" t="s">
        <v>26983</v>
      </c>
      <c r="BH5792" s="141" t="s">
        <v>180</v>
      </c>
      <c r="BI5792" s="141" t="s">
        <v>191</v>
      </c>
      <c r="BJ5792" s="141" t="s">
        <v>27244</v>
      </c>
      <c r="BK5792" s="141" t="s">
        <v>3600</v>
      </c>
      <c r="BL5792" s="141" t="s">
        <v>27509</v>
      </c>
      <c r="BM5792" s="141">
        <v>45.222740000000002</v>
      </c>
      <c r="BN5792" s="141">
        <v>-72.493030000000005</v>
      </c>
      <c r="BO5792" s="141">
        <v>1986</v>
      </c>
      <c r="BP5792" s="143"/>
      <c r="BQ5792" s="143" t="s">
        <v>27848</v>
      </c>
    </row>
    <row r="5793" spans="15:69" x14ac:dyDescent="0.25">
      <c r="O5793" s="225" t="str">
        <f t="shared" si="1301"/>
        <v/>
      </c>
      <c r="BF5793" s="141">
        <v>48010</v>
      </c>
      <c r="BG5793" s="142" t="s">
        <v>26984</v>
      </c>
      <c r="BH5793" s="141" t="s">
        <v>180</v>
      </c>
      <c r="BI5793" s="141" t="s">
        <v>178</v>
      </c>
      <c r="BJ5793" s="141"/>
      <c r="BK5793" s="141"/>
      <c r="BL5793" s="141"/>
      <c r="BM5793" s="141">
        <v>45.581490000000002</v>
      </c>
      <c r="BN5793" s="141">
        <v>-72.520820000000001</v>
      </c>
      <c r="BO5793" s="141">
        <v>1984</v>
      </c>
      <c r="BP5793" s="143"/>
      <c r="BQ5793" s="143" t="s">
        <v>27848</v>
      </c>
    </row>
    <row r="5794" spans="15:69" x14ac:dyDescent="0.25">
      <c r="O5794" s="225" t="str">
        <f t="shared" si="1301"/>
        <v/>
      </c>
      <c r="BF5794" s="141">
        <v>48010</v>
      </c>
      <c r="BG5794" s="142" t="s">
        <v>26985</v>
      </c>
      <c r="BH5794" s="141" t="s">
        <v>180</v>
      </c>
      <c r="BI5794" s="141" t="s">
        <v>191</v>
      </c>
      <c r="BJ5794" s="141" t="s">
        <v>27245</v>
      </c>
      <c r="BK5794" s="141"/>
      <c r="BL5794" s="141"/>
      <c r="BM5794" s="141">
        <v>45.574710000000003</v>
      </c>
      <c r="BN5794" s="141">
        <v>-72.524799999999999</v>
      </c>
      <c r="BO5794" s="141">
        <v>1989</v>
      </c>
      <c r="BP5794" s="143"/>
      <c r="BQ5794" s="143" t="s">
        <v>27848</v>
      </c>
    </row>
    <row r="5795" spans="15:69" x14ac:dyDescent="0.25">
      <c r="O5795" s="225" t="str">
        <f t="shared" si="1301"/>
        <v/>
      </c>
      <c r="BF5795" s="141">
        <v>48010</v>
      </c>
      <c r="BG5795" s="142" t="s">
        <v>26986</v>
      </c>
      <c r="BH5795" s="141" t="s">
        <v>180</v>
      </c>
      <c r="BI5795" s="141" t="s">
        <v>191</v>
      </c>
      <c r="BJ5795" s="141" t="s">
        <v>27246</v>
      </c>
      <c r="BK5795" s="141"/>
      <c r="BL5795" s="141"/>
      <c r="BM5795" s="141">
        <v>45.572859999999999</v>
      </c>
      <c r="BN5795" s="141">
        <v>-72.525300000000001</v>
      </c>
      <c r="BO5795" s="141">
        <v>1989</v>
      </c>
      <c r="BP5795" s="143"/>
      <c r="BQ5795" s="143" t="s">
        <v>27848</v>
      </c>
    </row>
    <row r="5796" spans="15:69" x14ac:dyDescent="0.25">
      <c r="O5796" s="225" t="str">
        <f t="shared" si="1301"/>
        <v/>
      </c>
      <c r="BF5796" s="141">
        <v>48050</v>
      </c>
      <c r="BG5796" s="142" t="s">
        <v>26987</v>
      </c>
      <c r="BH5796" s="141" t="s">
        <v>180</v>
      </c>
      <c r="BI5796" s="141" t="s">
        <v>178</v>
      </c>
      <c r="BJ5796" s="141"/>
      <c r="BK5796" s="141" t="s">
        <v>27351</v>
      </c>
      <c r="BL5796" s="141" t="s">
        <v>1665</v>
      </c>
      <c r="BM5796" s="141">
        <v>45.739800000000002</v>
      </c>
      <c r="BN5796" s="141">
        <v>-72.614230000000006</v>
      </c>
      <c r="BO5796" s="141">
        <v>2005</v>
      </c>
      <c r="BP5796" s="143"/>
      <c r="BQ5796" s="143" t="s">
        <v>27848</v>
      </c>
    </row>
    <row r="5797" spans="15:69" x14ac:dyDescent="0.25">
      <c r="O5797" s="225" t="str">
        <f t="shared" si="1301"/>
        <v/>
      </c>
      <c r="BF5797" s="141">
        <v>68035</v>
      </c>
      <c r="BG5797" s="142" t="s">
        <v>21811</v>
      </c>
      <c r="BH5797" s="141" t="s">
        <v>478</v>
      </c>
      <c r="BI5797" s="141" t="s">
        <v>176</v>
      </c>
      <c r="BJ5797" s="141" t="s">
        <v>2345</v>
      </c>
      <c r="BK5797" s="141"/>
      <c r="BL5797" s="141"/>
      <c r="BM5797" s="141">
        <v>45.189070000000001</v>
      </c>
      <c r="BN5797" s="141">
        <v>-73.418890000000005</v>
      </c>
      <c r="BO5797" s="141">
        <v>2014</v>
      </c>
      <c r="BP5797" s="143"/>
      <c r="BQ5797" s="143" t="s">
        <v>27848</v>
      </c>
    </row>
    <row r="5798" spans="15:69" x14ac:dyDescent="0.25">
      <c r="O5798" s="225" t="str">
        <f t="shared" si="1301"/>
        <v/>
      </c>
      <c r="BF5798" s="141">
        <v>68035</v>
      </c>
      <c r="BG5798" s="142" t="s">
        <v>21812</v>
      </c>
      <c r="BH5798" s="141" t="s">
        <v>180</v>
      </c>
      <c r="BI5798" s="141" t="s">
        <v>191</v>
      </c>
      <c r="BJ5798" s="141" t="s">
        <v>21813</v>
      </c>
      <c r="BK5798" s="141"/>
      <c r="BL5798" s="141" t="s">
        <v>21814</v>
      </c>
      <c r="BM5798" s="141">
        <v>45.194020000000002</v>
      </c>
      <c r="BN5798" s="141">
        <v>-73.393990000000002</v>
      </c>
      <c r="BO5798" s="141">
        <v>1987</v>
      </c>
      <c r="BP5798" s="143"/>
      <c r="BQ5798" s="143" t="s">
        <v>27848</v>
      </c>
    </row>
    <row r="5799" spans="15:69" x14ac:dyDescent="0.25">
      <c r="O5799" s="225" t="str">
        <f t="shared" si="1301"/>
        <v/>
      </c>
      <c r="BF5799" s="141">
        <v>21025</v>
      </c>
      <c r="BG5799" s="142" t="s">
        <v>5669</v>
      </c>
      <c r="BH5799" s="141" t="s">
        <v>478</v>
      </c>
      <c r="BI5799" s="141" t="s">
        <v>177</v>
      </c>
      <c r="BJ5799" s="141" t="s">
        <v>5670</v>
      </c>
      <c r="BK5799" s="141" t="s">
        <v>5671</v>
      </c>
      <c r="BL5799" s="141" t="s">
        <v>5672</v>
      </c>
      <c r="BM5799" s="141">
        <v>47.0396</v>
      </c>
      <c r="BN5799" s="141">
        <v>-70.902946</v>
      </c>
      <c r="BO5799" s="141">
        <v>2008</v>
      </c>
      <c r="BP5799" s="143" t="s">
        <v>24377</v>
      </c>
      <c r="BQ5799" s="143" t="s">
        <v>17560</v>
      </c>
    </row>
    <row r="5800" spans="15:69" x14ac:dyDescent="0.25">
      <c r="O5800" s="225" t="str">
        <f t="shared" si="1301"/>
        <v/>
      </c>
      <c r="BF5800" s="141">
        <v>21035</v>
      </c>
      <c r="BG5800" s="142" t="s">
        <v>5870</v>
      </c>
      <c r="BH5800" s="141" t="s">
        <v>180</v>
      </c>
      <c r="BI5800" s="141" t="s">
        <v>191</v>
      </c>
      <c r="BJ5800" s="141" t="s">
        <v>5871</v>
      </c>
      <c r="BK5800" s="141" t="s">
        <v>5872</v>
      </c>
      <c r="BL5800" s="141" t="s">
        <v>5869</v>
      </c>
      <c r="BM5800" s="141">
        <v>46.95937</v>
      </c>
      <c r="BN5800" s="141">
        <v>-71.032470000000004</v>
      </c>
      <c r="BO5800" s="141">
        <v>1997</v>
      </c>
      <c r="BP5800" s="143" t="s">
        <v>24424</v>
      </c>
      <c r="BQ5800" s="143" t="s">
        <v>17560</v>
      </c>
    </row>
    <row r="5801" spans="15:69" x14ac:dyDescent="0.25">
      <c r="O5801" s="225" t="str">
        <f t="shared" si="1301"/>
        <v/>
      </c>
      <c r="BF5801" s="141">
        <v>21035</v>
      </c>
      <c r="BG5801" s="142" t="s">
        <v>5873</v>
      </c>
      <c r="BH5801" s="141" t="s">
        <v>180</v>
      </c>
      <c r="BI5801" s="141" t="s">
        <v>191</v>
      </c>
      <c r="BJ5801" s="141" t="s">
        <v>5874</v>
      </c>
      <c r="BK5801" s="141" t="s">
        <v>5875</v>
      </c>
      <c r="BL5801" s="141" t="s">
        <v>5869</v>
      </c>
      <c r="BM5801" s="141">
        <v>46.950980000000001</v>
      </c>
      <c r="BN5801" s="141">
        <v>-71.045829999999995</v>
      </c>
      <c r="BO5801" s="141">
        <v>1997</v>
      </c>
      <c r="BP5801" s="143" t="s">
        <v>24425</v>
      </c>
      <c r="BQ5801" s="143" t="s">
        <v>17560</v>
      </c>
    </row>
    <row r="5802" spans="15:69" x14ac:dyDescent="0.25">
      <c r="O5802" s="225" t="str">
        <f t="shared" si="1301"/>
        <v/>
      </c>
      <c r="BF5802" s="141">
        <v>21035</v>
      </c>
      <c r="BG5802" s="142" t="s">
        <v>5876</v>
      </c>
      <c r="BH5802" s="141" t="s">
        <v>180</v>
      </c>
      <c r="BI5802" s="141" t="s">
        <v>191</v>
      </c>
      <c r="BJ5802" s="141" t="s">
        <v>5877</v>
      </c>
      <c r="BK5802" s="141" t="s">
        <v>5878</v>
      </c>
      <c r="BL5802" s="141" t="s">
        <v>5879</v>
      </c>
      <c r="BM5802" s="141">
        <v>46.931600000000003</v>
      </c>
      <c r="BN5802" s="141">
        <v>-71.057689999999994</v>
      </c>
      <c r="BO5802" s="141">
        <v>1997</v>
      </c>
      <c r="BP5802" s="143" t="s">
        <v>24426</v>
      </c>
      <c r="BQ5802" s="143" t="s">
        <v>17560</v>
      </c>
    </row>
    <row r="5803" spans="15:69" x14ac:dyDescent="0.25">
      <c r="O5803" s="225" t="str">
        <f t="shared" si="1301"/>
        <v/>
      </c>
      <c r="BF5803" s="141">
        <v>21035</v>
      </c>
      <c r="BG5803" s="142" t="s">
        <v>5880</v>
      </c>
      <c r="BH5803" s="141" t="s">
        <v>180</v>
      </c>
      <c r="BI5803" s="141" t="s">
        <v>191</v>
      </c>
      <c r="BJ5803" s="141" t="s">
        <v>5881</v>
      </c>
      <c r="BK5803" s="141" t="s">
        <v>5882</v>
      </c>
      <c r="BL5803" s="141" t="s">
        <v>5869</v>
      </c>
      <c r="BM5803" s="141">
        <v>46.97972</v>
      </c>
      <c r="BN5803" s="141">
        <v>-71.005359999999996</v>
      </c>
      <c r="BO5803" s="141">
        <v>1997</v>
      </c>
      <c r="BP5803" s="143" t="s">
        <v>24427</v>
      </c>
      <c r="BQ5803" s="143" t="s">
        <v>17560</v>
      </c>
    </row>
    <row r="5804" spans="15:69" x14ac:dyDescent="0.25">
      <c r="O5804" s="225" t="str">
        <f t="shared" si="1301"/>
        <v/>
      </c>
      <c r="BF5804" s="141">
        <v>1023</v>
      </c>
      <c r="BG5804" s="142" t="s">
        <v>15688</v>
      </c>
      <c r="BH5804" s="141" t="s">
        <v>478</v>
      </c>
      <c r="BI5804" s="141" t="s">
        <v>176</v>
      </c>
      <c r="BJ5804" s="141" t="s">
        <v>15689</v>
      </c>
      <c r="BK5804" s="141" t="s">
        <v>3600</v>
      </c>
      <c r="BL5804" s="141" t="s">
        <v>15690</v>
      </c>
      <c r="BM5804" s="141">
        <v>47.550987952375998</v>
      </c>
      <c r="BN5804" s="141">
        <v>-61.5473671926541</v>
      </c>
      <c r="BO5804" s="141">
        <v>2009</v>
      </c>
      <c r="BP5804" s="143" t="s">
        <v>25287</v>
      </c>
      <c r="BQ5804" s="143" t="s">
        <v>17560</v>
      </c>
    </row>
    <row r="5805" spans="15:69" x14ac:dyDescent="0.25">
      <c r="O5805" s="225" t="str">
        <f t="shared" si="1301"/>
        <v/>
      </c>
      <c r="BF5805" s="141">
        <v>1023</v>
      </c>
      <c r="BG5805" s="142" t="s">
        <v>15691</v>
      </c>
      <c r="BH5805" s="141" t="s">
        <v>478</v>
      </c>
      <c r="BI5805" s="141" t="s">
        <v>176</v>
      </c>
      <c r="BJ5805" s="141" t="s">
        <v>15692</v>
      </c>
      <c r="BK5805" s="141" t="s">
        <v>466</v>
      </c>
      <c r="BL5805" s="141" t="s">
        <v>15693</v>
      </c>
      <c r="BM5805" s="141">
        <v>47.547599919642899</v>
      </c>
      <c r="BN5805" s="141">
        <v>-61.5389807536543</v>
      </c>
      <c r="BO5805" s="141">
        <v>2006</v>
      </c>
      <c r="BP5805" s="143" t="s">
        <v>25288</v>
      </c>
      <c r="BQ5805" s="143" t="s">
        <v>17560</v>
      </c>
    </row>
    <row r="5806" spans="15:69" x14ac:dyDescent="0.25">
      <c r="O5806" s="225" t="str">
        <f t="shared" si="1301"/>
        <v/>
      </c>
      <c r="BF5806" s="141">
        <v>21035</v>
      </c>
      <c r="BG5806" s="142" t="s">
        <v>5883</v>
      </c>
      <c r="BH5806" s="141" t="s">
        <v>180</v>
      </c>
      <c r="BI5806" s="141" t="s">
        <v>191</v>
      </c>
      <c r="BJ5806" s="141" t="s">
        <v>5884</v>
      </c>
      <c r="BK5806" s="141" t="s">
        <v>5885</v>
      </c>
      <c r="BL5806" s="141" t="s">
        <v>5886</v>
      </c>
      <c r="BM5806" s="141">
        <v>46.991840000000003</v>
      </c>
      <c r="BN5806" s="141">
        <v>-70.988060000000004</v>
      </c>
      <c r="BO5806" s="141">
        <v>1997</v>
      </c>
      <c r="BP5806" s="143" t="s">
        <v>24428</v>
      </c>
      <c r="BQ5806" s="143" t="s">
        <v>17560</v>
      </c>
    </row>
    <row r="5807" spans="15:69" x14ac:dyDescent="0.25">
      <c r="O5807" s="225" t="str">
        <f t="shared" si="1301"/>
        <v/>
      </c>
      <c r="BF5807" s="141">
        <v>21035</v>
      </c>
      <c r="BG5807" s="142" t="s">
        <v>5887</v>
      </c>
      <c r="BH5807" s="141" t="s">
        <v>180</v>
      </c>
      <c r="BI5807" s="141" t="s">
        <v>191</v>
      </c>
      <c r="BJ5807" s="141" t="s">
        <v>5888</v>
      </c>
      <c r="BK5807" s="141" t="s">
        <v>5889</v>
      </c>
      <c r="BL5807" s="141" t="s">
        <v>5869</v>
      </c>
      <c r="BM5807" s="141">
        <v>47.00121</v>
      </c>
      <c r="BN5807" s="141">
        <v>-70.970709999999997</v>
      </c>
      <c r="BO5807" s="141">
        <v>1997</v>
      </c>
      <c r="BP5807" s="143" t="s">
        <v>24429</v>
      </c>
      <c r="BQ5807" s="143" t="s">
        <v>17560</v>
      </c>
    </row>
    <row r="5808" spans="15:69" x14ac:dyDescent="0.25">
      <c r="O5808" s="225" t="str">
        <f t="shared" si="1301"/>
        <v/>
      </c>
      <c r="BF5808" s="141">
        <v>21045</v>
      </c>
      <c r="BG5808" s="142" t="s">
        <v>5991</v>
      </c>
      <c r="BH5808" s="141" t="s">
        <v>478</v>
      </c>
      <c r="BI5808" s="141" t="s">
        <v>176</v>
      </c>
      <c r="BJ5808" s="141" t="s">
        <v>1573</v>
      </c>
      <c r="BK5808" s="141" t="s">
        <v>5043</v>
      </c>
      <c r="BL5808" s="141" t="s">
        <v>5952</v>
      </c>
      <c r="BM5808" s="141">
        <v>46.900539999999999</v>
      </c>
      <c r="BN5808" s="141">
        <v>-71.137029999999996</v>
      </c>
      <c r="BO5808" s="141">
        <v>1993</v>
      </c>
      <c r="BP5808" s="143" t="s">
        <v>27797</v>
      </c>
      <c r="BQ5808" s="143" t="s">
        <v>17560</v>
      </c>
    </row>
    <row r="5809" spans="15:69" x14ac:dyDescent="0.25">
      <c r="O5809" s="225" t="str">
        <f t="shared" si="1301"/>
        <v/>
      </c>
      <c r="BF5809" s="141">
        <v>22010</v>
      </c>
      <c r="BG5809" s="142" t="s">
        <v>6000</v>
      </c>
      <c r="BH5809" s="141" t="s">
        <v>478</v>
      </c>
      <c r="BI5809" s="141" t="s">
        <v>186</v>
      </c>
      <c r="BJ5809" s="141" t="s">
        <v>6001</v>
      </c>
      <c r="BK5809" s="141" t="s">
        <v>1480</v>
      </c>
      <c r="BL5809" s="141" t="s">
        <v>5998</v>
      </c>
      <c r="BM5809" s="141">
        <v>46.884397913291998</v>
      </c>
      <c r="BN5809" s="141">
        <v>-71.606750481188399</v>
      </c>
      <c r="BO5809" s="141">
        <v>2009</v>
      </c>
      <c r="BP5809" s="143" t="s">
        <v>480</v>
      </c>
      <c r="BQ5809" s="143" t="s">
        <v>17560</v>
      </c>
    </row>
    <row r="5810" spans="15:69" x14ac:dyDescent="0.25">
      <c r="O5810" s="225" t="str">
        <f t="shared" si="1301"/>
        <v/>
      </c>
      <c r="BF5810" s="141">
        <v>22010</v>
      </c>
      <c r="BG5810" s="142" t="s">
        <v>6002</v>
      </c>
      <c r="BH5810" s="141" t="s">
        <v>180</v>
      </c>
      <c r="BI5810" s="141" t="s">
        <v>178</v>
      </c>
      <c r="BJ5810" s="141" t="s">
        <v>1580</v>
      </c>
      <c r="BK5810" s="141" t="s">
        <v>1729</v>
      </c>
      <c r="BL5810" s="141" t="s">
        <v>6003</v>
      </c>
      <c r="BM5810" s="141">
        <v>46.863820817449799</v>
      </c>
      <c r="BN5810" s="141">
        <v>-71.622682590683993</v>
      </c>
      <c r="BO5810" s="141">
        <v>2013</v>
      </c>
      <c r="BP5810" s="143" t="s">
        <v>24445</v>
      </c>
      <c r="BQ5810" s="143" t="s">
        <v>17560</v>
      </c>
    </row>
    <row r="5811" spans="15:69" x14ac:dyDescent="0.25">
      <c r="O5811" s="225" t="str">
        <f t="shared" si="1301"/>
        <v/>
      </c>
      <c r="BF5811" s="141">
        <v>22010</v>
      </c>
      <c r="BG5811" s="142" t="s">
        <v>6004</v>
      </c>
      <c r="BH5811" s="141" t="s">
        <v>180</v>
      </c>
      <c r="BI5811" s="141" t="s">
        <v>191</v>
      </c>
      <c r="BJ5811" s="141" t="s">
        <v>6005</v>
      </c>
      <c r="BK5811" s="141" t="s">
        <v>4358</v>
      </c>
      <c r="BL5811" s="141" t="s">
        <v>4978</v>
      </c>
      <c r="BM5811" s="141">
        <v>46.896606379267602</v>
      </c>
      <c r="BN5811" s="141">
        <v>-71.603819303731598</v>
      </c>
      <c r="BO5811" s="141">
        <v>2011</v>
      </c>
      <c r="BP5811" s="143" t="s">
        <v>24446</v>
      </c>
      <c r="BQ5811" s="143" t="s">
        <v>17560</v>
      </c>
    </row>
    <row r="5812" spans="15:69" x14ac:dyDescent="0.25">
      <c r="O5812" s="225" t="str">
        <f t="shared" si="1301"/>
        <v/>
      </c>
      <c r="BF5812" s="141">
        <v>1023</v>
      </c>
      <c r="BG5812" s="142" t="s">
        <v>15694</v>
      </c>
      <c r="BH5812" s="141" t="s">
        <v>478</v>
      </c>
      <c r="BI5812" s="141" t="s">
        <v>176</v>
      </c>
      <c r="BJ5812" s="141" t="s">
        <v>15695</v>
      </c>
      <c r="BK5812" s="141" t="s">
        <v>2148</v>
      </c>
      <c r="BL5812" s="141" t="s">
        <v>15693</v>
      </c>
      <c r="BM5812" s="141">
        <v>47.5483836403113</v>
      </c>
      <c r="BN5812" s="141">
        <v>-61.535473811734803</v>
      </c>
      <c r="BO5812" s="141">
        <v>2006</v>
      </c>
      <c r="BP5812" s="143" t="s">
        <v>25289</v>
      </c>
      <c r="BQ5812" s="143" t="s">
        <v>17560</v>
      </c>
    </row>
    <row r="5813" spans="15:69" x14ac:dyDescent="0.25">
      <c r="O5813" s="225" t="str">
        <f t="shared" si="1301"/>
        <v/>
      </c>
      <c r="BF5813" s="141">
        <v>1023</v>
      </c>
      <c r="BG5813" s="142" t="s">
        <v>15696</v>
      </c>
      <c r="BH5813" s="141" t="s">
        <v>478</v>
      </c>
      <c r="BI5813" s="141" t="s">
        <v>176</v>
      </c>
      <c r="BJ5813" s="141" t="s">
        <v>15697</v>
      </c>
      <c r="BK5813" s="141" t="s">
        <v>2931</v>
      </c>
      <c r="BL5813" s="141" t="s">
        <v>15693</v>
      </c>
      <c r="BM5813" s="141">
        <v>47.549274168889802</v>
      </c>
      <c r="BN5813" s="141">
        <v>-61.535461126329302</v>
      </c>
      <c r="BO5813" s="141">
        <v>2006</v>
      </c>
      <c r="BP5813" s="143" t="s">
        <v>25288</v>
      </c>
      <c r="BQ5813" s="143" t="s">
        <v>17560</v>
      </c>
    </row>
    <row r="5814" spans="15:69" x14ac:dyDescent="0.25">
      <c r="O5814" s="225" t="str">
        <f t="shared" si="1301"/>
        <v/>
      </c>
      <c r="BF5814" s="141">
        <v>1023</v>
      </c>
      <c r="BG5814" s="142" t="s">
        <v>15698</v>
      </c>
      <c r="BH5814" s="141" t="s">
        <v>478</v>
      </c>
      <c r="BI5814" s="141" t="s">
        <v>176</v>
      </c>
      <c r="BJ5814" s="141" t="s">
        <v>15699</v>
      </c>
      <c r="BK5814" s="141" t="s">
        <v>5506</v>
      </c>
      <c r="BL5814" s="141" t="s">
        <v>15693</v>
      </c>
      <c r="BM5814" s="141">
        <v>47.550497997289803</v>
      </c>
      <c r="BN5814" s="141">
        <v>-61.5338675590992</v>
      </c>
      <c r="BO5814" s="141">
        <v>2006</v>
      </c>
      <c r="BP5814" s="143" t="s">
        <v>25290</v>
      </c>
      <c r="BQ5814" s="143" t="s">
        <v>17560</v>
      </c>
    </row>
    <row r="5815" spans="15:69" x14ac:dyDescent="0.25">
      <c r="O5815" s="225" t="str">
        <f t="shared" si="1301"/>
        <v/>
      </c>
      <c r="BF5815" s="141">
        <v>1023</v>
      </c>
      <c r="BG5815" s="142" t="s">
        <v>15700</v>
      </c>
      <c r="BH5815" s="141" t="s">
        <v>478</v>
      </c>
      <c r="BI5815" s="141" t="s">
        <v>176</v>
      </c>
      <c r="BJ5815" s="141" t="s">
        <v>15701</v>
      </c>
      <c r="BK5815" s="141" t="s">
        <v>1654</v>
      </c>
      <c r="BL5815" s="141" t="s">
        <v>15702</v>
      </c>
      <c r="BM5815" s="141">
        <v>47.414621488079298</v>
      </c>
      <c r="BN5815" s="141">
        <v>-61.771846371064697</v>
      </c>
      <c r="BO5815" s="141">
        <v>2013</v>
      </c>
      <c r="BP5815" s="143" t="s">
        <v>25291</v>
      </c>
      <c r="BQ5815" s="143" t="s">
        <v>17560</v>
      </c>
    </row>
    <row r="5816" spans="15:69" x14ac:dyDescent="0.25">
      <c r="O5816" s="225" t="str">
        <f t="shared" si="1301"/>
        <v/>
      </c>
      <c r="BF5816" s="141">
        <v>2028</v>
      </c>
      <c r="BG5816" s="142" t="s">
        <v>15475</v>
      </c>
      <c r="BH5816" s="141" t="s">
        <v>180</v>
      </c>
      <c r="BI5816" s="141" t="s">
        <v>191</v>
      </c>
      <c r="BJ5816" s="141" t="s">
        <v>15478</v>
      </c>
      <c r="BK5816" s="141" t="s">
        <v>4117</v>
      </c>
      <c r="BL5816" s="141" t="s">
        <v>27422</v>
      </c>
      <c r="BM5816" s="141">
        <v>48.315370000000001</v>
      </c>
      <c r="BN5816" s="141">
        <v>-64.723179999999999</v>
      </c>
      <c r="BO5816" s="141">
        <v>2014</v>
      </c>
      <c r="BP5816" s="143" t="s">
        <v>27798</v>
      </c>
      <c r="BQ5816" s="143" t="s">
        <v>17560</v>
      </c>
    </row>
    <row r="5817" spans="15:69" x14ac:dyDescent="0.25">
      <c r="O5817" s="225" t="str">
        <f t="shared" si="1301"/>
        <v/>
      </c>
      <c r="BF5817" s="141">
        <v>2028</v>
      </c>
      <c r="BG5817" s="142" t="s">
        <v>15477</v>
      </c>
      <c r="BH5817" s="141" t="s">
        <v>180</v>
      </c>
      <c r="BI5817" s="141" t="s">
        <v>191</v>
      </c>
      <c r="BJ5817" s="141" t="s">
        <v>15480</v>
      </c>
      <c r="BK5817" s="141" t="s">
        <v>15481</v>
      </c>
      <c r="BL5817" s="141" t="s">
        <v>27422</v>
      </c>
      <c r="BM5817" s="141">
        <v>48.340299999999999</v>
      </c>
      <c r="BN5817" s="141">
        <v>-64.733459999999994</v>
      </c>
      <c r="BO5817" s="141">
        <v>1979</v>
      </c>
      <c r="BP5817" s="143" t="s">
        <v>27674</v>
      </c>
      <c r="BQ5817" s="143" t="s">
        <v>17560</v>
      </c>
    </row>
    <row r="5818" spans="15:69" x14ac:dyDescent="0.25">
      <c r="O5818" s="225" t="str">
        <f t="shared" si="1301"/>
        <v/>
      </c>
      <c r="BF5818" s="141">
        <v>2028</v>
      </c>
      <c r="BG5818" s="142" t="s">
        <v>15479</v>
      </c>
      <c r="BH5818" s="141" t="s">
        <v>180</v>
      </c>
      <c r="BI5818" s="141" t="s">
        <v>191</v>
      </c>
      <c r="BJ5818" s="141" t="s">
        <v>15483</v>
      </c>
      <c r="BK5818" s="141" t="s">
        <v>15484</v>
      </c>
      <c r="BL5818" s="141" t="s">
        <v>27422</v>
      </c>
      <c r="BM5818" s="141">
        <v>48.344090000000001</v>
      </c>
      <c r="BN5818" s="141">
        <v>-64.705770000000001</v>
      </c>
      <c r="BO5818" s="141">
        <v>1979</v>
      </c>
      <c r="BP5818" s="143" t="s">
        <v>27674</v>
      </c>
      <c r="BQ5818" s="143" t="s">
        <v>17560</v>
      </c>
    </row>
    <row r="5819" spans="15:69" x14ac:dyDescent="0.25">
      <c r="O5819" s="225" t="str">
        <f t="shared" si="1301"/>
        <v/>
      </c>
      <c r="BF5819" s="141">
        <v>2028</v>
      </c>
      <c r="BG5819" s="142" t="s">
        <v>15482</v>
      </c>
      <c r="BH5819" s="141" t="s">
        <v>180</v>
      </c>
      <c r="BI5819" s="141" t="s">
        <v>191</v>
      </c>
      <c r="BJ5819" s="141" t="s">
        <v>15486</v>
      </c>
      <c r="BK5819" s="141" t="s">
        <v>1934</v>
      </c>
      <c r="BL5819" s="141" t="s">
        <v>27477</v>
      </c>
      <c r="BM5819" s="141">
        <v>48.336309999999997</v>
      </c>
      <c r="BN5819" s="141">
        <v>-64.740530000000007</v>
      </c>
      <c r="BO5819" s="141">
        <v>1988</v>
      </c>
      <c r="BP5819" s="143" t="s">
        <v>27674</v>
      </c>
      <c r="BQ5819" s="143" t="s">
        <v>17560</v>
      </c>
    </row>
    <row r="5820" spans="15:69" x14ac:dyDescent="0.25">
      <c r="O5820" s="225" t="str">
        <f t="shared" si="1301"/>
        <v/>
      </c>
      <c r="BF5820" s="141">
        <v>2028</v>
      </c>
      <c r="BG5820" s="142" t="s">
        <v>15485</v>
      </c>
      <c r="BH5820" s="141" t="s">
        <v>180</v>
      </c>
      <c r="BI5820" s="141" t="s">
        <v>191</v>
      </c>
      <c r="BJ5820" s="141" t="s">
        <v>15488</v>
      </c>
      <c r="BK5820" s="141" t="s">
        <v>15489</v>
      </c>
      <c r="BL5820" s="141" t="s">
        <v>27510</v>
      </c>
      <c r="BM5820" s="141">
        <v>48.300190000000001</v>
      </c>
      <c r="BN5820" s="141">
        <v>-64.715519999999998</v>
      </c>
      <c r="BO5820" s="141">
        <v>1968</v>
      </c>
      <c r="BP5820" s="143" t="s">
        <v>27674</v>
      </c>
      <c r="BQ5820" s="143" t="s">
        <v>17560</v>
      </c>
    </row>
    <row r="5821" spans="15:69" x14ac:dyDescent="0.25">
      <c r="O5821" s="225" t="str">
        <f t="shared" si="1301"/>
        <v/>
      </c>
      <c r="BF5821" s="141">
        <v>2028</v>
      </c>
      <c r="BG5821" s="142" t="s">
        <v>15487</v>
      </c>
      <c r="BH5821" s="141" t="s">
        <v>180</v>
      </c>
      <c r="BI5821" s="141" t="s">
        <v>191</v>
      </c>
      <c r="BJ5821" s="141" t="s">
        <v>15491</v>
      </c>
      <c r="BK5821" s="141" t="s">
        <v>15492</v>
      </c>
      <c r="BL5821" s="141" t="s">
        <v>27511</v>
      </c>
      <c r="BM5821" s="141">
        <v>48.287170000000003</v>
      </c>
      <c r="BN5821" s="141">
        <v>-64.722650000000002</v>
      </c>
      <c r="BO5821" s="141">
        <v>2009</v>
      </c>
      <c r="BP5821" s="143" t="s">
        <v>27798</v>
      </c>
      <c r="BQ5821" s="143" t="s">
        <v>17560</v>
      </c>
    </row>
    <row r="5822" spans="15:69" x14ac:dyDescent="0.25">
      <c r="O5822" s="225" t="str">
        <f t="shared" si="1301"/>
        <v/>
      </c>
      <c r="BF5822" s="141">
        <v>2028</v>
      </c>
      <c r="BG5822" s="142" t="s">
        <v>15490</v>
      </c>
      <c r="BH5822" s="141" t="s">
        <v>180</v>
      </c>
      <c r="BI5822" s="141" t="s">
        <v>191</v>
      </c>
      <c r="BJ5822" s="141" t="s">
        <v>27247</v>
      </c>
      <c r="BK5822" s="141" t="s">
        <v>15494</v>
      </c>
      <c r="BL5822" s="141" t="s">
        <v>27510</v>
      </c>
      <c r="BM5822" s="141">
        <v>48.286079999999998</v>
      </c>
      <c r="BN5822" s="141">
        <v>-64.728980000000007</v>
      </c>
      <c r="BO5822" s="141">
        <v>2009</v>
      </c>
      <c r="BP5822" s="143" t="s">
        <v>27798</v>
      </c>
      <c r="BQ5822" s="143" t="s">
        <v>17560</v>
      </c>
    </row>
    <row r="5823" spans="15:69" x14ac:dyDescent="0.25">
      <c r="O5823" s="225" t="str">
        <f t="shared" si="1301"/>
        <v/>
      </c>
      <c r="BF5823" s="141">
        <v>2028</v>
      </c>
      <c r="BG5823" s="142" t="s">
        <v>15493</v>
      </c>
      <c r="BH5823" s="141" t="s">
        <v>180</v>
      </c>
      <c r="BI5823" s="141" t="s">
        <v>191</v>
      </c>
      <c r="BJ5823" s="141" t="s">
        <v>15496</v>
      </c>
      <c r="BK5823" s="141"/>
      <c r="BL5823" s="141" t="s">
        <v>27512</v>
      </c>
      <c r="BM5823" s="141">
        <v>48.282850000000003</v>
      </c>
      <c r="BN5823" s="141">
        <v>-64.740669999999994</v>
      </c>
      <c r="BO5823" s="141">
        <v>2009</v>
      </c>
      <c r="BP5823" s="143" t="s">
        <v>27798</v>
      </c>
      <c r="BQ5823" s="143" t="s">
        <v>17560</v>
      </c>
    </row>
    <row r="5824" spans="15:69" x14ac:dyDescent="0.25">
      <c r="O5824" s="225" t="str">
        <f t="shared" si="1301"/>
        <v/>
      </c>
      <c r="BF5824" s="141">
        <v>2028</v>
      </c>
      <c r="BG5824" s="142" t="s">
        <v>15495</v>
      </c>
      <c r="BH5824" s="141" t="s">
        <v>180</v>
      </c>
      <c r="BI5824" s="141" t="s">
        <v>191</v>
      </c>
      <c r="BJ5824" s="141" t="s">
        <v>27248</v>
      </c>
      <c r="BK5824" s="141" t="s">
        <v>15498</v>
      </c>
      <c r="BL5824" s="141" t="s">
        <v>27510</v>
      </c>
      <c r="BM5824" s="141">
        <v>48.256659999999997</v>
      </c>
      <c r="BN5824" s="141">
        <v>-64.752799999999993</v>
      </c>
      <c r="BO5824" s="141">
        <v>2000</v>
      </c>
      <c r="BP5824" s="143" t="s">
        <v>27674</v>
      </c>
      <c r="BQ5824" s="143" t="s">
        <v>17560</v>
      </c>
    </row>
    <row r="5825" spans="15:69" x14ac:dyDescent="0.25">
      <c r="O5825" s="225" t="str">
        <f t="shared" si="1301"/>
        <v/>
      </c>
      <c r="BF5825" s="141">
        <v>2028</v>
      </c>
      <c r="BG5825" s="142" t="s">
        <v>15497</v>
      </c>
      <c r="BH5825" s="141" t="s">
        <v>180</v>
      </c>
      <c r="BI5825" s="141" t="s">
        <v>1269</v>
      </c>
      <c r="BJ5825" s="141" t="s">
        <v>15500</v>
      </c>
      <c r="BK5825" s="141" t="s">
        <v>10448</v>
      </c>
      <c r="BL5825" s="141" t="s">
        <v>15377</v>
      </c>
      <c r="BM5825" s="141">
        <v>48.25714</v>
      </c>
      <c r="BN5825" s="141">
        <v>-64.748570000000001</v>
      </c>
      <c r="BO5825" s="141">
        <v>2000</v>
      </c>
      <c r="BP5825" s="143" t="s">
        <v>27674</v>
      </c>
      <c r="BQ5825" s="143" t="s">
        <v>17560</v>
      </c>
    </row>
    <row r="5826" spans="15:69" x14ac:dyDescent="0.25">
      <c r="O5826" s="225" t="str">
        <f t="shared" si="1301"/>
        <v/>
      </c>
      <c r="BF5826" s="141">
        <v>2028</v>
      </c>
      <c r="BG5826" s="142" t="s">
        <v>15499</v>
      </c>
      <c r="BH5826" s="141" t="s">
        <v>180</v>
      </c>
      <c r="BI5826" s="141" t="s">
        <v>191</v>
      </c>
      <c r="BJ5826" s="141" t="s">
        <v>15502</v>
      </c>
      <c r="BK5826" s="141" t="s">
        <v>15503</v>
      </c>
      <c r="BL5826" s="141" t="s">
        <v>27417</v>
      </c>
      <c r="BM5826" s="141">
        <v>48.245690000000003</v>
      </c>
      <c r="BN5826" s="141">
        <v>-64.758889999999994</v>
      </c>
      <c r="BO5826" s="141">
        <v>2000</v>
      </c>
      <c r="BP5826" s="143" t="s">
        <v>27674</v>
      </c>
      <c r="BQ5826" s="143" t="s">
        <v>17560</v>
      </c>
    </row>
    <row r="5827" spans="15:69" x14ac:dyDescent="0.25">
      <c r="O5827" s="225" t="str">
        <f t="shared" si="1301"/>
        <v/>
      </c>
      <c r="BF5827" s="141">
        <v>2028</v>
      </c>
      <c r="BG5827" s="142" t="s">
        <v>15501</v>
      </c>
      <c r="BH5827" s="141" t="s">
        <v>180</v>
      </c>
      <c r="BI5827" s="141" t="s">
        <v>191</v>
      </c>
      <c r="BJ5827" s="141" t="s">
        <v>15505</v>
      </c>
      <c r="BK5827" s="141"/>
      <c r="BL5827" s="141" t="s">
        <v>27513</v>
      </c>
      <c r="BM5827" s="141">
        <v>48.238889999999998</v>
      </c>
      <c r="BN5827" s="141">
        <v>-64.764409999999998</v>
      </c>
      <c r="BO5827" s="141">
        <v>2000</v>
      </c>
      <c r="BP5827" s="143" t="s">
        <v>27674</v>
      </c>
      <c r="BQ5827" s="143" t="s">
        <v>17560</v>
      </c>
    </row>
    <row r="5828" spans="15:69" x14ac:dyDescent="0.25">
      <c r="O5828" s="225" t="str">
        <f t="shared" si="1301"/>
        <v/>
      </c>
      <c r="BF5828" s="141">
        <v>2028</v>
      </c>
      <c r="BG5828" s="142" t="s">
        <v>15504</v>
      </c>
      <c r="BH5828" s="141" t="s">
        <v>180</v>
      </c>
      <c r="BI5828" s="141" t="s">
        <v>191</v>
      </c>
      <c r="BJ5828" s="141" t="s">
        <v>15507</v>
      </c>
      <c r="BK5828" s="141"/>
      <c r="BL5828" s="141" t="s">
        <v>15377</v>
      </c>
      <c r="BM5828" s="141">
        <v>48.227460000000001</v>
      </c>
      <c r="BN5828" s="141">
        <v>-64.787109999999998</v>
      </c>
      <c r="BO5828" s="141">
        <v>2014</v>
      </c>
      <c r="BP5828" s="143" t="s">
        <v>27798</v>
      </c>
      <c r="BQ5828" s="143" t="s">
        <v>17560</v>
      </c>
    </row>
    <row r="5829" spans="15:69" x14ac:dyDescent="0.25">
      <c r="O5829" s="225" t="str">
        <f t="shared" si="1301"/>
        <v/>
      </c>
      <c r="BF5829" s="141">
        <v>2028</v>
      </c>
      <c r="BG5829" s="142" t="s">
        <v>15506</v>
      </c>
      <c r="BH5829" s="141" t="s">
        <v>180</v>
      </c>
      <c r="BI5829" s="141" t="s">
        <v>1269</v>
      </c>
      <c r="BJ5829" s="141" t="s">
        <v>27249</v>
      </c>
      <c r="BK5829" s="141"/>
      <c r="BL5829" s="141" t="s">
        <v>27514</v>
      </c>
      <c r="BM5829" s="141">
        <v>48.350850000000001</v>
      </c>
      <c r="BN5829" s="141">
        <v>-64.670649999999995</v>
      </c>
      <c r="BO5829" s="141">
        <v>1995</v>
      </c>
      <c r="BP5829" s="143" t="s">
        <v>27799</v>
      </c>
      <c r="BQ5829" s="143" t="s">
        <v>17560</v>
      </c>
    </row>
    <row r="5830" spans="15:69" x14ac:dyDescent="0.25">
      <c r="O5830" s="225" t="str">
        <f t="shared" si="1301"/>
        <v/>
      </c>
      <c r="BF5830" s="141">
        <v>2028</v>
      </c>
      <c r="BG5830" s="142" t="s">
        <v>15508</v>
      </c>
      <c r="BH5830" s="141" t="s">
        <v>180</v>
      </c>
      <c r="BI5830" s="141" t="s">
        <v>191</v>
      </c>
      <c r="BJ5830" s="141" t="s">
        <v>27250</v>
      </c>
      <c r="BK5830" s="141"/>
      <c r="BL5830" s="141" t="s">
        <v>27515</v>
      </c>
      <c r="BM5830" s="141">
        <v>48.347059999999999</v>
      </c>
      <c r="BN5830" s="141">
        <v>-64.674949999999995</v>
      </c>
      <c r="BO5830" s="141">
        <v>2002</v>
      </c>
      <c r="BP5830" s="143" t="s">
        <v>27674</v>
      </c>
      <c r="BQ5830" s="143" t="s">
        <v>17560</v>
      </c>
    </row>
    <row r="5831" spans="15:69" x14ac:dyDescent="0.25">
      <c r="O5831" s="225" t="str">
        <f t="shared" si="1301"/>
        <v/>
      </c>
      <c r="BF5831" s="141">
        <v>2028</v>
      </c>
      <c r="BG5831" s="142" t="s">
        <v>15509</v>
      </c>
      <c r="BH5831" s="141" t="s">
        <v>478</v>
      </c>
      <c r="BI5831" s="141" t="s">
        <v>1268</v>
      </c>
      <c r="BJ5831" s="141" t="s">
        <v>15511</v>
      </c>
      <c r="BK5831" s="141"/>
      <c r="BL5831" s="141" t="s">
        <v>27516</v>
      </c>
      <c r="BM5831" s="141">
        <v>48.336309999999997</v>
      </c>
      <c r="BN5831" s="141">
        <v>-64.740049999999997</v>
      </c>
      <c r="BO5831" s="141">
        <v>2007</v>
      </c>
      <c r="BP5831" s="143" t="s">
        <v>27674</v>
      </c>
      <c r="BQ5831" s="143" t="s">
        <v>17560</v>
      </c>
    </row>
    <row r="5832" spans="15:69" x14ac:dyDescent="0.25">
      <c r="O5832" s="225" t="str">
        <f t="shared" si="1301"/>
        <v/>
      </c>
      <c r="BF5832" s="141">
        <v>2028</v>
      </c>
      <c r="BG5832" s="142" t="s">
        <v>15510</v>
      </c>
      <c r="BH5832" s="141" t="s">
        <v>478</v>
      </c>
      <c r="BI5832" s="141" t="s">
        <v>1268</v>
      </c>
      <c r="BJ5832" s="141" t="s">
        <v>27251</v>
      </c>
      <c r="BK5832" s="141"/>
      <c r="BL5832" s="141" t="s">
        <v>27477</v>
      </c>
      <c r="BM5832" s="141">
        <v>48.316679999999998</v>
      </c>
      <c r="BN5832" s="141">
        <v>-64.7012</v>
      </c>
      <c r="BO5832" s="141">
        <v>1988</v>
      </c>
      <c r="BP5832" s="143" t="s">
        <v>27674</v>
      </c>
      <c r="BQ5832" s="143" t="s">
        <v>17560</v>
      </c>
    </row>
    <row r="5833" spans="15:69" x14ac:dyDescent="0.25">
      <c r="O5833" s="225" t="str">
        <f t="shared" si="1301"/>
        <v/>
      </c>
      <c r="BF5833" s="141">
        <v>2047</v>
      </c>
      <c r="BG5833" s="142" t="s">
        <v>15409</v>
      </c>
      <c r="BH5833" s="141" t="s">
        <v>478</v>
      </c>
      <c r="BI5833" s="141" t="s">
        <v>177</v>
      </c>
      <c r="BJ5833" s="141" t="s">
        <v>15410</v>
      </c>
      <c r="BK5833" s="141"/>
      <c r="BL5833" s="141" t="s">
        <v>15411</v>
      </c>
      <c r="BM5833" s="141">
        <v>48.187604999999998</v>
      </c>
      <c r="BN5833" s="141">
        <v>-64.867171999999997</v>
      </c>
      <c r="BO5833" s="141">
        <v>1985</v>
      </c>
      <c r="BP5833" s="143"/>
      <c r="BQ5833" s="143" t="s">
        <v>17560</v>
      </c>
    </row>
    <row r="5834" spans="15:69" x14ac:dyDescent="0.25">
      <c r="O5834" s="225" t="str">
        <f t="shared" si="1301"/>
        <v/>
      </c>
      <c r="BF5834" s="141">
        <v>2047</v>
      </c>
      <c r="BG5834" s="142" t="s">
        <v>15412</v>
      </c>
      <c r="BH5834" s="141" t="s">
        <v>180</v>
      </c>
      <c r="BI5834" s="141" t="s">
        <v>191</v>
      </c>
      <c r="BJ5834" s="141" t="s">
        <v>15413</v>
      </c>
      <c r="BK5834" s="141" t="s">
        <v>4587</v>
      </c>
      <c r="BL5834" s="141" t="s">
        <v>15402</v>
      </c>
      <c r="BM5834" s="141">
        <v>48.195062</v>
      </c>
      <c r="BN5834" s="141">
        <v>-64.963498000000001</v>
      </c>
      <c r="BO5834" s="141">
        <v>1992</v>
      </c>
      <c r="BP5834" s="143" t="s">
        <v>25231</v>
      </c>
      <c r="BQ5834" s="143" t="s">
        <v>17560</v>
      </c>
    </row>
    <row r="5835" spans="15:69" x14ac:dyDescent="0.25">
      <c r="O5835" s="225" t="str">
        <f t="shared" si="1301"/>
        <v/>
      </c>
      <c r="BF5835" s="141">
        <v>2047</v>
      </c>
      <c r="BG5835" s="142" t="s">
        <v>15414</v>
      </c>
      <c r="BH5835" s="141" t="s">
        <v>180</v>
      </c>
      <c r="BI5835" s="141" t="s">
        <v>191</v>
      </c>
      <c r="BJ5835" s="141" t="s">
        <v>15415</v>
      </c>
      <c r="BK5835" s="141" t="s">
        <v>3120</v>
      </c>
      <c r="BL5835" s="141" t="s">
        <v>15415</v>
      </c>
      <c r="BM5835" s="141">
        <v>48.183593000000002</v>
      </c>
      <c r="BN5835" s="141">
        <v>-64.954318000000001</v>
      </c>
      <c r="BO5835" s="141">
        <v>2007</v>
      </c>
      <c r="BP5835" s="143" t="s">
        <v>25232</v>
      </c>
      <c r="BQ5835" s="143" t="s">
        <v>17560</v>
      </c>
    </row>
    <row r="5836" spans="15:69" x14ac:dyDescent="0.25">
      <c r="O5836" s="225" t="str">
        <f t="shared" si="1301"/>
        <v/>
      </c>
      <c r="BF5836" s="141">
        <v>2047</v>
      </c>
      <c r="BG5836" s="142" t="s">
        <v>15416</v>
      </c>
      <c r="BH5836" s="141" t="s">
        <v>180</v>
      </c>
      <c r="BI5836" s="141" t="s">
        <v>191</v>
      </c>
      <c r="BJ5836" s="141" t="s">
        <v>15417</v>
      </c>
      <c r="BK5836" s="141" t="s">
        <v>15418</v>
      </c>
      <c r="BL5836" s="141" t="s">
        <v>4057</v>
      </c>
      <c r="BM5836" s="141">
        <v>48.179591000000002</v>
      </c>
      <c r="BN5836" s="141">
        <v>-64.970314000000002</v>
      </c>
      <c r="BO5836" s="141">
        <v>1992</v>
      </c>
      <c r="BP5836" s="143" t="s">
        <v>25233</v>
      </c>
      <c r="BQ5836" s="143" t="s">
        <v>17560</v>
      </c>
    </row>
    <row r="5837" spans="15:69" x14ac:dyDescent="0.25">
      <c r="O5837" s="225" t="str">
        <f t="shared" si="1301"/>
        <v/>
      </c>
      <c r="BF5837" s="141">
        <v>2047</v>
      </c>
      <c r="BG5837" s="142" t="s">
        <v>15419</v>
      </c>
      <c r="BH5837" s="141" t="s">
        <v>478</v>
      </c>
      <c r="BI5837" s="141" t="s">
        <v>1268</v>
      </c>
      <c r="BJ5837" s="141" t="s">
        <v>15420</v>
      </c>
      <c r="BK5837" s="141"/>
      <c r="BL5837" s="141" t="s">
        <v>15421</v>
      </c>
      <c r="BM5837" s="141">
        <v>48.179580000000001</v>
      </c>
      <c r="BN5837" s="141">
        <v>-64.969660000000005</v>
      </c>
      <c r="BO5837" s="141">
        <v>1992</v>
      </c>
      <c r="BP5837" s="143" t="s">
        <v>25234</v>
      </c>
      <c r="BQ5837" s="143" t="s">
        <v>17560</v>
      </c>
    </row>
    <row r="5838" spans="15:69" x14ac:dyDescent="0.25">
      <c r="O5838" s="225" t="str">
        <f t="shared" ref="O5838:O5901" si="1302">IF(OR(B5838="",C5838="",G5838="",H5838="",I5838="",AND(J5838="",BW5838=FALSE),AND(K5838="",BX5838=FALSE),AND(L5838="",BY5838=FALSE),AND(M5838="",BZ5838=FALSE)),"",(IF(AND(100&gt;=CG5838,CG5838&gt;80),"A",IF(AND(80&gt;=CG5838,CG5838&gt;60),"B",IF(AND(60&gt;=CG5838,CG5838&gt;40),"C",IF(AND(40&gt;=CG5838,CG5838&gt;20),"D","E"))))))</f>
        <v/>
      </c>
      <c r="BF5838" s="141">
        <v>2047</v>
      </c>
      <c r="BG5838" s="142" t="s">
        <v>15422</v>
      </c>
      <c r="BH5838" s="141" t="s">
        <v>478</v>
      </c>
      <c r="BI5838" s="141" t="s">
        <v>1268</v>
      </c>
      <c r="BJ5838" s="141" t="s">
        <v>15420</v>
      </c>
      <c r="BK5838" s="141"/>
      <c r="BL5838" s="141" t="s">
        <v>15423</v>
      </c>
      <c r="BM5838" s="141">
        <v>48.184130000000003</v>
      </c>
      <c r="BN5838" s="141">
        <v>-64.962320000000005</v>
      </c>
      <c r="BO5838" s="141">
        <v>1992</v>
      </c>
      <c r="BP5838" s="143" t="s">
        <v>25234</v>
      </c>
      <c r="BQ5838" s="143" t="s">
        <v>17560</v>
      </c>
    </row>
    <row r="5839" spans="15:69" x14ac:dyDescent="0.25">
      <c r="O5839" s="225" t="str">
        <f t="shared" si="1302"/>
        <v/>
      </c>
      <c r="BF5839" s="141">
        <v>2047</v>
      </c>
      <c r="BG5839" s="142" t="s">
        <v>15424</v>
      </c>
      <c r="BH5839" s="141" t="s">
        <v>180</v>
      </c>
      <c r="BI5839" s="141" t="s">
        <v>191</v>
      </c>
      <c r="BJ5839" s="141" t="s">
        <v>15425</v>
      </c>
      <c r="BK5839" s="141" t="s">
        <v>1708</v>
      </c>
      <c r="BL5839" s="141" t="s">
        <v>15426</v>
      </c>
      <c r="BM5839" s="141">
        <v>48.165260000000004</v>
      </c>
      <c r="BN5839" s="141">
        <v>-64.97954</v>
      </c>
      <c r="BO5839" s="141">
        <v>1992</v>
      </c>
      <c r="BP5839" s="143" t="s">
        <v>25235</v>
      </c>
      <c r="BQ5839" s="143" t="s">
        <v>17560</v>
      </c>
    </row>
    <row r="5840" spans="15:69" x14ac:dyDescent="0.25">
      <c r="O5840" s="225" t="str">
        <f t="shared" si="1302"/>
        <v/>
      </c>
      <c r="BF5840" s="141">
        <v>2047</v>
      </c>
      <c r="BG5840" s="142" t="s">
        <v>15427</v>
      </c>
      <c r="BH5840" s="141" t="s">
        <v>180</v>
      </c>
      <c r="BI5840" s="141" t="s">
        <v>178</v>
      </c>
      <c r="BJ5840" s="141" t="s">
        <v>12607</v>
      </c>
      <c r="BK5840" s="141" t="s">
        <v>1581</v>
      </c>
      <c r="BL5840" s="141" t="s">
        <v>15426</v>
      </c>
      <c r="BM5840" s="141">
        <v>48.172843999999998</v>
      </c>
      <c r="BN5840" s="141">
        <v>-64.915130000000005</v>
      </c>
      <c r="BO5840" s="141">
        <v>1992</v>
      </c>
      <c r="BP5840" s="143" t="s">
        <v>25236</v>
      </c>
      <c r="BQ5840" s="143" t="s">
        <v>17560</v>
      </c>
    </row>
    <row r="5841" spans="15:69" x14ac:dyDescent="0.25">
      <c r="O5841" s="225" t="str">
        <f t="shared" si="1302"/>
        <v/>
      </c>
      <c r="BF5841" s="141">
        <v>4047</v>
      </c>
      <c r="BG5841" s="142" t="s">
        <v>15365</v>
      </c>
      <c r="BH5841" s="141" t="s">
        <v>478</v>
      </c>
      <c r="BI5841" s="141" t="s">
        <v>186</v>
      </c>
      <c r="BJ5841" s="141" t="s">
        <v>15362</v>
      </c>
      <c r="BK5841" s="141" t="s">
        <v>15363</v>
      </c>
      <c r="BL5841" s="141" t="s">
        <v>15364</v>
      </c>
      <c r="BM5841" s="141">
        <v>49.087879999999998</v>
      </c>
      <c r="BN5841" s="141">
        <v>-66.690579999999997</v>
      </c>
      <c r="BO5841" s="141">
        <v>1999</v>
      </c>
      <c r="BP5841" s="143" t="s">
        <v>186</v>
      </c>
      <c r="BQ5841" s="143" t="s">
        <v>17560</v>
      </c>
    </row>
    <row r="5842" spans="15:69" x14ac:dyDescent="0.25">
      <c r="O5842" s="225" t="str">
        <f t="shared" si="1302"/>
        <v/>
      </c>
      <c r="BF5842" s="141">
        <v>4047</v>
      </c>
      <c r="BG5842" s="142" t="s">
        <v>15366</v>
      </c>
      <c r="BH5842" s="141" t="s">
        <v>478</v>
      </c>
      <c r="BI5842" s="141" t="s">
        <v>186</v>
      </c>
      <c r="BJ5842" s="141" t="s">
        <v>15359</v>
      </c>
      <c r="BK5842" s="141"/>
      <c r="BL5842" s="141" t="s">
        <v>15367</v>
      </c>
      <c r="BM5842" s="141">
        <v>49.096069999999997</v>
      </c>
      <c r="BN5842" s="141">
        <v>-66.691299999999998</v>
      </c>
      <c r="BO5842" s="141">
        <v>1989</v>
      </c>
      <c r="BP5842" s="143" t="s">
        <v>186</v>
      </c>
      <c r="BQ5842" s="143" t="s">
        <v>17560</v>
      </c>
    </row>
    <row r="5843" spans="15:69" x14ac:dyDescent="0.25">
      <c r="O5843" s="225" t="str">
        <f t="shared" si="1302"/>
        <v/>
      </c>
      <c r="BF5843" s="141">
        <v>5032</v>
      </c>
      <c r="BG5843" s="142" t="s">
        <v>15535</v>
      </c>
      <c r="BH5843" s="141" t="s">
        <v>180</v>
      </c>
      <c r="BI5843" s="141" t="s">
        <v>191</v>
      </c>
      <c r="BJ5843" s="141" t="s">
        <v>15536</v>
      </c>
      <c r="BK5843" s="141" t="s">
        <v>3129</v>
      </c>
      <c r="BL5843" s="141" t="s">
        <v>15536</v>
      </c>
      <c r="BM5843" s="141">
        <v>48.024560000000001</v>
      </c>
      <c r="BN5843" s="141">
        <v>-65.260940000000005</v>
      </c>
      <c r="BO5843" s="141">
        <v>1991</v>
      </c>
      <c r="BP5843" s="143" t="s">
        <v>25246</v>
      </c>
      <c r="BQ5843" s="143" t="s">
        <v>17560</v>
      </c>
    </row>
    <row r="5844" spans="15:69" x14ac:dyDescent="0.25">
      <c r="O5844" s="225" t="str">
        <f t="shared" si="1302"/>
        <v/>
      </c>
      <c r="BF5844" s="141">
        <v>5032</v>
      </c>
      <c r="BG5844" s="142" t="s">
        <v>15537</v>
      </c>
      <c r="BH5844" s="141" t="s">
        <v>180</v>
      </c>
      <c r="BI5844" s="141" t="s">
        <v>191</v>
      </c>
      <c r="BJ5844" s="141"/>
      <c r="BK5844" s="141" t="s">
        <v>2828</v>
      </c>
      <c r="BL5844" s="141" t="s">
        <v>15538</v>
      </c>
      <c r="BM5844" s="141">
        <v>48.017242251245399</v>
      </c>
      <c r="BN5844" s="141">
        <v>-65.303636816771998</v>
      </c>
      <c r="BO5844" s="141">
        <v>1990</v>
      </c>
      <c r="BP5844" s="143" t="s">
        <v>25247</v>
      </c>
      <c r="BQ5844" s="143" t="s">
        <v>17560</v>
      </c>
    </row>
    <row r="5845" spans="15:69" x14ac:dyDescent="0.25">
      <c r="O5845" s="225" t="str">
        <f t="shared" si="1302"/>
        <v/>
      </c>
      <c r="BF5845" s="141">
        <v>5040</v>
      </c>
      <c r="BG5845" s="142" t="s">
        <v>15639</v>
      </c>
      <c r="BH5845" s="141" t="s">
        <v>478</v>
      </c>
      <c r="BI5845" s="141" t="s">
        <v>176</v>
      </c>
      <c r="BJ5845" s="141" t="s">
        <v>15640</v>
      </c>
      <c r="BK5845" s="141" t="s">
        <v>1976</v>
      </c>
      <c r="BL5845" s="141" t="s">
        <v>15627</v>
      </c>
      <c r="BM5845" s="141">
        <v>48.044730000000001</v>
      </c>
      <c r="BN5845" s="141">
        <v>-65.314049999999995</v>
      </c>
      <c r="BO5845" s="141">
        <v>2013</v>
      </c>
      <c r="BP5845" s="143" t="s">
        <v>176</v>
      </c>
      <c r="BQ5845" s="143" t="s">
        <v>17560</v>
      </c>
    </row>
    <row r="5846" spans="15:69" x14ac:dyDescent="0.25">
      <c r="O5846" s="225" t="str">
        <f t="shared" si="1302"/>
        <v/>
      </c>
      <c r="BF5846" s="141">
        <v>5050</v>
      </c>
      <c r="BG5846" s="142" t="s">
        <v>15559</v>
      </c>
      <c r="BH5846" s="141" t="s">
        <v>180</v>
      </c>
      <c r="BI5846" s="141" t="s">
        <v>178</v>
      </c>
      <c r="BJ5846" s="141"/>
      <c r="BK5846" s="141"/>
      <c r="BL5846" s="141" t="s">
        <v>3295</v>
      </c>
      <c r="BM5846" s="141">
        <v>48.147089999999999</v>
      </c>
      <c r="BN5846" s="141">
        <v>-65.395200000000003</v>
      </c>
      <c r="BO5846" s="141">
        <v>1998</v>
      </c>
      <c r="BP5846" s="143" t="s">
        <v>25254</v>
      </c>
      <c r="BQ5846" s="143" t="s">
        <v>17560</v>
      </c>
    </row>
    <row r="5847" spans="15:69" x14ac:dyDescent="0.25">
      <c r="O5847" s="225" t="str">
        <f t="shared" si="1302"/>
        <v/>
      </c>
      <c r="BF5847" s="141">
        <v>5060</v>
      </c>
      <c r="BG5847" s="142" t="s">
        <v>15891</v>
      </c>
      <c r="BH5847" s="141" t="s">
        <v>478</v>
      </c>
      <c r="BI5847" s="141" t="s">
        <v>176</v>
      </c>
      <c r="BJ5847" s="141" t="s">
        <v>3254</v>
      </c>
      <c r="BK5847" s="141" t="s">
        <v>5476</v>
      </c>
      <c r="BL5847" s="141" t="s">
        <v>15892</v>
      </c>
      <c r="BM5847" s="141">
        <v>48.149656</v>
      </c>
      <c r="BN5847" s="141">
        <v>-65.734343999999993</v>
      </c>
      <c r="BO5847" s="141">
        <v>2012</v>
      </c>
      <c r="BP5847" s="143" t="s">
        <v>25348</v>
      </c>
      <c r="BQ5847" s="143" t="s">
        <v>17560</v>
      </c>
    </row>
    <row r="5848" spans="15:69" x14ac:dyDescent="0.25">
      <c r="O5848" s="225" t="str">
        <f t="shared" si="1302"/>
        <v/>
      </c>
      <c r="BF5848" s="141">
        <v>5060</v>
      </c>
      <c r="BG5848" s="142" t="s">
        <v>15893</v>
      </c>
      <c r="BH5848" s="141" t="s">
        <v>478</v>
      </c>
      <c r="BI5848" s="141" t="s">
        <v>177</v>
      </c>
      <c r="BJ5848" s="141" t="s">
        <v>3258</v>
      </c>
      <c r="BK5848" s="141" t="s">
        <v>2223</v>
      </c>
      <c r="BL5848" s="141" t="s">
        <v>793</v>
      </c>
      <c r="BM5848" s="141">
        <v>48.085370374969898</v>
      </c>
      <c r="BN5848" s="141">
        <v>-65.621933527693997</v>
      </c>
      <c r="BO5848" s="141">
        <v>2012</v>
      </c>
      <c r="BP5848" s="143" t="s">
        <v>25349</v>
      </c>
      <c r="BQ5848" s="143" t="s">
        <v>17560</v>
      </c>
    </row>
    <row r="5849" spans="15:69" x14ac:dyDescent="0.25">
      <c r="O5849" s="225" t="str">
        <f t="shared" si="1302"/>
        <v/>
      </c>
      <c r="BF5849" s="141">
        <v>5065</v>
      </c>
      <c r="BG5849" s="142" t="s">
        <v>15845</v>
      </c>
      <c r="BH5849" s="141" t="s">
        <v>478</v>
      </c>
      <c r="BI5849" s="141" t="s">
        <v>186</v>
      </c>
      <c r="BJ5849" s="141"/>
      <c r="BK5849" s="141" t="s">
        <v>2026</v>
      </c>
      <c r="BL5849" s="141" t="s">
        <v>794</v>
      </c>
      <c r="BM5849" s="141">
        <v>48.194989999999997</v>
      </c>
      <c r="BN5849" s="141">
        <v>-65.654619999999994</v>
      </c>
      <c r="BO5849" s="141">
        <v>2001</v>
      </c>
      <c r="BP5849" s="143" t="s">
        <v>25333</v>
      </c>
      <c r="BQ5849" s="143" t="s">
        <v>17560</v>
      </c>
    </row>
    <row r="5850" spans="15:69" x14ac:dyDescent="0.25">
      <c r="O5850" s="225" t="str">
        <f t="shared" si="1302"/>
        <v/>
      </c>
      <c r="BF5850" s="141">
        <v>5065</v>
      </c>
      <c r="BG5850" s="142" t="s">
        <v>15846</v>
      </c>
      <c r="BH5850" s="141" t="s">
        <v>478</v>
      </c>
      <c r="BI5850" s="141" t="s">
        <v>176</v>
      </c>
      <c r="BJ5850" s="141"/>
      <c r="BK5850" s="141" t="s">
        <v>4587</v>
      </c>
      <c r="BL5850" s="141" t="s">
        <v>15847</v>
      </c>
      <c r="BM5850" s="141">
        <v>48.180500000000002</v>
      </c>
      <c r="BN5850" s="141">
        <v>-65.645030000000006</v>
      </c>
      <c r="BO5850" s="141">
        <v>2001</v>
      </c>
      <c r="BP5850" s="143" t="s">
        <v>25334</v>
      </c>
      <c r="BQ5850" s="143" t="s">
        <v>17560</v>
      </c>
    </row>
    <row r="5851" spans="15:69" x14ac:dyDescent="0.25">
      <c r="O5851" s="225" t="str">
        <f t="shared" si="1302"/>
        <v/>
      </c>
      <c r="BF5851" s="141">
        <v>5065</v>
      </c>
      <c r="BG5851" s="142" t="s">
        <v>15848</v>
      </c>
      <c r="BH5851" s="141" t="s">
        <v>180</v>
      </c>
      <c r="BI5851" s="141" t="s">
        <v>178</v>
      </c>
      <c r="BJ5851" s="141"/>
      <c r="BK5851" s="141" t="s">
        <v>5235</v>
      </c>
      <c r="BL5851" s="141" t="s">
        <v>283</v>
      </c>
      <c r="BM5851" s="141">
        <v>48.185630000000003</v>
      </c>
      <c r="BN5851" s="141">
        <v>-65.623589999999993</v>
      </c>
      <c r="BO5851" s="141">
        <v>2001</v>
      </c>
      <c r="BP5851" s="143" t="s">
        <v>25335</v>
      </c>
      <c r="BQ5851" s="143" t="s">
        <v>17560</v>
      </c>
    </row>
    <row r="5852" spans="15:69" x14ac:dyDescent="0.25">
      <c r="O5852" s="225" t="str">
        <f t="shared" si="1302"/>
        <v/>
      </c>
      <c r="BF5852" s="141">
        <v>5065</v>
      </c>
      <c r="BG5852" s="142" t="s">
        <v>15872</v>
      </c>
      <c r="BH5852" s="141" t="s">
        <v>180</v>
      </c>
      <c r="BI5852" s="141" t="s">
        <v>191</v>
      </c>
      <c r="BJ5852" s="141" t="s">
        <v>15873</v>
      </c>
      <c r="BK5852" s="141" t="s">
        <v>5235</v>
      </c>
      <c r="BL5852" s="141" t="s">
        <v>15874</v>
      </c>
      <c r="BM5852" s="141">
        <v>48.186169999999997</v>
      </c>
      <c r="BN5852" s="141">
        <v>-65.62312</v>
      </c>
      <c r="BO5852" s="141">
        <v>2001</v>
      </c>
      <c r="BP5852" s="143" t="s">
        <v>25339</v>
      </c>
      <c r="BQ5852" s="143" t="s">
        <v>17560</v>
      </c>
    </row>
    <row r="5853" spans="15:69" x14ac:dyDescent="0.25">
      <c r="O5853" s="225" t="str">
        <f t="shared" si="1302"/>
        <v/>
      </c>
      <c r="BF5853" s="141">
        <v>6013</v>
      </c>
      <c r="BG5853" s="142" t="s">
        <v>26988</v>
      </c>
      <c r="BH5853" s="141" t="s">
        <v>478</v>
      </c>
      <c r="BI5853" s="141" t="s">
        <v>176</v>
      </c>
      <c r="BJ5853" s="141" t="s">
        <v>27252</v>
      </c>
      <c r="BK5853" s="141" t="s">
        <v>13634</v>
      </c>
      <c r="BL5853" s="141" t="s">
        <v>795</v>
      </c>
      <c r="BM5853" s="141">
        <v>48.111372158109297</v>
      </c>
      <c r="BN5853" s="141">
        <v>-66.211717142266394</v>
      </c>
      <c r="BO5853" s="141">
        <v>1999</v>
      </c>
      <c r="BP5853" s="143" t="s">
        <v>482</v>
      </c>
      <c r="BQ5853" s="143" t="s">
        <v>17560</v>
      </c>
    </row>
    <row r="5854" spans="15:69" x14ac:dyDescent="0.25">
      <c r="O5854" s="225" t="str">
        <f t="shared" si="1302"/>
        <v/>
      </c>
      <c r="BF5854" s="141">
        <v>6013</v>
      </c>
      <c r="BG5854" s="142" t="s">
        <v>26989</v>
      </c>
      <c r="BH5854" s="141" t="s">
        <v>478</v>
      </c>
      <c r="BI5854" s="141" t="s">
        <v>186</v>
      </c>
      <c r="BJ5854" s="141" t="s">
        <v>27253</v>
      </c>
      <c r="BK5854" s="141" t="s">
        <v>27352</v>
      </c>
      <c r="BL5854" s="141" t="s">
        <v>27517</v>
      </c>
      <c r="BM5854" s="141">
        <v>48.101345000000002</v>
      </c>
      <c r="BN5854" s="141">
        <v>-66.111519999999999</v>
      </c>
      <c r="BO5854" s="141">
        <v>2009</v>
      </c>
      <c r="BP5854" s="143" t="s">
        <v>24619</v>
      </c>
      <c r="BQ5854" s="143" t="s">
        <v>17560</v>
      </c>
    </row>
    <row r="5855" spans="15:69" x14ac:dyDescent="0.25">
      <c r="O5855" s="225" t="str">
        <f t="shared" si="1302"/>
        <v/>
      </c>
      <c r="BF5855" s="141">
        <v>6013</v>
      </c>
      <c r="BG5855" s="142" t="s">
        <v>26990</v>
      </c>
      <c r="BH5855" s="141" t="s">
        <v>180</v>
      </c>
      <c r="BI5855" s="141" t="s">
        <v>191</v>
      </c>
      <c r="BJ5855" s="141" t="s">
        <v>27254</v>
      </c>
      <c r="BK5855" s="141" t="s">
        <v>27353</v>
      </c>
      <c r="BL5855" s="141" t="s">
        <v>27517</v>
      </c>
      <c r="BM5855" s="141">
        <v>48.109752999999998</v>
      </c>
      <c r="BN5855" s="141">
        <v>-66.139629999999997</v>
      </c>
      <c r="BO5855" s="141">
        <v>2014</v>
      </c>
      <c r="BP5855" s="143" t="s">
        <v>483</v>
      </c>
      <c r="BQ5855" s="143" t="s">
        <v>17560</v>
      </c>
    </row>
    <row r="5856" spans="15:69" x14ac:dyDescent="0.25">
      <c r="O5856" s="225" t="str">
        <f t="shared" si="1302"/>
        <v/>
      </c>
      <c r="BF5856" s="141">
        <v>6013</v>
      </c>
      <c r="BG5856" s="142" t="s">
        <v>26991</v>
      </c>
      <c r="BH5856" s="141" t="s">
        <v>180</v>
      </c>
      <c r="BI5856" s="141" t="s">
        <v>191</v>
      </c>
      <c r="BJ5856" s="141" t="s">
        <v>27255</v>
      </c>
      <c r="BK5856" s="141"/>
      <c r="BL5856" s="141" t="s">
        <v>27518</v>
      </c>
      <c r="BM5856" s="141">
        <v>48.090930999999998</v>
      </c>
      <c r="BN5856" s="141">
        <v>-66.112728000000004</v>
      </c>
      <c r="BO5856" s="141">
        <v>1992</v>
      </c>
      <c r="BP5856" s="143" t="s">
        <v>483</v>
      </c>
      <c r="BQ5856" s="143" t="s">
        <v>17560</v>
      </c>
    </row>
    <row r="5857" spans="15:69" x14ac:dyDescent="0.25">
      <c r="O5857" s="225" t="str">
        <f t="shared" si="1302"/>
        <v/>
      </c>
      <c r="BF5857" s="141">
        <v>6013</v>
      </c>
      <c r="BG5857" s="142" t="s">
        <v>26992</v>
      </c>
      <c r="BH5857" s="141" t="s">
        <v>180</v>
      </c>
      <c r="BI5857" s="141" t="s">
        <v>191</v>
      </c>
      <c r="BJ5857" s="141" t="s">
        <v>27256</v>
      </c>
      <c r="BK5857" s="141" t="s">
        <v>27354</v>
      </c>
      <c r="BL5857" s="141" t="s">
        <v>27517</v>
      </c>
      <c r="BM5857" s="141">
        <v>48.135227999999998</v>
      </c>
      <c r="BN5857" s="141">
        <v>-66.030231999999998</v>
      </c>
      <c r="BO5857" s="141">
        <v>1992</v>
      </c>
      <c r="BP5857" s="143" t="s">
        <v>483</v>
      </c>
      <c r="BQ5857" s="143" t="s">
        <v>17560</v>
      </c>
    </row>
    <row r="5858" spans="15:69" x14ac:dyDescent="0.25">
      <c r="O5858" s="225" t="str">
        <f t="shared" si="1302"/>
        <v/>
      </c>
      <c r="BF5858" s="141">
        <v>6013</v>
      </c>
      <c r="BG5858" s="142" t="s">
        <v>26993</v>
      </c>
      <c r="BH5858" s="141" t="s">
        <v>180</v>
      </c>
      <c r="BI5858" s="141" t="s">
        <v>191</v>
      </c>
      <c r="BJ5858" s="141" t="s">
        <v>27257</v>
      </c>
      <c r="BK5858" s="141" t="s">
        <v>14483</v>
      </c>
      <c r="BL5858" s="141" t="s">
        <v>27517</v>
      </c>
      <c r="BM5858" s="141">
        <v>48.106579000000004</v>
      </c>
      <c r="BN5858" s="141">
        <v>-66.061256999999998</v>
      </c>
      <c r="BO5858" s="141">
        <v>1992</v>
      </c>
      <c r="BP5858" s="143" t="s">
        <v>483</v>
      </c>
      <c r="BQ5858" s="143" t="s">
        <v>17560</v>
      </c>
    </row>
    <row r="5859" spans="15:69" x14ac:dyDescent="0.25">
      <c r="O5859" s="225" t="str">
        <f t="shared" si="1302"/>
        <v/>
      </c>
      <c r="BF5859" s="141">
        <v>6013</v>
      </c>
      <c r="BG5859" s="142" t="s">
        <v>26994</v>
      </c>
      <c r="BH5859" s="141" t="s">
        <v>180</v>
      </c>
      <c r="BI5859" s="141" t="s">
        <v>191</v>
      </c>
      <c r="BJ5859" s="141" t="s">
        <v>27258</v>
      </c>
      <c r="BK5859" s="141" t="s">
        <v>17723</v>
      </c>
      <c r="BL5859" s="141" t="s">
        <v>27517</v>
      </c>
      <c r="BM5859" s="141">
        <v>48.105080000000001</v>
      </c>
      <c r="BN5859" s="141">
        <v>-66.065938000000003</v>
      </c>
      <c r="BO5859" s="141">
        <v>1992</v>
      </c>
      <c r="BP5859" s="143" t="s">
        <v>483</v>
      </c>
      <c r="BQ5859" s="143" t="s">
        <v>17560</v>
      </c>
    </row>
    <row r="5860" spans="15:69" x14ac:dyDescent="0.25">
      <c r="O5860" s="225" t="str">
        <f t="shared" si="1302"/>
        <v/>
      </c>
      <c r="BF5860" s="141">
        <v>6013</v>
      </c>
      <c r="BG5860" s="142" t="s">
        <v>26995</v>
      </c>
      <c r="BH5860" s="141" t="s">
        <v>180</v>
      </c>
      <c r="BI5860" s="141" t="s">
        <v>191</v>
      </c>
      <c r="BJ5860" s="141" t="s">
        <v>27259</v>
      </c>
      <c r="BK5860" s="141" t="s">
        <v>27355</v>
      </c>
      <c r="BL5860" s="141" t="s">
        <v>27517</v>
      </c>
      <c r="BM5860" s="141">
        <v>48.104152999999997</v>
      </c>
      <c r="BN5860" s="141">
        <v>-66.068826000000001</v>
      </c>
      <c r="BO5860" s="141">
        <v>1992</v>
      </c>
      <c r="BP5860" s="143" t="s">
        <v>483</v>
      </c>
      <c r="BQ5860" s="143" t="s">
        <v>17560</v>
      </c>
    </row>
    <row r="5861" spans="15:69" x14ac:dyDescent="0.25">
      <c r="O5861" s="225" t="str">
        <f t="shared" si="1302"/>
        <v/>
      </c>
      <c r="BF5861" s="141">
        <v>6013</v>
      </c>
      <c r="BG5861" s="142" t="s">
        <v>26996</v>
      </c>
      <c r="BH5861" s="141" t="s">
        <v>180</v>
      </c>
      <c r="BI5861" s="141" t="s">
        <v>191</v>
      </c>
      <c r="BJ5861" s="141" t="s">
        <v>27260</v>
      </c>
      <c r="BK5861" s="141" t="s">
        <v>2931</v>
      </c>
      <c r="BL5861" s="141" t="s">
        <v>27519</v>
      </c>
      <c r="BM5861" s="141">
        <v>48.109363999999999</v>
      </c>
      <c r="BN5861" s="141">
        <v>-66.126585000000006</v>
      </c>
      <c r="BO5861" s="141">
        <v>1992</v>
      </c>
      <c r="BP5861" s="143" t="s">
        <v>483</v>
      </c>
      <c r="BQ5861" s="143" t="s">
        <v>17560</v>
      </c>
    </row>
    <row r="5862" spans="15:69" x14ac:dyDescent="0.25">
      <c r="O5862" s="225" t="str">
        <f t="shared" si="1302"/>
        <v/>
      </c>
      <c r="BF5862" s="141">
        <v>6045</v>
      </c>
      <c r="BG5862" s="142" t="s">
        <v>15843</v>
      </c>
      <c r="BH5862" s="141" t="s">
        <v>180</v>
      </c>
      <c r="BI5862" s="141" t="s">
        <v>191</v>
      </c>
      <c r="BJ5862" s="141" t="s">
        <v>3125</v>
      </c>
      <c r="BK5862" s="141"/>
      <c r="BL5862" s="141" t="s">
        <v>2889</v>
      </c>
      <c r="BM5862" s="141">
        <v>47.973687998670997</v>
      </c>
      <c r="BN5862" s="141">
        <v>-66.950168682996093</v>
      </c>
      <c r="BO5862" s="141">
        <v>1999</v>
      </c>
      <c r="BP5862" s="143" t="s">
        <v>25331</v>
      </c>
      <c r="BQ5862" s="143" t="s">
        <v>17560</v>
      </c>
    </row>
    <row r="5863" spans="15:69" x14ac:dyDescent="0.25">
      <c r="O5863" s="225" t="str">
        <f t="shared" si="1302"/>
        <v/>
      </c>
      <c r="BF5863" s="141">
        <v>5070</v>
      </c>
      <c r="BG5863" s="142" t="s">
        <v>26997</v>
      </c>
      <c r="BH5863" s="141" t="s">
        <v>180</v>
      </c>
      <c r="BI5863" s="141" t="s">
        <v>191</v>
      </c>
      <c r="BJ5863" s="141" t="s">
        <v>27261</v>
      </c>
      <c r="BK5863" s="141" t="s">
        <v>1810</v>
      </c>
      <c r="BL5863" s="141" t="s">
        <v>27520</v>
      </c>
      <c r="BM5863" s="141">
        <v>48.181190000000001</v>
      </c>
      <c r="BN5863" s="141">
        <v>-65.868300000000005</v>
      </c>
      <c r="BO5863" s="141">
        <v>1964</v>
      </c>
      <c r="BP5863" s="143" t="s">
        <v>27800</v>
      </c>
      <c r="BQ5863" s="143" t="s">
        <v>17560</v>
      </c>
    </row>
    <row r="5864" spans="15:69" x14ac:dyDescent="0.25">
      <c r="O5864" s="225" t="str">
        <f t="shared" si="1302"/>
        <v/>
      </c>
      <c r="BF5864" s="141">
        <v>5070</v>
      </c>
      <c r="BG5864" s="142" t="s">
        <v>26998</v>
      </c>
      <c r="BH5864" s="141" t="s">
        <v>180</v>
      </c>
      <c r="BI5864" s="141" t="s">
        <v>191</v>
      </c>
      <c r="BJ5864" s="141" t="s">
        <v>3265</v>
      </c>
      <c r="BK5864" s="141" t="s">
        <v>13932</v>
      </c>
      <c r="BL5864" s="141" t="s">
        <v>280</v>
      </c>
      <c r="BM5864" s="141">
        <v>48.165889999999997</v>
      </c>
      <c r="BN5864" s="141">
        <v>-65.866919999999993</v>
      </c>
      <c r="BO5864" s="141">
        <v>1991</v>
      </c>
      <c r="BP5864" s="143" t="s">
        <v>27801</v>
      </c>
      <c r="BQ5864" s="143" t="s">
        <v>17560</v>
      </c>
    </row>
    <row r="5865" spans="15:69" x14ac:dyDescent="0.25">
      <c r="O5865" s="225" t="str">
        <f t="shared" si="1302"/>
        <v/>
      </c>
      <c r="BF5865" s="141">
        <v>5070</v>
      </c>
      <c r="BG5865" s="142" t="s">
        <v>26999</v>
      </c>
      <c r="BH5865" s="141" t="s">
        <v>180</v>
      </c>
      <c r="BI5865" s="141" t="s">
        <v>191</v>
      </c>
      <c r="BJ5865" s="141" t="s">
        <v>3269</v>
      </c>
      <c r="BK5865" s="141" t="s">
        <v>1810</v>
      </c>
      <c r="BL5865" s="141" t="s">
        <v>10900</v>
      </c>
      <c r="BM5865" s="141">
        <v>48.174799999999998</v>
      </c>
      <c r="BN5865" s="141">
        <v>-65.885890000000003</v>
      </c>
      <c r="BO5865" s="141">
        <v>2002</v>
      </c>
      <c r="BP5865" s="143" t="s">
        <v>27802</v>
      </c>
      <c r="BQ5865" s="143" t="s">
        <v>17560</v>
      </c>
    </row>
    <row r="5866" spans="15:69" x14ac:dyDescent="0.25">
      <c r="O5866" s="225" t="str">
        <f t="shared" si="1302"/>
        <v/>
      </c>
      <c r="BF5866" s="141">
        <v>5070</v>
      </c>
      <c r="BG5866" s="142" t="s">
        <v>27000</v>
      </c>
      <c r="BH5866" s="141" t="s">
        <v>180</v>
      </c>
      <c r="BI5866" s="141" t="s">
        <v>191</v>
      </c>
      <c r="BJ5866" s="141" t="s">
        <v>3143</v>
      </c>
      <c r="BK5866" s="141" t="s">
        <v>4213</v>
      </c>
      <c r="BL5866" s="141" t="s">
        <v>3690</v>
      </c>
      <c r="BM5866" s="141">
        <v>48.138300000000001</v>
      </c>
      <c r="BN5866" s="141">
        <v>-65.821870000000004</v>
      </c>
      <c r="BO5866" s="141">
        <v>1964</v>
      </c>
      <c r="BP5866" s="143" t="s">
        <v>27803</v>
      </c>
      <c r="BQ5866" s="143" t="s">
        <v>17560</v>
      </c>
    </row>
    <row r="5867" spans="15:69" x14ac:dyDescent="0.25">
      <c r="O5867" s="225" t="str">
        <f t="shared" si="1302"/>
        <v/>
      </c>
      <c r="BF5867" s="141">
        <v>5070</v>
      </c>
      <c r="BG5867" s="142" t="s">
        <v>27001</v>
      </c>
      <c r="BH5867" s="141" t="s">
        <v>180</v>
      </c>
      <c r="BI5867" s="141" t="s">
        <v>191</v>
      </c>
      <c r="BJ5867" s="141" t="s">
        <v>27262</v>
      </c>
      <c r="BK5867" s="141" t="s">
        <v>4347</v>
      </c>
      <c r="BL5867" s="141" t="s">
        <v>27479</v>
      </c>
      <c r="BM5867" s="141">
        <v>48.163539999999998</v>
      </c>
      <c r="BN5867" s="141">
        <v>-65.832480000000004</v>
      </c>
      <c r="BO5867" s="141">
        <v>2005</v>
      </c>
      <c r="BP5867" s="143" t="s">
        <v>27804</v>
      </c>
      <c r="BQ5867" s="143" t="s">
        <v>17560</v>
      </c>
    </row>
    <row r="5868" spans="15:69" x14ac:dyDescent="0.25">
      <c r="O5868" s="225" t="str">
        <f t="shared" si="1302"/>
        <v/>
      </c>
      <c r="BF5868" s="141">
        <v>5070</v>
      </c>
      <c r="BG5868" s="142" t="s">
        <v>27002</v>
      </c>
      <c r="BH5868" s="141" t="s">
        <v>478</v>
      </c>
      <c r="BI5868" s="141" t="s">
        <v>176</v>
      </c>
      <c r="BJ5868" s="141" t="s">
        <v>27263</v>
      </c>
      <c r="BK5868" s="141"/>
      <c r="BL5868" s="141" t="s">
        <v>27479</v>
      </c>
      <c r="BM5868" s="141">
        <v>48.314010000000003</v>
      </c>
      <c r="BN5868" s="141">
        <v>-65.731279999999998</v>
      </c>
      <c r="BO5868" s="141">
        <v>2007</v>
      </c>
      <c r="BP5868" s="143" t="s">
        <v>27263</v>
      </c>
      <c r="BQ5868" s="143" t="s">
        <v>17560</v>
      </c>
    </row>
    <row r="5869" spans="15:69" x14ac:dyDescent="0.25">
      <c r="O5869" s="225" t="str">
        <f t="shared" si="1302"/>
        <v/>
      </c>
      <c r="BF5869" s="141">
        <v>5070</v>
      </c>
      <c r="BG5869" s="142" t="s">
        <v>27003</v>
      </c>
      <c r="BH5869" s="141" t="s">
        <v>478</v>
      </c>
      <c r="BI5869" s="141" t="s">
        <v>1268</v>
      </c>
      <c r="BJ5869" s="141" t="s">
        <v>12473</v>
      </c>
      <c r="BK5869" s="141"/>
      <c r="BL5869" s="141" t="s">
        <v>27479</v>
      </c>
      <c r="BM5869" s="141">
        <v>48.314010000000003</v>
      </c>
      <c r="BN5869" s="141">
        <v>-65.731279999999998</v>
      </c>
      <c r="BO5869" s="141">
        <v>2007</v>
      </c>
      <c r="BP5869" s="143" t="s">
        <v>12473</v>
      </c>
      <c r="BQ5869" s="143" t="s">
        <v>17560</v>
      </c>
    </row>
    <row r="5870" spans="15:69" x14ac:dyDescent="0.25">
      <c r="O5870" s="225" t="str">
        <f t="shared" si="1302"/>
        <v/>
      </c>
      <c r="BF5870" s="141">
        <v>5070</v>
      </c>
      <c r="BG5870" s="142" t="s">
        <v>27004</v>
      </c>
      <c r="BH5870" s="141" t="s">
        <v>478</v>
      </c>
      <c r="BI5870" s="141" t="s">
        <v>186</v>
      </c>
      <c r="BJ5870" s="141" t="s">
        <v>27264</v>
      </c>
      <c r="BK5870" s="141" t="s">
        <v>4355</v>
      </c>
      <c r="BL5870" s="141" t="s">
        <v>793</v>
      </c>
      <c r="BM5870" s="141">
        <v>48.145269999999996</v>
      </c>
      <c r="BN5870" s="141">
        <v>-65.836330000000004</v>
      </c>
      <c r="BO5870" s="141">
        <v>2013</v>
      </c>
      <c r="BP5870" s="143" t="s">
        <v>27264</v>
      </c>
      <c r="BQ5870" s="143" t="s">
        <v>17560</v>
      </c>
    </row>
    <row r="5871" spans="15:69" x14ac:dyDescent="0.25">
      <c r="O5871" s="225" t="str">
        <f t="shared" si="1302"/>
        <v/>
      </c>
      <c r="BF5871" s="141">
        <v>6013</v>
      </c>
      <c r="BG5871" s="142" t="s">
        <v>15435</v>
      </c>
      <c r="BH5871" s="141" t="s">
        <v>180</v>
      </c>
      <c r="BI5871" s="141" t="s">
        <v>178</v>
      </c>
      <c r="BJ5871" s="141" t="s">
        <v>1686</v>
      </c>
      <c r="BK5871" s="141" t="s">
        <v>13602</v>
      </c>
      <c r="BL5871" s="141" t="s">
        <v>15437</v>
      </c>
      <c r="BM5871" s="141">
        <v>48.105897844123703</v>
      </c>
      <c r="BN5871" s="141">
        <v>-66.094600874839102</v>
      </c>
      <c r="BO5871" s="141">
        <v>1992</v>
      </c>
      <c r="BP5871" s="143" t="s">
        <v>484</v>
      </c>
      <c r="BQ5871" s="143" t="s">
        <v>17560</v>
      </c>
    </row>
    <row r="5872" spans="15:69" x14ac:dyDescent="0.25">
      <c r="O5872" s="225" t="str">
        <f t="shared" si="1302"/>
        <v/>
      </c>
      <c r="BF5872" s="141">
        <v>6013</v>
      </c>
      <c r="BG5872" s="142" t="s">
        <v>15436</v>
      </c>
      <c r="BH5872" s="141" t="s">
        <v>478</v>
      </c>
      <c r="BI5872" s="141" t="s">
        <v>186</v>
      </c>
      <c r="BJ5872" s="141" t="s">
        <v>27265</v>
      </c>
      <c r="BK5872" s="141" t="s">
        <v>3922</v>
      </c>
      <c r="BL5872" s="141" t="s">
        <v>15433</v>
      </c>
      <c r="BM5872" s="141">
        <v>48.114783229805496</v>
      </c>
      <c r="BN5872" s="141">
        <v>-66.176292774949601</v>
      </c>
      <c r="BO5872" s="141">
        <v>2009</v>
      </c>
      <c r="BP5872" s="143" t="s">
        <v>480</v>
      </c>
      <c r="BQ5872" s="143" t="s">
        <v>17560</v>
      </c>
    </row>
    <row r="5873" spans="15:69" x14ac:dyDescent="0.25">
      <c r="O5873" s="225" t="str">
        <f t="shared" si="1302"/>
        <v/>
      </c>
      <c r="BF5873" s="141">
        <v>6013</v>
      </c>
      <c r="BG5873" s="142" t="s">
        <v>27005</v>
      </c>
      <c r="BH5873" s="141" t="s">
        <v>478</v>
      </c>
      <c r="BI5873" s="141" t="s">
        <v>176</v>
      </c>
      <c r="BJ5873" s="141" t="s">
        <v>27266</v>
      </c>
      <c r="BK5873" s="141" t="s">
        <v>4191</v>
      </c>
      <c r="BL5873" s="141" t="s">
        <v>15437</v>
      </c>
      <c r="BM5873" s="141">
        <v>48.117262355768801</v>
      </c>
      <c r="BN5873" s="141">
        <v>-66.096426679093398</v>
      </c>
      <c r="BO5873" s="141">
        <v>1990</v>
      </c>
      <c r="BP5873" s="143" t="s">
        <v>482</v>
      </c>
      <c r="BQ5873" s="143" t="s">
        <v>17560</v>
      </c>
    </row>
    <row r="5874" spans="15:69" x14ac:dyDescent="0.25">
      <c r="O5874" s="225" t="str">
        <f t="shared" si="1302"/>
        <v/>
      </c>
      <c r="BF5874" s="141">
        <v>6050</v>
      </c>
      <c r="BG5874" s="142" t="s">
        <v>15840</v>
      </c>
      <c r="BH5874" s="141" t="s">
        <v>478</v>
      </c>
      <c r="BI5874" s="141" t="s">
        <v>176</v>
      </c>
      <c r="BJ5874" s="141"/>
      <c r="BK5874" s="141" t="s">
        <v>11608</v>
      </c>
      <c r="BL5874" s="141" t="s">
        <v>796</v>
      </c>
      <c r="BM5874" s="141">
        <v>47.971499999999999</v>
      </c>
      <c r="BN5874" s="141">
        <v>-67.061890000000005</v>
      </c>
      <c r="BO5874" s="141">
        <v>2012</v>
      </c>
      <c r="BP5874" s="143" t="s">
        <v>25329</v>
      </c>
      <c r="BQ5874" s="143" t="s">
        <v>17560</v>
      </c>
    </row>
    <row r="5875" spans="15:69" x14ac:dyDescent="0.25">
      <c r="O5875" s="225" t="str">
        <f t="shared" si="1302"/>
        <v/>
      </c>
      <c r="BF5875" s="141">
        <v>7018</v>
      </c>
      <c r="BG5875" s="142" t="s">
        <v>4064</v>
      </c>
      <c r="BH5875" s="141" t="s">
        <v>180</v>
      </c>
      <c r="BI5875" s="141" t="s">
        <v>191</v>
      </c>
      <c r="BJ5875" s="141"/>
      <c r="BK5875" s="141"/>
      <c r="BL5875" s="141" t="s">
        <v>4065</v>
      </c>
      <c r="BM5875" s="141">
        <v>48.351494416556697</v>
      </c>
      <c r="BN5875" s="141">
        <v>-67.226926421959405</v>
      </c>
      <c r="BO5875" s="141">
        <v>1994</v>
      </c>
      <c r="BP5875" s="143" t="s">
        <v>24214</v>
      </c>
      <c r="BQ5875" s="143" t="s">
        <v>17560</v>
      </c>
    </row>
    <row r="5876" spans="15:69" x14ac:dyDescent="0.25">
      <c r="O5876" s="225" t="str">
        <f t="shared" si="1302"/>
        <v/>
      </c>
      <c r="BF5876" s="141">
        <v>7018</v>
      </c>
      <c r="BG5876" s="142" t="s">
        <v>4089</v>
      </c>
      <c r="BH5876" s="141" t="s">
        <v>180</v>
      </c>
      <c r="BI5876" s="141" t="s">
        <v>191</v>
      </c>
      <c r="BJ5876" s="141"/>
      <c r="BK5876" s="141"/>
      <c r="BL5876" s="141" t="s">
        <v>4090</v>
      </c>
      <c r="BM5876" s="141">
        <v>48.359920000000002</v>
      </c>
      <c r="BN5876" s="141">
        <v>-67.231570000000005</v>
      </c>
      <c r="BO5876" s="141">
        <v>2013</v>
      </c>
      <c r="BP5876" s="143" t="s">
        <v>24219</v>
      </c>
      <c r="BQ5876" s="143" t="s">
        <v>17560</v>
      </c>
    </row>
    <row r="5877" spans="15:69" x14ac:dyDescent="0.25">
      <c r="O5877" s="225" t="str">
        <f t="shared" si="1302"/>
        <v/>
      </c>
      <c r="BF5877" s="141">
        <v>7018</v>
      </c>
      <c r="BG5877" s="142" t="s">
        <v>4091</v>
      </c>
      <c r="BH5877" s="141" t="s">
        <v>180</v>
      </c>
      <c r="BI5877" s="141" t="s">
        <v>191</v>
      </c>
      <c r="BJ5877" s="141" t="s">
        <v>4092</v>
      </c>
      <c r="BK5877" s="141"/>
      <c r="BL5877" s="141" t="s">
        <v>4093</v>
      </c>
      <c r="BM5877" s="141">
        <v>48.364069999999998</v>
      </c>
      <c r="BN5877" s="141">
        <v>-67.232569999999996</v>
      </c>
      <c r="BO5877" s="141">
        <v>2013</v>
      </c>
      <c r="BP5877" s="143" t="s">
        <v>24220</v>
      </c>
      <c r="BQ5877" s="143" t="s">
        <v>17560</v>
      </c>
    </row>
    <row r="5878" spans="15:69" x14ac:dyDescent="0.25">
      <c r="O5878" s="225" t="str">
        <f t="shared" si="1302"/>
        <v/>
      </c>
      <c r="BF5878" s="141">
        <v>7018</v>
      </c>
      <c r="BG5878" s="142" t="s">
        <v>4094</v>
      </c>
      <c r="BH5878" s="141" t="s">
        <v>180</v>
      </c>
      <c r="BI5878" s="141" t="s">
        <v>191</v>
      </c>
      <c r="BJ5878" s="141" t="s">
        <v>4095</v>
      </c>
      <c r="BK5878" s="141"/>
      <c r="BL5878" s="141" t="s">
        <v>4093</v>
      </c>
      <c r="BM5878" s="141">
        <v>48.364049999999999</v>
      </c>
      <c r="BN5878" s="141">
        <v>-67.232690000000005</v>
      </c>
      <c r="BO5878" s="141">
        <v>2013</v>
      </c>
      <c r="BP5878" s="143" t="s">
        <v>24221</v>
      </c>
      <c r="BQ5878" s="143" t="s">
        <v>17560</v>
      </c>
    </row>
    <row r="5879" spans="15:69" x14ac:dyDescent="0.25">
      <c r="O5879" s="225" t="str">
        <f t="shared" si="1302"/>
        <v/>
      </c>
      <c r="BF5879" s="141">
        <v>7047</v>
      </c>
      <c r="BG5879" s="142" t="s">
        <v>4199</v>
      </c>
      <c r="BH5879" s="141" t="s">
        <v>180</v>
      </c>
      <c r="BI5879" s="141" t="s">
        <v>191</v>
      </c>
      <c r="BJ5879" s="141" t="s">
        <v>3143</v>
      </c>
      <c r="BK5879" s="141" t="s">
        <v>4200</v>
      </c>
      <c r="BL5879" s="141" t="s">
        <v>4187</v>
      </c>
      <c r="BM5879" s="141">
        <v>48.473930000000003</v>
      </c>
      <c r="BN5879" s="141">
        <v>-67.440060000000003</v>
      </c>
      <c r="BO5879" s="141">
        <v>1995</v>
      </c>
      <c r="BP5879" s="143" t="s">
        <v>24248</v>
      </c>
      <c r="BQ5879" s="143" t="s">
        <v>17560</v>
      </c>
    </row>
    <row r="5880" spans="15:69" x14ac:dyDescent="0.25">
      <c r="O5880" s="225" t="str">
        <f t="shared" si="1302"/>
        <v/>
      </c>
      <c r="BF5880" s="141">
        <v>8053</v>
      </c>
      <c r="BG5880" s="142" t="s">
        <v>3135</v>
      </c>
      <c r="BH5880" s="141" t="s">
        <v>180</v>
      </c>
      <c r="BI5880" s="141" t="s">
        <v>191</v>
      </c>
      <c r="BJ5880" s="141" t="s">
        <v>3136</v>
      </c>
      <c r="BK5880" s="141" t="s">
        <v>3137</v>
      </c>
      <c r="BL5880" s="141" t="s">
        <v>801</v>
      </c>
      <c r="BM5880" s="141">
        <v>48.852919999999997</v>
      </c>
      <c r="BN5880" s="141">
        <v>-67.504450000000006</v>
      </c>
      <c r="BO5880" s="141">
        <v>1988</v>
      </c>
      <c r="BP5880" s="143"/>
      <c r="BQ5880" s="143" t="s">
        <v>17560</v>
      </c>
    </row>
    <row r="5881" spans="15:69" x14ac:dyDescent="0.25">
      <c r="O5881" s="225" t="str">
        <f t="shared" si="1302"/>
        <v/>
      </c>
      <c r="BF5881" s="141">
        <v>8053</v>
      </c>
      <c r="BG5881" s="142" t="s">
        <v>3138</v>
      </c>
      <c r="BH5881" s="141" t="s">
        <v>180</v>
      </c>
      <c r="BI5881" s="141" t="s">
        <v>191</v>
      </c>
      <c r="BJ5881" s="141" t="s">
        <v>3139</v>
      </c>
      <c r="BK5881" s="141" t="s">
        <v>3140</v>
      </c>
      <c r="BL5881" s="141" t="s">
        <v>3141</v>
      </c>
      <c r="BM5881" s="141">
        <v>48.834240000000001</v>
      </c>
      <c r="BN5881" s="141">
        <v>-67.576459999999997</v>
      </c>
      <c r="BO5881" s="141">
        <v>1985</v>
      </c>
      <c r="BP5881" s="143"/>
      <c r="BQ5881" s="143" t="s">
        <v>17560</v>
      </c>
    </row>
    <row r="5882" spans="15:69" x14ac:dyDescent="0.25">
      <c r="O5882" s="225" t="str">
        <f t="shared" si="1302"/>
        <v/>
      </c>
      <c r="BF5882" s="141">
        <v>8053</v>
      </c>
      <c r="BG5882" s="142" t="s">
        <v>3142</v>
      </c>
      <c r="BH5882" s="141" t="s">
        <v>180</v>
      </c>
      <c r="BI5882" s="141" t="s">
        <v>191</v>
      </c>
      <c r="BJ5882" s="141" t="s">
        <v>3143</v>
      </c>
      <c r="BK5882" s="141" t="s">
        <v>3144</v>
      </c>
      <c r="BL5882" s="141" t="s">
        <v>3141</v>
      </c>
      <c r="BM5882" s="141">
        <v>48.828380000000003</v>
      </c>
      <c r="BN5882" s="141">
        <v>-67.583340000000007</v>
      </c>
      <c r="BO5882" s="141">
        <v>1985</v>
      </c>
      <c r="BP5882" s="143"/>
      <c r="BQ5882" s="143" t="s">
        <v>17560</v>
      </c>
    </row>
    <row r="5883" spans="15:69" x14ac:dyDescent="0.25">
      <c r="O5883" s="225" t="str">
        <f t="shared" si="1302"/>
        <v/>
      </c>
      <c r="BF5883" s="141">
        <v>8053</v>
      </c>
      <c r="BG5883" s="142" t="s">
        <v>3145</v>
      </c>
      <c r="BH5883" s="141" t="s">
        <v>180</v>
      </c>
      <c r="BI5883" s="141" t="s">
        <v>191</v>
      </c>
      <c r="BJ5883" s="141" t="s">
        <v>3146</v>
      </c>
      <c r="BK5883" s="141" t="s">
        <v>3147</v>
      </c>
      <c r="BL5883" s="141" t="s">
        <v>3141</v>
      </c>
      <c r="BM5883" s="141">
        <v>48.838389999999997</v>
      </c>
      <c r="BN5883" s="141">
        <v>-67.570390000000003</v>
      </c>
      <c r="BO5883" s="141">
        <v>1985</v>
      </c>
      <c r="BP5883" s="143"/>
      <c r="BQ5883" s="143" t="s">
        <v>17560</v>
      </c>
    </row>
    <row r="5884" spans="15:69" x14ac:dyDescent="0.25">
      <c r="O5884" s="225" t="str">
        <f t="shared" si="1302"/>
        <v/>
      </c>
      <c r="BF5884" s="141">
        <v>8053</v>
      </c>
      <c r="BG5884" s="142" t="s">
        <v>3148</v>
      </c>
      <c r="BH5884" s="141" t="s">
        <v>478</v>
      </c>
      <c r="BI5884" s="141" t="s">
        <v>177</v>
      </c>
      <c r="BJ5884" s="141" t="s">
        <v>3149</v>
      </c>
      <c r="BK5884" s="141" t="s">
        <v>3150</v>
      </c>
      <c r="BL5884" s="141" t="s">
        <v>3151</v>
      </c>
      <c r="BM5884" s="141">
        <v>48.826070000000001</v>
      </c>
      <c r="BN5884" s="141">
        <v>-67.542330000000007</v>
      </c>
      <c r="BO5884" s="141">
        <v>2010</v>
      </c>
      <c r="BP5884" s="143" t="s">
        <v>24087</v>
      </c>
      <c r="BQ5884" s="143" t="s">
        <v>17560</v>
      </c>
    </row>
    <row r="5885" spans="15:69" x14ac:dyDescent="0.25">
      <c r="O5885" s="225" t="str">
        <f t="shared" si="1302"/>
        <v/>
      </c>
      <c r="BF5885" s="141">
        <v>8053</v>
      </c>
      <c r="BG5885" s="142" t="s">
        <v>3152</v>
      </c>
      <c r="BH5885" s="141" t="s">
        <v>478</v>
      </c>
      <c r="BI5885" s="141" t="s">
        <v>176</v>
      </c>
      <c r="BJ5885" s="141" t="s">
        <v>3153</v>
      </c>
      <c r="BK5885" s="141" t="s">
        <v>3154</v>
      </c>
      <c r="BL5885" s="141" t="s">
        <v>3151</v>
      </c>
      <c r="BM5885" s="141">
        <v>48.806460000000001</v>
      </c>
      <c r="BN5885" s="141">
        <v>-67.535659999999993</v>
      </c>
      <c r="BO5885" s="141">
        <v>2004</v>
      </c>
      <c r="BP5885" s="143"/>
      <c r="BQ5885" s="143" t="s">
        <v>17560</v>
      </c>
    </row>
    <row r="5886" spans="15:69" x14ac:dyDescent="0.25">
      <c r="O5886" s="225" t="str">
        <f t="shared" si="1302"/>
        <v/>
      </c>
      <c r="BF5886" s="141">
        <v>8053</v>
      </c>
      <c r="BG5886" s="142" t="s">
        <v>3233</v>
      </c>
      <c r="BH5886" s="141" t="s">
        <v>478</v>
      </c>
      <c r="BI5886" s="141" t="s">
        <v>177</v>
      </c>
      <c r="BJ5886" s="141" t="s">
        <v>3234</v>
      </c>
      <c r="BK5886" s="141" t="s">
        <v>3235</v>
      </c>
      <c r="BL5886" s="141" t="s">
        <v>3236</v>
      </c>
      <c r="BM5886" s="141">
        <v>48.862349999999999</v>
      </c>
      <c r="BN5886" s="141">
        <v>-67.456059999999994</v>
      </c>
      <c r="BO5886" s="141">
        <v>1965</v>
      </c>
      <c r="BP5886" s="143"/>
      <c r="BQ5886" s="143" t="s">
        <v>17560</v>
      </c>
    </row>
    <row r="5887" spans="15:69" x14ac:dyDescent="0.25">
      <c r="O5887" s="225" t="str">
        <f t="shared" si="1302"/>
        <v/>
      </c>
      <c r="BF5887" s="141">
        <v>8053</v>
      </c>
      <c r="BG5887" s="142" t="s">
        <v>3237</v>
      </c>
      <c r="BH5887" s="141" t="s">
        <v>180</v>
      </c>
      <c r="BI5887" s="141" t="s">
        <v>191</v>
      </c>
      <c r="BJ5887" s="141"/>
      <c r="BK5887" s="141" t="s">
        <v>2164</v>
      </c>
      <c r="BL5887" s="141" t="s">
        <v>3238</v>
      </c>
      <c r="BM5887" s="141">
        <v>48.86994</v>
      </c>
      <c r="BN5887" s="141">
        <v>-67.434749999999994</v>
      </c>
      <c r="BO5887" s="141">
        <v>1999</v>
      </c>
      <c r="BP5887" s="143" t="s">
        <v>483</v>
      </c>
      <c r="BQ5887" s="143" t="s">
        <v>17560</v>
      </c>
    </row>
    <row r="5888" spans="15:69" x14ac:dyDescent="0.25">
      <c r="O5888" s="225" t="str">
        <f t="shared" si="1302"/>
        <v/>
      </c>
      <c r="BF5888" s="141">
        <v>8053</v>
      </c>
      <c r="BG5888" s="142" t="s">
        <v>3239</v>
      </c>
      <c r="BH5888" s="141" t="s">
        <v>180</v>
      </c>
      <c r="BI5888" s="141" t="s">
        <v>178</v>
      </c>
      <c r="BJ5888" s="141"/>
      <c r="BK5888" s="141" t="s">
        <v>2722</v>
      </c>
      <c r="BL5888" s="141" t="s">
        <v>3240</v>
      </c>
      <c r="BM5888" s="141">
        <v>48.86045</v>
      </c>
      <c r="BN5888" s="141">
        <v>-67.445740000000001</v>
      </c>
      <c r="BO5888" s="141">
        <v>1995</v>
      </c>
      <c r="BP5888" s="143" t="s">
        <v>3091</v>
      </c>
      <c r="BQ5888" s="143" t="s">
        <v>17560</v>
      </c>
    </row>
    <row r="5889" spans="15:69" x14ac:dyDescent="0.25">
      <c r="O5889" s="225" t="str">
        <f t="shared" si="1302"/>
        <v/>
      </c>
      <c r="BF5889" s="141">
        <v>8053</v>
      </c>
      <c r="BG5889" s="142" t="s">
        <v>3241</v>
      </c>
      <c r="BH5889" s="141" t="s">
        <v>478</v>
      </c>
      <c r="BI5889" s="141" t="s">
        <v>177</v>
      </c>
      <c r="BJ5889" s="141" t="s">
        <v>3242</v>
      </c>
      <c r="BK5889" s="141" t="s">
        <v>1654</v>
      </c>
      <c r="BL5889" s="141" t="s">
        <v>3243</v>
      </c>
      <c r="BM5889" s="141">
        <v>48.784979999999997</v>
      </c>
      <c r="BN5889" s="141">
        <v>-67.452070000000006</v>
      </c>
      <c r="BO5889" s="141">
        <v>1975</v>
      </c>
      <c r="BP5889" s="143"/>
      <c r="BQ5889" s="143" t="s">
        <v>17560</v>
      </c>
    </row>
    <row r="5890" spans="15:69" x14ac:dyDescent="0.25">
      <c r="O5890" s="225" t="str">
        <f t="shared" si="1302"/>
        <v/>
      </c>
      <c r="BF5890" s="141">
        <v>8053</v>
      </c>
      <c r="BG5890" s="142" t="s">
        <v>3244</v>
      </c>
      <c r="BH5890" s="141" t="s">
        <v>180</v>
      </c>
      <c r="BI5890" s="141" t="s">
        <v>191</v>
      </c>
      <c r="BJ5890" s="141" t="s">
        <v>3245</v>
      </c>
      <c r="BK5890" s="141" t="s">
        <v>2082</v>
      </c>
      <c r="BL5890" s="141" t="s">
        <v>3246</v>
      </c>
      <c r="BM5890" s="141">
        <v>48.789619999999999</v>
      </c>
      <c r="BN5890" s="141">
        <v>-67.478070000000002</v>
      </c>
      <c r="BO5890" s="141">
        <v>2013</v>
      </c>
      <c r="BP5890" s="143"/>
      <c r="BQ5890" s="143" t="s">
        <v>17560</v>
      </c>
    </row>
    <row r="5891" spans="15:69" x14ac:dyDescent="0.25">
      <c r="O5891" s="225" t="str">
        <f t="shared" si="1302"/>
        <v/>
      </c>
      <c r="BF5891" s="141">
        <v>8053</v>
      </c>
      <c r="BG5891" s="142" t="s">
        <v>3247</v>
      </c>
      <c r="BH5891" s="141" t="s">
        <v>180</v>
      </c>
      <c r="BI5891" s="141" t="s">
        <v>191</v>
      </c>
      <c r="BJ5891" s="141" t="s">
        <v>3248</v>
      </c>
      <c r="BK5891" s="141" t="s">
        <v>1654</v>
      </c>
      <c r="BL5891" s="141" t="s">
        <v>3249</v>
      </c>
      <c r="BM5891" s="141">
        <v>48.798940000000002</v>
      </c>
      <c r="BN5891" s="141">
        <v>-67.468980000000002</v>
      </c>
      <c r="BO5891" s="141">
        <v>2013</v>
      </c>
      <c r="BP5891" s="143"/>
      <c r="BQ5891" s="143" t="s">
        <v>17560</v>
      </c>
    </row>
    <row r="5892" spans="15:69" x14ac:dyDescent="0.25">
      <c r="O5892" s="225" t="str">
        <f t="shared" si="1302"/>
        <v/>
      </c>
      <c r="BF5892" s="141">
        <v>8080</v>
      </c>
      <c r="BG5892" s="142" t="s">
        <v>3957</v>
      </c>
      <c r="BH5892" s="141" t="s">
        <v>180</v>
      </c>
      <c r="BI5892" s="141" t="s">
        <v>191</v>
      </c>
      <c r="BJ5892" s="141"/>
      <c r="BK5892" s="141" t="s">
        <v>2168</v>
      </c>
      <c r="BL5892" s="141" t="s">
        <v>3326</v>
      </c>
      <c r="BM5892" s="141">
        <v>48.718249999999998</v>
      </c>
      <c r="BN5892" s="141">
        <v>-67.901539999999997</v>
      </c>
      <c r="BO5892" s="141">
        <v>2006</v>
      </c>
      <c r="BP5892" s="143" t="s">
        <v>24189</v>
      </c>
      <c r="BQ5892" s="143" t="s">
        <v>17560</v>
      </c>
    </row>
    <row r="5893" spans="15:69" x14ac:dyDescent="0.25">
      <c r="O5893" s="225" t="str">
        <f t="shared" si="1302"/>
        <v/>
      </c>
      <c r="BF5893" s="141">
        <v>8080</v>
      </c>
      <c r="BG5893" s="142" t="s">
        <v>3958</v>
      </c>
      <c r="BH5893" s="141" t="s">
        <v>180</v>
      </c>
      <c r="BI5893" s="141" t="s">
        <v>178</v>
      </c>
      <c r="BJ5893" s="141"/>
      <c r="BK5893" s="141" t="s">
        <v>1597</v>
      </c>
      <c r="BL5893" s="141" t="s">
        <v>3839</v>
      </c>
      <c r="BM5893" s="141">
        <v>48.725180000000002</v>
      </c>
      <c r="BN5893" s="141">
        <v>-67.884029999999996</v>
      </c>
      <c r="BO5893" s="141">
        <v>2006</v>
      </c>
      <c r="BP5893" s="143" t="s">
        <v>24190</v>
      </c>
      <c r="BQ5893" s="143" t="s">
        <v>17560</v>
      </c>
    </row>
    <row r="5894" spans="15:69" x14ac:dyDescent="0.25">
      <c r="O5894" s="225" t="str">
        <f t="shared" si="1302"/>
        <v/>
      </c>
      <c r="BF5894" s="141">
        <v>8080</v>
      </c>
      <c r="BG5894" s="142" t="s">
        <v>3959</v>
      </c>
      <c r="BH5894" s="141" t="s">
        <v>180</v>
      </c>
      <c r="BI5894" s="141" t="s">
        <v>191</v>
      </c>
      <c r="BJ5894" s="141"/>
      <c r="BK5894" s="141" t="s">
        <v>3960</v>
      </c>
      <c r="BL5894" s="141" t="s">
        <v>3326</v>
      </c>
      <c r="BM5894" s="141">
        <v>48.725639999999999</v>
      </c>
      <c r="BN5894" s="141">
        <v>-67.890069999999994</v>
      </c>
      <c r="BO5894" s="141">
        <v>2006</v>
      </c>
      <c r="BP5894" s="143" t="s">
        <v>24189</v>
      </c>
      <c r="BQ5894" s="143" t="s">
        <v>17560</v>
      </c>
    </row>
    <row r="5895" spans="15:69" x14ac:dyDescent="0.25">
      <c r="O5895" s="225" t="str">
        <f t="shared" si="1302"/>
        <v/>
      </c>
      <c r="BF5895" s="141">
        <v>9035</v>
      </c>
      <c r="BG5895" s="142" t="s">
        <v>27006</v>
      </c>
      <c r="BH5895" s="141" t="s">
        <v>180</v>
      </c>
      <c r="BI5895" s="141" t="s">
        <v>191</v>
      </c>
      <c r="BJ5895" s="141" t="s">
        <v>1690</v>
      </c>
      <c r="BK5895" s="141"/>
      <c r="BL5895" s="141"/>
      <c r="BM5895" s="141">
        <v>48.520449999999997</v>
      </c>
      <c r="BN5895" s="141">
        <v>-68.094819999999999</v>
      </c>
      <c r="BO5895" s="141">
        <v>1995</v>
      </c>
      <c r="BP5895" s="143"/>
      <c r="BQ5895" s="143" t="s">
        <v>17560</v>
      </c>
    </row>
    <row r="5896" spans="15:69" x14ac:dyDescent="0.25">
      <c r="O5896" s="225" t="str">
        <f t="shared" si="1302"/>
        <v/>
      </c>
      <c r="BF5896" s="141">
        <v>9092</v>
      </c>
      <c r="BG5896" s="142" t="s">
        <v>4147</v>
      </c>
      <c r="BH5896" s="141" t="s">
        <v>180</v>
      </c>
      <c r="BI5896" s="141" t="s">
        <v>178</v>
      </c>
      <c r="BJ5896" s="141" t="s">
        <v>4148</v>
      </c>
      <c r="BK5896" s="141" t="s">
        <v>4149</v>
      </c>
      <c r="BL5896" s="141" t="s">
        <v>4144</v>
      </c>
      <c r="BM5896" s="141">
        <v>48.595820000000003</v>
      </c>
      <c r="BN5896" s="141">
        <v>-68.264120000000005</v>
      </c>
      <c r="BO5896" s="141">
        <v>1997</v>
      </c>
      <c r="BP5896" s="143" t="s">
        <v>1686</v>
      </c>
      <c r="BQ5896" s="143" t="s">
        <v>17560</v>
      </c>
    </row>
    <row r="5897" spans="15:69" x14ac:dyDescent="0.25">
      <c r="O5897" s="225" t="str">
        <f t="shared" si="1302"/>
        <v/>
      </c>
      <c r="BF5897" s="141">
        <v>9092</v>
      </c>
      <c r="BG5897" s="142" t="s">
        <v>4150</v>
      </c>
      <c r="BH5897" s="141" t="s">
        <v>180</v>
      </c>
      <c r="BI5897" s="141" t="s">
        <v>178</v>
      </c>
      <c r="BJ5897" s="141" t="s">
        <v>4151</v>
      </c>
      <c r="BK5897" s="141" t="s">
        <v>1662</v>
      </c>
      <c r="BL5897" s="141" t="s">
        <v>4084</v>
      </c>
      <c r="BM5897" s="141">
        <v>48.53172</v>
      </c>
      <c r="BN5897" s="141">
        <v>-68.351820000000004</v>
      </c>
      <c r="BO5897" s="141">
        <v>2010</v>
      </c>
      <c r="BP5897" s="143" t="s">
        <v>1686</v>
      </c>
      <c r="BQ5897" s="143" t="s">
        <v>17560</v>
      </c>
    </row>
    <row r="5898" spans="15:69" x14ac:dyDescent="0.25">
      <c r="O5898" s="225" t="str">
        <f t="shared" si="1302"/>
        <v/>
      </c>
      <c r="BF5898" s="141">
        <v>9092</v>
      </c>
      <c r="BG5898" s="142" t="s">
        <v>4152</v>
      </c>
      <c r="BH5898" s="141" t="s">
        <v>180</v>
      </c>
      <c r="BI5898" s="141" t="s">
        <v>1269</v>
      </c>
      <c r="BJ5898" s="141" t="s">
        <v>4153</v>
      </c>
      <c r="BK5898" s="141" t="s">
        <v>1662</v>
      </c>
      <c r="BL5898" s="141" t="s">
        <v>4084</v>
      </c>
      <c r="BM5898" s="141">
        <v>48.53172</v>
      </c>
      <c r="BN5898" s="141">
        <v>-68.351820000000004</v>
      </c>
      <c r="BO5898" s="141">
        <v>2013</v>
      </c>
      <c r="BP5898" s="143" t="s">
        <v>4153</v>
      </c>
      <c r="BQ5898" s="143" t="s">
        <v>17560</v>
      </c>
    </row>
    <row r="5899" spans="15:69" x14ac:dyDescent="0.25">
      <c r="O5899" s="225" t="str">
        <f t="shared" si="1302"/>
        <v/>
      </c>
      <c r="BF5899" s="141">
        <v>10043</v>
      </c>
      <c r="BG5899" s="142" t="s">
        <v>3722</v>
      </c>
      <c r="BH5899" s="141" t="s">
        <v>180</v>
      </c>
      <c r="BI5899" s="141" t="s">
        <v>191</v>
      </c>
      <c r="BJ5899" s="141" t="s">
        <v>3723</v>
      </c>
      <c r="BK5899" s="141" t="s">
        <v>3724</v>
      </c>
      <c r="BL5899" s="141" t="s">
        <v>3725</v>
      </c>
      <c r="BM5899" s="141">
        <v>48.512321</v>
      </c>
      <c r="BN5899" s="141">
        <v>-68.463560999999999</v>
      </c>
      <c r="BO5899" s="141">
        <v>1990</v>
      </c>
      <c r="BP5899" s="143" t="s">
        <v>1727</v>
      </c>
      <c r="BQ5899" s="143" t="s">
        <v>17560</v>
      </c>
    </row>
    <row r="5900" spans="15:69" x14ac:dyDescent="0.25">
      <c r="O5900" s="225" t="str">
        <f t="shared" si="1302"/>
        <v/>
      </c>
      <c r="BF5900" s="141">
        <v>10043</v>
      </c>
      <c r="BG5900" s="142" t="s">
        <v>3726</v>
      </c>
      <c r="BH5900" s="141" t="s">
        <v>180</v>
      </c>
      <c r="BI5900" s="141" t="s">
        <v>191</v>
      </c>
      <c r="BJ5900" s="141" t="s">
        <v>3727</v>
      </c>
      <c r="BK5900" s="141" t="s">
        <v>3728</v>
      </c>
      <c r="BL5900" s="141" t="s">
        <v>2142</v>
      </c>
      <c r="BM5900" s="141">
        <v>48.516536000000002</v>
      </c>
      <c r="BN5900" s="141">
        <v>-68.462778999999998</v>
      </c>
      <c r="BO5900" s="141">
        <v>1990</v>
      </c>
      <c r="BP5900" s="143" t="s">
        <v>1727</v>
      </c>
      <c r="BQ5900" s="143" t="s">
        <v>17560</v>
      </c>
    </row>
    <row r="5901" spans="15:69" x14ac:dyDescent="0.25">
      <c r="O5901" s="225" t="str">
        <f t="shared" si="1302"/>
        <v/>
      </c>
      <c r="BF5901" s="141">
        <v>10043</v>
      </c>
      <c r="BG5901" s="142" t="s">
        <v>3729</v>
      </c>
      <c r="BH5901" s="141" t="s">
        <v>180</v>
      </c>
      <c r="BI5901" s="141" t="s">
        <v>191</v>
      </c>
      <c r="BJ5901" s="141" t="s">
        <v>3730</v>
      </c>
      <c r="BK5901" s="141"/>
      <c r="BL5901" s="141" t="s">
        <v>3731</v>
      </c>
      <c r="BM5901" s="141">
        <v>48.517046999999998</v>
      </c>
      <c r="BN5901" s="141">
        <v>-68.469703999999993</v>
      </c>
      <c r="BO5901" s="141">
        <v>1990</v>
      </c>
      <c r="BP5901" s="143" t="s">
        <v>1727</v>
      </c>
      <c r="BQ5901" s="143" t="s">
        <v>17560</v>
      </c>
    </row>
    <row r="5902" spans="15:69" x14ac:dyDescent="0.25">
      <c r="O5902" s="225" t="str">
        <f t="shared" ref="O5902:O5965" si="1303">IF(OR(B5902="",C5902="",G5902="",H5902="",I5902="",AND(J5902="",BW5902=FALSE),AND(K5902="",BX5902=FALSE),AND(L5902="",BY5902=FALSE),AND(M5902="",BZ5902=FALSE)),"",(IF(AND(100&gt;=CG5902,CG5902&gt;80),"A",IF(AND(80&gt;=CG5902,CG5902&gt;60),"B",IF(AND(60&gt;=CG5902,CG5902&gt;40),"C",IF(AND(40&gt;=CG5902,CG5902&gt;20),"D","E"))))))</f>
        <v/>
      </c>
      <c r="BF5902" s="141">
        <v>10043</v>
      </c>
      <c r="BG5902" s="142" t="s">
        <v>3732</v>
      </c>
      <c r="BH5902" s="141" t="s">
        <v>180</v>
      </c>
      <c r="BI5902" s="141" t="s">
        <v>191</v>
      </c>
      <c r="BJ5902" s="141" t="s">
        <v>3733</v>
      </c>
      <c r="BK5902" s="141" t="s">
        <v>3734</v>
      </c>
      <c r="BL5902" s="141" t="s">
        <v>3519</v>
      </c>
      <c r="BM5902" s="141">
        <v>48.523277</v>
      </c>
      <c r="BN5902" s="141">
        <v>-68.451448999999997</v>
      </c>
      <c r="BO5902" s="141">
        <v>2007</v>
      </c>
      <c r="BP5902" s="143" t="s">
        <v>1727</v>
      </c>
      <c r="BQ5902" s="143" t="s">
        <v>17560</v>
      </c>
    </row>
    <row r="5903" spans="15:69" x14ac:dyDescent="0.25">
      <c r="O5903" s="225" t="str">
        <f t="shared" si="1303"/>
        <v/>
      </c>
      <c r="BF5903" s="141">
        <v>10043</v>
      </c>
      <c r="BG5903" s="142" t="s">
        <v>3735</v>
      </c>
      <c r="BH5903" s="141" t="s">
        <v>180</v>
      </c>
      <c r="BI5903" s="141" t="s">
        <v>191</v>
      </c>
      <c r="BJ5903" s="141" t="s">
        <v>3736</v>
      </c>
      <c r="BK5903" s="141" t="s">
        <v>3737</v>
      </c>
      <c r="BL5903" s="141" t="s">
        <v>3519</v>
      </c>
      <c r="BM5903" s="141">
        <v>48.526218999999998</v>
      </c>
      <c r="BN5903" s="141">
        <v>-68.440224999999998</v>
      </c>
      <c r="BO5903" s="141">
        <v>2007</v>
      </c>
      <c r="BP5903" s="143" t="s">
        <v>1727</v>
      </c>
      <c r="BQ5903" s="143" t="s">
        <v>17560</v>
      </c>
    </row>
    <row r="5904" spans="15:69" x14ac:dyDescent="0.25">
      <c r="O5904" s="225" t="str">
        <f t="shared" si="1303"/>
        <v/>
      </c>
      <c r="BF5904" s="141">
        <v>10043</v>
      </c>
      <c r="BG5904" s="142" t="s">
        <v>3738</v>
      </c>
      <c r="BH5904" s="141" t="s">
        <v>180</v>
      </c>
      <c r="BI5904" s="141" t="s">
        <v>191</v>
      </c>
      <c r="BJ5904" s="141" t="s">
        <v>3739</v>
      </c>
      <c r="BK5904" s="141"/>
      <c r="BL5904" s="141" t="s">
        <v>3740</v>
      </c>
      <c r="BM5904" s="141">
        <v>48.470697000000001</v>
      </c>
      <c r="BN5904" s="141">
        <v>-68.502094999999997</v>
      </c>
      <c r="BO5904" s="141">
        <v>2006</v>
      </c>
      <c r="BP5904" s="143" t="s">
        <v>1727</v>
      </c>
      <c r="BQ5904" s="143" t="s">
        <v>17560</v>
      </c>
    </row>
    <row r="5905" spans="15:69" x14ac:dyDescent="0.25">
      <c r="O5905" s="225" t="str">
        <f t="shared" si="1303"/>
        <v/>
      </c>
      <c r="BF5905" s="141">
        <v>10043</v>
      </c>
      <c r="BG5905" s="142" t="s">
        <v>3741</v>
      </c>
      <c r="BH5905" s="141" t="s">
        <v>180</v>
      </c>
      <c r="BI5905" s="141" t="s">
        <v>191</v>
      </c>
      <c r="BJ5905" s="141" t="s">
        <v>3742</v>
      </c>
      <c r="BK5905" s="141" t="s">
        <v>3743</v>
      </c>
      <c r="BL5905" s="141" t="s">
        <v>3744</v>
      </c>
      <c r="BM5905" s="141">
        <v>48.429865999999997</v>
      </c>
      <c r="BN5905" s="141">
        <v>-68.594661000000002</v>
      </c>
      <c r="BO5905" s="141">
        <v>1993</v>
      </c>
      <c r="BP5905" s="143" t="s">
        <v>1727</v>
      </c>
      <c r="BQ5905" s="143" t="s">
        <v>17560</v>
      </c>
    </row>
    <row r="5906" spans="15:69" x14ac:dyDescent="0.25">
      <c r="O5906" s="225" t="str">
        <f t="shared" si="1303"/>
        <v/>
      </c>
      <c r="BF5906" s="141">
        <v>10043</v>
      </c>
      <c r="BG5906" s="142" t="s">
        <v>3745</v>
      </c>
      <c r="BH5906" s="141" t="s">
        <v>180</v>
      </c>
      <c r="BI5906" s="141" t="s">
        <v>191</v>
      </c>
      <c r="BJ5906" s="141" t="s">
        <v>3746</v>
      </c>
      <c r="BK5906" s="141" t="s">
        <v>3747</v>
      </c>
      <c r="BL5906" s="141" t="s">
        <v>3748</v>
      </c>
      <c r="BM5906" s="141">
        <v>48.438699999999997</v>
      </c>
      <c r="BN5906" s="141">
        <v>-68.571619999999996</v>
      </c>
      <c r="BO5906" s="141">
        <v>1985</v>
      </c>
      <c r="BP5906" s="143" t="s">
        <v>1727</v>
      </c>
      <c r="BQ5906" s="143" t="s">
        <v>17560</v>
      </c>
    </row>
    <row r="5907" spans="15:69" x14ac:dyDescent="0.25">
      <c r="O5907" s="225" t="str">
        <f t="shared" si="1303"/>
        <v/>
      </c>
      <c r="BF5907" s="141">
        <v>10043</v>
      </c>
      <c r="BG5907" s="142" t="s">
        <v>3749</v>
      </c>
      <c r="BH5907" s="141" t="s">
        <v>180</v>
      </c>
      <c r="BI5907" s="141" t="s">
        <v>191</v>
      </c>
      <c r="BJ5907" s="141" t="s">
        <v>3750</v>
      </c>
      <c r="BK5907" s="141"/>
      <c r="BL5907" s="141" t="s">
        <v>3751</v>
      </c>
      <c r="BM5907" s="141">
        <v>48.441972999999997</v>
      </c>
      <c r="BN5907" s="141">
        <v>-68.559618</v>
      </c>
      <c r="BO5907" s="141">
        <v>1980</v>
      </c>
      <c r="BP5907" s="143" t="s">
        <v>1727</v>
      </c>
      <c r="BQ5907" s="143" t="s">
        <v>17560</v>
      </c>
    </row>
    <row r="5908" spans="15:69" x14ac:dyDescent="0.25">
      <c r="O5908" s="225" t="str">
        <f t="shared" si="1303"/>
        <v/>
      </c>
      <c r="BF5908" s="141">
        <v>10043</v>
      </c>
      <c r="BG5908" s="142" t="s">
        <v>3752</v>
      </c>
      <c r="BH5908" s="141" t="s">
        <v>180</v>
      </c>
      <c r="BI5908" s="141" t="s">
        <v>191</v>
      </c>
      <c r="BJ5908" s="141" t="s">
        <v>3753</v>
      </c>
      <c r="BK5908" s="141" t="s">
        <v>3754</v>
      </c>
      <c r="BL5908" s="141" t="s">
        <v>3755</v>
      </c>
      <c r="BM5908" s="141">
        <v>48.4437</v>
      </c>
      <c r="BN5908" s="141">
        <v>-68.554269000000005</v>
      </c>
      <c r="BO5908" s="141">
        <v>1985</v>
      </c>
      <c r="BP5908" s="143" t="s">
        <v>1727</v>
      </c>
      <c r="BQ5908" s="143" t="s">
        <v>17560</v>
      </c>
    </row>
    <row r="5909" spans="15:69" x14ac:dyDescent="0.25">
      <c r="O5909" s="225" t="str">
        <f t="shared" si="1303"/>
        <v/>
      </c>
      <c r="BF5909" s="141">
        <v>10043</v>
      </c>
      <c r="BG5909" s="142" t="s">
        <v>3756</v>
      </c>
      <c r="BH5909" s="141" t="s">
        <v>180</v>
      </c>
      <c r="BI5909" s="141" t="s">
        <v>191</v>
      </c>
      <c r="BJ5909" s="141" t="s">
        <v>3757</v>
      </c>
      <c r="BK5909" s="141" t="s">
        <v>3758</v>
      </c>
      <c r="BL5909" s="141" t="s">
        <v>3700</v>
      </c>
      <c r="BM5909" s="141">
        <v>48.444637999999998</v>
      </c>
      <c r="BN5909" s="141">
        <v>-68.540953999999999</v>
      </c>
      <c r="BO5909" s="141">
        <v>1991</v>
      </c>
      <c r="BP5909" s="143" t="s">
        <v>1727</v>
      </c>
      <c r="BQ5909" s="143" t="s">
        <v>17560</v>
      </c>
    </row>
    <row r="5910" spans="15:69" x14ac:dyDescent="0.25">
      <c r="O5910" s="225" t="str">
        <f t="shared" si="1303"/>
        <v/>
      </c>
      <c r="BF5910" s="141">
        <v>10043</v>
      </c>
      <c r="BG5910" s="142" t="s">
        <v>3497</v>
      </c>
      <c r="BH5910" s="141" t="s">
        <v>180</v>
      </c>
      <c r="BI5910" s="141" t="s">
        <v>191</v>
      </c>
      <c r="BJ5910" s="141" t="s">
        <v>3498</v>
      </c>
      <c r="BK5910" s="141" t="s">
        <v>3499</v>
      </c>
      <c r="BL5910" s="141" t="s">
        <v>3500</v>
      </c>
      <c r="BM5910" s="141">
        <v>48.44659</v>
      </c>
      <c r="BN5910" s="141">
        <v>-68.537130000000005</v>
      </c>
      <c r="BO5910" s="141">
        <v>1991</v>
      </c>
      <c r="BP5910" s="143" t="s">
        <v>1727</v>
      </c>
      <c r="BQ5910" s="143" t="s">
        <v>17560</v>
      </c>
    </row>
    <row r="5911" spans="15:69" x14ac:dyDescent="0.25">
      <c r="O5911" s="225" t="str">
        <f t="shared" si="1303"/>
        <v/>
      </c>
      <c r="BF5911" s="141">
        <v>10043</v>
      </c>
      <c r="BG5911" s="142" t="s">
        <v>3501</v>
      </c>
      <c r="BH5911" s="141" t="s">
        <v>180</v>
      </c>
      <c r="BI5911" s="141" t="s">
        <v>191</v>
      </c>
      <c r="BJ5911" s="141" t="s">
        <v>3502</v>
      </c>
      <c r="BK5911" s="141" t="s">
        <v>3503</v>
      </c>
      <c r="BL5911" s="141" t="s">
        <v>3504</v>
      </c>
      <c r="BM5911" s="141">
        <v>48.457540000000002</v>
      </c>
      <c r="BN5911" s="141">
        <v>-68.521979999999999</v>
      </c>
      <c r="BO5911" s="141">
        <v>1989</v>
      </c>
      <c r="BP5911" s="143" t="s">
        <v>1727</v>
      </c>
      <c r="BQ5911" s="143" t="s">
        <v>17560</v>
      </c>
    </row>
    <row r="5912" spans="15:69" x14ac:dyDescent="0.25">
      <c r="O5912" s="225" t="str">
        <f t="shared" si="1303"/>
        <v/>
      </c>
      <c r="BF5912" s="141">
        <v>10043</v>
      </c>
      <c r="BG5912" s="142" t="s">
        <v>3505</v>
      </c>
      <c r="BH5912" s="141" t="s">
        <v>180</v>
      </c>
      <c r="BI5912" s="141" t="s">
        <v>191</v>
      </c>
      <c r="BJ5912" s="141" t="s">
        <v>3506</v>
      </c>
      <c r="BK5912" s="141" t="s">
        <v>3190</v>
      </c>
      <c r="BL5912" s="141" t="s">
        <v>3507</v>
      </c>
      <c r="BM5912" s="141">
        <v>48.443530000000003</v>
      </c>
      <c r="BN5912" s="141">
        <v>-68.535629999999998</v>
      </c>
      <c r="BO5912" s="141">
        <v>1991</v>
      </c>
      <c r="BP5912" s="143" t="s">
        <v>1727</v>
      </c>
      <c r="BQ5912" s="143" t="s">
        <v>17560</v>
      </c>
    </row>
    <row r="5913" spans="15:69" x14ac:dyDescent="0.25">
      <c r="O5913" s="225" t="str">
        <f t="shared" si="1303"/>
        <v/>
      </c>
      <c r="BF5913" s="141">
        <v>10043</v>
      </c>
      <c r="BG5913" s="142" t="s">
        <v>3508</v>
      </c>
      <c r="BH5913" s="141" t="s">
        <v>180</v>
      </c>
      <c r="BI5913" s="141" t="s">
        <v>191</v>
      </c>
      <c r="BJ5913" s="141" t="s">
        <v>3509</v>
      </c>
      <c r="BK5913" s="141"/>
      <c r="BL5913" s="141" t="s">
        <v>3510</v>
      </c>
      <c r="BM5913" s="141">
        <v>48.438198999999997</v>
      </c>
      <c r="BN5913" s="141">
        <v>-68.535805999999994</v>
      </c>
      <c r="BO5913" s="141">
        <v>2000</v>
      </c>
      <c r="BP5913" s="143" t="s">
        <v>1727</v>
      </c>
      <c r="BQ5913" s="143" t="s">
        <v>17560</v>
      </c>
    </row>
    <row r="5914" spans="15:69" x14ac:dyDescent="0.25">
      <c r="O5914" s="225" t="str">
        <f t="shared" si="1303"/>
        <v/>
      </c>
      <c r="BF5914" s="141">
        <v>10043</v>
      </c>
      <c r="BG5914" s="142" t="s">
        <v>3511</v>
      </c>
      <c r="BH5914" s="141" t="s">
        <v>180</v>
      </c>
      <c r="BI5914" s="141" t="s">
        <v>191</v>
      </c>
      <c r="BJ5914" s="141" t="s">
        <v>3512</v>
      </c>
      <c r="BK5914" s="141" t="s">
        <v>1559</v>
      </c>
      <c r="BL5914" s="141" t="s">
        <v>3513</v>
      </c>
      <c r="BM5914" s="141">
        <v>48.374420000000001</v>
      </c>
      <c r="BN5914" s="141">
        <v>-68.705849999999998</v>
      </c>
      <c r="BO5914" s="141">
        <v>1986</v>
      </c>
      <c r="BP5914" s="143" t="s">
        <v>1686</v>
      </c>
      <c r="BQ5914" s="143" t="s">
        <v>17560</v>
      </c>
    </row>
    <row r="5915" spans="15:69" x14ac:dyDescent="0.25">
      <c r="O5915" s="225" t="str">
        <f t="shared" si="1303"/>
        <v/>
      </c>
      <c r="BF5915" s="141">
        <v>10043</v>
      </c>
      <c r="BG5915" s="142" t="s">
        <v>3514</v>
      </c>
      <c r="BH5915" s="141" t="s">
        <v>180</v>
      </c>
      <c r="BI5915" s="141" t="s">
        <v>191</v>
      </c>
      <c r="BJ5915" s="141" t="s">
        <v>3515</v>
      </c>
      <c r="BK5915" s="141" t="s">
        <v>3335</v>
      </c>
      <c r="BL5915" s="141" t="s">
        <v>3516</v>
      </c>
      <c r="BM5915" s="141">
        <v>48.365654999999997</v>
      </c>
      <c r="BN5915" s="141">
        <v>-68.484576000000004</v>
      </c>
      <c r="BO5915" s="141">
        <v>1996</v>
      </c>
      <c r="BP5915" s="143" t="s">
        <v>1727</v>
      </c>
      <c r="BQ5915" s="143" t="s">
        <v>17560</v>
      </c>
    </row>
    <row r="5916" spans="15:69" x14ac:dyDescent="0.25">
      <c r="O5916" s="225" t="str">
        <f t="shared" si="1303"/>
        <v/>
      </c>
      <c r="BF5916" s="141">
        <v>10043</v>
      </c>
      <c r="BG5916" s="142" t="s">
        <v>3517</v>
      </c>
      <c r="BH5916" s="141" t="s">
        <v>478</v>
      </c>
      <c r="BI5916" s="141" t="s">
        <v>1268</v>
      </c>
      <c r="BJ5916" s="141" t="s">
        <v>3518</v>
      </c>
      <c r="BK5916" s="141" t="s">
        <v>2082</v>
      </c>
      <c r="BL5916" s="141" t="s">
        <v>3519</v>
      </c>
      <c r="BM5916" s="141">
        <v>48.485753000000003</v>
      </c>
      <c r="BN5916" s="141">
        <v>-68.495172999999994</v>
      </c>
      <c r="BO5916" s="141">
        <v>1997</v>
      </c>
      <c r="BP5916" s="143" t="s">
        <v>4019</v>
      </c>
      <c r="BQ5916" s="143" t="s">
        <v>17560</v>
      </c>
    </row>
    <row r="5917" spans="15:69" x14ac:dyDescent="0.25">
      <c r="O5917" s="225" t="str">
        <f t="shared" si="1303"/>
        <v/>
      </c>
      <c r="BF5917" s="141">
        <v>10043</v>
      </c>
      <c r="BG5917" s="142" t="s">
        <v>3520</v>
      </c>
      <c r="BH5917" s="141" t="s">
        <v>478</v>
      </c>
      <c r="BI5917" s="141" t="s">
        <v>1268</v>
      </c>
      <c r="BJ5917" s="141" t="s">
        <v>3521</v>
      </c>
      <c r="BK5917" s="141"/>
      <c r="BL5917" s="141" t="s">
        <v>3522</v>
      </c>
      <c r="BM5917" s="141">
        <v>48.46895</v>
      </c>
      <c r="BN5917" s="141">
        <v>-68.506860000000003</v>
      </c>
      <c r="BO5917" s="141">
        <v>1995</v>
      </c>
      <c r="BP5917" s="143" t="s">
        <v>4019</v>
      </c>
      <c r="BQ5917" s="143" t="s">
        <v>17560</v>
      </c>
    </row>
    <row r="5918" spans="15:69" x14ac:dyDescent="0.25">
      <c r="O5918" s="225" t="str">
        <f t="shared" si="1303"/>
        <v/>
      </c>
      <c r="BF5918" s="141">
        <v>10043</v>
      </c>
      <c r="BG5918" s="142" t="s">
        <v>3523</v>
      </c>
      <c r="BH5918" s="141" t="s">
        <v>478</v>
      </c>
      <c r="BI5918" s="141" t="s">
        <v>1268</v>
      </c>
      <c r="BJ5918" s="141" t="s">
        <v>3524</v>
      </c>
      <c r="BK5918" s="141" t="s">
        <v>3525</v>
      </c>
      <c r="BL5918" s="141" t="s">
        <v>3526</v>
      </c>
      <c r="BM5918" s="141">
        <v>48.384838000000002</v>
      </c>
      <c r="BN5918" s="141">
        <v>-68.677447000000001</v>
      </c>
      <c r="BO5918" s="141">
        <v>2012</v>
      </c>
      <c r="BP5918" s="143" t="s">
        <v>3584</v>
      </c>
      <c r="BQ5918" s="143" t="s">
        <v>17560</v>
      </c>
    </row>
    <row r="5919" spans="15:69" x14ac:dyDescent="0.25">
      <c r="O5919" s="225" t="str">
        <f t="shared" si="1303"/>
        <v/>
      </c>
      <c r="BF5919" s="141">
        <v>10043</v>
      </c>
      <c r="BG5919" s="142" t="s">
        <v>3547</v>
      </c>
      <c r="BH5919" s="141" t="s">
        <v>478</v>
      </c>
      <c r="BI5919" s="141" t="s">
        <v>1268</v>
      </c>
      <c r="BJ5919" s="141" t="s">
        <v>3548</v>
      </c>
      <c r="BK5919" s="141" t="s">
        <v>3549</v>
      </c>
      <c r="BL5919" s="141" t="s">
        <v>3550</v>
      </c>
      <c r="BM5919" s="141">
        <v>48.390948999999999</v>
      </c>
      <c r="BN5919" s="141">
        <v>-68.668897999999999</v>
      </c>
      <c r="BO5919" s="141">
        <v>2012</v>
      </c>
      <c r="BP5919" s="143" t="s">
        <v>3584</v>
      </c>
      <c r="BQ5919" s="143" t="s">
        <v>17560</v>
      </c>
    </row>
    <row r="5920" spans="15:69" x14ac:dyDescent="0.25">
      <c r="O5920" s="225" t="str">
        <f t="shared" si="1303"/>
        <v/>
      </c>
      <c r="BF5920" s="141">
        <v>10043</v>
      </c>
      <c r="BG5920" s="142" t="s">
        <v>3551</v>
      </c>
      <c r="BH5920" s="141" t="s">
        <v>478</v>
      </c>
      <c r="BI5920" s="141" t="s">
        <v>1268</v>
      </c>
      <c r="BJ5920" s="141" t="s">
        <v>3552</v>
      </c>
      <c r="BK5920" s="141" t="s">
        <v>3553</v>
      </c>
      <c r="BL5920" s="141" t="s">
        <v>3554</v>
      </c>
      <c r="BM5920" s="141">
        <v>48.462795999999997</v>
      </c>
      <c r="BN5920" s="141">
        <v>-68.489963000000003</v>
      </c>
      <c r="BO5920" s="141">
        <v>2011</v>
      </c>
      <c r="BP5920" s="143" t="s">
        <v>24142</v>
      </c>
      <c r="BQ5920" s="143" t="s">
        <v>17560</v>
      </c>
    </row>
    <row r="5921" spans="15:69" x14ac:dyDescent="0.25">
      <c r="O5921" s="225" t="str">
        <f t="shared" si="1303"/>
        <v/>
      </c>
      <c r="BF5921" s="141">
        <v>10043</v>
      </c>
      <c r="BG5921" s="142" t="s">
        <v>3811</v>
      </c>
      <c r="BH5921" s="141" t="s">
        <v>478</v>
      </c>
      <c r="BI5921" s="141" t="s">
        <v>1268</v>
      </c>
      <c r="BJ5921" s="141" t="s">
        <v>3812</v>
      </c>
      <c r="BK5921" s="141"/>
      <c r="BL5921" s="141" t="s">
        <v>3761</v>
      </c>
      <c r="BM5921" s="141">
        <v>48.370828000000003</v>
      </c>
      <c r="BN5921" s="141">
        <v>-68.696106999999998</v>
      </c>
      <c r="BO5921" s="141">
        <v>1996</v>
      </c>
      <c r="BP5921" s="143" t="s">
        <v>3761</v>
      </c>
      <c r="BQ5921" s="143" t="s">
        <v>17560</v>
      </c>
    </row>
    <row r="5922" spans="15:69" x14ac:dyDescent="0.25">
      <c r="O5922" s="225" t="str">
        <f t="shared" si="1303"/>
        <v/>
      </c>
      <c r="BF5922" s="141">
        <v>10043</v>
      </c>
      <c r="BG5922" s="142" t="s">
        <v>3759</v>
      </c>
      <c r="BH5922" s="141" t="s">
        <v>478</v>
      </c>
      <c r="BI5922" s="141" t="s">
        <v>1268</v>
      </c>
      <c r="BJ5922" s="141" t="s">
        <v>3760</v>
      </c>
      <c r="BK5922" s="141"/>
      <c r="BL5922" s="141" t="s">
        <v>3761</v>
      </c>
      <c r="BM5922" s="141">
        <v>48.370780000000003</v>
      </c>
      <c r="BN5922" s="141">
        <v>-68.69462</v>
      </c>
      <c r="BO5922" s="141">
        <v>1996</v>
      </c>
      <c r="BP5922" s="143" t="s">
        <v>3761</v>
      </c>
      <c r="BQ5922" s="143" t="s">
        <v>17560</v>
      </c>
    </row>
    <row r="5923" spans="15:69" x14ac:dyDescent="0.25">
      <c r="O5923" s="225" t="str">
        <f t="shared" si="1303"/>
        <v/>
      </c>
      <c r="BF5923" s="141">
        <v>10043</v>
      </c>
      <c r="BG5923" s="142" t="s">
        <v>3555</v>
      </c>
      <c r="BH5923" s="141" t="s">
        <v>478</v>
      </c>
      <c r="BI5923" s="141" t="s">
        <v>1268</v>
      </c>
      <c r="BJ5923" s="141" t="s">
        <v>3556</v>
      </c>
      <c r="BK5923" s="141"/>
      <c r="BL5923" s="141" t="s">
        <v>3557</v>
      </c>
      <c r="BM5923" s="141">
        <v>48.368127999999999</v>
      </c>
      <c r="BN5923" s="141">
        <v>-68.715318999999994</v>
      </c>
      <c r="BO5923" s="141">
        <v>1996</v>
      </c>
      <c r="BP5923" s="143" t="s">
        <v>24142</v>
      </c>
      <c r="BQ5923" s="143" t="s">
        <v>17560</v>
      </c>
    </row>
    <row r="5924" spans="15:69" x14ac:dyDescent="0.25">
      <c r="O5924" s="225" t="str">
        <f t="shared" si="1303"/>
        <v/>
      </c>
      <c r="BF5924" s="141">
        <v>10043</v>
      </c>
      <c r="BG5924" s="142" t="s">
        <v>3618</v>
      </c>
      <c r="BH5924" s="141" t="s">
        <v>478</v>
      </c>
      <c r="BI5924" s="141" t="s">
        <v>1268</v>
      </c>
      <c r="BJ5924" s="141" t="s">
        <v>3619</v>
      </c>
      <c r="BK5924" s="141"/>
      <c r="BL5924" s="141" t="s">
        <v>3620</v>
      </c>
      <c r="BM5924" s="141">
        <v>48.367721000000003</v>
      </c>
      <c r="BN5924" s="141">
        <v>-68.709593999999996</v>
      </c>
      <c r="BO5924" s="141">
        <v>1996</v>
      </c>
      <c r="BP5924" s="143" t="s">
        <v>24142</v>
      </c>
      <c r="BQ5924" s="143" t="s">
        <v>17560</v>
      </c>
    </row>
    <row r="5925" spans="15:69" x14ac:dyDescent="0.25">
      <c r="O5925" s="225" t="str">
        <f t="shared" si="1303"/>
        <v/>
      </c>
      <c r="BF5925" s="141">
        <v>10043</v>
      </c>
      <c r="BG5925" s="142" t="s">
        <v>3621</v>
      </c>
      <c r="BH5925" s="141" t="s">
        <v>478</v>
      </c>
      <c r="BI5925" s="141" t="s">
        <v>1268</v>
      </c>
      <c r="BJ5925" s="141" t="s">
        <v>3622</v>
      </c>
      <c r="BK5925" s="141" t="s">
        <v>3623</v>
      </c>
      <c r="BL5925" s="141" t="s">
        <v>3624</v>
      </c>
      <c r="BM5925" s="141">
        <v>48.37041</v>
      </c>
      <c r="BN5925" s="141">
        <v>-68.706045000000003</v>
      </c>
      <c r="BO5925" s="141">
        <v>1950</v>
      </c>
      <c r="BP5925" s="143" t="s">
        <v>24142</v>
      </c>
      <c r="BQ5925" s="143" t="s">
        <v>17560</v>
      </c>
    </row>
    <row r="5926" spans="15:69" x14ac:dyDescent="0.25">
      <c r="O5926" s="225" t="str">
        <f t="shared" si="1303"/>
        <v/>
      </c>
      <c r="BF5926" s="141">
        <v>10043</v>
      </c>
      <c r="BG5926" s="142" t="s">
        <v>3625</v>
      </c>
      <c r="BH5926" s="141" t="s">
        <v>478</v>
      </c>
      <c r="BI5926" s="141" t="s">
        <v>1268</v>
      </c>
      <c r="BJ5926" s="141" t="s">
        <v>3626</v>
      </c>
      <c r="BK5926" s="141"/>
      <c r="BL5926" s="141" t="s">
        <v>3627</v>
      </c>
      <c r="BM5926" s="141">
        <v>48.424897000000001</v>
      </c>
      <c r="BN5926" s="141">
        <v>-68.597115000000002</v>
      </c>
      <c r="BO5926" s="141">
        <v>2012</v>
      </c>
      <c r="BP5926" s="143" t="s">
        <v>24142</v>
      </c>
      <c r="BQ5926" s="143" t="s">
        <v>17560</v>
      </c>
    </row>
    <row r="5927" spans="15:69" x14ac:dyDescent="0.25">
      <c r="O5927" s="225" t="str">
        <f t="shared" si="1303"/>
        <v/>
      </c>
      <c r="BF5927" s="141">
        <v>10043</v>
      </c>
      <c r="BG5927" s="142" t="s">
        <v>3628</v>
      </c>
      <c r="BH5927" s="141" t="s">
        <v>478</v>
      </c>
      <c r="BI5927" s="141" t="s">
        <v>1268</v>
      </c>
      <c r="BJ5927" s="141" t="s">
        <v>3629</v>
      </c>
      <c r="BK5927" s="141"/>
      <c r="BL5927" s="141" t="s">
        <v>3630</v>
      </c>
      <c r="BM5927" s="141">
        <v>48.402169999999998</v>
      </c>
      <c r="BN5927" s="141">
        <v>-68.644049999999993</v>
      </c>
      <c r="BO5927" s="141">
        <v>2012</v>
      </c>
      <c r="BP5927" s="143"/>
      <c r="BQ5927" s="143" t="s">
        <v>17560</v>
      </c>
    </row>
    <row r="5928" spans="15:69" x14ac:dyDescent="0.25">
      <c r="O5928" s="225" t="str">
        <f t="shared" si="1303"/>
        <v/>
      </c>
      <c r="BF5928" s="141">
        <v>10043</v>
      </c>
      <c r="BG5928" s="142" t="s">
        <v>3631</v>
      </c>
      <c r="BH5928" s="141" t="s">
        <v>478</v>
      </c>
      <c r="BI5928" s="141" t="s">
        <v>1268</v>
      </c>
      <c r="BJ5928" s="141" t="s">
        <v>3632</v>
      </c>
      <c r="BK5928" s="141"/>
      <c r="BL5928" s="141" t="s">
        <v>3633</v>
      </c>
      <c r="BM5928" s="141">
        <v>48.390915999999997</v>
      </c>
      <c r="BN5928" s="141">
        <v>-68.668940000000006</v>
      </c>
      <c r="BO5928" s="141">
        <v>2012</v>
      </c>
      <c r="BP5928" s="143" t="s">
        <v>24142</v>
      </c>
      <c r="BQ5928" s="143" t="s">
        <v>17560</v>
      </c>
    </row>
    <row r="5929" spans="15:69" x14ac:dyDescent="0.25">
      <c r="O5929" s="225" t="str">
        <f t="shared" si="1303"/>
        <v/>
      </c>
      <c r="BF5929" s="141">
        <v>10043</v>
      </c>
      <c r="BG5929" s="142" t="s">
        <v>3634</v>
      </c>
      <c r="BH5929" s="141" t="s">
        <v>478</v>
      </c>
      <c r="BI5929" s="141" t="s">
        <v>1268</v>
      </c>
      <c r="BJ5929" s="141" t="s">
        <v>3635</v>
      </c>
      <c r="BK5929" s="141"/>
      <c r="BL5929" s="141" t="s">
        <v>3636</v>
      </c>
      <c r="BM5929" s="141">
        <v>48.402845999999997</v>
      </c>
      <c r="BN5929" s="141">
        <v>-68.645009999999999</v>
      </c>
      <c r="BO5929" s="141">
        <v>2012</v>
      </c>
      <c r="BP5929" s="143" t="s">
        <v>24142</v>
      </c>
      <c r="BQ5929" s="143" t="s">
        <v>17560</v>
      </c>
    </row>
    <row r="5930" spans="15:69" x14ac:dyDescent="0.25">
      <c r="O5930" s="225" t="str">
        <f t="shared" si="1303"/>
        <v/>
      </c>
      <c r="BF5930" s="141">
        <v>10043</v>
      </c>
      <c r="BG5930" s="142" t="s">
        <v>3830</v>
      </c>
      <c r="BH5930" s="141" t="s">
        <v>478</v>
      </c>
      <c r="BI5930" s="141" t="s">
        <v>1268</v>
      </c>
      <c r="BJ5930" s="141" t="s">
        <v>3831</v>
      </c>
      <c r="BK5930" s="141" t="s">
        <v>2706</v>
      </c>
      <c r="BL5930" s="141" t="s">
        <v>3832</v>
      </c>
      <c r="BM5930" s="141">
        <v>48.370828000000003</v>
      </c>
      <c r="BN5930" s="141">
        <v>-68.696106999999998</v>
      </c>
      <c r="BO5930" s="141">
        <v>1996</v>
      </c>
      <c r="BP5930" s="143" t="s">
        <v>24150</v>
      </c>
      <c r="BQ5930" s="143" t="s">
        <v>17560</v>
      </c>
    </row>
    <row r="5931" spans="15:69" x14ac:dyDescent="0.25">
      <c r="O5931" s="225" t="str">
        <f t="shared" si="1303"/>
        <v/>
      </c>
      <c r="BF5931" s="141">
        <v>10043</v>
      </c>
      <c r="BG5931" s="142" t="s">
        <v>3833</v>
      </c>
      <c r="BH5931" s="141" t="s">
        <v>478</v>
      </c>
      <c r="BI5931" s="141" t="s">
        <v>1268</v>
      </c>
      <c r="BJ5931" s="141" t="s">
        <v>3834</v>
      </c>
      <c r="BK5931" s="141" t="s">
        <v>3835</v>
      </c>
      <c r="BL5931" s="141" t="s">
        <v>3832</v>
      </c>
      <c r="BM5931" s="141">
        <v>48.370828000000003</v>
      </c>
      <c r="BN5931" s="141">
        <v>-68.696106999999998</v>
      </c>
      <c r="BO5931" s="141">
        <v>1996</v>
      </c>
      <c r="BP5931" s="143" t="s">
        <v>24151</v>
      </c>
      <c r="BQ5931" s="143" t="s">
        <v>17560</v>
      </c>
    </row>
    <row r="5932" spans="15:69" x14ac:dyDescent="0.25">
      <c r="O5932" s="225" t="str">
        <f t="shared" si="1303"/>
        <v/>
      </c>
      <c r="BF5932" s="141">
        <v>10043</v>
      </c>
      <c r="BG5932" s="142" t="s">
        <v>3637</v>
      </c>
      <c r="BH5932" s="141" t="s">
        <v>478</v>
      </c>
      <c r="BI5932" s="141" t="s">
        <v>1268</v>
      </c>
      <c r="BJ5932" s="141" t="s">
        <v>3579</v>
      </c>
      <c r="BK5932" s="141" t="s">
        <v>3638</v>
      </c>
      <c r="BL5932" s="141" t="s">
        <v>3639</v>
      </c>
      <c r="BM5932" s="141">
        <v>48.434260999999999</v>
      </c>
      <c r="BN5932" s="141">
        <v>-68.546659000000005</v>
      </c>
      <c r="BO5932" s="141">
        <v>1971</v>
      </c>
      <c r="BP5932" s="143" t="s">
        <v>3579</v>
      </c>
      <c r="BQ5932" s="143" t="s">
        <v>17560</v>
      </c>
    </row>
    <row r="5933" spans="15:69" x14ac:dyDescent="0.25">
      <c r="O5933" s="225" t="str">
        <f t="shared" si="1303"/>
        <v/>
      </c>
      <c r="BF5933" s="141">
        <v>10043</v>
      </c>
      <c r="BG5933" s="142" t="s">
        <v>3640</v>
      </c>
      <c r="BH5933" s="141" t="s">
        <v>478</v>
      </c>
      <c r="BI5933" s="141" t="s">
        <v>1268</v>
      </c>
      <c r="BJ5933" s="141" t="s">
        <v>3579</v>
      </c>
      <c r="BK5933" s="141" t="s">
        <v>3641</v>
      </c>
      <c r="BL5933" s="141" t="s">
        <v>3642</v>
      </c>
      <c r="BM5933" s="141">
        <v>48.435006999999999</v>
      </c>
      <c r="BN5933" s="141">
        <v>-68.547555000000003</v>
      </c>
      <c r="BO5933" s="141">
        <v>1971</v>
      </c>
      <c r="BP5933" s="143" t="s">
        <v>24145</v>
      </c>
      <c r="BQ5933" s="143" t="s">
        <v>17560</v>
      </c>
    </row>
    <row r="5934" spans="15:69" x14ac:dyDescent="0.25">
      <c r="O5934" s="225" t="str">
        <f t="shared" si="1303"/>
        <v/>
      </c>
      <c r="BF5934" s="141">
        <v>10043</v>
      </c>
      <c r="BG5934" s="142" t="s">
        <v>3643</v>
      </c>
      <c r="BH5934" s="141" t="s">
        <v>478</v>
      </c>
      <c r="BI5934" s="141" t="s">
        <v>1268</v>
      </c>
      <c r="BJ5934" s="141" t="s">
        <v>3579</v>
      </c>
      <c r="BK5934" s="141"/>
      <c r="BL5934" s="141" t="s">
        <v>3644</v>
      </c>
      <c r="BM5934" s="141">
        <v>48.431314999999998</v>
      </c>
      <c r="BN5934" s="141">
        <v>-68.523741999999999</v>
      </c>
      <c r="BO5934" s="141">
        <v>2013</v>
      </c>
      <c r="BP5934" s="143" t="s">
        <v>3579</v>
      </c>
      <c r="BQ5934" s="143" t="s">
        <v>17560</v>
      </c>
    </row>
    <row r="5935" spans="15:69" x14ac:dyDescent="0.25">
      <c r="O5935" s="225" t="str">
        <f t="shared" si="1303"/>
        <v/>
      </c>
      <c r="BF5935" s="141">
        <v>10043</v>
      </c>
      <c r="BG5935" s="142" t="s">
        <v>3645</v>
      </c>
      <c r="BH5935" s="141" t="s">
        <v>478</v>
      </c>
      <c r="BI5935" s="141" t="s">
        <v>1268</v>
      </c>
      <c r="BJ5935" s="141" t="s">
        <v>3579</v>
      </c>
      <c r="BK5935" s="141"/>
      <c r="BL5935" s="141" t="s">
        <v>3646</v>
      </c>
      <c r="BM5935" s="141">
        <v>48.430464000000001</v>
      </c>
      <c r="BN5935" s="141">
        <v>-68.515120999999994</v>
      </c>
      <c r="BO5935" s="141">
        <v>1989</v>
      </c>
      <c r="BP5935" s="143" t="s">
        <v>3579</v>
      </c>
      <c r="BQ5935" s="143" t="s">
        <v>17560</v>
      </c>
    </row>
    <row r="5936" spans="15:69" x14ac:dyDescent="0.25">
      <c r="O5936" s="225" t="str">
        <f t="shared" si="1303"/>
        <v/>
      </c>
      <c r="BF5936" s="141">
        <v>10043</v>
      </c>
      <c r="BG5936" s="142" t="s">
        <v>3762</v>
      </c>
      <c r="BH5936" s="141" t="s">
        <v>478</v>
      </c>
      <c r="BI5936" s="141" t="s">
        <v>1268</v>
      </c>
      <c r="BJ5936" s="141" t="s">
        <v>3579</v>
      </c>
      <c r="BK5936" s="141"/>
      <c r="BL5936" s="141" t="s">
        <v>3763</v>
      </c>
      <c r="BM5936" s="141">
        <v>48.429585000000003</v>
      </c>
      <c r="BN5936" s="141">
        <v>-68.514324000000002</v>
      </c>
      <c r="BO5936" s="141">
        <v>2010</v>
      </c>
      <c r="BP5936" s="143" t="s">
        <v>3579</v>
      </c>
      <c r="BQ5936" s="143" t="s">
        <v>17560</v>
      </c>
    </row>
    <row r="5937" spans="15:69" x14ac:dyDescent="0.25">
      <c r="O5937" s="225" t="str">
        <f t="shared" si="1303"/>
        <v/>
      </c>
      <c r="BF5937" s="141">
        <v>10043</v>
      </c>
      <c r="BG5937" s="142" t="s">
        <v>3647</v>
      </c>
      <c r="BH5937" s="141" t="s">
        <v>478</v>
      </c>
      <c r="BI5937" s="141" t="s">
        <v>1268</v>
      </c>
      <c r="BJ5937" s="141" t="s">
        <v>3579</v>
      </c>
      <c r="BK5937" s="141"/>
      <c r="BL5937" s="141" t="s">
        <v>3648</v>
      </c>
      <c r="BM5937" s="141">
        <v>48.433124999999997</v>
      </c>
      <c r="BN5937" s="141">
        <v>-68.510568000000006</v>
      </c>
      <c r="BO5937" s="141">
        <v>1989</v>
      </c>
      <c r="BP5937" s="143" t="s">
        <v>3579</v>
      </c>
      <c r="BQ5937" s="143" t="s">
        <v>17560</v>
      </c>
    </row>
    <row r="5938" spans="15:69" x14ac:dyDescent="0.25">
      <c r="O5938" s="225" t="str">
        <f t="shared" si="1303"/>
        <v/>
      </c>
      <c r="BF5938" s="141">
        <v>10043</v>
      </c>
      <c r="BG5938" s="142" t="s">
        <v>3649</v>
      </c>
      <c r="BH5938" s="141" t="s">
        <v>478</v>
      </c>
      <c r="BI5938" s="141" t="s">
        <v>1268</v>
      </c>
      <c r="BJ5938" s="141" t="s">
        <v>3579</v>
      </c>
      <c r="BK5938" s="141"/>
      <c r="BL5938" s="141" t="s">
        <v>3650</v>
      </c>
      <c r="BM5938" s="141">
        <v>48.434604999999998</v>
      </c>
      <c r="BN5938" s="141">
        <v>-68.503344999999996</v>
      </c>
      <c r="BO5938" s="141">
        <v>2009</v>
      </c>
      <c r="BP5938" s="143" t="s">
        <v>3579</v>
      </c>
      <c r="BQ5938" s="143" t="s">
        <v>17560</v>
      </c>
    </row>
    <row r="5939" spans="15:69" x14ac:dyDescent="0.25">
      <c r="O5939" s="225" t="str">
        <f t="shared" si="1303"/>
        <v/>
      </c>
      <c r="BF5939" s="141">
        <v>10043</v>
      </c>
      <c r="BG5939" s="142" t="s">
        <v>3651</v>
      </c>
      <c r="BH5939" s="141" t="s">
        <v>478</v>
      </c>
      <c r="BI5939" s="141" t="s">
        <v>1268</v>
      </c>
      <c r="BJ5939" s="141" t="s">
        <v>3579</v>
      </c>
      <c r="BK5939" s="141"/>
      <c r="BL5939" s="141" t="s">
        <v>3652</v>
      </c>
      <c r="BM5939" s="141">
        <v>48.435765000000004</v>
      </c>
      <c r="BN5939" s="141">
        <v>-68.562354999999997</v>
      </c>
      <c r="BO5939" s="141">
        <v>1972</v>
      </c>
      <c r="BP5939" s="143" t="s">
        <v>3579</v>
      </c>
      <c r="BQ5939" s="143" t="s">
        <v>17560</v>
      </c>
    </row>
    <row r="5940" spans="15:69" x14ac:dyDescent="0.25">
      <c r="O5940" s="225" t="str">
        <f t="shared" si="1303"/>
        <v/>
      </c>
      <c r="BF5940" s="141">
        <v>10043</v>
      </c>
      <c r="BG5940" s="142" t="s">
        <v>3678</v>
      </c>
      <c r="BH5940" s="141" t="s">
        <v>478</v>
      </c>
      <c r="BI5940" s="141" t="s">
        <v>1268</v>
      </c>
      <c r="BJ5940" s="141" t="s">
        <v>3679</v>
      </c>
      <c r="BK5940" s="141"/>
      <c r="BL5940" s="141" t="s">
        <v>3680</v>
      </c>
      <c r="BM5940" s="141">
        <v>48.442691000000003</v>
      </c>
      <c r="BN5940" s="141">
        <v>-68.5077</v>
      </c>
      <c r="BO5940" s="141">
        <v>2005</v>
      </c>
      <c r="BP5940" s="143" t="s">
        <v>24142</v>
      </c>
      <c r="BQ5940" s="143" t="s">
        <v>17560</v>
      </c>
    </row>
    <row r="5941" spans="15:69" x14ac:dyDescent="0.25">
      <c r="O5941" s="225" t="str">
        <f t="shared" si="1303"/>
        <v/>
      </c>
      <c r="BF5941" s="141">
        <v>10043</v>
      </c>
      <c r="BG5941" s="142" t="s">
        <v>3785</v>
      </c>
      <c r="BH5941" s="141" t="s">
        <v>478</v>
      </c>
      <c r="BI5941" s="141" t="s">
        <v>1268</v>
      </c>
      <c r="BJ5941" s="141" t="s">
        <v>3786</v>
      </c>
      <c r="BK5941" s="141" t="s">
        <v>3787</v>
      </c>
      <c r="BL5941" s="141" t="s">
        <v>3507</v>
      </c>
      <c r="BM5941" s="141">
        <v>48.435558999999998</v>
      </c>
      <c r="BN5941" s="141">
        <v>-68.538393999999997</v>
      </c>
      <c r="BO5941" s="141">
        <v>1971</v>
      </c>
      <c r="BP5941" s="143" t="s">
        <v>24142</v>
      </c>
      <c r="BQ5941" s="143" t="s">
        <v>17560</v>
      </c>
    </row>
    <row r="5942" spans="15:69" x14ac:dyDescent="0.25">
      <c r="O5942" s="225" t="str">
        <f t="shared" si="1303"/>
        <v/>
      </c>
      <c r="BF5942" s="141">
        <v>10043</v>
      </c>
      <c r="BG5942" s="142" t="s">
        <v>3788</v>
      </c>
      <c r="BH5942" s="141" t="s">
        <v>478</v>
      </c>
      <c r="BI5942" s="141" t="s">
        <v>1268</v>
      </c>
      <c r="BJ5942" s="141" t="s">
        <v>3789</v>
      </c>
      <c r="BK5942" s="141" t="s">
        <v>3790</v>
      </c>
      <c r="BL5942" s="141" t="s">
        <v>3791</v>
      </c>
      <c r="BM5942" s="141">
        <v>48.437871999999999</v>
      </c>
      <c r="BN5942" s="141">
        <v>-68.553424000000007</v>
      </c>
      <c r="BO5942" s="141">
        <v>1971</v>
      </c>
      <c r="BP5942" s="143" t="s">
        <v>24142</v>
      </c>
      <c r="BQ5942" s="143" t="s">
        <v>17560</v>
      </c>
    </row>
    <row r="5943" spans="15:69" x14ac:dyDescent="0.25">
      <c r="O5943" s="225" t="str">
        <f t="shared" si="1303"/>
        <v/>
      </c>
      <c r="BF5943" s="141">
        <v>10043</v>
      </c>
      <c r="BG5943" s="142" t="s">
        <v>3792</v>
      </c>
      <c r="BH5943" s="141" t="s">
        <v>478</v>
      </c>
      <c r="BI5943" s="141" t="s">
        <v>1268</v>
      </c>
      <c r="BJ5943" s="141" t="s">
        <v>3793</v>
      </c>
      <c r="BK5943" s="141" t="s">
        <v>3794</v>
      </c>
      <c r="BL5943" s="141" t="s">
        <v>3795</v>
      </c>
      <c r="BM5943" s="141">
        <v>48.432692000000003</v>
      </c>
      <c r="BN5943" s="141">
        <v>-68.576076</v>
      </c>
      <c r="BO5943" s="141">
        <v>1979</v>
      </c>
      <c r="BP5943" s="143" t="s">
        <v>24142</v>
      </c>
      <c r="BQ5943" s="143" t="s">
        <v>17560</v>
      </c>
    </row>
    <row r="5944" spans="15:69" x14ac:dyDescent="0.25">
      <c r="O5944" s="225" t="str">
        <f t="shared" si="1303"/>
        <v/>
      </c>
      <c r="BF5944" s="141">
        <v>10043</v>
      </c>
      <c r="BG5944" s="142" t="s">
        <v>3796</v>
      </c>
      <c r="BH5944" s="141" t="s">
        <v>478</v>
      </c>
      <c r="BI5944" s="141" t="s">
        <v>1268</v>
      </c>
      <c r="BJ5944" s="141" t="s">
        <v>3797</v>
      </c>
      <c r="BK5944" s="141"/>
      <c r="BL5944" s="141" t="s">
        <v>3798</v>
      </c>
      <c r="BM5944" s="141">
        <v>48.426490000000001</v>
      </c>
      <c r="BN5944" s="141">
        <v>-68.590159</v>
      </c>
      <c r="BO5944" s="141">
        <v>1970</v>
      </c>
      <c r="BP5944" s="143" t="s">
        <v>24142</v>
      </c>
      <c r="BQ5944" s="143" t="s">
        <v>17560</v>
      </c>
    </row>
    <row r="5945" spans="15:69" x14ac:dyDescent="0.25">
      <c r="O5945" s="225" t="str">
        <f t="shared" si="1303"/>
        <v/>
      </c>
      <c r="BF5945" s="141">
        <v>10043</v>
      </c>
      <c r="BG5945" s="142" t="s">
        <v>3799</v>
      </c>
      <c r="BH5945" s="141" t="s">
        <v>478</v>
      </c>
      <c r="BI5945" s="141" t="s">
        <v>1268</v>
      </c>
      <c r="BJ5945" s="141" t="s">
        <v>3800</v>
      </c>
      <c r="BK5945" s="141" t="s">
        <v>3801</v>
      </c>
      <c r="BL5945" s="141" t="s">
        <v>3802</v>
      </c>
      <c r="BM5945" s="141">
        <v>48.444217999999999</v>
      </c>
      <c r="BN5945" s="141">
        <v>-68.511797000000001</v>
      </c>
      <c r="BO5945" s="141">
        <v>1987</v>
      </c>
      <c r="BP5945" s="143" t="s">
        <v>24142</v>
      </c>
      <c r="BQ5945" s="143" t="s">
        <v>17560</v>
      </c>
    </row>
    <row r="5946" spans="15:69" x14ac:dyDescent="0.25">
      <c r="O5946" s="225" t="str">
        <f t="shared" si="1303"/>
        <v/>
      </c>
      <c r="BF5946" s="141">
        <v>10043</v>
      </c>
      <c r="BG5946" s="142" t="s">
        <v>3803</v>
      </c>
      <c r="BH5946" s="141" t="s">
        <v>478</v>
      </c>
      <c r="BI5946" s="141" t="s">
        <v>1268</v>
      </c>
      <c r="BJ5946" s="141" t="s">
        <v>3804</v>
      </c>
      <c r="BK5946" s="141"/>
      <c r="BL5946" s="141" t="s">
        <v>3805</v>
      </c>
      <c r="BM5946" s="141">
        <v>48.436487999999997</v>
      </c>
      <c r="BN5946" s="141">
        <v>-68.504187999999999</v>
      </c>
      <c r="BO5946" s="141">
        <v>1987</v>
      </c>
      <c r="BP5946" s="143" t="s">
        <v>3805</v>
      </c>
      <c r="BQ5946" s="143" t="s">
        <v>17560</v>
      </c>
    </row>
    <row r="5947" spans="15:69" x14ac:dyDescent="0.25">
      <c r="O5947" s="225" t="str">
        <f t="shared" si="1303"/>
        <v/>
      </c>
      <c r="BF5947" s="141">
        <v>10043</v>
      </c>
      <c r="BG5947" s="142" t="s">
        <v>3769</v>
      </c>
      <c r="BH5947" s="141" t="s">
        <v>478</v>
      </c>
      <c r="BI5947" s="141" t="s">
        <v>1268</v>
      </c>
      <c r="BJ5947" s="141" t="s">
        <v>3770</v>
      </c>
      <c r="BK5947" s="141"/>
      <c r="BL5947" s="141" t="s">
        <v>3768</v>
      </c>
      <c r="BM5947" s="141">
        <v>48.452905000000001</v>
      </c>
      <c r="BN5947" s="141">
        <v>-68.493623999999997</v>
      </c>
      <c r="BO5947" s="141">
        <v>1994</v>
      </c>
      <c r="BP5947" s="143" t="s">
        <v>24142</v>
      </c>
      <c r="BQ5947" s="143" t="s">
        <v>17560</v>
      </c>
    </row>
    <row r="5948" spans="15:69" x14ac:dyDescent="0.25">
      <c r="O5948" s="225" t="str">
        <f t="shared" si="1303"/>
        <v/>
      </c>
      <c r="BF5948" s="141">
        <v>10043</v>
      </c>
      <c r="BG5948" s="142" t="s">
        <v>3806</v>
      </c>
      <c r="BH5948" s="141" t="s">
        <v>478</v>
      </c>
      <c r="BI5948" s="141" t="s">
        <v>1268</v>
      </c>
      <c r="BJ5948" s="141" t="s">
        <v>3807</v>
      </c>
      <c r="BK5948" s="141"/>
      <c r="BL5948" s="141" t="s">
        <v>3808</v>
      </c>
      <c r="BM5948" s="141">
        <v>48.434078999999997</v>
      </c>
      <c r="BN5948" s="141">
        <v>-68.544611000000003</v>
      </c>
      <c r="BO5948" s="141">
        <v>2010</v>
      </c>
      <c r="BP5948" s="143" t="s">
        <v>3807</v>
      </c>
      <c r="BQ5948" s="143" t="s">
        <v>17560</v>
      </c>
    </row>
    <row r="5949" spans="15:69" x14ac:dyDescent="0.25">
      <c r="O5949" s="225" t="str">
        <f t="shared" si="1303"/>
        <v/>
      </c>
      <c r="BF5949" s="141">
        <v>10043</v>
      </c>
      <c r="BG5949" s="142" t="s">
        <v>3809</v>
      </c>
      <c r="BH5949" s="141" t="s">
        <v>180</v>
      </c>
      <c r="BI5949" s="141" t="s">
        <v>1269</v>
      </c>
      <c r="BJ5949" s="141" t="s">
        <v>3810</v>
      </c>
      <c r="BK5949" s="141" t="s">
        <v>1818</v>
      </c>
      <c r="BL5949" s="141" t="s">
        <v>3773</v>
      </c>
      <c r="BM5949" s="141">
        <v>48.442498999999998</v>
      </c>
      <c r="BN5949" s="141">
        <v>-68.520481000000004</v>
      </c>
      <c r="BO5949" s="141">
        <v>1985</v>
      </c>
      <c r="BP5949" s="143" t="s">
        <v>24147</v>
      </c>
      <c r="BQ5949" s="143" t="s">
        <v>17560</v>
      </c>
    </row>
    <row r="5950" spans="15:69" x14ac:dyDescent="0.25">
      <c r="O5950" s="225" t="str">
        <f t="shared" si="1303"/>
        <v/>
      </c>
      <c r="BF5950" s="141">
        <v>10043</v>
      </c>
      <c r="BG5950" s="142" t="s">
        <v>3653</v>
      </c>
      <c r="BH5950" s="141" t="s">
        <v>478</v>
      </c>
      <c r="BI5950" s="141" t="s">
        <v>1268</v>
      </c>
      <c r="BJ5950" s="141" t="s">
        <v>3654</v>
      </c>
      <c r="BK5950" s="141" t="s">
        <v>3655</v>
      </c>
      <c r="BL5950" s="141" t="s">
        <v>3644</v>
      </c>
      <c r="BM5950" s="141">
        <v>48.434162999999998</v>
      </c>
      <c r="BN5950" s="141">
        <v>-68.528460999999993</v>
      </c>
      <c r="BO5950" s="141">
        <v>1987</v>
      </c>
      <c r="BP5950" s="143" t="s">
        <v>24142</v>
      </c>
      <c r="BQ5950" s="143" t="s">
        <v>17560</v>
      </c>
    </row>
    <row r="5951" spans="15:69" x14ac:dyDescent="0.25">
      <c r="O5951" s="225" t="str">
        <f t="shared" si="1303"/>
        <v/>
      </c>
      <c r="BF5951" s="141">
        <v>10043</v>
      </c>
      <c r="BG5951" s="142" t="s">
        <v>3656</v>
      </c>
      <c r="BH5951" s="141" t="s">
        <v>478</v>
      </c>
      <c r="BI5951" s="141" t="s">
        <v>1268</v>
      </c>
      <c r="BJ5951" s="141" t="s">
        <v>3657</v>
      </c>
      <c r="BK5951" s="141"/>
      <c r="BL5951" s="141" t="s">
        <v>3658</v>
      </c>
      <c r="BM5951" s="141">
        <v>48.429009000000001</v>
      </c>
      <c r="BN5951" s="141">
        <v>-68.593069</v>
      </c>
      <c r="BO5951" s="141">
        <v>1987</v>
      </c>
      <c r="BP5951" s="143" t="s">
        <v>24142</v>
      </c>
      <c r="BQ5951" s="143" t="s">
        <v>17560</v>
      </c>
    </row>
    <row r="5952" spans="15:69" x14ac:dyDescent="0.25">
      <c r="O5952" s="225" t="str">
        <f t="shared" si="1303"/>
        <v/>
      </c>
      <c r="BF5952" s="141">
        <v>10043</v>
      </c>
      <c r="BG5952" s="142" t="s">
        <v>3659</v>
      </c>
      <c r="BH5952" s="141" t="s">
        <v>478</v>
      </c>
      <c r="BI5952" s="141" t="s">
        <v>1268</v>
      </c>
      <c r="BJ5952" s="141" t="s">
        <v>3660</v>
      </c>
      <c r="BK5952" s="141"/>
      <c r="BL5952" s="141" t="s">
        <v>3661</v>
      </c>
      <c r="BM5952" s="141">
        <v>48.439084000000001</v>
      </c>
      <c r="BN5952" s="141">
        <v>-68.499005999999994</v>
      </c>
      <c r="BO5952" s="141">
        <v>1987</v>
      </c>
      <c r="BP5952" s="143" t="s">
        <v>24142</v>
      </c>
      <c r="BQ5952" s="143" t="s">
        <v>17560</v>
      </c>
    </row>
    <row r="5953" spans="15:69" x14ac:dyDescent="0.25">
      <c r="O5953" s="225" t="str">
        <f t="shared" si="1303"/>
        <v/>
      </c>
      <c r="BF5953" s="141">
        <v>10043</v>
      </c>
      <c r="BG5953" s="142" t="s">
        <v>3662</v>
      </c>
      <c r="BH5953" s="141" t="s">
        <v>478</v>
      </c>
      <c r="BI5953" s="141" t="s">
        <v>1268</v>
      </c>
      <c r="BJ5953" s="141" t="s">
        <v>3663</v>
      </c>
      <c r="BK5953" s="141"/>
      <c r="BL5953" s="141" t="s">
        <v>3664</v>
      </c>
      <c r="BM5953" s="141">
        <v>48.431072999999998</v>
      </c>
      <c r="BN5953" s="141">
        <v>-68.537992000000003</v>
      </c>
      <c r="BO5953" s="141">
        <v>1988</v>
      </c>
      <c r="BP5953" s="143" t="s">
        <v>24142</v>
      </c>
      <c r="BQ5953" s="143" t="s">
        <v>17560</v>
      </c>
    </row>
    <row r="5954" spans="15:69" x14ac:dyDescent="0.25">
      <c r="O5954" s="225" t="str">
        <f t="shared" si="1303"/>
        <v/>
      </c>
      <c r="BF5954" s="141">
        <v>10043</v>
      </c>
      <c r="BG5954" s="142" t="s">
        <v>3764</v>
      </c>
      <c r="BH5954" s="141" t="s">
        <v>478</v>
      </c>
      <c r="BI5954" s="141" t="s">
        <v>1268</v>
      </c>
      <c r="BJ5954" s="141" t="s">
        <v>3765</v>
      </c>
      <c r="BK5954" s="141"/>
      <c r="BL5954" s="141" t="s">
        <v>3763</v>
      </c>
      <c r="BM5954" s="141">
        <v>48.435867999999999</v>
      </c>
      <c r="BN5954" s="141">
        <v>-68.523745000000005</v>
      </c>
      <c r="BO5954" s="141">
        <v>1987</v>
      </c>
      <c r="BP5954" s="143" t="s">
        <v>24146</v>
      </c>
      <c r="BQ5954" s="143" t="s">
        <v>17560</v>
      </c>
    </row>
    <row r="5955" spans="15:69" x14ac:dyDescent="0.25">
      <c r="O5955" s="225" t="str">
        <f t="shared" si="1303"/>
        <v/>
      </c>
      <c r="BF5955" s="141">
        <v>10043</v>
      </c>
      <c r="BG5955" s="142" t="s">
        <v>3665</v>
      </c>
      <c r="BH5955" s="141" t="s">
        <v>478</v>
      </c>
      <c r="BI5955" s="141" t="s">
        <v>1268</v>
      </c>
      <c r="BJ5955" s="141" t="s">
        <v>3666</v>
      </c>
      <c r="BK5955" s="141"/>
      <c r="BL5955" s="141" t="s">
        <v>3667</v>
      </c>
      <c r="BM5955" s="141">
        <v>48.428485999999999</v>
      </c>
      <c r="BN5955" s="141">
        <v>-68.585431</v>
      </c>
      <c r="BO5955" s="141">
        <v>1990</v>
      </c>
      <c r="BP5955" s="143" t="s">
        <v>24142</v>
      </c>
      <c r="BQ5955" s="143" t="s">
        <v>17560</v>
      </c>
    </row>
    <row r="5956" spans="15:69" x14ac:dyDescent="0.25">
      <c r="O5956" s="225" t="str">
        <f t="shared" si="1303"/>
        <v/>
      </c>
      <c r="BF5956" s="141">
        <v>10043</v>
      </c>
      <c r="BG5956" s="142" t="s">
        <v>3668</v>
      </c>
      <c r="BH5956" s="141" t="s">
        <v>478</v>
      </c>
      <c r="BI5956" s="141" t="s">
        <v>1268</v>
      </c>
      <c r="BJ5956" s="141" t="s">
        <v>3669</v>
      </c>
      <c r="BK5956" s="141" t="s">
        <v>3670</v>
      </c>
      <c r="BL5956" s="141" t="s">
        <v>3671</v>
      </c>
      <c r="BM5956" s="141">
        <v>48.436605999999998</v>
      </c>
      <c r="BN5956" s="141">
        <v>-68.554571999999993</v>
      </c>
      <c r="BO5956" s="141">
        <v>1971</v>
      </c>
      <c r="BP5956" s="143" t="s">
        <v>24142</v>
      </c>
      <c r="BQ5956" s="143" t="s">
        <v>17560</v>
      </c>
    </row>
    <row r="5957" spans="15:69" x14ac:dyDescent="0.25">
      <c r="O5957" s="225" t="str">
        <f t="shared" si="1303"/>
        <v/>
      </c>
      <c r="BF5957" s="141">
        <v>10043</v>
      </c>
      <c r="BG5957" s="142" t="s">
        <v>3672</v>
      </c>
      <c r="BH5957" s="141" t="s">
        <v>478</v>
      </c>
      <c r="BI5957" s="141" t="s">
        <v>1268</v>
      </c>
      <c r="BJ5957" s="141" t="s">
        <v>3673</v>
      </c>
      <c r="BK5957" s="141"/>
      <c r="BL5957" s="141" t="s">
        <v>3674</v>
      </c>
      <c r="BM5957" s="141">
        <v>48.442770000000003</v>
      </c>
      <c r="BN5957" s="141">
        <v>-68.514145999999997</v>
      </c>
      <c r="BO5957" s="141">
        <v>1953</v>
      </c>
      <c r="BP5957" s="143" t="s">
        <v>24142</v>
      </c>
      <c r="BQ5957" s="143" t="s">
        <v>17560</v>
      </c>
    </row>
    <row r="5958" spans="15:69" x14ac:dyDescent="0.25">
      <c r="O5958" s="225" t="str">
        <f t="shared" si="1303"/>
        <v/>
      </c>
      <c r="BF5958" s="141">
        <v>10043</v>
      </c>
      <c r="BG5958" s="142" t="s">
        <v>3766</v>
      </c>
      <c r="BH5958" s="141" t="s">
        <v>478</v>
      </c>
      <c r="BI5958" s="141" t="s">
        <v>1268</v>
      </c>
      <c r="BJ5958" s="141" t="s">
        <v>3767</v>
      </c>
      <c r="BK5958" s="141"/>
      <c r="BL5958" s="141" t="s">
        <v>3768</v>
      </c>
      <c r="BM5958" s="141">
        <v>48.457962000000002</v>
      </c>
      <c r="BN5958" s="141">
        <v>-68.497057999999996</v>
      </c>
      <c r="BO5958" s="141">
        <v>2000</v>
      </c>
      <c r="BP5958" s="143" t="s">
        <v>24142</v>
      </c>
      <c r="BQ5958" s="143" t="s">
        <v>17560</v>
      </c>
    </row>
    <row r="5959" spans="15:69" x14ac:dyDescent="0.25">
      <c r="O5959" s="225" t="str">
        <f t="shared" si="1303"/>
        <v/>
      </c>
      <c r="BF5959" s="141">
        <v>10043</v>
      </c>
      <c r="BG5959" s="142" t="s">
        <v>3675</v>
      </c>
      <c r="BH5959" s="141" t="s">
        <v>478</v>
      </c>
      <c r="BI5959" s="141" t="s">
        <v>1268</v>
      </c>
      <c r="BJ5959" s="141" t="s">
        <v>3676</v>
      </c>
      <c r="BK5959" s="141"/>
      <c r="BL5959" s="141" t="s">
        <v>3677</v>
      </c>
      <c r="BM5959" s="141">
        <v>48.456789999999998</v>
      </c>
      <c r="BN5959" s="141">
        <v>-68.500273000000007</v>
      </c>
      <c r="BO5959" s="141">
        <v>2000</v>
      </c>
      <c r="BP5959" s="143" t="s">
        <v>24142</v>
      </c>
      <c r="BQ5959" s="143" t="s">
        <v>17560</v>
      </c>
    </row>
    <row r="5960" spans="15:69" x14ac:dyDescent="0.25">
      <c r="O5960" s="225" t="str">
        <f t="shared" si="1303"/>
        <v/>
      </c>
      <c r="BF5960" s="141">
        <v>10043</v>
      </c>
      <c r="BG5960" s="142" t="s">
        <v>3771</v>
      </c>
      <c r="BH5960" s="141" t="s">
        <v>180</v>
      </c>
      <c r="BI5960" s="141" t="s">
        <v>1269</v>
      </c>
      <c r="BJ5960" s="141" t="s">
        <v>3772</v>
      </c>
      <c r="BK5960" s="141" t="s">
        <v>1818</v>
      </c>
      <c r="BL5960" s="141" t="s">
        <v>3773</v>
      </c>
      <c r="BM5960" s="141">
        <v>48.442498999999998</v>
      </c>
      <c r="BN5960" s="141">
        <v>-68.520481000000004</v>
      </c>
      <c r="BO5960" s="141">
        <v>1985</v>
      </c>
      <c r="BP5960" s="143" t="s">
        <v>24147</v>
      </c>
      <c r="BQ5960" s="143" t="s">
        <v>17560</v>
      </c>
    </row>
    <row r="5961" spans="15:69" x14ac:dyDescent="0.25">
      <c r="O5961" s="225" t="str">
        <f t="shared" si="1303"/>
        <v/>
      </c>
      <c r="BF5961" s="141">
        <v>10043</v>
      </c>
      <c r="BG5961" s="142" t="s">
        <v>3774</v>
      </c>
      <c r="BH5961" s="141" t="s">
        <v>180</v>
      </c>
      <c r="BI5961" s="141" t="s">
        <v>1269</v>
      </c>
      <c r="BJ5961" s="141" t="s">
        <v>3775</v>
      </c>
      <c r="BK5961" s="141" t="s">
        <v>1818</v>
      </c>
      <c r="BL5961" s="141" t="s">
        <v>3773</v>
      </c>
      <c r="BM5961" s="141">
        <v>48.442498999999998</v>
      </c>
      <c r="BN5961" s="141">
        <v>-68.520481000000004</v>
      </c>
      <c r="BO5961" s="141">
        <v>1985</v>
      </c>
      <c r="BP5961" s="143" t="s">
        <v>24147</v>
      </c>
      <c r="BQ5961" s="143" t="s">
        <v>17560</v>
      </c>
    </row>
    <row r="5962" spans="15:69" x14ac:dyDescent="0.25">
      <c r="O5962" s="225" t="str">
        <f t="shared" si="1303"/>
        <v/>
      </c>
      <c r="BF5962" s="141">
        <v>10043</v>
      </c>
      <c r="BG5962" s="142" t="s">
        <v>3776</v>
      </c>
      <c r="BH5962" s="141" t="s">
        <v>180</v>
      </c>
      <c r="BI5962" s="141" t="s">
        <v>1269</v>
      </c>
      <c r="BJ5962" s="141" t="s">
        <v>3777</v>
      </c>
      <c r="BK5962" s="141" t="s">
        <v>1818</v>
      </c>
      <c r="BL5962" s="141" t="s">
        <v>3773</v>
      </c>
      <c r="BM5962" s="141">
        <v>48.442498999999998</v>
      </c>
      <c r="BN5962" s="141">
        <v>-68.520481000000004</v>
      </c>
      <c r="BO5962" s="141">
        <v>1985</v>
      </c>
      <c r="BP5962" s="143" t="s">
        <v>24147</v>
      </c>
      <c r="BQ5962" s="143" t="s">
        <v>17560</v>
      </c>
    </row>
    <row r="5963" spans="15:69" x14ac:dyDescent="0.25">
      <c r="O5963" s="225" t="str">
        <f t="shared" si="1303"/>
        <v/>
      </c>
      <c r="BF5963" s="141">
        <v>10043</v>
      </c>
      <c r="BG5963" s="142" t="s">
        <v>3778</v>
      </c>
      <c r="BH5963" s="141" t="s">
        <v>180</v>
      </c>
      <c r="BI5963" s="141" t="s">
        <v>1269</v>
      </c>
      <c r="BJ5963" s="141" t="s">
        <v>3779</v>
      </c>
      <c r="BK5963" s="141" t="s">
        <v>1818</v>
      </c>
      <c r="BL5963" s="141" t="s">
        <v>3773</v>
      </c>
      <c r="BM5963" s="141">
        <v>48.442498999999998</v>
      </c>
      <c r="BN5963" s="141">
        <v>-68.520481000000004</v>
      </c>
      <c r="BO5963" s="141">
        <v>1985</v>
      </c>
      <c r="BP5963" s="143" t="s">
        <v>24147</v>
      </c>
      <c r="BQ5963" s="143" t="s">
        <v>17560</v>
      </c>
    </row>
    <row r="5964" spans="15:69" x14ac:dyDescent="0.25">
      <c r="O5964" s="225" t="str">
        <f t="shared" si="1303"/>
        <v/>
      </c>
      <c r="BF5964" s="141">
        <v>11030</v>
      </c>
      <c r="BG5964" s="142" t="s">
        <v>27007</v>
      </c>
      <c r="BH5964" s="141" t="s">
        <v>478</v>
      </c>
      <c r="BI5964" s="141" t="s">
        <v>176</v>
      </c>
      <c r="BJ5964" s="141"/>
      <c r="BK5964" s="141"/>
      <c r="BL5964" s="141" t="s">
        <v>2063</v>
      </c>
      <c r="BM5964" s="141">
        <v>48.090060000000001</v>
      </c>
      <c r="BN5964" s="141">
        <v>-69.056110000000004</v>
      </c>
      <c r="BO5964" s="141">
        <v>1981</v>
      </c>
      <c r="BP5964" s="143" t="s">
        <v>27805</v>
      </c>
      <c r="BQ5964" s="143" t="s">
        <v>17560</v>
      </c>
    </row>
    <row r="5965" spans="15:69" x14ac:dyDescent="0.25">
      <c r="O5965" s="225" t="str">
        <f t="shared" si="1303"/>
        <v/>
      </c>
      <c r="BF5965" s="141">
        <v>11030</v>
      </c>
      <c r="BG5965" s="142" t="s">
        <v>27008</v>
      </c>
      <c r="BH5965" s="141" t="s">
        <v>180</v>
      </c>
      <c r="BI5965" s="141" t="s">
        <v>1269</v>
      </c>
      <c r="BJ5965" s="141" t="s">
        <v>27267</v>
      </c>
      <c r="BK5965" s="141" t="s">
        <v>2547</v>
      </c>
      <c r="BL5965" s="141" t="s">
        <v>27521</v>
      </c>
      <c r="BM5965" s="141">
        <v>48.094070000000002</v>
      </c>
      <c r="BN5965" s="141">
        <v>-69.069130000000001</v>
      </c>
      <c r="BO5965" s="141">
        <v>1981</v>
      </c>
      <c r="BP5965" s="143" t="s">
        <v>27806</v>
      </c>
      <c r="BQ5965" s="143" t="s">
        <v>17560</v>
      </c>
    </row>
    <row r="5966" spans="15:69" x14ac:dyDescent="0.25">
      <c r="O5966" s="225" t="str">
        <f t="shared" ref="O5966:O6029" si="1304">IF(OR(B5966="",C5966="",G5966="",H5966="",I5966="",AND(J5966="",BW5966=FALSE),AND(K5966="",BX5966=FALSE),AND(L5966="",BY5966=FALSE),AND(M5966="",BZ5966=FALSE)),"",(IF(AND(100&gt;=CG5966,CG5966&gt;80),"A",IF(AND(80&gt;=CG5966,CG5966&gt;60),"B",IF(AND(60&gt;=CG5966,CG5966&gt;40),"C",IF(AND(40&gt;=CG5966,CG5966&gt;20),"D","E"))))))</f>
        <v/>
      </c>
      <c r="BF5966" s="141">
        <v>11030</v>
      </c>
      <c r="BG5966" s="142" t="s">
        <v>27009</v>
      </c>
      <c r="BH5966" s="141" t="s">
        <v>478</v>
      </c>
      <c r="BI5966" s="141" t="s">
        <v>176</v>
      </c>
      <c r="BJ5966" s="141"/>
      <c r="BK5966" s="141"/>
      <c r="BL5966" s="141" t="s">
        <v>2063</v>
      </c>
      <c r="BM5966" s="141">
        <v>48.088549999999998</v>
      </c>
      <c r="BN5966" s="141">
        <v>-69.054730000000006</v>
      </c>
      <c r="BO5966" s="141">
        <v>2016</v>
      </c>
      <c r="BP5966" s="143" t="s">
        <v>27807</v>
      </c>
      <c r="BQ5966" s="143" t="s">
        <v>17560</v>
      </c>
    </row>
    <row r="5967" spans="15:69" x14ac:dyDescent="0.25">
      <c r="O5967" s="225" t="str">
        <f t="shared" si="1304"/>
        <v/>
      </c>
      <c r="BF5967" s="141">
        <v>11030</v>
      </c>
      <c r="BG5967" s="142" t="s">
        <v>27010</v>
      </c>
      <c r="BH5967" s="141" t="s">
        <v>478</v>
      </c>
      <c r="BI5967" s="141" t="s">
        <v>177</v>
      </c>
      <c r="BJ5967" s="141" t="s">
        <v>27268</v>
      </c>
      <c r="BK5967" s="141" t="s">
        <v>27356</v>
      </c>
      <c r="BL5967" s="141" t="s">
        <v>1665</v>
      </c>
      <c r="BM5967" s="141">
        <v>48.088650000000001</v>
      </c>
      <c r="BN5967" s="141">
        <v>-69.054820000000007</v>
      </c>
      <c r="BO5967" s="141">
        <v>1981</v>
      </c>
      <c r="BP5967" s="143" t="s">
        <v>27808</v>
      </c>
      <c r="BQ5967" s="143" t="s">
        <v>17560</v>
      </c>
    </row>
    <row r="5968" spans="15:69" x14ac:dyDescent="0.25">
      <c r="O5968" s="225" t="str">
        <f t="shared" si="1304"/>
        <v/>
      </c>
      <c r="BF5968" s="141">
        <v>11030</v>
      </c>
      <c r="BG5968" s="142" t="s">
        <v>27011</v>
      </c>
      <c r="BH5968" s="141" t="s">
        <v>478</v>
      </c>
      <c r="BI5968" s="141" t="s">
        <v>177</v>
      </c>
      <c r="BJ5968" s="141"/>
      <c r="BK5968" s="141" t="s">
        <v>27356</v>
      </c>
      <c r="BL5968" s="141" t="s">
        <v>1665</v>
      </c>
      <c r="BM5968" s="141">
        <v>48.088650000000001</v>
      </c>
      <c r="BN5968" s="141">
        <v>-69.054820000000007</v>
      </c>
      <c r="BO5968" s="141">
        <v>1981</v>
      </c>
      <c r="BP5968" s="143" t="s">
        <v>27809</v>
      </c>
      <c r="BQ5968" s="143" t="s">
        <v>17560</v>
      </c>
    </row>
    <row r="5969" spans="15:69" x14ac:dyDescent="0.25">
      <c r="O5969" s="225" t="str">
        <f t="shared" si="1304"/>
        <v/>
      </c>
      <c r="BF5969" s="141">
        <v>12010</v>
      </c>
      <c r="BG5969" s="142" t="s">
        <v>3218</v>
      </c>
      <c r="BH5969" s="141" t="s">
        <v>180</v>
      </c>
      <c r="BI5969" s="141" t="s">
        <v>178</v>
      </c>
      <c r="BJ5969" s="141"/>
      <c r="BK5969" s="141" t="s">
        <v>3219</v>
      </c>
      <c r="BL5969" s="141" t="s">
        <v>799</v>
      </c>
      <c r="BM5969" s="141">
        <v>47.823711290014302</v>
      </c>
      <c r="BN5969" s="141">
        <v>-69.150802204825098</v>
      </c>
      <c r="BO5969" s="141">
        <v>1993</v>
      </c>
      <c r="BP5969" s="143" t="s">
        <v>24093</v>
      </c>
      <c r="BQ5969" s="143" t="s">
        <v>17560</v>
      </c>
    </row>
    <row r="5970" spans="15:69" x14ac:dyDescent="0.25">
      <c r="O5970" s="225" t="str">
        <f t="shared" si="1304"/>
        <v/>
      </c>
      <c r="BF5970" s="141">
        <v>12010</v>
      </c>
      <c r="BG5970" s="142" t="s">
        <v>3220</v>
      </c>
      <c r="BH5970" s="141" t="s">
        <v>478</v>
      </c>
      <c r="BI5970" s="141" t="s">
        <v>176</v>
      </c>
      <c r="BJ5970" s="141"/>
      <c r="BK5970" s="141" t="s">
        <v>3221</v>
      </c>
      <c r="BL5970" s="141" t="s">
        <v>3222</v>
      </c>
      <c r="BM5970" s="141">
        <v>47.79271</v>
      </c>
      <c r="BN5970" s="141">
        <v>-69.199389999999994</v>
      </c>
      <c r="BO5970" s="141">
        <v>2012</v>
      </c>
      <c r="BP5970" s="143" t="s">
        <v>24094</v>
      </c>
      <c r="BQ5970" s="143" t="s">
        <v>17560</v>
      </c>
    </row>
    <row r="5971" spans="15:69" x14ac:dyDescent="0.25">
      <c r="O5971" s="225" t="str">
        <f t="shared" si="1304"/>
        <v/>
      </c>
      <c r="BF5971" s="141">
        <v>12010</v>
      </c>
      <c r="BG5971" s="142" t="s">
        <v>3223</v>
      </c>
      <c r="BH5971" s="141" t="s">
        <v>478</v>
      </c>
      <c r="BI5971" s="141" t="s">
        <v>177</v>
      </c>
      <c r="BJ5971" s="141"/>
      <c r="BK5971" s="141"/>
      <c r="BL5971" s="141" t="s">
        <v>3224</v>
      </c>
      <c r="BM5971" s="141">
        <v>47.793109999999999</v>
      </c>
      <c r="BN5971" s="141">
        <v>-69.200559999999996</v>
      </c>
      <c r="BO5971" s="141">
        <v>1972</v>
      </c>
      <c r="BP5971" s="143" t="s">
        <v>24095</v>
      </c>
      <c r="BQ5971" s="143" t="s">
        <v>17560</v>
      </c>
    </row>
    <row r="5972" spans="15:69" x14ac:dyDescent="0.25">
      <c r="O5972" s="225" t="str">
        <f t="shared" si="1304"/>
        <v/>
      </c>
      <c r="BF5972" s="141">
        <v>12010</v>
      </c>
      <c r="BG5972" s="142" t="s">
        <v>3225</v>
      </c>
      <c r="BH5972" s="141" t="s">
        <v>180</v>
      </c>
      <c r="BI5972" s="141" t="s">
        <v>191</v>
      </c>
      <c r="BJ5972" s="141"/>
      <c r="BK5972" s="141"/>
      <c r="BL5972" s="141" t="s">
        <v>3226</v>
      </c>
      <c r="BM5972" s="141">
        <v>47.820430000000002</v>
      </c>
      <c r="BN5972" s="141">
        <v>-69.152609999999996</v>
      </c>
      <c r="BO5972" s="141">
        <v>1993</v>
      </c>
      <c r="BP5972" s="143" t="s">
        <v>24096</v>
      </c>
      <c r="BQ5972" s="143" t="s">
        <v>17560</v>
      </c>
    </row>
    <row r="5973" spans="15:69" x14ac:dyDescent="0.25">
      <c r="O5973" s="225" t="str">
        <f t="shared" si="1304"/>
        <v/>
      </c>
      <c r="BF5973" s="141">
        <v>12035</v>
      </c>
      <c r="BG5973" s="142" t="s">
        <v>26408</v>
      </c>
      <c r="BH5973" s="141" t="s">
        <v>180</v>
      </c>
      <c r="BI5973" s="141" t="s">
        <v>178</v>
      </c>
      <c r="BJ5973" s="141" t="s">
        <v>26591</v>
      </c>
      <c r="BK5973" s="141" t="s">
        <v>3335</v>
      </c>
      <c r="BL5973" s="141" t="s">
        <v>26592</v>
      </c>
      <c r="BM5973" s="141">
        <v>47.955220881155903</v>
      </c>
      <c r="BN5973" s="141">
        <v>-69.190461745180798</v>
      </c>
      <c r="BO5973" s="141">
        <v>2006</v>
      </c>
      <c r="BP5973" s="143" t="s">
        <v>26762</v>
      </c>
      <c r="BQ5973" s="143" t="s">
        <v>17560</v>
      </c>
    </row>
    <row r="5974" spans="15:69" x14ac:dyDescent="0.25">
      <c r="O5974" s="225" t="str">
        <f t="shared" si="1304"/>
        <v/>
      </c>
      <c r="BF5974" s="141">
        <v>12035</v>
      </c>
      <c r="BG5974" s="142" t="s">
        <v>26409</v>
      </c>
      <c r="BH5974" s="141" t="s">
        <v>180</v>
      </c>
      <c r="BI5974" s="141" t="s">
        <v>191</v>
      </c>
      <c r="BJ5974" s="141"/>
      <c r="BK5974" s="141" t="s">
        <v>470</v>
      </c>
      <c r="BL5974" s="141" t="s">
        <v>26592</v>
      </c>
      <c r="BM5974" s="141">
        <v>47.954903799999997</v>
      </c>
      <c r="BN5974" s="141">
        <v>-69.190177399999897</v>
      </c>
      <c r="BO5974" s="141">
        <v>2006</v>
      </c>
      <c r="BP5974" s="143" t="s">
        <v>26763</v>
      </c>
      <c r="BQ5974" s="143" t="s">
        <v>17560</v>
      </c>
    </row>
    <row r="5975" spans="15:69" x14ac:dyDescent="0.25">
      <c r="O5975" s="225" t="str">
        <f t="shared" si="1304"/>
        <v/>
      </c>
      <c r="BF5975" s="141">
        <v>12057</v>
      </c>
      <c r="BG5975" s="142" t="s">
        <v>4015</v>
      </c>
      <c r="BH5975" s="141" t="s">
        <v>180</v>
      </c>
      <c r="BI5975" s="141" t="s">
        <v>191</v>
      </c>
      <c r="BJ5975" s="141"/>
      <c r="BK5975" s="141" t="s">
        <v>1846</v>
      </c>
      <c r="BL5975" s="141" t="s">
        <v>26527</v>
      </c>
      <c r="BM5975" s="141">
        <v>47.931995914734699</v>
      </c>
      <c r="BN5975" s="141">
        <v>-69.488020478214295</v>
      </c>
      <c r="BO5975" s="141">
        <v>2012</v>
      </c>
      <c r="BP5975" s="143" t="s">
        <v>12609</v>
      </c>
      <c r="BQ5975" s="143" t="s">
        <v>17560</v>
      </c>
    </row>
    <row r="5976" spans="15:69" x14ac:dyDescent="0.25">
      <c r="O5976" s="225" t="str">
        <f t="shared" si="1304"/>
        <v/>
      </c>
      <c r="BF5976" s="141">
        <v>12057</v>
      </c>
      <c r="BG5976" s="142" t="s">
        <v>4016</v>
      </c>
      <c r="BH5976" s="141" t="s">
        <v>180</v>
      </c>
      <c r="BI5976" s="141" t="s">
        <v>191</v>
      </c>
      <c r="BJ5976" s="141"/>
      <c r="BK5976" s="141" t="s">
        <v>4017</v>
      </c>
      <c r="BL5976" s="141" t="s">
        <v>3886</v>
      </c>
      <c r="BM5976" s="141">
        <v>47.933101981693198</v>
      </c>
      <c r="BN5976" s="141">
        <v>-69.486770815299707</v>
      </c>
      <c r="BO5976" s="141">
        <v>2012</v>
      </c>
      <c r="BP5976" s="143" t="s">
        <v>12609</v>
      </c>
      <c r="BQ5976" s="143" t="s">
        <v>17560</v>
      </c>
    </row>
    <row r="5977" spans="15:69" x14ac:dyDescent="0.25">
      <c r="O5977" s="225" t="str">
        <f t="shared" si="1304"/>
        <v/>
      </c>
      <c r="BF5977" s="141">
        <v>12080</v>
      </c>
      <c r="BG5977" s="142" t="s">
        <v>27012</v>
      </c>
      <c r="BH5977" s="141" t="s">
        <v>478</v>
      </c>
      <c r="BI5977" s="141" t="s">
        <v>177</v>
      </c>
      <c r="BJ5977" s="141" t="s">
        <v>27269</v>
      </c>
      <c r="BK5977" s="141" t="s">
        <v>2575</v>
      </c>
      <c r="BL5977" s="141" t="s">
        <v>27449</v>
      </c>
      <c r="BM5977" s="141">
        <v>47.763291673368897</v>
      </c>
      <c r="BN5977" s="141">
        <v>-69.607623061419801</v>
      </c>
      <c r="BO5977" s="141">
        <v>2013</v>
      </c>
      <c r="BP5977" s="143" t="s">
        <v>27810</v>
      </c>
      <c r="BQ5977" s="143" t="s">
        <v>17560</v>
      </c>
    </row>
    <row r="5978" spans="15:69" x14ac:dyDescent="0.25">
      <c r="O5978" s="225" t="str">
        <f t="shared" si="1304"/>
        <v/>
      </c>
      <c r="BF5978" s="141">
        <v>12080</v>
      </c>
      <c r="BG5978" s="142" t="s">
        <v>27013</v>
      </c>
      <c r="BH5978" s="141" t="s">
        <v>180</v>
      </c>
      <c r="BI5978" s="141" t="s">
        <v>191</v>
      </c>
      <c r="BJ5978" s="141" t="s">
        <v>1539</v>
      </c>
      <c r="BK5978" s="141" t="s">
        <v>4043</v>
      </c>
      <c r="BL5978" s="141" t="s">
        <v>27522</v>
      </c>
      <c r="BM5978" s="141">
        <v>47.806320147658603</v>
      </c>
      <c r="BN5978" s="141">
        <v>-69.585623895006805</v>
      </c>
      <c r="BO5978" s="141">
        <v>2010</v>
      </c>
      <c r="BP5978" s="143" t="s">
        <v>27811</v>
      </c>
      <c r="BQ5978" s="143" t="s">
        <v>17560</v>
      </c>
    </row>
    <row r="5979" spans="15:69" x14ac:dyDescent="0.25">
      <c r="O5979" s="225" t="str">
        <f t="shared" si="1304"/>
        <v/>
      </c>
      <c r="BF5979" s="141">
        <v>13005</v>
      </c>
      <c r="BG5979" s="142" t="s">
        <v>3316</v>
      </c>
      <c r="BH5979" s="141" t="s">
        <v>478</v>
      </c>
      <c r="BI5979" s="141" t="s">
        <v>176</v>
      </c>
      <c r="BJ5979" s="141" t="s">
        <v>3317</v>
      </c>
      <c r="BK5979" s="141" t="s">
        <v>3282</v>
      </c>
      <c r="BL5979" s="141" t="s">
        <v>3318</v>
      </c>
      <c r="BM5979" s="141">
        <v>47.5518</v>
      </c>
      <c r="BN5979" s="141">
        <v>-68.647300000000001</v>
      </c>
      <c r="BO5979" s="141">
        <v>2011</v>
      </c>
      <c r="BP5979" s="143" t="s">
        <v>21792</v>
      </c>
      <c r="BQ5979" s="143" t="s">
        <v>17560</v>
      </c>
    </row>
    <row r="5980" spans="15:69" x14ac:dyDescent="0.25">
      <c r="O5980" s="225" t="str">
        <f t="shared" si="1304"/>
        <v/>
      </c>
      <c r="BF5980" s="141">
        <v>12072</v>
      </c>
      <c r="BG5980" s="142" t="s">
        <v>3413</v>
      </c>
      <c r="BH5980" s="141" t="s">
        <v>180</v>
      </c>
      <c r="BI5980" s="141" t="s">
        <v>1269</v>
      </c>
      <c r="BJ5980" s="141" t="s">
        <v>3414</v>
      </c>
      <c r="BK5980" s="141" t="s">
        <v>2160</v>
      </c>
      <c r="BL5980" s="141" t="s">
        <v>3415</v>
      </c>
      <c r="BM5980" s="141">
        <v>47.834499999999998</v>
      </c>
      <c r="BN5980" s="141">
        <v>-69.5505</v>
      </c>
      <c r="BO5980" s="141">
        <v>1997</v>
      </c>
      <c r="BP5980" s="143" t="s">
        <v>24125</v>
      </c>
      <c r="BQ5980" s="143" t="s">
        <v>17560</v>
      </c>
    </row>
    <row r="5981" spans="15:69" x14ac:dyDescent="0.25">
      <c r="O5981" s="225" t="str">
        <f t="shared" si="1304"/>
        <v/>
      </c>
      <c r="BF5981" s="141">
        <v>12072</v>
      </c>
      <c r="BG5981" s="142" t="s">
        <v>3416</v>
      </c>
      <c r="BH5981" s="141" t="s">
        <v>180</v>
      </c>
      <c r="BI5981" s="141" t="s">
        <v>1269</v>
      </c>
      <c r="BJ5981" s="141" t="s">
        <v>3417</v>
      </c>
      <c r="BK5981" s="141" t="s">
        <v>2160</v>
      </c>
      <c r="BL5981" s="141" t="s">
        <v>3418</v>
      </c>
      <c r="BM5981" s="141">
        <v>47.830599999999997</v>
      </c>
      <c r="BN5981" s="141">
        <v>-69.541799999999995</v>
      </c>
      <c r="BO5981" s="141">
        <v>1997</v>
      </c>
      <c r="BP5981" s="143" t="s">
        <v>24125</v>
      </c>
      <c r="BQ5981" s="143" t="s">
        <v>17560</v>
      </c>
    </row>
    <row r="5982" spans="15:69" x14ac:dyDescent="0.25">
      <c r="O5982" s="225" t="str">
        <f t="shared" si="1304"/>
        <v/>
      </c>
      <c r="BF5982" s="141">
        <v>13020</v>
      </c>
      <c r="BG5982" s="142" t="s">
        <v>3851</v>
      </c>
      <c r="BH5982" s="141" t="s">
        <v>478</v>
      </c>
      <c r="BI5982" s="141" t="s">
        <v>176</v>
      </c>
      <c r="BJ5982" s="141" t="s">
        <v>3844</v>
      </c>
      <c r="BK5982" s="141"/>
      <c r="BL5982" s="141" t="s">
        <v>3845</v>
      </c>
      <c r="BM5982" s="141">
        <v>47.40352</v>
      </c>
      <c r="BN5982" s="141">
        <v>-68.88485</v>
      </c>
      <c r="BO5982" s="141">
        <v>2011</v>
      </c>
      <c r="BP5982" s="143" t="s">
        <v>24156</v>
      </c>
      <c r="BQ5982" s="143" t="s">
        <v>17560</v>
      </c>
    </row>
    <row r="5983" spans="15:69" x14ac:dyDescent="0.25">
      <c r="O5983" s="225" t="str">
        <f t="shared" si="1304"/>
        <v/>
      </c>
      <c r="BF5983" s="141">
        <v>13025</v>
      </c>
      <c r="BG5983" s="142" t="s">
        <v>3441</v>
      </c>
      <c r="BH5983" s="141" t="s">
        <v>180</v>
      </c>
      <c r="BI5983" s="141" t="s">
        <v>178</v>
      </c>
      <c r="BJ5983" s="141"/>
      <c r="BK5983" s="141" t="s">
        <v>2272</v>
      </c>
      <c r="BL5983" s="141" t="s">
        <v>287</v>
      </c>
      <c r="BM5983" s="141">
        <v>47.4361692420607</v>
      </c>
      <c r="BN5983" s="141">
        <v>-69.054885748741199</v>
      </c>
      <c r="BO5983" s="141">
        <v>1993</v>
      </c>
      <c r="BP5983" s="143" t="s">
        <v>1686</v>
      </c>
      <c r="BQ5983" s="143" t="s">
        <v>17560</v>
      </c>
    </row>
    <row r="5984" spans="15:69" x14ac:dyDescent="0.25">
      <c r="O5984" s="225" t="str">
        <f t="shared" si="1304"/>
        <v/>
      </c>
      <c r="BF5984" s="141">
        <v>13025</v>
      </c>
      <c r="BG5984" s="142" t="s">
        <v>3442</v>
      </c>
      <c r="BH5984" s="141" t="s">
        <v>478</v>
      </c>
      <c r="BI5984" s="141" t="s">
        <v>177</v>
      </c>
      <c r="BJ5984" s="141"/>
      <c r="BK5984" s="141" t="s">
        <v>1581</v>
      </c>
      <c r="BL5984" s="141" t="s">
        <v>288</v>
      </c>
      <c r="BM5984" s="141">
        <v>47.436721610690398</v>
      </c>
      <c r="BN5984" s="141">
        <v>-69.028293116632199</v>
      </c>
      <c r="BO5984" s="141">
        <v>1975</v>
      </c>
      <c r="BP5984" s="143" t="s">
        <v>485</v>
      </c>
      <c r="BQ5984" s="143" t="s">
        <v>17560</v>
      </c>
    </row>
    <row r="5985" spans="15:69" x14ac:dyDescent="0.25">
      <c r="O5985" s="225" t="str">
        <f t="shared" si="1304"/>
        <v/>
      </c>
      <c r="BF5985" s="141">
        <v>13025</v>
      </c>
      <c r="BG5985" s="142" t="s">
        <v>3443</v>
      </c>
      <c r="BH5985" s="141" t="s">
        <v>180</v>
      </c>
      <c r="BI5985" s="141" t="s">
        <v>191</v>
      </c>
      <c r="BJ5985" s="141"/>
      <c r="BK5985" s="141" t="s">
        <v>3335</v>
      </c>
      <c r="BL5985" s="141" t="s">
        <v>289</v>
      </c>
      <c r="BM5985" s="141">
        <v>47.433622232060202</v>
      </c>
      <c r="BN5985" s="141">
        <v>-69.046686025366697</v>
      </c>
      <c r="BO5985" s="141">
        <v>1993</v>
      </c>
      <c r="BP5985" s="143" t="s">
        <v>191</v>
      </c>
      <c r="BQ5985" s="143" t="s">
        <v>17560</v>
      </c>
    </row>
    <row r="5986" spans="15:69" x14ac:dyDescent="0.25">
      <c r="O5986" s="225" t="str">
        <f t="shared" si="1304"/>
        <v/>
      </c>
      <c r="BF5986" s="141">
        <v>13025</v>
      </c>
      <c r="BG5986" s="142" t="s">
        <v>3444</v>
      </c>
      <c r="BH5986" s="141" t="s">
        <v>478</v>
      </c>
      <c r="BI5986" s="141" t="s">
        <v>176</v>
      </c>
      <c r="BJ5986" s="141"/>
      <c r="BK5986" s="141" t="s">
        <v>2582</v>
      </c>
      <c r="BL5986" s="141" t="s">
        <v>3445</v>
      </c>
      <c r="BM5986" s="141">
        <v>47.437950000000001</v>
      </c>
      <c r="BN5986" s="141">
        <v>-69.099800000000002</v>
      </c>
      <c r="BO5986" s="141">
        <v>2012</v>
      </c>
      <c r="BP5986" s="143" t="s">
        <v>24045</v>
      </c>
      <c r="BQ5986" s="143" t="s">
        <v>17560</v>
      </c>
    </row>
    <row r="5987" spans="15:69" x14ac:dyDescent="0.25">
      <c r="O5987" s="225" t="str">
        <f t="shared" si="1304"/>
        <v/>
      </c>
      <c r="BF5987" s="141">
        <v>13025</v>
      </c>
      <c r="BG5987" s="142" t="s">
        <v>3446</v>
      </c>
      <c r="BH5987" s="141" t="s">
        <v>478</v>
      </c>
      <c r="BI5987" s="141" t="s">
        <v>176</v>
      </c>
      <c r="BJ5987" s="141"/>
      <c r="BK5987" s="141" t="s">
        <v>2582</v>
      </c>
      <c r="BL5987" s="141" t="s">
        <v>3445</v>
      </c>
      <c r="BM5987" s="141">
        <v>47.437950000000001</v>
      </c>
      <c r="BN5987" s="141">
        <v>-69.099800000000002</v>
      </c>
      <c r="BO5987" s="141">
        <v>2014</v>
      </c>
      <c r="BP5987" s="143" t="s">
        <v>24127</v>
      </c>
      <c r="BQ5987" s="143" t="s">
        <v>17560</v>
      </c>
    </row>
    <row r="5988" spans="15:69" x14ac:dyDescent="0.25">
      <c r="O5988" s="225" t="str">
        <f t="shared" si="1304"/>
        <v/>
      </c>
      <c r="BF5988" s="141">
        <v>14080</v>
      </c>
      <c r="BG5988" s="142" t="s">
        <v>3976</v>
      </c>
      <c r="BH5988" s="141" t="s">
        <v>180</v>
      </c>
      <c r="BI5988" s="141" t="s">
        <v>191</v>
      </c>
      <c r="BJ5988" s="141"/>
      <c r="BK5988" s="141" t="s">
        <v>3928</v>
      </c>
      <c r="BL5988" s="141" t="s">
        <v>3920</v>
      </c>
      <c r="BM5988" s="141">
        <v>47.328919999999997</v>
      </c>
      <c r="BN5988" s="141">
        <v>-69.979730000000004</v>
      </c>
      <c r="BO5988" s="141">
        <v>1998</v>
      </c>
      <c r="BP5988" s="143" t="s">
        <v>24192</v>
      </c>
      <c r="BQ5988" s="143" t="s">
        <v>17560</v>
      </c>
    </row>
    <row r="5989" spans="15:69" x14ac:dyDescent="0.25">
      <c r="O5989" s="225" t="str">
        <f t="shared" si="1304"/>
        <v/>
      </c>
      <c r="BF5989" s="141">
        <v>14085</v>
      </c>
      <c r="BG5989" s="142" t="s">
        <v>3992</v>
      </c>
      <c r="BH5989" s="141" t="s">
        <v>478</v>
      </c>
      <c r="BI5989" s="141" t="s">
        <v>176</v>
      </c>
      <c r="BJ5989" s="141"/>
      <c r="BK5989" s="141" t="s">
        <v>2160</v>
      </c>
      <c r="BL5989" s="141" t="s">
        <v>3993</v>
      </c>
      <c r="BM5989" s="141">
        <v>47.27825</v>
      </c>
      <c r="BN5989" s="141">
        <v>-70.014330000000001</v>
      </c>
      <c r="BO5989" s="141">
        <v>1986</v>
      </c>
      <c r="BP5989" s="143" t="s">
        <v>24193</v>
      </c>
      <c r="BQ5989" s="143" t="s">
        <v>17560</v>
      </c>
    </row>
    <row r="5990" spans="15:69" x14ac:dyDescent="0.25">
      <c r="O5990" s="225" t="str">
        <f t="shared" si="1304"/>
        <v/>
      </c>
      <c r="BF5990" s="141">
        <v>14085</v>
      </c>
      <c r="BG5990" s="142" t="s">
        <v>3994</v>
      </c>
      <c r="BH5990" s="141" t="s">
        <v>478</v>
      </c>
      <c r="BI5990" s="141" t="s">
        <v>176</v>
      </c>
      <c r="BJ5990" s="141"/>
      <c r="BK5990" s="141" t="s">
        <v>2160</v>
      </c>
      <c r="BL5990" s="141" t="s">
        <v>3995</v>
      </c>
      <c r="BM5990" s="141">
        <v>47.332769999999996</v>
      </c>
      <c r="BN5990" s="141">
        <v>-70.080910000000003</v>
      </c>
      <c r="BO5990" s="141">
        <v>1986</v>
      </c>
      <c r="BP5990" s="143" t="s">
        <v>24194</v>
      </c>
      <c r="BQ5990" s="143" t="s">
        <v>17560</v>
      </c>
    </row>
    <row r="5991" spans="15:69" x14ac:dyDescent="0.25">
      <c r="O5991" s="225" t="str">
        <f t="shared" si="1304"/>
        <v/>
      </c>
      <c r="BF5991" s="141">
        <v>15013</v>
      </c>
      <c r="BG5991" s="142" t="s">
        <v>5614</v>
      </c>
      <c r="BH5991" s="141" t="s">
        <v>180</v>
      </c>
      <c r="BI5991" s="141" t="s">
        <v>191</v>
      </c>
      <c r="BJ5991" s="141" t="s">
        <v>5615</v>
      </c>
      <c r="BK5991" s="141" t="s">
        <v>5616</v>
      </c>
      <c r="BL5991" s="141" t="s">
        <v>5588</v>
      </c>
      <c r="BM5991" s="141">
        <v>47.742010000000001</v>
      </c>
      <c r="BN5991" s="141">
        <v>-69.986949999999993</v>
      </c>
      <c r="BO5991" s="141">
        <v>1960</v>
      </c>
      <c r="BP5991" s="143"/>
      <c r="BQ5991" s="143" t="s">
        <v>17560</v>
      </c>
    </row>
    <row r="5992" spans="15:69" x14ac:dyDescent="0.25">
      <c r="O5992" s="225" t="str">
        <f t="shared" si="1304"/>
        <v/>
      </c>
      <c r="BF5992" s="141">
        <v>15013</v>
      </c>
      <c r="BG5992" s="142" t="s">
        <v>5480</v>
      </c>
      <c r="BH5992" s="141" t="s">
        <v>478</v>
      </c>
      <c r="BI5992" s="141" t="s">
        <v>177</v>
      </c>
      <c r="BJ5992" s="141" t="s">
        <v>5481</v>
      </c>
      <c r="BK5992" s="141" t="s">
        <v>5482</v>
      </c>
      <c r="BL5992" s="141" t="s">
        <v>5483</v>
      </c>
      <c r="BM5992" s="141">
        <v>47.674909399999997</v>
      </c>
      <c r="BN5992" s="141">
        <v>-70.173219700000004</v>
      </c>
      <c r="BO5992" s="141">
        <v>1960</v>
      </c>
      <c r="BP5992" s="143"/>
      <c r="BQ5992" s="143" t="s">
        <v>17560</v>
      </c>
    </row>
    <row r="5993" spans="15:69" x14ac:dyDescent="0.25">
      <c r="O5993" s="225" t="str">
        <f t="shared" si="1304"/>
        <v/>
      </c>
      <c r="BF5993" s="141">
        <v>15013</v>
      </c>
      <c r="BG5993" s="142" t="s">
        <v>5484</v>
      </c>
      <c r="BH5993" s="141" t="s">
        <v>478</v>
      </c>
      <c r="BI5993" s="141" t="s">
        <v>177</v>
      </c>
      <c r="BJ5993" s="141" t="s">
        <v>5485</v>
      </c>
      <c r="BK5993" s="141" t="s">
        <v>1658</v>
      </c>
      <c r="BL5993" s="141" t="s">
        <v>5486</v>
      </c>
      <c r="BM5993" s="141">
        <v>47.660538000000003</v>
      </c>
      <c r="BN5993" s="141">
        <v>-70.271180000000001</v>
      </c>
      <c r="BO5993" s="141">
        <v>1995</v>
      </c>
      <c r="BP5993" s="143"/>
      <c r="BQ5993" s="143" t="s">
        <v>17560</v>
      </c>
    </row>
    <row r="5994" spans="15:69" x14ac:dyDescent="0.25">
      <c r="O5994" s="225" t="str">
        <f t="shared" si="1304"/>
        <v/>
      </c>
      <c r="BF5994" s="141">
        <v>15013</v>
      </c>
      <c r="BG5994" s="142" t="s">
        <v>5487</v>
      </c>
      <c r="BH5994" s="141" t="s">
        <v>478</v>
      </c>
      <c r="BI5994" s="141" t="s">
        <v>177</v>
      </c>
      <c r="BJ5994" s="141" t="s">
        <v>5488</v>
      </c>
      <c r="BK5994" s="141" t="s">
        <v>467</v>
      </c>
      <c r="BL5994" s="141" t="s">
        <v>5489</v>
      </c>
      <c r="BM5994" s="141">
        <v>47.734119999999997</v>
      </c>
      <c r="BN5994" s="141">
        <v>-70.001755000000003</v>
      </c>
      <c r="BO5994" s="141">
        <v>1960</v>
      </c>
      <c r="BP5994" s="143" t="s">
        <v>24360</v>
      </c>
      <c r="BQ5994" s="143" t="s">
        <v>17560</v>
      </c>
    </row>
    <row r="5995" spans="15:69" x14ac:dyDescent="0.25">
      <c r="O5995" s="225" t="str">
        <f t="shared" si="1304"/>
        <v/>
      </c>
      <c r="BF5995" s="141">
        <v>15013</v>
      </c>
      <c r="BG5995" s="142" t="s">
        <v>5490</v>
      </c>
      <c r="BH5995" s="141" t="s">
        <v>478</v>
      </c>
      <c r="BI5995" s="141" t="s">
        <v>177</v>
      </c>
      <c r="BJ5995" s="141" t="s">
        <v>5491</v>
      </c>
      <c r="BK5995" s="141"/>
      <c r="BL5995" s="141"/>
      <c r="BM5995" s="141">
        <v>47.642850000000003</v>
      </c>
      <c r="BN5995" s="141">
        <v>-70.194999999999993</v>
      </c>
      <c r="BO5995" s="141">
        <v>2003</v>
      </c>
      <c r="BP5995" s="143"/>
      <c r="BQ5995" s="143" t="s">
        <v>17560</v>
      </c>
    </row>
    <row r="5996" spans="15:69" x14ac:dyDescent="0.25">
      <c r="O5996" s="225" t="str">
        <f t="shared" si="1304"/>
        <v/>
      </c>
      <c r="BF5996" s="141">
        <v>15013</v>
      </c>
      <c r="BG5996" s="142" t="s">
        <v>5492</v>
      </c>
      <c r="BH5996" s="141" t="s">
        <v>478</v>
      </c>
      <c r="BI5996" s="141" t="s">
        <v>177</v>
      </c>
      <c r="BJ5996" s="141" t="s">
        <v>5493</v>
      </c>
      <c r="BK5996" s="141" t="s">
        <v>5494</v>
      </c>
      <c r="BL5996" s="141" t="s">
        <v>5486</v>
      </c>
      <c r="BM5996" s="141">
        <v>47.662439999999997</v>
      </c>
      <c r="BN5996" s="141">
        <v>-70.269570000000002</v>
      </c>
      <c r="BO5996" s="141">
        <v>1960</v>
      </c>
      <c r="BP5996" s="143"/>
      <c r="BQ5996" s="143" t="s">
        <v>17560</v>
      </c>
    </row>
    <row r="5997" spans="15:69" x14ac:dyDescent="0.25">
      <c r="O5997" s="225" t="str">
        <f t="shared" si="1304"/>
        <v/>
      </c>
      <c r="BF5997" s="141">
        <v>15013</v>
      </c>
      <c r="BG5997" s="142" t="s">
        <v>5495</v>
      </c>
      <c r="BH5997" s="141" t="s">
        <v>478</v>
      </c>
      <c r="BI5997" s="141" t="s">
        <v>177</v>
      </c>
      <c r="BJ5997" s="141" t="s">
        <v>5496</v>
      </c>
      <c r="BK5997" s="141" t="s">
        <v>1825</v>
      </c>
      <c r="BL5997" s="141" t="s">
        <v>5497</v>
      </c>
      <c r="BM5997" s="141">
        <v>47.67568</v>
      </c>
      <c r="BN5997" s="141">
        <v>-70.117440000000002</v>
      </c>
      <c r="BO5997" s="141">
        <v>2003</v>
      </c>
      <c r="BP5997" s="143"/>
      <c r="BQ5997" s="143" t="s">
        <v>17560</v>
      </c>
    </row>
    <row r="5998" spans="15:69" x14ac:dyDescent="0.25">
      <c r="O5998" s="225" t="str">
        <f t="shared" si="1304"/>
        <v/>
      </c>
      <c r="BF5998" s="141">
        <v>15013</v>
      </c>
      <c r="BG5998" s="142" t="s">
        <v>5498</v>
      </c>
      <c r="BH5998" s="141" t="s">
        <v>478</v>
      </c>
      <c r="BI5998" s="141" t="s">
        <v>177</v>
      </c>
      <c r="BJ5998" s="141" t="s">
        <v>5499</v>
      </c>
      <c r="BK5998" s="141" t="s">
        <v>5500</v>
      </c>
      <c r="BL5998" s="141" t="s">
        <v>5501</v>
      </c>
      <c r="BM5998" s="141">
        <v>47.65401</v>
      </c>
      <c r="BN5998" s="141">
        <v>-70.182180000000002</v>
      </c>
      <c r="BO5998" s="141">
        <v>2004</v>
      </c>
      <c r="BP5998" s="143"/>
      <c r="BQ5998" s="143" t="s">
        <v>17560</v>
      </c>
    </row>
    <row r="5999" spans="15:69" x14ac:dyDescent="0.25">
      <c r="O5999" s="225" t="str">
        <f t="shared" si="1304"/>
        <v/>
      </c>
      <c r="BF5999" s="141">
        <v>15013</v>
      </c>
      <c r="BG5999" s="142" t="s">
        <v>5533</v>
      </c>
      <c r="BH5999" s="141" t="s">
        <v>478</v>
      </c>
      <c r="BI5999" s="141" t="s">
        <v>176</v>
      </c>
      <c r="BJ5999" s="141" t="s">
        <v>5534</v>
      </c>
      <c r="BK5999" s="141" t="s">
        <v>5535</v>
      </c>
      <c r="BL5999" s="141" t="s">
        <v>5536</v>
      </c>
      <c r="BM5999" s="141">
        <v>47.737400000000001</v>
      </c>
      <c r="BN5999" s="141">
        <v>-70.02646</v>
      </c>
      <c r="BO5999" s="141">
        <v>1994</v>
      </c>
      <c r="BP5999" s="143"/>
      <c r="BQ5999" s="143" t="s">
        <v>17560</v>
      </c>
    </row>
    <row r="6000" spans="15:69" x14ac:dyDescent="0.25">
      <c r="O6000" s="225" t="str">
        <f t="shared" si="1304"/>
        <v/>
      </c>
      <c r="BF6000" s="141">
        <v>15013</v>
      </c>
      <c r="BG6000" s="142" t="s">
        <v>5537</v>
      </c>
      <c r="BH6000" s="141" t="s">
        <v>478</v>
      </c>
      <c r="BI6000" s="141" t="s">
        <v>176</v>
      </c>
      <c r="BJ6000" s="141" t="s">
        <v>5538</v>
      </c>
      <c r="BK6000" s="141" t="s">
        <v>5535</v>
      </c>
      <c r="BL6000" s="141" t="s">
        <v>5536</v>
      </c>
      <c r="BM6000" s="141">
        <v>47.737400000000001</v>
      </c>
      <c r="BN6000" s="141">
        <v>-70.02646</v>
      </c>
      <c r="BO6000" s="141">
        <v>2004</v>
      </c>
      <c r="BP6000" s="143"/>
      <c r="BQ6000" s="143" t="s">
        <v>17560</v>
      </c>
    </row>
    <row r="6001" spans="15:69" x14ac:dyDescent="0.25">
      <c r="O6001" s="225" t="str">
        <f t="shared" si="1304"/>
        <v/>
      </c>
      <c r="BF6001" s="141">
        <v>15013</v>
      </c>
      <c r="BG6001" s="142" t="s">
        <v>5539</v>
      </c>
      <c r="BH6001" s="141" t="s">
        <v>478</v>
      </c>
      <c r="BI6001" s="141" t="s">
        <v>176</v>
      </c>
      <c r="BJ6001" s="141" t="s">
        <v>5540</v>
      </c>
      <c r="BK6001" s="141"/>
      <c r="BL6001" s="141"/>
      <c r="BM6001" s="141">
        <v>47.634529685700002</v>
      </c>
      <c r="BN6001" s="141">
        <v>-70.221252777000004</v>
      </c>
      <c r="BO6001" s="141">
        <v>2003</v>
      </c>
      <c r="BP6001" s="143"/>
      <c r="BQ6001" s="143" t="s">
        <v>17560</v>
      </c>
    </row>
    <row r="6002" spans="15:69" x14ac:dyDescent="0.25">
      <c r="O6002" s="225" t="str">
        <f t="shared" si="1304"/>
        <v/>
      </c>
      <c r="BF6002" s="141">
        <v>15013</v>
      </c>
      <c r="BG6002" s="142" t="s">
        <v>5541</v>
      </c>
      <c r="BH6002" s="141" t="s">
        <v>478</v>
      </c>
      <c r="BI6002" s="141" t="s">
        <v>176</v>
      </c>
      <c r="BJ6002" s="141" t="s">
        <v>5542</v>
      </c>
      <c r="BK6002" s="141"/>
      <c r="BL6002" s="141"/>
      <c r="BM6002" s="141">
        <v>47.634720258999998</v>
      </c>
      <c r="BN6002" s="141">
        <v>-70.221943779</v>
      </c>
      <c r="BO6002" s="141">
        <v>2003</v>
      </c>
      <c r="BP6002" s="143"/>
      <c r="BQ6002" s="143" t="s">
        <v>17560</v>
      </c>
    </row>
    <row r="6003" spans="15:69" x14ac:dyDescent="0.25">
      <c r="O6003" s="225" t="str">
        <f t="shared" si="1304"/>
        <v/>
      </c>
      <c r="BF6003" s="141">
        <v>15013</v>
      </c>
      <c r="BG6003" s="142" t="s">
        <v>5543</v>
      </c>
      <c r="BH6003" s="141" t="s">
        <v>478</v>
      </c>
      <c r="BI6003" s="141" t="s">
        <v>176</v>
      </c>
      <c r="BJ6003" s="141" t="s">
        <v>5544</v>
      </c>
      <c r="BK6003" s="141"/>
      <c r="BL6003" s="141"/>
      <c r="BM6003" s="141">
        <v>47.634529685700002</v>
      </c>
      <c r="BN6003" s="141">
        <v>-70.221252777000004</v>
      </c>
      <c r="BO6003" s="141">
        <v>2003</v>
      </c>
      <c r="BP6003" s="143"/>
      <c r="BQ6003" s="143" t="s">
        <v>17560</v>
      </c>
    </row>
    <row r="6004" spans="15:69" x14ac:dyDescent="0.25">
      <c r="O6004" s="225" t="str">
        <f t="shared" si="1304"/>
        <v/>
      </c>
      <c r="BF6004" s="141">
        <v>15013</v>
      </c>
      <c r="BG6004" s="142" t="s">
        <v>5545</v>
      </c>
      <c r="BH6004" s="141" t="s">
        <v>478</v>
      </c>
      <c r="BI6004" s="141" t="s">
        <v>176</v>
      </c>
      <c r="BJ6004" s="141" t="s">
        <v>5546</v>
      </c>
      <c r="BK6004" s="141"/>
      <c r="BL6004" s="141"/>
      <c r="BM6004" s="141">
        <v>47.613329699700003</v>
      </c>
      <c r="BN6004" s="141">
        <v>-70.186938511600005</v>
      </c>
      <c r="BO6004" s="141">
        <v>2003</v>
      </c>
      <c r="BP6004" s="143"/>
      <c r="BQ6004" s="143" t="s">
        <v>17560</v>
      </c>
    </row>
    <row r="6005" spans="15:69" x14ac:dyDescent="0.25">
      <c r="O6005" s="225" t="str">
        <f t="shared" si="1304"/>
        <v/>
      </c>
      <c r="BF6005" s="141">
        <v>15013</v>
      </c>
      <c r="BG6005" s="142" t="s">
        <v>5547</v>
      </c>
      <c r="BH6005" s="141" t="s">
        <v>478</v>
      </c>
      <c r="BI6005" s="141" t="s">
        <v>176</v>
      </c>
      <c r="BJ6005" s="141" t="s">
        <v>5548</v>
      </c>
      <c r="BK6005" s="141"/>
      <c r="BL6005" s="141"/>
      <c r="BM6005" s="141">
        <v>47.613329999999998</v>
      </c>
      <c r="BN6005" s="141">
        <v>-70.186940000000007</v>
      </c>
      <c r="BO6005" s="141">
        <v>2003</v>
      </c>
      <c r="BP6005" s="143"/>
      <c r="BQ6005" s="143" t="s">
        <v>17560</v>
      </c>
    </row>
    <row r="6006" spans="15:69" x14ac:dyDescent="0.25">
      <c r="O6006" s="225" t="str">
        <f t="shared" si="1304"/>
        <v/>
      </c>
      <c r="BF6006" s="141">
        <v>15013</v>
      </c>
      <c r="BG6006" s="142" t="s">
        <v>5549</v>
      </c>
      <c r="BH6006" s="141" t="s">
        <v>478</v>
      </c>
      <c r="BI6006" s="141" t="s">
        <v>176</v>
      </c>
      <c r="BJ6006" s="141" t="s">
        <v>5550</v>
      </c>
      <c r="BK6006" s="141"/>
      <c r="BL6006" s="141"/>
      <c r="BM6006" s="141">
        <v>47.61639151</v>
      </c>
      <c r="BN6006" s="141">
        <v>-70.162774729999995</v>
      </c>
      <c r="BO6006" s="141">
        <v>2003</v>
      </c>
      <c r="BP6006" s="143"/>
      <c r="BQ6006" s="143" t="s">
        <v>17560</v>
      </c>
    </row>
    <row r="6007" spans="15:69" x14ac:dyDescent="0.25">
      <c r="O6007" s="225" t="str">
        <f t="shared" si="1304"/>
        <v/>
      </c>
      <c r="BF6007" s="141">
        <v>16013</v>
      </c>
      <c r="BG6007" s="142" t="s">
        <v>5771</v>
      </c>
      <c r="BH6007" s="141" t="s">
        <v>180</v>
      </c>
      <c r="BI6007" s="141" t="s">
        <v>191</v>
      </c>
      <c r="BJ6007" s="141" t="s">
        <v>5772</v>
      </c>
      <c r="BK6007" s="141" t="s">
        <v>1708</v>
      </c>
      <c r="BL6007" s="141" t="s">
        <v>5773</v>
      </c>
      <c r="BM6007" s="141">
        <v>47.262076999999998</v>
      </c>
      <c r="BN6007" s="141">
        <v>-70.311815999999993</v>
      </c>
      <c r="BO6007" s="141">
        <v>2012</v>
      </c>
      <c r="BP6007" s="143" t="s">
        <v>24403</v>
      </c>
      <c r="BQ6007" s="143" t="s">
        <v>17560</v>
      </c>
    </row>
    <row r="6008" spans="15:69" x14ac:dyDescent="0.25">
      <c r="O6008" s="225" t="str">
        <f t="shared" si="1304"/>
        <v/>
      </c>
      <c r="BF6008" s="141">
        <v>16013</v>
      </c>
      <c r="BG6008" s="142" t="s">
        <v>5774</v>
      </c>
      <c r="BH6008" s="141" t="s">
        <v>478</v>
      </c>
      <c r="BI6008" s="141" t="s">
        <v>186</v>
      </c>
      <c r="BJ6008" s="141" t="s">
        <v>5775</v>
      </c>
      <c r="BK6008" s="141" t="s">
        <v>1559</v>
      </c>
      <c r="BL6008" s="141" t="s">
        <v>5776</v>
      </c>
      <c r="BM6008" s="141">
        <v>47.261276000000002</v>
      </c>
      <c r="BN6008" s="141">
        <v>-70.311960999999997</v>
      </c>
      <c r="BO6008" s="141">
        <v>2013</v>
      </c>
      <c r="BP6008" s="143" t="s">
        <v>24404</v>
      </c>
      <c r="BQ6008" s="143" t="s">
        <v>17560</v>
      </c>
    </row>
    <row r="6009" spans="15:69" x14ac:dyDescent="0.25">
      <c r="O6009" s="225" t="str">
        <f t="shared" si="1304"/>
        <v/>
      </c>
      <c r="BF6009" s="141">
        <v>16013</v>
      </c>
      <c r="BG6009" s="142" t="s">
        <v>5777</v>
      </c>
      <c r="BH6009" s="141" t="s">
        <v>478</v>
      </c>
      <c r="BI6009" s="141" t="s">
        <v>186</v>
      </c>
      <c r="BJ6009" s="141" t="s">
        <v>5778</v>
      </c>
      <c r="BK6009" s="141"/>
      <c r="BL6009" s="141" t="s">
        <v>5779</v>
      </c>
      <c r="BM6009" s="141">
        <v>47.254635999999998</v>
      </c>
      <c r="BN6009" s="141">
        <v>-70.310702000000006</v>
      </c>
      <c r="BO6009" s="141">
        <v>2013</v>
      </c>
      <c r="BP6009" s="143" t="s">
        <v>24404</v>
      </c>
      <c r="BQ6009" s="143" t="s">
        <v>17560</v>
      </c>
    </row>
    <row r="6010" spans="15:69" x14ac:dyDescent="0.25">
      <c r="O6010" s="225" t="str">
        <f t="shared" si="1304"/>
        <v/>
      </c>
      <c r="BF6010" s="141">
        <v>16013</v>
      </c>
      <c r="BG6010" s="142" t="s">
        <v>5780</v>
      </c>
      <c r="BH6010" s="141" t="s">
        <v>478</v>
      </c>
      <c r="BI6010" s="141" t="s">
        <v>176</v>
      </c>
      <c r="BJ6010" s="141" t="s">
        <v>2259</v>
      </c>
      <c r="BK6010" s="141" t="s">
        <v>1662</v>
      </c>
      <c r="BL6010" s="141" t="s">
        <v>5781</v>
      </c>
      <c r="BM6010" s="141">
        <v>47.255817</v>
      </c>
      <c r="BN6010" s="141">
        <v>-70.274912</v>
      </c>
      <c r="BO6010" s="141">
        <v>2004</v>
      </c>
      <c r="BP6010" s="143" t="s">
        <v>176</v>
      </c>
      <c r="BQ6010" s="143" t="s">
        <v>17560</v>
      </c>
    </row>
    <row r="6011" spans="15:69" x14ac:dyDescent="0.25">
      <c r="O6011" s="225" t="str">
        <f t="shared" si="1304"/>
        <v/>
      </c>
      <c r="BF6011" s="141">
        <v>16013</v>
      </c>
      <c r="BG6011" s="142" t="s">
        <v>5782</v>
      </c>
      <c r="BH6011" s="141" t="s">
        <v>180</v>
      </c>
      <c r="BI6011" s="141" t="s">
        <v>1269</v>
      </c>
      <c r="BJ6011" s="141" t="s">
        <v>5783</v>
      </c>
      <c r="BK6011" s="141"/>
      <c r="BL6011" s="141" t="s">
        <v>5784</v>
      </c>
      <c r="BM6011" s="141">
        <v>47.262019000000002</v>
      </c>
      <c r="BN6011" s="141">
        <v>-70.295820300000003</v>
      </c>
      <c r="BO6011" s="141">
        <v>1988</v>
      </c>
      <c r="BP6011" s="143" t="s">
        <v>24405</v>
      </c>
      <c r="BQ6011" s="143" t="s">
        <v>17560</v>
      </c>
    </row>
    <row r="6012" spans="15:69" x14ac:dyDescent="0.25">
      <c r="O6012" s="225" t="str">
        <f t="shared" si="1304"/>
        <v/>
      </c>
      <c r="BF6012" s="141">
        <v>19010</v>
      </c>
      <c r="BG6012" s="142" t="s">
        <v>17169</v>
      </c>
      <c r="BH6012" s="141" t="s">
        <v>180</v>
      </c>
      <c r="BI6012" s="141" t="s">
        <v>178</v>
      </c>
      <c r="BJ6012" s="141"/>
      <c r="BK6012" s="141" t="s">
        <v>17170</v>
      </c>
      <c r="BL6012" s="141" t="s">
        <v>17171</v>
      </c>
      <c r="BM6012" s="141">
        <v>46.630850000000002</v>
      </c>
      <c r="BN6012" s="141">
        <v>-70.540409999999994</v>
      </c>
      <c r="BO6012" s="141">
        <v>2010</v>
      </c>
      <c r="BP6012" s="143" t="s">
        <v>484</v>
      </c>
      <c r="BQ6012" s="143" t="s">
        <v>17560</v>
      </c>
    </row>
    <row r="6013" spans="15:69" x14ac:dyDescent="0.25">
      <c r="O6013" s="225" t="str">
        <f t="shared" si="1304"/>
        <v/>
      </c>
      <c r="BF6013" s="141">
        <v>19010</v>
      </c>
      <c r="BG6013" s="142" t="s">
        <v>17172</v>
      </c>
      <c r="BH6013" s="141" t="s">
        <v>478</v>
      </c>
      <c r="BI6013" s="141" t="s">
        <v>177</v>
      </c>
      <c r="BJ6013" s="141"/>
      <c r="BK6013" s="141"/>
      <c r="BL6013" s="141" t="s">
        <v>1586</v>
      </c>
      <c r="BM6013" s="141">
        <v>46.614109999999997</v>
      </c>
      <c r="BN6013" s="141">
        <v>-70.541730000000001</v>
      </c>
      <c r="BO6013" s="141">
        <v>2010</v>
      </c>
      <c r="BP6013" s="143" t="s">
        <v>485</v>
      </c>
      <c r="BQ6013" s="143" t="s">
        <v>17560</v>
      </c>
    </row>
    <row r="6014" spans="15:69" x14ac:dyDescent="0.25">
      <c r="O6014" s="225" t="str">
        <f t="shared" si="1304"/>
        <v/>
      </c>
      <c r="BF6014" s="141">
        <v>18050</v>
      </c>
      <c r="BG6014" s="142" t="s">
        <v>17025</v>
      </c>
      <c r="BH6014" s="141" t="s">
        <v>180</v>
      </c>
      <c r="BI6014" s="141" t="s">
        <v>178</v>
      </c>
      <c r="BJ6014" s="141" t="s">
        <v>16959</v>
      </c>
      <c r="BK6014" s="141"/>
      <c r="BL6014" s="141" t="s">
        <v>17026</v>
      </c>
      <c r="BM6014" s="141">
        <v>46.987528623732302</v>
      </c>
      <c r="BN6014" s="141">
        <v>-70.568001223541302</v>
      </c>
      <c r="BO6014" s="141">
        <v>1991</v>
      </c>
      <c r="BP6014" s="143" t="s">
        <v>25435</v>
      </c>
      <c r="BQ6014" s="143" t="s">
        <v>17560</v>
      </c>
    </row>
    <row r="6015" spans="15:69" x14ac:dyDescent="0.25">
      <c r="O6015" s="225" t="str">
        <f t="shared" si="1304"/>
        <v/>
      </c>
      <c r="BF6015" s="141">
        <v>18050</v>
      </c>
      <c r="BG6015" s="142" t="s">
        <v>17027</v>
      </c>
      <c r="BH6015" s="141" t="s">
        <v>180</v>
      </c>
      <c r="BI6015" s="141" t="s">
        <v>191</v>
      </c>
      <c r="BJ6015" s="141" t="s">
        <v>17028</v>
      </c>
      <c r="BK6015" s="141" t="s">
        <v>2272</v>
      </c>
      <c r="BL6015" s="141" t="s">
        <v>17029</v>
      </c>
      <c r="BM6015" s="141">
        <v>46.9844994416597</v>
      </c>
      <c r="BN6015" s="141">
        <v>-70.569023299757902</v>
      </c>
      <c r="BO6015" s="141">
        <v>1978</v>
      </c>
      <c r="BP6015" s="143"/>
      <c r="BQ6015" s="143" t="s">
        <v>17560</v>
      </c>
    </row>
    <row r="6016" spans="15:69" x14ac:dyDescent="0.25">
      <c r="O6016" s="225" t="str">
        <f t="shared" si="1304"/>
        <v/>
      </c>
      <c r="BF6016" s="141">
        <v>19010</v>
      </c>
      <c r="BG6016" s="142" t="s">
        <v>17173</v>
      </c>
      <c r="BH6016" s="141" t="s">
        <v>478</v>
      </c>
      <c r="BI6016" s="141" t="s">
        <v>176</v>
      </c>
      <c r="BJ6016" s="141"/>
      <c r="BK6016" s="141" t="s">
        <v>13173</v>
      </c>
      <c r="BL6016" s="141" t="s">
        <v>17174</v>
      </c>
      <c r="BM6016" s="141">
        <v>46.622599999999998</v>
      </c>
      <c r="BN6016" s="141">
        <v>-70.570920000000001</v>
      </c>
      <c r="BO6016" s="141">
        <v>2010</v>
      </c>
      <c r="BP6016" s="143"/>
      <c r="BQ6016" s="143" t="s">
        <v>17560</v>
      </c>
    </row>
    <row r="6017" spans="15:69" x14ac:dyDescent="0.25">
      <c r="O6017" s="225" t="str">
        <f t="shared" si="1304"/>
        <v/>
      </c>
      <c r="BF6017" s="141">
        <v>19010</v>
      </c>
      <c r="BG6017" s="142" t="s">
        <v>17175</v>
      </c>
      <c r="BH6017" s="141" t="s">
        <v>180</v>
      </c>
      <c r="BI6017" s="141" t="s">
        <v>191</v>
      </c>
      <c r="BJ6017" s="141" t="s">
        <v>1539</v>
      </c>
      <c r="BK6017" s="141" t="s">
        <v>17176</v>
      </c>
      <c r="BL6017" s="141" t="s">
        <v>17177</v>
      </c>
      <c r="BM6017" s="141">
        <v>46.614669999999997</v>
      </c>
      <c r="BN6017" s="141">
        <v>-70.559259999999995</v>
      </c>
      <c r="BO6017" s="141">
        <v>2010</v>
      </c>
      <c r="BP6017" s="143"/>
      <c r="BQ6017" s="143" t="s">
        <v>17560</v>
      </c>
    </row>
    <row r="6018" spans="15:69" x14ac:dyDescent="0.25">
      <c r="O6018" s="225" t="str">
        <f t="shared" si="1304"/>
        <v/>
      </c>
      <c r="BF6018" s="141">
        <v>19010</v>
      </c>
      <c r="BG6018" s="142" t="s">
        <v>17073</v>
      </c>
      <c r="BH6018" s="141" t="s">
        <v>180</v>
      </c>
      <c r="BI6018" s="141" t="s">
        <v>191</v>
      </c>
      <c r="BJ6018" s="141" t="s">
        <v>1536</v>
      </c>
      <c r="BK6018" s="141" t="s">
        <v>17074</v>
      </c>
      <c r="BL6018" s="141" t="s">
        <v>17075</v>
      </c>
      <c r="BM6018" s="141">
        <v>46.612139999999997</v>
      </c>
      <c r="BN6018" s="141">
        <v>-70.555750000000003</v>
      </c>
      <c r="BO6018" s="141">
        <v>2010</v>
      </c>
      <c r="BP6018" s="143"/>
      <c r="BQ6018" s="143" t="s">
        <v>17560</v>
      </c>
    </row>
    <row r="6019" spans="15:69" x14ac:dyDescent="0.25">
      <c r="O6019" s="225" t="str">
        <f t="shared" si="1304"/>
        <v/>
      </c>
      <c r="BF6019" s="141">
        <v>22010</v>
      </c>
      <c r="BG6019" s="142" t="s">
        <v>6034</v>
      </c>
      <c r="BH6019" s="141" t="s">
        <v>180</v>
      </c>
      <c r="BI6019" s="141" t="s">
        <v>191</v>
      </c>
      <c r="BJ6019" s="141" t="s">
        <v>6035</v>
      </c>
      <c r="BK6019" s="141" t="s">
        <v>472</v>
      </c>
      <c r="BL6019" s="141" t="s">
        <v>6036</v>
      </c>
      <c r="BM6019" s="141">
        <v>46.892335616539398</v>
      </c>
      <c r="BN6019" s="141">
        <v>-71.615453906200102</v>
      </c>
      <c r="BO6019" s="141">
        <v>1971</v>
      </c>
      <c r="BP6019" s="143" t="s">
        <v>24454</v>
      </c>
      <c r="BQ6019" s="143" t="s">
        <v>17560</v>
      </c>
    </row>
    <row r="6020" spans="15:69" x14ac:dyDescent="0.25">
      <c r="O6020" s="225" t="str">
        <f t="shared" si="1304"/>
        <v/>
      </c>
      <c r="BF6020" s="141">
        <v>22010</v>
      </c>
      <c r="BG6020" s="142" t="s">
        <v>6037</v>
      </c>
      <c r="BH6020" s="141" t="s">
        <v>180</v>
      </c>
      <c r="BI6020" s="141" t="s">
        <v>191</v>
      </c>
      <c r="BJ6020" s="141" t="s">
        <v>6038</v>
      </c>
      <c r="BK6020" s="141" t="s">
        <v>1791</v>
      </c>
      <c r="BL6020" s="141" t="s">
        <v>6039</v>
      </c>
      <c r="BM6020" s="141">
        <v>46.872286000000003</v>
      </c>
      <c r="BN6020" s="141">
        <v>-71.620086000000001</v>
      </c>
      <c r="BO6020" s="141">
        <v>1974</v>
      </c>
      <c r="BP6020" s="143" t="s">
        <v>24455</v>
      </c>
      <c r="BQ6020" s="143" t="s">
        <v>17560</v>
      </c>
    </row>
    <row r="6021" spans="15:69" x14ac:dyDescent="0.25">
      <c r="O6021" s="225" t="str">
        <f t="shared" si="1304"/>
        <v/>
      </c>
      <c r="BF6021" s="141">
        <v>22010</v>
      </c>
      <c r="BG6021" s="142" t="s">
        <v>6040</v>
      </c>
      <c r="BH6021" s="141" t="s">
        <v>180</v>
      </c>
      <c r="BI6021" s="141" t="s">
        <v>191</v>
      </c>
      <c r="BJ6021" s="141" t="s">
        <v>6041</v>
      </c>
      <c r="BK6021" s="141" t="s">
        <v>6042</v>
      </c>
      <c r="BL6021" s="141" t="s">
        <v>6043</v>
      </c>
      <c r="BM6021" s="141">
        <v>46.903728999999998</v>
      </c>
      <c r="BN6021" s="141">
        <v>-71.621430000000004</v>
      </c>
      <c r="BO6021" s="141">
        <v>1987</v>
      </c>
      <c r="BP6021" s="143" t="s">
        <v>24456</v>
      </c>
      <c r="BQ6021" s="143" t="s">
        <v>17560</v>
      </c>
    </row>
    <row r="6022" spans="15:69" x14ac:dyDescent="0.25">
      <c r="O6022" s="225" t="str">
        <f t="shared" si="1304"/>
        <v/>
      </c>
      <c r="BF6022" s="141">
        <v>22020</v>
      </c>
      <c r="BG6022" s="142" t="s">
        <v>6059</v>
      </c>
      <c r="BH6022" s="141" t="s">
        <v>478</v>
      </c>
      <c r="BI6022" s="141" t="s">
        <v>176</v>
      </c>
      <c r="BJ6022" s="141" t="s">
        <v>1588</v>
      </c>
      <c r="BK6022" s="141" t="s">
        <v>6055</v>
      </c>
      <c r="BL6022" s="141" t="s">
        <v>26534</v>
      </c>
      <c r="BM6022" s="141">
        <v>46.885545</v>
      </c>
      <c r="BN6022" s="141">
        <v>-71.554101000000003</v>
      </c>
      <c r="BO6022" s="141">
        <v>2010</v>
      </c>
      <c r="BP6022" s="143" t="s">
        <v>1588</v>
      </c>
      <c r="BQ6022" s="143" t="s">
        <v>17560</v>
      </c>
    </row>
    <row r="6023" spans="15:69" x14ac:dyDescent="0.25">
      <c r="O6023" s="225" t="str">
        <f t="shared" si="1304"/>
        <v/>
      </c>
      <c r="BF6023" s="141">
        <v>22020</v>
      </c>
      <c r="BG6023" s="142" t="s">
        <v>6060</v>
      </c>
      <c r="BH6023" s="141" t="s">
        <v>180</v>
      </c>
      <c r="BI6023" s="141" t="s">
        <v>191</v>
      </c>
      <c r="BJ6023" s="141" t="s">
        <v>6061</v>
      </c>
      <c r="BK6023" s="141" t="s">
        <v>2282</v>
      </c>
      <c r="BL6023" s="141" t="s">
        <v>6062</v>
      </c>
      <c r="BM6023" s="141">
        <v>46.890213000000003</v>
      </c>
      <c r="BN6023" s="141">
        <v>-71.511105999999998</v>
      </c>
      <c r="BO6023" s="141">
        <v>1950</v>
      </c>
      <c r="BP6023" s="143" t="s">
        <v>24457</v>
      </c>
      <c r="BQ6023" s="143" t="s">
        <v>17560</v>
      </c>
    </row>
    <row r="6024" spans="15:69" x14ac:dyDescent="0.25">
      <c r="O6024" s="225" t="str">
        <f t="shared" si="1304"/>
        <v/>
      </c>
      <c r="BF6024" s="141">
        <v>22035</v>
      </c>
      <c r="BG6024" s="142" t="s">
        <v>6118</v>
      </c>
      <c r="BH6024" s="141" t="s">
        <v>478</v>
      </c>
      <c r="BI6024" s="141" t="s">
        <v>176</v>
      </c>
      <c r="BJ6024" s="141" t="s">
        <v>6119</v>
      </c>
      <c r="BK6024" s="141" t="s">
        <v>6120</v>
      </c>
      <c r="BL6024" s="141" t="s">
        <v>6121</v>
      </c>
      <c r="BM6024" s="141">
        <v>47.004270832259301</v>
      </c>
      <c r="BN6024" s="141">
        <v>-71.366723672021607</v>
      </c>
      <c r="BO6024" s="141">
        <v>2008</v>
      </c>
      <c r="BP6024" s="143" t="s">
        <v>24471</v>
      </c>
      <c r="BQ6024" s="143" t="s">
        <v>17560</v>
      </c>
    </row>
    <row r="6025" spans="15:69" x14ac:dyDescent="0.25">
      <c r="O6025" s="225" t="str">
        <f t="shared" si="1304"/>
        <v/>
      </c>
      <c r="BF6025" s="141">
        <v>22035</v>
      </c>
      <c r="BG6025" s="142" t="s">
        <v>6122</v>
      </c>
      <c r="BH6025" s="141" t="s">
        <v>478</v>
      </c>
      <c r="BI6025" s="141" t="s">
        <v>176</v>
      </c>
      <c r="BJ6025" s="141" t="s">
        <v>6123</v>
      </c>
      <c r="BK6025" s="141" t="s">
        <v>6124</v>
      </c>
      <c r="BL6025" s="141" t="s">
        <v>6117</v>
      </c>
      <c r="BM6025" s="141">
        <v>47.021850785999597</v>
      </c>
      <c r="BN6025" s="141">
        <v>-71.380172747394397</v>
      </c>
      <c r="BO6025" s="141">
        <v>2005</v>
      </c>
      <c r="BP6025" s="143" t="s">
        <v>24472</v>
      </c>
      <c r="BQ6025" s="143" t="s">
        <v>17560</v>
      </c>
    </row>
    <row r="6026" spans="15:69" x14ac:dyDescent="0.25">
      <c r="O6026" s="225" t="str">
        <f t="shared" si="1304"/>
        <v/>
      </c>
      <c r="BF6026" s="141">
        <v>18055</v>
      </c>
      <c r="BG6026" s="142" t="s">
        <v>16986</v>
      </c>
      <c r="BH6026" s="141" t="s">
        <v>478</v>
      </c>
      <c r="BI6026" s="141" t="s">
        <v>176</v>
      </c>
      <c r="BJ6026" s="141" t="s">
        <v>12765</v>
      </c>
      <c r="BK6026" s="141" t="s">
        <v>12301</v>
      </c>
      <c r="BL6026" s="141" t="s">
        <v>16987</v>
      </c>
      <c r="BM6026" s="141">
        <v>46.86412</v>
      </c>
      <c r="BN6026" s="141">
        <v>-70.665289999999999</v>
      </c>
      <c r="BO6026" s="141">
        <v>2006</v>
      </c>
      <c r="BP6026" s="143" t="s">
        <v>25433</v>
      </c>
      <c r="BQ6026" s="143" t="s">
        <v>17560</v>
      </c>
    </row>
    <row r="6027" spans="15:69" x14ac:dyDescent="0.25">
      <c r="O6027" s="225" t="str">
        <f t="shared" si="1304"/>
        <v/>
      </c>
      <c r="BF6027" s="141">
        <v>18060</v>
      </c>
      <c r="BG6027" s="142" t="s">
        <v>17136</v>
      </c>
      <c r="BH6027" s="141" t="s">
        <v>478</v>
      </c>
      <c r="BI6027" s="141" t="s">
        <v>186</v>
      </c>
      <c r="BJ6027" s="141" t="s">
        <v>191</v>
      </c>
      <c r="BK6027" s="141" t="s">
        <v>16628</v>
      </c>
      <c r="BL6027" s="141" t="s">
        <v>17137</v>
      </c>
      <c r="BM6027" s="141">
        <v>46.9000551450468</v>
      </c>
      <c r="BN6027" s="141">
        <v>-70.632011927767195</v>
      </c>
      <c r="BO6027" s="141">
        <v>2006</v>
      </c>
      <c r="BP6027" s="143" t="s">
        <v>27812</v>
      </c>
      <c r="BQ6027" s="143" t="s">
        <v>17560</v>
      </c>
    </row>
    <row r="6028" spans="15:69" x14ac:dyDescent="0.25">
      <c r="O6028" s="225" t="str">
        <f t="shared" si="1304"/>
        <v/>
      </c>
      <c r="BF6028" s="141">
        <v>18065</v>
      </c>
      <c r="BG6028" s="142" t="s">
        <v>1923</v>
      </c>
      <c r="BH6028" s="141" t="s">
        <v>180</v>
      </c>
      <c r="BI6028" s="141" t="s">
        <v>191</v>
      </c>
      <c r="BJ6028" s="141" t="s">
        <v>1924</v>
      </c>
      <c r="BK6028" s="141" t="s">
        <v>1925</v>
      </c>
      <c r="BL6028" s="141" t="s">
        <v>688</v>
      </c>
      <c r="BM6028" s="141">
        <v>46.92333</v>
      </c>
      <c r="BN6028" s="141">
        <v>-70.740489999999994</v>
      </c>
      <c r="BO6028" s="141">
        <v>1974</v>
      </c>
      <c r="BP6028" s="143" t="s">
        <v>23890</v>
      </c>
      <c r="BQ6028" s="143" t="s">
        <v>17560</v>
      </c>
    </row>
    <row r="6029" spans="15:69" x14ac:dyDescent="0.25">
      <c r="O6029" s="225" t="str">
        <f t="shared" si="1304"/>
        <v/>
      </c>
      <c r="BF6029" s="141">
        <v>18065</v>
      </c>
      <c r="BG6029" s="142" t="s">
        <v>1944</v>
      </c>
      <c r="BH6029" s="141" t="s">
        <v>180</v>
      </c>
      <c r="BI6029" s="141" t="s">
        <v>191</v>
      </c>
      <c r="BJ6029" s="141" t="s">
        <v>1945</v>
      </c>
      <c r="BK6029" s="141"/>
      <c r="BL6029" s="141" t="s">
        <v>1946</v>
      </c>
      <c r="BM6029" s="141">
        <v>46.936329999999998</v>
      </c>
      <c r="BN6029" s="141">
        <v>-70.72287</v>
      </c>
      <c r="BO6029" s="141">
        <v>2014</v>
      </c>
      <c r="BP6029" s="143" t="s">
        <v>23890</v>
      </c>
      <c r="BQ6029" s="143" t="s">
        <v>17560</v>
      </c>
    </row>
    <row r="6030" spans="15:69" x14ac:dyDescent="0.25">
      <c r="O6030" s="225" t="str">
        <f t="shared" ref="O6030:O6093" si="1305">IF(OR(B6030="",C6030="",G6030="",H6030="",I6030="",AND(J6030="",BW6030=FALSE),AND(K6030="",BX6030=FALSE),AND(L6030="",BY6030=FALSE),AND(M6030="",BZ6030=FALSE)),"",(IF(AND(100&gt;=CG6030,CG6030&gt;80),"A",IF(AND(80&gt;=CG6030,CG6030&gt;60),"B",IF(AND(60&gt;=CG6030,CG6030&gt;40),"C",IF(AND(40&gt;=CG6030,CG6030&gt;20),"D","E"))))))</f>
        <v/>
      </c>
      <c r="BF6030" s="141">
        <v>18065</v>
      </c>
      <c r="BG6030" s="142" t="s">
        <v>1947</v>
      </c>
      <c r="BH6030" s="141" t="s">
        <v>478</v>
      </c>
      <c r="BI6030" s="141" t="s">
        <v>186</v>
      </c>
      <c r="BJ6030" s="141" t="s">
        <v>1573</v>
      </c>
      <c r="BK6030" s="141" t="s">
        <v>1574</v>
      </c>
      <c r="BL6030" s="141" t="s">
        <v>695</v>
      </c>
      <c r="BM6030" s="141">
        <v>46.923020000000001</v>
      </c>
      <c r="BN6030" s="141">
        <v>-70.735619999999997</v>
      </c>
      <c r="BO6030" s="141">
        <v>2005</v>
      </c>
      <c r="BP6030" s="143" t="s">
        <v>23920</v>
      </c>
      <c r="BQ6030" s="143" t="s">
        <v>17560</v>
      </c>
    </row>
    <row r="6031" spans="15:69" x14ac:dyDescent="0.25">
      <c r="O6031" s="225" t="str">
        <f t="shared" si="1305"/>
        <v/>
      </c>
      <c r="BF6031" s="141">
        <v>22035</v>
      </c>
      <c r="BG6031" s="142" t="s">
        <v>6125</v>
      </c>
      <c r="BH6031" s="141" t="s">
        <v>478</v>
      </c>
      <c r="BI6031" s="141" t="s">
        <v>186</v>
      </c>
      <c r="BJ6031" s="141" t="s">
        <v>6126</v>
      </c>
      <c r="BK6031" s="141" t="s">
        <v>2442</v>
      </c>
      <c r="BL6031" s="141" t="s">
        <v>6127</v>
      </c>
      <c r="BM6031" s="141">
        <v>47.006078113225001</v>
      </c>
      <c r="BN6031" s="141">
        <v>-71.3709014829913</v>
      </c>
      <c r="BO6031" s="141">
        <v>2010</v>
      </c>
      <c r="BP6031" s="143"/>
      <c r="BQ6031" s="143" t="s">
        <v>17560</v>
      </c>
    </row>
    <row r="6032" spans="15:69" x14ac:dyDescent="0.25">
      <c r="O6032" s="225" t="str">
        <f t="shared" si="1305"/>
        <v/>
      </c>
      <c r="BF6032" s="141">
        <v>22035</v>
      </c>
      <c r="BG6032" s="142" t="s">
        <v>6128</v>
      </c>
      <c r="BH6032" s="141" t="s">
        <v>478</v>
      </c>
      <c r="BI6032" s="141" t="s">
        <v>186</v>
      </c>
      <c r="BJ6032" s="141" t="s">
        <v>6129</v>
      </c>
      <c r="BK6032" s="141" t="s">
        <v>1708</v>
      </c>
      <c r="BL6032" s="141" t="s">
        <v>6130</v>
      </c>
      <c r="BM6032" s="141">
        <v>47.030762245349202</v>
      </c>
      <c r="BN6032" s="141">
        <v>-71.384771032391001</v>
      </c>
      <c r="BO6032" s="141">
        <v>1987</v>
      </c>
      <c r="BP6032" s="143"/>
      <c r="BQ6032" s="143" t="s">
        <v>17560</v>
      </c>
    </row>
    <row r="6033" spans="15:69" x14ac:dyDescent="0.25">
      <c r="O6033" s="225" t="str">
        <f t="shared" si="1305"/>
        <v/>
      </c>
      <c r="BF6033" s="141">
        <v>18050</v>
      </c>
      <c r="BG6033" s="142" t="s">
        <v>17030</v>
      </c>
      <c r="BH6033" s="141" t="s">
        <v>180</v>
      </c>
      <c r="BI6033" s="141" t="s">
        <v>191</v>
      </c>
      <c r="BJ6033" s="141" t="s">
        <v>17031</v>
      </c>
      <c r="BK6033" s="141"/>
      <c r="BL6033" s="141" t="s">
        <v>691</v>
      </c>
      <c r="BM6033" s="141">
        <v>46.975590317955799</v>
      </c>
      <c r="BN6033" s="141">
        <v>-70.580928420866201</v>
      </c>
      <c r="BO6033" s="141">
        <v>1991</v>
      </c>
      <c r="BP6033" s="143"/>
      <c r="BQ6033" s="143" t="s">
        <v>17560</v>
      </c>
    </row>
    <row r="6034" spans="15:69" x14ac:dyDescent="0.25">
      <c r="O6034" s="225" t="str">
        <f t="shared" si="1305"/>
        <v/>
      </c>
      <c r="BF6034" s="141">
        <v>18050</v>
      </c>
      <c r="BG6034" s="142" t="s">
        <v>17138</v>
      </c>
      <c r="BH6034" s="141" t="s">
        <v>180</v>
      </c>
      <c r="BI6034" s="141" t="s">
        <v>191</v>
      </c>
      <c r="BJ6034" s="141" t="s">
        <v>17139</v>
      </c>
      <c r="BK6034" s="141" t="s">
        <v>17140</v>
      </c>
      <c r="BL6034" s="141" t="s">
        <v>17141</v>
      </c>
      <c r="BM6034" s="141">
        <v>46.991557999999998</v>
      </c>
      <c r="BN6034" s="141">
        <v>-70.546660000000003</v>
      </c>
      <c r="BO6034" s="141">
        <v>1990</v>
      </c>
      <c r="BP6034" s="143"/>
      <c r="BQ6034" s="143" t="s">
        <v>17560</v>
      </c>
    </row>
    <row r="6035" spans="15:69" x14ac:dyDescent="0.25">
      <c r="O6035" s="225" t="str">
        <f t="shared" si="1305"/>
        <v/>
      </c>
      <c r="BF6035" s="141">
        <v>22040</v>
      </c>
      <c r="BG6035" s="142" t="s">
        <v>1864</v>
      </c>
      <c r="BH6035" s="141" t="s">
        <v>180</v>
      </c>
      <c r="BI6035" s="141" t="s">
        <v>190</v>
      </c>
      <c r="BJ6035" s="141" t="s">
        <v>1865</v>
      </c>
      <c r="BK6035" s="141"/>
      <c r="BL6035" s="141" t="s">
        <v>1866</v>
      </c>
      <c r="BM6035" s="141">
        <v>46.944444400000002</v>
      </c>
      <c r="BN6035" s="141">
        <v>-71.335555555555501</v>
      </c>
      <c r="BO6035" s="141">
        <v>2014</v>
      </c>
      <c r="BP6035" s="143" t="s">
        <v>1865</v>
      </c>
      <c r="BQ6035" s="143" t="s">
        <v>17560</v>
      </c>
    </row>
    <row r="6036" spans="15:69" x14ac:dyDescent="0.25">
      <c r="O6036" s="225" t="str">
        <f t="shared" si="1305"/>
        <v/>
      </c>
      <c r="BF6036" s="141">
        <v>23027</v>
      </c>
      <c r="BG6036" s="142" t="s">
        <v>6524</v>
      </c>
      <c r="BH6036" s="141" t="s">
        <v>478</v>
      </c>
      <c r="BI6036" s="141" t="s">
        <v>186</v>
      </c>
      <c r="BJ6036" s="141" t="s">
        <v>6518</v>
      </c>
      <c r="BK6036" s="141" t="s">
        <v>6519</v>
      </c>
      <c r="BL6036" s="141" t="s">
        <v>1762</v>
      </c>
      <c r="BM6036" s="141">
        <v>46.822369999999999</v>
      </c>
      <c r="BN6036" s="141">
        <v>-71.300619999999995</v>
      </c>
      <c r="BO6036" s="141">
        <v>1966</v>
      </c>
      <c r="BP6036" s="143" t="s">
        <v>5414</v>
      </c>
      <c r="BQ6036" s="143" t="s">
        <v>17560</v>
      </c>
    </row>
    <row r="6037" spans="15:69" x14ac:dyDescent="0.25">
      <c r="O6037" s="225" t="str">
        <f t="shared" si="1305"/>
        <v/>
      </c>
      <c r="BF6037" s="141">
        <v>23027</v>
      </c>
      <c r="BG6037" s="142" t="s">
        <v>6528</v>
      </c>
      <c r="BH6037" s="141" t="s">
        <v>478</v>
      </c>
      <c r="BI6037" s="141" t="s">
        <v>186</v>
      </c>
      <c r="BJ6037" s="141" t="s">
        <v>6521</v>
      </c>
      <c r="BK6037" s="141" t="s">
        <v>6522</v>
      </c>
      <c r="BL6037" s="141" t="s">
        <v>6523</v>
      </c>
      <c r="BM6037" s="141">
        <v>46.817390000000003</v>
      </c>
      <c r="BN6037" s="141">
        <v>-71.317670000000007</v>
      </c>
      <c r="BO6037" s="141">
        <v>1965</v>
      </c>
      <c r="BP6037" s="143" t="s">
        <v>5414</v>
      </c>
      <c r="BQ6037" s="143" t="s">
        <v>17560</v>
      </c>
    </row>
    <row r="6038" spans="15:69" x14ac:dyDescent="0.25">
      <c r="O6038" s="225" t="str">
        <f t="shared" si="1305"/>
        <v/>
      </c>
      <c r="BF6038" s="141">
        <v>23027</v>
      </c>
      <c r="BG6038" s="142" t="s">
        <v>6531</v>
      </c>
      <c r="BH6038" s="141" t="s">
        <v>478</v>
      </c>
      <c r="BI6038" s="141" t="s">
        <v>186</v>
      </c>
      <c r="BJ6038" s="141" t="s">
        <v>6525</v>
      </c>
      <c r="BK6038" s="141" t="s">
        <v>6526</v>
      </c>
      <c r="BL6038" s="141" t="s">
        <v>6527</v>
      </c>
      <c r="BM6038" s="141">
        <v>46.813090000000003</v>
      </c>
      <c r="BN6038" s="141">
        <v>-71.319500000000005</v>
      </c>
      <c r="BO6038" s="141">
        <v>2011</v>
      </c>
      <c r="BP6038" s="143" t="s">
        <v>5414</v>
      </c>
      <c r="BQ6038" s="143" t="s">
        <v>17560</v>
      </c>
    </row>
    <row r="6039" spans="15:69" x14ac:dyDescent="0.25">
      <c r="O6039" s="225" t="str">
        <f t="shared" si="1305"/>
        <v/>
      </c>
      <c r="BF6039" s="141">
        <v>23027</v>
      </c>
      <c r="BG6039" s="142" t="s">
        <v>6534</v>
      </c>
      <c r="BH6039" s="141" t="s">
        <v>478</v>
      </c>
      <c r="BI6039" s="141" t="s">
        <v>186</v>
      </c>
      <c r="BJ6039" s="141" t="s">
        <v>6529</v>
      </c>
      <c r="BK6039" s="141" t="s">
        <v>6530</v>
      </c>
      <c r="BL6039" s="141" t="s">
        <v>1770</v>
      </c>
      <c r="BM6039" s="141">
        <v>46.811770000000003</v>
      </c>
      <c r="BN6039" s="141">
        <v>-71.321719999999999</v>
      </c>
      <c r="BO6039" s="141">
        <v>1970</v>
      </c>
      <c r="BP6039" s="143" t="s">
        <v>5414</v>
      </c>
      <c r="BQ6039" s="143" t="s">
        <v>17560</v>
      </c>
    </row>
    <row r="6040" spans="15:69" x14ac:dyDescent="0.25">
      <c r="O6040" s="225" t="str">
        <f t="shared" si="1305"/>
        <v/>
      </c>
      <c r="BF6040" s="141">
        <v>23027</v>
      </c>
      <c r="BG6040" s="142" t="s">
        <v>6537</v>
      </c>
      <c r="BH6040" s="141" t="s">
        <v>478</v>
      </c>
      <c r="BI6040" s="141" t="s">
        <v>186</v>
      </c>
      <c r="BJ6040" s="141" t="s">
        <v>6532</v>
      </c>
      <c r="BK6040" s="141" t="s">
        <v>6533</v>
      </c>
      <c r="BL6040" s="141" t="s">
        <v>1870</v>
      </c>
      <c r="BM6040" s="141">
        <v>46.810470000000002</v>
      </c>
      <c r="BN6040" s="141">
        <v>-71.327070000000006</v>
      </c>
      <c r="BO6040" s="141">
        <v>2011</v>
      </c>
      <c r="BP6040" s="143" t="s">
        <v>5414</v>
      </c>
      <c r="BQ6040" s="143" t="s">
        <v>17560</v>
      </c>
    </row>
    <row r="6041" spans="15:69" x14ac:dyDescent="0.25">
      <c r="O6041" s="225" t="str">
        <f t="shared" si="1305"/>
        <v/>
      </c>
      <c r="BF6041" s="141">
        <v>23027</v>
      </c>
      <c r="BG6041" s="142" t="s">
        <v>6540</v>
      </c>
      <c r="BH6041" s="141" t="s">
        <v>478</v>
      </c>
      <c r="BI6041" s="141" t="s">
        <v>186</v>
      </c>
      <c r="BJ6041" s="141" t="s">
        <v>6535</v>
      </c>
      <c r="BK6041" s="141" t="s">
        <v>6536</v>
      </c>
      <c r="BL6041" s="141" t="s">
        <v>1870</v>
      </c>
      <c r="BM6041" s="141">
        <v>46.808210000000003</v>
      </c>
      <c r="BN6041" s="141">
        <v>-71.332759999999993</v>
      </c>
      <c r="BO6041" s="141">
        <v>1976</v>
      </c>
      <c r="BP6041" s="143" t="s">
        <v>5414</v>
      </c>
      <c r="BQ6041" s="143" t="s">
        <v>17560</v>
      </c>
    </row>
    <row r="6042" spans="15:69" x14ac:dyDescent="0.25">
      <c r="O6042" s="225" t="str">
        <f t="shared" si="1305"/>
        <v/>
      </c>
      <c r="BF6042" s="141">
        <v>23027</v>
      </c>
      <c r="BG6042" s="142" t="s">
        <v>6544</v>
      </c>
      <c r="BH6042" s="141" t="s">
        <v>478</v>
      </c>
      <c r="BI6042" s="141" t="s">
        <v>186</v>
      </c>
      <c r="BJ6042" s="141" t="s">
        <v>6538</v>
      </c>
      <c r="BK6042" s="141" t="s">
        <v>6539</v>
      </c>
      <c r="BL6042" s="141" t="s">
        <v>1870</v>
      </c>
      <c r="BM6042" s="141">
        <v>46.80442</v>
      </c>
      <c r="BN6042" s="141">
        <v>-71.340239999999994</v>
      </c>
      <c r="BO6042" s="141">
        <v>2011</v>
      </c>
      <c r="BP6042" s="143" t="s">
        <v>5414</v>
      </c>
      <c r="BQ6042" s="143" t="s">
        <v>17560</v>
      </c>
    </row>
    <row r="6043" spans="15:69" x14ac:dyDescent="0.25">
      <c r="O6043" s="225" t="str">
        <f t="shared" si="1305"/>
        <v/>
      </c>
      <c r="BF6043" s="141">
        <v>23027</v>
      </c>
      <c r="BG6043" s="142" t="s">
        <v>6548</v>
      </c>
      <c r="BH6043" s="141" t="s">
        <v>478</v>
      </c>
      <c r="BI6043" s="141" t="s">
        <v>186</v>
      </c>
      <c r="BJ6043" s="141" t="s">
        <v>6541</v>
      </c>
      <c r="BK6043" s="141" t="s">
        <v>6542</v>
      </c>
      <c r="BL6043" s="141" t="s">
        <v>6543</v>
      </c>
      <c r="BM6043" s="141">
        <v>46.812080000000002</v>
      </c>
      <c r="BN6043" s="141">
        <v>-71.255669999999995</v>
      </c>
      <c r="BO6043" s="141">
        <v>1958</v>
      </c>
      <c r="BP6043" s="143" t="s">
        <v>5414</v>
      </c>
      <c r="BQ6043" s="143" t="s">
        <v>17560</v>
      </c>
    </row>
    <row r="6044" spans="15:69" x14ac:dyDescent="0.25">
      <c r="O6044" s="225" t="str">
        <f t="shared" si="1305"/>
        <v/>
      </c>
      <c r="BF6044" s="141">
        <v>23027</v>
      </c>
      <c r="BG6044" s="142" t="s">
        <v>6552</v>
      </c>
      <c r="BH6044" s="141" t="s">
        <v>478</v>
      </c>
      <c r="BI6044" s="141" t="s">
        <v>186</v>
      </c>
      <c r="BJ6044" s="141" t="s">
        <v>6545</v>
      </c>
      <c r="BK6044" s="141" t="s">
        <v>6546</v>
      </c>
      <c r="BL6044" s="141" t="s">
        <v>6547</v>
      </c>
      <c r="BM6044" s="141">
        <v>46.82011</v>
      </c>
      <c r="BN6044" s="141">
        <v>-71.274159999999995</v>
      </c>
      <c r="BO6044" s="141">
        <v>2011</v>
      </c>
      <c r="BP6044" s="143" t="s">
        <v>5414</v>
      </c>
      <c r="BQ6044" s="143" t="s">
        <v>17560</v>
      </c>
    </row>
    <row r="6045" spans="15:69" x14ac:dyDescent="0.25">
      <c r="O6045" s="225" t="str">
        <f t="shared" si="1305"/>
        <v/>
      </c>
      <c r="BF6045" s="141">
        <v>23027</v>
      </c>
      <c r="BG6045" s="142" t="s">
        <v>6555</v>
      </c>
      <c r="BH6045" s="141" t="s">
        <v>478</v>
      </c>
      <c r="BI6045" s="141" t="s">
        <v>186</v>
      </c>
      <c r="BJ6045" s="141" t="s">
        <v>6549</v>
      </c>
      <c r="BK6045" s="141" t="s">
        <v>6550</v>
      </c>
      <c r="BL6045" s="141" t="s">
        <v>6551</v>
      </c>
      <c r="BM6045" s="141">
        <v>46.848849999999999</v>
      </c>
      <c r="BN6045" s="141">
        <v>-71.282880000000006</v>
      </c>
      <c r="BO6045" s="141">
        <v>2002</v>
      </c>
      <c r="BP6045" s="143" t="s">
        <v>5414</v>
      </c>
      <c r="BQ6045" s="143" t="s">
        <v>17560</v>
      </c>
    </row>
    <row r="6046" spans="15:69" x14ac:dyDescent="0.25">
      <c r="O6046" s="225" t="str">
        <f t="shared" si="1305"/>
        <v/>
      </c>
      <c r="BF6046" s="141">
        <v>23027</v>
      </c>
      <c r="BG6046" s="142" t="s">
        <v>6558</v>
      </c>
      <c r="BH6046" s="141" t="s">
        <v>478</v>
      </c>
      <c r="BI6046" s="141" t="s">
        <v>186</v>
      </c>
      <c r="BJ6046" s="141" t="s">
        <v>6553</v>
      </c>
      <c r="BK6046" s="141" t="s">
        <v>6554</v>
      </c>
      <c r="BL6046" s="141" t="s">
        <v>6466</v>
      </c>
      <c r="BM6046" s="141">
        <v>46.843670000000003</v>
      </c>
      <c r="BN6046" s="141">
        <v>-71.318039999999996</v>
      </c>
      <c r="BO6046" s="141">
        <v>1955</v>
      </c>
      <c r="BP6046" s="143" t="s">
        <v>5414</v>
      </c>
      <c r="BQ6046" s="143" t="s">
        <v>17560</v>
      </c>
    </row>
    <row r="6047" spans="15:69" x14ac:dyDescent="0.25">
      <c r="O6047" s="225" t="str">
        <f t="shared" si="1305"/>
        <v/>
      </c>
      <c r="BF6047" s="141">
        <v>23027</v>
      </c>
      <c r="BG6047" s="142" t="s">
        <v>6562</v>
      </c>
      <c r="BH6047" s="141" t="s">
        <v>478</v>
      </c>
      <c r="BI6047" s="141" t="s">
        <v>186</v>
      </c>
      <c r="BJ6047" s="141" t="s">
        <v>6556</v>
      </c>
      <c r="BK6047" s="141" t="s">
        <v>6557</v>
      </c>
      <c r="BL6047" s="141" t="s">
        <v>1758</v>
      </c>
      <c r="BM6047" s="141">
        <v>46.814749999999997</v>
      </c>
      <c r="BN6047" s="141">
        <v>-71.252930000000006</v>
      </c>
      <c r="BO6047" s="141">
        <v>1955</v>
      </c>
      <c r="BP6047" s="143" t="s">
        <v>5414</v>
      </c>
      <c r="BQ6047" s="143" t="s">
        <v>17560</v>
      </c>
    </row>
    <row r="6048" spans="15:69" x14ac:dyDescent="0.25">
      <c r="O6048" s="225" t="str">
        <f t="shared" si="1305"/>
        <v/>
      </c>
      <c r="BF6048" s="141">
        <v>23027</v>
      </c>
      <c r="BG6048" s="142" t="s">
        <v>6566</v>
      </c>
      <c r="BH6048" s="141" t="s">
        <v>478</v>
      </c>
      <c r="BI6048" s="141" t="s">
        <v>186</v>
      </c>
      <c r="BJ6048" s="141" t="s">
        <v>6559</v>
      </c>
      <c r="BK6048" s="141" t="s">
        <v>6560</v>
      </c>
      <c r="BL6048" s="141" t="s">
        <v>6561</v>
      </c>
      <c r="BM6048" s="141">
        <v>46.830939999999998</v>
      </c>
      <c r="BN6048" s="141">
        <v>-71.327150000000003</v>
      </c>
      <c r="BO6048" s="141">
        <v>2002</v>
      </c>
      <c r="BP6048" s="143" t="s">
        <v>5414</v>
      </c>
      <c r="BQ6048" s="143" t="s">
        <v>17560</v>
      </c>
    </row>
    <row r="6049" spans="15:69" x14ac:dyDescent="0.25">
      <c r="O6049" s="225" t="str">
        <f t="shared" si="1305"/>
        <v/>
      </c>
      <c r="BF6049" s="141">
        <v>23027</v>
      </c>
      <c r="BG6049" s="142" t="s">
        <v>6569</v>
      </c>
      <c r="BH6049" s="141" t="s">
        <v>478</v>
      </c>
      <c r="BI6049" s="141" t="s">
        <v>186</v>
      </c>
      <c r="BJ6049" s="141" t="s">
        <v>6563</v>
      </c>
      <c r="BK6049" s="141" t="s">
        <v>6564</v>
      </c>
      <c r="BL6049" s="141" t="s">
        <v>6565</v>
      </c>
      <c r="BM6049" s="141">
        <v>46.829450000000001</v>
      </c>
      <c r="BN6049" s="141">
        <v>-71.291809999999998</v>
      </c>
      <c r="BO6049" s="141">
        <v>2008</v>
      </c>
      <c r="BP6049" s="143" t="s">
        <v>5414</v>
      </c>
      <c r="BQ6049" s="143" t="s">
        <v>17560</v>
      </c>
    </row>
    <row r="6050" spans="15:69" x14ac:dyDescent="0.25">
      <c r="O6050" s="225" t="str">
        <f t="shared" si="1305"/>
        <v/>
      </c>
      <c r="BF6050" s="141">
        <v>23027</v>
      </c>
      <c r="BG6050" s="142" t="s">
        <v>6573</v>
      </c>
      <c r="BH6050" s="141" t="s">
        <v>478</v>
      </c>
      <c r="BI6050" s="141" t="s">
        <v>186</v>
      </c>
      <c r="BJ6050" s="141" t="s">
        <v>6567</v>
      </c>
      <c r="BK6050" s="141" t="s">
        <v>6568</v>
      </c>
      <c r="BL6050" s="141" t="s">
        <v>1758</v>
      </c>
      <c r="BM6050" s="141">
        <v>46.811839999999997</v>
      </c>
      <c r="BN6050" s="141">
        <v>-71.256150000000005</v>
      </c>
      <c r="BO6050" s="141">
        <v>2008</v>
      </c>
      <c r="BP6050" s="143" t="s">
        <v>5414</v>
      </c>
      <c r="BQ6050" s="143" t="s">
        <v>17560</v>
      </c>
    </row>
    <row r="6051" spans="15:69" x14ac:dyDescent="0.25">
      <c r="O6051" s="225" t="str">
        <f t="shared" si="1305"/>
        <v/>
      </c>
      <c r="BF6051" s="141">
        <v>23027</v>
      </c>
      <c r="BG6051" s="142" t="s">
        <v>6577</v>
      </c>
      <c r="BH6051" s="141" t="s">
        <v>478</v>
      </c>
      <c r="BI6051" s="141" t="s">
        <v>186</v>
      </c>
      <c r="BJ6051" s="141" t="s">
        <v>6570</v>
      </c>
      <c r="BK6051" s="141" t="s">
        <v>6571</v>
      </c>
      <c r="BL6051" s="141" t="s">
        <v>6572</v>
      </c>
      <c r="BM6051" s="141">
        <v>46.83764</v>
      </c>
      <c r="BN6051" s="141">
        <v>-71.319779999999994</v>
      </c>
      <c r="BO6051" s="141">
        <v>2006</v>
      </c>
      <c r="BP6051" s="143" t="s">
        <v>5414</v>
      </c>
      <c r="BQ6051" s="143" t="s">
        <v>17560</v>
      </c>
    </row>
    <row r="6052" spans="15:69" x14ac:dyDescent="0.25">
      <c r="O6052" s="225" t="str">
        <f t="shared" si="1305"/>
        <v/>
      </c>
      <c r="BF6052" s="141">
        <v>23027</v>
      </c>
      <c r="BG6052" s="142" t="s">
        <v>6580</v>
      </c>
      <c r="BH6052" s="141" t="s">
        <v>478</v>
      </c>
      <c r="BI6052" s="141" t="s">
        <v>186</v>
      </c>
      <c r="BJ6052" s="141" t="s">
        <v>6574</v>
      </c>
      <c r="BK6052" s="141" t="s">
        <v>6575</v>
      </c>
      <c r="BL6052" s="141" t="s">
        <v>6576</v>
      </c>
      <c r="BM6052" s="141">
        <v>46.852379999999997</v>
      </c>
      <c r="BN6052" s="141">
        <v>-71.34057</v>
      </c>
      <c r="BO6052" s="141">
        <v>2009</v>
      </c>
      <c r="BP6052" s="143" t="s">
        <v>5414</v>
      </c>
      <c r="BQ6052" s="143" t="s">
        <v>17560</v>
      </c>
    </row>
    <row r="6053" spans="15:69" x14ac:dyDescent="0.25">
      <c r="O6053" s="225" t="str">
        <f t="shared" si="1305"/>
        <v/>
      </c>
      <c r="BF6053" s="141">
        <v>23027</v>
      </c>
      <c r="BG6053" s="142" t="s">
        <v>6583</v>
      </c>
      <c r="BH6053" s="141" t="s">
        <v>478</v>
      </c>
      <c r="BI6053" s="141" t="s">
        <v>186</v>
      </c>
      <c r="BJ6053" s="141" t="s">
        <v>2913</v>
      </c>
      <c r="BK6053" s="141" t="s">
        <v>6578</v>
      </c>
      <c r="BL6053" s="141" t="s">
        <v>6579</v>
      </c>
      <c r="BM6053" s="141">
        <v>46.826949999999997</v>
      </c>
      <c r="BN6053" s="141">
        <v>-71.287540000000007</v>
      </c>
      <c r="BO6053" s="141">
        <v>2009</v>
      </c>
      <c r="BP6053" s="143" t="s">
        <v>5414</v>
      </c>
      <c r="BQ6053" s="143" t="s">
        <v>17560</v>
      </c>
    </row>
    <row r="6054" spans="15:69" x14ac:dyDescent="0.25">
      <c r="O6054" s="225" t="str">
        <f t="shared" si="1305"/>
        <v/>
      </c>
      <c r="BF6054" s="141">
        <v>23027</v>
      </c>
      <c r="BG6054" s="142" t="s">
        <v>6587</v>
      </c>
      <c r="BH6054" s="141" t="s">
        <v>478</v>
      </c>
      <c r="BI6054" s="141" t="s">
        <v>186</v>
      </c>
      <c r="BJ6054" s="141" t="s">
        <v>6581</v>
      </c>
      <c r="BK6054" s="141" t="s">
        <v>6582</v>
      </c>
      <c r="BL6054" s="141" t="s">
        <v>26598</v>
      </c>
      <c r="BM6054" s="141">
        <v>46.84742</v>
      </c>
      <c r="BN6054" s="141">
        <v>-71.313249999999996</v>
      </c>
      <c r="BO6054" s="141">
        <v>2011</v>
      </c>
      <c r="BP6054" s="143" t="s">
        <v>5414</v>
      </c>
      <c r="BQ6054" s="143" t="s">
        <v>17560</v>
      </c>
    </row>
    <row r="6055" spans="15:69" x14ac:dyDescent="0.25">
      <c r="O6055" s="225" t="str">
        <f t="shared" si="1305"/>
        <v/>
      </c>
      <c r="BF6055" s="141">
        <v>23027</v>
      </c>
      <c r="BG6055" s="142" t="s">
        <v>6591</v>
      </c>
      <c r="BH6055" s="141" t="s">
        <v>478</v>
      </c>
      <c r="BI6055" s="141" t="s">
        <v>186</v>
      </c>
      <c r="BJ6055" s="141" t="s">
        <v>6584</v>
      </c>
      <c r="BK6055" s="141" t="s">
        <v>6585</v>
      </c>
      <c r="BL6055" s="141" t="s">
        <v>6586</v>
      </c>
      <c r="BM6055" s="141">
        <v>46.793880000000001</v>
      </c>
      <c r="BN6055" s="141">
        <v>-71.269360000000006</v>
      </c>
      <c r="BO6055" s="141">
        <v>1983</v>
      </c>
      <c r="BP6055" s="143" t="s">
        <v>5414</v>
      </c>
      <c r="BQ6055" s="143" t="s">
        <v>17560</v>
      </c>
    </row>
    <row r="6056" spans="15:69" x14ac:dyDescent="0.25">
      <c r="O6056" s="225" t="str">
        <f t="shared" si="1305"/>
        <v/>
      </c>
      <c r="BF6056" s="141">
        <v>23027</v>
      </c>
      <c r="BG6056" s="142" t="s">
        <v>6595</v>
      </c>
      <c r="BH6056" s="141" t="s">
        <v>478</v>
      </c>
      <c r="BI6056" s="141" t="s">
        <v>186</v>
      </c>
      <c r="BJ6056" s="141" t="s">
        <v>6588</v>
      </c>
      <c r="BK6056" s="141" t="s">
        <v>6589</v>
      </c>
      <c r="BL6056" s="141" t="s">
        <v>6590</v>
      </c>
      <c r="BM6056" s="141">
        <v>46.767449999999997</v>
      </c>
      <c r="BN6056" s="141">
        <v>-71.289730000000006</v>
      </c>
      <c r="BO6056" s="141">
        <v>1974</v>
      </c>
      <c r="BP6056" s="143" t="s">
        <v>5414</v>
      </c>
      <c r="BQ6056" s="143" t="s">
        <v>17560</v>
      </c>
    </row>
    <row r="6057" spans="15:69" x14ac:dyDescent="0.25">
      <c r="O6057" s="225" t="str">
        <f t="shared" si="1305"/>
        <v/>
      </c>
      <c r="BF6057" s="141">
        <v>23027</v>
      </c>
      <c r="BG6057" s="142" t="s">
        <v>6599</v>
      </c>
      <c r="BH6057" s="141" t="s">
        <v>478</v>
      </c>
      <c r="BI6057" s="141" t="s">
        <v>186</v>
      </c>
      <c r="BJ6057" s="141" t="s">
        <v>6592</v>
      </c>
      <c r="BK6057" s="141" t="s">
        <v>6593</v>
      </c>
      <c r="BL6057" s="141" t="s">
        <v>6594</v>
      </c>
      <c r="BM6057" s="141">
        <v>46.76972</v>
      </c>
      <c r="BN6057" s="141">
        <v>-71.263059999999996</v>
      </c>
      <c r="BO6057" s="141">
        <v>1970</v>
      </c>
      <c r="BP6057" s="143" t="s">
        <v>5414</v>
      </c>
      <c r="BQ6057" s="143" t="s">
        <v>17560</v>
      </c>
    </row>
    <row r="6058" spans="15:69" x14ac:dyDescent="0.25">
      <c r="O6058" s="225" t="str">
        <f t="shared" si="1305"/>
        <v/>
      </c>
      <c r="BF6058" s="141">
        <v>23027</v>
      </c>
      <c r="BG6058" s="142" t="s">
        <v>6602</v>
      </c>
      <c r="BH6058" s="141" t="s">
        <v>478</v>
      </c>
      <c r="BI6058" s="141" t="s">
        <v>186</v>
      </c>
      <c r="BJ6058" s="141" t="s">
        <v>6596</v>
      </c>
      <c r="BK6058" s="141" t="s">
        <v>6597</v>
      </c>
      <c r="BL6058" s="141" t="s">
        <v>6598</v>
      </c>
      <c r="BM6058" s="141">
        <v>46.76296</v>
      </c>
      <c r="BN6058" s="141">
        <v>-71.26661</v>
      </c>
      <c r="BO6058" s="141">
        <v>1982</v>
      </c>
      <c r="BP6058" s="143" t="s">
        <v>5414</v>
      </c>
      <c r="BQ6058" s="143" t="s">
        <v>17560</v>
      </c>
    </row>
    <row r="6059" spans="15:69" x14ac:dyDescent="0.25">
      <c r="O6059" s="225" t="str">
        <f t="shared" si="1305"/>
        <v/>
      </c>
      <c r="BF6059" s="141">
        <v>23027</v>
      </c>
      <c r="BG6059" s="142" t="s">
        <v>6606</v>
      </c>
      <c r="BH6059" s="141" t="s">
        <v>478</v>
      </c>
      <c r="BI6059" s="141" t="s">
        <v>186</v>
      </c>
      <c r="BJ6059" s="141" t="s">
        <v>5984</v>
      </c>
      <c r="BK6059" s="141" t="s">
        <v>6600</v>
      </c>
      <c r="BL6059" s="141" t="s">
        <v>6601</v>
      </c>
      <c r="BM6059" s="141">
        <v>46.772880000000001</v>
      </c>
      <c r="BN6059" s="141">
        <v>-71.247929999999997</v>
      </c>
      <c r="BO6059" s="141">
        <v>1980</v>
      </c>
      <c r="BP6059" s="143" t="s">
        <v>5414</v>
      </c>
      <c r="BQ6059" s="143" t="s">
        <v>17560</v>
      </c>
    </row>
    <row r="6060" spans="15:69" x14ac:dyDescent="0.25">
      <c r="O6060" s="225" t="str">
        <f t="shared" si="1305"/>
        <v/>
      </c>
      <c r="BF6060" s="141">
        <v>23027</v>
      </c>
      <c r="BG6060" s="142" t="s">
        <v>6610</v>
      </c>
      <c r="BH6060" s="141" t="s">
        <v>478</v>
      </c>
      <c r="BI6060" s="141" t="s">
        <v>186</v>
      </c>
      <c r="BJ6060" s="141" t="s">
        <v>6603</v>
      </c>
      <c r="BK6060" s="141" t="s">
        <v>6604</v>
      </c>
      <c r="BL6060" s="141" t="s">
        <v>6605</v>
      </c>
      <c r="BM6060" s="141">
        <v>46.791739999999997</v>
      </c>
      <c r="BN6060" s="141">
        <v>-71.238129999999998</v>
      </c>
      <c r="BO6060" s="141">
        <v>1928</v>
      </c>
      <c r="BP6060" s="143" t="s">
        <v>5414</v>
      </c>
      <c r="BQ6060" s="143" t="s">
        <v>17560</v>
      </c>
    </row>
    <row r="6061" spans="15:69" x14ac:dyDescent="0.25">
      <c r="O6061" s="225" t="str">
        <f t="shared" si="1305"/>
        <v/>
      </c>
      <c r="BF6061" s="141">
        <v>23027</v>
      </c>
      <c r="BG6061" s="142" t="s">
        <v>6614</v>
      </c>
      <c r="BH6061" s="141" t="s">
        <v>478</v>
      </c>
      <c r="BI6061" s="141" t="s">
        <v>186</v>
      </c>
      <c r="BJ6061" s="141" t="s">
        <v>6607</v>
      </c>
      <c r="BK6061" s="141" t="s">
        <v>6608</v>
      </c>
      <c r="BL6061" s="141" t="s">
        <v>6609</v>
      </c>
      <c r="BM6061" s="141">
        <v>46.766689999999997</v>
      </c>
      <c r="BN6061" s="141">
        <v>-71.261899999999997</v>
      </c>
      <c r="BO6061" s="141">
        <v>1920</v>
      </c>
      <c r="BP6061" s="143" t="s">
        <v>5414</v>
      </c>
      <c r="BQ6061" s="143" t="s">
        <v>17560</v>
      </c>
    </row>
    <row r="6062" spans="15:69" x14ac:dyDescent="0.25">
      <c r="O6062" s="225" t="str">
        <f t="shared" si="1305"/>
        <v/>
      </c>
      <c r="BF6062" s="141">
        <v>23027</v>
      </c>
      <c r="BG6062" s="142" t="s">
        <v>6617</v>
      </c>
      <c r="BH6062" s="141" t="s">
        <v>478</v>
      </c>
      <c r="BI6062" s="141" t="s">
        <v>186</v>
      </c>
      <c r="BJ6062" s="141" t="s">
        <v>6611</v>
      </c>
      <c r="BK6062" s="141" t="s">
        <v>6612</v>
      </c>
      <c r="BL6062" s="141" t="s">
        <v>6613</v>
      </c>
      <c r="BM6062" s="141">
        <v>46.793349999999997</v>
      </c>
      <c r="BN6062" s="141">
        <v>-71.238910000000004</v>
      </c>
      <c r="BO6062" s="141">
        <v>1939</v>
      </c>
      <c r="BP6062" s="143" t="s">
        <v>5414</v>
      </c>
      <c r="BQ6062" s="143" t="s">
        <v>17560</v>
      </c>
    </row>
    <row r="6063" spans="15:69" x14ac:dyDescent="0.25">
      <c r="O6063" s="225" t="str">
        <f t="shared" si="1305"/>
        <v/>
      </c>
      <c r="BF6063" s="141">
        <v>23027</v>
      </c>
      <c r="BG6063" s="142" t="s">
        <v>6620</v>
      </c>
      <c r="BH6063" s="141" t="s">
        <v>478</v>
      </c>
      <c r="BI6063" s="141" t="s">
        <v>186</v>
      </c>
      <c r="BJ6063" s="141" t="s">
        <v>6615</v>
      </c>
      <c r="BK6063" s="141" t="s">
        <v>6616</v>
      </c>
      <c r="BL6063" s="141" t="s">
        <v>6454</v>
      </c>
      <c r="BM6063" s="141">
        <v>46.786470000000001</v>
      </c>
      <c r="BN6063" s="141">
        <v>-71.257769999999994</v>
      </c>
      <c r="BO6063" s="141">
        <v>2009</v>
      </c>
      <c r="BP6063" s="143" t="s">
        <v>5414</v>
      </c>
      <c r="BQ6063" s="143" t="s">
        <v>17560</v>
      </c>
    </row>
    <row r="6064" spans="15:69" x14ac:dyDescent="0.25">
      <c r="O6064" s="225" t="str">
        <f t="shared" si="1305"/>
        <v/>
      </c>
      <c r="BF6064" s="141">
        <v>23027</v>
      </c>
      <c r="BG6064" s="142" t="s">
        <v>6622</v>
      </c>
      <c r="BH6064" s="141" t="s">
        <v>478</v>
      </c>
      <c r="BI6064" s="141" t="s">
        <v>186</v>
      </c>
      <c r="BJ6064" s="141" t="s">
        <v>6618</v>
      </c>
      <c r="BK6064" s="141" t="s">
        <v>6619</v>
      </c>
      <c r="BL6064" s="141" t="s">
        <v>6078</v>
      </c>
      <c r="BM6064" s="141">
        <v>46.791110000000003</v>
      </c>
      <c r="BN6064" s="141">
        <v>-71.26379</v>
      </c>
      <c r="BO6064" s="141">
        <v>1951</v>
      </c>
      <c r="BP6064" s="143" t="s">
        <v>5414</v>
      </c>
      <c r="BQ6064" s="143" t="s">
        <v>17560</v>
      </c>
    </row>
    <row r="6065" spans="15:69" x14ac:dyDescent="0.25">
      <c r="O6065" s="225" t="str">
        <f t="shared" si="1305"/>
        <v/>
      </c>
      <c r="BF6065" s="141">
        <v>23027</v>
      </c>
      <c r="BG6065" s="142" t="s">
        <v>6626</v>
      </c>
      <c r="BH6065" s="141" t="s">
        <v>478</v>
      </c>
      <c r="BI6065" s="141" t="s">
        <v>186</v>
      </c>
      <c r="BJ6065" s="141" t="s">
        <v>5715</v>
      </c>
      <c r="BK6065" s="141" t="s">
        <v>6621</v>
      </c>
      <c r="BL6065" s="141" t="s">
        <v>6078</v>
      </c>
      <c r="BM6065" s="141">
        <v>46.757249999999999</v>
      </c>
      <c r="BN6065" s="141">
        <v>-71.337590000000006</v>
      </c>
      <c r="BO6065" s="141">
        <v>2009</v>
      </c>
      <c r="BP6065" s="143" t="s">
        <v>5414</v>
      </c>
      <c r="BQ6065" s="143" t="s">
        <v>17560</v>
      </c>
    </row>
    <row r="6066" spans="15:69" x14ac:dyDescent="0.25">
      <c r="O6066" s="225" t="str">
        <f t="shared" si="1305"/>
        <v/>
      </c>
      <c r="BF6066" s="141">
        <v>23027</v>
      </c>
      <c r="BG6066" s="142" t="s">
        <v>6630</v>
      </c>
      <c r="BH6066" s="141" t="s">
        <v>478</v>
      </c>
      <c r="BI6066" s="141" t="s">
        <v>186</v>
      </c>
      <c r="BJ6066" s="141" t="s">
        <v>6623</v>
      </c>
      <c r="BK6066" s="141" t="s">
        <v>6624</v>
      </c>
      <c r="BL6066" s="141" t="s">
        <v>6625</v>
      </c>
      <c r="BM6066" s="141">
        <v>46.765000000000001</v>
      </c>
      <c r="BN6066" s="141">
        <v>-71.370750000000001</v>
      </c>
      <c r="BO6066" s="141">
        <v>2009</v>
      </c>
      <c r="BP6066" s="143" t="s">
        <v>5414</v>
      </c>
      <c r="BQ6066" s="143" t="s">
        <v>17560</v>
      </c>
    </row>
    <row r="6067" spans="15:69" x14ac:dyDescent="0.25">
      <c r="O6067" s="225" t="str">
        <f t="shared" si="1305"/>
        <v/>
      </c>
      <c r="BF6067" s="141">
        <v>23027</v>
      </c>
      <c r="BG6067" s="142" t="s">
        <v>6634</v>
      </c>
      <c r="BH6067" s="141" t="s">
        <v>478</v>
      </c>
      <c r="BI6067" s="141" t="s">
        <v>186</v>
      </c>
      <c r="BJ6067" s="141" t="s">
        <v>6627</v>
      </c>
      <c r="BK6067" s="141" t="s">
        <v>6628</v>
      </c>
      <c r="BL6067" s="141" t="s">
        <v>6629</v>
      </c>
      <c r="BM6067" s="141">
        <v>46.785249999999998</v>
      </c>
      <c r="BN6067" s="141">
        <v>-71.310329999999993</v>
      </c>
      <c r="BO6067" s="141">
        <v>2011</v>
      </c>
      <c r="BP6067" s="143" t="s">
        <v>5414</v>
      </c>
      <c r="BQ6067" s="143" t="s">
        <v>17560</v>
      </c>
    </row>
    <row r="6068" spans="15:69" x14ac:dyDescent="0.25">
      <c r="O6068" s="225" t="str">
        <f t="shared" si="1305"/>
        <v/>
      </c>
      <c r="BF6068" s="141">
        <v>23027</v>
      </c>
      <c r="BG6068" s="142" t="s">
        <v>6636</v>
      </c>
      <c r="BH6068" s="141" t="s">
        <v>478</v>
      </c>
      <c r="BI6068" s="141" t="s">
        <v>186</v>
      </c>
      <c r="BJ6068" s="141" t="s">
        <v>6631</v>
      </c>
      <c r="BK6068" s="141" t="s">
        <v>6632</v>
      </c>
      <c r="BL6068" s="141" t="s">
        <v>6633</v>
      </c>
      <c r="BM6068" s="141">
        <v>46.79307</v>
      </c>
      <c r="BN6068" s="141">
        <v>-71.289699999999996</v>
      </c>
      <c r="BO6068" s="141">
        <v>2010</v>
      </c>
      <c r="BP6068" s="143" t="s">
        <v>5414</v>
      </c>
      <c r="BQ6068" s="143" t="s">
        <v>17560</v>
      </c>
    </row>
    <row r="6069" spans="15:69" x14ac:dyDescent="0.25">
      <c r="O6069" s="225" t="str">
        <f t="shared" si="1305"/>
        <v/>
      </c>
      <c r="BF6069" s="141">
        <v>23027</v>
      </c>
      <c r="BG6069" s="142" t="s">
        <v>6639</v>
      </c>
      <c r="BH6069" s="141" t="s">
        <v>478</v>
      </c>
      <c r="BI6069" s="141" t="s">
        <v>186</v>
      </c>
      <c r="BJ6069" s="141" t="s">
        <v>6601</v>
      </c>
      <c r="BK6069" s="141" t="s">
        <v>6635</v>
      </c>
      <c r="BL6069" s="141" t="s">
        <v>6601</v>
      </c>
      <c r="BM6069" s="141">
        <v>46.778120000000001</v>
      </c>
      <c r="BN6069" s="141">
        <v>-71.24803</v>
      </c>
      <c r="BO6069" s="141">
        <v>2013</v>
      </c>
      <c r="BP6069" s="143" t="s">
        <v>5414</v>
      </c>
      <c r="BQ6069" s="143" t="s">
        <v>17560</v>
      </c>
    </row>
    <row r="6070" spans="15:69" x14ac:dyDescent="0.25">
      <c r="O6070" s="225" t="str">
        <f t="shared" si="1305"/>
        <v/>
      </c>
      <c r="BF6070" s="141">
        <v>23027</v>
      </c>
      <c r="BG6070" s="142" t="s">
        <v>6642</v>
      </c>
      <c r="BH6070" s="141" t="s">
        <v>478</v>
      </c>
      <c r="BI6070" s="141" t="s">
        <v>186</v>
      </c>
      <c r="BJ6070" s="141" t="s">
        <v>6637</v>
      </c>
      <c r="BK6070" s="141" t="s">
        <v>6638</v>
      </c>
      <c r="BL6070" s="141" t="s">
        <v>6609</v>
      </c>
      <c r="BM6070" s="141">
        <v>46.768859999999997</v>
      </c>
      <c r="BN6070" s="141">
        <v>-71.266350000000003</v>
      </c>
      <c r="BO6070" s="141">
        <v>1970</v>
      </c>
      <c r="BP6070" s="143" t="s">
        <v>5414</v>
      </c>
      <c r="BQ6070" s="143" t="s">
        <v>17560</v>
      </c>
    </row>
    <row r="6071" spans="15:69" x14ac:dyDescent="0.25">
      <c r="O6071" s="225" t="str">
        <f t="shared" si="1305"/>
        <v/>
      </c>
      <c r="BF6071" s="141">
        <v>23027</v>
      </c>
      <c r="BG6071" s="142" t="s">
        <v>6646</v>
      </c>
      <c r="BH6071" s="141" t="s">
        <v>478</v>
      </c>
      <c r="BI6071" s="141" t="s">
        <v>186</v>
      </c>
      <c r="BJ6071" s="141" t="s">
        <v>6640</v>
      </c>
      <c r="BK6071" s="141" t="s">
        <v>6641</v>
      </c>
      <c r="BL6071" s="141" t="s">
        <v>6078</v>
      </c>
      <c r="BM6071" s="141">
        <v>46.788269999999997</v>
      </c>
      <c r="BN6071" s="141">
        <v>-71.271940000000001</v>
      </c>
      <c r="BO6071" s="141">
        <v>1961</v>
      </c>
      <c r="BP6071" s="143" t="s">
        <v>5414</v>
      </c>
      <c r="BQ6071" s="143" t="s">
        <v>17560</v>
      </c>
    </row>
    <row r="6072" spans="15:69" x14ac:dyDescent="0.25">
      <c r="O6072" s="225" t="str">
        <f t="shared" si="1305"/>
        <v/>
      </c>
      <c r="BF6072" s="141">
        <v>23027</v>
      </c>
      <c r="BG6072" s="142" t="s">
        <v>6650</v>
      </c>
      <c r="BH6072" s="141" t="s">
        <v>478</v>
      </c>
      <c r="BI6072" s="141" t="s">
        <v>186</v>
      </c>
      <c r="BJ6072" s="141" t="s">
        <v>6643</v>
      </c>
      <c r="BK6072" s="141" t="s">
        <v>6644</v>
      </c>
      <c r="BL6072" s="141" t="s">
        <v>6645</v>
      </c>
      <c r="BM6072" s="141">
        <v>46.751570000000001</v>
      </c>
      <c r="BN6072" s="141">
        <v>-71.318269999999998</v>
      </c>
      <c r="BO6072" s="141">
        <v>1993</v>
      </c>
      <c r="BP6072" s="143" t="s">
        <v>5414</v>
      </c>
      <c r="BQ6072" s="143" t="s">
        <v>17560</v>
      </c>
    </row>
    <row r="6073" spans="15:69" x14ac:dyDescent="0.25">
      <c r="O6073" s="225" t="str">
        <f t="shared" si="1305"/>
        <v/>
      </c>
      <c r="BF6073" s="141">
        <v>23027</v>
      </c>
      <c r="BG6073" s="142" t="s">
        <v>7651</v>
      </c>
      <c r="BH6073" s="141" t="s">
        <v>478</v>
      </c>
      <c r="BI6073" s="141" t="s">
        <v>1268</v>
      </c>
      <c r="BJ6073" s="141" t="s">
        <v>7646</v>
      </c>
      <c r="BK6073" s="141" t="s">
        <v>7647</v>
      </c>
      <c r="BL6073" s="141" t="s">
        <v>7542</v>
      </c>
      <c r="BM6073" s="141">
        <v>46.76061</v>
      </c>
      <c r="BN6073" s="141">
        <v>-71.320800000000006</v>
      </c>
      <c r="BO6073" s="141">
        <v>1979</v>
      </c>
      <c r="BP6073" s="143" t="s">
        <v>23892</v>
      </c>
      <c r="BQ6073" s="143" t="s">
        <v>17560</v>
      </c>
    </row>
    <row r="6074" spans="15:69" x14ac:dyDescent="0.25">
      <c r="O6074" s="225" t="str">
        <f t="shared" si="1305"/>
        <v/>
      </c>
      <c r="BF6074" s="141">
        <v>23027</v>
      </c>
      <c r="BG6074" s="142" t="s">
        <v>7655</v>
      </c>
      <c r="BH6074" s="141" t="s">
        <v>478</v>
      </c>
      <c r="BI6074" s="141" t="s">
        <v>1268</v>
      </c>
      <c r="BJ6074" s="141" t="s">
        <v>7649</v>
      </c>
      <c r="BK6074" s="141" t="s">
        <v>7650</v>
      </c>
      <c r="BL6074" s="141" t="s">
        <v>7542</v>
      </c>
      <c r="BM6074" s="141">
        <v>46.769629999999999</v>
      </c>
      <c r="BN6074" s="141">
        <v>-71.306839999999994</v>
      </c>
      <c r="BO6074" s="141">
        <v>1979</v>
      </c>
      <c r="BP6074" s="143" t="s">
        <v>23892</v>
      </c>
      <c r="BQ6074" s="143" t="s">
        <v>17560</v>
      </c>
    </row>
    <row r="6075" spans="15:69" x14ac:dyDescent="0.25">
      <c r="O6075" s="225" t="str">
        <f t="shared" si="1305"/>
        <v/>
      </c>
      <c r="BF6075" s="141">
        <v>23027</v>
      </c>
      <c r="BG6075" s="142" t="s">
        <v>7658</v>
      </c>
      <c r="BH6075" s="141" t="s">
        <v>478</v>
      </c>
      <c r="BI6075" s="141" t="s">
        <v>1268</v>
      </c>
      <c r="BJ6075" s="141" t="s">
        <v>7652</v>
      </c>
      <c r="BK6075" s="141" t="s">
        <v>7653</v>
      </c>
      <c r="BL6075" s="141" t="s">
        <v>7654</v>
      </c>
      <c r="BM6075" s="141">
        <v>46.751989999999999</v>
      </c>
      <c r="BN6075" s="141">
        <v>-71.288830000000004</v>
      </c>
      <c r="BO6075" s="141">
        <v>1956</v>
      </c>
      <c r="BP6075" s="143" t="s">
        <v>23892</v>
      </c>
      <c r="BQ6075" s="143" t="s">
        <v>17560</v>
      </c>
    </row>
    <row r="6076" spans="15:69" x14ac:dyDescent="0.25">
      <c r="O6076" s="225" t="str">
        <f t="shared" si="1305"/>
        <v/>
      </c>
      <c r="BF6076" s="141">
        <v>23027</v>
      </c>
      <c r="BG6076" s="142" t="s">
        <v>7661</v>
      </c>
      <c r="BH6076" s="141" t="s">
        <v>478</v>
      </c>
      <c r="BI6076" s="141" t="s">
        <v>1268</v>
      </c>
      <c r="BJ6076" s="141" t="s">
        <v>7656</v>
      </c>
      <c r="BK6076" s="141" t="s">
        <v>7657</v>
      </c>
      <c r="BL6076" s="141" t="s">
        <v>7542</v>
      </c>
      <c r="BM6076" s="141">
        <v>46.772979999999997</v>
      </c>
      <c r="BN6076" s="141">
        <v>-71.301720000000003</v>
      </c>
      <c r="BO6076" s="141">
        <v>1979</v>
      </c>
      <c r="BP6076" s="143" t="s">
        <v>23892</v>
      </c>
      <c r="BQ6076" s="143" t="s">
        <v>17560</v>
      </c>
    </row>
    <row r="6077" spans="15:69" x14ac:dyDescent="0.25">
      <c r="O6077" s="225" t="str">
        <f t="shared" si="1305"/>
        <v/>
      </c>
      <c r="BF6077" s="141">
        <v>23027</v>
      </c>
      <c r="BG6077" s="142" t="s">
        <v>7664</v>
      </c>
      <c r="BH6077" s="141" t="s">
        <v>478</v>
      </c>
      <c r="BI6077" s="141" t="s">
        <v>1268</v>
      </c>
      <c r="BJ6077" s="141" t="s">
        <v>7659</v>
      </c>
      <c r="BK6077" s="141" t="s">
        <v>7660</v>
      </c>
      <c r="BL6077" s="141" t="s">
        <v>7542</v>
      </c>
      <c r="BM6077" s="141">
        <v>46.757579999999997</v>
      </c>
      <c r="BN6077" s="141">
        <v>-71.325190000000006</v>
      </c>
      <c r="BO6077" s="141">
        <v>1979</v>
      </c>
      <c r="BP6077" s="143" t="s">
        <v>23892</v>
      </c>
      <c r="BQ6077" s="143" t="s">
        <v>17560</v>
      </c>
    </row>
    <row r="6078" spans="15:69" x14ac:dyDescent="0.25">
      <c r="O6078" s="225" t="str">
        <f t="shared" si="1305"/>
        <v/>
      </c>
      <c r="BF6078" s="141">
        <v>23027</v>
      </c>
      <c r="BG6078" s="142" t="s">
        <v>7667</v>
      </c>
      <c r="BH6078" s="141" t="s">
        <v>478</v>
      </c>
      <c r="BI6078" s="141" t="s">
        <v>1268</v>
      </c>
      <c r="BJ6078" s="141" t="s">
        <v>7662</v>
      </c>
      <c r="BK6078" s="141" t="s">
        <v>7663</v>
      </c>
      <c r="BL6078" s="141" t="s">
        <v>7542</v>
      </c>
      <c r="BM6078" s="141">
        <v>46.755099999999999</v>
      </c>
      <c r="BN6078" s="141">
        <v>-71.329499999999996</v>
      </c>
      <c r="BO6078" s="141">
        <v>1979</v>
      </c>
      <c r="BP6078" s="143" t="s">
        <v>23892</v>
      </c>
      <c r="BQ6078" s="143" t="s">
        <v>17560</v>
      </c>
    </row>
    <row r="6079" spans="15:69" x14ac:dyDescent="0.25">
      <c r="O6079" s="225" t="str">
        <f t="shared" si="1305"/>
        <v/>
      </c>
      <c r="BF6079" s="141">
        <v>23027</v>
      </c>
      <c r="BG6079" s="142" t="s">
        <v>7671</v>
      </c>
      <c r="BH6079" s="141" t="s">
        <v>478</v>
      </c>
      <c r="BI6079" s="141" t="s">
        <v>1268</v>
      </c>
      <c r="BJ6079" s="141" t="s">
        <v>7665</v>
      </c>
      <c r="BK6079" s="141" t="s">
        <v>7666</v>
      </c>
      <c r="BL6079" s="141" t="s">
        <v>7542</v>
      </c>
      <c r="BM6079" s="141">
        <v>46.755710000000001</v>
      </c>
      <c r="BN6079" s="141">
        <v>-71.333910000000003</v>
      </c>
      <c r="BO6079" s="141">
        <v>1979</v>
      </c>
      <c r="BP6079" s="143" t="s">
        <v>23892</v>
      </c>
      <c r="BQ6079" s="143" t="s">
        <v>17560</v>
      </c>
    </row>
    <row r="6080" spans="15:69" x14ac:dyDescent="0.25">
      <c r="O6080" s="225" t="str">
        <f t="shared" si="1305"/>
        <v/>
      </c>
      <c r="BF6080" s="141">
        <v>23027</v>
      </c>
      <c r="BG6080" s="142" t="s">
        <v>7674</v>
      </c>
      <c r="BH6080" s="141" t="s">
        <v>478</v>
      </c>
      <c r="BI6080" s="141" t="s">
        <v>1268</v>
      </c>
      <c r="BJ6080" s="141" t="s">
        <v>7668</v>
      </c>
      <c r="BK6080" s="141" t="s">
        <v>7669</v>
      </c>
      <c r="BL6080" s="141" t="s">
        <v>7670</v>
      </c>
      <c r="BM6080" s="141">
        <v>46.75956</v>
      </c>
      <c r="BN6080" s="141">
        <v>-71.331299999999999</v>
      </c>
      <c r="BO6080" s="141">
        <v>1977</v>
      </c>
      <c r="BP6080" s="143" t="s">
        <v>23892</v>
      </c>
      <c r="BQ6080" s="143" t="s">
        <v>17560</v>
      </c>
    </row>
    <row r="6081" spans="15:69" x14ac:dyDescent="0.25">
      <c r="O6081" s="225" t="str">
        <f t="shared" si="1305"/>
        <v/>
      </c>
      <c r="BF6081" s="141">
        <v>23027</v>
      </c>
      <c r="BG6081" s="142" t="s">
        <v>7677</v>
      </c>
      <c r="BH6081" s="141" t="s">
        <v>478</v>
      </c>
      <c r="BI6081" s="141" t="s">
        <v>1268</v>
      </c>
      <c r="BJ6081" s="141" t="s">
        <v>7672</v>
      </c>
      <c r="BK6081" s="141" t="s">
        <v>7673</v>
      </c>
      <c r="BL6081" s="141" t="s">
        <v>7670</v>
      </c>
      <c r="BM6081" s="141">
        <v>46.75732</v>
      </c>
      <c r="BN6081" s="141">
        <v>-71.333240000000004</v>
      </c>
      <c r="BO6081" s="141">
        <v>1977</v>
      </c>
      <c r="BP6081" s="143" t="s">
        <v>23892</v>
      </c>
      <c r="BQ6081" s="143" t="s">
        <v>17560</v>
      </c>
    </row>
    <row r="6082" spans="15:69" x14ac:dyDescent="0.25">
      <c r="O6082" s="225" t="str">
        <f t="shared" si="1305"/>
        <v/>
      </c>
      <c r="BF6082" s="141">
        <v>23027</v>
      </c>
      <c r="BG6082" s="142" t="s">
        <v>7680</v>
      </c>
      <c r="BH6082" s="141" t="s">
        <v>478</v>
      </c>
      <c r="BI6082" s="141" t="s">
        <v>1268</v>
      </c>
      <c r="BJ6082" s="141" t="s">
        <v>7675</v>
      </c>
      <c r="BK6082" s="141" t="s">
        <v>7676</v>
      </c>
      <c r="BL6082" s="141" t="s">
        <v>6078</v>
      </c>
      <c r="BM6082" s="141">
        <v>46.774859999999997</v>
      </c>
      <c r="BN6082" s="141">
        <v>-71.312799999999996</v>
      </c>
      <c r="BO6082" s="141">
        <v>1956</v>
      </c>
      <c r="BP6082" s="143" t="s">
        <v>23892</v>
      </c>
      <c r="BQ6082" s="143" t="s">
        <v>17560</v>
      </c>
    </row>
    <row r="6083" spans="15:69" x14ac:dyDescent="0.25">
      <c r="O6083" s="225" t="str">
        <f t="shared" si="1305"/>
        <v/>
      </c>
      <c r="BF6083" s="141">
        <v>23027</v>
      </c>
      <c r="BG6083" s="142" t="s">
        <v>8379</v>
      </c>
      <c r="BH6083" s="141" t="s">
        <v>478</v>
      </c>
      <c r="BI6083" s="141" t="s">
        <v>1268</v>
      </c>
      <c r="BJ6083" s="141" t="s">
        <v>8373</v>
      </c>
      <c r="BK6083" s="141" t="s">
        <v>8374</v>
      </c>
      <c r="BL6083" s="141"/>
      <c r="BM6083" s="141">
        <v>46.861170000000001</v>
      </c>
      <c r="BN6083" s="141">
        <v>-71.409909999999996</v>
      </c>
      <c r="BO6083" s="141">
        <v>2009</v>
      </c>
      <c r="BP6083" s="143" t="s">
        <v>23892</v>
      </c>
      <c r="BQ6083" s="143" t="s">
        <v>17560</v>
      </c>
    </row>
    <row r="6084" spans="15:69" x14ac:dyDescent="0.25">
      <c r="O6084" s="225" t="str">
        <f t="shared" si="1305"/>
        <v/>
      </c>
      <c r="BF6084" s="141">
        <v>23027</v>
      </c>
      <c r="BG6084" s="142" t="s">
        <v>8382</v>
      </c>
      <c r="BH6084" s="141" t="s">
        <v>478</v>
      </c>
      <c r="BI6084" s="141" t="s">
        <v>1268</v>
      </c>
      <c r="BJ6084" s="141" t="s">
        <v>8376</v>
      </c>
      <c r="BK6084" s="141" t="s">
        <v>8377</v>
      </c>
      <c r="BL6084" s="141" t="s">
        <v>8378</v>
      </c>
      <c r="BM6084" s="141">
        <v>46.861170000000001</v>
      </c>
      <c r="BN6084" s="141">
        <v>-71.410589999999999</v>
      </c>
      <c r="BO6084" s="141">
        <v>2009</v>
      </c>
      <c r="BP6084" s="143" t="s">
        <v>23892</v>
      </c>
      <c r="BQ6084" s="143" t="s">
        <v>17560</v>
      </c>
    </row>
    <row r="6085" spans="15:69" x14ac:dyDescent="0.25">
      <c r="O6085" s="225" t="str">
        <f t="shared" si="1305"/>
        <v/>
      </c>
      <c r="BF6085" s="141">
        <v>23027</v>
      </c>
      <c r="BG6085" s="142" t="s">
        <v>8385</v>
      </c>
      <c r="BH6085" s="141" t="s">
        <v>478</v>
      </c>
      <c r="BI6085" s="141" t="s">
        <v>1268</v>
      </c>
      <c r="BJ6085" s="141" t="s">
        <v>8380</v>
      </c>
      <c r="BK6085" s="141" t="s">
        <v>8381</v>
      </c>
      <c r="BL6085" s="141"/>
      <c r="BM6085" s="141">
        <v>46.861490000000003</v>
      </c>
      <c r="BN6085" s="141">
        <v>-71.413120000000006</v>
      </c>
      <c r="BO6085" s="141">
        <v>2009</v>
      </c>
      <c r="BP6085" s="143" t="s">
        <v>23892</v>
      </c>
      <c r="BQ6085" s="143" t="s">
        <v>17560</v>
      </c>
    </row>
    <row r="6086" spans="15:69" x14ac:dyDescent="0.25">
      <c r="O6086" s="225" t="str">
        <f t="shared" si="1305"/>
        <v/>
      </c>
      <c r="BF6086" s="141">
        <v>23027</v>
      </c>
      <c r="BG6086" s="142" t="s">
        <v>8388</v>
      </c>
      <c r="BH6086" s="141" t="s">
        <v>478</v>
      </c>
      <c r="BI6086" s="141" t="s">
        <v>1268</v>
      </c>
      <c r="BJ6086" s="141" t="s">
        <v>8383</v>
      </c>
      <c r="BK6086" s="141" t="s">
        <v>8384</v>
      </c>
      <c r="BL6086" s="141" t="s">
        <v>8197</v>
      </c>
      <c r="BM6086" s="141">
        <v>46.861820000000002</v>
      </c>
      <c r="BN6086" s="141">
        <v>-71.414460000000005</v>
      </c>
      <c r="BO6086" s="141">
        <v>2009</v>
      </c>
      <c r="BP6086" s="143" t="s">
        <v>23892</v>
      </c>
      <c r="BQ6086" s="143" t="s">
        <v>17560</v>
      </c>
    </row>
    <row r="6087" spans="15:69" x14ac:dyDescent="0.25">
      <c r="O6087" s="225" t="str">
        <f t="shared" si="1305"/>
        <v/>
      </c>
      <c r="BF6087" s="141">
        <v>23027</v>
      </c>
      <c r="BG6087" s="142" t="s">
        <v>8391</v>
      </c>
      <c r="BH6087" s="141" t="s">
        <v>478</v>
      </c>
      <c r="BI6087" s="141" t="s">
        <v>1268</v>
      </c>
      <c r="BJ6087" s="141" t="s">
        <v>8386</v>
      </c>
      <c r="BK6087" s="141" t="s">
        <v>8387</v>
      </c>
      <c r="BL6087" s="141" t="s">
        <v>6947</v>
      </c>
      <c r="BM6087" s="141">
        <v>46.867550000000001</v>
      </c>
      <c r="BN6087" s="141">
        <v>-71.437100000000001</v>
      </c>
      <c r="BO6087" s="141">
        <v>2007</v>
      </c>
      <c r="BP6087" s="143" t="s">
        <v>23892</v>
      </c>
      <c r="BQ6087" s="143" t="s">
        <v>17560</v>
      </c>
    </row>
    <row r="6088" spans="15:69" x14ac:dyDescent="0.25">
      <c r="O6088" s="225" t="str">
        <f t="shared" si="1305"/>
        <v/>
      </c>
      <c r="BF6088" s="141">
        <v>23027</v>
      </c>
      <c r="BG6088" s="142" t="s">
        <v>8395</v>
      </c>
      <c r="BH6088" s="141" t="s">
        <v>478</v>
      </c>
      <c r="BI6088" s="141" t="s">
        <v>1268</v>
      </c>
      <c r="BJ6088" s="141" t="s">
        <v>8389</v>
      </c>
      <c r="BK6088" s="141" t="s">
        <v>8390</v>
      </c>
      <c r="BL6088" s="141" t="s">
        <v>8197</v>
      </c>
      <c r="BM6088" s="141">
        <v>46.871519999999997</v>
      </c>
      <c r="BN6088" s="141">
        <v>-71.452889999999996</v>
      </c>
      <c r="BO6088" s="141">
        <v>2008</v>
      </c>
      <c r="BP6088" s="143" t="s">
        <v>23892</v>
      </c>
      <c r="BQ6088" s="143" t="s">
        <v>17560</v>
      </c>
    </row>
    <row r="6089" spans="15:69" x14ac:dyDescent="0.25">
      <c r="O6089" s="225" t="str">
        <f t="shared" si="1305"/>
        <v/>
      </c>
      <c r="BF6089" s="141">
        <v>23027</v>
      </c>
      <c r="BG6089" s="142" t="s">
        <v>8398</v>
      </c>
      <c r="BH6089" s="141" t="s">
        <v>478</v>
      </c>
      <c r="BI6089" s="141" t="s">
        <v>1268</v>
      </c>
      <c r="BJ6089" s="141" t="s">
        <v>8392</v>
      </c>
      <c r="BK6089" s="141" t="s">
        <v>8393</v>
      </c>
      <c r="BL6089" s="141" t="s">
        <v>8394</v>
      </c>
      <c r="BM6089" s="141">
        <v>46.760599999999997</v>
      </c>
      <c r="BN6089" s="141">
        <v>-71.364760000000004</v>
      </c>
      <c r="BO6089" s="141">
        <v>2009</v>
      </c>
      <c r="BP6089" s="143" t="s">
        <v>23892</v>
      </c>
      <c r="BQ6089" s="143" t="s">
        <v>17560</v>
      </c>
    </row>
    <row r="6090" spans="15:69" x14ac:dyDescent="0.25">
      <c r="O6090" s="225" t="str">
        <f t="shared" si="1305"/>
        <v/>
      </c>
      <c r="BF6090" s="141">
        <v>23027</v>
      </c>
      <c r="BG6090" s="142" t="s">
        <v>8401</v>
      </c>
      <c r="BH6090" s="141" t="s">
        <v>478</v>
      </c>
      <c r="BI6090" s="141" t="s">
        <v>1268</v>
      </c>
      <c r="BJ6090" s="141" t="s">
        <v>8396</v>
      </c>
      <c r="BK6090" s="141" t="s">
        <v>8397</v>
      </c>
      <c r="BL6090" s="141" t="s">
        <v>6629</v>
      </c>
      <c r="BM6090" s="141">
        <v>46.784880000000001</v>
      </c>
      <c r="BN6090" s="141">
        <v>-71.321789999999993</v>
      </c>
      <c r="BO6090" s="141">
        <v>2010</v>
      </c>
      <c r="BP6090" s="143" t="s">
        <v>23892</v>
      </c>
      <c r="BQ6090" s="143" t="s">
        <v>17560</v>
      </c>
    </row>
    <row r="6091" spans="15:69" x14ac:dyDescent="0.25">
      <c r="O6091" s="225" t="str">
        <f t="shared" si="1305"/>
        <v/>
      </c>
      <c r="BF6091" s="141">
        <v>23027</v>
      </c>
      <c r="BG6091" s="142" t="s">
        <v>8404</v>
      </c>
      <c r="BH6091" s="141" t="s">
        <v>478</v>
      </c>
      <c r="BI6091" s="141" t="s">
        <v>1268</v>
      </c>
      <c r="BJ6091" s="141" t="s">
        <v>8399</v>
      </c>
      <c r="BK6091" s="141" t="s">
        <v>8400</v>
      </c>
      <c r="BL6091" s="141" t="s">
        <v>6629</v>
      </c>
      <c r="BM6091" s="141">
        <v>46.778840000000002</v>
      </c>
      <c r="BN6091" s="141">
        <v>-71.332530000000006</v>
      </c>
      <c r="BO6091" s="141">
        <v>2010</v>
      </c>
      <c r="BP6091" s="143" t="s">
        <v>23892</v>
      </c>
      <c r="BQ6091" s="143" t="s">
        <v>17560</v>
      </c>
    </row>
    <row r="6092" spans="15:69" x14ac:dyDescent="0.25">
      <c r="O6092" s="225" t="str">
        <f t="shared" si="1305"/>
        <v/>
      </c>
      <c r="BF6092" s="141">
        <v>23027</v>
      </c>
      <c r="BG6092" s="142" t="s">
        <v>8407</v>
      </c>
      <c r="BH6092" s="141" t="s">
        <v>478</v>
      </c>
      <c r="BI6092" s="141" t="s">
        <v>1268</v>
      </c>
      <c r="BJ6092" s="141" t="s">
        <v>8402</v>
      </c>
      <c r="BK6092" s="141" t="s">
        <v>8403</v>
      </c>
      <c r="BL6092" s="141" t="s">
        <v>6629</v>
      </c>
      <c r="BM6092" s="141">
        <v>46.779150000000001</v>
      </c>
      <c r="BN6092" s="141">
        <v>-71.332269999999994</v>
      </c>
      <c r="BO6092" s="141">
        <v>2011</v>
      </c>
      <c r="BP6092" s="143" t="s">
        <v>23892</v>
      </c>
      <c r="BQ6092" s="143" t="s">
        <v>17560</v>
      </c>
    </row>
    <row r="6093" spans="15:69" x14ac:dyDescent="0.25">
      <c r="O6093" s="225" t="str">
        <f t="shared" si="1305"/>
        <v/>
      </c>
      <c r="BF6093" s="141">
        <v>23027</v>
      </c>
      <c r="BG6093" s="142" t="s">
        <v>8410</v>
      </c>
      <c r="BH6093" s="141" t="s">
        <v>478</v>
      </c>
      <c r="BI6093" s="141" t="s">
        <v>1268</v>
      </c>
      <c r="BJ6093" s="141" t="s">
        <v>8405</v>
      </c>
      <c r="BK6093" s="141" t="s">
        <v>8406</v>
      </c>
      <c r="BL6093" s="141" t="s">
        <v>6629</v>
      </c>
      <c r="BM6093" s="141">
        <v>46.779449999999997</v>
      </c>
      <c r="BN6093" s="141">
        <v>-71.332120000000003</v>
      </c>
      <c r="BO6093" s="141">
        <v>2011</v>
      </c>
      <c r="BP6093" s="143" t="s">
        <v>23892</v>
      </c>
      <c r="BQ6093" s="143" t="s">
        <v>17560</v>
      </c>
    </row>
    <row r="6094" spans="15:69" x14ac:dyDescent="0.25">
      <c r="O6094" s="225" t="str">
        <f t="shared" ref="O6094:O6157" si="1306">IF(OR(B6094="",C6094="",G6094="",H6094="",I6094="",AND(J6094="",BW6094=FALSE),AND(K6094="",BX6094=FALSE),AND(L6094="",BY6094=FALSE),AND(M6094="",BZ6094=FALSE)),"",(IF(AND(100&gt;=CG6094,CG6094&gt;80),"A",IF(AND(80&gt;=CG6094,CG6094&gt;60),"B",IF(AND(60&gt;=CG6094,CG6094&gt;40),"C",IF(AND(40&gt;=CG6094,CG6094&gt;20),"D","E"))))))</f>
        <v/>
      </c>
      <c r="BF6094" s="141">
        <v>23027</v>
      </c>
      <c r="BG6094" s="142" t="s">
        <v>8413</v>
      </c>
      <c r="BH6094" s="141" t="s">
        <v>478</v>
      </c>
      <c r="BI6094" s="141" t="s">
        <v>1268</v>
      </c>
      <c r="BJ6094" s="141" t="s">
        <v>8408</v>
      </c>
      <c r="BK6094" s="141" t="s">
        <v>8409</v>
      </c>
      <c r="BL6094" s="141" t="s">
        <v>6629</v>
      </c>
      <c r="BM6094" s="141">
        <v>46.784869999999998</v>
      </c>
      <c r="BN6094" s="141">
        <v>-71.311719999999994</v>
      </c>
      <c r="BO6094" s="141">
        <v>2011</v>
      </c>
      <c r="BP6094" s="143" t="s">
        <v>23892</v>
      </c>
      <c r="BQ6094" s="143" t="s">
        <v>17560</v>
      </c>
    </row>
    <row r="6095" spans="15:69" x14ac:dyDescent="0.25">
      <c r="O6095" s="225" t="str">
        <f t="shared" si="1306"/>
        <v/>
      </c>
      <c r="BF6095" s="141">
        <v>23027</v>
      </c>
      <c r="BG6095" s="142" t="s">
        <v>8417</v>
      </c>
      <c r="BH6095" s="141" t="s">
        <v>478</v>
      </c>
      <c r="BI6095" s="141" t="s">
        <v>1268</v>
      </c>
      <c r="BJ6095" s="141" t="s">
        <v>8411</v>
      </c>
      <c r="BK6095" s="141" t="s">
        <v>8412</v>
      </c>
      <c r="BL6095" s="141" t="s">
        <v>7197</v>
      </c>
      <c r="BM6095" s="141">
        <v>46.852119999999999</v>
      </c>
      <c r="BN6095" s="141">
        <v>-71.405690000000007</v>
      </c>
      <c r="BO6095" s="141">
        <v>2014</v>
      </c>
      <c r="BP6095" s="143" t="s">
        <v>23892</v>
      </c>
      <c r="BQ6095" s="143" t="s">
        <v>17560</v>
      </c>
    </row>
    <row r="6096" spans="15:69" x14ac:dyDescent="0.25">
      <c r="O6096" s="225" t="str">
        <f t="shared" si="1306"/>
        <v/>
      </c>
      <c r="BF6096" s="141">
        <v>23027</v>
      </c>
      <c r="BG6096" s="142" t="s">
        <v>8420</v>
      </c>
      <c r="BH6096" s="141" t="s">
        <v>478</v>
      </c>
      <c r="BI6096" s="141" t="s">
        <v>1268</v>
      </c>
      <c r="BJ6096" s="141" t="s">
        <v>8414</v>
      </c>
      <c r="BK6096" s="141" t="s">
        <v>8415</v>
      </c>
      <c r="BL6096" s="141" t="s">
        <v>8416</v>
      </c>
      <c r="BM6096" s="141">
        <v>46.75817</v>
      </c>
      <c r="BN6096" s="141">
        <v>-71.392949999999999</v>
      </c>
      <c r="BO6096" s="141">
        <v>1990</v>
      </c>
      <c r="BP6096" s="143" t="s">
        <v>23892</v>
      </c>
      <c r="BQ6096" s="143" t="s">
        <v>17560</v>
      </c>
    </row>
    <row r="6097" spans="15:69" x14ac:dyDescent="0.25">
      <c r="O6097" s="225" t="str">
        <f t="shared" si="1306"/>
        <v/>
      </c>
      <c r="BF6097" s="141">
        <v>23027</v>
      </c>
      <c r="BG6097" s="142" t="s">
        <v>8423</v>
      </c>
      <c r="BH6097" s="141" t="s">
        <v>478</v>
      </c>
      <c r="BI6097" s="141" t="s">
        <v>1268</v>
      </c>
      <c r="BJ6097" s="141" t="s">
        <v>8418</v>
      </c>
      <c r="BK6097" s="141" t="s">
        <v>8419</v>
      </c>
      <c r="BL6097" s="141" t="s">
        <v>6325</v>
      </c>
      <c r="BM6097" s="141">
        <v>46.736339999999998</v>
      </c>
      <c r="BN6097" s="141">
        <v>-71.368229999999997</v>
      </c>
      <c r="BO6097" s="141">
        <v>1978</v>
      </c>
      <c r="BP6097" s="143" t="s">
        <v>23892</v>
      </c>
      <c r="BQ6097" s="143" t="s">
        <v>17560</v>
      </c>
    </row>
    <row r="6098" spans="15:69" x14ac:dyDescent="0.25">
      <c r="O6098" s="225" t="str">
        <f t="shared" si="1306"/>
        <v/>
      </c>
      <c r="BF6098" s="141">
        <v>23027</v>
      </c>
      <c r="BG6098" s="142" t="s">
        <v>8427</v>
      </c>
      <c r="BH6098" s="141" t="s">
        <v>478</v>
      </c>
      <c r="BI6098" s="141" t="s">
        <v>1268</v>
      </c>
      <c r="BJ6098" s="141" t="s">
        <v>8421</v>
      </c>
      <c r="BK6098" s="141" t="s">
        <v>8422</v>
      </c>
      <c r="BL6098" s="141" t="s">
        <v>1758</v>
      </c>
      <c r="BM6098" s="141">
        <v>46.763840000000002</v>
      </c>
      <c r="BN6098" s="141">
        <v>-71.401079999999993</v>
      </c>
      <c r="BO6098" s="141">
        <v>1972</v>
      </c>
      <c r="BP6098" s="143" t="s">
        <v>23892</v>
      </c>
      <c r="BQ6098" s="143" t="s">
        <v>17560</v>
      </c>
    </row>
    <row r="6099" spans="15:69" x14ac:dyDescent="0.25">
      <c r="O6099" s="225" t="str">
        <f t="shared" si="1306"/>
        <v/>
      </c>
      <c r="BF6099" s="141">
        <v>23027</v>
      </c>
      <c r="BG6099" s="142" t="s">
        <v>8430</v>
      </c>
      <c r="BH6099" s="141" t="s">
        <v>478</v>
      </c>
      <c r="BI6099" s="141" t="s">
        <v>1268</v>
      </c>
      <c r="BJ6099" s="141" t="s">
        <v>8424</v>
      </c>
      <c r="BK6099" s="141" t="s">
        <v>8425</v>
      </c>
      <c r="BL6099" s="141" t="s">
        <v>8426</v>
      </c>
      <c r="BM6099" s="141">
        <v>46.761000000000003</v>
      </c>
      <c r="BN6099" s="141">
        <v>-71.407340000000005</v>
      </c>
      <c r="BO6099" s="141">
        <v>1972</v>
      </c>
      <c r="BP6099" s="143" t="s">
        <v>23892</v>
      </c>
      <c r="BQ6099" s="143" t="s">
        <v>17560</v>
      </c>
    </row>
    <row r="6100" spans="15:69" x14ac:dyDescent="0.25">
      <c r="O6100" s="225" t="str">
        <f t="shared" si="1306"/>
        <v/>
      </c>
      <c r="BF6100" s="141">
        <v>23027</v>
      </c>
      <c r="BG6100" s="142" t="s">
        <v>8433</v>
      </c>
      <c r="BH6100" s="141" t="s">
        <v>478</v>
      </c>
      <c r="BI6100" s="141" t="s">
        <v>1268</v>
      </c>
      <c r="BJ6100" s="141" t="s">
        <v>26604</v>
      </c>
      <c r="BK6100" s="141" t="s">
        <v>26605</v>
      </c>
      <c r="BL6100" s="141" t="s">
        <v>3617</v>
      </c>
      <c r="BM6100" s="141">
        <v>46.795969999999997</v>
      </c>
      <c r="BN6100" s="141">
        <v>-71.35324</v>
      </c>
      <c r="BO6100" s="141">
        <v>2005</v>
      </c>
      <c r="BP6100" s="143" t="s">
        <v>23892</v>
      </c>
      <c r="BQ6100" s="143" t="s">
        <v>17560</v>
      </c>
    </row>
    <row r="6101" spans="15:69" x14ac:dyDescent="0.25">
      <c r="O6101" s="225" t="str">
        <f t="shared" si="1306"/>
        <v/>
      </c>
      <c r="BF6101" s="141">
        <v>23027</v>
      </c>
      <c r="BG6101" s="142" t="s">
        <v>8435</v>
      </c>
      <c r="BH6101" s="141" t="s">
        <v>478</v>
      </c>
      <c r="BI6101" s="141" t="s">
        <v>1268</v>
      </c>
      <c r="BJ6101" s="141"/>
      <c r="BK6101" s="141" t="s">
        <v>8428</v>
      </c>
      <c r="BL6101" s="141" t="s">
        <v>8429</v>
      </c>
      <c r="BM6101" s="141">
        <v>46.894309999999997</v>
      </c>
      <c r="BN6101" s="141">
        <v>-71.18356</v>
      </c>
      <c r="BO6101" s="141">
        <v>1986</v>
      </c>
      <c r="BP6101" s="143" t="s">
        <v>23892</v>
      </c>
      <c r="BQ6101" s="143" t="s">
        <v>17560</v>
      </c>
    </row>
    <row r="6102" spans="15:69" x14ac:dyDescent="0.25">
      <c r="O6102" s="225" t="str">
        <f t="shared" si="1306"/>
        <v/>
      </c>
      <c r="BF6102" s="141">
        <v>23027</v>
      </c>
      <c r="BG6102" s="142" t="s">
        <v>6874</v>
      </c>
      <c r="BH6102" s="141" t="s">
        <v>478</v>
      </c>
      <c r="BI6102" s="141" t="s">
        <v>1268</v>
      </c>
      <c r="BJ6102" s="141"/>
      <c r="BK6102" s="141" t="s">
        <v>8431</v>
      </c>
      <c r="BL6102" s="141" t="s">
        <v>8432</v>
      </c>
      <c r="BM6102" s="141">
        <v>46.811329999999998</v>
      </c>
      <c r="BN6102" s="141">
        <v>-71.217230000000001</v>
      </c>
      <c r="BO6102" s="141">
        <v>1875</v>
      </c>
      <c r="BP6102" s="143" t="s">
        <v>23892</v>
      </c>
      <c r="BQ6102" s="143" t="s">
        <v>17560</v>
      </c>
    </row>
    <row r="6103" spans="15:69" x14ac:dyDescent="0.25">
      <c r="O6103" s="225" t="str">
        <f t="shared" si="1306"/>
        <v/>
      </c>
      <c r="BF6103" s="141">
        <v>23027</v>
      </c>
      <c r="BG6103" s="142" t="s">
        <v>6877</v>
      </c>
      <c r="BH6103" s="141" t="s">
        <v>478</v>
      </c>
      <c r="BI6103" s="141" t="s">
        <v>1268</v>
      </c>
      <c r="BJ6103" s="141"/>
      <c r="BK6103" s="141" t="s">
        <v>8434</v>
      </c>
      <c r="BL6103" s="141"/>
      <c r="BM6103" s="141">
        <v>46.813020000000002</v>
      </c>
      <c r="BN6103" s="141">
        <v>-71.218450000000004</v>
      </c>
      <c r="BO6103" s="141">
        <v>1900</v>
      </c>
      <c r="BP6103" s="143" t="s">
        <v>23892</v>
      </c>
      <c r="BQ6103" s="143" t="s">
        <v>17560</v>
      </c>
    </row>
    <row r="6104" spans="15:69" x14ac:dyDescent="0.25">
      <c r="O6104" s="225" t="str">
        <f t="shared" si="1306"/>
        <v/>
      </c>
      <c r="BF6104" s="141">
        <v>23027</v>
      </c>
      <c r="BG6104" s="142" t="s">
        <v>6880</v>
      </c>
      <c r="BH6104" s="141" t="s">
        <v>478</v>
      </c>
      <c r="BI6104" s="141" t="s">
        <v>1268</v>
      </c>
      <c r="BJ6104" s="141"/>
      <c r="BK6104" s="141" t="s">
        <v>8436</v>
      </c>
      <c r="BL6104" s="141" t="s">
        <v>8437</v>
      </c>
      <c r="BM6104" s="141">
        <v>46.817340000000002</v>
      </c>
      <c r="BN6104" s="141">
        <v>-71.21763</v>
      </c>
      <c r="BO6104" s="141">
        <v>1980</v>
      </c>
      <c r="BP6104" s="143" t="s">
        <v>23892</v>
      </c>
      <c r="BQ6104" s="143" t="s">
        <v>17560</v>
      </c>
    </row>
    <row r="6105" spans="15:69" x14ac:dyDescent="0.25">
      <c r="O6105" s="225" t="str">
        <f t="shared" si="1306"/>
        <v/>
      </c>
      <c r="BF6105" s="141">
        <v>23027</v>
      </c>
      <c r="BG6105" s="142" t="s">
        <v>6883</v>
      </c>
      <c r="BH6105" s="141" t="s">
        <v>478</v>
      </c>
      <c r="BI6105" s="141" t="s">
        <v>1268</v>
      </c>
      <c r="BJ6105" s="141"/>
      <c r="BK6105" s="141" t="s">
        <v>6875</v>
      </c>
      <c r="BL6105" s="141" t="s">
        <v>6876</v>
      </c>
      <c r="BM6105" s="141">
        <v>46.79945</v>
      </c>
      <c r="BN6105" s="141">
        <v>-71.215620000000001</v>
      </c>
      <c r="BO6105" s="141">
        <v>1915</v>
      </c>
      <c r="BP6105" s="143" t="s">
        <v>23892</v>
      </c>
      <c r="BQ6105" s="143" t="s">
        <v>17560</v>
      </c>
    </row>
    <row r="6106" spans="15:69" x14ac:dyDescent="0.25">
      <c r="O6106" s="225" t="str">
        <f t="shared" si="1306"/>
        <v/>
      </c>
      <c r="BF6106" s="141">
        <v>23027</v>
      </c>
      <c r="BG6106" s="142" t="s">
        <v>6885</v>
      </c>
      <c r="BH6106" s="141" t="s">
        <v>478</v>
      </c>
      <c r="BI6106" s="141" t="s">
        <v>1268</v>
      </c>
      <c r="BJ6106" s="141"/>
      <c r="BK6106" s="141" t="s">
        <v>6878</v>
      </c>
      <c r="BL6106" s="141" t="s">
        <v>6879</v>
      </c>
      <c r="BM6106" s="141">
        <v>46.810250000000003</v>
      </c>
      <c r="BN6106" s="141">
        <v>-71.225769999999997</v>
      </c>
      <c r="BO6106" s="141">
        <v>2006</v>
      </c>
      <c r="BP6106" s="143" t="s">
        <v>23892</v>
      </c>
      <c r="BQ6106" s="143" t="s">
        <v>17560</v>
      </c>
    </row>
    <row r="6107" spans="15:69" x14ac:dyDescent="0.25">
      <c r="O6107" s="225" t="str">
        <f t="shared" si="1306"/>
        <v/>
      </c>
      <c r="BF6107" s="141">
        <v>23027</v>
      </c>
      <c r="BG6107" s="142" t="s">
        <v>6887</v>
      </c>
      <c r="BH6107" s="141" t="s">
        <v>478</v>
      </c>
      <c r="BI6107" s="141" t="s">
        <v>1268</v>
      </c>
      <c r="BJ6107" s="141"/>
      <c r="BK6107" s="141" t="s">
        <v>6881</v>
      </c>
      <c r="BL6107" s="141" t="s">
        <v>6882</v>
      </c>
      <c r="BM6107" s="141">
        <v>46.809249999999999</v>
      </c>
      <c r="BN6107" s="141">
        <v>-71.229219999999998</v>
      </c>
      <c r="BO6107" s="141">
        <v>1970</v>
      </c>
      <c r="BP6107" s="143" t="s">
        <v>23892</v>
      </c>
      <c r="BQ6107" s="143" t="s">
        <v>17560</v>
      </c>
    </row>
    <row r="6108" spans="15:69" x14ac:dyDescent="0.25">
      <c r="O6108" s="225" t="str">
        <f t="shared" si="1306"/>
        <v/>
      </c>
      <c r="BF6108" s="141">
        <v>23027</v>
      </c>
      <c r="BG6108" s="142" t="s">
        <v>6890</v>
      </c>
      <c r="BH6108" s="141" t="s">
        <v>478</v>
      </c>
      <c r="BI6108" s="141" t="s">
        <v>1268</v>
      </c>
      <c r="BJ6108" s="141"/>
      <c r="BK6108" s="141" t="s">
        <v>6884</v>
      </c>
      <c r="BL6108" s="141" t="s">
        <v>6879</v>
      </c>
      <c r="BM6108" s="141">
        <v>46.808349999999997</v>
      </c>
      <c r="BN6108" s="141">
        <v>-71.228570000000005</v>
      </c>
      <c r="BO6108" s="141">
        <v>1986</v>
      </c>
      <c r="BP6108" s="143" t="s">
        <v>23892</v>
      </c>
      <c r="BQ6108" s="143" t="s">
        <v>17560</v>
      </c>
    </row>
    <row r="6109" spans="15:69" x14ac:dyDescent="0.25">
      <c r="O6109" s="225" t="str">
        <f t="shared" si="1306"/>
        <v/>
      </c>
      <c r="BF6109" s="141">
        <v>23027</v>
      </c>
      <c r="BG6109" s="142" t="s">
        <v>6893</v>
      </c>
      <c r="BH6109" s="141" t="s">
        <v>478</v>
      </c>
      <c r="BI6109" s="141" t="s">
        <v>1268</v>
      </c>
      <c r="BJ6109" s="141"/>
      <c r="BK6109" s="141" t="s">
        <v>6886</v>
      </c>
      <c r="BL6109" s="141" t="s">
        <v>6252</v>
      </c>
      <c r="BM6109" s="141">
        <v>46.798940000000002</v>
      </c>
      <c r="BN6109" s="141">
        <v>-71.370570000000001</v>
      </c>
      <c r="BO6109" s="141">
        <v>1985</v>
      </c>
      <c r="BP6109" s="143" t="s">
        <v>23892</v>
      </c>
      <c r="BQ6109" s="143" t="s">
        <v>17560</v>
      </c>
    </row>
    <row r="6110" spans="15:69" x14ac:dyDescent="0.25">
      <c r="O6110" s="225" t="str">
        <f t="shared" si="1306"/>
        <v/>
      </c>
      <c r="BF6110" s="141">
        <v>23027</v>
      </c>
      <c r="BG6110" s="142" t="s">
        <v>6896</v>
      </c>
      <c r="BH6110" s="141" t="s">
        <v>478</v>
      </c>
      <c r="BI6110" s="141" t="s">
        <v>1268</v>
      </c>
      <c r="BJ6110" s="141"/>
      <c r="BK6110" s="141" t="s">
        <v>6888</v>
      </c>
      <c r="BL6110" s="141" t="s">
        <v>6889</v>
      </c>
      <c r="BM6110" s="141">
        <v>46.807540000000003</v>
      </c>
      <c r="BN6110" s="141">
        <v>-71.230789999999999</v>
      </c>
      <c r="BO6110" s="141">
        <v>1900</v>
      </c>
      <c r="BP6110" s="143" t="s">
        <v>23892</v>
      </c>
      <c r="BQ6110" s="143" t="s">
        <v>17560</v>
      </c>
    </row>
    <row r="6111" spans="15:69" x14ac:dyDescent="0.25">
      <c r="O6111" s="225" t="str">
        <f t="shared" si="1306"/>
        <v/>
      </c>
      <c r="BF6111" s="141">
        <v>23027</v>
      </c>
      <c r="BG6111" s="142" t="s">
        <v>6899</v>
      </c>
      <c r="BH6111" s="141" t="s">
        <v>478</v>
      </c>
      <c r="BI6111" s="141" t="s">
        <v>1268</v>
      </c>
      <c r="BJ6111" s="141"/>
      <c r="BK6111" s="141" t="s">
        <v>6891</v>
      </c>
      <c r="BL6111" s="141" t="s">
        <v>6892</v>
      </c>
      <c r="BM6111" s="141">
        <v>46.80742</v>
      </c>
      <c r="BN6111" s="141">
        <v>-71.231499999999997</v>
      </c>
      <c r="BO6111" s="141">
        <v>1976</v>
      </c>
      <c r="BP6111" s="143" t="s">
        <v>23892</v>
      </c>
      <c r="BQ6111" s="143" t="s">
        <v>17560</v>
      </c>
    </row>
    <row r="6112" spans="15:69" x14ac:dyDescent="0.25">
      <c r="O6112" s="225" t="str">
        <f t="shared" si="1306"/>
        <v/>
      </c>
      <c r="BF6112" s="141">
        <v>23027</v>
      </c>
      <c r="BG6112" s="142" t="s">
        <v>6902</v>
      </c>
      <c r="BH6112" s="141" t="s">
        <v>478</v>
      </c>
      <c r="BI6112" s="141" t="s">
        <v>1268</v>
      </c>
      <c r="BJ6112" s="141"/>
      <c r="BK6112" s="141" t="s">
        <v>6894</v>
      </c>
      <c r="BL6112" s="141" t="s">
        <v>6895</v>
      </c>
      <c r="BM6112" s="141">
        <v>46.800350000000002</v>
      </c>
      <c r="BN6112" s="141">
        <v>-71.250879999999995</v>
      </c>
      <c r="BO6112" s="141">
        <v>1981</v>
      </c>
      <c r="BP6112" s="143" t="s">
        <v>23892</v>
      </c>
      <c r="BQ6112" s="143" t="s">
        <v>17560</v>
      </c>
    </row>
    <row r="6113" spans="15:69" x14ac:dyDescent="0.25">
      <c r="O6113" s="225" t="str">
        <f t="shared" si="1306"/>
        <v/>
      </c>
      <c r="BF6113" s="141">
        <v>23027</v>
      </c>
      <c r="BG6113" s="142" t="s">
        <v>6905</v>
      </c>
      <c r="BH6113" s="141" t="s">
        <v>478</v>
      </c>
      <c r="BI6113" s="141" t="s">
        <v>1268</v>
      </c>
      <c r="BJ6113" s="141"/>
      <c r="BK6113" s="141" t="s">
        <v>6897</v>
      </c>
      <c r="BL6113" s="141" t="s">
        <v>6898</v>
      </c>
      <c r="BM6113" s="141">
        <v>46.800780000000003</v>
      </c>
      <c r="BN6113" s="141">
        <v>-71.25018</v>
      </c>
      <c r="BO6113" s="141">
        <v>2013</v>
      </c>
      <c r="BP6113" s="143" t="s">
        <v>23892</v>
      </c>
      <c r="BQ6113" s="143" t="s">
        <v>17560</v>
      </c>
    </row>
    <row r="6114" spans="15:69" x14ac:dyDescent="0.25">
      <c r="O6114" s="225" t="str">
        <f t="shared" si="1306"/>
        <v/>
      </c>
      <c r="BF6114" s="141">
        <v>23027</v>
      </c>
      <c r="BG6114" s="142" t="s">
        <v>6908</v>
      </c>
      <c r="BH6114" s="141" t="s">
        <v>478</v>
      </c>
      <c r="BI6114" s="141" t="s">
        <v>1268</v>
      </c>
      <c r="BJ6114" s="141"/>
      <c r="BK6114" s="141" t="s">
        <v>6900</v>
      </c>
      <c r="BL6114" s="141" t="s">
        <v>6901</v>
      </c>
      <c r="BM6114" s="141">
        <v>46.802680000000002</v>
      </c>
      <c r="BN6114" s="141">
        <v>-71.246489999999994</v>
      </c>
      <c r="BO6114" s="141">
        <v>1950</v>
      </c>
      <c r="BP6114" s="143" t="s">
        <v>23892</v>
      </c>
      <c r="BQ6114" s="143" t="s">
        <v>17560</v>
      </c>
    </row>
    <row r="6115" spans="15:69" x14ac:dyDescent="0.25">
      <c r="O6115" s="225" t="str">
        <f t="shared" si="1306"/>
        <v/>
      </c>
      <c r="BF6115" s="141">
        <v>23027</v>
      </c>
      <c r="BG6115" s="142" t="s">
        <v>6911</v>
      </c>
      <c r="BH6115" s="141" t="s">
        <v>478</v>
      </c>
      <c r="BI6115" s="141" t="s">
        <v>1268</v>
      </c>
      <c r="BJ6115" s="141"/>
      <c r="BK6115" s="141" t="s">
        <v>6903</v>
      </c>
      <c r="BL6115" s="141" t="s">
        <v>6904</v>
      </c>
      <c r="BM6115" s="141">
        <v>46.795990000000003</v>
      </c>
      <c r="BN6115" s="141">
        <v>-71.238010000000003</v>
      </c>
      <c r="BO6115" s="141">
        <v>1968</v>
      </c>
      <c r="BP6115" s="143" t="s">
        <v>23892</v>
      </c>
      <c r="BQ6115" s="143" t="s">
        <v>17560</v>
      </c>
    </row>
    <row r="6116" spans="15:69" x14ac:dyDescent="0.25">
      <c r="O6116" s="225" t="str">
        <f t="shared" si="1306"/>
        <v/>
      </c>
      <c r="BF6116" s="141">
        <v>23027</v>
      </c>
      <c r="BG6116" s="142" t="s">
        <v>6914</v>
      </c>
      <c r="BH6116" s="141" t="s">
        <v>478</v>
      </c>
      <c r="BI6116" s="141" t="s">
        <v>1268</v>
      </c>
      <c r="BJ6116" s="141"/>
      <c r="BK6116" s="141" t="s">
        <v>6906</v>
      </c>
      <c r="BL6116" s="141" t="s">
        <v>6907</v>
      </c>
      <c r="BM6116" s="141">
        <v>46.804519999999997</v>
      </c>
      <c r="BN6116" s="141">
        <v>-71.23554</v>
      </c>
      <c r="BO6116" s="141">
        <v>1915</v>
      </c>
      <c r="BP6116" s="143" t="s">
        <v>23892</v>
      </c>
      <c r="BQ6116" s="143" t="s">
        <v>17560</v>
      </c>
    </row>
    <row r="6117" spans="15:69" x14ac:dyDescent="0.25">
      <c r="O6117" s="225" t="str">
        <f t="shared" si="1306"/>
        <v/>
      </c>
      <c r="BF6117" s="141">
        <v>23027</v>
      </c>
      <c r="BG6117" s="142" t="s">
        <v>6917</v>
      </c>
      <c r="BH6117" s="141" t="s">
        <v>478</v>
      </c>
      <c r="BI6117" s="141" t="s">
        <v>1268</v>
      </c>
      <c r="BJ6117" s="141"/>
      <c r="BK6117" s="141" t="s">
        <v>6909</v>
      </c>
      <c r="BL6117" s="141" t="s">
        <v>6910</v>
      </c>
      <c r="BM6117" s="141">
        <v>46.804630000000003</v>
      </c>
      <c r="BN6117" s="141">
        <v>-71.236590000000007</v>
      </c>
      <c r="BO6117" s="141">
        <v>1900</v>
      </c>
      <c r="BP6117" s="143" t="s">
        <v>23892</v>
      </c>
      <c r="BQ6117" s="143" t="s">
        <v>17560</v>
      </c>
    </row>
    <row r="6118" spans="15:69" x14ac:dyDescent="0.25">
      <c r="O6118" s="225" t="str">
        <f t="shared" si="1306"/>
        <v/>
      </c>
      <c r="BF6118" s="141">
        <v>23027</v>
      </c>
      <c r="BG6118" s="142" t="s">
        <v>6920</v>
      </c>
      <c r="BH6118" s="141" t="s">
        <v>478</v>
      </c>
      <c r="BI6118" s="141" t="s">
        <v>1268</v>
      </c>
      <c r="BJ6118" s="141"/>
      <c r="BK6118" s="141" t="s">
        <v>6912</v>
      </c>
      <c r="BL6118" s="141" t="s">
        <v>6913</v>
      </c>
      <c r="BM6118" s="141">
        <v>46.806229999999999</v>
      </c>
      <c r="BN6118" s="141">
        <v>-71.231440000000006</v>
      </c>
      <c r="BO6118" s="141">
        <v>1960</v>
      </c>
      <c r="BP6118" s="143" t="s">
        <v>23892</v>
      </c>
      <c r="BQ6118" s="143" t="s">
        <v>17560</v>
      </c>
    </row>
    <row r="6119" spans="15:69" x14ac:dyDescent="0.25">
      <c r="O6119" s="225" t="str">
        <f t="shared" si="1306"/>
        <v/>
      </c>
      <c r="BF6119" s="141">
        <v>23027</v>
      </c>
      <c r="BG6119" s="142" t="s">
        <v>6922</v>
      </c>
      <c r="BH6119" s="141" t="s">
        <v>478</v>
      </c>
      <c r="BI6119" s="141" t="s">
        <v>1268</v>
      </c>
      <c r="BJ6119" s="141"/>
      <c r="BK6119" s="141" t="s">
        <v>6915</v>
      </c>
      <c r="BL6119" s="141" t="s">
        <v>6916</v>
      </c>
      <c r="BM6119" s="141">
        <v>46.76491</v>
      </c>
      <c r="BN6119" s="141">
        <v>-71.261790000000005</v>
      </c>
      <c r="BO6119" s="141">
        <v>1930</v>
      </c>
      <c r="BP6119" s="143" t="s">
        <v>23892</v>
      </c>
      <c r="BQ6119" s="143" t="s">
        <v>17560</v>
      </c>
    </row>
    <row r="6120" spans="15:69" x14ac:dyDescent="0.25">
      <c r="O6120" s="225" t="str">
        <f t="shared" si="1306"/>
        <v/>
      </c>
      <c r="BF6120" s="141">
        <v>23027</v>
      </c>
      <c r="BG6120" s="142" t="s">
        <v>6924</v>
      </c>
      <c r="BH6120" s="141" t="s">
        <v>478</v>
      </c>
      <c r="BI6120" s="141" t="s">
        <v>1268</v>
      </c>
      <c r="BJ6120" s="141"/>
      <c r="BK6120" s="141" t="s">
        <v>6918</v>
      </c>
      <c r="BL6120" s="141" t="s">
        <v>6919</v>
      </c>
      <c r="BM6120" s="141">
        <v>46.812510000000003</v>
      </c>
      <c r="BN6120" s="141">
        <v>-71.243200000000002</v>
      </c>
      <c r="BO6120" s="141">
        <v>2013</v>
      </c>
      <c r="BP6120" s="143" t="s">
        <v>23892</v>
      </c>
      <c r="BQ6120" s="143" t="s">
        <v>17560</v>
      </c>
    </row>
    <row r="6121" spans="15:69" x14ac:dyDescent="0.25">
      <c r="O6121" s="225" t="str">
        <f t="shared" si="1306"/>
        <v/>
      </c>
      <c r="BF6121" s="141">
        <v>23027</v>
      </c>
      <c r="BG6121" s="142" t="s">
        <v>6927</v>
      </c>
      <c r="BH6121" s="141" t="s">
        <v>478</v>
      </c>
      <c r="BI6121" s="141" t="s">
        <v>1268</v>
      </c>
      <c r="BJ6121" s="141"/>
      <c r="BK6121" s="141" t="s">
        <v>6921</v>
      </c>
      <c r="BL6121" s="141" t="s">
        <v>1758</v>
      </c>
      <c r="BM6121" s="141">
        <v>46.801209999999998</v>
      </c>
      <c r="BN6121" s="141">
        <v>-71.335980000000006</v>
      </c>
      <c r="BO6121" s="141">
        <v>1951</v>
      </c>
      <c r="BP6121" s="143" t="s">
        <v>23892</v>
      </c>
      <c r="BQ6121" s="143" t="s">
        <v>17560</v>
      </c>
    </row>
    <row r="6122" spans="15:69" x14ac:dyDescent="0.25">
      <c r="O6122" s="225" t="str">
        <f t="shared" si="1306"/>
        <v/>
      </c>
      <c r="BF6122" s="141">
        <v>23027</v>
      </c>
      <c r="BG6122" s="142" t="s">
        <v>6929</v>
      </c>
      <c r="BH6122" s="141" t="s">
        <v>478</v>
      </c>
      <c r="BI6122" s="141" t="s">
        <v>1268</v>
      </c>
      <c r="BJ6122" s="141"/>
      <c r="BK6122" s="141" t="s">
        <v>6923</v>
      </c>
      <c r="BL6122" s="141" t="s">
        <v>1758</v>
      </c>
      <c r="BM6122" s="141">
        <v>46.806139999999999</v>
      </c>
      <c r="BN6122" s="141">
        <v>-71.319869999999995</v>
      </c>
      <c r="BO6122" s="141">
        <v>2010</v>
      </c>
      <c r="BP6122" s="143" t="s">
        <v>23892</v>
      </c>
      <c r="BQ6122" s="143" t="s">
        <v>17560</v>
      </c>
    </row>
    <row r="6123" spans="15:69" x14ac:dyDescent="0.25">
      <c r="O6123" s="225" t="str">
        <f t="shared" si="1306"/>
        <v/>
      </c>
      <c r="BF6123" s="141">
        <v>23027</v>
      </c>
      <c r="BG6123" s="142" t="s">
        <v>6932</v>
      </c>
      <c r="BH6123" s="141" t="s">
        <v>478</v>
      </c>
      <c r="BI6123" s="141" t="s">
        <v>1268</v>
      </c>
      <c r="BJ6123" s="141"/>
      <c r="BK6123" s="141" t="s">
        <v>6925</v>
      </c>
      <c r="BL6123" s="141" t="s">
        <v>6926</v>
      </c>
      <c r="BM6123" s="141">
        <v>46.841929999999998</v>
      </c>
      <c r="BN6123" s="141">
        <v>-71.338279999999997</v>
      </c>
      <c r="BO6123" s="141">
        <v>1989</v>
      </c>
      <c r="BP6123" s="143" t="s">
        <v>23892</v>
      </c>
      <c r="BQ6123" s="143" t="s">
        <v>17560</v>
      </c>
    </row>
    <row r="6124" spans="15:69" x14ac:dyDescent="0.25">
      <c r="O6124" s="225" t="str">
        <f t="shared" si="1306"/>
        <v/>
      </c>
      <c r="BF6124" s="141">
        <v>23027</v>
      </c>
      <c r="BG6124" s="142" t="s">
        <v>6934</v>
      </c>
      <c r="BH6124" s="141" t="s">
        <v>478</v>
      </c>
      <c r="BI6124" s="141" t="s">
        <v>1268</v>
      </c>
      <c r="BJ6124" s="141"/>
      <c r="BK6124" s="141" t="s">
        <v>6928</v>
      </c>
      <c r="BL6124" s="141" t="s">
        <v>6488</v>
      </c>
      <c r="BM6124" s="141">
        <v>46.857259999999997</v>
      </c>
      <c r="BN6124" s="141">
        <v>-71.324629999999999</v>
      </c>
      <c r="BO6124" s="141">
        <v>1960</v>
      </c>
      <c r="BP6124" s="143" t="s">
        <v>23892</v>
      </c>
      <c r="BQ6124" s="143" t="s">
        <v>17560</v>
      </c>
    </row>
    <row r="6125" spans="15:69" x14ac:dyDescent="0.25">
      <c r="O6125" s="225" t="str">
        <f t="shared" si="1306"/>
        <v/>
      </c>
      <c r="BF6125" s="141">
        <v>23027</v>
      </c>
      <c r="BG6125" s="142" t="s">
        <v>6937</v>
      </c>
      <c r="BH6125" s="141" t="s">
        <v>478</v>
      </c>
      <c r="BI6125" s="141" t="s">
        <v>1268</v>
      </c>
      <c r="BJ6125" s="141"/>
      <c r="BK6125" s="141" t="s">
        <v>6930</v>
      </c>
      <c r="BL6125" s="141" t="s">
        <v>6931</v>
      </c>
      <c r="BM6125" s="141">
        <v>46.928699999999999</v>
      </c>
      <c r="BN6125" s="141">
        <v>-71.341059999999999</v>
      </c>
      <c r="BO6125" s="141">
        <v>1981</v>
      </c>
      <c r="BP6125" s="143" t="s">
        <v>23892</v>
      </c>
      <c r="BQ6125" s="143" t="s">
        <v>17560</v>
      </c>
    </row>
    <row r="6126" spans="15:69" x14ac:dyDescent="0.25">
      <c r="O6126" s="225" t="str">
        <f t="shared" si="1306"/>
        <v/>
      </c>
      <c r="BF6126" s="141">
        <v>23027</v>
      </c>
      <c r="BG6126" s="142" t="s">
        <v>6940</v>
      </c>
      <c r="BH6126" s="141" t="s">
        <v>478</v>
      </c>
      <c r="BI6126" s="141" t="s">
        <v>1268</v>
      </c>
      <c r="BJ6126" s="141"/>
      <c r="BK6126" s="141" t="s">
        <v>6933</v>
      </c>
      <c r="BL6126" s="141" t="s">
        <v>6931</v>
      </c>
      <c r="BM6126" s="141">
        <v>46.928649999999998</v>
      </c>
      <c r="BN6126" s="141">
        <v>-71.340519999999998</v>
      </c>
      <c r="BO6126" s="141">
        <v>1981</v>
      </c>
      <c r="BP6126" s="143" t="s">
        <v>23892</v>
      </c>
      <c r="BQ6126" s="143" t="s">
        <v>17560</v>
      </c>
    </row>
    <row r="6127" spans="15:69" x14ac:dyDescent="0.25">
      <c r="O6127" s="225" t="str">
        <f t="shared" si="1306"/>
        <v/>
      </c>
      <c r="BF6127" s="141">
        <v>23027</v>
      </c>
      <c r="BG6127" s="142" t="s">
        <v>6942</v>
      </c>
      <c r="BH6127" s="141" t="s">
        <v>478</v>
      </c>
      <c r="BI6127" s="141" t="s">
        <v>1268</v>
      </c>
      <c r="BJ6127" s="141"/>
      <c r="BK6127" s="141" t="s">
        <v>6935</v>
      </c>
      <c r="BL6127" s="141" t="s">
        <v>6936</v>
      </c>
      <c r="BM6127" s="141">
        <v>46.805590000000002</v>
      </c>
      <c r="BN6127" s="141">
        <v>-71.268259999999998</v>
      </c>
      <c r="BO6127" s="141">
        <v>1946</v>
      </c>
      <c r="BP6127" s="143" t="s">
        <v>23892</v>
      </c>
      <c r="BQ6127" s="143" t="s">
        <v>17560</v>
      </c>
    </row>
    <row r="6128" spans="15:69" x14ac:dyDescent="0.25">
      <c r="O6128" s="225" t="str">
        <f t="shared" si="1306"/>
        <v/>
      </c>
      <c r="BF6128" s="141">
        <v>23027</v>
      </c>
      <c r="BG6128" s="142" t="s">
        <v>6945</v>
      </c>
      <c r="BH6128" s="141" t="s">
        <v>478</v>
      </c>
      <c r="BI6128" s="141" t="s">
        <v>1268</v>
      </c>
      <c r="BJ6128" s="141"/>
      <c r="BK6128" s="141" t="s">
        <v>6938</v>
      </c>
      <c r="BL6128" s="141" t="s">
        <v>6939</v>
      </c>
      <c r="BM6128" s="141">
        <v>46.802430000000001</v>
      </c>
      <c r="BN6128" s="141">
        <v>-71.264309999999995</v>
      </c>
      <c r="BO6128" s="141">
        <v>1955</v>
      </c>
      <c r="BP6128" s="143" t="s">
        <v>23892</v>
      </c>
      <c r="BQ6128" s="143" t="s">
        <v>17560</v>
      </c>
    </row>
    <row r="6129" spans="15:69" x14ac:dyDescent="0.25">
      <c r="O6129" s="225" t="str">
        <f t="shared" si="1306"/>
        <v/>
      </c>
      <c r="BF6129" s="141">
        <v>23027</v>
      </c>
      <c r="BG6129" s="142" t="s">
        <v>6948</v>
      </c>
      <c r="BH6129" s="141" t="s">
        <v>478</v>
      </c>
      <c r="BI6129" s="141" t="s">
        <v>1268</v>
      </c>
      <c r="BJ6129" s="141"/>
      <c r="BK6129" s="141" t="s">
        <v>6941</v>
      </c>
      <c r="BL6129" s="141" t="s">
        <v>6936</v>
      </c>
      <c r="BM6129" s="141">
        <v>46.800629999999998</v>
      </c>
      <c r="BN6129" s="141">
        <v>-71.260189999999994</v>
      </c>
      <c r="BO6129" s="141">
        <v>1955</v>
      </c>
      <c r="BP6129" s="143" t="s">
        <v>23892</v>
      </c>
      <c r="BQ6129" s="143" t="s">
        <v>17560</v>
      </c>
    </row>
    <row r="6130" spans="15:69" x14ac:dyDescent="0.25">
      <c r="O6130" s="225" t="str">
        <f t="shared" si="1306"/>
        <v/>
      </c>
      <c r="BF6130" s="141">
        <v>23027</v>
      </c>
      <c r="BG6130" s="142" t="s">
        <v>6950</v>
      </c>
      <c r="BH6130" s="141" t="s">
        <v>478</v>
      </c>
      <c r="BI6130" s="141" t="s">
        <v>1268</v>
      </c>
      <c r="BJ6130" s="141"/>
      <c r="BK6130" s="141" t="s">
        <v>6943</v>
      </c>
      <c r="BL6130" s="141" t="s">
        <v>6944</v>
      </c>
      <c r="BM6130" s="141">
        <v>46.848950000000002</v>
      </c>
      <c r="BN6130" s="141">
        <v>-71.373679999999993</v>
      </c>
      <c r="BO6130" s="141">
        <v>2005</v>
      </c>
      <c r="BP6130" s="143" t="s">
        <v>23892</v>
      </c>
      <c r="BQ6130" s="143" t="s">
        <v>17560</v>
      </c>
    </row>
    <row r="6131" spans="15:69" x14ac:dyDescent="0.25">
      <c r="O6131" s="225" t="str">
        <f t="shared" si="1306"/>
        <v/>
      </c>
      <c r="BF6131" s="141">
        <v>23027</v>
      </c>
      <c r="BG6131" s="142" t="s">
        <v>6952</v>
      </c>
      <c r="BH6131" s="141" t="s">
        <v>478</v>
      </c>
      <c r="BI6131" s="141" t="s">
        <v>1268</v>
      </c>
      <c r="BJ6131" s="141"/>
      <c r="BK6131" s="141" t="s">
        <v>6946</v>
      </c>
      <c r="BL6131" s="141" t="s">
        <v>6947</v>
      </c>
      <c r="BM6131" s="141">
        <v>46.867930000000001</v>
      </c>
      <c r="BN6131" s="141">
        <v>-71.437449999999998</v>
      </c>
      <c r="BO6131" s="141">
        <v>1966</v>
      </c>
      <c r="BP6131" s="143" t="s">
        <v>23892</v>
      </c>
      <c r="BQ6131" s="143" t="s">
        <v>17560</v>
      </c>
    </row>
    <row r="6132" spans="15:69" x14ac:dyDescent="0.25">
      <c r="O6132" s="225" t="str">
        <f t="shared" si="1306"/>
        <v/>
      </c>
      <c r="BF6132" s="141">
        <v>23027</v>
      </c>
      <c r="BG6132" s="142" t="s">
        <v>6954</v>
      </c>
      <c r="BH6132" s="141" t="s">
        <v>478</v>
      </c>
      <c r="BI6132" s="141" t="s">
        <v>1268</v>
      </c>
      <c r="BJ6132" s="141"/>
      <c r="BK6132" s="141" t="s">
        <v>6949</v>
      </c>
      <c r="BL6132" s="141" t="s">
        <v>6740</v>
      </c>
      <c r="BM6132" s="141">
        <v>46.868130000000001</v>
      </c>
      <c r="BN6132" s="141">
        <v>-71.224649999999997</v>
      </c>
      <c r="BO6132" s="141">
        <v>1952</v>
      </c>
      <c r="BP6132" s="143" t="s">
        <v>23892</v>
      </c>
      <c r="BQ6132" s="143" t="s">
        <v>17560</v>
      </c>
    </row>
    <row r="6133" spans="15:69" x14ac:dyDescent="0.25">
      <c r="O6133" s="225" t="str">
        <f t="shared" si="1306"/>
        <v/>
      </c>
      <c r="BF6133" s="141">
        <v>23027</v>
      </c>
      <c r="BG6133" s="142" t="s">
        <v>1966</v>
      </c>
      <c r="BH6133" s="141" t="s">
        <v>478</v>
      </c>
      <c r="BI6133" s="141" t="s">
        <v>176</v>
      </c>
      <c r="BJ6133" s="141" t="s">
        <v>1967</v>
      </c>
      <c r="BK6133" s="141" t="s">
        <v>1968</v>
      </c>
      <c r="BL6133" s="141" t="s">
        <v>1969</v>
      </c>
      <c r="BM6133" s="141">
        <v>46.938389999999998</v>
      </c>
      <c r="BN6133" s="141">
        <v>-71.19332</v>
      </c>
      <c r="BO6133" s="141">
        <v>2015</v>
      </c>
      <c r="BP6133" s="143" t="s">
        <v>4381</v>
      </c>
      <c r="BQ6133" s="143" t="s">
        <v>17560</v>
      </c>
    </row>
    <row r="6134" spans="15:69" x14ac:dyDescent="0.25">
      <c r="O6134" s="225" t="str">
        <f t="shared" si="1306"/>
        <v/>
      </c>
      <c r="BF6134" s="141">
        <v>23027</v>
      </c>
      <c r="BG6134" s="142" t="s">
        <v>1970</v>
      </c>
      <c r="BH6134" s="141" t="s">
        <v>478</v>
      </c>
      <c r="BI6134" s="141" t="s">
        <v>176</v>
      </c>
      <c r="BJ6134" s="141" t="s">
        <v>1971</v>
      </c>
      <c r="BK6134" s="141" t="s">
        <v>1972</v>
      </c>
      <c r="BL6134" s="141" t="s">
        <v>1973</v>
      </c>
      <c r="BM6134" s="141">
        <v>46.918500000000002</v>
      </c>
      <c r="BN6134" s="141">
        <v>-71.26164</v>
      </c>
      <c r="BO6134" s="141">
        <v>2009</v>
      </c>
      <c r="BP6134" s="143" t="s">
        <v>4381</v>
      </c>
      <c r="BQ6134" s="143" t="s">
        <v>17560</v>
      </c>
    </row>
    <row r="6135" spans="15:69" x14ac:dyDescent="0.25">
      <c r="O6135" s="225" t="str">
        <f t="shared" si="1306"/>
        <v/>
      </c>
      <c r="BF6135" s="141">
        <v>23027</v>
      </c>
      <c r="BG6135" s="142" t="s">
        <v>1998</v>
      </c>
      <c r="BH6135" s="141" t="s">
        <v>478</v>
      </c>
      <c r="BI6135" s="141" t="s">
        <v>176</v>
      </c>
      <c r="BJ6135" s="141" t="s">
        <v>2009</v>
      </c>
      <c r="BK6135" s="141" t="s">
        <v>2000</v>
      </c>
      <c r="BL6135" s="141" t="s">
        <v>2001</v>
      </c>
      <c r="BM6135" s="141">
        <v>46.920650000000002</v>
      </c>
      <c r="BN6135" s="141">
        <v>-71.187089999999998</v>
      </c>
      <c r="BO6135" s="141">
        <v>1988</v>
      </c>
      <c r="BP6135" s="143" t="s">
        <v>4381</v>
      </c>
      <c r="BQ6135" s="143" t="s">
        <v>17560</v>
      </c>
    </row>
    <row r="6136" spans="15:69" x14ac:dyDescent="0.25">
      <c r="O6136" s="225" t="str">
        <f t="shared" si="1306"/>
        <v/>
      </c>
      <c r="BF6136" s="141">
        <v>23027</v>
      </c>
      <c r="BG6136" s="142" t="s">
        <v>2002</v>
      </c>
      <c r="BH6136" s="141" t="s">
        <v>478</v>
      </c>
      <c r="BI6136" s="141" t="s">
        <v>176</v>
      </c>
      <c r="BJ6136" s="141" t="s">
        <v>26520</v>
      </c>
      <c r="BK6136" s="141" t="s">
        <v>26521</v>
      </c>
      <c r="BL6136" s="141" t="s">
        <v>26522</v>
      </c>
      <c r="BM6136" s="141">
        <v>46.861669999999997</v>
      </c>
      <c r="BN6136" s="141">
        <v>-71.366560000000007</v>
      </c>
      <c r="BO6136" s="141">
        <v>1970</v>
      </c>
      <c r="BP6136" s="143" t="s">
        <v>4381</v>
      </c>
      <c r="BQ6136" s="143" t="s">
        <v>17560</v>
      </c>
    </row>
    <row r="6137" spans="15:69" x14ac:dyDescent="0.25">
      <c r="O6137" s="225" t="str">
        <f t="shared" si="1306"/>
        <v/>
      </c>
      <c r="BF6137" s="141">
        <v>23027</v>
      </c>
      <c r="BG6137" s="142" t="s">
        <v>2004</v>
      </c>
      <c r="BH6137" s="141" t="s">
        <v>478</v>
      </c>
      <c r="BI6137" s="141" t="s">
        <v>176</v>
      </c>
      <c r="BJ6137" s="141" t="s">
        <v>2003</v>
      </c>
      <c r="BK6137" s="141" t="s">
        <v>26523</v>
      </c>
      <c r="BL6137" s="141"/>
      <c r="BM6137" s="141">
        <v>46.738010000000003</v>
      </c>
      <c r="BN6137" s="141">
        <v>-71.351640000000003</v>
      </c>
      <c r="BO6137" s="141">
        <v>2009</v>
      </c>
      <c r="BP6137" s="143" t="s">
        <v>4381</v>
      </c>
      <c r="BQ6137" s="143" t="s">
        <v>17560</v>
      </c>
    </row>
    <row r="6138" spans="15:69" x14ac:dyDescent="0.25">
      <c r="O6138" s="225" t="str">
        <f t="shared" si="1306"/>
        <v/>
      </c>
      <c r="BF6138" s="141">
        <v>23027</v>
      </c>
      <c r="BG6138" s="142" t="s">
        <v>2006</v>
      </c>
      <c r="BH6138" s="141" t="s">
        <v>478</v>
      </c>
      <c r="BI6138" s="141" t="s">
        <v>176</v>
      </c>
      <c r="BJ6138" s="141" t="s">
        <v>26524</v>
      </c>
      <c r="BK6138" s="141" t="s">
        <v>26525</v>
      </c>
      <c r="BL6138" s="141" t="s">
        <v>2005</v>
      </c>
      <c r="BM6138" s="141">
        <v>46.901530000000001</v>
      </c>
      <c r="BN6138" s="141">
        <v>-71.306209999999993</v>
      </c>
      <c r="BO6138" s="141">
        <v>1965</v>
      </c>
      <c r="BP6138" s="143" t="s">
        <v>23925</v>
      </c>
      <c r="BQ6138" s="143" t="s">
        <v>17560</v>
      </c>
    </row>
    <row r="6139" spans="15:69" x14ac:dyDescent="0.25">
      <c r="O6139" s="225" t="str">
        <f t="shared" si="1306"/>
        <v/>
      </c>
      <c r="BF6139" s="141">
        <v>23027</v>
      </c>
      <c r="BG6139" s="142" t="s">
        <v>2008</v>
      </c>
      <c r="BH6139" s="141" t="s">
        <v>478</v>
      </c>
      <c r="BI6139" s="141" t="s">
        <v>176</v>
      </c>
      <c r="BJ6139" s="141" t="s">
        <v>1999</v>
      </c>
      <c r="BK6139" s="141" t="s">
        <v>26526</v>
      </c>
      <c r="BL6139" s="141" t="s">
        <v>2001</v>
      </c>
      <c r="BM6139" s="141">
        <v>46.920650000000002</v>
      </c>
      <c r="BN6139" s="141">
        <v>-71.187089999999998</v>
      </c>
      <c r="BO6139" s="141">
        <v>1988</v>
      </c>
      <c r="BP6139" s="143" t="s">
        <v>23925</v>
      </c>
      <c r="BQ6139" s="143" t="s">
        <v>17560</v>
      </c>
    </row>
    <row r="6140" spans="15:69" x14ac:dyDescent="0.25">
      <c r="O6140" s="225" t="str">
        <f t="shared" si="1306"/>
        <v/>
      </c>
      <c r="BF6140" s="141">
        <v>23027</v>
      </c>
      <c r="BG6140" s="142" t="s">
        <v>2010</v>
      </c>
      <c r="BH6140" s="141" t="s">
        <v>478</v>
      </c>
      <c r="BI6140" s="141" t="s">
        <v>176</v>
      </c>
      <c r="BJ6140" s="141" t="s">
        <v>2007</v>
      </c>
      <c r="BK6140" s="141" t="s">
        <v>1968</v>
      </c>
      <c r="BL6140" s="141" t="s">
        <v>1969</v>
      </c>
      <c r="BM6140" s="141">
        <v>46.938389999999998</v>
      </c>
      <c r="BN6140" s="141">
        <v>-71.19332</v>
      </c>
      <c r="BO6140" s="141">
        <v>2013</v>
      </c>
      <c r="BP6140" s="143" t="s">
        <v>23925</v>
      </c>
      <c r="BQ6140" s="143" t="s">
        <v>17560</v>
      </c>
    </row>
    <row r="6141" spans="15:69" x14ac:dyDescent="0.25">
      <c r="O6141" s="225" t="str">
        <f t="shared" si="1306"/>
        <v/>
      </c>
      <c r="BF6141" s="141">
        <v>23027</v>
      </c>
      <c r="BG6141" s="142" t="s">
        <v>2013</v>
      </c>
      <c r="BH6141" s="141" t="s">
        <v>478</v>
      </c>
      <c r="BI6141" s="141" t="s">
        <v>176</v>
      </c>
      <c r="BJ6141" s="141" t="s">
        <v>2011</v>
      </c>
      <c r="BK6141" s="141" t="s">
        <v>2012</v>
      </c>
      <c r="BL6141" s="141"/>
      <c r="BM6141" s="141">
        <v>46.952779999999997</v>
      </c>
      <c r="BN6141" s="141">
        <v>-71.475070000000002</v>
      </c>
      <c r="BO6141" s="141">
        <v>1984</v>
      </c>
      <c r="BP6141" s="143" t="s">
        <v>23925</v>
      </c>
      <c r="BQ6141" s="143" t="s">
        <v>17560</v>
      </c>
    </row>
    <row r="6142" spans="15:69" x14ac:dyDescent="0.25">
      <c r="O6142" s="225" t="str">
        <f t="shared" si="1306"/>
        <v/>
      </c>
      <c r="BF6142" s="141">
        <v>23027</v>
      </c>
      <c r="BG6142" s="142" t="s">
        <v>2017</v>
      </c>
      <c r="BH6142" s="141" t="s">
        <v>478</v>
      </c>
      <c r="BI6142" s="141" t="s">
        <v>176</v>
      </c>
      <c r="BJ6142" s="141" t="s">
        <v>2014</v>
      </c>
      <c r="BK6142" s="141" t="s">
        <v>2015</v>
      </c>
      <c r="BL6142" s="141" t="s">
        <v>2016</v>
      </c>
      <c r="BM6142" s="141">
        <v>46.740479999999998</v>
      </c>
      <c r="BN6142" s="141">
        <v>-71.353579999999994</v>
      </c>
      <c r="BO6142" s="141">
        <v>2009</v>
      </c>
      <c r="BP6142" s="143" t="s">
        <v>23925</v>
      </c>
      <c r="BQ6142" s="143" t="s">
        <v>17560</v>
      </c>
    </row>
    <row r="6143" spans="15:69" x14ac:dyDescent="0.25">
      <c r="O6143" s="225" t="str">
        <f t="shared" si="1306"/>
        <v/>
      </c>
      <c r="BF6143" s="141">
        <v>23027</v>
      </c>
      <c r="BG6143" s="142" t="s">
        <v>2021</v>
      </c>
      <c r="BH6143" s="141" t="s">
        <v>478</v>
      </c>
      <c r="BI6143" s="141" t="s">
        <v>176</v>
      </c>
      <c r="BJ6143" s="141" t="s">
        <v>2018</v>
      </c>
      <c r="BK6143" s="141" t="s">
        <v>2019</v>
      </c>
      <c r="BL6143" s="141" t="s">
        <v>2020</v>
      </c>
      <c r="BM6143" s="141">
        <v>46.902659999999997</v>
      </c>
      <c r="BN6143" s="141">
        <v>-71.300399999999996</v>
      </c>
      <c r="BO6143" s="141">
        <v>2008</v>
      </c>
      <c r="BP6143" s="143" t="s">
        <v>23926</v>
      </c>
      <c r="BQ6143" s="143" t="s">
        <v>17560</v>
      </c>
    </row>
    <row r="6144" spans="15:69" x14ac:dyDescent="0.25">
      <c r="O6144" s="225" t="str">
        <f t="shared" si="1306"/>
        <v/>
      </c>
      <c r="BF6144" s="141">
        <v>23027</v>
      </c>
      <c r="BG6144" s="142" t="s">
        <v>6075</v>
      </c>
      <c r="BH6144" s="141" t="s">
        <v>478</v>
      </c>
      <c r="BI6144" s="141" t="s">
        <v>176</v>
      </c>
      <c r="BJ6144" s="141" t="s">
        <v>2022</v>
      </c>
      <c r="BK6144" s="141" t="s">
        <v>2023</v>
      </c>
      <c r="BL6144" s="141" t="s">
        <v>1973</v>
      </c>
      <c r="BM6144" s="141">
        <v>46.926220000000001</v>
      </c>
      <c r="BN6144" s="141">
        <v>-71.245009999999994</v>
      </c>
      <c r="BO6144" s="141">
        <v>1969</v>
      </c>
      <c r="BP6144" s="143" t="s">
        <v>23926</v>
      </c>
      <c r="BQ6144" s="143" t="s">
        <v>17560</v>
      </c>
    </row>
    <row r="6145" spans="15:69" x14ac:dyDescent="0.25">
      <c r="O6145" s="225" t="str">
        <f t="shared" si="1306"/>
        <v/>
      </c>
      <c r="BF6145" s="141">
        <v>23027</v>
      </c>
      <c r="BG6145" s="142" t="s">
        <v>6079</v>
      </c>
      <c r="BH6145" s="141" t="s">
        <v>478</v>
      </c>
      <c r="BI6145" s="141" t="s">
        <v>176</v>
      </c>
      <c r="BJ6145" s="141" t="s">
        <v>6076</v>
      </c>
      <c r="BK6145" s="141" t="s">
        <v>6077</v>
      </c>
      <c r="BL6145" s="141" t="s">
        <v>6078</v>
      </c>
      <c r="BM6145" s="141">
        <v>46.756909999999998</v>
      </c>
      <c r="BN6145" s="141">
        <v>-71.337379999999996</v>
      </c>
      <c r="BO6145" s="141">
        <v>1979</v>
      </c>
      <c r="BP6145" s="143" t="s">
        <v>482</v>
      </c>
      <c r="BQ6145" s="143" t="s">
        <v>17560</v>
      </c>
    </row>
    <row r="6146" spans="15:69" x14ac:dyDescent="0.25">
      <c r="O6146" s="225" t="str">
        <f t="shared" si="1306"/>
        <v/>
      </c>
      <c r="BF6146" s="141">
        <v>23027</v>
      </c>
      <c r="BG6146" s="142" t="s">
        <v>6083</v>
      </c>
      <c r="BH6146" s="141" t="s">
        <v>478</v>
      </c>
      <c r="BI6146" s="141" t="s">
        <v>176</v>
      </c>
      <c r="BJ6146" s="141" t="s">
        <v>6080</v>
      </c>
      <c r="BK6146" s="141" t="s">
        <v>6081</v>
      </c>
      <c r="BL6146" s="141" t="s">
        <v>6082</v>
      </c>
      <c r="BM6146" s="141">
        <v>46.901209999999999</v>
      </c>
      <c r="BN6146" s="141">
        <v>-71.276750000000007</v>
      </c>
      <c r="BO6146" s="141">
        <v>2008</v>
      </c>
      <c r="BP6146" s="143" t="s">
        <v>482</v>
      </c>
      <c r="BQ6146" s="143" t="s">
        <v>17560</v>
      </c>
    </row>
    <row r="6147" spans="15:69" x14ac:dyDescent="0.25">
      <c r="O6147" s="225" t="str">
        <f t="shared" si="1306"/>
        <v/>
      </c>
      <c r="BF6147" s="141">
        <v>23027</v>
      </c>
      <c r="BG6147" s="142" t="s">
        <v>6087</v>
      </c>
      <c r="BH6147" s="141" t="s">
        <v>478</v>
      </c>
      <c r="BI6147" s="141" t="s">
        <v>176</v>
      </c>
      <c r="BJ6147" s="141" t="s">
        <v>6084</v>
      </c>
      <c r="BK6147" s="141" t="s">
        <v>6085</v>
      </c>
      <c r="BL6147" s="141" t="s">
        <v>6086</v>
      </c>
      <c r="BM6147" s="141">
        <v>46.914270000000002</v>
      </c>
      <c r="BN6147" s="141">
        <v>-71.189390000000003</v>
      </c>
      <c r="BO6147" s="141">
        <v>2008</v>
      </c>
      <c r="BP6147" s="143" t="s">
        <v>482</v>
      </c>
      <c r="BQ6147" s="143" t="s">
        <v>17560</v>
      </c>
    </row>
    <row r="6148" spans="15:69" x14ac:dyDescent="0.25">
      <c r="O6148" s="225" t="str">
        <f t="shared" si="1306"/>
        <v/>
      </c>
      <c r="BF6148" s="141">
        <v>23027</v>
      </c>
      <c r="BG6148" s="142" t="s">
        <v>6091</v>
      </c>
      <c r="BH6148" s="141" t="s">
        <v>478</v>
      </c>
      <c r="BI6148" s="141" t="s">
        <v>176</v>
      </c>
      <c r="BJ6148" s="141" t="s">
        <v>6088</v>
      </c>
      <c r="BK6148" s="141" t="s">
        <v>6089</v>
      </c>
      <c r="BL6148" s="141" t="s">
        <v>6090</v>
      </c>
      <c r="BM6148" s="141">
        <v>46.862549999999999</v>
      </c>
      <c r="BN6148" s="141">
        <v>-71.36448</v>
      </c>
      <c r="BO6148" s="141">
        <v>1970</v>
      </c>
      <c r="BP6148" s="143" t="s">
        <v>482</v>
      </c>
      <c r="BQ6148" s="143" t="s">
        <v>17560</v>
      </c>
    </row>
    <row r="6149" spans="15:69" x14ac:dyDescent="0.25">
      <c r="O6149" s="225" t="str">
        <f t="shared" si="1306"/>
        <v/>
      </c>
      <c r="BF6149" s="141">
        <v>23027</v>
      </c>
      <c r="BG6149" s="142" t="s">
        <v>6177</v>
      </c>
      <c r="BH6149" s="141" t="s">
        <v>478</v>
      </c>
      <c r="BI6149" s="141" t="s">
        <v>176</v>
      </c>
      <c r="BJ6149" s="141" t="s">
        <v>6092</v>
      </c>
      <c r="BK6149" s="141" t="s">
        <v>6093</v>
      </c>
      <c r="BL6149" s="141" t="s">
        <v>6094</v>
      </c>
      <c r="BM6149" s="141">
        <v>46.930950000000003</v>
      </c>
      <c r="BN6149" s="141">
        <v>-71.314580000000007</v>
      </c>
      <c r="BO6149" s="141">
        <v>1965</v>
      </c>
      <c r="BP6149" s="143" t="s">
        <v>1588</v>
      </c>
      <c r="BQ6149" s="143" t="s">
        <v>17560</v>
      </c>
    </row>
    <row r="6150" spans="15:69" x14ac:dyDescent="0.25">
      <c r="O6150" s="225" t="str">
        <f t="shared" si="1306"/>
        <v/>
      </c>
      <c r="BF6150" s="141">
        <v>23027</v>
      </c>
      <c r="BG6150" s="142" t="s">
        <v>6181</v>
      </c>
      <c r="BH6150" s="141" t="s">
        <v>478</v>
      </c>
      <c r="BI6150" s="141" t="s">
        <v>176</v>
      </c>
      <c r="BJ6150" s="141" t="s">
        <v>6178</v>
      </c>
      <c r="BK6150" s="141" t="s">
        <v>6179</v>
      </c>
      <c r="BL6150" s="141" t="s">
        <v>6180</v>
      </c>
      <c r="BM6150" s="141">
        <v>46.880800000000001</v>
      </c>
      <c r="BN6150" s="141">
        <v>-71.382769999999994</v>
      </c>
      <c r="BO6150" s="141">
        <v>1920</v>
      </c>
      <c r="BP6150" s="143" t="s">
        <v>1588</v>
      </c>
      <c r="BQ6150" s="143" t="s">
        <v>17560</v>
      </c>
    </row>
    <row r="6151" spans="15:69" x14ac:dyDescent="0.25">
      <c r="O6151" s="225" t="str">
        <f t="shared" si="1306"/>
        <v/>
      </c>
      <c r="BF6151" s="141">
        <v>23027</v>
      </c>
      <c r="BG6151" s="142" t="s">
        <v>6185</v>
      </c>
      <c r="BH6151" s="141" t="s">
        <v>478</v>
      </c>
      <c r="BI6151" s="141" t="s">
        <v>176</v>
      </c>
      <c r="BJ6151" s="141" t="s">
        <v>6182</v>
      </c>
      <c r="BK6151" s="141" t="s">
        <v>6183</v>
      </c>
      <c r="BL6151" s="141" t="s">
        <v>6184</v>
      </c>
      <c r="BM6151" s="141">
        <v>46.870829999999998</v>
      </c>
      <c r="BN6151" s="141">
        <v>-71.440269999999998</v>
      </c>
      <c r="BO6151" s="141">
        <v>1976</v>
      </c>
      <c r="BP6151" s="143" t="s">
        <v>1588</v>
      </c>
      <c r="BQ6151" s="143" t="s">
        <v>17560</v>
      </c>
    </row>
    <row r="6152" spans="15:69" x14ac:dyDescent="0.25">
      <c r="O6152" s="225" t="str">
        <f t="shared" si="1306"/>
        <v/>
      </c>
      <c r="BF6152" s="141">
        <v>23027</v>
      </c>
      <c r="BG6152" s="142" t="s">
        <v>6189</v>
      </c>
      <c r="BH6152" s="141" t="s">
        <v>478</v>
      </c>
      <c r="BI6152" s="141" t="s">
        <v>177</v>
      </c>
      <c r="BJ6152" s="141" t="s">
        <v>6186</v>
      </c>
      <c r="BK6152" s="141" t="s">
        <v>6187</v>
      </c>
      <c r="BL6152" s="141" t="s">
        <v>6188</v>
      </c>
      <c r="BM6152" s="141">
        <v>46.802979999999998</v>
      </c>
      <c r="BN6152" s="141">
        <v>-71.216099999999997</v>
      </c>
      <c r="BO6152" s="141">
        <v>1932</v>
      </c>
      <c r="BP6152" s="143" t="s">
        <v>177</v>
      </c>
      <c r="BQ6152" s="143" t="s">
        <v>17560</v>
      </c>
    </row>
    <row r="6153" spans="15:69" x14ac:dyDescent="0.25">
      <c r="O6153" s="225" t="str">
        <f t="shared" si="1306"/>
        <v/>
      </c>
      <c r="BF6153" s="141">
        <v>23027</v>
      </c>
      <c r="BG6153" s="142" t="s">
        <v>6190</v>
      </c>
      <c r="BH6153" s="141" t="s">
        <v>478</v>
      </c>
      <c r="BI6153" s="141" t="s">
        <v>177</v>
      </c>
      <c r="BJ6153" s="141" t="s">
        <v>6076</v>
      </c>
      <c r="BK6153" s="141" t="s">
        <v>6077</v>
      </c>
      <c r="BL6153" s="141" t="s">
        <v>6078</v>
      </c>
      <c r="BM6153" s="141">
        <v>46.756909999999998</v>
      </c>
      <c r="BN6153" s="141">
        <v>-71.337379999999996</v>
      </c>
      <c r="BO6153" s="141">
        <v>1979</v>
      </c>
      <c r="BP6153" s="143" t="s">
        <v>177</v>
      </c>
      <c r="BQ6153" s="143" t="s">
        <v>17560</v>
      </c>
    </row>
    <row r="6154" spans="15:69" x14ac:dyDescent="0.25">
      <c r="O6154" s="225" t="str">
        <f t="shared" si="1306"/>
        <v/>
      </c>
      <c r="BF6154" s="141">
        <v>23027</v>
      </c>
      <c r="BG6154" s="142" t="s">
        <v>6194</v>
      </c>
      <c r="BH6154" s="141" t="s">
        <v>478</v>
      </c>
      <c r="BI6154" s="141" t="s">
        <v>177</v>
      </c>
      <c r="BJ6154" s="141" t="s">
        <v>6191</v>
      </c>
      <c r="BK6154" s="141" t="s">
        <v>6192</v>
      </c>
      <c r="BL6154" s="141" t="s">
        <v>6193</v>
      </c>
      <c r="BM6154" s="141">
        <v>46.773130000000002</v>
      </c>
      <c r="BN6154" s="141">
        <v>-71.299610000000001</v>
      </c>
      <c r="BO6154" s="141">
        <v>1974</v>
      </c>
      <c r="BP6154" s="143" t="s">
        <v>177</v>
      </c>
      <c r="BQ6154" s="143" t="s">
        <v>17560</v>
      </c>
    </row>
    <row r="6155" spans="15:69" x14ac:dyDescent="0.25">
      <c r="O6155" s="225" t="str">
        <f t="shared" si="1306"/>
        <v/>
      </c>
      <c r="BF6155" s="141">
        <v>23027</v>
      </c>
      <c r="BG6155" s="142" t="s">
        <v>6198</v>
      </c>
      <c r="BH6155" s="141" t="s">
        <v>478</v>
      </c>
      <c r="BI6155" s="141" t="s">
        <v>177</v>
      </c>
      <c r="BJ6155" s="141" t="s">
        <v>6195</v>
      </c>
      <c r="BK6155" s="141" t="s">
        <v>6196</v>
      </c>
      <c r="BL6155" s="141" t="s">
        <v>6197</v>
      </c>
      <c r="BM6155" s="141">
        <v>46.929389999999998</v>
      </c>
      <c r="BN6155" s="141">
        <v>-71.337559999999996</v>
      </c>
      <c r="BO6155" s="141">
        <v>1982</v>
      </c>
      <c r="BP6155" s="143" t="s">
        <v>177</v>
      </c>
      <c r="BQ6155" s="143" t="s">
        <v>17560</v>
      </c>
    </row>
    <row r="6156" spans="15:69" x14ac:dyDescent="0.25">
      <c r="O6156" s="225" t="str">
        <f t="shared" si="1306"/>
        <v/>
      </c>
      <c r="BF6156" s="141">
        <v>23027</v>
      </c>
      <c r="BG6156" s="142" t="s">
        <v>6202</v>
      </c>
      <c r="BH6156" s="141" t="s">
        <v>478</v>
      </c>
      <c r="BI6156" s="141" t="s">
        <v>177</v>
      </c>
      <c r="BJ6156" s="141" t="s">
        <v>6199</v>
      </c>
      <c r="BK6156" s="141" t="s">
        <v>6200</v>
      </c>
      <c r="BL6156" s="141" t="s">
        <v>6201</v>
      </c>
      <c r="BM6156" s="141">
        <v>46.900109999999998</v>
      </c>
      <c r="BN6156" s="141">
        <v>-71.326560000000001</v>
      </c>
      <c r="BO6156" s="141">
        <v>1970</v>
      </c>
      <c r="BP6156" s="143" t="s">
        <v>177</v>
      </c>
      <c r="BQ6156" s="143" t="s">
        <v>17560</v>
      </c>
    </row>
    <row r="6157" spans="15:69" x14ac:dyDescent="0.25">
      <c r="O6157" s="225" t="str">
        <f t="shared" si="1306"/>
        <v/>
      </c>
      <c r="BF6157" s="141">
        <v>23027</v>
      </c>
      <c r="BG6157" s="142" t="s">
        <v>6206</v>
      </c>
      <c r="BH6157" s="141" t="s">
        <v>478</v>
      </c>
      <c r="BI6157" s="141" t="s">
        <v>177</v>
      </c>
      <c r="BJ6157" s="141" t="s">
        <v>6203</v>
      </c>
      <c r="BK6157" s="141" t="s">
        <v>6204</v>
      </c>
      <c r="BL6157" s="141" t="s">
        <v>6205</v>
      </c>
      <c r="BM6157" s="141">
        <v>46.917079999999999</v>
      </c>
      <c r="BN6157" s="141">
        <v>-71.338759999999994</v>
      </c>
      <c r="BO6157" s="141">
        <v>1985</v>
      </c>
      <c r="BP6157" s="143" t="s">
        <v>177</v>
      </c>
      <c r="BQ6157" s="143" t="s">
        <v>17560</v>
      </c>
    </row>
    <row r="6158" spans="15:69" x14ac:dyDescent="0.25">
      <c r="O6158" s="225" t="str">
        <f t="shared" ref="O6158:O6221" si="1307">IF(OR(B6158="",C6158="",G6158="",H6158="",I6158="",AND(J6158="",BW6158=FALSE),AND(K6158="",BX6158=FALSE),AND(L6158="",BY6158=FALSE),AND(M6158="",BZ6158=FALSE)),"",(IF(AND(100&gt;=CG6158,CG6158&gt;80),"A",IF(AND(80&gt;=CG6158,CG6158&gt;60),"B",IF(AND(60&gt;=CG6158,CG6158&gt;40),"C",IF(AND(40&gt;=CG6158,CG6158&gt;20),"D","E"))))))</f>
        <v/>
      </c>
      <c r="BF6158" s="141">
        <v>23027</v>
      </c>
      <c r="BG6158" s="142" t="s">
        <v>6208</v>
      </c>
      <c r="BH6158" s="141" t="s">
        <v>478</v>
      </c>
      <c r="BI6158" s="141" t="s">
        <v>177</v>
      </c>
      <c r="BJ6158" s="141" t="s">
        <v>6080</v>
      </c>
      <c r="BK6158" s="141" t="s">
        <v>6207</v>
      </c>
      <c r="BL6158" s="141" t="s">
        <v>6082</v>
      </c>
      <c r="BM6158" s="141">
        <v>46.901209999999999</v>
      </c>
      <c r="BN6158" s="141">
        <v>-71.276750000000007</v>
      </c>
      <c r="BO6158" s="141">
        <v>2008</v>
      </c>
      <c r="BP6158" s="143" t="s">
        <v>177</v>
      </c>
      <c r="BQ6158" s="143" t="s">
        <v>17560</v>
      </c>
    </row>
    <row r="6159" spans="15:69" x14ac:dyDescent="0.25">
      <c r="O6159" s="225" t="str">
        <f t="shared" si="1307"/>
        <v/>
      </c>
      <c r="BF6159" s="141">
        <v>23027</v>
      </c>
      <c r="BG6159" s="142" t="s">
        <v>6212</v>
      </c>
      <c r="BH6159" s="141" t="s">
        <v>478</v>
      </c>
      <c r="BI6159" s="141" t="s">
        <v>177</v>
      </c>
      <c r="BJ6159" s="141" t="s">
        <v>6209</v>
      </c>
      <c r="BK6159" s="141" t="s">
        <v>6210</v>
      </c>
      <c r="BL6159" s="141" t="s">
        <v>6211</v>
      </c>
      <c r="BM6159" s="141">
        <v>46.917099999999998</v>
      </c>
      <c r="BN6159" s="141">
        <v>-71.309269999999998</v>
      </c>
      <c r="BO6159" s="141">
        <v>1965</v>
      </c>
      <c r="BP6159" s="143" t="s">
        <v>177</v>
      </c>
      <c r="BQ6159" s="143" t="s">
        <v>17560</v>
      </c>
    </row>
    <row r="6160" spans="15:69" x14ac:dyDescent="0.25">
      <c r="O6160" s="225" t="str">
        <f t="shared" si="1307"/>
        <v/>
      </c>
      <c r="BF6160" s="141">
        <v>23027</v>
      </c>
      <c r="BG6160" s="142" t="s">
        <v>6216</v>
      </c>
      <c r="BH6160" s="141" t="s">
        <v>478</v>
      </c>
      <c r="BI6160" s="141" t="s">
        <v>177</v>
      </c>
      <c r="BJ6160" s="141" t="s">
        <v>6213</v>
      </c>
      <c r="BK6160" s="141" t="s">
        <v>6214</v>
      </c>
      <c r="BL6160" s="141" t="s">
        <v>6215</v>
      </c>
      <c r="BM6160" s="141">
        <v>46.915329999999997</v>
      </c>
      <c r="BN6160" s="141">
        <v>-71.216290000000001</v>
      </c>
      <c r="BO6160" s="141">
        <v>1987</v>
      </c>
      <c r="BP6160" s="143" t="s">
        <v>177</v>
      </c>
      <c r="BQ6160" s="143" t="s">
        <v>17560</v>
      </c>
    </row>
    <row r="6161" spans="15:69" x14ac:dyDescent="0.25">
      <c r="O6161" s="225" t="str">
        <f t="shared" si="1307"/>
        <v/>
      </c>
      <c r="BF6161" s="141">
        <v>23027</v>
      </c>
      <c r="BG6161" s="142" t="s">
        <v>6220</v>
      </c>
      <c r="BH6161" s="141" t="s">
        <v>478</v>
      </c>
      <c r="BI6161" s="141" t="s">
        <v>177</v>
      </c>
      <c r="BJ6161" s="141" t="s">
        <v>6217</v>
      </c>
      <c r="BK6161" s="141" t="s">
        <v>6218</v>
      </c>
      <c r="BL6161" s="141" t="s">
        <v>6219</v>
      </c>
      <c r="BM6161" s="141">
        <v>46.884880000000003</v>
      </c>
      <c r="BN6161" s="141">
        <v>-71.152460000000005</v>
      </c>
      <c r="BO6161" s="141">
        <v>1963</v>
      </c>
      <c r="BP6161" s="143" t="s">
        <v>177</v>
      </c>
      <c r="BQ6161" s="143" t="s">
        <v>17560</v>
      </c>
    </row>
    <row r="6162" spans="15:69" x14ac:dyDescent="0.25">
      <c r="O6162" s="225" t="str">
        <f t="shared" si="1307"/>
        <v/>
      </c>
      <c r="BF6162" s="141">
        <v>23027</v>
      </c>
      <c r="BG6162" s="142" t="s">
        <v>6222</v>
      </c>
      <c r="BH6162" s="141" t="s">
        <v>478</v>
      </c>
      <c r="BI6162" s="141" t="s">
        <v>177</v>
      </c>
      <c r="BJ6162" s="141" t="s">
        <v>6084</v>
      </c>
      <c r="BK6162" s="141" t="s">
        <v>6221</v>
      </c>
      <c r="BL6162" s="141" t="s">
        <v>6086</v>
      </c>
      <c r="BM6162" s="141">
        <v>46.914270000000002</v>
      </c>
      <c r="BN6162" s="141">
        <v>-71.189390000000003</v>
      </c>
      <c r="BO6162" s="141">
        <v>2008</v>
      </c>
      <c r="BP6162" s="143" t="s">
        <v>177</v>
      </c>
      <c r="BQ6162" s="143" t="s">
        <v>17560</v>
      </c>
    </row>
    <row r="6163" spans="15:69" x14ac:dyDescent="0.25">
      <c r="O6163" s="225" t="str">
        <f t="shared" si="1307"/>
        <v/>
      </c>
      <c r="BF6163" s="141">
        <v>23027</v>
      </c>
      <c r="BG6163" s="142" t="s">
        <v>6223</v>
      </c>
      <c r="BH6163" s="141" t="s">
        <v>478</v>
      </c>
      <c r="BI6163" s="141" t="s">
        <v>177</v>
      </c>
      <c r="BJ6163" s="141" t="s">
        <v>6088</v>
      </c>
      <c r="BK6163" s="141" t="s">
        <v>6089</v>
      </c>
      <c r="BL6163" s="141" t="s">
        <v>6090</v>
      </c>
      <c r="BM6163" s="141">
        <v>46.862549999999999</v>
      </c>
      <c r="BN6163" s="141">
        <v>-71.36448</v>
      </c>
      <c r="BO6163" s="141">
        <v>1970</v>
      </c>
      <c r="BP6163" s="143" t="s">
        <v>177</v>
      </c>
      <c r="BQ6163" s="143" t="s">
        <v>17560</v>
      </c>
    </row>
    <row r="6164" spans="15:69" x14ac:dyDescent="0.25">
      <c r="O6164" s="225" t="str">
        <f t="shared" si="1307"/>
        <v/>
      </c>
      <c r="BF6164" s="141">
        <v>23027</v>
      </c>
      <c r="BG6164" s="142" t="s">
        <v>6227</v>
      </c>
      <c r="BH6164" s="141" t="s">
        <v>478</v>
      </c>
      <c r="BI6164" s="141" t="s">
        <v>177</v>
      </c>
      <c r="BJ6164" s="141" t="s">
        <v>6224</v>
      </c>
      <c r="BK6164" s="141" t="s">
        <v>6225</v>
      </c>
      <c r="BL6164" s="141" t="s">
        <v>6226</v>
      </c>
      <c r="BM6164" s="141">
        <v>46.87979</v>
      </c>
      <c r="BN6164" s="141">
        <v>-71.34496</v>
      </c>
      <c r="BO6164" s="141">
        <v>2014</v>
      </c>
      <c r="BP6164" s="143" t="s">
        <v>177</v>
      </c>
      <c r="BQ6164" s="143" t="s">
        <v>17560</v>
      </c>
    </row>
    <row r="6165" spans="15:69" x14ac:dyDescent="0.25">
      <c r="O6165" s="225" t="str">
        <f t="shared" si="1307"/>
        <v/>
      </c>
      <c r="BF6165" s="141">
        <v>23027</v>
      </c>
      <c r="BG6165" s="142" t="s">
        <v>6231</v>
      </c>
      <c r="BH6165" s="141" t="s">
        <v>478</v>
      </c>
      <c r="BI6165" s="141" t="s">
        <v>177</v>
      </c>
      <c r="BJ6165" s="141" t="s">
        <v>6228</v>
      </c>
      <c r="BK6165" s="141" t="s">
        <v>6229</v>
      </c>
      <c r="BL6165" s="141" t="s">
        <v>6230</v>
      </c>
      <c r="BM6165" s="141">
        <v>46.852040000000002</v>
      </c>
      <c r="BN6165" s="141">
        <v>-71.391580000000005</v>
      </c>
      <c r="BO6165" s="141">
        <v>2006</v>
      </c>
      <c r="BP6165" s="143" t="s">
        <v>177</v>
      </c>
      <c r="BQ6165" s="143" t="s">
        <v>17560</v>
      </c>
    </row>
    <row r="6166" spans="15:69" x14ac:dyDescent="0.25">
      <c r="O6166" s="225" t="str">
        <f t="shared" si="1307"/>
        <v/>
      </c>
      <c r="BF6166" s="141">
        <v>23027</v>
      </c>
      <c r="BG6166" s="142" t="s">
        <v>6234</v>
      </c>
      <c r="BH6166" s="141" t="s">
        <v>478</v>
      </c>
      <c r="BI6166" s="141" t="s">
        <v>177</v>
      </c>
      <c r="BJ6166" s="141" t="s">
        <v>6232</v>
      </c>
      <c r="BK6166" s="141" t="s">
        <v>6233</v>
      </c>
      <c r="BL6166" s="141"/>
      <c r="BM6166" s="141">
        <v>46.93468</v>
      </c>
      <c r="BN6166" s="141">
        <v>-71.459040000000002</v>
      </c>
      <c r="BO6166" s="141">
        <v>1964</v>
      </c>
      <c r="BP6166" s="143" t="s">
        <v>177</v>
      </c>
      <c r="BQ6166" s="143" t="s">
        <v>17560</v>
      </c>
    </row>
    <row r="6167" spans="15:69" x14ac:dyDescent="0.25">
      <c r="O6167" s="225" t="str">
        <f t="shared" si="1307"/>
        <v/>
      </c>
      <c r="BF6167" s="141">
        <v>23027</v>
      </c>
      <c r="BG6167" s="142" t="s">
        <v>6238</v>
      </c>
      <c r="BH6167" s="141" t="s">
        <v>478</v>
      </c>
      <c r="BI6167" s="141" t="s">
        <v>177</v>
      </c>
      <c r="BJ6167" s="141" t="s">
        <v>6235</v>
      </c>
      <c r="BK6167" s="141" t="s">
        <v>6236</v>
      </c>
      <c r="BL6167" s="141" t="s">
        <v>6237</v>
      </c>
      <c r="BM6167" s="141">
        <v>46.747160000000001</v>
      </c>
      <c r="BN6167" s="141">
        <v>-71.361829999999998</v>
      </c>
      <c r="BO6167" s="141">
        <v>1989</v>
      </c>
      <c r="BP6167" s="143" t="s">
        <v>177</v>
      </c>
      <c r="BQ6167" s="143" t="s">
        <v>17560</v>
      </c>
    </row>
    <row r="6168" spans="15:69" x14ac:dyDescent="0.25">
      <c r="O6168" s="225" t="str">
        <f t="shared" si="1307"/>
        <v/>
      </c>
      <c r="BF6168" s="141">
        <v>23027</v>
      </c>
      <c r="BG6168" s="142" t="s">
        <v>6241</v>
      </c>
      <c r="BH6168" s="141" t="s">
        <v>478</v>
      </c>
      <c r="BI6168" s="141" t="s">
        <v>177</v>
      </c>
      <c r="BJ6168" s="141" t="s">
        <v>6239</v>
      </c>
      <c r="BK6168" s="141" t="s">
        <v>6240</v>
      </c>
      <c r="BL6168" s="141" t="s">
        <v>1758</v>
      </c>
      <c r="BM6168" s="141">
        <v>46.766599999999997</v>
      </c>
      <c r="BN6168" s="141">
        <v>-71.395480000000006</v>
      </c>
      <c r="BO6168" s="141">
        <v>1975</v>
      </c>
      <c r="BP6168" s="143" t="s">
        <v>177</v>
      </c>
      <c r="BQ6168" s="143" t="s">
        <v>17560</v>
      </c>
    </row>
    <row r="6169" spans="15:69" x14ac:dyDescent="0.25">
      <c r="O6169" s="225" t="str">
        <f t="shared" si="1307"/>
        <v/>
      </c>
      <c r="BF6169" s="141">
        <v>23027</v>
      </c>
      <c r="BG6169" s="142" t="s">
        <v>6245</v>
      </c>
      <c r="BH6169" s="141" t="s">
        <v>478</v>
      </c>
      <c r="BI6169" s="141" t="s">
        <v>177</v>
      </c>
      <c r="BJ6169" s="141" t="s">
        <v>6242</v>
      </c>
      <c r="BK6169" s="141" t="s">
        <v>6243</v>
      </c>
      <c r="BL6169" s="141" t="s">
        <v>6244</v>
      </c>
      <c r="BM6169" s="141">
        <v>46.749510000000001</v>
      </c>
      <c r="BN6169" s="141">
        <v>-71.441180000000003</v>
      </c>
      <c r="BO6169" s="141">
        <v>1972</v>
      </c>
      <c r="BP6169" s="143" t="s">
        <v>177</v>
      </c>
      <c r="BQ6169" s="143" t="s">
        <v>17560</v>
      </c>
    </row>
    <row r="6170" spans="15:69" x14ac:dyDescent="0.25">
      <c r="O6170" s="225" t="str">
        <f t="shared" si="1307"/>
        <v/>
      </c>
      <c r="BF6170" s="141">
        <v>23027</v>
      </c>
      <c r="BG6170" s="142" t="s">
        <v>6249</v>
      </c>
      <c r="BH6170" s="141" t="s">
        <v>478</v>
      </c>
      <c r="BI6170" s="141" t="s">
        <v>177</v>
      </c>
      <c r="BJ6170" s="141" t="s">
        <v>6246</v>
      </c>
      <c r="BK6170" s="141" t="s">
        <v>6247</v>
      </c>
      <c r="BL6170" s="141" t="s">
        <v>6248</v>
      </c>
      <c r="BM6170" s="141">
        <v>46.784689999999998</v>
      </c>
      <c r="BN6170" s="141">
        <v>-71.345290000000006</v>
      </c>
      <c r="BO6170" s="141">
        <v>1960</v>
      </c>
      <c r="BP6170" s="143" t="s">
        <v>177</v>
      </c>
      <c r="BQ6170" s="143" t="s">
        <v>17560</v>
      </c>
    </row>
    <row r="6171" spans="15:69" x14ac:dyDescent="0.25">
      <c r="O6171" s="225" t="str">
        <f t="shared" si="1307"/>
        <v/>
      </c>
      <c r="BF6171" s="141">
        <v>23027</v>
      </c>
      <c r="BG6171" s="142" t="s">
        <v>6253</v>
      </c>
      <c r="BH6171" s="141" t="s">
        <v>478</v>
      </c>
      <c r="BI6171" s="141" t="s">
        <v>177</v>
      </c>
      <c r="BJ6171" s="141" t="s">
        <v>6250</v>
      </c>
      <c r="BK6171" s="141" t="s">
        <v>6251</v>
      </c>
      <c r="BL6171" s="141" t="s">
        <v>6252</v>
      </c>
      <c r="BM6171" s="141">
        <v>46.849260000000001</v>
      </c>
      <c r="BN6171" s="141">
        <v>-71.444320000000005</v>
      </c>
      <c r="BO6171" s="141">
        <v>1995</v>
      </c>
      <c r="BP6171" s="143" t="s">
        <v>177</v>
      </c>
      <c r="BQ6171" s="143" t="s">
        <v>17560</v>
      </c>
    </row>
    <row r="6172" spans="15:69" x14ac:dyDescent="0.25">
      <c r="O6172" s="225" t="str">
        <f t="shared" si="1307"/>
        <v/>
      </c>
      <c r="BF6172" s="141">
        <v>23027</v>
      </c>
      <c r="BG6172" s="142" t="s">
        <v>6257</v>
      </c>
      <c r="BH6172" s="141" t="s">
        <v>478</v>
      </c>
      <c r="BI6172" s="141" t="s">
        <v>177</v>
      </c>
      <c r="BJ6172" s="141" t="s">
        <v>6254</v>
      </c>
      <c r="BK6172" s="141" t="s">
        <v>6255</v>
      </c>
      <c r="BL6172" s="141" t="s">
        <v>6256</v>
      </c>
      <c r="BM6172" s="141">
        <v>46.74089</v>
      </c>
      <c r="BN6172" s="141">
        <v>-71.386660000000006</v>
      </c>
      <c r="BO6172" s="141">
        <v>2004</v>
      </c>
      <c r="BP6172" s="143" t="s">
        <v>177</v>
      </c>
      <c r="BQ6172" s="143" t="s">
        <v>17560</v>
      </c>
    </row>
    <row r="6173" spans="15:69" x14ac:dyDescent="0.25">
      <c r="O6173" s="225" t="str">
        <f t="shared" si="1307"/>
        <v/>
      </c>
      <c r="BF6173" s="141">
        <v>23027</v>
      </c>
      <c r="BG6173" s="142" t="s">
        <v>6259</v>
      </c>
      <c r="BH6173" s="141" t="s">
        <v>478</v>
      </c>
      <c r="BI6173" s="141" t="s">
        <v>186</v>
      </c>
      <c r="BJ6173" s="141" t="s">
        <v>6258</v>
      </c>
      <c r="BK6173" s="141" t="s">
        <v>6187</v>
      </c>
      <c r="BL6173" s="141" t="s">
        <v>6188</v>
      </c>
      <c r="BM6173" s="141">
        <v>46.802979999999998</v>
      </c>
      <c r="BN6173" s="141">
        <v>-71.216099999999997</v>
      </c>
      <c r="BO6173" s="141">
        <v>1932</v>
      </c>
      <c r="BP6173" s="143" t="s">
        <v>24485</v>
      </c>
      <c r="BQ6173" s="143" t="s">
        <v>17560</v>
      </c>
    </row>
    <row r="6174" spans="15:69" x14ac:dyDescent="0.25">
      <c r="O6174" s="225" t="str">
        <f t="shared" si="1307"/>
        <v/>
      </c>
      <c r="BF6174" s="141">
        <v>23027</v>
      </c>
      <c r="BG6174" s="142" t="s">
        <v>6261</v>
      </c>
      <c r="BH6174" s="141" t="s">
        <v>478</v>
      </c>
      <c r="BI6174" s="141" t="s">
        <v>186</v>
      </c>
      <c r="BJ6174" s="141" t="s">
        <v>6260</v>
      </c>
      <c r="BK6174" s="141" t="s">
        <v>6192</v>
      </c>
      <c r="BL6174" s="141" t="s">
        <v>6193</v>
      </c>
      <c r="BM6174" s="141">
        <v>46.773130000000002</v>
      </c>
      <c r="BN6174" s="141">
        <v>-71.299610000000001</v>
      </c>
      <c r="BO6174" s="141">
        <v>1974</v>
      </c>
      <c r="BP6174" s="143" t="s">
        <v>24485</v>
      </c>
      <c r="BQ6174" s="143" t="s">
        <v>17560</v>
      </c>
    </row>
    <row r="6175" spans="15:69" x14ac:dyDescent="0.25">
      <c r="O6175" s="225" t="str">
        <f t="shared" si="1307"/>
        <v/>
      </c>
      <c r="BF6175" s="141">
        <v>23027</v>
      </c>
      <c r="BG6175" s="142" t="s">
        <v>6263</v>
      </c>
      <c r="BH6175" s="141" t="s">
        <v>478</v>
      </c>
      <c r="BI6175" s="141" t="s">
        <v>186</v>
      </c>
      <c r="BJ6175" s="141" t="s">
        <v>6262</v>
      </c>
      <c r="BK6175" s="141" t="s">
        <v>6225</v>
      </c>
      <c r="BL6175" s="141" t="s">
        <v>6226</v>
      </c>
      <c r="BM6175" s="141">
        <v>46.87979</v>
      </c>
      <c r="BN6175" s="141">
        <v>-71.34496</v>
      </c>
      <c r="BO6175" s="141">
        <v>2014</v>
      </c>
      <c r="BP6175" s="143" t="s">
        <v>24485</v>
      </c>
      <c r="BQ6175" s="143" t="s">
        <v>17560</v>
      </c>
    </row>
    <row r="6176" spans="15:69" x14ac:dyDescent="0.25">
      <c r="O6176" s="225" t="str">
        <f t="shared" si="1307"/>
        <v/>
      </c>
      <c r="BF6176" s="141">
        <v>23027</v>
      </c>
      <c r="BG6176" s="142" t="s">
        <v>6265</v>
      </c>
      <c r="BH6176" s="141" t="s">
        <v>478</v>
      </c>
      <c r="BI6176" s="141" t="s">
        <v>186</v>
      </c>
      <c r="BJ6176" s="141" t="s">
        <v>6264</v>
      </c>
      <c r="BK6176" s="141" t="s">
        <v>6229</v>
      </c>
      <c r="BL6176" s="141" t="s">
        <v>6230</v>
      </c>
      <c r="BM6176" s="141">
        <v>46.852040000000002</v>
      </c>
      <c r="BN6176" s="141">
        <v>-71.391580000000005</v>
      </c>
      <c r="BO6176" s="141">
        <v>2006</v>
      </c>
      <c r="BP6176" s="143" t="s">
        <v>24485</v>
      </c>
      <c r="BQ6176" s="143" t="s">
        <v>17560</v>
      </c>
    </row>
    <row r="6177" spans="15:69" x14ac:dyDescent="0.25">
      <c r="O6177" s="225" t="str">
        <f t="shared" si="1307"/>
        <v/>
      </c>
      <c r="BF6177" s="141">
        <v>23027</v>
      </c>
      <c r="BG6177" s="142" t="s">
        <v>6268</v>
      </c>
      <c r="BH6177" s="141" t="s">
        <v>478</v>
      </c>
      <c r="BI6177" s="141" t="s">
        <v>186</v>
      </c>
      <c r="BJ6177" s="141" t="s">
        <v>6266</v>
      </c>
      <c r="BK6177" s="141" t="s">
        <v>6267</v>
      </c>
      <c r="BL6177" s="141" t="s">
        <v>6230</v>
      </c>
      <c r="BM6177" s="141">
        <v>46.851930000000003</v>
      </c>
      <c r="BN6177" s="141">
        <v>-71.39161</v>
      </c>
      <c r="BO6177" s="141">
        <v>2006</v>
      </c>
      <c r="BP6177" s="143" t="s">
        <v>24485</v>
      </c>
      <c r="BQ6177" s="143" t="s">
        <v>17560</v>
      </c>
    </row>
    <row r="6178" spans="15:69" x14ac:dyDescent="0.25">
      <c r="O6178" s="225" t="str">
        <f t="shared" si="1307"/>
        <v/>
      </c>
      <c r="BF6178" s="141">
        <v>23027</v>
      </c>
      <c r="BG6178" s="142" t="s">
        <v>6272</v>
      </c>
      <c r="BH6178" s="141" t="s">
        <v>478</v>
      </c>
      <c r="BI6178" s="141" t="s">
        <v>186</v>
      </c>
      <c r="BJ6178" s="141" t="s">
        <v>6269</v>
      </c>
      <c r="BK6178" s="141" t="s">
        <v>6270</v>
      </c>
      <c r="BL6178" s="141" t="s">
        <v>6271</v>
      </c>
      <c r="BM6178" s="141">
        <v>46.861719999999998</v>
      </c>
      <c r="BN6178" s="141">
        <v>-71.363720000000001</v>
      </c>
      <c r="BO6178" s="141">
        <v>2009</v>
      </c>
      <c r="BP6178" s="143" t="s">
        <v>24485</v>
      </c>
      <c r="BQ6178" s="143" t="s">
        <v>17560</v>
      </c>
    </row>
    <row r="6179" spans="15:69" x14ac:dyDescent="0.25">
      <c r="O6179" s="225" t="str">
        <f t="shared" si="1307"/>
        <v/>
      </c>
      <c r="BF6179" s="141">
        <v>23027</v>
      </c>
      <c r="BG6179" s="142" t="s">
        <v>6274</v>
      </c>
      <c r="BH6179" s="141" t="s">
        <v>478</v>
      </c>
      <c r="BI6179" s="141" t="s">
        <v>186</v>
      </c>
      <c r="BJ6179" s="141" t="s">
        <v>6273</v>
      </c>
      <c r="BK6179" s="141" t="s">
        <v>6236</v>
      </c>
      <c r="BL6179" s="141" t="s">
        <v>6237</v>
      </c>
      <c r="BM6179" s="141">
        <v>46.747160000000001</v>
      </c>
      <c r="BN6179" s="141">
        <v>-71.361829999999998</v>
      </c>
      <c r="BO6179" s="141">
        <v>1989</v>
      </c>
      <c r="BP6179" s="143" t="s">
        <v>24485</v>
      </c>
      <c r="BQ6179" s="143" t="s">
        <v>17560</v>
      </c>
    </row>
    <row r="6180" spans="15:69" x14ac:dyDescent="0.25">
      <c r="O6180" s="225" t="str">
        <f t="shared" si="1307"/>
        <v/>
      </c>
      <c r="BF6180" s="141">
        <v>23027</v>
      </c>
      <c r="BG6180" s="142" t="s">
        <v>6276</v>
      </c>
      <c r="BH6180" s="141" t="s">
        <v>478</v>
      </c>
      <c r="BI6180" s="141" t="s">
        <v>186</v>
      </c>
      <c r="BJ6180" s="141" t="s">
        <v>6275</v>
      </c>
      <c r="BK6180" s="141" t="s">
        <v>6240</v>
      </c>
      <c r="BL6180" s="141" t="s">
        <v>1758</v>
      </c>
      <c r="BM6180" s="141">
        <v>46.766599999999997</v>
      </c>
      <c r="BN6180" s="141">
        <v>-71.395480000000006</v>
      </c>
      <c r="BO6180" s="141">
        <v>1975</v>
      </c>
      <c r="BP6180" s="143" t="s">
        <v>24485</v>
      </c>
      <c r="BQ6180" s="143" t="s">
        <v>17560</v>
      </c>
    </row>
    <row r="6181" spans="15:69" x14ac:dyDescent="0.25">
      <c r="O6181" s="225" t="str">
        <f t="shared" si="1307"/>
        <v/>
      </c>
      <c r="BF6181" s="141">
        <v>23027</v>
      </c>
      <c r="BG6181" s="142" t="s">
        <v>6278</v>
      </c>
      <c r="BH6181" s="141" t="s">
        <v>478</v>
      </c>
      <c r="BI6181" s="141" t="s">
        <v>186</v>
      </c>
      <c r="BJ6181" s="141" t="s">
        <v>6277</v>
      </c>
      <c r="BK6181" s="141" t="s">
        <v>6243</v>
      </c>
      <c r="BL6181" s="141" t="s">
        <v>6244</v>
      </c>
      <c r="BM6181" s="141">
        <v>46.749510000000001</v>
      </c>
      <c r="BN6181" s="141">
        <v>-71.441180000000003</v>
      </c>
      <c r="BO6181" s="141">
        <v>1972</v>
      </c>
      <c r="BP6181" s="143" t="s">
        <v>24485</v>
      </c>
      <c r="BQ6181" s="143" t="s">
        <v>17560</v>
      </c>
    </row>
    <row r="6182" spans="15:69" x14ac:dyDescent="0.25">
      <c r="O6182" s="225" t="str">
        <f t="shared" si="1307"/>
        <v/>
      </c>
      <c r="BF6182" s="141">
        <v>23027</v>
      </c>
      <c r="BG6182" s="142" t="s">
        <v>6280</v>
      </c>
      <c r="BH6182" s="141" t="s">
        <v>478</v>
      </c>
      <c r="BI6182" s="141" t="s">
        <v>186</v>
      </c>
      <c r="BJ6182" s="141" t="s">
        <v>6279</v>
      </c>
      <c r="BK6182" s="141" t="s">
        <v>6247</v>
      </c>
      <c r="BL6182" s="141" t="s">
        <v>6248</v>
      </c>
      <c r="BM6182" s="141">
        <v>46.784689999999998</v>
      </c>
      <c r="BN6182" s="141">
        <v>-71.345290000000006</v>
      </c>
      <c r="BO6182" s="141">
        <v>1960</v>
      </c>
      <c r="BP6182" s="143" t="s">
        <v>24485</v>
      </c>
      <c r="BQ6182" s="143" t="s">
        <v>17560</v>
      </c>
    </row>
    <row r="6183" spans="15:69" x14ac:dyDescent="0.25">
      <c r="O6183" s="225" t="str">
        <f t="shared" si="1307"/>
        <v/>
      </c>
      <c r="BF6183" s="141">
        <v>23027</v>
      </c>
      <c r="BG6183" s="142" t="s">
        <v>6282</v>
      </c>
      <c r="BH6183" s="141" t="s">
        <v>478</v>
      </c>
      <c r="BI6183" s="141" t="s">
        <v>186</v>
      </c>
      <c r="BJ6183" s="141" t="s">
        <v>6281</v>
      </c>
      <c r="BK6183" s="141" t="s">
        <v>6255</v>
      </c>
      <c r="BL6183" s="141" t="s">
        <v>6256</v>
      </c>
      <c r="BM6183" s="141">
        <v>46.74089</v>
      </c>
      <c r="BN6183" s="141">
        <v>-71.386660000000006</v>
      </c>
      <c r="BO6183" s="141">
        <v>2004</v>
      </c>
      <c r="BP6183" s="143" t="s">
        <v>24485</v>
      </c>
      <c r="BQ6183" s="143" t="s">
        <v>17560</v>
      </c>
    </row>
    <row r="6184" spans="15:69" x14ac:dyDescent="0.25">
      <c r="O6184" s="225" t="str">
        <f t="shared" si="1307"/>
        <v/>
      </c>
      <c r="BF6184" s="141">
        <v>23027</v>
      </c>
      <c r="BG6184" s="142" t="s">
        <v>6286</v>
      </c>
      <c r="BH6184" s="141" t="s">
        <v>478</v>
      </c>
      <c r="BI6184" s="141" t="s">
        <v>186</v>
      </c>
      <c r="BJ6184" s="141" t="s">
        <v>6283</v>
      </c>
      <c r="BK6184" s="141" t="s">
        <v>6284</v>
      </c>
      <c r="BL6184" s="141" t="s">
        <v>6285</v>
      </c>
      <c r="BM6184" s="141">
        <v>46.852890000000002</v>
      </c>
      <c r="BN6184" s="141">
        <v>-71.285960000000003</v>
      </c>
      <c r="BO6184" s="141">
        <v>1995</v>
      </c>
      <c r="BP6184" s="143" t="s">
        <v>24486</v>
      </c>
      <c r="BQ6184" s="143" t="s">
        <v>17560</v>
      </c>
    </row>
    <row r="6185" spans="15:69" x14ac:dyDescent="0.25">
      <c r="O6185" s="225" t="str">
        <f t="shared" si="1307"/>
        <v/>
      </c>
      <c r="BF6185" s="141">
        <v>23027</v>
      </c>
      <c r="BG6185" s="142" t="s">
        <v>6290</v>
      </c>
      <c r="BH6185" s="141" t="s">
        <v>478</v>
      </c>
      <c r="BI6185" s="141" t="s">
        <v>186</v>
      </c>
      <c r="BJ6185" s="141" t="s">
        <v>6287</v>
      </c>
      <c r="BK6185" s="141" t="s">
        <v>6288</v>
      </c>
      <c r="BL6185" s="141" t="s">
        <v>6289</v>
      </c>
      <c r="BM6185" s="141">
        <v>46.77534</v>
      </c>
      <c r="BN6185" s="141">
        <v>-71.276740000000004</v>
      </c>
      <c r="BO6185" s="141">
        <v>2007</v>
      </c>
      <c r="BP6185" s="143" t="s">
        <v>24486</v>
      </c>
      <c r="BQ6185" s="143" t="s">
        <v>17560</v>
      </c>
    </row>
    <row r="6186" spans="15:69" x14ac:dyDescent="0.25">
      <c r="O6186" s="225" t="str">
        <f t="shared" si="1307"/>
        <v/>
      </c>
      <c r="BF6186" s="141">
        <v>23027</v>
      </c>
      <c r="BG6186" s="142" t="s">
        <v>6294</v>
      </c>
      <c r="BH6186" s="141" t="s">
        <v>478</v>
      </c>
      <c r="BI6186" s="141" t="s">
        <v>186</v>
      </c>
      <c r="BJ6186" s="141" t="s">
        <v>6291</v>
      </c>
      <c r="BK6186" s="141" t="s">
        <v>6292</v>
      </c>
      <c r="BL6186" s="141" t="s">
        <v>6293</v>
      </c>
      <c r="BM6186" s="141">
        <v>46.920520000000003</v>
      </c>
      <c r="BN6186" s="141">
        <v>-71.346680000000006</v>
      </c>
      <c r="BO6186" s="141">
        <v>1982</v>
      </c>
      <c r="BP6186" s="143" t="s">
        <v>24486</v>
      </c>
      <c r="BQ6186" s="143" t="s">
        <v>17560</v>
      </c>
    </row>
    <row r="6187" spans="15:69" x14ac:dyDescent="0.25">
      <c r="O6187" s="225" t="str">
        <f t="shared" si="1307"/>
        <v/>
      </c>
      <c r="BF6187" s="141">
        <v>23027</v>
      </c>
      <c r="BG6187" s="142" t="s">
        <v>6298</v>
      </c>
      <c r="BH6187" s="141" t="s">
        <v>478</v>
      </c>
      <c r="BI6187" s="141" t="s">
        <v>186</v>
      </c>
      <c r="BJ6187" s="141" t="s">
        <v>6295</v>
      </c>
      <c r="BK6187" s="141" t="s">
        <v>6296</v>
      </c>
      <c r="BL6187" s="141" t="s">
        <v>6297</v>
      </c>
      <c r="BM6187" s="141">
        <v>46.915840000000003</v>
      </c>
      <c r="BN6187" s="141">
        <v>-71.318879999999993</v>
      </c>
      <c r="BO6187" s="141">
        <v>1983</v>
      </c>
      <c r="BP6187" s="143" t="s">
        <v>24486</v>
      </c>
      <c r="BQ6187" s="143" t="s">
        <v>17560</v>
      </c>
    </row>
    <row r="6188" spans="15:69" x14ac:dyDescent="0.25">
      <c r="O6188" s="225" t="str">
        <f t="shared" si="1307"/>
        <v/>
      </c>
      <c r="BF6188" s="141">
        <v>23027</v>
      </c>
      <c r="BG6188" s="142" t="s">
        <v>6301</v>
      </c>
      <c r="BH6188" s="141" t="s">
        <v>478</v>
      </c>
      <c r="BI6188" s="141" t="s">
        <v>186</v>
      </c>
      <c r="BJ6188" s="141" t="s">
        <v>6299</v>
      </c>
      <c r="BK6188" s="141" t="s">
        <v>6300</v>
      </c>
      <c r="BL6188" s="141" t="s">
        <v>6285</v>
      </c>
      <c r="BM6188" s="141">
        <v>46.896360000000001</v>
      </c>
      <c r="BN6188" s="141">
        <v>-71.179720000000003</v>
      </c>
      <c r="BO6188" s="141">
        <v>1972</v>
      </c>
      <c r="BP6188" s="143" t="s">
        <v>24486</v>
      </c>
      <c r="BQ6188" s="143" t="s">
        <v>17560</v>
      </c>
    </row>
    <row r="6189" spans="15:69" x14ac:dyDescent="0.25">
      <c r="O6189" s="225" t="str">
        <f t="shared" si="1307"/>
        <v/>
      </c>
      <c r="BF6189" s="141">
        <v>23027</v>
      </c>
      <c r="BG6189" s="142" t="s">
        <v>6305</v>
      </c>
      <c r="BH6189" s="141" t="s">
        <v>478</v>
      </c>
      <c r="BI6189" s="141" t="s">
        <v>186</v>
      </c>
      <c r="BJ6189" s="141" t="s">
        <v>6302</v>
      </c>
      <c r="BK6189" s="141" t="s">
        <v>6303</v>
      </c>
      <c r="BL6189" s="141" t="s">
        <v>6304</v>
      </c>
      <c r="BM6189" s="141">
        <v>46.850270000000002</v>
      </c>
      <c r="BN6189" s="141">
        <v>-71.232860000000002</v>
      </c>
      <c r="BO6189" s="141">
        <v>2012</v>
      </c>
      <c r="BP6189" s="143" t="s">
        <v>24486</v>
      </c>
      <c r="BQ6189" s="143" t="s">
        <v>17560</v>
      </c>
    </row>
    <row r="6190" spans="15:69" x14ac:dyDescent="0.25">
      <c r="O6190" s="225" t="str">
        <f t="shared" si="1307"/>
        <v/>
      </c>
      <c r="BF6190" s="141">
        <v>23027</v>
      </c>
      <c r="BG6190" s="142" t="s">
        <v>6309</v>
      </c>
      <c r="BH6190" s="141" t="s">
        <v>478</v>
      </c>
      <c r="BI6190" s="141" t="s">
        <v>186</v>
      </c>
      <c r="BJ6190" s="141" t="s">
        <v>6306</v>
      </c>
      <c r="BK6190" s="141" t="s">
        <v>6307</v>
      </c>
      <c r="BL6190" s="141" t="s">
        <v>6308</v>
      </c>
      <c r="BM6190" s="141">
        <v>46.856749999999998</v>
      </c>
      <c r="BN6190" s="141">
        <v>-71.341750000000005</v>
      </c>
      <c r="BO6190" s="141">
        <v>1965</v>
      </c>
      <c r="BP6190" s="143" t="s">
        <v>24486</v>
      </c>
      <c r="BQ6190" s="143" t="s">
        <v>17560</v>
      </c>
    </row>
    <row r="6191" spans="15:69" x14ac:dyDescent="0.25">
      <c r="O6191" s="225" t="str">
        <f t="shared" si="1307"/>
        <v/>
      </c>
      <c r="BF6191" s="141">
        <v>23027</v>
      </c>
      <c r="BG6191" s="142" t="s">
        <v>6653</v>
      </c>
      <c r="BH6191" s="141" t="s">
        <v>478</v>
      </c>
      <c r="BI6191" s="141" t="s">
        <v>186</v>
      </c>
      <c r="BJ6191" s="141" t="s">
        <v>6647</v>
      </c>
      <c r="BK6191" s="141" t="s">
        <v>6648</v>
      </c>
      <c r="BL6191" s="141" t="s">
        <v>6649</v>
      </c>
      <c r="BM6191" s="141">
        <v>46.855080000000001</v>
      </c>
      <c r="BN6191" s="141">
        <v>-71.271879999999996</v>
      </c>
      <c r="BO6191" s="141">
        <v>1960</v>
      </c>
      <c r="BP6191" s="143" t="s">
        <v>5414</v>
      </c>
      <c r="BQ6191" s="143" t="s">
        <v>17560</v>
      </c>
    </row>
    <row r="6192" spans="15:69" x14ac:dyDescent="0.25">
      <c r="O6192" s="225" t="str">
        <f t="shared" si="1307"/>
        <v/>
      </c>
      <c r="BF6192" s="141">
        <v>23027</v>
      </c>
      <c r="BG6192" s="142" t="s">
        <v>6657</v>
      </c>
      <c r="BH6192" s="141" t="s">
        <v>478</v>
      </c>
      <c r="BI6192" s="141" t="s">
        <v>186</v>
      </c>
      <c r="BJ6192" s="141" t="s">
        <v>6651</v>
      </c>
      <c r="BK6192" s="141" t="s">
        <v>6652</v>
      </c>
      <c r="BL6192" s="141" t="s">
        <v>6359</v>
      </c>
      <c r="BM6192" s="141">
        <v>46.853789999999996</v>
      </c>
      <c r="BN6192" s="141">
        <v>-71.275959999999998</v>
      </c>
      <c r="BO6192" s="141">
        <v>2010</v>
      </c>
      <c r="BP6192" s="143" t="s">
        <v>5414</v>
      </c>
      <c r="BQ6192" s="143" t="s">
        <v>17560</v>
      </c>
    </row>
    <row r="6193" spans="15:69" x14ac:dyDescent="0.25">
      <c r="O6193" s="225" t="str">
        <f t="shared" si="1307"/>
        <v/>
      </c>
      <c r="BF6193" s="141">
        <v>23027</v>
      </c>
      <c r="BG6193" s="142" t="s">
        <v>6660</v>
      </c>
      <c r="BH6193" s="141" t="s">
        <v>478</v>
      </c>
      <c r="BI6193" s="141" t="s">
        <v>186</v>
      </c>
      <c r="BJ6193" s="141" t="s">
        <v>6654</v>
      </c>
      <c r="BK6193" s="141" t="s">
        <v>6655</v>
      </c>
      <c r="BL6193" s="141" t="s">
        <v>6656</v>
      </c>
      <c r="BM6193" s="141">
        <v>46.851849999999999</v>
      </c>
      <c r="BN6193" s="141">
        <v>-71.278580000000005</v>
      </c>
      <c r="BO6193" s="141">
        <v>1980</v>
      </c>
      <c r="BP6193" s="143" t="s">
        <v>5414</v>
      </c>
      <c r="BQ6193" s="143" t="s">
        <v>17560</v>
      </c>
    </row>
    <row r="6194" spans="15:69" x14ac:dyDescent="0.25">
      <c r="O6194" s="225" t="str">
        <f t="shared" si="1307"/>
        <v/>
      </c>
      <c r="BF6194" s="141">
        <v>23027</v>
      </c>
      <c r="BG6194" s="142" t="s">
        <v>6664</v>
      </c>
      <c r="BH6194" s="141" t="s">
        <v>478</v>
      </c>
      <c r="BI6194" s="141" t="s">
        <v>186</v>
      </c>
      <c r="BJ6194" s="141" t="s">
        <v>6658</v>
      </c>
      <c r="BK6194" s="141" t="s">
        <v>6659</v>
      </c>
      <c r="BL6194" s="141" t="s">
        <v>6658</v>
      </c>
      <c r="BM6194" s="141">
        <v>46.855469999999997</v>
      </c>
      <c r="BN6194" s="141">
        <v>-71.266549999999995</v>
      </c>
      <c r="BO6194" s="141">
        <v>2002</v>
      </c>
      <c r="BP6194" s="143" t="s">
        <v>5414</v>
      </c>
      <c r="BQ6194" s="143" t="s">
        <v>17560</v>
      </c>
    </row>
    <row r="6195" spans="15:69" x14ac:dyDescent="0.25">
      <c r="O6195" s="225" t="str">
        <f t="shared" si="1307"/>
        <v/>
      </c>
      <c r="BF6195" s="141">
        <v>23027</v>
      </c>
      <c r="BG6195" s="142" t="s">
        <v>6668</v>
      </c>
      <c r="BH6195" s="141" t="s">
        <v>478</v>
      </c>
      <c r="BI6195" s="141" t="s">
        <v>186</v>
      </c>
      <c r="BJ6195" s="141" t="s">
        <v>6661</v>
      </c>
      <c r="BK6195" s="141" t="s">
        <v>6662</v>
      </c>
      <c r="BL6195" s="141" t="s">
        <v>6663</v>
      </c>
      <c r="BM6195" s="141">
        <v>46.859850000000002</v>
      </c>
      <c r="BN6195" s="141">
        <v>-71.24991</v>
      </c>
      <c r="BO6195" s="141">
        <v>2011</v>
      </c>
      <c r="BP6195" s="143" t="s">
        <v>5414</v>
      </c>
      <c r="BQ6195" s="143" t="s">
        <v>17560</v>
      </c>
    </row>
    <row r="6196" spans="15:69" x14ac:dyDescent="0.25">
      <c r="O6196" s="225" t="str">
        <f t="shared" si="1307"/>
        <v/>
      </c>
      <c r="BF6196" s="141">
        <v>23027</v>
      </c>
      <c r="BG6196" s="142" t="s">
        <v>6671</v>
      </c>
      <c r="BH6196" s="141" t="s">
        <v>478</v>
      </c>
      <c r="BI6196" s="141" t="s">
        <v>186</v>
      </c>
      <c r="BJ6196" s="141" t="s">
        <v>6665</v>
      </c>
      <c r="BK6196" s="141" t="s">
        <v>6666</v>
      </c>
      <c r="BL6196" s="141" t="s">
        <v>6667</v>
      </c>
      <c r="BM6196" s="141">
        <v>46.860059999999997</v>
      </c>
      <c r="BN6196" s="141">
        <v>-71.248859999999993</v>
      </c>
      <c r="BO6196" s="141">
        <v>1996</v>
      </c>
      <c r="BP6196" s="143" t="s">
        <v>5414</v>
      </c>
      <c r="BQ6196" s="143" t="s">
        <v>17560</v>
      </c>
    </row>
    <row r="6197" spans="15:69" x14ac:dyDescent="0.25">
      <c r="O6197" s="225" t="str">
        <f t="shared" si="1307"/>
        <v/>
      </c>
      <c r="BF6197" s="141">
        <v>23027</v>
      </c>
      <c r="BG6197" s="142" t="s">
        <v>6675</v>
      </c>
      <c r="BH6197" s="141" t="s">
        <v>478</v>
      </c>
      <c r="BI6197" s="141" t="s">
        <v>186</v>
      </c>
      <c r="BJ6197" s="141" t="s">
        <v>6669</v>
      </c>
      <c r="BK6197" s="141" t="s">
        <v>6670</v>
      </c>
      <c r="BL6197" s="141" t="s">
        <v>6669</v>
      </c>
      <c r="BM6197" s="141">
        <v>46.856479999999998</v>
      </c>
      <c r="BN6197" s="141">
        <v>-71.257249999999999</v>
      </c>
      <c r="BO6197" s="141">
        <v>1969</v>
      </c>
      <c r="BP6197" s="143" t="s">
        <v>5414</v>
      </c>
      <c r="BQ6197" s="143" t="s">
        <v>17560</v>
      </c>
    </row>
    <row r="6198" spans="15:69" x14ac:dyDescent="0.25">
      <c r="O6198" s="225" t="str">
        <f t="shared" si="1307"/>
        <v/>
      </c>
      <c r="BF6198" s="141">
        <v>23027</v>
      </c>
      <c r="BG6198" s="142" t="s">
        <v>6679</v>
      </c>
      <c r="BH6198" s="141" t="s">
        <v>478</v>
      </c>
      <c r="BI6198" s="141" t="s">
        <v>186</v>
      </c>
      <c r="BJ6198" s="141" t="s">
        <v>6672</v>
      </c>
      <c r="BK6198" s="141" t="s">
        <v>6673</v>
      </c>
      <c r="BL6198" s="141" t="s">
        <v>6674</v>
      </c>
      <c r="BM6198" s="141">
        <v>46.85557</v>
      </c>
      <c r="BN6198" s="141">
        <v>-71.259460000000004</v>
      </c>
      <c r="BO6198" s="141">
        <v>1949</v>
      </c>
      <c r="BP6198" s="143" t="s">
        <v>5414</v>
      </c>
      <c r="BQ6198" s="143" t="s">
        <v>17560</v>
      </c>
    </row>
    <row r="6199" spans="15:69" x14ac:dyDescent="0.25">
      <c r="O6199" s="225" t="str">
        <f t="shared" si="1307"/>
        <v/>
      </c>
      <c r="BF6199" s="141">
        <v>23027</v>
      </c>
      <c r="BG6199" s="142" t="s">
        <v>6682</v>
      </c>
      <c r="BH6199" s="141" t="s">
        <v>478</v>
      </c>
      <c r="BI6199" s="141" t="s">
        <v>186</v>
      </c>
      <c r="BJ6199" s="141" t="s">
        <v>6676</v>
      </c>
      <c r="BK6199" s="141" t="s">
        <v>6677</v>
      </c>
      <c r="BL6199" s="141" t="s">
        <v>6678</v>
      </c>
      <c r="BM6199" s="141">
        <v>46.848889999999997</v>
      </c>
      <c r="BN6199" s="141">
        <v>-71.267989999999998</v>
      </c>
      <c r="BO6199" s="141">
        <v>1988</v>
      </c>
      <c r="BP6199" s="143" t="s">
        <v>5414</v>
      </c>
      <c r="BQ6199" s="143" t="s">
        <v>17560</v>
      </c>
    </row>
    <row r="6200" spans="15:69" x14ac:dyDescent="0.25">
      <c r="O6200" s="225" t="str">
        <f t="shared" si="1307"/>
        <v/>
      </c>
      <c r="BF6200" s="141">
        <v>23027</v>
      </c>
      <c r="BG6200" s="142" t="s">
        <v>6685</v>
      </c>
      <c r="BH6200" s="141" t="s">
        <v>478</v>
      </c>
      <c r="BI6200" s="141" t="s">
        <v>186</v>
      </c>
      <c r="BJ6200" s="141" t="s">
        <v>6680</v>
      </c>
      <c r="BK6200" s="141" t="s">
        <v>6681</v>
      </c>
      <c r="BL6200" s="141" t="s">
        <v>6656</v>
      </c>
      <c r="BM6200" s="141">
        <v>46.849930000000001</v>
      </c>
      <c r="BN6200" s="141">
        <v>-71.261799999999994</v>
      </c>
      <c r="BO6200" s="141">
        <v>1971</v>
      </c>
      <c r="BP6200" s="143" t="s">
        <v>5414</v>
      </c>
      <c r="BQ6200" s="143" t="s">
        <v>17560</v>
      </c>
    </row>
    <row r="6201" spans="15:69" x14ac:dyDescent="0.25">
      <c r="O6201" s="225" t="str">
        <f t="shared" si="1307"/>
        <v/>
      </c>
      <c r="BF6201" s="141">
        <v>23027</v>
      </c>
      <c r="BG6201" s="142" t="s">
        <v>6689</v>
      </c>
      <c r="BH6201" s="141" t="s">
        <v>478</v>
      </c>
      <c r="BI6201" s="141" t="s">
        <v>186</v>
      </c>
      <c r="BJ6201" s="141" t="s">
        <v>6683</v>
      </c>
      <c r="BK6201" s="141" t="s">
        <v>6684</v>
      </c>
      <c r="BL6201" s="141" t="s">
        <v>2005</v>
      </c>
      <c r="BM6201" s="141">
        <v>46.851300000000002</v>
      </c>
      <c r="BN6201" s="141">
        <v>-71.252690000000001</v>
      </c>
      <c r="BO6201" s="141">
        <v>1997</v>
      </c>
      <c r="BP6201" s="143" t="s">
        <v>5414</v>
      </c>
      <c r="BQ6201" s="143" t="s">
        <v>17560</v>
      </c>
    </row>
    <row r="6202" spans="15:69" x14ac:dyDescent="0.25">
      <c r="O6202" s="225" t="str">
        <f t="shared" si="1307"/>
        <v/>
      </c>
      <c r="BF6202" s="141">
        <v>23027</v>
      </c>
      <c r="BG6202" s="142" t="s">
        <v>6693</v>
      </c>
      <c r="BH6202" s="141" t="s">
        <v>478</v>
      </c>
      <c r="BI6202" s="141" t="s">
        <v>186</v>
      </c>
      <c r="BJ6202" s="141" t="s">
        <v>6686</v>
      </c>
      <c r="BK6202" s="141" t="s">
        <v>6687</v>
      </c>
      <c r="BL6202" s="141" t="s">
        <v>6688</v>
      </c>
      <c r="BM6202" s="141">
        <v>46.852510000000002</v>
      </c>
      <c r="BN6202" s="141">
        <v>-71.239360000000005</v>
      </c>
      <c r="BO6202" s="141">
        <v>2000</v>
      </c>
      <c r="BP6202" s="143" t="s">
        <v>5414</v>
      </c>
      <c r="BQ6202" s="143" t="s">
        <v>17560</v>
      </c>
    </row>
    <row r="6203" spans="15:69" x14ac:dyDescent="0.25">
      <c r="O6203" s="225" t="str">
        <f t="shared" si="1307"/>
        <v/>
      </c>
      <c r="BF6203" s="141">
        <v>23027</v>
      </c>
      <c r="BG6203" s="142" t="s">
        <v>6696</v>
      </c>
      <c r="BH6203" s="141" t="s">
        <v>478</v>
      </c>
      <c r="BI6203" s="141" t="s">
        <v>186</v>
      </c>
      <c r="BJ6203" s="141" t="s">
        <v>6690</v>
      </c>
      <c r="BK6203" s="141" t="s">
        <v>6691</v>
      </c>
      <c r="BL6203" s="141" t="s">
        <v>6692</v>
      </c>
      <c r="BM6203" s="141">
        <v>46.911580000000001</v>
      </c>
      <c r="BN6203" s="141">
        <v>-71.341419999999999</v>
      </c>
      <c r="BO6203" s="141">
        <v>1999</v>
      </c>
      <c r="BP6203" s="143" t="s">
        <v>5414</v>
      </c>
      <c r="BQ6203" s="143" t="s">
        <v>17560</v>
      </c>
    </row>
    <row r="6204" spans="15:69" x14ac:dyDescent="0.25">
      <c r="O6204" s="225" t="str">
        <f t="shared" si="1307"/>
        <v/>
      </c>
      <c r="BF6204" s="141">
        <v>23027</v>
      </c>
      <c r="BG6204" s="142" t="s">
        <v>6700</v>
      </c>
      <c r="BH6204" s="141" t="s">
        <v>478</v>
      </c>
      <c r="BI6204" s="141" t="s">
        <v>186</v>
      </c>
      <c r="BJ6204" s="141" t="s">
        <v>6694</v>
      </c>
      <c r="BK6204" s="141" t="s">
        <v>6695</v>
      </c>
      <c r="BL6204" s="141" t="s">
        <v>6692</v>
      </c>
      <c r="BM6204" s="141">
        <v>46.908099999999997</v>
      </c>
      <c r="BN6204" s="141">
        <v>-71.351380000000006</v>
      </c>
      <c r="BO6204" s="141">
        <v>1950</v>
      </c>
      <c r="BP6204" s="143" t="s">
        <v>5414</v>
      </c>
      <c r="BQ6204" s="143" t="s">
        <v>17560</v>
      </c>
    </row>
    <row r="6205" spans="15:69" x14ac:dyDescent="0.25">
      <c r="O6205" s="225" t="str">
        <f t="shared" si="1307"/>
        <v/>
      </c>
      <c r="BF6205" s="141">
        <v>23027</v>
      </c>
      <c r="BG6205" s="142" t="s">
        <v>6703</v>
      </c>
      <c r="BH6205" s="141" t="s">
        <v>478</v>
      </c>
      <c r="BI6205" s="141" t="s">
        <v>186</v>
      </c>
      <c r="BJ6205" s="141" t="s">
        <v>6697</v>
      </c>
      <c r="BK6205" s="141" t="s">
        <v>6698</v>
      </c>
      <c r="BL6205" s="141" t="s">
        <v>6699</v>
      </c>
      <c r="BM6205" s="141">
        <v>46.893090000000001</v>
      </c>
      <c r="BN6205" s="141">
        <v>-71.299009999999996</v>
      </c>
      <c r="BO6205" s="141">
        <v>2009</v>
      </c>
      <c r="BP6205" s="143" t="s">
        <v>5414</v>
      </c>
      <c r="BQ6205" s="143" t="s">
        <v>17560</v>
      </c>
    </row>
    <row r="6206" spans="15:69" x14ac:dyDescent="0.25">
      <c r="O6206" s="225" t="str">
        <f t="shared" si="1307"/>
        <v/>
      </c>
      <c r="BF6206" s="141">
        <v>23027</v>
      </c>
      <c r="BG6206" s="142" t="s">
        <v>6707</v>
      </c>
      <c r="BH6206" s="141" t="s">
        <v>478</v>
      </c>
      <c r="BI6206" s="141" t="s">
        <v>186</v>
      </c>
      <c r="BJ6206" s="141" t="s">
        <v>6701</v>
      </c>
      <c r="BK6206" s="141" t="s">
        <v>6702</v>
      </c>
      <c r="BL6206" s="141" t="s">
        <v>6692</v>
      </c>
      <c r="BM6206" s="141">
        <v>46.90645</v>
      </c>
      <c r="BN6206" s="141">
        <v>-71.355630000000005</v>
      </c>
      <c r="BO6206" s="141">
        <v>1997</v>
      </c>
      <c r="BP6206" s="143" t="s">
        <v>5414</v>
      </c>
      <c r="BQ6206" s="143" t="s">
        <v>17560</v>
      </c>
    </row>
    <row r="6207" spans="15:69" x14ac:dyDescent="0.25">
      <c r="O6207" s="225" t="str">
        <f t="shared" si="1307"/>
        <v/>
      </c>
      <c r="BF6207" s="141">
        <v>23027</v>
      </c>
      <c r="BG6207" s="142" t="s">
        <v>6710</v>
      </c>
      <c r="BH6207" s="141" t="s">
        <v>478</v>
      </c>
      <c r="BI6207" s="141" t="s">
        <v>186</v>
      </c>
      <c r="BJ6207" s="141" t="s">
        <v>6704</v>
      </c>
      <c r="BK6207" s="141" t="s">
        <v>6705</v>
      </c>
      <c r="BL6207" s="141" t="s">
        <v>6706</v>
      </c>
      <c r="BM6207" s="141">
        <v>46.893039999999999</v>
      </c>
      <c r="BN6207" s="141">
        <v>-71.286420000000007</v>
      </c>
      <c r="BO6207" s="141">
        <v>1978</v>
      </c>
      <c r="BP6207" s="143" t="s">
        <v>5414</v>
      </c>
      <c r="BQ6207" s="143" t="s">
        <v>17560</v>
      </c>
    </row>
    <row r="6208" spans="15:69" x14ac:dyDescent="0.25">
      <c r="O6208" s="225" t="str">
        <f t="shared" si="1307"/>
        <v/>
      </c>
      <c r="BF6208" s="141">
        <v>23027</v>
      </c>
      <c r="BG6208" s="142" t="s">
        <v>6713</v>
      </c>
      <c r="BH6208" s="141" t="s">
        <v>478</v>
      </c>
      <c r="BI6208" s="141" t="s">
        <v>186</v>
      </c>
      <c r="BJ6208" s="141" t="s">
        <v>6708</v>
      </c>
      <c r="BK6208" s="141" t="s">
        <v>6709</v>
      </c>
      <c r="BL6208" s="141" t="s">
        <v>6082</v>
      </c>
      <c r="BM6208" s="141">
        <v>46.881070000000001</v>
      </c>
      <c r="BN6208" s="141">
        <v>-71.265929999999997</v>
      </c>
      <c r="BO6208" s="141">
        <v>1972</v>
      </c>
      <c r="BP6208" s="143" t="s">
        <v>5414</v>
      </c>
      <c r="BQ6208" s="143" t="s">
        <v>17560</v>
      </c>
    </row>
    <row r="6209" spans="15:69" x14ac:dyDescent="0.25">
      <c r="O6209" s="225" t="str">
        <f t="shared" si="1307"/>
        <v/>
      </c>
      <c r="BF6209" s="141">
        <v>23027</v>
      </c>
      <c r="BG6209" s="142" t="s">
        <v>6717</v>
      </c>
      <c r="BH6209" s="141" t="s">
        <v>478</v>
      </c>
      <c r="BI6209" s="141" t="s">
        <v>186</v>
      </c>
      <c r="BJ6209" s="141" t="s">
        <v>6711</v>
      </c>
      <c r="BK6209" s="141" t="s">
        <v>6712</v>
      </c>
      <c r="BL6209" s="141" t="s">
        <v>6692</v>
      </c>
      <c r="BM6209" s="141">
        <v>46.906199999999998</v>
      </c>
      <c r="BN6209" s="141">
        <v>-71.357309999999998</v>
      </c>
      <c r="BO6209" s="141">
        <v>1970</v>
      </c>
      <c r="BP6209" s="143" t="s">
        <v>5414</v>
      </c>
      <c r="BQ6209" s="143" t="s">
        <v>17560</v>
      </c>
    </row>
    <row r="6210" spans="15:69" x14ac:dyDescent="0.25">
      <c r="O6210" s="225" t="str">
        <f t="shared" si="1307"/>
        <v/>
      </c>
      <c r="BF6210" s="141">
        <v>23027</v>
      </c>
      <c r="BG6210" s="142" t="s">
        <v>6720</v>
      </c>
      <c r="BH6210" s="141" t="s">
        <v>478</v>
      </c>
      <c r="BI6210" s="141" t="s">
        <v>186</v>
      </c>
      <c r="BJ6210" s="141" t="s">
        <v>6714</v>
      </c>
      <c r="BK6210" s="141" t="s">
        <v>6715</v>
      </c>
      <c r="BL6210" s="141" t="s">
        <v>6716</v>
      </c>
      <c r="BM6210" s="141">
        <v>46.892659999999999</v>
      </c>
      <c r="BN6210" s="141">
        <v>-71.290440000000004</v>
      </c>
      <c r="BO6210" s="141">
        <v>2010</v>
      </c>
      <c r="BP6210" s="143" t="s">
        <v>5414</v>
      </c>
      <c r="BQ6210" s="143" t="s">
        <v>17560</v>
      </c>
    </row>
    <row r="6211" spans="15:69" x14ac:dyDescent="0.25">
      <c r="O6211" s="225" t="str">
        <f t="shared" si="1307"/>
        <v/>
      </c>
      <c r="BF6211" s="141">
        <v>23027</v>
      </c>
      <c r="BG6211" s="142" t="s">
        <v>6724</v>
      </c>
      <c r="BH6211" s="141" t="s">
        <v>478</v>
      </c>
      <c r="BI6211" s="141" t="s">
        <v>186</v>
      </c>
      <c r="BJ6211" s="141" t="s">
        <v>6718</v>
      </c>
      <c r="BK6211" s="141" t="s">
        <v>6719</v>
      </c>
      <c r="BL6211" s="141" t="s">
        <v>6082</v>
      </c>
      <c r="BM6211" s="141">
        <v>46.886620000000001</v>
      </c>
      <c r="BN6211" s="141">
        <v>-71.271839999999997</v>
      </c>
      <c r="BO6211" s="141">
        <v>1992</v>
      </c>
      <c r="BP6211" s="143" t="s">
        <v>5414</v>
      </c>
      <c r="BQ6211" s="143" t="s">
        <v>17560</v>
      </c>
    </row>
    <row r="6212" spans="15:69" x14ac:dyDescent="0.25">
      <c r="O6212" s="225" t="str">
        <f t="shared" si="1307"/>
        <v/>
      </c>
      <c r="BF6212" s="141">
        <v>23027</v>
      </c>
      <c r="BG6212" s="142" t="s">
        <v>6727</v>
      </c>
      <c r="BH6212" s="141" t="s">
        <v>478</v>
      </c>
      <c r="BI6212" s="141" t="s">
        <v>186</v>
      </c>
      <c r="BJ6212" s="141" t="s">
        <v>6721</v>
      </c>
      <c r="BK6212" s="141" t="s">
        <v>6722</v>
      </c>
      <c r="BL6212" s="141" t="s">
        <v>6723</v>
      </c>
      <c r="BM6212" s="141">
        <v>46.895159999999997</v>
      </c>
      <c r="BN6212" s="141">
        <v>-71.27216</v>
      </c>
      <c r="BO6212" s="141">
        <v>2014</v>
      </c>
      <c r="BP6212" s="143" t="s">
        <v>5414</v>
      </c>
      <c r="BQ6212" s="143" t="s">
        <v>17560</v>
      </c>
    </row>
    <row r="6213" spans="15:69" x14ac:dyDescent="0.25">
      <c r="O6213" s="225" t="str">
        <f t="shared" si="1307"/>
        <v/>
      </c>
      <c r="BF6213" s="141">
        <v>23027</v>
      </c>
      <c r="BG6213" s="142" t="s">
        <v>6730</v>
      </c>
      <c r="BH6213" s="141" t="s">
        <v>478</v>
      </c>
      <c r="BI6213" s="141" t="s">
        <v>186</v>
      </c>
      <c r="BJ6213" s="141" t="s">
        <v>6725</v>
      </c>
      <c r="BK6213" s="141" t="s">
        <v>6726</v>
      </c>
      <c r="BL6213" s="141" t="s">
        <v>6082</v>
      </c>
      <c r="BM6213" s="141">
        <v>46.894060000000003</v>
      </c>
      <c r="BN6213" s="141">
        <v>-71.278959999999998</v>
      </c>
      <c r="BO6213" s="141">
        <v>1991</v>
      </c>
      <c r="BP6213" s="143" t="s">
        <v>5414</v>
      </c>
      <c r="BQ6213" s="143" t="s">
        <v>17560</v>
      </c>
    </row>
    <row r="6214" spans="15:69" x14ac:dyDescent="0.25">
      <c r="O6214" s="225" t="str">
        <f t="shared" si="1307"/>
        <v/>
      </c>
      <c r="BF6214" s="141">
        <v>23027</v>
      </c>
      <c r="BG6214" s="142" t="s">
        <v>6733</v>
      </c>
      <c r="BH6214" s="141" t="s">
        <v>478</v>
      </c>
      <c r="BI6214" s="141" t="s">
        <v>186</v>
      </c>
      <c r="BJ6214" s="141" t="s">
        <v>6728</v>
      </c>
      <c r="BK6214" s="141" t="s">
        <v>6729</v>
      </c>
      <c r="BL6214" s="141" t="s">
        <v>6082</v>
      </c>
      <c r="BM6214" s="141">
        <v>46.880839999999999</v>
      </c>
      <c r="BN6214" s="141">
        <v>-71.265479999999997</v>
      </c>
      <c r="BO6214" s="141">
        <v>2007</v>
      </c>
      <c r="BP6214" s="143" t="s">
        <v>5414</v>
      </c>
      <c r="BQ6214" s="143" t="s">
        <v>17560</v>
      </c>
    </row>
    <row r="6215" spans="15:69" x14ac:dyDescent="0.25">
      <c r="O6215" s="225" t="str">
        <f t="shared" si="1307"/>
        <v/>
      </c>
      <c r="BF6215" s="141">
        <v>23027</v>
      </c>
      <c r="BG6215" s="142" t="s">
        <v>6737</v>
      </c>
      <c r="BH6215" s="141" t="s">
        <v>478</v>
      </c>
      <c r="BI6215" s="141" t="s">
        <v>186</v>
      </c>
      <c r="BJ6215" s="141" t="s">
        <v>6731</v>
      </c>
      <c r="BK6215" s="141" t="s">
        <v>6732</v>
      </c>
      <c r="BL6215" s="141" t="s">
        <v>6082</v>
      </c>
      <c r="BM6215" s="141">
        <v>46.874250000000004</v>
      </c>
      <c r="BN6215" s="141">
        <v>-71.259349999999998</v>
      </c>
      <c r="BO6215" s="141">
        <v>2000</v>
      </c>
      <c r="BP6215" s="143" t="s">
        <v>5414</v>
      </c>
      <c r="BQ6215" s="143" t="s">
        <v>17560</v>
      </c>
    </row>
    <row r="6216" spans="15:69" x14ac:dyDescent="0.25">
      <c r="O6216" s="225" t="str">
        <f t="shared" si="1307"/>
        <v/>
      </c>
      <c r="BF6216" s="141">
        <v>23027</v>
      </c>
      <c r="BG6216" s="142" t="s">
        <v>6741</v>
      </c>
      <c r="BH6216" s="141" t="s">
        <v>478</v>
      </c>
      <c r="BI6216" s="141" t="s">
        <v>186</v>
      </c>
      <c r="BJ6216" s="141" t="s">
        <v>6734</v>
      </c>
      <c r="BK6216" s="141" t="s">
        <v>6735</v>
      </c>
      <c r="BL6216" s="141" t="s">
        <v>6736</v>
      </c>
      <c r="BM6216" s="141">
        <v>46.885480000000001</v>
      </c>
      <c r="BN6216" s="141">
        <v>-71.256649999999993</v>
      </c>
      <c r="BO6216" s="141">
        <v>2005</v>
      </c>
      <c r="BP6216" s="143" t="s">
        <v>5414</v>
      </c>
      <c r="BQ6216" s="143" t="s">
        <v>17560</v>
      </c>
    </row>
    <row r="6217" spans="15:69" x14ac:dyDescent="0.25">
      <c r="O6217" s="225" t="str">
        <f t="shared" si="1307"/>
        <v/>
      </c>
      <c r="BF6217" s="141">
        <v>23027</v>
      </c>
      <c r="BG6217" s="142" t="s">
        <v>6745</v>
      </c>
      <c r="BH6217" s="141" t="s">
        <v>478</v>
      </c>
      <c r="BI6217" s="141" t="s">
        <v>186</v>
      </c>
      <c r="BJ6217" s="141" t="s">
        <v>6738</v>
      </c>
      <c r="BK6217" s="141" t="s">
        <v>6739</v>
      </c>
      <c r="BL6217" s="141" t="s">
        <v>6740</v>
      </c>
      <c r="BM6217" s="141">
        <v>46.881749999999997</v>
      </c>
      <c r="BN6217" s="141">
        <v>-71.248630000000006</v>
      </c>
      <c r="BO6217" s="141">
        <v>1960</v>
      </c>
      <c r="BP6217" s="143" t="s">
        <v>5414</v>
      </c>
      <c r="BQ6217" s="143" t="s">
        <v>17560</v>
      </c>
    </row>
    <row r="6218" spans="15:69" x14ac:dyDescent="0.25">
      <c r="O6218" s="225" t="str">
        <f t="shared" si="1307"/>
        <v/>
      </c>
      <c r="BF6218" s="141">
        <v>23027</v>
      </c>
      <c r="BG6218" s="142" t="s">
        <v>6748</v>
      </c>
      <c r="BH6218" s="141" t="s">
        <v>478</v>
      </c>
      <c r="BI6218" s="141" t="s">
        <v>186</v>
      </c>
      <c r="BJ6218" s="141" t="s">
        <v>6742</v>
      </c>
      <c r="BK6218" s="141" t="s">
        <v>6743</v>
      </c>
      <c r="BL6218" s="141" t="s">
        <v>6744</v>
      </c>
      <c r="BM6218" s="141">
        <v>46.899970000000003</v>
      </c>
      <c r="BN6218" s="141">
        <v>-71.287700000000001</v>
      </c>
      <c r="BO6218" s="141">
        <v>2009</v>
      </c>
      <c r="BP6218" s="143" t="s">
        <v>5414</v>
      </c>
      <c r="BQ6218" s="143" t="s">
        <v>17560</v>
      </c>
    </row>
    <row r="6219" spans="15:69" x14ac:dyDescent="0.25">
      <c r="O6219" s="225" t="str">
        <f t="shared" si="1307"/>
        <v/>
      </c>
      <c r="BF6219" s="141">
        <v>23027</v>
      </c>
      <c r="BG6219" s="142" t="s">
        <v>6752</v>
      </c>
      <c r="BH6219" s="141" t="s">
        <v>478</v>
      </c>
      <c r="BI6219" s="141" t="s">
        <v>186</v>
      </c>
      <c r="BJ6219" s="141" t="s">
        <v>6746</v>
      </c>
      <c r="BK6219" s="141" t="s">
        <v>6747</v>
      </c>
      <c r="BL6219" s="141" t="s">
        <v>2005</v>
      </c>
      <c r="BM6219" s="141">
        <v>46.888959999999997</v>
      </c>
      <c r="BN6219" s="141">
        <v>-71.295109999999994</v>
      </c>
      <c r="BO6219" s="141">
        <v>2009</v>
      </c>
      <c r="BP6219" s="143" t="s">
        <v>5414</v>
      </c>
      <c r="BQ6219" s="143" t="s">
        <v>17560</v>
      </c>
    </row>
    <row r="6220" spans="15:69" x14ac:dyDescent="0.25">
      <c r="O6220" s="225" t="str">
        <f t="shared" si="1307"/>
        <v/>
      </c>
      <c r="BF6220" s="141">
        <v>23027</v>
      </c>
      <c r="BG6220" s="142" t="s">
        <v>6756</v>
      </c>
      <c r="BH6220" s="141" t="s">
        <v>478</v>
      </c>
      <c r="BI6220" s="141" t="s">
        <v>186</v>
      </c>
      <c r="BJ6220" s="141" t="s">
        <v>6749</v>
      </c>
      <c r="BK6220" s="141" t="s">
        <v>6750</v>
      </c>
      <c r="BL6220" s="141" t="s">
        <v>6751</v>
      </c>
      <c r="BM6220" s="141">
        <v>46.893479999999997</v>
      </c>
      <c r="BN6220" s="141">
        <v>-71.282269999999997</v>
      </c>
      <c r="BO6220" s="141">
        <v>2012</v>
      </c>
      <c r="BP6220" s="143" t="s">
        <v>5414</v>
      </c>
      <c r="BQ6220" s="143" t="s">
        <v>17560</v>
      </c>
    </row>
    <row r="6221" spans="15:69" x14ac:dyDescent="0.25">
      <c r="O6221" s="225" t="str">
        <f t="shared" si="1307"/>
        <v/>
      </c>
      <c r="BF6221" s="141">
        <v>23027</v>
      </c>
      <c r="BG6221" s="142" t="s">
        <v>6759</v>
      </c>
      <c r="BH6221" s="141" t="s">
        <v>478</v>
      </c>
      <c r="BI6221" s="141" t="s">
        <v>186</v>
      </c>
      <c r="BJ6221" s="141" t="s">
        <v>6753</v>
      </c>
      <c r="BK6221" s="141" t="s">
        <v>6754</v>
      </c>
      <c r="BL6221" s="141" t="s">
        <v>6755</v>
      </c>
      <c r="BM6221" s="141">
        <v>46.873710000000003</v>
      </c>
      <c r="BN6221" s="141">
        <v>-71.241439999999997</v>
      </c>
      <c r="BO6221" s="141">
        <v>1971</v>
      </c>
      <c r="BP6221" s="143" t="s">
        <v>5414</v>
      </c>
      <c r="BQ6221" s="143" t="s">
        <v>17560</v>
      </c>
    </row>
    <row r="6222" spans="15:69" x14ac:dyDescent="0.25">
      <c r="O6222" s="225" t="str">
        <f t="shared" ref="O6222:O6285" si="1308">IF(OR(B6222="",C6222="",G6222="",H6222="",I6222="",AND(J6222="",BW6222=FALSE),AND(K6222="",BX6222=FALSE),AND(L6222="",BY6222=FALSE),AND(M6222="",BZ6222=FALSE)),"",(IF(AND(100&gt;=CG6222,CG6222&gt;80),"A",IF(AND(80&gt;=CG6222,CG6222&gt;60),"B",IF(AND(60&gt;=CG6222,CG6222&gt;40),"C",IF(AND(40&gt;=CG6222,CG6222&gt;20),"D","E"))))))</f>
        <v/>
      </c>
      <c r="BF6222" s="141">
        <v>23027</v>
      </c>
      <c r="BG6222" s="142" t="s">
        <v>6763</v>
      </c>
      <c r="BH6222" s="141" t="s">
        <v>478</v>
      </c>
      <c r="BI6222" s="141" t="s">
        <v>186</v>
      </c>
      <c r="BJ6222" s="141" t="s">
        <v>6757</v>
      </c>
      <c r="BK6222" s="141" t="s">
        <v>6758</v>
      </c>
      <c r="BL6222" s="141" t="s">
        <v>6755</v>
      </c>
      <c r="BM6222" s="141">
        <v>46.872349999999997</v>
      </c>
      <c r="BN6222" s="141">
        <v>-71.244749999999996</v>
      </c>
      <c r="BO6222" s="141">
        <v>1990</v>
      </c>
      <c r="BP6222" s="143" t="s">
        <v>5414</v>
      </c>
      <c r="BQ6222" s="143" t="s">
        <v>17560</v>
      </c>
    </row>
    <row r="6223" spans="15:69" x14ac:dyDescent="0.25">
      <c r="O6223" s="225" t="str">
        <f t="shared" si="1308"/>
        <v/>
      </c>
      <c r="BF6223" s="141">
        <v>23027</v>
      </c>
      <c r="BG6223" s="142" t="s">
        <v>6767</v>
      </c>
      <c r="BH6223" s="141" t="s">
        <v>478</v>
      </c>
      <c r="BI6223" s="141" t="s">
        <v>186</v>
      </c>
      <c r="BJ6223" s="141" t="s">
        <v>6760</v>
      </c>
      <c r="BK6223" s="141" t="s">
        <v>6761</v>
      </c>
      <c r="BL6223" s="141" t="s">
        <v>6762</v>
      </c>
      <c r="BM6223" s="141">
        <v>46.906469999999999</v>
      </c>
      <c r="BN6223" s="141">
        <v>-71.214939999999999</v>
      </c>
      <c r="BO6223" s="141">
        <v>1996</v>
      </c>
      <c r="BP6223" s="143" t="s">
        <v>5414</v>
      </c>
      <c r="BQ6223" s="143" t="s">
        <v>17560</v>
      </c>
    </row>
    <row r="6224" spans="15:69" x14ac:dyDescent="0.25">
      <c r="O6224" s="225" t="str">
        <f t="shared" si="1308"/>
        <v/>
      </c>
      <c r="BF6224" s="141">
        <v>23027</v>
      </c>
      <c r="BG6224" s="142" t="s">
        <v>6771</v>
      </c>
      <c r="BH6224" s="141" t="s">
        <v>478</v>
      </c>
      <c r="BI6224" s="141" t="s">
        <v>186</v>
      </c>
      <c r="BJ6224" s="141" t="s">
        <v>6764</v>
      </c>
      <c r="BK6224" s="141" t="s">
        <v>6765</v>
      </c>
      <c r="BL6224" s="141" t="s">
        <v>6766</v>
      </c>
      <c r="BM6224" s="141">
        <v>46.913550000000001</v>
      </c>
      <c r="BN6224" s="141">
        <v>-71.194800000000001</v>
      </c>
      <c r="BO6224" s="141">
        <v>1965</v>
      </c>
      <c r="BP6224" s="143" t="s">
        <v>5414</v>
      </c>
      <c r="BQ6224" s="143" t="s">
        <v>17560</v>
      </c>
    </row>
    <row r="6225" spans="15:69" x14ac:dyDescent="0.25">
      <c r="O6225" s="225" t="str">
        <f t="shared" si="1308"/>
        <v/>
      </c>
      <c r="BF6225" s="141">
        <v>23027</v>
      </c>
      <c r="BG6225" s="142" t="s">
        <v>6775</v>
      </c>
      <c r="BH6225" s="141" t="s">
        <v>478</v>
      </c>
      <c r="BI6225" s="141" t="s">
        <v>186</v>
      </c>
      <c r="BJ6225" s="141" t="s">
        <v>6768</v>
      </c>
      <c r="BK6225" s="141" t="s">
        <v>6769</v>
      </c>
      <c r="BL6225" s="141" t="s">
        <v>6770</v>
      </c>
      <c r="BM6225" s="141">
        <v>46.901910000000001</v>
      </c>
      <c r="BN6225" s="141">
        <v>-71.20187</v>
      </c>
      <c r="BO6225" s="141">
        <v>1980</v>
      </c>
      <c r="BP6225" s="143" t="s">
        <v>5414</v>
      </c>
      <c r="BQ6225" s="143" t="s">
        <v>17560</v>
      </c>
    </row>
    <row r="6226" spans="15:69" x14ac:dyDescent="0.25">
      <c r="O6226" s="225" t="str">
        <f t="shared" si="1308"/>
        <v/>
      </c>
      <c r="BF6226" s="141">
        <v>23027</v>
      </c>
      <c r="BG6226" s="142" t="s">
        <v>6778</v>
      </c>
      <c r="BH6226" s="141" t="s">
        <v>478</v>
      </c>
      <c r="BI6226" s="141" t="s">
        <v>186</v>
      </c>
      <c r="BJ6226" s="141" t="s">
        <v>6772</v>
      </c>
      <c r="BK6226" s="141" t="s">
        <v>6773</v>
      </c>
      <c r="BL6226" s="141" t="s">
        <v>6774</v>
      </c>
      <c r="BM6226" s="141">
        <v>46.896039999999999</v>
      </c>
      <c r="BN6226" s="141">
        <v>-71.216520000000003</v>
      </c>
      <c r="BO6226" s="141">
        <v>1986</v>
      </c>
      <c r="BP6226" s="143" t="s">
        <v>5414</v>
      </c>
      <c r="BQ6226" s="143" t="s">
        <v>17560</v>
      </c>
    </row>
    <row r="6227" spans="15:69" x14ac:dyDescent="0.25">
      <c r="O6227" s="225" t="str">
        <f t="shared" si="1308"/>
        <v/>
      </c>
      <c r="BF6227" s="141">
        <v>23027</v>
      </c>
      <c r="BG6227" s="142" t="s">
        <v>6782</v>
      </c>
      <c r="BH6227" s="141" t="s">
        <v>478</v>
      </c>
      <c r="BI6227" s="141" t="s">
        <v>186</v>
      </c>
      <c r="BJ6227" s="141" t="s">
        <v>6776</v>
      </c>
      <c r="BK6227" s="141" t="s">
        <v>6777</v>
      </c>
      <c r="BL6227" s="141" t="s">
        <v>5981</v>
      </c>
      <c r="BM6227" s="141">
        <v>46.886839999999999</v>
      </c>
      <c r="BN6227" s="141">
        <v>-71.152510000000007</v>
      </c>
      <c r="BO6227" s="141">
        <v>1980</v>
      </c>
      <c r="BP6227" s="143" t="s">
        <v>5414</v>
      </c>
      <c r="BQ6227" s="143" t="s">
        <v>17560</v>
      </c>
    </row>
    <row r="6228" spans="15:69" x14ac:dyDescent="0.25">
      <c r="O6228" s="225" t="str">
        <f t="shared" si="1308"/>
        <v/>
      </c>
      <c r="BF6228" s="141">
        <v>23027</v>
      </c>
      <c r="BG6228" s="142" t="s">
        <v>6786</v>
      </c>
      <c r="BH6228" s="141" t="s">
        <v>478</v>
      </c>
      <c r="BI6228" s="141" t="s">
        <v>186</v>
      </c>
      <c r="BJ6228" s="141" t="s">
        <v>6779</v>
      </c>
      <c r="BK6228" s="141" t="s">
        <v>6780</v>
      </c>
      <c r="BL6228" s="141" t="s">
        <v>6781</v>
      </c>
      <c r="BM6228" s="141">
        <v>46.88608</v>
      </c>
      <c r="BN6228" s="141">
        <v>-71.163060000000002</v>
      </c>
      <c r="BO6228" s="141">
        <v>1988</v>
      </c>
      <c r="BP6228" s="143" t="s">
        <v>5414</v>
      </c>
      <c r="BQ6228" s="143" t="s">
        <v>17560</v>
      </c>
    </row>
    <row r="6229" spans="15:69" x14ac:dyDescent="0.25">
      <c r="O6229" s="225" t="str">
        <f t="shared" si="1308"/>
        <v/>
      </c>
      <c r="BF6229" s="141">
        <v>23027</v>
      </c>
      <c r="BG6229" s="142" t="s">
        <v>6788</v>
      </c>
      <c r="BH6229" s="141" t="s">
        <v>478</v>
      </c>
      <c r="BI6229" s="141" t="s">
        <v>186</v>
      </c>
      <c r="BJ6229" s="141" t="s">
        <v>6783</v>
      </c>
      <c r="BK6229" s="141" t="s">
        <v>6784</v>
      </c>
      <c r="BL6229" s="141" t="s">
        <v>6785</v>
      </c>
      <c r="BM6229" s="141">
        <v>46.884099999999997</v>
      </c>
      <c r="BN6229" s="141">
        <v>-71.169020000000003</v>
      </c>
      <c r="BO6229" s="141">
        <v>1985</v>
      </c>
      <c r="BP6229" s="143" t="s">
        <v>5414</v>
      </c>
      <c r="BQ6229" s="143" t="s">
        <v>17560</v>
      </c>
    </row>
    <row r="6230" spans="15:69" x14ac:dyDescent="0.25">
      <c r="O6230" s="225" t="str">
        <f t="shared" si="1308"/>
        <v/>
      </c>
      <c r="BF6230" s="141">
        <v>23027</v>
      </c>
      <c r="BG6230" s="142" t="s">
        <v>6792</v>
      </c>
      <c r="BH6230" s="141" t="s">
        <v>478</v>
      </c>
      <c r="BI6230" s="141" t="s">
        <v>186</v>
      </c>
      <c r="BJ6230" s="141" t="s">
        <v>26599</v>
      </c>
      <c r="BK6230" s="141" t="s">
        <v>6787</v>
      </c>
      <c r="BL6230" s="141" t="s">
        <v>26600</v>
      </c>
      <c r="BM6230" s="141">
        <v>46.876440000000002</v>
      </c>
      <c r="BN6230" s="141">
        <v>-71.162310000000005</v>
      </c>
      <c r="BO6230" s="141">
        <v>1988</v>
      </c>
      <c r="BP6230" s="143" t="s">
        <v>5414</v>
      </c>
      <c r="BQ6230" s="143" t="s">
        <v>17560</v>
      </c>
    </row>
    <row r="6231" spans="15:69" x14ac:dyDescent="0.25">
      <c r="O6231" s="225" t="str">
        <f t="shared" si="1308"/>
        <v/>
      </c>
      <c r="BF6231" s="141">
        <v>23027</v>
      </c>
      <c r="BG6231" s="142" t="s">
        <v>6796</v>
      </c>
      <c r="BH6231" s="141" t="s">
        <v>478</v>
      </c>
      <c r="BI6231" s="141" t="s">
        <v>186</v>
      </c>
      <c r="BJ6231" s="141" t="s">
        <v>6789</v>
      </c>
      <c r="BK6231" s="141" t="s">
        <v>6790</v>
      </c>
      <c r="BL6231" s="141" t="s">
        <v>6791</v>
      </c>
      <c r="BM6231" s="141">
        <v>46.883740000000003</v>
      </c>
      <c r="BN6231" s="141">
        <v>-71.204830000000001</v>
      </c>
      <c r="BO6231" s="141">
        <v>1985</v>
      </c>
      <c r="BP6231" s="143" t="s">
        <v>5414</v>
      </c>
      <c r="BQ6231" s="143" t="s">
        <v>17560</v>
      </c>
    </row>
    <row r="6232" spans="15:69" x14ac:dyDescent="0.25">
      <c r="O6232" s="225" t="str">
        <f t="shared" si="1308"/>
        <v/>
      </c>
      <c r="BF6232" s="141">
        <v>23027</v>
      </c>
      <c r="BG6232" s="142" t="s">
        <v>6800</v>
      </c>
      <c r="BH6232" s="141" t="s">
        <v>478</v>
      </c>
      <c r="BI6232" s="141" t="s">
        <v>186</v>
      </c>
      <c r="BJ6232" s="141" t="s">
        <v>6793</v>
      </c>
      <c r="BK6232" s="141" t="s">
        <v>6794</v>
      </c>
      <c r="BL6232" s="141" t="s">
        <v>6795</v>
      </c>
      <c r="BM6232" s="141">
        <v>46.879350000000002</v>
      </c>
      <c r="BN6232" s="141">
        <v>-71.216470000000001</v>
      </c>
      <c r="BO6232" s="141">
        <v>1985</v>
      </c>
      <c r="BP6232" s="143" t="s">
        <v>5414</v>
      </c>
      <c r="BQ6232" s="143" t="s">
        <v>17560</v>
      </c>
    </row>
    <row r="6233" spans="15:69" x14ac:dyDescent="0.25">
      <c r="O6233" s="225" t="str">
        <f t="shared" si="1308"/>
        <v/>
      </c>
      <c r="BF6233" s="141">
        <v>23027</v>
      </c>
      <c r="BG6233" s="142" t="s">
        <v>6804</v>
      </c>
      <c r="BH6233" s="141" t="s">
        <v>478</v>
      </c>
      <c r="BI6233" s="141" t="s">
        <v>186</v>
      </c>
      <c r="BJ6233" s="141" t="s">
        <v>6797</v>
      </c>
      <c r="BK6233" s="141" t="s">
        <v>6798</v>
      </c>
      <c r="BL6233" s="141" t="s">
        <v>6799</v>
      </c>
      <c r="BM6233" s="141">
        <v>46.874589999999998</v>
      </c>
      <c r="BN6233" s="141">
        <v>-71.196629999999999</v>
      </c>
      <c r="BO6233" s="141">
        <v>1987</v>
      </c>
      <c r="BP6233" s="143" t="s">
        <v>5414</v>
      </c>
      <c r="BQ6233" s="143" t="s">
        <v>17560</v>
      </c>
    </row>
    <row r="6234" spans="15:69" x14ac:dyDescent="0.25">
      <c r="O6234" s="225" t="str">
        <f t="shared" si="1308"/>
        <v/>
      </c>
      <c r="BF6234" s="141">
        <v>23027</v>
      </c>
      <c r="BG6234" s="142" t="s">
        <v>6808</v>
      </c>
      <c r="BH6234" s="141" t="s">
        <v>478</v>
      </c>
      <c r="BI6234" s="141" t="s">
        <v>186</v>
      </c>
      <c r="BJ6234" s="141" t="s">
        <v>6801</v>
      </c>
      <c r="BK6234" s="141" t="s">
        <v>6802</v>
      </c>
      <c r="BL6234" s="141" t="s">
        <v>6803</v>
      </c>
      <c r="BM6234" s="141">
        <v>46.875680000000003</v>
      </c>
      <c r="BN6234" s="141">
        <v>-71.181030000000007</v>
      </c>
      <c r="BO6234" s="141">
        <v>1990</v>
      </c>
      <c r="BP6234" s="143" t="s">
        <v>5414</v>
      </c>
      <c r="BQ6234" s="143" t="s">
        <v>17560</v>
      </c>
    </row>
    <row r="6235" spans="15:69" x14ac:dyDescent="0.25">
      <c r="O6235" s="225" t="str">
        <f t="shared" si="1308"/>
        <v/>
      </c>
      <c r="BF6235" s="141">
        <v>23027</v>
      </c>
      <c r="BG6235" s="142" t="s">
        <v>6812</v>
      </c>
      <c r="BH6235" s="141" t="s">
        <v>478</v>
      </c>
      <c r="BI6235" s="141" t="s">
        <v>186</v>
      </c>
      <c r="BJ6235" s="141" t="s">
        <v>6805</v>
      </c>
      <c r="BK6235" s="141" t="s">
        <v>6806</v>
      </c>
      <c r="BL6235" s="141" t="s">
        <v>6807</v>
      </c>
      <c r="BM6235" s="141">
        <v>46.866979999999998</v>
      </c>
      <c r="BN6235" s="141">
        <v>-71.180120000000002</v>
      </c>
      <c r="BO6235" s="141">
        <v>1983</v>
      </c>
      <c r="BP6235" s="143" t="s">
        <v>5414</v>
      </c>
      <c r="BQ6235" s="143" t="s">
        <v>17560</v>
      </c>
    </row>
    <row r="6236" spans="15:69" x14ac:dyDescent="0.25">
      <c r="O6236" s="225" t="str">
        <f t="shared" si="1308"/>
        <v/>
      </c>
      <c r="BF6236" s="141">
        <v>23027</v>
      </c>
      <c r="BG6236" s="142" t="s">
        <v>6816</v>
      </c>
      <c r="BH6236" s="141" t="s">
        <v>478</v>
      </c>
      <c r="BI6236" s="141" t="s">
        <v>186</v>
      </c>
      <c r="BJ6236" s="141" t="s">
        <v>6809</v>
      </c>
      <c r="BK6236" s="141" t="s">
        <v>6810</v>
      </c>
      <c r="BL6236" s="141" t="s">
        <v>6811</v>
      </c>
      <c r="BM6236" s="141">
        <v>46.862470000000002</v>
      </c>
      <c r="BN6236" s="141">
        <v>-71.192400000000006</v>
      </c>
      <c r="BO6236" s="141">
        <v>1981</v>
      </c>
      <c r="BP6236" s="143" t="s">
        <v>5414</v>
      </c>
      <c r="BQ6236" s="143" t="s">
        <v>17560</v>
      </c>
    </row>
    <row r="6237" spans="15:69" x14ac:dyDescent="0.25">
      <c r="O6237" s="225" t="str">
        <f t="shared" si="1308"/>
        <v/>
      </c>
      <c r="BF6237" s="141">
        <v>23027</v>
      </c>
      <c r="BG6237" s="142" t="s">
        <v>6819</v>
      </c>
      <c r="BH6237" s="141" t="s">
        <v>478</v>
      </c>
      <c r="BI6237" s="141" t="s">
        <v>186</v>
      </c>
      <c r="BJ6237" s="141" t="s">
        <v>6813</v>
      </c>
      <c r="BK6237" s="141" t="s">
        <v>6814</v>
      </c>
      <c r="BL6237" s="141" t="s">
        <v>6815</v>
      </c>
      <c r="BM6237" s="141">
        <v>46.855249999999998</v>
      </c>
      <c r="BN6237" s="141">
        <v>-71.215869999999995</v>
      </c>
      <c r="BO6237" s="141">
        <v>1986</v>
      </c>
      <c r="BP6237" s="143" t="s">
        <v>5414</v>
      </c>
      <c r="BQ6237" s="143" t="s">
        <v>17560</v>
      </c>
    </row>
    <row r="6238" spans="15:69" x14ac:dyDescent="0.25">
      <c r="O6238" s="225" t="str">
        <f t="shared" si="1308"/>
        <v/>
      </c>
      <c r="BF6238" s="141">
        <v>23027</v>
      </c>
      <c r="BG6238" s="142" t="s">
        <v>6823</v>
      </c>
      <c r="BH6238" s="141" t="s">
        <v>478</v>
      </c>
      <c r="BI6238" s="141" t="s">
        <v>186</v>
      </c>
      <c r="BJ6238" s="141" t="s">
        <v>6817</v>
      </c>
      <c r="BK6238" s="141" t="s">
        <v>6818</v>
      </c>
      <c r="BL6238" s="141" t="s">
        <v>6480</v>
      </c>
      <c r="BM6238" s="141">
        <v>46.872799999999998</v>
      </c>
      <c r="BN6238" s="141">
        <v>-71.171710000000004</v>
      </c>
      <c r="BO6238" s="141">
        <v>1968</v>
      </c>
      <c r="BP6238" s="143" t="s">
        <v>5414</v>
      </c>
      <c r="BQ6238" s="143" t="s">
        <v>17560</v>
      </c>
    </row>
    <row r="6239" spans="15:69" x14ac:dyDescent="0.25">
      <c r="O6239" s="225" t="str">
        <f t="shared" si="1308"/>
        <v/>
      </c>
      <c r="BF6239" s="141">
        <v>23027</v>
      </c>
      <c r="BG6239" s="142" t="s">
        <v>6827</v>
      </c>
      <c r="BH6239" s="141" t="s">
        <v>478</v>
      </c>
      <c r="BI6239" s="141" t="s">
        <v>186</v>
      </c>
      <c r="BJ6239" s="141" t="s">
        <v>6820</v>
      </c>
      <c r="BK6239" s="141" t="s">
        <v>6821</v>
      </c>
      <c r="BL6239" s="141" t="s">
        <v>6822</v>
      </c>
      <c r="BM6239" s="141">
        <v>46.863939999999999</v>
      </c>
      <c r="BN6239" s="141">
        <v>-71.243260000000006</v>
      </c>
      <c r="BO6239" s="141">
        <v>1973</v>
      </c>
      <c r="BP6239" s="143" t="s">
        <v>5414</v>
      </c>
      <c r="BQ6239" s="143" t="s">
        <v>17560</v>
      </c>
    </row>
    <row r="6240" spans="15:69" x14ac:dyDescent="0.25">
      <c r="O6240" s="225" t="str">
        <f t="shared" si="1308"/>
        <v/>
      </c>
      <c r="BF6240" s="141">
        <v>23027</v>
      </c>
      <c r="BG6240" s="142" t="s">
        <v>6830</v>
      </c>
      <c r="BH6240" s="141" t="s">
        <v>478</v>
      </c>
      <c r="BI6240" s="141" t="s">
        <v>186</v>
      </c>
      <c r="BJ6240" s="141" t="s">
        <v>6824</v>
      </c>
      <c r="BK6240" s="141" t="s">
        <v>6825</v>
      </c>
      <c r="BL6240" s="141" t="s">
        <v>6826</v>
      </c>
      <c r="BM6240" s="141">
        <v>46.854959999999998</v>
      </c>
      <c r="BN6240" s="141">
        <v>-71.223579999999998</v>
      </c>
      <c r="BO6240" s="141">
        <v>1994</v>
      </c>
      <c r="BP6240" s="143" t="s">
        <v>5414</v>
      </c>
      <c r="BQ6240" s="143" t="s">
        <v>17560</v>
      </c>
    </row>
    <row r="6241" spans="15:69" x14ac:dyDescent="0.25">
      <c r="O6241" s="225" t="str">
        <f t="shared" si="1308"/>
        <v/>
      </c>
      <c r="BF6241" s="141">
        <v>23027</v>
      </c>
      <c r="BG6241" s="142" t="s">
        <v>6833</v>
      </c>
      <c r="BH6241" s="141" t="s">
        <v>478</v>
      </c>
      <c r="BI6241" s="141" t="s">
        <v>186</v>
      </c>
      <c r="BJ6241" s="141" t="s">
        <v>6828</v>
      </c>
      <c r="BK6241" s="141" t="s">
        <v>6829</v>
      </c>
      <c r="BL6241" s="141" t="s">
        <v>6766</v>
      </c>
      <c r="BM6241" s="141">
        <v>46.881729999999997</v>
      </c>
      <c r="BN6241" s="141">
        <v>-71.182069999999996</v>
      </c>
      <c r="BO6241" s="141">
        <v>1977</v>
      </c>
      <c r="BP6241" s="143" t="s">
        <v>5414</v>
      </c>
      <c r="BQ6241" s="143" t="s">
        <v>17560</v>
      </c>
    </row>
    <row r="6242" spans="15:69" x14ac:dyDescent="0.25">
      <c r="O6242" s="225" t="str">
        <f t="shared" si="1308"/>
        <v/>
      </c>
      <c r="BF6242" s="141">
        <v>23027</v>
      </c>
      <c r="BG6242" s="142" t="s">
        <v>6837</v>
      </c>
      <c r="BH6242" s="141" t="s">
        <v>478</v>
      </c>
      <c r="BI6242" s="141" t="s">
        <v>186</v>
      </c>
      <c r="BJ6242" s="141" t="s">
        <v>6831</v>
      </c>
      <c r="BK6242" s="141" t="s">
        <v>6832</v>
      </c>
      <c r="BL6242" s="141" t="s">
        <v>6822</v>
      </c>
      <c r="BM6242" s="141">
        <v>46.857300000000002</v>
      </c>
      <c r="BN6242" s="141">
        <v>-71.234170000000006</v>
      </c>
      <c r="BO6242" s="141">
        <v>1968</v>
      </c>
      <c r="BP6242" s="143" t="s">
        <v>5414</v>
      </c>
      <c r="BQ6242" s="143" t="s">
        <v>17560</v>
      </c>
    </row>
    <row r="6243" spans="15:69" x14ac:dyDescent="0.25">
      <c r="O6243" s="225" t="str">
        <f t="shared" si="1308"/>
        <v/>
      </c>
      <c r="BF6243" s="141">
        <v>23027</v>
      </c>
      <c r="BG6243" s="142" t="s">
        <v>6841</v>
      </c>
      <c r="BH6243" s="141" t="s">
        <v>478</v>
      </c>
      <c r="BI6243" s="141" t="s">
        <v>186</v>
      </c>
      <c r="BJ6243" s="141" t="s">
        <v>6834</v>
      </c>
      <c r="BK6243" s="141" t="s">
        <v>6835</v>
      </c>
      <c r="BL6243" s="141" t="s">
        <v>6836</v>
      </c>
      <c r="BM6243" s="141">
        <v>46.925809999999998</v>
      </c>
      <c r="BN6243" s="141">
        <v>-71.24494</v>
      </c>
      <c r="BO6243" s="141">
        <v>1969</v>
      </c>
      <c r="BP6243" s="143" t="s">
        <v>5414</v>
      </c>
      <c r="BQ6243" s="143" t="s">
        <v>17560</v>
      </c>
    </row>
    <row r="6244" spans="15:69" x14ac:dyDescent="0.25">
      <c r="O6244" s="225" t="str">
        <f t="shared" si="1308"/>
        <v/>
      </c>
      <c r="BF6244" s="141">
        <v>23027</v>
      </c>
      <c r="BG6244" s="142" t="s">
        <v>6844</v>
      </c>
      <c r="BH6244" s="141" t="s">
        <v>478</v>
      </c>
      <c r="BI6244" s="141" t="s">
        <v>186</v>
      </c>
      <c r="BJ6244" s="141" t="s">
        <v>6838</v>
      </c>
      <c r="BK6244" s="141" t="s">
        <v>6839</v>
      </c>
      <c r="BL6244" s="141" t="s">
        <v>6840</v>
      </c>
      <c r="BM6244" s="141">
        <v>46.847830000000002</v>
      </c>
      <c r="BN6244" s="141">
        <v>-71.2286</v>
      </c>
      <c r="BO6244" s="141">
        <v>1982</v>
      </c>
      <c r="BP6244" s="143" t="s">
        <v>5414</v>
      </c>
      <c r="BQ6244" s="143" t="s">
        <v>17560</v>
      </c>
    </row>
    <row r="6245" spans="15:69" x14ac:dyDescent="0.25">
      <c r="O6245" s="225" t="str">
        <f t="shared" si="1308"/>
        <v/>
      </c>
      <c r="BF6245" s="141">
        <v>23027</v>
      </c>
      <c r="BG6245" s="142" t="s">
        <v>6848</v>
      </c>
      <c r="BH6245" s="141" t="s">
        <v>478</v>
      </c>
      <c r="BI6245" s="141" t="s">
        <v>186</v>
      </c>
      <c r="BJ6245" s="141" t="s">
        <v>6842</v>
      </c>
      <c r="BK6245" s="141" t="s">
        <v>6843</v>
      </c>
      <c r="BL6245" s="141" t="s">
        <v>5818</v>
      </c>
      <c r="BM6245" s="141">
        <v>46.846969999999999</v>
      </c>
      <c r="BN6245" s="141">
        <v>-71.215450000000004</v>
      </c>
      <c r="BO6245" s="141">
        <v>1972</v>
      </c>
      <c r="BP6245" s="143" t="s">
        <v>5414</v>
      </c>
      <c r="BQ6245" s="143" t="s">
        <v>17560</v>
      </c>
    </row>
    <row r="6246" spans="15:69" x14ac:dyDescent="0.25">
      <c r="O6246" s="225" t="str">
        <f t="shared" si="1308"/>
        <v/>
      </c>
      <c r="BF6246" s="141">
        <v>23027</v>
      </c>
      <c r="BG6246" s="142" t="s">
        <v>6852</v>
      </c>
      <c r="BH6246" s="141" t="s">
        <v>478</v>
      </c>
      <c r="BI6246" s="141" t="s">
        <v>186</v>
      </c>
      <c r="BJ6246" s="141" t="s">
        <v>6845</v>
      </c>
      <c r="BK6246" s="141" t="s">
        <v>6846</v>
      </c>
      <c r="BL6246" s="141" t="s">
        <v>6847</v>
      </c>
      <c r="BM6246" s="141">
        <v>46.849600000000002</v>
      </c>
      <c r="BN6246" s="141">
        <v>-71.221040000000002</v>
      </c>
      <c r="BO6246" s="141">
        <v>1952</v>
      </c>
      <c r="BP6246" s="143" t="s">
        <v>5414</v>
      </c>
      <c r="BQ6246" s="143" t="s">
        <v>17560</v>
      </c>
    </row>
    <row r="6247" spans="15:69" x14ac:dyDescent="0.25">
      <c r="O6247" s="225" t="str">
        <f t="shared" si="1308"/>
        <v/>
      </c>
      <c r="BF6247" s="141">
        <v>23027</v>
      </c>
      <c r="BG6247" s="142" t="s">
        <v>6855</v>
      </c>
      <c r="BH6247" s="141" t="s">
        <v>478</v>
      </c>
      <c r="BI6247" s="141" t="s">
        <v>186</v>
      </c>
      <c r="BJ6247" s="141" t="s">
        <v>6849</v>
      </c>
      <c r="BK6247" s="141" t="s">
        <v>6850</v>
      </c>
      <c r="BL6247" s="141" t="s">
        <v>6851</v>
      </c>
      <c r="BM6247" s="141">
        <v>46.891240000000003</v>
      </c>
      <c r="BN6247" s="141">
        <v>-71.169439999999994</v>
      </c>
      <c r="BO6247" s="141">
        <v>1967</v>
      </c>
      <c r="BP6247" s="143" t="s">
        <v>5414</v>
      </c>
      <c r="BQ6247" s="143" t="s">
        <v>17560</v>
      </c>
    </row>
    <row r="6248" spans="15:69" x14ac:dyDescent="0.25">
      <c r="O6248" s="225" t="str">
        <f t="shared" si="1308"/>
        <v/>
      </c>
      <c r="BF6248" s="141">
        <v>23027</v>
      </c>
      <c r="BG6248" s="142" t="s">
        <v>6859</v>
      </c>
      <c r="BH6248" s="141" t="s">
        <v>478</v>
      </c>
      <c r="BI6248" s="141" t="s">
        <v>186</v>
      </c>
      <c r="BJ6248" s="141" t="s">
        <v>6853</v>
      </c>
      <c r="BK6248" s="141" t="s">
        <v>6854</v>
      </c>
      <c r="BL6248" s="141" t="s">
        <v>6774</v>
      </c>
      <c r="BM6248" s="141">
        <v>46.877809999999997</v>
      </c>
      <c r="BN6248" s="141">
        <v>-71.199929999999995</v>
      </c>
      <c r="BO6248" s="141">
        <v>1968</v>
      </c>
      <c r="BP6248" s="143" t="s">
        <v>5414</v>
      </c>
      <c r="BQ6248" s="143" t="s">
        <v>17560</v>
      </c>
    </row>
    <row r="6249" spans="15:69" x14ac:dyDescent="0.25">
      <c r="O6249" s="225" t="str">
        <f t="shared" si="1308"/>
        <v/>
      </c>
      <c r="BF6249" s="141">
        <v>23027</v>
      </c>
      <c r="BG6249" s="142" t="s">
        <v>6863</v>
      </c>
      <c r="BH6249" s="141" t="s">
        <v>478</v>
      </c>
      <c r="BI6249" s="141" t="s">
        <v>186</v>
      </c>
      <c r="BJ6249" s="141" t="s">
        <v>6856</v>
      </c>
      <c r="BK6249" s="141" t="s">
        <v>6857</v>
      </c>
      <c r="BL6249" s="141" t="s">
        <v>6858</v>
      </c>
      <c r="BM6249" s="141">
        <v>46.870049999999999</v>
      </c>
      <c r="BN6249" s="141">
        <v>-71.169300000000007</v>
      </c>
      <c r="BO6249" s="141">
        <v>2008</v>
      </c>
      <c r="BP6249" s="143" t="s">
        <v>5414</v>
      </c>
      <c r="BQ6249" s="143" t="s">
        <v>17560</v>
      </c>
    </row>
    <row r="6250" spans="15:69" x14ac:dyDescent="0.25">
      <c r="O6250" s="225" t="str">
        <f t="shared" si="1308"/>
        <v/>
      </c>
      <c r="BF6250" s="141">
        <v>23027</v>
      </c>
      <c r="BG6250" s="142" t="s">
        <v>6866</v>
      </c>
      <c r="BH6250" s="141" t="s">
        <v>478</v>
      </c>
      <c r="BI6250" s="141" t="s">
        <v>186</v>
      </c>
      <c r="BJ6250" s="141" t="s">
        <v>6860</v>
      </c>
      <c r="BK6250" s="141" t="s">
        <v>6861</v>
      </c>
      <c r="BL6250" s="141" t="s">
        <v>6862</v>
      </c>
      <c r="BM6250" s="141">
        <v>46.892960000000002</v>
      </c>
      <c r="BN6250" s="141">
        <v>-71.163809999999998</v>
      </c>
      <c r="BO6250" s="141">
        <v>2012</v>
      </c>
      <c r="BP6250" s="143" t="s">
        <v>5414</v>
      </c>
      <c r="BQ6250" s="143" t="s">
        <v>17560</v>
      </c>
    </row>
    <row r="6251" spans="15:69" x14ac:dyDescent="0.25">
      <c r="O6251" s="225" t="str">
        <f t="shared" si="1308"/>
        <v/>
      </c>
      <c r="BF6251" s="141">
        <v>23027</v>
      </c>
      <c r="BG6251" s="142" t="s">
        <v>6870</v>
      </c>
      <c r="BH6251" s="141" t="s">
        <v>478</v>
      </c>
      <c r="BI6251" s="141" t="s">
        <v>186</v>
      </c>
      <c r="BJ6251" s="141" t="s">
        <v>6864</v>
      </c>
      <c r="BK6251" s="141" t="s">
        <v>6865</v>
      </c>
      <c r="BL6251" s="141" t="s">
        <v>6658</v>
      </c>
      <c r="BM6251" s="141">
        <v>46.839590000000001</v>
      </c>
      <c r="BN6251" s="141">
        <v>-71.252049999999997</v>
      </c>
      <c r="BO6251" s="141">
        <v>1995</v>
      </c>
      <c r="BP6251" s="143" t="s">
        <v>5414</v>
      </c>
      <c r="BQ6251" s="143" t="s">
        <v>17560</v>
      </c>
    </row>
    <row r="6252" spans="15:69" x14ac:dyDescent="0.25">
      <c r="O6252" s="225" t="str">
        <f t="shared" si="1308"/>
        <v/>
      </c>
      <c r="BF6252" s="141">
        <v>23027</v>
      </c>
      <c r="BG6252" s="142" t="s">
        <v>6984</v>
      </c>
      <c r="BH6252" s="141" t="s">
        <v>478</v>
      </c>
      <c r="BI6252" s="141" t="s">
        <v>186</v>
      </c>
      <c r="BJ6252" s="141" t="s">
        <v>6867</v>
      </c>
      <c r="BK6252" s="141" t="s">
        <v>6868</v>
      </c>
      <c r="BL6252" s="141" t="s">
        <v>6869</v>
      </c>
      <c r="BM6252" s="141">
        <v>46.858069999999998</v>
      </c>
      <c r="BN6252" s="141">
        <v>-71.372969999999995</v>
      </c>
      <c r="BO6252" s="141">
        <v>2009</v>
      </c>
      <c r="BP6252" s="143" t="s">
        <v>5414</v>
      </c>
      <c r="BQ6252" s="143" t="s">
        <v>17560</v>
      </c>
    </row>
    <row r="6253" spans="15:69" x14ac:dyDescent="0.25">
      <c r="O6253" s="225" t="str">
        <f t="shared" si="1308"/>
        <v/>
      </c>
      <c r="BF6253" s="141">
        <v>23027</v>
      </c>
      <c r="BG6253" s="142" t="s">
        <v>6987</v>
      </c>
      <c r="BH6253" s="141" t="s">
        <v>478</v>
      </c>
      <c r="BI6253" s="141" t="s">
        <v>186</v>
      </c>
      <c r="BJ6253" s="141" t="s">
        <v>6871</v>
      </c>
      <c r="BK6253" s="141" t="s">
        <v>6872</v>
      </c>
      <c r="BL6253" s="141" t="s">
        <v>6873</v>
      </c>
      <c r="BM6253" s="141">
        <v>46.858060000000002</v>
      </c>
      <c r="BN6253" s="141">
        <v>-71.348309999999998</v>
      </c>
      <c r="BO6253" s="141">
        <v>1952</v>
      </c>
      <c r="BP6253" s="143" t="s">
        <v>5414</v>
      </c>
      <c r="BQ6253" s="143" t="s">
        <v>17560</v>
      </c>
    </row>
    <row r="6254" spans="15:69" x14ac:dyDescent="0.25">
      <c r="O6254" s="225" t="str">
        <f t="shared" si="1308"/>
        <v/>
      </c>
      <c r="BF6254" s="141">
        <v>23027</v>
      </c>
      <c r="BG6254" s="142" t="s">
        <v>6991</v>
      </c>
      <c r="BH6254" s="141" t="s">
        <v>478</v>
      </c>
      <c r="BI6254" s="141" t="s">
        <v>186</v>
      </c>
      <c r="BJ6254" s="141" t="s">
        <v>6158</v>
      </c>
      <c r="BK6254" s="141" t="s">
        <v>6985</v>
      </c>
      <c r="BL6254" s="141" t="s">
        <v>6986</v>
      </c>
      <c r="BM6254" s="141">
        <v>46.846290000000003</v>
      </c>
      <c r="BN6254" s="141">
        <v>-71.365759999999995</v>
      </c>
      <c r="BO6254" s="141">
        <v>1985</v>
      </c>
      <c r="BP6254" s="143" t="s">
        <v>5414</v>
      </c>
      <c r="BQ6254" s="143" t="s">
        <v>17560</v>
      </c>
    </row>
    <row r="6255" spans="15:69" x14ac:dyDescent="0.25">
      <c r="O6255" s="225" t="str">
        <f t="shared" si="1308"/>
        <v/>
      </c>
      <c r="BF6255" s="141">
        <v>23027</v>
      </c>
      <c r="BG6255" s="142" t="s">
        <v>6994</v>
      </c>
      <c r="BH6255" s="141" t="s">
        <v>478</v>
      </c>
      <c r="BI6255" s="141" t="s">
        <v>186</v>
      </c>
      <c r="BJ6255" s="141" t="s">
        <v>6988</v>
      </c>
      <c r="BK6255" s="141" t="s">
        <v>6989</v>
      </c>
      <c r="BL6255" s="141" t="s">
        <v>6990</v>
      </c>
      <c r="BM6255" s="141">
        <v>46.84695</v>
      </c>
      <c r="BN6255" s="141">
        <v>-71.355739999999997</v>
      </c>
      <c r="BO6255" s="141">
        <v>1949</v>
      </c>
      <c r="BP6255" s="143" t="s">
        <v>5414</v>
      </c>
      <c r="BQ6255" s="143" t="s">
        <v>17560</v>
      </c>
    </row>
    <row r="6256" spans="15:69" x14ac:dyDescent="0.25">
      <c r="O6256" s="225" t="str">
        <f t="shared" si="1308"/>
        <v/>
      </c>
      <c r="BF6256" s="141">
        <v>23027</v>
      </c>
      <c r="BG6256" s="142" t="s">
        <v>6998</v>
      </c>
      <c r="BH6256" s="141" t="s">
        <v>478</v>
      </c>
      <c r="BI6256" s="141" t="s">
        <v>186</v>
      </c>
      <c r="BJ6256" s="141" t="s">
        <v>6992</v>
      </c>
      <c r="BK6256" s="141" t="s">
        <v>6993</v>
      </c>
      <c r="BL6256" s="141"/>
      <c r="BM6256" s="141">
        <v>46.846159999999998</v>
      </c>
      <c r="BN6256" s="141">
        <v>-71.359629999999996</v>
      </c>
      <c r="BO6256" s="141">
        <v>2009</v>
      </c>
      <c r="BP6256" s="143" t="s">
        <v>5414</v>
      </c>
      <c r="BQ6256" s="143" t="s">
        <v>17560</v>
      </c>
    </row>
    <row r="6257" spans="15:69" x14ac:dyDescent="0.25">
      <c r="O6257" s="225" t="str">
        <f t="shared" si="1308"/>
        <v/>
      </c>
      <c r="BF6257" s="141">
        <v>23027</v>
      </c>
      <c r="BG6257" s="142" t="s">
        <v>7002</v>
      </c>
      <c r="BH6257" s="141" t="s">
        <v>478</v>
      </c>
      <c r="BI6257" s="141" t="s">
        <v>186</v>
      </c>
      <c r="BJ6257" s="141" t="s">
        <v>6995</v>
      </c>
      <c r="BK6257" s="141" t="s">
        <v>6996</v>
      </c>
      <c r="BL6257" s="141" t="s">
        <v>6997</v>
      </c>
      <c r="BM6257" s="141">
        <v>46.904000000000003</v>
      </c>
      <c r="BN6257" s="141">
        <v>-71.366339999999994</v>
      </c>
      <c r="BO6257" s="141">
        <v>1978</v>
      </c>
      <c r="BP6257" s="143" t="s">
        <v>5414</v>
      </c>
      <c r="BQ6257" s="143" t="s">
        <v>17560</v>
      </c>
    </row>
    <row r="6258" spans="15:69" x14ac:dyDescent="0.25">
      <c r="O6258" s="225" t="str">
        <f t="shared" si="1308"/>
        <v/>
      </c>
      <c r="BF6258" s="141">
        <v>23027</v>
      </c>
      <c r="BG6258" s="142" t="s">
        <v>7005</v>
      </c>
      <c r="BH6258" s="141" t="s">
        <v>478</v>
      </c>
      <c r="BI6258" s="141" t="s">
        <v>186</v>
      </c>
      <c r="BJ6258" s="141" t="s">
        <v>6999</v>
      </c>
      <c r="BK6258" s="141" t="s">
        <v>7000</v>
      </c>
      <c r="BL6258" s="141" t="s">
        <v>7001</v>
      </c>
      <c r="BM6258" s="141">
        <v>46.897210000000001</v>
      </c>
      <c r="BN6258" s="141">
        <v>-71.370379999999997</v>
      </c>
      <c r="BO6258" s="141">
        <v>1979</v>
      </c>
      <c r="BP6258" s="143" t="s">
        <v>5414</v>
      </c>
      <c r="BQ6258" s="143" t="s">
        <v>17560</v>
      </c>
    </row>
    <row r="6259" spans="15:69" x14ac:dyDescent="0.25">
      <c r="O6259" s="225" t="str">
        <f t="shared" si="1308"/>
        <v/>
      </c>
      <c r="BF6259" s="141">
        <v>23027</v>
      </c>
      <c r="BG6259" s="142" t="s">
        <v>7009</v>
      </c>
      <c r="BH6259" s="141" t="s">
        <v>478</v>
      </c>
      <c r="BI6259" s="141" t="s">
        <v>186</v>
      </c>
      <c r="BJ6259" s="141" t="s">
        <v>7003</v>
      </c>
      <c r="BK6259" s="141" t="s">
        <v>7004</v>
      </c>
      <c r="BL6259" s="141" t="s">
        <v>6308</v>
      </c>
      <c r="BM6259" s="141">
        <v>46.889209999999999</v>
      </c>
      <c r="BN6259" s="141">
        <v>-71.372479999999996</v>
      </c>
      <c r="BO6259" s="141">
        <v>1988</v>
      </c>
      <c r="BP6259" s="143" t="s">
        <v>5414</v>
      </c>
      <c r="BQ6259" s="143" t="s">
        <v>17560</v>
      </c>
    </row>
    <row r="6260" spans="15:69" x14ac:dyDescent="0.25">
      <c r="O6260" s="225" t="str">
        <f t="shared" si="1308"/>
        <v/>
      </c>
      <c r="BF6260" s="141">
        <v>23027</v>
      </c>
      <c r="BG6260" s="142" t="s">
        <v>7012</v>
      </c>
      <c r="BH6260" s="141" t="s">
        <v>478</v>
      </c>
      <c r="BI6260" s="141" t="s">
        <v>186</v>
      </c>
      <c r="BJ6260" s="141" t="s">
        <v>7006</v>
      </c>
      <c r="BK6260" s="141" t="s">
        <v>7007</v>
      </c>
      <c r="BL6260" s="141" t="s">
        <v>7008</v>
      </c>
      <c r="BM6260" s="141">
        <v>46.848689999999998</v>
      </c>
      <c r="BN6260" s="141">
        <v>-71.371849999999995</v>
      </c>
      <c r="BO6260" s="141">
        <v>1992</v>
      </c>
      <c r="BP6260" s="143" t="s">
        <v>5414</v>
      </c>
      <c r="BQ6260" s="143" t="s">
        <v>17560</v>
      </c>
    </row>
    <row r="6261" spans="15:69" x14ac:dyDescent="0.25">
      <c r="O6261" s="225" t="str">
        <f t="shared" si="1308"/>
        <v/>
      </c>
      <c r="BF6261" s="141">
        <v>23027</v>
      </c>
      <c r="BG6261" s="142" t="s">
        <v>7015</v>
      </c>
      <c r="BH6261" s="141" t="s">
        <v>478</v>
      </c>
      <c r="BI6261" s="141" t="s">
        <v>186</v>
      </c>
      <c r="BJ6261" s="141" t="s">
        <v>7010</v>
      </c>
      <c r="BK6261" s="141" t="s">
        <v>7011</v>
      </c>
      <c r="BL6261" s="141" t="s">
        <v>6180</v>
      </c>
      <c r="BM6261" s="141">
        <v>46.855809999999998</v>
      </c>
      <c r="BN6261" s="141">
        <v>-71.363079999999997</v>
      </c>
      <c r="BO6261" s="141">
        <v>1980</v>
      </c>
      <c r="BP6261" s="143" t="s">
        <v>5414</v>
      </c>
      <c r="BQ6261" s="143" t="s">
        <v>17560</v>
      </c>
    </row>
    <row r="6262" spans="15:69" x14ac:dyDescent="0.25">
      <c r="O6262" s="225" t="str">
        <f t="shared" si="1308"/>
        <v/>
      </c>
      <c r="BF6262" s="141">
        <v>23027</v>
      </c>
      <c r="BG6262" s="142" t="s">
        <v>7018</v>
      </c>
      <c r="BH6262" s="141" t="s">
        <v>478</v>
      </c>
      <c r="BI6262" s="141" t="s">
        <v>186</v>
      </c>
      <c r="BJ6262" s="141" t="s">
        <v>7013</v>
      </c>
      <c r="BK6262" s="141" t="s">
        <v>7014</v>
      </c>
      <c r="BL6262" s="141" t="s">
        <v>6180</v>
      </c>
      <c r="BM6262" s="141">
        <v>46.880749999999999</v>
      </c>
      <c r="BN6262" s="141">
        <v>-71.39237</v>
      </c>
      <c r="BO6262" s="141">
        <v>1981</v>
      </c>
      <c r="BP6262" s="143" t="s">
        <v>5414</v>
      </c>
      <c r="BQ6262" s="143" t="s">
        <v>17560</v>
      </c>
    </row>
    <row r="6263" spans="15:69" x14ac:dyDescent="0.25">
      <c r="O6263" s="225" t="str">
        <f t="shared" si="1308"/>
        <v/>
      </c>
      <c r="BF6263" s="141">
        <v>23027</v>
      </c>
      <c r="BG6263" s="142" t="s">
        <v>7021</v>
      </c>
      <c r="BH6263" s="141" t="s">
        <v>478</v>
      </c>
      <c r="BI6263" s="141" t="s">
        <v>186</v>
      </c>
      <c r="BJ6263" s="141" t="s">
        <v>7016</v>
      </c>
      <c r="BK6263" s="141" t="s">
        <v>7017</v>
      </c>
      <c r="BL6263" s="141" t="s">
        <v>6180</v>
      </c>
      <c r="BM6263" s="141">
        <v>46.87397</v>
      </c>
      <c r="BN6263" s="141">
        <v>-71.385869999999997</v>
      </c>
      <c r="BO6263" s="141">
        <v>1989</v>
      </c>
      <c r="BP6263" s="143" t="s">
        <v>5414</v>
      </c>
      <c r="BQ6263" s="143" t="s">
        <v>17560</v>
      </c>
    </row>
    <row r="6264" spans="15:69" x14ac:dyDescent="0.25">
      <c r="O6264" s="225" t="str">
        <f t="shared" si="1308"/>
        <v/>
      </c>
      <c r="BF6264" s="141">
        <v>23027</v>
      </c>
      <c r="BG6264" s="142" t="s">
        <v>7025</v>
      </c>
      <c r="BH6264" s="141" t="s">
        <v>478</v>
      </c>
      <c r="BI6264" s="141" t="s">
        <v>186</v>
      </c>
      <c r="BJ6264" s="141" t="s">
        <v>7019</v>
      </c>
      <c r="BK6264" s="141" t="s">
        <v>7020</v>
      </c>
      <c r="BL6264" s="141" t="s">
        <v>6180</v>
      </c>
      <c r="BM6264" s="141">
        <v>46.873910000000002</v>
      </c>
      <c r="BN6264" s="141">
        <v>-71.385840000000002</v>
      </c>
      <c r="BO6264" s="141">
        <v>1989</v>
      </c>
      <c r="BP6264" s="143" t="s">
        <v>5414</v>
      </c>
      <c r="BQ6264" s="143" t="s">
        <v>17560</v>
      </c>
    </row>
    <row r="6265" spans="15:69" x14ac:dyDescent="0.25">
      <c r="O6265" s="225" t="str">
        <f t="shared" si="1308"/>
        <v/>
      </c>
      <c r="BF6265" s="141">
        <v>23027</v>
      </c>
      <c r="BG6265" s="142" t="s">
        <v>7029</v>
      </c>
      <c r="BH6265" s="141" t="s">
        <v>478</v>
      </c>
      <c r="BI6265" s="141" t="s">
        <v>186</v>
      </c>
      <c r="BJ6265" s="141" t="s">
        <v>7022</v>
      </c>
      <c r="BK6265" s="141" t="s">
        <v>7023</v>
      </c>
      <c r="BL6265" s="141" t="s">
        <v>7024</v>
      </c>
      <c r="BM6265" s="141">
        <v>46.849110000000003</v>
      </c>
      <c r="BN6265" s="141">
        <v>-71.388959999999997</v>
      </c>
      <c r="BO6265" s="141">
        <v>1972</v>
      </c>
      <c r="BP6265" s="143" t="s">
        <v>5414</v>
      </c>
      <c r="BQ6265" s="143" t="s">
        <v>17560</v>
      </c>
    </row>
    <row r="6266" spans="15:69" x14ac:dyDescent="0.25">
      <c r="O6266" s="225" t="str">
        <f t="shared" si="1308"/>
        <v/>
      </c>
      <c r="BF6266" s="141">
        <v>23027</v>
      </c>
      <c r="BG6266" s="142" t="s">
        <v>7033</v>
      </c>
      <c r="BH6266" s="141" t="s">
        <v>478</v>
      </c>
      <c r="BI6266" s="141" t="s">
        <v>186</v>
      </c>
      <c r="BJ6266" s="141" t="s">
        <v>7026</v>
      </c>
      <c r="BK6266" s="141" t="s">
        <v>7027</v>
      </c>
      <c r="BL6266" s="141" t="s">
        <v>7028</v>
      </c>
      <c r="BM6266" s="141">
        <v>46.845790000000001</v>
      </c>
      <c r="BN6266" s="141">
        <v>-71.390320000000003</v>
      </c>
      <c r="BO6266" s="141">
        <v>1972</v>
      </c>
      <c r="BP6266" s="143" t="s">
        <v>5414</v>
      </c>
      <c r="BQ6266" s="143" t="s">
        <v>17560</v>
      </c>
    </row>
    <row r="6267" spans="15:69" x14ac:dyDescent="0.25">
      <c r="O6267" s="225" t="str">
        <f t="shared" si="1308"/>
        <v/>
      </c>
      <c r="BF6267" s="141">
        <v>23027</v>
      </c>
      <c r="BG6267" s="142" t="s">
        <v>7036</v>
      </c>
      <c r="BH6267" s="141" t="s">
        <v>478</v>
      </c>
      <c r="BI6267" s="141" t="s">
        <v>186</v>
      </c>
      <c r="BJ6267" s="141" t="s">
        <v>7030</v>
      </c>
      <c r="BK6267" s="141" t="s">
        <v>7031</v>
      </c>
      <c r="BL6267" s="141" t="s">
        <v>7032</v>
      </c>
      <c r="BM6267" s="141">
        <v>46.846850000000003</v>
      </c>
      <c r="BN6267" s="141">
        <v>-71.382019999999997</v>
      </c>
      <c r="BO6267" s="141">
        <v>1990</v>
      </c>
      <c r="BP6267" s="143" t="s">
        <v>5414</v>
      </c>
      <c r="BQ6267" s="143" t="s">
        <v>17560</v>
      </c>
    </row>
    <row r="6268" spans="15:69" x14ac:dyDescent="0.25">
      <c r="O6268" s="225" t="str">
        <f t="shared" si="1308"/>
        <v/>
      </c>
      <c r="BF6268" s="141">
        <v>23027</v>
      </c>
      <c r="BG6268" s="142" t="s">
        <v>7040</v>
      </c>
      <c r="BH6268" s="141" t="s">
        <v>478</v>
      </c>
      <c r="BI6268" s="141" t="s">
        <v>186</v>
      </c>
      <c r="BJ6268" s="141" t="s">
        <v>7034</v>
      </c>
      <c r="BK6268" s="141" t="s">
        <v>7035</v>
      </c>
      <c r="BL6268" s="141" t="s">
        <v>6470</v>
      </c>
      <c r="BM6268" s="141">
        <v>46.84592</v>
      </c>
      <c r="BN6268" s="141">
        <v>-71.371989999999997</v>
      </c>
      <c r="BO6268" s="141">
        <v>1993</v>
      </c>
      <c r="BP6268" s="143" t="s">
        <v>5414</v>
      </c>
      <c r="BQ6268" s="143" t="s">
        <v>17560</v>
      </c>
    </row>
    <row r="6269" spans="15:69" x14ac:dyDescent="0.25">
      <c r="O6269" s="225" t="str">
        <f t="shared" si="1308"/>
        <v/>
      </c>
      <c r="BF6269" s="141">
        <v>23027</v>
      </c>
      <c r="BG6269" s="142" t="s">
        <v>7043</v>
      </c>
      <c r="BH6269" s="141" t="s">
        <v>478</v>
      </c>
      <c r="BI6269" s="141" t="s">
        <v>186</v>
      </c>
      <c r="BJ6269" s="141" t="s">
        <v>7037</v>
      </c>
      <c r="BK6269" s="141" t="s">
        <v>7038</v>
      </c>
      <c r="BL6269" s="141" t="s">
        <v>7039</v>
      </c>
      <c r="BM6269" s="141">
        <v>46.863660000000003</v>
      </c>
      <c r="BN6269" s="141">
        <v>-71.356319999999997</v>
      </c>
      <c r="BO6269" s="141">
        <v>1968</v>
      </c>
      <c r="BP6269" s="143" t="s">
        <v>5414</v>
      </c>
      <c r="BQ6269" s="143" t="s">
        <v>17560</v>
      </c>
    </row>
    <row r="6270" spans="15:69" x14ac:dyDescent="0.25">
      <c r="O6270" s="225" t="str">
        <f t="shared" si="1308"/>
        <v/>
      </c>
      <c r="BF6270" s="141">
        <v>23027</v>
      </c>
      <c r="BG6270" s="142" t="s">
        <v>7047</v>
      </c>
      <c r="BH6270" s="141" t="s">
        <v>478</v>
      </c>
      <c r="BI6270" s="141" t="s">
        <v>186</v>
      </c>
      <c r="BJ6270" s="141" t="s">
        <v>7041</v>
      </c>
      <c r="BK6270" s="141" t="s">
        <v>7042</v>
      </c>
      <c r="BL6270" s="141" t="s">
        <v>6308</v>
      </c>
      <c r="BM6270" s="141">
        <v>46.865430000000003</v>
      </c>
      <c r="BN6270" s="141">
        <v>-71.350070000000002</v>
      </c>
      <c r="BO6270" s="141">
        <v>1985</v>
      </c>
      <c r="BP6270" s="143" t="s">
        <v>5414</v>
      </c>
      <c r="BQ6270" s="143" t="s">
        <v>17560</v>
      </c>
    </row>
    <row r="6271" spans="15:69" x14ac:dyDescent="0.25">
      <c r="O6271" s="225" t="str">
        <f t="shared" si="1308"/>
        <v/>
      </c>
      <c r="BF6271" s="141">
        <v>23027</v>
      </c>
      <c r="BG6271" s="142" t="s">
        <v>7051</v>
      </c>
      <c r="BH6271" s="141" t="s">
        <v>478</v>
      </c>
      <c r="BI6271" s="141" t="s">
        <v>186</v>
      </c>
      <c r="BJ6271" s="141" t="s">
        <v>7044</v>
      </c>
      <c r="BK6271" s="141" t="s">
        <v>7045</v>
      </c>
      <c r="BL6271" s="141" t="s">
        <v>7046</v>
      </c>
      <c r="BM6271" s="141">
        <v>46.847090000000001</v>
      </c>
      <c r="BN6271" s="141">
        <v>-71.371409999999997</v>
      </c>
      <c r="BO6271" s="141">
        <v>2009</v>
      </c>
      <c r="BP6271" s="143" t="s">
        <v>5414</v>
      </c>
      <c r="BQ6271" s="143" t="s">
        <v>17560</v>
      </c>
    </row>
    <row r="6272" spans="15:69" x14ac:dyDescent="0.25">
      <c r="O6272" s="225" t="str">
        <f t="shared" si="1308"/>
        <v/>
      </c>
      <c r="BF6272" s="141">
        <v>23027</v>
      </c>
      <c r="BG6272" s="142" t="s">
        <v>7055</v>
      </c>
      <c r="BH6272" s="141" t="s">
        <v>478</v>
      </c>
      <c r="BI6272" s="141" t="s">
        <v>186</v>
      </c>
      <c r="BJ6272" s="141" t="s">
        <v>7048</v>
      </c>
      <c r="BK6272" s="141" t="s">
        <v>7049</v>
      </c>
      <c r="BL6272" s="141" t="s">
        <v>7050</v>
      </c>
      <c r="BM6272" s="141">
        <v>46.861139999999999</v>
      </c>
      <c r="BN6272" s="141">
        <v>-71.391229999999993</v>
      </c>
      <c r="BO6272" s="141">
        <v>2009</v>
      </c>
      <c r="BP6272" s="143" t="s">
        <v>5414</v>
      </c>
      <c r="BQ6272" s="143" t="s">
        <v>17560</v>
      </c>
    </row>
    <row r="6273" spans="15:69" x14ac:dyDescent="0.25">
      <c r="O6273" s="225" t="str">
        <f t="shared" si="1308"/>
        <v/>
      </c>
      <c r="BF6273" s="141">
        <v>23027</v>
      </c>
      <c r="BG6273" s="142" t="s">
        <v>7059</v>
      </c>
      <c r="BH6273" s="141" t="s">
        <v>478</v>
      </c>
      <c r="BI6273" s="141" t="s">
        <v>186</v>
      </c>
      <c r="BJ6273" s="141" t="s">
        <v>7052</v>
      </c>
      <c r="BK6273" s="141" t="s">
        <v>7053</v>
      </c>
      <c r="BL6273" s="141" t="s">
        <v>7054</v>
      </c>
      <c r="BM6273" s="141">
        <v>46.838209999999997</v>
      </c>
      <c r="BN6273" s="141">
        <v>-71.356729999999999</v>
      </c>
      <c r="BO6273" s="141">
        <v>2012</v>
      </c>
      <c r="BP6273" s="143" t="s">
        <v>5414</v>
      </c>
      <c r="BQ6273" s="143" t="s">
        <v>17560</v>
      </c>
    </row>
    <row r="6274" spans="15:69" x14ac:dyDescent="0.25">
      <c r="O6274" s="225" t="str">
        <f t="shared" si="1308"/>
        <v/>
      </c>
      <c r="BF6274" s="141">
        <v>23027</v>
      </c>
      <c r="BG6274" s="142" t="s">
        <v>7063</v>
      </c>
      <c r="BH6274" s="141" t="s">
        <v>478</v>
      </c>
      <c r="BI6274" s="141" t="s">
        <v>186</v>
      </c>
      <c r="BJ6274" s="141" t="s">
        <v>7056</v>
      </c>
      <c r="BK6274" s="141" t="s">
        <v>7057</v>
      </c>
      <c r="BL6274" s="141" t="s">
        <v>7058</v>
      </c>
      <c r="BM6274" s="141">
        <v>46.846249999999998</v>
      </c>
      <c r="BN6274" s="141">
        <v>-71.395679999999999</v>
      </c>
      <c r="BO6274" s="141">
        <v>2010</v>
      </c>
      <c r="BP6274" s="143" t="s">
        <v>5414</v>
      </c>
      <c r="BQ6274" s="143" t="s">
        <v>17560</v>
      </c>
    </row>
    <row r="6275" spans="15:69" x14ac:dyDescent="0.25">
      <c r="O6275" s="225" t="str">
        <f t="shared" si="1308"/>
        <v/>
      </c>
      <c r="BF6275" s="141">
        <v>23027</v>
      </c>
      <c r="BG6275" s="142" t="s">
        <v>7111</v>
      </c>
      <c r="BH6275" s="141" t="s">
        <v>478</v>
      </c>
      <c r="BI6275" s="141" t="s">
        <v>186</v>
      </c>
      <c r="BJ6275" s="141" t="s">
        <v>7060</v>
      </c>
      <c r="BK6275" s="141" t="s">
        <v>7061</v>
      </c>
      <c r="BL6275" s="141" t="s">
        <v>7062</v>
      </c>
      <c r="BM6275" s="141">
        <v>46.87115</v>
      </c>
      <c r="BN6275" s="141">
        <v>-71.453620000000001</v>
      </c>
      <c r="BO6275" s="141">
        <v>1995</v>
      </c>
      <c r="BP6275" s="143" t="s">
        <v>5414</v>
      </c>
      <c r="BQ6275" s="143" t="s">
        <v>17560</v>
      </c>
    </row>
    <row r="6276" spans="15:69" x14ac:dyDescent="0.25">
      <c r="O6276" s="225" t="str">
        <f t="shared" si="1308"/>
        <v/>
      </c>
      <c r="BF6276" s="141">
        <v>23027</v>
      </c>
      <c r="BG6276" s="142" t="s">
        <v>7115</v>
      </c>
      <c r="BH6276" s="141" t="s">
        <v>478</v>
      </c>
      <c r="BI6276" s="141" t="s">
        <v>186</v>
      </c>
      <c r="BJ6276" s="141" t="s">
        <v>7064</v>
      </c>
      <c r="BK6276" s="141" t="s">
        <v>7065</v>
      </c>
      <c r="BL6276" s="141" t="s">
        <v>7066</v>
      </c>
      <c r="BM6276" s="141">
        <v>46.788539999999998</v>
      </c>
      <c r="BN6276" s="141">
        <v>-71.295820000000006</v>
      </c>
      <c r="BO6276" s="141">
        <v>1968</v>
      </c>
      <c r="BP6276" s="143" t="s">
        <v>5414</v>
      </c>
      <c r="BQ6276" s="143" t="s">
        <v>17560</v>
      </c>
    </row>
    <row r="6277" spans="15:69" x14ac:dyDescent="0.25">
      <c r="O6277" s="225" t="str">
        <f t="shared" si="1308"/>
        <v/>
      </c>
      <c r="BF6277" s="141">
        <v>23027</v>
      </c>
      <c r="BG6277" s="142" t="s">
        <v>7118</v>
      </c>
      <c r="BH6277" s="141" t="s">
        <v>478</v>
      </c>
      <c r="BI6277" s="141" t="s">
        <v>186</v>
      </c>
      <c r="BJ6277" s="141" t="s">
        <v>7112</v>
      </c>
      <c r="BK6277" s="141" t="s">
        <v>7113</v>
      </c>
      <c r="BL6277" s="141" t="s">
        <v>7114</v>
      </c>
      <c r="BM6277" s="141">
        <v>46.784820000000003</v>
      </c>
      <c r="BN6277" s="141">
        <v>-71.328649999999996</v>
      </c>
      <c r="BO6277" s="141">
        <v>1970</v>
      </c>
      <c r="BP6277" s="143" t="s">
        <v>5414</v>
      </c>
      <c r="BQ6277" s="143" t="s">
        <v>17560</v>
      </c>
    </row>
    <row r="6278" spans="15:69" x14ac:dyDescent="0.25">
      <c r="O6278" s="225" t="str">
        <f t="shared" si="1308"/>
        <v/>
      </c>
      <c r="BF6278" s="141">
        <v>23027</v>
      </c>
      <c r="BG6278" s="142" t="s">
        <v>7121</v>
      </c>
      <c r="BH6278" s="141" t="s">
        <v>478</v>
      </c>
      <c r="BI6278" s="141" t="s">
        <v>186</v>
      </c>
      <c r="BJ6278" s="141" t="s">
        <v>7116</v>
      </c>
      <c r="BK6278" s="141" t="s">
        <v>7117</v>
      </c>
      <c r="BL6278" s="141" t="s">
        <v>6237</v>
      </c>
      <c r="BM6278" s="141">
        <v>46.75141</v>
      </c>
      <c r="BN6278" s="141">
        <v>-71.369529999999997</v>
      </c>
      <c r="BO6278" s="141">
        <v>1978</v>
      </c>
      <c r="BP6278" s="143" t="s">
        <v>5414</v>
      </c>
      <c r="BQ6278" s="143" t="s">
        <v>17560</v>
      </c>
    </row>
    <row r="6279" spans="15:69" x14ac:dyDescent="0.25">
      <c r="O6279" s="225" t="str">
        <f t="shared" si="1308"/>
        <v/>
      </c>
      <c r="BF6279" s="141">
        <v>23027</v>
      </c>
      <c r="BG6279" s="142" t="s">
        <v>7125</v>
      </c>
      <c r="BH6279" s="141" t="s">
        <v>478</v>
      </c>
      <c r="BI6279" s="141" t="s">
        <v>186</v>
      </c>
      <c r="BJ6279" s="141" t="s">
        <v>7119</v>
      </c>
      <c r="BK6279" s="141" t="s">
        <v>7120</v>
      </c>
      <c r="BL6279" s="141" t="s">
        <v>6237</v>
      </c>
      <c r="BM6279" s="141">
        <v>46.74738</v>
      </c>
      <c r="BN6279" s="141">
        <v>-71.358109999999996</v>
      </c>
      <c r="BO6279" s="141">
        <v>1981</v>
      </c>
      <c r="BP6279" s="143" t="s">
        <v>5414</v>
      </c>
      <c r="BQ6279" s="143" t="s">
        <v>17560</v>
      </c>
    </row>
    <row r="6280" spans="15:69" x14ac:dyDescent="0.25">
      <c r="O6280" s="225" t="str">
        <f t="shared" si="1308"/>
        <v/>
      </c>
      <c r="BF6280" s="141">
        <v>23027</v>
      </c>
      <c r="BG6280" s="142" t="s">
        <v>7129</v>
      </c>
      <c r="BH6280" s="141" t="s">
        <v>478</v>
      </c>
      <c r="BI6280" s="141" t="s">
        <v>186</v>
      </c>
      <c r="BJ6280" s="141" t="s">
        <v>7122</v>
      </c>
      <c r="BK6280" s="141" t="s">
        <v>7123</v>
      </c>
      <c r="BL6280" s="141" t="s">
        <v>7124</v>
      </c>
      <c r="BM6280" s="141">
        <v>46.750340000000001</v>
      </c>
      <c r="BN6280" s="141">
        <v>-71.341250000000002</v>
      </c>
      <c r="BO6280" s="141">
        <v>1989</v>
      </c>
      <c r="BP6280" s="143" t="s">
        <v>5414</v>
      </c>
      <c r="BQ6280" s="143" t="s">
        <v>17560</v>
      </c>
    </row>
    <row r="6281" spans="15:69" x14ac:dyDescent="0.25">
      <c r="O6281" s="225" t="str">
        <f t="shared" si="1308"/>
        <v/>
      </c>
      <c r="BF6281" s="141">
        <v>23027</v>
      </c>
      <c r="BG6281" s="142" t="s">
        <v>7133</v>
      </c>
      <c r="BH6281" s="141" t="s">
        <v>478</v>
      </c>
      <c r="BI6281" s="141" t="s">
        <v>186</v>
      </c>
      <c r="BJ6281" s="141" t="s">
        <v>7126</v>
      </c>
      <c r="BK6281" s="141" t="s">
        <v>7127</v>
      </c>
      <c r="BL6281" s="141" t="s">
        <v>7128</v>
      </c>
      <c r="BM6281" s="141">
        <v>46.73516</v>
      </c>
      <c r="BN6281" s="141">
        <v>-71.370949999999993</v>
      </c>
      <c r="BO6281" s="141">
        <v>1974</v>
      </c>
      <c r="BP6281" s="143" t="s">
        <v>5414</v>
      </c>
      <c r="BQ6281" s="143" t="s">
        <v>17560</v>
      </c>
    </row>
    <row r="6282" spans="15:69" x14ac:dyDescent="0.25">
      <c r="O6282" s="225" t="str">
        <f t="shared" si="1308"/>
        <v/>
      </c>
      <c r="BF6282" s="141">
        <v>23027</v>
      </c>
      <c r="BG6282" s="142" t="s">
        <v>7137</v>
      </c>
      <c r="BH6282" s="141" t="s">
        <v>478</v>
      </c>
      <c r="BI6282" s="141" t="s">
        <v>186</v>
      </c>
      <c r="BJ6282" s="141" t="s">
        <v>7130</v>
      </c>
      <c r="BK6282" s="141" t="s">
        <v>7131</v>
      </c>
      <c r="BL6282" s="141" t="s">
        <v>7132</v>
      </c>
      <c r="BM6282" s="141">
        <v>46.736139999999999</v>
      </c>
      <c r="BN6282" s="141">
        <v>-71.373840000000001</v>
      </c>
      <c r="BO6282" s="141">
        <v>1989</v>
      </c>
      <c r="BP6282" s="143" t="s">
        <v>5414</v>
      </c>
      <c r="BQ6282" s="143" t="s">
        <v>17560</v>
      </c>
    </row>
    <row r="6283" spans="15:69" x14ac:dyDescent="0.25">
      <c r="O6283" s="225" t="str">
        <f t="shared" si="1308"/>
        <v/>
      </c>
      <c r="BF6283" s="141">
        <v>23027</v>
      </c>
      <c r="BG6283" s="142" t="s">
        <v>7141</v>
      </c>
      <c r="BH6283" s="141" t="s">
        <v>478</v>
      </c>
      <c r="BI6283" s="141" t="s">
        <v>186</v>
      </c>
      <c r="BJ6283" s="141" t="s">
        <v>7134</v>
      </c>
      <c r="BK6283" s="141" t="s">
        <v>7135</v>
      </c>
      <c r="BL6283" s="141" t="s">
        <v>7136</v>
      </c>
      <c r="BM6283" s="141">
        <v>46.73518</v>
      </c>
      <c r="BN6283" s="141">
        <v>-71.38655</v>
      </c>
      <c r="BO6283" s="141">
        <v>1940</v>
      </c>
      <c r="BP6283" s="143" t="s">
        <v>5414</v>
      </c>
      <c r="BQ6283" s="143" t="s">
        <v>17560</v>
      </c>
    </row>
    <row r="6284" spans="15:69" x14ac:dyDescent="0.25">
      <c r="O6284" s="225" t="str">
        <f t="shared" si="1308"/>
        <v/>
      </c>
      <c r="BF6284" s="141">
        <v>23027</v>
      </c>
      <c r="BG6284" s="142" t="s">
        <v>7145</v>
      </c>
      <c r="BH6284" s="141" t="s">
        <v>478</v>
      </c>
      <c r="BI6284" s="141" t="s">
        <v>186</v>
      </c>
      <c r="BJ6284" s="141" t="s">
        <v>7138</v>
      </c>
      <c r="BK6284" s="141" t="s">
        <v>7139</v>
      </c>
      <c r="BL6284" s="141" t="s">
        <v>7140</v>
      </c>
      <c r="BM6284" s="141">
        <v>46.737110000000001</v>
      </c>
      <c r="BN6284" s="141">
        <v>-71.397639999999996</v>
      </c>
      <c r="BO6284" s="141">
        <v>1986</v>
      </c>
      <c r="BP6284" s="143" t="s">
        <v>5414</v>
      </c>
      <c r="BQ6284" s="143" t="s">
        <v>17560</v>
      </c>
    </row>
    <row r="6285" spans="15:69" x14ac:dyDescent="0.25">
      <c r="O6285" s="225" t="str">
        <f t="shared" si="1308"/>
        <v/>
      </c>
      <c r="BF6285" s="141">
        <v>23027</v>
      </c>
      <c r="BG6285" s="142" t="s">
        <v>7149</v>
      </c>
      <c r="BH6285" s="141" t="s">
        <v>478</v>
      </c>
      <c r="BI6285" s="141" t="s">
        <v>186</v>
      </c>
      <c r="BJ6285" s="141" t="s">
        <v>7142</v>
      </c>
      <c r="BK6285" s="141" t="s">
        <v>7143</v>
      </c>
      <c r="BL6285" s="141" t="s">
        <v>7144</v>
      </c>
      <c r="BM6285" s="141">
        <v>46.753019999999999</v>
      </c>
      <c r="BN6285" s="141">
        <v>-71.379559999999998</v>
      </c>
      <c r="BO6285" s="141">
        <v>1981</v>
      </c>
      <c r="BP6285" s="143" t="s">
        <v>5414</v>
      </c>
      <c r="BQ6285" s="143" t="s">
        <v>17560</v>
      </c>
    </row>
    <row r="6286" spans="15:69" x14ac:dyDescent="0.25">
      <c r="O6286" s="225" t="str">
        <f t="shared" ref="O6286:O6349" si="1309">IF(OR(B6286="",C6286="",G6286="",H6286="",I6286="",AND(J6286="",BW6286=FALSE),AND(K6286="",BX6286=FALSE),AND(L6286="",BY6286=FALSE),AND(M6286="",BZ6286=FALSE)),"",(IF(AND(100&gt;=CG6286,CG6286&gt;80),"A",IF(AND(80&gt;=CG6286,CG6286&gt;60),"B",IF(AND(60&gt;=CG6286,CG6286&gt;40),"C",IF(AND(40&gt;=CG6286,CG6286&gt;20),"D","E"))))))</f>
        <v/>
      </c>
      <c r="BF6286" s="141">
        <v>23027</v>
      </c>
      <c r="BG6286" s="142" t="s">
        <v>7153</v>
      </c>
      <c r="BH6286" s="141" t="s">
        <v>478</v>
      </c>
      <c r="BI6286" s="141" t="s">
        <v>186</v>
      </c>
      <c r="BJ6286" s="141" t="s">
        <v>7146</v>
      </c>
      <c r="BK6286" s="141" t="s">
        <v>7147</v>
      </c>
      <c r="BL6286" s="141" t="s">
        <v>7148</v>
      </c>
      <c r="BM6286" s="141">
        <v>46.75018</v>
      </c>
      <c r="BN6286" s="141">
        <v>-71.383759999999995</v>
      </c>
      <c r="BO6286" s="141">
        <v>1986</v>
      </c>
      <c r="BP6286" s="143" t="s">
        <v>5414</v>
      </c>
      <c r="BQ6286" s="143" t="s">
        <v>17560</v>
      </c>
    </row>
    <row r="6287" spans="15:69" x14ac:dyDescent="0.25">
      <c r="O6287" s="225" t="str">
        <f t="shared" si="1309"/>
        <v/>
      </c>
      <c r="BF6287" s="141">
        <v>23027</v>
      </c>
      <c r="BG6287" s="142" t="s">
        <v>7157</v>
      </c>
      <c r="BH6287" s="141" t="s">
        <v>478</v>
      </c>
      <c r="BI6287" s="141" t="s">
        <v>186</v>
      </c>
      <c r="BJ6287" s="141" t="s">
        <v>7150</v>
      </c>
      <c r="BK6287" s="141" t="s">
        <v>7151</v>
      </c>
      <c r="BL6287" s="141" t="s">
        <v>7152</v>
      </c>
      <c r="BM6287" s="141">
        <v>46.74691</v>
      </c>
      <c r="BN6287" s="141">
        <v>-71.390150000000006</v>
      </c>
      <c r="BO6287" s="141">
        <v>2001</v>
      </c>
      <c r="BP6287" s="143" t="s">
        <v>5414</v>
      </c>
      <c r="BQ6287" s="143" t="s">
        <v>17560</v>
      </c>
    </row>
    <row r="6288" spans="15:69" x14ac:dyDescent="0.25">
      <c r="O6288" s="225" t="str">
        <f t="shared" si="1309"/>
        <v/>
      </c>
      <c r="BF6288" s="141">
        <v>23027</v>
      </c>
      <c r="BG6288" s="142" t="s">
        <v>7160</v>
      </c>
      <c r="BH6288" s="141" t="s">
        <v>478</v>
      </c>
      <c r="BI6288" s="141" t="s">
        <v>186</v>
      </c>
      <c r="BJ6288" s="141" t="s">
        <v>7154</v>
      </c>
      <c r="BK6288" s="141" t="s">
        <v>7155</v>
      </c>
      <c r="BL6288" s="141" t="s">
        <v>7156</v>
      </c>
      <c r="BM6288" s="141">
        <v>46.733519999999999</v>
      </c>
      <c r="BN6288" s="141">
        <v>-71.430869999999999</v>
      </c>
      <c r="BO6288" s="141">
        <v>1979</v>
      </c>
      <c r="BP6288" s="143" t="s">
        <v>5414</v>
      </c>
      <c r="BQ6288" s="143" t="s">
        <v>17560</v>
      </c>
    </row>
    <row r="6289" spans="15:69" x14ac:dyDescent="0.25">
      <c r="O6289" s="225" t="str">
        <f t="shared" si="1309"/>
        <v/>
      </c>
      <c r="BF6289" s="141">
        <v>23027</v>
      </c>
      <c r="BG6289" s="142" t="s">
        <v>7164</v>
      </c>
      <c r="BH6289" s="141" t="s">
        <v>478</v>
      </c>
      <c r="BI6289" s="141" t="s">
        <v>186</v>
      </c>
      <c r="BJ6289" s="141" t="s">
        <v>7158</v>
      </c>
      <c r="BK6289" s="141" t="s">
        <v>7159</v>
      </c>
      <c r="BL6289" s="141" t="s">
        <v>7156</v>
      </c>
      <c r="BM6289" s="141">
        <v>46.7318</v>
      </c>
      <c r="BN6289" s="141">
        <v>-71.461169999999996</v>
      </c>
      <c r="BO6289" s="141">
        <v>1996</v>
      </c>
      <c r="BP6289" s="143" t="s">
        <v>5414</v>
      </c>
      <c r="BQ6289" s="143" t="s">
        <v>17560</v>
      </c>
    </row>
    <row r="6290" spans="15:69" x14ac:dyDescent="0.25">
      <c r="O6290" s="225" t="str">
        <f t="shared" si="1309"/>
        <v/>
      </c>
      <c r="BF6290" s="141">
        <v>23027</v>
      </c>
      <c r="BG6290" s="142" t="s">
        <v>7168</v>
      </c>
      <c r="BH6290" s="141" t="s">
        <v>478</v>
      </c>
      <c r="BI6290" s="141" t="s">
        <v>186</v>
      </c>
      <c r="BJ6290" s="141" t="s">
        <v>7161</v>
      </c>
      <c r="BK6290" s="141" t="s">
        <v>7162</v>
      </c>
      <c r="BL6290" s="141" t="s">
        <v>7163</v>
      </c>
      <c r="BM6290" s="141">
        <v>46.858980000000003</v>
      </c>
      <c r="BN6290" s="141">
        <v>-71.437049999999999</v>
      </c>
      <c r="BO6290" s="141">
        <v>1995</v>
      </c>
      <c r="BP6290" s="143" t="s">
        <v>5414</v>
      </c>
      <c r="BQ6290" s="143" t="s">
        <v>17560</v>
      </c>
    </row>
    <row r="6291" spans="15:69" x14ac:dyDescent="0.25">
      <c r="O6291" s="225" t="str">
        <f t="shared" si="1309"/>
        <v/>
      </c>
      <c r="BF6291" s="141">
        <v>23027</v>
      </c>
      <c r="BG6291" s="142" t="s">
        <v>7172</v>
      </c>
      <c r="BH6291" s="141" t="s">
        <v>478</v>
      </c>
      <c r="BI6291" s="141" t="s">
        <v>186</v>
      </c>
      <c r="BJ6291" s="141" t="s">
        <v>7165</v>
      </c>
      <c r="BK6291" s="141" t="s">
        <v>7166</v>
      </c>
      <c r="BL6291" s="141" t="s">
        <v>7167</v>
      </c>
      <c r="BM6291" s="141">
        <v>46.857500000000002</v>
      </c>
      <c r="BN6291" s="141">
        <v>-71.432879999999997</v>
      </c>
      <c r="BO6291" s="141">
        <v>1973</v>
      </c>
      <c r="BP6291" s="143" t="s">
        <v>5414</v>
      </c>
      <c r="BQ6291" s="143" t="s">
        <v>17560</v>
      </c>
    </row>
    <row r="6292" spans="15:69" x14ac:dyDescent="0.25">
      <c r="O6292" s="225" t="str">
        <f t="shared" si="1309"/>
        <v/>
      </c>
      <c r="BF6292" s="141">
        <v>23027</v>
      </c>
      <c r="BG6292" s="142" t="s">
        <v>7175</v>
      </c>
      <c r="BH6292" s="141" t="s">
        <v>478</v>
      </c>
      <c r="BI6292" s="141" t="s">
        <v>186</v>
      </c>
      <c r="BJ6292" s="141" t="s">
        <v>7169</v>
      </c>
      <c r="BK6292" s="141" t="s">
        <v>7170</v>
      </c>
      <c r="BL6292" s="141" t="s">
        <v>7171</v>
      </c>
      <c r="BM6292" s="141">
        <v>46.849049999999998</v>
      </c>
      <c r="BN6292" s="141">
        <v>-71.426140000000004</v>
      </c>
      <c r="BO6292" s="141">
        <v>2004</v>
      </c>
      <c r="BP6292" s="143" t="s">
        <v>5414</v>
      </c>
      <c r="BQ6292" s="143" t="s">
        <v>17560</v>
      </c>
    </row>
    <row r="6293" spans="15:69" x14ac:dyDescent="0.25">
      <c r="O6293" s="225" t="str">
        <f t="shared" si="1309"/>
        <v/>
      </c>
      <c r="BF6293" s="141">
        <v>23027</v>
      </c>
      <c r="BG6293" s="142" t="s">
        <v>7178</v>
      </c>
      <c r="BH6293" s="141" t="s">
        <v>478</v>
      </c>
      <c r="BI6293" s="141" t="s">
        <v>186</v>
      </c>
      <c r="BJ6293" s="141" t="s">
        <v>7173</v>
      </c>
      <c r="BK6293" s="141" t="s">
        <v>7174</v>
      </c>
      <c r="BL6293" s="141" t="s">
        <v>6394</v>
      </c>
      <c r="BM6293" s="141">
        <v>46.83981</v>
      </c>
      <c r="BN6293" s="141">
        <v>-71.41516</v>
      </c>
      <c r="BO6293" s="141">
        <v>1998</v>
      </c>
      <c r="BP6293" s="143" t="s">
        <v>5414</v>
      </c>
      <c r="BQ6293" s="143" t="s">
        <v>17560</v>
      </c>
    </row>
    <row r="6294" spans="15:69" x14ac:dyDescent="0.25">
      <c r="O6294" s="225" t="str">
        <f t="shared" si="1309"/>
        <v/>
      </c>
      <c r="BF6294" s="141">
        <v>23027</v>
      </c>
      <c r="BG6294" s="142" t="s">
        <v>7182</v>
      </c>
      <c r="BH6294" s="141" t="s">
        <v>478</v>
      </c>
      <c r="BI6294" s="141" t="s">
        <v>186</v>
      </c>
      <c r="BJ6294" s="141" t="s">
        <v>7176</v>
      </c>
      <c r="BK6294" s="141" t="s">
        <v>7177</v>
      </c>
      <c r="BL6294" s="141" t="s">
        <v>6252</v>
      </c>
      <c r="BM6294" s="141">
        <v>46.836469999999998</v>
      </c>
      <c r="BN6294" s="141">
        <v>-71.423659999999998</v>
      </c>
      <c r="BO6294" s="141">
        <v>1969</v>
      </c>
      <c r="BP6294" s="143" t="s">
        <v>5414</v>
      </c>
      <c r="BQ6294" s="143" t="s">
        <v>17560</v>
      </c>
    </row>
    <row r="6295" spans="15:69" x14ac:dyDescent="0.25">
      <c r="O6295" s="225" t="str">
        <f t="shared" si="1309"/>
        <v/>
      </c>
      <c r="BF6295" s="141">
        <v>23027</v>
      </c>
      <c r="BG6295" s="142" t="s">
        <v>7186</v>
      </c>
      <c r="BH6295" s="141" t="s">
        <v>478</v>
      </c>
      <c r="BI6295" s="141" t="s">
        <v>186</v>
      </c>
      <c r="BJ6295" s="141" t="s">
        <v>7179</v>
      </c>
      <c r="BK6295" s="141" t="s">
        <v>7180</v>
      </c>
      <c r="BL6295" s="141" t="s">
        <v>7181</v>
      </c>
      <c r="BM6295" s="141">
        <v>46.790610000000001</v>
      </c>
      <c r="BN6295" s="141">
        <v>-71.357259999999997</v>
      </c>
      <c r="BO6295" s="141">
        <v>2003</v>
      </c>
      <c r="BP6295" s="143" t="s">
        <v>5414</v>
      </c>
      <c r="BQ6295" s="143" t="s">
        <v>17560</v>
      </c>
    </row>
    <row r="6296" spans="15:69" x14ac:dyDescent="0.25">
      <c r="O6296" s="225" t="str">
        <f t="shared" si="1309"/>
        <v/>
      </c>
      <c r="BF6296" s="141">
        <v>23027</v>
      </c>
      <c r="BG6296" s="142" t="s">
        <v>7190</v>
      </c>
      <c r="BH6296" s="141" t="s">
        <v>478</v>
      </c>
      <c r="BI6296" s="141" t="s">
        <v>186</v>
      </c>
      <c r="BJ6296" s="141" t="s">
        <v>7183</v>
      </c>
      <c r="BK6296" s="141" t="s">
        <v>7184</v>
      </c>
      <c r="BL6296" s="141" t="s">
        <v>7185</v>
      </c>
      <c r="BM6296" s="141">
        <v>46.809890000000003</v>
      </c>
      <c r="BN6296" s="141">
        <v>-71.377660000000006</v>
      </c>
      <c r="BO6296" s="141">
        <v>1972</v>
      </c>
      <c r="BP6296" s="143" t="s">
        <v>5414</v>
      </c>
      <c r="BQ6296" s="143" t="s">
        <v>17560</v>
      </c>
    </row>
    <row r="6297" spans="15:69" x14ac:dyDescent="0.25">
      <c r="O6297" s="225" t="str">
        <f t="shared" si="1309"/>
        <v/>
      </c>
      <c r="BF6297" s="141">
        <v>23027</v>
      </c>
      <c r="BG6297" s="142" t="s">
        <v>7194</v>
      </c>
      <c r="BH6297" s="141" t="s">
        <v>478</v>
      </c>
      <c r="BI6297" s="141" t="s">
        <v>186</v>
      </c>
      <c r="BJ6297" s="141" t="s">
        <v>7187</v>
      </c>
      <c r="BK6297" s="141" t="s">
        <v>7188</v>
      </c>
      <c r="BL6297" s="141" t="s">
        <v>7189</v>
      </c>
      <c r="BM6297" s="141">
        <v>46.816839999999999</v>
      </c>
      <c r="BN6297" s="141">
        <v>-71.364559999999997</v>
      </c>
      <c r="BO6297" s="141">
        <v>1988</v>
      </c>
      <c r="BP6297" s="143" t="s">
        <v>5414</v>
      </c>
      <c r="BQ6297" s="143" t="s">
        <v>17560</v>
      </c>
    </row>
    <row r="6298" spans="15:69" x14ac:dyDescent="0.25">
      <c r="O6298" s="225" t="str">
        <f t="shared" si="1309"/>
        <v/>
      </c>
      <c r="BF6298" s="141">
        <v>23027</v>
      </c>
      <c r="BG6298" s="142" t="s">
        <v>7198</v>
      </c>
      <c r="BH6298" s="141" t="s">
        <v>478</v>
      </c>
      <c r="BI6298" s="141" t="s">
        <v>186</v>
      </c>
      <c r="BJ6298" s="141" t="s">
        <v>7191</v>
      </c>
      <c r="BK6298" s="141" t="s">
        <v>7192</v>
      </c>
      <c r="BL6298" s="141" t="s">
        <v>7193</v>
      </c>
      <c r="BM6298" s="141">
        <v>46.747520000000002</v>
      </c>
      <c r="BN6298" s="141">
        <v>-71.444850000000002</v>
      </c>
      <c r="BO6298" s="141">
        <v>1981</v>
      </c>
      <c r="BP6298" s="143" t="s">
        <v>5414</v>
      </c>
      <c r="BQ6298" s="143" t="s">
        <v>17560</v>
      </c>
    </row>
    <row r="6299" spans="15:69" x14ac:dyDescent="0.25">
      <c r="O6299" s="225" t="str">
        <f t="shared" si="1309"/>
        <v/>
      </c>
      <c r="BF6299" s="141">
        <v>23027</v>
      </c>
      <c r="BG6299" s="142" t="s">
        <v>7201</v>
      </c>
      <c r="BH6299" s="141" t="s">
        <v>478</v>
      </c>
      <c r="BI6299" s="141" t="s">
        <v>186</v>
      </c>
      <c r="BJ6299" s="141" t="s">
        <v>7195</v>
      </c>
      <c r="BK6299" s="141" t="s">
        <v>7196</v>
      </c>
      <c r="BL6299" s="141" t="s">
        <v>7197</v>
      </c>
      <c r="BM6299" s="141">
        <v>46.849319999999999</v>
      </c>
      <c r="BN6299" s="141">
        <v>-71.402259999999998</v>
      </c>
      <c r="BO6299" s="141">
        <v>2011</v>
      </c>
      <c r="BP6299" s="143" t="s">
        <v>5414</v>
      </c>
      <c r="BQ6299" s="143" t="s">
        <v>17560</v>
      </c>
    </row>
    <row r="6300" spans="15:69" x14ac:dyDescent="0.25">
      <c r="O6300" s="225" t="str">
        <f t="shared" si="1309"/>
        <v/>
      </c>
      <c r="BF6300" s="141">
        <v>23027</v>
      </c>
      <c r="BG6300" s="142" t="s">
        <v>7205</v>
      </c>
      <c r="BH6300" s="141" t="s">
        <v>478</v>
      </c>
      <c r="BI6300" s="141" t="s">
        <v>186</v>
      </c>
      <c r="BJ6300" s="141" t="s">
        <v>7199</v>
      </c>
      <c r="BK6300" s="141" t="s">
        <v>7200</v>
      </c>
      <c r="BL6300" s="141" t="s">
        <v>6325</v>
      </c>
      <c r="BM6300" s="141">
        <v>46.734810000000003</v>
      </c>
      <c r="BN6300" s="141">
        <v>-71.393720000000002</v>
      </c>
      <c r="BO6300" s="141">
        <v>1942</v>
      </c>
      <c r="BP6300" s="143" t="s">
        <v>5414</v>
      </c>
      <c r="BQ6300" s="143" t="s">
        <v>17560</v>
      </c>
    </row>
    <row r="6301" spans="15:69" x14ac:dyDescent="0.25">
      <c r="O6301" s="225" t="str">
        <f t="shared" si="1309"/>
        <v/>
      </c>
      <c r="BF6301" s="141">
        <v>23027</v>
      </c>
      <c r="BG6301" s="142" t="s">
        <v>7208</v>
      </c>
      <c r="BH6301" s="141" t="s">
        <v>478</v>
      </c>
      <c r="BI6301" s="141" t="s">
        <v>186</v>
      </c>
      <c r="BJ6301" s="141" t="s">
        <v>7202</v>
      </c>
      <c r="BK6301" s="141" t="s">
        <v>7203</v>
      </c>
      <c r="BL6301" s="141" t="s">
        <v>7204</v>
      </c>
      <c r="BM6301" s="141">
        <v>46.742220000000003</v>
      </c>
      <c r="BN6301" s="141">
        <v>-71.393119999999996</v>
      </c>
      <c r="BO6301" s="141">
        <v>1965</v>
      </c>
      <c r="BP6301" s="143" t="s">
        <v>5414</v>
      </c>
      <c r="BQ6301" s="143" t="s">
        <v>17560</v>
      </c>
    </row>
    <row r="6302" spans="15:69" x14ac:dyDescent="0.25">
      <c r="O6302" s="225" t="str">
        <f t="shared" si="1309"/>
        <v/>
      </c>
      <c r="BF6302" s="141">
        <v>23027</v>
      </c>
      <c r="BG6302" s="142" t="s">
        <v>7211</v>
      </c>
      <c r="BH6302" s="141" t="s">
        <v>478</v>
      </c>
      <c r="BI6302" s="141" t="s">
        <v>186</v>
      </c>
      <c r="BJ6302" s="141" t="s">
        <v>7206</v>
      </c>
      <c r="BK6302" s="141" t="s">
        <v>7207</v>
      </c>
      <c r="BL6302" s="141" t="s">
        <v>6252</v>
      </c>
      <c r="BM6302" s="141">
        <v>46.858350000000002</v>
      </c>
      <c r="BN6302" s="141">
        <v>-71.454689999999999</v>
      </c>
      <c r="BO6302" s="141">
        <v>1995</v>
      </c>
      <c r="BP6302" s="143" t="s">
        <v>5414</v>
      </c>
      <c r="BQ6302" s="143" t="s">
        <v>17560</v>
      </c>
    </row>
    <row r="6303" spans="15:69" x14ac:dyDescent="0.25">
      <c r="O6303" s="225" t="str">
        <f t="shared" si="1309"/>
        <v/>
      </c>
      <c r="BF6303" s="141">
        <v>23027</v>
      </c>
      <c r="BG6303" s="142" t="s">
        <v>7214</v>
      </c>
      <c r="BH6303" s="141" t="s">
        <v>478</v>
      </c>
      <c r="BI6303" s="141" t="s">
        <v>186</v>
      </c>
      <c r="BJ6303" s="141" t="s">
        <v>7209</v>
      </c>
      <c r="BK6303" s="141" t="s">
        <v>7210</v>
      </c>
      <c r="BL6303" s="141" t="s">
        <v>7140</v>
      </c>
      <c r="BM6303" s="141">
        <v>46.73827</v>
      </c>
      <c r="BN6303" s="141">
        <v>-71.392409999999998</v>
      </c>
      <c r="BO6303" s="141">
        <v>1989</v>
      </c>
      <c r="BP6303" s="143" t="s">
        <v>5414</v>
      </c>
      <c r="BQ6303" s="143" t="s">
        <v>17560</v>
      </c>
    </row>
    <row r="6304" spans="15:69" x14ac:dyDescent="0.25">
      <c r="O6304" s="225" t="str">
        <f t="shared" si="1309"/>
        <v/>
      </c>
      <c r="BF6304" s="141">
        <v>23027</v>
      </c>
      <c r="BG6304" s="142" t="s">
        <v>7217</v>
      </c>
      <c r="BH6304" s="141" t="s">
        <v>478</v>
      </c>
      <c r="BI6304" s="141" t="s">
        <v>186</v>
      </c>
      <c r="BJ6304" s="141" t="s">
        <v>7212</v>
      </c>
      <c r="BK6304" s="141" t="s">
        <v>7213</v>
      </c>
      <c r="BL6304" s="141" t="s">
        <v>7163</v>
      </c>
      <c r="BM6304" s="141">
        <v>46.86215</v>
      </c>
      <c r="BN6304" s="141">
        <v>-71.433419999999998</v>
      </c>
      <c r="BO6304" s="141">
        <v>2005</v>
      </c>
      <c r="BP6304" s="143" t="s">
        <v>5414</v>
      </c>
      <c r="BQ6304" s="143" t="s">
        <v>17560</v>
      </c>
    </row>
    <row r="6305" spans="15:69" x14ac:dyDescent="0.25">
      <c r="O6305" s="225" t="str">
        <f t="shared" si="1309"/>
        <v/>
      </c>
      <c r="BF6305" s="141">
        <v>23027</v>
      </c>
      <c r="BG6305" s="142" t="s">
        <v>7220</v>
      </c>
      <c r="BH6305" s="141" t="s">
        <v>478</v>
      </c>
      <c r="BI6305" s="141" t="s">
        <v>186</v>
      </c>
      <c r="BJ6305" s="141" t="s">
        <v>7215</v>
      </c>
      <c r="BK6305" s="141" t="s">
        <v>7216</v>
      </c>
      <c r="BL6305" s="141" t="s">
        <v>7167</v>
      </c>
      <c r="BM6305" s="141">
        <v>46.860190000000003</v>
      </c>
      <c r="BN6305" s="141">
        <v>-71.42944</v>
      </c>
      <c r="BO6305" s="141">
        <v>2005</v>
      </c>
      <c r="BP6305" s="143" t="s">
        <v>5414</v>
      </c>
      <c r="BQ6305" s="143" t="s">
        <v>17560</v>
      </c>
    </row>
    <row r="6306" spans="15:69" x14ac:dyDescent="0.25">
      <c r="O6306" s="225" t="str">
        <f t="shared" si="1309"/>
        <v/>
      </c>
      <c r="BF6306" s="141">
        <v>23027</v>
      </c>
      <c r="BG6306" s="142" t="s">
        <v>7224</v>
      </c>
      <c r="BH6306" s="141" t="s">
        <v>478</v>
      </c>
      <c r="BI6306" s="141" t="s">
        <v>186</v>
      </c>
      <c r="BJ6306" s="141" t="s">
        <v>7218</v>
      </c>
      <c r="BK6306" s="141" t="s">
        <v>7219</v>
      </c>
      <c r="BL6306" s="141" t="s">
        <v>7171</v>
      </c>
      <c r="BM6306" s="141">
        <v>46.85304</v>
      </c>
      <c r="BN6306" s="141">
        <v>-71.419889999999995</v>
      </c>
      <c r="BO6306" s="141">
        <v>2005</v>
      </c>
      <c r="BP6306" s="143" t="s">
        <v>5414</v>
      </c>
      <c r="BQ6306" s="143" t="s">
        <v>17560</v>
      </c>
    </row>
    <row r="6307" spans="15:69" x14ac:dyDescent="0.25">
      <c r="O6307" s="225" t="str">
        <f t="shared" si="1309"/>
        <v/>
      </c>
      <c r="BF6307" s="141">
        <v>23027</v>
      </c>
      <c r="BG6307" s="142" t="s">
        <v>7228</v>
      </c>
      <c r="BH6307" s="141" t="s">
        <v>478</v>
      </c>
      <c r="BI6307" s="141" t="s">
        <v>186</v>
      </c>
      <c r="BJ6307" s="141" t="s">
        <v>7221</v>
      </c>
      <c r="BK6307" s="141" t="s">
        <v>7222</v>
      </c>
      <c r="BL6307" s="141" t="s">
        <v>7223</v>
      </c>
      <c r="BM6307" s="141">
        <v>46.849519999999998</v>
      </c>
      <c r="BN6307" s="141">
        <v>-71.414580000000001</v>
      </c>
      <c r="BO6307" s="141">
        <v>2005</v>
      </c>
      <c r="BP6307" s="143" t="s">
        <v>5414</v>
      </c>
      <c r="BQ6307" s="143" t="s">
        <v>17560</v>
      </c>
    </row>
    <row r="6308" spans="15:69" x14ac:dyDescent="0.25">
      <c r="O6308" s="225" t="str">
        <f t="shared" si="1309"/>
        <v/>
      </c>
      <c r="BF6308" s="141">
        <v>23027</v>
      </c>
      <c r="BG6308" s="142" t="s">
        <v>7232</v>
      </c>
      <c r="BH6308" s="141" t="s">
        <v>478</v>
      </c>
      <c r="BI6308" s="141" t="s">
        <v>186</v>
      </c>
      <c r="BJ6308" s="141" t="s">
        <v>7225</v>
      </c>
      <c r="BK6308" s="141" t="s">
        <v>7226</v>
      </c>
      <c r="BL6308" s="141" t="s">
        <v>7227</v>
      </c>
      <c r="BM6308" s="141">
        <v>46.857610000000001</v>
      </c>
      <c r="BN6308" s="141">
        <v>-71.421270000000007</v>
      </c>
      <c r="BO6308" s="141">
        <v>2007</v>
      </c>
      <c r="BP6308" s="143" t="s">
        <v>5414</v>
      </c>
      <c r="BQ6308" s="143" t="s">
        <v>17560</v>
      </c>
    </row>
    <row r="6309" spans="15:69" x14ac:dyDescent="0.25">
      <c r="O6309" s="225" t="str">
        <f t="shared" si="1309"/>
        <v/>
      </c>
      <c r="BF6309" s="141">
        <v>23027</v>
      </c>
      <c r="BG6309" s="142" t="s">
        <v>7236</v>
      </c>
      <c r="BH6309" s="141" t="s">
        <v>478</v>
      </c>
      <c r="BI6309" s="141" t="s">
        <v>186</v>
      </c>
      <c r="BJ6309" s="141" t="s">
        <v>7229</v>
      </c>
      <c r="BK6309" s="141" t="s">
        <v>7230</v>
      </c>
      <c r="BL6309" s="141" t="s">
        <v>7231</v>
      </c>
      <c r="BM6309" s="141">
        <v>46.771569999999997</v>
      </c>
      <c r="BN6309" s="141">
        <v>-71.344729999999998</v>
      </c>
      <c r="BO6309" s="141">
        <v>2009</v>
      </c>
      <c r="BP6309" s="143" t="s">
        <v>5414</v>
      </c>
      <c r="BQ6309" s="143" t="s">
        <v>17560</v>
      </c>
    </row>
    <row r="6310" spans="15:69" x14ac:dyDescent="0.25">
      <c r="O6310" s="225" t="str">
        <f t="shared" si="1309"/>
        <v/>
      </c>
      <c r="BF6310" s="141">
        <v>23027</v>
      </c>
      <c r="BG6310" s="142" t="s">
        <v>7239</v>
      </c>
      <c r="BH6310" s="141" t="s">
        <v>478</v>
      </c>
      <c r="BI6310" s="141" t="s">
        <v>186</v>
      </c>
      <c r="BJ6310" s="141" t="s">
        <v>7233</v>
      </c>
      <c r="BK6310" s="141" t="s">
        <v>7234</v>
      </c>
      <c r="BL6310" s="141" t="s">
        <v>7235</v>
      </c>
      <c r="BM6310" s="141">
        <v>46.82873</v>
      </c>
      <c r="BN6310" s="141">
        <v>-71.450329999999994</v>
      </c>
      <c r="BO6310" s="141">
        <v>1981</v>
      </c>
      <c r="BP6310" s="143" t="s">
        <v>5414</v>
      </c>
      <c r="BQ6310" s="143" t="s">
        <v>17560</v>
      </c>
    </row>
    <row r="6311" spans="15:69" x14ac:dyDescent="0.25">
      <c r="O6311" s="225" t="str">
        <f t="shared" si="1309"/>
        <v/>
      </c>
      <c r="BF6311" s="141">
        <v>23027</v>
      </c>
      <c r="BG6311" s="142" t="s">
        <v>7242</v>
      </c>
      <c r="BH6311" s="141" t="s">
        <v>478</v>
      </c>
      <c r="BI6311" s="141" t="s">
        <v>186</v>
      </c>
      <c r="BJ6311" s="141" t="s">
        <v>7237</v>
      </c>
      <c r="BK6311" s="141" t="s">
        <v>7238</v>
      </c>
      <c r="BL6311" s="141" t="s">
        <v>6629</v>
      </c>
      <c r="BM6311" s="141">
        <v>46.783410000000003</v>
      </c>
      <c r="BN6311" s="141">
        <v>-71.326340000000002</v>
      </c>
      <c r="BO6311" s="141">
        <v>2011</v>
      </c>
      <c r="BP6311" s="143" t="s">
        <v>5414</v>
      </c>
      <c r="BQ6311" s="143" t="s">
        <v>17560</v>
      </c>
    </row>
    <row r="6312" spans="15:69" x14ac:dyDescent="0.25">
      <c r="O6312" s="225" t="str">
        <f t="shared" si="1309"/>
        <v/>
      </c>
      <c r="BF6312" s="141">
        <v>23027</v>
      </c>
      <c r="BG6312" s="142" t="s">
        <v>7246</v>
      </c>
      <c r="BH6312" s="141" t="s">
        <v>478</v>
      </c>
      <c r="BI6312" s="141" t="s">
        <v>1268</v>
      </c>
      <c r="BJ6312" s="141" t="s">
        <v>7240</v>
      </c>
      <c r="BK6312" s="141" t="s">
        <v>7241</v>
      </c>
      <c r="BL6312" s="141" t="s">
        <v>6462</v>
      </c>
      <c r="BM6312" s="141">
        <v>46.810429999999997</v>
      </c>
      <c r="BN6312" s="141">
        <v>-71.252269999999996</v>
      </c>
      <c r="BO6312" s="141">
        <v>1961</v>
      </c>
      <c r="BP6312" s="143" t="s">
        <v>23892</v>
      </c>
      <c r="BQ6312" s="143" t="s">
        <v>17560</v>
      </c>
    </row>
    <row r="6313" spans="15:69" x14ac:dyDescent="0.25">
      <c r="O6313" s="225" t="str">
        <f t="shared" si="1309"/>
        <v/>
      </c>
      <c r="BF6313" s="141">
        <v>23027</v>
      </c>
      <c r="BG6313" s="142" t="s">
        <v>7249</v>
      </c>
      <c r="BH6313" s="141" t="s">
        <v>478</v>
      </c>
      <c r="BI6313" s="141" t="s">
        <v>1268</v>
      </c>
      <c r="BJ6313" s="141" t="s">
        <v>7243</v>
      </c>
      <c r="BK6313" s="141" t="s">
        <v>7244</v>
      </c>
      <c r="BL6313" s="141" t="s">
        <v>7245</v>
      </c>
      <c r="BM6313" s="141">
        <v>46.806939999999997</v>
      </c>
      <c r="BN6313" s="141">
        <v>-71.230840000000001</v>
      </c>
      <c r="BO6313" s="141">
        <v>2012</v>
      </c>
      <c r="BP6313" s="143" t="s">
        <v>23892</v>
      </c>
      <c r="BQ6313" s="143" t="s">
        <v>17560</v>
      </c>
    </row>
    <row r="6314" spans="15:69" x14ac:dyDescent="0.25">
      <c r="O6314" s="225" t="str">
        <f t="shared" si="1309"/>
        <v/>
      </c>
      <c r="BF6314" s="141">
        <v>23027</v>
      </c>
      <c r="BG6314" s="142" t="s">
        <v>7253</v>
      </c>
      <c r="BH6314" s="141" t="s">
        <v>478</v>
      </c>
      <c r="BI6314" s="141" t="s">
        <v>1268</v>
      </c>
      <c r="BJ6314" s="141" t="s">
        <v>7247</v>
      </c>
      <c r="BK6314" s="141" t="s">
        <v>7248</v>
      </c>
      <c r="BL6314" s="141" t="s">
        <v>6078</v>
      </c>
      <c r="BM6314" s="141">
        <v>46.805570000000003</v>
      </c>
      <c r="BN6314" s="141">
        <v>-71.229089999999999</v>
      </c>
      <c r="BO6314" s="141">
        <v>1910</v>
      </c>
      <c r="BP6314" s="143" t="s">
        <v>23892</v>
      </c>
      <c r="BQ6314" s="143" t="s">
        <v>17560</v>
      </c>
    </row>
    <row r="6315" spans="15:69" x14ac:dyDescent="0.25">
      <c r="O6315" s="225" t="str">
        <f t="shared" si="1309"/>
        <v/>
      </c>
      <c r="BF6315" s="141">
        <v>23027</v>
      </c>
      <c r="BG6315" s="142" t="s">
        <v>7256</v>
      </c>
      <c r="BH6315" s="141" t="s">
        <v>478</v>
      </c>
      <c r="BI6315" s="141" t="s">
        <v>1268</v>
      </c>
      <c r="BJ6315" s="141" t="s">
        <v>7250</v>
      </c>
      <c r="BK6315" s="141" t="s">
        <v>7251</v>
      </c>
      <c r="BL6315" s="141" t="s">
        <v>7252</v>
      </c>
      <c r="BM6315" s="141">
        <v>46.806060000000002</v>
      </c>
      <c r="BN6315" s="141">
        <v>-71.230369999999994</v>
      </c>
      <c r="BO6315" s="141">
        <v>1960</v>
      </c>
      <c r="BP6315" s="143" t="s">
        <v>23892</v>
      </c>
      <c r="BQ6315" s="143" t="s">
        <v>17560</v>
      </c>
    </row>
    <row r="6316" spans="15:69" x14ac:dyDescent="0.25">
      <c r="O6316" s="225" t="str">
        <f t="shared" si="1309"/>
        <v/>
      </c>
      <c r="BF6316" s="141">
        <v>23027</v>
      </c>
      <c r="BG6316" s="142" t="s">
        <v>7260</v>
      </c>
      <c r="BH6316" s="141" t="s">
        <v>478</v>
      </c>
      <c r="BI6316" s="141" t="s">
        <v>1268</v>
      </c>
      <c r="BJ6316" s="141" t="s">
        <v>7254</v>
      </c>
      <c r="BK6316" s="141" t="s">
        <v>7255</v>
      </c>
      <c r="BL6316" s="141" t="s">
        <v>6876</v>
      </c>
      <c r="BM6316" s="141">
        <v>46.793219999999998</v>
      </c>
      <c r="BN6316" s="141">
        <v>-71.228499999999997</v>
      </c>
      <c r="BO6316" s="141">
        <v>1950</v>
      </c>
      <c r="BP6316" s="143" t="s">
        <v>23892</v>
      </c>
      <c r="BQ6316" s="143" t="s">
        <v>17560</v>
      </c>
    </row>
    <row r="6317" spans="15:69" x14ac:dyDescent="0.25">
      <c r="O6317" s="225" t="str">
        <f t="shared" si="1309"/>
        <v/>
      </c>
      <c r="BF6317" s="141">
        <v>23027</v>
      </c>
      <c r="BG6317" s="142" t="s">
        <v>7263</v>
      </c>
      <c r="BH6317" s="141" t="s">
        <v>478</v>
      </c>
      <c r="BI6317" s="141" t="s">
        <v>1268</v>
      </c>
      <c r="BJ6317" s="141" t="s">
        <v>7257</v>
      </c>
      <c r="BK6317" s="141" t="s">
        <v>7258</v>
      </c>
      <c r="BL6317" s="141" t="s">
        <v>7259</v>
      </c>
      <c r="BM6317" s="141">
        <v>46.80453</v>
      </c>
      <c r="BN6317" s="141">
        <v>-71.224999999999994</v>
      </c>
      <c r="BO6317" s="141">
        <v>1908</v>
      </c>
      <c r="BP6317" s="143" t="s">
        <v>23892</v>
      </c>
      <c r="BQ6317" s="143" t="s">
        <v>17560</v>
      </c>
    </row>
    <row r="6318" spans="15:69" x14ac:dyDescent="0.25">
      <c r="O6318" s="225" t="str">
        <f t="shared" si="1309"/>
        <v/>
      </c>
      <c r="BF6318" s="141">
        <v>23027</v>
      </c>
      <c r="BG6318" s="142" t="s">
        <v>7267</v>
      </c>
      <c r="BH6318" s="141" t="s">
        <v>478</v>
      </c>
      <c r="BI6318" s="141" t="s">
        <v>1268</v>
      </c>
      <c r="BJ6318" s="141" t="s">
        <v>7261</v>
      </c>
      <c r="BK6318" s="141" t="s">
        <v>7262</v>
      </c>
      <c r="BL6318" s="141" t="s">
        <v>7259</v>
      </c>
      <c r="BM6318" s="141">
        <v>46.802819999999997</v>
      </c>
      <c r="BN6318" s="141">
        <v>-71.22287</v>
      </c>
      <c r="BO6318" s="141">
        <v>2014</v>
      </c>
      <c r="BP6318" s="143" t="s">
        <v>23892</v>
      </c>
      <c r="BQ6318" s="143" t="s">
        <v>17560</v>
      </c>
    </row>
    <row r="6319" spans="15:69" x14ac:dyDescent="0.25">
      <c r="O6319" s="225" t="str">
        <f t="shared" si="1309"/>
        <v/>
      </c>
      <c r="BF6319" s="141">
        <v>23027</v>
      </c>
      <c r="BG6319" s="142" t="s">
        <v>7270</v>
      </c>
      <c r="BH6319" s="141" t="s">
        <v>478</v>
      </c>
      <c r="BI6319" s="141" t="s">
        <v>1268</v>
      </c>
      <c r="BJ6319" s="141" t="s">
        <v>7264</v>
      </c>
      <c r="BK6319" s="141" t="s">
        <v>7265</v>
      </c>
      <c r="BL6319" s="141" t="s">
        <v>7266</v>
      </c>
      <c r="BM6319" s="141">
        <v>46.802289999999999</v>
      </c>
      <c r="BN6319" s="141">
        <v>-71.221410000000006</v>
      </c>
      <c r="BO6319" s="141">
        <v>1975</v>
      </c>
      <c r="BP6319" s="143" t="s">
        <v>23892</v>
      </c>
      <c r="BQ6319" s="143" t="s">
        <v>17560</v>
      </c>
    </row>
    <row r="6320" spans="15:69" x14ac:dyDescent="0.25">
      <c r="O6320" s="225" t="str">
        <f t="shared" si="1309"/>
        <v/>
      </c>
      <c r="BF6320" s="141">
        <v>23027</v>
      </c>
      <c r="BG6320" s="142" t="s">
        <v>7274</v>
      </c>
      <c r="BH6320" s="141" t="s">
        <v>478</v>
      </c>
      <c r="BI6320" s="141" t="s">
        <v>1268</v>
      </c>
      <c r="BJ6320" s="141" t="s">
        <v>7268</v>
      </c>
      <c r="BK6320" s="141" t="s">
        <v>7269</v>
      </c>
      <c r="BL6320" s="141" t="s">
        <v>6438</v>
      </c>
      <c r="BM6320" s="141">
        <v>46.802900000000001</v>
      </c>
      <c r="BN6320" s="141">
        <v>-71.222520000000003</v>
      </c>
      <c r="BO6320" s="141">
        <v>2014</v>
      </c>
      <c r="BP6320" s="143" t="s">
        <v>23892</v>
      </c>
      <c r="BQ6320" s="143" t="s">
        <v>17560</v>
      </c>
    </row>
    <row r="6321" spans="15:69" x14ac:dyDescent="0.25">
      <c r="O6321" s="225" t="str">
        <f t="shared" si="1309"/>
        <v/>
      </c>
      <c r="BF6321" s="141">
        <v>23027</v>
      </c>
      <c r="BG6321" s="142" t="s">
        <v>7277</v>
      </c>
      <c r="BH6321" s="141" t="s">
        <v>478</v>
      </c>
      <c r="BI6321" s="141" t="s">
        <v>1268</v>
      </c>
      <c r="BJ6321" s="141" t="s">
        <v>7271</v>
      </c>
      <c r="BK6321" s="141" t="s">
        <v>7272</v>
      </c>
      <c r="BL6321" s="141" t="s">
        <v>7273</v>
      </c>
      <c r="BM6321" s="141">
        <v>46.825740000000003</v>
      </c>
      <c r="BN6321" s="141">
        <v>-71.226560000000006</v>
      </c>
      <c r="BO6321" s="141">
        <v>1947</v>
      </c>
      <c r="BP6321" s="143" t="s">
        <v>23892</v>
      </c>
      <c r="BQ6321" s="143" t="s">
        <v>17560</v>
      </c>
    </row>
    <row r="6322" spans="15:69" x14ac:dyDescent="0.25">
      <c r="O6322" s="225" t="str">
        <f t="shared" si="1309"/>
        <v/>
      </c>
      <c r="BF6322" s="141">
        <v>23027</v>
      </c>
      <c r="BG6322" s="142" t="s">
        <v>7281</v>
      </c>
      <c r="BH6322" s="141" t="s">
        <v>478</v>
      </c>
      <c r="BI6322" s="141" t="s">
        <v>1268</v>
      </c>
      <c r="BJ6322" s="141" t="s">
        <v>7275</v>
      </c>
      <c r="BK6322" s="141" t="s">
        <v>7276</v>
      </c>
      <c r="BL6322" s="141" t="s">
        <v>7273</v>
      </c>
      <c r="BM6322" s="141">
        <v>46.820779999999999</v>
      </c>
      <c r="BN6322" s="141">
        <v>-71.221909999999994</v>
      </c>
      <c r="BO6322" s="141">
        <v>1934</v>
      </c>
      <c r="BP6322" s="143" t="s">
        <v>23892</v>
      </c>
      <c r="BQ6322" s="143" t="s">
        <v>17560</v>
      </c>
    </row>
    <row r="6323" spans="15:69" x14ac:dyDescent="0.25">
      <c r="O6323" s="225" t="str">
        <f t="shared" si="1309"/>
        <v/>
      </c>
      <c r="BF6323" s="141">
        <v>23027</v>
      </c>
      <c r="BG6323" s="142" t="s">
        <v>7285</v>
      </c>
      <c r="BH6323" s="141" t="s">
        <v>478</v>
      </c>
      <c r="BI6323" s="141" t="s">
        <v>1268</v>
      </c>
      <c r="BJ6323" s="141" t="s">
        <v>7278</v>
      </c>
      <c r="BK6323" s="141" t="s">
        <v>7279</v>
      </c>
      <c r="BL6323" s="141" t="s">
        <v>7280</v>
      </c>
      <c r="BM6323" s="141">
        <v>46.818190000000001</v>
      </c>
      <c r="BN6323" s="141">
        <v>-71.220460000000003</v>
      </c>
      <c r="BO6323" s="141">
        <v>1982</v>
      </c>
      <c r="BP6323" s="143" t="s">
        <v>23892</v>
      </c>
      <c r="BQ6323" s="143" t="s">
        <v>17560</v>
      </c>
    </row>
    <row r="6324" spans="15:69" x14ac:dyDescent="0.25">
      <c r="O6324" s="225" t="str">
        <f t="shared" si="1309"/>
        <v/>
      </c>
      <c r="BF6324" s="141">
        <v>23027</v>
      </c>
      <c r="BG6324" s="142" t="s">
        <v>7288</v>
      </c>
      <c r="BH6324" s="141" t="s">
        <v>478</v>
      </c>
      <c r="BI6324" s="141" t="s">
        <v>1268</v>
      </c>
      <c r="BJ6324" s="141" t="s">
        <v>7282</v>
      </c>
      <c r="BK6324" s="141" t="s">
        <v>7283</v>
      </c>
      <c r="BL6324" s="141" t="s">
        <v>7284</v>
      </c>
      <c r="BM6324" s="141">
        <v>46.816310000000001</v>
      </c>
      <c r="BN6324" s="141">
        <v>-71.218149999999994</v>
      </c>
      <c r="BO6324" s="141">
        <v>1900</v>
      </c>
      <c r="BP6324" s="143" t="s">
        <v>23892</v>
      </c>
      <c r="BQ6324" s="143" t="s">
        <v>17560</v>
      </c>
    </row>
    <row r="6325" spans="15:69" x14ac:dyDescent="0.25">
      <c r="O6325" s="225" t="str">
        <f t="shared" si="1309"/>
        <v/>
      </c>
      <c r="BF6325" s="141">
        <v>23027</v>
      </c>
      <c r="BG6325" s="142" t="s">
        <v>7291</v>
      </c>
      <c r="BH6325" s="141" t="s">
        <v>478</v>
      </c>
      <c r="BI6325" s="141" t="s">
        <v>1268</v>
      </c>
      <c r="BJ6325" s="141" t="s">
        <v>7286</v>
      </c>
      <c r="BK6325" s="141" t="s">
        <v>7287</v>
      </c>
      <c r="BL6325" s="141" t="s">
        <v>6901</v>
      </c>
      <c r="BM6325" s="141">
        <v>46.811369999999997</v>
      </c>
      <c r="BN6325" s="141">
        <v>-71.230500000000006</v>
      </c>
      <c r="BO6325" s="141">
        <v>1995</v>
      </c>
      <c r="BP6325" s="143" t="s">
        <v>23892</v>
      </c>
      <c r="BQ6325" s="143" t="s">
        <v>17560</v>
      </c>
    </row>
    <row r="6326" spans="15:69" x14ac:dyDescent="0.25">
      <c r="O6326" s="225" t="str">
        <f t="shared" si="1309"/>
        <v/>
      </c>
      <c r="BF6326" s="141">
        <v>23027</v>
      </c>
      <c r="BG6326" s="142" t="s">
        <v>7294</v>
      </c>
      <c r="BH6326" s="141" t="s">
        <v>478</v>
      </c>
      <c r="BI6326" s="141" t="s">
        <v>1268</v>
      </c>
      <c r="BJ6326" s="141" t="s">
        <v>7289</v>
      </c>
      <c r="BK6326" s="141" t="s">
        <v>7290</v>
      </c>
      <c r="BL6326" s="141" t="s">
        <v>6078</v>
      </c>
      <c r="BM6326" s="141">
        <v>46.806550000000001</v>
      </c>
      <c r="BN6326" s="141">
        <v>-71.227720000000005</v>
      </c>
      <c r="BO6326" s="141">
        <v>1968</v>
      </c>
      <c r="BP6326" s="143" t="s">
        <v>23892</v>
      </c>
      <c r="BQ6326" s="143" t="s">
        <v>17560</v>
      </c>
    </row>
    <row r="6327" spans="15:69" x14ac:dyDescent="0.25">
      <c r="O6327" s="225" t="str">
        <f t="shared" si="1309"/>
        <v/>
      </c>
      <c r="BF6327" s="141">
        <v>23027</v>
      </c>
      <c r="BG6327" s="142" t="s">
        <v>7297</v>
      </c>
      <c r="BH6327" s="141" t="s">
        <v>478</v>
      </c>
      <c r="BI6327" s="141" t="s">
        <v>1268</v>
      </c>
      <c r="BJ6327" s="141" t="s">
        <v>7292</v>
      </c>
      <c r="BK6327" s="141" t="s">
        <v>7293</v>
      </c>
      <c r="BL6327" s="141" t="s">
        <v>6078</v>
      </c>
      <c r="BM6327" s="141">
        <v>46.806539999999998</v>
      </c>
      <c r="BN6327" s="141">
        <v>-71.227639999999994</v>
      </c>
      <c r="BO6327" s="141">
        <v>1968</v>
      </c>
      <c r="BP6327" s="143" t="s">
        <v>23892</v>
      </c>
      <c r="BQ6327" s="143" t="s">
        <v>17560</v>
      </c>
    </row>
    <row r="6328" spans="15:69" x14ac:dyDescent="0.25">
      <c r="O6328" s="225" t="str">
        <f t="shared" si="1309"/>
        <v/>
      </c>
      <c r="BF6328" s="141">
        <v>23027</v>
      </c>
      <c r="BG6328" s="142" t="s">
        <v>7301</v>
      </c>
      <c r="BH6328" s="141" t="s">
        <v>478</v>
      </c>
      <c r="BI6328" s="141" t="s">
        <v>1268</v>
      </c>
      <c r="BJ6328" s="141" t="s">
        <v>7295</v>
      </c>
      <c r="BK6328" s="141" t="s">
        <v>7296</v>
      </c>
      <c r="BL6328" s="141" t="s">
        <v>6078</v>
      </c>
      <c r="BM6328" s="141">
        <v>46.806539999999998</v>
      </c>
      <c r="BN6328" s="141">
        <v>-71.227469999999997</v>
      </c>
      <c r="BO6328" s="141">
        <v>1968</v>
      </c>
      <c r="BP6328" s="143" t="s">
        <v>23892</v>
      </c>
      <c r="BQ6328" s="143" t="s">
        <v>17560</v>
      </c>
    </row>
    <row r="6329" spans="15:69" x14ac:dyDescent="0.25">
      <c r="O6329" s="225" t="str">
        <f t="shared" si="1309"/>
        <v/>
      </c>
      <c r="BF6329" s="141">
        <v>23027</v>
      </c>
      <c r="BG6329" s="142" t="s">
        <v>7305</v>
      </c>
      <c r="BH6329" s="141" t="s">
        <v>478</v>
      </c>
      <c r="BI6329" s="141" t="s">
        <v>1268</v>
      </c>
      <c r="BJ6329" s="141" t="s">
        <v>7298</v>
      </c>
      <c r="BK6329" s="141" t="s">
        <v>7299</v>
      </c>
      <c r="BL6329" s="141" t="s">
        <v>7300</v>
      </c>
      <c r="BM6329" s="141">
        <v>46.80491</v>
      </c>
      <c r="BN6329" s="141">
        <v>-71.227239999999995</v>
      </c>
      <c r="BO6329" s="141">
        <v>1900</v>
      </c>
      <c r="BP6329" s="143" t="s">
        <v>23892</v>
      </c>
      <c r="BQ6329" s="143" t="s">
        <v>17560</v>
      </c>
    </row>
    <row r="6330" spans="15:69" x14ac:dyDescent="0.25">
      <c r="O6330" s="225" t="str">
        <f t="shared" si="1309"/>
        <v/>
      </c>
      <c r="BF6330" s="141">
        <v>23027</v>
      </c>
      <c r="BG6330" s="142" t="s">
        <v>7309</v>
      </c>
      <c r="BH6330" s="141" t="s">
        <v>478</v>
      </c>
      <c r="BI6330" s="141" t="s">
        <v>1268</v>
      </c>
      <c r="BJ6330" s="141" t="s">
        <v>7302</v>
      </c>
      <c r="BK6330" s="141" t="s">
        <v>7303</v>
      </c>
      <c r="BL6330" s="141" t="s">
        <v>7304</v>
      </c>
      <c r="BM6330" s="141">
        <v>46.813499999999998</v>
      </c>
      <c r="BN6330" s="141">
        <v>-71.205349999999996</v>
      </c>
      <c r="BO6330" s="141">
        <v>1875</v>
      </c>
      <c r="BP6330" s="143" t="s">
        <v>23892</v>
      </c>
      <c r="BQ6330" s="143" t="s">
        <v>17560</v>
      </c>
    </row>
    <row r="6331" spans="15:69" x14ac:dyDescent="0.25">
      <c r="O6331" s="225" t="str">
        <f t="shared" si="1309"/>
        <v/>
      </c>
      <c r="BF6331" s="141">
        <v>23027</v>
      </c>
      <c r="BG6331" s="142" t="s">
        <v>7312</v>
      </c>
      <c r="BH6331" s="141" t="s">
        <v>478</v>
      </c>
      <c r="BI6331" s="141" t="s">
        <v>1268</v>
      </c>
      <c r="BJ6331" s="141" t="s">
        <v>7306</v>
      </c>
      <c r="BK6331" s="141" t="s">
        <v>7307</v>
      </c>
      <c r="BL6331" s="141" t="s">
        <v>7308</v>
      </c>
      <c r="BM6331" s="141">
        <v>46.81288</v>
      </c>
      <c r="BN6331" s="141">
        <v>-71.203620000000001</v>
      </c>
      <c r="BO6331" s="141">
        <v>1875</v>
      </c>
      <c r="BP6331" s="143" t="s">
        <v>23892</v>
      </c>
      <c r="BQ6331" s="143" t="s">
        <v>17560</v>
      </c>
    </row>
    <row r="6332" spans="15:69" x14ac:dyDescent="0.25">
      <c r="O6332" s="225" t="str">
        <f t="shared" si="1309"/>
        <v/>
      </c>
      <c r="BF6332" s="141">
        <v>23027</v>
      </c>
      <c r="BG6332" s="142" t="s">
        <v>7316</v>
      </c>
      <c r="BH6332" s="141" t="s">
        <v>478</v>
      </c>
      <c r="BI6332" s="141" t="s">
        <v>1268</v>
      </c>
      <c r="BJ6332" s="141" t="s">
        <v>7310</v>
      </c>
      <c r="BK6332" s="141" t="s">
        <v>7311</v>
      </c>
      <c r="BL6332" s="141" t="s">
        <v>6876</v>
      </c>
      <c r="BM6332" s="141">
        <v>46.795310000000001</v>
      </c>
      <c r="BN6332" s="141">
        <v>-71.224029999999999</v>
      </c>
      <c r="BO6332" s="141">
        <v>1915</v>
      </c>
      <c r="BP6332" s="143" t="s">
        <v>23892</v>
      </c>
      <c r="BQ6332" s="143" t="s">
        <v>17560</v>
      </c>
    </row>
    <row r="6333" spans="15:69" x14ac:dyDescent="0.25">
      <c r="O6333" s="225" t="str">
        <f t="shared" si="1309"/>
        <v/>
      </c>
      <c r="BF6333" s="141">
        <v>23027</v>
      </c>
      <c r="BG6333" s="142" t="s">
        <v>7319</v>
      </c>
      <c r="BH6333" s="141" t="s">
        <v>478</v>
      </c>
      <c r="BI6333" s="141" t="s">
        <v>1268</v>
      </c>
      <c r="BJ6333" s="141" t="s">
        <v>7313</v>
      </c>
      <c r="BK6333" s="141" t="s">
        <v>7314</v>
      </c>
      <c r="BL6333" s="141" t="s">
        <v>7315</v>
      </c>
      <c r="BM6333" s="141">
        <v>46.802610000000001</v>
      </c>
      <c r="BN6333" s="141">
        <v>-71.22457</v>
      </c>
      <c r="BO6333" s="141">
        <v>1916</v>
      </c>
      <c r="BP6333" s="143" t="s">
        <v>23892</v>
      </c>
      <c r="BQ6333" s="143" t="s">
        <v>17560</v>
      </c>
    </row>
    <row r="6334" spans="15:69" x14ac:dyDescent="0.25">
      <c r="O6334" s="225" t="str">
        <f t="shared" si="1309"/>
        <v/>
      </c>
      <c r="BF6334" s="141">
        <v>23027</v>
      </c>
      <c r="BG6334" s="142" t="s">
        <v>7322</v>
      </c>
      <c r="BH6334" s="141" t="s">
        <v>478</v>
      </c>
      <c r="BI6334" s="141" t="s">
        <v>1268</v>
      </c>
      <c r="BJ6334" s="141" t="s">
        <v>7317</v>
      </c>
      <c r="BK6334" s="141" t="s">
        <v>7318</v>
      </c>
      <c r="BL6334" s="141" t="s">
        <v>6078</v>
      </c>
      <c r="BM6334" s="141">
        <v>46.801569999999998</v>
      </c>
      <c r="BN6334" s="141">
        <v>-71.237970000000004</v>
      </c>
      <c r="BO6334" s="141">
        <v>1960</v>
      </c>
      <c r="BP6334" s="143" t="s">
        <v>23892</v>
      </c>
      <c r="BQ6334" s="143" t="s">
        <v>17560</v>
      </c>
    </row>
    <row r="6335" spans="15:69" x14ac:dyDescent="0.25">
      <c r="O6335" s="225" t="str">
        <f t="shared" si="1309"/>
        <v/>
      </c>
      <c r="BF6335" s="141">
        <v>23027</v>
      </c>
      <c r="BG6335" s="142" t="s">
        <v>7325</v>
      </c>
      <c r="BH6335" s="141" t="s">
        <v>478</v>
      </c>
      <c r="BI6335" s="141" t="s">
        <v>1268</v>
      </c>
      <c r="BJ6335" s="141" t="s">
        <v>7320</v>
      </c>
      <c r="BK6335" s="141" t="s">
        <v>7321</v>
      </c>
      <c r="BL6335" s="141" t="s">
        <v>6904</v>
      </c>
      <c r="BM6335" s="141">
        <v>46.797069999999998</v>
      </c>
      <c r="BN6335" s="141">
        <v>-71.239379999999997</v>
      </c>
      <c r="BO6335" s="141">
        <v>1954</v>
      </c>
      <c r="BP6335" s="143" t="s">
        <v>23892</v>
      </c>
      <c r="BQ6335" s="143" t="s">
        <v>17560</v>
      </c>
    </row>
    <row r="6336" spans="15:69" x14ac:dyDescent="0.25">
      <c r="O6336" s="225" t="str">
        <f t="shared" si="1309"/>
        <v/>
      </c>
      <c r="BF6336" s="141">
        <v>23027</v>
      </c>
      <c r="BG6336" s="142" t="s">
        <v>7329</v>
      </c>
      <c r="BH6336" s="141" t="s">
        <v>478</v>
      </c>
      <c r="BI6336" s="141" t="s">
        <v>1268</v>
      </c>
      <c r="BJ6336" s="141" t="s">
        <v>7323</v>
      </c>
      <c r="BK6336" s="141" t="s">
        <v>7324</v>
      </c>
      <c r="BL6336" s="141" t="s">
        <v>6454</v>
      </c>
      <c r="BM6336" s="141">
        <v>46.797040000000003</v>
      </c>
      <c r="BN6336" s="141">
        <v>-71.239419999999996</v>
      </c>
      <c r="BO6336" s="141">
        <v>1968</v>
      </c>
      <c r="BP6336" s="143" t="s">
        <v>23892</v>
      </c>
      <c r="BQ6336" s="143" t="s">
        <v>17560</v>
      </c>
    </row>
    <row r="6337" spans="15:69" x14ac:dyDescent="0.25">
      <c r="O6337" s="225" t="str">
        <f t="shared" si="1309"/>
        <v/>
      </c>
      <c r="BF6337" s="141">
        <v>23027</v>
      </c>
      <c r="BG6337" s="142" t="s">
        <v>7332</v>
      </c>
      <c r="BH6337" s="141" t="s">
        <v>478</v>
      </c>
      <c r="BI6337" s="141" t="s">
        <v>1268</v>
      </c>
      <c r="BJ6337" s="141" t="s">
        <v>7326</v>
      </c>
      <c r="BK6337" s="141" t="s">
        <v>7327</v>
      </c>
      <c r="BL6337" s="141" t="s">
        <v>7328</v>
      </c>
      <c r="BM6337" s="141">
        <v>46.815330000000003</v>
      </c>
      <c r="BN6337" s="141">
        <v>-71.212280000000007</v>
      </c>
      <c r="BO6337" s="141">
        <v>1995</v>
      </c>
      <c r="BP6337" s="143" t="s">
        <v>23892</v>
      </c>
      <c r="BQ6337" s="143" t="s">
        <v>17560</v>
      </c>
    </row>
    <row r="6338" spans="15:69" x14ac:dyDescent="0.25">
      <c r="O6338" s="225" t="str">
        <f t="shared" si="1309"/>
        <v/>
      </c>
      <c r="BF6338" s="141">
        <v>23027</v>
      </c>
      <c r="BG6338" s="142" t="s">
        <v>7335</v>
      </c>
      <c r="BH6338" s="141" t="s">
        <v>478</v>
      </c>
      <c r="BI6338" s="141" t="s">
        <v>1268</v>
      </c>
      <c r="BJ6338" s="141" t="s">
        <v>7330</v>
      </c>
      <c r="BK6338" s="141" t="s">
        <v>7331</v>
      </c>
      <c r="BL6338" s="141" t="s">
        <v>2096</v>
      </c>
      <c r="BM6338" s="141">
        <v>46.832520000000002</v>
      </c>
      <c r="BN6338" s="141">
        <v>-71.230379999999997</v>
      </c>
      <c r="BO6338" s="141">
        <v>1945</v>
      </c>
      <c r="BP6338" s="143" t="s">
        <v>23892</v>
      </c>
      <c r="BQ6338" s="143" t="s">
        <v>17560</v>
      </c>
    </row>
    <row r="6339" spans="15:69" x14ac:dyDescent="0.25">
      <c r="O6339" s="225" t="str">
        <f t="shared" si="1309"/>
        <v/>
      </c>
      <c r="BF6339" s="141">
        <v>23027</v>
      </c>
      <c r="BG6339" s="142" t="s">
        <v>7338</v>
      </c>
      <c r="BH6339" s="141" t="s">
        <v>478</v>
      </c>
      <c r="BI6339" s="141" t="s">
        <v>1268</v>
      </c>
      <c r="BJ6339" s="141" t="s">
        <v>7333</v>
      </c>
      <c r="BK6339" s="141" t="s">
        <v>7334</v>
      </c>
      <c r="BL6339" s="141" t="s">
        <v>6613</v>
      </c>
      <c r="BM6339" s="141">
        <v>46.797150000000002</v>
      </c>
      <c r="BN6339" s="141">
        <v>-71.232669999999999</v>
      </c>
      <c r="BO6339" s="141">
        <v>1920</v>
      </c>
      <c r="BP6339" s="143" t="s">
        <v>23892</v>
      </c>
      <c r="BQ6339" s="143" t="s">
        <v>17560</v>
      </c>
    </row>
    <row r="6340" spans="15:69" x14ac:dyDescent="0.25">
      <c r="O6340" s="225" t="str">
        <f t="shared" si="1309"/>
        <v/>
      </c>
      <c r="BF6340" s="141">
        <v>23027</v>
      </c>
      <c r="BG6340" s="142" t="s">
        <v>7341</v>
      </c>
      <c r="BH6340" s="141" t="s">
        <v>478</v>
      </c>
      <c r="BI6340" s="141" t="s">
        <v>1268</v>
      </c>
      <c r="BJ6340" s="141" t="s">
        <v>7336</v>
      </c>
      <c r="BK6340" s="141" t="s">
        <v>7337</v>
      </c>
      <c r="BL6340" s="141" t="s">
        <v>6454</v>
      </c>
      <c r="BM6340" s="141">
        <v>46.799289999999999</v>
      </c>
      <c r="BN6340" s="141">
        <v>-71.235209999999995</v>
      </c>
      <c r="BO6340" s="141">
        <v>1923</v>
      </c>
      <c r="BP6340" s="143" t="s">
        <v>23892</v>
      </c>
      <c r="BQ6340" s="143" t="s">
        <v>17560</v>
      </c>
    </row>
    <row r="6341" spans="15:69" x14ac:dyDescent="0.25">
      <c r="O6341" s="225" t="str">
        <f t="shared" si="1309"/>
        <v/>
      </c>
      <c r="BF6341" s="141">
        <v>23027</v>
      </c>
      <c r="BG6341" s="142" t="s">
        <v>7344</v>
      </c>
      <c r="BH6341" s="141" t="s">
        <v>478</v>
      </c>
      <c r="BI6341" s="141" t="s">
        <v>1268</v>
      </c>
      <c r="BJ6341" s="141" t="s">
        <v>7339</v>
      </c>
      <c r="BK6341" s="141" t="s">
        <v>7340</v>
      </c>
      <c r="BL6341" s="141" t="s">
        <v>6078</v>
      </c>
      <c r="BM6341" s="141">
        <v>46.802970000000002</v>
      </c>
      <c r="BN6341" s="141">
        <v>-71.23451</v>
      </c>
      <c r="BO6341" s="141">
        <v>1935</v>
      </c>
      <c r="BP6341" s="143" t="s">
        <v>23892</v>
      </c>
      <c r="BQ6341" s="143" t="s">
        <v>17560</v>
      </c>
    </row>
    <row r="6342" spans="15:69" x14ac:dyDescent="0.25">
      <c r="O6342" s="225" t="str">
        <f t="shared" si="1309"/>
        <v/>
      </c>
      <c r="BF6342" s="141">
        <v>23027</v>
      </c>
      <c r="BG6342" s="142" t="s">
        <v>7348</v>
      </c>
      <c r="BH6342" s="141" t="s">
        <v>478</v>
      </c>
      <c r="BI6342" s="141" t="s">
        <v>1268</v>
      </c>
      <c r="BJ6342" s="141" t="s">
        <v>7342</v>
      </c>
      <c r="BK6342" s="141" t="s">
        <v>7343</v>
      </c>
      <c r="BL6342" s="141" t="s">
        <v>6454</v>
      </c>
      <c r="BM6342" s="141">
        <v>46.798290000000001</v>
      </c>
      <c r="BN6342" s="141">
        <v>-71.236900000000006</v>
      </c>
      <c r="BO6342" s="141">
        <v>2008</v>
      </c>
      <c r="BP6342" s="143" t="s">
        <v>23892</v>
      </c>
      <c r="BQ6342" s="143" t="s">
        <v>17560</v>
      </c>
    </row>
    <row r="6343" spans="15:69" x14ac:dyDescent="0.25">
      <c r="O6343" s="225" t="str">
        <f t="shared" si="1309"/>
        <v/>
      </c>
      <c r="BF6343" s="141">
        <v>23027</v>
      </c>
      <c r="BG6343" s="142" t="s">
        <v>7351</v>
      </c>
      <c r="BH6343" s="141" t="s">
        <v>478</v>
      </c>
      <c r="BI6343" s="141" t="s">
        <v>1268</v>
      </c>
      <c r="BJ6343" s="141" t="s">
        <v>7345</v>
      </c>
      <c r="BK6343" s="141" t="s">
        <v>7346</v>
      </c>
      <c r="BL6343" s="141" t="s">
        <v>7347</v>
      </c>
      <c r="BM6343" s="141">
        <v>46.798340000000003</v>
      </c>
      <c r="BN6343" s="141">
        <v>-71.237170000000006</v>
      </c>
      <c r="BO6343" s="141">
        <v>2013</v>
      </c>
      <c r="BP6343" s="143" t="s">
        <v>23892</v>
      </c>
      <c r="BQ6343" s="143" t="s">
        <v>17560</v>
      </c>
    </row>
    <row r="6344" spans="15:69" x14ac:dyDescent="0.25">
      <c r="O6344" s="225" t="str">
        <f t="shared" si="1309"/>
        <v/>
      </c>
      <c r="BF6344" s="141">
        <v>23027</v>
      </c>
      <c r="BG6344" s="142" t="s">
        <v>7354</v>
      </c>
      <c r="BH6344" s="141" t="s">
        <v>478</v>
      </c>
      <c r="BI6344" s="141" t="s">
        <v>1268</v>
      </c>
      <c r="BJ6344" s="141" t="s">
        <v>7349</v>
      </c>
      <c r="BK6344" s="141" t="s">
        <v>7350</v>
      </c>
      <c r="BL6344" s="141" t="s">
        <v>6904</v>
      </c>
      <c r="BM6344" s="141">
        <v>46.797170000000001</v>
      </c>
      <c r="BN6344" s="141">
        <v>-71.239519999999999</v>
      </c>
      <c r="BO6344" s="141">
        <v>1954</v>
      </c>
      <c r="BP6344" s="143" t="s">
        <v>23892</v>
      </c>
      <c r="BQ6344" s="143" t="s">
        <v>17560</v>
      </c>
    </row>
    <row r="6345" spans="15:69" x14ac:dyDescent="0.25">
      <c r="O6345" s="225" t="str">
        <f t="shared" si="1309"/>
        <v/>
      </c>
      <c r="BF6345" s="141">
        <v>23027</v>
      </c>
      <c r="BG6345" s="142" t="s">
        <v>7358</v>
      </c>
      <c r="BH6345" s="141" t="s">
        <v>478</v>
      </c>
      <c r="BI6345" s="141" t="s">
        <v>1268</v>
      </c>
      <c r="BJ6345" s="141" t="s">
        <v>7352</v>
      </c>
      <c r="BK6345" s="141" t="s">
        <v>7353</v>
      </c>
      <c r="BL6345" s="141" t="s">
        <v>6904</v>
      </c>
      <c r="BM6345" s="141">
        <v>46.798139999999997</v>
      </c>
      <c r="BN6345" s="141">
        <v>-71.240690000000001</v>
      </c>
      <c r="BO6345" s="141">
        <v>1968</v>
      </c>
      <c r="BP6345" s="143" t="s">
        <v>23892</v>
      </c>
      <c r="BQ6345" s="143" t="s">
        <v>17560</v>
      </c>
    </row>
    <row r="6346" spans="15:69" x14ac:dyDescent="0.25">
      <c r="O6346" s="225" t="str">
        <f t="shared" si="1309"/>
        <v/>
      </c>
      <c r="BF6346" s="141">
        <v>23027</v>
      </c>
      <c r="BG6346" s="142" t="s">
        <v>7362</v>
      </c>
      <c r="BH6346" s="141" t="s">
        <v>478</v>
      </c>
      <c r="BI6346" s="141" t="s">
        <v>1268</v>
      </c>
      <c r="BJ6346" s="141" t="s">
        <v>7355</v>
      </c>
      <c r="BK6346" s="141" t="s">
        <v>7356</v>
      </c>
      <c r="BL6346" s="141" t="s">
        <v>7357</v>
      </c>
      <c r="BM6346" s="141">
        <v>46.798960000000001</v>
      </c>
      <c r="BN6346" s="141">
        <v>-71.241650000000007</v>
      </c>
      <c r="BO6346" s="141">
        <v>1968</v>
      </c>
      <c r="BP6346" s="143" t="s">
        <v>23892</v>
      </c>
      <c r="BQ6346" s="143" t="s">
        <v>17560</v>
      </c>
    </row>
    <row r="6347" spans="15:69" x14ac:dyDescent="0.25">
      <c r="O6347" s="225" t="str">
        <f t="shared" si="1309"/>
        <v/>
      </c>
      <c r="BF6347" s="141">
        <v>23027</v>
      </c>
      <c r="BG6347" s="142" t="s">
        <v>7365</v>
      </c>
      <c r="BH6347" s="141" t="s">
        <v>478</v>
      </c>
      <c r="BI6347" s="141" t="s">
        <v>1268</v>
      </c>
      <c r="BJ6347" s="141" t="s">
        <v>7359</v>
      </c>
      <c r="BK6347" s="141" t="s">
        <v>7360</v>
      </c>
      <c r="BL6347" s="141" t="s">
        <v>7361</v>
      </c>
      <c r="BM6347" s="141">
        <v>46.792319999999997</v>
      </c>
      <c r="BN6347" s="141">
        <v>-71.253810000000001</v>
      </c>
      <c r="BO6347" s="141">
        <v>1944</v>
      </c>
      <c r="BP6347" s="143" t="s">
        <v>23892</v>
      </c>
      <c r="BQ6347" s="143" t="s">
        <v>17560</v>
      </c>
    </row>
    <row r="6348" spans="15:69" x14ac:dyDescent="0.25">
      <c r="O6348" s="225" t="str">
        <f t="shared" si="1309"/>
        <v/>
      </c>
      <c r="BF6348" s="141">
        <v>23027</v>
      </c>
      <c r="BG6348" s="142" t="s">
        <v>7368</v>
      </c>
      <c r="BH6348" s="141" t="s">
        <v>478</v>
      </c>
      <c r="BI6348" s="141" t="s">
        <v>1268</v>
      </c>
      <c r="BJ6348" s="141" t="s">
        <v>7363</v>
      </c>
      <c r="BK6348" s="141" t="s">
        <v>7364</v>
      </c>
      <c r="BL6348" s="141" t="s">
        <v>7361</v>
      </c>
      <c r="BM6348" s="141">
        <v>46.791310000000003</v>
      </c>
      <c r="BN6348" s="141">
        <v>-71.252600000000001</v>
      </c>
      <c r="BO6348" s="141">
        <v>1930</v>
      </c>
      <c r="BP6348" s="143" t="s">
        <v>23892</v>
      </c>
      <c r="BQ6348" s="143" t="s">
        <v>17560</v>
      </c>
    </row>
    <row r="6349" spans="15:69" x14ac:dyDescent="0.25">
      <c r="O6349" s="225" t="str">
        <f t="shared" si="1309"/>
        <v/>
      </c>
      <c r="BF6349" s="141">
        <v>23027</v>
      </c>
      <c r="BG6349" s="142" t="s">
        <v>7371</v>
      </c>
      <c r="BH6349" s="141" t="s">
        <v>478</v>
      </c>
      <c r="BI6349" s="141" t="s">
        <v>1268</v>
      </c>
      <c r="BJ6349" s="141" t="s">
        <v>7366</v>
      </c>
      <c r="BK6349" s="141" t="s">
        <v>7367</v>
      </c>
      <c r="BL6349" s="141" t="s">
        <v>7361</v>
      </c>
      <c r="BM6349" s="141">
        <v>46.791840000000001</v>
      </c>
      <c r="BN6349" s="141">
        <v>-71.253159999999994</v>
      </c>
      <c r="BO6349" s="141">
        <v>1925</v>
      </c>
      <c r="BP6349" s="143" t="s">
        <v>23892</v>
      </c>
      <c r="BQ6349" s="143" t="s">
        <v>17560</v>
      </c>
    </row>
    <row r="6350" spans="15:69" x14ac:dyDescent="0.25">
      <c r="O6350" s="225" t="str">
        <f t="shared" ref="O6350:O6413" si="1310">IF(OR(B6350="",C6350="",G6350="",H6350="",I6350="",AND(J6350="",BW6350=FALSE),AND(K6350="",BX6350=FALSE),AND(L6350="",BY6350=FALSE),AND(M6350="",BZ6350=FALSE)),"",(IF(AND(100&gt;=CG6350,CG6350&gt;80),"A",IF(AND(80&gt;=CG6350,CG6350&gt;60),"B",IF(AND(60&gt;=CG6350,CG6350&gt;40),"C",IF(AND(40&gt;=CG6350,CG6350&gt;20),"D","E"))))))</f>
        <v/>
      </c>
      <c r="BF6350" s="141">
        <v>23027</v>
      </c>
      <c r="BG6350" s="142" t="s">
        <v>7375</v>
      </c>
      <c r="BH6350" s="141" t="s">
        <v>478</v>
      </c>
      <c r="BI6350" s="141" t="s">
        <v>1268</v>
      </c>
      <c r="BJ6350" s="141" t="s">
        <v>7369</v>
      </c>
      <c r="BK6350" s="141" t="s">
        <v>7370</v>
      </c>
      <c r="BL6350" s="141" t="s">
        <v>7361</v>
      </c>
      <c r="BM6350" s="141">
        <v>46.79034</v>
      </c>
      <c r="BN6350" s="141">
        <v>-71.251499999999993</v>
      </c>
      <c r="BO6350" s="141">
        <v>1930</v>
      </c>
      <c r="BP6350" s="143" t="s">
        <v>23892</v>
      </c>
      <c r="BQ6350" s="143" t="s">
        <v>17560</v>
      </c>
    </row>
    <row r="6351" spans="15:69" x14ac:dyDescent="0.25">
      <c r="O6351" s="225" t="str">
        <f t="shared" si="1310"/>
        <v/>
      </c>
      <c r="BF6351" s="141">
        <v>23027</v>
      </c>
      <c r="BG6351" s="142" t="s">
        <v>7379</v>
      </c>
      <c r="BH6351" s="141" t="s">
        <v>478</v>
      </c>
      <c r="BI6351" s="141" t="s">
        <v>1268</v>
      </c>
      <c r="BJ6351" s="141" t="s">
        <v>7372</v>
      </c>
      <c r="BK6351" s="141" t="s">
        <v>7373</v>
      </c>
      <c r="BL6351" s="141" t="s">
        <v>7374</v>
      </c>
      <c r="BM6351" s="141">
        <v>46.798949999999998</v>
      </c>
      <c r="BN6351" s="141">
        <v>-71.236090000000004</v>
      </c>
      <c r="BO6351" s="141">
        <v>1920</v>
      </c>
      <c r="BP6351" s="143" t="s">
        <v>23892</v>
      </c>
      <c r="BQ6351" s="143" t="s">
        <v>17560</v>
      </c>
    </row>
    <row r="6352" spans="15:69" x14ac:dyDescent="0.25">
      <c r="O6352" s="225" t="str">
        <f t="shared" si="1310"/>
        <v/>
      </c>
      <c r="BF6352" s="141">
        <v>23027</v>
      </c>
      <c r="BG6352" s="142" t="s">
        <v>7383</v>
      </c>
      <c r="BH6352" s="141" t="s">
        <v>478</v>
      </c>
      <c r="BI6352" s="141" t="s">
        <v>1268</v>
      </c>
      <c r="BJ6352" s="141" t="s">
        <v>7376</v>
      </c>
      <c r="BK6352" s="141" t="s">
        <v>7377</v>
      </c>
      <c r="BL6352" s="141" t="s">
        <v>7378</v>
      </c>
      <c r="BM6352" s="141">
        <v>46.80057</v>
      </c>
      <c r="BN6352" s="141">
        <v>-71.231359999999995</v>
      </c>
      <c r="BO6352" s="141">
        <v>1920</v>
      </c>
      <c r="BP6352" s="143" t="s">
        <v>23892</v>
      </c>
      <c r="BQ6352" s="143" t="s">
        <v>17560</v>
      </c>
    </row>
    <row r="6353" spans="15:69" x14ac:dyDescent="0.25">
      <c r="O6353" s="225" t="str">
        <f t="shared" si="1310"/>
        <v/>
      </c>
      <c r="BF6353" s="141">
        <v>23027</v>
      </c>
      <c r="BG6353" s="142" t="s">
        <v>7387</v>
      </c>
      <c r="BH6353" s="141" t="s">
        <v>478</v>
      </c>
      <c r="BI6353" s="141" t="s">
        <v>1268</v>
      </c>
      <c r="BJ6353" s="141" t="s">
        <v>7380</v>
      </c>
      <c r="BK6353" s="141" t="s">
        <v>7381</v>
      </c>
      <c r="BL6353" s="141" t="s">
        <v>7382</v>
      </c>
      <c r="BM6353" s="141">
        <v>46.811190000000003</v>
      </c>
      <c r="BN6353" s="141">
        <v>-71.225390000000004</v>
      </c>
      <c r="BO6353" s="141">
        <v>1990</v>
      </c>
      <c r="BP6353" s="143" t="s">
        <v>23892</v>
      </c>
      <c r="BQ6353" s="143" t="s">
        <v>17560</v>
      </c>
    </row>
    <row r="6354" spans="15:69" x14ac:dyDescent="0.25">
      <c r="O6354" s="225" t="str">
        <f t="shared" si="1310"/>
        <v/>
      </c>
      <c r="BF6354" s="141">
        <v>23027</v>
      </c>
      <c r="BG6354" s="142" t="s">
        <v>7390</v>
      </c>
      <c r="BH6354" s="141" t="s">
        <v>478</v>
      </c>
      <c r="BI6354" s="141" t="s">
        <v>1268</v>
      </c>
      <c r="BJ6354" s="141" t="s">
        <v>7384</v>
      </c>
      <c r="BK6354" s="141" t="s">
        <v>7385</v>
      </c>
      <c r="BL6354" s="141" t="s">
        <v>7386</v>
      </c>
      <c r="BM6354" s="141">
        <v>46.813679999999998</v>
      </c>
      <c r="BN6354" s="141">
        <v>-71.237089999999995</v>
      </c>
      <c r="BO6354" s="141">
        <v>1900</v>
      </c>
      <c r="BP6354" s="143" t="s">
        <v>23892</v>
      </c>
      <c r="BQ6354" s="143" t="s">
        <v>17560</v>
      </c>
    </row>
    <row r="6355" spans="15:69" x14ac:dyDescent="0.25">
      <c r="O6355" s="225" t="str">
        <f t="shared" si="1310"/>
        <v/>
      </c>
      <c r="BF6355" s="141">
        <v>23027</v>
      </c>
      <c r="BG6355" s="142" t="s">
        <v>7394</v>
      </c>
      <c r="BH6355" s="141" t="s">
        <v>478</v>
      </c>
      <c r="BI6355" s="141" t="s">
        <v>1268</v>
      </c>
      <c r="BJ6355" s="141" t="s">
        <v>7388</v>
      </c>
      <c r="BK6355" s="141" t="s">
        <v>7389</v>
      </c>
      <c r="BL6355" s="141" t="s">
        <v>26601</v>
      </c>
      <c r="BM6355" s="141">
        <v>46.813330000000001</v>
      </c>
      <c r="BN6355" s="141">
        <v>-71.236530000000002</v>
      </c>
      <c r="BO6355" s="141">
        <v>1910</v>
      </c>
      <c r="BP6355" s="143" t="s">
        <v>23892</v>
      </c>
      <c r="BQ6355" s="143" t="s">
        <v>17560</v>
      </c>
    </row>
    <row r="6356" spans="15:69" x14ac:dyDescent="0.25">
      <c r="O6356" s="225" t="str">
        <f t="shared" si="1310"/>
        <v/>
      </c>
      <c r="BF6356" s="141">
        <v>23027</v>
      </c>
      <c r="BG6356" s="142" t="s">
        <v>7398</v>
      </c>
      <c r="BH6356" s="141" t="s">
        <v>478</v>
      </c>
      <c r="BI6356" s="141" t="s">
        <v>1268</v>
      </c>
      <c r="BJ6356" s="141" t="s">
        <v>7391</v>
      </c>
      <c r="BK6356" s="141" t="s">
        <v>7392</v>
      </c>
      <c r="BL6356" s="141" t="s">
        <v>7393</v>
      </c>
      <c r="BM6356" s="141">
        <v>46.803959999999996</v>
      </c>
      <c r="BN6356" s="141">
        <v>-71.244399999999999</v>
      </c>
      <c r="BO6356" s="141">
        <v>1957</v>
      </c>
      <c r="BP6356" s="143" t="s">
        <v>23892</v>
      </c>
      <c r="BQ6356" s="143" t="s">
        <v>17560</v>
      </c>
    </row>
    <row r="6357" spans="15:69" x14ac:dyDescent="0.25">
      <c r="O6357" s="225" t="str">
        <f t="shared" si="1310"/>
        <v/>
      </c>
      <c r="BF6357" s="141">
        <v>23027</v>
      </c>
      <c r="BG6357" s="142" t="s">
        <v>7401</v>
      </c>
      <c r="BH6357" s="141" t="s">
        <v>478</v>
      </c>
      <c r="BI6357" s="141" t="s">
        <v>1268</v>
      </c>
      <c r="BJ6357" s="141" t="s">
        <v>7395</v>
      </c>
      <c r="BK6357" s="141" t="s">
        <v>7396</v>
      </c>
      <c r="BL6357" s="141" t="s">
        <v>7397</v>
      </c>
      <c r="BM6357" s="141">
        <v>46.809510000000003</v>
      </c>
      <c r="BN6357" s="141">
        <v>-71.238870000000006</v>
      </c>
      <c r="BO6357" s="141">
        <v>1910</v>
      </c>
      <c r="BP6357" s="143" t="s">
        <v>23892</v>
      </c>
      <c r="BQ6357" s="143" t="s">
        <v>17560</v>
      </c>
    </row>
    <row r="6358" spans="15:69" x14ac:dyDescent="0.25">
      <c r="O6358" s="225" t="str">
        <f t="shared" si="1310"/>
        <v/>
      </c>
      <c r="BF6358" s="141">
        <v>23027</v>
      </c>
      <c r="BG6358" s="142" t="s">
        <v>7405</v>
      </c>
      <c r="BH6358" s="141" t="s">
        <v>478</v>
      </c>
      <c r="BI6358" s="141" t="s">
        <v>1268</v>
      </c>
      <c r="BJ6358" s="141" t="s">
        <v>7399</v>
      </c>
      <c r="BK6358" s="141" t="s">
        <v>7400</v>
      </c>
      <c r="BL6358" s="141" t="s">
        <v>3099</v>
      </c>
      <c r="BM6358" s="141">
        <v>46.810510000000001</v>
      </c>
      <c r="BN6358" s="141">
        <v>-71.237260000000006</v>
      </c>
      <c r="BO6358" s="141">
        <v>1968</v>
      </c>
      <c r="BP6358" s="143" t="s">
        <v>23892</v>
      </c>
      <c r="BQ6358" s="143" t="s">
        <v>17560</v>
      </c>
    </row>
    <row r="6359" spans="15:69" x14ac:dyDescent="0.25">
      <c r="O6359" s="225" t="str">
        <f t="shared" si="1310"/>
        <v/>
      </c>
      <c r="BF6359" s="141">
        <v>23027</v>
      </c>
      <c r="BG6359" s="142" t="s">
        <v>7408</v>
      </c>
      <c r="BH6359" s="141" t="s">
        <v>478</v>
      </c>
      <c r="BI6359" s="141" t="s">
        <v>1268</v>
      </c>
      <c r="BJ6359" s="141" t="s">
        <v>7402</v>
      </c>
      <c r="BK6359" s="141" t="s">
        <v>7403</v>
      </c>
      <c r="BL6359" s="141" t="s">
        <v>7404</v>
      </c>
      <c r="BM6359" s="141">
        <v>46.810690000000001</v>
      </c>
      <c r="BN6359" s="141">
        <v>-71.24494</v>
      </c>
      <c r="BO6359" s="141">
        <v>1900</v>
      </c>
      <c r="BP6359" s="143" t="s">
        <v>23892</v>
      </c>
      <c r="BQ6359" s="143" t="s">
        <v>17560</v>
      </c>
    </row>
    <row r="6360" spans="15:69" x14ac:dyDescent="0.25">
      <c r="O6360" s="225" t="str">
        <f t="shared" si="1310"/>
        <v/>
      </c>
      <c r="BF6360" s="141">
        <v>23027</v>
      </c>
      <c r="BG6360" s="142" t="s">
        <v>7411</v>
      </c>
      <c r="BH6360" s="141" t="s">
        <v>478</v>
      </c>
      <c r="BI6360" s="141" t="s">
        <v>1268</v>
      </c>
      <c r="BJ6360" s="141" t="s">
        <v>7406</v>
      </c>
      <c r="BK6360" s="141" t="s">
        <v>7407</v>
      </c>
      <c r="BL6360" s="141" t="s">
        <v>6078</v>
      </c>
      <c r="BM6360" s="141">
        <v>46.797699999999999</v>
      </c>
      <c r="BN6360" s="141">
        <v>-71.247630000000001</v>
      </c>
      <c r="BO6360" s="141">
        <v>1921</v>
      </c>
      <c r="BP6360" s="143" t="s">
        <v>23892</v>
      </c>
      <c r="BQ6360" s="143" t="s">
        <v>17560</v>
      </c>
    </row>
    <row r="6361" spans="15:69" x14ac:dyDescent="0.25">
      <c r="O6361" s="225" t="str">
        <f t="shared" si="1310"/>
        <v/>
      </c>
      <c r="BF6361" s="141">
        <v>23027</v>
      </c>
      <c r="BG6361" s="142" t="s">
        <v>7415</v>
      </c>
      <c r="BH6361" s="141" t="s">
        <v>478</v>
      </c>
      <c r="BI6361" s="141" t="s">
        <v>1268</v>
      </c>
      <c r="BJ6361" s="141" t="s">
        <v>7409</v>
      </c>
      <c r="BK6361" s="141" t="s">
        <v>7410</v>
      </c>
      <c r="BL6361" s="141" t="s">
        <v>6078</v>
      </c>
      <c r="BM6361" s="141">
        <v>46.805790000000002</v>
      </c>
      <c r="BN6361" s="141">
        <v>-71.228570000000005</v>
      </c>
      <c r="BO6361" s="141">
        <v>1914</v>
      </c>
      <c r="BP6361" s="143" t="s">
        <v>23892</v>
      </c>
      <c r="BQ6361" s="143" t="s">
        <v>17560</v>
      </c>
    </row>
    <row r="6362" spans="15:69" x14ac:dyDescent="0.25">
      <c r="O6362" s="225" t="str">
        <f t="shared" si="1310"/>
        <v/>
      </c>
      <c r="BF6362" s="141">
        <v>23027</v>
      </c>
      <c r="BG6362" s="142" t="s">
        <v>7418</v>
      </c>
      <c r="BH6362" s="141" t="s">
        <v>478</v>
      </c>
      <c r="BI6362" s="141" t="s">
        <v>1268</v>
      </c>
      <c r="BJ6362" s="141" t="s">
        <v>7412</v>
      </c>
      <c r="BK6362" s="141" t="s">
        <v>7413</v>
      </c>
      <c r="BL6362" s="141" t="s">
        <v>7414</v>
      </c>
      <c r="BM6362" s="141">
        <v>46.802289999999999</v>
      </c>
      <c r="BN6362" s="141">
        <v>-71.223290000000006</v>
      </c>
      <c r="BO6362" s="141">
        <v>1997</v>
      </c>
      <c r="BP6362" s="143" t="s">
        <v>23892</v>
      </c>
      <c r="BQ6362" s="143" t="s">
        <v>17560</v>
      </c>
    </row>
    <row r="6363" spans="15:69" x14ac:dyDescent="0.25">
      <c r="O6363" s="225" t="str">
        <f t="shared" si="1310"/>
        <v/>
      </c>
      <c r="BF6363" s="141">
        <v>23027</v>
      </c>
      <c r="BG6363" s="142" t="s">
        <v>7421</v>
      </c>
      <c r="BH6363" s="141" t="s">
        <v>478</v>
      </c>
      <c r="BI6363" s="141" t="s">
        <v>1268</v>
      </c>
      <c r="BJ6363" s="141" t="s">
        <v>7416</v>
      </c>
      <c r="BK6363" s="141" t="s">
        <v>7417</v>
      </c>
      <c r="BL6363" s="141" t="s">
        <v>6078</v>
      </c>
      <c r="BM6363" s="141">
        <v>46.799729999999997</v>
      </c>
      <c r="BN6363" s="141">
        <v>-71.242639999999994</v>
      </c>
      <c r="BO6363" s="141">
        <v>1929</v>
      </c>
      <c r="BP6363" s="143" t="s">
        <v>23892</v>
      </c>
      <c r="BQ6363" s="143" t="s">
        <v>17560</v>
      </c>
    </row>
    <row r="6364" spans="15:69" x14ac:dyDescent="0.25">
      <c r="O6364" s="225" t="str">
        <f t="shared" si="1310"/>
        <v/>
      </c>
      <c r="BF6364" s="141">
        <v>23027</v>
      </c>
      <c r="BG6364" s="142" t="s">
        <v>7424</v>
      </c>
      <c r="BH6364" s="141" t="s">
        <v>478</v>
      </c>
      <c r="BI6364" s="141" t="s">
        <v>1268</v>
      </c>
      <c r="BJ6364" s="141" t="s">
        <v>7419</v>
      </c>
      <c r="BK6364" s="141" t="s">
        <v>7420</v>
      </c>
      <c r="BL6364" s="141" t="s">
        <v>7393</v>
      </c>
      <c r="BM6364" s="141">
        <v>46.801789999999997</v>
      </c>
      <c r="BN6364" s="141">
        <v>-71.248750000000001</v>
      </c>
      <c r="BO6364" s="141">
        <v>2010</v>
      </c>
      <c r="BP6364" s="143" t="s">
        <v>23892</v>
      </c>
      <c r="BQ6364" s="143" t="s">
        <v>17560</v>
      </c>
    </row>
    <row r="6365" spans="15:69" x14ac:dyDescent="0.25">
      <c r="O6365" s="225" t="str">
        <f t="shared" si="1310"/>
        <v/>
      </c>
      <c r="BF6365" s="141">
        <v>23027</v>
      </c>
      <c r="BG6365" s="142" t="s">
        <v>7428</v>
      </c>
      <c r="BH6365" s="141" t="s">
        <v>478</v>
      </c>
      <c r="BI6365" s="141" t="s">
        <v>1268</v>
      </c>
      <c r="BJ6365" s="141" t="s">
        <v>7422</v>
      </c>
      <c r="BK6365" s="141" t="s">
        <v>7423</v>
      </c>
      <c r="BL6365" s="141" t="s">
        <v>7393</v>
      </c>
      <c r="BM6365" s="141">
        <v>46.801749999999998</v>
      </c>
      <c r="BN6365" s="141">
        <v>-71.248639999999995</v>
      </c>
      <c r="BO6365" s="141">
        <v>2010</v>
      </c>
      <c r="BP6365" s="143" t="s">
        <v>23892</v>
      </c>
      <c r="BQ6365" s="143" t="s">
        <v>17560</v>
      </c>
    </row>
    <row r="6366" spans="15:69" x14ac:dyDescent="0.25">
      <c r="O6366" s="225" t="str">
        <f t="shared" si="1310"/>
        <v/>
      </c>
      <c r="BF6366" s="141">
        <v>23027</v>
      </c>
      <c r="BG6366" s="142" t="s">
        <v>7432</v>
      </c>
      <c r="BH6366" s="141" t="s">
        <v>478</v>
      </c>
      <c r="BI6366" s="141" t="s">
        <v>1268</v>
      </c>
      <c r="BJ6366" s="141" t="s">
        <v>7425</v>
      </c>
      <c r="BK6366" s="141" t="s">
        <v>7426</v>
      </c>
      <c r="BL6366" s="141" t="s">
        <v>7427</v>
      </c>
      <c r="BM6366" s="141">
        <v>46.820529999999998</v>
      </c>
      <c r="BN6366" s="141">
        <v>-71.215919999999997</v>
      </c>
      <c r="BO6366" s="141">
        <v>1885</v>
      </c>
      <c r="BP6366" s="143" t="s">
        <v>23892</v>
      </c>
      <c r="BQ6366" s="143" t="s">
        <v>17560</v>
      </c>
    </row>
    <row r="6367" spans="15:69" x14ac:dyDescent="0.25">
      <c r="O6367" s="225" t="str">
        <f t="shared" si="1310"/>
        <v/>
      </c>
      <c r="BF6367" s="141">
        <v>23027</v>
      </c>
      <c r="BG6367" s="142" t="s">
        <v>7436</v>
      </c>
      <c r="BH6367" s="141" t="s">
        <v>478</v>
      </c>
      <c r="BI6367" s="141" t="s">
        <v>1268</v>
      </c>
      <c r="BJ6367" s="141" t="s">
        <v>7429</v>
      </c>
      <c r="BK6367" s="141" t="s">
        <v>7430</v>
      </c>
      <c r="BL6367" s="141" t="s">
        <v>7431</v>
      </c>
      <c r="BM6367" s="141">
        <v>46.821640000000002</v>
      </c>
      <c r="BN6367" s="141">
        <v>-71.238929999999996</v>
      </c>
      <c r="BO6367" s="141">
        <v>2014</v>
      </c>
      <c r="BP6367" s="143" t="s">
        <v>23892</v>
      </c>
      <c r="BQ6367" s="143" t="s">
        <v>17560</v>
      </c>
    </row>
    <row r="6368" spans="15:69" x14ac:dyDescent="0.25">
      <c r="O6368" s="225" t="str">
        <f t="shared" si="1310"/>
        <v/>
      </c>
      <c r="BF6368" s="141">
        <v>23027</v>
      </c>
      <c r="BG6368" s="142" t="s">
        <v>7439</v>
      </c>
      <c r="BH6368" s="141" t="s">
        <v>478</v>
      </c>
      <c r="BI6368" s="141" t="s">
        <v>1268</v>
      </c>
      <c r="BJ6368" s="141" t="s">
        <v>7433</v>
      </c>
      <c r="BK6368" s="141" t="s">
        <v>7434</v>
      </c>
      <c r="BL6368" s="141" t="s">
        <v>7435</v>
      </c>
      <c r="BM6368" s="141">
        <v>46.834679999999999</v>
      </c>
      <c r="BN6368" s="141">
        <v>-71.20196</v>
      </c>
      <c r="BO6368" s="141">
        <v>1949</v>
      </c>
      <c r="BP6368" s="143" t="s">
        <v>23892</v>
      </c>
      <c r="BQ6368" s="143" t="s">
        <v>17560</v>
      </c>
    </row>
    <row r="6369" spans="15:69" x14ac:dyDescent="0.25">
      <c r="O6369" s="225" t="str">
        <f t="shared" si="1310"/>
        <v/>
      </c>
      <c r="BF6369" s="141">
        <v>23027</v>
      </c>
      <c r="BG6369" s="142" t="s">
        <v>7443</v>
      </c>
      <c r="BH6369" s="141" t="s">
        <v>478</v>
      </c>
      <c r="BI6369" s="141" t="s">
        <v>1268</v>
      </c>
      <c r="BJ6369" s="141" t="s">
        <v>7437</v>
      </c>
      <c r="BK6369" s="141" t="s">
        <v>7438</v>
      </c>
      <c r="BL6369" s="141"/>
      <c r="BM6369" s="141">
        <v>46.830680000000001</v>
      </c>
      <c r="BN6369" s="141">
        <v>-71.209389999999999</v>
      </c>
      <c r="BO6369" s="141">
        <v>1960</v>
      </c>
      <c r="BP6369" s="143" t="s">
        <v>23892</v>
      </c>
      <c r="BQ6369" s="143" t="s">
        <v>17560</v>
      </c>
    </row>
    <row r="6370" spans="15:69" x14ac:dyDescent="0.25">
      <c r="O6370" s="225" t="str">
        <f t="shared" si="1310"/>
        <v/>
      </c>
      <c r="BF6370" s="141">
        <v>23027</v>
      </c>
      <c r="BG6370" s="142" t="s">
        <v>7446</v>
      </c>
      <c r="BH6370" s="141" t="s">
        <v>478</v>
      </c>
      <c r="BI6370" s="141" t="s">
        <v>1268</v>
      </c>
      <c r="BJ6370" s="141" t="s">
        <v>7440</v>
      </c>
      <c r="BK6370" s="141" t="s">
        <v>7441</v>
      </c>
      <c r="BL6370" s="141" t="s">
        <v>7442</v>
      </c>
      <c r="BM6370" s="141">
        <v>46.817129999999999</v>
      </c>
      <c r="BN6370" s="141">
        <v>-71.213409999999996</v>
      </c>
      <c r="BO6370" s="141">
        <v>2014</v>
      </c>
      <c r="BP6370" s="143" t="s">
        <v>23892</v>
      </c>
      <c r="BQ6370" s="143" t="s">
        <v>17560</v>
      </c>
    </row>
    <row r="6371" spans="15:69" x14ac:dyDescent="0.25">
      <c r="O6371" s="225" t="str">
        <f t="shared" si="1310"/>
        <v/>
      </c>
      <c r="BF6371" s="141">
        <v>23027</v>
      </c>
      <c r="BG6371" s="142" t="s">
        <v>1628</v>
      </c>
      <c r="BH6371" s="141" t="s">
        <v>478</v>
      </c>
      <c r="BI6371" s="141" t="s">
        <v>1268</v>
      </c>
      <c r="BJ6371" s="141" t="s">
        <v>7444</v>
      </c>
      <c r="BK6371" s="141" t="s">
        <v>7445</v>
      </c>
      <c r="BL6371" s="141" t="s">
        <v>6470</v>
      </c>
      <c r="BM6371" s="141">
        <v>46.82667</v>
      </c>
      <c r="BN6371" s="141">
        <v>-71.342110000000005</v>
      </c>
      <c r="BO6371" s="141">
        <v>1981</v>
      </c>
      <c r="BP6371" s="143" t="s">
        <v>23892</v>
      </c>
      <c r="BQ6371" s="143" t="s">
        <v>17560</v>
      </c>
    </row>
    <row r="6372" spans="15:69" x14ac:dyDescent="0.25">
      <c r="O6372" s="225" t="str">
        <f t="shared" si="1310"/>
        <v/>
      </c>
      <c r="BF6372" s="141">
        <v>23027</v>
      </c>
      <c r="BG6372" s="142" t="s">
        <v>1632</v>
      </c>
      <c r="BH6372" s="141" t="s">
        <v>478</v>
      </c>
      <c r="BI6372" s="141" t="s">
        <v>1268</v>
      </c>
      <c r="BJ6372" s="141" t="s">
        <v>7447</v>
      </c>
      <c r="BK6372" s="141" t="s">
        <v>7448</v>
      </c>
      <c r="BL6372" s="141" t="s">
        <v>6308</v>
      </c>
      <c r="BM6372" s="141">
        <v>46.859650000000002</v>
      </c>
      <c r="BN6372" s="141">
        <v>-71.344639999999998</v>
      </c>
      <c r="BO6372" s="141">
        <v>1975</v>
      </c>
      <c r="BP6372" s="143" t="s">
        <v>23892</v>
      </c>
      <c r="BQ6372" s="143" t="s">
        <v>17560</v>
      </c>
    </row>
    <row r="6373" spans="15:69" x14ac:dyDescent="0.25">
      <c r="O6373" s="225" t="str">
        <f t="shared" si="1310"/>
        <v/>
      </c>
      <c r="BF6373" s="141">
        <v>23027</v>
      </c>
      <c r="BG6373" s="142" t="s">
        <v>1635</v>
      </c>
      <c r="BH6373" s="141" t="s">
        <v>478</v>
      </c>
      <c r="BI6373" s="141" t="s">
        <v>1268</v>
      </c>
      <c r="BJ6373" s="141" t="s">
        <v>1629</v>
      </c>
      <c r="BK6373" s="141" t="s">
        <v>1630</v>
      </c>
      <c r="BL6373" s="141" t="s">
        <v>1631</v>
      </c>
      <c r="BM6373" s="141">
        <v>46.860709999999997</v>
      </c>
      <c r="BN6373" s="141">
        <v>-71.375100000000003</v>
      </c>
      <c r="BO6373" s="141">
        <v>1962</v>
      </c>
      <c r="BP6373" s="143" t="s">
        <v>23892</v>
      </c>
      <c r="BQ6373" s="143" t="s">
        <v>17560</v>
      </c>
    </row>
    <row r="6374" spans="15:69" x14ac:dyDescent="0.25">
      <c r="O6374" s="225" t="str">
        <f t="shared" si="1310"/>
        <v/>
      </c>
      <c r="BF6374" s="141">
        <v>23027</v>
      </c>
      <c r="BG6374" s="142" t="s">
        <v>1638</v>
      </c>
      <c r="BH6374" s="141" t="s">
        <v>478</v>
      </c>
      <c r="BI6374" s="141" t="s">
        <v>1268</v>
      </c>
      <c r="BJ6374" s="141"/>
      <c r="BK6374" s="141" t="s">
        <v>1633</v>
      </c>
      <c r="BL6374" s="141" t="s">
        <v>1634</v>
      </c>
      <c r="BM6374" s="141">
        <v>46.841619999999999</v>
      </c>
      <c r="BN6374" s="141">
        <v>-71.276480000000006</v>
      </c>
      <c r="BO6374" s="141">
        <v>2003</v>
      </c>
      <c r="BP6374" s="143" t="s">
        <v>23892</v>
      </c>
      <c r="BQ6374" s="143" t="s">
        <v>17560</v>
      </c>
    </row>
    <row r="6375" spans="15:69" x14ac:dyDescent="0.25">
      <c r="O6375" s="225" t="str">
        <f t="shared" si="1310"/>
        <v/>
      </c>
      <c r="BF6375" s="141">
        <v>23027</v>
      </c>
      <c r="BG6375" s="142" t="s">
        <v>1642</v>
      </c>
      <c r="BH6375" s="141" t="s">
        <v>478</v>
      </c>
      <c r="BI6375" s="141" t="s">
        <v>1268</v>
      </c>
      <c r="BJ6375" s="141" t="s">
        <v>1636</v>
      </c>
      <c r="BK6375" s="141" t="s">
        <v>1637</v>
      </c>
      <c r="BL6375" s="141" t="s">
        <v>1634</v>
      </c>
      <c r="BM6375" s="141">
        <v>46.839149999999997</v>
      </c>
      <c r="BN6375" s="141">
        <v>-71.27413</v>
      </c>
      <c r="BO6375" s="141">
        <v>1988</v>
      </c>
      <c r="BP6375" s="143" t="s">
        <v>23892</v>
      </c>
      <c r="BQ6375" s="143" t="s">
        <v>17560</v>
      </c>
    </row>
    <row r="6376" spans="15:69" x14ac:dyDescent="0.25">
      <c r="O6376" s="225" t="str">
        <f t="shared" si="1310"/>
        <v/>
      </c>
      <c r="BF6376" s="141">
        <v>23027</v>
      </c>
      <c r="BG6376" s="142" t="s">
        <v>1645</v>
      </c>
      <c r="BH6376" s="141" t="s">
        <v>478</v>
      </c>
      <c r="BI6376" s="141" t="s">
        <v>1268</v>
      </c>
      <c r="BJ6376" s="141" t="s">
        <v>1639</v>
      </c>
      <c r="BK6376" s="141" t="s">
        <v>1640</v>
      </c>
      <c r="BL6376" s="141" t="s">
        <v>1641</v>
      </c>
      <c r="BM6376" s="141">
        <v>46.835059999999999</v>
      </c>
      <c r="BN6376" s="141">
        <v>-71.270330000000001</v>
      </c>
      <c r="BO6376" s="141">
        <v>1980</v>
      </c>
      <c r="BP6376" s="143" t="s">
        <v>23892</v>
      </c>
      <c r="BQ6376" s="143" t="s">
        <v>17560</v>
      </c>
    </row>
    <row r="6377" spans="15:69" x14ac:dyDescent="0.25">
      <c r="O6377" s="225" t="str">
        <f t="shared" si="1310"/>
        <v/>
      </c>
      <c r="BF6377" s="141">
        <v>23027</v>
      </c>
      <c r="BG6377" s="142" t="s">
        <v>1649</v>
      </c>
      <c r="BH6377" s="141" t="s">
        <v>478</v>
      </c>
      <c r="BI6377" s="141" t="s">
        <v>1268</v>
      </c>
      <c r="BJ6377" s="141" t="s">
        <v>1643</v>
      </c>
      <c r="BK6377" s="141" t="s">
        <v>1644</v>
      </c>
      <c r="BL6377" s="141" t="s">
        <v>1641</v>
      </c>
      <c r="BM6377" s="141">
        <v>46.832160000000002</v>
      </c>
      <c r="BN6377" s="141">
        <v>-71.279269999999997</v>
      </c>
      <c r="BO6377" s="141">
        <v>1978</v>
      </c>
      <c r="BP6377" s="143" t="s">
        <v>23892</v>
      </c>
      <c r="BQ6377" s="143" t="s">
        <v>17560</v>
      </c>
    </row>
    <row r="6378" spans="15:69" x14ac:dyDescent="0.25">
      <c r="O6378" s="225" t="str">
        <f t="shared" si="1310"/>
        <v/>
      </c>
      <c r="BF6378" s="141">
        <v>23027</v>
      </c>
      <c r="BG6378" s="142" t="s">
        <v>1712</v>
      </c>
      <c r="BH6378" s="141" t="s">
        <v>478</v>
      </c>
      <c r="BI6378" s="141" t="s">
        <v>1268</v>
      </c>
      <c r="BJ6378" s="141" t="s">
        <v>1646</v>
      </c>
      <c r="BK6378" s="141" t="s">
        <v>1647</v>
      </c>
      <c r="BL6378" s="141" t="s">
        <v>1648</v>
      </c>
      <c r="BM6378" s="141">
        <v>46.836350000000003</v>
      </c>
      <c r="BN6378" s="141">
        <v>-71.291679999999999</v>
      </c>
      <c r="BO6378" s="141">
        <v>1989</v>
      </c>
      <c r="BP6378" s="143" t="s">
        <v>23892</v>
      </c>
      <c r="BQ6378" s="143" t="s">
        <v>17560</v>
      </c>
    </row>
    <row r="6379" spans="15:69" x14ac:dyDescent="0.25">
      <c r="O6379" s="225" t="str">
        <f t="shared" si="1310"/>
        <v/>
      </c>
      <c r="BF6379" s="141">
        <v>23027</v>
      </c>
      <c r="BG6379" s="142" t="s">
        <v>1715</v>
      </c>
      <c r="BH6379" s="141" t="s">
        <v>478</v>
      </c>
      <c r="BI6379" s="141" t="s">
        <v>1268</v>
      </c>
      <c r="BJ6379" s="141" t="s">
        <v>1650</v>
      </c>
      <c r="BK6379" s="141" t="s">
        <v>1651</v>
      </c>
      <c r="BL6379" s="141" t="s">
        <v>1641</v>
      </c>
      <c r="BM6379" s="141">
        <v>46.827710000000003</v>
      </c>
      <c r="BN6379" s="141">
        <v>-71.289760000000001</v>
      </c>
      <c r="BO6379" s="141">
        <v>1981</v>
      </c>
      <c r="BP6379" s="143" t="s">
        <v>23892</v>
      </c>
      <c r="BQ6379" s="143" t="s">
        <v>17560</v>
      </c>
    </row>
    <row r="6380" spans="15:69" x14ac:dyDescent="0.25">
      <c r="O6380" s="225" t="str">
        <f t="shared" si="1310"/>
        <v/>
      </c>
      <c r="BF6380" s="141">
        <v>23027</v>
      </c>
      <c r="BG6380" s="142" t="s">
        <v>1718</v>
      </c>
      <c r="BH6380" s="141" t="s">
        <v>478</v>
      </c>
      <c r="BI6380" s="141" t="s">
        <v>1268</v>
      </c>
      <c r="BJ6380" s="141" t="s">
        <v>1713</v>
      </c>
      <c r="BK6380" s="141" t="s">
        <v>1714</v>
      </c>
      <c r="BL6380" s="141" t="s">
        <v>1648</v>
      </c>
      <c r="BM6380" s="141">
        <v>46.835659999999997</v>
      </c>
      <c r="BN6380" s="141">
        <v>-71.297169999999994</v>
      </c>
      <c r="BO6380" s="141">
        <v>1989</v>
      </c>
      <c r="BP6380" s="143" t="s">
        <v>23892</v>
      </c>
      <c r="BQ6380" s="143" t="s">
        <v>17560</v>
      </c>
    </row>
    <row r="6381" spans="15:69" x14ac:dyDescent="0.25">
      <c r="O6381" s="225" t="str">
        <f t="shared" si="1310"/>
        <v/>
      </c>
      <c r="BF6381" s="141">
        <v>23027</v>
      </c>
      <c r="BG6381" s="142" t="s">
        <v>1744</v>
      </c>
      <c r="BH6381" s="141" t="s">
        <v>478</v>
      </c>
      <c r="BI6381" s="141" t="s">
        <v>1268</v>
      </c>
      <c r="BJ6381" s="141" t="s">
        <v>1716</v>
      </c>
      <c r="BK6381" s="141" t="s">
        <v>1717</v>
      </c>
      <c r="BL6381" s="141" t="s">
        <v>1648</v>
      </c>
      <c r="BM6381" s="141">
        <v>46.834829999999997</v>
      </c>
      <c r="BN6381" s="141">
        <v>-71.298699999999997</v>
      </c>
      <c r="BO6381" s="141">
        <v>2004</v>
      </c>
      <c r="BP6381" s="143" t="s">
        <v>23892</v>
      </c>
      <c r="BQ6381" s="143" t="s">
        <v>17560</v>
      </c>
    </row>
    <row r="6382" spans="15:69" x14ac:dyDescent="0.25">
      <c r="O6382" s="225" t="str">
        <f t="shared" si="1310"/>
        <v/>
      </c>
      <c r="BF6382" s="141">
        <v>23027</v>
      </c>
      <c r="BG6382" s="142" t="s">
        <v>1747</v>
      </c>
      <c r="BH6382" s="141" t="s">
        <v>478</v>
      </c>
      <c r="BI6382" s="141" t="s">
        <v>1268</v>
      </c>
      <c r="BJ6382" s="141" t="s">
        <v>1719</v>
      </c>
      <c r="BK6382" s="141" t="s">
        <v>1720</v>
      </c>
      <c r="BL6382" s="141" t="s">
        <v>1721</v>
      </c>
      <c r="BM6382" s="141">
        <v>46.85331</v>
      </c>
      <c r="BN6382" s="141">
        <v>-71.342560000000006</v>
      </c>
      <c r="BO6382" s="141">
        <v>1979</v>
      </c>
      <c r="BP6382" s="143" t="s">
        <v>23892</v>
      </c>
      <c r="BQ6382" s="143" t="s">
        <v>17560</v>
      </c>
    </row>
    <row r="6383" spans="15:69" x14ac:dyDescent="0.25">
      <c r="O6383" s="225" t="str">
        <f t="shared" si="1310"/>
        <v/>
      </c>
      <c r="BF6383" s="141">
        <v>23027</v>
      </c>
      <c r="BG6383" s="142" t="s">
        <v>1751</v>
      </c>
      <c r="BH6383" s="141" t="s">
        <v>478</v>
      </c>
      <c r="BI6383" s="141" t="s">
        <v>1268</v>
      </c>
      <c r="BJ6383" s="141" t="s">
        <v>1745</v>
      </c>
      <c r="BK6383" s="141" t="s">
        <v>1746</v>
      </c>
      <c r="BL6383" s="141"/>
      <c r="BM6383" s="141">
        <v>46.84395</v>
      </c>
      <c r="BN6383" s="141">
        <v>-71.318790000000007</v>
      </c>
      <c r="BO6383" s="141">
        <v>1954</v>
      </c>
      <c r="BP6383" s="143" t="s">
        <v>23892</v>
      </c>
      <c r="BQ6383" s="143" t="s">
        <v>17560</v>
      </c>
    </row>
    <row r="6384" spans="15:69" x14ac:dyDescent="0.25">
      <c r="O6384" s="225" t="str">
        <f t="shared" si="1310"/>
        <v/>
      </c>
      <c r="BF6384" s="141">
        <v>23027</v>
      </c>
      <c r="BG6384" s="142" t="s">
        <v>1755</v>
      </c>
      <c r="BH6384" s="141" t="s">
        <v>478</v>
      </c>
      <c r="BI6384" s="141" t="s">
        <v>1268</v>
      </c>
      <c r="BJ6384" s="141" t="s">
        <v>1748</v>
      </c>
      <c r="BK6384" s="141" t="s">
        <v>1749</v>
      </c>
      <c r="BL6384" s="141" t="s">
        <v>1750</v>
      </c>
      <c r="BM6384" s="141">
        <v>46.843789999999998</v>
      </c>
      <c r="BN6384" s="141">
        <v>-71.318299999999994</v>
      </c>
      <c r="BO6384" s="141">
        <v>1954</v>
      </c>
      <c r="BP6384" s="143" t="s">
        <v>23892</v>
      </c>
      <c r="BQ6384" s="143" t="s">
        <v>17560</v>
      </c>
    </row>
    <row r="6385" spans="15:69" x14ac:dyDescent="0.25">
      <c r="O6385" s="225" t="str">
        <f t="shared" si="1310"/>
        <v/>
      </c>
      <c r="BF6385" s="141">
        <v>23027</v>
      </c>
      <c r="BG6385" s="142" t="s">
        <v>1759</v>
      </c>
      <c r="BH6385" s="141" t="s">
        <v>478</v>
      </c>
      <c r="BI6385" s="141" t="s">
        <v>1268</v>
      </c>
      <c r="BJ6385" s="141" t="s">
        <v>1752</v>
      </c>
      <c r="BK6385" s="141" t="s">
        <v>1753</v>
      </c>
      <c r="BL6385" s="141" t="s">
        <v>1754</v>
      </c>
      <c r="BM6385" s="141">
        <v>46.840170000000001</v>
      </c>
      <c r="BN6385" s="141">
        <v>-71.311250000000001</v>
      </c>
      <c r="BO6385" s="141">
        <v>1990</v>
      </c>
      <c r="BP6385" s="143" t="s">
        <v>23892</v>
      </c>
      <c r="BQ6385" s="143" t="s">
        <v>17560</v>
      </c>
    </row>
    <row r="6386" spans="15:69" x14ac:dyDescent="0.25">
      <c r="O6386" s="225" t="str">
        <f t="shared" si="1310"/>
        <v/>
      </c>
      <c r="BF6386" s="141">
        <v>23027</v>
      </c>
      <c r="BG6386" s="142" t="s">
        <v>1763</v>
      </c>
      <c r="BH6386" s="141" t="s">
        <v>478</v>
      </c>
      <c r="BI6386" s="141" t="s">
        <v>1268</v>
      </c>
      <c r="BJ6386" s="141" t="s">
        <v>1756</v>
      </c>
      <c r="BK6386" s="141" t="s">
        <v>1757</v>
      </c>
      <c r="BL6386" s="141" t="s">
        <v>1758</v>
      </c>
      <c r="BM6386" s="141">
        <v>46.810870000000001</v>
      </c>
      <c r="BN6386" s="141">
        <v>-71.253690000000006</v>
      </c>
      <c r="BO6386" s="141">
        <v>1960</v>
      </c>
      <c r="BP6386" s="143" t="s">
        <v>23892</v>
      </c>
      <c r="BQ6386" s="143" t="s">
        <v>17560</v>
      </c>
    </row>
    <row r="6387" spans="15:69" x14ac:dyDescent="0.25">
      <c r="O6387" s="225" t="str">
        <f t="shared" si="1310"/>
        <v/>
      </c>
      <c r="BF6387" s="141">
        <v>23027</v>
      </c>
      <c r="BG6387" s="142" t="s">
        <v>1767</v>
      </c>
      <c r="BH6387" s="141" t="s">
        <v>478</v>
      </c>
      <c r="BI6387" s="141" t="s">
        <v>1268</v>
      </c>
      <c r="BJ6387" s="141" t="s">
        <v>1760</v>
      </c>
      <c r="BK6387" s="141" t="s">
        <v>1761</v>
      </c>
      <c r="BL6387" s="141" t="s">
        <v>1762</v>
      </c>
      <c r="BM6387" s="141">
        <v>46.822429999999997</v>
      </c>
      <c r="BN6387" s="141">
        <v>-71.300659999999993</v>
      </c>
      <c r="BO6387" s="141">
        <v>1970</v>
      </c>
      <c r="BP6387" s="143" t="s">
        <v>23892</v>
      </c>
      <c r="BQ6387" s="143" t="s">
        <v>17560</v>
      </c>
    </row>
    <row r="6388" spans="15:69" x14ac:dyDescent="0.25">
      <c r="O6388" s="225" t="str">
        <f t="shared" si="1310"/>
        <v/>
      </c>
      <c r="BF6388" s="141">
        <v>23027</v>
      </c>
      <c r="BG6388" s="142" t="s">
        <v>1867</v>
      </c>
      <c r="BH6388" s="141" t="s">
        <v>478</v>
      </c>
      <c r="BI6388" s="141" t="s">
        <v>1268</v>
      </c>
      <c r="BJ6388" s="141" t="s">
        <v>1764</v>
      </c>
      <c r="BK6388" s="141" t="s">
        <v>1765</v>
      </c>
      <c r="BL6388" s="141" t="s">
        <v>1766</v>
      </c>
      <c r="BM6388" s="141">
        <v>46.811819999999997</v>
      </c>
      <c r="BN6388" s="141">
        <v>-71.321700000000007</v>
      </c>
      <c r="BO6388" s="141">
        <v>1970</v>
      </c>
      <c r="BP6388" s="143" t="s">
        <v>23892</v>
      </c>
      <c r="BQ6388" s="143" t="s">
        <v>17560</v>
      </c>
    </row>
    <row r="6389" spans="15:69" x14ac:dyDescent="0.25">
      <c r="O6389" s="225" t="str">
        <f t="shared" si="1310"/>
        <v/>
      </c>
      <c r="BF6389" s="141">
        <v>23027</v>
      </c>
      <c r="BG6389" s="142" t="s">
        <v>1871</v>
      </c>
      <c r="BH6389" s="141" t="s">
        <v>478</v>
      </c>
      <c r="BI6389" s="141" t="s">
        <v>1268</v>
      </c>
      <c r="BJ6389" s="141" t="s">
        <v>1768</v>
      </c>
      <c r="BK6389" s="141" t="s">
        <v>1769</v>
      </c>
      <c r="BL6389" s="141" t="s">
        <v>1770</v>
      </c>
      <c r="BM6389" s="141">
        <v>46.812420000000003</v>
      </c>
      <c r="BN6389" s="141">
        <v>-71.322819999999993</v>
      </c>
      <c r="BO6389" s="141">
        <v>1970</v>
      </c>
      <c r="BP6389" s="143" t="s">
        <v>23892</v>
      </c>
      <c r="BQ6389" s="143" t="s">
        <v>17560</v>
      </c>
    </row>
    <row r="6390" spans="15:69" x14ac:dyDescent="0.25">
      <c r="O6390" s="225" t="str">
        <f t="shared" si="1310"/>
        <v/>
      </c>
      <c r="BF6390" s="141">
        <v>23027</v>
      </c>
      <c r="BG6390" s="142" t="s">
        <v>1880</v>
      </c>
      <c r="BH6390" s="141" t="s">
        <v>478</v>
      </c>
      <c r="BI6390" s="141" t="s">
        <v>1268</v>
      </c>
      <c r="BJ6390" s="141" t="s">
        <v>1868</v>
      </c>
      <c r="BK6390" s="141" t="s">
        <v>1869</v>
      </c>
      <c r="BL6390" s="141" t="s">
        <v>1870</v>
      </c>
      <c r="BM6390" s="141">
        <v>46.810540000000003</v>
      </c>
      <c r="BN6390" s="141">
        <v>-71.327259999999995</v>
      </c>
      <c r="BO6390" s="141">
        <v>1976</v>
      </c>
      <c r="BP6390" s="143" t="s">
        <v>23892</v>
      </c>
      <c r="BQ6390" s="143" t="s">
        <v>17560</v>
      </c>
    </row>
    <row r="6391" spans="15:69" x14ac:dyDescent="0.25">
      <c r="O6391" s="225" t="str">
        <f t="shared" si="1310"/>
        <v/>
      </c>
      <c r="BF6391" s="141">
        <v>23027</v>
      </c>
      <c r="BG6391" s="142" t="s">
        <v>1883</v>
      </c>
      <c r="BH6391" s="141" t="s">
        <v>478</v>
      </c>
      <c r="BI6391" s="141" t="s">
        <v>1268</v>
      </c>
      <c r="BJ6391" s="141" t="s">
        <v>1872</v>
      </c>
      <c r="BK6391" s="141" t="s">
        <v>1873</v>
      </c>
      <c r="BL6391" s="141" t="s">
        <v>1874</v>
      </c>
      <c r="BM6391" s="141">
        <v>46.790680000000002</v>
      </c>
      <c r="BN6391" s="141">
        <v>-71.322429999999997</v>
      </c>
      <c r="BO6391" s="141">
        <v>1975</v>
      </c>
      <c r="BP6391" s="143" t="s">
        <v>23892</v>
      </c>
      <c r="BQ6391" s="143" t="s">
        <v>17560</v>
      </c>
    </row>
    <row r="6392" spans="15:69" x14ac:dyDescent="0.25">
      <c r="O6392" s="225" t="str">
        <f t="shared" si="1310"/>
        <v/>
      </c>
      <c r="BF6392" s="141">
        <v>23027</v>
      </c>
      <c r="BG6392" s="142" t="s">
        <v>1887</v>
      </c>
      <c r="BH6392" s="141" t="s">
        <v>478</v>
      </c>
      <c r="BI6392" s="141" t="s">
        <v>1268</v>
      </c>
      <c r="BJ6392" s="141" t="s">
        <v>1881</v>
      </c>
      <c r="BK6392" s="141" t="s">
        <v>1882</v>
      </c>
      <c r="BL6392" s="141" t="s">
        <v>1758</v>
      </c>
      <c r="BM6392" s="141">
        <v>46.804720000000003</v>
      </c>
      <c r="BN6392" s="141">
        <v>-71.326859999999996</v>
      </c>
      <c r="BO6392" s="141">
        <v>1991</v>
      </c>
      <c r="BP6392" s="143" t="s">
        <v>23892</v>
      </c>
      <c r="BQ6392" s="143" t="s">
        <v>17560</v>
      </c>
    </row>
    <row r="6393" spans="15:69" x14ac:dyDescent="0.25">
      <c r="O6393" s="225" t="str">
        <f t="shared" si="1310"/>
        <v/>
      </c>
      <c r="BF6393" s="141">
        <v>23027</v>
      </c>
      <c r="BG6393" s="142" t="s">
        <v>1890</v>
      </c>
      <c r="BH6393" s="141" t="s">
        <v>478</v>
      </c>
      <c r="BI6393" s="141" t="s">
        <v>1268</v>
      </c>
      <c r="BJ6393" s="141" t="s">
        <v>1884</v>
      </c>
      <c r="BK6393" s="141" t="s">
        <v>1885</v>
      </c>
      <c r="BL6393" s="141" t="s">
        <v>1886</v>
      </c>
      <c r="BM6393" s="141">
        <v>46.802509999999998</v>
      </c>
      <c r="BN6393" s="141">
        <v>-71.324039999999997</v>
      </c>
      <c r="BO6393" s="141">
        <v>1996</v>
      </c>
      <c r="BP6393" s="143" t="s">
        <v>23892</v>
      </c>
      <c r="BQ6393" s="143" t="s">
        <v>17560</v>
      </c>
    </row>
    <row r="6394" spans="15:69" x14ac:dyDescent="0.25">
      <c r="O6394" s="225" t="str">
        <f t="shared" si="1310"/>
        <v/>
      </c>
      <c r="BF6394" s="141">
        <v>23027</v>
      </c>
      <c r="BG6394" s="142" t="s">
        <v>1893</v>
      </c>
      <c r="BH6394" s="141" t="s">
        <v>478</v>
      </c>
      <c r="BI6394" s="141" t="s">
        <v>1268</v>
      </c>
      <c r="BJ6394" s="141" t="s">
        <v>1888</v>
      </c>
      <c r="BK6394" s="141" t="s">
        <v>1889</v>
      </c>
      <c r="BL6394" s="141" t="s">
        <v>1886</v>
      </c>
      <c r="BM6394" s="141">
        <v>46.801119999999997</v>
      </c>
      <c r="BN6394" s="141">
        <v>-71.320530000000005</v>
      </c>
      <c r="BO6394" s="141">
        <v>1997</v>
      </c>
      <c r="BP6394" s="143" t="s">
        <v>23892</v>
      </c>
      <c r="BQ6394" s="143" t="s">
        <v>17560</v>
      </c>
    </row>
    <row r="6395" spans="15:69" x14ac:dyDescent="0.25">
      <c r="O6395" s="225" t="str">
        <f t="shared" si="1310"/>
        <v/>
      </c>
      <c r="BF6395" s="141">
        <v>23027</v>
      </c>
      <c r="BG6395" s="142" t="s">
        <v>1896</v>
      </c>
      <c r="BH6395" s="141" t="s">
        <v>478</v>
      </c>
      <c r="BI6395" s="141" t="s">
        <v>1268</v>
      </c>
      <c r="BJ6395" s="141" t="s">
        <v>1891</v>
      </c>
      <c r="BK6395" s="141" t="s">
        <v>1892</v>
      </c>
      <c r="BL6395" s="141" t="s">
        <v>1886</v>
      </c>
      <c r="BM6395" s="141">
        <v>46.800510000000003</v>
      </c>
      <c r="BN6395" s="141">
        <v>-71.318240000000003</v>
      </c>
      <c r="BO6395" s="141">
        <v>1991</v>
      </c>
      <c r="BP6395" s="143" t="s">
        <v>23892</v>
      </c>
      <c r="BQ6395" s="143" t="s">
        <v>17560</v>
      </c>
    </row>
    <row r="6396" spans="15:69" x14ac:dyDescent="0.25">
      <c r="O6396" s="225" t="str">
        <f t="shared" si="1310"/>
        <v/>
      </c>
      <c r="BF6396" s="141">
        <v>23027</v>
      </c>
      <c r="BG6396" s="142" t="s">
        <v>1899</v>
      </c>
      <c r="BH6396" s="141" t="s">
        <v>478</v>
      </c>
      <c r="BI6396" s="141" t="s">
        <v>1268</v>
      </c>
      <c r="BJ6396" s="141" t="s">
        <v>1894</v>
      </c>
      <c r="BK6396" s="141" t="s">
        <v>1895</v>
      </c>
      <c r="BL6396" s="141" t="s">
        <v>1758</v>
      </c>
      <c r="BM6396" s="141">
        <v>46.824710000000003</v>
      </c>
      <c r="BN6396" s="141">
        <v>-71.24633</v>
      </c>
      <c r="BO6396" s="141">
        <v>1958</v>
      </c>
      <c r="BP6396" s="143" t="s">
        <v>23892</v>
      </c>
      <c r="BQ6396" s="143" t="s">
        <v>17560</v>
      </c>
    </row>
    <row r="6397" spans="15:69" x14ac:dyDescent="0.25">
      <c r="O6397" s="225" t="str">
        <f t="shared" si="1310"/>
        <v/>
      </c>
      <c r="BF6397" s="141">
        <v>23027</v>
      </c>
      <c r="BG6397" s="142" t="s">
        <v>1926</v>
      </c>
      <c r="BH6397" s="141" t="s">
        <v>478</v>
      </c>
      <c r="BI6397" s="141" t="s">
        <v>1268</v>
      </c>
      <c r="BJ6397" s="141" t="s">
        <v>1897</v>
      </c>
      <c r="BK6397" s="141" t="s">
        <v>1898</v>
      </c>
      <c r="BL6397" s="141" t="s">
        <v>1758</v>
      </c>
      <c r="BM6397" s="141">
        <v>46.824730000000002</v>
      </c>
      <c r="BN6397" s="141">
        <v>-71.246440000000007</v>
      </c>
      <c r="BO6397" s="141">
        <v>1958</v>
      </c>
      <c r="BP6397" s="143" t="s">
        <v>23892</v>
      </c>
      <c r="BQ6397" s="143" t="s">
        <v>17560</v>
      </c>
    </row>
    <row r="6398" spans="15:69" x14ac:dyDescent="0.25">
      <c r="O6398" s="225" t="str">
        <f t="shared" si="1310"/>
        <v/>
      </c>
      <c r="BF6398" s="141">
        <v>23027</v>
      </c>
      <c r="BG6398" s="142" t="s">
        <v>1954</v>
      </c>
      <c r="BH6398" s="141" t="s">
        <v>478</v>
      </c>
      <c r="BI6398" s="141" t="s">
        <v>1268</v>
      </c>
      <c r="BJ6398" s="141" t="s">
        <v>1900</v>
      </c>
      <c r="BK6398" s="141" t="s">
        <v>1901</v>
      </c>
      <c r="BL6398" s="141" t="s">
        <v>1902</v>
      </c>
      <c r="BM6398" s="141">
        <v>46.839709999999997</v>
      </c>
      <c r="BN6398" s="141">
        <v>-71.31053</v>
      </c>
      <c r="BO6398" s="141">
        <v>2006</v>
      </c>
      <c r="BP6398" s="143" t="s">
        <v>23892</v>
      </c>
      <c r="BQ6398" s="143" t="s">
        <v>17560</v>
      </c>
    </row>
    <row r="6399" spans="15:69" x14ac:dyDescent="0.25">
      <c r="O6399" s="225" t="str">
        <f t="shared" si="1310"/>
        <v/>
      </c>
      <c r="BF6399" s="141">
        <v>23027</v>
      </c>
      <c r="BG6399" s="142" t="s">
        <v>1958</v>
      </c>
      <c r="BH6399" s="141" t="s">
        <v>478</v>
      </c>
      <c r="BI6399" s="141" t="s">
        <v>1268</v>
      </c>
      <c r="BJ6399" s="141" t="s">
        <v>1927</v>
      </c>
      <c r="BK6399" s="141" t="s">
        <v>1928</v>
      </c>
      <c r="BL6399" s="141" t="s">
        <v>1929</v>
      </c>
      <c r="BM6399" s="141">
        <v>46.837739999999997</v>
      </c>
      <c r="BN6399" s="141">
        <v>-71.307079999999999</v>
      </c>
      <c r="BO6399" s="141">
        <v>1954</v>
      </c>
      <c r="BP6399" s="143" t="s">
        <v>23892</v>
      </c>
      <c r="BQ6399" s="143" t="s">
        <v>17560</v>
      </c>
    </row>
    <row r="6400" spans="15:69" x14ac:dyDescent="0.25">
      <c r="O6400" s="225" t="str">
        <f t="shared" si="1310"/>
        <v/>
      </c>
      <c r="BF6400" s="141">
        <v>23027</v>
      </c>
      <c r="BG6400" s="142" t="s">
        <v>1962</v>
      </c>
      <c r="BH6400" s="141" t="s">
        <v>478</v>
      </c>
      <c r="BI6400" s="141" t="s">
        <v>1268</v>
      </c>
      <c r="BJ6400" s="141" t="s">
        <v>1955</v>
      </c>
      <c r="BK6400" s="141" t="s">
        <v>1956</v>
      </c>
      <c r="BL6400" s="141" t="s">
        <v>1957</v>
      </c>
      <c r="BM6400" s="141">
        <v>46.836950000000002</v>
      </c>
      <c r="BN6400" s="141">
        <v>-71.305499999999995</v>
      </c>
      <c r="BO6400" s="141">
        <v>1954</v>
      </c>
      <c r="BP6400" s="143" t="s">
        <v>23892</v>
      </c>
      <c r="BQ6400" s="143" t="s">
        <v>17560</v>
      </c>
    </row>
    <row r="6401" spans="15:69" x14ac:dyDescent="0.25">
      <c r="O6401" s="225" t="str">
        <f t="shared" si="1310"/>
        <v/>
      </c>
      <c r="BF6401" s="141">
        <v>23027</v>
      </c>
      <c r="BG6401" s="142" t="s">
        <v>7449</v>
      </c>
      <c r="BH6401" s="141" t="s">
        <v>478</v>
      </c>
      <c r="BI6401" s="141" t="s">
        <v>1268</v>
      </c>
      <c r="BJ6401" s="141" t="s">
        <v>1959</v>
      </c>
      <c r="BK6401" s="141" t="s">
        <v>1960</v>
      </c>
      <c r="BL6401" s="141" t="s">
        <v>1961</v>
      </c>
      <c r="BM6401" s="141">
        <v>46.816290000000002</v>
      </c>
      <c r="BN6401" s="141">
        <v>-71.266289999999998</v>
      </c>
      <c r="BO6401" s="141">
        <v>1954</v>
      </c>
      <c r="BP6401" s="143" t="s">
        <v>23892</v>
      </c>
      <c r="BQ6401" s="143" t="s">
        <v>17560</v>
      </c>
    </row>
    <row r="6402" spans="15:69" x14ac:dyDescent="0.25">
      <c r="O6402" s="225" t="str">
        <f t="shared" si="1310"/>
        <v/>
      </c>
      <c r="BF6402" s="141">
        <v>23027</v>
      </c>
      <c r="BG6402" s="142" t="s">
        <v>7452</v>
      </c>
      <c r="BH6402" s="141" t="s">
        <v>478</v>
      </c>
      <c r="BI6402" s="141" t="s">
        <v>1268</v>
      </c>
      <c r="BJ6402" s="141" t="s">
        <v>1963</v>
      </c>
      <c r="BK6402" s="141" t="s">
        <v>1964</v>
      </c>
      <c r="BL6402" s="141" t="s">
        <v>1965</v>
      </c>
      <c r="BM6402" s="141">
        <v>46.815530000000003</v>
      </c>
      <c r="BN6402" s="141">
        <v>-71.264290000000003</v>
      </c>
      <c r="BO6402" s="141">
        <v>1954</v>
      </c>
      <c r="BP6402" s="143" t="s">
        <v>23892</v>
      </c>
      <c r="BQ6402" s="143" t="s">
        <v>17560</v>
      </c>
    </row>
    <row r="6403" spans="15:69" x14ac:dyDescent="0.25">
      <c r="O6403" s="225" t="str">
        <f t="shared" si="1310"/>
        <v/>
      </c>
      <c r="BF6403" s="141">
        <v>23027</v>
      </c>
      <c r="BG6403" s="142" t="s">
        <v>7456</v>
      </c>
      <c r="BH6403" s="141" t="s">
        <v>478</v>
      </c>
      <c r="BI6403" s="141" t="s">
        <v>1268</v>
      </c>
      <c r="BJ6403" s="141" t="s">
        <v>7450</v>
      </c>
      <c r="BK6403" s="141" t="s">
        <v>7451</v>
      </c>
      <c r="BL6403" s="141" t="s">
        <v>1758</v>
      </c>
      <c r="BM6403" s="141">
        <v>46.810929999999999</v>
      </c>
      <c r="BN6403" s="141">
        <v>-71.253249999999994</v>
      </c>
      <c r="BO6403" s="141">
        <v>1944</v>
      </c>
      <c r="BP6403" s="143" t="s">
        <v>23892</v>
      </c>
      <c r="BQ6403" s="143" t="s">
        <v>17560</v>
      </c>
    </row>
    <row r="6404" spans="15:69" x14ac:dyDescent="0.25">
      <c r="O6404" s="225" t="str">
        <f t="shared" si="1310"/>
        <v/>
      </c>
      <c r="BF6404" s="141">
        <v>23027</v>
      </c>
      <c r="BG6404" s="142" t="s">
        <v>7459</v>
      </c>
      <c r="BH6404" s="141" t="s">
        <v>478</v>
      </c>
      <c r="BI6404" s="141" t="s">
        <v>1268</v>
      </c>
      <c r="BJ6404" s="141" t="s">
        <v>7453</v>
      </c>
      <c r="BK6404" s="141" t="s">
        <v>7454</v>
      </c>
      <c r="BL6404" s="141" t="s">
        <v>7455</v>
      </c>
      <c r="BM6404" s="141">
        <v>46.810679999999998</v>
      </c>
      <c r="BN6404" s="141">
        <v>-71.252539999999996</v>
      </c>
      <c r="BO6404" s="141">
        <v>1944</v>
      </c>
      <c r="BP6404" s="143" t="s">
        <v>23892</v>
      </c>
      <c r="BQ6404" s="143" t="s">
        <v>17560</v>
      </c>
    </row>
    <row r="6405" spans="15:69" x14ac:dyDescent="0.25">
      <c r="O6405" s="225" t="str">
        <f t="shared" si="1310"/>
        <v/>
      </c>
      <c r="BF6405" s="141">
        <v>23027</v>
      </c>
      <c r="BG6405" s="142" t="s">
        <v>7463</v>
      </c>
      <c r="BH6405" s="141" t="s">
        <v>478</v>
      </c>
      <c r="BI6405" s="141" t="s">
        <v>1268</v>
      </c>
      <c r="BJ6405" s="141" t="s">
        <v>7457</v>
      </c>
      <c r="BK6405" s="141" t="s">
        <v>7458</v>
      </c>
      <c r="BL6405" s="141" t="s">
        <v>6579</v>
      </c>
      <c r="BM6405" s="141">
        <v>46.825049999999997</v>
      </c>
      <c r="BN6405" s="141">
        <v>-71.293480000000002</v>
      </c>
      <c r="BO6405" s="141">
        <v>1970</v>
      </c>
      <c r="BP6405" s="143" t="s">
        <v>23892</v>
      </c>
      <c r="BQ6405" s="143" t="s">
        <v>17560</v>
      </c>
    </row>
    <row r="6406" spans="15:69" x14ac:dyDescent="0.25">
      <c r="O6406" s="225" t="str">
        <f t="shared" si="1310"/>
        <v/>
      </c>
      <c r="BF6406" s="141">
        <v>23027</v>
      </c>
      <c r="BG6406" s="142" t="s">
        <v>7467</v>
      </c>
      <c r="BH6406" s="141" t="s">
        <v>478</v>
      </c>
      <c r="BI6406" s="141" t="s">
        <v>1268</v>
      </c>
      <c r="BJ6406" s="141" t="s">
        <v>7460</v>
      </c>
      <c r="BK6406" s="141" t="s">
        <v>7461</v>
      </c>
      <c r="BL6406" s="141" t="s">
        <v>7462</v>
      </c>
      <c r="BM6406" s="141">
        <v>46.822330000000001</v>
      </c>
      <c r="BN6406" s="141">
        <v>-71.296099999999996</v>
      </c>
      <c r="BO6406" s="141">
        <v>2011</v>
      </c>
      <c r="BP6406" s="143" t="s">
        <v>23892</v>
      </c>
      <c r="BQ6406" s="143" t="s">
        <v>17560</v>
      </c>
    </row>
    <row r="6407" spans="15:69" x14ac:dyDescent="0.25">
      <c r="O6407" s="225" t="str">
        <f t="shared" si="1310"/>
        <v/>
      </c>
      <c r="BF6407" s="141">
        <v>23027</v>
      </c>
      <c r="BG6407" s="142" t="s">
        <v>7471</v>
      </c>
      <c r="BH6407" s="141" t="s">
        <v>478</v>
      </c>
      <c r="BI6407" s="141" t="s">
        <v>1268</v>
      </c>
      <c r="BJ6407" s="141" t="s">
        <v>7464</v>
      </c>
      <c r="BK6407" s="141" t="s">
        <v>7465</v>
      </c>
      <c r="BL6407" s="141" t="s">
        <v>7466</v>
      </c>
      <c r="BM6407" s="141">
        <v>46.822150000000001</v>
      </c>
      <c r="BN6407" s="141">
        <v>-71.296760000000006</v>
      </c>
      <c r="BO6407" s="141">
        <v>2011</v>
      </c>
      <c r="BP6407" s="143" t="s">
        <v>23892</v>
      </c>
      <c r="BQ6407" s="143" t="s">
        <v>17560</v>
      </c>
    </row>
    <row r="6408" spans="15:69" x14ac:dyDescent="0.25">
      <c r="O6408" s="225" t="str">
        <f t="shared" si="1310"/>
        <v/>
      </c>
      <c r="BF6408" s="141">
        <v>23027</v>
      </c>
      <c r="BG6408" s="142" t="s">
        <v>7474</v>
      </c>
      <c r="BH6408" s="141" t="s">
        <v>478</v>
      </c>
      <c r="BI6408" s="141" t="s">
        <v>1268</v>
      </c>
      <c r="BJ6408" s="141" t="s">
        <v>7468</v>
      </c>
      <c r="BK6408" s="141" t="s">
        <v>7469</v>
      </c>
      <c r="BL6408" s="141" t="s">
        <v>7470</v>
      </c>
      <c r="BM6408" s="141">
        <v>46.822040000000001</v>
      </c>
      <c r="BN6408" s="141">
        <v>-71.298810000000003</v>
      </c>
      <c r="BO6408" s="141">
        <v>1970</v>
      </c>
      <c r="BP6408" s="143" t="s">
        <v>23892</v>
      </c>
      <c r="BQ6408" s="143" t="s">
        <v>17560</v>
      </c>
    </row>
    <row r="6409" spans="15:69" x14ac:dyDescent="0.25">
      <c r="O6409" s="225" t="str">
        <f t="shared" si="1310"/>
        <v/>
      </c>
      <c r="BF6409" s="141">
        <v>23027</v>
      </c>
      <c r="BG6409" s="142" t="s">
        <v>7477</v>
      </c>
      <c r="BH6409" s="141" t="s">
        <v>478</v>
      </c>
      <c r="BI6409" s="141" t="s">
        <v>1268</v>
      </c>
      <c r="BJ6409" s="141" t="s">
        <v>7472</v>
      </c>
      <c r="BK6409" s="141" t="s">
        <v>7473</v>
      </c>
      <c r="BL6409" s="141" t="s">
        <v>1762</v>
      </c>
      <c r="BM6409" s="141">
        <v>46.81888</v>
      </c>
      <c r="BN6409" s="141">
        <v>-71.315119999999993</v>
      </c>
      <c r="BO6409" s="141">
        <v>1970</v>
      </c>
      <c r="BP6409" s="143" t="s">
        <v>23892</v>
      </c>
      <c r="BQ6409" s="143" t="s">
        <v>17560</v>
      </c>
    </row>
    <row r="6410" spans="15:69" x14ac:dyDescent="0.25">
      <c r="O6410" s="225" t="str">
        <f t="shared" si="1310"/>
        <v/>
      </c>
      <c r="BF6410" s="141">
        <v>23027</v>
      </c>
      <c r="BG6410" s="142" t="s">
        <v>7481</v>
      </c>
      <c r="BH6410" s="141" t="s">
        <v>478</v>
      </c>
      <c r="BI6410" s="141" t="s">
        <v>1268</v>
      </c>
      <c r="BJ6410" s="141" t="s">
        <v>7475</v>
      </c>
      <c r="BK6410" s="141" t="s">
        <v>7476</v>
      </c>
      <c r="BL6410" s="141" t="s">
        <v>6523</v>
      </c>
      <c r="BM6410" s="141">
        <v>46.817529999999998</v>
      </c>
      <c r="BN6410" s="141">
        <v>-71.317499999999995</v>
      </c>
      <c r="BO6410" s="141">
        <v>1970</v>
      </c>
      <c r="BP6410" s="143" t="s">
        <v>23892</v>
      </c>
      <c r="BQ6410" s="143" t="s">
        <v>17560</v>
      </c>
    </row>
    <row r="6411" spans="15:69" x14ac:dyDescent="0.25">
      <c r="O6411" s="225" t="str">
        <f t="shared" si="1310"/>
        <v/>
      </c>
      <c r="BF6411" s="141">
        <v>23027</v>
      </c>
      <c r="BG6411" s="142" t="s">
        <v>7484</v>
      </c>
      <c r="BH6411" s="141" t="s">
        <v>478</v>
      </c>
      <c r="BI6411" s="141" t="s">
        <v>1268</v>
      </c>
      <c r="BJ6411" s="141" t="s">
        <v>7478</v>
      </c>
      <c r="BK6411" s="141" t="s">
        <v>7479</v>
      </c>
      <c r="BL6411" s="141" t="s">
        <v>7480</v>
      </c>
      <c r="BM6411" s="141">
        <v>46.815359999999998</v>
      </c>
      <c r="BN6411" s="141">
        <v>-71.318219999999997</v>
      </c>
      <c r="BO6411" s="141">
        <v>1970</v>
      </c>
      <c r="BP6411" s="143" t="s">
        <v>23892</v>
      </c>
      <c r="BQ6411" s="143" t="s">
        <v>17560</v>
      </c>
    </row>
    <row r="6412" spans="15:69" x14ac:dyDescent="0.25">
      <c r="O6412" s="225" t="str">
        <f t="shared" si="1310"/>
        <v/>
      </c>
      <c r="BF6412" s="141">
        <v>23027</v>
      </c>
      <c r="BG6412" s="142" t="s">
        <v>7487</v>
      </c>
      <c r="BH6412" s="141" t="s">
        <v>478</v>
      </c>
      <c r="BI6412" s="141" t="s">
        <v>1268</v>
      </c>
      <c r="BJ6412" s="141" t="s">
        <v>7482</v>
      </c>
      <c r="BK6412" s="141" t="s">
        <v>7483</v>
      </c>
      <c r="BL6412" s="141" t="s">
        <v>1766</v>
      </c>
      <c r="BM6412" s="141">
        <v>46.813029999999998</v>
      </c>
      <c r="BN6412" s="141">
        <v>-71.31944</v>
      </c>
      <c r="BO6412" s="141">
        <v>1970</v>
      </c>
      <c r="BP6412" s="143" t="s">
        <v>23892</v>
      </c>
      <c r="BQ6412" s="143" t="s">
        <v>17560</v>
      </c>
    </row>
    <row r="6413" spans="15:69" x14ac:dyDescent="0.25">
      <c r="O6413" s="225" t="str">
        <f t="shared" si="1310"/>
        <v/>
      </c>
      <c r="BF6413" s="141">
        <v>23027</v>
      </c>
      <c r="BG6413" s="142" t="s">
        <v>7490</v>
      </c>
      <c r="BH6413" s="141" t="s">
        <v>478</v>
      </c>
      <c r="BI6413" s="141" t="s">
        <v>1268</v>
      </c>
      <c r="BJ6413" s="141" t="s">
        <v>7485</v>
      </c>
      <c r="BK6413" s="141" t="s">
        <v>7486</v>
      </c>
      <c r="BL6413" s="141" t="s">
        <v>6488</v>
      </c>
      <c r="BM6413" s="141">
        <v>46.856569999999998</v>
      </c>
      <c r="BN6413" s="141">
        <v>-71.341679999999997</v>
      </c>
      <c r="BO6413" s="141">
        <v>2005</v>
      </c>
      <c r="BP6413" s="143" t="s">
        <v>23892</v>
      </c>
      <c r="BQ6413" s="143" t="s">
        <v>17560</v>
      </c>
    </row>
    <row r="6414" spans="15:69" x14ac:dyDescent="0.25">
      <c r="O6414" s="225" t="str">
        <f t="shared" ref="O6414:O6477" si="1311">IF(OR(B6414="",C6414="",G6414="",H6414="",I6414="",AND(J6414="",BW6414=FALSE),AND(K6414="",BX6414=FALSE),AND(L6414="",BY6414=FALSE),AND(M6414="",BZ6414=FALSE)),"",(IF(AND(100&gt;=CG6414,CG6414&gt;80),"A",IF(AND(80&gt;=CG6414,CG6414&gt;60),"B",IF(AND(60&gt;=CG6414,CG6414&gt;40),"C",IF(AND(40&gt;=CG6414,CG6414&gt;20),"D","E"))))))</f>
        <v/>
      </c>
      <c r="BF6414" s="141">
        <v>23027</v>
      </c>
      <c r="BG6414" s="142" t="s">
        <v>7494</v>
      </c>
      <c r="BH6414" s="141" t="s">
        <v>478</v>
      </c>
      <c r="BI6414" s="141" t="s">
        <v>1268</v>
      </c>
      <c r="BJ6414" s="141" t="s">
        <v>7488</v>
      </c>
      <c r="BK6414" s="141" t="s">
        <v>7489</v>
      </c>
      <c r="BL6414" s="141" t="s">
        <v>6561</v>
      </c>
      <c r="BM6414" s="141">
        <v>46.833950000000002</v>
      </c>
      <c r="BN6414" s="141">
        <v>-71.320400000000006</v>
      </c>
      <c r="BO6414" s="141">
        <v>1989</v>
      </c>
      <c r="BP6414" s="143" t="s">
        <v>23892</v>
      </c>
      <c r="BQ6414" s="143" t="s">
        <v>17560</v>
      </c>
    </row>
    <row r="6415" spans="15:69" x14ac:dyDescent="0.25">
      <c r="O6415" s="225" t="str">
        <f t="shared" si="1311"/>
        <v/>
      </c>
      <c r="BF6415" s="141">
        <v>23027</v>
      </c>
      <c r="BG6415" s="142" t="s">
        <v>7498</v>
      </c>
      <c r="BH6415" s="141" t="s">
        <v>478</v>
      </c>
      <c r="BI6415" s="141" t="s">
        <v>1268</v>
      </c>
      <c r="BJ6415" s="141" t="s">
        <v>7491</v>
      </c>
      <c r="BK6415" s="141" t="s">
        <v>7492</v>
      </c>
      <c r="BL6415" s="141" t="s">
        <v>7493</v>
      </c>
      <c r="BM6415" s="141">
        <v>46.833860000000001</v>
      </c>
      <c r="BN6415" s="141">
        <v>-71.320329999999998</v>
      </c>
      <c r="BO6415" s="141">
        <v>1989</v>
      </c>
      <c r="BP6415" s="143" t="s">
        <v>23892</v>
      </c>
      <c r="BQ6415" s="143" t="s">
        <v>17560</v>
      </c>
    </row>
    <row r="6416" spans="15:69" x14ac:dyDescent="0.25">
      <c r="O6416" s="225" t="str">
        <f t="shared" si="1311"/>
        <v/>
      </c>
      <c r="BF6416" s="141">
        <v>23027</v>
      </c>
      <c r="BG6416" s="142" t="s">
        <v>7502</v>
      </c>
      <c r="BH6416" s="141" t="s">
        <v>478</v>
      </c>
      <c r="BI6416" s="141" t="s">
        <v>1268</v>
      </c>
      <c r="BJ6416" s="141" t="s">
        <v>7495</v>
      </c>
      <c r="BK6416" s="141" t="s">
        <v>7496</v>
      </c>
      <c r="BL6416" s="141" t="s">
        <v>7497</v>
      </c>
      <c r="BM6416" s="141">
        <v>46.850529999999999</v>
      </c>
      <c r="BN6416" s="141">
        <v>-71.335290000000001</v>
      </c>
      <c r="BO6416" s="141">
        <v>1954</v>
      </c>
      <c r="BP6416" s="143" t="s">
        <v>23892</v>
      </c>
      <c r="BQ6416" s="143" t="s">
        <v>17560</v>
      </c>
    </row>
    <row r="6417" spans="15:69" x14ac:dyDescent="0.25">
      <c r="O6417" s="225" t="str">
        <f t="shared" si="1311"/>
        <v/>
      </c>
      <c r="BF6417" s="141">
        <v>23027</v>
      </c>
      <c r="BG6417" s="142" t="s">
        <v>7506</v>
      </c>
      <c r="BH6417" s="141" t="s">
        <v>478</v>
      </c>
      <c r="BI6417" s="141" t="s">
        <v>1268</v>
      </c>
      <c r="BJ6417" s="141" t="s">
        <v>7499</v>
      </c>
      <c r="BK6417" s="141" t="s">
        <v>7500</v>
      </c>
      <c r="BL6417" s="141" t="s">
        <v>7501</v>
      </c>
      <c r="BM6417" s="141">
        <v>46.850459999999998</v>
      </c>
      <c r="BN6417" s="141">
        <v>-71.335380000000001</v>
      </c>
      <c r="BO6417" s="141">
        <v>1954</v>
      </c>
      <c r="BP6417" s="143" t="s">
        <v>23892</v>
      </c>
      <c r="BQ6417" s="143" t="s">
        <v>17560</v>
      </c>
    </row>
    <row r="6418" spans="15:69" x14ac:dyDescent="0.25">
      <c r="O6418" s="225" t="str">
        <f t="shared" si="1311"/>
        <v/>
      </c>
      <c r="BF6418" s="141">
        <v>23027</v>
      </c>
      <c r="BG6418" s="142" t="s">
        <v>7510</v>
      </c>
      <c r="BH6418" s="141" t="s">
        <v>478</v>
      </c>
      <c r="BI6418" s="141" t="s">
        <v>1268</v>
      </c>
      <c r="BJ6418" s="141" t="s">
        <v>7503</v>
      </c>
      <c r="BK6418" s="141" t="s">
        <v>7504</v>
      </c>
      <c r="BL6418" s="141" t="s">
        <v>7505</v>
      </c>
      <c r="BM6418" s="141">
        <v>46.825769999999999</v>
      </c>
      <c r="BN6418" s="141">
        <v>-71.252420000000001</v>
      </c>
      <c r="BO6418" s="141">
        <v>1967</v>
      </c>
      <c r="BP6418" s="143" t="s">
        <v>23892</v>
      </c>
      <c r="BQ6418" s="143" t="s">
        <v>17560</v>
      </c>
    </row>
    <row r="6419" spans="15:69" x14ac:dyDescent="0.25">
      <c r="O6419" s="225" t="str">
        <f t="shared" si="1311"/>
        <v/>
      </c>
      <c r="BF6419" s="141">
        <v>23027</v>
      </c>
      <c r="BG6419" s="142" t="s">
        <v>7514</v>
      </c>
      <c r="BH6419" s="141" t="s">
        <v>478</v>
      </c>
      <c r="BI6419" s="141" t="s">
        <v>1268</v>
      </c>
      <c r="BJ6419" s="141" t="s">
        <v>7507</v>
      </c>
      <c r="BK6419" s="141" t="s">
        <v>7508</v>
      </c>
      <c r="BL6419" s="141" t="s">
        <v>7509</v>
      </c>
      <c r="BM6419" s="141">
        <v>46.83446</v>
      </c>
      <c r="BN6419" s="141">
        <v>-71.332279999999997</v>
      </c>
      <c r="BO6419" s="141">
        <v>1993</v>
      </c>
      <c r="BP6419" s="143" t="s">
        <v>23892</v>
      </c>
      <c r="BQ6419" s="143" t="s">
        <v>17560</v>
      </c>
    </row>
    <row r="6420" spans="15:69" x14ac:dyDescent="0.25">
      <c r="O6420" s="225" t="str">
        <f t="shared" si="1311"/>
        <v/>
      </c>
      <c r="BF6420" s="141">
        <v>23027</v>
      </c>
      <c r="BG6420" s="142" t="s">
        <v>7517</v>
      </c>
      <c r="BH6420" s="141" t="s">
        <v>478</v>
      </c>
      <c r="BI6420" s="141" t="s">
        <v>1268</v>
      </c>
      <c r="BJ6420" s="141" t="s">
        <v>7511</v>
      </c>
      <c r="BK6420" s="141" t="s">
        <v>7512</v>
      </c>
      <c r="BL6420" s="141" t="s">
        <v>7513</v>
      </c>
      <c r="BM6420" s="141">
        <v>46.839790000000001</v>
      </c>
      <c r="BN6420" s="141">
        <v>-71.332149999999999</v>
      </c>
      <c r="BO6420" s="141">
        <v>2005</v>
      </c>
      <c r="BP6420" s="143" t="s">
        <v>23892</v>
      </c>
      <c r="BQ6420" s="143" t="s">
        <v>17560</v>
      </c>
    </row>
    <row r="6421" spans="15:69" x14ac:dyDescent="0.25">
      <c r="O6421" s="225" t="str">
        <f t="shared" si="1311"/>
        <v/>
      </c>
      <c r="BF6421" s="141">
        <v>23027</v>
      </c>
      <c r="BG6421" s="142" t="s">
        <v>7521</v>
      </c>
      <c r="BH6421" s="141" t="s">
        <v>478</v>
      </c>
      <c r="BI6421" s="141" t="s">
        <v>1268</v>
      </c>
      <c r="BJ6421" s="141" t="s">
        <v>7515</v>
      </c>
      <c r="BK6421" s="141" t="s">
        <v>7516</v>
      </c>
      <c r="BL6421" s="141" t="s">
        <v>6466</v>
      </c>
      <c r="BM6421" s="141">
        <v>46.845379999999999</v>
      </c>
      <c r="BN6421" s="141">
        <v>-71.321969999999993</v>
      </c>
      <c r="BO6421" s="141">
        <v>1980</v>
      </c>
      <c r="BP6421" s="143" t="s">
        <v>23892</v>
      </c>
      <c r="BQ6421" s="143" t="s">
        <v>17560</v>
      </c>
    </row>
    <row r="6422" spans="15:69" x14ac:dyDescent="0.25">
      <c r="O6422" s="225" t="str">
        <f t="shared" si="1311"/>
        <v/>
      </c>
      <c r="BF6422" s="141">
        <v>23027</v>
      </c>
      <c r="BG6422" s="142" t="s">
        <v>7524</v>
      </c>
      <c r="BH6422" s="141" t="s">
        <v>478</v>
      </c>
      <c r="BI6422" s="141" t="s">
        <v>1268</v>
      </c>
      <c r="BJ6422" s="141" t="s">
        <v>7518</v>
      </c>
      <c r="BK6422" s="141" t="s">
        <v>7519</v>
      </c>
      <c r="BL6422" s="141" t="s">
        <v>7520</v>
      </c>
      <c r="BM6422" s="141">
        <v>46.794159999999998</v>
      </c>
      <c r="BN6422" s="141">
        <v>-71.283839999999998</v>
      </c>
      <c r="BO6422" s="141">
        <v>2007</v>
      </c>
      <c r="BP6422" s="143" t="s">
        <v>23892</v>
      </c>
      <c r="BQ6422" s="143" t="s">
        <v>17560</v>
      </c>
    </row>
    <row r="6423" spans="15:69" x14ac:dyDescent="0.25">
      <c r="O6423" s="225" t="str">
        <f t="shared" si="1311"/>
        <v/>
      </c>
      <c r="BF6423" s="141">
        <v>23027</v>
      </c>
      <c r="BG6423" s="142" t="s">
        <v>7528</v>
      </c>
      <c r="BH6423" s="141" t="s">
        <v>478</v>
      </c>
      <c r="BI6423" s="141" t="s">
        <v>1268</v>
      </c>
      <c r="BJ6423" s="141" t="s">
        <v>7522</v>
      </c>
      <c r="BK6423" s="141" t="s">
        <v>7523</v>
      </c>
      <c r="BL6423" s="141" t="s">
        <v>6454</v>
      </c>
      <c r="BM6423" s="141">
        <v>46.783920000000002</v>
      </c>
      <c r="BN6423" s="141">
        <v>-71.261949999999999</v>
      </c>
      <c r="BO6423" s="141">
        <v>1956</v>
      </c>
      <c r="BP6423" s="143" t="s">
        <v>23892</v>
      </c>
      <c r="BQ6423" s="143" t="s">
        <v>17560</v>
      </c>
    </row>
    <row r="6424" spans="15:69" x14ac:dyDescent="0.25">
      <c r="O6424" s="225" t="str">
        <f t="shared" si="1311"/>
        <v/>
      </c>
      <c r="BF6424" s="141">
        <v>23027</v>
      </c>
      <c r="BG6424" s="142" t="s">
        <v>7532</v>
      </c>
      <c r="BH6424" s="141" t="s">
        <v>478</v>
      </c>
      <c r="BI6424" s="141" t="s">
        <v>1268</v>
      </c>
      <c r="BJ6424" s="141" t="s">
        <v>7525</v>
      </c>
      <c r="BK6424" s="141" t="s">
        <v>7526</v>
      </c>
      <c r="BL6424" s="141" t="s">
        <v>7527</v>
      </c>
      <c r="BM6424" s="141">
        <v>46.773919999999997</v>
      </c>
      <c r="BN6424" s="141">
        <v>-71.274760000000001</v>
      </c>
      <c r="BO6424" s="141">
        <v>1963</v>
      </c>
      <c r="BP6424" s="143" t="s">
        <v>23892</v>
      </c>
      <c r="BQ6424" s="143" t="s">
        <v>17560</v>
      </c>
    </row>
    <row r="6425" spans="15:69" x14ac:dyDescent="0.25">
      <c r="O6425" s="225" t="str">
        <f t="shared" si="1311"/>
        <v/>
      </c>
      <c r="BF6425" s="141">
        <v>23027</v>
      </c>
      <c r="BG6425" s="142" t="s">
        <v>7536</v>
      </c>
      <c r="BH6425" s="141" t="s">
        <v>478</v>
      </c>
      <c r="BI6425" s="141" t="s">
        <v>1268</v>
      </c>
      <c r="BJ6425" s="141" t="s">
        <v>7529</v>
      </c>
      <c r="BK6425" s="141" t="s">
        <v>7530</v>
      </c>
      <c r="BL6425" s="141" t="s">
        <v>7531</v>
      </c>
      <c r="BM6425" s="141">
        <v>46.768880000000003</v>
      </c>
      <c r="BN6425" s="141">
        <v>-71.266940000000005</v>
      </c>
      <c r="BO6425" s="141">
        <v>1954</v>
      </c>
      <c r="BP6425" s="143" t="s">
        <v>23892</v>
      </c>
      <c r="BQ6425" s="143" t="s">
        <v>17560</v>
      </c>
    </row>
    <row r="6426" spans="15:69" x14ac:dyDescent="0.25">
      <c r="O6426" s="225" t="str">
        <f t="shared" si="1311"/>
        <v/>
      </c>
      <c r="BF6426" s="141">
        <v>23027</v>
      </c>
      <c r="BG6426" s="142" t="s">
        <v>7539</v>
      </c>
      <c r="BH6426" s="141" t="s">
        <v>478</v>
      </c>
      <c r="BI6426" s="141" t="s">
        <v>1268</v>
      </c>
      <c r="BJ6426" s="141" t="s">
        <v>7533</v>
      </c>
      <c r="BK6426" s="141" t="s">
        <v>7534</v>
      </c>
      <c r="BL6426" s="141" t="s">
        <v>7535</v>
      </c>
      <c r="BM6426" s="141">
        <v>46.756410000000002</v>
      </c>
      <c r="BN6426" s="141">
        <v>-71.338440000000006</v>
      </c>
      <c r="BO6426" s="141">
        <v>1994</v>
      </c>
      <c r="BP6426" s="143" t="s">
        <v>23892</v>
      </c>
      <c r="BQ6426" s="143" t="s">
        <v>17560</v>
      </c>
    </row>
    <row r="6427" spans="15:69" x14ac:dyDescent="0.25">
      <c r="O6427" s="225" t="str">
        <f t="shared" si="1311"/>
        <v/>
      </c>
      <c r="BF6427" s="141">
        <v>23027</v>
      </c>
      <c r="BG6427" s="142" t="s">
        <v>7543</v>
      </c>
      <c r="BH6427" s="141" t="s">
        <v>478</v>
      </c>
      <c r="BI6427" s="141" t="s">
        <v>1268</v>
      </c>
      <c r="BJ6427" s="141" t="s">
        <v>7537</v>
      </c>
      <c r="BK6427" s="141" t="s">
        <v>7538</v>
      </c>
      <c r="BL6427" s="141" t="s">
        <v>7531</v>
      </c>
      <c r="BM6427" s="141">
        <v>46.74973</v>
      </c>
      <c r="BN6427" s="141">
        <v>-71.330560000000006</v>
      </c>
      <c r="BO6427" s="141">
        <v>2005</v>
      </c>
      <c r="BP6427" s="143" t="s">
        <v>23892</v>
      </c>
      <c r="BQ6427" s="143" t="s">
        <v>17560</v>
      </c>
    </row>
    <row r="6428" spans="15:69" x14ac:dyDescent="0.25">
      <c r="O6428" s="225" t="str">
        <f t="shared" si="1311"/>
        <v/>
      </c>
      <c r="BF6428" s="141">
        <v>23027</v>
      </c>
      <c r="BG6428" s="142" t="s">
        <v>7546</v>
      </c>
      <c r="BH6428" s="141" t="s">
        <v>478</v>
      </c>
      <c r="BI6428" s="141" t="s">
        <v>1268</v>
      </c>
      <c r="BJ6428" s="141" t="s">
        <v>7540</v>
      </c>
      <c r="BK6428" s="141" t="s">
        <v>7541</v>
      </c>
      <c r="BL6428" s="141" t="s">
        <v>7542</v>
      </c>
      <c r="BM6428" s="141">
        <v>46.783169999999998</v>
      </c>
      <c r="BN6428" s="141">
        <v>-71.285899999999998</v>
      </c>
      <c r="BO6428" s="141">
        <v>2013</v>
      </c>
      <c r="BP6428" s="143" t="s">
        <v>23892</v>
      </c>
      <c r="BQ6428" s="143" t="s">
        <v>17560</v>
      </c>
    </row>
    <row r="6429" spans="15:69" x14ac:dyDescent="0.25">
      <c r="O6429" s="225" t="str">
        <f t="shared" si="1311"/>
        <v/>
      </c>
      <c r="BF6429" s="141">
        <v>23027</v>
      </c>
      <c r="BG6429" s="142" t="s">
        <v>7550</v>
      </c>
      <c r="BH6429" s="141" t="s">
        <v>478</v>
      </c>
      <c r="BI6429" s="141" t="s">
        <v>1268</v>
      </c>
      <c r="BJ6429" s="141" t="s">
        <v>7544</v>
      </c>
      <c r="BK6429" s="141" t="s">
        <v>7545</v>
      </c>
      <c r="BL6429" s="141" t="s">
        <v>6876</v>
      </c>
      <c r="BM6429" s="141">
        <v>46.798009999999998</v>
      </c>
      <c r="BN6429" s="141">
        <v>-71.219220000000007</v>
      </c>
      <c r="BO6429" s="141">
        <v>1915</v>
      </c>
      <c r="BP6429" s="143" t="s">
        <v>23892</v>
      </c>
      <c r="BQ6429" s="143" t="s">
        <v>17560</v>
      </c>
    </row>
    <row r="6430" spans="15:69" x14ac:dyDescent="0.25">
      <c r="O6430" s="225" t="str">
        <f t="shared" si="1311"/>
        <v/>
      </c>
      <c r="BF6430" s="141">
        <v>23027</v>
      </c>
      <c r="BG6430" s="142" t="s">
        <v>7553</v>
      </c>
      <c r="BH6430" s="141" t="s">
        <v>478</v>
      </c>
      <c r="BI6430" s="141" t="s">
        <v>1268</v>
      </c>
      <c r="BJ6430" s="141" t="s">
        <v>7547</v>
      </c>
      <c r="BK6430" s="141" t="s">
        <v>7548</v>
      </c>
      <c r="BL6430" s="141" t="s">
        <v>7549</v>
      </c>
      <c r="BM6430" s="141">
        <v>46.820010000000003</v>
      </c>
      <c r="BN6430" s="141">
        <v>-71.212360000000004</v>
      </c>
      <c r="BO6430" s="141">
        <v>1988</v>
      </c>
      <c r="BP6430" s="143" t="s">
        <v>23892</v>
      </c>
      <c r="BQ6430" s="143" t="s">
        <v>17560</v>
      </c>
    </row>
    <row r="6431" spans="15:69" x14ac:dyDescent="0.25">
      <c r="O6431" s="225" t="str">
        <f t="shared" si="1311"/>
        <v/>
      </c>
      <c r="BF6431" s="141">
        <v>23027</v>
      </c>
      <c r="BG6431" s="142" t="s">
        <v>7556</v>
      </c>
      <c r="BH6431" s="141" t="s">
        <v>478</v>
      </c>
      <c r="BI6431" s="141" t="s">
        <v>1268</v>
      </c>
      <c r="BJ6431" s="141" t="s">
        <v>7551</v>
      </c>
      <c r="BK6431" s="141" t="s">
        <v>7552</v>
      </c>
      <c r="BL6431" s="141" t="s">
        <v>7527</v>
      </c>
      <c r="BM6431" s="141">
        <v>46.777830000000002</v>
      </c>
      <c r="BN6431" s="141">
        <v>-71.267060000000001</v>
      </c>
      <c r="BO6431" s="141">
        <v>1950</v>
      </c>
      <c r="BP6431" s="143" t="s">
        <v>23892</v>
      </c>
      <c r="BQ6431" s="143" t="s">
        <v>17560</v>
      </c>
    </row>
    <row r="6432" spans="15:69" x14ac:dyDescent="0.25">
      <c r="O6432" s="225" t="str">
        <f t="shared" si="1311"/>
        <v/>
      </c>
      <c r="BF6432" s="141">
        <v>23027</v>
      </c>
      <c r="BG6432" s="142" t="s">
        <v>7558</v>
      </c>
      <c r="BH6432" s="141" t="s">
        <v>478</v>
      </c>
      <c r="BI6432" s="141" t="s">
        <v>1268</v>
      </c>
      <c r="BJ6432" s="141" t="s">
        <v>7554</v>
      </c>
      <c r="BK6432" s="141" t="s">
        <v>7555</v>
      </c>
      <c r="BL6432" s="141"/>
      <c r="BM6432" s="141">
        <v>46.773589999999999</v>
      </c>
      <c r="BN6432" s="141">
        <v>-71.248760000000004</v>
      </c>
      <c r="BO6432" s="141">
        <v>1960</v>
      </c>
      <c r="BP6432" s="143" t="s">
        <v>23892</v>
      </c>
      <c r="BQ6432" s="143" t="s">
        <v>17560</v>
      </c>
    </row>
    <row r="6433" spans="15:69" x14ac:dyDescent="0.25">
      <c r="O6433" s="225" t="str">
        <f t="shared" si="1311"/>
        <v/>
      </c>
      <c r="BF6433" s="141">
        <v>23027</v>
      </c>
      <c r="BG6433" s="142" t="s">
        <v>7561</v>
      </c>
      <c r="BH6433" s="141" t="s">
        <v>478</v>
      </c>
      <c r="BI6433" s="141" t="s">
        <v>1268</v>
      </c>
      <c r="BJ6433" s="141"/>
      <c r="BK6433" s="141" t="s">
        <v>7557</v>
      </c>
      <c r="BL6433" s="141" t="s">
        <v>7527</v>
      </c>
      <c r="BM6433" s="141">
        <v>46.788409999999999</v>
      </c>
      <c r="BN6433" s="141">
        <v>-71.247529999999998</v>
      </c>
      <c r="BO6433" s="141">
        <v>1940</v>
      </c>
      <c r="BP6433" s="143" t="s">
        <v>23892</v>
      </c>
      <c r="BQ6433" s="143" t="s">
        <v>17560</v>
      </c>
    </row>
    <row r="6434" spans="15:69" x14ac:dyDescent="0.25">
      <c r="O6434" s="225" t="str">
        <f t="shared" si="1311"/>
        <v/>
      </c>
      <c r="BF6434" s="141">
        <v>23027</v>
      </c>
      <c r="BG6434" s="142" t="s">
        <v>7564</v>
      </c>
      <c r="BH6434" s="141" t="s">
        <v>478</v>
      </c>
      <c r="BI6434" s="141" t="s">
        <v>1268</v>
      </c>
      <c r="BJ6434" s="141" t="s">
        <v>7559</v>
      </c>
      <c r="BK6434" s="141" t="s">
        <v>7560</v>
      </c>
      <c r="BL6434" s="141" t="s">
        <v>7527</v>
      </c>
      <c r="BM6434" s="141">
        <v>46.782060000000001</v>
      </c>
      <c r="BN6434" s="141">
        <v>-71.259960000000007</v>
      </c>
      <c r="BO6434" s="141">
        <v>1945</v>
      </c>
      <c r="BP6434" s="143" t="s">
        <v>23892</v>
      </c>
      <c r="BQ6434" s="143" t="s">
        <v>17560</v>
      </c>
    </row>
    <row r="6435" spans="15:69" x14ac:dyDescent="0.25">
      <c r="O6435" s="225" t="str">
        <f t="shared" si="1311"/>
        <v/>
      </c>
      <c r="BF6435" s="141">
        <v>23027</v>
      </c>
      <c r="BG6435" s="142" t="s">
        <v>7568</v>
      </c>
      <c r="BH6435" s="141" t="s">
        <v>478</v>
      </c>
      <c r="BI6435" s="141" t="s">
        <v>1268</v>
      </c>
      <c r="BJ6435" s="141" t="s">
        <v>7562</v>
      </c>
      <c r="BK6435" s="141" t="s">
        <v>7563</v>
      </c>
      <c r="BL6435" s="141" t="s">
        <v>6078</v>
      </c>
      <c r="BM6435" s="141">
        <v>46.791069999999998</v>
      </c>
      <c r="BN6435" s="141">
        <v>-71.263509999999997</v>
      </c>
      <c r="BO6435" s="141">
        <v>1957</v>
      </c>
      <c r="BP6435" s="143" t="s">
        <v>23892</v>
      </c>
      <c r="BQ6435" s="143" t="s">
        <v>17560</v>
      </c>
    </row>
    <row r="6436" spans="15:69" x14ac:dyDescent="0.25">
      <c r="O6436" s="225" t="str">
        <f t="shared" si="1311"/>
        <v/>
      </c>
      <c r="BF6436" s="141">
        <v>23027</v>
      </c>
      <c r="BG6436" s="142" t="s">
        <v>7571</v>
      </c>
      <c r="BH6436" s="141" t="s">
        <v>478</v>
      </c>
      <c r="BI6436" s="141" t="s">
        <v>1268</v>
      </c>
      <c r="BJ6436" s="141" t="s">
        <v>7565</v>
      </c>
      <c r="BK6436" s="141" t="s">
        <v>7566</v>
      </c>
      <c r="BL6436" s="141" t="s">
        <v>7567</v>
      </c>
      <c r="BM6436" s="141">
        <v>46.764159999999997</v>
      </c>
      <c r="BN6436" s="141">
        <v>-71.268619999999999</v>
      </c>
      <c r="BO6436" s="141">
        <v>1998</v>
      </c>
      <c r="BP6436" s="143" t="s">
        <v>23892</v>
      </c>
      <c r="BQ6436" s="143" t="s">
        <v>17560</v>
      </c>
    </row>
    <row r="6437" spans="15:69" x14ac:dyDescent="0.25">
      <c r="O6437" s="225" t="str">
        <f t="shared" si="1311"/>
        <v/>
      </c>
      <c r="BF6437" s="141">
        <v>23027</v>
      </c>
      <c r="BG6437" s="142" t="s">
        <v>7574</v>
      </c>
      <c r="BH6437" s="141" t="s">
        <v>478</v>
      </c>
      <c r="BI6437" s="141" t="s">
        <v>1268</v>
      </c>
      <c r="BJ6437" s="141" t="s">
        <v>7569</v>
      </c>
      <c r="BK6437" s="141" t="s">
        <v>7570</v>
      </c>
      <c r="BL6437" s="141" t="s">
        <v>7542</v>
      </c>
      <c r="BM6437" s="141">
        <v>46.770119999999999</v>
      </c>
      <c r="BN6437" s="141">
        <v>-71.306150000000002</v>
      </c>
      <c r="BO6437" s="141">
        <v>1979</v>
      </c>
      <c r="BP6437" s="143" t="s">
        <v>23892</v>
      </c>
      <c r="BQ6437" s="143" t="s">
        <v>17560</v>
      </c>
    </row>
    <row r="6438" spans="15:69" x14ac:dyDescent="0.25">
      <c r="O6438" s="225" t="str">
        <f t="shared" si="1311"/>
        <v/>
      </c>
      <c r="BF6438" s="141">
        <v>23027</v>
      </c>
      <c r="BG6438" s="142" t="s">
        <v>7578</v>
      </c>
      <c r="BH6438" s="141" t="s">
        <v>478</v>
      </c>
      <c r="BI6438" s="141" t="s">
        <v>1268</v>
      </c>
      <c r="BJ6438" s="141" t="s">
        <v>7572</v>
      </c>
      <c r="BK6438" s="141" t="s">
        <v>7573</v>
      </c>
      <c r="BL6438" s="141" t="s">
        <v>7542</v>
      </c>
      <c r="BM6438" s="141">
        <v>46.757399999999997</v>
      </c>
      <c r="BN6438" s="141">
        <v>-71.337180000000004</v>
      </c>
      <c r="BO6438" s="141">
        <v>1979</v>
      </c>
      <c r="BP6438" s="143" t="s">
        <v>23892</v>
      </c>
      <c r="BQ6438" s="143" t="s">
        <v>17560</v>
      </c>
    </row>
    <row r="6439" spans="15:69" x14ac:dyDescent="0.25">
      <c r="O6439" s="225" t="str">
        <f t="shared" si="1311"/>
        <v/>
      </c>
      <c r="BF6439" s="141">
        <v>23027</v>
      </c>
      <c r="BG6439" s="142" t="s">
        <v>7581</v>
      </c>
      <c r="BH6439" s="141" t="s">
        <v>478</v>
      </c>
      <c r="BI6439" s="141" t="s">
        <v>1268</v>
      </c>
      <c r="BJ6439" s="141" t="s">
        <v>7575</v>
      </c>
      <c r="BK6439" s="141" t="s">
        <v>7576</v>
      </c>
      <c r="BL6439" s="141" t="s">
        <v>7577</v>
      </c>
      <c r="BM6439" s="141">
        <v>46.767659999999999</v>
      </c>
      <c r="BN6439" s="141">
        <v>-71.338170000000005</v>
      </c>
      <c r="BO6439" s="141">
        <v>2009</v>
      </c>
      <c r="BP6439" s="143" t="s">
        <v>23892</v>
      </c>
      <c r="BQ6439" s="143" t="s">
        <v>17560</v>
      </c>
    </row>
    <row r="6440" spans="15:69" x14ac:dyDescent="0.25">
      <c r="O6440" s="225" t="str">
        <f t="shared" si="1311"/>
        <v/>
      </c>
      <c r="BF6440" s="141">
        <v>23027</v>
      </c>
      <c r="BG6440" s="142" t="s">
        <v>7584</v>
      </c>
      <c r="BH6440" s="141" t="s">
        <v>478</v>
      </c>
      <c r="BI6440" s="141" t="s">
        <v>1268</v>
      </c>
      <c r="BJ6440" s="141" t="s">
        <v>7579</v>
      </c>
      <c r="BK6440" s="141" t="s">
        <v>7580</v>
      </c>
      <c r="BL6440" s="141" t="s">
        <v>6629</v>
      </c>
      <c r="BM6440" s="141">
        <v>46.769390000000001</v>
      </c>
      <c r="BN6440" s="141">
        <v>-71.336129999999997</v>
      </c>
      <c r="BO6440" s="141">
        <v>2009</v>
      </c>
      <c r="BP6440" s="143" t="s">
        <v>23892</v>
      </c>
      <c r="BQ6440" s="143" t="s">
        <v>17560</v>
      </c>
    </row>
    <row r="6441" spans="15:69" x14ac:dyDescent="0.25">
      <c r="O6441" s="225" t="str">
        <f t="shared" si="1311"/>
        <v/>
      </c>
      <c r="BF6441" s="141">
        <v>23027</v>
      </c>
      <c r="BG6441" s="142" t="s">
        <v>7587</v>
      </c>
      <c r="BH6441" s="141" t="s">
        <v>478</v>
      </c>
      <c r="BI6441" s="141" t="s">
        <v>1268</v>
      </c>
      <c r="BJ6441" s="141" t="s">
        <v>7582</v>
      </c>
      <c r="BK6441" s="141" t="s">
        <v>7583</v>
      </c>
      <c r="BL6441" s="141" t="s">
        <v>1874</v>
      </c>
      <c r="BM6441" s="141">
        <v>46.793640000000003</v>
      </c>
      <c r="BN6441" s="141">
        <v>-71.289169999999999</v>
      </c>
      <c r="BO6441" s="141">
        <v>2010</v>
      </c>
      <c r="BP6441" s="143" t="s">
        <v>23892</v>
      </c>
      <c r="BQ6441" s="143" t="s">
        <v>17560</v>
      </c>
    </row>
    <row r="6442" spans="15:69" x14ac:dyDescent="0.25">
      <c r="O6442" s="225" t="str">
        <f t="shared" si="1311"/>
        <v/>
      </c>
      <c r="BF6442" s="141">
        <v>23027</v>
      </c>
      <c r="BG6442" s="142" t="s">
        <v>7591</v>
      </c>
      <c r="BH6442" s="141" t="s">
        <v>478</v>
      </c>
      <c r="BI6442" s="141" t="s">
        <v>1268</v>
      </c>
      <c r="BJ6442" s="141" t="s">
        <v>7585</v>
      </c>
      <c r="BK6442" s="141" t="s">
        <v>7586</v>
      </c>
      <c r="BL6442" s="141" t="s">
        <v>1874</v>
      </c>
      <c r="BM6442" s="141">
        <v>46.79365</v>
      </c>
      <c r="BN6442" s="141">
        <v>-71.289240000000007</v>
      </c>
      <c r="BO6442" s="141">
        <v>2010</v>
      </c>
      <c r="BP6442" s="143" t="s">
        <v>23892</v>
      </c>
      <c r="BQ6442" s="143" t="s">
        <v>17560</v>
      </c>
    </row>
    <row r="6443" spans="15:69" x14ac:dyDescent="0.25">
      <c r="O6443" s="225" t="str">
        <f t="shared" si="1311"/>
        <v/>
      </c>
      <c r="BF6443" s="141">
        <v>23027</v>
      </c>
      <c r="BG6443" s="142" t="s">
        <v>7594</v>
      </c>
      <c r="BH6443" s="141" t="s">
        <v>478</v>
      </c>
      <c r="BI6443" s="141" t="s">
        <v>1268</v>
      </c>
      <c r="BJ6443" s="141" t="s">
        <v>7588</v>
      </c>
      <c r="BK6443" s="141" t="s">
        <v>7589</v>
      </c>
      <c r="BL6443" s="141" t="s">
        <v>7590</v>
      </c>
      <c r="BM6443" s="141">
        <v>46.793880000000001</v>
      </c>
      <c r="BN6443" s="141">
        <v>-71.287930000000003</v>
      </c>
      <c r="BO6443" s="141">
        <v>2010</v>
      </c>
      <c r="BP6443" s="143" t="s">
        <v>23892</v>
      </c>
      <c r="BQ6443" s="143" t="s">
        <v>17560</v>
      </c>
    </row>
    <row r="6444" spans="15:69" x14ac:dyDescent="0.25">
      <c r="O6444" s="225" t="str">
        <f t="shared" si="1311"/>
        <v/>
      </c>
      <c r="BF6444" s="141">
        <v>23027</v>
      </c>
      <c r="BG6444" s="142" t="s">
        <v>7597</v>
      </c>
      <c r="BH6444" s="141" t="s">
        <v>478</v>
      </c>
      <c r="BI6444" s="141" t="s">
        <v>1268</v>
      </c>
      <c r="BJ6444" s="141" t="s">
        <v>7592</v>
      </c>
      <c r="BK6444" s="141" t="s">
        <v>7593</v>
      </c>
      <c r="BL6444" s="141" t="s">
        <v>7520</v>
      </c>
      <c r="BM6444" s="141">
        <v>46.795929999999998</v>
      </c>
      <c r="BN6444" s="141">
        <v>-71.265720000000002</v>
      </c>
      <c r="BO6444" s="141">
        <v>2009</v>
      </c>
      <c r="BP6444" s="143" t="s">
        <v>23892</v>
      </c>
      <c r="BQ6444" s="143" t="s">
        <v>17560</v>
      </c>
    </row>
    <row r="6445" spans="15:69" x14ac:dyDescent="0.25">
      <c r="O6445" s="225" t="str">
        <f t="shared" si="1311"/>
        <v/>
      </c>
      <c r="BF6445" s="141">
        <v>23027</v>
      </c>
      <c r="BG6445" s="142" t="s">
        <v>7600</v>
      </c>
      <c r="BH6445" s="141" t="s">
        <v>478</v>
      </c>
      <c r="BI6445" s="141" t="s">
        <v>1268</v>
      </c>
      <c r="BJ6445" s="141" t="s">
        <v>7595</v>
      </c>
      <c r="BK6445" s="141" t="s">
        <v>7596</v>
      </c>
      <c r="BL6445" s="141" t="s">
        <v>7520</v>
      </c>
      <c r="BM6445" s="141">
        <v>46.798430000000003</v>
      </c>
      <c r="BN6445" s="141">
        <v>-71.258430000000004</v>
      </c>
      <c r="BO6445" s="141">
        <v>2010</v>
      </c>
      <c r="BP6445" s="143" t="s">
        <v>23892</v>
      </c>
      <c r="BQ6445" s="143" t="s">
        <v>17560</v>
      </c>
    </row>
    <row r="6446" spans="15:69" x14ac:dyDescent="0.25">
      <c r="O6446" s="225" t="str">
        <f t="shared" si="1311"/>
        <v/>
      </c>
      <c r="BF6446" s="141">
        <v>23027</v>
      </c>
      <c r="BG6446" s="142" t="s">
        <v>7603</v>
      </c>
      <c r="BH6446" s="141" t="s">
        <v>478</v>
      </c>
      <c r="BI6446" s="141" t="s">
        <v>1268</v>
      </c>
      <c r="BJ6446" s="141" t="s">
        <v>7598</v>
      </c>
      <c r="BK6446" s="141" t="s">
        <v>7599</v>
      </c>
      <c r="BL6446" s="141" t="s">
        <v>7542</v>
      </c>
      <c r="BM6446" s="141">
        <v>46.782919999999997</v>
      </c>
      <c r="BN6446" s="141">
        <v>-71.286280000000005</v>
      </c>
      <c r="BO6446" s="141">
        <v>1972</v>
      </c>
      <c r="BP6446" s="143" t="s">
        <v>23892</v>
      </c>
      <c r="BQ6446" s="143" t="s">
        <v>17560</v>
      </c>
    </row>
    <row r="6447" spans="15:69" x14ac:dyDescent="0.25">
      <c r="O6447" s="225" t="str">
        <f t="shared" si="1311"/>
        <v/>
      </c>
      <c r="BF6447" s="141">
        <v>23027</v>
      </c>
      <c r="BG6447" s="142" t="s">
        <v>7606</v>
      </c>
      <c r="BH6447" s="141" t="s">
        <v>478</v>
      </c>
      <c r="BI6447" s="141" t="s">
        <v>1268</v>
      </c>
      <c r="BJ6447" s="141" t="s">
        <v>7601</v>
      </c>
      <c r="BK6447" s="141" t="s">
        <v>7602</v>
      </c>
      <c r="BL6447" s="141" t="s">
        <v>7542</v>
      </c>
      <c r="BM6447" s="141">
        <v>46.774450000000002</v>
      </c>
      <c r="BN6447" s="141">
        <v>-71.299440000000004</v>
      </c>
      <c r="BO6447" s="141">
        <v>1954</v>
      </c>
      <c r="BP6447" s="143" t="s">
        <v>23892</v>
      </c>
      <c r="BQ6447" s="143" t="s">
        <v>17560</v>
      </c>
    </row>
    <row r="6448" spans="15:69" x14ac:dyDescent="0.25">
      <c r="O6448" s="225" t="str">
        <f t="shared" si="1311"/>
        <v/>
      </c>
      <c r="BF6448" s="141">
        <v>23027</v>
      </c>
      <c r="BG6448" s="142" t="s">
        <v>7610</v>
      </c>
      <c r="BH6448" s="141" t="s">
        <v>478</v>
      </c>
      <c r="BI6448" s="141" t="s">
        <v>1268</v>
      </c>
      <c r="BJ6448" s="141" t="s">
        <v>7604</v>
      </c>
      <c r="BK6448" s="141" t="s">
        <v>7605</v>
      </c>
      <c r="BL6448" s="141" t="s">
        <v>7542</v>
      </c>
      <c r="BM6448" s="141">
        <v>46.774720000000002</v>
      </c>
      <c r="BN6448" s="141">
        <v>-71.300529999999995</v>
      </c>
      <c r="BO6448" s="141">
        <v>2011</v>
      </c>
      <c r="BP6448" s="143" t="s">
        <v>23892</v>
      </c>
      <c r="BQ6448" s="143" t="s">
        <v>17560</v>
      </c>
    </row>
    <row r="6449" spans="15:69" x14ac:dyDescent="0.25">
      <c r="O6449" s="225" t="str">
        <f t="shared" si="1311"/>
        <v/>
      </c>
      <c r="BF6449" s="141">
        <v>23027</v>
      </c>
      <c r="BG6449" s="142" t="s">
        <v>7614</v>
      </c>
      <c r="BH6449" s="141" t="s">
        <v>478</v>
      </c>
      <c r="BI6449" s="141" t="s">
        <v>1268</v>
      </c>
      <c r="BJ6449" s="141" t="s">
        <v>7607</v>
      </c>
      <c r="BK6449" s="141" t="s">
        <v>7608</v>
      </c>
      <c r="BL6449" s="141" t="s">
        <v>7609</v>
      </c>
      <c r="BM6449" s="141">
        <v>46.77516</v>
      </c>
      <c r="BN6449" s="141">
        <v>-71.299909999999997</v>
      </c>
      <c r="BO6449" s="141">
        <v>2011</v>
      </c>
      <c r="BP6449" s="143" t="s">
        <v>23892</v>
      </c>
      <c r="BQ6449" s="143" t="s">
        <v>17560</v>
      </c>
    </row>
    <row r="6450" spans="15:69" x14ac:dyDescent="0.25">
      <c r="O6450" s="225" t="str">
        <f t="shared" si="1311"/>
        <v/>
      </c>
      <c r="BF6450" s="141">
        <v>23027</v>
      </c>
      <c r="BG6450" s="142" t="s">
        <v>7683</v>
      </c>
      <c r="BH6450" s="141" t="s">
        <v>478</v>
      </c>
      <c r="BI6450" s="141" t="s">
        <v>1268</v>
      </c>
      <c r="BJ6450" s="141" t="s">
        <v>7678</v>
      </c>
      <c r="BK6450" s="141" t="s">
        <v>7679</v>
      </c>
      <c r="BL6450" s="141" t="s">
        <v>7531</v>
      </c>
      <c r="BM6450" s="141">
        <v>46.762900000000002</v>
      </c>
      <c r="BN6450" s="141">
        <v>-71.282539999999997</v>
      </c>
      <c r="BO6450" s="141">
        <v>1954</v>
      </c>
      <c r="BP6450" s="143" t="s">
        <v>23892</v>
      </c>
      <c r="BQ6450" s="143" t="s">
        <v>17560</v>
      </c>
    </row>
    <row r="6451" spans="15:69" x14ac:dyDescent="0.25">
      <c r="O6451" s="225" t="str">
        <f t="shared" si="1311"/>
        <v/>
      </c>
      <c r="BF6451" s="141">
        <v>23027</v>
      </c>
      <c r="BG6451" s="142" t="s">
        <v>7686</v>
      </c>
      <c r="BH6451" s="141" t="s">
        <v>478</v>
      </c>
      <c r="BI6451" s="141" t="s">
        <v>1268</v>
      </c>
      <c r="BJ6451" s="141" t="s">
        <v>7681</v>
      </c>
      <c r="BK6451" s="141" t="s">
        <v>7682</v>
      </c>
      <c r="BL6451" s="141" t="s">
        <v>7542</v>
      </c>
      <c r="BM6451" s="141">
        <v>46.774470000000001</v>
      </c>
      <c r="BN6451" s="141">
        <v>-71.299409999999995</v>
      </c>
      <c r="BO6451" s="141">
        <v>2006</v>
      </c>
      <c r="BP6451" s="143" t="s">
        <v>23892</v>
      </c>
      <c r="BQ6451" s="143" t="s">
        <v>17560</v>
      </c>
    </row>
    <row r="6452" spans="15:69" x14ac:dyDescent="0.25">
      <c r="O6452" s="225" t="str">
        <f t="shared" si="1311"/>
        <v/>
      </c>
      <c r="BF6452" s="141">
        <v>23027</v>
      </c>
      <c r="BG6452" s="142" t="s">
        <v>7689</v>
      </c>
      <c r="BH6452" s="141" t="s">
        <v>478</v>
      </c>
      <c r="BI6452" s="141" t="s">
        <v>1268</v>
      </c>
      <c r="BJ6452" s="141" t="s">
        <v>7684</v>
      </c>
      <c r="BK6452" s="141" t="s">
        <v>7685</v>
      </c>
      <c r="BL6452" s="141" t="s">
        <v>7542</v>
      </c>
      <c r="BM6452" s="141">
        <v>46.777290000000001</v>
      </c>
      <c r="BN6452" s="141">
        <v>-71.295429999999996</v>
      </c>
      <c r="BO6452" s="141">
        <v>1962</v>
      </c>
      <c r="BP6452" s="143" t="s">
        <v>23892</v>
      </c>
      <c r="BQ6452" s="143" t="s">
        <v>17560</v>
      </c>
    </row>
    <row r="6453" spans="15:69" x14ac:dyDescent="0.25">
      <c r="O6453" s="225" t="str">
        <f t="shared" si="1311"/>
        <v/>
      </c>
      <c r="BF6453" s="141">
        <v>23027</v>
      </c>
      <c r="BG6453" s="142" t="s">
        <v>7693</v>
      </c>
      <c r="BH6453" s="141" t="s">
        <v>478</v>
      </c>
      <c r="BI6453" s="141" t="s">
        <v>1268</v>
      </c>
      <c r="BJ6453" s="141" t="s">
        <v>7687</v>
      </c>
      <c r="BK6453" s="141" t="s">
        <v>7688</v>
      </c>
      <c r="BL6453" s="141" t="s">
        <v>7542</v>
      </c>
      <c r="BM6453" s="141">
        <v>46.779949999999999</v>
      </c>
      <c r="BN6453" s="141">
        <v>-71.291139999999999</v>
      </c>
      <c r="BO6453" s="141">
        <v>1961</v>
      </c>
      <c r="BP6453" s="143" t="s">
        <v>23892</v>
      </c>
      <c r="BQ6453" s="143" t="s">
        <v>17560</v>
      </c>
    </row>
    <row r="6454" spans="15:69" x14ac:dyDescent="0.25">
      <c r="O6454" s="225" t="str">
        <f t="shared" si="1311"/>
        <v/>
      </c>
      <c r="BF6454" s="141">
        <v>23027</v>
      </c>
      <c r="BG6454" s="142" t="s">
        <v>7696</v>
      </c>
      <c r="BH6454" s="141" t="s">
        <v>478</v>
      </c>
      <c r="BI6454" s="141" t="s">
        <v>1268</v>
      </c>
      <c r="BJ6454" s="141" t="s">
        <v>7690</v>
      </c>
      <c r="BK6454" s="141" t="s">
        <v>7691</v>
      </c>
      <c r="BL6454" s="141" t="s">
        <v>7692</v>
      </c>
      <c r="BM6454" s="141">
        <v>46.762500000000003</v>
      </c>
      <c r="BN6454" s="141">
        <v>-71.340109999999996</v>
      </c>
      <c r="BO6454" s="141">
        <v>1992</v>
      </c>
      <c r="BP6454" s="143" t="s">
        <v>23892</v>
      </c>
      <c r="BQ6454" s="143" t="s">
        <v>17560</v>
      </c>
    </row>
    <row r="6455" spans="15:69" x14ac:dyDescent="0.25">
      <c r="O6455" s="225" t="str">
        <f t="shared" si="1311"/>
        <v/>
      </c>
      <c r="BF6455" s="141">
        <v>23027</v>
      </c>
      <c r="BG6455" s="142" t="s">
        <v>7700</v>
      </c>
      <c r="BH6455" s="141" t="s">
        <v>478</v>
      </c>
      <c r="BI6455" s="141" t="s">
        <v>1268</v>
      </c>
      <c r="BJ6455" s="141" t="s">
        <v>7694</v>
      </c>
      <c r="BK6455" s="141" t="s">
        <v>7695</v>
      </c>
      <c r="BL6455" s="141" t="s">
        <v>7692</v>
      </c>
      <c r="BM6455" s="141">
        <v>46.770519999999998</v>
      </c>
      <c r="BN6455" s="141">
        <v>-71.3352</v>
      </c>
      <c r="BO6455" s="141">
        <v>1992</v>
      </c>
      <c r="BP6455" s="143" t="s">
        <v>23892</v>
      </c>
      <c r="BQ6455" s="143" t="s">
        <v>17560</v>
      </c>
    </row>
    <row r="6456" spans="15:69" x14ac:dyDescent="0.25">
      <c r="O6456" s="225" t="str">
        <f t="shared" si="1311"/>
        <v/>
      </c>
      <c r="BF6456" s="141">
        <v>23027</v>
      </c>
      <c r="BG6456" s="142" t="s">
        <v>7703</v>
      </c>
      <c r="BH6456" s="141" t="s">
        <v>478</v>
      </c>
      <c r="BI6456" s="141" t="s">
        <v>1268</v>
      </c>
      <c r="BJ6456" s="141" t="s">
        <v>7697</v>
      </c>
      <c r="BK6456" s="141" t="s">
        <v>7698</v>
      </c>
      <c r="BL6456" s="141" t="s">
        <v>7699</v>
      </c>
      <c r="BM6456" s="141">
        <v>46.778480000000002</v>
      </c>
      <c r="BN6456" s="141">
        <v>-71.32835</v>
      </c>
      <c r="BO6456" s="141">
        <v>1976</v>
      </c>
      <c r="BP6456" s="143" t="s">
        <v>23892</v>
      </c>
      <c r="BQ6456" s="143" t="s">
        <v>17560</v>
      </c>
    </row>
    <row r="6457" spans="15:69" x14ac:dyDescent="0.25">
      <c r="O6457" s="225" t="str">
        <f t="shared" si="1311"/>
        <v/>
      </c>
      <c r="BF6457" s="141">
        <v>23027</v>
      </c>
      <c r="BG6457" s="142" t="s">
        <v>7707</v>
      </c>
      <c r="BH6457" s="141" t="s">
        <v>478</v>
      </c>
      <c r="BI6457" s="141" t="s">
        <v>1268</v>
      </c>
      <c r="BJ6457" s="141" t="s">
        <v>7701</v>
      </c>
      <c r="BK6457" s="141" t="s">
        <v>7702</v>
      </c>
      <c r="BL6457" s="141"/>
      <c r="BM6457" s="141">
        <v>46.763109999999998</v>
      </c>
      <c r="BN6457" s="141">
        <v>-71.309550000000002</v>
      </c>
      <c r="BO6457" s="141">
        <v>1973</v>
      </c>
      <c r="BP6457" s="143" t="s">
        <v>23892</v>
      </c>
      <c r="BQ6457" s="143" t="s">
        <v>17560</v>
      </c>
    </row>
    <row r="6458" spans="15:69" x14ac:dyDescent="0.25">
      <c r="O6458" s="225" t="str">
        <f t="shared" si="1311"/>
        <v/>
      </c>
      <c r="BF6458" s="141">
        <v>23027</v>
      </c>
      <c r="BG6458" s="142" t="s">
        <v>7711</v>
      </c>
      <c r="BH6458" s="141" t="s">
        <v>478</v>
      </c>
      <c r="BI6458" s="141" t="s">
        <v>1268</v>
      </c>
      <c r="BJ6458" s="141" t="s">
        <v>7704</v>
      </c>
      <c r="BK6458" s="141" t="s">
        <v>7705</v>
      </c>
      <c r="BL6458" s="141" t="s">
        <v>7706</v>
      </c>
      <c r="BM6458" s="141">
        <v>46.756749999999997</v>
      </c>
      <c r="BN6458" s="141">
        <v>-71.285439999999994</v>
      </c>
      <c r="BO6458" s="141">
        <v>1956</v>
      </c>
      <c r="BP6458" s="143" t="s">
        <v>23892</v>
      </c>
      <c r="BQ6458" s="143" t="s">
        <v>17560</v>
      </c>
    </row>
    <row r="6459" spans="15:69" x14ac:dyDescent="0.25">
      <c r="O6459" s="225" t="str">
        <f t="shared" si="1311"/>
        <v/>
      </c>
      <c r="BF6459" s="141">
        <v>23027</v>
      </c>
      <c r="BG6459" s="142" t="s">
        <v>7714</v>
      </c>
      <c r="BH6459" s="141" t="s">
        <v>478</v>
      </c>
      <c r="BI6459" s="141" t="s">
        <v>1268</v>
      </c>
      <c r="BJ6459" s="141" t="s">
        <v>7708</v>
      </c>
      <c r="BK6459" s="141" t="s">
        <v>7709</v>
      </c>
      <c r="BL6459" s="141" t="s">
        <v>7710</v>
      </c>
      <c r="BM6459" s="141">
        <v>46.780470000000001</v>
      </c>
      <c r="BN6459" s="141">
        <v>-71.299719999999994</v>
      </c>
      <c r="BO6459" s="141">
        <v>1979</v>
      </c>
      <c r="BP6459" s="143" t="s">
        <v>23892</v>
      </c>
      <c r="BQ6459" s="143" t="s">
        <v>17560</v>
      </c>
    </row>
    <row r="6460" spans="15:69" x14ac:dyDescent="0.25">
      <c r="O6460" s="225" t="str">
        <f t="shared" si="1311"/>
        <v/>
      </c>
      <c r="BF6460" s="141">
        <v>23027</v>
      </c>
      <c r="BG6460" s="142" t="s">
        <v>7717</v>
      </c>
      <c r="BH6460" s="141" t="s">
        <v>478</v>
      </c>
      <c r="BI6460" s="141" t="s">
        <v>1268</v>
      </c>
      <c r="BJ6460" s="141" t="s">
        <v>7712</v>
      </c>
      <c r="BK6460" s="141" t="s">
        <v>7713</v>
      </c>
      <c r="BL6460" s="141" t="s">
        <v>7542</v>
      </c>
      <c r="BM6460" s="141">
        <v>46.776020000000003</v>
      </c>
      <c r="BN6460" s="141">
        <v>-71.297039999999996</v>
      </c>
      <c r="BO6460" s="141">
        <v>1979</v>
      </c>
      <c r="BP6460" s="143" t="s">
        <v>23892</v>
      </c>
      <c r="BQ6460" s="143" t="s">
        <v>17560</v>
      </c>
    </row>
    <row r="6461" spans="15:69" x14ac:dyDescent="0.25">
      <c r="O6461" s="225" t="str">
        <f t="shared" si="1311"/>
        <v/>
      </c>
      <c r="BF6461" s="141">
        <v>23027</v>
      </c>
      <c r="BG6461" s="142" t="s">
        <v>7721</v>
      </c>
      <c r="BH6461" s="141" t="s">
        <v>478</v>
      </c>
      <c r="BI6461" s="141" t="s">
        <v>1268</v>
      </c>
      <c r="BJ6461" s="141" t="s">
        <v>7715</v>
      </c>
      <c r="BK6461" s="141" t="s">
        <v>7716</v>
      </c>
      <c r="BL6461" s="141" t="s">
        <v>7527</v>
      </c>
      <c r="BM6461" s="141">
        <v>46.774749999999997</v>
      </c>
      <c r="BN6461" s="141">
        <v>-71.276849999999996</v>
      </c>
      <c r="BO6461" s="141">
        <v>1986</v>
      </c>
      <c r="BP6461" s="143" t="s">
        <v>23892</v>
      </c>
      <c r="BQ6461" s="143" t="s">
        <v>17560</v>
      </c>
    </row>
    <row r="6462" spans="15:69" x14ac:dyDescent="0.25">
      <c r="O6462" s="225" t="str">
        <f t="shared" si="1311"/>
        <v/>
      </c>
      <c r="BF6462" s="141">
        <v>23027</v>
      </c>
      <c r="BG6462" s="142" t="s">
        <v>7725</v>
      </c>
      <c r="BH6462" s="141" t="s">
        <v>478</v>
      </c>
      <c r="BI6462" s="141" t="s">
        <v>1268</v>
      </c>
      <c r="BJ6462" s="141" t="s">
        <v>7718</v>
      </c>
      <c r="BK6462" s="141" t="s">
        <v>7719</v>
      </c>
      <c r="BL6462" s="141" t="s">
        <v>7720</v>
      </c>
      <c r="BM6462" s="141">
        <v>46.771949999999997</v>
      </c>
      <c r="BN6462" s="141">
        <v>-71.280950000000004</v>
      </c>
      <c r="BO6462" s="141">
        <v>1975</v>
      </c>
      <c r="BP6462" s="143" t="s">
        <v>23892</v>
      </c>
      <c r="BQ6462" s="143" t="s">
        <v>17560</v>
      </c>
    </row>
    <row r="6463" spans="15:69" x14ac:dyDescent="0.25">
      <c r="O6463" s="225" t="str">
        <f t="shared" si="1311"/>
        <v/>
      </c>
      <c r="BF6463" s="141">
        <v>23027</v>
      </c>
      <c r="BG6463" s="142" t="s">
        <v>7728</v>
      </c>
      <c r="BH6463" s="141" t="s">
        <v>478</v>
      </c>
      <c r="BI6463" s="141" t="s">
        <v>1268</v>
      </c>
      <c r="BJ6463" s="141" t="s">
        <v>7722</v>
      </c>
      <c r="BK6463" s="141" t="s">
        <v>7723</v>
      </c>
      <c r="BL6463" s="141" t="s">
        <v>7724</v>
      </c>
      <c r="BM6463" s="141">
        <v>46.788890000000002</v>
      </c>
      <c r="BN6463" s="141">
        <v>-71.312610000000006</v>
      </c>
      <c r="BO6463" s="141">
        <v>1968</v>
      </c>
      <c r="BP6463" s="143" t="s">
        <v>23892</v>
      </c>
      <c r="BQ6463" s="143" t="s">
        <v>17560</v>
      </c>
    </row>
    <row r="6464" spans="15:69" x14ac:dyDescent="0.25">
      <c r="O6464" s="225" t="str">
        <f t="shared" si="1311"/>
        <v/>
      </c>
      <c r="BF6464" s="141">
        <v>23027</v>
      </c>
      <c r="BG6464" s="142" t="s">
        <v>7732</v>
      </c>
      <c r="BH6464" s="141" t="s">
        <v>478</v>
      </c>
      <c r="BI6464" s="141" t="s">
        <v>1268</v>
      </c>
      <c r="BJ6464" s="141" t="s">
        <v>7726</v>
      </c>
      <c r="BK6464" s="141" t="s">
        <v>7727</v>
      </c>
      <c r="BL6464" s="141" t="s">
        <v>6633</v>
      </c>
      <c r="BM6464" s="141">
        <v>46.792400000000001</v>
      </c>
      <c r="BN6464" s="141">
        <v>-71.301060000000007</v>
      </c>
      <c r="BO6464" s="141">
        <v>1968</v>
      </c>
      <c r="BP6464" s="143" t="s">
        <v>23892</v>
      </c>
      <c r="BQ6464" s="143" t="s">
        <v>17560</v>
      </c>
    </row>
    <row r="6465" spans="15:69" x14ac:dyDescent="0.25">
      <c r="O6465" s="225" t="str">
        <f t="shared" si="1311"/>
        <v/>
      </c>
      <c r="BF6465" s="141">
        <v>23027</v>
      </c>
      <c r="BG6465" s="142" t="s">
        <v>7736</v>
      </c>
      <c r="BH6465" s="141" t="s">
        <v>478</v>
      </c>
      <c r="BI6465" s="141" t="s">
        <v>1268</v>
      </c>
      <c r="BJ6465" s="141" t="s">
        <v>7729</v>
      </c>
      <c r="BK6465" s="141" t="s">
        <v>7730</v>
      </c>
      <c r="BL6465" s="141" t="s">
        <v>7731</v>
      </c>
      <c r="BM6465" s="141">
        <v>46.784370000000003</v>
      </c>
      <c r="BN6465" s="141">
        <v>-71.287729999999996</v>
      </c>
      <c r="BO6465" s="141">
        <v>1964</v>
      </c>
      <c r="BP6465" s="143" t="s">
        <v>23892</v>
      </c>
      <c r="BQ6465" s="143" t="s">
        <v>17560</v>
      </c>
    </row>
    <row r="6466" spans="15:69" x14ac:dyDescent="0.25">
      <c r="O6466" s="225" t="str">
        <f t="shared" si="1311"/>
        <v/>
      </c>
      <c r="BF6466" s="141">
        <v>23027</v>
      </c>
      <c r="BG6466" s="142" t="s">
        <v>7739</v>
      </c>
      <c r="BH6466" s="141" t="s">
        <v>478</v>
      </c>
      <c r="BI6466" s="141" t="s">
        <v>1268</v>
      </c>
      <c r="BJ6466" s="141" t="s">
        <v>7733</v>
      </c>
      <c r="BK6466" s="141" t="s">
        <v>7734</v>
      </c>
      <c r="BL6466" s="141" t="s">
        <v>7735</v>
      </c>
      <c r="BM6466" s="141">
        <v>46.901600000000002</v>
      </c>
      <c r="BN6466" s="141">
        <v>-71.303780000000003</v>
      </c>
      <c r="BO6466" s="141">
        <v>1977</v>
      </c>
      <c r="BP6466" s="143" t="s">
        <v>23892</v>
      </c>
      <c r="BQ6466" s="143" t="s">
        <v>17560</v>
      </c>
    </row>
    <row r="6467" spans="15:69" x14ac:dyDescent="0.25">
      <c r="O6467" s="225" t="str">
        <f t="shared" si="1311"/>
        <v/>
      </c>
      <c r="BF6467" s="141">
        <v>23027</v>
      </c>
      <c r="BG6467" s="142" t="s">
        <v>7743</v>
      </c>
      <c r="BH6467" s="141" t="s">
        <v>478</v>
      </c>
      <c r="BI6467" s="141" t="s">
        <v>1268</v>
      </c>
      <c r="BJ6467" s="141" t="s">
        <v>7737</v>
      </c>
      <c r="BK6467" s="141" t="s">
        <v>7738</v>
      </c>
      <c r="BL6467" s="141" t="s">
        <v>6201</v>
      </c>
      <c r="BM6467" s="141">
        <v>46.900979999999997</v>
      </c>
      <c r="BN6467" s="141">
        <v>-71.323729999999998</v>
      </c>
      <c r="BO6467" s="141">
        <v>1990</v>
      </c>
      <c r="BP6467" s="143" t="s">
        <v>23892</v>
      </c>
      <c r="BQ6467" s="143" t="s">
        <v>17560</v>
      </c>
    </row>
    <row r="6468" spans="15:69" x14ac:dyDescent="0.25">
      <c r="O6468" s="225" t="str">
        <f t="shared" si="1311"/>
        <v/>
      </c>
      <c r="BF6468" s="141">
        <v>23027</v>
      </c>
      <c r="BG6468" s="142" t="s">
        <v>7747</v>
      </c>
      <c r="BH6468" s="141" t="s">
        <v>478</v>
      </c>
      <c r="BI6468" s="141" t="s">
        <v>1268</v>
      </c>
      <c r="BJ6468" s="141" t="s">
        <v>7740</v>
      </c>
      <c r="BK6468" s="141" t="s">
        <v>7741</v>
      </c>
      <c r="BL6468" s="141" t="s">
        <v>7742</v>
      </c>
      <c r="BM6468" s="141">
        <v>46.845440000000004</v>
      </c>
      <c r="BN6468" s="141">
        <v>-71.244910000000004</v>
      </c>
      <c r="BO6468" s="141">
        <v>1990</v>
      </c>
      <c r="BP6468" s="143" t="s">
        <v>23892</v>
      </c>
      <c r="BQ6468" s="143" t="s">
        <v>17560</v>
      </c>
    </row>
    <row r="6469" spans="15:69" x14ac:dyDescent="0.25">
      <c r="O6469" s="225" t="str">
        <f t="shared" si="1311"/>
        <v/>
      </c>
      <c r="BF6469" s="141">
        <v>23027</v>
      </c>
      <c r="BG6469" s="142" t="s">
        <v>7751</v>
      </c>
      <c r="BH6469" s="141" t="s">
        <v>478</v>
      </c>
      <c r="BI6469" s="141" t="s">
        <v>1268</v>
      </c>
      <c r="BJ6469" s="141" t="s">
        <v>7744</v>
      </c>
      <c r="BK6469" s="141" t="s">
        <v>7745</v>
      </c>
      <c r="BL6469" s="141" t="s">
        <v>7746</v>
      </c>
      <c r="BM6469" s="141">
        <v>46.843220000000002</v>
      </c>
      <c r="BN6469" s="141">
        <v>-71.244590000000002</v>
      </c>
      <c r="BO6469" s="141">
        <v>1981</v>
      </c>
      <c r="BP6469" s="143" t="s">
        <v>23892</v>
      </c>
      <c r="BQ6469" s="143" t="s">
        <v>17560</v>
      </c>
    </row>
    <row r="6470" spans="15:69" x14ac:dyDescent="0.25">
      <c r="O6470" s="225" t="str">
        <f t="shared" si="1311"/>
        <v/>
      </c>
      <c r="BF6470" s="141">
        <v>23027</v>
      </c>
      <c r="BG6470" s="142" t="s">
        <v>7754</v>
      </c>
      <c r="BH6470" s="141" t="s">
        <v>478</v>
      </c>
      <c r="BI6470" s="141" t="s">
        <v>1268</v>
      </c>
      <c r="BJ6470" s="141" t="s">
        <v>7748</v>
      </c>
      <c r="BK6470" s="141" t="s">
        <v>7749</v>
      </c>
      <c r="BL6470" s="141" t="s">
        <v>7750</v>
      </c>
      <c r="BM6470" s="141">
        <v>46.911490000000001</v>
      </c>
      <c r="BN6470" s="141">
        <v>-71.336259999999996</v>
      </c>
      <c r="BO6470" s="141">
        <v>1961</v>
      </c>
      <c r="BP6470" s="143" t="s">
        <v>23892</v>
      </c>
      <c r="BQ6470" s="143" t="s">
        <v>17560</v>
      </c>
    </row>
    <row r="6471" spans="15:69" x14ac:dyDescent="0.25">
      <c r="O6471" s="225" t="str">
        <f t="shared" si="1311"/>
        <v/>
      </c>
      <c r="BF6471" s="141">
        <v>23027</v>
      </c>
      <c r="BG6471" s="142" t="s">
        <v>7757</v>
      </c>
      <c r="BH6471" s="141" t="s">
        <v>478</v>
      </c>
      <c r="BI6471" s="141" t="s">
        <v>1268</v>
      </c>
      <c r="BJ6471" s="141" t="s">
        <v>7752</v>
      </c>
      <c r="BK6471" s="141" t="s">
        <v>7753</v>
      </c>
      <c r="BL6471" s="141" t="s">
        <v>7750</v>
      </c>
      <c r="BM6471" s="141">
        <v>46.91225</v>
      </c>
      <c r="BN6471" s="141">
        <v>-71.335489999999993</v>
      </c>
      <c r="BO6471" s="141">
        <v>1960</v>
      </c>
      <c r="BP6471" s="143" t="s">
        <v>23892</v>
      </c>
      <c r="BQ6471" s="143" t="s">
        <v>17560</v>
      </c>
    </row>
    <row r="6472" spans="15:69" x14ac:dyDescent="0.25">
      <c r="O6472" s="225" t="str">
        <f t="shared" si="1311"/>
        <v/>
      </c>
      <c r="BF6472" s="141">
        <v>23027</v>
      </c>
      <c r="BG6472" s="142" t="s">
        <v>7760</v>
      </c>
      <c r="BH6472" s="141" t="s">
        <v>478</v>
      </c>
      <c r="BI6472" s="141" t="s">
        <v>1268</v>
      </c>
      <c r="BJ6472" s="141" t="s">
        <v>7755</v>
      </c>
      <c r="BK6472" s="141" t="s">
        <v>7756</v>
      </c>
      <c r="BL6472" s="141" t="s">
        <v>6201</v>
      </c>
      <c r="BM6472" s="141">
        <v>46.903730000000003</v>
      </c>
      <c r="BN6472" s="141">
        <v>-71.317520000000002</v>
      </c>
      <c r="BO6472" s="141">
        <v>1978</v>
      </c>
      <c r="BP6472" s="143" t="s">
        <v>23892</v>
      </c>
      <c r="BQ6472" s="143" t="s">
        <v>17560</v>
      </c>
    </row>
    <row r="6473" spans="15:69" x14ac:dyDescent="0.25">
      <c r="O6473" s="225" t="str">
        <f t="shared" si="1311"/>
        <v/>
      </c>
      <c r="BF6473" s="141">
        <v>23027</v>
      </c>
      <c r="BG6473" s="142" t="s">
        <v>7763</v>
      </c>
      <c r="BH6473" s="141" t="s">
        <v>478</v>
      </c>
      <c r="BI6473" s="141" t="s">
        <v>1268</v>
      </c>
      <c r="BJ6473" s="141" t="s">
        <v>7758</v>
      </c>
      <c r="BK6473" s="141" t="s">
        <v>7759</v>
      </c>
      <c r="BL6473" s="141" t="s">
        <v>6201</v>
      </c>
      <c r="BM6473" s="141">
        <v>46.903700000000001</v>
      </c>
      <c r="BN6473" s="141">
        <v>-71.317599999999999</v>
      </c>
      <c r="BO6473" s="141">
        <v>1978</v>
      </c>
      <c r="BP6473" s="143" t="s">
        <v>23892</v>
      </c>
      <c r="BQ6473" s="143" t="s">
        <v>17560</v>
      </c>
    </row>
    <row r="6474" spans="15:69" x14ac:dyDescent="0.25">
      <c r="O6474" s="225" t="str">
        <f t="shared" si="1311"/>
        <v/>
      </c>
      <c r="BF6474" s="141">
        <v>23027</v>
      </c>
      <c r="BG6474" s="142" t="s">
        <v>7767</v>
      </c>
      <c r="BH6474" s="141" t="s">
        <v>478</v>
      </c>
      <c r="BI6474" s="141" t="s">
        <v>1268</v>
      </c>
      <c r="BJ6474" s="141" t="s">
        <v>2167</v>
      </c>
      <c r="BK6474" s="141" t="s">
        <v>7761</v>
      </c>
      <c r="BL6474" s="141" t="s">
        <v>7762</v>
      </c>
      <c r="BM6474" s="141">
        <v>46.904310000000002</v>
      </c>
      <c r="BN6474" s="141">
        <v>-71.326679999999996</v>
      </c>
      <c r="BO6474" s="141">
        <v>1990</v>
      </c>
      <c r="BP6474" s="143" t="s">
        <v>23892</v>
      </c>
      <c r="BQ6474" s="143" t="s">
        <v>17560</v>
      </c>
    </row>
    <row r="6475" spans="15:69" x14ac:dyDescent="0.25">
      <c r="O6475" s="225" t="str">
        <f t="shared" si="1311"/>
        <v/>
      </c>
      <c r="BF6475" s="141">
        <v>23027</v>
      </c>
      <c r="BG6475" s="142" t="s">
        <v>7770</v>
      </c>
      <c r="BH6475" s="141" t="s">
        <v>478</v>
      </c>
      <c r="BI6475" s="141" t="s">
        <v>1268</v>
      </c>
      <c r="BJ6475" s="141" t="s">
        <v>7764</v>
      </c>
      <c r="BK6475" s="141" t="s">
        <v>7765</v>
      </c>
      <c r="BL6475" s="141" t="s">
        <v>7766</v>
      </c>
      <c r="BM6475" s="141">
        <v>46.898569999999999</v>
      </c>
      <c r="BN6475" s="141">
        <v>-71.320369999999997</v>
      </c>
      <c r="BO6475" s="141">
        <v>1990</v>
      </c>
      <c r="BP6475" s="143" t="s">
        <v>23892</v>
      </c>
      <c r="BQ6475" s="143" t="s">
        <v>17560</v>
      </c>
    </row>
    <row r="6476" spans="15:69" x14ac:dyDescent="0.25">
      <c r="O6476" s="225" t="str">
        <f t="shared" si="1311"/>
        <v/>
      </c>
      <c r="BF6476" s="141">
        <v>23027</v>
      </c>
      <c r="BG6476" s="142" t="s">
        <v>7774</v>
      </c>
      <c r="BH6476" s="141" t="s">
        <v>478</v>
      </c>
      <c r="BI6476" s="141" t="s">
        <v>1268</v>
      </c>
      <c r="BJ6476" s="141" t="s">
        <v>7768</v>
      </c>
      <c r="BK6476" s="141" t="s">
        <v>7769</v>
      </c>
      <c r="BL6476" s="141" t="s">
        <v>7766</v>
      </c>
      <c r="BM6476" s="141">
        <v>46.897460000000002</v>
      </c>
      <c r="BN6476" s="141">
        <v>-71.31935</v>
      </c>
      <c r="BO6476" s="141">
        <v>1992</v>
      </c>
      <c r="BP6476" s="143" t="s">
        <v>23892</v>
      </c>
      <c r="BQ6476" s="143" t="s">
        <v>17560</v>
      </c>
    </row>
    <row r="6477" spans="15:69" x14ac:dyDescent="0.25">
      <c r="O6477" s="225" t="str">
        <f t="shared" si="1311"/>
        <v/>
      </c>
      <c r="BF6477" s="141">
        <v>23027</v>
      </c>
      <c r="BG6477" s="142" t="s">
        <v>7778</v>
      </c>
      <c r="BH6477" s="141" t="s">
        <v>478</v>
      </c>
      <c r="BI6477" s="141" t="s">
        <v>1268</v>
      </c>
      <c r="BJ6477" s="141" t="s">
        <v>7771</v>
      </c>
      <c r="BK6477" s="141" t="s">
        <v>7772</v>
      </c>
      <c r="BL6477" s="141" t="s">
        <v>7773</v>
      </c>
      <c r="BM6477" s="141">
        <v>46.897829999999999</v>
      </c>
      <c r="BN6477" s="141">
        <v>-71.317670000000007</v>
      </c>
      <c r="BO6477" s="141">
        <v>1992</v>
      </c>
      <c r="BP6477" s="143" t="s">
        <v>23892</v>
      </c>
      <c r="BQ6477" s="143" t="s">
        <v>17560</v>
      </c>
    </row>
    <row r="6478" spans="15:69" x14ac:dyDescent="0.25">
      <c r="O6478" s="225" t="str">
        <f t="shared" ref="O6478:O6541" si="1312">IF(OR(B6478="",C6478="",G6478="",H6478="",I6478="",AND(J6478="",BW6478=FALSE),AND(K6478="",BX6478=FALSE),AND(L6478="",BY6478=FALSE),AND(M6478="",BZ6478=FALSE)),"",(IF(AND(100&gt;=CG6478,CG6478&gt;80),"A",IF(AND(80&gt;=CG6478,CG6478&gt;60),"B",IF(AND(60&gt;=CG6478,CG6478&gt;40),"C",IF(AND(40&gt;=CG6478,CG6478&gt;20),"D","E"))))))</f>
        <v/>
      </c>
      <c r="BF6478" s="141">
        <v>23027</v>
      </c>
      <c r="BG6478" s="142" t="s">
        <v>7782</v>
      </c>
      <c r="BH6478" s="141" t="s">
        <v>478</v>
      </c>
      <c r="BI6478" s="141" t="s">
        <v>1268</v>
      </c>
      <c r="BJ6478" s="141" t="s">
        <v>7775</v>
      </c>
      <c r="BK6478" s="141" t="s">
        <v>7776</v>
      </c>
      <c r="BL6478" s="141" t="s">
        <v>7777</v>
      </c>
      <c r="BM6478" s="141">
        <v>46.893819999999998</v>
      </c>
      <c r="BN6478" s="141">
        <v>-71.318619999999996</v>
      </c>
      <c r="BO6478" s="141">
        <v>1990</v>
      </c>
      <c r="BP6478" s="143" t="s">
        <v>23892</v>
      </c>
      <c r="BQ6478" s="143" t="s">
        <v>17560</v>
      </c>
    </row>
    <row r="6479" spans="15:69" x14ac:dyDescent="0.25">
      <c r="O6479" s="225" t="str">
        <f t="shared" si="1312"/>
        <v/>
      </c>
      <c r="BF6479" s="141">
        <v>23027</v>
      </c>
      <c r="BG6479" s="142" t="s">
        <v>7785</v>
      </c>
      <c r="BH6479" s="141" t="s">
        <v>478</v>
      </c>
      <c r="BI6479" s="141" t="s">
        <v>1268</v>
      </c>
      <c r="BJ6479" s="141" t="s">
        <v>7779</v>
      </c>
      <c r="BK6479" s="141" t="s">
        <v>7780</v>
      </c>
      <c r="BL6479" s="141" t="s">
        <v>7781</v>
      </c>
      <c r="BM6479" s="141">
        <v>46.888779999999997</v>
      </c>
      <c r="BN6479" s="141">
        <v>-71.322490000000002</v>
      </c>
      <c r="BO6479" s="141">
        <v>1994</v>
      </c>
      <c r="BP6479" s="143" t="s">
        <v>23892</v>
      </c>
      <c r="BQ6479" s="143" t="s">
        <v>17560</v>
      </c>
    </row>
    <row r="6480" spans="15:69" x14ac:dyDescent="0.25">
      <c r="O6480" s="225" t="str">
        <f t="shared" si="1312"/>
        <v/>
      </c>
      <c r="BF6480" s="141">
        <v>23027</v>
      </c>
      <c r="BG6480" s="142" t="s">
        <v>7789</v>
      </c>
      <c r="BH6480" s="141" t="s">
        <v>478</v>
      </c>
      <c r="BI6480" s="141" t="s">
        <v>1268</v>
      </c>
      <c r="BJ6480" s="141" t="s">
        <v>7783</v>
      </c>
      <c r="BK6480" s="141" t="s">
        <v>7784</v>
      </c>
      <c r="BL6480" s="141" t="s">
        <v>7781</v>
      </c>
      <c r="BM6480" s="141">
        <v>46.8919</v>
      </c>
      <c r="BN6480" s="141">
        <v>-71.318989999999999</v>
      </c>
      <c r="BO6480" s="141">
        <v>1990</v>
      </c>
      <c r="BP6480" s="143" t="s">
        <v>23892</v>
      </c>
      <c r="BQ6480" s="143" t="s">
        <v>17560</v>
      </c>
    </row>
    <row r="6481" spans="15:69" x14ac:dyDescent="0.25">
      <c r="O6481" s="225" t="str">
        <f t="shared" si="1312"/>
        <v/>
      </c>
      <c r="BF6481" s="141">
        <v>23027</v>
      </c>
      <c r="BG6481" s="142" t="s">
        <v>7792</v>
      </c>
      <c r="BH6481" s="141" t="s">
        <v>478</v>
      </c>
      <c r="BI6481" s="141" t="s">
        <v>1268</v>
      </c>
      <c r="BJ6481" s="141" t="s">
        <v>7786</v>
      </c>
      <c r="BK6481" s="141" t="s">
        <v>7787</v>
      </c>
      <c r="BL6481" s="141" t="s">
        <v>7788</v>
      </c>
      <c r="BM6481" s="141">
        <v>46.869399999999999</v>
      </c>
      <c r="BN6481" s="141">
        <v>-71.288889999999995</v>
      </c>
      <c r="BO6481" s="141">
        <v>1965</v>
      </c>
      <c r="BP6481" s="143" t="s">
        <v>23892</v>
      </c>
      <c r="BQ6481" s="143" t="s">
        <v>17560</v>
      </c>
    </row>
    <row r="6482" spans="15:69" x14ac:dyDescent="0.25">
      <c r="O6482" s="225" t="str">
        <f t="shared" si="1312"/>
        <v/>
      </c>
      <c r="BF6482" s="141">
        <v>23027</v>
      </c>
      <c r="BG6482" s="142" t="s">
        <v>7796</v>
      </c>
      <c r="BH6482" s="141" t="s">
        <v>478</v>
      </c>
      <c r="BI6482" s="141" t="s">
        <v>1268</v>
      </c>
      <c r="BJ6482" s="141" t="s">
        <v>7790</v>
      </c>
      <c r="BK6482" s="141" t="s">
        <v>7791</v>
      </c>
      <c r="BL6482" s="141" t="s">
        <v>7781</v>
      </c>
      <c r="BM6482" s="141">
        <v>46.890279999999997</v>
      </c>
      <c r="BN6482" s="141">
        <v>-71.3202</v>
      </c>
      <c r="BO6482" s="141">
        <v>1990</v>
      </c>
      <c r="BP6482" s="143" t="s">
        <v>23892</v>
      </c>
      <c r="BQ6482" s="143" t="s">
        <v>17560</v>
      </c>
    </row>
    <row r="6483" spans="15:69" x14ac:dyDescent="0.25">
      <c r="O6483" s="225" t="str">
        <f t="shared" si="1312"/>
        <v/>
      </c>
      <c r="BF6483" s="141">
        <v>23027</v>
      </c>
      <c r="BG6483" s="142" t="s">
        <v>7799</v>
      </c>
      <c r="BH6483" s="141" t="s">
        <v>478</v>
      </c>
      <c r="BI6483" s="141" t="s">
        <v>1268</v>
      </c>
      <c r="BJ6483" s="141" t="s">
        <v>7793</v>
      </c>
      <c r="BK6483" s="141" t="s">
        <v>7794</v>
      </c>
      <c r="BL6483" s="141" t="s">
        <v>7795</v>
      </c>
      <c r="BM6483" s="141">
        <v>46.904809999999998</v>
      </c>
      <c r="BN6483" s="141">
        <v>-71.298209999999997</v>
      </c>
      <c r="BO6483" s="141">
        <v>1965</v>
      </c>
      <c r="BP6483" s="143" t="s">
        <v>23892</v>
      </c>
      <c r="BQ6483" s="143" t="s">
        <v>17560</v>
      </c>
    </row>
    <row r="6484" spans="15:69" x14ac:dyDescent="0.25">
      <c r="O6484" s="225" t="str">
        <f t="shared" si="1312"/>
        <v/>
      </c>
      <c r="BF6484" s="141">
        <v>23027</v>
      </c>
      <c r="BG6484" s="142" t="s">
        <v>7803</v>
      </c>
      <c r="BH6484" s="141" t="s">
        <v>478</v>
      </c>
      <c r="BI6484" s="141" t="s">
        <v>1268</v>
      </c>
      <c r="BJ6484" s="141" t="s">
        <v>7797</v>
      </c>
      <c r="BK6484" s="141" t="s">
        <v>7798</v>
      </c>
      <c r="BL6484" s="141" t="s">
        <v>2005</v>
      </c>
      <c r="BM6484" s="141">
        <v>46.900799999999997</v>
      </c>
      <c r="BN6484" s="141">
        <v>-71.305760000000006</v>
      </c>
      <c r="BO6484" s="141">
        <v>2014</v>
      </c>
      <c r="BP6484" s="143" t="s">
        <v>23892</v>
      </c>
      <c r="BQ6484" s="143" t="s">
        <v>17560</v>
      </c>
    </row>
    <row r="6485" spans="15:69" x14ac:dyDescent="0.25">
      <c r="O6485" s="225" t="str">
        <f t="shared" si="1312"/>
        <v/>
      </c>
      <c r="BF6485" s="141">
        <v>23027</v>
      </c>
      <c r="BG6485" s="142" t="s">
        <v>7806</v>
      </c>
      <c r="BH6485" s="141" t="s">
        <v>478</v>
      </c>
      <c r="BI6485" s="141" t="s">
        <v>1268</v>
      </c>
      <c r="BJ6485" s="141" t="s">
        <v>7800</v>
      </c>
      <c r="BK6485" s="141" t="s">
        <v>7801</v>
      </c>
      <c r="BL6485" s="141" t="s">
        <v>7802</v>
      </c>
      <c r="BM6485" s="141">
        <v>46.89817</v>
      </c>
      <c r="BN6485" s="141">
        <v>-71.305869999999999</v>
      </c>
      <c r="BO6485" s="141">
        <v>1961</v>
      </c>
      <c r="BP6485" s="143" t="s">
        <v>23892</v>
      </c>
      <c r="BQ6485" s="143" t="s">
        <v>17560</v>
      </c>
    </row>
    <row r="6486" spans="15:69" x14ac:dyDescent="0.25">
      <c r="O6486" s="225" t="str">
        <f t="shared" si="1312"/>
        <v/>
      </c>
      <c r="BF6486" s="141">
        <v>23027</v>
      </c>
      <c r="BG6486" s="142" t="s">
        <v>7810</v>
      </c>
      <c r="BH6486" s="141" t="s">
        <v>478</v>
      </c>
      <c r="BI6486" s="141" t="s">
        <v>1268</v>
      </c>
      <c r="BJ6486" s="141" t="s">
        <v>7804</v>
      </c>
      <c r="BK6486" s="141" t="s">
        <v>7805</v>
      </c>
      <c r="BL6486" s="141" t="s">
        <v>6090</v>
      </c>
      <c r="BM6486" s="141">
        <v>46.889960000000002</v>
      </c>
      <c r="BN6486" s="141">
        <v>-71.303560000000004</v>
      </c>
      <c r="BO6486" s="141">
        <v>1961</v>
      </c>
      <c r="BP6486" s="143" t="s">
        <v>23892</v>
      </c>
      <c r="BQ6486" s="143" t="s">
        <v>17560</v>
      </c>
    </row>
    <row r="6487" spans="15:69" x14ac:dyDescent="0.25">
      <c r="O6487" s="225" t="str">
        <f t="shared" si="1312"/>
        <v/>
      </c>
      <c r="BF6487" s="141">
        <v>23027</v>
      </c>
      <c r="BG6487" s="142" t="s">
        <v>7814</v>
      </c>
      <c r="BH6487" s="141" t="s">
        <v>478</v>
      </c>
      <c r="BI6487" s="141" t="s">
        <v>1268</v>
      </c>
      <c r="BJ6487" s="141" t="s">
        <v>7807</v>
      </c>
      <c r="BK6487" s="141" t="s">
        <v>7808</v>
      </c>
      <c r="BL6487" s="141" t="s">
        <v>7809</v>
      </c>
      <c r="BM6487" s="141">
        <v>46.873350000000002</v>
      </c>
      <c r="BN6487" s="141">
        <v>-71.291780000000003</v>
      </c>
      <c r="BO6487" s="141">
        <v>1961</v>
      </c>
      <c r="BP6487" s="143" t="s">
        <v>23892</v>
      </c>
      <c r="BQ6487" s="143" t="s">
        <v>17560</v>
      </c>
    </row>
    <row r="6488" spans="15:69" x14ac:dyDescent="0.25">
      <c r="O6488" s="225" t="str">
        <f t="shared" si="1312"/>
        <v/>
      </c>
      <c r="BF6488" s="141">
        <v>23027</v>
      </c>
      <c r="BG6488" s="142" t="s">
        <v>7817</v>
      </c>
      <c r="BH6488" s="141" t="s">
        <v>478</v>
      </c>
      <c r="BI6488" s="141" t="s">
        <v>1268</v>
      </c>
      <c r="BJ6488" s="141" t="s">
        <v>7811</v>
      </c>
      <c r="BK6488" s="141" t="s">
        <v>7812</v>
      </c>
      <c r="BL6488" s="141" t="s">
        <v>7813</v>
      </c>
      <c r="BM6488" s="141">
        <v>46.866889999999998</v>
      </c>
      <c r="BN6488" s="141">
        <v>-71.286389999999997</v>
      </c>
      <c r="BO6488" s="141">
        <v>1961</v>
      </c>
      <c r="BP6488" s="143" t="s">
        <v>23892</v>
      </c>
      <c r="BQ6488" s="143" t="s">
        <v>17560</v>
      </c>
    </row>
    <row r="6489" spans="15:69" x14ac:dyDescent="0.25">
      <c r="O6489" s="225" t="str">
        <f t="shared" si="1312"/>
        <v/>
      </c>
      <c r="BF6489" s="141">
        <v>23027</v>
      </c>
      <c r="BG6489" s="142" t="s">
        <v>7821</v>
      </c>
      <c r="BH6489" s="141" t="s">
        <v>478</v>
      </c>
      <c r="BI6489" s="141" t="s">
        <v>1268</v>
      </c>
      <c r="BJ6489" s="141" t="s">
        <v>7815</v>
      </c>
      <c r="BK6489" s="141" t="s">
        <v>7816</v>
      </c>
      <c r="BL6489" s="141" t="s">
        <v>7813</v>
      </c>
      <c r="BM6489" s="141">
        <v>46.866970000000002</v>
      </c>
      <c r="BN6489" s="141">
        <v>-71.286060000000006</v>
      </c>
      <c r="BO6489" s="141">
        <v>1966</v>
      </c>
      <c r="BP6489" s="143" t="s">
        <v>23892</v>
      </c>
      <c r="BQ6489" s="143" t="s">
        <v>17560</v>
      </c>
    </row>
    <row r="6490" spans="15:69" x14ac:dyDescent="0.25">
      <c r="O6490" s="225" t="str">
        <f t="shared" si="1312"/>
        <v/>
      </c>
      <c r="BF6490" s="141">
        <v>23027</v>
      </c>
      <c r="BG6490" s="142" t="s">
        <v>7824</v>
      </c>
      <c r="BH6490" s="141" t="s">
        <v>478</v>
      </c>
      <c r="BI6490" s="141" t="s">
        <v>1268</v>
      </c>
      <c r="BJ6490" s="141" t="s">
        <v>7818</v>
      </c>
      <c r="BK6490" s="141" t="s">
        <v>7819</v>
      </c>
      <c r="BL6490" s="141" t="s">
        <v>7820</v>
      </c>
      <c r="BM6490" s="141">
        <v>46.877719999999997</v>
      </c>
      <c r="BN6490" s="141">
        <v>-71.262619999999998</v>
      </c>
      <c r="BO6490" s="141">
        <v>2007</v>
      </c>
      <c r="BP6490" s="143" t="s">
        <v>23892</v>
      </c>
      <c r="BQ6490" s="143" t="s">
        <v>17560</v>
      </c>
    </row>
    <row r="6491" spans="15:69" x14ac:dyDescent="0.25">
      <c r="O6491" s="225" t="str">
        <f t="shared" si="1312"/>
        <v/>
      </c>
      <c r="BF6491" s="141">
        <v>23027</v>
      </c>
      <c r="BG6491" s="142" t="s">
        <v>7828</v>
      </c>
      <c r="BH6491" s="141" t="s">
        <v>478</v>
      </c>
      <c r="BI6491" s="141" t="s">
        <v>1268</v>
      </c>
      <c r="BJ6491" s="141" t="s">
        <v>7822</v>
      </c>
      <c r="BK6491" s="141" t="s">
        <v>7823</v>
      </c>
      <c r="BL6491" s="141" t="s">
        <v>6359</v>
      </c>
      <c r="BM6491" s="141">
        <v>46.862819999999999</v>
      </c>
      <c r="BN6491" s="141">
        <v>-71.287760000000006</v>
      </c>
      <c r="BO6491" s="141">
        <v>1977</v>
      </c>
      <c r="BP6491" s="143" t="s">
        <v>23892</v>
      </c>
      <c r="BQ6491" s="143" t="s">
        <v>17560</v>
      </c>
    </row>
    <row r="6492" spans="15:69" x14ac:dyDescent="0.25">
      <c r="O6492" s="225" t="str">
        <f t="shared" si="1312"/>
        <v/>
      </c>
      <c r="BF6492" s="141">
        <v>23027</v>
      </c>
      <c r="BG6492" s="142" t="s">
        <v>7832</v>
      </c>
      <c r="BH6492" s="141" t="s">
        <v>478</v>
      </c>
      <c r="BI6492" s="141" t="s">
        <v>1268</v>
      </c>
      <c r="BJ6492" s="141" t="s">
        <v>7825</v>
      </c>
      <c r="BK6492" s="141" t="s">
        <v>7826</v>
      </c>
      <c r="BL6492" s="141" t="s">
        <v>7827</v>
      </c>
      <c r="BM6492" s="141">
        <v>46.892580000000002</v>
      </c>
      <c r="BN6492" s="141">
        <v>-71.267910000000001</v>
      </c>
      <c r="BO6492" s="141">
        <v>1960</v>
      </c>
      <c r="BP6492" s="143" t="s">
        <v>23892</v>
      </c>
      <c r="BQ6492" s="143" t="s">
        <v>17560</v>
      </c>
    </row>
    <row r="6493" spans="15:69" x14ac:dyDescent="0.25">
      <c r="O6493" s="225" t="str">
        <f t="shared" si="1312"/>
        <v/>
      </c>
      <c r="BF6493" s="141">
        <v>23027</v>
      </c>
      <c r="BG6493" s="142" t="s">
        <v>7836</v>
      </c>
      <c r="BH6493" s="141" t="s">
        <v>478</v>
      </c>
      <c r="BI6493" s="141" t="s">
        <v>1268</v>
      </c>
      <c r="BJ6493" s="141" t="s">
        <v>7829</v>
      </c>
      <c r="BK6493" s="141" t="s">
        <v>7830</v>
      </c>
      <c r="BL6493" s="141" t="s">
        <v>7831</v>
      </c>
      <c r="BM6493" s="141">
        <v>46.869019999999999</v>
      </c>
      <c r="BN6493" s="141">
        <v>-71.248500000000007</v>
      </c>
      <c r="BO6493" s="141">
        <v>1973</v>
      </c>
      <c r="BP6493" s="143" t="s">
        <v>23892</v>
      </c>
      <c r="BQ6493" s="143" t="s">
        <v>17560</v>
      </c>
    </row>
    <row r="6494" spans="15:69" x14ac:dyDescent="0.25">
      <c r="O6494" s="225" t="str">
        <f t="shared" si="1312"/>
        <v/>
      </c>
      <c r="BF6494" s="141">
        <v>23027</v>
      </c>
      <c r="BG6494" s="142" t="s">
        <v>7840</v>
      </c>
      <c r="BH6494" s="141" t="s">
        <v>478</v>
      </c>
      <c r="BI6494" s="141" t="s">
        <v>1268</v>
      </c>
      <c r="BJ6494" s="141" t="s">
        <v>7833</v>
      </c>
      <c r="BK6494" s="141" t="s">
        <v>7834</v>
      </c>
      <c r="BL6494" s="141" t="s">
        <v>7835</v>
      </c>
      <c r="BM6494" s="141">
        <v>46.850409999999997</v>
      </c>
      <c r="BN6494" s="141">
        <v>-71.240889999999993</v>
      </c>
      <c r="BO6494" s="141">
        <v>1958</v>
      </c>
      <c r="BP6494" s="143" t="s">
        <v>23892</v>
      </c>
      <c r="BQ6494" s="143" t="s">
        <v>17560</v>
      </c>
    </row>
    <row r="6495" spans="15:69" x14ac:dyDescent="0.25">
      <c r="O6495" s="225" t="str">
        <f t="shared" si="1312"/>
        <v/>
      </c>
      <c r="BF6495" s="141">
        <v>23027</v>
      </c>
      <c r="BG6495" s="142" t="s">
        <v>7843</v>
      </c>
      <c r="BH6495" s="141" t="s">
        <v>478</v>
      </c>
      <c r="BI6495" s="141" t="s">
        <v>1268</v>
      </c>
      <c r="BJ6495" s="141" t="s">
        <v>7837</v>
      </c>
      <c r="BK6495" s="141" t="s">
        <v>7838</v>
      </c>
      <c r="BL6495" s="141" t="s">
        <v>7839</v>
      </c>
      <c r="BM6495" s="141">
        <v>46.876570000000001</v>
      </c>
      <c r="BN6495" s="141">
        <v>-71.293760000000006</v>
      </c>
      <c r="BO6495" s="141">
        <v>1961</v>
      </c>
      <c r="BP6495" s="143" t="s">
        <v>23892</v>
      </c>
      <c r="BQ6495" s="143" t="s">
        <v>17560</v>
      </c>
    </row>
    <row r="6496" spans="15:69" x14ac:dyDescent="0.25">
      <c r="O6496" s="225" t="str">
        <f t="shared" si="1312"/>
        <v/>
      </c>
      <c r="BF6496" s="141">
        <v>23027</v>
      </c>
      <c r="BG6496" s="142" t="s">
        <v>7846</v>
      </c>
      <c r="BH6496" s="141" t="s">
        <v>478</v>
      </c>
      <c r="BI6496" s="141" t="s">
        <v>1268</v>
      </c>
      <c r="BJ6496" s="141" t="s">
        <v>7841</v>
      </c>
      <c r="BK6496" s="141" t="s">
        <v>7842</v>
      </c>
      <c r="BL6496" s="141" t="s">
        <v>7813</v>
      </c>
      <c r="BM6496" s="141">
        <v>46.870820000000002</v>
      </c>
      <c r="BN6496" s="141">
        <v>-71.277749999999997</v>
      </c>
      <c r="BO6496" s="141">
        <v>1961</v>
      </c>
      <c r="BP6496" s="143" t="s">
        <v>23892</v>
      </c>
      <c r="BQ6496" s="143" t="s">
        <v>17560</v>
      </c>
    </row>
    <row r="6497" spans="15:69" x14ac:dyDescent="0.25">
      <c r="O6497" s="225" t="str">
        <f t="shared" si="1312"/>
        <v/>
      </c>
      <c r="BF6497" s="141">
        <v>23027</v>
      </c>
      <c r="BG6497" s="142" t="s">
        <v>7849</v>
      </c>
      <c r="BH6497" s="141" t="s">
        <v>478</v>
      </c>
      <c r="BI6497" s="141" t="s">
        <v>1268</v>
      </c>
      <c r="BJ6497" s="141" t="s">
        <v>7844</v>
      </c>
      <c r="BK6497" s="141" t="s">
        <v>7845</v>
      </c>
      <c r="BL6497" s="141" t="s">
        <v>7820</v>
      </c>
      <c r="BM6497" s="141">
        <v>46.872250000000001</v>
      </c>
      <c r="BN6497" s="141">
        <v>-71.274590000000003</v>
      </c>
      <c r="BO6497" s="141">
        <v>1977</v>
      </c>
      <c r="BP6497" s="143" t="s">
        <v>23892</v>
      </c>
      <c r="BQ6497" s="143" t="s">
        <v>17560</v>
      </c>
    </row>
    <row r="6498" spans="15:69" x14ac:dyDescent="0.25">
      <c r="O6498" s="225" t="str">
        <f t="shared" si="1312"/>
        <v/>
      </c>
      <c r="BF6498" s="141">
        <v>23027</v>
      </c>
      <c r="BG6498" s="142" t="s">
        <v>7853</v>
      </c>
      <c r="BH6498" s="141" t="s">
        <v>478</v>
      </c>
      <c r="BI6498" s="141" t="s">
        <v>1268</v>
      </c>
      <c r="BJ6498" s="141" t="s">
        <v>7847</v>
      </c>
      <c r="BK6498" s="141" t="s">
        <v>7848</v>
      </c>
      <c r="BL6498" s="141" t="s">
        <v>6285</v>
      </c>
      <c r="BM6498" s="141">
        <v>46.876080000000002</v>
      </c>
      <c r="BN6498" s="141">
        <v>-71.250159999999994</v>
      </c>
      <c r="BO6498" s="141">
        <v>1988</v>
      </c>
      <c r="BP6498" s="143" t="s">
        <v>23892</v>
      </c>
      <c r="BQ6498" s="143" t="s">
        <v>17560</v>
      </c>
    </row>
    <row r="6499" spans="15:69" x14ac:dyDescent="0.25">
      <c r="O6499" s="225" t="str">
        <f t="shared" si="1312"/>
        <v/>
      </c>
      <c r="BF6499" s="141">
        <v>23027</v>
      </c>
      <c r="BG6499" s="142" t="s">
        <v>7856</v>
      </c>
      <c r="BH6499" s="141" t="s">
        <v>478</v>
      </c>
      <c r="BI6499" s="141" t="s">
        <v>1268</v>
      </c>
      <c r="BJ6499" s="141" t="s">
        <v>7850</v>
      </c>
      <c r="BK6499" s="141" t="s">
        <v>7851</v>
      </c>
      <c r="BL6499" s="141" t="s">
        <v>7852</v>
      </c>
      <c r="BM6499" s="141">
        <v>46.877420000000001</v>
      </c>
      <c r="BN6499" s="141">
        <v>-71.253540000000001</v>
      </c>
      <c r="BO6499" s="141">
        <v>1988</v>
      </c>
      <c r="BP6499" s="143" t="s">
        <v>23892</v>
      </c>
      <c r="BQ6499" s="143" t="s">
        <v>17560</v>
      </c>
    </row>
    <row r="6500" spans="15:69" x14ac:dyDescent="0.25">
      <c r="O6500" s="225" t="str">
        <f t="shared" si="1312"/>
        <v/>
      </c>
      <c r="BF6500" s="141">
        <v>23027</v>
      </c>
      <c r="BG6500" s="142" t="s">
        <v>7859</v>
      </c>
      <c r="BH6500" s="141" t="s">
        <v>478</v>
      </c>
      <c r="BI6500" s="141" t="s">
        <v>1268</v>
      </c>
      <c r="BJ6500" s="141" t="s">
        <v>7854</v>
      </c>
      <c r="BK6500" s="141" t="s">
        <v>7855</v>
      </c>
      <c r="BL6500" s="141" t="s">
        <v>6931</v>
      </c>
      <c r="BM6500" s="141">
        <v>46.928669999999997</v>
      </c>
      <c r="BN6500" s="141">
        <v>-71.340789999999998</v>
      </c>
      <c r="BO6500" s="141">
        <v>1981</v>
      </c>
      <c r="BP6500" s="143" t="s">
        <v>23892</v>
      </c>
      <c r="BQ6500" s="143" t="s">
        <v>17560</v>
      </c>
    </row>
    <row r="6501" spans="15:69" x14ac:dyDescent="0.25">
      <c r="O6501" s="225" t="str">
        <f t="shared" si="1312"/>
        <v/>
      </c>
      <c r="BF6501" s="141">
        <v>23027</v>
      </c>
      <c r="BG6501" s="142" t="s">
        <v>7862</v>
      </c>
      <c r="BH6501" s="141" t="s">
        <v>478</v>
      </c>
      <c r="BI6501" s="141" t="s">
        <v>1268</v>
      </c>
      <c r="BJ6501" s="141" t="s">
        <v>7857</v>
      </c>
      <c r="BK6501" s="141" t="s">
        <v>7858</v>
      </c>
      <c r="BL6501" s="141" t="s">
        <v>6958</v>
      </c>
      <c r="BM6501" s="141">
        <v>46.899659999999997</v>
      </c>
      <c r="BN6501" s="141">
        <v>-71.278989999999993</v>
      </c>
      <c r="BO6501" s="141">
        <v>1961</v>
      </c>
      <c r="BP6501" s="143" t="s">
        <v>23892</v>
      </c>
      <c r="BQ6501" s="143" t="s">
        <v>17560</v>
      </c>
    </row>
    <row r="6502" spans="15:69" x14ac:dyDescent="0.25">
      <c r="O6502" s="225" t="str">
        <f t="shared" si="1312"/>
        <v/>
      </c>
      <c r="BF6502" s="141">
        <v>23027</v>
      </c>
      <c r="BG6502" s="142" t="s">
        <v>7865</v>
      </c>
      <c r="BH6502" s="141" t="s">
        <v>478</v>
      </c>
      <c r="BI6502" s="141" t="s">
        <v>1268</v>
      </c>
      <c r="BJ6502" s="141" t="s">
        <v>7860</v>
      </c>
      <c r="BK6502" s="141" t="s">
        <v>7861</v>
      </c>
      <c r="BL6502" s="141" t="s">
        <v>6958</v>
      </c>
      <c r="BM6502" s="141">
        <v>46.899160000000002</v>
      </c>
      <c r="BN6502" s="141">
        <v>-71.278639999999996</v>
      </c>
      <c r="BO6502" s="141">
        <v>1961</v>
      </c>
      <c r="BP6502" s="143" t="s">
        <v>23892</v>
      </c>
      <c r="BQ6502" s="143" t="s">
        <v>17560</v>
      </c>
    </row>
    <row r="6503" spans="15:69" x14ac:dyDescent="0.25">
      <c r="O6503" s="225" t="str">
        <f t="shared" si="1312"/>
        <v/>
      </c>
      <c r="BF6503" s="141">
        <v>23027</v>
      </c>
      <c r="BG6503" s="142" t="s">
        <v>7868</v>
      </c>
      <c r="BH6503" s="141" t="s">
        <v>478</v>
      </c>
      <c r="BI6503" s="141" t="s">
        <v>1268</v>
      </c>
      <c r="BJ6503" s="141" t="s">
        <v>7863</v>
      </c>
      <c r="BK6503" s="141" t="s">
        <v>7864</v>
      </c>
      <c r="BL6503" s="141" t="s">
        <v>6082</v>
      </c>
      <c r="BM6503" s="141">
        <v>46.882199999999997</v>
      </c>
      <c r="BN6503" s="141">
        <v>-71.266769999999994</v>
      </c>
      <c r="BO6503" s="141">
        <v>1991</v>
      </c>
      <c r="BP6503" s="143" t="s">
        <v>23892</v>
      </c>
      <c r="BQ6503" s="143" t="s">
        <v>17560</v>
      </c>
    </row>
    <row r="6504" spans="15:69" x14ac:dyDescent="0.25">
      <c r="O6504" s="225" t="str">
        <f t="shared" si="1312"/>
        <v/>
      </c>
      <c r="BF6504" s="141">
        <v>23027</v>
      </c>
      <c r="BG6504" s="142" t="s">
        <v>7871</v>
      </c>
      <c r="BH6504" s="141" t="s">
        <v>478</v>
      </c>
      <c r="BI6504" s="141" t="s">
        <v>1268</v>
      </c>
      <c r="BJ6504" s="141" t="s">
        <v>7866</v>
      </c>
      <c r="BK6504" s="141" t="s">
        <v>7867</v>
      </c>
      <c r="BL6504" s="141" t="s">
        <v>6740</v>
      </c>
      <c r="BM6504" s="141">
        <v>46.879739999999998</v>
      </c>
      <c r="BN6504" s="141">
        <v>-71.246629999999996</v>
      </c>
      <c r="BO6504" s="141">
        <v>1960</v>
      </c>
      <c r="BP6504" s="143" t="s">
        <v>23892</v>
      </c>
      <c r="BQ6504" s="143" t="s">
        <v>17560</v>
      </c>
    </row>
    <row r="6505" spans="15:69" x14ac:dyDescent="0.25">
      <c r="O6505" s="225" t="str">
        <f t="shared" si="1312"/>
        <v/>
      </c>
      <c r="BF6505" s="141">
        <v>23027</v>
      </c>
      <c r="BG6505" s="142" t="s">
        <v>7874</v>
      </c>
      <c r="BH6505" s="141" t="s">
        <v>478</v>
      </c>
      <c r="BI6505" s="141" t="s">
        <v>1268</v>
      </c>
      <c r="BJ6505" s="141" t="s">
        <v>7869</v>
      </c>
      <c r="BK6505" s="141" t="s">
        <v>7870</v>
      </c>
      <c r="BL6505" s="141" t="s">
        <v>6740</v>
      </c>
      <c r="BM6505" s="141">
        <v>46.879460000000002</v>
      </c>
      <c r="BN6505" s="141">
        <v>-71.246390000000005</v>
      </c>
      <c r="BO6505" s="141">
        <v>1960</v>
      </c>
      <c r="BP6505" s="143" t="s">
        <v>23892</v>
      </c>
      <c r="BQ6505" s="143" t="s">
        <v>17560</v>
      </c>
    </row>
    <row r="6506" spans="15:69" x14ac:dyDescent="0.25">
      <c r="O6506" s="225" t="str">
        <f t="shared" si="1312"/>
        <v/>
      </c>
      <c r="BF6506" s="141">
        <v>23027</v>
      </c>
      <c r="BG6506" s="142" t="s">
        <v>7877</v>
      </c>
      <c r="BH6506" s="141" t="s">
        <v>478</v>
      </c>
      <c r="BI6506" s="141" t="s">
        <v>1268</v>
      </c>
      <c r="BJ6506" s="141" t="s">
        <v>7872</v>
      </c>
      <c r="BK6506" s="141" t="s">
        <v>7873</v>
      </c>
      <c r="BL6506" s="141" t="s">
        <v>6082</v>
      </c>
      <c r="BM6506" s="141">
        <v>46.895940000000003</v>
      </c>
      <c r="BN6506" s="141">
        <v>-71.280330000000006</v>
      </c>
      <c r="BO6506" s="141">
        <v>1961</v>
      </c>
      <c r="BP6506" s="143" t="s">
        <v>23892</v>
      </c>
      <c r="BQ6506" s="143" t="s">
        <v>17560</v>
      </c>
    </row>
    <row r="6507" spans="15:69" x14ac:dyDescent="0.25">
      <c r="O6507" s="225" t="str">
        <f t="shared" si="1312"/>
        <v/>
      </c>
      <c r="BF6507" s="141">
        <v>23027</v>
      </c>
      <c r="BG6507" s="142" t="s">
        <v>7880</v>
      </c>
      <c r="BH6507" s="141" t="s">
        <v>478</v>
      </c>
      <c r="BI6507" s="141" t="s">
        <v>1268</v>
      </c>
      <c r="BJ6507" s="141" t="s">
        <v>7875</v>
      </c>
      <c r="BK6507" s="141" t="s">
        <v>7876</v>
      </c>
      <c r="BL6507" s="141" t="s">
        <v>6211</v>
      </c>
      <c r="BM6507" s="141">
        <v>46.917090000000002</v>
      </c>
      <c r="BN6507" s="141">
        <v>-71.309309999999996</v>
      </c>
      <c r="BO6507" s="141">
        <v>1965</v>
      </c>
      <c r="BP6507" s="143" t="s">
        <v>23892</v>
      </c>
      <c r="BQ6507" s="143" t="s">
        <v>17560</v>
      </c>
    </row>
    <row r="6508" spans="15:69" x14ac:dyDescent="0.25">
      <c r="O6508" s="225" t="str">
        <f t="shared" si="1312"/>
        <v/>
      </c>
      <c r="BF6508" s="141">
        <v>23027</v>
      </c>
      <c r="BG6508" s="142" t="s">
        <v>7883</v>
      </c>
      <c r="BH6508" s="141" t="s">
        <v>478</v>
      </c>
      <c r="BI6508" s="141" t="s">
        <v>1268</v>
      </c>
      <c r="BJ6508" s="141" t="s">
        <v>7878</v>
      </c>
      <c r="BK6508" s="141" t="s">
        <v>7879</v>
      </c>
      <c r="BL6508" s="141"/>
      <c r="BM6508" s="141">
        <v>46.900669999999998</v>
      </c>
      <c r="BN6508" s="141">
        <v>-71.30565</v>
      </c>
      <c r="BO6508" s="141">
        <v>2014</v>
      </c>
      <c r="BP6508" s="143" t="s">
        <v>23892</v>
      </c>
      <c r="BQ6508" s="143" t="s">
        <v>17560</v>
      </c>
    </row>
    <row r="6509" spans="15:69" x14ac:dyDescent="0.25">
      <c r="O6509" s="225" t="str">
        <f t="shared" si="1312"/>
        <v/>
      </c>
      <c r="BF6509" s="141">
        <v>23027</v>
      </c>
      <c r="BG6509" s="142" t="s">
        <v>7887</v>
      </c>
      <c r="BH6509" s="141" t="s">
        <v>478</v>
      </c>
      <c r="BI6509" s="141" t="s">
        <v>1268</v>
      </c>
      <c r="BJ6509" s="141" t="s">
        <v>7881</v>
      </c>
      <c r="BK6509" s="141" t="s">
        <v>7882</v>
      </c>
      <c r="BL6509" s="141"/>
      <c r="BM6509" s="141">
        <v>46.909849999999999</v>
      </c>
      <c r="BN6509" s="141">
        <v>-71.296449999999993</v>
      </c>
      <c r="BO6509" s="141">
        <v>1965</v>
      </c>
      <c r="BP6509" s="143" t="s">
        <v>23892</v>
      </c>
      <c r="BQ6509" s="143" t="s">
        <v>17560</v>
      </c>
    </row>
    <row r="6510" spans="15:69" x14ac:dyDescent="0.25">
      <c r="O6510" s="225" t="str">
        <f t="shared" si="1312"/>
        <v/>
      </c>
      <c r="BF6510" s="141">
        <v>23027</v>
      </c>
      <c r="BG6510" s="142" t="s">
        <v>7890</v>
      </c>
      <c r="BH6510" s="141" t="s">
        <v>478</v>
      </c>
      <c r="BI6510" s="141" t="s">
        <v>1268</v>
      </c>
      <c r="BJ6510" s="141" t="s">
        <v>7884</v>
      </c>
      <c r="BK6510" s="141" t="s">
        <v>7885</v>
      </c>
      <c r="BL6510" s="141" t="s">
        <v>7886</v>
      </c>
      <c r="BM6510" s="141">
        <v>46.883719999999997</v>
      </c>
      <c r="BN6510" s="141">
        <v>-71.298850000000002</v>
      </c>
      <c r="BO6510" s="141">
        <v>1961</v>
      </c>
      <c r="BP6510" s="143" t="s">
        <v>23892</v>
      </c>
      <c r="BQ6510" s="143" t="s">
        <v>17560</v>
      </c>
    </row>
    <row r="6511" spans="15:69" x14ac:dyDescent="0.25">
      <c r="O6511" s="225" t="str">
        <f t="shared" si="1312"/>
        <v/>
      </c>
      <c r="BF6511" s="141">
        <v>23027</v>
      </c>
      <c r="BG6511" s="142" t="s">
        <v>7894</v>
      </c>
      <c r="BH6511" s="141" t="s">
        <v>478</v>
      </c>
      <c r="BI6511" s="141" t="s">
        <v>1268</v>
      </c>
      <c r="BJ6511" s="141" t="s">
        <v>7888</v>
      </c>
      <c r="BK6511" s="141" t="s">
        <v>7889</v>
      </c>
      <c r="BL6511" s="141" t="s">
        <v>7813</v>
      </c>
      <c r="BM6511" s="141">
        <v>46.86842</v>
      </c>
      <c r="BN6511" s="141">
        <v>-71.282970000000006</v>
      </c>
      <c r="BO6511" s="141">
        <v>1965</v>
      </c>
      <c r="BP6511" s="143" t="s">
        <v>23892</v>
      </c>
      <c r="BQ6511" s="143" t="s">
        <v>17560</v>
      </c>
    </row>
    <row r="6512" spans="15:69" x14ac:dyDescent="0.25">
      <c r="O6512" s="225" t="str">
        <f t="shared" si="1312"/>
        <v/>
      </c>
      <c r="BF6512" s="141">
        <v>23027</v>
      </c>
      <c r="BG6512" s="142" t="s">
        <v>7897</v>
      </c>
      <c r="BH6512" s="141" t="s">
        <v>478</v>
      </c>
      <c r="BI6512" s="141" t="s">
        <v>1268</v>
      </c>
      <c r="BJ6512" s="141" t="s">
        <v>7891</v>
      </c>
      <c r="BK6512" s="141" t="s">
        <v>7892</v>
      </c>
      <c r="BL6512" s="141" t="s">
        <v>7893</v>
      </c>
      <c r="BM6512" s="141">
        <v>46.873649999999998</v>
      </c>
      <c r="BN6512" s="141">
        <v>-71.286349999999999</v>
      </c>
      <c r="BO6512" s="141">
        <v>1965</v>
      </c>
      <c r="BP6512" s="143" t="s">
        <v>23892</v>
      </c>
      <c r="BQ6512" s="143" t="s">
        <v>17560</v>
      </c>
    </row>
    <row r="6513" spans="15:69" x14ac:dyDescent="0.25">
      <c r="O6513" s="225" t="str">
        <f t="shared" si="1312"/>
        <v/>
      </c>
      <c r="BF6513" s="141">
        <v>23027</v>
      </c>
      <c r="BG6513" s="142" t="s">
        <v>7900</v>
      </c>
      <c r="BH6513" s="141" t="s">
        <v>478</v>
      </c>
      <c r="BI6513" s="141" t="s">
        <v>1268</v>
      </c>
      <c r="BJ6513" s="141" t="s">
        <v>7895</v>
      </c>
      <c r="BK6513" s="141" t="s">
        <v>7896</v>
      </c>
      <c r="BL6513" s="141" t="s">
        <v>2020</v>
      </c>
      <c r="BM6513" s="141">
        <v>46.902630000000002</v>
      </c>
      <c r="BN6513" s="141">
        <v>-71.301010000000005</v>
      </c>
      <c r="BO6513" s="141">
        <v>2008</v>
      </c>
      <c r="BP6513" s="143" t="s">
        <v>23892</v>
      </c>
      <c r="BQ6513" s="143" t="s">
        <v>17560</v>
      </c>
    </row>
    <row r="6514" spans="15:69" x14ac:dyDescent="0.25">
      <c r="O6514" s="225" t="str">
        <f t="shared" si="1312"/>
        <v/>
      </c>
      <c r="BF6514" s="141">
        <v>23027</v>
      </c>
      <c r="BG6514" s="142" t="s">
        <v>7903</v>
      </c>
      <c r="BH6514" s="141" t="s">
        <v>478</v>
      </c>
      <c r="BI6514" s="141" t="s">
        <v>1268</v>
      </c>
      <c r="BJ6514" s="141" t="s">
        <v>7898</v>
      </c>
      <c r="BK6514" s="141" t="s">
        <v>7899</v>
      </c>
      <c r="BL6514" s="141" t="s">
        <v>6082</v>
      </c>
      <c r="BM6514" s="141">
        <v>46.899090000000001</v>
      </c>
      <c r="BN6514" s="141">
        <v>-71.278210000000001</v>
      </c>
      <c r="BO6514" s="141">
        <v>2009</v>
      </c>
      <c r="BP6514" s="143" t="s">
        <v>23892</v>
      </c>
      <c r="BQ6514" s="143" t="s">
        <v>17560</v>
      </c>
    </row>
    <row r="6515" spans="15:69" x14ac:dyDescent="0.25">
      <c r="O6515" s="225" t="str">
        <f t="shared" si="1312"/>
        <v/>
      </c>
      <c r="BF6515" s="141">
        <v>23027</v>
      </c>
      <c r="BG6515" s="142" t="s">
        <v>7906</v>
      </c>
      <c r="BH6515" s="141" t="s">
        <v>478</v>
      </c>
      <c r="BI6515" s="141" t="s">
        <v>1268</v>
      </c>
      <c r="BJ6515" s="141" t="s">
        <v>7901</v>
      </c>
      <c r="BK6515" s="141" t="s">
        <v>7902</v>
      </c>
      <c r="BL6515" s="141"/>
      <c r="BM6515" s="141">
        <v>46.917050000000003</v>
      </c>
      <c r="BN6515" s="141">
        <v>-71.341229999999996</v>
      </c>
      <c r="BO6515" s="141">
        <v>1993</v>
      </c>
      <c r="BP6515" s="143" t="s">
        <v>23892</v>
      </c>
      <c r="BQ6515" s="143" t="s">
        <v>17560</v>
      </c>
    </row>
    <row r="6516" spans="15:69" x14ac:dyDescent="0.25">
      <c r="O6516" s="225" t="str">
        <f t="shared" si="1312"/>
        <v/>
      </c>
      <c r="BF6516" s="141">
        <v>23027</v>
      </c>
      <c r="BG6516" s="142" t="s">
        <v>7910</v>
      </c>
      <c r="BH6516" s="141" t="s">
        <v>478</v>
      </c>
      <c r="BI6516" s="141" t="s">
        <v>1268</v>
      </c>
      <c r="BJ6516" s="141" t="s">
        <v>7904</v>
      </c>
      <c r="BK6516" s="141" t="s">
        <v>7905</v>
      </c>
      <c r="BL6516" s="141" t="s">
        <v>7766</v>
      </c>
      <c r="BM6516" s="141">
        <v>46.896079999999998</v>
      </c>
      <c r="BN6516" s="141">
        <v>-71.317440000000005</v>
      </c>
      <c r="BO6516" s="141">
        <v>2003</v>
      </c>
      <c r="BP6516" s="143" t="s">
        <v>23892</v>
      </c>
      <c r="BQ6516" s="143" t="s">
        <v>17560</v>
      </c>
    </row>
    <row r="6517" spans="15:69" x14ac:dyDescent="0.25">
      <c r="O6517" s="225" t="str">
        <f t="shared" si="1312"/>
        <v/>
      </c>
      <c r="BF6517" s="141">
        <v>23027</v>
      </c>
      <c r="BG6517" s="142" t="s">
        <v>7913</v>
      </c>
      <c r="BH6517" s="141" t="s">
        <v>478</v>
      </c>
      <c r="BI6517" s="141" t="s">
        <v>1268</v>
      </c>
      <c r="BJ6517" s="141" t="s">
        <v>7907</v>
      </c>
      <c r="BK6517" s="141" t="s">
        <v>7908</v>
      </c>
      <c r="BL6517" s="141" t="s">
        <v>7909</v>
      </c>
      <c r="BM6517" s="141">
        <v>46.866840000000003</v>
      </c>
      <c r="BN6517" s="141">
        <v>-71.2864</v>
      </c>
      <c r="BO6517" s="141">
        <v>1976</v>
      </c>
      <c r="BP6517" s="143" t="s">
        <v>23892</v>
      </c>
      <c r="BQ6517" s="143" t="s">
        <v>17560</v>
      </c>
    </row>
    <row r="6518" spans="15:69" x14ac:dyDescent="0.25">
      <c r="O6518" s="225" t="str">
        <f t="shared" si="1312"/>
        <v/>
      </c>
      <c r="BF6518" s="141">
        <v>23027</v>
      </c>
      <c r="BG6518" s="142" t="s">
        <v>7917</v>
      </c>
      <c r="BH6518" s="141" t="s">
        <v>478</v>
      </c>
      <c r="BI6518" s="141" t="s">
        <v>1268</v>
      </c>
      <c r="BJ6518" s="141" t="s">
        <v>7911</v>
      </c>
      <c r="BK6518" s="141" t="s">
        <v>7912</v>
      </c>
      <c r="BL6518" s="141" t="s">
        <v>7795</v>
      </c>
      <c r="BM6518" s="141">
        <v>46.905850000000001</v>
      </c>
      <c r="BN6518" s="141">
        <v>-71.297790000000006</v>
      </c>
      <c r="BO6518" s="141">
        <v>1965</v>
      </c>
      <c r="BP6518" s="143" t="s">
        <v>23892</v>
      </c>
      <c r="BQ6518" s="143" t="s">
        <v>17560</v>
      </c>
    </row>
    <row r="6519" spans="15:69" x14ac:dyDescent="0.25">
      <c r="O6519" s="225" t="str">
        <f t="shared" si="1312"/>
        <v/>
      </c>
      <c r="BF6519" s="141">
        <v>23027</v>
      </c>
      <c r="BG6519" s="142" t="s">
        <v>7920</v>
      </c>
      <c r="BH6519" s="141" t="s">
        <v>478</v>
      </c>
      <c r="BI6519" s="141" t="s">
        <v>1268</v>
      </c>
      <c r="BJ6519" s="141" t="s">
        <v>7914</v>
      </c>
      <c r="BK6519" s="141" t="s">
        <v>7915</v>
      </c>
      <c r="BL6519" s="141" t="s">
        <v>7916</v>
      </c>
      <c r="BM6519" s="141">
        <v>46.896380000000001</v>
      </c>
      <c r="BN6519" s="141">
        <v>-71.304630000000003</v>
      </c>
      <c r="BO6519" s="141">
        <v>1961</v>
      </c>
      <c r="BP6519" s="143" t="s">
        <v>23892</v>
      </c>
      <c r="BQ6519" s="143" t="s">
        <v>17560</v>
      </c>
    </row>
    <row r="6520" spans="15:69" x14ac:dyDescent="0.25">
      <c r="O6520" s="225" t="str">
        <f t="shared" si="1312"/>
        <v/>
      </c>
      <c r="BF6520" s="141">
        <v>23027</v>
      </c>
      <c r="BG6520" s="142" t="s">
        <v>7923</v>
      </c>
      <c r="BH6520" s="141" t="s">
        <v>478</v>
      </c>
      <c r="BI6520" s="141" t="s">
        <v>1268</v>
      </c>
      <c r="BJ6520" s="141" t="s">
        <v>7918</v>
      </c>
      <c r="BK6520" s="141" t="s">
        <v>7919</v>
      </c>
      <c r="BL6520" s="141" t="s">
        <v>2005</v>
      </c>
      <c r="BM6520" s="141">
        <v>46.910209999999999</v>
      </c>
      <c r="BN6520" s="141">
        <v>-71.331969999999998</v>
      </c>
      <c r="BO6520" s="141">
        <v>1990</v>
      </c>
      <c r="BP6520" s="143" t="s">
        <v>23892</v>
      </c>
      <c r="BQ6520" s="143" t="s">
        <v>17560</v>
      </c>
    </row>
    <row r="6521" spans="15:69" x14ac:dyDescent="0.25">
      <c r="O6521" s="225" t="str">
        <f t="shared" si="1312"/>
        <v/>
      </c>
      <c r="BF6521" s="141">
        <v>23027</v>
      </c>
      <c r="BG6521" s="142" t="s">
        <v>7927</v>
      </c>
      <c r="BH6521" s="141" t="s">
        <v>478</v>
      </c>
      <c r="BI6521" s="141" t="s">
        <v>1268</v>
      </c>
      <c r="BJ6521" s="141" t="s">
        <v>7921</v>
      </c>
      <c r="BK6521" s="141" t="s">
        <v>7922</v>
      </c>
      <c r="BL6521" s="141"/>
      <c r="BM6521" s="141">
        <v>46.916849999999997</v>
      </c>
      <c r="BN6521" s="141">
        <v>-71.21293</v>
      </c>
      <c r="BO6521" s="141">
        <v>1987</v>
      </c>
      <c r="BP6521" s="143" t="s">
        <v>23892</v>
      </c>
      <c r="BQ6521" s="143" t="s">
        <v>17560</v>
      </c>
    </row>
    <row r="6522" spans="15:69" x14ac:dyDescent="0.25">
      <c r="O6522" s="225" t="str">
        <f t="shared" si="1312"/>
        <v/>
      </c>
      <c r="BF6522" s="141">
        <v>23027</v>
      </c>
      <c r="BG6522" s="142" t="s">
        <v>7930</v>
      </c>
      <c r="BH6522" s="141" t="s">
        <v>478</v>
      </c>
      <c r="BI6522" s="141" t="s">
        <v>1268</v>
      </c>
      <c r="BJ6522" s="141" t="s">
        <v>7924</v>
      </c>
      <c r="BK6522" s="141" t="s">
        <v>7925</v>
      </c>
      <c r="BL6522" s="141" t="s">
        <v>7926</v>
      </c>
      <c r="BM6522" s="141">
        <v>46.883949999999999</v>
      </c>
      <c r="BN6522" s="141">
        <v>-71.151269999999997</v>
      </c>
      <c r="BO6522" s="141">
        <v>1980</v>
      </c>
      <c r="BP6522" s="143" t="s">
        <v>23892</v>
      </c>
      <c r="BQ6522" s="143" t="s">
        <v>17560</v>
      </c>
    </row>
    <row r="6523" spans="15:69" x14ac:dyDescent="0.25">
      <c r="O6523" s="225" t="str">
        <f t="shared" si="1312"/>
        <v/>
      </c>
      <c r="BF6523" s="141">
        <v>23027</v>
      </c>
      <c r="BG6523" s="142" t="s">
        <v>7934</v>
      </c>
      <c r="BH6523" s="141" t="s">
        <v>478</v>
      </c>
      <c r="BI6523" s="141" t="s">
        <v>1268</v>
      </c>
      <c r="BJ6523" s="141" t="s">
        <v>7928</v>
      </c>
      <c r="BK6523" s="141" t="s">
        <v>7929</v>
      </c>
      <c r="BL6523" s="141" t="s">
        <v>6215</v>
      </c>
      <c r="BM6523" s="141">
        <v>46.9</v>
      </c>
      <c r="BN6523" s="141">
        <v>-71.213639999999998</v>
      </c>
      <c r="BO6523" s="141">
        <v>1987</v>
      </c>
      <c r="BP6523" s="143" t="s">
        <v>23892</v>
      </c>
      <c r="BQ6523" s="143" t="s">
        <v>17560</v>
      </c>
    </row>
    <row r="6524" spans="15:69" x14ac:dyDescent="0.25">
      <c r="O6524" s="225" t="str">
        <f t="shared" si="1312"/>
        <v/>
      </c>
      <c r="BF6524" s="141">
        <v>23027</v>
      </c>
      <c r="BG6524" s="142" t="s">
        <v>7938</v>
      </c>
      <c r="BH6524" s="141" t="s">
        <v>478</v>
      </c>
      <c r="BI6524" s="141" t="s">
        <v>1268</v>
      </c>
      <c r="BJ6524" s="141" t="s">
        <v>7931</v>
      </c>
      <c r="BK6524" s="141" t="s">
        <v>7932</v>
      </c>
      <c r="BL6524" s="141" t="s">
        <v>7933</v>
      </c>
      <c r="BM6524" s="141">
        <v>46.905589999999997</v>
      </c>
      <c r="BN6524" s="141">
        <v>-71.186570000000003</v>
      </c>
      <c r="BO6524" s="141">
        <v>1986</v>
      </c>
      <c r="BP6524" s="143" t="s">
        <v>23892</v>
      </c>
      <c r="BQ6524" s="143" t="s">
        <v>17560</v>
      </c>
    </row>
    <row r="6525" spans="15:69" x14ac:dyDescent="0.25">
      <c r="O6525" s="225" t="str">
        <f t="shared" si="1312"/>
        <v/>
      </c>
      <c r="BF6525" s="141">
        <v>23027</v>
      </c>
      <c r="BG6525" s="142" t="s">
        <v>7941</v>
      </c>
      <c r="BH6525" s="141" t="s">
        <v>478</v>
      </c>
      <c r="BI6525" s="141" t="s">
        <v>1268</v>
      </c>
      <c r="BJ6525" s="141" t="s">
        <v>7935</v>
      </c>
      <c r="BK6525" s="141" t="s">
        <v>7936</v>
      </c>
      <c r="BL6525" s="141" t="s">
        <v>7937</v>
      </c>
      <c r="BM6525" s="141">
        <v>46.902149999999999</v>
      </c>
      <c r="BN6525" s="141">
        <v>-71.173190000000005</v>
      </c>
      <c r="BO6525" s="141">
        <v>1988</v>
      </c>
      <c r="BP6525" s="143" t="s">
        <v>23892</v>
      </c>
      <c r="BQ6525" s="143" t="s">
        <v>17560</v>
      </c>
    </row>
    <row r="6526" spans="15:69" x14ac:dyDescent="0.25">
      <c r="O6526" s="225" t="str">
        <f t="shared" si="1312"/>
        <v/>
      </c>
      <c r="BF6526" s="141">
        <v>23027</v>
      </c>
      <c r="BG6526" s="142" t="s">
        <v>7944</v>
      </c>
      <c r="BH6526" s="141" t="s">
        <v>478</v>
      </c>
      <c r="BI6526" s="141" t="s">
        <v>1268</v>
      </c>
      <c r="BJ6526" s="141" t="s">
        <v>7939</v>
      </c>
      <c r="BK6526" s="141" t="s">
        <v>7940</v>
      </c>
      <c r="BL6526" s="141" t="s">
        <v>6847</v>
      </c>
      <c r="BM6526" s="141">
        <v>46.849550000000001</v>
      </c>
      <c r="BN6526" s="141">
        <v>-71.219440000000006</v>
      </c>
      <c r="BO6526" s="141">
        <v>1952</v>
      </c>
      <c r="BP6526" s="143" t="s">
        <v>23892</v>
      </c>
      <c r="BQ6526" s="143" t="s">
        <v>17560</v>
      </c>
    </row>
    <row r="6527" spans="15:69" x14ac:dyDescent="0.25">
      <c r="O6527" s="225" t="str">
        <f t="shared" si="1312"/>
        <v/>
      </c>
      <c r="BF6527" s="141">
        <v>23027</v>
      </c>
      <c r="BG6527" s="142" t="s">
        <v>7948</v>
      </c>
      <c r="BH6527" s="141" t="s">
        <v>478</v>
      </c>
      <c r="BI6527" s="141" t="s">
        <v>1268</v>
      </c>
      <c r="BJ6527" s="141" t="s">
        <v>7942</v>
      </c>
      <c r="BK6527" s="141" t="s">
        <v>7943</v>
      </c>
      <c r="BL6527" s="141" t="s">
        <v>6847</v>
      </c>
      <c r="BM6527" s="141">
        <v>46.848320000000001</v>
      </c>
      <c r="BN6527" s="141">
        <v>-71.219499999999996</v>
      </c>
      <c r="BO6527" s="141">
        <v>1952</v>
      </c>
      <c r="BP6527" s="143" t="s">
        <v>23892</v>
      </c>
      <c r="BQ6527" s="143" t="s">
        <v>17560</v>
      </c>
    </row>
    <row r="6528" spans="15:69" x14ac:dyDescent="0.25">
      <c r="O6528" s="225" t="str">
        <f t="shared" si="1312"/>
        <v/>
      </c>
      <c r="BF6528" s="141">
        <v>23027</v>
      </c>
      <c r="BG6528" s="142" t="s">
        <v>7951</v>
      </c>
      <c r="BH6528" s="141" t="s">
        <v>478</v>
      </c>
      <c r="BI6528" s="141" t="s">
        <v>1268</v>
      </c>
      <c r="BJ6528" s="141" t="s">
        <v>7945</v>
      </c>
      <c r="BK6528" s="141" t="s">
        <v>7946</v>
      </c>
      <c r="BL6528" s="141" t="s">
        <v>7947</v>
      </c>
      <c r="BM6528" s="141">
        <v>46.902140000000003</v>
      </c>
      <c r="BN6528" s="141">
        <v>-71.201130000000006</v>
      </c>
      <c r="BO6528" s="141">
        <v>1980</v>
      </c>
      <c r="BP6528" s="143" t="s">
        <v>23892</v>
      </c>
      <c r="BQ6528" s="143" t="s">
        <v>17560</v>
      </c>
    </row>
    <row r="6529" spans="15:69" x14ac:dyDescent="0.25">
      <c r="O6529" s="225" t="str">
        <f t="shared" si="1312"/>
        <v/>
      </c>
      <c r="BF6529" s="141">
        <v>23027</v>
      </c>
      <c r="BG6529" s="142" t="s">
        <v>7955</v>
      </c>
      <c r="BH6529" s="141" t="s">
        <v>478</v>
      </c>
      <c r="BI6529" s="141" t="s">
        <v>1268</v>
      </c>
      <c r="BJ6529" s="141" t="s">
        <v>7949</v>
      </c>
      <c r="BK6529" s="141" t="s">
        <v>7950</v>
      </c>
      <c r="BL6529" s="141" t="s">
        <v>6285</v>
      </c>
      <c r="BM6529" s="141">
        <v>46.897930000000002</v>
      </c>
      <c r="BN6529" s="141">
        <v>-71.197959999999995</v>
      </c>
      <c r="BO6529" s="141">
        <v>1977</v>
      </c>
      <c r="BP6529" s="143" t="s">
        <v>23892</v>
      </c>
      <c r="BQ6529" s="143" t="s">
        <v>17560</v>
      </c>
    </row>
    <row r="6530" spans="15:69" x14ac:dyDescent="0.25">
      <c r="O6530" s="225" t="str">
        <f t="shared" si="1312"/>
        <v/>
      </c>
      <c r="BF6530" s="141">
        <v>23027</v>
      </c>
      <c r="BG6530" s="142" t="s">
        <v>7959</v>
      </c>
      <c r="BH6530" s="141" t="s">
        <v>478</v>
      </c>
      <c r="BI6530" s="141" t="s">
        <v>1268</v>
      </c>
      <c r="BJ6530" s="141" t="s">
        <v>7952</v>
      </c>
      <c r="BK6530" s="141" t="s">
        <v>7953</v>
      </c>
      <c r="BL6530" s="141" t="s">
        <v>7954</v>
      </c>
      <c r="BM6530" s="141">
        <v>46.895710000000001</v>
      </c>
      <c r="BN6530" s="141">
        <v>-71.196439999999996</v>
      </c>
      <c r="BO6530" s="141">
        <v>1973</v>
      </c>
      <c r="BP6530" s="143" t="s">
        <v>23892</v>
      </c>
      <c r="BQ6530" s="143" t="s">
        <v>17560</v>
      </c>
    </row>
    <row r="6531" spans="15:69" x14ac:dyDescent="0.25">
      <c r="O6531" s="225" t="str">
        <f t="shared" si="1312"/>
        <v/>
      </c>
      <c r="BF6531" s="141">
        <v>23027</v>
      </c>
      <c r="BG6531" s="142" t="s">
        <v>7961</v>
      </c>
      <c r="BH6531" s="141" t="s">
        <v>478</v>
      </c>
      <c r="BI6531" s="141" t="s">
        <v>1268</v>
      </c>
      <c r="BJ6531" s="141" t="s">
        <v>7956</v>
      </c>
      <c r="BK6531" s="141" t="s">
        <v>7957</v>
      </c>
      <c r="BL6531" s="141" t="s">
        <v>7958</v>
      </c>
      <c r="BM6531" s="141">
        <v>46.893000000000001</v>
      </c>
      <c r="BN6531" s="141">
        <v>-71.190389999999994</v>
      </c>
      <c r="BO6531" s="141">
        <v>1984</v>
      </c>
      <c r="BP6531" s="143" t="s">
        <v>23892</v>
      </c>
      <c r="BQ6531" s="143" t="s">
        <v>17560</v>
      </c>
    </row>
    <row r="6532" spans="15:69" x14ac:dyDescent="0.25">
      <c r="O6532" s="225" t="str">
        <f t="shared" si="1312"/>
        <v/>
      </c>
      <c r="BF6532" s="141">
        <v>23027</v>
      </c>
      <c r="BG6532" s="142" t="s">
        <v>7964</v>
      </c>
      <c r="BH6532" s="141" t="s">
        <v>478</v>
      </c>
      <c r="BI6532" s="141" t="s">
        <v>1268</v>
      </c>
      <c r="BJ6532" s="141" t="s">
        <v>6764</v>
      </c>
      <c r="BK6532" s="141" t="s">
        <v>7960</v>
      </c>
      <c r="BL6532" s="141" t="s">
        <v>6791</v>
      </c>
      <c r="BM6532" s="141">
        <v>46.891739999999999</v>
      </c>
      <c r="BN6532" s="141">
        <v>-71.190250000000006</v>
      </c>
      <c r="BO6532" s="141">
        <v>1996</v>
      </c>
      <c r="BP6532" s="143" t="s">
        <v>23892</v>
      </c>
      <c r="BQ6532" s="143" t="s">
        <v>17560</v>
      </c>
    </row>
    <row r="6533" spans="15:69" x14ac:dyDescent="0.25">
      <c r="O6533" s="225" t="str">
        <f t="shared" si="1312"/>
        <v/>
      </c>
      <c r="BF6533" s="141">
        <v>23027</v>
      </c>
      <c r="BG6533" s="142" t="s">
        <v>7967</v>
      </c>
      <c r="BH6533" s="141" t="s">
        <v>478</v>
      </c>
      <c r="BI6533" s="141" t="s">
        <v>1268</v>
      </c>
      <c r="BJ6533" s="141" t="s">
        <v>7962</v>
      </c>
      <c r="BK6533" s="141" t="s">
        <v>7963</v>
      </c>
      <c r="BL6533" s="141"/>
      <c r="BM6533" s="141">
        <v>46.910209999999999</v>
      </c>
      <c r="BN6533" s="141">
        <v>-71.21696</v>
      </c>
      <c r="BO6533" s="141">
        <v>1987</v>
      </c>
      <c r="BP6533" s="143" t="s">
        <v>23892</v>
      </c>
      <c r="BQ6533" s="143" t="s">
        <v>17560</v>
      </c>
    </row>
    <row r="6534" spans="15:69" x14ac:dyDescent="0.25">
      <c r="O6534" s="225" t="str">
        <f t="shared" si="1312"/>
        <v/>
      </c>
      <c r="BF6534" s="141">
        <v>23027</v>
      </c>
      <c r="BG6534" s="142" t="s">
        <v>7970</v>
      </c>
      <c r="BH6534" s="141" t="s">
        <v>478</v>
      </c>
      <c r="BI6534" s="141" t="s">
        <v>1268</v>
      </c>
      <c r="BJ6534" s="141" t="s">
        <v>7965</v>
      </c>
      <c r="BK6534" s="141" t="s">
        <v>7966</v>
      </c>
      <c r="BL6534" s="141" t="s">
        <v>7933</v>
      </c>
      <c r="BM6534" s="141">
        <v>46.905569999999997</v>
      </c>
      <c r="BN6534" s="141">
        <v>-71.186689999999999</v>
      </c>
      <c r="BO6534" s="141">
        <v>1985</v>
      </c>
      <c r="BP6534" s="143" t="s">
        <v>23892</v>
      </c>
      <c r="BQ6534" s="143" t="s">
        <v>17560</v>
      </c>
    </row>
    <row r="6535" spans="15:69" x14ac:dyDescent="0.25">
      <c r="O6535" s="225" t="str">
        <f t="shared" si="1312"/>
        <v/>
      </c>
      <c r="BF6535" s="141">
        <v>23027</v>
      </c>
      <c r="BG6535" s="142" t="s">
        <v>7973</v>
      </c>
      <c r="BH6535" s="141" t="s">
        <v>478</v>
      </c>
      <c r="BI6535" s="141" t="s">
        <v>1268</v>
      </c>
      <c r="BJ6535" s="141" t="s">
        <v>7968</v>
      </c>
      <c r="BK6535" s="141" t="s">
        <v>7969</v>
      </c>
      <c r="BL6535" s="141" t="s">
        <v>6285</v>
      </c>
      <c r="BM6535" s="141">
        <v>46.885359999999999</v>
      </c>
      <c r="BN6535" s="141">
        <v>-71.233530000000002</v>
      </c>
      <c r="BO6535" s="141">
        <v>1948</v>
      </c>
      <c r="BP6535" s="143" t="s">
        <v>23892</v>
      </c>
      <c r="BQ6535" s="143" t="s">
        <v>17560</v>
      </c>
    </row>
    <row r="6536" spans="15:69" x14ac:dyDescent="0.25">
      <c r="O6536" s="225" t="str">
        <f t="shared" si="1312"/>
        <v/>
      </c>
      <c r="BF6536" s="141">
        <v>23027</v>
      </c>
      <c r="BG6536" s="142" t="s">
        <v>7977</v>
      </c>
      <c r="BH6536" s="141" t="s">
        <v>478</v>
      </c>
      <c r="BI6536" s="141" t="s">
        <v>1268</v>
      </c>
      <c r="BJ6536" s="141" t="s">
        <v>7971</v>
      </c>
      <c r="BK6536" s="141" t="s">
        <v>7972</v>
      </c>
      <c r="BL6536" s="141" t="s">
        <v>6858</v>
      </c>
      <c r="BM6536" s="141">
        <v>46.86703</v>
      </c>
      <c r="BN6536" s="141">
        <v>-71.167689999999993</v>
      </c>
      <c r="BO6536" s="141">
        <v>2008</v>
      </c>
      <c r="BP6536" s="143" t="s">
        <v>23892</v>
      </c>
      <c r="BQ6536" s="143" t="s">
        <v>17560</v>
      </c>
    </row>
    <row r="6537" spans="15:69" x14ac:dyDescent="0.25">
      <c r="O6537" s="225" t="str">
        <f t="shared" si="1312"/>
        <v/>
      </c>
      <c r="BF6537" s="141">
        <v>23027</v>
      </c>
      <c r="BG6537" s="142" t="s">
        <v>7981</v>
      </c>
      <c r="BH6537" s="141" t="s">
        <v>478</v>
      </c>
      <c r="BI6537" s="141" t="s">
        <v>1268</v>
      </c>
      <c r="BJ6537" s="141" t="s">
        <v>7974</v>
      </c>
      <c r="BK6537" s="141" t="s">
        <v>7975</v>
      </c>
      <c r="BL6537" s="141" t="s">
        <v>7976</v>
      </c>
      <c r="BM6537" s="141">
        <v>46.870269999999998</v>
      </c>
      <c r="BN6537" s="141">
        <v>-71.164950000000005</v>
      </c>
      <c r="BO6537" s="141">
        <v>1941</v>
      </c>
      <c r="BP6537" s="143" t="s">
        <v>23892</v>
      </c>
      <c r="BQ6537" s="143" t="s">
        <v>17560</v>
      </c>
    </row>
    <row r="6538" spans="15:69" x14ac:dyDescent="0.25">
      <c r="O6538" s="225" t="str">
        <f t="shared" si="1312"/>
        <v/>
      </c>
      <c r="BF6538" s="141">
        <v>23027</v>
      </c>
      <c r="BG6538" s="142" t="s">
        <v>7984</v>
      </c>
      <c r="BH6538" s="141" t="s">
        <v>478</v>
      </c>
      <c r="BI6538" s="141" t="s">
        <v>1268</v>
      </c>
      <c r="BJ6538" s="141" t="s">
        <v>7978</v>
      </c>
      <c r="BK6538" s="141" t="s">
        <v>7979</v>
      </c>
      <c r="BL6538" s="141" t="s">
        <v>7980</v>
      </c>
      <c r="BM6538" s="141">
        <v>46.926139999999997</v>
      </c>
      <c r="BN6538" s="141">
        <v>-71.244450000000001</v>
      </c>
      <c r="BO6538" s="141">
        <v>1969</v>
      </c>
      <c r="BP6538" s="143" t="s">
        <v>23892</v>
      </c>
      <c r="BQ6538" s="143" t="s">
        <v>17560</v>
      </c>
    </row>
    <row r="6539" spans="15:69" x14ac:dyDescent="0.25">
      <c r="O6539" s="225" t="str">
        <f t="shared" si="1312"/>
        <v/>
      </c>
      <c r="BF6539" s="141">
        <v>23027</v>
      </c>
      <c r="BG6539" s="142" t="s">
        <v>7987</v>
      </c>
      <c r="BH6539" s="141" t="s">
        <v>478</v>
      </c>
      <c r="BI6539" s="141" t="s">
        <v>1268</v>
      </c>
      <c r="BJ6539" s="141" t="s">
        <v>7982</v>
      </c>
      <c r="BK6539" s="141" t="s">
        <v>7983</v>
      </c>
      <c r="BL6539" s="141" t="s">
        <v>6285</v>
      </c>
      <c r="BM6539" s="141">
        <v>46.896830000000001</v>
      </c>
      <c r="BN6539" s="141">
        <v>-71.180440000000004</v>
      </c>
      <c r="BO6539" s="141">
        <v>1986</v>
      </c>
      <c r="BP6539" s="143" t="s">
        <v>23892</v>
      </c>
      <c r="BQ6539" s="143" t="s">
        <v>17560</v>
      </c>
    </row>
    <row r="6540" spans="15:69" x14ac:dyDescent="0.25">
      <c r="O6540" s="225" t="str">
        <f t="shared" si="1312"/>
        <v/>
      </c>
      <c r="BF6540" s="141">
        <v>23027</v>
      </c>
      <c r="BG6540" s="142" t="s">
        <v>7989</v>
      </c>
      <c r="BH6540" s="141" t="s">
        <v>478</v>
      </c>
      <c r="BI6540" s="141" t="s">
        <v>1268</v>
      </c>
      <c r="BJ6540" s="141" t="s">
        <v>7985</v>
      </c>
      <c r="BK6540" s="141" t="s">
        <v>7986</v>
      </c>
      <c r="BL6540" s="141" t="s">
        <v>6219</v>
      </c>
      <c r="BM6540" s="141">
        <v>46.884909999999998</v>
      </c>
      <c r="BN6540" s="141">
        <v>-71.152299999999997</v>
      </c>
      <c r="BO6540" s="141">
        <v>1994</v>
      </c>
      <c r="BP6540" s="143" t="s">
        <v>23892</v>
      </c>
      <c r="BQ6540" s="143" t="s">
        <v>17560</v>
      </c>
    </row>
    <row r="6541" spans="15:69" x14ac:dyDescent="0.25">
      <c r="O6541" s="225" t="str">
        <f t="shared" si="1312"/>
        <v/>
      </c>
      <c r="BF6541" s="141">
        <v>23027</v>
      </c>
      <c r="BG6541" s="142" t="s">
        <v>7993</v>
      </c>
      <c r="BH6541" s="141" t="s">
        <v>478</v>
      </c>
      <c r="BI6541" s="141" t="s">
        <v>1268</v>
      </c>
      <c r="BJ6541" s="141" t="s">
        <v>6849</v>
      </c>
      <c r="BK6541" s="141" t="s">
        <v>7988</v>
      </c>
      <c r="BL6541" s="141" t="s">
        <v>6851</v>
      </c>
      <c r="BM6541" s="141">
        <v>46.891210000000001</v>
      </c>
      <c r="BN6541" s="141">
        <v>-71.169470000000004</v>
      </c>
      <c r="BO6541" s="141">
        <v>1967</v>
      </c>
      <c r="BP6541" s="143" t="s">
        <v>23892</v>
      </c>
      <c r="BQ6541" s="143" t="s">
        <v>17560</v>
      </c>
    </row>
    <row r="6542" spans="15:69" x14ac:dyDescent="0.25">
      <c r="O6542" s="225" t="str">
        <f t="shared" ref="O6542:O6605" si="1313">IF(OR(B6542="",C6542="",G6542="",H6542="",I6542="",AND(J6542="",BW6542=FALSE),AND(K6542="",BX6542=FALSE),AND(L6542="",BY6542=FALSE),AND(M6542="",BZ6542=FALSE)),"",(IF(AND(100&gt;=CG6542,CG6542&gt;80),"A",IF(AND(80&gt;=CG6542,CG6542&gt;60),"B",IF(AND(60&gt;=CG6542,CG6542&gt;40),"C",IF(AND(40&gt;=CG6542,CG6542&gt;20),"D","E"))))))</f>
        <v/>
      </c>
      <c r="BF6542" s="141">
        <v>23027</v>
      </c>
      <c r="BG6542" s="142" t="s">
        <v>7997</v>
      </c>
      <c r="BH6542" s="141" t="s">
        <v>478</v>
      </c>
      <c r="BI6542" s="141" t="s">
        <v>1268</v>
      </c>
      <c r="BJ6542" s="141" t="s">
        <v>7990</v>
      </c>
      <c r="BK6542" s="141" t="s">
        <v>7991</v>
      </c>
      <c r="BL6542" s="141" t="s">
        <v>7992</v>
      </c>
      <c r="BM6542" s="141">
        <v>46.894010000000002</v>
      </c>
      <c r="BN6542" s="141">
        <v>-71.174459999999996</v>
      </c>
      <c r="BO6542" s="141">
        <v>1988</v>
      </c>
      <c r="BP6542" s="143" t="s">
        <v>23892</v>
      </c>
      <c r="BQ6542" s="143" t="s">
        <v>17560</v>
      </c>
    </row>
    <row r="6543" spans="15:69" x14ac:dyDescent="0.25">
      <c r="O6543" s="225" t="str">
        <f t="shared" si="1313"/>
        <v/>
      </c>
      <c r="BF6543" s="141">
        <v>23027</v>
      </c>
      <c r="BG6543" s="142" t="s">
        <v>8000</v>
      </c>
      <c r="BH6543" s="141" t="s">
        <v>478</v>
      </c>
      <c r="BI6543" s="141" t="s">
        <v>1268</v>
      </c>
      <c r="BJ6543" s="141" t="s">
        <v>7994</v>
      </c>
      <c r="BK6543" s="141" t="s">
        <v>7995</v>
      </c>
      <c r="BL6543" s="141" t="s">
        <v>7996</v>
      </c>
      <c r="BM6543" s="141">
        <v>46.906440000000003</v>
      </c>
      <c r="BN6543" s="141">
        <v>-71.190259999999995</v>
      </c>
      <c r="BO6543" s="141">
        <v>1962</v>
      </c>
      <c r="BP6543" s="143" t="s">
        <v>23892</v>
      </c>
      <c r="BQ6543" s="143" t="s">
        <v>17560</v>
      </c>
    </row>
    <row r="6544" spans="15:69" x14ac:dyDescent="0.25">
      <c r="O6544" s="225" t="str">
        <f t="shared" si="1313"/>
        <v/>
      </c>
      <c r="BF6544" s="141">
        <v>23027</v>
      </c>
      <c r="BG6544" s="142" t="s">
        <v>8003</v>
      </c>
      <c r="BH6544" s="141" t="s">
        <v>478</v>
      </c>
      <c r="BI6544" s="141" t="s">
        <v>1268</v>
      </c>
      <c r="BJ6544" s="141" t="s">
        <v>7998</v>
      </c>
      <c r="BK6544" s="141" t="s">
        <v>7999</v>
      </c>
      <c r="BL6544" s="141" t="s">
        <v>6740</v>
      </c>
      <c r="BM6544" s="141">
        <v>46.865020000000001</v>
      </c>
      <c r="BN6544" s="141">
        <v>-71.229249999999993</v>
      </c>
      <c r="BO6544" s="141">
        <v>1970</v>
      </c>
      <c r="BP6544" s="143" t="s">
        <v>23892</v>
      </c>
      <c r="BQ6544" s="143" t="s">
        <v>17560</v>
      </c>
    </row>
    <row r="6545" spans="15:69" x14ac:dyDescent="0.25">
      <c r="O6545" s="225" t="str">
        <f t="shared" si="1313"/>
        <v/>
      </c>
      <c r="BF6545" s="141">
        <v>23027</v>
      </c>
      <c r="BG6545" s="142" t="s">
        <v>8006</v>
      </c>
      <c r="BH6545" s="141" t="s">
        <v>478</v>
      </c>
      <c r="BI6545" s="141" t="s">
        <v>1268</v>
      </c>
      <c r="BJ6545" s="141" t="s">
        <v>8001</v>
      </c>
      <c r="BK6545" s="141" t="s">
        <v>8002</v>
      </c>
      <c r="BL6545" s="141" t="s">
        <v>5981</v>
      </c>
      <c r="BM6545" s="141">
        <v>46.855910000000002</v>
      </c>
      <c r="BN6545" s="141">
        <v>-71.197379999999995</v>
      </c>
      <c r="BO6545" s="141">
        <v>1953</v>
      </c>
      <c r="BP6545" s="143" t="s">
        <v>23892</v>
      </c>
      <c r="BQ6545" s="143" t="s">
        <v>17560</v>
      </c>
    </row>
    <row r="6546" spans="15:69" x14ac:dyDescent="0.25">
      <c r="O6546" s="225" t="str">
        <f t="shared" si="1313"/>
        <v/>
      </c>
      <c r="BF6546" s="141">
        <v>23027</v>
      </c>
      <c r="BG6546" s="142" t="s">
        <v>8010</v>
      </c>
      <c r="BH6546" s="141" t="s">
        <v>478</v>
      </c>
      <c r="BI6546" s="141" t="s">
        <v>1268</v>
      </c>
      <c r="BJ6546" s="141" t="s">
        <v>8004</v>
      </c>
      <c r="BK6546" s="141" t="s">
        <v>8005</v>
      </c>
      <c r="BL6546" s="141" t="s">
        <v>6766</v>
      </c>
      <c r="BM6546" s="141">
        <v>46.881590000000003</v>
      </c>
      <c r="BN6546" s="141">
        <v>-71.184119999999993</v>
      </c>
      <c r="BO6546" s="141">
        <v>1997</v>
      </c>
      <c r="BP6546" s="143" t="s">
        <v>23892</v>
      </c>
      <c r="BQ6546" s="143" t="s">
        <v>17560</v>
      </c>
    </row>
    <row r="6547" spans="15:69" x14ac:dyDescent="0.25">
      <c r="O6547" s="225" t="str">
        <f t="shared" si="1313"/>
        <v/>
      </c>
      <c r="BF6547" s="141">
        <v>23027</v>
      </c>
      <c r="BG6547" s="142" t="s">
        <v>8013</v>
      </c>
      <c r="BH6547" s="141" t="s">
        <v>478</v>
      </c>
      <c r="BI6547" s="141" t="s">
        <v>1268</v>
      </c>
      <c r="BJ6547" s="141" t="s">
        <v>8007</v>
      </c>
      <c r="BK6547" s="141" t="s">
        <v>8008</v>
      </c>
      <c r="BL6547" s="141" t="s">
        <v>8009</v>
      </c>
      <c r="BM6547" s="141">
        <v>46.854140000000001</v>
      </c>
      <c r="BN6547" s="141">
        <v>-71.202950000000001</v>
      </c>
      <c r="BO6547" s="141">
        <v>1978</v>
      </c>
      <c r="BP6547" s="143" t="s">
        <v>23892</v>
      </c>
      <c r="BQ6547" s="143" t="s">
        <v>17560</v>
      </c>
    </row>
    <row r="6548" spans="15:69" x14ac:dyDescent="0.25">
      <c r="O6548" s="225" t="str">
        <f t="shared" si="1313"/>
        <v/>
      </c>
      <c r="BF6548" s="141">
        <v>23027</v>
      </c>
      <c r="BG6548" s="142" t="s">
        <v>8016</v>
      </c>
      <c r="BH6548" s="141" t="s">
        <v>478</v>
      </c>
      <c r="BI6548" s="141" t="s">
        <v>1268</v>
      </c>
      <c r="BJ6548" s="141" t="s">
        <v>8011</v>
      </c>
      <c r="BK6548" s="141" t="s">
        <v>8012</v>
      </c>
      <c r="BL6548" s="141" t="s">
        <v>5818</v>
      </c>
      <c r="BM6548" s="141">
        <v>46.853059999999999</v>
      </c>
      <c r="BN6548" s="141">
        <v>-71.206000000000003</v>
      </c>
      <c r="BO6548" s="141">
        <v>1978</v>
      </c>
      <c r="BP6548" s="143" t="s">
        <v>23892</v>
      </c>
      <c r="BQ6548" s="143" t="s">
        <v>17560</v>
      </c>
    </row>
    <row r="6549" spans="15:69" x14ac:dyDescent="0.25">
      <c r="O6549" s="225" t="str">
        <f t="shared" si="1313"/>
        <v/>
      </c>
      <c r="BF6549" s="141">
        <v>23027</v>
      </c>
      <c r="BG6549" s="142" t="s">
        <v>8019</v>
      </c>
      <c r="BH6549" s="141" t="s">
        <v>478</v>
      </c>
      <c r="BI6549" s="141" t="s">
        <v>1268</v>
      </c>
      <c r="BJ6549" s="141" t="s">
        <v>8014</v>
      </c>
      <c r="BK6549" s="141" t="s">
        <v>8015</v>
      </c>
      <c r="BL6549" s="141" t="s">
        <v>5818</v>
      </c>
      <c r="BM6549" s="141">
        <v>46.85181</v>
      </c>
      <c r="BN6549" s="141">
        <v>-71.209280000000007</v>
      </c>
      <c r="BO6549" s="141">
        <v>1978</v>
      </c>
      <c r="BP6549" s="143" t="s">
        <v>23892</v>
      </c>
      <c r="BQ6549" s="143" t="s">
        <v>17560</v>
      </c>
    </row>
    <row r="6550" spans="15:69" x14ac:dyDescent="0.25">
      <c r="O6550" s="225" t="str">
        <f t="shared" si="1313"/>
        <v/>
      </c>
      <c r="BF6550" s="141">
        <v>23027</v>
      </c>
      <c r="BG6550" s="142" t="s">
        <v>8022</v>
      </c>
      <c r="BH6550" s="141" t="s">
        <v>478</v>
      </c>
      <c r="BI6550" s="141" t="s">
        <v>1268</v>
      </c>
      <c r="BJ6550" s="141" t="s">
        <v>8017</v>
      </c>
      <c r="BK6550" s="141" t="s">
        <v>8018</v>
      </c>
      <c r="BL6550" s="141" t="s">
        <v>6799</v>
      </c>
      <c r="BM6550" s="141">
        <v>46.865380000000002</v>
      </c>
      <c r="BN6550" s="141">
        <v>-71.210300000000004</v>
      </c>
      <c r="BO6550" s="141">
        <v>1995</v>
      </c>
      <c r="BP6550" s="143" t="s">
        <v>23892</v>
      </c>
      <c r="BQ6550" s="143" t="s">
        <v>17560</v>
      </c>
    </row>
    <row r="6551" spans="15:69" x14ac:dyDescent="0.25">
      <c r="O6551" s="225" t="str">
        <f t="shared" si="1313"/>
        <v/>
      </c>
      <c r="BF6551" s="141">
        <v>23027</v>
      </c>
      <c r="BG6551" s="142" t="s">
        <v>8025</v>
      </c>
      <c r="BH6551" s="141" t="s">
        <v>478</v>
      </c>
      <c r="BI6551" s="141" t="s">
        <v>1268</v>
      </c>
      <c r="BJ6551" s="141" t="s">
        <v>8020</v>
      </c>
      <c r="BK6551" s="141" t="s">
        <v>8021</v>
      </c>
      <c r="BL6551" s="141" t="s">
        <v>6799</v>
      </c>
      <c r="BM6551" s="141">
        <v>46.863549999999996</v>
      </c>
      <c r="BN6551" s="141">
        <v>-71.215360000000004</v>
      </c>
      <c r="BO6551" s="141">
        <v>2001</v>
      </c>
      <c r="BP6551" s="143" t="s">
        <v>23892</v>
      </c>
      <c r="BQ6551" s="143" t="s">
        <v>17560</v>
      </c>
    </row>
    <row r="6552" spans="15:69" x14ac:dyDescent="0.25">
      <c r="O6552" s="225" t="str">
        <f t="shared" si="1313"/>
        <v/>
      </c>
      <c r="BF6552" s="141">
        <v>23027</v>
      </c>
      <c r="BG6552" s="142" t="s">
        <v>8028</v>
      </c>
      <c r="BH6552" s="141" t="s">
        <v>478</v>
      </c>
      <c r="BI6552" s="141" t="s">
        <v>1268</v>
      </c>
      <c r="BJ6552" s="141" t="s">
        <v>8023</v>
      </c>
      <c r="BK6552" s="141" t="s">
        <v>8024</v>
      </c>
      <c r="BL6552" s="141" t="s">
        <v>6799</v>
      </c>
      <c r="BM6552" s="141">
        <v>46.86045</v>
      </c>
      <c r="BN6552" s="141">
        <v>-71.223370000000003</v>
      </c>
      <c r="BO6552" s="141">
        <v>1971</v>
      </c>
      <c r="BP6552" s="143" t="s">
        <v>23892</v>
      </c>
      <c r="BQ6552" s="143" t="s">
        <v>17560</v>
      </c>
    </row>
    <row r="6553" spans="15:69" x14ac:dyDescent="0.25">
      <c r="O6553" s="225" t="str">
        <f t="shared" si="1313"/>
        <v/>
      </c>
      <c r="BF6553" s="141">
        <v>23027</v>
      </c>
      <c r="BG6553" s="142" t="s">
        <v>8032</v>
      </c>
      <c r="BH6553" s="141" t="s">
        <v>478</v>
      </c>
      <c r="BI6553" s="141" t="s">
        <v>1268</v>
      </c>
      <c r="BJ6553" s="141" t="s">
        <v>8026</v>
      </c>
      <c r="BK6553" s="141" t="s">
        <v>8027</v>
      </c>
      <c r="BL6553" s="141" t="s">
        <v>26602</v>
      </c>
      <c r="BM6553" s="141">
        <v>46.85398</v>
      </c>
      <c r="BN6553" s="141">
        <v>-71.200609999999998</v>
      </c>
      <c r="BO6553" s="141">
        <v>1978</v>
      </c>
      <c r="BP6553" s="143" t="s">
        <v>23892</v>
      </c>
      <c r="BQ6553" s="143" t="s">
        <v>17560</v>
      </c>
    </row>
    <row r="6554" spans="15:69" x14ac:dyDescent="0.25">
      <c r="O6554" s="225" t="str">
        <f t="shared" si="1313"/>
        <v/>
      </c>
      <c r="BF6554" s="141">
        <v>23027</v>
      </c>
      <c r="BG6554" s="142" t="s">
        <v>8036</v>
      </c>
      <c r="BH6554" s="141" t="s">
        <v>478</v>
      </c>
      <c r="BI6554" s="141" t="s">
        <v>1268</v>
      </c>
      <c r="BJ6554" s="141" t="s">
        <v>8029</v>
      </c>
      <c r="BK6554" s="141" t="s">
        <v>8030</v>
      </c>
      <c r="BL6554" s="141" t="s">
        <v>8031</v>
      </c>
      <c r="BM6554" s="141">
        <v>46.853290000000001</v>
      </c>
      <c r="BN6554" s="141">
        <v>-71.199799999999996</v>
      </c>
      <c r="BO6554" s="141">
        <v>1978</v>
      </c>
      <c r="BP6554" s="143" t="s">
        <v>23892</v>
      </c>
      <c r="BQ6554" s="143" t="s">
        <v>17560</v>
      </c>
    </row>
    <row r="6555" spans="15:69" x14ac:dyDescent="0.25">
      <c r="O6555" s="225" t="str">
        <f t="shared" si="1313"/>
        <v/>
      </c>
      <c r="BF6555" s="141">
        <v>23027</v>
      </c>
      <c r="BG6555" s="142" t="s">
        <v>8039</v>
      </c>
      <c r="BH6555" s="141" t="s">
        <v>478</v>
      </c>
      <c r="BI6555" s="141" t="s">
        <v>1268</v>
      </c>
      <c r="BJ6555" s="141" t="s">
        <v>8033</v>
      </c>
      <c r="BK6555" s="141" t="s">
        <v>8034</v>
      </c>
      <c r="BL6555" s="141" t="s">
        <v>8035</v>
      </c>
      <c r="BM6555" s="141">
        <v>46.85192</v>
      </c>
      <c r="BN6555" s="141">
        <v>-71.198650000000001</v>
      </c>
      <c r="BO6555" s="141">
        <v>1982</v>
      </c>
      <c r="BP6555" s="143" t="s">
        <v>23892</v>
      </c>
      <c r="BQ6555" s="143" t="s">
        <v>17560</v>
      </c>
    </row>
    <row r="6556" spans="15:69" x14ac:dyDescent="0.25">
      <c r="O6556" s="225" t="str">
        <f t="shared" si="1313"/>
        <v/>
      </c>
      <c r="BF6556" s="141">
        <v>23027</v>
      </c>
      <c r="BG6556" s="142" t="s">
        <v>8042</v>
      </c>
      <c r="BH6556" s="141" t="s">
        <v>478</v>
      </c>
      <c r="BI6556" s="141" t="s">
        <v>1268</v>
      </c>
      <c r="BJ6556" s="141" t="s">
        <v>8037</v>
      </c>
      <c r="BK6556" s="141" t="s">
        <v>8038</v>
      </c>
      <c r="BL6556" s="141" t="s">
        <v>6740</v>
      </c>
      <c r="BM6556" s="141">
        <v>46.858240000000002</v>
      </c>
      <c r="BN6556" s="141">
        <v>-71.220129999999997</v>
      </c>
      <c r="BO6556" s="141">
        <v>1986</v>
      </c>
      <c r="BP6556" s="143" t="s">
        <v>23892</v>
      </c>
      <c r="BQ6556" s="143" t="s">
        <v>17560</v>
      </c>
    </row>
    <row r="6557" spans="15:69" x14ac:dyDescent="0.25">
      <c r="O6557" s="225" t="str">
        <f t="shared" si="1313"/>
        <v/>
      </c>
      <c r="BF6557" s="141">
        <v>23027</v>
      </c>
      <c r="BG6557" s="142" t="s">
        <v>8045</v>
      </c>
      <c r="BH6557" s="141" t="s">
        <v>478</v>
      </c>
      <c r="BI6557" s="141" t="s">
        <v>1268</v>
      </c>
      <c r="BJ6557" s="141" t="s">
        <v>8040</v>
      </c>
      <c r="BK6557" s="141" t="s">
        <v>8041</v>
      </c>
      <c r="BL6557" s="141" t="s">
        <v>7980</v>
      </c>
      <c r="BM6557" s="141">
        <v>46.938809999999997</v>
      </c>
      <c r="BN6557" s="141">
        <v>-71.202610000000007</v>
      </c>
      <c r="BO6557" s="141">
        <v>1960</v>
      </c>
      <c r="BP6557" s="143" t="s">
        <v>23892</v>
      </c>
      <c r="BQ6557" s="143" t="s">
        <v>17560</v>
      </c>
    </row>
    <row r="6558" spans="15:69" x14ac:dyDescent="0.25">
      <c r="O6558" s="225" t="str">
        <f t="shared" si="1313"/>
        <v/>
      </c>
      <c r="BF6558" s="141">
        <v>23027</v>
      </c>
      <c r="BG6558" s="142" t="s">
        <v>8048</v>
      </c>
      <c r="BH6558" s="141" t="s">
        <v>478</v>
      </c>
      <c r="BI6558" s="141" t="s">
        <v>1268</v>
      </c>
      <c r="BJ6558" s="141" t="s">
        <v>8043</v>
      </c>
      <c r="BK6558" s="141" t="s">
        <v>8044</v>
      </c>
      <c r="BL6558" s="141" t="s">
        <v>7980</v>
      </c>
      <c r="BM6558" s="141">
        <v>46.936010000000003</v>
      </c>
      <c r="BN6558" s="141">
        <v>-71.208299999999994</v>
      </c>
      <c r="BO6558" s="141">
        <v>1960</v>
      </c>
      <c r="BP6558" s="143" t="s">
        <v>23892</v>
      </c>
      <c r="BQ6558" s="143" t="s">
        <v>17560</v>
      </c>
    </row>
    <row r="6559" spans="15:69" x14ac:dyDescent="0.25">
      <c r="O6559" s="225" t="str">
        <f t="shared" si="1313"/>
        <v/>
      </c>
      <c r="BF6559" s="141">
        <v>23027</v>
      </c>
      <c r="BG6559" s="142" t="s">
        <v>8051</v>
      </c>
      <c r="BH6559" s="141" t="s">
        <v>478</v>
      </c>
      <c r="BI6559" s="141" t="s">
        <v>1268</v>
      </c>
      <c r="BJ6559" s="141" t="s">
        <v>8046</v>
      </c>
      <c r="BK6559" s="141" t="s">
        <v>8047</v>
      </c>
      <c r="BL6559" s="141" t="s">
        <v>7980</v>
      </c>
      <c r="BM6559" s="141">
        <v>46.937669999999997</v>
      </c>
      <c r="BN6559" s="141">
        <v>-71.205979999999997</v>
      </c>
      <c r="BO6559" s="141">
        <v>1960</v>
      </c>
      <c r="BP6559" s="143" t="s">
        <v>23892</v>
      </c>
      <c r="BQ6559" s="143" t="s">
        <v>17560</v>
      </c>
    </row>
    <row r="6560" spans="15:69" x14ac:dyDescent="0.25">
      <c r="O6560" s="225" t="str">
        <f t="shared" si="1313"/>
        <v/>
      </c>
      <c r="BF6560" s="141">
        <v>23027</v>
      </c>
      <c r="BG6560" s="142" t="s">
        <v>8054</v>
      </c>
      <c r="BH6560" s="141" t="s">
        <v>478</v>
      </c>
      <c r="BI6560" s="141" t="s">
        <v>1268</v>
      </c>
      <c r="BJ6560" s="141" t="s">
        <v>8049</v>
      </c>
      <c r="BK6560" s="141" t="s">
        <v>8050</v>
      </c>
      <c r="BL6560" s="141" t="s">
        <v>7980</v>
      </c>
      <c r="BM6560" s="141">
        <v>46.935580000000002</v>
      </c>
      <c r="BN6560" s="141">
        <v>-71.220789999999994</v>
      </c>
      <c r="BO6560" s="141">
        <v>1969</v>
      </c>
      <c r="BP6560" s="143" t="s">
        <v>23892</v>
      </c>
      <c r="BQ6560" s="143" t="s">
        <v>17560</v>
      </c>
    </row>
    <row r="6561" spans="15:69" x14ac:dyDescent="0.25">
      <c r="O6561" s="225" t="str">
        <f t="shared" si="1313"/>
        <v/>
      </c>
      <c r="BF6561" s="141">
        <v>23027</v>
      </c>
      <c r="BG6561" s="142" t="s">
        <v>8057</v>
      </c>
      <c r="BH6561" s="141" t="s">
        <v>478</v>
      </c>
      <c r="BI6561" s="141" t="s">
        <v>1268</v>
      </c>
      <c r="BJ6561" s="141" t="s">
        <v>8052</v>
      </c>
      <c r="BK6561" s="141" t="s">
        <v>8053</v>
      </c>
      <c r="BL6561" s="141" t="s">
        <v>7980</v>
      </c>
      <c r="BM6561" s="141">
        <v>46.935270000000003</v>
      </c>
      <c r="BN6561" s="141">
        <v>-71.216800000000006</v>
      </c>
      <c r="BO6561" s="141">
        <v>1969</v>
      </c>
      <c r="BP6561" s="143" t="s">
        <v>23892</v>
      </c>
      <c r="BQ6561" s="143" t="s">
        <v>17560</v>
      </c>
    </row>
    <row r="6562" spans="15:69" x14ac:dyDescent="0.25">
      <c r="O6562" s="225" t="str">
        <f t="shared" si="1313"/>
        <v/>
      </c>
      <c r="BF6562" s="141">
        <v>23027</v>
      </c>
      <c r="BG6562" s="142" t="s">
        <v>8060</v>
      </c>
      <c r="BH6562" s="141" t="s">
        <v>478</v>
      </c>
      <c r="BI6562" s="141" t="s">
        <v>1268</v>
      </c>
      <c r="BJ6562" s="141" t="s">
        <v>8055</v>
      </c>
      <c r="BK6562" s="141" t="s">
        <v>8056</v>
      </c>
      <c r="BL6562" s="141" t="s">
        <v>7980</v>
      </c>
      <c r="BM6562" s="141">
        <v>46.935209999999998</v>
      </c>
      <c r="BN6562" s="141">
        <v>-71.221630000000005</v>
      </c>
      <c r="BO6562" s="141">
        <v>1969</v>
      </c>
      <c r="BP6562" s="143" t="s">
        <v>23892</v>
      </c>
      <c r="BQ6562" s="143" t="s">
        <v>17560</v>
      </c>
    </row>
    <row r="6563" spans="15:69" x14ac:dyDescent="0.25">
      <c r="O6563" s="225" t="str">
        <f t="shared" si="1313"/>
        <v/>
      </c>
      <c r="BF6563" s="141">
        <v>23027</v>
      </c>
      <c r="BG6563" s="142" t="s">
        <v>8063</v>
      </c>
      <c r="BH6563" s="141" t="s">
        <v>478</v>
      </c>
      <c r="BI6563" s="141" t="s">
        <v>1268</v>
      </c>
      <c r="BJ6563" s="141" t="s">
        <v>8058</v>
      </c>
      <c r="BK6563" s="141" t="s">
        <v>8059</v>
      </c>
      <c r="BL6563" s="141" t="s">
        <v>7980</v>
      </c>
      <c r="BM6563" s="141">
        <v>46.932920000000003</v>
      </c>
      <c r="BN6563" s="141">
        <v>-71.224919999999997</v>
      </c>
      <c r="BO6563" s="141">
        <v>1969</v>
      </c>
      <c r="BP6563" s="143" t="s">
        <v>23892</v>
      </c>
      <c r="BQ6563" s="143" t="s">
        <v>17560</v>
      </c>
    </row>
    <row r="6564" spans="15:69" x14ac:dyDescent="0.25">
      <c r="O6564" s="225" t="str">
        <f t="shared" si="1313"/>
        <v/>
      </c>
      <c r="BF6564" s="141">
        <v>23027</v>
      </c>
      <c r="BG6564" s="142" t="s">
        <v>8066</v>
      </c>
      <c r="BH6564" s="141" t="s">
        <v>478</v>
      </c>
      <c r="BI6564" s="141" t="s">
        <v>1268</v>
      </c>
      <c r="BJ6564" s="141" t="s">
        <v>8061</v>
      </c>
      <c r="BK6564" s="141" t="s">
        <v>8062</v>
      </c>
      <c r="BL6564" s="141" t="s">
        <v>7980</v>
      </c>
      <c r="BM6564" s="141">
        <v>46.930959999999999</v>
      </c>
      <c r="BN6564" s="141">
        <v>-71.234920000000002</v>
      </c>
      <c r="BO6564" s="141">
        <v>1969</v>
      </c>
      <c r="BP6564" s="143" t="s">
        <v>23892</v>
      </c>
      <c r="BQ6564" s="143" t="s">
        <v>17560</v>
      </c>
    </row>
    <row r="6565" spans="15:69" x14ac:dyDescent="0.25">
      <c r="O6565" s="225" t="str">
        <f t="shared" si="1313"/>
        <v/>
      </c>
      <c r="BF6565" s="141">
        <v>23027</v>
      </c>
      <c r="BG6565" s="142" t="s">
        <v>8069</v>
      </c>
      <c r="BH6565" s="141" t="s">
        <v>478</v>
      </c>
      <c r="BI6565" s="141" t="s">
        <v>1268</v>
      </c>
      <c r="BJ6565" s="141" t="s">
        <v>8064</v>
      </c>
      <c r="BK6565" s="141" t="s">
        <v>8065</v>
      </c>
      <c r="BL6565" s="141" t="s">
        <v>7980</v>
      </c>
      <c r="BM6565" s="141">
        <v>46.930619999999998</v>
      </c>
      <c r="BN6565" s="141">
        <v>-71.236440000000002</v>
      </c>
      <c r="BO6565" s="141">
        <v>1969</v>
      </c>
      <c r="BP6565" s="143" t="s">
        <v>23892</v>
      </c>
      <c r="BQ6565" s="143" t="s">
        <v>17560</v>
      </c>
    </row>
    <row r="6566" spans="15:69" x14ac:dyDescent="0.25">
      <c r="O6566" s="225" t="str">
        <f t="shared" si="1313"/>
        <v/>
      </c>
      <c r="BF6566" s="141">
        <v>23027</v>
      </c>
      <c r="BG6566" s="142" t="s">
        <v>8072</v>
      </c>
      <c r="BH6566" s="141" t="s">
        <v>478</v>
      </c>
      <c r="BI6566" s="141" t="s">
        <v>1268</v>
      </c>
      <c r="BJ6566" s="141" t="s">
        <v>8067</v>
      </c>
      <c r="BK6566" s="141" t="s">
        <v>8068</v>
      </c>
      <c r="BL6566" s="141" t="s">
        <v>7980</v>
      </c>
      <c r="BM6566" s="141">
        <v>46.930390000000003</v>
      </c>
      <c r="BN6566" s="141">
        <v>-71.237179999999995</v>
      </c>
      <c r="BO6566" s="141">
        <v>1969</v>
      </c>
      <c r="BP6566" s="143" t="s">
        <v>23892</v>
      </c>
      <c r="BQ6566" s="143" t="s">
        <v>17560</v>
      </c>
    </row>
    <row r="6567" spans="15:69" x14ac:dyDescent="0.25">
      <c r="O6567" s="225" t="str">
        <f t="shared" si="1313"/>
        <v/>
      </c>
      <c r="BF6567" s="141">
        <v>23027</v>
      </c>
      <c r="BG6567" s="142" t="s">
        <v>8075</v>
      </c>
      <c r="BH6567" s="141" t="s">
        <v>478</v>
      </c>
      <c r="BI6567" s="141" t="s">
        <v>1268</v>
      </c>
      <c r="BJ6567" s="141" t="s">
        <v>8070</v>
      </c>
      <c r="BK6567" s="141" t="s">
        <v>8071</v>
      </c>
      <c r="BL6567" s="141" t="s">
        <v>7980</v>
      </c>
      <c r="BM6567" s="141">
        <v>46.928870000000003</v>
      </c>
      <c r="BN6567" s="141">
        <v>-71.240449999999996</v>
      </c>
      <c r="BO6567" s="141">
        <v>1969</v>
      </c>
      <c r="BP6567" s="143" t="s">
        <v>23892</v>
      </c>
      <c r="BQ6567" s="143" t="s">
        <v>17560</v>
      </c>
    </row>
    <row r="6568" spans="15:69" x14ac:dyDescent="0.25">
      <c r="O6568" s="225" t="str">
        <f t="shared" si="1313"/>
        <v/>
      </c>
      <c r="BF6568" s="141">
        <v>23027</v>
      </c>
      <c r="BG6568" s="142" t="s">
        <v>8078</v>
      </c>
      <c r="BH6568" s="141" t="s">
        <v>478</v>
      </c>
      <c r="BI6568" s="141" t="s">
        <v>1268</v>
      </c>
      <c r="BJ6568" s="141" t="s">
        <v>8073</v>
      </c>
      <c r="BK6568" s="141" t="s">
        <v>8074</v>
      </c>
      <c r="BL6568" s="141" t="s">
        <v>2001</v>
      </c>
      <c r="BM6568" s="141">
        <v>46.920740000000002</v>
      </c>
      <c r="BN6568" s="141">
        <v>-71.187759999999997</v>
      </c>
      <c r="BO6568" s="141">
        <v>2008</v>
      </c>
      <c r="BP6568" s="143" t="s">
        <v>23892</v>
      </c>
      <c r="BQ6568" s="143" t="s">
        <v>17560</v>
      </c>
    </row>
    <row r="6569" spans="15:69" x14ac:dyDescent="0.25">
      <c r="O6569" s="225" t="str">
        <f t="shared" si="1313"/>
        <v/>
      </c>
      <c r="BF6569" s="141">
        <v>23027</v>
      </c>
      <c r="BG6569" s="142" t="s">
        <v>8081</v>
      </c>
      <c r="BH6569" s="141" t="s">
        <v>478</v>
      </c>
      <c r="BI6569" s="141" t="s">
        <v>1268</v>
      </c>
      <c r="BJ6569" s="141" t="s">
        <v>8076</v>
      </c>
      <c r="BK6569" s="141" t="s">
        <v>8077</v>
      </c>
      <c r="BL6569" s="141" t="s">
        <v>6285</v>
      </c>
      <c r="BM6569" s="141">
        <v>46.888150000000003</v>
      </c>
      <c r="BN6569" s="141">
        <v>-71.173850000000002</v>
      </c>
      <c r="BO6569" s="141">
        <v>1987</v>
      </c>
      <c r="BP6569" s="143" t="s">
        <v>23892</v>
      </c>
      <c r="BQ6569" s="143" t="s">
        <v>17560</v>
      </c>
    </row>
    <row r="6570" spans="15:69" x14ac:dyDescent="0.25">
      <c r="O6570" s="225" t="str">
        <f t="shared" si="1313"/>
        <v/>
      </c>
      <c r="BF6570" s="141">
        <v>23027</v>
      </c>
      <c r="BG6570" s="142" t="s">
        <v>8084</v>
      </c>
      <c r="BH6570" s="141" t="s">
        <v>478</v>
      </c>
      <c r="BI6570" s="141" t="s">
        <v>1268</v>
      </c>
      <c r="BJ6570" s="141" t="s">
        <v>8079</v>
      </c>
      <c r="BK6570" s="141" t="s">
        <v>8080</v>
      </c>
      <c r="BL6570" s="141" t="s">
        <v>7992</v>
      </c>
      <c r="BM6570" s="141">
        <v>46.894210000000001</v>
      </c>
      <c r="BN6570" s="141">
        <v>-71.170860000000005</v>
      </c>
      <c r="BO6570" s="141">
        <v>1987</v>
      </c>
      <c r="BP6570" s="143" t="s">
        <v>23892</v>
      </c>
      <c r="BQ6570" s="143" t="s">
        <v>17560</v>
      </c>
    </row>
    <row r="6571" spans="15:69" x14ac:dyDescent="0.25">
      <c r="O6571" s="225" t="str">
        <f t="shared" si="1313"/>
        <v/>
      </c>
      <c r="BF6571" s="141">
        <v>23027</v>
      </c>
      <c r="BG6571" s="142" t="s">
        <v>8087</v>
      </c>
      <c r="BH6571" s="141" t="s">
        <v>478</v>
      </c>
      <c r="BI6571" s="141" t="s">
        <v>1268</v>
      </c>
      <c r="BJ6571" s="141" t="s">
        <v>8082</v>
      </c>
      <c r="BK6571" s="141" t="s">
        <v>8083</v>
      </c>
      <c r="BL6571" s="141" t="s">
        <v>6086</v>
      </c>
      <c r="BM6571" s="141">
        <v>46.914709999999999</v>
      </c>
      <c r="BN6571" s="141">
        <v>-71.188029999999998</v>
      </c>
      <c r="BO6571" s="141">
        <v>1986</v>
      </c>
      <c r="BP6571" s="143" t="s">
        <v>23892</v>
      </c>
      <c r="BQ6571" s="143" t="s">
        <v>17560</v>
      </c>
    </row>
    <row r="6572" spans="15:69" x14ac:dyDescent="0.25">
      <c r="O6572" s="225" t="str">
        <f t="shared" si="1313"/>
        <v/>
      </c>
      <c r="BF6572" s="141">
        <v>23027</v>
      </c>
      <c r="BG6572" s="142" t="s">
        <v>8091</v>
      </c>
      <c r="BH6572" s="141" t="s">
        <v>478</v>
      </c>
      <c r="BI6572" s="141" t="s">
        <v>1268</v>
      </c>
      <c r="BJ6572" s="141" t="s">
        <v>8085</v>
      </c>
      <c r="BK6572" s="141" t="s">
        <v>8086</v>
      </c>
      <c r="BL6572" s="141" t="s">
        <v>6086</v>
      </c>
      <c r="BM6572" s="141">
        <v>46.91572</v>
      </c>
      <c r="BN6572" s="141">
        <v>-71.187299999999993</v>
      </c>
      <c r="BO6572" s="141">
        <v>1986</v>
      </c>
      <c r="BP6572" s="143" t="s">
        <v>23892</v>
      </c>
      <c r="BQ6572" s="143" t="s">
        <v>17560</v>
      </c>
    </row>
    <row r="6573" spans="15:69" x14ac:dyDescent="0.25">
      <c r="O6573" s="225" t="str">
        <f t="shared" si="1313"/>
        <v/>
      </c>
      <c r="BF6573" s="141">
        <v>23027</v>
      </c>
      <c r="BG6573" s="142" t="s">
        <v>8094</v>
      </c>
      <c r="BH6573" s="141" t="s">
        <v>478</v>
      </c>
      <c r="BI6573" s="141" t="s">
        <v>1268</v>
      </c>
      <c r="BJ6573" s="141" t="s">
        <v>8088</v>
      </c>
      <c r="BK6573" s="141" t="s">
        <v>8089</v>
      </c>
      <c r="BL6573" s="141" t="s">
        <v>8090</v>
      </c>
      <c r="BM6573" s="141">
        <v>46.864789999999999</v>
      </c>
      <c r="BN6573" s="141">
        <v>-71.166960000000003</v>
      </c>
      <c r="BO6573" s="141">
        <v>1969</v>
      </c>
      <c r="BP6573" s="143" t="s">
        <v>23892</v>
      </c>
      <c r="BQ6573" s="143" t="s">
        <v>17560</v>
      </c>
    </row>
    <row r="6574" spans="15:69" x14ac:dyDescent="0.25">
      <c r="O6574" s="225" t="str">
        <f t="shared" si="1313"/>
        <v/>
      </c>
      <c r="BF6574" s="141">
        <v>23027</v>
      </c>
      <c r="BG6574" s="142" t="s">
        <v>8097</v>
      </c>
      <c r="BH6574" s="141" t="s">
        <v>478</v>
      </c>
      <c r="BI6574" s="141" t="s">
        <v>1268</v>
      </c>
      <c r="BJ6574" s="141" t="s">
        <v>8092</v>
      </c>
      <c r="BK6574" s="141" t="s">
        <v>8093</v>
      </c>
      <c r="BL6574" s="141" t="s">
        <v>6285</v>
      </c>
      <c r="BM6574" s="141">
        <v>46.88514</v>
      </c>
      <c r="BN6574" s="141">
        <v>-71.231219999999993</v>
      </c>
      <c r="BO6574" s="141">
        <v>1965</v>
      </c>
      <c r="BP6574" s="143" t="s">
        <v>23892</v>
      </c>
      <c r="BQ6574" s="143" t="s">
        <v>17560</v>
      </c>
    </row>
    <row r="6575" spans="15:69" x14ac:dyDescent="0.25">
      <c r="O6575" s="225" t="str">
        <f t="shared" si="1313"/>
        <v/>
      </c>
      <c r="BF6575" s="141">
        <v>23027</v>
      </c>
      <c r="BG6575" s="142" t="s">
        <v>8100</v>
      </c>
      <c r="BH6575" s="141" t="s">
        <v>478</v>
      </c>
      <c r="BI6575" s="141" t="s">
        <v>1268</v>
      </c>
      <c r="BJ6575" s="141" t="s">
        <v>8095</v>
      </c>
      <c r="BK6575" s="141" t="s">
        <v>8096</v>
      </c>
      <c r="BL6575" s="141" t="s">
        <v>6285</v>
      </c>
      <c r="BM6575" s="141">
        <v>46.88456</v>
      </c>
      <c r="BN6575" s="141">
        <v>-71.231110000000001</v>
      </c>
      <c r="BO6575" s="141">
        <v>1965</v>
      </c>
      <c r="BP6575" s="143" t="s">
        <v>23892</v>
      </c>
      <c r="BQ6575" s="143" t="s">
        <v>17560</v>
      </c>
    </row>
    <row r="6576" spans="15:69" x14ac:dyDescent="0.25">
      <c r="O6576" s="225" t="str">
        <f t="shared" si="1313"/>
        <v/>
      </c>
      <c r="BF6576" s="141">
        <v>23027</v>
      </c>
      <c r="BG6576" s="142" t="s">
        <v>8103</v>
      </c>
      <c r="BH6576" s="141" t="s">
        <v>478</v>
      </c>
      <c r="BI6576" s="141" t="s">
        <v>1268</v>
      </c>
      <c r="BJ6576" s="141" t="s">
        <v>8098</v>
      </c>
      <c r="BK6576" s="141" t="s">
        <v>8099</v>
      </c>
      <c r="BL6576" s="141" t="s">
        <v>6086</v>
      </c>
      <c r="BM6576" s="141">
        <v>46.915289999999999</v>
      </c>
      <c r="BN6576" s="141">
        <v>-71.187259999999995</v>
      </c>
      <c r="BO6576" s="141">
        <v>1986</v>
      </c>
      <c r="BP6576" s="143" t="s">
        <v>23892</v>
      </c>
      <c r="BQ6576" s="143" t="s">
        <v>17560</v>
      </c>
    </row>
    <row r="6577" spans="15:69" x14ac:dyDescent="0.25">
      <c r="O6577" s="225" t="str">
        <f t="shared" si="1313"/>
        <v/>
      </c>
      <c r="BF6577" s="141">
        <v>23027</v>
      </c>
      <c r="BG6577" s="142" t="s">
        <v>8106</v>
      </c>
      <c r="BH6577" s="141" t="s">
        <v>478</v>
      </c>
      <c r="BI6577" s="141" t="s">
        <v>1268</v>
      </c>
      <c r="BJ6577" s="141" t="s">
        <v>8101</v>
      </c>
      <c r="BK6577" s="141" t="s">
        <v>8102</v>
      </c>
      <c r="BL6577" s="141" t="s">
        <v>6086</v>
      </c>
      <c r="BM6577" s="141">
        <v>46.914720000000003</v>
      </c>
      <c r="BN6577" s="141">
        <v>-71.187209999999993</v>
      </c>
      <c r="BO6577" s="141">
        <v>1986</v>
      </c>
      <c r="BP6577" s="143" t="s">
        <v>23892</v>
      </c>
      <c r="BQ6577" s="143" t="s">
        <v>17560</v>
      </c>
    </row>
    <row r="6578" spans="15:69" x14ac:dyDescent="0.25">
      <c r="O6578" s="225" t="str">
        <f t="shared" si="1313"/>
        <v/>
      </c>
      <c r="BF6578" s="141">
        <v>23027</v>
      </c>
      <c r="BG6578" s="142" t="s">
        <v>8110</v>
      </c>
      <c r="BH6578" s="141" t="s">
        <v>478</v>
      </c>
      <c r="BI6578" s="141" t="s">
        <v>1268</v>
      </c>
      <c r="BJ6578" s="141" t="s">
        <v>8104</v>
      </c>
      <c r="BK6578" s="141" t="s">
        <v>8105</v>
      </c>
      <c r="BL6578" s="141" t="s">
        <v>6740</v>
      </c>
      <c r="BM6578" s="141">
        <v>46.857909999999997</v>
      </c>
      <c r="BN6578" s="141">
        <v>-71.219989999999996</v>
      </c>
      <c r="BO6578" s="141">
        <v>1975</v>
      </c>
      <c r="BP6578" s="143" t="s">
        <v>23892</v>
      </c>
      <c r="BQ6578" s="143" t="s">
        <v>17560</v>
      </c>
    </row>
    <row r="6579" spans="15:69" x14ac:dyDescent="0.25">
      <c r="O6579" s="225" t="str">
        <f t="shared" si="1313"/>
        <v/>
      </c>
      <c r="BF6579" s="141">
        <v>23027</v>
      </c>
      <c r="BG6579" s="142" t="s">
        <v>8114</v>
      </c>
      <c r="BH6579" s="141" t="s">
        <v>478</v>
      </c>
      <c r="BI6579" s="141" t="s">
        <v>1268</v>
      </c>
      <c r="BJ6579" s="141" t="s">
        <v>8107</v>
      </c>
      <c r="BK6579" s="141" t="s">
        <v>8108</v>
      </c>
      <c r="BL6579" s="141" t="s">
        <v>8109</v>
      </c>
      <c r="BM6579" s="141">
        <v>46.887520000000002</v>
      </c>
      <c r="BN6579" s="141">
        <v>-71.182479999999998</v>
      </c>
      <c r="BO6579" s="141">
        <v>2004</v>
      </c>
      <c r="BP6579" s="143" t="s">
        <v>23892</v>
      </c>
      <c r="BQ6579" s="143" t="s">
        <v>17560</v>
      </c>
    </row>
    <row r="6580" spans="15:69" x14ac:dyDescent="0.25">
      <c r="O6580" s="225" t="str">
        <f t="shared" si="1313"/>
        <v/>
      </c>
      <c r="BF6580" s="141">
        <v>23027</v>
      </c>
      <c r="BG6580" s="142" t="s">
        <v>8117</v>
      </c>
      <c r="BH6580" s="141" t="s">
        <v>478</v>
      </c>
      <c r="BI6580" s="141" t="s">
        <v>1268</v>
      </c>
      <c r="BJ6580" s="141" t="s">
        <v>8111</v>
      </c>
      <c r="BK6580" s="141" t="s">
        <v>8112</v>
      </c>
      <c r="BL6580" s="141" t="s">
        <v>8113</v>
      </c>
      <c r="BM6580" s="141">
        <v>46.880850000000002</v>
      </c>
      <c r="BN6580" s="141">
        <v>-71.156180000000006</v>
      </c>
      <c r="BO6580" s="141">
        <v>1979</v>
      </c>
      <c r="BP6580" s="143" t="s">
        <v>23892</v>
      </c>
      <c r="BQ6580" s="143" t="s">
        <v>17560</v>
      </c>
    </row>
    <row r="6581" spans="15:69" x14ac:dyDescent="0.25">
      <c r="O6581" s="225" t="str">
        <f t="shared" si="1313"/>
        <v/>
      </c>
      <c r="BF6581" s="141">
        <v>23027</v>
      </c>
      <c r="BG6581" s="142" t="s">
        <v>8121</v>
      </c>
      <c r="BH6581" s="141" t="s">
        <v>478</v>
      </c>
      <c r="BI6581" s="141" t="s">
        <v>1268</v>
      </c>
      <c r="BJ6581" s="141" t="s">
        <v>8115</v>
      </c>
      <c r="BK6581" s="141" t="s">
        <v>8116</v>
      </c>
      <c r="BL6581" s="141" t="s">
        <v>8031</v>
      </c>
      <c r="BM6581" s="141">
        <v>46.873530000000002</v>
      </c>
      <c r="BN6581" s="141">
        <v>-71.170990000000003</v>
      </c>
      <c r="BO6581" s="141">
        <v>1968</v>
      </c>
      <c r="BP6581" s="143" t="s">
        <v>23892</v>
      </c>
      <c r="BQ6581" s="143" t="s">
        <v>17560</v>
      </c>
    </row>
    <row r="6582" spans="15:69" x14ac:dyDescent="0.25">
      <c r="O6582" s="225" t="str">
        <f t="shared" si="1313"/>
        <v/>
      </c>
      <c r="BF6582" s="141">
        <v>23027</v>
      </c>
      <c r="BG6582" s="142" t="s">
        <v>8124</v>
      </c>
      <c r="BH6582" s="141" t="s">
        <v>478</v>
      </c>
      <c r="BI6582" s="141" t="s">
        <v>1268</v>
      </c>
      <c r="BJ6582" s="141" t="s">
        <v>8118</v>
      </c>
      <c r="BK6582" s="141" t="s">
        <v>8119</v>
      </c>
      <c r="BL6582" s="141" t="s">
        <v>8120</v>
      </c>
      <c r="BM6582" s="141">
        <v>46.854080000000003</v>
      </c>
      <c r="BN6582" s="141">
        <v>-71.220860000000002</v>
      </c>
      <c r="BO6582" s="141">
        <v>1952</v>
      </c>
      <c r="BP6582" s="143" t="s">
        <v>23892</v>
      </c>
      <c r="BQ6582" s="143" t="s">
        <v>17560</v>
      </c>
    </row>
    <row r="6583" spans="15:69" x14ac:dyDescent="0.25">
      <c r="O6583" s="225" t="str">
        <f t="shared" si="1313"/>
        <v/>
      </c>
      <c r="BF6583" s="141">
        <v>23027</v>
      </c>
      <c r="BG6583" s="142" t="s">
        <v>8128</v>
      </c>
      <c r="BH6583" s="141" t="s">
        <v>478</v>
      </c>
      <c r="BI6583" s="141" t="s">
        <v>1268</v>
      </c>
      <c r="BJ6583" s="141" t="s">
        <v>8122</v>
      </c>
      <c r="BK6583" s="141" t="s">
        <v>8123</v>
      </c>
      <c r="BL6583" s="141" t="s">
        <v>6215</v>
      </c>
      <c r="BM6583" s="141">
        <v>46.915349999999997</v>
      </c>
      <c r="BN6583" s="141">
        <v>-71.207530000000006</v>
      </c>
      <c r="BO6583" s="141">
        <v>1987</v>
      </c>
      <c r="BP6583" s="143" t="s">
        <v>23892</v>
      </c>
      <c r="BQ6583" s="143" t="s">
        <v>17560</v>
      </c>
    </row>
    <row r="6584" spans="15:69" x14ac:dyDescent="0.25">
      <c r="O6584" s="225" t="str">
        <f t="shared" si="1313"/>
        <v/>
      </c>
      <c r="BF6584" s="141">
        <v>23027</v>
      </c>
      <c r="BG6584" s="142" t="s">
        <v>8131</v>
      </c>
      <c r="BH6584" s="141" t="s">
        <v>478</v>
      </c>
      <c r="BI6584" s="141" t="s">
        <v>1268</v>
      </c>
      <c r="BJ6584" s="141" t="s">
        <v>8125</v>
      </c>
      <c r="BK6584" s="141" t="s">
        <v>8126</v>
      </c>
      <c r="BL6584" s="141" t="s">
        <v>8127</v>
      </c>
      <c r="BM6584" s="141">
        <v>46.895589999999999</v>
      </c>
      <c r="BN6584" s="141">
        <v>-71.176559999999995</v>
      </c>
      <c r="BO6584" s="141">
        <v>2012</v>
      </c>
      <c r="BP6584" s="143" t="s">
        <v>23892</v>
      </c>
      <c r="BQ6584" s="143" t="s">
        <v>17560</v>
      </c>
    </row>
    <row r="6585" spans="15:69" x14ac:dyDescent="0.25">
      <c r="O6585" s="225" t="str">
        <f t="shared" si="1313"/>
        <v/>
      </c>
      <c r="BF6585" s="141">
        <v>23027</v>
      </c>
      <c r="BG6585" s="142" t="s">
        <v>8134</v>
      </c>
      <c r="BH6585" s="141" t="s">
        <v>478</v>
      </c>
      <c r="BI6585" s="141" t="s">
        <v>1268</v>
      </c>
      <c r="BJ6585" s="141" t="s">
        <v>8129</v>
      </c>
      <c r="BK6585" s="141" t="s">
        <v>8130</v>
      </c>
      <c r="BL6585" s="141" t="s">
        <v>6285</v>
      </c>
      <c r="BM6585" s="141">
        <v>46.896450000000002</v>
      </c>
      <c r="BN6585" s="141">
        <v>-71.180539999999993</v>
      </c>
      <c r="BO6585" s="141">
        <v>2012</v>
      </c>
      <c r="BP6585" s="143" t="s">
        <v>23892</v>
      </c>
      <c r="BQ6585" s="143" t="s">
        <v>17560</v>
      </c>
    </row>
    <row r="6586" spans="15:69" x14ac:dyDescent="0.25">
      <c r="O6586" s="225" t="str">
        <f t="shared" si="1313"/>
        <v/>
      </c>
      <c r="BF6586" s="141">
        <v>23027</v>
      </c>
      <c r="BG6586" s="142" t="s">
        <v>8137</v>
      </c>
      <c r="BH6586" s="141" t="s">
        <v>478</v>
      </c>
      <c r="BI6586" s="141" t="s">
        <v>1268</v>
      </c>
      <c r="BJ6586" s="141" t="s">
        <v>8132</v>
      </c>
      <c r="BK6586" s="141" t="s">
        <v>8133</v>
      </c>
      <c r="BL6586" s="141" t="s">
        <v>6488</v>
      </c>
      <c r="BM6586" s="141">
        <v>46.855930000000001</v>
      </c>
      <c r="BN6586" s="141">
        <v>-71.355199999999996</v>
      </c>
      <c r="BO6586" s="141">
        <v>1983</v>
      </c>
      <c r="BP6586" s="143" t="s">
        <v>23892</v>
      </c>
      <c r="BQ6586" s="143" t="s">
        <v>17560</v>
      </c>
    </row>
    <row r="6587" spans="15:69" x14ac:dyDescent="0.25">
      <c r="O6587" s="225" t="str">
        <f t="shared" si="1313"/>
        <v/>
      </c>
      <c r="BF6587" s="141">
        <v>23027</v>
      </c>
      <c r="BG6587" s="142" t="s">
        <v>8140</v>
      </c>
      <c r="BH6587" s="141" t="s">
        <v>478</v>
      </c>
      <c r="BI6587" s="141" t="s">
        <v>1268</v>
      </c>
      <c r="BJ6587" s="141" t="s">
        <v>8135</v>
      </c>
      <c r="BK6587" s="141" t="s">
        <v>8136</v>
      </c>
      <c r="BL6587" s="141" t="s">
        <v>6180</v>
      </c>
      <c r="BM6587" s="141">
        <v>46.878729999999997</v>
      </c>
      <c r="BN6587" s="141">
        <v>-71.390100000000004</v>
      </c>
      <c r="BO6587" s="141">
        <v>1970</v>
      </c>
      <c r="BP6587" s="143" t="s">
        <v>23892</v>
      </c>
      <c r="BQ6587" s="143" t="s">
        <v>17560</v>
      </c>
    </row>
    <row r="6588" spans="15:69" x14ac:dyDescent="0.25">
      <c r="O6588" s="225" t="str">
        <f t="shared" si="1313"/>
        <v/>
      </c>
      <c r="BF6588" s="141">
        <v>23027</v>
      </c>
      <c r="BG6588" s="142" t="s">
        <v>8144</v>
      </c>
      <c r="BH6588" s="141" t="s">
        <v>478</v>
      </c>
      <c r="BI6588" s="141" t="s">
        <v>1268</v>
      </c>
      <c r="BJ6588" s="141" t="s">
        <v>8138</v>
      </c>
      <c r="BK6588" s="141" t="s">
        <v>8139</v>
      </c>
      <c r="BL6588" s="141" t="s">
        <v>6180</v>
      </c>
      <c r="BM6588" s="141">
        <v>46.86759</v>
      </c>
      <c r="BN6588" s="141">
        <v>-71.379400000000004</v>
      </c>
      <c r="BO6588" s="141">
        <v>1971</v>
      </c>
      <c r="BP6588" s="143" t="s">
        <v>23892</v>
      </c>
      <c r="BQ6588" s="143" t="s">
        <v>17560</v>
      </c>
    </row>
    <row r="6589" spans="15:69" x14ac:dyDescent="0.25">
      <c r="O6589" s="225" t="str">
        <f t="shared" si="1313"/>
        <v/>
      </c>
      <c r="BF6589" s="141">
        <v>23027</v>
      </c>
      <c r="BG6589" s="142" t="s">
        <v>8147</v>
      </c>
      <c r="BH6589" s="141" t="s">
        <v>478</v>
      </c>
      <c r="BI6589" s="141" t="s">
        <v>1268</v>
      </c>
      <c r="BJ6589" s="141" t="s">
        <v>8141</v>
      </c>
      <c r="BK6589" s="141" t="s">
        <v>8142</v>
      </c>
      <c r="BL6589" s="141" t="s">
        <v>8143</v>
      </c>
      <c r="BM6589" s="141">
        <v>46.866509999999998</v>
      </c>
      <c r="BN6589" s="141">
        <v>-71.381219999999999</v>
      </c>
      <c r="BO6589" s="141">
        <v>1971</v>
      </c>
      <c r="BP6589" s="143" t="s">
        <v>23892</v>
      </c>
      <c r="BQ6589" s="143" t="s">
        <v>17560</v>
      </c>
    </row>
    <row r="6590" spans="15:69" x14ac:dyDescent="0.25">
      <c r="O6590" s="225" t="str">
        <f t="shared" si="1313"/>
        <v/>
      </c>
      <c r="BF6590" s="141">
        <v>23027</v>
      </c>
      <c r="BG6590" s="142" t="s">
        <v>8150</v>
      </c>
      <c r="BH6590" s="141" t="s">
        <v>478</v>
      </c>
      <c r="BI6590" s="141" t="s">
        <v>1268</v>
      </c>
      <c r="BJ6590" s="141"/>
      <c r="BK6590" s="141" t="s">
        <v>8145</v>
      </c>
      <c r="BL6590" s="141" t="s">
        <v>8146</v>
      </c>
      <c r="BM6590" s="141">
        <v>46.864220000000003</v>
      </c>
      <c r="BN6590" s="141">
        <v>-71.377039999999994</v>
      </c>
      <c r="BO6590" s="141">
        <v>1971</v>
      </c>
      <c r="BP6590" s="143" t="s">
        <v>23892</v>
      </c>
      <c r="BQ6590" s="143" t="s">
        <v>17560</v>
      </c>
    </row>
    <row r="6591" spans="15:69" x14ac:dyDescent="0.25">
      <c r="O6591" s="225" t="str">
        <f t="shared" si="1313"/>
        <v/>
      </c>
      <c r="BF6591" s="141">
        <v>23027</v>
      </c>
      <c r="BG6591" s="142" t="s">
        <v>8153</v>
      </c>
      <c r="BH6591" s="141" t="s">
        <v>478</v>
      </c>
      <c r="BI6591" s="141" t="s">
        <v>1268</v>
      </c>
      <c r="BJ6591" s="141" t="s">
        <v>8148</v>
      </c>
      <c r="BK6591" s="141" t="s">
        <v>8149</v>
      </c>
      <c r="BL6591" s="141" t="s">
        <v>6869</v>
      </c>
      <c r="BM6591" s="141">
        <v>46.857750000000003</v>
      </c>
      <c r="BN6591" s="141">
        <v>-71.372630000000001</v>
      </c>
      <c r="BO6591" s="141">
        <v>1996</v>
      </c>
      <c r="BP6591" s="143" t="s">
        <v>23892</v>
      </c>
      <c r="BQ6591" s="143" t="s">
        <v>17560</v>
      </c>
    </row>
    <row r="6592" spans="15:69" x14ac:dyDescent="0.25">
      <c r="O6592" s="225" t="str">
        <f t="shared" si="1313"/>
        <v/>
      </c>
      <c r="BF6592" s="141">
        <v>23027</v>
      </c>
      <c r="BG6592" s="142" t="s">
        <v>8156</v>
      </c>
      <c r="BH6592" s="141" t="s">
        <v>478</v>
      </c>
      <c r="BI6592" s="141" t="s">
        <v>1268</v>
      </c>
      <c r="BJ6592" s="141" t="s">
        <v>8151</v>
      </c>
      <c r="BK6592" s="141" t="s">
        <v>8152</v>
      </c>
      <c r="BL6592" s="141" t="s">
        <v>6180</v>
      </c>
      <c r="BM6592" s="141">
        <v>46.86009</v>
      </c>
      <c r="BN6592" s="141">
        <v>-71.369</v>
      </c>
      <c r="BO6592" s="141">
        <v>1990</v>
      </c>
      <c r="BP6592" s="143" t="s">
        <v>23892</v>
      </c>
      <c r="BQ6592" s="143" t="s">
        <v>17560</v>
      </c>
    </row>
    <row r="6593" spans="15:69" x14ac:dyDescent="0.25">
      <c r="O6593" s="225" t="str">
        <f t="shared" si="1313"/>
        <v/>
      </c>
      <c r="BF6593" s="141">
        <v>23027</v>
      </c>
      <c r="BG6593" s="142" t="s">
        <v>8159</v>
      </c>
      <c r="BH6593" s="141" t="s">
        <v>478</v>
      </c>
      <c r="BI6593" s="141" t="s">
        <v>1268</v>
      </c>
      <c r="BJ6593" s="141" t="s">
        <v>8154</v>
      </c>
      <c r="BK6593" s="141" t="s">
        <v>8155</v>
      </c>
      <c r="BL6593" s="141" t="s">
        <v>6180</v>
      </c>
      <c r="BM6593" s="141">
        <v>46.857019999999999</v>
      </c>
      <c r="BN6593" s="141">
        <v>-71.364699999999999</v>
      </c>
      <c r="BO6593" s="141">
        <v>1990</v>
      </c>
      <c r="BP6593" s="143" t="s">
        <v>23892</v>
      </c>
      <c r="BQ6593" s="143" t="s">
        <v>17560</v>
      </c>
    </row>
    <row r="6594" spans="15:69" x14ac:dyDescent="0.25">
      <c r="O6594" s="225" t="str">
        <f t="shared" si="1313"/>
        <v/>
      </c>
      <c r="BF6594" s="141">
        <v>23027</v>
      </c>
      <c r="BG6594" s="142" t="s">
        <v>8162</v>
      </c>
      <c r="BH6594" s="141" t="s">
        <v>478</v>
      </c>
      <c r="BI6594" s="141" t="s">
        <v>1268</v>
      </c>
      <c r="BJ6594" s="141" t="s">
        <v>8157</v>
      </c>
      <c r="BK6594" s="141" t="s">
        <v>8158</v>
      </c>
      <c r="BL6594" s="141" t="s">
        <v>6308</v>
      </c>
      <c r="BM6594" s="141">
        <v>46.86401</v>
      </c>
      <c r="BN6594" s="141">
        <v>-71.348910000000004</v>
      </c>
      <c r="BO6594" s="141">
        <v>2004</v>
      </c>
      <c r="BP6594" s="143" t="s">
        <v>23892</v>
      </c>
      <c r="BQ6594" s="143" t="s">
        <v>17560</v>
      </c>
    </row>
    <row r="6595" spans="15:69" x14ac:dyDescent="0.25">
      <c r="O6595" s="225" t="str">
        <f t="shared" si="1313"/>
        <v/>
      </c>
      <c r="BF6595" s="141">
        <v>23027</v>
      </c>
      <c r="BG6595" s="142" t="s">
        <v>8165</v>
      </c>
      <c r="BH6595" s="141" t="s">
        <v>478</v>
      </c>
      <c r="BI6595" s="141" t="s">
        <v>1268</v>
      </c>
      <c r="BJ6595" s="141" t="s">
        <v>8160</v>
      </c>
      <c r="BK6595" s="141" t="s">
        <v>8161</v>
      </c>
      <c r="BL6595" s="141"/>
      <c r="BM6595" s="141">
        <v>46.933419999999998</v>
      </c>
      <c r="BN6595" s="141">
        <v>-71.460650000000001</v>
      </c>
      <c r="BO6595" s="141">
        <v>1984</v>
      </c>
      <c r="BP6595" s="143" t="s">
        <v>23892</v>
      </c>
      <c r="BQ6595" s="143" t="s">
        <v>17560</v>
      </c>
    </row>
    <row r="6596" spans="15:69" x14ac:dyDescent="0.25">
      <c r="O6596" s="225" t="str">
        <f t="shared" si="1313"/>
        <v/>
      </c>
      <c r="BF6596" s="141">
        <v>23027</v>
      </c>
      <c r="BG6596" s="142" t="s">
        <v>8168</v>
      </c>
      <c r="BH6596" s="141" t="s">
        <v>478</v>
      </c>
      <c r="BI6596" s="141" t="s">
        <v>1268</v>
      </c>
      <c r="BJ6596" s="141" t="s">
        <v>8163</v>
      </c>
      <c r="BK6596" s="141" t="s">
        <v>8164</v>
      </c>
      <c r="BL6596" s="141"/>
      <c r="BM6596" s="141">
        <v>46.932099999999998</v>
      </c>
      <c r="BN6596" s="141">
        <v>-71.462739999999997</v>
      </c>
      <c r="BO6596" s="141">
        <v>1984</v>
      </c>
      <c r="BP6596" s="143" t="s">
        <v>23892</v>
      </c>
      <c r="BQ6596" s="143" t="s">
        <v>17560</v>
      </c>
    </row>
    <row r="6597" spans="15:69" x14ac:dyDescent="0.25">
      <c r="O6597" s="225" t="str">
        <f t="shared" si="1313"/>
        <v/>
      </c>
      <c r="BF6597" s="141">
        <v>23027</v>
      </c>
      <c r="BG6597" s="142" t="s">
        <v>8171</v>
      </c>
      <c r="BH6597" s="141" t="s">
        <v>478</v>
      </c>
      <c r="BI6597" s="141" t="s">
        <v>1268</v>
      </c>
      <c r="BJ6597" s="141" t="s">
        <v>8166</v>
      </c>
      <c r="BK6597" s="141" t="s">
        <v>8167</v>
      </c>
      <c r="BL6597" s="141"/>
      <c r="BM6597" s="141">
        <v>46.932079999999999</v>
      </c>
      <c r="BN6597" s="141">
        <v>-71.462680000000006</v>
      </c>
      <c r="BO6597" s="141">
        <v>1984</v>
      </c>
      <c r="BP6597" s="143" t="s">
        <v>23892</v>
      </c>
      <c r="BQ6597" s="143" t="s">
        <v>17560</v>
      </c>
    </row>
    <row r="6598" spans="15:69" x14ac:dyDescent="0.25">
      <c r="O6598" s="225" t="str">
        <f t="shared" si="1313"/>
        <v/>
      </c>
      <c r="BF6598" s="141">
        <v>23027</v>
      </c>
      <c r="BG6598" s="142" t="s">
        <v>8174</v>
      </c>
      <c r="BH6598" s="141" t="s">
        <v>478</v>
      </c>
      <c r="BI6598" s="141" t="s">
        <v>1268</v>
      </c>
      <c r="BJ6598" s="141" t="s">
        <v>8169</v>
      </c>
      <c r="BK6598" s="141" t="s">
        <v>8170</v>
      </c>
      <c r="BL6598" s="141" t="s">
        <v>6180</v>
      </c>
      <c r="BM6598" s="141">
        <v>46.914499999999997</v>
      </c>
      <c r="BN6598" s="141">
        <v>-71.438640000000007</v>
      </c>
      <c r="BO6598" s="141">
        <v>2012</v>
      </c>
      <c r="BP6598" s="143" t="s">
        <v>23892</v>
      </c>
      <c r="BQ6598" s="143" t="s">
        <v>17560</v>
      </c>
    </row>
    <row r="6599" spans="15:69" x14ac:dyDescent="0.25">
      <c r="O6599" s="225" t="str">
        <f t="shared" si="1313"/>
        <v/>
      </c>
      <c r="BF6599" s="141">
        <v>23027</v>
      </c>
      <c r="BG6599" s="142" t="s">
        <v>8177</v>
      </c>
      <c r="BH6599" s="141" t="s">
        <v>478</v>
      </c>
      <c r="BI6599" s="141" t="s">
        <v>1268</v>
      </c>
      <c r="BJ6599" s="141" t="s">
        <v>8172</v>
      </c>
      <c r="BK6599" s="141" t="s">
        <v>8173</v>
      </c>
      <c r="BL6599" s="141" t="s">
        <v>6180</v>
      </c>
      <c r="BM6599" s="141">
        <v>46.885219999999997</v>
      </c>
      <c r="BN6599" s="141">
        <v>-71.400149999999996</v>
      </c>
      <c r="BO6599" s="141">
        <v>1970</v>
      </c>
      <c r="BP6599" s="143" t="s">
        <v>23892</v>
      </c>
      <c r="BQ6599" s="143" t="s">
        <v>17560</v>
      </c>
    </row>
    <row r="6600" spans="15:69" x14ac:dyDescent="0.25">
      <c r="O6600" s="225" t="str">
        <f t="shared" si="1313"/>
        <v/>
      </c>
      <c r="BF6600" s="141">
        <v>23027</v>
      </c>
      <c r="BG6600" s="142" t="s">
        <v>8181</v>
      </c>
      <c r="BH6600" s="141" t="s">
        <v>478</v>
      </c>
      <c r="BI6600" s="141" t="s">
        <v>1268</v>
      </c>
      <c r="BJ6600" s="141" t="s">
        <v>8175</v>
      </c>
      <c r="BK6600" s="141" t="s">
        <v>8176</v>
      </c>
      <c r="BL6600" s="141" t="s">
        <v>6180</v>
      </c>
      <c r="BM6600" s="141">
        <v>46.87471</v>
      </c>
      <c r="BN6600" s="141">
        <v>-71.38664</v>
      </c>
      <c r="BO6600" s="141">
        <v>1970</v>
      </c>
      <c r="BP6600" s="143" t="s">
        <v>23892</v>
      </c>
      <c r="BQ6600" s="143" t="s">
        <v>17560</v>
      </c>
    </row>
    <row r="6601" spans="15:69" x14ac:dyDescent="0.25">
      <c r="O6601" s="225" t="str">
        <f t="shared" si="1313"/>
        <v/>
      </c>
      <c r="BF6601" s="141">
        <v>23027</v>
      </c>
      <c r="BG6601" s="142" t="s">
        <v>8185</v>
      </c>
      <c r="BH6601" s="141" t="s">
        <v>478</v>
      </c>
      <c r="BI6601" s="141" t="s">
        <v>1268</v>
      </c>
      <c r="BJ6601" s="141" t="s">
        <v>8178</v>
      </c>
      <c r="BK6601" s="141" t="s">
        <v>8179</v>
      </c>
      <c r="BL6601" s="141" t="s">
        <v>8180</v>
      </c>
      <c r="BM6601" s="141">
        <v>46.872860000000003</v>
      </c>
      <c r="BN6601" s="141">
        <v>-71.388509999999997</v>
      </c>
      <c r="BO6601" s="141">
        <v>1970</v>
      </c>
      <c r="BP6601" s="143" t="s">
        <v>23892</v>
      </c>
      <c r="BQ6601" s="143" t="s">
        <v>17560</v>
      </c>
    </row>
    <row r="6602" spans="15:69" x14ac:dyDescent="0.25">
      <c r="O6602" s="225" t="str">
        <f t="shared" si="1313"/>
        <v/>
      </c>
      <c r="BF6602" s="141">
        <v>23027</v>
      </c>
      <c r="BG6602" s="142" t="s">
        <v>8188</v>
      </c>
      <c r="BH6602" s="141" t="s">
        <v>478</v>
      </c>
      <c r="BI6602" s="141" t="s">
        <v>1268</v>
      </c>
      <c r="BJ6602" s="141" t="s">
        <v>8182</v>
      </c>
      <c r="BK6602" s="141" t="s">
        <v>8183</v>
      </c>
      <c r="BL6602" s="141" t="s">
        <v>8184</v>
      </c>
      <c r="BM6602" s="141">
        <v>46.860720000000001</v>
      </c>
      <c r="BN6602" s="141">
        <v>-71.390529999999998</v>
      </c>
      <c r="BO6602" s="141">
        <v>2001</v>
      </c>
      <c r="BP6602" s="143" t="s">
        <v>23892</v>
      </c>
      <c r="BQ6602" s="143" t="s">
        <v>17560</v>
      </c>
    </row>
    <row r="6603" spans="15:69" x14ac:dyDescent="0.25">
      <c r="O6603" s="225" t="str">
        <f t="shared" si="1313"/>
        <v/>
      </c>
      <c r="BF6603" s="141">
        <v>23027</v>
      </c>
      <c r="BG6603" s="142" t="s">
        <v>8192</v>
      </c>
      <c r="BH6603" s="141" t="s">
        <v>478</v>
      </c>
      <c r="BI6603" s="141" t="s">
        <v>1268</v>
      </c>
      <c r="BJ6603" s="141" t="s">
        <v>8186</v>
      </c>
      <c r="BK6603" s="141" t="s">
        <v>8187</v>
      </c>
      <c r="BL6603" s="141" t="s">
        <v>6271</v>
      </c>
      <c r="BM6603" s="141">
        <v>46.861519999999999</v>
      </c>
      <c r="BN6603" s="141">
        <v>-71.365170000000006</v>
      </c>
      <c r="BO6603" s="141">
        <v>1967</v>
      </c>
      <c r="BP6603" s="143" t="s">
        <v>23892</v>
      </c>
      <c r="BQ6603" s="143" t="s">
        <v>17560</v>
      </c>
    </row>
    <row r="6604" spans="15:69" x14ac:dyDescent="0.25">
      <c r="O6604" s="225" t="str">
        <f t="shared" si="1313"/>
        <v/>
      </c>
      <c r="BF6604" s="141">
        <v>23027</v>
      </c>
      <c r="BG6604" s="142" t="s">
        <v>8195</v>
      </c>
      <c r="BH6604" s="141" t="s">
        <v>478</v>
      </c>
      <c r="BI6604" s="141" t="s">
        <v>1268</v>
      </c>
      <c r="BJ6604" s="141" t="s">
        <v>8189</v>
      </c>
      <c r="BK6604" s="141" t="s">
        <v>8190</v>
      </c>
      <c r="BL6604" s="141" t="s">
        <v>8191</v>
      </c>
      <c r="BM6604" s="141">
        <v>46.858179999999997</v>
      </c>
      <c r="BN6604" s="141">
        <v>-71.355400000000003</v>
      </c>
      <c r="BO6604" s="141">
        <v>1882</v>
      </c>
      <c r="BP6604" s="143" t="s">
        <v>23892</v>
      </c>
      <c r="BQ6604" s="143" t="s">
        <v>17560</v>
      </c>
    </row>
    <row r="6605" spans="15:69" x14ac:dyDescent="0.25">
      <c r="O6605" s="225" t="str">
        <f t="shared" si="1313"/>
        <v/>
      </c>
      <c r="BF6605" s="141">
        <v>23027</v>
      </c>
      <c r="BG6605" s="142" t="s">
        <v>8198</v>
      </c>
      <c r="BH6605" s="141" t="s">
        <v>478</v>
      </c>
      <c r="BI6605" s="141" t="s">
        <v>1268</v>
      </c>
      <c r="BJ6605" s="141" t="s">
        <v>8193</v>
      </c>
      <c r="BK6605" s="141" t="s">
        <v>8194</v>
      </c>
      <c r="BL6605" s="141" t="s">
        <v>26603</v>
      </c>
      <c r="BM6605" s="141">
        <v>46.857309999999998</v>
      </c>
      <c r="BN6605" s="141">
        <v>-71.353189999999998</v>
      </c>
      <c r="BO6605" s="141">
        <v>1954</v>
      </c>
      <c r="BP6605" s="143" t="s">
        <v>23892</v>
      </c>
      <c r="BQ6605" s="143" t="s">
        <v>17560</v>
      </c>
    </row>
    <row r="6606" spans="15:69" x14ac:dyDescent="0.25">
      <c r="O6606" s="225" t="str">
        <f t="shared" ref="O6606:O6669" si="1314">IF(OR(B6606="",C6606="",G6606="",H6606="",I6606="",AND(J6606="",BW6606=FALSE),AND(K6606="",BX6606=FALSE),AND(L6606="",BY6606=FALSE),AND(M6606="",BZ6606=FALSE)),"",(IF(AND(100&gt;=CG6606,CG6606&gt;80),"A",IF(AND(80&gt;=CG6606,CG6606&gt;60),"B",IF(AND(60&gt;=CG6606,CG6606&gt;40),"C",IF(AND(40&gt;=CG6606,CG6606&gt;20),"D","E"))))))</f>
        <v/>
      </c>
      <c r="BF6606" s="141">
        <v>23027</v>
      </c>
      <c r="BG6606" s="142" t="s">
        <v>8201</v>
      </c>
      <c r="BH6606" s="141" t="s">
        <v>478</v>
      </c>
      <c r="BI6606" s="141" t="s">
        <v>1268</v>
      </c>
      <c r="BJ6606" s="141" t="s">
        <v>6436</v>
      </c>
      <c r="BK6606" s="141" t="s">
        <v>8196</v>
      </c>
      <c r="BL6606" s="141" t="s">
        <v>8197</v>
      </c>
      <c r="BM6606" s="141">
        <v>46.857520000000001</v>
      </c>
      <c r="BN6606" s="141">
        <v>-71.353769999999997</v>
      </c>
      <c r="BO6606" s="141">
        <v>1954</v>
      </c>
      <c r="BP6606" s="143" t="s">
        <v>23892</v>
      </c>
      <c r="BQ6606" s="143" t="s">
        <v>17560</v>
      </c>
    </row>
    <row r="6607" spans="15:69" x14ac:dyDescent="0.25">
      <c r="O6607" s="225" t="str">
        <f t="shared" si="1314"/>
        <v/>
      </c>
      <c r="BF6607" s="141">
        <v>23027</v>
      </c>
      <c r="BG6607" s="142" t="s">
        <v>8205</v>
      </c>
      <c r="BH6607" s="141" t="s">
        <v>478</v>
      </c>
      <c r="BI6607" s="141" t="s">
        <v>1268</v>
      </c>
      <c r="BJ6607" s="141" t="s">
        <v>8199</v>
      </c>
      <c r="BK6607" s="141" t="s">
        <v>8200</v>
      </c>
      <c r="BL6607" s="141" t="s">
        <v>6488</v>
      </c>
      <c r="BM6607" s="141">
        <v>46.856349999999999</v>
      </c>
      <c r="BN6607" s="141">
        <v>-71.350459999999998</v>
      </c>
      <c r="BO6607" s="141">
        <v>1954</v>
      </c>
      <c r="BP6607" s="143" t="s">
        <v>23892</v>
      </c>
      <c r="BQ6607" s="143" t="s">
        <v>17560</v>
      </c>
    </row>
    <row r="6608" spans="15:69" x14ac:dyDescent="0.25">
      <c r="O6608" s="225" t="str">
        <f t="shared" si="1314"/>
        <v/>
      </c>
      <c r="BF6608" s="141">
        <v>23027</v>
      </c>
      <c r="BG6608" s="142" t="s">
        <v>8208</v>
      </c>
      <c r="BH6608" s="141" t="s">
        <v>478</v>
      </c>
      <c r="BI6608" s="141" t="s">
        <v>1268</v>
      </c>
      <c r="BJ6608" s="141" t="s">
        <v>8202</v>
      </c>
      <c r="BK6608" s="141" t="s">
        <v>8203</v>
      </c>
      <c r="BL6608" s="141" t="s">
        <v>8204</v>
      </c>
      <c r="BM6608" s="141">
        <v>46.855969999999999</v>
      </c>
      <c r="BN6608" s="141">
        <v>-71.349599999999995</v>
      </c>
      <c r="BO6608" s="141">
        <v>1954</v>
      </c>
      <c r="BP6608" s="143" t="s">
        <v>23892</v>
      </c>
      <c r="BQ6608" s="143" t="s">
        <v>17560</v>
      </c>
    </row>
    <row r="6609" spans="15:69" x14ac:dyDescent="0.25">
      <c r="O6609" s="225" t="str">
        <f t="shared" si="1314"/>
        <v/>
      </c>
      <c r="BF6609" s="141">
        <v>23027</v>
      </c>
      <c r="BG6609" s="142" t="s">
        <v>8211</v>
      </c>
      <c r="BH6609" s="141" t="s">
        <v>478</v>
      </c>
      <c r="BI6609" s="141" t="s">
        <v>1268</v>
      </c>
      <c r="BJ6609" s="141" t="s">
        <v>8206</v>
      </c>
      <c r="BK6609" s="141" t="s">
        <v>8207</v>
      </c>
      <c r="BL6609" s="141" t="s">
        <v>8204</v>
      </c>
      <c r="BM6609" s="141">
        <v>46.855960000000003</v>
      </c>
      <c r="BN6609" s="141">
        <v>-71.349670000000003</v>
      </c>
      <c r="BO6609" s="141">
        <v>1954</v>
      </c>
      <c r="BP6609" s="143" t="s">
        <v>23892</v>
      </c>
      <c r="BQ6609" s="143" t="s">
        <v>17560</v>
      </c>
    </row>
    <row r="6610" spans="15:69" x14ac:dyDescent="0.25">
      <c r="O6610" s="225" t="str">
        <f t="shared" si="1314"/>
        <v/>
      </c>
      <c r="BF6610" s="141">
        <v>23027</v>
      </c>
      <c r="BG6610" s="142" t="s">
        <v>8214</v>
      </c>
      <c r="BH6610" s="141" t="s">
        <v>478</v>
      </c>
      <c r="BI6610" s="141" t="s">
        <v>1268</v>
      </c>
      <c r="BJ6610" s="141" t="s">
        <v>8209</v>
      </c>
      <c r="BK6610" s="141" t="s">
        <v>8210</v>
      </c>
      <c r="BL6610" s="141" t="s">
        <v>6496</v>
      </c>
      <c r="BM6610" s="141">
        <v>46.855330000000002</v>
      </c>
      <c r="BN6610" s="141">
        <v>-71.347740000000002</v>
      </c>
      <c r="BO6610" s="141">
        <v>1950</v>
      </c>
      <c r="BP6610" s="143" t="s">
        <v>23892</v>
      </c>
      <c r="BQ6610" s="143" t="s">
        <v>17560</v>
      </c>
    </row>
    <row r="6611" spans="15:69" x14ac:dyDescent="0.25">
      <c r="O6611" s="225" t="str">
        <f t="shared" si="1314"/>
        <v/>
      </c>
      <c r="BF6611" s="141">
        <v>23027</v>
      </c>
      <c r="BG6611" s="142" t="s">
        <v>8217</v>
      </c>
      <c r="BH6611" s="141" t="s">
        <v>478</v>
      </c>
      <c r="BI6611" s="141" t="s">
        <v>1268</v>
      </c>
      <c r="BJ6611" s="141" t="s">
        <v>8212</v>
      </c>
      <c r="BK6611" s="141" t="s">
        <v>8213</v>
      </c>
      <c r="BL6611" s="141" t="s">
        <v>6496</v>
      </c>
      <c r="BM6611" s="141">
        <v>46.855229999999999</v>
      </c>
      <c r="BN6611" s="141">
        <v>-71.347570000000005</v>
      </c>
      <c r="BO6611" s="141">
        <v>1950</v>
      </c>
      <c r="BP6611" s="143" t="s">
        <v>23892</v>
      </c>
      <c r="BQ6611" s="143" t="s">
        <v>17560</v>
      </c>
    </row>
    <row r="6612" spans="15:69" x14ac:dyDescent="0.25">
      <c r="O6612" s="225" t="str">
        <f t="shared" si="1314"/>
        <v/>
      </c>
      <c r="BF6612" s="141">
        <v>23027</v>
      </c>
      <c r="BG6612" s="142" t="s">
        <v>8220</v>
      </c>
      <c r="BH6612" s="141" t="s">
        <v>478</v>
      </c>
      <c r="BI6612" s="141" t="s">
        <v>1268</v>
      </c>
      <c r="BJ6612" s="141" t="s">
        <v>8215</v>
      </c>
      <c r="BK6612" s="141" t="s">
        <v>8216</v>
      </c>
      <c r="BL6612" s="141" t="s">
        <v>6090</v>
      </c>
      <c r="BM6612" s="141">
        <v>46.865630000000003</v>
      </c>
      <c r="BN6612" s="141">
        <v>-71.349580000000003</v>
      </c>
      <c r="BO6612" s="141">
        <v>1985</v>
      </c>
      <c r="BP6612" s="143" t="s">
        <v>23892</v>
      </c>
      <c r="BQ6612" s="143" t="s">
        <v>17560</v>
      </c>
    </row>
    <row r="6613" spans="15:69" x14ac:dyDescent="0.25">
      <c r="O6613" s="225" t="str">
        <f t="shared" si="1314"/>
        <v/>
      </c>
      <c r="BF6613" s="141">
        <v>23027</v>
      </c>
      <c r="BG6613" s="142" t="s">
        <v>8223</v>
      </c>
      <c r="BH6613" s="141" t="s">
        <v>478</v>
      </c>
      <c r="BI6613" s="141" t="s">
        <v>1268</v>
      </c>
      <c r="BJ6613" s="141" t="s">
        <v>8218</v>
      </c>
      <c r="BK6613" s="141" t="s">
        <v>8219</v>
      </c>
      <c r="BL6613" s="141" t="s">
        <v>6308</v>
      </c>
      <c r="BM6613" s="141">
        <v>46.863430000000001</v>
      </c>
      <c r="BN6613" s="141">
        <v>-71.36045</v>
      </c>
      <c r="BO6613" s="141">
        <v>1968</v>
      </c>
      <c r="BP6613" s="143" t="s">
        <v>23892</v>
      </c>
      <c r="BQ6613" s="143" t="s">
        <v>17560</v>
      </c>
    </row>
    <row r="6614" spans="15:69" x14ac:dyDescent="0.25">
      <c r="O6614" s="225" t="str">
        <f t="shared" si="1314"/>
        <v/>
      </c>
      <c r="BF6614" s="141">
        <v>23027</v>
      </c>
      <c r="BG6614" s="142" t="s">
        <v>8226</v>
      </c>
      <c r="BH6614" s="141" t="s">
        <v>478</v>
      </c>
      <c r="BI6614" s="141" t="s">
        <v>1268</v>
      </c>
      <c r="BJ6614" s="141" t="s">
        <v>8221</v>
      </c>
      <c r="BK6614" s="141" t="s">
        <v>8222</v>
      </c>
      <c r="BL6614" s="141"/>
      <c r="BM6614" s="141">
        <v>46.876019999999997</v>
      </c>
      <c r="BN6614" s="141">
        <v>-71.373469999999998</v>
      </c>
      <c r="BO6614" s="141">
        <v>1970</v>
      </c>
      <c r="BP6614" s="143" t="s">
        <v>23892</v>
      </c>
      <c r="BQ6614" s="143" t="s">
        <v>17560</v>
      </c>
    </row>
    <row r="6615" spans="15:69" x14ac:dyDescent="0.25">
      <c r="O6615" s="225" t="str">
        <f t="shared" si="1314"/>
        <v/>
      </c>
      <c r="BF6615" s="141">
        <v>23027</v>
      </c>
      <c r="BG6615" s="142" t="s">
        <v>8229</v>
      </c>
      <c r="BH6615" s="141" t="s">
        <v>478</v>
      </c>
      <c r="BI6615" s="141" t="s">
        <v>1268</v>
      </c>
      <c r="BJ6615" s="141" t="s">
        <v>8224</v>
      </c>
      <c r="BK6615" s="141" t="s">
        <v>8225</v>
      </c>
      <c r="BL6615" s="141"/>
      <c r="BM6615" s="141">
        <v>46.876040000000003</v>
      </c>
      <c r="BN6615" s="141">
        <v>-71.372649999999993</v>
      </c>
      <c r="BO6615" s="141">
        <v>1970</v>
      </c>
      <c r="BP6615" s="143" t="s">
        <v>23892</v>
      </c>
      <c r="BQ6615" s="143" t="s">
        <v>17560</v>
      </c>
    </row>
    <row r="6616" spans="15:69" x14ac:dyDescent="0.25">
      <c r="O6616" s="225" t="str">
        <f t="shared" si="1314"/>
        <v/>
      </c>
      <c r="BF6616" s="141">
        <v>23027</v>
      </c>
      <c r="BG6616" s="142" t="s">
        <v>8232</v>
      </c>
      <c r="BH6616" s="141" t="s">
        <v>478</v>
      </c>
      <c r="BI6616" s="141" t="s">
        <v>1268</v>
      </c>
      <c r="BJ6616" s="141" t="s">
        <v>8227</v>
      </c>
      <c r="BK6616" s="141" t="s">
        <v>8228</v>
      </c>
      <c r="BL6616" s="141" t="s">
        <v>6308</v>
      </c>
      <c r="BM6616" s="141">
        <v>46.873530000000002</v>
      </c>
      <c r="BN6616" s="141">
        <v>-71.358840000000001</v>
      </c>
      <c r="BO6616" s="141">
        <v>1970</v>
      </c>
      <c r="BP6616" s="143" t="s">
        <v>23892</v>
      </c>
      <c r="BQ6616" s="143" t="s">
        <v>17560</v>
      </c>
    </row>
    <row r="6617" spans="15:69" x14ac:dyDescent="0.25">
      <c r="O6617" s="225" t="str">
        <f t="shared" si="1314"/>
        <v/>
      </c>
      <c r="BF6617" s="141">
        <v>23027</v>
      </c>
      <c r="BG6617" s="142" t="s">
        <v>8235</v>
      </c>
      <c r="BH6617" s="141" t="s">
        <v>478</v>
      </c>
      <c r="BI6617" s="141" t="s">
        <v>1268</v>
      </c>
      <c r="BJ6617" s="141" t="s">
        <v>8230</v>
      </c>
      <c r="BK6617" s="141" t="s">
        <v>8231</v>
      </c>
      <c r="BL6617" s="141" t="s">
        <v>6090</v>
      </c>
      <c r="BM6617" s="141">
        <v>46.861640000000001</v>
      </c>
      <c r="BN6617" s="141">
        <v>-71.364270000000005</v>
      </c>
      <c r="BO6617" s="141">
        <v>2008</v>
      </c>
      <c r="BP6617" s="143" t="s">
        <v>23892</v>
      </c>
      <c r="BQ6617" s="143" t="s">
        <v>17560</v>
      </c>
    </row>
    <row r="6618" spans="15:69" x14ac:dyDescent="0.25">
      <c r="O6618" s="225" t="str">
        <f t="shared" si="1314"/>
        <v/>
      </c>
      <c r="BF6618" s="141">
        <v>23027</v>
      </c>
      <c r="BG6618" s="142" t="s">
        <v>8239</v>
      </c>
      <c r="BH6618" s="141" t="s">
        <v>478</v>
      </c>
      <c r="BI6618" s="141" t="s">
        <v>1268</v>
      </c>
      <c r="BJ6618" s="141" t="s">
        <v>8233</v>
      </c>
      <c r="BK6618" s="141" t="s">
        <v>8234</v>
      </c>
      <c r="BL6618" s="141" t="s">
        <v>6869</v>
      </c>
      <c r="BM6618" s="141">
        <v>46.857610000000001</v>
      </c>
      <c r="BN6618" s="141">
        <v>-71.37276</v>
      </c>
      <c r="BO6618" s="141">
        <v>2009</v>
      </c>
      <c r="BP6618" s="143" t="s">
        <v>23892</v>
      </c>
      <c r="BQ6618" s="143" t="s">
        <v>17560</v>
      </c>
    </row>
    <row r="6619" spans="15:69" x14ac:dyDescent="0.25">
      <c r="O6619" s="225" t="str">
        <f t="shared" si="1314"/>
        <v/>
      </c>
      <c r="BF6619" s="141">
        <v>23027</v>
      </c>
      <c r="BG6619" s="142" t="s">
        <v>8242</v>
      </c>
      <c r="BH6619" s="141" t="s">
        <v>478</v>
      </c>
      <c r="BI6619" s="141" t="s">
        <v>1268</v>
      </c>
      <c r="BJ6619" s="141" t="s">
        <v>8236</v>
      </c>
      <c r="BK6619" s="141" t="s">
        <v>8237</v>
      </c>
      <c r="BL6619" s="141" t="s">
        <v>8238</v>
      </c>
      <c r="BM6619" s="141">
        <v>46.856580000000001</v>
      </c>
      <c r="BN6619" s="141">
        <v>-71.393410000000003</v>
      </c>
      <c r="BO6619" s="141">
        <v>2009</v>
      </c>
      <c r="BP6619" s="143" t="s">
        <v>23892</v>
      </c>
      <c r="BQ6619" s="143" t="s">
        <v>17560</v>
      </c>
    </row>
    <row r="6620" spans="15:69" x14ac:dyDescent="0.25">
      <c r="O6620" s="225" t="str">
        <f t="shared" si="1314"/>
        <v/>
      </c>
      <c r="BF6620" s="141">
        <v>23027</v>
      </c>
      <c r="BG6620" s="142" t="s">
        <v>8245</v>
      </c>
      <c r="BH6620" s="141" t="s">
        <v>478</v>
      </c>
      <c r="BI6620" s="141" t="s">
        <v>1268</v>
      </c>
      <c r="BJ6620" s="141" t="s">
        <v>8240</v>
      </c>
      <c r="BK6620" s="141" t="s">
        <v>8241</v>
      </c>
      <c r="BL6620" s="141" t="s">
        <v>8238</v>
      </c>
      <c r="BM6620" s="141">
        <v>46.855289999999997</v>
      </c>
      <c r="BN6620" s="141">
        <v>-71.394040000000004</v>
      </c>
      <c r="BO6620" s="141">
        <v>2009</v>
      </c>
      <c r="BP6620" s="143" t="s">
        <v>23892</v>
      </c>
      <c r="BQ6620" s="143" t="s">
        <v>17560</v>
      </c>
    </row>
    <row r="6621" spans="15:69" x14ac:dyDescent="0.25">
      <c r="O6621" s="225" t="str">
        <f t="shared" si="1314"/>
        <v/>
      </c>
      <c r="BF6621" s="141">
        <v>23027</v>
      </c>
      <c r="BG6621" s="142" t="s">
        <v>8249</v>
      </c>
      <c r="BH6621" s="141" t="s">
        <v>478</v>
      </c>
      <c r="BI6621" s="141" t="s">
        <v>1268</v>
      </c>
      <c r="BJ6621" s="141" t="s">
        <v>8243</v>
      </c>
      <c r="BK6621" s="141" t="s">
        <v>8244</v>
      </c>
      <c r="BL6621" s="141" t="s">
        <v>8238</v>
      </c>
      <c r="BM6621" s="141">
        <v>46.854480000000002</v>
      </c>
      <c r="BN6621" s="141">
        <v>-71.394379999999998</v>
      </c>
      <c r="BO6621" s="141">
        <v>2009</v>
      </c>
      <c r="BP6621" s="143" t="s">
        <v>23892</v>
      </c>
      <c r="BQ6621" s="143" t="s">
        <v>17560</v>
      </c>
    </row>
    <row r="6622" spans="15:69" x14ac:dyDescent="0.25">
      <c r="O6622" s="225" t="str">
        <f t="shared" si="1314"/>
        <v/>
      </c>
      <c r="BF6622" s="141">
        <v>23027</v>
      </c>
      <c r="BG6622" s="142" t="s">
        <v>8252</v>
      </c>
      <c r="BH6622" s="141" t="s">
        <v>478</v>
      </c>
      <c r="BI6622" s="141" t="s">
        <v>1268</v>
      </c>
      <c r="BJ6622" s="141" t="s">
        <v>8246</v>
      </c>
      <c r="BK6622" s="141" t="s">
        <v>8247</v>
      </c>
      <c r="BL6622" s="141" t="s">
        <v>8248</v>
      </c>
      <c r="BM6622" s="141">
        <v>46.862769999999998</v>
      </c>
      <c r="BN6622" s="141">
        <v>-71.370379999999997</v>
      </c>
      <c r="BO6622" s="141">
        <v>2008</v>
      </c>
      <c r="BP6622" s="143" t="s">
        <v>23892</v>
      </c>
      <c r="BQ6622" s="143" t="s">
        <v>17560</v>
      </c>
    </row>
    <row r="6623" spans="15:69" x14ac:dyDescent="0.25">
      <c r="O6623" s="225" t="str">
        <f t="shared" si="1314"/>
        <v/>
      </c>
      <c r="BF6623" s="141">
        <v>23027</v>
      </c>
      <c r="BG6623" s="142" t="s">
        <v>8254</v>
      </c>
      <c r="BH6623" s="141" t="s">
        <v>478</v>
      </c>
      <c r="BI6623" s="141" t="s">
        <v>1268</v>
      </c>
      <c r="BJ6623" s="141" t="s">
        <v>8250</v>
      </c>
      <c r="BK6623" s="141" t="s">
        <v>8251</v>
      </c>
      <c r="BL6623" s="141" t="s">
        <v>7231</v>
      </c>
      <c r="BM6623" s="141">
        <v>46.763869999999997</v>
      </c>
      <c r="BN6623" s="141">
        <v>-71.349729999999994</v>
      </c>
      <c r="BO6623" s="141">
        <v>1979</v>
      </c>
      <c r="BP6623" s="143" t="s">
        <v>23892</v>
      </c>
      <c r="BQ6623" s="143" t="s">
        <v>17560</v>
      </c>
    </row>
    <row r="6624" spans="15:69" x14ac:dyDescent="0.25">
      <c r="O6624" s="225" t="str">
        <f t="shared" si="1314"/>
        <v/>
      </c>
      <c r="BF6624" s="141">
        <v>23027</v>
      </c>
      <c r="BG6624" s="142" t="s">
        <v>8258</v>
      </c>
      <c r="BH6624" s="141" t="s">
        <v>478</v>
      </c>
      <c r="BI6624" s="141" t="s">
        <v>1268</v>
      </c>
      <c r="BJ6624" s="141" t="s">
        <v>7199</v>
      </c>
      <c r="BK6624" s="141" t="s">
        <v>8253</v>
      </c>
      <c r="BL6624" s="141" t="s">
        <v>6325</v>
      </c>
      <c r="BM6624" s="141">
        <v>46.736359999999998</v>
      </c>
      <c r="BN6624" s="141">
        <v>-71.368120000000005</v>
      </c>
      <c r="BO6624" s="141">
        <v>2004</v>
      </c>
      <c r="BP6624" s="143" t="s">
        <v>23892</v>
      </c>
      <c r="BQ6624" s="143" t="s">
        <v>17560</v>
      </c>
    </row>
    <row r="6625" spans="15:69" x14ac:dyDescent="0.25">
      <c r="O6625" s="225" t="str">
        <f t="shared" si="1314"/>
        <v/>
      </c>
      <c r="BF6625" s="141">
        <v>23027</v>
      </c>
      <c r="BG6625" s="142" t="s">
        <v>8261</v>
      </c>
      <c r="BH6625" s="141" t="s">
        <v>478</v>
      </c>
      <c r="BI6625" s="141" t="s">
        <v>1268</v>
      </c>
      <c r="BJ6625" s="141" t="s">
        <v>8255</v>
      </c>
      <c r="BK6625" s="141" t="s">
        <v>8256</v>
      </c>
      <c r="BL6625" s="141" t="s">
        <v>8257</v>
      </c>
      <c r="BM6625" s="141">
        <v>46.74944</v>
      </c>
      <c r="BN6625" s="141">
        <v>-71.373519999999999</v>
      </c>
      <c r="BO6625" s="141">
        <v>1978</v>
      </c>
      <c r="BP6625" s="143" t="s">
        <v>23892</v>
      </c>
      <c r="BQ6625" s="143" t="s">
        <v>17560</v>
      </c>
    </row>
    <row r="6626" spans="15:69" x14ac:dyDescent="0.25">
      <c r="O6626" s="225" t="str">
        <f t="shared" si="1314"/>
        <v/>
      </c>
      <c r="BF6626" s="141">
        <v>23027</v>
      </c>
      <c r="BG6626" s="142" t="s">
        <v>8263</v>
      </c>
      <c r="BH6626" s="141" t="s">
        <v>478</v>
      </c>
      <c r="BI6626" s="141" t="s">
        <v>1268</v>
      </c>
      <c r="BJ6626" s="141" t="s">
        <v>8259</v>
      </c>
      <c r="BK6626" s="141" t="s">
        <v>8260</v>
      </c>
      <c r="BL6626" s="141" t="s">
        <v>6244</v>
      </c>
      <c r="BM6626" s="141">
        <v>46.760959999999997</v>
      </c>
      <c r="BN6626" s="141">
        <v>-71.452979999999997</v>
      </c>
      <c r="BO6626" s="141">
        <v>1990</v>
      </c>
      <c r="BP6626" s="143" t="s">
        <v>23892</v>
      </c>
      <c r="BQ6626" s="143" t="s">
        <v>17560</v>
      </c>
    </row>
    <row r="6627" spans="15:69" x14ac:dyDescent="0.25">
      <c r="O6627" s="225" t="str">
        <f t="shared" si="1314"/>
        <v/>
      </c>
      <c r="BF6627" s="141">
        <v>23027</v>
      </c>
      <c r="BG6627" s="142" t="s">
        <v>8267</v>
      </c>
      <c r="BH6627" s="141" t="s">
        <v>478</v>
      </c>
      <c r="BI6627" s="141" t="s">
        <v>1268</v>
      </c>
      <c r="BJ6627" s="141" t="s">
        <v>4097</v>
      </c>
      <c r="BK6627" s="141" t="s">
        <v>8262</v>
      </c>
      <c r="BL6627" s="141" t="s">
        <v>6961</v>
      </c>
      <c r="BM6627" s="141">
        <v>46.79325</v>
      </c>
      <c r="BN6627" s="141">
        <v>-71.463009999999997</v>
      </c>
      <c r="BO6627" s="141">
        <v>1960</v>
      </c>
      <c r="BP6627" s="143" t="s">
        <v>23892</v>
      </c>
      <c r="BQ6627" s="143" t="s">
        <v>17560</v>
      </c>
    </row>
    <row r="6628" spans="15:69" x14ac:dyDescent="0.25">
      <c r="O6628" s="225" t="str">
        <f t="shared" si="1314"/>
        <v/>
      </c>
      <c r="BF6628" s="141">
        <v>23027</v>
      </c>
      <c r="BG6628" s="142" t="s">
        <v>8271</v>
      </c>
      <c r="BH6628" s="141" t="s">
        <v>478</v>
      </c>
      <c r="BI6628" s="141" t="s">
        <v>1268</v>
      </c>
      <c r="BJ6628" s="141" t="s">
        <v>8264</v>
      </c>
      <c r="BK6628" s="141" t="s">
        <v>8265</v>
      </c>
      <c r="BL6628" s="141" t="s">
        <v>8266</v>
      </c>
      <c r="BM6628" s="141">
        <v>46.78481</v>
      </c>
      <c r="BN6628" s="141">
        <v>-71.328729999999993</v>
      </c>
      <c r="BO6628" s="141">
        <v>1965</v>
      </c>
      <c r="BP6628" s="143" t="s">
        <v>23892</v>
      </c>
      <c r="BQ6628" s="143" t="s">
        <v>17560</v>
      </c>
    </row>
    <row r="6629" spans="15:69" x14ac:dyDescent="0.25">
      <c r="O6629" s="225" t="str">
        <f t="shared" si="1314"/>
        <v/>
      </c>
      <c r="BF6629" s="141">
        <v>23027</v>
      </c>
      <c r="BG6629" s="142" t="s">
        <v>8275</v>
      </c>
      <c r="BH6629" s="141" t="s">
        <v>478</v>
      </c>
      <c r="BI6629" s="141" t="s">
        <v>1268</v>
      </c>
      <c r="BJ6629" s="141" t="s">
        <v>8268</v>
      </c>
      <c r="BK6629" s="141" t="s">
        <v>8269</v>
      </c>
      <c r="BL6629" s="141" t="s">
        <v>8270</v>
      </c>
      <c r="BM6629" s="141">
        <v>46.777970000000003</v>
      </c>
      <c r="BN6629" s="141">
        <v>-71.352360000000004</v>
      </c>
      <c r="BO6629" s="141">
        <v>1974</v>
      </c>
      <c r="BP6629" s="143" t="s">
        <v>23892</v>
      </c>
      <c r="BQ6629" s="143" t="s">
        <v>17560</v>
      </c>
    </row>
    <row r="6630" spans="15:69" x14ac:dyDescent="0.25">
      <c r="O6630" s="225" t="str">
        <f t="shared" si="1314"/>
        <v/>
      </c>
      <c r="BF6630" s="141">
        <v>23027</v>
      </c>
      <c r="BG6630" s="142" t="s">
        <v>8279</v>
      </c>
      <c r="BH6630" s="141" t="s">
        <v>478</v>
      </c>
      <c r="BI6630" s="141" t="s">
        <v>1268</v>
      </c>
      <c r="BJ6630" s="141" t="s">
        <v>8272</v>
      </c>
      <c r="BK6630" s="141" t="s">
        <v>8273</v>
      </c>
      <c r="BL6630" s="141" t="s">
        <v>8274</v>
      </c>
      <c r="BM6630" s="141">
        <v>46.78792</v>
      </c>
      <c r="BN6630" s="141">
        <v>-71.31635</v>
      </c>
      <c r="BO6630" s="141">
        <v>1968</v>
      </c>
      <c r="BP6630" s="143" t="s">
        <v>23892</v>
      </c>
      <c r="BQ6630" s="143" t="s">
        <v>17560</v>
      </c>
    </row>
    <row r="6631" spans="15:69" x14ac:dyDescent="0.25">
      <c r="O6631" s="225" t="str">
        <f t="shared" si="1314"/>
        <v/>
      </c>
      <c r="BF6631" s="141">
        <v>23027</v>
      </c>
      <c r="BG6631" s="142" t="s">
        <v>8283</v>
      </c>
      <c r="BH6631" s="141" t="s">
        <v>478</v>
      </c>
      <c r="BI6631" s="141" t="s">
        <v>1268</v>
      </c>
      <c r="BJ6631" s="141" t="s">
        <v>8276</v>
      </c>
      <c r="BK6631" s="141" t="s">
        <v>8277</v>
      </c>
      <c r="BL6631" s="141" t="s">
        <v>8278</v>
      </c>
      <c r="BM6631" s="141">
        <v>46.777030000000003</v>
      </c>
      <c r="BN6631" s="141">
        <v>-71.359139999999996</v>
      </c>
      <c r="BO6631" s="141">
        <v>1974</v>
      </c>
      <c r="BP6631" s="143" t="s">
        <v>23892</v>
      </c>
      <c r="BQ6631" s="143" t="s">
        <v>17560</v>
      </c>
    </row>
    <row r="6632" spans="15:69" x14ac:dyDescent="0.25">
      <c r="O6632" s="225" t="str">
        <f t="shared" si="1314"/>
        <v/>
      </c>
      <c r="BF6632" s="141">
        <v>23027</v>
      </c>
      <c r="BG6632" s="142" t="s">
        <v>8287</v>
      </c>
      <c r="BH6632" s="141" t="s">
        <v>478</v>
      </c>
      <c r="BI6632" s="141" t="s">
        <v>1268</v>
      </c>
      <c r="BJ6632" s="141" t="s">
        <v>8280</v>
      </c>
      <c r="BK6632" s="141" t="s">
        <v>8281</v>
      </c>
      <c r="BL6632" s="141" t="s">
        <v>8282</v>
      </c>
      <c r="BM6632" s="141">
        <v>46.764150000000001</v>
      </c>
      <c r="BN6632" s="141">
        <v>-71.312299999999993</v>
      </c>
      <c r="BO6632" s="141">
        <v>1965</v>
      </c>
      <c r="BP6632" s="143" t="s">
        <v>23892</v>
      </c>
      <c r="BQ6632" s="143" t="s">
        <v>17560</v>
      </c>
    </row>
    <row r="6633" spans="15:69" x14ac:dyDescent="0.25">
      <c r="O6633" s="225" t="str">
        <f t="shared" si="1314"/>
        <v/>
      </c>
      <c r="BF6633" s="141">
        <v>23027</v>
      </c>
      <c r="BG6633" s="142" t="s">
        <v>8290</v>
      </c>
      <c r="BH6633" s="141" t="s">
        <v>478</v>
      </c>
      <c r="BI6633" s="141" t="s">
        <v>1268</v>
      </c>
      <c r="BJ6633" s="141" t="s">
        <v>8284</v>
      </c>
      <c r="BK6633" s="141" t="s">
        <v>8285</v>
      </c>
      <c r="BL6633" s="141" t="s">
        <v>8286</v>
      </c>
      <c r="BM6633" s="141">
        <v>46.760080000000002</v>
      </c>
      <c r="BN6633" s="141">
        <v>-71.312479999999994</v>
      </c>
      <c r="BO6633" s="141">
        <v>1964</v>
      </c>
      <c r="BP6633" s="143" t="s">
        <v>23892</v>
      </c>
      <c r="BQ6633" s="143" t="s">
        <v>17560</v>
      </c>
    </row>
    <row r="6634" spans="15:69" x14ac:dyDescent="0.25">
      <c r="O6634" s="225" t="str">
        <f t="shared" si="1314"/>
        <v/>
      </c>
      <c r="BF6634" s="141">
        <v>23027</v>
      </c>
      <c r="BG6634" s="142" t="s">
        <v>8293</v>
      </c>
      <c r="BH6634" s="141" t="s">
        <v>478</v>
      </c>
      <c r="BI6634" s="141" t="s">
        <v>1268</v>
      </c>
      <c r="BJ6634" s="141" t="s">
        <v>8288</v>
      </c>
      <c r="BK6634" s="141" t="s">
        <v>8289</v>
      </c>
      <c r="BL6634" s="141" t="s">
        <v>7231</v>
      </c>
      <c r="BM6634" s="141">
        <v>46.768720000000002</v>
      </c>
      <c r="BN6634" s="141">
        <v>-71.346950000000007</v>
      </c>
      <c r="BO6634" s="141">
        <v>1963</v>
      </c>
      <c r="BP6634" s="143" t="s">
        <v>23892</v>
      </c>
      <c r="BQ6634" s="143" t="s">
        <v>17560</v>
      </c>
    </row>
    <row r="6635" spans="15:69" x14ac:dyDescent="0.25">
      <c r="O6635" s="225" t="str">
        <f t="shared" si="1314"/>
        <v/>
      </c>
      <c r="BF6635" s="141">
        <v>23027</v>
      </c>
      <c r="BG6635" s="142" t="s">
        <v>8296</v>
      </c>
      <c r="BH6635" s="141" t="s">
        <v>478</v>
      </c>
      <c r="BI6635" s="141" t="s">
        <v>1268</v>
      </c>
      <c r="BJ6635" s="141" t="s">
        <v>8291</v>
      </c>
      <c r="BK6635" s="141" t="s">
        <v>8292</v>
      </c>
      <c r="BL6635" s="141" t="s">
        <v>7231</v>
      </c>
      <c r="BM6635" s="141">
        <v>46.771990000000002</v>
      </c>
      <c r="BN6635" s="141">
        <v>-71.345060000000004</v>
      </c>
      <c r="BO6635" s="141">
        <v>1972</v>
      </c>
      <c r="BP6635" s="143" t="s">
        <v>23892</v>
      </c>
      <c r="BQ6635" s="143" t="s">
        <v>17560</v>
      </c>
    </row>
    <row r="6636" spans="15:69" x14ac:dyDescent="0.25">
      <c r="O6636" s="225" t="str">
        <f t="shared" si="1314"/>
        <v/>
      </c>
      <c r="BF6636" s="141">
        <v>23027</v>
      </c>
      <c r="BG6636" s="142" t="s">
        <v>8299</v>
      </c>
      <c r="BH6636" s="141" t="s">
        <v>478</v>
      </c>
      <c r="BI6636" s="141" t="s">
        <v>1268</v>
      </c>
      <c r="BJ6636" s="141" t="s">
        <v>8294</v>
      </c>
      <c r="BK6636" s="141" t="s">
        <v>8295</v>
      </c>
      <c r="BL6636" s="141" t="s">
        <v>7231</v>
      </c>
      <c r="BM6636" s="141">
        <v>46.77299</v>
      </c>
      <c r="BN6636" s="141">
        <v>-71.344539999999995</v>
      </c>
      <c r="BO6636" s="141">
        <v>1972</v>
      </c>
      <c r="BP6636" s="143" t="s">
        <v>23892</v>
      </c>
      <c r="BQ6636" s="143" t="s">
        <v>17560</v>
      </c>
    </row>
    <row r="6637" spans="15:69" x14ac:dyDescent="0.25">
      <c r="O6637" s="225" t="str">
        <f t="shared" si="1314"/>
        <v/>
      </c>
      <c r="BF6637" s="141">
        <v>23027</v>
      </c>
      <c r="BG6637" s="142" t="s">
        <v>8302</v>
      </c>
      <c r="BH6637" s="141" t="s">
        <v>478</v>
      </c>
      <c r="BI6637" s="141" t="s">
        <v>1268</v>
      </c>
      <c r="BJ6637" s="141" t="s">
        <v>8297</v>
      </c>
      <c r="BK6637" s="141" t="s">
        <v>8298</v>
      </c>
      <c r="BL6637" s="141" t="s">
        <v>7231</v>
      </c>
      <c r="BM6637" s="141">
        <v>46.768120000000003</v>
      </c>
      <c r="BN6637" s="141">
        <v>-71.339569999999995</v>
      </c>
      <c r="BO6637" s="141">
        <v>1971</v>
      </c>
      <c r="BP6637" s="143" t="s">
        <v>23892</v>
      </c>
      <c r="BQ6637" s="143" t="s">
        <v>17560</v>
      </c>
    </row>
    <row r="6638" spans="15:69" x14ac:dyDescent="0.25">
      <c r="O6638" s="225" t="str">
        <f t="shared" si="1314"/>
        <v/>
      </c>
      <c r="BF6638" s="141">
        <v>23027</v>
      </c>
      <c r="BG6638" s="142" t="s">
        <v>8306</v>
      </c>
      <c r="BH6638" s="141" t="s">
        <v>478</v>
      </c>
      <c r="BI6638" s="141" t="s">
        <v>1268</v>
      </c>
      <c r="BJ6638" s="141" t="s">
        <v>8300</v>
      </c>
      <c r="BK6638" s="141" t="s">
        <v>8301</v>
      </c>
      <c r="BL6638" s="141" t="s">
        <v>6252</v>
      </c>
      <c r="BM6638" s="141">
        <v>46.849420000000002</v>
      </c>
      <c r="BN6638" s="141">
        <v>-71.443690000000004</v>
      </c>
      <c r="BO6638" s="141">
        <v>1995</v>
      </c>
      <c r="BP6638" s="143" t="s">
        <v>23892</v>
      </c>
      <c r="BQ6638" s="143" t="s">
        <v>17560</v>
      </c>
    </row>
    <row r="6639" spans="15:69" x14ac:dyDescent="0.25">
      <c r="O6639" s="225" t="str">
        <f t="shared" si="1314"/>
        <v/>
      </c>
      <c r="BF6639" s="141">
        <v>23027</v>
      </c>
      <c r="BG6639" s="142" t="s">
        <v>8309</v>
      </c>
      <c r="BH6639" s="141" t="s">
        <v>478</v>
      </c>
      <c r="BI6639" s="141" t="s">
        <v>1268</v>
      </c>
      <c r="BJ6639" s="141" t="s">
        <v>8303</v>
      </c>
      <c r="BK6639" s="141" t="s">
        <v>8304</v>
      </c>
      <c r="BL6639" s="141" t="s">
        <v>8305</v>
      </c>
      <c r="BM6639" s="141">
        <v>46.788620000000002</v>
      </c>
      <c r="BN6639" s="141">
        <v>-71.355059999999995</v>
      </c>
      <c r="BO6639" s="141">
        <v>1970</v>
      </c>
      <c r="BP6639" s="143" t="s">
        <v>23892</v>
      </c>
      <c r="BQ6639" s="143" t="s">
        <v>17560</v>
      </c>
    </row>
    <row r="6640" spans="15:69" x14ac:dyDescent="0.25">
      <c r="O6640" s="225" t="str">
        <f t="shared" si="1314"/>
        <v/>
      </c>
      <c r="BF6640" s="141">
        <v>23027</v>
      </c>
      <c r="BG6640" s="142" t="s">
        <v>8312</v>
      </c>
      <c r="BH6640" s="141" t="s">
        <v>478</v>
      </c>
      <c r="BI6640" s="141" t="s">
        <v>1268</v>
      </c>
      <c r="BJ6640" s="141" t="s">
        <v>8307</v>
      </c>
      <c r="BK6640" s="141" t="s">
        <v>8308</v>
      </c>
      <c r="BL6640" s="141" t="s">
        <v>1758</v>
      </c>
      <c r="BM6640" s="141">
        <v>46.780749999999998</v>
      </c>
      <c r="BN6640" s="141">
        <v>-71.367090000000005</v>
      </c>
      <c r="BO6640" s="141">
        <v>1974</v>
      </c>
      <c r="BP6640" s="143" t="s">
        <v>23892</v>
      </c>
      <c r="BQ6640" s="143" t="s">
        <v>17560</v>
      </c>
    </row>
    <row r="6641" spans="15:69" x14ac:dyDescent="0.25">
      <c r="O6641" s="225" t="str">
        <f t="shared" si="1314"/>
        <v/>
      </c>
      <c r="BF6641" s="141">
        <v>23027</v>
      </c>
      <c r="BG6641" s="142" t="s">
        <v>8315</v>
      </c>
      <c r="BH6641" s="141" t="s">
        <v>478</v>
      </c>
      <c r="BI6641" s="141" t="s">
        <v>1268</v>
      </c>
      <c r="BJ6641" s="141" t="s">
        <v>8310</v>
      </c>
      <c r="BK6641" s="141" t="s">
        <v>8311</v>
      </c>
      <c r="BL6641" s="141" t="s">
        <v>1758</v>
      </c>
      <c r="BM6641" s="141">
        <v>46.781509999999997</v>
      </c>
      <c r="BN6641" s="141">
        <v>-71.366079999999997</v>
      </c>
      <c r="BO6641" s="141">
        <v>1974</v>
      </c>
      <c r="BP6641" s="143" t="s">
        <v>23892</v>
      </c>
      <c r="BQ6641" s="143" t="s">
        <v>17560</v>
      </c>
    </row>
    <row r="6642" spans="15:69" x14ac:dyDescent="0.25">
      <c r="O6642" s="225" t="str">
        <f t="shared" si="1314"/>
        <v/>
      </c>
      <c r="BF6642" s="141">
        <v>23027</v>
      </c>
      <c r="BG6642" s="142" t="s">
        <v>8318</v>
      </c>
      <c r="BH6642" s="141" t="s">
        <v>478</v>
      </c>
      <c r="BI6642" s="141" t="s">
        <v>1268</v>
      </c>
      <c r="BJ6642" s="141" t="s">
        <v>8313</v>
      </c>
      <c r="BK6642" s="141" t="s">
        <v>8314</v>
      </c>
      <c r="BL6642" s="141" t="s">
        <v>1758</v>
      </c>
      <c r="BM6642" s="141">
        <v>46.774259999999998</v>
      </c>
      <c r="BN6642" s="141">
        <v>-71.376180000000005</v>
      </c>
      <c r="BO6642" s="141">
        <v>1973</v>
      </c>
      <c r="BP6642" s="143" t="s">
        <v>23892</v>
      </c>
      <c r="BQ6642" s="143" t="s">
        <v>17560</v>
      </c>
    </row>
    <row r="6643" spans="15:69" x14ac:dyDescent="0.25">
      <c r="O6643" s="225" t="str">
        <f t="shared" si="1314"/>
        <v/>
      </c>
      <c r="BF6643" s="141">
        <v>23027</v>
      </c>
      <c r="BG6643" s="142" t="s">
        <v>8321</v>
      </c>
      <c r="BH6643" s="141" t="s">
        <v>478</v>
      </c>
      <c r="BI6643" s="141" t="s">
        <v>1268</v>
      </c>
      <c r="BJ6643" s="141" t="s">
        <v>8316</v>
      </c>
      <c r="BK6643" s="141" t="s">
        <v>8317</v>
      </c>
      <c r="BL6643" s="141" t="s">
        <v>1758</v>
      </c>
      <c r="BM6643" s="141">
        <v>46.772069999999999</v>
      </c>
      <c r="BN6643" s="141">
        <v>-71.380690000000001</v>
      </c>
      <c r="BO6643" s="141">
        <v>1970</v>
      </c>
      <c r="BP6643" s="143" t="s">
        <v>23892</v>
      </c>
      <c r="BQ6643" s="143" t="s">
        <v>17560</v>
      </c>
    </row>
    <row r="6644" spans="15:69" x14ac:dyDescent="0.25">
      <c r="O6644" s="225" t="str">
        <f t="shared" si="1314"/>
        <v/>
      </c>
      <c r="BF6644" s="141">
        <v>23027</v>
      </c>
      <c r="BG6644" s="142" t="s">
        <v>8324</v>
      </c>
      <c r="BH6644" s="141" t="s">
        <v>478</v>
      </c>
      <c r="BI6644" s="141" t="s">
        <v>1268</v>
      </c>
      <c r="BJ6644" s="141" t="s">
        <v>8319</v>
      </c>
      <c r="BK6644" s="141" t="s">
        <v>8320</v>
      </c>
      <c r="BL6644" s="141" t="s">
        <v>1758</v>
      </c>
      <c r="BM6644" s="141">
        <v>46.771279999999997</v>
      </c>
      <c r="BN6644" s="141">
        <v>-71.382649999999998</v>
      </c>
      <c r="BO6644" s="141">
        <v>1973</v>
      </c>
      <c r="BP6644" s="143" t="s">
        <v>23892</v>
      </c>
      <c r="BQ6644" s="143" t="s">
        <v>17560</v>
      </c>
    </row>
    <row r="6645" spans="15:69" x14ac:dyDescent="0.25">
      <c r="O6645" s="225" t="str">
        <f t="shared" si="1314"/>
        <v/>
      </c>
      <c r="BF6645" s="141">
        <v>23027</v>
      </c>
      <c r="BG6645" s="142" t="s">
        <v>8326</v>
      </c>
      <c r="BH6645" s="141" t="s">
        <v>478</v>
      </c>
      <c r="BI6645" s="141" t="s">
        <v>1268</v>
      </c>
      <c r="BJ6645" s="141" t="s">
        <v>8322</v>
      </c>
      <c r="BK6645" s="141" t="s">
        <v>8323</v>
      </c>
      <c r="BL6645" s="141" t="s">
        <v>1758</v>
      </c>
      <c r="BM6645" s="141">
        <v>46.76708</v>
      </c>
      <c r="BN6645" s="141">
        <v>-71.392840000000007</v>
      </c>
      <c r="BO6645" s="141">
        <v>1974</v>
      </c>
      <c r="BP6645" s="143" t="s">
        <v>23892</v>
      </c>
      <c r="BQ6645" s="143" t="s">
        <v>17560</v>
      </c>
    </row>
    <row r="6646" spans="15:69" x14ac:dyDescent="0.25">
      <c r="O6646" s="225" t="str">
        <f t="shared" si="1314"/>
        <v/>
      </c>
      <c r="BF6646" s="141">
        <v>23027</v>
      </c>
      <c r="BG6646" s="142" t="s">
        <v>8330</v>
      </c>
      <c r="BH6646" s="141" t="s">
        <v>478</v>
      </c>
      <c r="BI6646" s="141" t="s">
        <v>1268</v>
      </c>
      <c r="BJ6646" s="141"/>
      <c r="BK6646" s="141" t="s">
        <v>8325</v>
      </c>
      <c r="BL6646" s="141"/>
      <c r="BM6646" s="141">
        <v>46.73977</v>
      </c>
      <c r="BN6646" s="141">
        <v>-71.352900000000005</v>
      </c>
      <c r="BO6646" s="141">
        <v>2008</v>
      </c>
      <c r="BP6646" s="143" t="s">
        <v>23892</v>
      </c>
      <c r="BQ6646" s="143" t="s">
        <v>17560</v>
      </c>
    </row>
    <row r="6647" spans="15:69" x14ac:dyDescent="0.25">
      <c r="O6647" s="225" t="str">
        <f t="shared" si="1314"/>
        <v/>
      </c>
      <c r="BF6647" s="141">
        <v>23027</v>
      </c>
      <c r="BG6647" s="142" t="s">
        <v>8334</v>
      </c>
      <c r="BH6647" s="141" t="s">
        <v>478</v>
      </c>
      <c r="BI6647" s="141" t="s">
        <v>1268</v>
      </c>
      <c r="BJ6647" s="141" t="s">
        <v>8327</v>
      </c>
      <c r="BK6647" s="141" t="s">
        <v>8328</v>
      </c>
      <c r="BL6647" s="141" t="s">
        <v>8329</v>
      </c>
      <c r="BM6647" s="141">
        <v>46.846800000000002</v>
      </c>
      <c r="BN6647" s="141">
        <v>-71.433530000000005</v>
      </c>
      <c r="BO6647" s="141">
        <v>1955</v>
      </c>
      <c r="BP6647" s="143" t="s">
        <v>23892</v>
      </c>
      <c r="BQ6647" s="143" t="s">
        <v>17560</v>
      </c>
    </row>
    <row r="6648" spans="15:69" x14ac:dyDescent="0.25">
      <c r="O6648" s="225" t="str">
        <f t="shared" si="1314"/>
        <v/>
      </c>
      <c r="BF6648" s="141">
        <v>23027</v>
      </c>
      <c r="BG6648" s="142" t="s">
        <v>8337</v>
      </c>
      <c r="BH6648" s="141" t="s">
        <v>478</v>
      </c>
      <c r="BI6648" s="141" t="s">
        <v>1268</v>
      </c>
      <c r="BJ6648" s="141" t="s">
        <v>8331</v>
      </c>
      <c r="BK6648" s="141" t="s">
        <v>8332</v>
      </c>
      <c r="BL6648" s="141" t="s">
        <v>8333</v>
      </c>
      <c r="BM6648" s="141">
        <v>46.781080000000003</v>
      </c>
      <c r="BN6648" s="141">
        <v>-71.325680000000006</v>
      </c>
      <c r="BO6648" s="141">
        <v>1980</v>
      </c>
      <c r="BP6648" s="143" t="s">
        <v>23892</v>
      </c>
      <c r="BQ6648" s="143" t="s">
        <v>17560</v>
      </c>
    </row>
    <row r="6649" spans="15:69" x14ac:dyDescent="0.25">
      <c r="O6649" s="225" t="str">
        <f t="shared" si="1314"/>
        <v/>
      </c>
      <c r="BF6649" s="141">
        <v>23027</v>
      </c>
      <c r="BG6649" s="142" t="s">
        <v>8340</v>
      </c>
      <c r="BH6649" s="141" t="s">
        <v>478</v>
      </c>
      <c r="BI6649" s="141" t="s">
        <v>1268</v>
      </c>
      <c r="BJ6649" s="141" t="s">
        <v>8335</v>
      </c>
      <c r="BK6649" s="141" t="s">
        <v>8336</v>
      </c>
      <c r="BL6649" s="141" t="s">
        <v>6325</v>
      </c>
      <c r="BM6649" s="141">
        <v>46.742229999999999</v>
      </c>
      <c r="BN6649" s="141">
        <v>-71.354259999999996</v>
      </c>
      <c r="BO6649" s="141">
        <v>2010</v>
      </c>
      <c r="BP6649" s="143" t="s">
        <v>23892</v>
      </c>
      <c r="BQ6649" s="143" t="s">
        <v>17560</v>
      </c>
    </row>
    <row r="6650" spans="15:69" x14ac:dyDescent="0.25">
      <c r="O6650" s="225" t="str">
        <f t="shared" si="1314"/>
        <v/>
      </c>
      <c r="BF6650" s="141">
        <v>23027</v>
      </c>
      <c r="BG6650" s="142" t="s">
        <v>8343</v>
      </c>
      <c r="BH6650" s="141" t="s">
        <v>478</v>
      </c>
      <c r="BI6650" s="141" t="s">
        <v>1268</v>
      </c>
      <c r="BJ6650" s="141" t="s">
        <v>8338</v>
      </c>
      <c r="BK6650" s="141" t="s">
        <v>8339</v>
      </c>
      <c r="BL6650" s="141" t="s">
        <v>7122</v>
      </c>
      <c r="BM6650" s="141">
        <v>46.75264</v>
      </c>
      <c r="BN6650" s="141">
        <v>-71.340190000000007</v>
      </c>
      <c r="BO6650" s="141">
        <v>1963</v>
      </c>
      <c r="BP6650" s="143" t="s">
        <v>23892</v>
      </c>
      <c r="BQ6650" s="143" t="s">
        <v>17560</v>
      </c>
    </row>
    <row r="6651" spans="15:69" x14ac:dyDescent="0.25">
      <c r="O6651" s="225" t="str">
        <f t="shared" si="1314"/>
        <v/>
      </c>
      <c r="BF6651" s="141">
        <v>23027</v>
      </c>
      <c r="BG6651" s="142" t="s">
        <v>8346</v>
      </c>
      <c r="BH6651" s="141" t="s">
        <v>478</v>
      </c>
      <c r="BI6651" s="141" t="s">
        <v>1268</v>
      </c>
      <c r="BJ6651" s="141" t="s">
        <v>8341</v>
      </c>
      <c r="BK6651" s="141" t="s">
        <v>8342</v>
      </c>
      <c r="BL6651" s="141" t="s">
        <v>2016</v>
      </c>
      <c r="BM6651" s="141">
        <v>46.745550000000001</v>
      </c>
      <c r="BN6651" s="141">
        <v>-71.35051</v>
      </c>
      <c r="BO6651" s="141">
        <v>1963</v>
      </c>
      <c r="BP6651" s="143" t="s">
        <v>23892</v>
      </c>
      <c r="BQ6651" s="143" t="s">
        <v>17560</v>
      </c>
    </row>
    <row r="6652" spans="15:69" x14ac:dyDescent="0.25">
      <c r="O6652" s="225" t="str">
        <f t="shared" si="1314"/>
        <v/>
      </c>
      <c r="BF6652" s="141">
        <v>23027</v>
      </c>
      <c r="BG6652" s="142" t="s">
        <v>8348</v>
      </c>
      <c r="BH6652" s="141" t="s">
        <v>478</v>
      </c>
      <c r="BI6652" s="141" t="s">
        <v>1268</v>
      </c>
      <c r="BJ6652" s="141" t="s">
        <v>8344</v>
      </c>
      <c r="BK6652" s="141" t="s">
        <v>8345</v>
      </c>
      <c r="BL6652" s="141" t="s">
        <v>2016</v>
      </c>
      <c r="BM6652" s="141">
        <v>46.745519999999999</v>
      </c>
      <c r="BN6652" s="141">
        <v>-71.350440000000006</v>
      </c>
      <c r="BO6652" s="141">
        <v>1963</v>
      </c>
      <c r="BP6652" s="143" t="s">
        <v>23892</v>
      </c>
      <c r="BQ6652" s="143" t="s">
        <v>17560</v>
      </c>
    </row>
    <row r="6653" spans="15:69" x14ac:dyDescent="0.25">
      <c r="O6653" s="225" t="str">
        <f t="shared" si="1314"/>
        <v/>
      </c>
      <c r="BF6653" s="141">
        <v>23027</v>
      </c>
      <c r="BG6653" s="142" t="s">
        <v>8351</v>
      </c>
      <c r="BH6653" s="141" t="s">
        <v>478</v>
      </c>
      <c r="BI6653" s="141" t="s">
        <v>1268</v>
      </c>
      <c r="BJ6653" s="141"/>
      <c r="BK6653" s="141" t="s">
        <v>8347</v>
      </c>
      <c r="BL6653" s="141" t="s">
        <v>7136</v>
      </c>
      <c r="BM6653" s="141">
        <v>46.745730000000002</v>
      </c>
      <c r="BN6653" s="141">
        <v>-71.350409999999997</v>
      </c>
      <c r="BO6653" s="141">
        <v>1963</v>
      </c>
      <c r="BP6653" s="143" t="s">
        <v>23892</v>
      </c>
      <c r="BQ6653" s="143" t="s">
        <v>17560</v>
      </c>
    </row>
    <row r="6654" spans="15:69" x14ac:dyDescent="0.25">
      <c r="O6654" s="225" t="str">
        <f t="shared" si="1314"/>
        <v/>
      </c>
      <c r="BF6654" s="141">
        <v>23027</v>
      </c>
      <c r="BG6654" s="142" t="s">
        <v>8354</v>
      </c>
      <c r="BH6654" s="141" t="s">
        <v>478</v>
      </c>
      <c r="BI6654" s="141" t="s">
        <v>1268</v>
      </c>
      <c r="BJ6654" s="141" t="s">
        <v>8349</v>
      </c>
      <c r="BK6654" s="141" t="s">
        <v>8350</v>
      </c>
      <c r="BL6654" s="141" t="s">
        <v>7231</v>
      </c>
      <c r="BM6654" s="141">
        <v>46.749639999999999</v>
      </c>
      <c r="BN6654" s="141">
        <v>-71.348990000000001</v>
      </c>
      <c r="BO6654" s="141">
        <v>1963</v>
      </c>
      <c r="BP6654" s="143" t="s">
        <v>23892</v>
      </c>
      <c r="BQ6654" s="143" t="s">
        <v>17560</v>
      </c>
    </row>
    <row r="6655" spans="15:69" x14ac:dyDescent="0.25">
      <c r="O6655" s="225" t="str">
        <f t="shared" si="1314"/>
        <v/>
      </c>
      <c r="BF6655" s="141">
        <v>23027</v>
      </c>
      <c r="BG6655" s="142" t="s">
        <v>8358</v>
      </c>
      <c r="BH6655" s="141" t="s">
        <v>478</v>
      </c>
      <c r="BI6655" s="141" t="s">
        <v>1268</v>
      </c>
      <c r="BJ6655" s="141" t="s">
        <v>8352</v>
      </c>
      <c r="BK6655" s="141" t="s">
        <v>8353</v>
      </c>
      <c r="BL6655" s="141" t="s">
        <v>7231</v>
      </c>
      <c r="BM6655" s="141">
        <v>46.750500000000002</v>
      </c>
      <c r="BN6655" s="141">
        <v>-71.349159999999998</v>
      </c>
      <c r="BO6655" s="141">
        <v>1963</v>
      </c>
      <c r="BP6655" s="143" t="s">
        <v>23892</v>
      </c>
      <c r="BQ6655" s="143" t="s">
        <v>17560</v>
      </c>
    </row>
    <row r="6656" spans="15:69" x14ac:dyDescent="0.25">
      <c r="O6656" s="225" t="str">
        <f t="shared" si="1314"/>
        <v/>
      </c>
      <c r="BF6656" s="141">
        <v>23027</v>
      </c>
      <c r="BG6656" s="142" t="s">
        <v>8361</v>
      </c>
      <c r="BH6656" s="141" t="s">
        <v>478</v>
      </c>
      <c r="BI6656" s="141" t="s">
        <v>1268</v>
      </c>
      <c r="BJ6656" s="141" t="s">
        <v>8355</v>
      </c>
      <c r="BK6656" s="141" t="s">
        <v>8356</v>
      </c>
      <c r="BL6656" s="141" t="s">
        <v>8357</v>
      </c>
      <c r="BM6656" s="141">
        <v>46.751049999999999</v>
      </c>
      <c r="BN6656" s="141">
        <v>-71.346410000000006</v>
      </c>
      <c r="BO6656" s="141">
        <v>1963</v>
      </c>
      <c r="BP6656" s="143" t="s">
        <v>23892</v>
      </c>
      <c r="BQ6656" s="143" t="s">
        <v>17560</v>
      </c>
    </row>
    <row r="6657" spans="15:69" x14ac:dyDescent="0.25">
      <c r="O6657" s="225" t="str">
        <f t="shared" si="1314"/>
        <v/>
      </c>
      <c r="BF6657" s="141">
        <v>23027</v>
      </c>
      <c r="BG6657" s="142" t="s">
        <v>8365</v>
      </c>
      <c r="BH6657" s="141" t="s">
        <v>478</v>
      </c>
      <c r="BI6657" s="141" t="s">
        <v>1268</v>
      </c>
      <c r="BJ6657" s="141"/>
      <c r="BK6657" s="141" t="s">
        <v>8359</v>
      </c>
      <c r="BL6657" s="141" t="s">
        <v>8360</v>
      </c>
      <c r="BM6657" s="141">
        <v>46.746450000000003</v>
      </c>
      <c r="BN6657" s="141">
        <v>-71.348529999999997</v>
      </c>
      <c r="BO6657" s="141">
        <v>1963</v>
      </c>
      <c r="BP6657" s="143" t="s">
        <v>23892</v>
      </c>
      <c r="BQ6657" s="143" t="s">
        <v>17560</v>
      </c>
    </row>
    <row r="6658" spans="15:69" x14ac:dyDescent="0.25">
      <c r="O6658" s="225" t="str">
        <f t="shared" si="1314"/>
        <v/>
      </c>
      <c r="BF6658" s="141">
        <v>23027</v>
      </c>
      <c r="BG6658" s="142" t="s">
        <v>8368</v>
      </c>
      <c r="BH6658" s="141" t="s">
        <v>478</v>
      </c>
      <c r="BI6658" s="141" t="s">
        <v>1268</v>
      </c>
      <c r="BJ6658" s="141" t="s">
        <v>8362</v>
      </c>
      <c r="BK6658" s="141" t="s">
        <v>8363</v>
      </c>
      <c r="BL6658" s="141" t="s">
        <v>8364</v>
      </c>
      <c r="BM6658" s="141">
        <v>46.746209999999998</v>
      </c>
      <c r="BN6658" s="141">
        <v>-71.350080000000005</v>
      </c>
      <c r="BO6658" s="141">
        <v>2010</v>
      </c>
      <c r="BP6658" s="143" t="s">
        <v>23892</v>
      </c>
      <c r="BQ6658" s="143" t="s">
        <v>17560</v>
      </c>
    </row>
    <row r="6659" spans="15:69" x14ac:dyDescent="0.25">
      <c r="O6659" s="225" t="str">
        <f t="shared" si="1314"/>
        <v/>
      </c>
      <c r="BF6659" s="141">
        <v>23027</v>
      </c>
      <c r="BG6659" s="142" t="s">
        <v>8372</v>
      </c>
      <c r="BH6659" s="141" t="s">
        <v>478</v>
      </c>
      <c r="BI6659" s="141" t="s">
        <v>1268</v>
      </c>
      <c r="BJ6659" s="141" t="s">
        <v>8366</v>
      </c>
      <c r="BK6659" s="141" t="s">
        <v>8367</v>
      </c>
      <c r="BL6659" s="141" t="s">
        <v>7231</v>
      </c>
      <c r="BM6659" s="141">
        <v>46.771709999999999</v>
      </c>
      <c r="BN6659" s="141">
        <v>-71.344849999999994</v>
      </c>
      <c r="BO6659" s="141">
        <v>2009</v>
      </c>
      <c r="BP6659" s="143" t="s">
        <v>23892</v>
      </c>
      <c r="BQ6659" s="143" t="s">
        <v>17560</v>
      </c>
    </row>
    <row r="6660" spans="15:69" x14ac:dyDescent="0.25">
      <c r="O6660" s="225" t="str">
        <f t="shared" si="1314"/>
        <v/>
      </c>
      <c r="BF6660" s="141">
        <v>23027</v>
      </c>
      <c r="BG6660" s="142" t="s">
        <v>8375</v>
      </c>
      <c r="BH6660" s="141" t="s">
        <v>478</v>
      </c>
      <c r="BI6660" s="141" t="s">
        <v>1268</v>
      </c>
      <c r="BJ6660" s="141" t="s">
        <v>8369</v>
      </c>
      <c r="BK6660" s="141" t="s">
        <v>8370</v>
      </c>
      <c r="BL6660" s="141" t="s">
        <v>8371</v>
      </c>
      <c r="BM6660" s="141">
        <v>46.827829999999999</v>
      </c>
      <c r="BN6660" s="141">
        <v>-71.412019999999998</v>
      </c>
      <c r="BO6660" s="141">
        <v>1990</v>
      </c>
      <c r="BP6660" s="143" t="s">
        <v>23892</v>
      </c>
      <c r="BQ6660" s="143" t="s">
        <v>17560</v>
      </c>
    </row>
    <row r="6661" spans="15:69" x14ac:dyDescent="0.25">
      <c r="O6661" s="225" t="str">
        <f t="shared" si="1314"/>
        <v/>
      </c>
      <c r="BF6661" s="141">
        <v>23027</v>
      </c>
      <c r="BG6661" s="142" t="s">
        <v>6956</v>
      </c>
      <c r="BH6661" s="141" t="s">
        <v>478</v>
      </c>
      <c r="BI6661" s="141" t="s">
        <v>1268</v>
      </c>
      <c r="BJ6661" s="141" t="s">
        <v>6845</v>
      </c>
      <c r="BK6661" s="141" t="s">
        <v>6951</v>
      </c>
      <c r="BL6661" s="141"/>
      <c r="BM6661" s="141">
        <v>46.868130000000001</v>
      </c>
      <c r="BN6661" s="141">
        <v>-71.224649999999997</v>
      </c>
      <c r="BO6661" s="141">
        <v>1952</v>
      </c>
      <c r="BP6661" s="143" t="s">
        <v>23892</v>
      </c>
      <c r="BQ6661" s="143" t="s">
        <v>17560</v>
      </c>
    </row>
    <row r="6662" spans="15:69" x14ac:dyDescent="0.25">
      <c r="O6662" s="225" t="str">
        <f t="shared" si="1314"/>
        <v/>
      </c>
      <c r="BF6662" s="141">
        <v>23027</v>
      </c>
      <c r="BG6662" s="142" t="s">
        <v>6959</v>
      </c>
      <c r="BH6662" s="141" t="s">
        <v>478</v>
      </c>
      <c r="BI6662" s="141" t="s">
        <v>1268</v>
      </c>
      <c r="BJ6662" s="141"/>
      <c r="BK6662" s="141" t="s">
        <v>6953</v>
      </c>
      <c r="BL6662" s="141" t="s">
        <v>6438</v>
      </c>
      <c r="BM6662" s="141">
        <v>46.808430000000001</v>
      </c>
      <c r="BN6662" s="141">
        <v>-71.213120000000004</v>
      </c>
      <c r="BO6662" s="141">
        <v>1999</v>
      </c>
      <c r="BP6662" s="143" t="s">
        <v>23892</v>
      </c>
      <c r="BQ6662" s="143" t="s">
        <v>17560</v>
      </c>
    </row>
    <row r="6663" spans="15:69" x14ac:dyDescent="0.25">
      <c r="O6663" s="225" t="str">
        <f t="shared" si="1314"/>
        <v/>
      </c>
      <c r="BF6663" s="141">
        <v>23027</v>
      </c>
      <c r="BG6663" s="142" t="s">
        <v>6962</v>
      </c>
      <c r="BH6663" s="141" t="s">
        <v>478</v>
      </c>
      <c r="BI6663" s="141" t="s">
        <v>1268</v>
      </c>
      <c r="BJ6663" s="141"/>
      <c r="BK6663" s="141" t="s">
        <v>6955</v>
      </c>
      <c r="BL6663" s="141" t="s">
        <v>6470</v>
      </c>
      <c r="BM6663" s="141">
        <v>46.828330000000001</v>
      </c>
      <c r="BN6663" s="141">
        <v>-71.343019999999996</v>
      </c>
      <c r="BO6663" s="141">
        <v>1981</v>
      </c>
      <c r="BP6663" s="143" t="s">
        <v>23892</v>
      </c>
      <c r="BQ6663" s="143" t="s">
        <v>17560</v>
      </c>
    </row>
    <row r="6664" spans="15:69" x14ac:dyDescent="0.25">
      <c r="O6664" s="225" t="str">
        <f t="shared" si="1314"/>
        <v/>
      </c>
      <c r="BF6664" s="141">
        <v>23027</v>
      </c>
      <c r="BG6664" s="142" t="s">
        <v>6964</v>
      </c>
      <c r="BH6664" s="141" t="s">
        <v>478</v>
      </c>
      <c r="BI6664" s="141" t="s">
        <v>1268</v>
      </c>
      <c r="BJ6664" s="141"/>
      <c r="BK6664" s="141" t="s">
        <v>6957</v>
      </c>
      <c r="BL6664" s="141" t="s">
        <v>6958</v>
      </c>
      <c r="BM6664" s="141">
        <v>46.914119999999997</v>
      </c>
      <c r="BN6664" s="141">
        <v>-71.263490000000004</v>
      </c>
      <c r="BO6664" s="141">
        <v>1961</v>
      </c>
      <c r="BP6664" s="143" t="s">
        <v>23892</v>
      </c>
      <c r="BQ6664" s="143" t="s">
        <v>17560</v>
      </c>
    </row>
    <row r="6665" spans="15:69" x14ac:dyDescent="0.25">
      <c r="O6665" s="225" t="str">
        <f t="shared" si="1314"/>
        <v/>
      </c>
      <c r="BF6665" s="141">
        <v>23027</v>
      </c>
      <c r="BG6665" s="142" t="s">
        <v>6967</v>
      </c>
      <c r="BH6665" s="141" t="s">
        <v>478</v>
      </c>
      <c r="BI6665" s="141" t="s">
        <v>1268</v>
      </c>
      <c r="BJ6665" s="141"/>
      <c r="BK6665" s="141" t="s">
        <v>6960</v>
      </c>
      <c r="BL6665" s="141" t="s">
        <v>6961</v>
      </c>
      <c r="BM6665" s="141">
        <v>46.789879999999997</v>
      </c>
      <c r="BN6665" s="141">
        <v>-71.469250000000002</v>
      </c>
      <c r="BO6665" s="141">
        <v>1960</v>
      </c>
      <c r="BP6665" s="143" t="s">
        <v>23892</v>
      </c>
      <c r="BQ6665" s="143" t="s">
        <v>17560</v>
      </c>
    </row>
    <row r="6666" spans="15:69" x14ac:dyDescent="0.25">
      <c r="O6666" s="225" t="str">
        <f t="shared" si="1314"/>
        <v/>
      </c>
      <c r="BF6666" s="141">
        <v>23027</v>
      </c>
      <c r="BG6666" s="142" t="s">
        <v>6970</v>
      </c>
      <c r="BH6666" s="141" t="s">
        <v>478</v>
      </c>
      <c r="BI6666" s="141" t="s">
        <v>1268</v>
      </c>
      <c r="BJ6666" s="141"/>
      <c r="BK6666" s="141" t="s">
        <v>6963</v>
      </c>
      <c r="BL6666" s="141" t="s">
        <v>6252</v>
      </c>
      <c r="BM6666" s="141">
        <v>46.800559999999997</v>
      </c>
      <c r="BN6666" s="141">
        <v>-71.372209999999995</v>
      </c>
      <c r="BO6666" s="141">
        <v>1985</v>
      </c>
      <c r="BP6666" s="143" t="s">
        <v>23892</v>
      </c>
      <c r="BQ6666" s="143" t="s">
        <v>17560</v>
      </c>
    </row>
    <row r="6667" spans="15:69" x14ac:dyDescent="0.25">
      <c r="O6667" s="225" t="str">
        <f t="shared" si="1314"/>
        <v/>
      </c>
      <c r="BF6667" s="141">
        <v>23027</v>
      </c>
      <c r="BG6667" s="142" t="s">
        <v>6972</v>
      </c>
      <c r="BH6667" s="141" t="s">
        <v>478</v>
      </c>
      <c r="BI6667" s="141" t="s">
        <v>1268</v>
      </c>
      <c r="BJ6667" s="141"/>
      <c r="BK6667" s="141" t="s">
        <v>6965</v>
      </c>
      <c r="BL6667" s="141" t="s">
        <v>6966</v>
      </c>
      <c r="BM6667" s="141">
        <v>46.784140000000001</v>
      </c>
      <c r="BN6667" s="141">
        <v>-71.345370000000003</v>
      </c>
      <c r="BO6667" s="141">
        <v>1989</v>
      </c>
      <c r="BP6667" s="143" t="s">
        <v>23892</v>
      </c>
      <c r="BQ6667" s="143" t="s">
        <v>17560</v>
      </c>
    </row>
    <row r="6668" spans="15:69" x14ac:dyDescent="0.25">
      <c r="O6668" s="225" t="str">
        <f t="shared" si="1314"/>
        <v/>
      </c>
      <c r="BF6668" s="141">
        <v>23027</v>
      </c>
      <c r="BG6668" s="142" t="s">
        <v>6976</v>
      </c>
      <c r="BH6668" s="141" t="s">
        <v>478</v>
      </c>
      <c r="BI6668" s="141" t="s">
        <v>1268</v>
      </c>
      <c r="BJ6668" s="141"/>
      <c r="BK6668" s="141" t="s">
        <v>6968</v>
      </c>
      <c r="BL6668" s="141" t="s">
        <v>6969</v>
      </c>
      <c r="BM6668" s="141">
        <v>46.766219999999997</v>
      </c>
      <c r="BN6668" s="141">
        <v>-71.439940000000007</v>
      </c>
      <c r="BO6668" s="141">
        <v>2000</v>
      </c>
      <c r="BP6668" s="143" t="s">
        <v>23892</v>
      </c>
      <c r="BQ6668" s="143" t="s">
        <v>17560</v>
      </c>
    </row>
    <row r="6669" spans="15:69" x14ac:dyDescent="0.25">
      <c r="O6669" s="225" t="str">
        <f t="shared" si="1314"/>
        <v/>
      </c>
      <c r="BF6669" s="141">
        <v>23027</v>
      </c>
      <c r="BG6669" s="142" t="s">
        <v>6980</v>
      </c>
      <c r="BH6669" s="141" t="s">
        <v>478</v>
      </c>
      <c r="BI6669" s="141" t="s">
        <v>1268</v>
      </c>
      <c r="BJ6669" s="141"/>
      <c r="BK6669" s="141" t="s">
        <v>6971</v>
      </c>
      <c r="BL6669" s="141" t="s">
        <v>1758</v>
      </c>
      <c r="BM6669" s="141">
        <v>46.76943</v>
      </c>
      <c r="BN6669" s="141">
        <v>-71.387450000000001</v>
      </c>
      <c r="BO6669" s="141">
        <v>1970</v>
      </c>
      <c r="BP6669" s="143" t="s">
        <v>23892</v>
      </c>
      <c r="BQ6669" s="143" t="s">
        <v>17560</v>
      </c>
    </row>
    <row r="6670" spans="15:69" x14ac:dyDescent="0.25">
      <c r="O6670" s="225" t="str">
        <f t="shared" ref="O6670:O6733" si="1315">IF(OR(B6670="",C6670="",G6670="",H6670="",I6670="",AND(J6670="",BW6670=FALSE),AND(K6670="",BX6670=FALSE),AND(L6670="",BY6670=FALSE),AND(M6670="",BZ6670=FALSE)),"",(IF(AND(100&gt;=CG6670,CG6670&gt;80),"A",IF(AND(80&gt;=CG6670,CG6670&gt;60),"B",IF(AND(60&gt;=CG6670,CG6670&gt;40),"C",IF(AND(40&gt;=CG6670,CG6670&gt;20),"D","E"))))))</f>
        <v/>
      </c>
      <c r="BF6670" s="141">
        <v>23027</v>
      </c>
      <c r="BG6670" s="142" t="s">
        <v>8438</v>
      </c>
      <c r="BH6670" s="141" t="s">
        <v>478</v>
      </c>
      <c r="BI6670" s="141" t="s">
        <v>1268</v>
      </c>
      <c r="BJ6670" s="141" t="s">
        <v>6973</v>
      </c>
      <c r="BK6670" s="141" t="s">
        <v>6974</v>
      </c>
      <c r="BL6670" s="141" t="s">
        <v>6975</v>
      </c>
      <c r="BM6670" s="141">
        <v>46.780630000000002</v>
      </c>
      <c r="BN6670" s="141">
        <v>-71.268280000000004</v>
      </c>
      <c r="BO6670" s="141">
        <v>1960</v>
      </c>
      <c r="BP6670" s="143" t="s">
        <v>23892</v>
      </c>
      <c r="BQ6670" s="143" t="s">
        <v>17560</v>
      </c>
    </row>
    <row r="6671" spans="15:69" x14ac:dyDescent="0.25">
      <c r="O6671" s="225" t="str">
        <f t="shared" si="1315"/>
        <v/>
      </c>
      <c r="BF6671" s="141">
        <v>23027</v>
      </c>
      <c r="BG6671" s="142" t="s">
        <v>8442</v>
      </c>
      <c r="BH6671" s="141" t="s">
        <v>478</v>
      </c>
      <c r="BI6671" s="141" t="s">
        <v>1268</v>
      </c>
      <c r="BJ6671" s="141" t="s">
        <v>6977</v>
      </c>
      <c r="BK6671" s="141" t="s">
        <v>6978</v>
      </c>
      <c r="BL6671" s="141" t="s">
        <v>6979</v>
      </c>
      <c r="BM6671" s="141">
        <v>46.783099999999997</v>
      </c>
      <c r="BN6671" s="141">
        <v>-71.275739999999999</v>
      </c>
      <c r="BO6671" s="141">
        <v>1960</v>
      </c>
      <c r="BP6671" s="143" t="s">
        <v>23892</v>
      </c>
      <c r="BQ6671" s="143" t="s">
        <v>17560</v>
      </c>
    </row>
    <row r="6672" spans="15:69" x14ac:dyDescent="0.25">
      <c r="O6672" s="225" t="str">
        <f t="shared" si="1315"/>
        <v/>
      </c>
      <c r="BF6672" s="141">
        <v>23027</v>
      </c>
      <c r="BG6672" s="142" t="s">
        <v>8446</v>
      </c>
      <c r="BH6672" s="141" t="s">
        <v>478</v>
      </c>
      <c r="BI6672" s="141" t="s">
        <v>1268</v>
      </c>
      <c r="BJ6672" s="141" t="s">
        <v>6981</v>
      </c>
      <c r="BK6672" s="141" t="s">
        <v>6982</v>
      </c>
      <c r="BL6672" s="141" t="s">
        <v>6983</v>
      </c>
      <c r="BM6672" s="141">
        <v>46.779949999999999</v>
      </c>
      <c r="BN6672" s="141">
        <v>-71.26952</v>
      </c>
      <c r="BO6672" s="141">
        <v>1960</v>
      </c>
      <c r="BP6672" s="143" t="s">
        <v>23892</v>
      </c>
      <c r="BQ6672" s="143" t="s">
        <v>17560</v>
      </c>
    </row>
    <row r="6673" spans="15:69" x14ac:dyDescent="0.25">
      <c r="O6673" s="225" t="str">
        <f t="shared" si="1315"/>
        <v/>
      </c>
      <c r="BF6673" s="141">
        <v>23027</v>
      </c>
      <c r="BG6673" s="142" t="s">
        <v>8450</v>
      </c>
      <c r="BH6673" s="141" t="s">
        <v>478</v>
      </c>
      <c r="BI6673" s="141" t="s">
        <v>1268</v>
      </c>
      <c r="BJ6673" s="141" t="s">
        <v>8439</v>
      </c>
      <c r="BK6673" s="141" t="s">
        <v>8440</v>
      </c>
      <c r="BL6673" s="141" t="s">
        <v>8441</v>
      </c>
      <c r="BM6673" s="141">
        <v>46.775849999999998</v>
      </c>
      <c r="BN6673" s="141">
        <v>-71.275090000000006</v>
      </c>
      <c r="BO6673" s="141">
        <v>1960</v>
      </c>
      <c r="BP6673" s="143" t="s">
        <v>23892</v>
      </c>
      <c r="BQ6673" s="143" t="s">
        <v>17560</v>
      </c>
    </row>
    <row r="6674" spans="15:69" x14ac:dyDescent="0.25">
      <c r="O6674" s="225" t="str">
        <f t="shared" si="1315"/>
        <v/>
      </c>
      <c r="BF6674" s="141">
        <v>23027</v>
      </c>
      <c r="BG6674" s="142" t="s">
        <v>8453</v>
      </c>
      <c r="BH6674" s="141" t="s">
        <v>478</v>
      </c>
      <c r="BI6674" s="141" t="s">
        <v>1268</v>
      </c>
      <c r="BJ6674" s="141" t="s">
        <v>8443</v>
      </c>
      <c r="BK6674" s="141" t="s">
        <v>8444</v>
      </c>
      <c r="BL6674" s="141" t="s">
        <v>8445</v>
      </c>
      <c r="BM6674" s="141">
        <v>46.777209999999997</v>
      </c>
      <c r="BN6674" s="141">
        <v>-71.274770000000004</v>
      </c>
      <c r="BO6674" s="141">
        <v>1960</v>
      </c>
      <c r="BP6674" s="143" t="s">
        <v>23892</v>
      </c>
      <c r="BQ6674" s="143" t="s">
        <v>17560</v>
      </c>
    </row>
    <row r="6675" spans="15:69" x14ac:dyDescent="0.25">
      <c r="O6675" s="225" t="str">
        <f t="shared" si="1315"/>
        <v/>
      </c>
      <c r="BF6675" s="141">
        <v>23027</v>
      </c>
      <c r="BG6675" s="142" t="s">
        <v>8456</v>
      </c>
      <c r="BH6675" s="141" t="s">
        <v>478</v>
      </c>
      <c r="BI6675" s="141" t="s">
        <v>1268</v>
      </c>
      <c r="BJ6675" s="141" t="s">
        <v>8447</v>
      </c>
      <c r="BK6675" s="141" t="s">
        <v>8448</v>
      </c>
      <c r="BL6675" s="141" t="s">
        <v>8449</v>
      </c>
      <c r="BM6675" s="141">
        <v>46.777810000000002</v>
      </c>
      <c r="BN6675" s="141">
        <v>-71.275490000000005</v>
      </c>
      <c r="BO6675" s="141">
        <v>1960</v>
      </c>
      <c r="BP6675" s="143" t="s">
        <v>23892</v>
      </c>
      <c r="BQ6675" s="143" t="s">
        <v>17560</v>
      </c>
    </row>
    <row r="6676" spans="15:69" x14ac:dyDescent="0.25">
      <c r="O6676" s="225" t="str">
        <f t="shared" si="1315"/>
        <v/>
      </c>
      <c r="BF6676" s="141">
        <v>23027</v>
      </c>
      <c r="BG6676" s="142" t="s">
        <v>8459</v>
      </c>
      <c r="BH6676" s="141" t="s">
        <v>478</v>
      </c>
      <c r="BI6676" s="141" t="s">
        <v>1268</v>
      </c>
      <c r="BJ6676" s="141" t="s">
        <v>8451</v>
      </c>
      <c r="BK6676" s="141" t="s">
        <v>8452</v>
      </c>
      <c r="BL6676" s="141" t="s">
        <v>8445</v>
      </c>
      <c r="BM6676" s="141">
        <v>46.778509999999997</v>
      </c>
      <c r="BN6676" s="141">
        <v>-71.276319999999998</v>
      </c>
      <c r="BO6676" s="141">
        <v>1960</v>
      </c>
      <c r="BP6676" s="143" t="s">
        <v>23892</v>
      </c>
      <c r="BQ6676" s="143" t="s">
        <v>17560</v>
      </c>
    </row>
    <row r="6677" spans="15:69" x14ac:dyDescent="0.25">
      <c r="O6677" s="225" t="str">
        <f t="shared" si="1315"/>
        <v/>
      </c>
      <c r="BF6677" s="141">
        <v>23027</v>
      </c>
      <c r="BG6677" s="142" t="s">
        <v>8461</v>
      </c>
      <c r="BH6677" s="141" t="s">
        <v>478</v>
      </c>
      <c r="BI6677" s="141" t="s">
        <v>1268</v>
      </c>
      <c r="BJ6677" s="141" t="s">
        <v>8454</v>
      </c>
      <c r="BK6677" s="141" t="s">
        <v>8455</v>
      </c>
      <c r="BL6677" s="141" t="s">
        <v>8449</v>
      </c>
      <c r="BM6677" s="141">
        <v>46.77675</v>
      </c>
      <c r="BN6677" s="141">
        <v>-71.277829999999994</v>
      </c>
      <c r="BO6677" s="141">
        <v>1960</v>
      </c>
      <c r="BP6677" s="143" t="s">
        <v>23892</v>
      </c>
      <c r="BQ6677" s="143" t="s">
        <v>17560</v>
      </c>
    </row>
    <row r="6678" spans="15:69" x14ac:dyDescent="0.25">
      <c r="O6678" s="225" t="str">
        <f t="shared" si="1315"/>
        <v/>
      </c>
      <c r="BF6678" s="141">
        <v>23027</v>
      </c>
      <c r="BG6678" s="142" t="s">
        <v>8463</v>
      </c>
      <c r="BH6678" s="141" t="s">
        <v>478</v>
      </c>
      <c r="BI6678" s="141" t="s">
        <v>1268</v>
      </c>
      <c r="BJ6678" s="141" t="s">
        <v>8457</v>
      </c>
      <c r="BK6678" s="141" t="s">
        <v>8458</v>
      </c>
      <c r="BL6678" s="141" t="s">
        <v>8445</v>
      </c>
      <c r="BM6678" s="141">
        <v>46.78105</v>
      </c>
      <c r="BN6678" s="141">
        <v>-71.279359999999997</v>
      </c>
      <c r="BO6678" s="141">
        <v>1960</v>
      </c>
      <c r="BP6678" s="143" t="s">
        <v>23892</v>
      </c>
      <c r="BQ6678" s="143" t="s">
        <v>17560</v>
      </c>
    </row>
    <row r="6679" spans="15:69" x14ac:dyDescent="0.25">
      <c r="O6679" s="225" t="str">
        <f t="shared" si="1315"/>
        <v/>
      </c>
      <c r="BF6679" s="141">
        <v>23027</v>
      </c>
      <c r="BG6679" s="142" t="s">
        <v>8465</v>
      </c>
      <c r="BH6679" s="141" t="s">
        <v>478</v>
      </c>
      <c r="BI6679" s="141" t="s">
        <v>1268</v>
      </c>
      <c r="BJ6679" s="141"/>
      <c r="BK6679" s="141" t="s">
        <v>8460</v>
      </c>
      <c r="BL6679" s="141" t="s">
        <v>6090</v>
      </c>
      <c r="BM6679" s="141">
        <v>46.889949999999999</v>
      </c>
      <c r="BN6679" s="141">
        <v>-71.305570000000003</v>
      </c>
      <c r="BO6679" s="141">
        <v>1961</v>
      </c>
      <c r="BP6679" s="143" t="s">
        <v>23892</v>
      </c>
      <c r="BQ6679" s="143" t="s">
        <v>17560</v>
      </c>
    </row>
    <row r="6680" spans="15:69" x14ac:dyDescent="0.25">
      <c r="O6680" s="225" t="str">
        <f t="shared" si="1315"/>
        <v/>
      </c>
      <c r="BF6680" s="141">
        <v>23027</v>
      </c>
      <c r="BG6680" s="142" t="s">
        <v>8467</v>
      </c>
      <c r="BH6680" s="141" t="s">
        <v>478</v>
      </c>
      <c r="BI6680" s="141" t="s">
        <v>1268</v>
      </c>
      <c r="BJ6680" s="141"/>
      <c r="BK6680" s="141" t="s">
        <v>8462</v>
      </c>
      <c r="BL6680" s="141" t="s">
        <v>6090</v>
      </c>
      <c r="BM6680" s="141">
        <v>46.889919999999996</v>
      </c>
      <c r="BN6680" s="141">
        <v>-71.305639999999997</v>
      </c>
      <c r="BO6680" s="141">
        <v>1961</v>
      </c>
      <c r="BP6680" s="143" t="s">
        <v>23892</v>
      </c>
      <c r="BQ6680" s="143" t="s">
        <v>17560</v>
      </c>
    </row>
    <row r="6681" spans="15:69" x14ac:dyDescent="0.25">
      <c r="O6681" s="225" t="str">
        <f t="shared" si="1315"/>
        <v/>
      </c>
      <c r="BF6681" s="141">
        <v>23027</v>
      </c>
      <c r="BG6681" s="142" t="s">
        <v>8469</v>
      </c>
      <c r="BH6681" s="141" t="s">
        <v>478</v>
      </c>
      <c r="BI6681" s="141" t="s">
        <v>1268</v>
      </c>
      <c r="BJ6681" s="141"/>
      <c r="BK6681" s="141" t="s">
        <v>8464</v>
      </c>
      <c r="BL6681" s="141" t="s">
        <v>6090</v>
      </c>
      <c r="BM6681" s="141">
        <v>46.889859999999999</v>
      </c>
      <c r="BN6681" s="141">
        <v>-71.3035</v>
      </c>
      <c r="BO6681" s="141">
        <v>1961</v>
      </c>
      <c r="BP6681" s="143" t="s">
        <v>23892</v>
      </c>
      <c r="BQ6681" s="143" t="s">
        <v>17560</v>
      </c>
    </row>
    <row r="6682" spans="15:69" x14ac:dyDescent="0.25">
      <c r="O6682" s="225" t="str">
        <f t="shared" si="1315"/>
        <v/>
      </c>
      <c r="BF6682" s="141">
        <v>23027</v>
      </c>
      <c r="BG6682" s="142" t="s">
        <v>8471</v>
      </c>
      <c r="BH6682" s="141" t="s">
        <v>478</v>
      </c>
      <c r="BI6682" s="141" t="s">
        <v>1268</v>
      </c>
      <c r="BJ6682" s="141"/>
      <c r="BK6682" s="141" t="s">
        <v>8466</v>
      </c>
      <c r="BL6682" s="141" t="s">
        <v>6090</v>
      </c>
      <c r="BM6682" s="141">
        <v>46.88991</v>
      </c>
      <c r="BN6682" s="141">
        <v>-71.305570000000003</v>
      </c>
      <c r="BO6682" s="141">
        <v>1961</v>
      </c>
      <c r="BP6682" s="143" t="s">
        <v>23892</v>
      </c>
      <c r="BQ6682" s="143" t="s">
        <v>17560</v>
      </c>
    </row>
    <row r="6683" spans="15:69" x14ac:dyDescent="0.25">
      <c r="O6683" s="225" t="str">
        <f t="shared" si="1315"/>
        <v/>
      </c>
      <c r="BF6683" s="141">
        <v>23027</v>
      </c>
      <c r="BG6683" s="142" t="s">
        <v>8474</v>
      </c>
      <c r="BH6683" s="141" t="s">
        <v>478</v>
      </c>
      <c r="BI6683" s="141" t="s">
        <v>1268</v>
      </c>
      <c r="BJ6683" s="141"/>
      <c r="BK6683" s="141" t="s">
        <v>8468</v>
      </c>
      <c r="BL6683" s="141" t="s">
        <v>6450</v>
      </c>
      <c r="BM6683" s="141">
        <v>46.809109999999997</v>
      </c>
      <c r="BN6683" s="141">
        <v>-71.24991</v>
      </c>
      <c r="BO6683" s="141">
        <v>2010</v>
      </c>
      <c r="BP6683" s="143" t="s">
        <v>23892</v>
      </c>
      <c r="BQ6683" s="143" t="s">
        <v>17560</v>
      </c>
    </row>
    <row r="6684" spans="15:69" x14ac:dyDescent="0.25">
      <c r="O6684" s="225" t="str">
        <f t="shared" si="1315"/>
        <v/>
      </c>
      <c r="BF6684" s="141">
        <v>23027</v>
      </c>
      <c r="BG6684" s="142" t="s">
        <v>8476</v>
      </c>
      <c r="BH6684" s="141" t="s">
        <v>478</v>
      </c>
      <c r="BI6684" s="141" t="s">
        <v>1268</v>
      </c>
      <c r="BJ6684" s="141"/>
      <c r="BK6684" s="141" t="s">
        <v>8470</v>
      </c>
      <c r="BL6684" s="141"/>
      <c r="BM6684" s="141">
        <v>46.809510000000003</v>
      </c>
      <c r="BN6684" s="141">
        <v>-71.249960000000002</v>
      </c>
      <c r="BO6684" s="141">
        <v>2010</v>
      </c>
      <c r="BP6684" s="143" t="s">
        <v>23892</v>
      </c>
      <c r="BQ6684" s="143" t="s">
        <v>17560</v>
      </c>
    </row>
    <row r="6685" spans="15:69" x14ac:dyDescent="0.25">
      <c r="O6685" s="225" t="str">
        <f t="shared" si="1315"/>
        <v/>
      </c>
      <c r="BF6685" s="141">
        <v>23027</v>
      </c>
      <c r="BG6685" s="142" t="s">
        <v>8478</v>
      </c>
      <c r="BH6685" s="141" t="s">
        <v>478</v>
      </c>
      <c r="BI6685" s="141" t="s">
        <v>1268</v>
      </c>
      <c r="BJ6685" s="141"/>
      <c r="BK6685" s="141" t="s">
        <v>8472</v>
      </c>
      <c r="BL6685" s="141" t="s">
        <v>8473</v>
      </c>
      <c r="BM6685" s="141">
        <v>46.846809999999998</v>
      </c>
      <c r="BN6685" s="141">
        <v>-71.219790000000003</v>
      </c>
      <c r="BO6685" s="141">
        <v>1953</v>
      </c>
      <c r="BP6685" s="143" t="s">
        <v>23892</v>
      </c>
      <c r="BQ6685" s="143" t="s">
        <v>17560</v>
      </c>
    </row>
    <row r="6686" spans="15:69" x14ac:dyDescent="0.25">
      <c r="O6686" s="225" t="str">
        <f t="shared" si="1315"/>
        <v/>
      </c>
      <c r="BF6686" s="141">
        <v>23027</v>
      </c>
      <c r="BG6686" s="142" t="s">
        <v>8480</v>
      </c>
      <c r="BH6686" s="141" t="s">
        <v>478</v>
      </c>
      <c r="BI6686" s="141" t="s">
        <v>1268</v>
      </c>
      <c r="BJ6686" s="141"/>
      <c r="BK6686" s="141" t="s">
        <v>8475</v>
      </c>
      <c r="BL6686" s="141" t="s">
        <v>1886</v>
      </c>
      <c r="BM6686" s="141">
        <v>46.797289999999997</v>
      </c>
      <c r="BN6686" s="141">
        <v>-71.314040000000006</v>
      </c>
      <c r="BO6686" s="141">
        <v>1999</v>
      </c>
      <c r="BP6686" s="143" t="s">
        <v>23892</v>
      </c>
      <c r="BQ6686" s="143" t="s">
        <v>17560</v>
      </c>
    </row>
    <row r="6687" spans="15:69" x14ac:dyDescent="0.25">
      <c r="O6687" s="225" t="str">
        <f t="shared" si="1315"/>
        <v/>
      </c>
      <c r="BF6687" s="141">
        <v>23027</v>
      </c>
      <c r="BG6687" s="142" t="s">
        <v>8483</v>
      </c>
      <c r="BH6687" s="141" t="s">
        <v>478</v>
      </c>
      <c r="BI6687" s="141" t="s">
        <v>1268</v>
      </c>
      <c r="BJ6687" s="141"/>
      <c r="BK6687" s="141" t="s">
        <v>8477</v>
      </c>
      <c r="BL6687" s="141" t="s">
        <v>6394</v>
      </c>
      <c r="BM6687" s="141">
        <v>46.839840000000002</v>
      </c>
      <c r="BN6687" s="141">
        <v>-71.416259999999994</v>
      </c>
      <c r="BO6687" s="141">
        <v>1950</v>
      </c>
      <c r="BP6687" s="143" t="s">
        <v>23892</v>
      </c>
      <c r="BQ6687" s="143" t="s">
        <v>17560</v>
      </c>
    </row>
    <row r="6688" spans="15:69" x14ac:dyDescent="0.25">
      <c r="O6688" s="225" t="str">
        <f t="shared" si="1315"/>
        <v/>
      </c>
      <c r="BF6688" s="141">
        <v>23027</v>
      </c>
      <c r="BG6688" s="142" t="s">
        <v>8487</v>
      </c>
      <c r="BH6688" s="141" t="s">
        <v>478</v>
      </c>
      <c r="BI6688" s="141" t="s">
        <v>1268</v>
      </c>
      <c r="BJ6688" s="141"/>
      <c r="BK6688" s="141" t="s">
        <v>8479</v>
      </c>
      <c r="BL6688" s="141" t="s">
        <v>6944</v>
      </c>
      <c r="BM6688" s="141">
        <v>46.847740000000002</v>
      </c>
      <c r="BN6688" s="141">
        <v>-71.372190000000003</v>
      </c>
      <c r="BO6688" s="141">
        <v>2009</v>
      </c>
      <c r="BP6688" s="143" t="s">
        <v>23892</v>
      </c>
      <c r="BQ6688" s="143" t="s">
        <v>17560</v>
      </c>
    </row>
    <row r="6689" spans="15:69" x14ac:dyDescent="0.25">
      <c r="O6689" s="225" t="str">
        <f t="shared" si="1315"/>
        <v/>
      </c>
      <c r="BF6689" s="141">
        <v>23027</v>
      </c>
      <c r="BG6689" s="142" t="s">
        <v>8489</v>
      </c>
      <c r="BH6689" s="141" t="s">
        <v>478</v>
      </c>
      <c r="BI6689" s="141" t="s">
        <v>1268</v>
      </c>
      <c r="BJ6689" s="141"/>
      <c r="BK6689" s="141" t="s">
        <v>8481</v>
      </c>
      <c r="BL6689" s="141" t="s">
        <v>8482</v>
      </c>
      <c r="BM6689" s="141">
        <v>46.802149999999997</v>
      </c>
      <c r="BN6689" s="141">
        <v>-71.296040000000005</v>
      </c>
      <c r="BO6689" s="141">
        <v>1989</v>
      </c>
      <c r="BP6689" s="143" t="s">
        <v>23892</v>
      </c>
      <c r="BQ6689" s="143" t="s">
        <v>17560</v>
      </c>
    </row>
    <row r="6690" spans="15:69" x14ac:dyDescent="0.25">
      <c r="O6690" s="225" t="str">
        <f t="shared" si="1315"/>
        <v/>
      </c>
      <c r="BF6690" s="141">
        <v>23027</v>
      </c>
      <c r="BG6690" s="142" t="s">
        <v>8491</v>
      </c>
      <c r="BH6690" s="141" t="s">
        <v>478</v>
      </c>
      <c r="BI6690" s="141" t="s">
        <v>1268</v>
      </c>
      <c r="BJ6690" s="141" t="s">
        <v>8484</v>
      </c>
      <c r="BK6690" s="141" t="s">
        <v>8485</v>
      </c>
      <c r="BL6690" s="141" t="s">
        <v>8486</v>
      </c>
      <c r="BM6690" s="141">
        <v>46.857790000000001</v>
      </c>
      <c r="BN6690" s="141">
        <v>-71.354100000000003</v>
      </c>
      <c r="BO6690" s="141">
        <v>1975</v>
      </c>
      <c r="BP6690" s="143" t="s">
        <v>23892</v>
      </c>
      <c r="BQ6690" s="143" t="s">
        <v>17560</v>
      </c>
    </row>
    <row r="6691" spans="15:69" x14ac:dyDescent="0.25">
      <c r="O6691" s="225" t="str">
        <f t="shared" si="1315"/>
        <v/>
      </c>
      <c r="BF6691" s="141">
        <v>23027</v>
      </c>
      <c r="BG6691" s="142" t="s">
        <v>8493</v>
      </c>
      <c r="BH6691" s="141" t="s">
        <v>478</v>
      </c>
      <c r="BI6691" s="141" t="s">
        <v>1268</v>
      </c>
      <c r="BJ6691" s="141"/>
      <c r="BK6691" s="141" t="s">
        <v>8488</v>
      </c>
      <c r="BL6691" s="141" t="s">
        <v>6285</v>
      </c>
      <c r="BM6691" s="141">
        <v>46.876040000000003</v>
      </c>
      <c r="BN6691" s="141">
        <v>-71.250129999999999</v>
      </c>
      <c r="BO6691" s="141">
        <v>1988</v>
      </c>
      <c r="BP6691" s="143" t="s">
        <v>23892</v>
      </c>
      <c r="BQ6691" s="143" t="s">
        <v>17560</v>
      </c>
    </row>
    <row r="6692" spans="15:69" x14ac:dyDescent="0.25">
      <c r="O6692" s="225" t="str">
        <f t="shared" si="1315"/>
        <v/>
      </c>
      <c r="BF6692" s="141">
        <v>23027</v>
      </c>
      <c r="BG6692" s="142" t="s">
        <v>8495</v>
      </c>
      <c r="BH6692" s="141" t="s">
        <v>478</v>
      </c>
      <c r="BI6692" s="141" t="s">
        <v>1268</v>
      </c>
      <c r="BJ6692" s="141"/>
      <c r="BK6692" s="141" t="s">
        <v>8490</v>
      </c>
      <c r="BL6692" s="141" t="s">
        <v>6285</v>
      </c>
      <c r="BM6692" s="141">
        <v>46.876049999999999</v>
      </c>
      <c r="BN6692" s="141">
        <v>-71.250110000000006</v>
      </c>
      <c r="BO6692" s="141">
        <v>1988</v>
      </c>
      <c r="BP6692" s="143" t="s">
        <v>23892</v>
      </c>
      <c r="BQ6692" s="143" t="s">
        <v>17560</v>
      </c>
    </row>
    <row r="6693" spans="15:69" x14ac:dyDescent="0.25">
      <c r="O6693" s="225" t="str">
        <f t="shared" si="1315"/>
        <v/>
      </c>
      <c r="BF6693" s="141">
        <v>23027</v>
      </c>
      <c r="BG6693" s="142" t="s">
        <v>8498</v>
      </c>
      <c r="BH6693" s="141" t="s">
        <v>478</v>
      </c>
      <c r="BI6693" s="141" t="s">
        <v>1268</v>
      </c>
      <c r="BJ6693" s="141"/>
      <c r="BK6693" s="141" t="s">
        <v>8492</v>
      </c>
      <c r="BL6693" s="141" t="s">
        <v>6285</v>
      </c>
      <c r="BM6693" s="141">
        <v>46.876080000000002</v>
      </c>
      <c r="BN6693" s="141">
        <v>-71.250100000000003</v>
      </c>
      <c r="BO6693" s="141">
        <v>1988</v>
      </c>
      <c r="BP6693" s="143" t="s">
        <v>23892</v>
      </c>
      <c r="BQ6693" s="143" t="s">
        <v>17560</v>
      </c>
    </row>
    <row r="6694" spans="15:69" x14ac:dyDescent="0.25">
      <c r="O6694" s="225" t="str">
        <f t="shared" si="1315"/>
        <v/>
      </c>
      <c r="BF6694" s="141">
        <v>23027</v>
      </c>
      <c r="BG6694" s="142" t="s">
        <v>8500</v>
      </c>
      <c r="BH6694" s="141" t="s">
        <v>478</v>
      </c>
      <c r="BI6694" s="141" t="s">
        <v>1268</v>
      </c>
      <c r="BJ6694" s="141"/>
      <c r="BK6694" s="141" t="s">
        <v>8494</v>
      </c>
      <c r="BL6694" s="141"/>
      <c r="BM6694" s="141">
        <v>46.819659999999999</v>
      </c>
      <c r="BN6694" s="141">
        <v>-71.198610000000002</v>
      </c>
      <c r="BO6694" s="141">
        <v>1902</v>
      </c>
      <c r="BP6694" s="143" t="s">
        <v>23892</v>
      </c>
      <c r="BQ6694" s="143" t="s">
        <v>17560</v>
      </c>
    </row>
    <row r="6695" spans="15:69" x14ac:dyDescent="0.25">
      <c r="O6695" s="225" t="str">
        <f t="shared" si="1315"/>
        <v/>
      </c>
      <c r="BF6695" s="141">
        <v>23027</v>
      </c>
      <c r="BG6695" s="142" t="s">
        <v>8504</v>
      </c>
      <c r="BH6695" s="141" t="s">
        <v>478</v>
      </c>
      <c r="BI6695" s="141" t="s">
        <v>1268</v>
      </c>
      <c r="BJ6695" s="141"/>
      <c r="BK6695" s="141" t="s">
        <v>8496</v>
      </c>
      <c r="BL6695" s="141" t="s">
        <v>8497</v>
      </c>
      <c r="BM6695" s="141">
        <v>46.84834</v>
      </c>
      <c r="BN6695" s="141">
        <v>-71.350279999999998</v>
      </c>
      <c r="BO6695" s="141">
        <v>2010</v>
      </c>
      <c r="BP6695" s="143" t="s">
        <v>23892</v>
      </c>
      <c r="BQ6695" s="143" t="s">
        <v>17560</v>
      </c>
    </row>
    <row r="6696" spans="15:69" x14ac:dyDescent="0.25">
      <c r="O6696" s="225" t="str">
        <f t="shared" si="1315"/>
        <v/>
      </c>
      <c r="BF6696" s="141">
        <v>23027</v>
      </c>
      <c r="BG6696" s="142" t="s">
        <v>8506</v>
      </c>
      <c r="BH6696" s="141" t="s">
        <v>478</v>
      </c>
      <c r="BI6696" s="141" t="s">
        <v>1268</v>
      </c>
      <c r="BJ6696" s="141"/>
      <c r="BK6696" s="141" t="s">
        <v>8499</v>
      </c>
      <c r="BL6696" s="141" t="s">
        <v>1969</v>
      </c>
      <c r="BM6696" s="141">
        <v>46.938549999999999</v>
      </c>
      <c r="BN6696" s="141">
        <v>-71.195700000000002</v>
      </c>
      <c r="BO6696" s="141">
        <v>1961</v>
      </c>
      <c r="BP6696" s="143" t="s">
        <v>23892</v>
      </c>
      <c r="BQ6696" s="143" t="s">
        <v>17560</v>
      </c>
    </row>
    <row r="6697" spans="15:69" x14ac:dyDescent="0.25">
      <c r="O6697" s="225" t="str">
        <f t="shared" si="1315"/>
        <v/>
      </c>
      <c r="BF6697" s="141">
        <v>23027</v>
      </c>
      <c r="BG6697" s="142" t="s">
        <v>8510</v>
      </c>
      <c r="BH6697" s="141" t="s">
        <v>478</v>
      </c>
      <c r="BI6697" s="141" t="s">
        <v>1268</v>
      </c>
      <c r="BJ6697" s="141" t="s">
        <v>8501</v>
      </c>
      <c r="BK6697" s="141" t="s">
        <v>8502</v>
      </c>
      <c r="BL6697" s="141" t="s">
        <v>8503</v>
      </c>
      <c r="BM6697" s="141">
        <v>46.880070000000003</v>
      </c>
      <c r="BN6697" s="141">
        <v>-71.228499999999997</v>
      </c>
      <c r="BO6697" s="141">
        <v>1968</v>
      </c>
      <c r="BP6697" s="143" t="s">
        <v>23892</v>
      </c>
      <c r="BQ6697" s="143" t="s">
        <v>17560</v>
      </c>
    </row>
    <row r="6698" spans="15:69" x14ac:dyDescent="0.25">
      <c r="O6698" s="225" t="str">
        <f t="shared" si="1315"/>
        <v/>
      </c>
      <c r="BF6698" s="141">
        <v>23027</v>
      </c>
      <c r="BG6698" s="142" t="s">
        <v>8513</v>
      </c>
      <c r="BH6698" s="141" t="s">
        <v>478</v>
      </c>
      <c r="BI6698" s="141" t="s">
        <v>1268</v>
      </c>
      <c r="BJ6698" s="141"/>
      <c r="BK6698" s="141" t="s">
        <v>8505</v>
      </c>
      <c r="BL6698" s="141" t="s">
        <v>7062</v>
      </c>
      <c r="BM6698" s="141">
        <v>46.871020000000001</v>
      </c>
      <c r="BN6698" s="141">
        <v>-71.453530000000001</v>
      </c>
      <c r="BO6698" s="141">
        <v>2008</v>
      </c>
      <c r="BP6698" s="143" t="s">
        <v>23892</v>
      </c>
      <c r="BQ6698" s="143" t="s">
        <v>17560</v>
      </c>
    </row>
    <row r="6699" spans="15:69" x14ac:dyDescent="0.25">
      <c r="O6699" s="225" t="str">
        <f t="shared" si="1315"/>
        <v/>
      </c>
      <c r="BF6699" s="141">
        <v>23027</v>
      </c>
      <c r="BG6699" s="142" t="s">
        <v>8516</v>
      </c>
      <c r="BH6699" s="141" t="s">
        <v>478</v>
      </c>
      <c r="BI6699" s="141" t="s">
        <v>1268</v>
      </c>
      <c r="BJ6699" s="141" t="s">
        <v>8507</v>
      </c>
      <c r="BK6699" s="141" t="s">
        <v>8508</v>
      </c>
      <c r="BL6699" s="141" t="s">
        <v>8509</v>
      </c>
      <c r="BM6699" s="141">
        <v>46.784559999999999</v>
      </c>
      <c r="BN6699" s="141">
        <v>-71.345160000000007</v>
      </c>
      <c r="BO6699" s="141">
        <v>1971</v>
      </c>
      <c r="BP6699" s="143" t="s">
        <v>23892</v>
      </c>
      <c r="BQ6699" s="143" t="s">
        <v>17560</v>
      </c>
    </row>
    <row r="6700" spans="15:69" x14ac:dyDescent="0.25">
      <c r="O6700" s="225" t="str">
        <f t="shared" si="1315"/>
        <v/>
      </c>
      <c r="BF6700" s="141">
        <v>23027</v>
      </c>
      <c r="BG6700" s="142" t="s">
        <v>8519</v>
      </c>
      <c r="BH6700" s="141" t="s">
        <v>478</v>
      </c>
      <c r="BI6700" s="141" t="s">
        <v>1268</v>
      </c>
      <c r="BJ6700" s="141" t="s">
        <v>8511</v>
      </c>
      <c r="BK6700" s="141" t="s">
        <v>8512</v>
      </c>
      <c r="BL6700" s="141" t="s">
        <v>6869</v>
      </c>
      <c r="BM6700" s="141">
        <v>46.860030000000002</v>
      </c>
      <c r="BN6700" s="141">
        <v>-71.369159999999994</v>
      </c>
      <c r="BO6700" s="141">
        <v>2008</v>
      </c>
      <c r="BP6700" s="143" t="s">
        <v>23892</v>
      </c>
      <c r="BQ6700" s="143" t="s">
        <v>17560</v>
      </c>
    </row>
    <row r="6701" spans="15:69" x14ac:dyDescent="0.25">
      <c r="O6701" s="225" t="str">
        <f t="shared" si="1315"/>
        <v/>
      </c>
      <c r="BF6701" s="141">
        <v>23027</v>
      </c>
      <c r="BG6701" s="142" t="s">
        <v>8522</v>
      </c>
      <c r="BH6701" s="141" t="s">
        <v>478</v>
      </c>
      <c r="BI6701" s="141" t="s">
        <v>1268</v>
      </c>
      <c r="BJ6701" s="141" t="s">
        <v>8514</v>
      </c>
      <c r="BK6701" s="141" t="s">
        <v>8515</v>
      </c>
      <c r="BL6701" s="141" t="s">
        <v>6869</v>
      </c>
      <c r="BM6701" s="141">
        <v>46.859569999999998</v>
      </c>
      <c r="BN6701" s="141">
        <v>-71.369860000000003</v>
      </c>
      <c r="BO6701" s="141">
        <v>2009</v>
      </c>
      <c r="BP6701" s="143" t="s">
        <v>23892</v>
      </c>
      <c r="BQ6701" s="143" t="s">
        <v>17560</v>
      </c>
    </row>
    <row r="6702" spans="15:69" x14ac:dyDescent="0.25">
      <c r="O6702" s="225" t="str">
        <f t="shared" si="1315"/>
        <v/>
      </c>
      <c r="BF6702" s="141">
        <v>23027</v>
      </c>
      <c r="BG6702" s="142" t="s">
        <v>8524</v>
      </c>
      <c r="BH6702" s="141" t="s">
        <v>478</v>
      </c>
      <c r="BI6702" s="141" t="s">
        <v>1268</v>
      </c>
      <c r="BJ6702" s="141" t="s">
        <v>8517</v>
      </c>
      <c r="BK6702" s="141" t="s">
        <v>8518</v>
      </c>
      <c r="BL6702" s="141"/>
      <c r="BM6702" s="141">
        <v>46.946010000000001</v>
      </c>
      <c r="BN6702" s="141">
        <v>-71.462490000000003</v>
      </c>
      <c r="BO6702" s="141">
        <v>2003</v>
      </c>
      <c r="BP6702" s="143" t="s">
        <v>23892</v>
      </c>
      <c r="BQ6702" s="143" t="s">
        <v>17560</v>
      </c>
    </row>
    <row r="6703" spans="15:69" x14ac:dyDescent="0.25">
      <c r="O6703" s="225" t="str">
        <f t="shared" si="1315"/>
        <v/>
      </c>
      <c r="BF6703" s="141">
        <v>23027</v>
      </c>
      <c r="BG6703" s="142" t="s">
        <v>8526</v>
      </c>
      <c r="BH6703" s="141" t="s">
        <v>478</v>
      </c>
      <c r="BI6703" s="141" t="s">
        <v>1268</v>
      </c>
      <c r="BJ6703" s="141" t="s">
        <v>8520</v>
      </c>
      <c r="BK6703" s="141" t="s">
        <v>8521</v>
      </c>
      <c r="BL6703" s="141" t="s">
        <v>2001</v>
      </c>
      <c r="BM6703" s="141">
        <v>46.921939999999999</v>
      </c>
      <c r="BN6703" s="141">
        <v>-71.187780000000004</v>
      </c>
      <c r="BO6703" s="141">
        <v>2011</v>
      </c>
      <c r="BP6703" s="143" t="s">
        <v>23892</v>
      </c>
      <c r="BQ6703" s="143" t="s">
        <v>17560</v>
      </c>
    </row>
    <row r="6704" spans="15:69" x14ac:dyDescent="0.25">
      <c r="O6704" s="225" t="str">
        <f t="shared" si="1315"/>
        <v/>
      </c>
      <c r="BF6704" s="141">
        <v>23027</v>
      </c>
      <c r="BG6704" s="142" t="s">
        <v>8528</v>
      </c>
      <c r="BH6704" s="141" t="s">
        <v>478</v>
      </c>
      <c r="BI6704" s="141" t="s">
        <v>1268</v>
      </c>
      <c r="BJ6704" s="141"/>
      <c r="BK6704" s="141" t="s">
        <v>8523</v>
      </c>
      <c r="BL6704" s="141" t="s">
        <v>6252</v>
      </c>
      <c r="BM6704" s="141">
        <v>46.850610000000003</v>
      </c>
      <c r="BN6704" s="141">
        <v>-71.443780000000004</v>
      </c>
      <c r="BO6704" s="141">
        <v>1973</v>
      </c>
      <c r="BP6704" s="143" t="s">
        <v>23892</v>
      </c>
      <c r="BQ6704" s="143" t="s">
        <v>17560</v>
      </c>
    </row>
    <row r="6705" spans="15:69" x14ac:dyDescent="0.25">
      <c r="O6705" s="225" t="str">
        <f t="shared" si="1315"/>
        <v/>
      </c>
      <c r="BF6705" s="141">
        <v>23027</v>
      </c>
      <c r="BG6705" s="142" t="s">
        <v>8530</v>
      </c>
      <c r="BH6705" s="141" t="s">
        <v>478</v>
      </c>
      <c r="BI6705" s="141" t="s">
        <v>1268</v>
      </c>
      <c r="BJ6705" s="141"/>
      <c r="BK6705" s="141" t="s">
        <v>8525</v>
      </c>
      <c r="BL6705" s="141" t="s">
        <v>6252</v>
      </c>
      <c r="BM6705" s="141">
        <v>46.806249999999999</v>
      </c>
      <c r="BN6705" s="141">
        <v>-71.380510000000001</v>
      </c>
      <c r="BO6705" s="141">
        <v>1985</v>
      </c>
      <c r="BP6705" s="143" t="s">
        <v>23892</v>
      </c>
      <c r="BQ6705" s="143" t="s">
        <v>17560</v>
      </c>
    </row>
    <row r="6706" spans="15:69" x14ac:dyDescent="0.25">
      <c r="O6706" s="225" t="str">
        <f t="shared" si="1315"/>
        <v/>
      </c>
      <c r="BF6706" s="141">
        <v>23027</v>
      </c>
      <c r="BG6706" s="142" t="s">
        <v>8532</v>
      </c>
      <c r="BH6706" s="141" t="s">
        <v>478</v>
      </c>
      <c r="BI6706" s="141" t="s">
        <v>1268</v>
      </c>
      <c r="BJ6706" s="141"/>
      <c r="BK6706" s="141" t="s">
        <v>8527</v>
      </c>
      <c r="BL6706" s="141" t="s">
        <v>6252</v>
      </c>
      <c r="BM6706" s="141">
        <v>46.808700000000002</v>
      </c>
      <c r="BN6706" s="141">
        <v>-71.383840000000006</v>
      </c>
      <c r="BO6706" s="141">
        <v>1970</v>
      </c>
      <c r="BP6706" s="143" t="s">
        <v>23892</v>
      </c>
      <c r="BQ6706" s="143" t="s">
        <v>17560</v>
      </c>
    </row>
    <row r="6707" spans="15:69" x14ac:dyDescent="0.25">
      <c r="O6707" s="225" t="str">
        <f t="shared" si="1315"/>
        <v/>
      </c>
      <c r="BF6707" s="141">
        <v>23027</v>
      </c>
      <c r="BG6707" s="142" t="s">
        <v>8535</v>
      </c>
      <c r="BH6707" s="141" t="s">
        <v>478</v>
      </c>
      <c r="BI6707" s="141" t="s">
        <v>1268</v>
      </c>
      <c r="BJ6707" s="141"/>
      <c r="BK6707" s="141" t="s">
        <v>8529</v>
      </c>
      <c r="BL6707" s="141" t="s">
        <v>6252</v>
      </c>
      <c r="BM6707" s="141">
        <v>46.807229999999997</v>
      </c>
      <c r="BN6707" s="141">
        <v>-71.381529999999998</v>
      </c>
      <c r="BO6707" s="141">
        <v>2003</v>
      </c>
      <c r="BP6707" s="143" t="s">
        <v>23892</v>
      </c>
      <c r="BQ6707" s="143" t="s">
        <v>17560</v>
      </c>
    </row>
    <row r="6708" spans="15:69" x14ac:dyDescent="0.25">
      <c r="O6708" s="225" t="str">
        <f t="shared" si="1315"/>
        <v/>
      </c>
      <c r="BF6708" s="141">
        <v>23027</v>
      </c>
      <c r="BG6708" s="142" t="s">
        <v>8538</v>
      </c>
      <c r="BH6708" s="141" t="s">
        <v>478</v>
      </c>
      <c r="BI6708" s="141" t="s">
        <v>1268</v>
      </c>
      <c r="BJ6708" s="141"/>
      <c r="BK6708" s="141" t="s">
        <v>8531</v>
      </c>
      <c r="BL6708" s="141" t="s">
        <v>1616</v>
      </c>
      <c r="BM6708" s="141">
        <v>46.794809999999998</v>
      </c>
      <c r="BN6708" s="141">
        <v>-71.376469999999998</v>
      </c>
      <c r="BO6708" s="141">
        <v>1988</v>
      </c>
      <c r="BP6708" s="143" t="s">
        <v>23892</v>
      </c>
      <c r="BQ6708" s="143" t="s">
        <v>17560</v>
      </c>
    </row>
    <row r="6709" spans="15:69" x14ac:dyDescent="0.25">
      <c r="O6709" s="225" t="str">
        <f t="shared" si="1315"/>
        <v/>
      </c>
      <c r="BF6709" s="141">
        <v>23027</v>
      </c>
      <c r="BG6709" s="142" t="s">
        <v>8540</v>
      </c>
      <c r="BH6709" s="141" t="s">
        <v>478</v>
      </c>
      <c r="BI6709" s="141" t="s">
        <v>1268</v>
      </c>
      <c r="BJ6709" s="141"/>
      <c r="BK6709" s="141" t="s">
        <v>8533</v>
      </c>
      <c r="BL6709" s="141" t="s">
        <v>8534</v>
      </c>
      <c r="BM6709" s="141">
        <v>46.79392</v>
      </c>
      <c r="BN6709" s="141">
        <v>-71.378450000000001</v>
      </c>
      <c r="BO6709" s="141">
        <v>1988</v>
      </c>
      <c r="BP6709" s="143" t="s">
        <v>23892</v>
      </c>
      <c r="BQ6709" s="143" t="s">
        <v>17560</v>
      </c>
    </row>
    <row r="6710" spans="15:69" x14ac:dyDescent="0.25">
      <c r="O6710" s="225" t="str">
        <f t="shared" si="1315"/>
        <v/>
      </c>
      <c r="BF6710" s="141">
        <v>23027</v>
      </c>
      <c r="BG6710" s="142" t="s">
        <v>8543</v>
      </c>
      <c r="BH6710" s="141" t="s">
        <v>478</v>
      </c>
      <c r="BI6710" s="141" t="s">
        <v>1268</v>
      </c>
      <c r="BJ6710" s="141"/>
      <c r="BK6710" s="141" t="s">
        <v>8536</v>
      </c>
      <c r="BL6710" s="141" t="s">
        <v>8537</v>
      </c>
      <c r="BM6710" s="141">
        <v>46.793680000000002</v>
      </c>
      <c r="BN6710" s="141">
        <v>-71.380709999999993</v>
      </c>
      <c r="BO6710" s="141">
        <v>1988</v>
      </c>
      <c r="BP6710" s="143" t="s">
        <v>23892</v>
      </c>
      <c r="BQ6710" s="143" t="s">
        <v>17560</v>
      </c>
    </row>
    <row r="6711" spans="15:69" x14ac:dyDescent="0.25">
      <c r="O6711" s="225" t="str">
        <f t="shared" si="1315"/>
        <v/>
      </c>
      <c r="BF6711" s="141">
        <v>23027</v>
      </c>
      <c r="BG6711" s="142" t="s">
        <v>8545</v>
      </c>
      <c r="BH6711" s="141" t="s">
        <v>478</v>
      </c>
      <c r="BI6711" s="141" t="s">
        <v>1268</v>
      </c>
      <c r="BJ6711" s="141"/>
      <c r="BK6711" s="141" t="s">
        <v>8539</v>
      </c>
      <c r="BL6711" s="141" t="s">
        <v>1758</v>
      </c>
      <c r="BM6711" s="141">
        <v>46.767040000000001</v>
      </c>
      <c r="BN6711" s="141">
        <v>-71.392799999999994</v>
      </c>
      <c r="BO6711" s="141">
        <v>1989</v>
      </c>
      <c r="BP6711" s="143" t="s">
        <v>23892</v>
      </c>
      <c r="BQ6711" s="143" t="s">
        <v>17560</v>
      </c>
    </row>
    <row r="6712" spans="15:69" x14ac:dyDescent="0.25">
      <c r="O6712" s="225" t="str">
        <f t="shared" si="1315"/>
        <v/>
      </c>
      <c r="BF6712" s="141">
        <v>23027</v>
      </c>
      <c r="BG6712" s="142" t="s">
        <v>8547</v>
      </c>
      <c r="BH6712" s="141" t="s">
        <v>478</v>
      </c>
      <c r="BI6712" s="141" t="s">
        <v>1268</v>
      </c>
      <c r="BJ6712" s="141"/>
      <c r="BK6712" s="141" t="s">
        <v>8541</v>
      </c>
      <c r="BL6712" s="141" t="s">
        <v>8542</v>
      </c>
      <c r="BM6712" s="141">
        <v>46.767449999999997</v>
      </c>
      <c r="BN6712" s="141">
        <v>-71.391689999999997</v>
      </c>
      <c r="BO6712" s="141">
        <v>1989</v>
      </c>
      <c r="BP6712" s="143" t="s">
        <v>23892</v>
      </c>
      <c r="BQ6712" s="143" t="s">
        <v>17560</v>
      </c>
    </row>
    <row r="6713" spans="15:69" x14ac:dyDescent="0.25">
      <c r="O6713" s="225" t="str">
        <f t="shared" si="1315"/>
        <v/>
      </c>
      <c r="BF6713" s="141">
        <v>23027</v>
      </c>
      <c r="BG6713" s="142" t="s">
        <v>8550</v>
      </c>
      <c r="BH6713" s="141" t="s">
        <v>478</v>
      </c>
      <c r="BI6713" s="141" t="s">
        <v>1268</v>
      </c>
      <c r="BJ6713" s="141"/>
      <c r="BK6713" s="141" t="s">
        <v>8544</v>
      </c>
      <c r="BL6713" s="141"/>
      <c r="BM6713" s="141">
        <v>46.766820000000003</v>
      </c>
      <c r="BN6713" s="141">
        <v>-71.394170000000003</v>
      </c>
      <c r="BO6713" s="141">
        <v>1972</v>
      </c>
      <c r="BP6713" s="143" t="s">
        <v>23892</v>
      </c>
      <c r="BQ6713" s="143" t="s">
        <v>17560</v>
      </c>
    </row>
    <row r="6714" spans="15:69" x14ac:dyDescent="0.25">
      <c r="O6714" s="225" t="str">
        <f t="shared" si="1315"/>
        <v/>
      </c>
      <c r="BF6714" s="141">
        <v>23027</v>
      </c>
      <c r="BG6714" s="142" t="s">
        <v>8552</v>
      </c>
      <c r="BH6714" s="141" t="s">
        <v>478</v>
      </c>
      <c r="BI6714" s="141" t="s">
        <v>1268</v>
      </c>
      <c r="BJ6714" s="141"/>
      <c r="BK6714" s="141" t="s">
        <v>8546</v>
      </c>
      <c r="BL6714" s="141"/>
      <c r="BM6714" s="141">
        <v>46.76688</v>
      </c>
      <c r="BN6714" s="141">
        <v>-71.394049999999993</v>
      </c>
      <c r="BO6714" s="141">
        <v>1972</v>
      </c>
      <c r="BP6714" s="143" t="s">
        <v>23892</v>
      </c>
      <c r="BQ6714" s="143" t="s">
        <v>17560</v>
      </c>
    </row>
    <row r="6715" spans="15:69" x14ac:dyDescent="0.25">
      <c r="O6715" s="225" t="str">
        <f t="shared" si="1315"/>
        <v/>
      </c>
      <c r="BF6715" s="141">
        <v>23027</v>
      </c>
      <c r="BG6715" s="142" t="s">
        <v>8554</v>
      </c>
      <c r="BH6715" s="141" t="s">
        <v>478</v>
      </c>
      <c r="BI6715" s="141" t="s">
        <v>1268</v>
      </c>
      <c r="BJ6715" s="141"/>
      <c r="BK6715" s="141" t="s">
        <v>8548</v>
      </c>
      <c r="BL6715" s="141" t="s">
        <v>8549</v>
      </c>
      <c r="BM6715" s="141">
        <v>46.816809999999997</v>
      </c>
      <c r="BN6715" s="141">
        <v>-71.372399999999999</v>
      </c>
      <c r="BO6715" s="141">
        <v>1990</v>
      </c>
      <c r="BP6715" s="143" t="s">
        <v>23892</v>
      </c>
      <c r="BQ6715" s="143" t="s">
        <v>17560</v>
      </c>
    </row>
    <row r="6716" spans="15:69" x14ac:dyDescent="0.25">
      <c r="O6716" s="225" t="str">
        <f t="shared" si="1315"/>
        <v/>
      </c>
      <c r="BF6716" s="141">
        <v>23027</v>
      </c>
      <c r="BG6716" s="142" t="s">
        <v>8556</v>
      </c>
      <c r="BH6716" s="141" t="s">
        <v>478</v>
      </c>
      <c r="BI6716" s="141" t="s">
        <v>1268</v>
      </c>
      <c r="BJ6716" s="141"/>
      <c r="BK6716" s="141" t="s">
        <v>8551</v>
      </c>
      <c r="BL6716" s="141" t="s">
        <v>6252</v>
      </c>
      <c r="BM6716" s="141">
        <v>46.797629999999998</v>
      </c>
      <c r="BN6716" s="141">
        <v>-71.368049999999997</v>
      </c>
      <c r="BO6716" s="141">
        <v>1985</v>
      </c>
      <c r="BP6716" s="143" t="s">
        <v>23892</v>
      </c>
      <c r="BQ6716" s="143" t="s">
        <v>17560</v>
      </c>
    </row>
    <row r="6717" spans="15:69" x14ac:dyDescent="0.25">
      <c r="O6717" s="225" t="str">
        <f t="shared" si="1315"/>
        <v/>
      </c>
      <c r="BF6717" s="141">
        <v>23027</v>
      </c>
      <c r="BG6717" s="142" t="s">
        <v>8558</v>
      </c>
      <c r="BH6717" s="141" t="s">
        <v>478</v>
      </c>
      <c r="BI6717" s="141" t="s">
        <v>1268</v>
      </c>
      <c r="BJ6717" s="141"/>
      <c r="BK6717" s="141" t="s">
        <v>8553</v>
      </c>
      <c r="BL6717" s="141" t="s">
        <v>6252</v>
      </c>
      <c r="BM6717" s="141">
        <v>46.792870000000001</v>
      </c>
      <c r="BN6717" s="141">
        <v>-71.36112</v>
      </c>
      <c r="BO6717" s="141">
        <v>1985</v>
      </c>
      <c r="BP6717" s="143" t="s">
        <v>23892</v>
      </c>
      <c r="BQ6717" s="143" t="s">
        <v>17560</v>
      </c>
    </row>
    <row r="6718" spans="15:69" x14ac:dyDescent="0.25">
      <c r="O6718" s="225" t="str">
        <f t="shared" si="1315"/>
        <v/>
      </c>
      <c r="BF6718" s="141">
        <v>23027</v>
      </c>
      <c r="BG6718" s="142" t="s">
        <v>8561</v>
      </c>
      <c r="BH6718" s="141" t="s">
        <v>478</v>
      </c>
      <c r="BI6718" s="141" t="s">
        <v>1268</v>
      </c>
      <c r="BJ6718" s="141"/>
      <c r="BK6718" s="141" t="s">
        <v>8555</v>
      </c>
      <c r="BL6718" s="141" t="s">
        <v>7644</v>
      </c>
      <c r="BM6718" s="141">
        <v>46.784799999999997</v>
      </c>
      <c r="BN6718" s="141">
        <v>-71.348330000000004</v>
      </c>
      <c r="BO6718" s="141">
        <v>1989</v>
      </c>
      <c r="BP6718" s="143" t="s">
        <v>23892</v>
      </c>
      <c r="BQ6718" s="143" t="s">
        <v>17560</v>
      </c>
    </row>
    <row r="6719" spans="15:69" x14ac:dyDescent="0.25">
      <c r="O6719" s="225" t="str">
        <f t="shared" si="1315"/>
        <v/>
      </c>
      <c r="BF6719" s="141">
        <v>23027</v>
      </c>
      <c r="BG6719" s="142" t="s">
        <v>8564</v>
      </c>
      <c r="BH6719" s="141" t="s">
        <v>478</v>
      </c>
      <c r="BI6719" s="141" t="s">
        <v>1268</v>
      </c>
      <c r="BJ6719" s="141"/>
      <c r="BK6719" s="141" t="s">
        <v>8557</v>
      </c>
      <c r="BL6719" s="141" t="s">
        <v>6248</v>
      </c>
      <c r="BM6719" s="141">
        <v>46.786279999999998</v>
      </c>
      <c r="BN6719" s="141">
        <v>-71.351609999999994</v>
      </c>
      <c r="BO6719" s="141">
        <v>1989</v>
      </c>
      <c r="BP6719" s="143" t="s">
        <v>23892</v>
      </c>
      <c r="BQ6719" s="143" t="s">
        <v>17560</v>
      </c>
    </row>
    <row r="6720" spans="15:69" x14ac:dyDescent="0.25">
      <c r="O6720" s="225" t="str">
        <f t="shared" si="1315"/>
        <v/>
      </c>
      <c r="BF6720" s="141">
        <v>23027</v>
      </c>
      <c r="BG6720" s="142" t="s">
        <v>8566</v>
      </c>
      <c r="BH6720" s="141" t="s">
        <v>478</v>
      </c>
      <c r="BI6720" s="141" t="s">
        <v>1268</v>
      </c>
      <c r="BJ6720" s="141"/>
      <c r="BK6720" s="141" t="s">
        <v>8559</v>
      </c>
      <c r="BL6720" s="141" t="s">
        <v>8560</v>
      </c>
      <c r="BM6720" s="141">
        <v>46.781730000000003</v>
      </c>
      <c r="BN6720" s="141">
        <v>-71.363249999999994</v>
      </c>
      <c r="BO6720" s="141">
        <v>2011</v>
      </c>
      <c r="BP6720" s="143" t="s">
        <v>23892</v>
      </c>
      <c r="BQ6720" s="143" t="s">
        <v>17560</v>
      </c>
    </row>
    <row r="6721" spans="15:69" x14ac:dyDescent="0.25">
      <c r="O6721" s="225" t="str">
        <f t="shared" si="1315"/>
        <v/>
      </c>
      <c r="BF6721" s="141">
        <v>23027</v>
      </c>
      <c r="BG6721" s="142" t="s">
        <v>8568</v>
      </c>
      <c r="BH6721" s="141" t="s">
        <v>478</v>
      </c>
      <c r="BI6721" s="141" t="s">
        <v>1268</v>
      </c>
      <c r="BJ6721" s="141"/>
      <c r="BK6721" s="141" t="s">
        <v>8562</v>
      </c>
      <c r="BL6721" s="141" t="s">
        <v>8563</v>
      </c>
      <c r="BM6721" s="141">
        <v>46.838270000000001</v>
      </c>
      <c r="BN6721" s="141">
        <v>-71.347409999999996</v>
      </c>
      <c r="BO6721" s="141">
        <v>1972</v>
      </c>
      <c r="BP6721" s="143" t="s">
        <v>23892</v>
      </c>
      <c r="BQ6721" s="143" t="s">
        <v>17560</v>
      </c>
    </row>
    <row r="6722" spans="15:69" x14ac:dyDescent="0.25">
      <c r="O6722" s="225" t="str">
        <f t="shared" si="1315"/>
        <v/>
      </c>
      <c r="BF6722" s="141">
        <v>23027</v>
      </c>
      <c r="BG6722" s="142" t="s">
        <v>8570</v>
      </c>
      <c r="BH6722" s="141" t="s">
        <v>478</v>
      </c>
      <c r="BI6722" s="141" t="s">
        <v>1268</v>
      </c>
      <c r="BJ6722" s="141"/>
      <c r="BK6722" s="141" t="s">
        <v>8565</v>
      </c>
      <c r="BL6722" s="141" t="s">
        <v>4342</v>
      </c>
      <c r="BM6722" s="141">
        <v>46.772080000000003</v>
      </c>
      <c r="BN6722" s="141">
        <v>-71.499179999999996</v>
      </c>
      <c r="BO6722" s="141">
        <v>1900</v>
      </c>
      <c r="BP6722" s="143" t="s">
        <v>23892</v>
      </c>
      <c r="BQ6722" s="143" t="s">
        <v>17560</v>
      </c>
    </row>
    <row r="6723" spans="15:69" x14ac:dyDescent="0.25">
      <c r="O6723" s="225" t="str">
        <f t="shared" si="1315"/>
        <v/>
      </c>
      <c r="BF6723" s="141">
        <v>23027</v>
      </c>
      <c r="BG6723" s="142" t="s">
        <v>8572</v>
      </c>
      <c r="BH6723" s="141" t="s">
        <v>478</v>
      </c>
      <c r="BI6723" s="141" t="s">
        <v>1268</v>
      </c>
      <c r="BJ6723" s="141"/>
      <c r="BK6723" s="141" t="s">
        <v>8567</v>
      </c>
      <c r="BL6723" s="141" t="s">
        <v>6338</v>
      </c>
      <c r="BM6723" s="141">
        <v>46.764800000000001</v>
      </c>
      <c r="BN6723" s="141">
        <v>-71.457089999999994</v>
      </c>
      <c r="BO6723" s="141">
        <v>1990</v>
      </c>
      <c r="BP6723" s="143" t="s">
        <v>23892</v>
      </c>
      <c r="BQ6723" s="143" t="s">
        <v>17560</v>
      </c>
    </row>
    <row r="6724" spans="15:69" x14ac:dyDescent="0.25">
      <c r="O6724" s="225" t="str">
        <f t="shared" si="1315"/>
        <v/>
      </c>
      <c r="BF6724" s="141">
        <v>23027</v>
      </c>
      <c r="BG6724" s="142" t="s">
        <v>8574</v>
      </c>
      <c r="BH6724" s="141" t="s">
        <v>478</v>
      </c>
      <c r="BI6724" s="141" t="s">
        <v>1268</v>
      </c>
      <c r="BJ6724" s="141"/>
      <c r="BK6724" s="141" t="s">
        <v>8569</v>
      </c>
      <c r="BL6724" s="141" t="s">
        <v>6755</v>
      </c>
      <c r="BM6724" s="141">
        <v>46.87894</v>
      </c>
      <c r="BN6724" s="141">
        <v>-71.228120000000004</v>
      </c>
      <c r="BO6724" s="141">
        <v>1968</v>
      </c>
      <c r="BP6724" s="143" t="s">
        <v>23892</v>
      </c>
      <c r="BQ6724" s="143" t="s">
        <v>17560</v>
      </c>
    </row>
    <row r="6725" spans="15:69" x14ac:dyDescent="0.25">
      <c r="O6725" s="225" t="str">
        <f t="shared" si="1315"/>
        <v/>
      </c>
      <c r="BF6725" s="141">
        <v>23027</v>
      </c>
      <c r="BG6725" s="142" t="s">
        <v>8576</v>
      </c>
      <c r="BH6725" s="141" t="s">
        <v>478</v>
      </c>
      <c r="BI6725" s="141" t="s">
        <v>1268</v>
      </c>
      <c r="BJ6725" s="141"/>
      <c r="BK6725" s="141" t="s">
        <v>8571</v>
      </c>
      <c r="BL6725" s="141" t="s">
        <v>6799</v>
      </c>
      <c r="BM6725" s="141">
        <v>46.861879999999999</v>
      </c>
      <c r="BN6725" s="141">
        <v>-71.219250000000002</v>
      </c>
      <c r="BO6725" s="141">
        <v>1991</v>
      </c>
      <c r="BP6725" s="143" t="s">
        <v>23892</v>
      </c>
      <c r="BQ6725" s="143" t="s">
        <v>17560</v>
      </c>
    </row>
    <row r="6726" spans="15:69" x14ac:dyDescent="0.25">
      <c r="O6726" s="225" t="str">
        <f t="shared" si="1315"/>
        <v/>
      </c>
      <c r="BF6726" s="141">
        <v>23027</v>
      </c>
      <c r="BG6726" s="142" t="s">
        <v>8578</v>
      </c>
      <c r="BH6726" s="141" t="s">
        <v>478</v>
      </c>
      <c r="BI6726" s="141" t="s">
        <v>1268</v>
      </c>
      <c r="BJ6726" s="141"/>
      <c r="BK6726" s="141" t="s">
        <v>8573</v>
      </c>
      <c r="BL6726" s="141" t="s">
        <v>6740</v>
      </c>
      <c r="BM6726" s="141">
        <v>46.860419999999998</v>
      </c>
      <c r="BN6726" s="141">
        <v>-71.22287</v>
      </c>
      <c r="BO6726" s="141">
        <v>1998</v>
      </c>
      <c r="BP6726" s="143" t="s">
        <v>23892</v>
      </c>
      <c r="BQ6726" s="143" t="s">
        <v>17560</v>
      </c>
    </row>
    <row r="6727" spans="15:69" x14ac:dyDescent="0.25">
      <c r="O6727" s="225" t="str">
        <f t="shared" si="1315"/>
        <v/>
      </c>
      <c r="BF6727" s="141">
        <v>23027</v>
      </c>
      <c r="BG6727" s="142" t="s">
        <v>8580</v>
      </c>
      <c r="BH6727" s="141" t="s">
        <v>478</v>
      </c>
      <c r="BI6727" s="141" t="s">
        <v>1268</v>
      </c>
      <c r="BJ6727" s="141"/>
      <c r="BK6727" s="141" t="s">
        <v>8575</v>
      </c>
      <c r="BL6727" s="141" t="s">
        <v>7114</v>
      </c>
      <c r="BM6727" s="141">
        <v>46.854610000000001</v>
      </c>
      <c r="BN6727" s="141">
        <v>-71.2226</v>
      </c>
      <c r="BO6727" s="141">
        <v>1994</v>
      </c>
      <c r="BP6727" s="143" t="s">
        <v>23892</v>
      </c>
      <c r="BQ6727" s="143" t="s">
        <v>17560</v>
      </c>
    </row>
    <row r="6728" spans="15:69" x14ac:dyDescent="0.25">
      <c r="O6728" s="225" t="str">
        <f t="shared" si="1315"/>
        <v/>
      </c>
      <c r="BF6728" s="141">
        <v>23027</v>
      </c>
      <c r="BG6728" s="142" t="s">
        <v>8582</v>
      </c>
      <c r="BH6728" s="141" t="s">
        <v>478</v>
      </c>
      <c r="BI6728" s="141" t="s">
        <v>1268</v>
      </c>
      <c r="BJ6728" s="141"/>
      <c r="BK6728" s="141" t="s">
        <v>8577</v>
      </c>
      <c r="BL6728" s="141" t="s">
        <v>6847</v>
      </c>
      <c r="BM6728" s="141">
        <v>46.841470000000001</v>
      </c>
      <c r="BN6728" s="141">
        <v>-71.21096</v>
      </c>
      <c r="BO6728" s="141">
        <v>1990</v>
      </c>
      <c r="BP6728" s="143" t="s">
        <v>23892</v>
      </c>
      <c r="BQ6728" s="143" t="s">
        <v>17560</v>
      </c>
    </row>
    <row r="6729" spans="15:69" x14ac:dyDescent="0.25">
      <c r="O6729" s="225" t="str">
        <f t="shared" si="1315"/>
        <v/>
      </c>
      <c r="BF6729" s="141">
        <v>23027</v>
      </c>
      <c r="BG6729" s="142" t="s">
        <v>8584</v>
      </c>
      <c r="BH6729" s="141" t="s">
        <v>478</v>
      </c>
      <c r="BI6729" s="141" t="s">
        <v>1268</v>
      </c>
      <c r="BJ6729" s="141" t="s">
        <v>6845</v>
      </c>
      <c r="BK6729" s="141" t="s">
        <v>8579</v>
      </c>
      <c r="BL6729" s="141" t="s">
        <v>26606</v>
      </c>
      <c r="BM6729" s="141">
        <v>46.87041</v>
      </c>
      <c r="BN6729" s="141">
        <v>-71.225099999999998</v>
      </c>
      <c r="BO6729" s="141">
        <v>1952</v>
      </c>
      <c r="BP6729" s="143" t="s">
        <v>23892</v>
      </c>
      <c r="BQ6729" s="143" t="s">
        <v>17560</v>
      </c>
    </row>
    <row r="6730" spans="15:69" x14ac:dyDescent="0.25">
      <c r="O6730" s="225" t="str">
        <f t="shared" si="1315"/>
        <v/>
      </c>
      <c r="BF6730" s="141">
        <v>23027</v>
      </c>
      <c r="BG6730" s="142" t="s">
        <v>8586</v>
      </c>
      <c r="BH6730" s="141" t="s">
        <v>478</v>
      </c>
      <c r="BI6730" s="141" t="s">
        <v>1268</v>
      </c>
      <c r="BJ6730" s="141"/>
      <c r="BK6730" s="141" t="s">
        <v>8581</v>
      </c>
      <c r="BL6730" s="141" t="s">
        <v>6755</v>
      </c>
      <c r="BM6730" s="141">
        <v>46.876130000000003</v>
      </c>
      <c r="BN6730" s="141">
        <v>-71.231719999999996</v>
      </c>
      <c r="BO6730" s="141">
        <v>1952</v>
      </c>
      <c r="BP6730" s="143" t="s">
        <v>23892</v>
      </c>
      <c r="BQ6730" s="143" t="s">
        <v>17560</v>
      </c>
    </row>
    <row r="6731" spans="15:69" x14ac:dyDescent="0.25">
      <c r="O6731" s="225" t="str">
        <f t="shared" si="1315"/>
        <v/>
      </c>
      <c r="BF6731" s="141">
        <v>23027</v>
      </c>
      <c r="BG6731" s="142" t="s">
        <v>8588</v>
      </c>
      <c r="BH6731" s="141" t="s">
        <v>478</v>
      </c>
      <c r="BI6731" s="141" t="s">
        <v>1268</v>
      </c>
      <c r="BJ6731" s="141" t="s">
        <v>6845</v>
      </c>
      <c r="BK6731" s="141" t="s">
        <v>8583</v>
      </c>
      <c r="BL6731" s="141"/>
      <c r="BM6731" s="141">
        <v>46.872109999999999</v>
      </c>
      <c r="BN6731" s="141">
        <v>-71.228350000000006</v>
      </c>
      <c r="BO6731" s="141">
        <v>1952</v>
      </c>
      <c r="BP6731" s="143" t="s">
        <v>23892</v>
      </c>
      <c r="BQ6731" s="143" t="s">
        <v>17560</v>
      </c>
    </row>
    <row r="6732" spans="15:69" x14ac:dyDescent="0.25">
      <c r="O6732" s="225" t="str">
        <f t="shared" si="1315"/>
        <v/>
      </c>
      <c r="BF6732" s="141">
        <v>23027</v>
      </c>
      <c r="BG6732" s="142" t="s">
        <v>8591</v>
      </c>
      <c r="BH6732" s="141" t="s">
        <v>478</v>
      </c>
      <c r="BI6732" s="141" t="s">
        <v>1268</v>
      </c>
      <c r="BJ6732" s="141"/>
      <c r="BK6732" s="141" t="s">
        <v>8585</v>
      </c>
      <c r="BL6732" s="141" t="s">
        <v>2005</v>
      </c>
      <c r="BM6732" s="141">
        <v>46.83249</v>
      </c>
      <c r="BN6732" s="141">
        <v>-71.220830000000007</v>
      </c>
      <c r="BO6732" s="141">
        <v>1940</v>
      </c>
      <c r="BP6732" s="143" t="s">
        <v>23892</v>
      </c>
      <c r="BQ6732" s="143" t="s">
        <v>17560</v>
      </c>
    </row>
    <row r="6733" spans="15:69" x14ac:dyDescent="0.25">
      <c r="O6733" s="225" t="str">
        <f t="shared" si="1315"/>
        <v/>
      </c>
      <c r="BF6733" s="141">
        <v>23027</v>
      </c>
      <c r="BG6733" s="142" t="s">
        <v>8593</v>
      </c>
      <c r="BH6733" s="141" t="s">
        <v>478</v>
      </c>
      <c r="BI6733" s="141" t="s">
        <v>1268</v>
      </c>
      <c r="BJ6733" s="141"/>
      <c r="BK6733" s="141" t="s">
        <v>8587</v>
      </c>
      <c r="BL6733" s="141" t="s">
        <v>8473</v>
      </c>
      <c r="BM6733" s="141">
        <v>46.830559999999998</v>
      </c>
      <c r="BN6733" s="141">
        <v>-71.224900000000005</v>
      </c>
      <c r="BO6733" s="141">
        <v>2007</v>
      </c>
      <c r="BP6733" s="143" t="s">
        <v>23892</v>
      </c>
      <c r="BQ6733" s="143" t="s">
        <v>17560</v>
      </c>
    </row>
    <row r="6734" spans="15:69" x14ac:dyDescent="0.25">
      <c r="O6734" s="225" t="str">
        <f t="shared" ref="O6734:O6797" si="1316">IF(OR(B6734="",C6734="",G6734="",H6734="",I6734="",AND(J6734="",BW6734=FALSE),AND(K6734="",BX6734=FALSE),AND(L6734="",BY6734=FALSE),AND(M6734="",BZ6734=FALSE)),"",(IF(AND(100&gt;=CG6734,CG6734&gt;80),"A",IF(AND(80&gt;=CG6734,CG6734&gt;60),"B",IF(AND(60&gt;=CG6734,CG6734&gt;40),"C",IF(AND(40&gt;=CG6734,CG6734&gt;20),"D","E"))))))</f>
        <v/>
      </c>
      <c r="BF6734" s="141">
        <v>23027</v>
      </c>
      <c r="BG6734" s="142" t="s">
        <v>8596</v>
      </c>
      <c r="BH6734" s="141" t="s">
        <v>478</v>
      </c>
      <c r="BI6734" s="141" t="s">
        <v>1268</v>
      </c>
      <c r="BJ6734" s="141"/>
      <c r="BK6734" s="141" t="s">
        <v>8589</v>
      </c>
      <c r="BL6734" s="141" t="s">
        <v>8590</v>
      </c>
      <c r="BM6734" s="141">
        <v>46.830889999999997</v>
      </c>
      <c r="BN6734" s="141">
        <v>-71.235770000000002</v>
      </c>
      <c r="BO6734" s="141">
        <v>1950</v>
      </c>
      <c r="BP6734" s="143" t="s">
        <v>23892</v>
      </c>
      <c r="BQ6734" s="143" t="s">
        <v>17560</v>
      </c>
    </row>
    <row r="6735" spans="15:69" x14ac:dyDescent="0.25">
      <c r="O6735" s="225" t="str">
        <f t="shared" si="1316"/>
        <v/>
      </c>
      <c r="BF6735" s="141">
        <v>23027</v>
      </c>
      <c r="BG6735" s="142" t="s">
        <v>8599</v>
      </c>
      <c r="BH6735" s="141" t="s">
        <v>478</v>
      </c>
      <c r="BI6735" s="141" t="s">
        <v>1268</v>
      </c>
      <c r="BJ6735" s="141"/>
      <c r="BK6735" s="141" t="s">
        <v>8592</v>
      </c>
      <c r="BL6735" s="141" t="s">
        <v>7431</v>
      </c>
      <c r="BM6735" s="141">
        <v>46.821680000000001</v>
      </c>
      <c r="BN6735" s="141">
        <v>-71.235699999999994</v>
      </c>
      <c r="BO6735" s="141">
        <v>1945</v>
      </c>
      <c r="BP6735" s="143" t="s">
        <v>23892</v>
      </c>
      <c r="BQ6735" s="143" t="s">
        <v>17560</v>
      </c>
    </row>
    <row r="6736" spans="15:69" x14ac:dyDescent="0.25">
      <c r="O6736" s="225" t="str">
        <f t="shared" si="1316"/>
        <v/>
      </c>
      <c r="BF6736" s="141">
        <v>23027</v>
      </c>
      <c r="BG6736" s="142" t="s">
        <v>8602</v>
      </c>
      <c r="BH6736" s="141" t="s">
        <v>478</v>
      </c>
      <c r="BI6736" s="141" t="s">
        <v>1268</v>
      </c>
      <c r="BJ6736" s="141"/>
      <c r="BK6736" s="141" t="s">
        <v>8594</v>
      </c>
      <c r="BL6736" s="141" t="s">
        <v>8595</v>
      </c>
      <c r="BM6736" s="141">
        <v>46.816540000000003</v>
      </c>
      <c r="BN6736" s="141">
        <v>-71.201570000000004</v>
      </c>
      <c r="BO6736" s="141">
        <v>1920</v>
      </c>
      <c r="BP6736" s="143" t="s">
        <v>23892</v>
      </c>
      <c r="BQ6736" s="143" t="s">
        <v>17560</v>
      </c>
    </row>
    <row r="6737" spans="15:69" x14ac:dyDescent="0.25">
      <c r="O6737" s="225" t="str">
        <f t="shared" si="1316"/>
        <v/>
      </c>
      <c r="BF6737" s="141">
        <v>23027</v>
      </c>
      <c r="BG6737" s="142" t="s">
        <v>8604</v>
      </c>
      <c r="BH6737" s="141" t="s">
        <v>478</v>
      </c>
      <c r="BI6737" s="141" t="s">
        <v>1268</v>
      </c>
      <c r="BJ6737" s="141"/>
      <c r="BK6737" s="141" t="s">
        <v>8597</v>
      </c>
      <c r="BL6737" s="141" t="s">
        <v>8598</v>
      </c>
      <c r="BM6737" s="141">
        <v>46.812359999999998</v>
      </c>
      <c r="BN6737" s="141">
        <v>-71.202500000000001</v>
      </c>
      <c r="BO6737" s="141">
        <v>1915</v>
      </c>
      <c r="BP6737" s="143" t="s">
        <v>23892</v>
      </c>
      <c r="BQ6737" s="143" t="s">
        <v>17560</v>
      </c>
    </row>
    <row r="6738" spans="15:69" x14ac:dyDescent="0.25">
      <c r="O6738" s="225" t="str">
        <f t="shared" si="1316"/>
        <v/>
      </c>
      <c r="BF6738" s="141">
        <v>23027</v>
      </c>
      <c r="BG6738" s="142" t="s">
        <v>8607</v>
      </c>
      <c r="BH6738" s="141" t="s">
        <v>478</v>
      </c>
      <c r="BI6738" s="141" t="s">
        <v>1268</v>
      </c>
      <c r="BJ6738" s="141"/>
      <c r="BK6738" s="141" t="s">
        <v>8600</v>
      </c>
      <c r="BL6738" s="141" t="s">
        <v>8601</v>
      </c>
      <c r="BM6738" s="141">
        <v>46.8063</v>
      </c>
      <c r="BN6738" s="141">
        <v>-71.214560000000006</v>
      </c>
      <c r="BO6738" s="141">
        <v>1969</v>
      </c>
      <c r="BP6738" s="143" t="s">
        <v>23892</v>
      </c>
      <c r="BQ6738" s="143" t="s">
        <v>17560</v>
      </c>
    </row>
    <row r="6739" spans="15:69" x14ac:dyDescent="0.25">
      <c r="O6739" s="225" t="str">
        <f t="shared" si="1316"/>
        <v/>
      </c>
      <c r="BF6739" s="141">
        <v>23027</v>
      </c>
      <c r="BG6739" s="142" t="s">
        <v>8610</v>
      </c>
      <c r="BH6739" s="141" t="s">
        <v>478</v>
      </c>
      <c r="BI6739" s="141" t="s">
        <v>1268</v>
      </c>
      <c r="BJ6739" s="141"/>
      <c r="BK6739" s="141" t="s">
        <v>8603</v>
      </c>
      <c r="BL6739" s="141" t="s">
        <v>8601</v>
      </c>
      <c r="BM6739" s="141">
        <v>46.804870000000001</v>
      </c>
      <c r="BN6739" s="141">
        <v>-71.217079999999996</v>
      </c>
      <c r="BO6739" s="141">
        <v>1920</v>
      </c>
      <c r="BP6739" s="143" t="s">
        <v>23892</v>
      </c>
      <c r="BQ6739" s="143" t="s">
        <v>17560</v>
      </c>
    </row>
    <row r="6740" spans="15:69" x14ac:dyDescent="0.25">
      <c r="O6740" s="225" t="str">
        <f t="shared" si="1316"/>
        <v/>
      </c>
      <c r="BF6740" s="141">
        <v>23027</v>
      </c>
      <c r="BG6740" s="142" t="s">
        <v>8613</v>
      </c>
      <c r="BH6740" s="141" t="s">
        <v>180</v>
      </c>
      <c r="BI6740" s="141" t="s">
        <v>178</v>
      </c>
      <c r="BJ6740" s="141" t="s">
        <v>8605</v>
      </c>
      <c r="BK6740" s="141" t="s">
        <v>8606</v>
      </c>
      <c r="BL6740" s="141"/>
      <c r="BM6740" s="141">
        <v>46.835920000000002</v>
      </c>
      <c r="BN6740" s="141">
        <v>-71.206090000000003</v>
      </c>
      <c r="BO6740" s="141">
        <v>1992</v>
      </c>
      <c r="BP6740" s="143" t="s">
        <v>2406</v>
      </c>
      <c r="BQ6740" s="143" t="s">
        <v>17560</v>
      </c>
    </row>
    <row r="6741" spans="15:69" x14ac:dyDescent="0.25">
      <c r="O6741" s="225" t="str">
        <f t="shared" si="1316"/>
        <v/>
      </c>
      <c r="BF6741" s="141">
        <v>23027</v>
      </c>
      <c r="BG6741" s="142" t="s">
        <v>8616</v>
      </c>
      <c r="BH6741" s="141" t="s">
        <v>180</v>
      </c>
      <c r="BI6741" s="141" t="s">
        <v>178</v>
      </c>
      <c r="BJ6741" s="141" t="s">
        <v>8608</v>
      </c>
      <c r="BK6741" s="141" t="s">
        <v>8609</v>
      </c>
      <c r="BL6741" s="141"/>
      <c r="BM6741" s="141">
        <v>46.790149999999997</v>
      </c>
      <c r="BN6741" s="141">
        <v>-71.318460000000002</v>
      </c>
      <c r="BO6741" s="141">
        <v>1992</v>
      </c>
      <c r="BP6741" s="143" t="s">
        <v>2406</v>
      </c>
      <c r="BQ6741" s="143" t="s">
        <v>17560</v>
      </c>
    </row>
    <row r="6742" spans="15:69" x14ac:dyDescent="0.25">
      <c r="O6742" s="225" t="str">
        <f t="shared" si="1316"/>
        <v/>
      </c>
      <c r="BF6742" s="141">
        <v>23027</v>
      </c>
      <c r="BG6742" s="142" t="s">
        <v>8619</v>
      </c>
      <c r="BH6742" s="141" t="s">
        <v>180</v>
      </c>
      <c r="BI6742" s="141" t="s">
        <v>191</v>
      </c>
      <c r="BJ6742" s="141" t="s">
        <v>8611</v>
      </c>
      <c r="BK6742" s="141" t="s">
        <v>8612</v>
      </c>
      <c r="BL6742" s="141"/>
      <c r="BM6742" s="141">
        <v>46.8172</v>
      </c>
      <c r="BN6742" s="141">
        <v>-71.201759999999993</v>
      </c>
      <c r="BO6742" s="141">
        <v>1940</v>
      </c>
      <c r="BP6742" s="143" t="s">
        <v>24493</v>
      </c>
      <c r="BQ6742" s="143" t="s">
        <v>17560</v>
      </c>
    </row>
    <row r="6743" spans="15:69" x14ac:dyDescent="0.25">
      <c r="O6743" s="225" t="str">
        <f t="shared" si="1316"/>
        <v/>
      </c>
      <c r="BF6743" s="141">
        <v>23027</v>
      </c>
      <c r="BG6743" s="142" t="s">
        <v>8622</v>
      </c>
      <c r="BH6743" s="141" t="s">
        <v>180</v>
      </c>
      <c r="BI6743" s="141" t="s">
        <v>191</v>
      </c>
      <c r="BJ6743" s="141" t="s">
        <v>8614</v>
      </c>
      <c r="BK6743" s="141" t="s">
        <v>8615</v>
      </c>
      <c r="BL6743" s="141"/>
      <c r="BM6743" s="141">
        <v>46.820999999999998</v>
      </c>
      <c r="BN6743" s="141">
        <v>-71.220550000000003</v>
      </c>
      <c r="BO6743" s="141">
        <v>1970</v>
      </c>
      <c r="BP6743" s="143" t="s">
        <v>24493</v>
      </c>
      <c r="BQ6743" s="143" t="s">
        <v>17560</v>
      </c>
    </row>
    <row r="6744" spans="15:69" x14ac:dyDescent="0.25">
      <c r="O6744" s="225" t="str">
        <f t="shared" si="1316"/>
        <v/>
      </c>
      <c r="BF6744" s="141">
        <v>23027</v>
      </c>
      <c r="BG6744" s="142" t="s">
        <v>8624</v>
      </c>
      <c r="BH6744" s="141" t="s">
        <v>180</v>
      </c>
      <c r="BI6744" s="141" t="s">
        <v>191</v>
      </c>
      <c r="BJ6744" s="141" t="s">
        <v>8617</v>
      </c>
      <c r="BK6744" s="141" t="s">
        <v>8618</v>
      </c>
      <c r="BL6744" s="141"/>
      <c r="BM6744" s="141">
        <v>46.817149999999998</v>
      </c>
      <c r="BN6744" s="141">
        <v>-71.241550000000004</v>
      </c>
      <c r="BO6744" s="141">
        <v>1973</v>
      </c>
      <c r="BP6744" s="143" t="s">
        <v>24493</v>
      </c>
      <c r="BQ6744" s="143" t="s">
        <v>17560</v>
      </c>
    </row>
    <row r="6745" spans="15:69" x14ac:dyDescent="0.25">
      <c r="O6745" s="225" t="str">
        <f t="shared" si="1316"/>
        <v/>
      </c>
      <c r="BF6745" s="141">
        <v>23027</v>
      </c>
      <c r="BG6745" s="142" t="s">
        <v>8627</v>
      </c>
      <c r="BH6745" s="141" t="s">
        <v>180</v>
      </c>
      <c r="BI6745" s="141" t="s">
        <v>191</v>
      </c>
      <c r="BJ6745" s="141" t="s">
        <v>8620</v>
      </c>
      <c r="BK6745" s="141" t="s">
        <v>8621</v>
      </c>
      <c r="BL6745" s="141"/>
      <c r="BM6745" s="141">
        <v>46.836799999999997</v>
      </c>
      <c r="BN6745" s="141">
        <v>-71.202939999999998</v>
      </c>
      <c r="BO6745" s="141">
        <v>1976</v>
      </c>
      <c r="BP6745" s="143" t="s">
        <v>24493</v>
      </c>
      <c r="BQ6745" s="143" t="s">
        <v>17560</v>
      </c>
    </row>
    <row r="6746" spans="15:69" x14ac:dyDescent="0.25">
      <c r="O6746" s="225" t="str">
        <f t="shared" si="1316"/>
        <v/>
      </c>
      <c r="BF6746" s="141">
        <v>23027</v>
      </c>
      <c r="BG6746" s="142" t="s">
        <v>8630</v>
      </c>
      <c r="BH6746" s="141" t="s">
        <v>180</v>
      </c>
      <c r="BI6746" s="141" t="s">
        <v>191</v>
      </c>
      <c r="BJ6746" s="141" t="s">
        <v>7551</v>
      </c>
      <c r="BK6746" s="141" t="s">
        <v>8623</v>
      </c>
      <c r="BL6746" s="141"/>
      <c r="BM6746" s="141">
        <v>46.772669999999998</v>
      </c>
      <c r="BN6746" s="141">
        <v>-71.246409999999997</v>
      </c>
      <c r="BO6746" s="141">
        <v>1984</v>
      </c>
      <c r="BP6746" s="143" t="s">
        <v>24493</v>
      </c>
      <c r="BQ6746" s="143" t="s">
        <v>17560</v>
      </c>
    </row>
    <row r="6747" spans="15:69" x14ac:dyDescent="0.25">
      <c r="O6747" s="225" t="str">
        <f t="shared" si="1316"/>
        <v/>
      </c>
      <c r="BF6747" s="141">
        <v>23027</v>
      </c>
      <c r="BG6747" s="142" t="s">
        <v>8633</v>
      </c>
      <c r="BH6747" s="141" t="s">
        <v>180</v>
      </c>
      <c r="BI6747" s="141" t="s">
        <v>191</v>
      </c>
      <c r="BJ6747" s="141" t="s">
        <v>8625</v>
      </c>
      <c r="BK6747" s="141" t="s">
        <v>8626</v>
      </c>
      <c r="BL6747" s="141"/>
      <c r="BM6747" s="141">
        <v>46.764969999999998</v>
      </c>
      <c r="BN6747" s="141">
        <v>-71.261849999999995</v>
      </c>
      <c r="BO6747" s="141">
        <v>1984</v>
      </c>
      <c r="BP6747" s="143" t="s">
        <v>24493</v>
      </c>
      <c r="BQ6747" s="143" t="s">
        <v>17560</v>
      </c>
    </row>
    <row r="6748" spans="15:69" x14ac:dyDescent="0.25">
      <c r="O6748" s="225" t="str">
        <f t="shared" si="1316"/>
        <v/>
      </c>
      <c r="BF6748" s="141">
        <v>23027</v>
      </c>
      <c r="BG6748" s="142" t="s">
        <v>8636</v>
      </c>
      <c r="BH6748" s="141" t="s">
        <v>180</v>
      </c>
      <c r="BI6748" s="141" t="s">
        <v>191</v>
      </c>
      <c r="BJ6748" s="141" t="s">
        <v>8628</v>
      </c>
      <c r="BK6748" s="141" t="s">
        <v>8629</v>
      </c>
      <c r="BL6748" s="141"/>
      <c r="BM6748" s="141">
        <v>46.759340000000002</v>
      </c>
      <c r="BN6748" s="141">
        <v>-71.272710000000004</v>
      </c>
      <c r="BO6748" s="141">
        <v>1984</v>
      </c>
      <c r="BP6748" s="143" t="s">
        <v>24493</v>
      </c>
      <c r="BQ6748" s="143" t="s">
        <v>17560</v>
      </c>
    </row>
    <row r="6749" spans="15:69" x14ac:dyDescent="0.25">
      <c r="O6749" s="225" t="str">
        <f t="shared" si="1316"/>
        <v/>
      </c>
      <c r="BF6749" s="141">
        <v>23027</v>
      </c>
      <c r="BG6749" s="142" t="s">
        <v>8639</v>
      </c>
      <c r="BH6749" s="141" t="s">
        <v>180</v>
      </c>
      <c r="BI6749" s="141" t="s">
        <v>191</v>
      </c>
      <c r="BJ6749" s="141" t="s">
        <v>8631</v>
      </c>
      <c r="BK6749" s="141" t="s">
        <v>8632</v>
      </c>
      <c r="BL6749" s="141"/>
      <c r="BM6749" s="141">
        <v>46.797919999999998</v>
      </c>
      <c r="BN6749" s="141">
        <v>-71.337940000000003</v>
      </c>
      <c r="BO6749" s="141">
        <v>1970</v>
      </c>
      <c r="BP6749" s="143" t="s">
        <v>24493</v>
      </c>
      <c r="BQ6749" s="143" t="s">
        <v>17560</v>
      </c>
    </row>
    <row r="6750" spans="15:69" x14ac:dyDescent="0.25">
      <c r="O6750" s="225" t="str">
        <f t="shared" si="1316"/>
        <v/>
      </c>
      <c r="BF6750" s="141">
        <v>23027</v>
      </c>
      <c r="BG6750" s="142" t="s">
        <v>8642</v>
      </c>
      <c r="BH6750" s="141" t="s">
        <v>180</v>
      </c>
      <c r="BI6750" s="141" t="s">
        <v>191</v>
      </c>
      <c r="BJ6750" s="141" t="s">
        <v>8634</v>
      </c>
      <c r="BK6750" s="141" t="s">
        <v>8635</v>
      </c>
      <c r="BL6750" s="141"/>
      <c r="BM6750" s="141">
        <v>46.857199999999999</v>
      </c>
      <c r="BN6750" s="141">
        <v>-71.178280000000001</v>
      </c>
      <c r="BO6750" s="141">
        <v>1970</v>
      </c>
      <c r="BP6750" s="143" t="s">
        <v>24493</v>
      </c>
      <c r="BQ6750" s="143" t="s">
        <v>17560</v>
      </c>
    </row>
    <row r="6751" spans="15:69" x14ac:dyDescent="0.25">
      <c r="O6751" s="225" t="str">
        <f t="shared" si="1316"/>
        <v/>
      </c>
      <c r="BF6751" s="141">
        <v>23027</v>
      </c>
      <c r="BG6751" s="142" t="s">
        <v>8645</v>
      </c>
      <c r="BH6751" s="141" t="s">
        <v>180</v>
      </c>
      <c r="BI6751" s="141" t="s">
        <v>191</v>
      </c>
      <c r="BJ6751" s="141" t="s">
        <v>8637</v>
      </c>
      <c r="BK6751" s="141" t="s">
        <v>8638</v>
      </c>
      <c r="BL6751" s="141"/>
      <c r="BM6751" s="141">
        <v>46.87473</v>
      </c>
      <c r="BN6751" s="141">
        <v>-71.165639999999996</v>
      </c>
      <c r="BO6751" s="141">
        <v>1971</v>
      </c>
      <c r="BP6751" s="143" t="s">
        <v>24493</v>
      </c>
      <c r="BQ6751" s="143" t="s">
        <v>17560</v>
      </c>
    </row>
    <row r="6752" spans="15:69" x14ac:dyDescent="0.25">
      <c r="O6752" s="225" t="str">
        <f t="shared" si="1316"/>
        <v/>
      </c>
      <c r="BF6752" s="141">
        <v>23027</v>
      </c>
      <c r="BG6752" s="142" t="s">
        <v>8648</v>
      </c>
      <c r="BH6752" s="141" t="s">
        <v>180</v>
      </c>
      <c r="BI6752" s="141" t="s">
        <v>191</v>
      </c>
      <c r="BJ6752" s="141" t="s">
        <v>8640</v>
      </c>
      <c r="BK6752" s="141" t="s">
        <v>8641</v>
      </c>
      <c r="BL6752" s="141"/>
      <c r="BM6752" s="141">
        <v>46.871899999999997</v>
      </c>
      <c r="BN6752" s="141">
        <v>-71.160150000000002</v>
      </c>
      <c r="BO6752" s="141">
        <v>1975</v>
      </c>
      <c r="BP6752" s="143" t="s">
        <v>24493</v>
      </c>
      <c r="BQ6752" s="143" t="s">
        <v>17560</v>
      </c>
    </row>
    <row r="6753" spans="15:69" x14ac:dyDescent="0.25">
      <c r="O6753" s="225" t="str">
        <f t="shared" si="1316"/>
        <v/>
      </c>
      <c r="BF6753" s="141">
        <v>23027</v>
      </c>
      <c r="BG6753" s="142" t="s">
        <v>8651</v>
      </c>
      <c r="BH6753" s="141" t="s">
        <v>180</v>
      </c>
      <c r="BI6753" s="141" t="s">
        <v>191</v>
      </c>
      <c r="BJ6753" s="141" t="s">
        <v>8643</v>
      </c>
      <c r="BK6753" s="141" t="s">
        <v>8644</v>
      </c>
      <c r="BL6753" s="141"/>
      <c r="BM6753" s="141">
        <v>46.827170000000002</v>
      </c>
      <c r="BN6753" s="141">
        <v>-71.342209999999994</v>
      </c>
      <c r="BO6753" s="141">
        <v>1970</v>
      </c>
      <c r="BP6753" s="143" t="s">
        <v>24493</v>
      </c>
      <c r="BQ6753" s="143" t="s">
        <v>17560</v>
      </c>
    </row>
    <row r="6754" spans="15:69" x14ac:dyDescent="0.25">
      <c r="O6754" s="225" t="str">
        <f t="shared" si="1316"/>
        <v/>
      </c>
      <c r="BF6754" s="141">
        <v>23027</v>
      </c>
      <c r="BG6754" s="142" t="s">
        <v>8654</v>
      </c>
      <c r="BH6754" s="141" t="s">
        <v>180</v>
      </c>
      <c r="BI6754" s="141" t="s">
        <v>191</v>
      </c>
      <c r="BJ6754" s="141" t="s">
        <v>8646</v>
      </c>
      <c r="BK6754" s="141" t="s">
        <v>8647</v>
      </c>
      <c r="BL6754" s="141"/>
      <c r="BM6754" s="141">
        <v>46.867010000000001</v>
      </c>
      <c r="BN6754" s="141">
        <v>-71.428719999999998</v>
      </c>
      <c r="BO6754" s="141">
        <v>1965</v>
      </c>
      <c r="BP6754" s="143" t="s">
        <v>24493</v>
      </c>
      <c r="BQ6754" s="143" t="s">
        <v>17560</v>
      </c>
    </row>
    <row r="6755" spans="15:69" x14ac:dyDescent="0.25">
      <c r="O6755" s="225" t="str">
        <f t="shared" si="1316"/>
        <v/>
      </c>
      <c r="BF6755" s="141">
        <v>23027</v>
      </c>
      <c r="BG6755" s="142" t="s">
        <v>8657</v>
      </c>
      <c r="BH6755" s="141" t="s">
        <v>180</v>
      </c>
      <c r="BI6755" s="141" t="s">
        <v>191</v>
      </c>
      <c r="BJ6755" s="141" t="s">
        <v>8649</v>
      </c>
      <c r="BK6755" s="141" t="s">
        <v>8650</v>
      </c>
      <c r="BL6755" s="141"/>
      <c r="BM6755" s="141">
        <v>46.89479</v>
      </c>
      <c r="BN6755" s="141">
        <v>-71.362769999999998</v>
      </c>
      <c r="BO6755" s="141">
        <v>1975</v>
      </c>
      <c r="BP6755" s="143" t="s">
        <v>24493</v>
      </c>
      <c r="BQ6755" s="143" t="s">
        <v>17560</v>
      </c>
    </row>
    <row r="6756" spans="15:69" x14ac:dyDescent="0.25">
      <c r="O6756" s="225" t="str">
        <f t="shared" si="1316"/>
        <v/>
      </c>
      <c r="BF6756" s="141">
        <v>23027</v>
      </c>
      <c r="BG6756" s="142" t="s">
        <v>8660</v>
      </c>
      <c r="BH6756" s="141" t="s">
        <v>180</v>
      </c>
      <c r="BI6756" s="141" t="s">
        <v>191</v>
      </c>
      <c r="BJ6756" s="141" t="s">
        <v>8652</v>
      </c>
      <c r="BK6756" s="141" t="s">
        <v>8653</v>
      </c>
      <c r="BL6756" s="141"/>
      <c r="BM6756" s="141">
        <v>46.815869999999997</v>
      </c>
      <c r="BN6756" s="141">
        <v>-71.250309999999999</v>
      </c>
      <c r="BO6756" s="141">
        <v>1989</v>
      </c>
      <c r="BP6756" s="143" t="s">
        <v>24493</v>
      </c>
      <c r="BQ6756" s="143" t="s">
        <v>17560</v>
      </c>
    </row>
    <row r="6757" spans="15:69" x14ac:dyDescent="0.25">
      <c r="O6757" s="225" t="str">
        <f t="shared" si="1316"/>
        <v/>
      </c>
      <c r="BF6757" s="141">
        <v>23027</v>
      </c>
      <c r="BG6757" s="142" t="s">
        <v>8663</v>
      </c>
      <c r="BH6757" s="141" t="s">
        <v>180</v>
      </c>
      <c r="BI6757" s="141" t="s">
        <v>191</v>
      </c>
      <c r="BJ6757" s="141" t="s">
        <v>8655</v>
      </c>
      <c r="BK6757" s="141" t="s">
        <v>8656</v>
      </c>
      <c r="BL6757" s="141"/>
      <c r="BM6757" s="141">
        <v>46.907989999999998</v>
      </c>
      <c r="BN6757" s="141">
        <v>-71.345839999999995</v>
      </c>
      <c r="BO6757" s="141">
        <v>1971</v>
      </c>
      <c r="BP6757" s="143" t="s">
        <v>24493</v>
      </c>
      <c r="BQ6757" s="143" t="s">
        <v>17560</v>
      </c>
    </row>
    <row r="6758" spans="15:69" x14ac:dyDescent="0.25">
      <c r="O6758" s="225" t="str">
        <f t="shared" si="1316"/>
        <v/>
      </c>
      <c r="BF6758" s="141">
        <v>23027</v>
      </c>
      <c r="BG6758" s="142" t="s">
        <v>8666</v>
      </c>
      <c r="BH6758" s="141" t="s">
        <v>180</v>
      </c>
      <c r="BI6758" s="141" t="s">
        <v>191</v>
      </c>
      <c r="BJ6758" s="141" t="s">
        <v>8658</v>
      </c>
      <c r="BK6758" s="141" t="s">
        <v>8659</v>
      </c>
      <c r="BL6758" s="141"/>
      <c r="BM6758" s="141">
        <v>46.756700000000002</v>
      </c>
      <c r="BN6758" s="141">
        <v>-71.349400000000003</v>
      </c>
      <c r="BO6758" s="141">
        <v>1990</v>
      </c>
      <c r="BP6758" s="143" t="s">
        <v>24493</v>
      </c>
      <c r="BQ6758" s="143" t="s">
        <v>17560</v>
      </c>
    </row>
    <row r="6759" spans="15:69" x14ac:dyDescent="0.25">
      <c r="O6759" s="225" t="str">
        <f t="shared" si="1316"/>
        <v/>
      </c>
      <c r="BF6759" s="141">
        <v>23027</v>
      </c>
      <c r="BG6759" s="142" t="s">
        <v>8669</v>
      </c>
      <c r="BH6759" s="141" t="s">
        <v>180</v>
      </c>
      <c r="BI6759" s="141" t="s">
        <v>191</v>
      </c>
      <c r="BJ6759" s="141" t="s">
        <v>8661</v>
      </c>
      <c r="BK6759" s="141" t="s">
        <v>8662</v>
      </c>
      <c r="BL6759" s="141"/>
      <c r="BM6759" s="141">
        <v>46.757890000000003</v>
      </c>
      <c r="BN6759" s="141">
        <v>-71.385940000000005</v>
      </c>
      <c r="BO6759" s="141">
        <v>1989</v>
      </c>
      <c r="BP6759" s="143" t="s">
        <v>24493</v>
      </c>
      <c r="BQ6759" s="143" t="s">
        <v>17560</v>
      </c>
    </row>
    <row r="6760" spans="15:69" x14ac:dyDescent="0.25">
      <c r="O6760" s="225" t="str">
        <f t="shared" si="1316"/>
        <v/>
      </c>
      <c r="BF6760" s="141">
        <v>23027</v>
      </c>
      <c r="BG6760" s="142" t="s">
        <v>8672</v>
      </c>
      <c r="BH6760" s="141" t="s">
        <v>180</v>
      </c>
      <c r="BI6760" s="141" t="s">
        <v>191</v>
      </c>
      <c r="BJ6760" s="141" t="s">
        <v>8664</v>
      </c>
      <c r="BK6760" s="141" t="s">
        <v>8665</v>
      </c>
      <c r="BL6760" s="141"/>
      <c r="BM6760" s="141">
        <v>46.798099999999998</v>
      </c>
      <c r="BN6760" s="141">
        <v>-71.302890000000005</v>
      </c>
      <c r="BO6760" s="141">
        <v>1980</v>
      </c>
      <c r="BP6760" s="143" t="s">
        <v>24493</v>
      </c>
      <c r="BQ6760" s="143" t="s">
        <v>17560</v>
      </c>
    </row>
    <row r="6761" spans="15:69" x14ac:dyDescent="0.25">
      <c r="O6761" s="225" t="str">
        <f t="shared" si="1316"/>
        <v/>
      </c>
      <c r="BF6761" s="141">
        <v>23027</v>
      </c>
      <c r="BG6761" s="142" t="s">
        <v>8675</v>
      </c>
      <c r="BH6761" s="141" t="s">
        <v>180</v>
      </c>
      <c r="BI6761" s="141" t="s">
        <v>191</v>
      </c>
      <c r="BJ6761" s="141" t="s">
        <v>8667</v>
      </c>
      <c r="BK6761" s="141" t="s">
        <v>8668</v>
      </c>
      <c r="BL6761" s="141"/>
      <c r="BM6761" s="141">
        <v>46.778039999999997</v>
      </c>
      <c r="BN6761" s="141">
        <v>-71.352249999999998</v>
      </c>
      <c r="BO6761" s="141">
        <v>1990</v>
      </c>
      <c r="BP6761" s="143" t="s">
        <v>24493</v>
      </c>
      <c r="BQ6761" s="143" t="s">
        <v>17560</v>
      </c>
    </row>
    <row r="6762" spans="15:69" x14ac:dyDescent="0.25">
      <c r="O6762" s="225" t="str">
        <f t="shared" si="1316"/>
        <v/>
      </c>
      <c r="BF6762" s="141">
        <v>23027</v>
      </c>
      <c r="BG6762" s="142" t="s">
        <v>8678</v>
      </c>
      <c r="BH6762" s="141" t="s">
        <v>180</v>
      </c>
      <c r="BI6762" s="141" t="s">
        <v>191</v>
      </c>
      <c r="BJ6762" s="141" t="s">
        <v>8670</v>
      </c>
      <c r="BK6762" s="141" t="s">
        <v>8671</v>
      </c>
      <c r="BL6762" s="141"/>
      <c r="BM6762" s="141">
        <v>46.769660000000002</v>
      </c>
      <c r="BN6762" s="141">
        <v>-71.387169999999998</v>
      </c>
      <c r="BO6762" s="141">
        <v>1989</v>
      </c>
      <c r="BP6762" s="143" t="s">
        <v>24493</v>
      </c>
      <c r="BQ6762" s="143" t="s">
        <v>17560</v>
      </c>
    </row>
    <row r="6763" spans="15:69" x14ac:dyDescent="0.25">
      <c r="O6763" s="225" t="str">
        <f t="shared" si="1316"/>
        <v/>
      </c>
      <c r="BF6763" s="141">
        <v>23027</v>
      </c>
      <c r="BG6763" s="142" t="s">
        <v>8681</v>
      </c>
      <c r="BH6763" s="141" t="s">
        <v>180</v>
      </c>
      <c r="BI6763" s="141" t="s">
        <v>191</v>
      </c>
      <c r="BJ6763" s="141" t="s">
        <v>8673</v>
      </c>
      <c r="BK6763" s="141" t="s">
        <v>8674</v>
      </c>
      <c r="BL6763" s="141"/>
      <c r="BM6763" s="141">
        <v>46.767440000000001</v>
      </c>
      <c r="BN6763" s="141">
        <v>-71.409959999999998</v>
      </c>
      <c r="BO6763" s="141">
        <v>1991</v>
      </c>
      <c r="BP6763" s="143" t="s">
        <v>24493</v>
      </c>
      <c r="BQ6763" s="143" t="s">
        <v>17560</v>
      </c>
    </row>
    <row r="6764" spans="15:69" x14ac:dyDescent="0.25">
      <c r="O6764" s="225" t="str">
        <f t="shared" si="1316"/>
        <v/>
      </c>
      <c r="BF6764" s="141">
        <v>23027</v>
      </c>
      <c r="BG6764" s="142" t="s">
        <v>8684</v>
      </c>
      <c r="BH6764" s="141" t="s">
        <v>180</v>
      </c>
      <c r="BI6764" s="141" t="s">
        <v>191</v>
      </c>
      <c r="BJ6764" s="141" t="s">
        <v>8676</v>
      </c>
      <c r="BK6764" s="141" t="s">
        <v>8677</v>
      </c>
      <c r="BL6764" s="141"/>
      <c r="BM6764" s="141">
        <v>46.816330000000001</v>
      </c>
      <c r="BN6764" s="141">
        <v>-71.369349999999997</v>
      </c>
      <c r="BO6764" s="141">
        <v>1972</v>
      </c>
      <c r="BP6764" s="143" t="s">
        <v>24493</v>
      </c>
      <c r="BQ6764" s="143" t="s">
        <v>17560</v>
      </c>
    </row>
    <row r="6765" spans="15:69" x14ac:dyDescent="0.25">
      <c r="O6765" s="225" t="str">
        <f t="shared" si="1316"/>
        <v/>
      </c>
      <c r="BF6765" s="141">
        <v>23027</v>
      </c>
      <c r="BG6765" s="142" t="s">
        <v>8687</v>
      </c>
      <c r="BH6765" s="141" t="s">
        <v>180</v>
      </c>
      <c r="BI6765" s="141" t="s">
        <v>191</v>
      </c>
      <c r="BJ6765" s="141" t="s">
        <v>8679</v>
      </c>
      <c r="BK6765" s="141" t="s">
        <v>8680</v>
      </c>
      <c r="BL6765" s="141"/>
      <c r="BM6765" s="141">
        <v>46.817799999999998</v>
      </c>
      <c r="BN6765" s="141">
        <v>-71.3703</v>
      </c>
      <c r="BO6765" s="141">
        <v>1993</v>
      </c>
      <c r="BP6765" s="143" t="s">
        <v>24493</v>
      </c>
      <c r="BQ6765" s="143" t="s">
        <v>17560</v>
      </c>
    </row>
    <row r="6766" spans="15:69" x14ac:dyDescent="0.25">
      <c r="O6766" s="225" t="str">
        <f t="shared" si="1316"/>
        <v/>
      </c>
      <c r="BF6766" s="141">
        <v>23027</v>
      </c>
      <c r="BG6766" s="142" t="s">
        <v>8690</v>
      </c>
      <c r="BH6766" s="141" t="s">
        <v>180</v>
      </c>
      <c r="BI6766" s="141" t="s">
        <v>191</v>
      </c>
      <c r="BJ6766" s="141" t="s">
        <v>8682</v>
      </c>
      <c r="BK6766" s="141" t="s">
        <v>8683</v>
      </c>
      <c r="BL6766" s="141"/>
      <c r="BM6766" s="141">
        <v>46.809699999999999</v>
      </c>
      <c r="BN6766" s="141">
        <v>-71.395529999999994</v>
      </c>
      <c r="BO6766" s="141">
        <v>1988</v>
      </c>
      <c r="BP6766" s="143" t="s">
        <v>24493</v>
      </c>
      <c r="BQ6766" s="143" t="s">
        <v>17560</v>
      </c>
    </row>
    <row r="6767" spans="15:69" x14ac:dyDescent="0.25">
      <c r="O6767" s="225" t="str">
        <f t="shared" si="1316"/>
        <v/>
      </c>
      <c r="BF6767" s="141">
        <v>23027</v>
      </c>
      <c r="BG6767" s="142" t="s">
        <v>8693</v>
      </c>
      <c r="BH6767" s="141" t="s">
        <v>180</v>
      </c>
      <c r="BI6767" s="141" t="s">
        <v>191</v>
      </c>
      <c r="BJ6767" s="141" t="s">
        <v>8685</v>
      </c>
      <c r="BK6767" s="141" t="s">
        <v>8686</v>
      </c>
      <c r="BL6767" s="141"/>
      <c r="BM6767" s="141">
        <v>46.802340000000001</v>
      </c>
      <c r="BN6767" s="141">
        <v>-71.406260000000003</v>
      </c>
      <c r="BO6767" s="141">
        <v>1988</v>
      </c>
      <c r="BP6767" s="143" t="s">
        <v>24493</v>
      </c>
      <c r="BQ6767" s="143" t="s">
        <v>17560</v>
      </c>
    </row>
    <row r="6768" spans="15:69" x14ac:dyDescent="0.25">
      <c r="O6768" s="225" t="str">
        <f t="shared" si="1316"/>
        <v/>
      </c>
      <c r="BF6768" s="141">
        <v>23027</v>
      </c>
      <c r="BG6768" s="142" t="s">
        <v>8696</v>
      </c>
      <c r="BH6768" s="141" t="s">
        <v>180</v>
      </c>
      <c r="BI6768" s="141" t="s">
        <v>191</v>
      </c>
      <c r="BJ6768" s="141" t="s">
        <v>8688</v>
      </c>
      <c r="BK6768" s="141" t="s">
        <v>8689</v>
      </c>
      <c r="BL6768" s="141"/>
      <c r="BM6768" s="141">
        <v>46.76972</v>
      </c>
      <c r="BN6768" s="141">
        <v>-71.357669999999999</v>
      </c>
      <c r="BO6768" s="141">
        <v>1992</v>
      </c>
      <c r="BP6768" s="143" t="s">
        <v>24493</v>
      </c>
      <c r="BQ6768" s="143" t="s">
        <v>17560</v>
      </c>
    </row>
    <row r="6769" spans="15:69" x14ac:dyDescent="0.25">
      <c r="O6769" s="225" t="str">
        <f t="shared" si="1316"/>
        <v/>
      </c>
      <c r="BF6769" s="141">
        <v>23027</v>
      </c>
      <c r="BG6769" s="142" t="s">
        <v>8699</v>
      </c>
      <c r="BH6769" s="141" t="s">
        <v>180</v>
      </c>
      <c r="BI6769" s="141" t="s">
        <v>191</v>
      </c>
      <c r="BJ6769" s="141" t="s">
        <v>8691</v>
      </c>
      <c r="BK6769" s="141" t="s">
        <v>8692</v>
      </c>
      <c r="BL6769" s="141"/>
      <c r="BM6769" s="141">
        <v>46.765039999999999</v>
      </c>
      <c r="BN6769" s="141">
        <v>-71.348269999999999</v>
      </c>
      <c r="BO6769" s="141">
        <v>2000</v>
      </c>
      <c r="BP6769" s="143" t="s">
        <v>24493</v>
      </c>
      <c r="BQ6769" s="143" t="s">
        <v>17560</v>
      </c>
    </row>
    <row r="6770" spans="15:69" x14ac:dyDescent="0.25">
      <c r="O6770" s="225" t="str">
        <f t="shared" si="1316"/>
        <v/>
      </c>
      <c r="BF6770" s="141">
        <v>23027</v>
      </c>
      <c r="BG6770" s="142" t="s">
        <v>8702</v>
      </c>
      <c r="BH6770" s="141" t="s">
        <v>180</v>
      </c>
      <c r="BI6770" s="141" t="s">
        <v>191</v>
      </c>
      <c r="BJ6770" s="141" t="s">
        <v>8694</v>
      </c>
      <c r="BK6770" s="141" t="s">
        <v>8695</v>
      </c>
      <c r="BL6770" s="141"/>
      <c r="BM6770" s="141">
        <v>46.7988</v>
      </c>
      <c r="BN6770" s="141">
        <v>-71.278480000000002</v>
      </c>
      <c r="BO6770" s="141">
        <v>2001</v>
      </c>
      <c r="BP6770" s="143" t="s">
        <v>24493</v>
      </c>
      <c r="BQ6770" s="143" t="s">
        <v>17560</v>
      </c>
    </row>
    <row r="6771" spans="15:69" x14ac:dyDescent="0.25">
      <c r="O6771" s="225" t="str">
        <f t="shared" si="1316"/>
        <v/>
      </c>
      <c r="BF6771" s="141">
        <v>23027</v>
      </c>
      <c r="BG6771" s="142" t="s">
        <v>8705</v>
      </c>
      <c r="BH6771" s="141" t="s">
        <v>180</v>
      </c>
      <c r="BI6771" s="141" t="s">
        <v>191</v>
      </c>
      <c r="BJ6771" s="141" t="s">
        <v>8697</v>
      </c>
      <c r="BK6771" s="141" t="s">
        <v>8698</v>
      </c>
      <c r="BL6771" s="141"/>
      <c r="BM6771" s="141">
        <v>46.785960000000003</v>
      </c>
      <c r="BN6771" s="141">
        <v>-71.348709999999997</v>
      </c>
      <c r="BO6771" s="141">
        <v>2001</v>
      </c>
      <c r="BP6771" s="143" t="s">
        <v>24493</v>
      </c>
      <c r="BQ6771" s="143" t="s">
        <v>17560</v>
      </c>
    </row>
    <row r="6772" spans="15:69" x14ac:dyDescent="0.25">
      <c r="O6772" s="225" t="str">
        <f t="shared" si="1316"/>
        <v/>
      </c>
      <c r="BF6772" s="141">
        <v>23027</v>
      </c>
      <c r="BG6772" s="142" t="s">
        <v>8708</v>
      </c>
      <c r="BH6772" s="141" t="s">
        <v>180</v>
      </c>
      <c r="BI6772" s="141" t="s">
        <v>191</v>
      </c>
      <c r="BJ6772" s="141" t="s">
        <v>8700</v>
      </c>
      <c r="BK6772" s="141" t="s">
        <v>8701</v>
      </c>
      <c r="BL6772" s="141"/>
      <c r="BM6772" s="141">
        <v>46.80003</v>
      </c>
      <c r="BN6772" s="141">
        <v>-71.340969999999999</v>
      </c>
      <c r="BO6772" s="141">
        <v>1961</v>
      </c>
      <c r="BP6772" s="143" t="s">
        <v>24493</v>
      </c>
      <c r="BQ6772" s="143" t="s">
        <v>17560</v>
      </c>
    </row>
    <row r="6773" spans="15:69" x14ac:dyDescent="0.25">
      <c r="O6773" s="225" t="str">
        <f t="shared" si="1316"/>
        <v/>
      </c>
      <c r="BF6773" s="141">
        <v>23027</v>
      </c>
      <c r="BG6773" s="142" t="s">
        <v>8711</v>
      </c>
      <c r="BH6773" s="141" t="s">
        <v>180</v>
      </c>
      <c r="BI6773" s="141" t="s">
        <v>191</v>
      </c>
      <c r="BJ6773" s="141" t="s">
        <v>8703</v>
      </c>
      <c r="BK6773" s="141" t="s">
        <v>8704</v>
      </c>
      <c r="BL6773" s="141"/>
      <c r="BM6773" s="141">
        <v>46.815359999999998</v>
      </c>
      <c r="BN6773" s="141">
        <v>-71.356639999999999</v>
      </c>
      <c r="BO6773" s="141">
        <v>1998</v>
      </c>
      <c r="BP6773" s="143" t="s">
        <v>24493</v>
      </c>
      <c r="BQ6773" s="143" t="s">
        <v>17560</v>
      </c>
    </row>
    <row r="6774" spans="15:69" x14ac:dyDescent="0.25">
      <c r="O6774" s="225" t="str">
        <f t="shared" si="1316"/>
        <v/>
      </c>
      <c r="BF6774" s="141">
        <v>23027</v>
      </c>
      <c r="BG6774" s="142" t="s">
        <v>8714</v>
      </c>
      <c r="BH6774" s="141" t="s">
        <v>180</v>
      </c>
      <c r="BI6774" s="141" t="s">
        <v>191</v>
      </c>
      <c r="BJ6774" s="141" t="s">
        <v>8706</v>
      </c>
      <c r="BK6774" s="141" t="s">
        <v>8707</v>
      </c>
      <c r="BL6774" s="141"/>
      <c r="BM6774" s="141">
        <v>46.814599999999999</v>
      </c>
      <c r="BN6774" s="141">
        <v>-71.360159999999993</v>
      </c>
      <c r="BO6774" s="141">
        <v>1974</v>
      </c>
      <c r="BP6774" s="143" t="s">
        <v>24493</v>
      </c>
      <c r="BQ6774" s="143" t="s">
        <v>17560</v>
      </c>
    </row>
    <row r="6775" spans="15:69" x14ac:dyDescent="0.25">
      <c r="O6775" s="225" t="str">
        <f t="shared" si="1316"/>
        <v/>
      </c>
      <c r="BF6775" s="141">
        <v>23027</v>
      </c>
      <c r="BG6775" s="142" t="s">
        <v>8717</v>
      </c>
      <c r="BH6775" s="141" t="s">
        <v>180</v>
      </c>
      <c r="BI6775" s="141" t="s">
        <v>191</v>
      </c>
      <c r="BJ6775" s="141" t="s">
        <v>8709</v>
      </c>
      <c r="BK6775" s="141" t="s">
        <v>8710</v>
      </c>
      <c r="BL6775" s="141"/>
      <c r="BM6775" s="141">
        <v>46.80688</v>
      </c>
      <c r="BN6775" s="141">
        <v>-71.354640000000003</v>
      </c>
      <c r="BO6775" s="141">
        <v>2003</v>
      </c>
      <c r="BP6775" s="143" t="s">
        <v>24493</v>
      </c>
      <c r="BQ6775" s="143" t="s">
        <v>17560</v>
      </c>
    </row>
    <row r="6776" spans="15:69" x14ac:dyDescent="0.25">
      <c r="O6776" s="225" t="str">
        <f t="shared" si="1316"/>
        <v/>
      </c>
      <c r="BF6776" s="141">
        <v>23027</v>
      </c>
      <c r="BG6776" s="142" t="s">
        <v>8720</v>
      </c>
      <c r="BH6776" s="141" t="s">
        <v>180</v>
      </c>
      <c r="BI6776" s="141" t="s">
        <v>191</v>
      </c>
      <c r="BJ6776" s="141" t="s">
        <v>8712</v>
      </c>
      <c r="BK6776" s="141" t="s">
        <v>8713</v>
      </c>
      <c r="BL6776" s="141"/>
      <c r="BM6776" s="141">
        <v>46.79316</v>
      </c>
      <c r="BN6776" s="141">
        <v>-71.322100000000006</v>
      </c>
      <c r="BO6776" s="141">
        <v>1991</v>
      </c>
      <c r="BP6776" s="143" t="s">
        <v>24493</v>
      </c>
      <c r="BQ6776" s="143" t="s">
        <v>17560</v>
      </c>
    </row>
    <row r="6777" spans="15:69" x14ac:dyDescent="0.25">
      <c r="O6777" s="225" t="str">
        <f t="shared" si="1316"/>
        <v/>
      </c>
      <c r="BF6777" s="141">
        <v>23027</v>
      </c>
      <c r="BG6777" s="142" t="s">
        <v>8723</v>
      </c>
      <c r="BH6777" s="141" t="s">
        <v>180</v>
      </c>
      <c r="BI6777" s="141" t="s">
        <v>191</v>
      </c>
      <c r="BJ6777" s="141" t="s">
        <v>8715</v>
      </c>
      <c r="BK6777" s="141" t="s">
        <v>8716</v>
      </c>
      <c r="BL6777" s="141"/>
      <c r="BM6777" s="141">
        <v>46.79824</v>
      </c>
      <c r="BN6777" s="141">
        <v>-71.319829999999996</v>
      </c>
      <c r="BO6777" s="141">
        <v>1981</v>
      </c>
      <c r="BP6777" s="143" t="s">
        <v>24493</v>
      </c>
      <c r="BQ6777" s="143" t="s">
        <v>17560</v>
      </c>
    </row>
    <row r="6778" spans="15:69" x14ac:dyDescent="0.25">
      <c r="O6778" s="225" t="str">
        <f t="shared" si="1316"/>
        <v/>
      </c>
      <c r="BF6778" s="141">
        <v>23027</v>
      </c>
      <c r="BG6778" s="142" t="s">
        <v>8726</v>
      </c>
      <c r="BH6778" s="141" t="s">
        <v>180</v>
      </c>
      <c r="BI6778" s="141" t="s">
        <v>191</v>
      </c>
      <c r="BJ6778" s="141" t="s">
        <v>8718</v>
      </c>
      <c r="BK6778" s="141" t="s">
        <v>8719</v>
      </c>
      <c r="BL6778" s="141"/>
      <c r="BM6778" s="141">
        <v>46.799439999999997</v>
      </c>
      <c r="BN6778" s="141">
        <v>-71.324569999999994</v>
      </c>
      <c r="BO6778" s="141">
        <v>1980</v>
      </c>
      <c r="BP6778" s="143" t="s">
        <v>24493</v>
      </c>
      <c r="BQ6778" s="143" t="s">
        <v>17560</v>
      </c>
    </row>
    <row r="6779" spans="15:69" x14ac:dyDescent="0.25">
      <c r="O6779" s="225" t="str">
        <f t="shared" si="1316"/>
        <v/>
      </c>
      <c r="BF6779" s="141">
        <v>23027</v>
      </c>
      <c r="BG6779" s="142" t="s">
        <v>8729</v>
      </c>
      <c r="BH6779" s="141" t="s">
        <v>180</v>
      </c>
      <c r="BI6779" s="141" t="s">
        <v>191</v>
      </c>
      <c r="BJ6779" s="141" t="s">
        <v>8721</v>
      </c>
      <c r="BK6779" s="141" t="s">
        <v>8722</v>
      </c>
      <c r="BL6779" s="141"/>
      <c r="BM6779" s="141">
        <v>46.801169999999999</v>
      </c>
      <c r="BN6779" s="141">
        <v>-71.332989999999995</v>
      </c>
      <c r="BO6779" s="141">
        <v>1971</v>
      </c>
      <c r="BP6779" s="143" t="s">
        <v>24493</v>
      </c>
      <c r="BQ6779" s="143" t="s">
        <v>17560</v>
      </c>
    </row>
    <row r="6780" spans="15:69" x14ac:dyDescent="0.25">
      <c r="O6780" s="225" t="str">
        <f t="shared" si="1316"/>
        <v/>
      </c>
      <c r="BF6780" s="141">
        <v>23027</v>
      </c>
      <c r="BG6780" s="142" t="s">
        <v>8732</v>
      </c>
      <c r="BH6780" s="141" t="s">
        <v>180</v>
      </c>
      <c r="BI6780" s="141" t="s">
        <v>191</v>
      </c>
      <c r="BJ6780" s="141" t="s">
        <v>8724</v>
      </c>
      <c r="BK6780" s="141" t="s">
        <v>8725</v>
      </c>
      <c r="BL6780" s="141"/>
      <c r="BM6780" s="141">
        <v>46.811610000000002</v>
      </c>
      <c r="BN6780" s="141">
        <v>-71.317589999999996</v>
      </c>
      <c r="BO6780" s="141">
        <v>1973</v>
      </c>
      <c r="BP6780" s="143" t="s">
        <v>24493</v>
      </c>
      <c r="BQ6780" s="143" t="s">
        <v>17560</v>
      </c>
    </row>
    <row r="6781" spans="15:69" x14ac:dyDescent="0.25">
      <c r="O6781" s="225" t="str">
        <f t="shared" si="1316"/>
        <v/>
      </c>
      <c r="BF6781" s="141">
        <v>23027</v>
      </c>
      <c r="BG6781" s="142" t="s">
        <v>8735</v>
      </c>
      <c r="BH6781" s="141" t="s">
        <v>180</v>
      </c>
      <c r="BI6781" s="141" t="s">
        <v>191</v>
      </c>
      <c r="BJ6781" s="141" t="s">
        <v>8727</v>
      </c>
      <c r="BK6781" s="141" t="s">
        <v>8728</v>
      </c>
      <c r="BL6781" s="141"/>
      <c r="BM6781" s="141">
        <v>46.861139999999999</v>
      </c>
      <c r="BN6781" s="141">
        <v>-71.362700000000004</v>
      </c>
      <c r="BO6781" s="141">
        <v>1950</v>
      </c>
      <c r="BP6781" s="143" t="s">
        <v>24493</v>
      </c>
      <c r="BQ6781" s="143" t="s">
        <v>17560</v>
      </c>
    </row>
    <row r="6782" spans="15:69" x14ac:dyDescent="0.25">
      <c r="O6782" s="225" t="str">
        <f t="shared" si="1316"/>
        <v/>
      </c>
      <c r="BF6782" s="141">
        <v>23027</v>
      </c>
      <c r="BG6782" s="142" t="s">
        <v>8738</v>
      </c>
      <c r="BH6782" s="141" t="s">
        <v>180</v>
      </c>
      <c r="BI6782" s="141" t="s">
        <v>191</v>
      </c>
      <c r="BJ6782" s="141" t="s">
        <v>8730</v>
      </c>
      <c r="BK6782" s="141" t="s">
        <v>8731</v>
      </c>
      <c r="BL6782" s="141"/>
      <c r="BM6782" s="141">
        <v>46.855269999999997</v>
      </c>
      <c r="BN6782" s="141">
        <v>-71.38458</v>
      </c>
      <c r="BO6782" s="141">
        <v>1977</v>
      </c>
      <c r="BP6782" s="143" t="s">
        <v>24493</v>
      </c>
      <c r="BQ6782" s="143" t="s">
        <v>17560</v>
      </c>
    </row>
    <row r="6783" spans="15:69" x14ac:dyDescent="0.25">
      <c r="O6783" s="225" t="str">
        <f t="shared" si="1316"/>
        <v/>
      </c>
      <c r="BF6783" s="141">
        <v>23027</v>
      </c>
      <c r="BG6783" s="142" t="s">
        <v>8741</v>
      </c>
      <c r="BH6783" s="141" t="s">
        <v>180</v>
      </c>
      <c r="BI6783" s="141" t="s">
        <v>191</v>
      </c>
      <c r="BJ6783" s="141" t="s">
        <v>8733</v>
      </c>
      <c r="BK6783" s="141" t="s">
        <v>8734</v>
      </c>
      <c r="BL6783" s="141"/>
      <c r="BM6783" s="141">
        <v>46.764060000000001</v>
      </c>
      <c r="BN6783" s="141">
        <v>-71.357380000000006</v>
      </c>
      <c r="BO6783" s="141">
        <v>1973</v>
      </c>
      <c r="BP6783" s="143" t="s">
        <v>24493</v>
      </c>
      <c r="BQ6783" s="143" t="s">
        <v>17560</v>
      </c>
    </row>
    <row r="6784" spans="15:69" x14ac:dyDescent="0.25">
      <c r="O6784" s="225" t="str">
        <f t="shared" si="1316"/>
        <v/>
      </c>
      <c r="BF6784" s="141">
        <v>23027</v>
      </c>
      <c r="BG6784" s="142" t="s">
        <v>8744</v>
      </c>
      <c r="BH6784" s="141" t="s">
        <v>180</v>
      </c>
      <c r="BI6784" s="141" t="s">
        <v>191</v>
      </c>
      <c r="BJ6784" s="141" t="s">
        <v>8736</v>
      </c>
      <c r="BK6784" s="141" t="s">
        <v>8737</v>
      </c>
      <c r="BL6784" s="141"/>
      <c r="BM6784" s="141">
        <v>46.760060000000003</v>
      </c>
      <c r="BN6784" s="141">
        <v>-71.353589999999997</v>
      </c>
      <c r="BO6784" s="141">
        <v>1976</v>
      </c>
      <c r="BP6784" s="143" t="s">
        <v>24493</v>
      </c>
      <c r="BQ6784" s="143" t="s">
        <v>17560</v>
      </c>
    </row>
    <row r="6785" spans="15:69" x14ac:dyDescent="0.25">
      <c r="O6785" s="225" t="str">
        <f t="shared" si="1316"/>
        <v/>
      </c>
      <c r="BF6785" s="141">
        <v>23027</v>
      </c>
      <c r="BG6785" s="142" t="s">
        <v>8747</v>
      </c>
      <c r="BH6785" s="141" t="s">
        <v>180</v>
      </c>
      <c r="BI6785" s="141" t="s">
        <v>191</v>
      </c>
      <c r="BJ6785" s="141" t="s">
        <v>8739</v>
      </c>
      <c r="BK6785" s="141" t="s">
        <v>8740</v>
      </c>
      <c r="BL6785" s="141"/>
      <c r="BM6785" s="141">
        <v>46.752400000000002</v>
      </c>
      <c r="BN6785" s="141">
        <v>-71.346350000000001</v>
      </c>
      <c r="BO6785" s="141">
        <v>1971</v>
      </c>
      <c r="BP6785" s="143" t="s">
        <v>24493</v>
      </c>
      <c r="BQ6785" s="143" t="s">
        <v>17560</v>
      </c>
    </row>
    <row r="6786" spans="15:69" x14ac:dyDescent="0.25">
      <c r="O6786" s="225" t="str">
        <f t="shared" si="1316"/>
        <v/>
      </c>
      <c r="BF6786" s="141">
        <v>23027</v>
      </c>
      <c r="BG6786" s="142" t="s">
        <v>8750</v>
      </c>
      <c r="BH6786" s="141" t="s">
        <v>180</v>
      </c>
      <c r="BI6786" s="141" t="s">
        <v>191</v>
      </c>
      <c r="BJ6786" s="141" t="s">
        <v>8742</v>
      </c>
      <c r="BK6786" s="141" t="s">
        <v>8743</v>
      </c>
      <c r="BL6786" s="141"/>
      <c r="BM6786" s="141">
        <v>46.748510000000003</v>
      </c>
      <c r="BN6786" s="141">
        <v>-71.347399999999993</v>
      </c>
      <c r="BO6786" s="141">
        <v>1990</v>
      </c>
      <c r="BP6786" s="143" t="s">
        <v>24493</v>
      </c>
      <c r="BQ6786" s="143" t="s">
        <v>17560</v>
      </c>
    </row>
    <row r="6787" spans="15:69" x14ac:dyDescent="0.25">
      <c r="O6787" s="225" t="str">
        <f t="shared" si="1316"/>
        <v/>
      </c>
      <c r="BF6787" s="141">
        <v>23027</v>
      </c>
      <c r="BG6787" s="142" t="s">
        <v>8753</v>
      </c>
      <c r="BH6787" s="141" t="s">
        <v>180</v>
      </c>
      <c r="BI6787" s="141" t="s">
        <v>191</v>
      </c>
      <c r="BJ6787" s="141" t="s">
        <v>8745</v>
      </c>
      <c r="BK6787" s="141" t="s">
        <v>8746</v>
      </c>
      <c r="BL6787" s="141"/>
      <c r="BM6787" s="141">
        <v>46.74765</v>
      </c>
      <c r="BN6787" s="141">
        <v>-71.348990000000001</v>
      </c>
      <c r="BO6787" s="141">
        <v>1955</v>
      </c>
      <c r="BP6787" s="143" t="s">
        <v>24493</v>
      </c>
      <c r="BQ6787" s="143" t="s">
        <v>17560</v>
      </c>
    </row>
    <row r="6788" spans="15:69" x14ac:dyDescent="0.25">
      <c r="O6788" s="225" t="str">
        <f t="shared" si="1316"/>
        <v/>
      </c>
      <c r="BF6788" s="141">
        <v>23027</v>
      </c>
      <c r="BG6788" s="142" t="s">
        <v>8756</v>
      </c>
      <c r="BH6788" s="141" t="s">
        <v>180</v>
      </c>
      <c r="BI6788" s="141" t="s">
        <v>191</v>
      </c>
      <c r="BJ6788" s="141" t="s">
        <v>8748</v>
      </c>
      <c r="BK6788" s="141" t="s">
        <v>8749</v>
      </c>
      <c r="BL6788" s="141"/>
      <c r="BM6788" s="141">
        <v>46.74747</v>
      </c>
      <c r="BN6788" s="141">
        <v>-71.341520000000003</v>
      </c>
      <c r="BO6788" s="141">
        <v>1976</v>
      </c>
      <c r="BP6788" s="143" t="s">
        <v>24493</v>
      </c>
      <c r="BQ6788" s="143" t="s">
        <v>17560</v>
      </c>
    </row>
    <row r="6789" spans="15:69" x14ac:dyDescent="0.25">
      <c r="O6789" s="225" t="str">
        <f t="shared" si="1316"/>
        <v/>
      </c>
      <c r="BF6789" s="141">
        <v>23027</v>
      </c>
      <c r="BG6789" s="142" t="s">
        <v>8759</v>
      </c>
      <c r="BH6789" s="141" t="s">
        <v>180</v>
      </c>
      <c r="BI6789" s="141" t="s">
        <v>191</v>
      </c>
      <c r="BJ6789" s="141" t="s">
        <v>8751</v>
      </c>
      <c r="BK6789" s="141" t="s">
        <v>8752</v>
      </c>
      <c r="BL6789" s="141"/>
      <c r="BM6789" s="141">
        <v>46.746000000000002</v>
      </c>
      <c r="BN6789" s="141">
        <v>-71.347750000000005</v>
      </c>
      <c r="BO6789" s="141">
        <v>1966</v>
      </c>
      <c r="BP6789" s="143" t="s">
        <v>24493</v>
      </c>
      <c r="BQ6789" s="143" t="s">
        <v>17560</v>
      </c>
    </row>
    <row r="6790" spans="15:69" x14ac:dyDescent="0.25">
      <c r="O6790" s="225" t="str">
        <f t="shared" si="1316"/>
        <v/>
      </c>
      <c r="BF6790" s="141">
        <v>23027</v>
      </c>
      <c r="BG6790" s="142" t="s">
        <v>8762</v>
      </c>
      <c r="BH6790" s="141" t="s">
        <v>180</v>
      </c>
      <c r="BI6790" s="141" t="s">
        <v>191</v>
      </c>
      <c r="BJ6790" s="141" t="s">
        <v>8754</v>
      </c>
      <c r="BK6790" s="141" t="s">
        <v>8755</v>
      </c>
      <c r="BL6790" s="141"/>
      <c r="BM6790" s="141">
        <v>46.741199999999999</v>
      </c>
      <c r="BN6790" s="141">
        <v>-71.354129999999998</v>
      </c>
      <c r="BO6790" s="141">
        <v>2009</v>
      </c>
      <c r="BP6790" s="143" t="s">
        <v>24493</v>
      </c>
      <c r="BQ6790" s="143" t="s">
        <v>17560</v>
      </c>
    </row>
    <row r="6791" spans="15:69" x14ac:dyDescent="0.25">
      <c r="O6791" s="225" t="str">
        <f t="shared" si="1316"/>
        <v/>
      </c>
      <c r="BF6791" s="141">
        <v>23027</v>
      </c>
      <c r="BG6791" s="142" t="s">
        <v>8765</v>
      </c>
      <c r="BH6791" s="141" t="s">
        <v>180</v>
      </c>
      <c r="BI6791" s="141" t="s">
        <v>191</v>
      </c>
      <c r="BJ6791" s="141" t="s">
        <v>8757</v>
      </c>
      <c r="BK6791" s="141" t="s">
        <v>8758</v>
      </c>
      <c r="BL6791" s="141"/>
      <c r="BM6791" s="141">
        <v>46.736409999999999</v>
      </c>
      <c r="BN6791" s="141">
        <v>-71.363690000000005</v>
      </c>
      <c r="BO6791" s="141">
        <v>1979</v>
      </c>
      <c r="BP6791" s="143" t="s">
        <v>24493</v>
      </c>
      <c r="BQ6791" s="143" t="s">
        <v>17560</v>
      </c>
    </row>
    <row r="6792" spans="15:69" x14ac:dyDescent="0.25">
      <c r="O6792" s="225" t="str">
        <f t="shared" si="1316"/>
        <v/>
      </c>
      <c r="BF6792" s="141">
        <v>23027</v>
      </c>
      <c r="BG6792" s="142" t="s">
        <v>8768</v>
      </c>
      <c r="BH6792" s="141" t="s">
        <v>180</v>
      </c>
      <c r="BI6792" s="141" t="s">
        <v>191</v>
      </c>
      <c r="BJ6792" s="141" t="s">
        <v>8760</v>
      </c>
      <c r="BK6792" s="141" t="s">
        <v>8761</v>
      </c>
      <c r="BL6792" s="141"/>
      <c r="BM6792" s="141">
        <v>46.85107</v>
      </c>
      <c r="BN6792" s="141">
        <v>-71.349069999999998</v>
      </c>
      <c r="BO6792" s="141">
        <v>1989</v>
      </c>
      <c r="BP6792" s="143" t="s">
        <v>24493</v>
      </c>
      <c r="BQ6792" s="143" t="s">
        <v>17560</v>
      </c>
    </row>
    <row r="6793" spans="15:69" x14ac:dyDescent="0.25">
      <c r="O6793" s="225" t="str">
        <f t="shared" si="1316"/>
        <v/>
      </c>
      <c r="BF6793" s="141">
        <v>23027</v>
      </c>
      <c r="BG6793" s="142" t="s">
        <v>8771</v>
      </c>
      <c r="BH6793" s="141" t="s">
        <v>180</v>
      </c>
      <c r="BI6793" s="141" t="s">
        <v>191</v>
      </c>
      <c r="BJ6793" s="141" t="s">
        <v>8763</v>
      </c>
      <c r="BK6793" s="141" t="s">
        <v>8764</v>
      </c>
      <c r="BL6793" s="141"/>
      <c r="BM6793" s="141">
        <v>46.865020000000001</v>
      </c>
      <c r="BN6793" s="141">
        <v>-71.379369999999994</v>
      </c>
      <c r="BO6793" s="141">
        <v>1973</v>
      </c>
      <c r="BP6793" s="143" t="s">
        <v>24493</v>
      </c>
      <c r="BQ6793" s="143" t="s">
        <v>17560</v>
      </c>
    </row>
    <row r="6794" spans="15:69" x14ac:dyDescent="0.25">
      <c r="O6794" s="225" t="str">
        <f t="shared" si="1316"/>
        <v/>
      </c>
      <c r="BF6794" s="141">
        <v>23027</v>
      </c>
      <c r="BG6794" s="142" t="s">
        <v>8774</v>
      </c>
      <c r="BH6794" s="141" t="s">
        <v>180</v>
      </c>
      <c r="BI6794" s="141" t="s">
        <v>191</v>
      </c>
      <c r="BJ6794" s="141" t="s">
        <v>8766</v>
      </c>
      <c r="BK6794" s="141" t="s">
        <v>8767</v>
      </c>
      <c r="BL6794" s="141"/>
      <c r="BM6794" s="141">
        <v>46.866239999999998</v>
      </c>
      <c r="BN6794" s="141">
        <v>-71.320490000000007</v>
      </c>
      <c r="BO6794" s="141">
        <v>1990</v>
      </c>
      <c r="BP6794" s="143" t="s">
        <v>24493</v>
      </c>
      <c r="BQ6794" s="143" t="s">
        <v>17560</v>
      </c>
    </row>
    <row r="6795" spans="15:69" x14ac:dyDescent="0.25">
      <c r="O6795" s="225" t="str">
        <f t="shared" si="1316"/>
        <v/>
      </c>
      <c r="BF6795" s="141">
        <v>23027</v>
      </c>
      <c r="BG6795" s="142" t="s">
        <v>8777</v>
      </c>
      <c r="BH6795" s="141" t="s">
        <v>180</v>
      </c>
      <c r="BI6795" s="141" t="s">
        <v>191</v>
      </c>
      <c r="BJ6795" s="141" t="s">
        <v>8769</v>
      </c>
      <c r="BK6795" s="141" t="s">
        <v>8770</v>
      </c>
      <c r="BL6795" s="141"/>
      <c r="BM6795" s="141">
        <v>46.881360000000001</v>
      </c>
      <c r="BN6795" s="141">
        <v>-71.296229999999994</v>
      </c>
      <c r="BO6795" s="141">
        <v>1989</v>
      </c>
      <c r="BP6795" s="143" t="s">
        <v>24493</v>
      </c>
      <c r="BQ6795" s="143" t="s">
        <v>17560</v>
      </c>
    </row>
    <row r="6796" spans="15:69" x14ac:dyDescent="0.25">
      <c r="O6796" s="225" t="str">
        <f t="shared" si="1316"/>
        <v/>
      </c>
      <c r="BF6796" s="141">
        <v>23027</v>
      </c>
      <c r="BG6796" s="142" t="s">
        <v>8780</v>
      </c>
      <c r="BH6796" s="141" t="s">
        <v>180</v>
      </c>
      <c r="BI6796" s="141" t="s">
        <v>191</v>
      </c>
      <c r="BJ6796" s="141" t="s">
        <v>8772</v>
      </c>
      <c r="BK6796" s="141" t="s">
        <v>8773</v>
      </c>
      <c r="BL6796" s="141"/>
      <c r="BM6796" s="141">
        <v>46.901539999999997</v>
      </c>
      <c r="BN6796" s="141">
        <v>-71.364800000000002</v>
      </c>
      <c r="BO6796" s="141">
        <v>2003</v>
      </c>
      <c r="BP6796" s="143" t="s">
        <v>24493</v>
      </c>
      <c r="BQ6796" s="143" t="s">
        <v>17560</v>
      </c>
    </row>
    <row r="6797" spans="15:69" x14ac:dyDescent="0.25">
      <c r="O6797" s="225" t="str">
        <f t="shared" si="1316"/>
        <v/>
      </c>
      <c r="BF6797" s="141">
        <v>23027</v>
      </c>
      <c r="BG6797" s="142" t="s">
        <v>8783</v>
      </c>
      <c r="BH6797" s="141" t="s">
        <v>180</v>
      </c>
      <c r="BI6797" s="141" t="s">
        <v>191</v>
      </c>
      <c r="BJ6797" s="141" t="s">
        <v>8775</v>
      </c>
      <c r="BK6797" s="141" t="s">
        <v>8776</v>
      </c>
      <c r="BL6797" s="141"/>
      <c r="BM6797" s="141">
        <v>46.886620000000001</v>
      </c>
      <c r="BN6797" s="141">
        <v>-71.384370000000004</v>
      </c>
      <c r="BO6797" s="141">
        <v>2005</v>
      </c>
      <c r="BP6797" s="143" t="s">
        <v>24493</v>
      </c>
      <c r="BQ6797" s="143" t="s">
        <v>17560</v>
      </c>
    </row>
    <row r="6798" spans="15:69" x14ac:dyDescent="0.25">
      <c r="O6798" s="225" t="str">
        <f t="shared" ref="O6798:O6861" si="1317">IF(OR(B6798="",C6798="",G6798="",H6798="",I6798="",AND(J6798="",BW6798=FALSE),AND(K6798="",BX6798=FALSE),AND(L6798="",BY6798=FALSE),AND(M6798="",BZ6798=FALSE)),"",(IF(AND(100&gt;=CG6798,CG6798&gt;80),"A",IF(AND(80&gt;=CG6798,CG6798&gt;60),"B",IF(AND(60&gt;=CG6798,CG6798&gt;40),"C",IF(AND(40&gt;=CG6798,CG6798&gt;20),"D","E"))))))</f>
        <v/>
      </c>
      <c r="BF6798" s="141">
        <v>23027</v>
      </c>
      <c r="BG6798" s="142" t="s">
        <v>8786</v>
      </c>
      <c r="BH6798" s="141" t="s">
        <v>180</v>
      </c>
      <c r="BI6798" s="141" t="s">
        <v>191</v>
      </c>
      <c r="BJ6798" s="141" t="s">
        <v>8778</v>
      </c>
      <c r="BK6798" s="141" t="s">
        <v>8779</v>
      </c>
      <c r="BL6798" s="141"/>
      <c r="BM6798" s="141">
        <v>46.888249999999999</v>
      </c>
      <c r="BN6798" s="141">
        <v>-71.371020000000001</v>
      </c>
      <c r="BO6798" s="141">
        <v>1987</v>
      </c>
      <c r="BP6798" s="143" t="s">
        <v>24493</v>
      </c>
      <c r="BQ6798" s="143" t="s">
        <v>17560</v>
      </c>
    </row>
    <row r="6799" spans="15:69" x14ac:dyDescent="0.25">
      <c r="O6799" s="225" t="str">
        <f t="shared" si="1317"/>
        <v/>
      </c>
      <c r="BF6799" s="141">
        <v>23027</v>
      </c>
      <c r="BG6799" s="142" t="s">
        <v>8789</v>
      </c>
      <c r="BH6799" s="141" t="s">
        <v>180</v>
      </c>
      <c r="BI6799" s="141" t="s">
        <v>191</v>
      </c>
      <c r="BJ6799" s="141" t="s">
        <v>8781</v>
      </c>
      <c r="BK6799" s="141" t="s">
        <v>8782</v>
      </c>
      <c r="BL6799" s="141"/>
      <c r="BM6799" s="141">
        <v>46.920250000000003</v>
      </c>
      <c r="BN6799" s="141">
        <v>-71.386709999999994</v>
      </c>
      <c r="BO6799" s="141">
        <v>1955</v>
      </c>
      <c r="BP6799" s="143" t="s">
        <v>24493</v>
      </c>
      <c r="BQ6799" s="143" t="s">
        <v>17560</v>
      </c>
    </row>
    <row r="6800" spans="15:69" x14ac:dyDescent="0.25">
      <c r="O6800" s="225" t="str">
        <f t="shared" si="1317"/>
        <v/>
      </c>
      <c r="BF6800" s="141">
        <v>23027</v>
      </c>
      <c r="BG6800" s="142" t="s">
        <v>8792</v>
      </c>
      <c r="BH6800" s="141" t="s">
        <v>180</v>
      </c>
      <c r="BI6800" s="141" t="s">
        <v>191</v>
      </c>
      <c r="BJ6800" s="141" t="s">
        <v>8784</v>
      </c>
      <c r="BK6800" s="141" t="s">
        <v>8785</v>
      </c>
      <c r="BL6800" s="141"/>
      <c r="BM6800" s="141">
        <v>46.92597</v>
      </c>
      <c r="BN6800" s="141">
        <v>-71.372249999999994</v>
      </c>
      <c r="BO6800" s="141">
        <v>1998</v>
      </c>
      <c r="BP6800" s="143" t="s">
        <v>24493</v>
      </c>
      <c r="BQ6800" s="143" t="s">
        <v>17560</v>
      </c>
    </row>
    <row r="6801" spans="15:69" x14ac:dyDescent="0.25">
      <c r="O6801" s="225" t="str">
        <f t="shared" si="1317"/>
        <v/>
      </c>
      <c r="BF6801" s="141">
        <v>23027</v>
      </c>
      <c r="BG6801" s="142" t="s">
        <v>8795</v>
      </c>
      <c r="BH6801" s="141" t="s">
        <v>180</v>
      </c>
      <c r="BI6801" s="141" t="s">
        <v>191</v>
      </c>
      <c r="BJ6801" s="141" t="s">
        <v>8787</v>
      </c>
      <c r="BK6801" s="141" t="s">
        <v>8788</v>
      </c>
      <c r="BL6801" s="141"/>
      <c r="BM6801" s="141">
        <v>46.925739999999998</v>
      </c>
      <c r="BN6801" s="141">
        <v>-71.377939999999995</v>
      </c>
      <c r="BO6801" s="141">
        <v>1998</v>
      </c>
      <c r="BP6801" s="143" t="s">
        <v>24493</v>
      </c>
      <c r="BQ6801" s="143" t="s">
        <v>17560</v>
      </c>
    </row>
    <row r="6802" spans="15:69" x14ac:dyDescent="0.25">
      <c r="O6802" s="225" t="str">
        <f t="shared" si="1317"/>
        <v/>
      </c>
      <c r="BF6802" s="141">
        <v>23027</v>
      </c>
      <c r="BG6802" s="142" t="s">
        <v>8797</v>
      </c>
      <c r="BH6802" s="141" t="s">
        <v>180</v>
      </c>
      <c r="BI6802" s="141" t="s">
        <v>191</v>
      </c>
      <c r="BJ6802" s="141" t="s">
        <v>8790</v>
      </c>
      <c r="BK6802" s="141" t="s">
        <v>8791</v>
      </c>
      <c r="BL6802" s="141"/>
      <c r="BM6802" s="141">
        <v>46.753709999999998</v>
      </c>
      <c r="BN6802" s="141">
        <v>-71.384190000000004</v>
      </c>
      <c r="BO6802" s="141">
        <v>1991</v>
      </c>
      <c r="BP6802" s="143" t="s">
        <v>24493</v>
      </c>
      <c r="BQ6802" s="143" t="s">
        <v>17560</v>
      </c>
    </row>
    <row r="6803" spans="15:69" x14ac:dyDescent="0.25">
      <c r="O6803" s="225" t="str">
        <f t="shared" si="1317"/>
        <v/>
      </c>
      <c r="BF6803" s="141">
        <v>23027</v>
      </c>
      <c r="BG6803" s="142" t="s">
        <v>8800</v>
      </c>
      <c r="BH6803" s="141" t="s">
        <v>180</v>
      </c>
      <c r="BI6803" s="141" t="s">
        <v>191</v>
      </c>
      <c r="BJ6803" s="141" t="s">
        <v>8793</v>
      </c>
      <c r="BK6803" s="141" t="s">
        <v>8794</v>
      </c>
      <c r="BL6803" s="141"/>
      <c r="BM6803" s="141">
        <v>46.735469999999999</v>
      </c>
      <c r="BN6803" s="141">
        <v>-71.36985</v>
      </c>
      <c r="BO6803" s="141">
        <v>1989</v>
      </c>
      <c r="BP6803" s="143" t="s">
        <v>24493</v>
      </c>
      <c r="BQ6803" s="143" t="s">
        <v>17560</v>
      </c>
    </row>
    <row r="6804" spans="15:69" x14ac:dyDescent="0.25">
      <c r="O6804" s="225" t="str">
        <f t="shared" si="1317"/>
        <v/>
      </c>
      <c r="BF6804" s="141">
        <v>23027</v>
      </c>
      <c r="BG6804" s="142" t="s">
        <v>8803</v>
      </c>
      <c r="BH6804" s="141" t="s">
        <v>180</v>
      </c>
      <c r="BI6804" s="141" t="s">
        <v>191</v>
      </c>
      <c r="BJ6804" s="141" t="s">
        <v>7199</v>
      </c>
      <c r="BK6804" s="141" t="s">
        <v>8796</v>
      </c>
      <c r="BL6804" s="141"/>
      <c r="BM6804" s="141">
        <v>46.738939999999999</v>
      </c>
      <c r="BN6804" s="141">
        <v>-71.409300000000002</v>
      </c>
      <c r="BO6804" s="141">
        <v>1991</v>
      </c>
      <c r="BP6804" s="143" t="s">
        <v>24493</v>
      </c>
      <c r="BQ6804" s="143" t="s">
        <v>17560</v>
      </c>
    </row>
    <row r="6805" spans="15:69" x14ac:dyDescent="0.25">
      <c r="O6805" s="225" t="str">
        <f t="shared" si="1317"/>
        <v/>
      </c>
      <c r="BF6805" s="141">
        <v>23027</v>
      </c>
      <c r="BG6805" s="142" t="s">
        <v>8806</v>
      </c>
      <c r="BH6805" s="141" t="s">
        <v>180</v>
      </c>
      <c r="BI6805" s="141" t="s">
        <v>191</v>
      </c>
      <c r="BJ6805" s="141" t="s">
        <v>8798</v>
      </c>
      <c r="BK6805" s="141" t="s">
        <v>8799</v>
      </c>
      <c r="BL6805" s="141"/>
      <c r="BM6805" s="141">
        <v>46.734690000000001</v>
      </c>
      <c r="BN6805" s="141">
        <v>-71.447059999999993</v>
      </c>
      <c r="BO6805" s="141">
        <v>1989</v>
      </c>
      <c r="BP6805" s="143" t="s">
        <v>24493</v>
      </c>
      <c r="BQ6805" s="143" t="s">
        <v>17560</v>
      </c>
    </row>
    <row r="6806" spans="15:69" x14ac:dyDescent="0.25">
      <c r="O6806" s="225" t="str">
        <f t="shared" si="1317"/>
        <v/>
      </c>
      <c r="BF6806" s="141">
        <v>23027</v>
      </c>
      <c r="BG6806" s="142" t="s">
        <v>8809</v>
      </c>
      <c r="BH6806" s="141" t="s">
        <v>180</v>
      </c>
      <c r="BI6806" s="141" t="s">
        <v>191</v>
      </c>
      <c r="BJ6806" s="141" t="s">
        <v>8801</v>
      </c>
      <c r="BK6806" s="141" t="s">
        <v>8802</v>
      </c>
      <c r="BL6806" s="141"/>
      <c r="BM6806" s="141">
        <v>46.733069999999998</v>
      </c>
      <c r="BN6806" s="141">
        <v>-71.461969999999994</v>
      </c>
      <c r="BO6806" s="141">
        <v>1976</v>
      </c>
      <c r="BP6806" s="143" t="s">
        <v>24493</v>
      </c>
      <c r="BQ6806" s="143" t="s">
        <v>17560</v>
      </c>
    </row>
    <row r="6807" spans="15:69" x14ac:dyDescent="0.25">
      <c r="O6807" s="225" t="str">
        <f t="shared" si="1317"/>
        <v/>
      </c>
      <c r="BF6807" s="141">
        <v>23027</v>
      </c>
      <c r="BG6807" s="142" t="s">
        <v>8812</v>
      </c>
      <c r="BH6807" s="141" t="s">
        <v>180</v>
      </c>
      <c r="BI6807" s="141" t="s">
        <v>191</v>
      </c>
      <c r="BJ6807" s="141" t="s">
        <v>8804</v>
      </c>
      <c r="BK6807" s="141" t="s">
        <v>8805</v>
      </c>
      <c r="BL6807" s="141"/>
      <c r="BM6807" s="141">
        <v>46.736809999999998</v>
      </c>
      <c r="BN6807" s="141">
        <v>-71.467560000000006</v>
      </c>
      <c r="BO6807" s="141">
        <v>1993</v>
      </c>
      <c r="BP6807" s="143" t="s">
        <v>24493</v>
      </c>
      <c r="BQ6807" s="143" t="s">
        <v>17560</v>
      </c>
    </row>
    <row r="6808" spans="15:69" x14ac:dyDescent="0.25">
      <c r="O6808" s="225" t="str">
        <f t="shared" si="1317"/>
        <v/>
      </c>
      <c r="BF6808" s="141">
        <v>23027</v>
      </c>
      <c r="BG6808" s="142" t="s">
        <v>8815</v>
      </c>
      <c r="BH6808" s="141" t="s">
        <v>180</v>
      </c>
      <c r="BI6808" s="141" t="s">
        <v>191</v>
      </c>
      <c r="BJ6808" s="141" t="s">
        <v>8807</v>
      </c>
      <c r="BK6808" s="141" t="s">
        <v>8808</v>
      </c>
      <c r="BL6808" s="141"/>
      <c r="BM6808" s="141">
        <v>46.734999999999999</v>
      </c>
      <c r="BN6808" s="141">
        <v>-71.443179999999998</v>
      </c>
      <c r="BO6808" s="141">
        <v>2008</v>
      </c>
      <c r="BP6808" s="143" t="s">
        <v>24493</v>
      </c>
      <c r="BQ6808" s="143" t="s">
        <v>17560</v>
      </c>
    </row>
    <row r="6809" spans="15:69" x14ac:dyDescent="0.25">
      <c r="O6809" s="225" t="str">
        <f t="shared" si="1317"/>
        <v/>
      </c>
      <c r="BF6809" s="141">
        <v>23027</v>
      </c>
      <c r="BG6809" s="142" t="s">
        <v>8818</v>
      </c>
      <c r="BH6809" s="141" t="s">
        <v>180</v>
      </c>
      <c r="BI6809" s="141" t="s">
        <v>191</v>
      </c>
      <c r="BJ6809" s="141" t="s">
        <v>8810</v>
      </c>
      <c r="BK6809" s="141" t="s">
        <v>8811</v>
      </c>
      <c r="BL6809" s="141"/>
      <c r="BM6809" s="141">
        <v>46.849559999999997</v>
      </c>
      <c r="BN6809" s="141">
        <v>-71.404889999999995</v>
      </c>
      <c r="BO6809" s="141">
        <v>1988</v>
      </c>
      <c r="BP6809" s="143" t="s">
        <v>24493</v>
      </c>
      <c r="BQ6809" s="143" t="s">
        <v>17560</v>
      </c>
    </row>
    <row r="6810" spans="15:69" x14ac:dyDescent="0.25">
      <c r="O6810" s="225" t="str">
        <f t="shared" si="1317"/>
        <v/>
      </c>
      <c r="BF6810" s="141">
        <v>23027</v>
      </c>
      <c r="BG6810" s="142" t="s">
        <v>8821</v>
      </c>
      <c r="BH6810" s="141" t="s">
        <v>180</v>
      </c>
      <c r="BI6810" s="141" t="s">
        <v>191</v>
      </c>
      <c r="BJ6810" s="141" t="s">
        <v>8813</v>
      </c>
      <c r="BK6810" s="141" t="s">
        <v>8814</v>
      </c>
      <c r="BL6810" s="141"/>
      <c r="BM6810" s="141">
        <v>46.860720000000001</v>
      </c>
      <c r="BN6810" s="141">
        <v>-71.400000000000006</v>
      </c>
      <c r="BO6810" s="141">
        <v>1975</v>
      </c>
      <c r="BP6810" s="143" t="s">
        <v>24493</v>
      </c>
      <c r="BQ6810" s="143" t="s">
        <v>17560</v>
      </c>
    </row>
    <row r="6811" spans="15:69" x14ac:dyDescent="0.25">
      <c r="O6811" s="225" t="str">
        <f t="shared" si="1317"/>
        <v/>
      </c>
      <c r="BF6811" s="141">
        <v>23027</v>
      </c>
      <c r="BG6811" s="142" t="s">
        <v>8824</v>
      </c>
      <c r="BH6811" s="141" t="s">
        <v>180</v>
      </c>
      <c r="BI6811" s="141" t="s">
        <v>191</v>
      </c>
      <c r="BJ6811" s="141" t="s">
        <v>8816</v>
      </c>
      <c r="BK6811" s="141" t="s">
        <v>8817</v>
      </c>
      <c r="BL6811" s="141"/>
      <c r="BM6811" s="141">
        <v>46.837049999999998</v>
      </c>
      <c r="BN6811" s="141">
        <v>-71.437799999999996</v>
      </c>
      <c r="BO6811" s="141">
        <v>2013</v>
      </c>
      <c r="BP6811" s="143" t="s">
        <v>24493</v>
      </c>
      <c r="BQ6811" s="143" t="s">
        <v>17560</v>
      </c>
    </row>
    <row r="6812" spans="15:69" x14ac:dyDescent="0.25">
      <c r="O6812" s="225" t="str">
        <f t="shared" si="1317"/>
        <v/>
      </c>
      <c r="BF6812" s="141">
        <v>23027</v>
      </c>
      <c r="BG6812" s="142" t="s">
        <v>8827</v>
      </c>
      <c r="BH6812" s="141" t="s">
        <v>180</v>
      </c>
      <c r="BI6812" s="141" t="s">
        <v>191</v>
      </c>
      <c r="BJ6812" s="141" t="s">
        <v>8819</v>
      </c>
      <c r="BK6812" s="141" t="s">
        <v>8820</v>
      </c>
      <c r="BL6812" s="141"/>
      <c r="BM6812" s="141">
        <v>46.835979999999999</v>
      </c>
      <c r="BN6812" s="141">
        <v>-71.441360000000003</v>
      </c>
      <c r="BO6812" s="141">
        <v>1988</v>
      </c>
      <c r="BP6812" s="143" t="s">
        <v>24493</v>
      </c>
      <c r="BQ6812" s="143" t="s">
        <v>17560</v>
      </c>
    </row>
    <row r="6813" spans="15:69" x14ac:dyDescent="0.25">
      <c r="O6813" s="225" t="str">
        <f t="shared" si="1317"/>
        <v/>
      </c>
      <c r="BF6813" s="141">
        <v>23027</v>
      </c>
      <c r="BG6813" s="142" t="s">
        <v>8830</v>
      </c>
      <c r="BH6813" s="141" t="s">
        <v>180</v>
      </c>
      <c r="BI6813" s="141" t="s">
        <v>191</v>
      </c>
      <c r="BJ6813" s="141" t="s">
        <v>8822</v>
      </c>
      <c r="BK6813" s="141" t="s">
        <v>8823</v>
      </c>
      <c r="BL6813" s="141"/>
      <c r="BM6813" s="141">
        <v>46.827440000000003</v>
      </c>
      <c r="BN6813" s="141">
        <v>-71.453490000000002</v>
      </c>
      <c r="BO6813" s="141">
        <v>1986</v>
      </c>
      <c r="BP6813" s="143" t="s">
        <v>24493</v>
      </c>
      <c r="BQ6813" s="143" t="s">
        <v>17560</v>
      </c>
    </row>
    <row r="6814" spans="15:69" x14ac:dyDescent="0.25">
      <c r="O6814" s="225" t="str">
        <f t="shared" si="1317"/>
        <v/>
      </c>
      <c r="BF6814" s="141">
        <v>23027</v>
      </c>
      <c r="BG6814" s="142" t="s">
        <v>8833</v>
      </c>
      <c r="BH6814" s="141" t="s">
        <v>180</v>
      </c>
      <c r="BI6814" s="141" t="s">
        <v>191</v>
      </c>
      <c r="BJ6814" s="141" t="s">
        <v>8825</v>
      </c>
      <c r="BK6814" s="141" t="s">
        <v>8826</v>
      </c>
      <c r="BL6814" s="141"/>
      <c r="BM6814" s="141">
        <v>46.873690000000003</v>
      </c>
      <c r="BN6814" s="141">
        <v>-71.448779999999999</v>
      </c>
      <c r="BO6814" s="141">
        <v>1968</v>
      </c>
      <c r="BP6814" s="143" t="s">
        <v>24493</v>
      </c>
      <c r="BQ6814" s="143" t="s">
        <v>17560</v>
      </c>
    </row>
    <row r="6815" spans="15:69" x14ac:dyDescent="0.25">
      <c r="O6815" s="225" t="str">
        <f t="shared" si="1317"/>
        <v/>
      </c>
      <c r="BF6815" s="141">
        <v>23027</v>
      </c>
      <c r="BG6815" s="142" t="s">
        <v>8836</v>
      </c>
      <c r="BH6815" s="141" t="s">
        <v>180</v>
      </c>
      <c r="BI6815" s="141" t="s">
        <v>191</v>
      </c>
      <c r="BJ6815" s="141" t="s">
        <v>8828</v>
      </c>
      <c r="BK6815" s="141" t="s">
        <v>8829</v>
      </c>
      <c r="BL6815" s="141"/>
      <c r="BM6815" s="141">
        <v>46.875729999999997</v>
      </c>
      <c r="BN6815" s="141">
        <v>-71.460400000000007</v>
      </c>
      <c r="BO6815" s="141">
        <v>1966</v>
      </c>
      <c r="BP6815" s="143" t="s">
        <v>24493</v>
      </c>
      <c r="BQ6815" s="143" t="s">
        <v>17560</v>
      </c>
    </row>
    <row r="6816" spans="15:69" x14ac:dyDescent="0.25">
      <c r="O6816" s="225" t="str">
        <f t="shared" si="1317"/>
        <v/>
      </c>
      <c r="BF6816" s="141">
        <v>23027</v>
      </c>
      <c r="BG6816" s="142" t="s">
        <v>8839</v>
      </c>
      <c r="BH6816" s="141" t="s">
        <v>180</v>
      </c>
      <c r="BI6816" s="141" t="s">
        <v>191</v>
      </c>
      <c r="BJ6816" s="141" t="s">
        <v>8831</v>
      </c>
      <c r="BK6816" s="141" t="s">
        <v>8832</v>
      </c>
      <c r="BL6816" s="141"/>
      <c r="BM6816" s="141">
        <v>46.90354</v>
      </c>
      <c r="BN6816" s="141">
        <v>-71.353149999999999</v>
      </c>
      <c r="BO6816" s="141">
        <v>2007</v>
      </c>
      <c r="BP6816" s="143" t="s">
        <v>24493</v>
      </c>
      <c r="BQ6816" s="143" t="s">
        <v>17560</v>
      </c>
    </row>
    <row r="6817" spans="15:69" x14ac:dyDescent="0.25">
      <c r="O6817" s="225" t="str">
        <f t="shared" si="1317"/>
        <v/>
      </c>
      <c r="BF6817" s="141">
        <v>23027</v>
      </c>
      <c r="BG6817" s="142" t="s">
        <v>8842</v>
      </c>
      <c r="BH6817" s="141" t="s">
        <v>180</v>
      </c>
      <c r="BI6817" s="141" t="s">
        <v>191</v>
      </c>
      <c r="BJ6817" s="141" t="s">
        <v>8834</v>
      </c>
      <c r="BK6817" s="141" t="s">
        <v>8835</v>
      </c>
      <c r="BL6817" s="141"/>
      <c r="BM6817" s="141">
        <v>46.756230000000002</v>
      </c>
      <c r="BN6817" s="141">
        <v>-71.272720000000007</v>
      </c>
      <c r="BO6817" s="141">
        <v>1952</v>
      </c>
      <c r="BP6817" s="143" t="s">
        <v>24493</v>
      </c>
      <c r="BQ6817" s="143" t="s">
        <v>17560</v>
      </c>
    </row>
    <row r="6818" spans="15:69" x14ac:dyDescent="0.25">
      <c r="O6818" s="225" t="str">
        <f t="shared" si="1317"/>
        <v/>
      </c>
      <c r="BF6818" s="141">
        <v>23027</v>
      </c>
      <c r="BG6818" s="142" t="s">
        <v>8844</v>
      </c>
      <c r="BH6818" s="141" t="s">
        <v>180</v>
      </c>
      <c r="BI6818" s="141" t="s">
        <v>191</v>
      </c>
      <c r="BJ6818" s="141" t="s">
        <v>8837</v>
      </c>
      <c r="BK6818" s="141" t="s">
        <v>8838</v>
      </c>
      <c r="BL6818" s="141"/>
      <c r="BM6818" s="141">
        <v>46.735880000000002</v>
      </c>
      <c r="BN6818" s="141">
        <v>-71.445859999999996</v>
      </c>
      <c r="BO6818" s="141">
        <v>2009</v>
      </c>
      <c r="BP6818" s="143" t="s">
        <v>24493</v>
      </c>
      <c r="BQ6818" s="143" t="s">
        <v>17560</v>
      </c>
    </row>
    <row r="6819" spans="15:69" x14ac:dyDescent="0.25">
      <c r="O6819" s="225" t="str">
        <f t="shared" si="1317"/>
        <v/>
      </c>
      <c r="BF6819" s="141">
        <v>23027</v>
      </c>
      <c r="BG6819" s="142" t="s">
        <v>8847</v>
      </c>
      <c r="BH6819" s="141" t="s">
        <v>180</v>
      </c>
      <c r="BI6819" s="141" t="s">
        <v>191</v>
      </c>
      <c r="BJ6819" s="141" t="s">
        <v>8840</v>
      </c>
      <c r="BK6819" s="141" t="s">
        <v>8841</v>
      </c>
      <c r="BL6819" s="141"/>
      <c r="BM6819" s="141">
        <v>46.921460000000003</v>
      </c>
      <c r="BN6819" s="141">
        <v>-71.363690000000005</v>
      </c>
      <c r="BO6819" s="141">
        <v>2011</v>
      </c>
      <c r="BP6819" s="143" t="s">
        <v>24493</v>
      </c>
      <c r="BQ6819" s="143" t="s">
        <v>17560</v>
      </c>
    </row>
    <row r="6820" spans="15:69" x14ac:dyDescent="0.25">
      <c r="O6820" s="225" t="str">
        <f t="shared" si="1317"/>
        <v/>
      </c>
      <c r="BF6820" s="141">
        <v>23027</v>
      </c>
      <c r="BG6820" s="142" t="s">
        <v>8850</v>
      </c>
      <c r="BH6820" s="141" t="s">
        <v>180</v>
      </c>
      <c r="BI6820" s="141" t="s">
        <v>191</v>
      </c>
      <c r="BJ6820" s="141" t="s">
        <v>6916</v>
      </c>
      <c r="BK6820" s="141" t="s">
        <v>8843</v>
      </c>
      <c r="BL6820" s="141"/>
      <c r="BM6820" s="141">
        <v>46.752249999999997</v>
      </c>
      <c r="BN6820" s="141">
        <v>-71.281369999999995</v>
      </c>
      <c r="BO6820" s="141">
        <v>2012</v>
      </c>
      <c r="BP6820" s="143" t="s">
        <v>24493</v>
      </c>
      <c r="BQ6820" s="143" t="s">
        <v>17560</v>
      </c>
    </row>
    <row r="6821" spans="15:69" x14ac:dyDescent="0.25">
      <c r="O6821" s="225" t="str">
        <f t="shared" si="1317"/>
        <v/>
      </c>
      <c r="BF6821" s="141">
        <v>23027</v>
      </c>
      <c r="BG6821" s="142" t="s">
        <v>8853</v>
      </c>
      <c r="BH6821" s="141" t="s">
        <v>180</v>
      </c>
      <c r="BI6821" s="141" t="s">
        <v>191</v>
      </c>
      <c r="BJ6821" s="141" t="s">
        <v>8845</v>
      </c>
      <c r="BK6821" s="141" t="s">
        <v>8846</v>
      </c>
      <c r="BL6821" s="141"/>
      <c r="BM6821" s="141">
        <v>46.742049999999999</v>
      </c>
      <c r="BN6821" s="141">
        <v>-71.402150000000006</v>
      </c>
      <c r="BO6821" s="141">
        <v>2012</v>
      </c>
      <c r="BP6821" s="143" t="s">
        <v>24493</v>
      </c>
      <c r="BQ6821" s="143" t="s">
        <v>17560</v>
      </c>
    </row>
    <row r="6822" spans="15:69" x14ac:dyDescent="0.25">
      <c r="O6822" s="225" t="str">
        <f t="shared" si="1317"/>
        <v/>
      </c>
      <c r="BF6822" s="141">
        <v>23027</v>
      </c>
      <c r="BG6822" s="142" t="s">
        <v>8856</v>
      </c>
      <c r="BH6822" s="141" t="s">
        <v>180</v>
      </c>
      <c r="BI6822" s="141" t="s">
        <v>191</v>
      </c>
      <c r="BJ6822" s="141" t="s">
        <v>8848</v>
      </c>
      <c r="BK6822" s="141" t="s">
        <v>8849</v>
      </c>
      <c r="BL6822" s="141"/>
      <c r="BM6822" s="141">
        <v>46.746310000000001</v>
      </c>
      <c r="BN6822" s="141">
        <v>-71.397980000000004</v>
      </c>
      <c r="BO6822" s="141">
        <v>2012</v>
      </c>
      <c r="BP6822" s="143" t="s">
        <v>24493</v>
      </c>
      <c r="BQ6822" s="143" t="s">
        <v>17560</v>
      </c>
    </row>
    <row r="6823" spans="15:69" x14ac:dyDescent="0.25">
      <c r="O6823" s="225" t="str">
        <f t="shared" si="1317"/>
        <v/>
      </c>
      <c r="BF6823" s="141">
        <v>23027</v>
      </c>
      <c r="BG6823" s="142" t="s">
        <v>8859</v>
      </c>
      <c r="BH6823" s="141" t="s">
        <v>180</v>
      </c>
      <c r="BI6823" s="141" t="s">
        <v>191</v>
      </c>
      <c r="BJ6823" s="141" t="s">
        <v>8851</v>
      </c>
      <c r="BK6823" s="141" t="s">
        <v>8852</v>
      </c>
      <c r="BL6823" s="141"/>
      <c r="BM6823" s="141">
        <v>46.752699999999997</v>
      </c>
      <c r="BN6823" s="141">
        <v>-71.393590000000003</v>
      </c>
      <c r="BO6823" s="141">
        <v>1991</v>
      </c>
      <c r="BP6823" s="143" t="s">
        <v>24493</v>
      </c>
      <c r="BQ6823" s="143" t="s">
        <v>17560</v>
      </c>
    </row>
    <row r="6824" spans="15:69" x14ac:dyDescent="0.25">
      <c r="O6824" s="225" t="str">
        <f t="shared" si="1317"/>
        <v/>
      </c>
      <c r="BF6824" s="141">
        <v>23027</v>
      </c>
      <c r="BG6824" s="142" t="s">
        <v>8861</v>
      </c>
      <c r="BH6824" s="141" t="s">
        <v>180</v>
      </c>
      <c r="BI6824" s="141" t="s">
        <v>191</v>
      </c>
      <c r="BJ6824" s="141" t="s">
        <v>8854</v>
      </c>
      <c r="BK6824" s="141" t="s">
        <v>8855</v>
      </c>
      <c r="BL6824" s="141"/>
      <c r="BM6824" s="141">
        <v>46.740270000000002</v>
      </c>
      <c r="BN6824" s="141">
        <v>-71.476370000000003</v>
      </c>
      <c r="BO6824" s="141">
        <v>2012</v>
      </c>
      <c r="BP6824" s="143" t="s">
        <v>24493</v>
      </c>
      <c r="BQ6824" s="143" t="s">
        <v>17560</v>
      </c>
    </row>
    <row r="6825" spans="15:69" x14ac:dyDescent="0.25">
      <c r="O6825" s="225" t="str">
        <f t="shared" si="1317"/>
        <v/>
      </c>
      <c r="BF6825" s="141">
        <v>23027</v>
      </c>
      <c r="BG6825" s="142" t="s">
        <v>8864</v>
      </c>
      <c r="BH6825" s="141" t="s">
        <v>180</v>
      </c>
      <c r="BI6825" s="141" t="s">
        <v>191</v>
      </c>
      <c r="BJ6825" s="141" t="s">
        <v>8857</v>
      </c>
      <c r="BK6825" s="141" t="s">
        <v>8858</v>
      </c>
      <c r="BL6825" s="141"/>
      <c r="BM6825" s="141">
        <v>46.838450000000002</v>
      </c>
      <c r="BN6825" s="141">
        <v>-71.197230000000005</v>
      </c>
      <c r="BO6825" s="141">
        <v>1978</v>
      </c>
      <c r="BP6825" s="143" t="s">
        <v>24493</v>
      </c>
      <c r="BQ6825" s="143" t="s">
        <v>17560</v>
      </c>
    </row>
    <row r="6826" spans="15:69" x14ac:dyDescent="0.25">
      <c r="O6826" s="225" t="str">
        <f t="shared" si="1317"/>
        <v/>
      </c>
      <c r="BF6826" s="141">
        <v>23027</v>
      </c>
      <c r="BG6826" s="142" t="s">
        <v>8867</v>
      </c>
      <c r="BH6826" s="141" t="s">
        <v>180</v>
      </c>
      <c r="BI6826" s="141" t="s">
        <v>191</v>
      </c>
      <c r="BJ6826" s="141" t="s">
        <v>7342</v>
      </c>
      <c r="BK6826" s="141" t="s">
        <v>8860</v>
      </c>
      <c r="BL6826" s="141"/>
      <c r="BM6826" s="141">
        <v>46.851840000000003</v>
      </c>
      <c r="BN6826" s="141">
        <v>-71.193190000000001</v>
      </c>
      <c r="BO6826" s="141">
        <v>1960</v>
      </c>
      <c r="BP6826" s="143" t="s">
        <v>24493</v>
      </c>
      <c r="BQ6826" s="143" t="s">
        <v>17560</v>
      </c>
    </row>
    <row r="6827" spans="15:69" x14ac:dyDescent="0.25">
      <c r="O6827" s="225" t="str">
        <f t="shared" si="1317"/>
        <v/>
      </c>
      <c r="BF6827" s="141">
        <v>23027</v>
      </c>
      <c r="BG6827" s="142" t="s">
        <v>8870</v>
      </c>
      <c r="BH6827" s="141" t="s">
        <v>180</v>
      </c>
      <c r="BI6827" s="141" t="s">
        <v>191</v>
      </c>
      <c r="BJ6827" s="141" t="s">
        <v>8862</v>
      </c>
      <c r="BK6827" s="141" t="s">
        <v>8863</v>
      </c>
      <c r="BL6827" s="141"/>
      <c r="BM6827" s="141">
        <v>46.854230000000001</v>
      </c>
      <c r="BN6827" s="141">
        <v>-71.187259999999995</v>
      </c>
      <c r="BO6827" s="141">
        <v>1978</v>
      </c>
      <c r="BP6827" s="143" t="s">
        <v>24493</v>
      </c>
      <c r="BQ6827" s="143" t="s">
        <v>17560</v>
      </c>
    </row>
    <row r="6828" spans="15:69" x14ac:dyDescent="0.25">
      <c r="O6828" s="225" t="str">
        <f t="shared" si="1317"/>
        <v/>
      </c>
      <c r="BF6828" s="141">
        <v>23027</v>
      </c>
      <c r="BG6828" s="142" t="s">
        <v>8873</v>
      </c>
      <c r="BH6828" s="141" t="s">
        <v>180</v>
      </c>
      <c r="BI6828" s="141" t="s">
        <v>191</v>
      </c>
      <c r="BJ6828" s="141" t="s">
        <v>8865</v>
      </c>
      <c r="BK6828" s="141" t="s">
        <v>8866</v>
      </c>
      <c r="BL6828" s="141"/>
      <c r="BM6828" s="141">
        <v>46.854509999999998</v>
      </c>
      <c r="BN6828" s="141">
        <v>-71.200119999999998</v>
      </c>
      <c r="BO6828" s="141">
        <v>1993</v>
      </c>
      <c r="BP6828" s="143" t="s">
        <v>24493</v>
      </c>
      <c r="BQ6828" s="143" t="s">
        <v>17560</v>
      </c>
    </row>
    <row r="6829" spans="15:69" x14ac:dyDescent="0.25">
      <c r="O6829" s="225" t="str">
        <f t="shared" si="1317"/>
        <v/>
      </c>
      <c r="BF6829" s="141">
        <v>23027</v>
      </c>
      <c r="BG6829" s="142" t="s">
        <v>8876</v>
      </c>
      <c r="BH6829" s="141" t="s">
        <v>180</v>
      </c>
      <c r="BI6829" s="141" t="s">
        <v>191</v>
      </c>
      <c r="BJ6829" s="141" t="s">
        <v>8868</v>
      </c>
      <c r="BK6829" s="141" t="s">
        <v>8869</v>
      </c>
      <c r="BL6829" s="141"/>
      <c r="BM6829" s="141">
        <v>46.862659999999998</v>
      </c>
      <c r="BN6829" s="141">
        <v>-71.201899999999995</v>
      </c>
      <c r="BO6829" s="141">
        <v>1963</v>
      </c>
      <c r="BP6829" s="143" t="s">
        <v>24493</v>
      </c>
      <c r="BQ6829" s="143" t="s">
        <v>17560</v>
      </c>
    </row>
    <row r="6830" spans="15:69" x14ac:dyDescent="0.25">
      <c r="O6830" s="225" t="str">
        <f t="shared" si="1317"/>
        <v/>
      </c>
      <c r="BF6830" s="141">
        <v>23027</v>
      </c>
      <c r="BG6830" s="142" t="s">
        <v>8878</v>
      </c>
      <c r="BH6830" s="141" t="s">
        <v>180</v>
      </c>
      <c r="BI6830" s="141" t="s">
        <v>191</v>
      </c>
      <c r="BJ6830" s="141" t="s">
        <v>8871</v>
      </c>
      <c r="BK6830" s="141" t="s">
        <v>8872</v>
      </c>
      <c r="BL6830" s="141"/>
      <c r="BM6830" s="141">
        <v>46.864559999999997</v>
      </c>
      <c r="BN6830" s="141">
        <v>-71.849999999999994</v>
      </c>
      <c r="BO6830" s="141">
        <v>1975</v>
      </c>
      <c r="BP6830" s="143" t="s">
        <v>24493</v>
      </c>
      <c r="BQ6830" s="143" t="s">
        <v>17560</v>
      </c>
    </row>
    <row r="6831" spans="15:69" x14ac:dyDescent="0.25">
      <c r="O6831" s="225" t="str">
        <f t="shared" si="1317"/>
        <v/>
      </c>
      <c r="BF6831" s="141">
        <v>23027</v>
      </c>
      <c r="BG6831" s="142" t="s">
        <v>8881</v>
      </c>
      <c r="BH6831" s="141" t="s">
        <v>180</v>
      </c>
      <c r="BI6831" s="141" t="s">
        <v>191</v>
      </c>
      <c r="BJ6831" s="141" t="s">
        <v>8874</v>
      </c>
      <c r="BK6831" s="141" t="s">
        <v>8875</v>
      </c>
      <c r="BL6831" s="141"/>
      <c r="BM6831" s="141">
        <v>46.902839999999998</v>
      </c>
      <c r="BN6831" s="141">
        <v>-71.175430000000006</v>
      </c>
      <c r="BO6831" s="141">
        <v>1990</v>
      </c>
      <c r="BP6831" s="143" t="s">
        <v>24493</v>
      </c>
      <c r="BQ6831" s="143" t="s">
        <v>17560</v>
      </c>
    </row>
    <row r="6832" spans="15:69" x14ac:dyDescent="0.25">
      <c r="O6832" s="225" t="str">
        <f t="shared" si="1317"/>
        <v/>
      </c>
      <c r="BF6832" s="141">
        <v>23027</v>
      </c>
      <c r="BG6832" s="142" t="s">
        <v>8884</v>
      </c>
      <c r="BH6832" s="141" t="s">
        <v>180</v>
      </c>
      <c r="BI6832" s="141" t="s">
        <v>191</v>
      </c>
      <c r="BJ6832" s="141"/>
      <c r="BK6832" s="141" t="s">
        <v>8877</v>
      </c>
      <c r="BL6832" s="141"/>
      <c r="BM6832" s="141">
        <v>46.920209999999997</v>
      </c>
      <c r="BN6832" s="141">
        <v>-71.187399999999997</v>
      </c>
      <c r="BO6832" s="141">
        <v>1986</v>
      </c>
      <c r="BP6832" s="143" t="s">
        <v>24493</v>
      </c>
      <c r="BQ6832" s="143" t="s">
        <v>17560</v>
      </c>
    </row>
    <row r="6833" spans="15:69" x14ac:dyDescent="0.25">
      <c r="O6833" s="225" t="str">
        <f t="shared" si="1317"/>
        <v/>
      </c>
      <c r="BF6833" s="141">
        <v>23027</v>
      </c>
      <c r="BG6833" s="142" t="s">
        <v>8887</v>
      </c>
      <c r="BH6833" s="141" t="s">
        <v>180</v>
      </c>
      <c r="BI6833" s="141" t="s">
        <v>191</v>
      </c>
      <c r="BJ6833" s="141" t="s">
        <v>8879</v>
      </c>
      <c r="BK6833" s="141" t="s">
        <v>8880</v>
      </c>
      <c r="BL6833" s="141"/>
      <c r="BM6833" s="141">
        <v>46.872340000000001</v>
      </c>
      <c r="BN6833" s="141">
        <v>-71.285960000000003</v>
      </c>
      <c r="BO6833" s="141">
        <v>1957</v>
      </c>
      <c r="BP6833" s="143" t="s">
        <v>24493</v>
      </c>
      <c r="BQ6833" s="143" t="s">
        <v>17560</v>
      </c>
    </row>
    <row r="6834" spans="15:69" x14ac:dyDescent="0.25">
      <c r="O6834" s="225" t="str">
        <f t="shared" si="1317"/>
        <v/>
      </c>
      <c r="BF6834" s="141">
        <v>23027</v>
      </c>
      <c r="BG6834" s="142" t="s">
        <v>8890</v>
      </c>
      <c r="BH6834" s="141" t="s">
        <v>180</v>
      </c>
      <c r="BI6834" s="141" t="s">
        <v>191</v>
      </c>
      <c r="BJ6834" s="141" t="s">
        <v>8882</v>
      </c>
      <c r="BK6834" s="141" t="s">
        <v>8883</v>
      </c>
      <c r="BL6834" s="141"/>
      <c r="BM6834" s="141">
        <v>46.844630000000002</v>
      </c>
      <c r="BN6834" s="141">
        <v>-71.218190000000007</v>
      </c>
      <c r="BO6834" s="141">
        <v>1984</v>
      </c>
      <c r="BP6834" s="143" t="s">
        <v>24493</v>
      </c>
      <c r="BQ6834" s="143" t="s">
        <v>17560</v>
      </c>
    </row>
    <row r="6835" spans="15:69" x14ac:dyDescent="0.25">
      <c r="O6835" s="225" t="str">
        <f t="shared" si="1317"/>
        <v/>
      </c>
      <c r="BF6835" s="141">
        <v>23027</v>
      </c>
      <c r="BG6835" s="142" t="s">
        <v>8893</v>
      </c>
      <c r="BH6835" s="141" t="s">
        <v>180</v>
      </c>
      <c r="BI6835" s="141" t="s">
        <v>191</v>
      </c>
      <c r="BJ6835" s="141" t="s">
        <v>8885</v>
      </c>
      <c r="BK6835" s="141" t="s">
        <v>8886</v>
      </c>
      <c r="BL6835" s="141"/>
      <c r="BM6835" s="141">
        <v>46.806069999999998</v>
      </c>
      <c r="BN6835" s="141">
        <v>-71.280420000000007</v>
      </c>
      <c r="BO6835" s="141">
        <v>1960</v>
      </c>
      <c r="BP6835" s="143" t="s">
        <v>24493</v>
      </c>
      <c r="BQ6835" s="143" t="s">
        <v>17560</v>
      </c>
    </row>
    <row r="6836" spans="15:69" x14ac:dyDescent="0.25">
      <c r="O6836" s="225" t="str">
        <f t="shared" si="1317"/>
        <v/>
      </c>
      <c r="BF6836" s="141">
        <v>23027</v>
      </c>
      <c r="BG6836" s="142" t="s">
        <v>8896</v>
      </c>
      <c r="BH6836" s="141" t="s">
        <v>180</v>
      </c>
      <c r="BI6836" s="141" t="s">
        <v>191</v>
      </c>
      <c r="BJ6836" s="141" t="s">
        <v>8888</v>
      </c>
      <c r="BK6836" s="141" t="s">
        <v>8889</v>
      </c>
      <c r="BL6836" s="141"/>
      <c r="BM6836" s="141">
        <v>46.817979999999999</v>
      </c>
      <c r="BN6836" s="141">
        <v>-71.298159999999996</v>
      </c>
      <c r="BO6836" s="141">
        <v>2010</v>
      </c>
      <c r="BP6836" s="143" t="s">
        <v>24493</v>
      </c>
      <c r="BQ6836" s="143" t="s">
        <v>17560</v>
      </c>
    </row>
    <row r="6837" spans="15:69" x14ac:dyDescent="0.25">
      <c r="O6837" s="225" t="str">
        <f t="shared" si="1317"/>
        <v/>
      </c>
      <c r="BF6837" s="141">
        <v>23027</v>
      </c>
      <c r="BG6837" s="142" t="s">
        <v>8898</v>
      </c>
      <c r="BH6837" s="141" t="s">
        <v>180</v>
      </c>
      <c r="BI6837" s="141" t="s">
        <v>191</v>
      </c>
      <c r="BJ6837" s="141" t="s">
        <v>8891</v>
      </c>
      <c r="BK6837" s="141" t="s">
        <v>8892</v>
      </c>
      <c r="BL6837" s="141"/>
      <c r="BM6837" s="141">
        <v>46.80744</v>
      </c>
      <c r="BN6837" s="141">
        <v>-71.281440000000003</v>
      </c>
      <c r="BO6837" s="141">
        <v>1970</v>
      </c>
      <c r="BP6837" s="143" t="s">
        <v>24493</v>
      </c>
      <c r="BQ6837" s="143" t="s">
        <v>17560</v>
      </c>
    </row>
    <row r="6838" spans="15:69" x14ac:dyDescent="0.25">
      <c r="O6838" s="225" t="str">
        <f t="shared" si="1317"/>
        <v/>
      </c>
      <c r="BF6838" s="141">
        <v>23027</v>
      </c>
      <c r="BG6838" s="142" t="s">
        <v>8901</v>
      </c>
      <c r="BH6838" s="141" t="s">
        <v>180</v>
      </c>
      <c r="BI6838" s="141" t="s">
        <v>191</v>
      </c>
      <c r="BJ6838" s="141" t="s">
        <v>8894</v>
      </c>
      <c r="BK6838" s="141" t="s">
        <v>8895</v>
      </c>
      <c r="BL6838" s="141"/>
      <c r="BM6838" s="141">
        <v>46.809040000000003</v>
      </c>
      <c r="BN6838" s="141">
        <v>-71.29298</v>
      </c>
      <c r="BO6838" s="141">
        <v>1963</v>
      </c>
      <c r="BP6838" s="143" t="s">
        <v>24493</v>
      </c>
      <c r="BQ6838" s="143" t="s">
        <v>17560</v>
      </c>
    </row>
    <row r="6839" spans="15:69" x14ac:dyDescent="0.25">
      <c r="O6839" s="225" t="str">
        <f t="shared" si="1317"/>
        <v/>
      </c>
      <c r="BF6839" s="141">
        <v>23027</v>
      </c>
      <c r="BG6839" s="142" t="s">
        <v>8904</v>
      </c>
      <c r="BH6839" s="141" t="s">
        <v>180</v>
      </c>
      <c r="BI6839" s="141" t="s">
        <v>191</v>
      </c>
      <c r="BJ6839" s="141" t="s">
        <v>26607</v>
      </c>
      <c r="BK6839" s="141" t="s">
        <v>8897</v>
      </c>
      <c r="BL6839" s="141"/>
      <c r="BM6839" s="141">
        <v>46.810450000000003</v>
      </c>
      <c r="BN6839" s="141">
        <v>-71.299660000000003</v>
      </c>
      <c r="BO6839" s="141">
        <v>2012</v>
      </c>
      <c r="BP6839" s="143" t="s">
        <v>24493</v>
      </c>
      <c r="BQ6839" s="143" t="s">
        <v>17560</v>
      </c>
    </row>
    <row r="6840" spans="15:69" x14ac:dyDescent="0.25">
      <c r="O6840" s="225" t="str">
        <f t="shared" si="1317"/>
        <v/>
      </c>
      <c r="BF6840" s="141">
        <v>23027</v>
      </c>
      <c r="BG6840" s="142" t="s">
        <v>8906</v>
      </c>
      <c r="BH6840" s="141" t="s">
        <v>180</v>
      </c>
      <c r="BI6840" s="141" t="s">
        <v>191</v>
      </c>
      <c r="BJ6840" s="141" t="s">
        <v>8899</v>
      </c>
      <c r="BK6840" s="141" t="s">
        <v>8900</v>
      </c>
      <c r="BL6840" s="141"/>
      <c r="BM6840" s="141">
        <v>46.808770000000003</v>
      </c>
      <c r="BN6840" s="141">
        <v>-71.287499999999994</v>
      </c>
      <c r="BO6840" s="141">
        <v>1951</v>
      </c>
      <c r="BP6840" s="143" t="s">
        <v>24493</v>
      </c>
      <c r="BQ6840" s="143" t="s">
        <v>17560</v>
      </c>
    </row>
    <row r="6841" spans="15:69" x14ac:dyDescent="0.25">
      <c r="O6841" s="225" t="str">
        <f t="shared" si="1317"/>
        <v/>
      </c>
      <c r="BF6841" s="141">
        <v>23027</v>
      </c>
      <c r="BG6841" s="142" t="s">
        <v>8909</v>
      </c>
      <c r="BH6841" s="141" t="s">
        <v>180</v>
      </c>
      <c r="BI6841" s="141" t="s">
        <v>191</v>
      </c>
      <c r="BJ6841" s="141" t="s">
        <v>8902</v>
      </c>
      <c r="BK6841" s="141" t="s">
        <v>8903</v>
      </c>
      <c r="BL6841" s="141"/>
      <c r="BM6841" s="141">
        <v>46.812609999999999</v>
      </c>
      <c r="BN6841" s="141">
        <v>-71.278130000000004</v>
      </c>
      <c r="BO6841" s="141">
        <v>1974</v>
      </c>
      <c r="BP6841" s="143" t="s">
        <v>24493</v>
      </c>
      <c r="BQ6841" s="143" t="s">
        <v>17560</v>
      </c>
    </row>
    <row r="6842" spans="15:69" x14ac:dyDescent="0.25">
      <c r="O6842" s="225" t="str">
        <f t="shared" si="1317"/>
        <v/>
      </c>
      <c r="BF6842" s="141">
        <v>23027</v>
      </c>
      <c r="BG6842" s="142" t="s">
        <v>8912</v>
      </c>
      <c r="BH6842" s="141" t="s">
        <v>180</v>
      </c>
      <c r="BI6842" s="141" t="s">
        <v>191</v>
      </c>
      <c r="BJ6842" s="141" t="s">
        <v>6694</v>
      </c>
      <c r="BK6842" s="141" t="s">
        <v>8905</v>
      </c>
      <c r="BL6842" s="141"/>
      <c r="BM6842" s="141">
        <v>46.815390000000001</v>
      </c>
      <c r="BN6842" s="141">
        <v>-71.294780000000003</v>
      </c>
      <c r="BO6842" s="141">
        <v>1960</v>
      </c>
      <c r="BP6842" s="143" t="s">
        <v>24493</v>
      </c>
      <c r="BQ6842" s="143" t="s">
        <v>17560</v>
      </c>
    </row>
    <row r="6843" spans="15:69" x14ac:dyDescent="0.25">
      <c r="O6843" s="225" t="str">
        <f t="shared" si="1317"/>
        <v/>
      </c>
      <c r="BF6843" s="141">
        <v>23027</v>
      </c>
      <c r="BG6843" s="142" t="s">
        <v>8915</v>
      </c>
      <c r="BH6843" s="141" t="s">
        <v>180</v>
      </c>
      <c r="BI6843" s="141" t="s">
        <v>191</v>
      </c>
      <c r="BJ6843" s="141" t="s">
        <v>8907</v>
      </c>
      <c r="BK6843" s="141" t="s">
        <v>8908</v>
      </c>
      <c r="BL6843" s="141"/>
      <c r="BM6843" s="141">
        <v>46.836419999999997</v>
      </c>
      <c r="BN6843" s="141">
        <v>-71.3416</v>
      </c>
      <c r="BO6843" s="141">
        <v>1970</v>
      </c>
      <c r="BP6843" s="143" t="s">
        <v>24493</v>
      </c>
      <c r="BQ6843" s="143" t="s">
        <v>17560</v>
      </c>
    </row>
    <row r="6844" spans="15:69" x14ac:dyDescent="0.25">
      <c r="O6844" s="225" t="str">
        <f t="shared" si="1317"/>
        <v/>
      </c>
      <c r="BF6844" s="141">
        <v>23027</v>
      </c>
      <c r="BG6844" s="142" t="s">
        <v>8918</v>
      </c>
      <c r="BH6844" s="141" t="s">
        <v>180</v>
      </c>
      <c r="BI6844" s="141" t="s">
        <v>191</v>
      </c>
      <c r="BJ6844" s="141" t="s">
        <v>8910</v>
      </c>
      <c r="BK6844" s="141" t="s">
        <v>8911</v>
      </c>
      <c r="BL6844" s="141"/>
      <c r="BM6844" s="141">
        <v>46.818249999999999</v>
      </c>
      <c r="BN6844" s="141">
        <v>-71.234849999999994</v>
      </c>
      <c r="BO6844" s="141">
        <v>1963</v>
      </c>
      <c r="BP6844" s="143" t="s">
        <v>24493</v>
      </c>
      <c r="BQ6844" s="143" t="s">
        <v>17560</v>
      </c>
    </row>
    <row r="6845" spans="15:69" x14ac:dyDescent="0.25">
      <c r="O6845" s="225" t="str">
        <f t="shared" si="1317"/>
        <v/>
      </c>
      <c r="BF6845" s="141">
        <v>23027</v>
      </c>
      <c r="BG6845" s="142" t="s">
        <v>8921</v>
      </c>
      <c r="BH6845" s="141" t="s">
        <v>180</v>
      </c>
      <c r="BI6845" s="141" t="s">
        <v>191</v>
      </c>
      <c r="BJ6845" s="141" t="s">
        <v>8913</v>
      </c>
      <c r="BK6845" s="141" t="s">
        <v>8914</v>
      </c>
      <c r="BL6845" s="141"/>
      <c r="BM6845" s="141">
        <v>46.801389999999998</v>
      </c>
      <c r="BN6845" s="141">
        <v>-71.211879999999994</v>
      </c>
      <c r="BO6845" s="141">
        <v>1982</v>
      </c>
      <c r="BP6845" s="143" t="s">
        <v>24493</v>
      </c>
      <c r="BQ6845" s="143" t="s">
        <v>17560</v>
      </c>
    </row>
    <row r="6846" spans="15:69" x14ac:dyDescent="0.25">
      <c r="O6846" s="225" t="str">
        <f t="shared" si="1317"/>
        <v/>
      </c>
      <c r="BF6846" s="141">
        <v>23027</v>
      </c>
      <c r="BG6846" s="142" t="s">
        <v>8924</v>
      </c>
      <c r="BH6846" s="141" t="s">
        <v>180</v>
      </c>
      <c r="BI6846" s="141" t="s">
        <v>191</v>
      </c>
      <c r="BJ6846" s="141" t="s">
        <v>8916</v>
      </c>
      <c r="BK6846" s="141" t="s">
        <v>8917</v>
      </c>
      <c r="BL6846" s="141"/>
      <c r="BM6846" s="141">
        <v>46.81814</v>
      </c>
      <c r="BN6846" s="141">
        <v>-71.273929999999993</v>
      </c>
      <c r="BO6846" s="141">
        <v>1960</v>
      </c>
      <c r="BP6846" s="143" t="s">
        <v>24493</v>
      </c>
      <c r="BQ6846" s="143" t="s">
        <v>17560</v>
      </c>
    </row>
    <row r="6847" spans="15:69" x14ac:dyDescent="0.25">
      <c r="O6847" s="225" t="str">
        <f t="shared" si="1317"/>
        <v/>
      </c>
      <c r="BF6847" s="141">
        <v>23027</v>
      </c>
      <c r="BG6847" s="142" t="s">
        <v>8927</v>
      </c>
      <c r="BH6847" s="141" t="s">
        <v>180</v>
      </c>
      <c r="BI6847" s="141" t="s">
        <v>191</v>
      </c>
      <c r="BJ6847" s="141" t="s">
        <v>8919</v>
      </c>
      <c r="BK6847" s="141" t="s">
        <v>8920</v>
      </c>
      <c r="BL6847" s="141"/>
      <c r="BM6847" s="141">
        <v>46.82114</v>
      </c>
      <c r="BN6847" s="141">
        <v>-71.286429999999996</v>
      </c>
      <c r="BO6847" s="141">
        <v>2005</v>
      </c>
      <c r="BP6847" s="143" t="s">
        <v>24493</v>
      </c>
      <c r="BQ6847" s="143" t="s">
        <v>17560</v>
      </c>
    </row>
    <row r="6848" spans="15:69" x14ac:dyDescent="0.25">
      <c r="O6848" s="225" t="str">
        <f t="shared" si="1317"/>
        <v/>
      </c>
      <c r="BF6848" s="141">
        <v>23027</v>
      </c>
      <c r="BG6848" s="142" t="s">
        <v>8930</v>
      </c>
      <c r="BH6848" s="141" t="s">
        <v>180</v>
      </c>
      <c r="BI6848" s="141" t="s">
        <v>191</v>
      </c>
      <c r="BJ6848" s="141" t="s">
        <v>8922</v>
      </c>
      <c r="BK6848" s="141" t="s">
        <v>8923</v>
      </c>
      <c r="BL6848" s="141"/>
      <c r="BM6848" s="141">
        <v>46.837719999999997</v>
      </c>
      <c r="BN6848" s="141">
        <v>-71.237880000000004</v>
      </c>
      <c r="BO6848" s="141">
        <v>1955</v>
      </c>
      <c r="BP6848" s="143" t="s">
        <v>24494</v>
      </c>
      <c r="BQ6848" s="143" t="s">
        <v>17560</v>
      </c>
    </row>
    <row r="6849" spans="15:69" x14ac:dyDescent="0.25">
      <c r="O6849" s="225" t="str">
        <f t="shared" si="1317"/>
        <v/>
      </c>
      <c r="BF6849" s="141">
        <v>23027</v>
      </c>
      <c r="BG6849" s="142" t="s">
        <v>8933</v>
      </c>
      <c r="BH6849" s="141" t="s">
        <v>180</v>
      </c>
      <c r="BI6849" s="141" t="s">
        <v>191</v>
      </c>
      <c r="BJ6849" s="141" t="s">
        <v>8925</v>
      </c>
      <c r="BK6849" s="141" t="s">
        <v>8926</v>
      </c>
      <c r="BL6849" s="141"/>
      <c r="BM6849" s="141">
        <v>46.833919999999999</v>
      </c>
      <c r="BN6849" s="141">
        <v>-71.229669999999999</v>
      </c>
      <c r="BO6849" s="141">
        <v>1979</v>
      </c>
      <c r="BP6849" s="143" t="s">
        <v>24494</v>
      </c>
      <c r="BQ6849" s="143" t="s">
        <v>17560</v>
      </c>
    </row>
    <row r="6850" spans="15:69" x14ac:dyDescent="0.25">
      <c r="O6850" s="225" t="str">
        <f t="shared" si="1317"/>
        <v/>
      </c>
      <c r="BF6850" s="141">
        <v>23027</v>
      </c>
      <c r="BG6850" s="142" t="s">
        <v>8936</v>
      </c>
      <c r="BH6850" s="141" t="s">
        <v>180</v>
      </c>
      <c r="BI6850" s="141" t="s">
        <v>191</v>
      </c>
      <c r="BJ6850" s="141" t="s">
        <v>8928</v>
      </c>
      <c r="BK6850" s="141" t="s">
        <v>8929</v>
      </c>
      <c r="BL6850" s="141"/>
      <c r="BM6850" s="141">
        <v>46.836419999999997</v>
      </c>
      <c r="BN6850" s="141">
        <v>-71.232150000000004</v>
      </c>
      <c r="BO6850" s="141">
        <v>1970</v>
      </c>
      <c r="BP6850" s="143" t="s">
        <v>24494</v>
      </c>
      <c r="BQ6850" s="143" t="s">
        <v>17560</v>
      </c>
    </row>
    <row r="6851" spans="15:69" x14ac:dyDescent="0.25">
      <c r="O6851" s="225" t="str">
        <f t="shared" si="1317"/>
        <v/>
      </c>
      <c r="BF6851" s="141">
        <v>23027</v>
      </c>
      <c r="BG6851" s="142" t="s">
        <v>8939</v>
      </c>
      <c r="BH6851" s="141" t="s">
        <v>180</v>
      </c>
      <c r="BI6851" s="141" t="s">
        <v>191</v>
      </c>
      <c r="BJ6851" s="141" t="s">
        <v>8931</v>
      </c>
      <c r="BK6851" s="141" t="s">
        <v>8932</v>
      </c>
      <c r="BL6851" s="141"/>
      <c r="BM6851" s="141">
        <v>46.816409999999998</v>
      </c>
      <c r="BN6851" s="141">
        <v>-71.265519999999995</v>
      </c>
      <c r="BO6851" s="141">
        <v>1960</v>
      </c>
      <c r="BP6851" s="143" t="s">
        <v>24494</v>
      </c>
      <c r="BQ6851" s="143" t="s">
        <v>17560</v>
      </c>
    </row>
    <row r="6852" spans="15:69" x14ac:dyDescent="0.25">
      <c r="O6852" s="225" t="str">
        <f t="shared" si="1317"/>
        <v/>
      </c>
      <c r="BF6852" s="141">
        <v>23027</v>
      </c>
      <c r="BG6852" s="142" t="s">
        <v>8942</v>
      </c>
      <c r="BH6852" s="141" t="s">
        <v>180</v>
      </c>
      <c r="BI6852" s="141" t="s">
        <v>191</v>
      </c>
      <c r="BJ6852" s="141" t="s">
        <v>8934</v>
      </c>
      <c r="BK6852" s="141" t="s">
        <v>8935</v>
      </c>
      <c r="BL6852" s="141"/>
      <c r="BM6852" s="141">
        <v>46.829909999999998</v>
      </c>
      <c r="BN6852" s="141">
        <v>-71.225269999999995</v>
      </c>
      <c r="BO6852" s="141">
        <v>2007</v>
      </c>
      <c r="BP6852" s="143" t="s">
        <v>24494</v>
      </c>
      <c r="BQ6852" s="143" t="s">
        <v>17560</v>
      </c>
    </row>
    <row r="6853" spans="15:69" x14ac:dyDescent="0.25">
      <c r="O6853" s="225" t="str">
        <f t="shared" si="1317"/>
        <v/>
      </c>
      <c r="BF6853" s="141">
        <v>23027</v>
      </c>
      <c r="BG6853" s="142" t="s">
        <v>8945</v>
      </c>
      <c r="BH6853" s="141" t="s">
        <v>180</v>
      </c>
      <c r="BI6853" s="141" t="s">
        <v>191</v>
      </c>
      <c r="BJ6853" s="141" t="s">
        <v>8937</v>
      </c>
      <c r="BK6853" s="141" t="s">
        <v>8938</v>
      </c>
      <c r="BL6853" s="141"/>
      <c r="BM6853" s="141">
        <v>46.818559999999998</v>
      </c>
      <c r="BN6853" s="141">
        <v>-71.213719999999995</v>
      </c>
      <c r="BO6853" s="141">
        <v>1983</v>
      </c>
      <c r="BP6853" s="143" t="s">
        <v>24494</v>
      </c>
      <c r="BQ6853" s="143" t="s">
        <v>17560</v>
      </c>
    </row>
    <row r="6854" spans="15:69" x14ac:dyDescent="0.25">
      <c r="O6854" s="225" t="str">
        <f t="shared" si="1317"/>
        <v/>
      </c>
      <c r="BF6854" s="141">
        <v>23027</v>
      </c>
      <c r="BG6854" s="142" t="s">
        <v>8948</v>
      </c>
      <c r="BH6854" s="141" t="s">
        <v>180</v>
      </c>
      <c r="BI6854" s="141" t="s">
        <v>191</v>
      </c>
      <c r="BJ6854" s="141" t="s">
        <v>8940</v>
      </c>
      <c r="BK6854" s="141" t="s">
        <v>8941</v>
      </c>
      <c r="BL6854" s="141"/>
      <c r="BM6854" s="141">
        <v>46.803699999999999</v>
      </c>
      <c r="BN6854" s="141">
        <v>-71.263630000000006</v>
      </c>
      <c r="BO6854" s="141">
        <v>1951</v>
      </c>
      <c r="BP6854" s="143" t="s">
        <v>24494</v>
      </c>
      <c r="BQ6854" s="143" t="s">
        <v>17560</v>
      </c>
    </row>
    <row r="6855" spans="15:69" x14ac:dyDescent="0.25">
      <c r="O6855" s="225" t="str">
        <f t="shared" si="1317"/>
        <v/>
      </c>
      <c r="BF6855" s="141">
        <v>23027</v>
      </c>
      <c r="BG6855" s="142" t="s">
        <v>8951</v>
      </c>
      <c r="BH6855" s="141" t="s">
        <v>180</v>
      </c>
      <c r="BI6855" s="141" t="s">
        <v>191</v>
      </c>
      <c r="BJ6855" s="141" t="s">
        <v>8943</v>
      </c>
      <c r="BK6855" s="141" t="s">
        <v>8944</v>
      </c>
      <c r="BL6855" s="141"/>
      <c r="BM6855" s="141">
        <v>46.833190000000002</v>
      </c>
      <c r="BN6855" s="141">
        <v>-71.246380000000002</v>
      </c>
      <c r="BO6855" s="141">
        <v>1997</v>
      </c>
      <c r="BP6855" s="143" t="s">
        <v>24494</v>
      </c>
      <c r="BQ6855" s="143" t="s">
        <v>17560</v>
      </c>
    </row>
    <row r="6856" spans="15:69" x14ac:dyDescent="0.25">
      <c r="O6856" s="225" t="str">
        <f t="shared" si="1317"/>
        <v/>
      </c>
      <c r="BF6856" s="141">
        <v>23027</v>
      </c>
      <c r="BG6856" s="142" t="s">
        <v>8954</v>
      </c>
      <c r="BH6856" s="141" t="s">
        <v>180</v>
      </c>
      <c r="BI6856" s="141" t="s">
        <v>191</v>
      </c>
      <c r="BJ6856" s="141" t="s">
        <v>8946</v>
      </c>
      <c r="BK6856" s="141" t="s">
        <v>8947</v>
      </c>
      <c r="BL6856" s="141"/>
      <c r="BM6856" s="141">
        <v>46.85615</v>
      </c>
      <c r="BN6856" s="141">
        <v>-71.179400000000001</v>
      </c>
      <c r="BO6856" s="141">
        <v>1975</v>
      </c>
      <c r="BP6856" s="143" t="s">
        <v>24494</v>
      </c>
      <c r="BQ6856" s="143" t="s">
        <v>17560</v>
      </c>
    </row>
    <row r="6857" spans="15:69" x14ac:dyDescent="0.25">
      <c r="O6857" s="225" t="str">
        <f t="shared" si="1317"/>
        <v/>
      </c>
      <c r="BF6857" s="141">
        <v>23027</v>
      </c>
      <c r="BG6857" s="142" t="s">
        <v>8957</v>
      </c>
      <c r="BH6857" s="141" t="s">
        <v>180</v>
      </c>
      <c r="BI6857" s="141" t="s">
        <v>191</v>
      </c>
      <c r="BJ6857" s="141" t="s">
        <v>8949</v>
      </c>
      <c r="BK6857" s="141" t="s">
        <v>8950</v>
      </c>
      <c r="BL6857" s="141"/>
      <c r="BM6857" s="141">
        <v>46.854280000000003</v>
      </c>
      <c r="BN6857" s="141">
        <v>-71.186350000000004</v>
      </c>
      <c r="BO6857" s="141">
        <v>1975</v>
      </c>
      <c r="BP6857" s="143" t="s">
        <v>24494</v>
      </c>
      <c r="BQ6857" s="143" t="s">
        <v>17560</v>
      </c>
    </row>
    <row r="6858" spans="15:69" x14ac:dyDescent="0.25">
      <c r="O6858" s="225" t="str">
        <f t="shared" si="1317"/>
        <v/>
      </c>
      <c r="BF6858" s="141">
        <v>23027</v>
      </c>
      <c r="BG6858" s="142" t="s">
        <v>8960</v>
      </c>
      <c r="BH6858" s="141" t="s">
        <v>180</v>
      </c>
      <c r="BI6858" s="141" t="s">
        <v>191</v>
      </c>
      <c r="BJ6858" s="141" t="s">
        <v>8952</v>
      </c>
      <c r="BK6858" s="141" t="s">
        <v>8953</v>
      </c>
      <c r="BL6858" s="141"/>
      <c r="BM6858" s="141">
        <v>46.85013</v>
      </c>
      <c r="BN6858" s="141">
        <v>-71.201580000000007</v>
      </c>
      <c r="BO6858" s="141">
        <v>1993</v>
      </c>
      <c r="BP6858" s="143" t="s">
        <v>24494</v>
      </c>
      <c r="BQ6858" s="143" t="s">
        <v>17560</v>
      </c>
    </row>
    <row r="6859" spans="15:69" x14ac:dyDescent="0.25">
      <c r="O6859" s="225" t="str">
        <f t="shared" si="1317"/>
        <v/>
      </c>
      <c r="BF6859" s="141">
        <v>23027</v>
      </c>
      <c r="BG6859" s="142" t="s">
        <v>8962</v>
      </c>
      <c r="BH6859" s="141" t="s">
        <v>180</v>
      </c>
      <c r="BI6859" s="141" t="s">
        <v>191</v>
      </c>
      <c r="BJ6859" s="141" t="s">
        <v>8955</v>
      </c>
      <c r="BK6859" s="141" t="s">
        <v>8956</v>
      </c>
      <c r="BL6859" s="141"/>
      <c r="BM6859" s="141">
        <v>46.843470000000003</v>
      </c>
      <c r="BN6859" s="141">
        <v>-71.205550000000002</v>
      </c>
      <c r="BO6859" s="141">
        <v>1970</v>
      </c>
      <c r="BP6859" s="143" t="s">
        <v>24494</v>
      </c>
      <c r="BQ6859" s="143" t="s">
        <v>17560</v>
      </c>
    </row>
    <row r="6860" spans="15:69" x14ac:dyDescent="0.25">
      <c r="O6860" s="225" t="str">
        <f t="shared" si="1317"/>
        <v/>
      </c>
      <c r="BF6860" s="141">
        <v>23027</v>
      </c>
      <c r="BG6860" s="142" t="s">
        <v>8965</v>
      </c>
      <c r="BH6860" s="141" t="s">
        <v>180</v>
      </c>
      <c r="BI6860" s="141" t="s">
        <v>191</v>
      </c>
      <c r="BJ6860" s="141" t="s">
        <v>8958</v>
      </c>
      <c r="BK6860" s="141" t="s">
        <v>8959</v>
      </c>
      <c r="BL6860" s="141"/>
      <c r="BM6860" s="141">
        <v>46.841320000000003</v>
      </c>
      <c r="BN6860" s="141">
        <v>-71.209699999999998</v>
      </c>
      <c r="BO6860" s="141">
        <v>1970</v>
      </c>
      <c r="BP6860" s="143" t="s">
        <v>24494</v>
      </c>
      <c r="BQ6860" s="143" t="s">
        <v>17560</v>
      </c>
    </row>
    <row r="6861" spans="15:69" x14ac:dyDescent="0.25">
      <c r="O6861" s="225" t="str">
        <f t="shared" si="1317"/>
        <v/>
      </c>
      <c r="BF6861" s="141">
        <v>23027</v>
      </c>
      <c r="BG6861" s="142" t="s">
        <v>8968</v>
      </c>
      <c r="BH6861" s="141" t="s">
        <v>180</v>
      </c>
      <c r="BI6861" s="141" t="s">
        <v>191</v>
      </c>
      <c r="BJ6861" s="141" t="s">
        <v>8763</v>
      </c>
      <c r="BK6861" s="141" t="s">
        <v>26608</v>
      </c>
      <c r="BL6861" s="141"/>
      <c r="BM6861" s="141">
        <v>46.864840000000001</v>
      </c>
      <c r="BN6861" s="141">
        <v>-71.379480000000001</v>
      </c>
      <c r="BO6861" s="141">
        <v>1992</v>
      </c>
      <c r="BP6861" s="143" t="s">
        <v>24494</v>
      </c>
      <c r="BQ6861" s="143" t="s">
        <v>17560</v>
      </c>
    </row>
    <row r="6862" spans="15:69" x14ac:dyDescent="0.25">
      <c r="O6862" s="225" t="str">
        <f t="shared" ref="O6862:O6925" si="1318">IF(OR(B6862="",C6862="",G6862="",H6862="",I6862="",AND(J6862="",BW6862=FALSE),AND(K6862="",BX6862=FALSE),AND(L6862="",BY6862=FALSE),AND(M6862="",BZ6862=FALSE)),"",(IF(AND(100&gt;=CG6862,CG6862&gt;80),"A",IF(AND(80&gt;=CG6862,CG6862&gt;60),"B",IF(AND(60&gt;=CG6862,CG6862&gt;40),"C",IF(AND(40&gt;=CG6862,CG6862&gt;20),"D","E"))))))</f>
        <v/>
      </c>
      <c r="BF6862" s="141">
        <v>23027</v>
      </c>
      <c r="BG6862" s="142" t="s">
        <v>8971</v>
      </c>
      <c r="BH6862" s="141" t="s">
        <v>180</v>
      </c>
      <c r="BI6862" s="141" t="s">
        <v>191</v>
      </c>
      <c r="BJ6862" s="141" t="s">
        <v>5050</v>
      </c>
      <c r="BK6862" s="141" t="s">
        <v>8961</v>
      </c>
      <c r="BL6862" s="141"/>
      <c r="BM6862" s="141">
        <v>46.805669999999999</v>
      </c>
      <c r="BN6862" s="141">
        <v>-71.334590000000006</v>
      </c>
      <c r="BO6862" s="141">
        <v>1971</v>
      </c>
      <c r="BP6862" s="143" t="s">
        <v>24494</v>
      </c>
      <c r="BQ6862" s="143" t="s">
        <v>17560</v>
      </c>
    </row>
    <row r="6863" spans="15:69" x14ac:dyDescent="0.25">
      <c r="O6863" s="225" t="str">
        <f t="shared" si="1318"/>
        <v/>
      </c>
      <c r="BF6863" s="141">
        <v>23027</v>
      </c>
      <c r="BG6863" s="142" t="s">
        <v>8973</v>
      </c>
      <c r="BH6863" s="141" t="s">
        <v>180</v>
      </c>
      <c r="BI6863" s="141" t="s">
        <v>191</v>
      </c>
      <c r="BJ6863" s="141" t="s">
        <v>8963</v>
      </c>
      <c r="BK6863" s="141" t="s">
        <v>8964</v>
      </c>
      <c r="BL6863" s="141"/>
      <c r="BM6863" s="141">
        <v>46.798679999999997</v>
      </c>
      <c r="BN6863" s="141">
        <v>-71.337090000000003</v>
      </c>
      <c r="BO6863" s="141">
        <v>2010</v>
      </c>
      <c r="BP6863" s="143" t="s">
        <v>24494</v>
      </c>
      <c r="BQ6863" s="143" t="s">
        <v>17560</v>
      </c>
    </row>
    <row r="6864" spans="15:69" x14ac:dyDescent="0.25">
      <c r="O6864" s="225" t="str">
        <f t="shared" si="1318"/>
        <v/>
      </c>
      <c r="BF6864" s="141">
        <v>23027</v>
      </c>
      <c r="BG6864" s="142" t="s">
        <v>8975</v>
      </c>
      <c r="BH6864" s="141" t="s">
        <v>180</v>
      </c>
      <c r="BI6864" s="141" t="s">
        <v>191</v>
      </c>
      <c r="BJ6864" s="141" t="s">
        <v>8966</v>
      </c>
      <c r="BK6864" s="141" t="s">
        <v>8967</v>
      </c>
      <c r="BL6864" s="141"/>
      <c r="BM6864" s="141">
        <v>46.801549999999999</v>
      </c>
      <c r="BN6864" s="141">
        <v>-71.332589999999996</v>
      </c>
      <c r="BO6864" s="141">
        <v>2010</v>
      </c>
      <c r="BP6864" s="143" t="s">
        <v>24494</v>
      </c>
      <c r="BQ6864" s="143" t="s">
        <v>17560</v>
      </c>
    </row>
    <row r="6865" spans="15:69" x14ac:dyDescent="0.25">
      <c r="O6865" s="225" t="str">
        <f t="shared" si="1318"/>
        <v/>
      </c>
      <c r="BF6865" s="141">
        <v>23027</v>
      </c>
      <c r="BG6865" s="142" t="s">
        <v>8978</v>
      </c>
      <c r="BH6865" s="141" t="s">
        <v>180</v>
      </c>
      <c r="BI6865" s="141" t="s">
        <v>191</v>
      </c>
      <c r="BJ6865" s="141" t="s">
        <v>8969</v>
      </c>
      <c r="BK6865" s="141" t="s">
        <v>8970</v>
      </c>
      <c r="BL6865" s="141"/>
      <c r="BM6865" s="141">
        <v>46.799810000000001</v>
      </c>
      <c r="BN6865" s="141">
        <v>-71.335300000000004</v>
      </c>
      <c r="BO6865" s="141">
        <v>2011</v>
      </c>
      <c r="BP6865" s="143" t="s">
        <v>24494</v>
      </c>
      <c r="BQ6865" s="143" t="s">
        <v>17560</v>
      </c>
    </row>
    <row r="6866" spans="15:69" x14ac:dyDescent="0.25">
      <c r="O6866" s="225" t="str">
        <f t="shared" si="1318"/>
        <v/>
      </c>
      <c r="BF6866" s="141">
        <v>23027</v>
      </c>
      <c r="BG6866" s="142" t="s">
        <v>8981</v>
      </c>
      <c r="BH6866" s="141" t="s">
        <v>180</v>
      </c>
      <c r="BI6866" s="141" t="s">
        <v>190</v>
      </c>
      <c r="BJ6866" s="141" t="s">
        <v>8614</v>
      </c>
      <c r="BK6866" s="141" t="s">
        <v>8972</v>
      </c>
      <c r="BL6866" s="141"/>
      <c r="BM6866" s="141">
        <v>46.821460000000002</v>
      </c>
      <c r="BN6866" s="141">
        <v>-71.219899999999996</v>
      </c>
      <c r="BO6866" s="141">
        <v>2008</v>
      </c>
      <c r="BP6866" s="143" t="s">
        <v>24495</v>
      </c>
      <c r="BQ6866" s="143" t="s">
        <v>17560</v>
      </c>
    </row>
    <row r="6867" spans="15:69" x14ac:dyDescent="0.25">
      <c r="O6867" s="225" t="str">
        <f t="shared" si="1318"/>
        <v/>
      </c>
      <c r="BF6867" s="141">
        <v>23027</v>
      </c>
      <c r="BG6867" s="142" t="s">
        <v>8984</v>
      </c>
      <c r="BH6867" s="141" t="s">
        <v>180</v>
      </c>
      <c r="BI6867" s="141" t="s">
        <v>190</v>
      </c>
      <c r="BJ6867" s="141" t="s">
        <v>8617</v>
      </c>
      <c r="BK6867" s="141" t="s">
        <v>8974</v>
      </c>
      <c r="BL6867" s="141"/>
      <c r="BM6867" s="141">
        <v>46.817749999999997</v>
      </c>
      <c r="BN6867" s="141">
        <v>-71.241119999999995</v>
      </c>
      <c r="BO6867" s="141">
        <v>2004</v>
      </c>
      <c r="BP6867" s="143" t="s">
        <v>24495</v>
      </c>
      <c r="BQ6867" s="143" t="s">
        <v>17560</v>
      </c>
    </row>
    <row r="6868" spans="15:69" x14ac:dyDescent="0.25">
      <c r="O6868" s="225" t="str">
        <f t="shared" si="1318"/>
        <v/>
      </c>
      <c r="BF6868" s="141">
        <v>23027</v>
      </c>
      <c r="BG6868" s="142" t="s">
        <v>8987</v>
      </c>
      <c r="BH6868" s="141" t="s">
        <v>180</v>
      </c>
      <c r="BI6868" s="141" t="s">
        <v>190</v>
      </c>
      <c r="BJ6868" s="141" t="s">
        <v>8976</v>
      </c>
      <c r="BK6868" s="141" t="s">
        <v>8977</v>
      </c>
      <c r="BL6868" s="141"/>
      <c r="BM6868" s="141">
        <v>46.776260000000001</v>
      </c>
      <c r="BN6868" s="141">
        <v>-71.333280000000002</v>
      </c>
      <c r="BO6868" s="141">
        <v>2003</v>
      </c>
      <c r="BP6868" s="143" t="s">
        <v>24495</v>
      </c>
      <c r="BQ6868" s="143" t="s">
        <v>17560</v>
      </c>
    </row>
    <row r="6869" spans="15:69" x14ac:dyDescent="0.25">
      <c r="O6869" s="225" t="str">
        <f t="shared" si="1318"/>
        <v/>
      </c>
      <c r="BF6869" s="141">
        <v>23027</v>
      </c>
      <c r="BG6869" s="142" t="s">
        <v>8990</v>
      </c>
      <c r="BH6869" s="141" t="s">
        <v>180</v>
      </c>
      <c r="BI6869" s="141" t="s">
        <v>190</v>
      </c>
      <c r="BJ6869" s="141" t="s">
        <v>8979</v>
      </c>
      <c r="BK6869" s="141" t="s">
        <v>8980</v>
      </c>
      <c r="BL6869" s="141"/>
      <c r="BM6869" s="141">
        <v>46.782409999999999</v>
      </c>
      <c r="BN6869" s="141">
        <v>-71.319909999999993</v>
      </c>
      <c r="BO6869" s="141">
        <v>2004</v>
      </c>
      <c r="BP6869" s="143" t="s">
        <v>24495</v>
      </c>
      <c r="BQ6869" s="143" t="s">
        <v>17560</v>
      </c>
    </row>
    <row r="6870" spans="15:69" x14ac:dyDescent="0.25">
      <c r="O6870" s="225" t="str">
        <f t="shared" si="1318"/>
        <v/>
      </c>
      <c r="BF6870" s="141">
        <v>23027</v>
      </c>
      <c r="BG6870" s="142" t="s">
        <v>9076</v>
      </c>
      <c r="BH6870" s="141" t="s">
        <v>180</v>
      </c>
      <c r="BI6870" s="141" t="s">
        <v>190</v>
      </c>
      <c r="BJ6870" s="141" t="s">
        <v>8982</v>
      </c>
      <c r="BK6870" s="141" t="s">
        <v>8983</v>
      </c>
      <c r="BL6870" s="141"/>
      <c r="BM6870" s="141">
        <v>46.785870000000003</v>
      </c>
      <c r="BN6870" s="141">
        <v>-71.302250000000001</v>
      </c>
      <c r="BO6870" s="141">
        <v>2004</v>
      </c>
      <c r="BP6870" s="143" t="s">
        <v>24495</v>
      </c>
      <c r="BQ6870" s="143" t="s">
        <v>17560</v>
      </c>
    </row>
    <row r="6871" spans="15:69" x14ac:dyDescent="0.25">
      <c r="O6871" s="225" t="str">
        <f t="shared" si="1318"/>
        <v/>
      </c>
      <c r="BF6871" s="141">
        <v>23027</v>
      </c>
      <c r="BG6871" s="142" t="s">
        <v>9079</v>
      </c>
      <c r="BH6871" s="141" t="s">
        <v>180</v>
      </c>
      <c r="BI6871" s="141" t="s">
        <v>190</v>
      </c>
      <c r="BJ6871" s="141" t="s">
        <v>8985</v>
      </c>
      <c r="BK6871" s="141" t="s">
        <v>8986</v>
      </c>
      <c r="BL6871" s="141"/>
      <c r="BM6871" s="141">
        <v>46.792999999999999</v>
      </c>
      <c r="BN6871" s="141">
        <v>-71.27413</v>
      </c>
      <c r="BO6871" s="141">
        <v>2005</v>
      </c>
      <c r="BP6871" s="143" t="s">
        <v>24495</v>
      </c>
      <c r="BQ6871" s="143" t="s">
        <v>17560</v>
      </c>
    </row>
    <row r="6872" spans="15:69" x14ac:dyDescent="0.25">
      <c r="O6872" s="225" t="str">
        <f t="shared" si="1318"/>
        <v/>
      </c>
      <c r="BF6872" s="141">
        <v>23027</v>
      </c>
      <c r="BG6872" s="142" t="s">
        <v>9082</v>
      </c>
      <c r="BH6872" s="141" t="s">
        <v>180</v>
      </c>
      <c r="BI6872" s="141" t="s">
        <v>190</v>
      </c>
      <c r="BJ6872" s="141" t="s">
        <v>8988</v>
      </c>
      <c r="BK6872" s="141" t="s">
        <v>8989</v>
      </c>
      <c r="BL6872" s="141"/>
      <c r="BM6872" s="141">
        <v>46.806800000000003</v>
      </c>
      <c r="BN6872" s="141">
        <v>-71.311199999999999</v>
      </c>
      <c r="BO6872" s="141">
        <v>2013</v>
      </c>
      <c r="BP6872" s="143" t="s">
        <v>24495</v>
      </c>
      <c r="BQ6872" s="143" t="s">
        <v>17560</v>
      </c>
    </row>
    <row r="6873" spans="15:69" x14ac:dyDescent="0.25">
      <c r="O6873" s="225" t="str">
        <f t="shared" si="1318"/>
        <v/>
      </c>
      <c r="BF6873" s="141">
        <v>23027</v>
      </c>
      <c r="BG6873" s="142" t="s">
        <v>9085</v>
      </c>
      <c r="BH6873" s="141" t="s">
        <v>180</v>
      </c>
      <c r="BI6873" s="141" t="s">
        <v>190</v>
      </c>
      <c r="BJ6873" s="141" t="s">
        <v>8991</v>
      </c>
      <c r="BK6873" s="141" t="s">
        <v>8992</v>
      </c>
      <c r="BL6873" s="141"/>
      <c r="BM6873" s="141">
        <v>46.8247</v>
      </c>
      <c r="BN6873" s="141">
        <v>-71.234719999999996</v>
      </c>
      <c r="BO6873" s="141">
        <v>2008</v>
      </c>
      <c r="BP6873" s="143" t="s">
        <v>24495</v>
      </c>
      <c r="BQ6873" s="143" t="s">
        <v>17560</v>
      </c>
    </row>
    <row r="6874" spans="15:69" x14ac:dyDescent="0.25">
      <c r="O6874" s="225" t="str">
        <f t="shared" si="1318"/>
        <v/>
      </c>
      <c r="BF6874" s="141">
        <v>23027</v>
      </c>
      <c r="BG6874" s="142" t="s">
        <v>9088</v>
      </c>
      <c r="BH6874" s="141" t="s">
        <v>180</v>
      </c>
      <c r="BI6874" s="141" t="s">
        <v>190</v>
      </c>
      <c r="BJ6874" s="141" t="s">
        <v>9077</v>
      </c>
      <c r="BK6874" s="141" t="s">
        <v>9078</v>
      </c>
      <c r="BL6874" s="141"/>
      <c r="BM6874" s="141">
        <v>46.827469999999998</v>
      </c>
      <c r="BN6874" s="141">
        <v>-71.24221</v>
      </c>
      <c r="BO6874" s="141">
        <v>2007</v>
      </c>
      <c r="BP6874" s="143" t="s">
        <v>24495</v>
      </c>
      <c r="BQ6874" s="143" t="s">
        <v>17560</v>
      </c>
    </row>
    <row r="6875" spans="15:69" x14ac:dyDescent="0.25">
      <c r="O6875" s="225" t="str">
        <f t="shared" si="1318"/>
        <v/>
      </c>
      <c r="BF6875" s="141">
        <v>23027</v>
      </c>
      <c r="BG6875" s="142" t="s">
        <v>9091</v>
      </c>
      <c r="BH6875" s="141" t="s">
        <v>180</v>
      </c>
      <c r="BI6875" s="141" t="s">
        <v>190</v>
      </c>
      <c r="BJ6875" s="141" t="s">
        <v>9080</v>
      </c>
      <c r="BK6875" s="141" t="s">
        <v>9081</v>
      </c>
      <c r="BL6875" s="141"/>
      <c r="BM6875" s="141">
        <v>46.832859999999997</v>
      </c>
      <c r="BN6875" s="141">
        <v>-71.245050000000006</v>
      </c>
      <c r="BO6875" s="141">
        <v>2010</v>
      </c>
      <c r="BP6875" s="143" t="s">
        <v>24495</v>
      </c>
      <c r="BQ6875" s="143" t="s">
        <v>17560</v>
      </c>
    </row>
    <row r="6876" spans="15:69" x14ac:dyDescent="0.25">
      <c r="O6876" s="225" t="str">
        <f t="shared" si="1318"/>
        <v/>
      </c>
      <c r="BF6876" s="141">
        <v>23027</v>
      </c>
      <c r="BG6876" s="142" t="s">
        <v>9094</v>
      </c>
      <c r="BH6876" s="141" t="s">
        <v>180</v>
      </c>
      <c r="BI6876" s="141" t="s">
        <v>190</v>
      </c>
      <c r="BJ6876" s="141" t="s">
        <v>9083</v>
      </c>
      <c r="BK6876" s="141" t="s">
        <v>9084</v>
      </c>
      <c r="BL6876" s="141"/>
      <c r="BM6876" s="141">
        <v>46.828389999999999</v>
      </c>
      <c r="BN6876" s="141">
        <v>-71.251429999999999</v>
      </c>
      <c r="BO6876" s="141">
        <v>2005</v>
      </c>
      <c r="BP6876" s="143" t="s">
        <v>24495</v>
      </c>
      <c r="BQ6876" s="143" t="s">
        <v>17560</v>
      </c>
    </row>
    <row r="6877" spans="15:69" x14ac:dyDescent="0.25">
      <c r="O6877" s="225" t="str">
        <f t="shared" si="1318"/>
        <v/>
      </c>
      <c r="BF6877" s="141">
        <v>23027</v>
      </c>
      <c r="BG6877" s="142" t="s">
        <v>9097</v>
      </c>
      <c r="BH6877" s="141" t="s">
        <v>180</v>
      </c>
      <c r="BI6877" s="141" t="s">
        <v>190</v>
      </c>
      <c r="BJ6877" s="141" t="s">
        <v>9086</v>
      </c>
      <c r="BK6877" s="141" t="s">
        <v>9087</v>
      </c>
      <c r="BL6877" s="141"/>
      <c r="BM6877" s="141">
        <v>46.815289999999997</v>
      </c>
      <c r="BN6877" s="141">
        <v>-71.237020000000001</v>
      </c>
      <c r="BO6877" s="141">
        <v>2009</v>
      </c>
      <c r="BP6877" s="143" t="s">
        <v>24495</v>
      </c>
      <c r="BQ6877" s="143" t="s">
        <v>17560</v>
      </c>
    </row>
    <row r="6878" spans="15:69" x14ac:dyDescent="0.25">
      <c r="O6878" s="225" t="str">
        <f t="shared" si="1318"/>
        <v/>
      </c>
      <c r="BF6878" s="141">
        <v>23027</v>
      </c>
      <c r="BG6878" s="142" t="s">
        <v>9100</v>
      </c>
      <c r="BH6878" s="141" t="s">
        <v>180</v>
      </c>
      <c r="BI6878" s="141" t="s">
        <v>190</v>
      </c>
      <c r="BJ6878" s="141" t="s">
        <v>9089</v>
      </c>
      <c r="BK6878" s="141" t="s">
        <v>9090</v>
      </c>
      <c r="BL6878" s="141"/>
      <c r="BM6878" s="141">
        <v>46.813519999999997</v>
      </c>
      <c r="BN6878" s="141">
        <v>-71.247969999999995</v>
      </c>
      <c r="BO6878" s="141">
        <v>2009</v>
      </c>
      <c r="BP6878" s="143" t="s">
        <v>24495</v>
      </c>
      <c r="BQ6878" s="143" t="s">
        <v>17560</v>
      </c>
    </row>
    <row r="6879" spans="15:69" x14ac:dyDescent="0.25">
      <c r="O6879" s="225" t="str">
        <f t="shared" si="1318"/>
        <v/>
      </c>
      <c r="BF6879" s="141">
        <v>23027</v>
      </c>
      <c r="BG6879" s="142" t="s">
        <v>9103</v>
      </c>
      <c r="BH6879" s="141" t="s">
        <v>180</v>
      </c>
      <c r="BI6879" s="141" t="s">
        <v>190</v>
      </c>
      <c r="BJ6879" s="141" t="s">
        <v>9092</v>
      </c>
      <c r="BK6879" s="141" t="s">
        <v>9093</v>
      </c>
      <c r="BL6879" s="141"/>
      <c r="BM6879" s="141">
        <v>46.806260000000002</v>
      </c>
      <c r="BN6879" s="141">
        <v>-71.269409999999993</v>
      </c>
      <c r="BO6879" s="141">
        <v>2003</v>
      </c>
      <c r="BP6879" s="143" t="s">
        <v>24495</v>
      </c>
      <c r="BQ6879" s="143" t="s">
        <v>17560</v>
      </c>
    </row>
    <row r="6880" spans="15:69" x14ac:dyDescent="0.25">
      <c r="O6880" s="225" t="str">
        <f t="shared" si="1318"/>
        <v/>
      </c>
      <c r="BF6880" s="141">
        <v>23027</v>
      </c>
      <c r="BG6880" s="142" t="s">
        <v>9106</v>
      </c>
      <c r="BH6880" s="141" t="s">
        <v>180</v>
      </c>
      <c r="BI6880" s="141" t="s">
        <v>190</v>
      </c>
      <c r="BJ6880" s="141" t="s">
        <v>9095</v>
      </c>
      <c r="BK6880" s="141" t="s">
        <v>9096</v>
      </c>
      <c r="BL6880" s="141"/>
      <c r="BM6880" s="141">
        <v>46.834009999999999</v>
      </c>
      <c r="BN6880" s="141">
        <v>-71.215170000000001</v>
      </c>
      <c r="BO6880" s="141">
        <v>2013</v>
      </c>
      <c r="BP6880" s="143" t="s">
        <v>24495</v>
      </c>
      <c r="BQ6880" s="143" t="s">
        <v>17560</v>
      </c>
    </row>
    <row r="6881" spans="15:69" x14ac:dyDescent="0.25">
      <c r="O6881" s="225" t="str">
        <f t="shared" si="1318"/>
        <v/>
      </c>
      <c r="BF6881" s="141">
        <v>23027</v>
      </c>
      <c r="BG6881" s="142" t="s">
        <v>9109</v>
      </c>
      <c r="BH6881" s="141" t="s">
        <v>180</v>
      </c>
      <c r="BI6881" s="141" t="s">
        <v>190</v>
      </c>
      <c r="BJ6881" s="141" t="s">
        <v>9098</v>
      </c>
      <c r="BK6881" s="141" t="s">
        <v>9099</v>
      </c>
      <c r="BL6881" s="141"/>
      <c r="BM6881" s="141">
        <v>46.808669999999999</v>
      </c>
      <c r="BN6881" s="141">
        <v>-71.258690000000001</v>
      </c>
      <c r="BO6881" s="141">
        <v>2008</v>
      </c>
      <c r="BP6881" s="143" t="s">
        <v>24495</v>
      </c>
      <c r="BQ6881" s="143" t="s">
        <v>17560</v>
      </c>
    </row>
    <row r="6882" spans="15:69" x14ac:dyDescent="0.25">
      <c r="O6882" s="225" t="str">
        <f t="shared" si="1318"/>
        <v/>
      </c>
      <c r="BF6882" s="141">
        <v>23027</v>
      </c>
      <c r="BG6882" s="142" t="s">
        <v>9357</v>
      </c>
      <c r="BH6882" s="141" t="s">
        <v>180</v>
      </c>
      <c r="BI6882" s="141" t="s">
        <v>190</v>
      </c>
      <c r="BJ6882" s="141" t="s">
        <v>9343</v>
      </c>
      <c r="BK6882" s="141" t="s">
        <v>9344</v>
      </c>
      <c r="BL6882" s="141"/>
      <c r="BM6882" s="141">
        <v>46.84919</v>
      </c>
      <c r="BN6882" s="141">
        <v>-71.338260000000005</v>
      </c>
      <c r="BO6882" s="141">
        <v>2006</v>
      </c>
      <c r="BP6882" s="143" t="s">
        <v>24498</v>
      </c>
      <c r="BQ6882" s="143" t="s">
        <v>17560</v>
      </c>
    </row>
    <row r="6883" spans="15:69" x14ac:dyDescent="0.25">
      <c r="O6883" s="225" t="str">
        <f t="shared" si="1318"/>
        <v/>
      </c>
      <c r="BF6883" s="141">
        <v>23027</v>
      </c>
      <c r="BG6883" s="142" t="s">
        <v>9360</v>
      </c>
      <c r="BH6883" s="141" t="s">
        <v>180</v>
      </c>
      <c r="BI6883" s="141" t="s">
        <v>190</v>
      </c>
      <c r="BJ6883" s="141" t="s">
        <v>9346</v>
      </c>
      <c r="BK6883" s="141" t="s">
        <v>9347</v>
      </c>
      <c r="BL6883" s="141"/>
      <c r="BM6883" s="141">
        <v>46.84337</v>
      </c>
      <c r="BN6883" s="141">
        <v>-71.423360000000002</v>
      </c>
      <c r="BO6883" s="141">
        <v>2006</v>
      </c>
      <c r="BP6883" s="143" t="s">
        <v>24498</v>
      </c>
      <c r="BQ6883" s="143" t="s">
        <v>17560</v>
      </c>
    </row>
    <row r="6884" spans="15:69" x14ac:dyDescent="0.25">
      <c r="O6884" s="225" t="str">
        <f t="shared" si="1318"/>
        <v/>
      </c>
      <c r="BF6884" s="141">
        <v>23027</v>
      </c>
      <c r="BG6884" s="142" t="s">
        <v>9363</v>
      </c>
      <c r="BH6884" s="141" t="s">
        <v>180</v>
      </c>
      <c r="BI6884" s="141" t="s">
        <v>190</v>
      </c>
      <c r="BJ6884" s="141" t="s">
        <v>9349</v>
      </c>
      <c r="BK6884" s="141" t="s">
        <v>9350</v>
      </c>
      <c r="BL6884" s="141"/>
      <c r="BM6884" s="141">
        <v>46.912089999999999</v>
      </c>
      <c r="BN6884" s="141">
        <v>-71.205359999999999</v>
      </c>
      <c r="BO6884" s="141">
        <v>2009</v>
      </c>
      <c r="BP6884" s="143" t="s">
        <v>24498</v>
      </c>
      <c r="BQ6884" s="143" t="s">
        <v>17560</v>
      </c>
    </row>
    <row r="6885" spans="15:69" x14ac:dyDescent="0.25">
      <c r="O6885" s="225" t="str">
        <f t="shared" si="1318"/>
        <v/>
      </c>
      <c r="BF6885" s="141">
        <v>23027</v>
      </c>
      <c r="BG6885" s="142" t="s">
        <v>9366</v>
      </c>
      <c r="BH6885" s="141" t="s">
        <v>180</v>
      </c>
      <c r="BI6885" s="141" t="s">
        <v>190</v>
      </c>
      <c r="BJ6885" s="141" t="s">
        <v>9352</v>
      </c>
      <c r="BK6885" s="141" t="s">
        <v>9353</v>
      </c>
      <c r="BL6885" s="141"/>
      <c r="BM6885" s="141">
        <v>46.784179999999999</v>
      </c>
      <c r="BN6885" s="141">
        <v>-71.36636</v>
      </c>
      <c r="BO6885" s="141">
        <v>2002</v>
      </c>
      <c r="BP6885" s="143" t="s">
        <v>24498</v>
      </c>
      <c r="BQ6885" s="143" t="s">
        <v>17560</v>
      </c>
    </row>
    <row r="6886" spans="15:69" x14ac:dyDescent="0.25">
      <c r="O6886" s="225" t="str">
        <f t="shared" si="1318"/>
        <v/>
      </c>
      <c r="BF6886" s="141">
        <v>23027</v>
      </c>
      <c r="BG6886" s="142" t="s">
        <v>9369</v>
      </c>
      <c r="BH6886" s="141" t="s">
        <v>180</v>
      </c>
      <c r="BI6886" s="141" t="s">
        <v>190</v>
      </c>
      <c r="BJ6886" s="141" t="s">
        <v>9355</v>
      </c>
      <c r="BK6886" s="141" t="s">
        <v>9356</v>
      </c>
      <c r="BL6886" s="141"/>
      <c r="BM6886" s="141">
        <v>46.904339999999998</v>
      </c>
      <c r="BN6886" s="141">
        <v>-71.204509999999999</v>
      </c>
      <c r="BO6886" s="141">
        <v>2005</v>
      </c>
      <c r="BP6886" s="143" t="s">
        <v>24498</v>
      </c>
      <c r="BQ6886" s="143" t="s">
        <v>17560</v>
      </c>
    </row>
    <row r="6887" spans="15:69" x14ac:dyDescent="0.25">
      <c r="O6887" s="225" t="str">
        <f t="shared" si="1318"/>
        <v/>
      </c>
      <c r="BF6887" s="141">
        <v>23027</v>
      </c>
      <c r="BG6887" s="142" t="s">
        <v>9372</v>
      </c>
      <c r="BH6887" s="141" t="s">
        <v>180</v>
      </c>
      <c r="BI6887" s="141" t="s">
        <v>190</v>
      </c>
      <c r="BJ6887" s="141" t="s">
        <v>9358</v>
      </c>
      <c r="BK6887" s="141" t="s">
        <v>9359</v>
      </c>
      <c r="BL6887" s="141"/>
      <c r="BM6887" s="141">
        <v>46.908819999999999</v>
      </c>
      <c r="BN6887" s="141">
        <v>-71.194940000000003</v>
      </c>
      <c r="BO6887" s="141">
        <v>2009</v>
      </c>
      <c r="BP6887" s="143" t="s">
        <v>24498</v>
      </c>
      <c r="BQ6887" s="143" t="s">
        <v>17560</v>
      </c>
    </row>
    <row r="6888" spans="15:69" x14ac:dyDescent="0.25">
      <c r="O6888" s="225" t="str">
        <f t="shared" si="1318"/>
        <v/>
      </c>
      <c r="BF6888" s="141">
        <v>23027</v>
      </c>
      <c r="BG6888" s="142" t="s">
        <v>9375</v>
      </c>
      <c r="BH6888" s="141" t="s">
        <v>180</v>
      </c>
      <c r="BI6888" s="141" t="s">
        <v>190</v>
      </c>
      <c r="BJ6888" s="141" t="s">
        <v>9361</v>
      </c>
      <c r="BK6888" s="141" t="s">
        <v>9362</v>
      </c>
      <c r="BL6888" s="141"/>
      <c r="BM6888" s="141">
        <v>46.857599999999998</v>
      </c>
      <c r="BN6888" s="141">
        <v>-71.386899999999997</v>
      </c>
      <c r="BO6888" s="141">
        <v>2006</v>
      </c>
      <c r="BP6888" s="143" t="s">
        <v>24498</v>
      </c>
      <c r="BQ6888" s="143" t="s">
        <v>17560</v>
      </c>
    </row>
    <row r="6889" spans="15:69" x14ac:dyDescent="0.25">
      <c r="O6889" s="225" t="str">
        <f t="shared" si="1318"/>
        <v/>
      </c>
      <c r="BF6889" s="141">
        <v>23027</v>
      </c>
      <c r="BG6889" s="142" t="s">
        <v>9378</v>
      </c>
      <c r="BH6889" s="141" t="s">
        <v>180</v>
      </c>
      <c r="BI6889" s="141" t="s">
        <v>190</v>
      </c>
      <c r="BJ6889" s="141" t="s">
        <v>9364</v>
      </c>
      <c r="BK6889" s="141" t="s">
        <v>9365</v>
      </c>
      <c r="BL6889" s="141"/>
      <c r="BM6889" s="141">
        <v>46.882620000000003</v>
      </c>
      <c r="BN6889" s="141">
        <v>-71.32893</v>
      </c>
      <c r="BO6889" s="141">
        <v>2006</v>
      </c>
      <c r="BP6889" s="143" t="s">
        <v>24498</v>
      </c>
      <c r="BQ6889" s="143" t="s">
        <v>17560</v>
      </c>
    </row>
    <row r="6890" spans="15:69" x14ac:dyDescent="0.25">
      <c r="O6890" s="225" t="str">
        <f t="shared" si="1318"/>
        <v/>
      </c>
      <c r="BF6890" s="141">
        <v>23027</v>
      </c>
      <c r="BG6890" s="142" t="s">
        <v>9381</v>
      </c>
      <c r="BH6890" s="141" t="s">
        <v>180</v>
      </c>
      <c r="BI6890" s="141" t="s">
        <v>190</v>
      </c>
      <c r="BJ6890" s="141" t="s">
        <v>9367</v>
      </c>
      <c r="BK6890" s="141" t="s">
        <v>9368</v>
      </c>
      <c r="BL6890" s="141"/>
      <c r="BM6890" s="141">
        <v>46.835299999999997</v>
      </c>
      <c r="BN6890" s="141">
        <v>-71.402969999999996</v>
      </c>
      <c r="BO6890" s="141">
        <v>2006</v>
      </c>
      <c r="BP6890" s="143" t="s">
        <v>24498</v>
      </c>
      <c r="BQ6890" s="143" t="s">
        <v>17560</v>
      </c>
    </row>
    <row r="6891" spans="15:69" x14ac:dyDescent="0.25">
      <c r="O6891" s="225" t="str">
        <f t="shared" si="1318"/>
        <v/>
      </c>
      <c r="BF6891" s="141">
        <v>23027</v>
      </c>
      <c r="BG6891" s="142" t="s">
        <v>9384</v>
      </c>
      <c r="BH6891" s="141" t="s">
        <v>180</v>
      </c>
      <c r="BI6891" s="141" t="s">
        <v>190</v>
      </c>
      <c r="BJ6891" s="141" t="s">
        <v>9370</v>
      </c>
      <c r="BK6891" s="141" t="s">
        <v>9371</v>
      </c>
      <c r="BL6891" s="141"/>
      <c r="BM6891" s="141">
        <v>46.843339999999998</v>
      </c>
      <c r="BN6891" s="141">
        <v>-71.398780000000002</v>
      </c>
      <c r="BO6891" s="141">
        <v>2009</v>
      </c>
      <c r="BP6891" s="143" t="s">
        <v>24498</v>
      </c>
      <c r="BQ6891" s="143" t="s">
        <v>17560</v>
      </c>
    </row>
    <row r="6892" spans="15:69" x14ac:dyDescent="0.25">
      <c r="O6892" s="225" t="str">
        <f t="shared" si="1318"/>
        <v/>
      </c>
      <c r="BF6892" s="141">
        <v>23027</v>
      </c>
      <c r="BG6892" s="142" t="s">
        <v>9386</v>
      </c>
      <c r="BH6892" s="141" t="s">
        <v>180</v>
      </c>
      <c r="BI6892" s="141" t="s">
        <v>190</v>
      </c>
      <c r="BJ6892" s="141" t="s">
        <v>9373</v>
      </c>
      <c r="BK6892" s="141" t="s">
        <v>9374</v>
      </c>
      <c r="BL6892" s="141"/>
      <c r="BM6892" s="141">
        <v>46.847639999999998</v>
      </c>
      <c r="BN6892" s="141">
        <v>-71.224119999999999</v>
      </c>
      <c r="BO6892" s="141">
        <v>2009</v>
      </c>
      <c r="BP6892" s="143" t="s">
        <v>24498</v>
      </c>
      <c r="BQ6892" s="143" t="s">
        <v>17560</v>
      </c>
    </row>
    <row r="6893" spans="15:69" x14ac:dyDescent="0.25">
      <c r="O6893" s="225" t="str">
        <f t="shared" si="1318"/>
        <v/>
      </c>
      <c r="BF6893" s="141">
        <v>23027</v>
      </c>
      <c r="BG6893" s="142" t="s">
        <v>9389</v>
      </c>
      <c r="BH6893" s="141" t="s">
        <v>180</v>
      </c>
      <c r="BI6893" s="141" t="s">
        <v>190</v>
      </c>
      <c r="BJ6893" s="141" t="s">
        <v>9376</v>
      </c>
      <c r="BK6893" s="141" t="s">
        <v>9377</v>
      </c>
      <c r="BL6893" s="141"/>
      <c r="BM6893" s="141">
        <v>46.881950000000003</v>
      </c>
      <c r="BN6893" s="141">
        <v>-71.272199999999998</v>
      </c>
      <c r="BO6893" s="141">
        <v>2008</v>
      </c>
      <c r="BP6893" s="143" t="s">
        <v>24498</v>
      </c>
      <c r="BQ6893" s="143" t="s">
        <v>17560</v>
      </c>
    </row>
    <row r="6894" spans="15:69" x14ac:dyDescent="0.25">
      <c r="O6894" s="225" t="str">
        <f t="shared" si="1318"/>
        <v/>
      </c>
      <c r="BF6894" s="141">
        <v>23027</v>
      </c>
      <c r="BG6894" s="142" t="s">
        <v>9112</v>
      </c>
      <c r="BH6894" s="141" t="s">
        <v>180</v>
      </c>
      <c r="BI6894" s="141" t="s">
        <v>190</v>
      </c>
      <c r="BJ6894" s="141" t="s">
        <v>9101</v>
      </c>
      <c r="BK6894" s="141" t="s">
        <v>9102</v>
      </c>
      <c r="BL6894" s="141"/>
      <c r="BM6894" s="141">
        <v>46.885710000000003</v>
      </c>
      <c r="BN6894" s="141">
        <v>-71.182659999999998</v>
      </c>
      <c r="BO6894" s="141">
        <v>2004</v>
      </c>
      <c r="BP6894" s="143" t="s">
        <v>24498</v>
      </c>
      <c r="BQ6894" s="143" t="s">
        <v>17560</v>
      </c>
    </row>
    <row r="6895" spans="15:69" x14ac:dyDescent="0.25">
      <c r="O6895" s="225" t="str">
        <f t="shared" si="1318"/>
        <v/>
      </c>
      <c r="BF6895" s="141">
        <v>23027</v>
      </c>
      <c r="BG6895" s="142" t="s">
        <v>9115</v>
      </c>
      <c r="BH6895" s="141" t="s">
        <v>180</v>
      </c>
      <c r="BI6895" s="141" t="s">
        <v>190</v>
      </c>
      <c r="BJ6895" s="141" t="s">
        <v>9104</v>
      </c>
      <c r="BK6895" s="141" t="s">
        <v>9105</v>
      </c>
      <c r="BL6895" s="141"/>
      <c r="BM6895" s="141">
        <v>46.888489999999997</v>
      </c>
      <c r="BN6895" s="141">
        <v>-71.188580000000002</v>
      </c>
      <c r="BO6895" s="141">
        <v>2006</v>
      </c>
      <c r="BP6895" s="143" t="s">
        <v>24498</v>
      </c>
      <c r="BQ6895" s="143" t="s">
        <v>17560</v>
      </c>
    </row>
    <row r="6896" spans="15:69" x14ac:dyDescent="0.25">
      <c r="O6896" s="225" t="str">
        <f t="shared" si="1318"/>
        <v/>
      </c>
      <c r="BF6896" s="141">
        <v>23027</v>
      </c>
      <c r="BG6896" s="142" t="s">
        <v>9118</v>
      </c>
      <c r="BH6896" s="141" t="s">
        <v>180</v>
      </c>
      <c r="BI6896" s="141" t="s">
        <v>190</v>
      </c>
      <c r="BJ6896" s="141" t="s">
        <v>9107</v>
      </c>
      <c r="BK6896" s="141" t="s">
        <v>9108</v>
      </c>
      <c r="BL6896" s="141"/>
      <c r="BM6896" s="141">
        <v>46.904739999999997</v>
      </c>
      <c r="BN6896" s="141">
        <v>-71.205359999999999</v>
      </c>
      <c r="BO6896" s="141">
        <v>2004</v>
      </c>
      <c r="BP6896" s="143" t="s">
        <v>24498</v>
      </c>
      <c r="BQ6896" s="143" t="s">
        <v>17560</v>
      </c>
    </row>
    <row r="6897" spans="15:69" x14ac:dyDescent="0.25">
      <c r="O6897" s="225" t="str">
        <f t="shared" si="1318"/>
        <v/>
      </c>
      <c r="BF6897" s="141">
        <v>23027</v>
      </c>
      <c r="BG6897" s="142" t="s">
        <v>9121</v>
      </c>
      <c r="BH6897" s="141" t="s">
        <v>180</v>
      </c>
      <c r="BI6897" s="141" t="s">
        <v>190</v>
      </c>
      <c r="BJ6897" s="141" t="s">
        <v>9110</v>
      </c>
      <c r="BK6897" s="141" t="s">
        <v>9111</v>
      </c>
      <c r="BL6897" s="141"/>
      <c r="BM6897" s="141">
        <v>46.896990000000002</v>
      </c>
      <c r="BN6897" s="141">
        <v>-71.215559999999996</v>
      </c>
      <c r="BO6897" s="141">
        <v>2012</v>
      </c>
      <c r="BP6897" s="143" t="s">
        <v>24498</v>
      </c>
      <c r="BQ6897" s="143" t="s">
        <v>17560</v>
      </c>
    </row>
    <row r="6898" spans="15:69" x14ac:dyDescent="0.25">
      <c r="O6898" s="225" t="str">
        <f t="shared" si="1318"/>
        <v/>
      </c>
      <c r="BF6898" s="141">
        <v>23027</v>
      </c>
      <c r="BG6898" s="142" t="s">
        <v>9124</v>
      </c>
      <c r="BH6898" s="141" t="s">
        <v>180</v>
      </c>
      <c r="BI6898" s="141" t="s">
        <v>190</v>
      </c>
      <c r="BJ6898" s="141" t="s">
        <v>9113</v>
      </c>
      <c r="BK6898" s="141" t="s">
        <v>9114</v>
      </c>
      <c r="BL6898" s="141"/>
      <c r="BM6898" s="141">
        <v>46.881309999999999</v>
      </c>
      <c r="BN6898" s="141">
        <v>-71.212909999999994</v>
      </c>
      <c r="BO6898" s="141">
        <v>2007</v>
      </c>
      <c r="BP6898" s="143" t="s">
        <v>24498</v>
      </c>
      <c r="BQ6898" s="143" t="s">
        <v>17560</v>
      </c>
    </row>
    <row r="6899" spans="15:69" x14ac:dyDescent="0.25">
      <c r="O6899" s="225" t="str">
        <f t="shared" si="1318"/>
        <v/>
      </c>
      <c r="BF6899" s="141">
        <v>23027</v>
      </c>
      <c r="BG6899" s="142" t="s">
        <v>9127</v>
      </c>
      <c r="BH6899" s="141" t="s">
        <v>180</v>
      </c>
      <c r="BI6899" s="141" t="s">
        <v>190</v>
      </c>
      <c r="BJ6899" s="141" t="s">
        <v>9116</v>
      </c>
      <c r="BK6899" s="141" t="s">
        <v>9117</v>
      </c>
      <c r="BL6899" s="141"/>
      <c r="BM6899" s="141">
        <v>46.88035</v>
      </c>
      <c r="BN6899" s="141">
        <v>-71.213049999999996</v>
      </c>
      <c r="BO6899" s="141">
        <v>2006</v>
      </c>
      <c r="BP6899" s="143" t="s">
        <v>24498</v>
      </c>
      <c r="BQ6899" s="143" t="s">
        <v>17560</v>
      </c>
    </row>
    <row r="6900" spans="15:69" x14ac:dyDescent="0.25">
      <c r="O6900" s="225" t="str">
        <f t="shared" si="1318"/>
        <v/>
      </c>
      <c r="BF6900" s="141">
        <v>23027</v>
      </c>
      <c r="BG6900" s="142" t="s">
        <v>9130</v>
      </c>
      <c r="BH6900" s="141" t="s">
        <v>180</v>
      </c>
      <c r="BI6900" s="141" t="s">
        <v>190</v>
      </c>
      <c r="BJ6900" s="141" t="s">
        <v>9119</v>
      </c>
      <c r="BK6900" s="141" t="s">
        <v>9120</v>
      </c>
      <c r="BL6900" s="141"/>
      <c r="BM6900" s="141">
        <v>46.87679</v>
      </c>
      <c r="BN6900" s="141">
        <v>-71.211709999999997</v>
      </c>
      <c r="BO6900" s="141">
        <v>2005</v>
      </c>
      <c r="BP6900" s="143" t="s">
        <v>24498</v>
      </c>
      <c r="BQ6900" s="143" t="s">
        <v>17560</v>
      </c>
    </row>
    <row r="6901" spans="15:69" x14ac:dyDescent="0.25">
      <c r="O6901" s="225" t="str">
        <f t="shared" si="1318"/>
        <v/>
      </c>
      <c r="BF6901" s="141">
        <v>23027</v>
      </c>
      <c r="BG6901" s="142" t="s">
        <v>9133</v>
      </c>
      <c r="BH6901" s="141" t="s">
        <v>180</v>
      </c>
      <c r="BI6901" s="141" t="s">
        <v>190</v>
      </c>
      <c r="BJ6901" s="141" t="s">
        <v>9122</v>
      </c>
      <c r="BK6901" s="141" t="s">
        <v>9123</v>
      </c>
      <c r="BL6901" s="141"/>
      <c r="BM6901" s="141">
        <v>46.871969999999997</v>
      </c>
      <c r="BN6901" s="141">
        <v>-71.2119</v>
      </c>
      <c r="BO6901" s="141">
        <v>2007</v>
      </c>
      <c r="BP6901" s="143" t="s">
        <v>24498</v>
      </c>
      <c r="BQ6901" s="143" t="s">
        <v>17560</v>
      </c>
    </row>
    <row r="6902" spans="15:69" x14ac:dyDescent="0.25">
      <c r="O6902" s="225" t="str">
        <f t="shared" si="1318"/>
        <v/>
      </c>
      <c r="BF6902" s="141">
        <v>23027</v>
      </c>
      <c r="BG6902" s="142" t="s">
        <v>9136</v>
      </c>
      <c r="BH6902" s="141" t="s">
        <v>180</v>
      </c>
      <c r="BI6902" s="141" t="s">
        <v>190</v>
      </c>
      <c r="BJ6902" s="141" t="s">
        <v>9125</v>
      </c>
      <c r="BK6902" s="141" t="s">
        <v>9126</v>
      </c>
      <c r="BL6902" s="141"/>
      <c r="BM6902" s="141">
        <v>46.873350000000002</v>
      </c>
      <c r="BN6902" s="141">
        <v>-71.21705</v>
      </c>
      <c r="BO6902" s="141">
        <v>2004</v>
      </c>
      <c r="BP6902" s="143" t="s">
        <v>24498</v>
      </c>
      <c r="BQ6902" s="143" t="s">
        <v>17560</v>
      </c>
    </row>
    <row r="6903" spans="15:69" x14ac:dyDescent="0.25">
      <c r="O6903" s="225" t="str">
        <f t="shared" si="1318"/>
        <v/>
      </c>
      <c r="BF6903" s="141">
        <v>23027</v>
      </c>
      <c r="BG6903" s="142" t="s">
        <v>9139</v>
      </c>
      <c r="BH6903" s="141" t="s">
        <v>180</v>
      </c>
      <c r="BI6903" s="141" t="s">
        <v>190</v>
      </c>
      <c r="BJ6903" s="141" t="s">
        <v>9128</v>
      </c>
      <c r="BK6903" s="141" t="s">
        <v>9129</v>
      </c>
      <c r="BL6903" s="141"/>
      <c r="BM6903" s="141">
        <v>46.866759999999999</v>
      </c>
      <c r="BN6903" s="141">
        <v>-71.210840000000005</v>
      </c>
      <c r="BO6903" s="141">
        <v>2010</v>
      </c>
      <c r="BP6903" s="143" t="s">
        <v>24498</v>
      </c>
      <c r="BQ6903" s="143" t="s">
        <v>17560</v>
      </c>
    </row>
    <row r="6904" spans="15:69" x14ac:dyDescent="0.25">
      <c r="O6904" s="225" t="str">
        <f t="shared" si="1318"/>
        <v/>
      </c>
      <c r="BF6904" s="141">
        <v>23027</v>
      </c>
      <c r="BG6904" s="142" t="s">
        <v>9142</v>
      </c>
      <c r="BH6904" s="141" t="s">
        <v>180</v>
      </c>
      <c r="BI6904" s="141" t="s">
        <v>190</v>
      </c>
      <c r="BJ6904" s="141" t="s">
        <v>9131</v>
      </c>
      <c r="BK6904" s="141" t="s">
        <v>9132</v>
      </c>
      <c r="BL6904" s="141"/>
      <c r="BM6904" s="141">
        <v>46.868090000000002</v>
      </c>
      <c r="BN6904" s="141">
        <v>-71.221530000000001</v>
      </c>
      <c r="BO6904" s="141">
        <v>2010</v>
      </c>
      <c r="BP6904" s="143" t="s">
        <v>24498</v>
      </c>
      <c r="BQ6904" s="143" t="s">
        <v>17560</v>
      </c>
    </row>
    <row r="6905" spans="15:69" x14ac:dyDescent="0.25">
      <c r="O6905" s="225" t="str">
        <f t="shared" si="1318"/>
        <v/>
      </c>
      <c r="BF6905" s="141">
        <v>23027</v>
      </c>
      <c r="BG6905" s="142" t="s">
        <v>9145</v>
      </c>
      <c r="BH6905" s="141" t="s">
        <v>180</v>
      </c>
      <c r="BI6905" s="141" t="s">
        <v>190</v>
      </c>
      <c r="BJ6905" s="141" t="s">
        <v>9134</v>
      </c>
      <c r="BK6905" s="141" t="s">
        <v>9135</v>
      </c>
      <c r="BL6905" s="141"/>
      <c r="BM6905" s="141">
        <v>46.870510000000003</v>
      </c>
      <c r="BN6905" s="141">
        <v>-71.235330000000005</v>
      </c>
      <c r="BO6905" s="141">
        <v>2008</v>
      </c>
      <c r="BP6905" s="143" t="s">
        <v>24498</v>
      </c>
      <c r="BQ6905" s="143" t="s">
        <v>17560</v>
      </c>
    </row>
    <row r="6906" spans="15:69" x14ac:dyDescent="0.25">
      <c r="O6906" s="225" t="str">
        <f t="shared" si="1318"/>
        <v/>
      </c>
      <c r="BF6906" s="141">
        <v>23027</v>
      </c>
      <c r="BG6906" s="142" t="s">
        <v>9148</v>
      </c>
      <c r="BH6906" s="141" t="s">
        <v>180</v>
      </c>
      <c r="BI6906" s="141" t="s">
        <v>190</v>
      </c>
      <c r="BJ6906" s="141" t="s">
        <v>9137</v>
      </c>
      <c r="BK6906" s="141" t="s">
        <v>9138</v>
      </c>
      <c r="BL6906" s="141"/>
      <c r="BM6906" s="141">
        <v>46.877290000000002</v>
      </c>
      <c r="BN6906" s="141">
        <v>-71.26079</v>
      </c>
      <c r="BO6906" s="141">
        <v>2005</v>
      </c>
      <c r="BP6906" s="143" t="s">
        <v>24498</v>
      </c>
      <c r="BQ6906" s="143" t="s">
        <v>17560</v>
      </c>
    </row>
    <row r="6907" spans="15:69" x14ac:dyDescent="0.25">
      <c r="O6907" s="225" t="str">
        <f t="shared" si="1318"/>
        <v/>
      </c>
      <c r="BF6907" s="141">
        <v>23027</v>
      </c>
      <c r="BG6907" s="142" t="s">
        <v>9151</v>
      </c>
      <c r="BH6907" s="141" t="s">
        <v>180</v>
      </c>
      <c r="BI6907" s="141" t="s">
        <v>190</v>
      </c>
      <c r="BJ6907" s="141" t="s">
        <v>9140</v>
      </c>
      <c r="BK6907" s="141" t="s">
        <v>9141</v>
      </c>
      <c r="BL6907" s="141"/>
      <c r="BM6907" s="141">
        <v>46.883870000000002</v>
      </c>
      <c r="BN6907" s="141">
        <v>-71.252449999999996</v>
      </c>
      <c r="BO6907" s="141">
        <v>2005</v>
      </c>
      <c r="BP6907" s="143" t="s">
        <v>24498</v>
      </c>
      <c r="BQ6907" s="143" t="s">
        <v>17560</v>
      </c>
    </row>
    <row r="6908" spans="15:69" x14ac:dyDescent="0.25">
      <c r="O6908" s="225" t="str">
        <f t="shared" si="1318"/>
        <v/>
      </c>
      <c r="BF6908" s="141">
        <v>23027</v>
      </c>
      <c r="BG6908" s="142" t="s">
        <v>9154</v>
      </c>
      <c r="BH6908" s="141" t="s">
        <v>180</v>
      </c>
      <c r="BI6908" s="141" t="s">
        <v>190</v>
      </c>
      <c r="BJ6908" s="141" t="s">
        <v>9143</v>
      </c>
      <c r="BK6908" s="141" t="s">
        <v>9144</v>
      </c>
      <c r="BL6908" s="141"/>
      <c r="BM6908" s="141">
        <v>46.883139999999997</v>
      </c>
      <c r="BN6908" s="141">
        <v>-71.252920000000003</v>
      </c>
      <c r="BO6908" s="141">
        <v>2005</v>
      </c>
      <c r="BP6908" s="143" t="s">
        <v>24498</v>
      </c>
      <c r="BQ6908" s="143" t="s">
        <v>17560</v>
      </c>
    </row>
    <row r="6909" spans="15:69" x14ac:dyDescent="0.25">
      <c r="O6909" s="225" t="str">
        <f t="shared" si="1318"/>
        <v/>
      </c>
      <c r="BF6909" s="141">
        <v>23027</v>
      </c>
      <c r="BG6909" s="142" t="s">
        <v>9157</v>
      </c>
      <c r="BH6909" s="141" t="s">
        <v>180</v>
      </c>
      <c r="BI6909" s="141" t="s">
        <v>190</v>
      </c>
      <c r="BJ6909" s="141" t="s">
        <v>9146</v>
      </c>
      <c r="BK6909" s="141" t="s">
        <v>9147</v>
      </c>
      <c r="BL6909" s="141"/>
      <c r="BM6909" s="141">
        <v>46.888590000000001</v>
      </c>
      <c r="BN6909" s="141">
        <v>-71.271420000000006</v>
      </c>
      <c r="BO6909" s="141">
        <v>1994</v>
      </c>
      <c r="BP6909" s="143" t="s">
        <v>24498</v>
      </c>
      <c r="BQ6909" s="143" t="s">
        <v>17560</v>
      </c>
    </row>
    <row r="6910" spans="15:69" x14ac:dyDescent="0.25">
      <c r="O6910" s="225" t="str">
        <f t="shared" si="1318"/>
        <v/>
      </c>
      <c r="BF6910" s="141">
        <v>23027</v>
      </c>
      <c r="BG6910" s="142" t="s">
        <v>9160</v>
      </c>
      <c r="BH6910" s="141" t="s">
        <v>180</v>
      </c>
      <c r="BI6910" s="141" t="s">
        <v>190</v>
      </c>
      <c r="BJ6910" s="141" t="s">
        <v>9149</v>
      </c>
      <c r="BK6910" s="141" t="s">
        <v>9150</v>
      </c>
      <c r="BL6910" s="141"/>
      <c r="BM6910" s="141">
        <v>46.870339999999999</v>
      </c>
      <c r="BN6910" s="141">
        <v>-71.251980000000003</v>
      </c>
      <c r="BO6910" s="141">
        <v>1995</v>
      </c>
      <c r="BP6910" s="143" t="s">
        <v>24498</v>
      </c>
      <c r="BQ6910" s="143" t="s">
        <v>17560</v>
      </c>
    </row>
    <row r="6911" spans="15:69" x14ac:dyDescent="0.25">
      <c r="O6911" s="225" t="str">
        <f t="shared" si="1318"/>
        <v/>
      </c>
      <c r="BF6911" s="141">
        <v>23027</v>
      </c>
      <c r="BG6911" s="142" t="s">
        <v>9163</v>
      </c>
      <c r="BH6911" s="141" t="s">
        <v>180</v>
      </c>
      <c r="BI6911" s="141" t="s">
        <v>190</v>
      </c>
      <c r="BJ6911" s="141" t="s">
        <v>9152</v>
      </c>
      <c r="BK6911" s="141" t="s">
        <v>9153</v>
      </c>
      <c r="BL6911" s="141"/>
      <c r="BM6911" s="141">
        <v>46.881729999999997</v>
      </c>
      <c r="BN6911" s="141">
        <v>-71.262379999999993</v>
      </c>
      <c r="BO6911" s="141">
        <v>2001</v>
      </c>
      <c r="BP6911" s="143" t="s">
        <v>24498</v>
      </c>
      <c r="BQ6911" s="143" t="s">
        <v>17560</v>
      </c>
    </row>
    <row r="6912" spans="15:69" x14ac:dyDescent="0.25">
      <c r="O6912" s="225" t="str">
        <f t="shared" si="1318"/>
        <v/>
      </c>
      <c r="BF6912" s="141">
        <v>23027</v>
      </c>
      <c r="BG6912" s="142" t="s">
        <v>9166</v>
      </c>
      <c r="BH6912" s="141" t="s">
        <v>180</v>
      </c>
      <c r="BI6912" s="141" t="s">
        <v>190</v>
      </c>
      <c r="BJ6912" s="141" t="s">
        <v>9155</v>
      </c>
      <c r="BK6912" s="141" t="s">
        <v>9156</v>
      </c>
      <c r="BL6912" s="141"/>
      <c r="BM6912" s="141">
        <v>46.878410000000002</v>
      </c>
      <c r="BN6912" s="141">
        <v>-71.240189999999998</v>
      </c>
      <c r="BO6912" s="141">
        <v>1990</v>
      </c>
      <c r="BP6912" s="143" t="s">
        <v>24498</v>
      </c>
      <c r="BQ6912" s="143" t="s">
        <v>17560</v>
      </c>
    </row>
    <row r="6913" spans="15:69" x14ac:dyDescent="0.25">
      <c r="O6913" s="225" t="str">
        <f t="shared" si="1318"/>
        <v/>
      </c>
      <c r="BF6913" s="141">
        <v>23027</v>
      </c>
      <c r="BG6913" s="142" t="s">
        <v>9169</v>
      </c>
      <c r="BH6913" s="141" t="s">
        <v>180</v>
      </c>
      <c r="BI6913" s="141" t="s">
        <v>190</v>
      </c>
      <c r="BJ6913" s="141" t="s">
        <v>9158</v>
      </c>
      <c r="BK6913" s="141" t="s">
        <v>9159</v>
      </c>
      <c r="BL6913" s="141"/>
      <c r="BM6913" s="141">
        <v>46.870370000000001</v>
      </c>
      <c r="BN6913" s="141">
        <v>-71.280280000000005</v>
      </c>
      <c r="BO6913" s="141">
        <v>1991</v>
      </c>
      <c r="BP6913" s="143" t="s">
        <v>24498</v>
      </c>
      <c r="BQ6913" s="143" t="s">
        <v>17560</v>
      </c>
    </row>
    <row r="6914" spans="15:69" x14ac:dyDescent="0.25">
      <c r="O6914" s="225" t="str">
        <f t="shared" si="1318"/>
        <v/>
      </c>
      <c r="BF6914" s="141">
        <v>23027</v>
      </c>
      <c r="BG6914" s="142" t="s">
        <v>9172</v>
      </c>
      <c r="BH6914" s="141" t="s">
        <v>180</v>
      </c>
      <c r="BI6914" s="141" t="s">
        <v>190</v>
      </c>
      <c r="BJ6914" s="141" t="s">
        <v>9161</v>
      </c>
      <c r="BK6914" s="141" t="s">
        <v>9162</v>
      </c>
      <c r="BL6914" s="141"/>
      <c r="BM6914" s="141">
        <v>46.885770000000001</v>
      </c>
      <c r="BN6914" s="141">
        <v>-71.259640000000005</v>
      </c>
      <c r="BO6914" s="141">
        <v>2005</v>
      </c>
      <c r="BP6914" s="143" t="s">
        <v>24498</v>
      </c>
      <c r="BQ6914" s="143" t="s">
        <v>17560</v>
      </c>
    </row>
    <row r="6915" spans="15:69" x14ac:dyDescent="0.25">
      <c r="O6915" s="225" t="str">
        <f t="shared" si="1318"/>
        <v/>
      </c>
      <c r="BF6915" s="141">
        <v>23027</v>
      </c>
      <c r="BG6915" s="142" t="s">
        <v>9175</v>
      </c>
      <c r="BH6915" s="141" t="s">
        <v>180</v>
      </c>
      <c r="BI6915" s="141" t="s">
        <v>190</v>
      </c>
      <c r="BJ6915" s="141" t="s">
        <v>9164</v>
      </c>
      <c r="BK6915" s="141" t="s">
        <v>9165</v>
      </c>
      <c r="BL6915" s="141"/>
      <c r="BM6915" s="141">
        <v>46.882809999999999</v>
      </c>
      <c r="BN6915" s="141">
        <v>-71.301339999999996</v>
      </c>
      <c r="BO6915" s="141">
        <v>2007</v>
      </c>
      <c r="BP6915" s="143" t="s">
        <v>24498</v>
      </c>
      <c r="BQ6915" s="143" t="s">
        <v>17560</v>
      </c>
    </row>
    <row r="6916" spans="15:69" x14ac:dyDescent="0.25">
      <c r="O6916" s="225" t="str">
        <f t="shared" si="1318"/>
        <v/>
      </c>
      <c r="BF6916" s="141">
        <v>23027</v>
      </c>
      <c r="BG6916" s="142" t="s">
        <v>9178</v>
      </c>
      <c r="BH6916" s="141" t="s">
        <v>180</v>
      </c>
      <c r="BI6916" s="141" t="s">
        <v>190</v>
      </c>
      <c r="BJ6916" s="141" t="s">
        <v>9167</v>
      </c>
      <c r="BK6916" s="141" t="s">
        <v>9168</v>
      </c>
      <c r="BL6916" s="141"/>
      <c r="BM6916" s="141">
        <v>46.88156</v>
      </c>
      <c r="BN6916" s="141">
        <v>-71.296580000000006</v>
      </c>
      <c r="BO6916" s="141">
        <v>1997</v>
      </c>
      <c r="BP6916" s="143" t="s">
        <v>24498</v>
      </c>
      <c r="BQ6916" s="143" t="s">
        <v>17560</v>
      </c>
    </row>
    <row r="6917" spans="15:69" x14ac:dyDescent="0.25">
      <c r="O6917" s="225" t="str">
        <f t="shared" si="1318"/>
        <v/>
      </c>
      <c r="BF6917" s="141">
        <v>23027</v>
      </c>
      <c r="BG6917" s="142" t="s">
        <v>9181</v>
      </c>
      <c r="BH6917" s="141" t="s">
        <v>180</v>
      </c>
      <c r="BI6917" s="141" t="s">
        <v>190</v>
      </c>
      <c r="BJ6917" s="141" t="s">
        <v>9170</v>
      </c>
      <c r="BK6917" s="141" t="s">
        <v>9171</v>
      </c>
      <c r="BL6917" s="141"/>
      <c r="BM6917" s="141">
        <v>46.882210000000001</v>
      </c>
      <c r="BN6917" s="141">
        <v>-71.304879999999997</v>
      </c>
      <c r="BO6917" s="141">
        <v>2007</v>
      </c>
      <c r="BP6917" s="143" t="s">
        <v>24498</v>
      </c>
      <c r="BQ6917" s="143" t="s">
        <v>17560</v>
      </c>
    </row>
    <row r="6918" spans="15:69" x14ac:dyDescent="0.25">
      <c r="O6918" s="225" t="str">
        <f t="shared" si="1318"/>
        <v/>
      </c>
      <c r="BF6918" s="141">
        <v>23027</v>
      </c>
      <c r="BG6918" s="142" t="s">
        <v>9184</v>
      </c>
      <c r="BH6918" s="141" t="s">
        <v>180</v>
      </c>
      <c r="BI6918" s="141" t="s">
        <v>190</v>
      </c>
      <c r="BJ6918" s="141" t="s">
        <v>9173</v>
      </c>
      <c r="BK6918" s="141" t="s">
        <v>9174</v>
      </c>
      <c r="BL6918" s="141"/>
      <c r="BM6918" s="141">
        <v>46.892879999999998</v>
      </c>
      <c r="BN6918" s="141">
        <v>-71.307479999999998</v>
      </c>
      <c r="BO6918" s="141">
        <v>2010</v>
      </c>
      <c r="BP6918" s="143" t="s">
        <v>24498</v>
      </c>
      <c r="BQ6918" s="143" t="s">
        <v>17560</v>
      </c>
    </row>
    <row r="6919" spans="15:69" x14ac:dyDescent="0.25">
      <c r="O6919" s="225" t="str">
        <f t="shared" si="1318"/>
        <v/>
      </c>
      <c r="BF6919" s="141">
        <v>23027</v>
      </c>
      <c r="BG6919" s="142" t="s">
        <v>9187</v>
      </c>
      <c r="BH6919" s="141" t="s">
        <v>180</v>
      </c>
      <c r="BI6919" s="141" t="s">
        <v>190</v>
      </c>
      <c r="BJ6919" s="141" t="s">
        <v>9176</v>
      </c>
      <c r="BK6919" s="141" t="s">
        <v>9177</v>
      </c>
      <c r="BL6919" s="141"/>
      <c r="BM6919" s="141">
        <v>46.893009999999997</v>
      </c>
      <c r="BN6919" s="141">
        <v>-71.309880000000007</v>
      </c>
      <c r="BO6919" s="141">
        <v>1999</v>
      </c>
      <c r="BP6919" s="143" t="s">
        <v>24498</v>
      </c>
      <c r="BQ6919" s="143" t="s">
        <v>17560</v>
      </c>
    </row>
    <row r="6920" spans="15:69" x14ac:dyDescent="0.25">
      <c r="O6920" s="225" t="str">
        <f t="shared" si="1318"/>
        <v/>
      </c>
      <c r="BF6920" s="141">
        <v>23027</v>
      </c>
      <c r="BG6920" s="142" t="s">
        <v>9190</v>
      </c>
      <c r="BH6920" s="141" t="s">
        <v>180</v>
      </c>
      <c r="BI6920" s="141" t="s">
        <v>190</v>
      </c>
      <c r="BJ6920" s="141" t="s">
        <v>9179</v>
      </c>
      <c r="BK6920" s="141" t="s">
        <v>9180</v>
      </c>
      <c r="BL6920" s="141"/>
      <c r="BM6920" s="141">
        <v>46.892769999999999</v>
      </c>
      <c r="BN6920" s="141">
        <v>-71.31035</v>
      </c>
      <c r="BO6920" s="141">
        <v>1999</v>
      </c>
      <c r="BP6920" s="143" t="s">
        <v>24498</v>
      </c>
      <c r="BQ6920" s="143" t="s">
        <v>17560</v>
      </c>
    </row>
    <row r="6921" spans="15:69" x14ac:dyDescent="0.25">
      <c r="O6921" s="225" t="str">
        <f t="shared" si="1318"/>
        <v/>
      </c>
      <c r="BF6921" s="141">
        <v>23027</v>
      </c>
      <c r="BG6921" s="142" t="s">
        <v>9193</v>
      </c>
      <c r="BH6921" s="141" t="s">
        <v>180</v>
      </c>
      <c r="BI6921" s="141" t="s">
        <v>190</v>
      </c>
      <c r="BJ6921" s="141" t="s">
        <v>9182</v>
      </c>
      <c r="BK6921" s="141" t="s">
        <v>9183</v>
      </c>
      <c r="BL6921" s="141"/>
      <c r="BM6921" s="141">
        <v>46.90681</v>
      </c>
      <c r="BN6921" s="141">
        <v>-71.35248</v>
      </c>
      <c r="BO6921" s="141">
        <v>1997</v>
      </c>
      <c r="BP6921" s="143" t="s">
        <v>24498</v>
      </c>
      <c r="BQ6921" s="143" t="s">
        <v>17560</v>
      </c>
    </row>
    <row r="6922" spans="15:69" x14ac:dyDescent="0.25">
      <c r="O6922" s="225" t="str">
        <f t="shared" si="1318"/>
        <v/>
      </c>
      <c r="BF6922" s="141">
        <v>23027</v>
      </c>
      <c r="BG6922" s="142" t="s">
        <v>9196</v>
      </c>
      <c r="BH6922" s="141" t="s">
        <v>180</v>
      </c>
      <c r="BI6922" s="141" t="s">
        <v>190</v>
      </c>
      <c r="BJ6922" s="141" t="s">
        <v>9185</v>
      </c>
      <c r="BK6922" s="141" t="s">
        <v>9186</v>
      </c>
      <c r="BL6922" s="141"/>
      <c r="BM6922" s="141">
        <v>46.88852</v>
      </c>
      <c r="BN6922" s="141">
        <v>-71.320310000000006</v>
      </c>
      <c r="BO6922" s="141">
        <v>1997</v>
      </c>
      <c r="BP6922" s="143" t="s">
        <v>24498</v>
      </c>
      <c r="BQ6922" s="143" t="s">
        <v>17560</v>
      </c>
    </row>
    <row r="6923" spans="15:69" x14ac:dyDescent="0.25">
      <c r="O6923" s="225" t="str">
        <f t="shared" si="1318"/>
        <v/>
      </c>
      <c r="BF6923" s="141">
        <v>23027</v>
      </c>
      <c r="BG6923" s="142" t="s">
        <v>9199</v>
      </c>
      <c r="BH6923" s="141" t="s">
        <v>180</v>
      </c>
      <c r="BI6923" s="141" t="s">
        <v>190</v>
      </c>
      <c r="BJ6923" s="141" t="s">
        <v>9188</v>
      </c>
      <c r="BK6923" s="141" t="s">
        <v>9189</v>
      </c>
      <c r="BL6923" s="141"/>
      <c r="BM6923" s="141">
        <v>46.82949</v>
      </c>
      <c r="BN6923" s="141">
        <v>-71.284289999999999</v>
      </c>
      <c r="BO6923" s="141">
        <v>1992</v>
      </c>
      <c r="BP6923" s="143" t="s">
        <v>24498</v>
      </c>
      <c r="BQ6923" s="143" t="s">
        <v>17560</v>
      </c>
    </row>
    <row r="6924" spans="15:69" x14ac:dyDescent="0.25">
      <c r="O6924" s="225" t="str">
        <f t="shared" si="1318"/>
        <v/>
      </c>
      <c r="BF6924" s="141">
        <v>23027</v>
      </c>
      <c r="BG6924" s="142" t="s">
        <v>9202</v>
      </c>
      <c r="BH6924" s="141" t="s">
        <v>180</v>
      </c>
      <c r="BI6924" s="141" t="s">
        <v>190</v>
      </c>
      <c r="BJ6924" s="141" t="s">
        <v>9191</v>
      </c>
      <c r="BK6924" s="141" t="s">
        <v>9192</v>
      </c>
      <c r="BL6924" s="141"/>
      <c r="BM6924" s="141">
        <v>46.816009999999999</v>
      </c>
      <c r="BN6924" s="141">
        <v>-71.335560000000001</v>
      </c>
      <c r="BO6924" s="141">
        <v>2010</v>
      </c>
      <c r="BP6924" s="143" t="s">
        <v>24498</v>
      </c>
      <c r="BQ6924" s="143" t="s">
        <v>17560</v>
      </c>
    </row>
    <row r="6925" spans="15:69" x14ac:dyDescent="0.25">
      <c r="O6925" s="225" t="str">
        <f t="shared" si="1318"/>
        <v/>
      </c>
      <c r="BF6925" s="141">
        <v>23027</v>
      </c>
      <c r="BG6925" s="142" t="s">
        <v>9205</v>
      </c>
      <c r="BH6925" s="141" t="s">
        <v>180</v>
      </c>
      <c r="BI6925" s="141" t="s">
        <v>190</v>
      </c>
      <c r="BJ6925" s="141" t="s">
        <v>9194</v>
      </c>
      <c r="BK6925" s="141" t="s">
        <v>9195</v>
      </c>
      <c r="BL6925" s="141"/>
      <c r="BM6925" s="141">
        <v>46.809780000000003</v>
      </c>
      <c r="BN6925" s="141">
        <v>-71.326750000000004</v>
      </c>
      <c r="BO6925" s="141">
        <v>2013</v>
      </c>
      <c r="BP6925" s="143" t="s">
        <v>24498</v>
      </c>
      <c r="BQ6925" s="143" t="s">
        <v>17560</v>
      </c>
    </row>
    <row r="6926" spans="15:69" x14ac:dyDescent="0.25">
      <c r="O6926" s="225" t="str">
        <f t="shared" ref="O6926:O6989" si="1319">IF(OR(B6926="",C6926="",G6926="",H6926="",I6926="",AND(J6926="",BW6926=FALSE),AND(K6926="",BX6926=FALSE),AND(L6926="",BY6926=FALSE),AND(M6926="",BZ6926=FALSE)),"",(IF(AND(100&gt;=CG6926,CG6926&gt;80),"A",IF(AND(80&gt;=CG6926,CG6926&gt;60),"B",IF(AND(60&gt;=CG6926,CG6926&gt;40),"C",IF(AND(40&gt;=CG6926,CG6926&gt;20),"D","E"))))))</f>
        <v/>
      </c>
      <c r="BF6926" s="141">
        <v>23027</v>
      </c>
      <c r="BG6926" s="142" t="s">
        <v>9208</v>
      </c>
      <c r="BH6926" s="141" t="s">
        <v>180</v>
      </c>
      <c r="BI6926" s="141" t="s">
        <v>190</v>
      </c>
      <c r="BJ6926" s="141" t="s">
        <v>9197</v>
      </c>
      <c r="BK6926" s="141" t="s">
        <v>9198</v>
      </c>
      <c r="BL6926" s="141"/>
      <c r="BM6926" s="141">
        <v>46.840850000000003</v>
      </c>
      <c r="BN6926" s="141">
        <v>-71.394620000000003</v>
      </c>
      <c r="BO6926" s="141">
        <v>2007</v>
      </c>
      <c r="BP6926" s="143" t="s">
        <v>24498</v>
      </c>
      <c r="BQ6926" s="143" t="s">
        <v>17560</v>
      </c>
    </row>
    <row r="6927" spans="15:69" x14ac:dyDescent="0.25">
      <c r="O6927" s="225" t="str">
        <f t="shared" si="1319"/>
        <v/>
      </c>
      <c r="BF6927" s="141">
        <v>23027</v>
      </c>
      <c r="BG6927" s="142" t="s">
        <v>9211</v>
      </c>
      <c r="BH6927" s="141" t="s">
        <v>180</v>
      </c>
      <c r="BI6927" s="141" t="s">
        <v>190</v>
      </c>
      <c r="BJ6927" s="141" t="s">
        <v>9200</v>
      </c>
      <c r="BK6927" s="141" t="s">
        <v>9201</v>
      </c>
      <c r="BL6927" s="141"/>
      <c r="BM6927" s="141">
        <v>46.836260000000003</v>
      </c>
      <c r="BN6927" s="141">
        <v>-71.407330000000002</v>
      </c>
      <c r="BO6927" s="141">
        <v>2006</v>
      </c>
      <c r="BP6927" s="143" t="s">
        <v>24498</v>
      </c>
      <c r="BQ6927" s="143" t="s">
        <v>17560</v>
      </c>
    </row>
    <row r="6928" spans="15:69" x14ac:dyDescent="0.25">
      <c r="O6928" s="225" t="str">
        <f t="shared" si="1319"/>
        <v/>
      </c>
      <c r="BF6928" s="141">
        <v>23027</v>
      </c>
      <c r="BG6928" s="142" t="s">
        <v>9214</v>
      </c>
      <c r="BH6928" s="141" t="s">
        <v>180</v>
      </c>
      <c r="BI6928" s="141" t="s">
        <v>190</v>
      </c>
      <c r="BJ6928" s="141" t="s">
        <v>9203</v>
      </c>
      <c r="BK6928" s="141" t="s">
        <v>9204</v>
      </c>
      <c r="BL6928" s="141"/>
      <c r="BM6928" s="141">
        <v>46.857120000000002</v>
      </c>
      <c r="BN6928" s="141">
        <v>-71.417389999999997</v>
      </c>
      <c r="BO6928" s="141">
        <v>2005</v>
      </c>
      <c r="BP6928" s="143" t="s">
        <v>24498</v>
      </c>
      <c r="BQ6928" s="143" t="s">
        <v>17560</v>
      </c>
    </row>
    <row r="6929" spans="15:69" x14ac:dyDescent="0.25">
      <c r="O6929" s="225" t="str">
        <f t="shared" si="1319"/>
        <v/>
      </c>
      <c r="BF6929" s="141">
        <v>23027</v>
      </c>
      <c r="BG6929" s="142" t="s">
        <v>9217</v>
      </c>
      <c r="BH6929" s="141" t="s">
        <v>180</v>
      </c>
      <c r="BI6929" s="141" t="s">
        <v>190</v>
      </c>
      <c r="BJ6929" s="141" t="s">
        <v>9206</v>
      </c>
      <c r="BK6929" s="141" t="s">
        <v>9207</v>
      </c>
      <c r="BL6929" s="141"/>
      <c r="BM6929" s="141">
        <v>46.861890000000002</v>
      </c>
      <c r="BN6929" s="141">
        <v>-71.412890000000004</v>
      </c>
      <c r="BO6929" s="141">
        <v>2009</v>
      </c>
      <c r="BP6929" s="143" t="s">
        <v>24498</v>
      </c>
      <c r="BQ6929" s="143" t="s">
        <v>17560</v>
      </c>
    </row>
    <row r="6930" spans="15:69" x14ac:dyDescent="0.25">
      <c r="O6930" s="225" t="str">
        <f t="shared" si="1319"/>
        <v/>
      </c>
      <c r="BF6930" s="141">
        <v>23027</v>
      </c>
      <c r="BG6930" s="142" t="s">
        <v>9220</v>
      </c>
      <c r="BH6930" s="141" t="s">
        <v>180</v>
      </c>
      <c r="BI6930" s="141" t="s">
        <v>190</v>
      </c>
      <c r="BJ6930" s="141" t="s">
        <v>9209</v>
      </c>
      <c r="BK6930" s="141" t="s">
        <v>9210</v>
      </c>
      <c r="BL6930" s="141"/>
      <c r="BM6930" s="141">
        <v>46.854909999999997</v>
      </c>
      <c r="BN6930" s="141">
        <v>-71.426540000000003</v>
      </c>
      <c r="BO6930" s="141">
        <v>2006</v>
      </c>
      <c r="BP6930" s="143" t="s">
        <v>24498</v>
      </c>
      <c r="BQ6930" s="143" t="s">
        <v>17560</v>
      </c>
    </row>
    <row r="6931" spans="15:69" x14ac:dyDescent="0.25">
      <c r="O6931" s="225" t="str">
        <f t="shared" si="1319"/>
        <v/>
      </c>
      <c r="BF6931" s="141">
        <v>23027</v>
      </c>
      <c r="BG6931" s="142" t="s">
        <v>9223</v>
      </c>
      <c r="BH6931" s="141" t="s">
        <v>180</v>
      </c>
      <c r="BI6931" s="141" t="s">
        <v>190</v>
      </c>
      <c r="BJ6931" s="141" t="s">
        <v>9212</v>
      </c>
      <c r="BK6931" s="141" t="s">
        <v>9213</v>
      </c>
      <c r="BL6931" s="141"/>
      <c r="BM6931" s="141">
        <v>46.877499999999998</v>
      </c>
      <c r="BN6931" s="141">
        <v>-71.332759999999993</v>
      </c>
      <c r="BO6931" s="141">
        <v>2005</v>
      </c>
      <c r="BP6931" s="143" t="s">
        <v>24498</v>
      </c>
      <c r="BQ6931" s="143" t="s">
        <v>17560</v>
      </c>
    </row>
    <row r="6932" spans="15:69" x14ac:dyDescent="0.25">
      <c r="O6932" s="225" t="str">
        <f t="shared" si="1319"/>
        <v/>
      </c>
      <c r="BF6932" s="141">
        <v>23027</v>
      </c>
      <c r="BG6932" s="142" t="s">
        <v>9226</v>
      </c>
      <c r="BH6932" s="141" t="s">
        <v>180</v>
      </c>
      <c r="BI6932" s="141" t="s">
        <v>190</v>
      </c>
      <c r="BJ6932" s="141" t="s">
        <v>9215</v>
      </c>
      <c r="BK6932" s="141" t="s">
        <v>9216</v>
      </c>
      <c r="BL6932" s="141"/>
      <c r="BM6932" s="141">
        <v>46.879130000000004</v>
      </c>
      <c r="BN6932" s="141">
        <v>-71.322909999999993</v>
      </c>
      <c r="BO6932" s="141">
        <v>2005</v>
      </c>
      <c r="BP6932" s="143" t="s">
        <v>24498</v>
      </c>
      <c r="BQ6932" s="143" t="s">
        <v>17560</v>
      </c>
    </row>
    <row r="6933" spans="15:69" x14ac:dyDescent="0.25">
      <c r="O6933" s="225" t="str">
        <f t="shared" si="1319"/>
        <v/>
      </c>
      <c r="BF6933" s="141">
        <v>23027</v>
      </c>
      <c r="BG6933" s="142" t="s">
        <v>9229</v>
      </c>
      <c r="BH6933" s="141" t="s">
        <v>180</v>
      </c>
      <c r="BI6933" s="141" t="s">
        <v>190</v>
      </c>
      <c r="BJ6933" s="141" t="s">
        <v>9218</v>
      </c>
      <c r="BK6933" s="141" t="s">
        <v>9219</v>
      </c>
      <c r="BL6933" s="141"/>
      <c r="BM6933" s="141">
        <v>46.882330000000003</v>
      </c>
      <c r="BN6933" s="141">
        <v>-71.329610000000002</v>
      </c>
      <c r="BO6933" s="141">
        <v>2006</v>
      </c>
      <c r="BP6933" s="143" t="s">
        <v>24498</v>
      </c>
      <c r="BQ6933" s="143" t="s">
        <v>17560</v>
      </c>
    </row>
    <row r="6934" spans="15:69" x14ac:dyDescent="0.25">
      <c r="O6934" s="225" t="str">
        <f t="shared" si="1319"/>
        <v/>
      </c>
      <c r="BF6934" s="141">
        <v>23027</v>
      </c>
      <c r="BG6934" s="142" t="s">
        <v>9232</v>
      </c>
      <c r="BH6934" s="141" t="s">
        <v>180</v>
      </c>
      <c r="BI6934" s="141" t="s">
        <v>190</v>
      </c>
      <c r="BJ6934" s="141" t="s">
        <v>9221</v>
      </c>
      <c r="BK6934" s="141" t="s">
        <v>9222</v>
      </c>
      <c r="BL6934" s="141"/>
      <c r="BM6934" s="141">
        <v>46.884509999999999</v>
      </c>
      <c r="BN6934" s="141">
        <v>-71.331549999999993</v>
      </c>
      <c r="BO6934" s="141">
        <v>2007</v>
      </c>
      <c r="BP6934" s="143" t="s">
        <v>24498</v>
      </c>
      <c r="BQ6934" s="143" t="s">
        <v>17560</v>
      </c>
    </row>
    <row r="6935" spans="15:69" x14ac:dyDescent="0.25">
      <c r="O6935" s="225" t="str">
        <f t="shared" si="1319"/>
        <v/>
      </c>
      <c r="BF6935" s="141">
        <v>23027</v>
      </c>
      <c r="BG6935" s="142" t="s">
        <v>9235</v>
      </c>
      <c r="BH6935" s="141" t="s">
        <v>180</v>
      </c>
      <c r="BI6935" s="141" t="s">
        <v>190</v>
      </c>
      <c r="BJ6935" s="141" t="s">
        <v>9224</v>
      </c>
      <c r="BK6935" s="141" t="s">
        <v>9225</v>
      </c>
      <c r="BL6935" s="141"/>
      <c r="BM6935" s="141">
        <v>46.825180000000003</v>
      </c>
      <c r="BN6935" s="141">
        <v>-71.271090000000001</v>
      </c>
      <c r="BO6935" s="141">
        <v>1993</v>
      </c>
      <c r="BP6935" s="143" t="s">
        <v>24498</v>
      </c>
      <c r="BQ6935" s="143" t="s">
        <v>17560</v>
      </c>
    </row>
    <row r="6936" spans="15:69" x14ac:dyDescent="0.25">
      <c r="O6936" s="225" t="str">
        <f t="shared" si="1319"/>
        <v/>
      </c>
      <c r="BF6936" s="141">
        <v>23027</v>
      </c>
      <c r="BG6936" s="142" t="s">
        <v>9238</v>
      </c>
      <c r="BH6936" s="141" t="s">
        <v>180</v>
      </c>
      <c r="BI6936" s="141" t="s">
        <v>190</v>
      </c>
      <c r="BJ6936" s="141" t="s">
        <v>9227</v>
      </c>
      <c r="BK6936" s="141" t="s">
        <v>9228</v>
      </c>
      <c r="BL6936" s="141"/>
      <c r="BM6936" s="141">
        <v>46.788119999999999</v>
      </c>
      <c r="BN6936" s="141">
        <v>-71.346919999999997</v>
      </c>
      <c r="BO6936" s="141">
        <v>2001</v>
      </c>
      <c r="BP6936" s="143" t="s">
        <v>24498</v>
      </c>
      <c r="BQ6936" s="143" t="s">
        <v>17560</v>
      </c>
    </row>
    <row r="6937" spans="15:69" x14ac:dyDescent="0.25">
      <c r="O6937" s="225" t="str">
        <f t="shared" si="1319"/>
        <v/>
      </c>
      <c r="BF6937" s="141">
        <v>23027</v>
      </c>
      <c r="BG6937" s="142" t="s">
        <v>9241</v>
      </c>
      <c r="BH6937" s="141" t="s">
        <v>180</v>
      </c>
      <c r="BI6937" s="141" t="s">
        <v>190</v>
      </c>
      <c r="BJ6937" s="141" t="s">
        <v>9230</v>
      </c>
      <c r="BK6937" s="141" t="s">
        <v>9231</v>
      </c>
      <c r="BL6937" s="141"/>
      <c r="BM6937" s="141">
        <v>46.782179999999997</v>
      </c>
      <c r="BN6937" s="141">
        <v>-71.351050000000001</v>
      </c>
      <c r="BO6937" s="141">
        <v>2004</v>
      </c>
      <c r="BP6937" s="143" t="s">
        <v>24498</v>
      </c>
      <c r="BQ6937" s="143" t="s">
        <v>17560</v>
      </c>
    </row>
    <row r="6938" spans="15:69" x14ac:dyDescent="0.25">
      <c r="O6938" s="225" t="str">
        <f t="shared" si="1319"/>
        <v/>
      </c>
      <c r="BF6938" s="141">
        <v>23027</v>
      </c>
      <c r="BG6938" s="142" t="s">
        <v>9244</v>
      </c>
      <c r="BH6938" s="141" t="s">
        <v>180</v>
      </c>
      <c r="BI6938" s="141" t="s">
        <v>190</v>
      </c>
      <c r="BJ6938" s="141" t="s">
        <v>9233</v>
      </c>
      <c r="BK6938" s="141" t="s">
        <v>9234</v>
      </c>
      <c r="BL6938" s="141"/>
      <c r="BM6938" s="141">
        <v>46.739319999999999</v>
      </c>
      <c r="BN6938" s="141">
        <v>-71.358940000000004</v>
      </c>
      <c r="BO6938" s="141">
        <v>1992</v>
      </c>
      <c r="BP6938" s="143" t="s">
        <v>24498</v>
      </c>
      <c r="BQ6938" s="143" t="s">
        <v>17560</v>
      </c>
    </row>
    <row r="6939" spans="15:69" x14ac:dyDescent="0.25">
      <c r="O6939" s="225" t="str">
        <f t="shared" si="1319"/>
        <v/>
      </c>
      <c r="BF6939" s="141">
        <v>23027</v>
      </c>
      <c r="BG6939" s="142" t="s">
        <v>9247</v>
      </c>
      <c r="BH6939" s="141" t="s">
        <v>180</v>
      </c>
      <c r="BI6939" s="141" t="s">
        <v>190</v>
      </c>
      <c r="BJ6939" s="141" t="s">
        <v>9236</v>
      </c>
      <c r="BK6939" s="141" t="s">
        <v>9237</v>
      </c>
      <c r="BL6939" s="141"/>
      <c r="BM6939" s="141">
        <v>46.796239999999997</v>
      </c>
      <c r="BN6939" s="141">
        <v>-71.353120000000004</v>
      </c>
      <c r="BO6939" s="141">
        <v>2005</v>
      </c>
      <c r="BP6939" s="143" t="s">
        <v>24498</v>
      </c>
      <c r="BQ6939" s="143" t="s">
        <v>17560</v>
      </c>
    </row>
    <row r="6940" spans="15:69" x14ac:dyDescent="0.25">
      <c r="O6940" s="225" t="str">
        <f t="shared" si="1319"/>
        <v/>
      </c>
      <c r="BF6940" s="141">
        <v>23027</v>
      </c>
      <c r="BG6940" s="142" t="s">
        <v>9250</v>
      </c>
      <c r="BH6940" s="141" t="s">
        <v>180</v>
      </c>
      <c r="BI6940" s="141" t="s">
        <v>190</v>
      </c>
      <c r="BJ6940" s="141" t="s">
        <v>9239</v>
      </c>
      <c r="BK6940" s="141" t="s">
        <v>9240</v>
      </c>
      <c r="BL6940" s="141"/>
      <c r="BM6940" s="141">
        <v>46.8187</v>
      </c>
      <c r="BN6940" s="141">
        <v>-71.35651</v>
      </c>
      <c r="BO6940" s="141">
        <v>2006</v>
      </c>
      <c r="BP6940" s="143" t="s">
        <v>24498</v>
      </c>
      <c r="BQ6940" s="143" t="s">
        <v>17560</v>
      </c>
    </row>
    <row r="6941" spans="15:69" x14ac:dyDescent="0.25">
      <c r="O6941" s="225" t="str">
        <f t="shared" si="1319"/>
        <v/>
      </c>
      <c r="BF6941" s="141">
        <v>23027</v>
      </c>
      <c r="BG6941" s="142" t="s">
        <v>9253</v>
      </c>
      <c r="BH6941" s="141" t="s">
        <v>180</v>
      </c>
      <c r="BI6941" s="141" t="s">
        <v>190</v>
      </c>
      <c r="BJ6941" s="141" t="s">
        <v>9242</v>
      </c>
      <c r="BK6941" s="141" t="s">
        <v>9243</v>
      </c>
      <c r="BL6941" s="141"/>
      <c r="BM6941" s="141">
        <v>46.935600000000001</v>
      </c>
      <c r="BN6941" s="141">
        <v>-71.34187</v>
      </c>
      <c r="BO6941" s="141">
        <v>2004</v>
      </c>
      <c r="BP6941" s="143" t="s">
        <v>24498</v>
      </c>
      <c r="BQ6941" s="143" t="s">
        <v>17560</v>
      </c>
    </row>
    <row r="6942" spans="15:69" x14ac:dyDescent="0.25">
      <c r="O6942" s="225" t="str">
        <f t="shared" si="1319"/>
        <v/>
      </c>
      <c r="BF6942" s="141">
        <v>23027</v>
      </c>
      <c r="BG6942" s="142" t="s">
        <v>9255</v>
      </c>
      <c r="BH6942" s="141" t="s">
        <v>180</v>
      </c>
      <c r="BI6942" s="141" t="s">
        <v>190</v>
      </c>
      <c r="BJ6942" s="141" t="s">
        <v>9245</v>
      </c>
      <c r="BK6942" s="141" t="s">
        <v>9246</v>
      </c>
      <c r="BL6942" s="141"/>
      <c r="BM6942" s="141">
        <v>46.928400000000003</v>
      </c>
      <c r="BN6942" s="141">
        <v>-71.320059999999998</v>
      </c>
      <c r="BO6942" s="141">
        <v>2001</v>
      </c>
      <c r="BP6942" s="143" t="s">
        <v>24498</v>
      </c>
      <c r="BQ6942" s="143" t="s">
        <v>17560</v>
      </c>
    </row>
    <row r="6943" spans="15:69" x14ac:dyDescent="0.25">
      <c r="O6943" s="225" t="str">
        <f t="shared" si="1319"/>
        <v/>
      </c>
      <c r="BF6943" s="141">
        <v>23027</v>
      </c>
      <c r="BG6943" s="142" t="s">
        <v>9258</v>
      </c>
      <c r="BH6943" s="141" t="s">
        <v>180</v>
      </c>
      <c r="BI6943" s="141" t="s">
        <v>190</v>
      </c>
      <c r="BJ6943" s="141" t="s">
        <v>9248</v>
      </c>
      <c r="BK6943" s="141" t="s">
        <v>9249</v>
      </c>
      <c r="BL6943" s="141"/>
      <c r="BM6943" s="141">
        <v>46.871870000000001</v>
      </c>
      <c r="BN6943" s="141">
        <v>-71.200770000000006</v>
      </c>
      <c r="BO6943" s="141">
        <v>1998</v>
      </c>
      <c r="BP6943" s="143" t="s">
        <v>24498</v>
      </c>
      <c r="BQ6943" s="143" t="s">
        <v>17560</v>
      </c>
    </row>
    <row r="6944" spans="15:69" x14ac:dyDescent="0.25">
      <c r="O6944" s="225" t="str">
        <f t="shared" si="1319"/>
        <v/>
      </c>
      <c r="BF6944" s="141">
        <v>23027</v>
      </c>
      <c r="BG6944" s="142" t="s">
        <v>9261</v>
      </c>
      <c r="BH6944" s="141" t="s">
        <v>180</v>
      </c>
      <c r="BI6944" s="141" t="s">
        <v>190</v>
      </c>
      <c r="BJ6944" s="141" t="s">
        <v>9251</v>
      </c>
      <c r="BK6944" s="141" t="s">
        <v>9252</v>
      </c>
      <c r="BL6944" s="141"/>
      <c r="BM6944" s="141">
        <v>46.905070000000002</v>
      </c>
      <c r="BN6944" s="141">
        <v>-71.208079999999995</v>
      </c>
      <c r="BO6944" s="141">
        <v>1993</v>
      </c>
      <c r="BP6944" s="143" t="s">
        <v>24498</v>
      </c>
      <c r="BQ6944" s="143" t="s">
        <v>17560</v>
      </c>
    </row>
    <row r="6945" spans="15:69" x14ac:dyDescent="0.25">
      <c r="O6945" s="225" t="str">
        <f t="shared" si="1319"/>
        <v/>
      </c>
      <c r="BF6945" s="141">
        <v>23027</v>
      </c>
      <c r="BG6945" s="142" t="s">
        <v>9264</v>
      </c>
      <c r="BH6945" s="141" t="s">
        <v>180</v>
      </c>
      <c r="BI6945" s="141" t="s">
        <v>190</v>
      </c>
      <c r="BJ6945" s="141" t="s">
        <v>6760</v>
      </c>
      <c r="BK6945" s="141" t="s">
        <v>9254</v>
      </c>
      <c r="BL6945" s="141"/>
      <c r="BM6945" s="141">
        <v>46.903930000000003</v>
      </c>
      <c r="BN6945" s="141">
        <v>-71.215360000000004</v>
      </c>
      <c r="BO6945" s="141">
        <v>1996</v>
      </c>
      <c r="BP6945" s="143" t="s">
        <v>24498</v>
      </c>
      <c r="BQ6945" s="143" t="s">
        <v>17560</v>
      </c>
    </row>
    <row r="6946" spans="15:69" x14ac:dyDescent="0.25">
      <c r="O6946" s="225" t="str">
        <f t="shared" si="1319"/>
        <v/>
      </c>
      <c r="BF6946" s="141">
        <v>23027</v>
      </c>
      <c r="BG6946" s="142" t="s">
        <v>9267</v>
      </c>
      <c r="BH6946" s="141" t="s">
        <v>180</v>
      </c>
      <c r="BI6946" s="141" t="s">
        <v>190</v>
      </c>
      <c r="BJ6946" s="141" t="s">
        <v>9256</v>
      </c>
      <c r="BK6946" s="141" t="s">
        <v>9257</v>
      </c>
      <c r="BL6946" s="141"/>
      <c r="BM6946" s="141">
        <v>46.890369999999997</v>
      </c>
      <c r="BN6946" s="141">
        <v>-71.194130000000001</v>
      </c>
      <c r="BO6946" s="141">
        <v>1994</v>
      </c>
      <c r="BP6946" s="143" t="s">
        <v>24498</v>
      </c>
      <c r="BQ6946" s="143" t="s">
        <v>17560</v>
      </c>
    </row>
    <row r="6947" spans="15:69" x14ac:dyDescent="0.25">
      <c r="O6947" s="225" t="str">
        <f t="shared" si="1319"/>
        <v/>
      </c>
      <c r="BF6947" s="141">
        <v>23027</v>
      </c>
      <c r="BG6947" s="142" t="s">
        <v>9270</v>
      </c>
      <c r="BH6947" s="141" t="s">
        <v>180</v>
      </c>
      <c r="BI6947" s="141" t="s">
        <v>190</v>
      </c>
      <c r="BJ6947" s="141" t="s">
        <v>9259</v>
      </c>
      <c r="BK6947" s="141" t="s">
        <v>9260</v>
      </c>
      <c r="BL6947" s="141"/>
      <c r="BM6947" s="141">
        <v>46.88814</v>
      </c>
      <c r="BN6947" s="141">
        <v>-71.199119999999994</v>
      </c>
      <c r="BO6947" s="141">
        <v>1994</v>
      </c>
      <c r="BP6947" s="143" t="s">
        <v>24498</v>
      </c>
      <c r="BQ6947" s="143" t="s">
        <v>17560</v>
      </c>
    </row>
    <row r="6948" spans="15:69" x14ac:dyDescent="0.25">
      <c r="O6948" s="225" t="str">
        <f t="shared" si="1319"/>
        <v/>
      </c>
      <c r="BF6948" s="141">
        <v>23027</v>
      </c>
      <c r="BG6948" s="142" t="s">
        <v>9272</v>
      </c>
      <c r="BH6948" s="141" t="s">
        <v>180</v>
      </c>
      <c r="BI6948" s="141" t="s">
        <v>190</v>
      </c>
      <c r="BJ6948" s="141" t="s">
        <v>9262</v>
      </c>
      <c r="BK6948" s="141" t="s">
        <v>9263</v>
      </c>
      <c r="BL6948" s="141"/>
      <c r="BM6948" s="141">
        <v>46.885269999999998</v>
      </c>
      <c r="BN6948" s="141">
        <v>-71.215360000000004</v>
      </c>
      <c r="BO6948" s="141">
        <v>1996</v>
      </c>
      <c r="BP6948" s="143" t="s">
        <v>24498</v>
      </c>
      <c r="BQ6948" s="143" t="s">
        <v>17560</v>
      </c>
    </row>
    <row r="6949" spans="15:69" x14ac:dyDescent="0.25">
      <c r="O6949" s="225" t="str">
        <f t="shared" si="1319"/>
        <v/>
      </c>
      <c r="BF6949" s="141">
        <v>23027</v>
      </c>
      <c r="BG6949" s="142" t="s">
        <v>9275</v>
      </c>
      <c r="BH6949" s="141" t="s">
        <v>180</v>
      </c>
      <c r="BI6949" s="141" t="s">
        <v>190</v>
      </c>
      <c r="BJ6949" s="141" t="s">
        <v>9265</v>
      </c>
      <c r="BK6949" s="141" t="s">
        <v>9266</v>
      </c>
      <c r="BL6949" s="141"/>
      <c r="BM6949" s="141">
        <v>46.756689999999999</v>
      </c>
      <c r="BN6949" s="141">
        <v>-71.379069999999999</v>
      </c>
      <c r="BO6949" s="141">
        <v>1993</v>
      </c>
      <c r="BP6949" s="143" t="s">
        <v>24498</v>
      </c>
      <c r="BQ6949" s="143" t="s">
        <v>17560</v>
      </c>
    </row>
    <row r="6950" spans="15:69" x14ac:dyDescent="0.25">
      <c r="O6950" s="225" t="str">
        <f t="shared" si="1319"/>
        <v/>
      </c>
      <c r="BF6950" s="141">
        <v>23027</v>
      </c>
      <c r="BG6950" s="142" t="s">
        <v>9278</v>
      </c>
      <c r="BH6950" s="141" t="s">
        <v>180</v>
      </c>
      <c r="BI6950" s="141" t="s">
        <v>190</v>
      </c>
      <c r="BJ6950" s="141" t="s">
        <v>9268</v>
      </c>
      <c r="BK6950" s="141" t="s">
        <v>9269</v>
      </c>
      <c r="BL6950" s="141"/>
      <c r="BM6950" s="141">
        <v>46.74794</v>
      </c>
      <c r="BN6950" s="141">
        <v>-71.391360000000006</v>
      </c>
      <c r="BO6950" s="141">
        <v>1998</v>
      </c>
      <c r="BP6950" s="143" t="s">
        <v>24498</v>
      </c>
      <c r="BQ6950" s="143" t="s">
        <v>17560</v>
      </c>
    </row>
    <row r="6951" spans="15:69" x14ac:dyDescent="0.25">
      <c r="O6951" s="225" t="str">
        <f t="shared" si="1319"/>
        <v/>
      </c>
      <c r="BF6951" s="141">
        <v>23027</v>
      </c>
      <c r="BG6951" s="142" t="s">
        <v>9281</v>
      </c>
      <c r="BH6951" s="141" t="s">
        <v>180</v>
      </c>
      <c r="BI6951" s="141" t="s">
        <v>190</v>
      </c>
      <c r="BJ6951" s="141" t="s">
        <v>8679</v>
      </c>
      <c r="BK6951" s="141" t="s">
        <v>9271</v>
      </c>
      <c r="BL6951" s="141"/>
      <c r="BM6951" s="141">
        <v>46.838729999999998</v>
      </c>
      <c r="BN6951" s="141">
        <v>-71.337119999999999</v>
      </c>
      <c r="BO6951" s="141">
        <v>2004</v>
      </c>
      <c r="BP6951" s="143" t="s">
        <v>24498</v>
      </c>
      <c r="BQ6951" s="143" t="s">
        <v>17560</v>
      </c>
    </row>
    <row r="6952" spans="15:69" x14ac:dyDescent="0.25">
      <c r="O6952" s="225" t="str">
        <f t="shared" si="1319"/>
        <v/>
      </c>
      <c r="BF6952" s="141">
        <v>23027</v>
      </c>
      <c r="BG6952" s="142" t="s">
        <v>9284</v>
      </c>
      <c r="BH6952" s="141" t="s">
        <v>180</v>
      </c>
      <c r="BI6952" s="141" t="s">
        <v>190</v>
      </c>
      <c r="BJ6952" s="141" t="s">
        <v>9273</v>
      </c>
      <c r="BK6952" s="141" t="s">
        <v>9274</v>
      </c>
      <c r="BL6952" s="141"/>
      <c r="BM6952" s="141">
        <v>46.836779999999997</v>
      </c>
      <c r="BN6952" s="141">
        <v>-71.329409999999996</v>
      </c>
      <c r="BO6952" s="141">
        <v>2004</v>
      </c>
      <c r="BP6952" s="143" t="s">
        <v>24498</v>
      </c>
      <c r="BQ6952" s="143" t="s">
        <v>17560</v>
      </c>
    </row>
    <row r="6953" spans="15:69" x14ac:dyDescent="0.25">
      <c r="O6953" s="225" t="str">
        <f t="shared" si="1319"/>
        <v/>
      </c>
      <c r="BF6953" s="141">
        <v>23027</v>
      </c>
      <c r="BG6953" s="142" t="s">
        <v>9287</v>
      </c>
      <c r="BH6953" s="141" t="s">
        <v>180</v>
      </c>
      <c r="BI6953" s="141" t="s">
        <v>190</v>
      </c>
      <c r="BJ6953" s="141" t="s">
        <v>9276</v>
      </c>
      <c r="BK6953" s="141" t="s">
        <v>9277</v>
      </c>
      <c r="BL6953" s="141"/>
      <c r="BM6953" s="141">
        <v>46.839849999999998</v>
      </c>
      <c r="BN6953" s="141">
        <v>-71.317679999999996</v>
      </c>
      <c r="BO6953" s="141">
        <v>2009</v>
      </c>
      <c r="BP6953" s="143" t="s">
        <v>24498</v>
      </c>
      <c r="BQ6953" s="143" t="s">
        <v>17560</v>
      </c>
    </row>
    <row r="6954" spans="15:69" x14ac:dyDescent="0.25">
      <c r="O6954" s="225" t="str">
        <f t="shared" si="1319"/>
        <v/>
      </c>
      <c r="BF6954" s="141">
        <v>23027</v>
      </c>
      <c r="BG6954" s="142" t="s">
        <v>9290</v>
      </c>
      <c r="BH6954" s="141" t="s">
        <v>180</v>
      </c>
      <c r="BI6954" s="141" t="s">
        <v>190</v>
      </c>
      <c r="BJ6954" s="141" t="s">
        <v>9279</v>
      </c>
      <c r="BK6954" s="141" t="s">
        <v>9280</v>
      </c>
      <c r="BL6954" s="141"/>
      <c r="BM6954" s="141">
        <v>46.834020000000002</v>
      </c>
      <c r="BN6954" s="141">
        <v>-71.315290000000005</v>
      </c>
      <c r="BO6954" s="141">
        <v>2007</v>
      </c>
      <c r="BP6954" s="143" t="s">
        <v>24498</v>
      </c>
      <c r="BQ6954" s="143" t="s">
        <v>17560</v>
      </c>
    </row>
    <row r="6955" spans="15:69" x14ac:dyDescent="0.25">
      <c r="O6955" s="225" t="str">
        <f t="shared" si="1319"/>
        <v/>
      </c>
      <c r="BF6955" s="141">
        <v>23027</v>
      </c>
      <c r="BG6955" s="142" t="s">
        <v>9293</v>
      </c>
      <c r="BH6955" s="141" t="s">
        <v>180</v>
      </c>
      <c r="BI6955" s="141" t="s">
        <v>190</v>
      </c>
      <c r="BJ6955" s="141" t="s">
        <v>9282</v>
      </c>
      <c r="BK6955" s="141" t="s">
        <v>9283</v>
      </c>
      <c r="BL6955" s="141"/>
      <c r="BM6955" s="141">
        <v>46.835819999999998</v>
      </c>
      <c r="BN6955" s="141">
        <v>-71.320760000000007</v>
      </c>
      <c r="BO6955" s="141">
        <v>2004</v>
      </c>
      <c r="BP6955" s="143" t="s">
        <v>24498</v>
      </c>
      <c r="BQ6955" s="143" t="s">
        <v>17560</v>
      </c>
    </row>
    <row r="6956" spans="15:69" x14ac:dyDescent="0.25">
      <c r="O6956" s="225" t="str">
        <f t="shared" si="1319"/>
        <v/>
      </c>
      <c r="BF6956" s="141">
        <v>23027</v>
      </c>
      <c r="BG6956" s="142" t="s">
        <v>9296</v>
      </c>
      <c r="BH6956" s="141" t="s">
        <v>180</v>
      </c>
      <c r="BI6956" s="141" t="s">
        <v>190</v>
      </c>
      <c r="BJ6956" s="141" t="s">
        <v>9285</v>
      </c>
      <c r="BK6956" s="141" t="s">
        <v>9286</v>
      </c>
      <c r="BL6956" s="141"/>
      <c r="BM6956" s="141">
        <v>46.833759999999998</v>
      </c>
      <c r="BN6956" s="141">
        <v>-71.308080000000004</v>
      </c>
      <c r="BO6956" s="141">
        <v>2006</v>
      </c>
      <c r="BP6956" s="143" t="s">
        <v>24498</v>
      </c>
      <c r="BQ6956" s="143" t="s">
        <v>17560</v>
      </c>
    </row>
    <row r="6957" spans="15:69" x14ac:dyDescent="0.25">
      <c r="O6957" s="225" t="str">
        <f t="shared" si="1319"/>
        <v/>
      </c>
      <c r="BF6957" s="141">
        <v>23027</v>
      </c>
      <c r="BG6957" s="142" t="s">
        <v>9299</v>
      </c>
      <c r="BH6957" s="141" t="s">
        <v>180</v>
      </c>
      <c r="BI6957" s="141" t="s">
        <v>190</v>
      </c>
      <c r="BJ6957" s="141" t="s">
        <v>9288</v>
      </c>
      <c r="BK6957" s="141" t="s">
        <v>9289</v>
      </c>
      <c r="BL6957" s="141"/>
      <c r="BM6957" s="141">
        <v>46.83437</v>
      </c>
      <c r="BN6957" s="141">
        <v>-71.306880000000007</v>
      </c>
      <c r="BO6957" s="141">
        <v>2006</v>
      </c>
      <c r="BP6957" s="143" t="s">
        <v>24498</v>
      </c>
      <c r="BQ6957" s="143" t="s">
        <v>17560</v>
      </c>
    </row>
    <row r="6958" spans="15:69" x14ac:dyDescent="0.25">
      <c r="O6958" s="225" t="str">
        <f t="shared" si="1319"/>
        <v/>
      </c>
      <c r="BF6958" s="141">
        <v>23027</v>
      </c>
      <c r="BG6958" s="142" t="s">
        <v>9302</v>
      </c>
      <c r="BH6958" s="141" t="s">
        <v>180</v>
      </c>
      <c r="BI6958" s="141" t="s">
        <v>190</v>
      </c>
      <c r="BJ6958" s="141" t="s">
        <v>9291</v>
      </c>
      <c r="BK6958" s="141" t="s">
        <v>9292</v>
      </c>
      <c r="BL6958" s="141"/>
      <c r="BM6958" s="141">
        <v>46.895620000000001</v>
      </c>
      <c r="BN6958" s="141">
        <v>-71.373069999999998</v>
      </c>
      <c r="BO6958" s="141">
        <v>2005</v>
      </c>
      <c r="BP6958" s="143" t="s">
        <v>24498</v>
      </c>
      <c r="BQ6958" s="143" t="s">
        <v>17560</v>
      </c>
    </row>
    <row r="6959" spans="15:69" x14ac:dyDescent="0.25">
      <c r="O6959" s="225" t="str">
        <f t="shared" si="1319"/>
        <v/>
      </c>
      <c r="BF6959" s="141">
        <v>23027</v>
      </c>
      <c r="BG6959" s="142" t="s">
        <v>9305</v>
      </c>
      <c r="BH6959" s="141" t="s">
        <v>180</v>
      </c>
      <c r="BI6959" s="141" t="s">
        <v>190</v>
      </c>
      <c r="BJ6959" s="141" t="s">
        <v>9294</v>
      </c>
      <c r="BK6959" s="141" t="s">
        <v>9295</v>
      </c>
      <c r="BL6959" s="141"/>
      <c r="BM6959" s="141">
        <v>46.907989999999998</v>
      </c>
      <c r="BN6959" s="141">
        <v>-71.199169999999995</v>
      </c>
      <c r="BO6959" s="141">
        <v>1994</v>
      </c>
      <c r="BP6959" s="143" t="s">
        <v>24498</v>
      </c>
      <c r="BQ6959" s="143" t="s">
        <v>17560</v>
      </c>
    </row>
    <row r="6960" spans="15:69" x14ac:dyDescent="0.25">
      <c r="O6960" s="225" t="str">
        <f t="shared" si="1319"/>
        <v/>
      </c>
      <c r="BF6960" s="141">
        <v>23027</v>
      </c>
      <c r="BG6960" s="142" t="s">
        <v>9308</v>
      </c>
      <c r="BH6960" s="141" t="s">
        <v>180</v>
      </c>
      <c r="BI6960" s="141" t="s">
        <v>190</v>
      </c>
      <c r="BJ6960" s="141" t="s">
        <v>9297</v>
      </c>
      <c r="BK6960" s="141" t="s">
        <v>9298</v>
      </c>
      <c r="BL6960" s="141"/>
      <c r="BM6960" s="141">
        <v>46.886830000000003</v>
      </c>
      <c r="BN6960" s="141">
        <v>-71.384929999999997</v>
      </c>
      <c r="BO6960" s="141">
        <v>2006</v>
      </c>
      <c r="BP6960" s="143" t="s">
        <v>24498</v>
      </c>
      <c r="BQ6960" s="143" t="s">
        <v>17560</v>
      </c>
    </row>
    <row r="6961" spans="15:69" x14ac:dyDescent="0.25">
      <c r="O6961" s="225" t="str">
        <f t="shared" si="1319"/>
        <v/>
      </c>
      <c r="BF6961" s="141">
        <v>23027</v>
      </c>
      <c r="BG6961" s="142" t="s">
        <v>9311</v>
      </c>
      <c r="BH6961" s="141" t="s">
        <v>180</v>
      </c>
      <c r="BI6961" s="141" t="s">
        <v>190</v>
      </c>
      <c r="BJ6961" s="141" t="s">
        <v>9300</v>
      </c>
      <c r="BK6961" s="141" t="s">
        <v>9301</v>
      </c>
      <c r="BL6961" s="141"/>
      <c r="BM6961" s="141">
        <v>46.797669999999997</v>
      </c>
      <c r="BN6961" s="141">
        <v>-71.304230000000004</v>
      </c>
      <c r="BO6961" s="141">
        <v>1994</v>
      </c>
      <c r="BP6961" s="143" t="s">
        <v>24498</v>
      </c>
      <c r="BQ6961" s="143" t="s">
        <v>17560</v>
      </c>
    </row>
    <row r="6962" spans="15:69" x14ac:dyDescent="0.25">
      <c r="O6962" s="225" t="str">
        <f t="shared" si="1319"/>
        <v/>
      </c>
      <c r="BF6962" s="141">
        <v>23027</v>
      </c>
      <c r="BG6962" s="142" t="s">
        <v>9313</v>
      </c>
      <c r="BH6962" s="141" t="s">
        <v>180</v>
      </c>
      <c r="BI6962" s="141" t="s">
        <v>190</v>
      </c>
      <c r="BJ6962" s="141" t="s">
        <v>9303</v>
      </c>
      <c r="BK6962" s="141" t="s">
        <v>9304</v>
      </c>
      <c r="BL6962" s="141"/>
      <c r="BM6962" s="141">
        <v>46.863230000000001</v>
      </c>
      <c r="BN6962" s="141">
        <v>-71.253780000000006</v>
      </c>
      <c r="BO6962" s="141">
        <v>2005</v>
      </c>
      <c r="BP6962" s="143" t="s">
        <v>24498</v>
      </c>
      <c r="BQ6962" s="143" t="s">
        <v>17560</v>
      </c>
    </row>
    <row r="6963" spans="15:69" x14ac:dyDescent="0.25">
      <c r="O6963" s="225" t="str">
        <f t="shared" si="1319"/>
        <v/>
      </c>
      <c r="BF6963" s="141">
        <v>23027</v>
      </c>
      <c r="BG6963" s="142" t="s">
        <v>9316</v>
      </c>
      <c r="BH6963" s="141" t="s">
        <v>180</v>
      </c>
      <c r="BI6963" s="141" t="s">
        <v>190</v>
      </c>
      <c r="BJ6963" s="141" t="s">
        <v>9306</v>
      </c>
      <c r="BK6963" s="141" t="s">
        <v>9307</v>
      </c>
      <c r="BL6963" s="141"/>
      <c r="BM6963" s="141">
        <v>46.907359999999997</v>
      </c>
      <c r="BN6963" s="141">
        <v>-71.347750000000005</v>
      </c>
      <c r="BO6963" s="141">
        <v>2003</v>
      </c>
      <c r="BP6963" s="143" t="s">
        <v>24498</v>
      </c>
      <c r="BQ6963" s="143" t="s">
        <v>17560</v>
      </c>
    </row>
    <row r="6964" spans="15:69" x14ac:dyDescent="0.25">
      <c r="O6964" s="225" t="str">
        <f t="shared" si="1319"/>
        <v/>
      </c>
      <c r="BF6964" s="141">
        <v>23027</v>
      </c>
      <c r="BG6964" s="142" t="s">
        <v>9319</v>
      </c>
      <c r="BH6964" s="141" t="s">
        <v>180</v>
      </c>
      <c r="BI6964" s="141" t="s">
        <v>190</v>
      </c>
      <c r="BJ6964" s="141" t="s">
        <v>9309</v>
      </c>
      <c r="BK6964" s="141" t="s">
        <v>9310</v>
      </c>
      <c r="BL6964" s="141"/>
      <c r="BM6964" s="141">
        <v>46.781709999999997</v>
      </c>
      <c r="BN6964" s="141">
        <v>-71.335899999999995</v>
      </c>
      <c r="BO6964" s="141">
        <v>1989</v>
      </c>
      <c r="BP6964" s="143" t="s">
        <v>24498</v>
      </c>
      <c r="BQ6964" s="143" t="s">
        <v>17560</v>
      </c>
    </row>
    <row r="6965" spans="15:69" x14ac:dyDescent="0.25">
      <c r="O6965" s="225" t="str">
        <f t="shared" si="1319"/>
        <v/>
      </c>
      <c r="BF6965" s="141">
        <v>23027</v>
      </c>
      <c r="BG6965" s="142" t="s">
        <v>9322</v>
      </c>
      <c r="BH6965" s="141" t="s">
        <v>180</v>
      </c>
      <c r="BI6965" s="141" t="s">
        <v>190</v>
      </c>
      <c r="BJ6965" s="141" t="s">
        <v>4726</v>
      </c>
      <c r="BK6965" s="141" t="s">
        <v>9312</v>
      </c>
      <c r="BL6965" s="141"/>
      <c r="BM6965" s="141">
        <v>46.803220000000003</v>
      </c>
      <c r="BN6965" s="141">
        <v>-71.376779999999997</v>
      </c>
      <c r="BO6965" s="141">
        <v>2010</v>
      </c>
      <c r="BP6965" s="143" t="s">
        <v>24498</v>
      </c>
      <c r="BQ6965" s="143" t="s">
        <v>17560</v>
      </c>
    </row>
    <row r="6966" spans="15:69" x14ac:dyDescent="0.25">
      <c r="O6966" s="225" t="str">
        <f t="shared" si="1319"/>
        <v/>
      </c>
      <c r="BF6966" s="141">
        <v>23027</v>
      </c>
      <c r="BG6966" s="142" t="s">
        <v>9325</v>
      </c>
      <c r="BH6966" s="141" t="s">
        <v>180</v>
      </c>
      <c r="BI6966" s="141" t="s">
        <v>190</v>
      </c>
      <c r="BJ6966" s="141" t="s">
        <v>9314</v>
      </c>
      <c r="BK6966" s="141" t="s">
        <v>9315</v>
      </c>
      <c r="BL6966" s="141"/>
      <c r="BM6966" s="141">
        <v>46.87124</v>
      </c>
      <c r="BN6966" s="141">
        <v>-71.165539999999993</v>
      </c>
      <c r="BO6966" s="141">
        <v>2008</v>
      </c>
      <c r="BP6966" s="143" t="s">
        <v>24498</v>
      </c>
      <c r="BQ6966" s="143" t="s">
        <v>17560</v>
      </c>
    </row>
    <row r="6967" spans="15:69" x14ac:dyDescent="0.25">
      <c r="O6967" s="225" t="str">
        <f t="shared" si="1319"/>
        <v/>
      </c>
      <c r="BF6967" s="141">
        <v>23027</v>
      </c>
      <c r="BG6967" s="142" t="s">
        <v>9328</v>
      </c>
      <c r="BH6967" s="141" t="s">
        <v>180</v>
      </c>
      <c r="BI6967" s="141" t="s">
        <v>190</v>
      </c>
      <c r="BJ6967" s="141" t="s">
        <v>9317</v>
      </c>
      <c r="BK6967" s="141" t="s">
        <v>9318</v>
      </c>
      <c r="BL6967" s="141"/>
      <c r="BM6967" s="141">
        <v>46.868180000000002</v>
      </c>
      <c r="BN6967" s="141">
        <v>-71.168949999999995</v>
      </c>
      <c r="BO6967" s="141">
        <v>2009</v>
      </c>
      <c r="BP6967" s="143" t="s">
        <v>24498</v>
      </c>
      <c r="BQ6967" s="143" t="s">
        <v>17560</v>
      </c>
    </row>
    <row r="6968" spans="15:69" x14ac:dyDescent="0.25">
      <c r="O6968" s="225" t="str">
        <f t="shared" si="1319"/>
        <v/>
      </c>
      <c r="BF6968" s="141">
        <v>23027</v>
      </c>
      <c r="BG6968" s="142" t="s">
        <v>9331</v>
      </c>
      <c r="BH6968" s="141" t="s">
        <v>180</v>
      </c>
      <c r="BI6968" s="141" t="s">
        <v>190</v>
      </c>
      <c r="BJ6968" s="141" t="s">
        <v>9320</v>
      </c>
      <c r="BK6968" s="141" t="s">
        <v>9321</v>
      </c>
      <c r="BL6968" s="141"/>
      <c r="BM6968" s="141">
        <v>46.900480000000002</v>
      </c>
      <c r="BN6968" s="141">
        <v>-71.2</v>
      </c>
      <c r="BO6968" s="141">
        <v>2008</v>
      </c>
      <c r="BP6968" s="143" t="s">
        <v>24498</v>
      </c>
      <c r="BQ6968" s="143" t="s">
        <v>17560</v>
      </c>
    </row>
    <row r="6969" spans="15:69" x14ac:dyDescent="0.25">
      <c r="O6969" s="225" t="str">
        <f t="shared" si="1319"/>
        <v/>
      </c>
      <c r="BF6969" s="141">
        <v>23027</v>
      </c>
      <c r="BG6969" s="142" t="s">
        <v>9334</v>
      </c>
      <c r="BH6969" s="141" t="s">
        <v>180</v>
      </c>
      <c r="BI6969" s="141" t="s">
        <v>190</v>
      </c>
      <c r="BJ6969" s="141" t="s">
        <v>9323</v>
      </c>
      <c r="BK6969" s="141" t="s">
        <v>9324</v>
      </c>
      <c r="BL6969" s="141"/>
      <c r="BM6969" s="141">
        <v>46.86168</v>
      </c>
      <c r="BN6969" s="141">
        <v>-71.431880000000007</v>
      </c>
      <c r="BO6969" s="141">
        <v>2007</v>
      </c>
      <c r="BP6969" s="143" t="s">
        <v>24498</v>
      </c>
      <c r="BQ6969" s="143" t="s">
        <v>17560</v>
      </c>
    </row>
    <row r="6970" spans="15:69" x14ac:dyDescent="0.25">
      <c r="O6970" s="225" t="str">
        <f t="shared" si="1319"/>
        <v/>
      </c>
      <c r="BF6970" s="141">
        <v>23027</v>
      </c>
      <c r="BG6970" s="142" t="s">
        <v>9337</v>
      </c>
      <c r="BH6970" s="141" t="s">
        <v>180</v>
      </c>
      <c r="BI6970" s="141" t="s">
        <v>190</v>
      </c>
      <c r="BJ6970" s="141" t="s">
        <v>9326</v>
      </c>
      <c r="BK6970" s="141" t="s">
        <v>9327</v>
      </c>
      <c r="BL6970" s="141"/>
      <c r="BM6970" s="141">
        <v>46.876359999999998</v>
      </c>
      <c r="BN6970" s="141">
        <v>-71.224019999999996</v>
      </c>
      <c r="BO6970" s="141">
        <v>2008</v>
      </c>
      <c r="BP6970" s="143" t="s">
        <v>24498</v>
      </c>
      <c r="BQ6970" s="143" t="s">
        <v>17560</v>
      </c>
    </row>
    <row r="6971" spans="15:69" x14ac:dyDescent="0.25">
      <c r="O6971" s="225" t="str">
        <f t="shared" si="1319"/>
        <v/>
      </c>
      <c r="BF6971" s="141">
        <v>23027</v>
      </c>
      <c r="BG6971" s="142" t="s">
        <v>9340</v>
      </c>
      <c r="BH6971" s="141" t="s">
        <v>180</v>
      </c>
      <c r="BI6971" s="141" t="s">
        <v>190</v>
      </c>
      <c r="BJ6971" s="141" t="s">
        <v>9329</v>
      </c>
      <c r="BK6971" s="141" t="s">
        <v>9330</v>
      </c>
      <c r="BL6971" s="141"/>
      <c r="BM6971" s="141">
        <v>46.883110000000002</v>
      </c>
      <c r="BN6971" s="141">
        <v>-71.243489999999994</v>
      </c>
      <c r="BO6971" s="141">
        <v>2013</v>
      </c>
      <c r="BP6971" s="143" t="s">
        <v>24498</v>
      </c>
      <c r="BQ6971" s="143" t="s">
        <v>17560</v>
      </c>
    </row>
    <row r="6972" spans="15:69" x14ac:dyDescent="0.25">
      <c r="O6972" s="225" t="str">
        <f t="shared" si="1319"/>
        <v/>
      </c>
      <c r="BF6972" s="141">
        <v>23027</v>
      </c>
      <c r="BG6972" s="142" t="s">
        <v>9342</v>
      </c>
      <c r="BH6972" s="141" t="s">
        <v>180</v>
      </c>
      <c r="BI6972" s="141" t="s">
        <v>190</v>
      </c>
      <c r="BJ6972" s="141" t="s">
        <v>26609</v>
      </c>
      <c r="BK6972" s="141" t="s">
        <v>26610</v>
      </c>
      <c r="BL6972" s="141"/>
      <c r="BM6972" s="141">
        <v>46.827219999999997</v>
      </c>
      <c r="BN6972" s="141">
        <v>-71.373180000000005</v>
      </c>
      <c r="BO6972" s="141">
        <v>2014</v>
      </c>
      <c r="BP6972" s="143" t="s">
        <v>24498</v>
      </c>
      <c r="BQ6972" s="143" t="s">
        <v>17560</v>
      </c>
    </row>
    <row r="6973" spans="15:69" x14ac:dyDescent="0.25">
      <c r="O6973" s="225" t="str">
        <f t="shared" si="1319"/>
        <v/>
      </c>
      <c r="BF6973" s="141">
        <v>23027</v>
      </c>
      <c r="BG6973" s="142" t="s">
        <v>9345</v>
      </c>
      <c r="BH6973" s="141" t="s">
        <v>180</v>
      </c>
      <c r="BI6973" s="141" t="s">
        <v>190</v>
      </c>
      <c r="BJ6973" s="141" t="s">
        <v>9332</v>
      </c>
      <c r="BK6973" s="141" t="s">
        <v>9333</v>
      </c>
      <c r="BL6973" s="141"/>
      <c r="BM6973" s="141">
        <v>46.807020000000001</v>
      </c>
      <c r="BN6973" s="141">
        <v>-71.433319999999995</v>
      </c>
      <c r="BO6973" s="141">
        <v>2008</v>
      </c>
      <c r="BP6973" s="143" t="s">
        <v>24498</v>
      </c>
      <c r="BQ6973" s="143" t="s">
        <v>17560</v>
      </c>
    </row>
    <row r="6974" spans="15:69" x14ac:dyDescent="0.25">
      <c r="O6974" s="225" t="str">
        <f t="shared" si="1319"/>
        <v/>
      </c>
      <c r="BF6974" s="141">
        <v>23027</v>
      </c>
      <c r="BG6974" s="142" t="s">
        <v>9348</v>
      </c>
      <c r="BH6974" s="141" t="s">
        <v>180</v>
      </c>
      <c r="BI6974" s="141" t="s">
        <v>190</v>
      </c>
      <c r="BJ6974" s="141" t="s">
        <v>9335</v>
      </c>
      <c r="BK6974" s="141" t="s">
        <v>9336</v>
      </c>
      <c r="BL6974" s="141"/>
      <c r="BM6974" s="141">
        <v>46.841290000000001</v>
      </c>
      <c r="BN6974" s="141">
        <v>-71.401679999999999</v>
      </c>
      <c r="BO6974" s="141">
        <v>2011</v>
      </c>
      <c r="BP6974" s="143" t="s">
        <v>24498</v>
      </c>
      <c r="BQ6974" s="143" t="s">
        <v>17560</v>
      </c>
    </row>
    <row r="6975" spans="15:69" x14ac:dyDescent="0.25">
      <c r="O6975" s="225" t="str">
        <f t="shared" si="1319"/>
        <v/>
      </c>
      <c r="BF6975" s="141">
        <v>23027</v>
      </c>
      <c r="BG6975" s="142" t="s">
        <v>9351</v>
      </c>
      <c r="BH6975" s="141" t="s">
        <v>180</v>
      </c>
      <c r="BI6975" s="141" t="s">
        <v>190</v>
      </c>
      <c r="BJ6975" s="141" t="s">
        <v>9338</v>
      </c>
      <c r="BK6975" s="141" t="s">
        <v>9339</v>
      </c>
      <c r="BL6975" s="141"/>
      <c r="BM6975" s="141">
        <v>46.851649999999999</v>
      </c>
      <c r="BN6975" s="141">
        <v>-71.418660000000003</v>
      </c>
      <c r="BO6975" s="141">
        <v>2006</v>
      </c>
      <c r="BP6975" s="143" t="s">
        <v>24498</v>
      </c>
      <c r="BQ6975" s="143" t="s">
        <v>17560</v>
      </c>
    </row>
    <row r="6976" spans="15:69" x14ac:dyDescent="0.25">
      <c r="O6976" s="225" t="str">
        <f t="shared" si="1319"/>
        <v/>
      </c>
      <c r="BF6976" s="141">
        <v>23027</v>
      </c>
      <c r="BG6976" s="142" t="s">
        <v>9354</v>
      </c>
      <c r="BH6976" s="141" t="s">
        <v>180</v>
      </c>
      <c r="BI6976" s="141" t="s">
        <v>190</v>
      </c>
      <c r="BJ6976" s="141" t="s">
        <v>7914</v>
      </c>
      <c r="BK6976" s="141" t="s">
        <v>9341</v>
      </c>
      <c r="BL6976" s="141"/>
      <c r="BM6976" s="141">
        <v>46.89752</v>
      </c>
      <c r="BN6976" s="141">
        <v>-71.304550000000006</v>
      </c>
      <c r="BO6976" s="141">
        <v>2008</v>
      </c>
      <c r="BP6976" s="143" t="s">
        <v>24498</v>
      </c>
      <c r="BQ6976" s="143" t="s">
        <v>17560</v>
      </c>
    </row>
    <row r="6977" spans="15:69" x14ac:dyDescent="0.25">
      <c r="O6977" s="225" t="str">
        <f t="shared" si="1319"/>
        <v/>
      </c>
      <c r="BF6977" s="141">
        <v>23027</v>
      </c>
      <c r="BG6977" s="142" t="s">
        <v>9392</v>
      </c>
      <c r="BH6977" s="141" t="s">
        <v>180</v>
      </c>
      <c r="BI6977" s="141" t="s">
        <v>190</v>
      </c>
      <c r="BJ6977" s="141" t="s">
        <v>9379</v>
      </c>
      <c r="BK6977" s="141" t="s">
        <v>9380</v>
      </c>
      <c r="BL6977" s="141"/>
      <c r="BM6977" s="141">
        <v>46.893239999999999</v>
      </c>
      <c r="BN6977" s="141">
        <v>-71.289150000000006</v>
      </c>
      <c r="BO6977" s="141">
        <v>2010</v>
      </c>
      <c r="BP6977" s="143" t="s">
        <v>24498</v>
      </c>
      <c r="BQ6977" s="143" t="s">
        <v>17560</v>
      </c>
    </row>
    <row r="6978" spans="15:69" x14ac:dyDescent="0.25">
      <c r="O6978" s="225" t="str">
        <f t="shared" si="1319"/>
        <v/>
      </c>
      <c r="BF6978" s="141">
        <v>23027</v>
      </c>
      <c r="BG6978" s="142" t="s">
        <v>9394</v>
      </c>
      <c r="BH6978" s="141" t="s">
        <v>180</v>
      </c>
      <c r="BI6978" s="141" t="s">
        <v>190</v>
      </c>
      <c r="BJ6978" s="141" t="s">
        <v>9382</v>
      </c>
      <c r="BK6978" s="141" t="s">
        <v>9383</v>
      </c>
      <c r="BL6978" s="141"/>
      <c r="BM6978" s="141">
        <v>46.894129999999997</v>
      </c>
      <c r="BN6978" s="141">
        <v>-71.290989999999994</v>
      </c>
      <c r="BO6978" s="141">
        <v>2008</v>
      </c>
      <c r="BP6978" s="143" t="s">
        <v>24498</v>
      </c>
      <c r="BQ6978" s="143" t="s">
        <v>17560</v>
      </c>
    </row>
    <row r="6979" spans="15:69" x14ac:dyDescent="0.25">
      <c r="O6979" s="225" t="str">
        <f t="shared" si="1319"/>
        <v/>
      </c>
      <c r="BF6979" s="141">
        <v>23027</v>
      </c>
      <c r="BG6979" s="142" t="s">
        <v>9397</v>
      </c>
      <c r="BH6979" s="141" t="s">
        <v>180</v>
      </c>
      <c r="BI6979" s="141" t="s">
        <v>190</v>
      </c>
      <c r="BJ6979" s="141" t="s">
        <v>7800</v>
      </c>
      <c r="BK6979" s="141" t="s">
        <v>9385</v>
      </c>
      <c r="BL6979" s="141"/>
      <c r="BM6979" s="141">
        <v>46.897869999999998</v>
      </c>
      <c r="BN6979" s="141">
        <v>-71.305340000000001</v>
      </c>
      <c r="BO6979" s="141">
        <v>2008</v>
      </c>
      <c r="BP6979" s="143" t="s">
        <v>24498</v>
      </c>
      <c r="BQ6979" s="143" t="s">
        <v>17560</v>
      </c>
    </row>
    <row r="6980" spans="15:69" x14ac:dyDescent="0.25">
      <c r="O6980" s="225" t="str">
        <f t="shared" si="1319"/>
        <v/>
      </c>
      <c r="BF6980" s="141">
        <v>23027</v>
      </c>
      <c r="BG6980" s="142" t="s">
        <v>9400</v>
      </c>
      <c r="BH6980" s="141" t="s">
        <v>180</v>
      </c>
      <c r="BI6980" s="141" t="s">
        <v>190</v>
      </c>
      <c r="BJ6980" s="141" t="s">
        <v>9387</v>
      </c>
      <c r="BK6980" s="141" t="s">
        <v>9388</v>
      </c>
      <c r="BL6980" s="141"/>
      <c r="BM6980" s="141">
        <v>46.901919999999997</v>
      </c>
      <c r="BN6980" s="141">
        <v>-71.318439999999995</v>
      </c>
      <c r="BO6980" s="141">
        <v>2009</v>
      </c>
      <c r="BP6980" s="143" t="s">
        <v>24498</v>
      </c>
      <c r="BQ6980" s="143" t="s">
        <v>17560</v>
      </c>
    </row>
    <row r="6981" spans="15:69" x14ac:dyDescent="0.25">
      <c r="O6981" s="225" t="str">
        <f t="shared" si="1319"/>
        <v/>
      </c>
      <c r="BF6981" s="141">
        <v>23027</v>
      </c>
      <c r="BG6981" s="142" t="s">
        <v>9403</v>
      </c>
      <c r="BH6981" s="141" t="s">
        <v>180</v>
      </c>
      <c r="BI6981" s="141" t="s">
        <v>190</v>
      </c>
      <c r="BJ6981" s="141" t="s">
        <v>9390</v>
      </c>
      <c r="BK6981" s="141" t="s">
        <v>9391</v>
      </c>
      <c r="BL6981" s="141"/>
      <c r="BM6981" s="141">
        <v>46.858490000000003</v>
      </c>
      <c r="BN6981" s="141">
        <v>-71.408829999999995</v>
      </c>
      <c r="BO6981" s="141">
        <v>2009</v>
      </c>
      <c r="BP6981" s="143" t="s">
        <v>24498</v>
      </c>
      <c r="BQ6981" s="143" t="s">
        <v>17560</v>
      </c>
    </row>
    <row r="6982" spans="15:69" x14ac:dyDescent="0.25">
      <c r="O6982" s="225" t="str">
        <f t="shared" si="1319"/>
        <v/>
      </c>
      <c r="BF6982" s="141">
        <v>23027</v>
      </c>
      <c r="BG6982" s="142" t="s">
        <v>9405</v>
      </c>
      <c r="BH6982" s="141" t="s">
        <v>180</v>
      </c>
      <c r="BI6982" s="141" t="s">
        <v>190</v>
      </c>
      <c r="BJ6982" s="141" t="s">
        <v>2167</v>
      </c>
      <c r="BK6982" s="141" t="s">
        <v>9393</v>
      </c>
      <c r="BL6982" s="141"/>
      <c r="BM6982" s="141">
        <v>46.905909999999999</v>
      </c>
      <c r="BN6982" s="141">
        <v>-71.321939999999998</v>
      </c>
      <c r="BO6982" s="141">
        <v>2003</v>
      </c>
      <c r="BP6982" s="143" t="s">
        <v>24498</v>
      </c>
      <c r="BQ6982" s="143" t="s">
        <v>17560</v>
      </c>
    </row>
    <row r="6983" spans="15:69" x14ac:dyDescent="0.25">
      <c r="O6983" s="225" t="str">
        <f t="shared" si="1319"/>
        <v/>
      </c>
      <c r="BF6983" s="141">
        <v>23027</v>
      </c>
      <c r="BG6983" s="142" t="s">
        <v>9408</v>
      </c>
      <c r="BH6983" s="141" t="s">
        <v>180</v>
      </c>
      <c r="BI6983" s="141" t="s">
        <v>190</v>
      </c>
      <c r="BJ6983" s="141" t="s">
        <v>9395</v>
      </c>
      <c r="BK6983" s="141" t="s">
        <v>9396</v>
      </c>
      <c r="BL6983" s="141"/>
      <c r="BM6983" s="141">
        <v>46.932110000000002</v>
      </c>
      <c r="BN6983" s="141">
        <v>-71.344629999999995</v>
      </c>
      <c r="BO6983" s="141">
        <v>2003</v>
      </c>
      <c r="BP6983" s="143" t="s">
        <v>24498</v>
      </c>
      <c r="BQ6983" s="143" t="s">
        <v>17560</v>
      </c>
    </row>
    <row r="6984" spans="15:69" x14ac:dyDescent="0.25">
      <c r="O6984" s="225" t="str">
        <f t="shared" si="1319"/>
        <v/>
      </c>
      <c r="BF6984" s="141">
        <v>23027</v>
      </c>
      <c r="BG6984" s="142" t="s">
        <v>9411</v>
      </c>
      <c r="BH6984" s="141" t="s">
        <v>180</v>
      </c>
      <c r="BI6984" s="141" t="s">
        <v>190</v>
      </c>
      <c r="BJ6984" s="141" t="s">
        <v>9398</v>
      </c>
      <c r="BK6984" s="141" t="s">
        <v>9399</v>
      </c>
      <c r="BL6984" s="141"/>
      <c r="BM6984" s="141">
        <v>46.843730000000001</v>
      </c>
      <c r="BN6984" s="141">
        <v>-71.339020000000005</v>
      </c>
      <c r="BO6984" s="141">
        <v>2006</v>
      </c>
      <c r="BP6984" s="143" t="s">
        <v>24498</v>
      </c>
      <c r="BQ6984" s="143" t="s">
        <v>17560</v>
      </c>
    </row>
    <row r="6985" spans="15:69" x14ac:dyDescent="0.25">
      <c r="O6985" s="225" t="str">
        <f t="shared" si="1319"/>
        <v/>
      </c>
      <c r="BF6985" s="141">
        <v>23027</v>
      </c>
      <c r="BG6985" s="142" t="s">
        <v>9414</v>
      </c>
      <c r="BH6985" s="141" t="s">
        <v>180</v>
      </c>
      <c r="BI6985" s="141" t="s">
        <v>190</v>
      </c>
      <c r="BJ6985" s="141" t="s">
        <v>9401</v>
      </c>
      <c r="BK6985" s="141" t="s">
        <v>9402</v>
      </c>
      <c r="BL6985" s="141"/>
      <c r="BM6985" s="141">
        <v>46.832940000000001</v>
      </c>
      <c r="BN6985" s="141">
        <v>-71.315740000000005</v>
      </c>
      <c r="BO6985" s="141">
        <v>2006</v>
      </c>
      <c r="BP6985" s="143" t="s">
        <v>24498</v>
      </c>
      <c r="BQ6985" s="143" t="s">
        <v>17560</v>
      </c>
    </row>
    <row r="6986" spans="15:69" x14ac:dyDescent="0.25">
      <c r="O6986" s="225" t="str">
        <f t="shared" si="1319"/>
        <v/>
      </c>
      <c r="BF6986" s="141">
        <v>23027</v>
      </c>
      <c r="BG6986" s="142" t="s">
        <v>9417</v>
      </c>
      <c r="BH6986" s="141" t="s">
        <v>180</v>
      </c>
      <c r="BI6986" s="141" t="s">
        <v>190</v>
      </c>
      <c r="BJ6986" s="141" t="s">
        <v>6570</v>
      </c>
      <c r="BK6986" s="141" t="s">
        <v>9404</v>
      </c>
      <c r="BL6986" s="141"/>
      <c r="BM6986" s="141">
        <v>46.837600000000002</v>
      </c>
      <c r="BN6986" s="141">
        <v>-71.31635</v>
      </c>
      <c r="BO6986" s="141">
        <v>2006</v>
      </c>
      <c r="BP6986" s="143" t="s">
        <v>24498</v>
      </c>
      <c r="BQ6986" s="143" t="s">
        <v>17560</v>
      </c>
    </row>
    <row r="6987" spans="15:69" x14ac:dyDescent="0.25">
      <c r="O6987" s="225" t="str">
        <f t="shared" si="1319"/>
        <v/>
      </c>
      <c r="BF6987" s="141">
        <v>23027</v>
      </c>
      <c r="BG6987" s="142" t="s">
        <v>9420</v>
      </c>
      <c r="BH6987" s="141" t="s">
        <v>180</v>
      </c>
      <c r="BI6987" s="141" t="s">
        <v>190</v>
      </c>
      <c r="BJ6987" s="141" t="s">
        <v>9406</v>
      </c>
      <c r="BK6987" s="141" t="s">
        <v>9407</v>
      </c>
      <c r="BL6987" s="141"/>
      <c r="BM6987" s="141">
        <v>46.903750000000002</v>
      </c>
      <c r="BN6987" s="141">
        <v>-71.353620000000006</v>
      </c>
      <c r="BO6987" s="141">
        <v>2006</v>
      </c>
      <c r="BP6987" s="143" t="s">
        <v>24498</v>
      </c>
      <c r="BQ6987" s="143" t="s">
        <v>17560</v>
      </c>
    </row>
    <row r="6988" spans="15:69" x14ac:dyDescent="0.25">
      <c r="O6988" s="225" t="str">
        <f t="shared" si="1319"/>
        <v/>
      </c>
      <c r="BF6988" s="141">
        <v>23027</v>
      </c>
      <c r="BG6988" s="142" t="s">
        <v>9423</v>
      </c>
      <c r="BH6988" s="141" t="s">
        <v>180</v>
      </c>
      <c r="BI6988" s="141" t="s">
        <v>190</v>
      </c>
      <c r="BJ6988" s="141" t="s">
        <v>9409</v>
      </c>
      <c r="BK6988" s="141" t="s">
        <v>9410</v>
      </c>
      <c r="BL6988" s="141"/>
      <c r="BM6988" s="141">
        <v>46.839100000000002</v>
      </c>
      <c r="BN6988" s="141">
        <v>-71.314030000000002</v>
      </c>
      <c r="BO6988" s="141">
        <v>2011</v>
      </c>
      <c r="BP6988" s="143" t="s">
        <v>24498</v>
      </c>
      <c r="BQ6988" s="143" t="s">
        <v>17560</v>
      </c>
    </row>
    <row r="6989" spans="15:69" x14ac:dyDescent="0.25">
      <c r="O6989" s="225" t="str">
        <f t="shared" si="1319"/>
        <v/>
      </c>
      <c r="BF6989" s="141">
        <v>23027</v>
      </c>
      <c r="BG6989" s="142" t="s">
        <v>9426</v>
      </c>
      <c r="BH6989" s="141" t="s">
        <v>180</v>
      </c>
      <c r="BI6989" s="141" t="s">
        <v>190</v>
      </c>
      <c r="BJ6989" s="141" t="s">
        <v>9412</v>
      </c>
      <c r="BK6989" s="141" t="s">
        <v>9413</v>
      </c>
      <c r="BL6989" s="141"/>
      <c r="BM6989" s="141">
        <v>46.846530000000001</v>
      </c>
      <c r="BN6989" s="141">
        <v>-71.308300000000003</v>
      </c>
      <c r="BO6989" s="141">
        <v>2008</v>
      </c>
      <c r="BP6989" s="143" t="s">
        <v>24498</v>
      </c>
      <c r="BQ6989" s="143" t="s">
        <v>17560</v>
      </c>
    </row>
    <row r="6990" spans="15:69" x14ac:dyDescent="0.25">
      <c r="O6990" s="225" t="str">
        <f t="shared" ref="O6990:O7053" si="1320">IF(OR(B6990="",C6990="",G6990="",H6990="",I6990="",AND(J6990="",BW6990=FALSE),AND(K6990="",BX6990=FALSE),AND(L6990="",BY6990=FALSE),AND(M6990="",BZ6990=FALSE)),"",(IF(AND(100&gt;=CG6990,CG6990&gt;80),"A",IF(AND(80&gt;=CG6990,CG6990&gt;60),"B",IF(AND(60&gt;=CG6990,CG6990&gt;40),"C",IF(AND(40&gt;=CG6990,CG6990&gt;20),"D","E"))))))</f>
        <v/>
      </c>
      <c r="BF6990" s="141">
        <v>23027</v>
      </c>
      <c r="BG6990" s="142" t="s">
        <v>9429</v>
      </c>
      <c r="BH6990" s="141" t="s">
        <v>180</v>
      </c>
      <c r="BI6990" s="141" t="s">
        <v>190</v>
      </c>
      <c r="BJ6990" s="141" t="s">
        <v>9415</v>
      </c>
      <c r="BK6990" s="141" t="s">
        <v>9416</v>
      </c>
      <c r="BL6990" s="141"/>
      <c r="BM6990" s="141">
        <v>46.843209999999999</v>
      </c>
      <c r="BN6990" s="141">
        <v>-71.3</v>
      </c>
      <c r="BO6990" s="141">
        <v>2010</v>
      </c>
      <c r="BP6990" s="143" t="s">
        <v>24498</v>
      </c>
      <c r="BQ6990" s="143" t="s">
        <v>17560</v>
      </c>
    </row>
    <row r="6991" spans="15:69" x14ac:dyDescent="0.25">
      <c r="O6991" s="225" t="str">
        <f t="shared" si="1320"/>
        <v/>
      </c>
      <c r="BF6991" s="141">
        <v>23027</v>
      </c>
      <c r="BG6991" s="142" t="s">
        <v>9432</v>
      </c>
      <c r="BH6991" s="141" t="s">
        <v>180</v>
      </c>
      <c r="BI6991" s="141" t="s">
        <v>190</v>
      </c>
      <c r="BJ6991" s="141" t="s">
        <v>9418</v>
      </c>
      <c r="BK6991" s="141" t="s">
        <v>9419</v>
      </c>
      <c r="BL6991" s="141"/>
      <c r="BM6991" s="141">
        <v>46.840539999999997</v>
      </c>
      <c r="BN6991" s="141">
        <v>-71.320989999999995</v>
      </c>
      <c r="BO6991" s="141">
        <v>2009</v>
      </c>
      <c r="BP6991" s="143" t="s">
        <v>24498</v>
      </c>
      <c r="BQ6991" s="143" t="s">
        <v>17560</v>
      </c>
    </row>
    <row r="6992" spans="15:69" x14ac:dyDescent="0.25">
      <c r="O6992" s="225" t="str">
        <f t="shared" si="1320"/>
        <v/>
      </c>
      <c r="BF6992" s="141">
        <v>23027</v>
      </c>
      <c r="BG6992" s="142" t="s">
        <v>9435</v>
      </c>
      <c r="BH6992" s="141" t="s">
        <v>180</v>
      </c>
      <c r="BI6992" s="141" t="s">
        <v>190</v>
      </c>
      <c r="BJ6992" s="141" t="s">
        <v>9421</v>
      </c>
      <c r="BK6992" s="141" t="s">
        <v>9422</v>
      </c>
      <c r="BL6992" s="141"/>
      <c r="BM6992" s="141">
        <v>46.864960000000004</v>
      </c>
      <c r="BN6992" s="141">
        <v>-71.419210000000007</v>
      </c>
      <c r="BO6992" s="141">
        <v>2009</v>
      </c>
      <c r="BP6992" s="143" t="s">
        <v>24498</v>
      </c>
      <c r="BQ6992" s="143" t="s">
        <v>17560</v>
      </c>
    </row>
    <row r="6993" spans="15:69" x14ac:dyDescent="0.25">
      <c r="O6993" s="225" t="str">
        <f t="shared" si="1320"/>
        <v/>
      </c>
      <c r="BF6993" s="141">
        <v>23027</v>
      </c>
      <c r="BG6993" s="142" t="s">
        <v>9437</v>
      </c>
      <c r="BH6993" s="141" t="s">
        <v>180</v>
      </c>
      <c r="BI6993" s="141" t="s">
        <v>190</v>
      </c>
      <c r="BJ6993" s="141" t="s">
        <v>9424</v>
      </c>
      <c r="BK6993" s="141" t="s">
        <v>9425</v>
      </c>
      <c r="BL6993" s="141"/>
      <c r="BM6993" s="141">
        <v>46.835650000000001</v>
      </c>
      <c r="BN6993" s="141">
        <v>-71.331779999999995</v>
      </c>
      <c r="BO6993" s="141">
        <v>2009</v>
      </c>
      <c r="BP6993" s="143" t="s">
        <v>24498</v>
      </c>
      <c r="BQ6993" s="143" t="s">
        <v>17560</v>
      </c>
    </row>
    <row r="6994" spans="15:69" x14ac:dyDescent="0.25">
      <c r="O6994" s="225" t="str">
        <f t="shared" si="1320"/>
        <v/>
      </c>
      <c r="BF6994" s="141">
        <v>23027</v>
      </c>
      <c r="BG6994" s="142" t="s">
        <v>9440</v>
      </c>
      <c r="BH6994" s="141" t="s">
        <v>180</v>
      </c>
      <c r="BI6994" s="141" t="s">
        <v>190</v>
      </c>
      <c r="BJ6994" s="141" t="s">
        <v>9427</v>
      </c>
      <c r="BK6994" s="141" t="s">
        <v>9428</v>
      </c>
      <c r="BL6994" s="141"/>
      <c r="BM6994" s="141">
        <v>46.842289999999998</v>
      </c>
      <c r="BN6994" s="141">
        <v>-71.331519999999998</v>
      </c>
      <c r="BO6994" s="141">
        <v>2006</v>
      </c>
      <c r="BP6994" s="143" t="s">
        <v>24498</v>
      </c>
      <c r="BQ6994" s="143" t="s">
        <v>17560</v>
      </c>
    </row>
    <row r="6995" spans="15:69" x14ac:dyDescent="0.25">
      <c r="O6995" s="225" t="str">
        <f t="shared" si="1320"/>
        <v/>
      </c>
      <c r="BF6995" s="141">
        <v>23027</v>
      </c>
      <c r="BG6995" s="142" t="s">
        <v>9443</v>
      </c>
      <c r="BH6995" s="141" t="s">
        <v>180</v>
      </c>
      <c r="BI6995" s="141" t="s">
        <v>190</v>
      </c>
      <c r="BJ6995" s="141" t="s">
        <v>9430</v>
      </c>
      <c r="BK6995" s="141" t="s">
        <v>9431</v>
      </c>
      <c r="BL6995" s="141"/>
      <c r="BM6995" s="141">
        <v>46.844290000000001</v>
      </c>
      <c r="BN6995" s="141">
        <v>-71.337720000000004</v>
      </c>
      <c r="BO6995" s="141">
        <v>2006</v>
      </c>
      <c r="BP6995" s="143" t="s">
        <v>24498</v>
      </c>
      <c r="BQ6995" s="143" t="s">
        <v>17560</v>
      </c>
    </row>
    <row r="6996" spans="15:69" x14ac:dyDescent="0.25">
      <c r="O6996" s="225" t="str">
        <f t="shared" si="1320"/>
        <v/>
      </c>
      <c r="BF6996" s="141">
        <v>23027</v>
      </c>
      <c r="BG6996" s="142" t="s">
        <v>9446</v>
      </c>
      <c r="BH6996" s="141" t="s">
        <v>180</v>
      </c>
      <c r="BI6996" s="141" t="s">
        <v>190</v>
      </c>
      <c r="BJ6996" s="141" t="s">
        <v>9433</v>
      </c>
      <c r="BK6996" s="141" t="s">
        <v>9434</v>
      </c>
      <c r="BL6996" s="141"/>
      <c r="BM6996" s="141">
        <v>46.846290000000003</v>
      </c>
      <c r="BN6996" s="141">
        <v>-71.333349999999996</v>
      </c>
      <c r="BO6996" s="141">
        <v>2005</v>
      </c>
      <c r="BP6996" s="143" t="s">
        <v>24498</v>
      </c>
      <c r="BQ6996" s="143" t="s">
        <v>17560</v>
      </c>
    </row>
    <row r="6997" spans="15:69" x14ac:dyDescent="0.25">
      <c r="O6997" s="225" t="str">
        <f t="shared" si="1320"/>
        <v/>
      </c>
      <c r="BF6997" s="141">
        <v>23027</v>
      </c>
      <c r="BG6997" s="142" t="s">
        <v>9449</v>
      </c>
      <c r="BH6997" s="141" t="s">
        <v>180</v>
      </c>
      <c r="BI6997" s="141" t="s">
        <v>190</v>
      </c>
      <c r="BJ6997" s="141" t="s">
        <v>3130</v>
      </c>
      <c r="BK6997" s="141" t="s">
        <v>9436</v>
      </c>
      <c r="BL6997" s="141"/>
      <c r="BM6997" s="141">
        <v>46.849620000000002</v>
      </c>
      <c r="BN6997" s="141">
        <v>-71.334699999999998</v>
      </c>
      <c r="BO6997" s="141">
        <v>2006</v>
      </c>
      <c r="BP6997" s="143" t="s">
        <v>24498</v>
      </c>
      <c r="BQ6997" s="143" t="s">
        <v>17560</v>
      </c>
    </row>
    <row r="6998" spans="15:69" x14ac:dyDescent="0.25">
      <c r="O6998" s="225" t="str">
        <f t="shared" si="1320"/>
        <v/>
      </c>
      <c r="BF6998" s="141">
        <v>23027</v>
      </c>
      <c r="BG6998" s="142" t="s">
        <v>9452</v>
      </c>
      <c r="BH6998" s="141" t="s">
        <v>180</v>
      </c>
      <c r="BI6998" s="141" t="s">
        <v>190</v>
      </c>
      <c r="BJ6998" s="141" t="s">
        <v>9438</v>
      </c>
      <c r="BK6998" s="141" t="s">
        <v>9439</v>
      </c>
      <c r="BL6998" s="141"/>
      <c r="BM6998" s="141">
        <v>46.85904</v>
      </c>
      <c r="BN6998" s="141">
        <v>-71.346429999999998</v>
      </c>
      <c r="BO6998" s="141">
        <v>2010</v>
      </c>
      <c r="BP6998" s="143" t="s">
        <v>24498</v>
      </c>
      <c r="BQ6998" s="143" t="s">
        <v>17560</v>
      </c>
    </row>
    <row r="6999" spans="15:69" x14ac:dyDescent="0.25">
      <c r="O6999" s="225" t="str">
        <f t="shared" si="1320"/>
        <v/>
      </c>
      <c r="BF6999" s="141">
        <v>23027</v>
      </c>
      <c r="BG6999" s="142" t="s">
        <v>9455</v>
      </c>
      <c r="BH6999" s="141" t="s">
        <v>180</v>
      </c>
      <c r="BI6999" s="141" t="s">
        <v>190</v>
      </c>
      <c r="BJ6999" s="141" t="s">
        <v>9441</v>
      </c>
      <c r="BK6999" s="141" t="s">
        <v>9442</v>
      </c>
      <c r="BL6999" s="141"/>
      <c r="BM6999" s="141">
        <v>46.846330000000002</v>
      </c>
      <c r="BN6999" s="141">
        <v>-71.286900000000003</v>
      </c>
      <c r="BO6999" s="141">
        <v>2009</v>
      </c>
      <c r="BP6999" s="143" t="s">
        <v>24498</v>
      </c>
      <c r="BQ6999" s="143" t="s">
        <v>17560</v>
      </c>
    </row>
    <row r="7000" spans="15:69" x14ac:dyDescent="0.25">
      <c r="O7000" s="225" t="str">
        <f t="shared" si="1320"/>
        <v/>
      </c>
      <c r="BF7000" s="141">
        <v>23027</v>
      </c>
      <c r="BG7000" s="142" t="s">
        <v>9458</v>
      </c>
      <c r="BH7000" s="141" t="s">
        <v>180</v>
      </c>
      <c r="BI7000" s="141" t="s">
        <v>190</v>
      </c>
      <c r="BJ7000" s="141" t="s">
        <v>9444</v>
      </c>
      <c r="BK7000" s="141" t="s">
        <v>9445</v>
      </c>
      <c r="BL7000" s="141"/>
      <c r="BM7000" s="141">
        <v>46.769269999999999</v>
      </c>
      <c r="BN7000" s="141">
        <v>-71.356409999999997</v>
      </c>
      <c r="BO7000" s="141">
        <v>2012</v>
      </c>
      <c r="BP7000" s="143" t="s">
        <v>24498</v>
      </c>
      <c r="BQ7000" s="143" t="s">
        <v>17560</v>
      </c>
    </row>
    <row r="7001" spans="15:69" x14ac:dyDescent="0.25">
      <c r="O7001" s="225" t="str">
        <f t="shared" si="1320"/>
        <v/>
      </c>
      <c r="BF7001" s="141">
        <v>23027</v>
      </c>
      <c r="BG7001" s="142" t="s">
        <v>9461</v>
      </c>
      <c r="BH7001" s="141" t="s">
        <v>180</v>
      </c>
      <c r="BI7001" s="141" t="s">
        <v>190</v>
      </c>
      <c r="BJ7001" s="141" t="s">
        <v>9447</v>
      </c>
      <c r="BK7001" s="141" t="s">
        <v>9448</v>
      </c>
      <c r="BL7001" s="141"/>
      <c r="BM7001" s="141">
        <v>46.841410000000003</v>
      </c>
      <c r="BN7001" s="141">
        <v>-71.331119999999999</v>
      </c>
      <c r="BO7001" s="141">
        <v>2008</v>
      </c>
      <c r="BP7001" s="143" t="s">
        <v>24498</v>
      </c>
      <c r="BQ7001" s="143" t="s">
        <v>17560</v>
      </c>
    </row>
    <row r="7002" spans="15:69" x14ac:dyDescent="0.25">
      <c r="O7002" s="225" t="str">
        <f t="shared" si="1320"/>
        <v/>
      </c>
      <c r="BF7002" s="141">
        <v>23027</v>
      </c>
      <c r="BG7002" s="142" t="s">
        <v>9464</v>
      </c>
      <c r="BH7002" s="141" t="s">
        <v>180</v>
      </c>
      <c r="BI7002" s="141" t="s">
        <v>190</v>
      </c>
      <c r="BJ7002" s="141" t="s">
        <v>9450</v>
      </c>
      <c r="BK7002" s="141" t="s">
        <v>9451</v>
      </c>
      <c r="BL7002" s="141"/>
      <c r="BM7002" s="141">
        <v>46.845350000000003</v>
      </c>
      <c r="BN7002" s="141">
        <v>-71.335530000000006</v>
      </c>
      <c r="BO7002" s="141">
        <v>2008</v>
      </c>
      <c r="BP7002" s="143" t="s">
        <v>24498</v>
      </c>
      <c r="BQ7002" s="143" t="s">
        <v>17560</v>
      </c>
    </row>
    <row r="7003" spans="15:69" x14ac:dyDescent="0.25">
      <c r="O7003" s="225" t="str">
        <f t="shared" si="1320"/>
        <v/>
      </c>
      <c r="BF7003" s="141">
        <v>23027</v>
      </c>
      <c r="BG7003" s="142" t="s">
        <v>9467</v>
      </c>
      <c r="BH7003" s="141" t="s">
        <v>180</v>
      </c>
      <c r="BI7003" s="141" t="s">
        <v>190</v>
      </c>
      <c r="BJ7003" s="141" t="s">
        <v>9453</v>
      </c>
      <c r="BK7003" s="141" t="s">
        <v>9454</v>
      </c>
      <c r="BL7003" s="141"/>
      <c r="BM7003" s="141">
        <v>46.847880000000004</v>
      </c>
      <c r="BN7003" s="141">
        <v>-71.342759999999998</v>
      </c>
      <c r="BO7003" s="141">
        <v>2008</v>
      </c>
      <c r="BP7003" s="143" t="s">
        <v>24498</v>
      </c>
      <c r="BQ7003" s="143" t="s">
        <v>17560</v>
      </c>
    </row>
    <row r="7004" spans="15:69" x14ac:dyDescent="0.25">
      <c r="O7004" s="225" t="str">
        <f t="shared" si="1320"/>
        <v/>
      </c>
      <c r="BF7004" s="141">
        <v>23027</v>
      </c>
      <c r="BG7004" s="142" t="s">
        <v>9470</v>
      </c>
      <c r="BH7004" s="141" t="s">
        <v>180</v>
      </c>
      <c r="BI7004" s="141" t="s">
        <v>190</v>
      </c>
      <c r="BJ7004" s="141" t="s">
        <v>9456</v>
      </c>
      <c r="BK7004" s="141" t="s">
        <v>9457</v>
      </c>
      <c r="BL7004" s="141"/>
      <c r="BM7004" s="141">
        <v>46.848390000000002</v>
      </c>
      <c r="BN7004" s="141">
        <v>-71.340239999999994</v>
      </c>
      <c r="BO7004" s="141">
        <v>2008</v>
      </c>
      <c r="BP7004" s="143" t="s">
        <v>24498</v>
      </c>
      <c r="BQ7004" s="143" t="s">
        <v>17560</v>
      </c>
    </row>
    <row r="7005" spans="15:69" x14ac:dyDescent="0.25">
      <c r="O7005" s="225" t="str">
        <f t="shared" si="1320"/>
        <v/>
      </c>
      <c r="BF7005" s="141">
        <v>23027</v>
      </c>
      <c r="BG7005" s="142" t="s">
        <v>9473</v>
      </c>
      <c r="BH7005" s="141" t="s">
        <v>180</v>
      </c>
      <c r="BI7005" s="141" t="s">
        <v>190</v>
      </c>
      <c r="BJ7005" s="141" t="s">
        <v>9459</v>
      </c>
      <c r="BK7005" s="141" t="s">
        <v>9460</v>
      </c>
      <c r="BL7005" s="141"/>
      <c r="BM7005" s="141">
        <v>46.85228</v>
      </c>
      <c r="BN7005" s="141">
        <v>-71.339150000000004</v>
      </c>
      <c r="BO7005" s="141">
        <v>2006</v>
      </c>
      <c r="BP7005" s="143" t="s">
        <v>24498</v>
      </c>
      <c r="BQ7005" s="143" t="s">
        <v>17560</v>
      </c>
    </row>
    <row r="7006" spans="15:69" x14ac:dyDescent="0.25">
      <c r="O7006" s="225" t="str">
        <f t="shared" si="1320"/>
        <v/>
      </c>
      <c r="BF7006" s="141">
        <v>23027</v>
      </c>
      <c r="BG7006" s="142" t="s">
        <v>9476</v>
      </c>
      <c r="BH7006" s="141" t="s">
        <v>180</v>
      </c>
      <c r="BI7006" s="141" t="s">
        <v>190</v>
      </c>
      <c r="BJ7006" s="141" t="s">
        <v>9462</v>
      </c>
      <c r="BK7006" s="141" t="s">
        <v>9463</v>
      </c>
      <c r="BL7006" s="141"/>
      <c r="BM7006" s="141">
        <v>46.848080000000003</v>
      </c>
      <c r="BN7006" s="141">
        <v>-71.426689999999994</v>
      </c>
      <c r="BO7006" s="141">
        <v>2010</v>
      </c>
      <c r="BP7006" s="143" t="s">
        <v>24498</v>
      </c>
      <c r="BQ7006" s="143" t="s">
        <v>17560</v>
      </c>
    </row>
    <row r="7007" spans="15:69" x14ac:dyDescent="0.25">
      <c r="O7007" s="225" t="str">
        <f t="shared" si="1320"/>
        <v/>
      </c>
      <c r="BF7007" s="141">
        <v>23027</v>
      </c>
      <c r="BG7007" s="142" t="s">
        <v>9479</v>
      </c>
      <c r="BH7007" s="141" t="s">
        <v>180</v>
      </c>
      <c r="BI7007" s="141" t="s">
        <v>190</v>
      </c>
      <c r="BJ7007" s="141" t="s">
        <v>9465</v>
      </c>
      <c r="BK7007" s="141" t="s">
        <v>9466</v>
      </c>
      <c r="BL7007" s="141"/>
      <c r="BM7007" s="141">
        <v>46.84496</v>
      </c>
      <c r="BN7007" s="141">
        <v>-71.429599999999994</v>
      </c>
      <c r="BO7007" s="141">
        <v>2013</v>
      </c>
      <c r="BP7007" s="143" t="s">
        <v>24498</v>
      </c>
      <c r="BQ7007" s="143" t="s">
        <v>17560</v>
      </c>
    </row>
    <row r="7008" spans="15:69" x14ac:dyDescent="0.25">
      <c r="O7008" s="225" t="str">
        <f t="shared" si="1320"/>
        <v/>
      </c>
      <c r="BF7008" s="141">
        <v>23027</v>
      </c>
      <c r="BG7008" s="142" t="s">
        <v>9482</v>
      </c>
      <c r="BH7008" s="141" t="s">
        <v>180</v>
      </c>
      <c r="BI7008" s="141" t="s">
        <v>190</v>
      </c>
      <c r="BJ7008" s="141" t="s">
        <v>9468</v>
      </c>
      <c r="BK7008" s="141" t="s">
        <v>9469</v>
      </c>
      <c r="BL7008" s="141"/>
      <c r="BM7008" s="141">
        <v>46.843739999999997</v>
      </c>
      <c r="BN7008" s="141">
        <v>-71.420860000000005</v>
      </c>
      <c r="BO7008" s="141">
        <v>2009</v>
      </c>
      <c r="BP7008" s="143" t="s">
        <v>24498</v>
      </c>
      <c r="BQ7008" s="143" t="s">
        <v>17560</v>
      </c>
    </row>
    <row r="7009" spans="15:69" x14ac:dyDescent="0.25">
      <c r="O7009" s="225" t="str">
        <f t="shared" si="1320"/>
        <v/>
      </c>
      <c r="BF7009" s="141">
        <v>23027</v>
      </c>
      <c r="BG7009" s="142" t="s">
        <v>9485</v>
      </c>
      <c r="BH7009" s="141" t="s">
        <v>180</v>
      </c>
      <c r="BI7009" s="141" t="s">
        <v>190</v>
      </c>
      <c r="BJ7009" s="141" t="s">
        <v>9471</v>
      </c>
      <c r="BK7009" s="141" t="s">
        <v>9472</v>
      </c>
      <c r="BL7009" s="141"/>
      <c r="BM7009" s="141">
        <v>46.840400000000002</v>
      </c>
      <c r="BN7009" s="141">
        <v>-71.4208</v>
      </c>
      <c r="BO7009" s="141">
        <v>2009</v>
      </c>
      <c r="BP7009" s="143" t="s">
        <v>24498</v>
      </c>
      <c r="BQ7009" s="143" t="s">
        <v>17560</v>
      </c>
    </row>
    <row r="7010" spans="15:69" x14ac:dyDescent="0.25">
      <c r="O7010" s="225" t="str">
        <f t="shared" si="1320"/>
        <v/>
      </c>
      <c r="BF7010" s="141">
        <v>23027</v>
      </c>
      <c r="BG7010" s="142" t="s">
        <v>9488</v>
      </c>
      <c r="BH7010" s="141" t="s">
        <v>180</v>
      </c>
      <c r="BI7010" s="141" t="s">
        <v>190</v>
      </c>
      <c r="BJ7010" s="141" t="s">
        <v>9474</v>
      </c>
      <c r="BK7010" s="141" t="s">
        <v>9475</v>
      </c>
      <c r="BL7010" s="141"/>
      <c r="BM7010" s="141">
        <v>46.843240000000002</v>
      </c>
      <c r="BN7010" s="141">
        <v>-71.414850000000001</v>
      </c>
      <c r="BO7010" s="141">
        <v>2009</v>
      </c>
      <c r="BP7010" s="143" t="s">
        <v>24498</v>
      </c>
      <c r="BQ7010" s="143" t="s">
        <v>17560</v>
      </c>
    </row>
    <row r="7011" spans="15:69" x14ac:dyDescent="0.25">
      <c r="O7011" s="225" t="str">
        <f t="shared" si="1320"/>
        <v/>
      </c>
      <c r="BF7011" s="141">
        <v>23027</v>
      </c>
      <c r="BG7011" s="142" t="s">
        <v>9491</v>
      </c>
      <c r="BH7011" s="141" t="s">
        <v>180</v>
      </c>
      <c r="BI7011" s="141" t="s">
        <v>190</v>
      </c>
      <c r="BJ7011" s="141" t="s">
        <v>9477</v>
      </c>
      <c r="BK7011" s="141" t="s">
        <v>9478</v>
      </c>
      <c r="BL7011" s="141"/>
      <c r="BM7011" s="141">
        <v>46.838529999999999</v>
      </c>
      <c r="BN7011" s="141">
        <v>-71.398200000000003</v>
      </c>
      <c r="BO7011" s="141">
        <v>2013</v>
      </c>
      <c r="BP7011" s="143" t="s">
        <v>24498</v>
      </c>
      <c r="BQ7011" s="143" t="s">
        <v>17560</v>
      </c>
    </row>
    <row r="7012" spans="15:69" x14ac:dyDescent="0.25">
      <c r="O7012" s="225" t="str">
        <f t="shared" si="1320"/>
        <v/>
      </c>
      <c r="BF7012" s="141">
        <v>23027</v>
      </c>
      <c r="BG7012" s="142" t="s">
        <v>9494</v>
      </c>
      <c r="BH7012" s="141" t="s">
        <v>180</v>
      </c>
      <c r="BI7012" s="141" t="s">
        <v>190</v>
      </c>
      <c r="BJ7012" s="141" t="s">
        <v>9480</v>
      </c>
      <c r="BK7012" s="141" t="s">
        <v>9481</v>
      </c>
      <c r="BL7012" s="141"/>
      <c r="BM7012" s="141">
        <v>46.846420000000002</v>
      </c>
      <c r="BN7012" s="141">
        <v>-71.393119999999996</v>
      </c>
      <c r="BO7012" s="141">
        <v>2010</v>
      </c>
      <c r="BP7012" s="143" t="s">
        <v>24498</v>
      </c>
      <c r="BQ7012" s="143" t="s">
        <v>17560</v>
      </c>
    </row>
    <row r="7013" spans="15:69" x14ac:dyDescent="0.25">
      <c r="O7013" s="225" t="str">
        <f t="shared" si="1320"/>
        <v/>
      </c>
      <c r="BF7013" s="141">
        <v>23027</v>
      </c>
      <c r="BG7013" s="142" t="s">
        <v>9497</v>
      </c>
      <c r="BH7013" s="141" t="s">
        <v>180</v>
      </c>
      <c r="BI7013" s="141" t="s">
        <v>190</v>
      </c>
      <c r="BJ7013" s="141" t="s">
        <v>9483</v>
      </c>
      <c r="BK7013" s="141" t="s">
        <v>9484</v>
      </c>
      <c r="BL7013" s="141"/>
      <c r="BM7013" s="141">
        <v>46.848860000000002</v>
      </c>
      <c r="BN7013" s="141">
        <v>-71.400679999999994</v>
      </c>
      <c r="BO7013" s="141">
        <v>2011</v>
      </c>
      <c r="BP7013" s="143" t="s">
        <v>24498</v>
      </c>
      <c r="BQ7013" s="143" t="s">
        <v>17560</v>
      </c>
    </row>
    <row r="7014" spans="15:69" x14ac:dyDescent="0.25">
      <c r="O7014" s="225" t="str">
        <f t="shared" si="1320"/>
        <v/>
      </c>
      <c r="BF7014" s="141">
        <v>23027</v>
      </c>
      <c r="BG7014" s="142" t="s">
        <v>9500</v>
      </c>
      <c r="BH7014" s="141" t="s">
        <v>180</v>
      </c>
      <c r="BI7014" s="141" t="s">
        <v>190</v>
      </c>
      <c r="BJ7014" s="141" t="s">
        <v>9486</v>
      </c>
      <c r="BK7014" s="141" t="s">
        <v>9487</v>
      </c>
      <c r="BL7014" s="141"/>
      <c r="BM7014" s="141">
        <v>46.85042</v>
      </c>
      <c r="BN7014" s="141">
        <v>-71.395169999999993</v>
      </c>
      <c r="BO7014" s="141">
        <v>2011</v>
      </c>
      <c r="BP7014" s="143" t="s">
        <v>24498</v>
      </c>
      <c r="BQ7014" s="143" t="s">
        <v>17560</v>
      </c>
    </row>
    <row r="7015" spans="15:69" x14ac:dyDescent="0.25">
      <c r="O7015" s="225" t="str">
        <f t="shared" si="1320"/>
        <v/>
      </c>
      <c r="BF7015" s="141">
        <v>23027</v>
      </c>
      <c r="BG7015" s="142" t="s">
        <v>9503</v>
      </c>
      <c r="BH7015" s="141" t="s">
        <v>180</v>
      </c>
      <c r="BI7015" s="141" t="s">
        <v>190</v>
      </c>
      <c r="BJ7015" s="141" t="s">
        <v>9489</v>
      </c>
      <c r="BK7015" s="141" t="s">
        <v>9490</v>
      </c>
      <c r="BL7015" s="141"/>
      <c r="BM7015" s="141">
        <v>46.856859999999998</v>
      </c>
      <c r="BN7015" s="141">
        <v>-71.396649999999994</v>
      </c>
      <c r="BO7015" s="141">
        <v>2012</v>
      </c>
      <c r="BP7015" s="143" t="s">
        <v>24498</v>
      </c>
      <c r="BQ7015" s="143" t="s">
        <v>17560</v>
      </c>
    </row>
    <row r="7016" spans="15:69" x14ac:dyDescent="0.25">
      <c r="O7016" s="225" t="str">
        <f t="shared" si="1320"/>
        <v/>
      </c>
      <c r="BF7016" s="141">
        <v>23027</v>
      </c>
      <c r="BG7016" s="142" t="s">
        <v>9506</v>
      </c>
      <c r="BH7016" s="141" t="s">
        <v>180</v>
      </c>
      <c r="BI7016" s="141" t="s">
        <v>190</v>
      </c>
      <c r="BJ7016" s="141" t="s">
        <v>9492</v>
      </c>
      <c r="BK7016" s="141" t="s">
        <v>9493</v>
      </c>
      <c r="BL7016" s="141"/>
      <c r="BM7016" s="141">
        <v>46.823459999999997</v>
      </c>
      <c r="BN7016" s="141">
        <v>-71.393450000000001</v>
      </c>
      <c r="BO7016" s="141">
        <v>2011</v>
      </c>
      <c r="BP7016" s="143" t="s">
        <v>24498</v>
      </c>
      <c r="BQ7016" s="143" t="s">
        <v>17560</v>
      </c>
    </row>
    <row r="7017" spans="15:69" x14ac:dyDescent="0.25">
      <c r="O7017" s="225" t="str">
        <f t="shared" si="1320"/>
        <v/>
      </c>
      <c r="BF7017" s="141">
        <v>23027</v>
      </c>
      <c r="BG7017" s="142" t="s">
        <v>9509</v>
      </c>
      <c r="BH7017" s="141" t="s">
        <v>180</v>
      </c>
      <c r="BI7017" s="141" t="s">
        <v>190</v>
      </c>
      <c r="BJ7017" s="141" t="s">
        <v>9495</v>
      </c>
      <c r="BK7017" s="141" t="s">
        <v>9496</v>
      </c>
      <c r="BL7017" s="141"/>
      <c r="BM7017" s="141">
        <v>46.85633</v>
      </c>
      <c r="BN7017" s="141">
        <v>-71.409289999999999</v>
      </c>
      <c r="BO7017" s="141">
        <v>2009</v>
      </c>
      <c r="BP7017" s="143" t="s">
        <v>24498</v>
      </c>
      <c r="BQ7017" s="143" t="s">
        <v>17560</v>
      </c>
    </row>
    <row r="7018" spans="15:69" x14ac:dyDescent="0.25">
      <c r="O7018" s="225" t="str">
        <f t="shared" si="1320"/>
        <v/>
      </c>
      <c r="BF7018" s="141">
        <v>23027</v>
      </c>
      <c r="BG7018" s="142" t="s">
        <v>9512</v>
      </c>
      <c r="BH7018" s="141" t="s">
        <v>180</v>
      </c>
      <c r="BI7018" s="141" t="s">
        <v>190</v>
      </c>
      <c r="BJ7018" s="141" t="s">
        <v>9498</v>
      </c>
      <c r="BK7018" s="141" t="s">
        <v>9499</v>
      </c>
      <c r="BL7018" s="141"/>
      <c r="BM7018" s="141">
        <v>46.8568</v>
      </c>
      <c r="BN7018" s="141">
        <v>-71.366630000000001</v>
      </c>
      <c r="BO7018" s="141">
        <v>2010</v>
      </c>
      <c r="BP7018" s="143" t="s">
        <v>24498</v>
      </c>
      <c r="BQ7018" s="143" t="s">
        <v>17560</v>
      </c>
    </row>
    <row r="7019" spans="15:69" x14ac:dyDescent="0.25">
      <c r="O7019" s="225" t="str">
        <f t="shared" si="1320"/>
        <v/>
      </c>
      <c r="BF7019" s="141">
        <v>23027</v>
      </c>
      <c r="BG7019" s="142" t="s">
        <v>9515</v>
      </c>
      <c r="BH7019" s="141" t="s">
        <v>180</v>
      </c>
      <c r="BI7019" s="141" t="s">
        <v>190</v>
      </c>
      <c r="BJ7019" s="141" t="s">
        <v>9501</v>
      </c>
      <c r="BK7019" s="141" t="s">
        <v>9502</v>
      </c>
      <c r="BL7019" s="141"/>
      <c r="BM7019" s="141">
        <v>46.86947</v>
      </c>
      <c r="BN7019" s="141">
        <v>-71.44</v>
      </c>
      <c r="BO7019" s="141">
        <v>2010</v>
      </c>
      <c r="BP7019" s="143" t="s">
        <v>24498</v>
      </c>
      <c r="BQ7019" s="143" t="s">
        <v>17560</v>
      </c>
    </row>
    <row r="7020" spans="15:69" x14ac:dyDescent="0.25">
      <c r="O7020" s="225" t="str">
        <f t="shared" si="1320"/>
        <v/>
      </c>
      <c r="BF7020" s="141">
        <v>23027</v>
      </c>
      <c r="BG7020" s="142" t="s">
        <v>9518</v>
      </c>
      <c r="BH7020" s="141" t="s">
        <v>180</v>
      </c>
      <c r="BI7020" s="141" t="s">
        <v>190</v>
      </c>
      <c r="BJ7020" s="141" t="s">
        <v>9504</v>
      </c>
      <c r="BK7020" s="141" t="s">
        <v>9505</v>
      </c>
      <c r="BL7020" s="141"/>
      <c r="BM7020" s="141">
        <v>46.864910000000002</v>
      </c>
      <c r="BN7020" s="141">
        <v>-71.427819999999997</v>
      </c>
      <c r="BO7020" s="141">
        <v>2013</v>
      </c>
      <c r="BP7020" s="143" t="s">
        <v>24498</v>
      </c>
      <c r="BQ7020" s="143" t="s">
        <v>17560</v>
      </c>
    </row>
    <row r="7021" spans="15:69" x14ac:dyDescent="0.25">
      <c r="O7021" s="225" t="str">
        <f t="shared" si="1320"/>
        <v/>
      </c>
      <c r="BF7021" s="141">
        <v>23027</v>
      </c>
      <c r="BG7021" s="142" t="s">
        <v>9521</v>
      </c>
      <c r="BH7021" s="141" t="s">
        <v>180</v>
      </c>
      <c r="BI7021" s="141" t="s">
        <v>190</v>
      </c>
      <c r="BJ7021" s="141" t="s">
        <v>9507</v>
      </c>
      <c r="BK7021" s="141" t="s">
        <v>9508</v>
      </c>
      <c r="BL7021" s="141"/>
      <c r="BM7021" s="141">
        <v>46.890929999999997</v>
      </c>
      <c r="BN7021" s="141">
        <v>-71.295540000000003</v>
      </c>
      <c r="BO7021" s="141">
        <v>2008</v>
      </c>
      <c r="BP7021" s="143" t="s">
        <v>24498</v>
      </c>
      <c r="BQ7021" s="143" t="s">
        <v>17560</v>
      </c>
    </row>
    <row r="7022" spans="15:69" x14ac:dyDescent="0.25">
      <c r="O7022" s="225" t="str">
        <f t="shared" si="1320"/>
        <v/>
      </c>
      <c r="BF7022" s="141">
        <v>23027</v>
      </c>
      <c r="BG7022" s="142" t="s">
        <v>9524</v>
      </c>
      <c r="BH7022" s="141" t="s">
        <v>180</v>
      </c>
      <c r="BI7022" s="141" t="s">
        <v>190</v>
      </c>
      <c r="BJ7022" s="141" t="s">
        <v>9510</v>
      </c>
      <c r="BK7022" s="141" t="s">
        <v>9511</v>
      </c>
      <c r="BL7022" s="141"/>
      <c r="BM7022" s="141">
        <v>46.840420000000002</v>
      </c>
      <c r="BN7022" s="141">
        <v>-71.3095</v>
      </c>
      <c r="BO7022" s="141">
        <v>2009</v>
      </c>
      <c r="BP7022" s="143" t="s">
        <v>24498</v>
      </c>
      <c r="BQ7022" s="143" t="s">
        <v>17560</v>
      </c>
    </row>
    <row r="7023" spans="15:69" x14ac:dyDescent="0.25">
      <c r="O7023" s="225" t="str">
        <f t="shared" si="1320"/>
        <v/>
      </c>
      <c r="BF7023" s="141">
        <v>23027</v>
      </c>
      <c r="BG7023" s="142" t="s">
        <v>9527</v>
      </c>
      <c r="BH7023" s="141" t="s">
        <v>180</v>
      </c>
      <c r="BI7023" s="141" t="s">
        <v>190</v>
      </c>
      <c r="BJ7023" s="141" t="s">
        <v>9513</v>
      </c>
      <c r="BK7023" s="141" t="s">
        <v>9514</v>
      </c>
      <c r="BL7023" s="141"/>
      <c r="BM7023" s="141">
        <v>46.793660000000003</v>
      </c>
      <c r="BN7023" s="141">
        <v>-71.287239999999997</v>
      </c>
      <c r="BO7023" s="141">
        <v>2010</v>
      </c>
      <c r="BP7023" s="143" t="s">
        <v>24498</v>
      </c>
      <c r="BQ7023" s="143" t="s">
        <v>17560</v>
      </c>
    </row>
    <row r="7024" spans="15:69" x14ac:dyDescent="0.25">
      <c r="O7024" s="225" t="str">
        <f t="shared" si="1320"/>
        <v/>
      </c>
      <c r="BF7024" s="141">
        <v>23027</v>
      </c>
      <c r="BG7024" s="142" t="s">
        <v>9530</v>
      </c>
      <c r="BH7024" s="141" t="s">
        <v>180</v>
      </c>
      <c r="BI7024" s="141" t="s">
        <v>190</v>
      </c>
      <c r="BJ7024" s="141" t="s">
        <v>9516</v>
      </c>
      <c r="BK7024" s="141" t="s">
        <v>9517</v>
      </c>
      <c r="BL7024" s="141"/>
      <c r="BM7024" s="141">
        <v>46.795200000000001</v>
      </c>
      <c r="BN7024" s="141">
        <v>-71.287350000000004</v>
      </c>
      <c r="BO7024" s="141">
        <v>2011</v>
      </c>
      <c r="BP7024" s="143" t="s">
        <v>24498</v>
      </c>
      <c r="BQ7024" s="143" t="s">
        <v>17560</v>
      </c>
    </row>
    <row r="7025" spans="15:69" x14ac:dyDescent="0.25">
      <c r="O7025" s="225" t="str">
        <f t="shared" si="1320"/>
        <v/>
      </c>
      <c r="BF7025" s="141">
        <v>23027</v>
      </c>
      <c r="BG7025" s="142" t="s">
        <v>9533</v>
      </c>
      <c r="BH7025" s="141" t="s">
        <v>180</v>
      </c>
      <c r="BI7025" s="141" t="s">
        <v>190</v>
      </c>
      <c r="BJ7025" s="141" t="s">
        <v>9519</v>
      </c>
      <c r="BK7025" s="141" t="s">
        <v>9520</v>
      </c>
      <c r="BL7025" s="141"/>
      <c r="BM7025" s="141">
        <v>46.797910000000002</v>
      </c>
      <c r="BN7025" s="141">
        <v>-71.287769999999995</v>
      </c>
      <c r="BO7025" s="141">
        <v>1991</v>
      </c>
      <c r="BP7025" s="143" t="s">
        <v>24498</v>
      </c>
      <c r="BQ7025" s="143" t="s">
        <v>17560</v>
      </c>
    </row>
    <row r="7026" spans="15:69" x14ac:dyDescent="0.25">
      <c r="O7026" s="225" t="str">
        <f t="shared" si="1320"/>
        <v/>
      </c>
      <c r="BF7026" s="141">
        <v>23027</v>
      </c>
      <c r="BG7026" s="142" t="s">
        <v>9536</v>
      </c>
      <c r="BH7026" s="141" t="s">
        <v>180</v>
      </c>
      <c r="BI7026" s="141" t="s">
        <v>190</v>
      </c>
      <c r="BJ7026" s="141" t="s">
        <v>9522</v>
      </c>
      <c r="BK7026" s="141" t="s">
        <v>9523</v>
      </c>
      <c r="BL7026" s="141"/>
      <c r="BM7026" s="141">
        <v>46.79448</v>
      </c>
      <c r="BN7026" s="141">
        <v>-71.294020000000003</v>
      </c>
      <c r="BO7026" s="141">
        <v>2004</v>
      </c>
      <c r="BP7026" s="143" t="s">
        <v>24498</v>
      </c>
      <c r="BQ7026" s="143" t="s">
        <v>17560</v>
      </c>
    </row>
    <row r="7027" spans="15:69" x14ac:dyDescent="0.25">
      <c r="O7027" s="225" t="str">
        <f t="shared" si="1320"/>
        <v/>
      </c>
      <c r="BF7027" s="141">
        <v>23027</v>
      </c>
      <c r="BG7027" s="142" t="s">
        <v>9539</v>
      </c>
      <c r="BH7027" s="141" t="s">
        <v>180</v>
      </c>
      <c r="BI7027" s="141" t="s">
        <v>190</v>
      </c>
      <c r="BJ7027" s="141" t="s">
        <v>9525</v>
      </c>
      <c r="BK7027" s="141" t="s">
        <v>9526</v>
      </c>
      <c r="BL7027" s="141"/>
      <c r="BM7027" s="141">
        <v>46.899590000000003</v>
      </c>
      <c r="BN7027" s="141">
        <v>-71.303629999999998</v>
      </c>
      <c r="BO7027" s="141">
        <v>2010</v>
      </c>
      <c r="BP7027" s="143" t="s">
        <v>24498</v>
      </c>
      <c r="BQ7027" s="143" t="s">
        <v>17560</v>
      </c>
    </row>
    <row r="7028" spans="15:69" x14ac:dyDescent="0.25">
      <c r="O7028" s="225" t="str">
        <f t="shared" si="1320"/>
        <v/>
      </c>
      <c r="BF7028" s="141">
        <v>23027</v>
      </c>
      <c r="BG7028" s="142" t="s">
        <v>9542</v>
      </c>
      <c r="BH7028" s="141" t="s">
        <v>180</v>
      </c>
      <c r="BI7028" s="141" t="s">
        <v>190</v>
      </c>
      <c r="BJ7028" s="141" t="s">
        <v>9528</v>
      </c>
      <c r="BK7028" s="141" t="s">
        <v>9529</v>
      </c>
      <c r="BL7028" s="141"/>
      <c r="BM7028" s="141">
        <v>46.89978</v>
      </c>
      <c r="BN7028" s="141">
        <v>-71.296589999999995</v>
      </c>
      <c r="BO7028" s="141">
        <v>2010</v>
      </c>
      <c r="BP7028" s="143" t="s">
        <v>24498</v>
      </c>
      <c r="BQ7028" s="143" t="s">
        <v>17560</v>
      </c>
    </row>
    <row r="7029" spans="15:69" x14ac:dyDescent="0.25">
      <c r="O7029" s="225" t="str">
        <f t="shared" si="1320"/>
        <v/>
      </c>
      <c r="BF7029" s="141">
        <v>23027</v>
      </c>
      <c r="BG7029" s="142" t="s">
        <v>9545</v>
      </c>
      <c r="BH7029" s="141" t="s">
        <v>180</v>
      </c>
      <c r="BI7029" s="141" t="s">
        <v>190</v>
      </c>
      <c r="BJ7029" s="141" t="s">
        <v>9531</v>
      </c>
      <c r="BK7029" s="141" t="s">
        <v>9532</v>
      </c>
      <c r="BL7029" s="141"/>
      <c r="BM7029" s="141">
        <v>46.913089999999997</v>
      </c>
      <c r="BN7029" s="141">
        <v>-71.198400000000007</v>
      </c>
      <c r="BO7029" s="141">
        <v>2010</v>
      </c>
      <c r="BP7029" s="143" t="s">
        <v>24498</v>
      </c>
      <c r="BQ7029" s="143" t="s">
        <v>17560</v>
      </c>
    </row>
    <row r="7030" spans="15:69" x14ac:dyDescent="0.25">
      <c r="O7030" s="225" t="str">
        <f t="shared" si="1320"/>
        <v/>
      </c>
      <c r="BF7030" s="141">
        <v>23027</v>
      </c>
      <c r="BG7030" s="142" t="s">
        <v>9548</v>
      </c>
      <c r="BH7030" s="141" t="s">
        <v>180</v>
      </c>
      <c r="BI7030" s="141" t="s">
        <v>190</v>
      </c>
      <c r="BJ7030" s="141" t="s">
        <v>9534</v>
      </c>
      <c r="BK7030" s="141" t="s">
        <v>9535</v>
      </c>
      <c r="BL7030" s="141"/>
      <c r="BM7030" s="141">
        <v>46.903449999999999</v>
      </c>
      <c r="BN7030" s="141">
        <v>-71.294269999999997</v>
      </c>
      <c r="BO7030" s="141">
        <v>2010</v>
      </c>
      <c r="BP7030" s="143" t="s">
        <v>24498</v>
      </c>
      <c r="BQ7030" s="143" t="s">
        <v>17560</v>
      </c>
    </row>
    <row r="7031" spans="15:69" x14ac:dyDescent="0.25">
      <c r="O7031" s="225" t="str">
        <f t="shared" si="1320"/>
        <v/>
      </c>
      <c r="BF7031" s="141">
        <v>23027</v>
      </c>
      <c r="BG7031" s="142" t="s">
        <v>9551</v>
      </c>
      <c r="BH7031" s="141" t="s">
        <v>180</v>
      </c>
      <c r="BI7031" s="141" t="s">
        <v>190</v>
      </c>
      <c r="BJ7031" s="141" t="s">
        <v>9537</v>
      </c>
      <c r="BK7031" s="141" t="s">
        <v>9538</v>
      </c>
      <c r="BL7031" s="141"/>
      <c r="BM7031" s="141">
        <v>46.883609999999997</v>
      </c>
      <c r="BN7031" s="141">
        <v>-71.272999999999996</v>
      </c>
      <c r="BO7031" s="141">
        <v>2009</v>
      </c>
      <c r="BP7031" s="143" t="s">
        <v>24498</v>
      </c>
      <c r="BQ7031" s="143" t="s">
        <v>17560</v>
      </c>
    </row>
    <row r="7032" spans="15:69" x14ac:dyDescent="0.25">
      <c r="O7032" s="225" t="str">
        <f t="shared" si="1320"/>
        <v/>
      </c>
      <c r="BF7032" s="141">
        <v>23027</v>
      </c>
      <c r="BG7032" s="142" t="s">
        <v>9553</v>
      </c>
      <c r="BH7032" s="141" t="s">
        <v>180</v>
      </c>
      <c r="BI7032" s="141" t="s">
        <v>190</v>
      </c>
      <c r="BJ7032" s="141" t="s">
        <v>9540</v>
      </c>
      <c r="BK7032" s="141" t="s">
        <v>9541</v>
      </c>
      <c r="BL7032" s="141"/>
      <c r="BM7032" s="141">
        <v>46.850009999999997</v>
      </c>
      <c r="BN7032" s="141">
        <v>-71.421700000000001</v>
      </c>
      <c r="BO7032" s="141">
        <v>2010</v>
      </c>
      <c r="BP7032" s="143" t="s">
        <v>24498</v>
      </c>
      <c r="BQ7032" s="143" t="s">
        <v>17560</v>
      </c>
    </row>
    <row r="7033" spans="15:69" x14ac:dyDescent="0.25">
      <c r="O7033" s="225" t="str">
        <f t="shared" si="1320"/>
        <v/>
      </c>
      <c r="BF7033" s="141">
        <v>23027</v>
      </c>
      <c r="BG7033" s="142" t="s">
        <v>9556</v>
      </c>
      <c r="BH7033" s="141" t="s">
        <v>180</v>
      </c>
      <c r="BI7033" s="141" t="s">
        <v>190</v>
      </c>
      <c r="BJ7033" s="141" t="s">
        <v>9543</v>
      </c>
      <c r="BK7033" s="141" t="s">
        <v>9544</v>
      </c>
      <c r="BL7033" s="141"/>
      <c r="BM7033" s="141">
        <v>46.868459999999999</v>
      </c>
      <c r="BN7033" s="141">
        <v>-71.182540000000003</v>
      </c>
      <c r="BO7033" s="141">
        <v>2011</v>
      </c>
      <c r="BP7033" s="143" t="s">
        <v>24498</v>
      </c>
      <c r="BQ7033" s="143" t="s">
        <v>17560</v>
      </c>
    </row>
    <row r="7034" spans="15:69" x14ac:dyDescent="0.25">
      <c r="O7034" s="225" t="str">
        <f t="shared" si="1320"/>
        <v/>
      </c>
      <c r="BF7034" s="141">
        <v>23027</v>
      </c>
      <c r="BG7034" s="142" t="s">
        <v>9559</v>
      </c>
      <c r="BH7034" s="141" t="s">
        <v>180</v>
      </c>
      <c r="BI7034" s="141" t="s">
        <v>190</v>
      </c>
      <c r="BJ7034" s="141" t="s">
        <v>9546</v>
      </c>
      <c r="BK7034" s="141" t="s">
        <v>9547</v>
      </c>
      <c r="BL7034" s="141"/>
      <c r="BM7034" s="141">
        <v>46.874000000000002</v>
      </c>
      <c r="BN7034" s="141">
        <v>-71.449759999999998</v>
      </c>
      <c r="BO7034" s="141">
        <v>2011</v>
      </c>
      <c r="BP7034" s="143" t="s">
        <v>24498</v>
      </c>
      <c r="BQ7034" s="143" t="s">
        <v>17560</v>
      </c>
    </row>
    <row r="7035" spans="15:69" x14ac:dyDescent="0.25">
      <c r="O7035" s="225" t="str">
        <f t="shared" si="1320"/>
        <v/>
      </c>
      <c r="BF7035" s="141">
        <v>23027</v>
      </c>
      <c r="BG7035" s="142" t="s">
        <v>9562</v>
      </c>
      <c r="BH7035" s="141" t="s">
        <v>180</v>
      </c>
      <c r="BI7035" s="141" t="s">
        <v>190</v>
      </c>
      <c r="BJ7035" s="141" t="s">
        <v>9549</v>
      </c>
      <c r="BK7035" s="141" t="s">
        <v>9550</v>
      </c>
      <c r="BL7035" s="141"/>
      <c r="BM7035" s="141">
        <v>46.837319999999998</v>
      </c>
      <c r="BN7035" s="141">
        <v>-71.328100000000006</v>
      </c>
      <c r="BO7035" s="141">
        <v>2008</v>
      </c>
      <c r="BP7035" s="143" t="s">
        <v>24498</v>
      </c>
      <c r="BQ7035" s="143" t="s">
        <v>17560</v>
      </c>
    </row>
    <row r="7036" spans="15:69" x14ac:dyDescent="0.25">
      <c r="O7036" s="225" t="str">
        <f t="shared" si="1320"/>
        <v/>
      </c>
      <c r="BF7036" s="141">
        <v>23027</v>
      </c>
      <c r="BG7036" s="142" t="s">
        <v>9565</v>
      </c>
      <c r="BH7036" s="141" t="s">
        <v>180</v>
      </c>
      <c r="BI7036" s="141" t="s">
        <v>190</v>
      </c>
      <c r="BJ7036" s="141" t="s">
        <v>26611</v>
      </c>
      <c r="BK7036" s="141" t="s">
        <v>9552</v>
      </c>
      <c r="BL7036" s="141"/>
      <c r="BM7036" s="141">
        <v>46.890749999999997</v>
      </c>
      <c r="BN7036" s="141">
        <v>-71.307280000000006</v>
      </c>
      <c r="BO7036" s="141">
        <v>2012</v>
      </c>
      <c r="BP7036" s="143" t="s">
        <v>24498</v>
      </c>
      <c r="BQ7036" s="143" t="s">
        <v>17560</v>
      </c>
    </row>
    <row r="7037" spans="15:69" x14ac:dyDescent="0.25">
      <c r="O7037" s="225" t="str">
        <f t="shared" si="1320"/>
        <v/>
      </c>
      <c r="BF7037" s="141">
        <v>23027</v>
      </c>
      <c r="BG7037" s="142" t="s">
        <v>9568</v>
      </c>
      <c r="BH7037" s="141" t="s">
        <v>180</v>
      </c>
      <c r="BI7037" s="141" t="s">
        <v>190</v>
      </c>
      <c r="BJ7037" s="141" t="s">
        <v>9554</v>
      </c>
      <c r="BK7037" s="141" t="s">
        <v>9555</v>
      </c>
      <c r="BL7037" s="141"/>
      <c r="BM7037" s="141">
        <v>46.898049999999998</v>
      </c>
      <c r="BN7037" s="141">
        <v>-71.288240000000002</v>
      </c>
      <c r="BO7037" s="141">
        <v>2011</v>
      </c>
      <c r="BP7037" s="143" t="s">
        <v>24498</v>
      </c>
      <c r="BQ7037" s="143" t="s">
        <v>17560</v>
      </c>
    </row>
    <row r="7038" spans="15:69" x14ac:dyDescent="0.25">
      <c r="O7038" s="225" t="str">
        <f t="shared" si="1320"/>
        <v/>
      </c>
      <c r="BF7038" s="141">
        <v>23027</v>
      </c>
      <c r="BG7038" s="142" t="s">
        <v>9570</v>
      </c>
      <c r="BH7038" s="141" t="s">
        <v>180</v>
      </c>
      <c r="BI7038" s="141" t="s">
        <v>190</v>
      </c>
      <c r="BJ7038" s="141" t="s">
        <v>9557</v>
      </c>
      <c r="BK7038" s="141" t="s">
        <v>9558</v>
      </c>
      <c r="BL7038" s="141"/>
      <c r="BM7038" s="141">
        <v>46.866990000000001</v>
      </c>
      <c r="BN7038" s="141">
        <v>-71.217320000000001</v>
      </c>
      <c r="BO7038" s="141">
        <v>2013</v>
      </c>
      <c r="BP7038" s="143" t="s">
        <v>24498</v>
      </c>
      <c r="BQ7038" s="143" t="s">
        <v>17560</v>
      </c>
    </row>
    <row r="7039" spans="15:69" x14ac:dyDescent="0.25">
      <c r="O7039" s="225" t="str">
        <f t="shared" si="1320"/>
        <v/>
      </c>
      <c r="BF7039" s="141">
        <v>23027</v>
      </c>
      <c r="BG7039" s="142" t="s">
        <v>9573</v>
      </c>
      <c r="BH7039" s="141" t="s">
        <v>180</v>
      </c>
      <c r="BI7039" s="141" t="s">
        <v>190</v>
      </c>
      <c r="BJ7039" s="141" t="s">
        <v>9560</v>
      </c>
      <c r="BK7039" s="141" t="s">
        <v>9561</v>
      </c>
      <c r="BL7039" s="141"/>
      <c r="BM7039" s="141">
        <v>46.798299999999998</v>
      </c>
      <c r="BN7039" s="141">
        <v>-71.253320000000002</v>
      </c>
      <c r="BO7039" s="141">
        <v>2011</v>
      </c>
      <c r="BP7039" s="143" t="s">
        <v>24498</v>
      </c>
      <c r="BQ7039" s="143" t="s">
        <v>17560</v>
      </c>
    </row>
    <row r="7040" spans="15:69" x14ac:dyDescent="0.25">
      <c r="O7040" s="225" t="str">
        <f t="shared" si="1320"/>
        <v/>
      </c>
      <c r="BF7040" s="141">
        <v>23027</v>
      </c>
      <c r="BG7040" s="142" t="s">
        <v>9576</v>
      </c>
      <c r="BH7040" s="141" t="s">
        <v>180</v>
      </c>
      <c r="BI7040" s="141" t="s">
        <v>190</v>
      </c>
      <c r="BJ7040" s="141" t="s">
        <v>9563</v>
      </c>
      <c r="BK7040" s="141" t="s">
        <v>9564</v>
      </c>
      <c r="BL7040" s="141"/>
      <c r="BM7040" s="141">
        <v>46.85342</v>
      </c>
      <c r="BN7040" s="141">
        <v>-71.288089999999997</v>
      </c>
      <c r="BO7040" s="141">
        <v>2012</v>
      </c>
      <c r="BP7040" s="143" t="s">
        <v>24498</v>
      </c>
      <c r="BQ7040" s="143" t="s">
        <v>17560</v>
      </c>
    </row>
    <row r="7041" spans="15:69" x14ac:dyDescent="0.25">
      <c r="O7041" s="225" t="str">
        <f t="shared" si="1320"/>
        <v/>
      </c>
      <c r="BF7041" s="141">
        <v>23027</v>
      </c>
      <c r="BG7041" s="142" t="s">
        <v>9579</v>
      </c>
      <c r="BH7041" s="141" t="s">
        <v>180</v>
      </c>
      <c r="BI7041" s="141" t="s">
        <v>190</v>
      </c>
      <c r="BJ7041" s="141" t="s">
        <v>9566</v>
      </c>
      <c r="BK7041" s="141" t="s">
        <v>9567</v>
      </c>
      <c r="BL7041" s="141"/>
      <c r="BM7041" s="141">
        <v>46.832749999999997</v>
      </c>
      <c r="BN7041" s="141">
        <v>-71.292320000000004</v>
      </c>
      <c r="BO7041" s="141">
        <v>2012</v>
      </c>
      <c r="BP7041" s="143" t="s">
        <v>24498</v>
      </c>
      <c r="BQ7041" s="143" t="s">
        <v>17560</v>
      </c>
    </row>
    <row r="7042" spans="15:69" x14ac:dyDescent="0.25">
      <c r="O7042" s="225" t="str">
        <f t="shared" si="1320"/>
        <v/>
      </c>
      <c r="BF7042" s="141">
        <v>23027</v>
      </c>
      <c r="BG7042" s="142" t="s">
        <v>9582</v>
      </c>
      <c r="BH7042" s="141" t="s">
        <v>180</v>
      </c>
      <c r="BI7042" s="141" t="s">
        <v>190</v>
      </c>
      <c r="BJ7042" s="141" t="s">
        <v>26612</v>
      </c>
      <c r="BK7042" s="141" t="s">
        <v>26613</v>
      </c>
      <c r="BL7042" s="141"/>
      <c r="BM7042" s="141">
        <v>46.87735</v>
      </c>
      <c r="BN7042" s="141">
        <v>-71.349500000000006</v>
      </c>
      <c r="BO7042" s="141">
        <v>2013</v>
      </c>
      <c r="BP7042" s="143" t="s">
        <v>24498</v>
      </c>
      <c r="BQ7042" s="143" t="s">
        <v>17560</v>
      </c>
    </row>
    <row r="7043" spans="15:69" x14ac:dyDescent="0.25">
      <c r="O7043" s="225" t="str">
        <f t="shared" si="1320"/>
        <v/>
      </c>
      <c r="BF7043" s="141">
        <v>23027</v>
      </c>
      <c r="BG7043" s="142" t="s">
        <v>9585</v>
      </c>
      <c r="BH7043" s="141" t="s">
        <v>180</v>
      </c>
      <c r="BI7043" s="141" t="s">
        <v>190</v>
      </c>
      <c r="BJ7043" s="141" t="s">
        <v>6999</v>
      </c>
      <c r="BK7043" s="141" t="s">
        <v>9569</v>
      </c>
      <c r="BL7043" s="141"/>
      <c r="BM7043" s="141">
        <v>46.890979999999999</v>
      </c>
      <c r="BN7043" s="141">
        <v>-71.384649999999993</v>
      </c>
      <c r="BO7043" s="141">
        <v>2010</v>
      </c>
      <c r="BP7043" s="143" t="s">
        <v>24498</v>
      </c>
      <c r="BQ7043" s="143" t="s">
        <v>17560</v>
      </c>
    </row>
    <row r="7044" spans="15:69" x14ac:dyDescent="0.25">
      <c r="O7044" s="225" t="str">
        <f t="shared" si="1320"/>
        <v/>
      </c>
      <c r="BF7044" s="141">
        <v>23027</v>
      </c>
      <c r="BG7044" s="142" t="s">
        <v>9588</v>
      </c>
      <c r="BH7044" s="141" t="s">
        <v>180</v>
      </c>
      <c r="BI7044" s="141" t="s">
        <v>190</v>
      </c>
      <c r="BJ7044" s="141" t="s">
        <v>9571</v>
      </c>
      <c r="BK7044" s="141" t="s">
        <v>9572</v>
      </c>
      <c r="BL7044" s="141"/>
      <c r="BM7044" s="141">
        <v>46.844549999999998</v>
      </c>
      <c r="BN7044" s="141">
        <v>-71.330600000000004</v>
      </c>
      <c r="BO7044" s="141">
        <v>2011</v>
      </c>
      <c r="BP7044" s="143" t="s">
        <v>24498</v>
      </c>
      <c r="BQ7044" s="143" t="s">
        <v>17560</v>
      </c>
    </row>
    <row r="7045" spans="15:69" x14ac:dyDescent="0.25">
      <c r="O7045" s="225" t="str">
        <f t="shared" si="1320"/>
        <v/>
      </c>
      <c r="BF7045" s="141">
        <v>23027</v>
      </c>
      <c r="BG7045" s="142" t="s">
        <v>9591</v>
      </c>
      <c r="BH7045" s="141" t="s">
        <v>180</v>
      </c>
      <c r="BI7045" s="141" t="s">
        <v>190</v>
      </c>
      <c r="BJ7045" s="141" t="s">
        <v>9574</v>
      </c>
      <c r="BK7045" s="141" t="s">
        <v>9575</v>
      </c>
      <c r="BL7045" s="141"/>
      <c r="BM7045" s="141">
        <v>46.871780000000001</v>
      </c>
      <c r="BN7045" s="141">
        <v>-71.340029999999999</v>
      </c>
      <c r="BO7045" s="141">
        <v>2012</v>
      </c>
      <c r="BP7045" s="143" t="s">
        <v>24498</v>
      </c>
      <c r="BQ7045" s="143" t="s">
        <v>17560</v>
      </c>
    </row>
    <row r="7046" spans="15:69" x14ac:dyDescent="0.25">
      <c r="O7046" s="225" t="str">
        <f t="shared" si="1320"/>
        <v/>
      </c>
      <c r="BF7046" s="141">
        <v>23027</v>
      </c>
      <c r="BG7046" s="142" t="s">
        <v>9594</v>
      </c>
      <c r="BH7046" s="141" t="s">
        <v>180</v>
      </c>
      <c r="BI7046" s="141" t="s">
        <v>190</v>
      </c>
      <c r="BJ7046" s="141" t="s">
        <v>9577</v>
      </c>
      <c r="BK7046" s="141" t="s">
        <v>9578</v>
      </c>
      <c r="BL7046" s="141"/>
      <c r="BM7046" s="141">
        <v>46.7973</v>
      </c>
      <c r="BN7046" s="141">
        <v>-71.249459999999999</v>
      </c>
      <c r="BO7046" s="141">
        <v>2010</v>
      </c>
      <c r="BP7046" s="143" t="s">
        <v>24498</v>
      </c>
      <c r="BQ7046" s="143" t="s">
        <v>17560</v>
      </c>
    </row>
    <row r="7047" spans="15:69" x14ac:dyDescent="0.25">
      <c r="O7047" s="225" t="str">
        <f t="shared" si="1320"/>
        <v/>
      </c>
      <c r="BF7047" s="141">
        <v>23027</v>
      </c>
      <c r="BG7047" s="142" t="s">
        <v>9597</v>
      </c>
      <c r="BH7047" s="141" t="s">
        <v>180</v>
      </c>
      <c r="BI7047" s="141" t="s">
        <v>190</v>
      </c>
      <c r="BJ7047" s="141" t="s">
        <v>9580</v>
      </c>
      <c r="BK7047" s="141" t="s">
        <v>9581</v>
      </c>
      <c r="BL7047" s="141"/>
      <c r="BM7047" s="141">
        <v>46.859810000000003</v>
      </c>
      <c r="BN7047" s="141">
        <v>-71.405919999999995</v>
      </c>
      <c r="BO7047" s="141">
        <v>2013</v>
      </c>
      <c r="BP7047" s="143" t="s">
        <v>24498</v>
      </c>
      <c r="BQ7047" s="143" t="s">
        <v>17560</v>
      </c>
    </row>
    <row r="7048" spans="15:69" x14ac:dyDescent="0.25">
      <c r="O7048" s="225" t="str">
        <f t="shared" si="1320"/>
        <v/>
      </c>
      <c r="BF7048" s="141">
        <v>23027</v>
      </c>
      <c r="BG7048" s="142" t="s">
        <v>9600</v>
      </c>
      <c r="BH7048" s="141" t="s">
        <v>180</v>
      </c>
      <c r="BI7048" s="141" t="s">
        <v>190</v>
      </c>
      <c r="BJ7048" s="141" t="s">
        <v>26614</v>
      </c>
      <c r="BK7048" s="141" t="s">
        <v>26615</v>
      </c>
      <c r="BL7048" s="141"/>
      <c r="BM7048" s="141">
        <v>46.792870000000001</v>
      </c>
      <c r="BN7048" s="141">
        <v>-71.357619999999997</v>
      </c>
      <c r="BO7048" s="141">
        <v>2013</v>
      </c>
      <c r="BP7048" s="143" t="s">
        <v>24498</v>
      </c>
      <c r="BQ7048" s="143" t="s">
        <v>17560</v>
      </c>
    </row>
    <row r="7049" spans="15:69" x14ac:dyDescent="0.25">
      <c r="O7049" s="225" t="str">
        <f t="shared" si="1320"/>
        <v/>
      </c>
      <c r="BF7049" s="141">
        <v>23027</v>
      </c>
      <c r="BG7049" s="142" t="s">
        <v>9603</v>
      </c>
      <c r="BH7049" s="141" t="s">
        <v>180</v>
      </c>
      <c r="BI7049" s="141" t="s">
        <v>190</v>
      </c>
      <c r="BJ7049" s="141" t="s">
        <v>9583</v>
      </c>
      <c r="BK7049" s="141" t="s">
        <v>9584</v>
      </c>
      <c r="BL7049" s="141"/>
      <c r="BM7049" s="141">
        <v>46.955860000000001</v>
      </c>
      <c r="BN7049" s="141">
        <v>-71.211269999999999</v>
      </c>
      <c r="BO7049" s="141">
        <v>2013</v>
      </c>
      <c r="BP7049" s="143" t="s">
        <v>24498</v>
      </c>
      <c r="BQ7049" s="143" t="s">
        <v>17560</v>
      </c>
    </row>
    <row r="7050" spans="15:69" x14ac:dyDescent="0.25">
      <c r="O7050" s="225" t="str">
        <f t="shared" si="1320"/>
        <v/>
      </c>
      <c r="BF7050" s="141">
        <v>23027</v>
      </c>
      <c r="BG7050" s="142" t="s">
        <v>9606</v>
      </c>
      <c r="BH7050" s="141" t="s">
        <v>180</v>
      </c>
      <c r="BI7050" s="141" t="s">
        <v>190</v>
      </c>
      <c r="BJ7050" s="141" t="s">
        <v>9586</v>
      </c>
      <c r="BK7050" s="141" t="s">
        <v>9587</v>
      </c>
      <c r="BL7050" s="141"/>
      <c r="BM7050" s="141">
        <v>46.874049999999997</v>
      </c>
      <c r="BN7050" s="141">
        <v>-71.446830000000006</v>
      </c>
      <c r="BO7050" s="141">
        <v>2013</v>
      </c>
      <c r="BP7050" s="143" t="s">
        <v>24498</v>
      </c>
      <c r="BQ7050" s="143" t="s">
        <v>17560</v>
      </c>
    </row>
    <row r="7051" spans="15:69" x14ac:dyDescent="0.25">
      <c r="O7051" s="225" t="str">
        <f t="shared" si="1320"/>
        <v/>
      </c>
      <c r="BF7051" s="141">
        <v>23027</v>
      </c>
      <c r="BG7051" s="142" t="s">
        <v>9609</v>
      </c>
      <c r="BH7051" s="141" t="s">
        <v>180</v>
      </c>
      <c r="BI7051" s="141" t="s">
        <v>190</v>
      </c>
      <c r="BJ7051" s="141" t="s">
        <v>9589</v>
      </c>
      <c r="BK7051" s="141" t="s">
        <v>9590</v>
      </c>
      <c r="BL7051" s="141"/>
      <c r="BM7051" s="141">
        <v>46.883879999999998</v>
      </c>
      <c r="BN7051" s="141">
        <v>-71.242789999999999</v>
      </c>
      <c r="BO7051" s="141">
        <v>2013</v>
      </c>
      <c r="BP7051" s="143" t="s">
        <v>24498</v>
      </c>
      <c r="BQ7051" s="143" t="s">
        <v>17560</v>
      </c>
    </row>
    <row r="7052" spans="15:69" x14ac:dyDescent="0.25">
      <c r="O7052" s="225" t="str">
        <f t="shared" si="1320"/>
        <v/>
      </c>
      <c r="BF7052" s="141">
        <v>23027</v>
      </c>
      <c r="BG7052" s="142" t="s">
        <v>9611</v>
      </c>
      <c r="BH7052" s="141" t="s">
        <v>180</v>
      </c>
      <c r="BI7052" s="141" t="s">
        <v>190</v>
      </c>
      <c r="BJ7052" s="141" t="s">
        <v>9592</v>
      </c>
      <c r="BK7052" s="141" t="s">
        <v>9593</v>
      </c>
      <c r="BL7052" s="141"/>
      <c r="BM7052" s="141">
        <v>46.836750000000002</v>
      </c>
      <c r="BN7052" s="141">
        <v>-71.400760000000005</v>
      </c>
      <c r="BO7052" s="141">
        <v>2014</v>
      </c>
      <c r="BP7052" s="143" t="s">
        <v>24498</v>
      </c>
      <c r="BQ7052" s="143" t="s">
        <v>17560</v>
      </c>
    </row>
    <row r="7053" spans="15:69" x14ac:dyDescent="0.25">
      <c r="O7053" s="225" t="str">
        <f t="shared" si="1320"/>
        <v/>
      </c>
      <c r="BF7053" s="141">
        <v>23027</v>
      </c>
      <c r="BG7053" s="142" t="s">
        <v>9614</v>
      </c>
      <c r="BH7053" s="141" t="s">
        <v>180</v>
      </c>
      <c r="BI7053" s="141" t="s">
        <v>190</v>
      </c>
      <c r="BJ7053" s="141" t="s">
        <v>9595</v>
      </c>
      <c r="BK7053" s="141" t="s">
        <v>9596</v>
      </c>
      <c r="BL7053" s="141"/>
      <c r="BM7053" s="141">
        <v>46.870370000000001</v>
      </c>
      <c r="BN7053" s="141">
        <v>-71.325950000000006</v>
      </c>
      <c r="BO7053" s="141">
        <v>2014</v>
      </c>
      <c r="BP7053" s="143" t="s">
        <v>24498</v>
      </c>
      <c r="BQ7053" s="143" t="s">
        <v>17560</v>
      </c>
    </row>
    <row r="7054" spans="15:69" x14ac:dyDescent="0.25">
      <c r="O7054" s="225" t="str">
        <f t="shared" ref="O7054:O7117" si="1321">IF(OR(B7054="",C7054="",G7054="",H7054="",I7054="",AND(J7054="",BW7054=FALSE),AND(K7054="",BX7054=FALSE),AND(L7054="",BY7054=FALSE),AND(M7054="",BZ7054=FALSE)),"",(IF(AND(100&gt;=CG7054,CG7054&gt;80),"A",IF(AND(80&gt;=CG7054,CG7054&gt;60),"B",IF(AND(60&gt;=CG7054,CG7054&gt;40),"C",IF(AND(40&gt;=CG7054,CG7054&gt;20),"D","E"))))))</f>
        <v/>
      </c>
      <c r="BF7054" s="141">
        <v>23027</v>
      </c>
      <c r="BG7054" s="142" t="s">
        <v>9617</v>
      </c>
      <c r="BH7054" s="141" t="s">
        <v>180</v>
      </c>
      <c r="BI7054" s="141" t="s">
        <v>190</v>
      </c>
      <c r="BJ7054" s="141" t="s">
        <v>26616</v>
      </c>
      <c r="BK7054" s="141" t="s">
        <v>26617</v>
      </c>
      <c r="BL7054" s="141"/>
      <c r="BM7054" s="141">
        <v>46.857030000000002</v>
      </c>
      <c r="BN7054" s="141">
        <v>-71.370040000000003</v>
      </c>
      <c r="BO7054" s="141">
        <v>2015</v>
      </c>
      <c r="BP7054" s="143" t="s">
        <v>24498</v>
      </c>
      <c r="BQ7054" s="143" t="s">
        <v>17560</v>
      </c>
    </row>
    <row r="7055" spans="15:69" x14ac:dyDescent="0.25">
      <c r="O7055" s="225" t="str">
        <f t="shared" si="1321"/>
        <v/>
      </c>
      <c r="BF7055" s="141">
        <v>23027</v>
      </c>
      <c r="BG7055" s="142" t="s">
        <v>9620</v>
      </c>
      <c r="BH7055" s="141" t="s">
        <v>180</v>
      </c>
      <c r="BI7055" s="141" t="s">
        <v>190</v>
      </c>
      <c r="BJ7055" s="141" t="s">
        <v>9598</v>
      </c>
      <c r="BK7055" s="141" t="s">
        <v>9599</v>
      </c>
      <c r="BL7055" s="141"/>
      <c r="BM7055" s="141">
        <v>46.846409999999999</v>
      </c>
      <c r="BN7055" s="141">
        <v>-71.251999999999995</v>
      </c>
      <c r="BO7055" s="141">
        <v>2010</v>
      </c>
      <c r="BP7055" s="143" t="s">
        <v>24499</v>
      </c>
      <c r="BQ7055" s="143" t="s">
        <v>17560</v>
      </c>
    </row>
    <row r="7056" spans="15:69" x14ac:dyDescent="0.25">
      <c r="O7056" s="225" t="str">
        <f t="shared" si="1321"/>
        <v/>
      </c>
      <c r="BF7056" s="141">
        <v>23027</v>
      </c>
      <c r="BG7056" s="142" t="s">
        <v>9623</v>
      </c>
      <c r="BH7056" s="141" t="s">
        <v>180</v>
      </c>
      <c r="BI7056" s="141" t="s">
        <v>190</v>
      </c>
      <c r="BJ7056" s="141" t="s">
        <v>9601</v>
      </c>
      <c r="BK7056" s="141" t="s">
        <v>9602</v>
      </c>
      <c r="BL7056" s="141"/>
      <c r="BM7056" s="141">
        <v>46.883299999999998</v>
      </c>
      <c r="BN7056" s="141">
        <v>-71.270570000000006</v>
      </c>
      <c r="BO7056" s="141">
        <v>2010</v>
      </c>
      <c r="BP7056" s="143" t="s">
        <v>24499</v>
      </c>
      <c r="BQ7056" s="143" t="s">
        <v>17560</v>
      </c>
    </row>
    <row r="7057" spans="15:69" x14ac:dyDescent="0.25">
      <c r="O7057" s="225" t="str">
        <f t="shared" si="1321"/>
        <v/>
      </c>
      <c r="BF7057" s="141">
        <v>23027</v>
      </c>
      <c r="BG7057" s="142" t="s">
        <v>9626</v>
      </c>
      <c r="BH7057" s="141" t="s">
        <v>180</v>
      </c>
      <c r="BI7057" s="141" t="s">
        <v>190</v>
      </c>
      <c r="BJ7057" s="141" t="s">
        <v>9604</v>
      </c>
      <c r="BK7057" s="141" t="s">
        <v>9605</v>
      </c>
      <c r="BL7057" s="141"/>
      <c r="BM7057" s="141">
        <v>46.850050000000003</v>
      </c>
      <c r="BN7057" s="141">
        <v>-71.281790000000001</v>
      </c>
      <c r="BO7057" s="141">
        <v>2010</v>
      </c>
      <c r="BP7057" s="143" t="s">
        <v>24499</v>
      </c>
      <c r="BQ7057" s="143" t="s">
        <v>17560</v>
      </c>
    </row>
    <row r="7058" spans="15:69" x14ac:dyDescent="0.25">
      <c r="O7058" s="225" t="str">
        <f t="shared" si="1321"/>
        <v/>
      </c>
      <c r="BF7058" s="141">
        <v>23027</v>
      </c>
      <c r="BG7058" s="142" t="s">
        <v>9629</v>
      </c>
      <c r="BH7058" s="141" t="s">
        <v>180</v>
      </c>
      <c r="BI7058" s="141" t="s">
        <v>190</v>
      </c>
      <c r="BJ7058" s="141" t="s">
        <v>9607</v>
      </c>
      <c r="BK7058" s="141" t="s">
        <v>9608</v>
      </c>
      <c r="BL7058" s="141"/>
      <c r="BM7058" s="141">
        <v>46.857559999999999</v>
      </c>
      <c r="BN7058" s="141">
        <v>-71.264899999999997</v>
      </c>
      <c r="BO7058" s="141">
        <v>2001</v>
      </c>
      <c r="BP7058" s="143" t="s">
        <v>24499</v>
      </c>
      <c r="BQ7058" s="143" t="s">
        <v>17560</v>
      </c>
    </row>
    <row r="7059" spans="15:69" x14ac:dyDescent="0.25">
      <c r="O7059" s="225" t="str">
        <f t="shared" si="1321"/>
        <v/>
      </c>
      <c r="BF7059" s="141">
        <v>23027</v>
      </c>
      <c r="BG7059" s="142" t="s">
        <v>9632</v>
      </c>
      <c r="BH7059" s="141" t="s">
        <v>180</v>
      </c>
      <c r="BI7059" s="141" t="s">
        <v>190</v>
      </c>
      <c r="BJ7059" s="141" t="s">
        <v>7793</v>
      </c>
      <c r="BK7059" s="141" t="s">
        <v>9610</v>
      </c>
      <c r="BL7059" s="141"/>
      <c r="BM7059" s="141">
        <v>46.902200000000001</v>
      </c>
      <c r="BN7059" s="141">
        <v>-71.306830000000005</v>
      </c>
      <c r="BO7059" s="141">
        <v>2011</v>
      </c>
      <c r="BP7059" s="143" t="s">
        <v>24499</v>
      </c>
      <c r="BQ7059" s="143" t="s">
        <v>17560</v>
      </c>
    </row>
    <row r="7060" spans="15:69" x14ac:dyDescent="0.25">
      <c r="O7060" s="225" t="str">
        <f t="shared" si="1321"/>
        <v/>
      </c>
      <c r="BF7060" s="141">
        <v>23027</v>
      </c>
      <c r="BG7060" s="142" t="s">
        <v>9633</v>
      </c>
      <c r="BH7060" s="141" t="s">
        <v>180</v>
      </c>
      <c r="BI7060" s="141" t="s">
        <v>190</v>
      </c>
      <c r="BJ7060" s="141" t="s">
        <v>9612</v>
      </c>
      <c r="BK7060" s="141" t="s">
        <v>9613</v>
      </c>
      <c r="BL7060" s="141"/>
      <c r="BM7060" s="141">
        <v>46.779989999999998</v>
      </c>
      <c r="BN7060" s="141">
        <v>-71.370230000000006</v>
      </c>
      <c r="BO7060" s="141">
        <v>2010</v>
      </c>
      <c r="BP7060" s="143" t="s">
        <v>24499</v>
      </c>
      <c r="BQ7060" s="143" t="s">
        <v>17560</v>
      </c>
    </row>
    <row r="7061" spans="15:69" x14ac:dyDescent="0.25">
      <c r="O7061" s="225" t="str">
        <f t="shared" si="1321"/>
        <v/>
      </c>
      <c r="BF7061" s="141">
        <v>23027</v>
      </c>
      <c r="BG7061" s="142" t="s">
        <v>9635</v>
      </c>
      <c r="BH7061" s="141" t="s">
        <v>180</v>
      </c>
      <c r="BI7061" s="141" t="s">
        <v>190</v>
      </c>
      <c r="BJ7061" s="141" t="s">
        <v>9615</v>
      </c>
      <c r="BK7061" s="141" t="s">
        <v>9616</v>
      </c>
      <c r="BL7061" s="141"/>
      <c r="BM7061" s="141">
        <v>46.791899999999998</v>
      </c>
      <c r="BN7061" s="141">
        <v>-71.259799999999998</v>
      </c>
      <c r="BO7061" s="141">
        <v>2011</v>
      </c>
      <c r="BP7061" s="143" t="s">
        <v>24499</v>
      </c>
      <c r="BQ7061" s="143" t="s">
        <v>17560</v>
      </c>
    </row>
    <row r="7062" spans="15:69" x14ac:dyDescent="0.25">
      <c r="O7062" s="225" t="str">
        <f t="shared" si="1321"/>
        <v/>
      </c>
      <c r="BF7062" s="141">
        <v>23027</v>
      </c>
      <c r="BG7062" s="142" t="s">
        <v>9637</v>
      </c>
      <c r="BH7062" s="141" t="s">
        <v>180</v>
      </c>
      <c r="BI7062" s="141" t="s">
        <v>190</v>
      </c>
      <c r="BJ7062" s="141" t="s">
        <v>9618</v>
      </c>
      <c r="BK7062" s="141" t="s">
        <v>9619</v>
      </c>
      <c r="BL7062" s="141"/>
      <c r="BM7062" s="141">
        <v>46.839230000000001</v>
      </c>
      <c r="BN7062" s="141">
        <v>-71.403469999999999</v>
      </c>
      <c r="BO7062" s="141">
        <v>2011</v>
      </c>
      <c r="BP7062" s="143" t="s">
        <v>24499</v>
      </c>
      <c r="BQ7062" s="143" t="s">
        <v>17560</v>
      </c>
    </row>
    <row r="7063" spans="15:69" x14ac:dyDescent="0.25">
      <c r="O7063" s="225" t="str">
        <f t="shared" si="1321"/>
        <v/>
      </c>
      <c r="BF7063" s="141">
        <v>23027</v>
      </c>
      <c r="BG7063" s="142" t="s">
        <v>9639</v>
      </c>
      <c r="BH7063" s="141" t="s">
        <v>180</v>
      </c>
      <c r="BI7063" s="141" t="s">
        <v>190</v>
      </c>
      <c r="BJ7063" s="141" t="s">
        <v>9621</v>
      </c>
      <c r="BK7063" s="141" t="s">
        <v>9622</v>
      </c>
      <c r="BL7063" s="141"/>
      <c r="BM7063" s="141">
        <v>46.90616</v>
      </c>
      <c r="BN7063" s="141">
        <v>-71.351789999999994</v>
      </c>
      <c r="BO7063" s="141">
        <v>2013</v>
      </c>
      <c r="BP7063" s="143" t="s">
        <v>24499</v>
      </c>
      <c r="BQ7063" s="143" t="s">
        <v>17560</v>
      </c>
    </row>
    <row r="7064" spans="15:69" x14ac:dyDescent="0.25">
      <c r="O7064" s="225" t="str">
        <f t="shared" si="1321"/>
        <v/>
      </c>
      <c r="BF7064" s="141">
        <v>23027</v>
      </c>
      <c r="BG7064" s="142" t="s">
        <v>9642</v>
      </c>
      <c r="BH7064" s="141" t="s">
        <v>180</v>
      </c>
      <c r="BI7064" s="141" t="s">
        <v>190</v>
      </c>
      <c r="BJ7064" s="141" t="s">
        <v>9624</v>
      </c>
      <c r="BK7064" s="141" t="s">
        <v>9625</v>
      </c>
      <c r="BL7064" s="141"/>
      <c r="BM7064" s="141">
        <v>46.880940000000002</v>
      </c>
      <c r="BN7064" s="141">
        <v>-71.344629999999995</v>
      </c>
      <c r="BO7064" s="141">
        <v>2013</v>
      </c>
      <c r="BP7064" s="143" t="s">
        <v>24499</v>
      </c>
      <c r="BQ7064" s="143" t="s">
        <v>17560</v>
      </c>
    </row>
    <row r="7065" spans="15:69" x14ac:dyDescent="0.25">
      <c r="O7065" s="225" t="str">
        <f t="shared" si="1321"/>
        <v/>
      </c>
      <c r="BF7065" s="141">
        <v>23027</v>
      </c>
      <c r="BG7065" s="142" t="s">
        <v>9645</v>
      </c>
      <c r="BH7065" s="141" t="s">
        <v>180</v>
      </c>
      <c r="BI7065" s="141" t="s">
        <v>190</v>
      </c>
      <c r="BJ7065" s="141" t="s">
        <v>9627</v>
      </c>
      <c r="BK7065" s="141" t="s">
        <v>9628</v>
      </c>
      <c r="BL7065" s="141"/>
      <c r="BM7065" s="141">
        <v>46.763199999999998</v>
      </c>
      <c r="BN7065" s="141">
        <v>-71.268500000000003</v>
      </c>
      <c r="BO7065" s="141">
        <v>2013</v>
      </c>
      <c r="BP7065" s="143" t="s">
        <v>24499</v>
      </c>
      <c r="BQ7065" s="143" t="s">
        <v>17560</v>
      </c>
    </row>
    <row r="7066" spans="15:69" x14ac:dyDescent="0.25">
      <c r="O7066" s="225" t="str">
        <f t="shared" si="1321"/>
        <v/>
      </c>
      <c r="BF7066" s="141">
        <v>23027</v>
      </c>
      <c r="BG7066" s="142" t="s">
        <v>9648</v>
      </c>
      <c r="BH7066" s="141" t="s">
        <v>180</v>
      </c>
      <c r="BI7066" s="141" t="s">
        <v>190</v>
      </c>
      <c r="BJ7066" s="141" t="s">
        <v>9630</v>
      </c>
      <c r="BK7066" s="141" t="s">
        <v>9631</v>
      </c>
      <c r="BL7066" s="141"/>
      <c r="BM7066" s="141">
        <v>46.916840000000001</v>
      </c>
      <c r="BN7066" s="141">
        <v>-71.320580000000007</v>
      </c>
      <c r="BO7066" s="141">
        <v>2014</v>
      </c>
      <c r="BP7066" s="143" t="s">
        <v>24499</v>
      </c>
      <c r="BQ7066" s="143" t="s">
        <v>17560</v>
      </c>
    </row>
    <row r="7067" spans="15:69" x14ac:dyDescent="0.25">
      <c r="O7067" s="225" t="str">
        <f t="shared" si="1321"/>
        <v/>
      </c>
      <c r="BF7067" s="141">
        <v>23027</v>
      </c>
      <c r="BG7067" s="142" t="s">
        <v>9651</v>
      </c>
      <c r="BH7067" s="141" t="s">
        <v>180</v>
      </c>
      <c r="BI7067" s="141" t="s">
        <v>1269</v>
      </c>
      <c r="BJ7067" s="141" t="s">
        <v>6845</v>
      </c>
      <c r="BK7067" s="141" t="s">
        <v>6845</v>
      </c>
      <c r="BL7067" s="141"/>
      <c r="BM7067" s="141">
        <v>46.845149999999997</v>
      </c>
      <c r="BN7067" s="141">
        <v>-71.220529999999997</v>
      </c>
      <c r="BO7067" s="141">
        <v>2009</v>
      </c>
      <c r="BP7067" s="143" t="s">
        <v>24496</v>
      </c>
      <c r="BQ7067" s="143" t="s">
        <v>17560</v>
      </c>
    </row>
    <row r="7068" spans="15:69" x14ac:dyDescent="0.25">
      <c r="O7068" s="225" t="str">
        <f t="shared" si="1321"/>
        <v/>
      </c>
      <c r="BF7068" s="141">
        <v>23027</v>
      </c>
      <c r="BG7068" s="142" t="s">
        <v>9654</v>
      </c>
      <c r="BH7068" s="141" t="s">
        <v>180</v>
      </c>
      <c r="BI7068" s="141" t="s">
        <v>1269</v>
      </c>
      <c r="BJ7068" s="141" t="s">
        <v>8988</v>
      </c>
      <c r="BK7068" s="141" t="s">
        <v>9634</v>
      </c>
      <c r="BL7068" s="141"/>
      <c r="BM7068" s="141">
        <v>46.806730000000002</v>
      </c>
      <c r="BN7068" s="141">
        <v>-71.309579999999997</v>
      </c>
      <c r="BO7068" s="141">
        <v>2011</v>
      </c>
      <c r="BP7068" s="143" t="s">
        <v>24496</v>
      </c>
      <c r="BQ7068" s="143" t="s">
        <v>17560</v>
      </c>
    </row>
    <row r="7069" spans="15:69" x14ac:dyDescent="0.25">
      <c r="O7069" s="225" t="str">
        <f t="shared" si="1321"/>
        <v/>
      </c>
      <c r="BF7069" s="141">
        <v>23027</v>
      </c>
      <c r="BG7069" s="142" t="s">
        <v>9657</v>
      </c>
      <c r="BH7069" s="141" t="s">
        <v>180</v>
      </c>
      <c r="BI7069" s="141" t="s">
        <v>1269</v>
      </c>
      <c r="BJ7069" s="141" t="s">
        <v>8614</v>
      </c>
      <c r="BK7069" s="141" t="s">
        <v>9636</v>
      </c>
      <c r="BL7069" s="141"/>
      <c r="BM7069" s="141">
        <v>46.821010000000001</v>
      </c>
      <c r="BN7069" s="141">
        <v>-71.220020000000005</v>
      </c>
      <c r="BO7069" s="141">
        <v>2007</v>
      </c>
      <c r="BP7069" s="143" t="s">
        <v>24496</v>
      </c>
      <c r="BQ7069" s="143" t="s">
        <v>17560</v>
      </c>
    </row>
    <row r="7070" spans="15:69" x14ac:dyDescent="0.25">
      <c r="O7070" s="225" t="str">
        <f t="shared" si="1321"/>
        <v/>
      </c>
      <c r="BF7070" s="141">
        <v>23027</v>
      </c>
      <c r="BG7070" s="142" t="s">
        <v>9660</v>
      </c>
      <c r="BH7070" s="141" t="s">
        <v>180</v>
      </c>
      <c r="BI7070" s="141" t="s">
        <v>1269</v>
      </c>
      <c r="BJ7070" s="141" t="s">
        <v>8617</v>
      </c>
      <c r="BK7070" s="141" t="s">
        <v>9638</v>
      </c>
      <c r="BL7070" s="141"/>
      <c r="BM7070" s="141">
        <v>46.817140000000002</v>
      </c>
      <c r="BN7070" s="141">
        <v>-71.241200000000006</v>
      </c>
      <c r="BO7070" s="141">
        <v>2004</v>
      </c>
      <c r="BP7070" s="143" t="s">
        <v>24496</v>
      </c>
      <c r="BQ7070" s="143" t="s">
        <v>17560</v>
      </c>
    </row>
    <row r="7071" spans="15:69" x14ac:dyDescent="0.25">
      <c r="O7071" s="225" t="str">
        <f t="shared" si="1321"/>
        <v/>
      </c>
      <c r="BF7071" s="141">
        <v>23027</v>
      </c>
      <c r="BG7071" s="142" t="s">
        <v>9663</v>
      </c>
      <c r="BH7071" s="141" t="s">
        <v>180</v>
      </c>
      <c r="BI7071" s="141" t="s">
        <v>1269</v>
      </c>
      <c r="BJ7071" s="141" t="s">
        <v>9640</v>
      </c>
      <c r="BK7071" s="141" t="s">
        <v>9641</v>
      </c>
      <c r="BL7071" s="141"/>
      <c r="BM7071" s="141">
        <v>46.81241</v>
      </c>
      <c r="BN7071" s="141">
        <v>-71.253870000000006</v>
      </c>
      <c r="BO7071" s="141">
        <v>1972</v>
      </c>
      <c r="BP7071" s="143" t="s">
        <v>24496</v>
      </c>
      <c r="BQ7071" s="143" t="s">
        <v>17560</v>
      </c>
    </row>
    <row r="7072" spans="15:69" x14ac:dyDescent="0.25">
      <c r="O7072" s="225" t="str">
        <f t="shared" si="1321"/>
        <v/>
      </c>
      <c r="BF7072" s="141">
        <v>23027</v>
      </c>
      <c r="BG7072" s="142" t="s">
        <v>9666</v>
      </c>
      <c r="BH7072" s="141" t="s">
        <v>180</v>
      </c>
      <c r="BI7072" s="141" t="s">
        <v>1269</v>
      </c>
      <c r="BJ7072" s="141" t="s">
        <v>9643</v>
      </c>
      <c r="BK7072" s="141" t="s">
        <v>9644</v>
      </c>
      <c r="BL7072" s="141"/>
      <c r="BM7072" s="141">
        <v>46.762259999999998</v>
      </c>
      <c r="BN7072" s="141">
        <v>-71.264949999999999</v>
      </c>
      <c r="BO7072" s="141">
        <v>1950</v>
      </c>
      <c r="BP7072" s="143" t="s">
        <v>24496</v>
      </c>
      <c r="BQ7072" s="143" t="s">
        <v>17560</v>
      </c>
    </row>
    <row r="7073" spans="15:69" x14ac:dyDescent="0.25">
      <c r="O7073" s="225" t="str">
        <f t="shared" si="1321"/>
        <v/>
      </c>
      <c r="BF7073" s="141">
        <v>23027</v>
      </c>
      <c r="BG7073" s="142" t="s">
        <v>9669</v>
      </c>
      <c r="BH7073" s="141" t="s">
        <v>180</v>
      </c>
      <c r="BI7073" s="141" t="s">
        <v>1269</v>
      </c>
      <c r="BJ7073" s="141" t="s">
        <v>9646</v>
      </c>
      <c r="BK7073" s="141" t="s">
        <v>9647</v>
      </c>
      <c r="BL7073" s="141"/>
      <c r="BM7073" s="141">
        <v>46.766759999999998</v>
      </c>
      <c r="BN7073" s="141">
        <v>-71.258309999999994</v>
      </c>
      <c r="BO7073" s="141">
        <v>1983</v>
      </c>
      <c r="BP7073" s="143" t="s">
        <v>24496</v>
      </c>
      <c r="BQ7073" s="143" t="s">
        <v>17560</v>
      </c>
    </row>
    <row r="7074" spans="15:69" x14ac:dyDescent="0.25">
      <c r="O7074" s="225" t="str">
        <f t="shared" si="1321"/>
        <v/>
      </c>
      <c r="BF7074" s="141">
        <v>23027</v>
      </c>
      <c r="BG7074" s="142" t="s">
        <v>9672</v>
      </c>
      <c r="BH7074" s="141" t="s">
        <v>180</v>
      </c>
      <c r="BI7074" s="141" t="s">
        <v>1269</v>
      </c>
      <c r="BJ7074" s="141" t="s">
        <v>9649</v>
      </c>
      <c r="BK7074" s="141" t="s">
        <v>9650</v>
      </c>
      <c r="BL7074" s="141"/>
      <c r="BM7074" s="141">
        <v>46.845660000000002</v>
      </c>
      <c r="BN7074" s="141">
        <v>-71.347290000000001</v>
      </c>
      <c r="BO7074" s="141">
        <v>2004</v>
      </c>
      <c r="BP7074" s="143" t="s">
        <v>24496</v>
      </c>
      <c r="BQ7074" s="143" t="s">
        <v>17560</v>
      </c>
    </row>
    <row r="7075" spans="15:69" x14ac:dyDescent="0.25">
      <c r="O7075" s="225" t="str">
        <f t="shared" si="1321"/>
        <v/>
      </c>
      <c r="BF7075" s="141">
        <v>23027</v>
      </c>
      <c r="BG7075" s="142" t="s">
        <v>9675</v>
      </c>
      <c r="BH7075" s="141" t="s">
        <v>180</v>
      </c>
      <c r="BI7075" s="141" t="s">
        <v>1269</v>
      </c>
      <c r="BJ7075" s="141" t="s">
        <v>9652</v>
      </c>
      <c r="BK7075" s="141" t="s">
        <v>9653</v>
      </c>
      <c r="BL7075" s="141"/>
      <c r="BM7075" s="141">
        <v>46.840949999999999</v>
      </c>
      <c r="BN7075" s="141">
        <v>-71.35248</v>
      </c>
      <c r="BO7075" s="141">
        <v>2004</v>
      </c>
      <c r="BP7075" s="143" t="s">
        <v>24496</v>
      </c>
      <c r="BQ7075" s="143" t="s">
        <v>17560</v>
      </c>
    </row>
    <row r="7076" spans="15:69" x14ac:dyDescent="0.25">
      <c r="O7076" s="225" t="str">
        <f t="shared" si="1321"/>
        <v/>
      </c>
      <c r="BF7076" s="141">
        <v>23027</v>
      </c>
      <c r="BG7076" s="142" t="s">
        <v>9678</v>
      </c>
      <c r="BH7076" s="141" t="s">
        <v>180</v>
      </c>
      <c r="BI7076" s="141" t="s">
        <v>1269</v>
      </c>
      <c r="BJ7076" s="141" t="s">
        <v>9655</v>
      </c>
      <c r="BK7076" s="141" t="s">
        <v>9656</v>
      </c>
      <c r="BL7076" s="141"/>
      <c r="BM7076" s="141">
        <v>46.758110000000002</v>
      </c>
      <c r="BN7076" s="141">
        <v>-71.272589999999994</v>
      </c>
      <c r="BO7076" s="141">
        <v>1984</v>
      </c>
      <c r="BP7076" s="143" t="s">
        <v>24496</v>
      </c>
      <c r="BQ7076" s="143" t="s">
        <v>17560</v>
      </c>
    </row>
    <row r="7077" spans="15:69" x14ac:dyDescent="0.25">
      <c r="O7077" s="225" t="str">
        <f t="shared" si="1321"/>
        <v/>
      </c>
      <c r="BF7077" s="141">
        <v>23027</v>
      </c>
      <c r="BG7077" s="142" t="s">
        <v>9681</v>
      </c>
      <c r="BH7077" s="141" t="s">
        <v>180</v>
      </c>
      <c r="BI7077" s="141" t="s">
        <v>1269</v>
      </c>
      <c r="BJ7077" s="141" t="s">
        <v>9658</v>
      </c>
      <c r="BK7077" s="141" t="s">
        <v>9659</v>
      </c>
      <c r="BL7077" s="141"/>
      <c r="BM7077" s="141">
        <v>46.846670000000003</v>
      </c>
      <c r="BN7077" s="141">
        <v>-71.206140000000005</v>
      </c>
      <c r="BO7077" s="141">
        <v>1971</v>
      </c>
      <c r="BP7077" s="143" t="s">
        <v>24496</v>
      </c>
      <c r="BQ7077" s="143" t="s">
        <v>17560</v>
      </c>
    </row>
    <row r="7078" spans="15:69" x14ac:dyDescent="0.25">
      <c r="O7078" s="225" t="str">
        <f t="shared" si="1321"/>
        <v/>
      </c>
      <c r="BF7078" s="141">
        <v>23027</v>
      </c>
      <c r="BG7078" s="142" t="s">
        <v>9683</v>
      </c>
      <c r="BH7078" s="141" t="s">
        <v>180</v>
      </c>
      <c r="BI7078" s="141" t="s">
        <v>1269</v>
      </c>
      <c r="BJ7078" s="141" t="s">
        <v>9661</v>
      </c>
      <c r="BK7078" s="141" t="s">
        <v>9662</v>
      </c>
      <c r="BL7078" s="141"/>
      <c r="BM7078" s="141">
        <v>46.854390000000002</v>
      </c>
      <c r="BN7078" s="141">
        <v>-71.195989999999995</v>
      </c>
      <c r="BO7078" s="141">
        <v>1972</v>
      </c>
      <c r="BP7078" s="143" t="s">
        <v>24496</v>
      </c>
      <c r="BQ7078" s="143" t="s">
        <v>17560</v>
      </c>
    </row>
    <row r="7079" spans="15:69" x14ac:dyDescent="0.25">
      <c r="O7079" s="225" t="str">
        <f t="shared" si="1321"/>
        <v/>
      </c>
      <c r="BF7079" s="141">
        <v>23027</v>
      </c>
      <c r="BG7079" s="142" t="s">
        <v>9686</v>
      </c>
      <c r="BH7079" s="141" t="s">
        <v>180</v>
      </c>
      <c r="BI7079" s="141" t="s">
        <v>1269</v>
      </c>
      <c r="BJ7079" s="141" t="s">
        <v>9664</v>
      </c>
      <c r="BK7079" s="141" t="s">
        <v>9665</v>
      </c>
      <c r="BL7079" s="141"/>
      <c r="BM7079" s="141">
        <v>46.862009999999998</v>
      </c>
      <c r="BN7079" s="141">
        <v>-71.178060000000002</v>
      </c>
      <c r="BO7079" s="141">
        <v>1992</v>
      </c>
      <c r="BP7079" s="143" t="s">
        <v>24496</v>
      </c>
      <c r="BQ7079" s="143" t="s">
        <v>17560</v>
      </c>
    </row>
    <row r="7080" spans="15:69" x14ac:dyDescent="0.25">
      <c r="O7080" s="225" t="str">
        <f t="shared" si="1321"/>
        <v/>
      </c>
      <c r="BF7080" s="141">
        <v>23027</v>
      </c>
      <c r="BG7080" s="142" t="s">
        <v>9689</v>
      </c>
      <c r="BH7080" s="141" t="s">
        <v>180</v>
      </c>
      <c r="BI7080" s="141" t="s">
        <v>1269</v>
      </c>
      <c r="BJ7080" s="141" t="s">
        <v>9667</v>
      </c>
      <c r="BK7080" s="141" t="s">
        <v>9668</v>
      </c>
      <c r="BL7080" s="141"/>
      <c r="BM7080" s="141">
        <v>46.819270000000003</v>
      </c>
      <c r="BN7080" s="141">
        <v>-71.218860000000006</v>
      </c>
      <c r="BO7080" s="141">
        <v>2009</v>
      </c>
      <c r="BP7080" s="143" t="s">
        <v>24496</v>
      </c>
      <c r="BQ7080" s="143" t="s">
        <v>17560</v>
      </c>
    </row>
    <row r="7081" spans="15:69" x14ac:dyDescent="0.25">
      <c r="O7081" s="225" t="str">
        <f t="shared" si="1321"/>
        <v/>
      </c>
      <c r="BF7081" s="141">
        <v>23027</v>
      </c>
      <c r="BG7081" s="142" t="s">
        <v>9691</v>
      </c>
      <c r="BH7081" s="141" t="s">
        <v>180</v>
      </c>
      <c r="BI7081" s="141" t="s">
        <v>1269</v>
      </c>
      <c r="BJ7081" s="141" t="s">
        <v>9670</v>
      </c>
      <c r="BK7081" s="141" t="s">
        <v>9671</v>
      </c>
      <c r="BL7081" s="141"/>
      <c r="BM7081" s="141">
        <v>46.818730000000002</v>
      </c>
      <c r="BN7081" s="141">
        <v>-71.218450000000004</v>
      </c>
      <c r="BO7081" s="141">
        <v>2009</v>
      </c>
      <c r="BP7081" s="143" t="s">
        <v>24496</v>
      </c>
      <c r="BQ7081" s="143" t="s">
        <v>17560</v>
      </c>
    </row>
    <row r="7082" spans="15:69" x14ac:dyDescent="0.25">
      <c r="O7082" s="225" t="str">
        <f t="shared" si="1321"/>
        <v/>
      </c>
      <c r="BF7082" s="141">
        <v>23027</v>
      </c>
      <c r="BG7082" s="142" t="s">
        <v>9694</v>
      </c>
      <c r="BH7082" s="141" t="s">
        <v>180</v>
      </c>
      <c r="BI7082" s="141" t="s">
        <v>1269</v>
      </c>
      <c r="BJ7082" s="141" t="s">
        <v>9673</v>
      </c>
      <c r="BK7082" s="141" t="s">
        <v>9674</v>
      </c>
      <c r="BL7082" s="141"/>
      <c r="BM7082" s="141">
        <v>46.853830000000002</v>
      </c>
      <c r="BN7082" s="141">
        <v>-71.200530000000001</v>
      </c>
      <c r="BO7082" s="141">
        <v>1978</v>
      </c>
      <c r="BP7082" s="143" t="s">
        <v>24496</v>
      </c>
      <c r="BQ7082" s="143" t="s">
        <v>17560</v>
      </c>
    </row>
    <row r="7083" spans="15:69" x14ac:dyDescent="0.25">
      <c r="O7083" s="225" t="str">
        <f t="shared" si="1321"/>
        <v/>
      </c>
      <c r="BF7083" s="141">
        <v>23027</v>
      </c>
      <c r="BG7083" s="142" t="s">
        <v>9697</v>
      </c>
      <c r="BH7083" s="141" t="s">
        <v>180</v>
      </c>
      <c r="BI7083" s="141" t="s">
        <v>1269</v>
      </c>
      <c r="BJ7083" s="141" t="s">
        <v>9676</v>
      </c>
      <c r="BK7083" s="141" t="s">
        <v>9677</v>
      </c>
      <c r="BL7083" s="141"/>
      <c r="BM7083" s="141">
        <v>46.751820000000002</v>
      </c>
      <c r="BN7083" s="141">
        <v>-71.307969999999997</v>
      </c>
      <c r="BO7083" s="141">
        <v>1999</v>
      </c>
      <c r="BP7083" s="143" t="s">
        <v>24496</v>
      </c>
      <c r="BQ7083" s="143" t="s">
        <v>17560</v>
      </c>
    </row>
    <row r="7084" spans="15:69" x14ac:dyDescent="0.25">
      <c r="O7084" s="225" t="str">
        <f t="shared" si="1321"/>
        <v/>
      </c>
      <c r="BF7084" s="141">
        <v>23027</v>
      </c>
      <c r="BG7084" s="142" t="s">
        <v>9700</v>
      </c>
      <c r="BH7084" s="141" t="s">
        <v>180</v>
      </c>
      <c r="BI7084" s="141" t="s">
        <v>1269</v>
      </c>
      <c r="BJ7084" s="141" t="s">
        <v>9679</v>
      </c>
      <c r="BK7084" s="141" t="s">
        <v>9680</v>
      </c>
      <c r="BL7084" s="141"/>
      <c r="BM7084" s="141">
        <v>46.755380000000002</v>
      </c>
      <c r="BN7084" s="141">
        <v>-71.279390000000006</v>
      </c>
      <c r="BO7084" s="141">
        <v>1985</v>
      </c>
      <c r="BP7084" s="143" t="s">
        <v>24496</v>
      </c>
      <c r="BQ7084" s="143" t="s">
        <v>17560</v>
      </c>
    </row>
    <row r="7085" spans="15:69" x14ac:dyDescent="0.25">
      <c r="O7085" s="225" t="str">
        <f t="shared" si="1321"/>
        <v/>
      </c>
      <c r="BF7085" s="141">
        <v>23027</v>
      </c>
      <c r="BG7085" s="142" t="s">
        <v>9703</v>
      </c>
      <c r="BH7085" s="141" t="s">
        <v>180</v>
      </c>
      <c r="BI7085" s="141" t="s">
        <v>1269</v>
      </c>
      <c r="BJ7085" s="141" t="s">
        <v>7529</v>
      </c>
      <c r="BK7085" s="141" t="s">
        <v>9682</v>
      </c>
      <c r="BL7085" s="141"/>
      <c r="BM7085" s="141">
        <v>46.769620000000003</v>
      </c>
      <c r="BN7085" s="141">
        <v>-71.26352</v>
      </c>
      <c r="BO7085" s="141">
        <v>1948</v>
      </c>
      <c r="BP7085" s="143" t="s">
        <v>24496</v>
      </c>
      <c r="BQ7085" s="143" t="s">
        <v>17560</v>
      </c>
    </row>
    <row r="7086" spans="15:69" x14ac:dyDescent="0.25">
      <c r="O7086" s="225" t="str">
        <f t="shared" si="1321"/>
        <v/>
      </c>
      <c r="BF7086" s="141">
        <v>23027</v>
      </c>
      <c r="BG7086" s="142" t="s">
        <v>9706</v>
      </c>
      <c r="BH7086" s="141" t="s">
        <v>180</v>
      </c>
      <c r="BI7086" s="141" t="s">
        <v>1269</v>
      </c>
      <c r="BJ7086" s="141" t="s">
        <v>9684</v>
      </c>
      <c r="BK7086" s="141" t="s">
        <v>9685</v>
      </c>
      <c r="BL7086" s="141"/>
      <c r="BM7086" s="141">
        <v>46.769889999999997</v>
      </c>
      <c r="BN7086" s="141">
        <v>-71.257480000000001</v>
      </c>
      <c r="BO7086" s="141">
        <v>1988</v>
      </c>
      <c r="BP7086" s="143" t="s">
        <v>24496</v>
      </c>
      <c r="BQ7086" s="143" t="s">
        <v>17560</v>
      </c>
    </row>
    <row r="7087" spans="15:69" x14ac:dyDescent="0.25">
      <c r="O7087" s="225" t="str">
        <f t="shared" si="1321"/>
        <v/>
      </c>
      <c r="BF7087" s="141">
        <v>23027</v>
      </c>
      <c r="BG7087" s="142" t="s">
        <v>9709</v>
      </c>
      <c r="BH7087" s="141" t="s">
        <v>180</v>
      </c>
      <c r="BI7087" s="141" t="s">
        <v>1269</v>
      </c>
      <c r="BJ7087" s="141" t="s">
        <v>9687</v>
      </c>
      <c r="BK7087" s="141" t="s">
        <v>9688</v>
      </c>
      <c r="BL7087" s="141"/>
      <c r="BM7087" s="141">
        <v>46.774569999999997</v>
      </c>
      <c r="BN7087" s="141">
        <v>-71.244069999999994</v>
      </c>
      <c r="BO7087" s="141">
        <v>2013</v>
      </c>
      <c r="BP7087" s="143" t="s">
        <v>24496</v>
      </c>
      <c r="BQ7087" s="143" t="s">
        <v>17560</v>
      </c>
    </row>
    <row r="7088" spans="15:69" x14ac:dyDescent="0.25">
      <c r="O7088" s="225" t="str">
        <f t="shared" si="1321"/>
        <v/>
      </c>
      <c r="BF7088" s="141">
        <v>23027</v>
      </c>
      <c r="BG7088" s="142" t="s">
        <v>9712</v>
      </c>
      <c r="BH7088" s="141" t="s">
        <v>180</v>
      </c>
      <c r="BI7088" s="141" t="s">
        <v>1269</v>
      </c>
      <c r="BJ7088" s="141" t="s">
        <v>2978</v>
      </c>
      <c r="BK7088" s="141" t="s">
        <v>9690</v>
      </c>
      <c r="BL7088" s="141"/>
      <c r="BM7088" s="141">
        <v>46.781820000000003</v>
      </c>
      <c r="BN7088" s="141">
        <v>-71.241230000000002</v>
      </c>
      <c r="BO7088" s="141">
        <v>1984</v>
      </c>
      <c r="BP7088" s="143" t="s">
        <v>24496</v>
      </c>
      <c r="BQ7088" s="143" t="s">
        <v>17560</v>
      </c>
    </row>
    <row r="7089" spans="15:69" x14ac:dyDescent="0.25">
      <c r="O7089" s="225" t="str">
        <f t="shared" si="1321"/>
        <v/>
      </c>
      <c r="BF7089" s="141">
        <v>23027</v>
      </c>
      <c r="BG7089" s="142" t="s">
        <v>9714</v>
      </c>
      <c r="BH7089" s="141" t="s">
        <v>180</v>
      </c>
      <c r="BI7089" s="141" t="s">
        <v>1269</v>
      </c>
      <c r="BJ7089" s="141" t="s">
        <v>9692</v>
      </c>
      <c r="BK7089" s="141" t="s">
        <v>9693</v>
      </c>
      <c r="BL7089" s="141"/>
      <c r="BM7089" s="141">
        <v>46.785589999999999</v>
      </c>
      <c r="BN7089" s="141">
        <v>-71.241100000000003</v>
      </c>
      <c r="BO7089" s="141">
        <v>1980</v>
      </c>
      <c r="BP7089" s="143" t="s">
        <v>24496</v>
      </c>
      <c r="BQ7089" s="143" t="s">
        <v>17560</v>
      </c>
    </row>
    <row r="7090" spans="15:69" x14ac:dyDescent="0.25">
      <c r="O7090" s="225" t="str">
        <f t="shared" si="1321"/>
        <v/>
      </c>
      <c r="BF7090" s="141">
        <v>23027</v>
      </c>
      <c r="BG7090" s="142" t="s">
        <v>9717</v>
      </c>
      <c r="BH7090" s="141" t="s">
        <v>180</v>
      </c>
      <c r="BI7090" s="141" t="s">
        <v>1269</v>
      </c>
      <c r="BJ7090" s="141" t="s">
        <v>9695</v>
      </c>
      <c r="BK7090" s="141" t="s">
        <v>9696</v>
      </c>
      <c r="BL7090" s="141"/>
      <c r="BM7090" s="141">
        <v>46.790280000000003</v>
      </c>
      <c r="BN7090" s="141">
        <v>-71.241439999999997</v>
      </c>
      <c r="BO7090" s="141">
        <v>1955</v>
      </c>
      <c r="BP7090" s="143" t="s">
        <v>24496</v>
      </c>
      <c r="BQ7090" s="143" t="s">
        <v>17560</v>
      </c>
    </row>
    <row r="7091" spans="15:69" x14ac:dyDescent="0.25">
      <c r="O7091" s="225" t="str">
        <f t="shared" si="1321"/>
        <v/>
      </c>
      <c r="BF7091" s="141">
        <v>23027</v>
      </c>
      <c r="BG7091" s="142" t="s">
        <v>9720</v>
      </c>
      <c r="BH7091" s="141" t="s">
        <v>180</v>
      </c>
      <c r="BI7091" s="141" t="s">
        <v>1269</v>
      </c>
      <c r="BJ7091" s="141" t="s">
        <v>9698</v>
      </c>
      <c r="BK7091" s="141" t="s">
        <v>9699</v>
      </c>
      <c r="BL7091" s="141"/>
      <c r="BM7091" s="141">
        <v>46.791020000000003</v>
      </c>
      <c r="BN7091" s="141">
        <v>-71.238579999999999</v>
      </c>
      <c r="BO7091" s="141">
        <v>1980</v>
      </c>
      <c r="BP7091" s="143" t="s">
        <v>24496</v>
      </c>
      <c r="BQ7091" s="143" t="s">
        <v>17560</v>
      </c>
    </row>
    <row r="7092" spans="15:69" x14ac:dyDescent="0.25">
      <c r="O7092" s="225" t="str">
        <f t="shared" si="1321"/>
        <v/>
      </c>
      <c r="BF7092" s="141">
        <v>23027</v>
      </c>
      <c r="BG7092" s="142" t="s">
        <v>9723</v>
      </c>
      <c r="BH7092" s="141" t="s">
        <v>180</v>
      </c>
      <c r="BI7092" s="141" t="s">
        <v>1269</v>
      </c>
      <c r="BJ7092" s="141" t="s">
        <v>9701</v>
      </c>
      <c r="BK7092" s="141" t="s">
        <v>9702</v>
      </c>
      <c r="BL7092" s="141"/>
      <c r="BM7092" s="141">
        <v>46.793999999999997</v>
      </c>
      <c r="BN7092" s="141">
        <v>-71.229640000000003</v>
      </c>
      <c r="BO7092" s="141">
        <v>1950</v>
      </c>
      <c r="BP7092" s="143" t="s">
        <v>24496</v>
      </c>
      <c r="BQ7092" s="143" t="s">
        <v>17560</v>
      </c>
    </row>
    <row r="7093" spans="15:69" x14ac:dyDescent="0.25">
      <c r="O7093" s="225" t="str">
        <f t="shared" si="1321"/>
        <v/>
      </c>
      <c r="BF7093" s="141">
        <v>23027</v>
      </c>
      <c r="BG7093" s="142" t="s">
        <v>9725</v>
      </c>
      <c r="BH7093" s="141" t="s">
        <v>180</v>
      </c>
      <c r="BI7093" s="141" t="s">
        <v>1269</v>
      </c>
      <c r="BJ7093" s="141" t="s">
        <v>9704</v>
      </c>
      <c r="BK7093" s="141" t="s">
        <v>9705</v>
      </c>
      <c r="BL7093" s="141"/>
      <c r="BM7093" s="141">
        <v>46.764760000000003</v>
      </c>
      <c r="BN7093" s="141">
        <v>-71.261700000000005</v>
      </c>
      <c r="BO7093" s="141">
        <v>1983</v>
      </c>
      <c r="BP7093" s="143" t="s">
        <v>24496</v>
      </c>
      <c r="BQ7093" s="143" t="s">
        <v>17560</v>
      </c>
    </row>
    <row r="7094" spans="15:69" x14ac:dyDescent="0.25">
      <c r="O7094" s="225" t="str">
        <f t="shared" si="1321"/>
        <v/>
      </c>
      <c r="BF7094" s="141">
        <v>23027</v>
      </c>
      <c r="BG7094" s="142" t="s">
        <v>9728</v>
      </c>
      <c r="BH7094" s="141" t="s">
        <v>180</v>
      </c>
      <c r="BI7094" s="141" t="s">
        <v>1269</v>
      </c>
      <c r="BJ7094" s="141" t="s">
        <v>9707</v>
      </c>
      <c r="BK7094" s="141" t="s">
        <v>9708</v>
      </c>
      <c r="BL7094" s="141"/>
      <c r="BM7094" s="141">
        <v>46.749110000000002</v>
      </c>
      <c r="BN7094" s="141">
        <v>-71.290610000000001</v>
      </c>
      <c r="BO7094" s="141">
        <v>1983</v>
      </c>
      <c r="BP7094" s="143" t="s">
        <v>24496</v>
      </c>
      <c r="BQ7094" s="143" t="s">
        <v>17560</v>
      </c>
    </row>
    <row r="7095" spans="15:69" x14ac:dyDescent="0.25">
      <c r="O7095" s="225" t="str">
        <f t="shared" si="1321"/>
        <v/>
      </c>
      <c r="BF7095" s="141">
        <v>23027</v>
      </c>
      <c r="BG7095" s="142" t="s">
        <v>9730</v>
      </c>
      <c r="BH7095" s="141" t="s">
        <v>180</v>
      </c>
      <c r="BI7095" s="141" t="s">
        <v>1269</v>
      </c>
      <c r="BJ7095" s="141" t="s">
        <v>9710</v>
      </c>
      <c r="BK7095" s="141" t="s">
        <v>9711</v>
      </c>
      <c r="BL7095" s="141"/>
      <c r="BM7095" s="141">
        <v>46.753419999999998</v>
      </c>
      <c r="BN7095" s="141">
        <v>-71.27843</v>
      </c>
      <c r="BO7095" s="141">
        <v>1983</v>
      </c>
      <c r="BP7095" s="143" t="s">
        <v>24496</v>
      </c>
      <c r="BQ7095" s="143" t="s">
        <v>17560</v>
      </c>
    </row>
    <row r="7096" spans="15:69" x14ac:dyDescent="0.25">
      <c r="O7096" s="225" t="str">
        <f t="shared" si="1321"/>
        <v/>
      </c>
      <c r="BF7096" s="141">
        <v>23027</v>
      </c>
      <c r="BG7096" s="142" t="s">
        <v>9732</v>
      </c>
      <c r="BH7096" s="141" t="s">
        <v>180</v>
      </c>
      <c r="BI7096" s="141" t="s">
        <v>1269</v>
      </c>
      <c r="BJ7096" s="141" t="s">
        <v>8628</v>
      </c>
      <c r="BK7096" s="141" t="s">
        <v>9713</v>
      </c>
      <c r="BL7096" s="141"/>
      <c r="BM7096" s="141">
        <v>46.759129999999999</v>
      </c>
      <c r="BN7096" s="141">
        <v>-71.26773</v>
      </c>
      <c r="BO7096" s="141">
        <v>1983</v>
      </c>
      <c r="BP7096" s="143" t="s">
        <v>24496</v>
      </c>
      <c r="BQ7096" s="143" t="s">
        <v>17560</v>
      </c>
    </row>
    <row r="7097" spans="15:69" x14ac:dyDescent="0.25">
      <c r="O7097" s="225" t="str">
        <f t="shared" si="1321"/>
        <v/>
      </c>
      <c r="BF7097" s="141">
        <v>23027</v>
      </c>
      <c r="BG7097" s="142" t="s">
        <v>9735</v>
      </c>
      <c r="BH7097" s="141" t="s">
        <v>180</v>
      </c>
      <c r="BI7097" s="141" t="s">
        <v>1269</v>
      </c>
      <c r="BJ7097" s="141" t="s">
        <v>9715</v>
      </c>
      <c r="BK7097" s="141" t="s">
        <v>9716</v>
      </c>
      <c r="BL7097" s="141"/>
      <c r="BM7097" s="141">
        <v>46.752249999999997</v>
      </c>
      <c r="BN7097" s="141">
        <v>-71.281199999999998</v>
      </c>
      <c r="BO7097" s="141">
        <v>1983</v>
      </c>
      <c r="BP7097" s="143" t="s">
        <v>24496</v>
      </c>
      <c r="BQ7097" s="143" t="s">
        <v>17560</v>
      </c>
    </row>
    <row r="7098" spans="15:69" x14ac:dyDescent="0.25">
      <c r="O7098" s="225" t="str">
        <f t="shared" si="1321"/>
        <v/>
      </c>
      <c r="BF7098" s="141">
        <v>23027</v>
      </c>
      <c r="BG7098" s="142" t="s">
        <v>9738</v>
      </c>
      <c r="BH7098" s="141" t="s">
        <v>180</v>
      </c>
      <c r="BI7098" s="141" t="s">
        <v>1269</v>
      </c>
      <c r="BJ7098" s="141" t="s">
        <v>9718</v>
      </c>
      <c r="BK7098" s="141" t="s">
        <v>9719</v>
      </c>
      <c r="BL7098" s="141"/>
      <c r="BM7098" s="141">
        <v>46.748649999999998</v>
      </c>
      <c r="BN7098" s="141">
        <v>-71.29298</v>
      </c>
      <c r="BO7098" s="141">
        <v>1983</v>
      </c>
      <c r="BP7098" s="143" t="s">
        <v>24496</v>
      </c>
      <c r="BQ7098" s="143" t="s">
        <v>17560</v>
      </c>
    </row>
    <row r="7099" spans="15:69" x14ac:dyDescent="0.25">
      <c r="O7099" s="225" t="str">
        <f t="shared" si="1321"/>
        <v/>
      </c>
      <c r="BF7099" s="141">
        <v>23027</v>
      </c>
      <c r="BG7099" s="142" t="s">
        <v>9741</v>
      </c>
      <c r="BH7099" s="141" t="s">
        <v>180</v>
      </c>
      <c r="BI7099" s="141" t="s">
        <v>1269</v>
      </c>
      <c r="BJ7099" s="141" t="s">
        <v>9721</v>
      </c>
      <c r="BK7099" s="141" t="s">
        <v>9722</v>
      </c>
      <c r="BL7099" s="141"/>
      <c r="BM7099" s="141">
        <v>46.774070000000002</v>
      </c>
      <c r="BN7099" s="141">
        <v>-71.341920000000002</v>
      </c>
      <c r="BO7099" s="141">
        <v>1999</v>
      </c>
      <c r="BP7099" s="143" t="s">
        <v>24496</v>
      </c>
      <c r="BQ7099" s="143" t="s">
        <v>17560</v>
      </c>
    </row>
    <row r="7100" spans="15:69" x14ac:dyDescent="0.25">
      <c r="O7100" s="225" t="str">
        <f t="shared" si="1321"/>
        <v/>
      </c>
      <c r="BF7100" s="141">
        <v>23027</v>
      </c>
      <c r="BG7100" s="142" t="s">
        <v>9744</v>
      </c>
      <c r="BH7100" s="141" t="s">
        <v>180</v>
      </c>
      <c r="BI7100" s="141" t="s">
        <v>1269</v>
      </c>
      <c r="BJ7100" s="141" t="s">
        <v>8985</v>
      </c>
      <c r="BK7100" s="141" t="s">
        <v>9724</v>
      </c>
      <c r="BL7100" s="141"/>
      <c r="BM7100" s="141">
        <v>46.794159999999998</v>
      </c>
      <c r="BN7100" s="141">
        <v>-71.269779999999997</v>
      </c>
      <c r="BO7100" s="141">
        <v>2003</v>
      </c>
      <c r="BP7100" s="143" t="s">
        <v>24496</v>
      </c>
      <c r="BQ7100" s="143" t="s">
        <v>17560</v>
      </c>
    </row>
    <row r="7101" spans="15:69" x14ac:dyDescent="0.25">
      <c r="O7101" s="225" t="str">
        <f t="shared" si="1321"/>
        <v/>
      </c>
      <c r="BF7101" s="141">
        <v>23027</v>
      </c>
      <c r="BG7101" s="142" t="s">
        <v>9747</v>
      </c>
      <c r="BH7101" s="141" t="s">
        <v>180</v>
      </c>
      <c r="BI7101" s="141" t="s">
        <v>1269</v>
      </c>
      <c r="BJ7101" s="141" t="s">
        <v>9726</v>
      </c>
      <c r="BK7101" s="141" t="s">
        <v>9727</v>
      </c>
      <c r="BL7101" s="141"/>
      <c r="BM7101" s="141">
        <v>46.765239999999999</v>
      </c>
      <c r="BN7101" s="141">
        <v>-71.26173</v>
      </c>
      <c r="BO7101" s="141">
        <v>1983</v>
      </c>
      <c r="BP7101" s="143" t="s">
        <v>24496</v>
      </c>
      <c r="BQ7101" s="143" t="s">
        <v>17560</v>
      </c>
    </row>
    <row r="7102" spans="15:69" x14ac:dyDescent="0.25">
      <c r="O7102" s="225" t="str">
        <f t="shared" si="1321"/>
        <v/>
      </c>
      <c r="BF7102" s="141">
        <v>23027</v>
      </c>
      <c r="BG7102" s="142" t="s">
        <v>9749</v>
      </c>
      <c r="BH7102" s="141" t="s">
        <v>180</v>
      </c>
      <c r="BI7102" s="141" t="s">
        <v>1269</v>
      </c>
      <c r="BJ7102" s="141" t="s">
        <v>8628</v>
      </c>
      <c r="BK7102" s="141" t="s">
        <v>9729</v>
      </c>
      <c r="BL7102" s="141"/>
      <c r="BM7102" s="141">
        <v>46.758830000000003</v>
      </c>
      <c r="BN7102" s="141">
        <v>-71.273259999999993</v>
      </c>
      <c r="BO7102" s="141">
        <v>1984</v>
      </c>
      <c r="BP7102" s="143" t="s">
        <v>24496</v>
      </c>
      <c r="BQ7102" s="143" t="s">
        <v>17560</v>
      </c>
    </row>
    <row r="7103" spans="15:69" x14ac:dyDescent="0.25">
      <c r="O7103" s="225" t="str">
        <f t="shared" si="1321"/>
        <v/>
      </c>
      <c r="BF7103" s="141">
        <v>23027</v>
      </c>
      <c r="BG7103" s="142" t="s">
        <v>9752</v>
      </c>
      <c r="BH7103" s="141" t="s">
        <v>180</v>
      </c>
      <c r="BI7103" s="141" t="s">
        <v>1269</v>
      </c>
      <c r="BJ7103" s="141" t="s">
        <v>8628</v>
      </c>
      <c r="BK7103" s="141" t="s">
        <v>9731</v>
      </c>
      <c r="BL7103" s="141"/>
      <c r="BM7103" s="141">
        <v>46.759369999999997</v>
      </c>
      <c r="BN7103" s="141">
        <v>-71.272639999999996</v>
      </c>
      <c r="BO7103" s="141">
        <v>1984</v>
      </c>
      <c r="BP7103" s="143" t="s">
        <v>24496</v>
      </c>
      <c r="BQ7103" s="143" t="s">
        <v>17560</v>
      </c>
    </row>
    <row r="7104" spans="15:69" x14ac:dyDescent="0.25">
      <c r="O7104" s="225" t="str">
        <f t="shared" si="1321"/>
        <v/>
      </c>
      <c r="BF7104" s="141">
        <v>23027</v>
      </c>
      <c r="BG7104" s="142" t="s">
        <v>9755</v>
      </c>
      <c r="BH7104" s="141" t="s">
        <v>180</v>
      </c>
      <c r="BI7104" s="141" t="s">
        <v>1269</v>
      </c>
      <c r="BJ7104" s="141" t="s">
        <v>9733</v>
      </c>
      <c r="BK7104" s="141" t="s">
        <v>9734</v>
      </c>
      <c r="BL7104" s="141"/>
      <c r="BM7104" s="141">
        <v>46.823889999999999</v>
      </c>
      <c r="BN7104" s="141">
        <v>-71.233969999999999</v>
      </c>
      <c r="BO7104" s="141">
        <v>2006</v>
      </c>
      <c r="BP7104" s="143" t="s">
        <v>24496</v>
      </c>
      <c r="BQ7104" s="143" t="s">
        <v>17560</v>
      </c>
    </row>
    <row r="7105" spans="15:69" x14ac:dyDescent="0.25">
      <c r="O7105" s="225" t="str">
        <f t="shared" si="1321"/>
        <v/>
      </c>
      <c r="BF7105" s="141">
        <v>23027</v>
      </c>
      <c r="BG7105" s="142" t="s">
        <v>9758</v>
      </c>
      <c r="BH7105" s="141" t="s">
        <v>180</v>
      </c>
      <c r="BI7105" s="141" t="s">
        <v>1269</v>
      </c>
      <c r="BJ7105" s="141" t="s">
        <v>9736</v>
      </c>
      <c r="BK7105" s="141" t="s">
        <v>9737</v>
      </c>
      <c r="BL7105" s="141"/>
      <c r="BM7105" s="141">
        <v>46.814770000000003</v>
      </c>
      <c r="BN7105" s="141">
        <v>-71.24248</v>
      </c>
      <c r="BO7105" s="141">
        <v>2006</v>
      </c>
      <c r="BP7105" s="143" t="s">
        <v>24496</v>
      </c>
      <c r="BQ7105" s="143" t="s">
        <v>17560</v>
      </c>
    </row>
    <row r="7106" spans="15:69" x14ac:dyDescent="0.25">
      <c r="O7106" s="225" t="str">
        <f t="shared" si="1321"/>
        <v/>
      </c>
      <c r="BF7106" s="141">
        <v>23027</v>
      </c>
      <c r="BG7106" s="142" t="s">
        <v>9761</v>
      </c>
      <c r="BH7106" s="141" t="s">
        <v>180</v>
      </c>
      <c r="BI7106" s="141" t="s">
        <v>1269</v>
      </c>
      <c r="BJ7106" s="141" t="s">
        <v>9739</v>
      </c>
      <c r="BK7106" s="141" t="s">
        <v>9740</v>
      </c>
      <c r="BL7106" s="141"/>
      <c r="BM7106" s="141">
        <v>46.825530000000001</v>
      </c>
      <c r="BN7106" s="141">
        <v>-71.241029999999995</v>
      </c>
      <c r="BO7106" s="141">
        <v>2007</v>
      </c>
      <c r="BP7106" s="143" t="s">
        <v>24496</v>
      </c>
      <c r="BQ7106" s="143" t="s">
        <v>17560</v>
      </c>
    </row>
    <row r="7107" spans="15:69" x14ac:dyDescent="0.25">
      <c r="O7107" s="225" t="str">
        <f t="shared" si="1321"/>
        <v/>
      </c>
      <c r="BF7107" s="141">
        <v>23027</v>
      </c>
      <c r="BG7107" s="142" t="s">
        <v>9763</v>
      </c>
      <c r="BH7107" s="141" t="s">
        <v>180</v>
      </c>
      <c r="BI7107" s="141" t="s">
        <v>1269</v>
      </c>
      <c r="BJ7107" s="141" t="s">
        <v>9742</v>
      </c>
      <c r="BK7107" s="141" t="s">
        <v>9743</v>
      </c>
      <c r="BL7107" s="141"/>
      <c r="BM7107" s="141">
        <v>46.827640000000002</v>
      </c>
      <c r="BN7107" s="141">
        <v>-71.242670000000004</v>
      </c>
      <c r="BO7107" s="141">
        <v>2006</v>
      </c>
      <c r="BP7107" s="143" t="s">
        <v>24496</v>
      </c>
      <c r="BQ7107" s="143" t="s">
        <v>17560</v>
      </c>
    </row>
    <row r="7108" spans="15:69" x14ac:dyDescent="0.25">
      <c r="O7108" s="225" t="str">
        <f t="shared" si="1321"/>
        <v/>
      </c>
      <c r="BF7108" s="141">
        <v>23027</v>
      </c>
      <c r="BG7108" s="142" t="s">
        <v>9765</v>
      </c>
      <c r="BH7108" s="141" t="s">
        <v>180</v>
      </c>
      <c r="BI7108" s="141" t="s">
        <v>1269</v>
      </c>
      <c r="BJ7108" s="141" t="s">
        <v>9745</v>
      </c>
      <c r="BK7108" s="141" t="s">
        <v>9746</v>
      </c>
      <c r="BL7108" s="141"/>
      <c r="BM7108" s="141">
        <v>46.830950000000001</v>
      </c>
      <c r="BN7108" s="141">
        <v>-71.243960000000001</v>
      </c>
      <c r="BO7108" s="141">
        <v>2007</v>
      </c>
      <c r="BP7108" s="143" t="s">
        <v>24496</v>
      </c>
      <c r="BQ7108" s="143" t="s">
        <v>17560</v>
      </c>
    </row>
    <row r="7109" spans="15:69" x14ac:dyDescent="0.25">
      <c r="O7109" s="225" t="str">
        <f t="shared" si="1321"/>
        <v/>
      </c>
      <c r="BF7109" s="141">
        <v>23027</v>
      </c>
      <c r="BG7109" s="142" t="s">
        <v>9767</v>
      </c>
      <c r="BH7109" s="141" t="s">
        <v>180</v>
      </c>
      <c r="BI7109" s="141" t="s">
        <v>1269</v>
      </c>
      <c r="BJ7109" s="141" t="s">
        <v>8910</v>
      </c>
      <c r="BK7109" s="141" t="s">
        <v>9748</v>
      </c>
      <c r="BL7109" s="141"/>
      <c r="BM7109" s="141">
        <v>46.815519999999999</v>
      </c>
      <c r="BN7109" s="141">
        <v>-71.235990000000001</v>
      </c>
      <c r="BO7109" s="141">
        <v>2006</v>
      </c>
      <c r="BP7109" s="143" t="s">
        <v>24496</v>
      </c>
      <c r="BQ7109" s="143" t="s">
        <v>17560</v>
      </c>
    </row>
    <row r="7110" spans="15:69" x14ac:dyDescent="0.25">
      <c r="O7110" s="225" t="str">
        <f t="shared" si="1321"/>
        <v/>
      </c>
      <c r="BF7110" s="141">
        <v>23027</v>
      </c>
      <c r="BG7110" s="142" t="s">
        <v>9770</v>
      </c>
      <c r="BH7110" s="141" t="s">
        <v>180</v>
      </c>
      <c r="BI7110" s="141" t="s">
        <v>1269</v>
      </c>
      <c r="BJ7110" s="141" t="s">
        <v>9750</v>
      </c>
      <c r="BK7110" s="141" t="s">
        <v>9751</v>
      </c>
      <c r="BL7110" s="141"/>
      <c r="BM7110" s="141">
        <v>46.815179999999998</v>
      </c>
      <c r="BN7110" s="141">
        <v>-71.239149999999995</v>
      </c>
      <c r="BO7110" s="141">
        <v>2007</v>
      </c>
      <c r="BP7110" s="143" t="s">
        <v>24496</v>
      </c>
      <c r="BQ7110" s="143" t="s">
        <v>17560</v>
      </c>
    </row>
    <row r="7111" spans="15:69" x14ac:dyDescent="0.25">
      <c r="O7111" s="225" t="str">
        <f t="shared" si="1321"/>
        <v/>
      </c>
      <c r="BF7111" s="141">
        <v>23027</v>
      </c>
      <c r="BG7111" s="142" t="s">
        <v>9773</v>
      </c>
      <c r="BH7111" s="141" t="s">
        <v>180</v>
      </c>
      <c r="BI7111" s="141" t="s">
        <v>1269</v>
      </c>
      <c r="BJ7111" s="141" t="s">
        <v>9753</v>
      </c>
      <c r="BK7111" s="141" t="s">
        <v>9754</v>
      </c>
      <c r="BL7111" s="141"/>
      <c r="BM7111" s="141">
        <v>46.812289999999997</v>
      </c>
      <c r="BN7111" s="141">
        <v>-71.250569999999996</v>
      </c>
      <c r="BO7111" s="141">
        <v>2006</v>
      </c>
      <c r="BP7111" s="143" t="s">
        <v>24496</v>
      </c>
      <c r="BQ7111" s="143" t="s">
        <v>17560</v>
      </c>
    </row>
    <row r="7112" spans="15:69" x14ac:dyDescent="0.25">
      <c r="O7112" s="225" t="str">
        <f t="shared" si="1321"/>
        <v/>
      </c>
      <c r="BF7112" s="141">
        <v>23027</v>
      </c>
      <c r="BG7112" s="142" t="s">
        <v>9776</v>
      </c>
      <c r="BH7112" s="141" t="s">
        <v>180</v>
      </c>
      <c r="BI7112" s="141" t="s">
        <v>1269</v>
      </c>
      <c r="BJ7112" s="141" t="s">
        <v>9756</v>
      </c>
      <c r="BK7112" s="141" t="s">
        <v>9757</v>
      </c>
      <c r="BL7112" s="141"/>
      <c r="BM7112" s="141">
        <v>46.81</v>
      </c>
      <c r="BN7112" s="141">
        <v>-71.251419999999996</v>
      </c>
      <c r="BO7112" s="141">
        <v>2007</v>
      </c>
      <c r="BP7112" s="143" t="s">
        <v>24496</v>
      </c>
      <c r="BQ7112" s="143" t="s">
        <v>17560</v>
      </c>
    </row>
    <row r="7113" spans="15:69" x14ac:dyDescent="0.25">
      <c r="O7113" s="225" t="str">
        <f t="shared" si="1321"/>
        <v/>
      </c>
      <c r="BF7113" s="141">
        <v>23027</v>
      </c>
      <c r="BG7113" s="142" t="s">
        <v>9779</v>
      </c>
      <c r="BH7113" s="141" t="s">
        <v>180</v>
      </c>
      <c r="BI7113" s="141" t="s">
        <v>1269</v>
      </c>
      <c r="BJ7113" s="141" t="s">
        <v>9759</v>
      </c>
      <c r="BK7113" s="141" t="s">
        <v>9760</v>
      </c>
      <c r="BL7113" s="141"/>
      <c r="BM7113" s="141">
        <v>46.814109999999999</v>
      </c>
      <c r="BN7113" s="141">
        <v>-71.245239999999995</v>
      </c>
      <c r="BO7113" s="141">
        <v>2007</v>
      </c>
      <c r="BP7113" s="143" t="s">
        <v>24496</v>
      </c>
      <c r="BQ7113" s="143" t="s">
        <v>17560</v>
      </c>
    </row>
    <row r="7114" spans="15:69" x14ac:dyDescent="0.25">
      <c r="O7114" s="225" t="str">
        <f t="shared" si="1321"/>
        <v/>
      </c>
      <c r="BF7114" s="141">
        <v>23027</v>
      </c>
      <c r="BG7114" s="142" t="s">
        <v>9782</v>
      </c>
      <c r="BH7114" s="141" t="s">
        <v>180</v>
      </c>
      <c r="BI7114" s="141" t="s">
        <v>1269</v>
      </c>
      <c r="BJ7114" s="141" t="s">
        <v>9092</v>
      </c>
      <c r="BK7114" s="141" t="s">
        <v>9762</v>
      </c>
      <c r="BL7114" s="141"/>
      <c r="BM7114" s="141">
        <v>46.806530000000002</v>
      </c>
      <c r="BN7114" s="141">
        <v>-71.266779999999997</v>
      </c>
      <c r="BO7114" s="141">
        <v>2003</v>
      </c>
      <c r="BP7114" s="143" t="s">
        <v>24496</v>
      </c>
      <c r="BQ7114" s="143" t="s">
        <v>17560</v>
      </c>
    </row>
    <row r="7115" spans="15:69" x14ac:dyDescent="0.25">
      <c r="O7115" s="225" t="str">
        <f t="shared" si="1321"/>
        <v/>
      </c>
      <c r="BF7115" s="141">
        <v>23027</v>
      </c>
      <c r="BG7115" s="142" t="s">
        <v>9785</v>
      </c>
      <c r="BH7115" s="141" t="s">
        <v>180</v>
      </c>
      <c r="BI7115" s="141" t="s">
        <v>1269</v>
      </c>
      <c r="BJ7115" s="141" t="s">
        <v>9095</v>
      </c>
      <c r="BK7115" s="141" t="s">
        <v>9764</v>
      </c>
      <c r="BL7115" s="141"/>
      <c r="BM7115" s="141">
        <v>46.834650000000003</v>
      </c>
      <c r="BN7115" s="141">
        <v>-71.215149999999994</v>
      </c>
      <c r="BO7115" s="141">
        <v>1960</v>
      </c>
      <c r="BP7115" s="143" t="s">
        <v>24496</v>
      </c>
      <c r="BQ7115" s="143" t="s">
        <v>17560</v>
      </c>
    </row>
    <row r="7116" spans="15:69" x14ac:dyDescent="0.25">
      <c r="O7116" s="225" t="str">
        <f t="shared" si="1321"/>
        <v/>
      </c>
      <c r="BF7116" s="141">
        <v>23027</v>
      </c>
      <c r="BG7116" s="142" t="s">
        <v>9787</v>
      </c>
      <c r="BH7116" s="141" t="s">
        <v>180</v>
      </c>
      <c r="BI7116" s="141" t="s">
        <v>1269</v>
      </c>
      <c r="BJ7116" s="141" t="s">
        <v>9095</v>
      </c>
      <c r="BK7116" s="141" t="s">
        <v>9766</v>
      </c>
      <c r="BL7116" s="141"/>
      <c r="BM7116" s="141">
        <v>46.833979999999997</v>
      </c>
      <c r="BN7116" s="141">
        <v>-71.214399999999998</v>
      </c>
      <c r="BO7116" s="141">
        <v>1960</v>
      </c>
      <c r="BP7116" s="143" t="s">
        <v>24496</v>
      </c>
      <c r="BQ7116" s="143" t="s">
        <v>17560</v>
      </c>
    </row>
    <row r="7117" spans="15:69" x14ac:dyDescent="0.25">
      <c r="O7117" s="225" t="str">
        <f t="shared" si="1321"/>
        <v/>
      </c>
      <c r="BF7117" s="141">
        <v>23027</v>
      </c>
      <c r="BG7117" s="142" t="s">
        <v>9790</v>
      </c>
      <c r="BH7117" s="141" t="s">
        <v>180</v>
      </c>
      <c r="BI7117" s="141" t="s">
        <v>1269</v>
      </c>
      <c r="BJ7117" s="141" t="s">
        <v>9768</v>
      </c>
      <c r="BK7117" s="141" t="s">
        <v>9769</v>
      </c>
      <c r="BL7117" s="141"/>
      <c r="BM7117" s="141">
        <v>46.780920000000002</v>
      </c>
      <c r="BN7117" s="141">
        <v>-71.308019999999999</v>
      </c>
      <c r="BO7117" s="141">
        <v>1951</v>
      </c>
      <c r="BP7117" s="143" t="s">
        <v>24496</v>
      </c>
      <c r="BQ7117" s="143" t="s">
        <v>17560</v>
      </c>
    </row>
    <row r="7118" spans="15:69" x14ac:dyDescent="0.25">
      <c r="O7118" s="225" t="str">
        <f t="shared" ref="O7118:O7181" si="1322">IF(OR(B7118="",C7118="",G7118="",H7118="",I7118="",AND(J7118="",BW7118=FALSE),AND(K7118="",BX7118=FALSE),AND(L7118="",BY7118=FALSE),AND(M7118="",BZ7118=FALSE)),"",(IF(AND(100&gt;=CG7118,CG7118&gt;80),"A",IF(AND(80&gt;=CG7118,CG7118&gt;60),"B",IF(AND(60&gt;=CG7118,CG7118&gt;40),"C",IF(AND(40&gt;=CG7118,CG7118&gt;20),"D","E"))))))</f>
        <v/>
      </c>
      <c r="BF7118" s="141">
        <v>23027</v>
      </c>
      <c r="BG7118" s="142" t="s">
        <v>9793</v>
      </c>
      <c r="BH7118" s="141" t="s">
        <v>180</v>
      </c>
      <c r="BI7118" s="141" t="s">
        <v>1269</v>
      </c>
      <c r="BJ7118" s="141" t="s">
        <v>9771</v>
      </c>
      <c r="BK7118" s="141" t="s">
        <v>9772</v>
      </c>
      <c r="BL7118" s="141"/>
      <c r="BM7118" s="141">
        <v>46.795459999999999</v>
      </c>
      <c r="BN7118" s="141">
        <v>-71.270750000000007</v>
      </c>
      <c r="BO7118" s="141">
        <v>1965</v>
      </c>
      <c r="BP7118" s="143" t="s">
        <v>24496</v>
      </c>
      <c r="BQ7118" s="143" t="s">
        <v>17560</v>
      </c>
    </row>
    <row r="7119" spans="15:69" x14ac:dyDescent="0.25">
      <c r="O7119" s="225" t="str">
        <f t="shared" si="1322"/>
        <v/>
      </c>
      <c r="BF7119" s="141">
        <v>23027</v>
      </c>
      <c r="BG7119" s="142" t="s">
        <v>9796</v>
      </c>
      <c r="BH7119" s="141" t="s">
        <v>180</v>
      </c>
      <c r="BI7119" s="141" t="s">
        <v>1269</v>
      </c>
      <c r="BJ7119" s="141" t="s">
        <v>9774</v>
      </c>
      <c r="BK7119" s="141" t="s">
        <v>9775</v>
      </c>
      <c r="BL7119" s="141"/>
      <c r="BM7119" s="141">
        <v>46.797139999999999</v>
      </c>
      <c r="BN7119" s="141">
        <v>-71.279520000000005</v>
      </c>
      <c r="BO7119" s="141">
        <v>1962</v>
      </c>
      <c r="BP7119" s="143" t="s">
        <v>24496</v>
      </c>
      <c r="BQ7119" s="143" t="s">
        <v>17560</v>
      </c>
    </row>
    <row r="7120" spans="15:69" x14ac:dyDescent="0.25">
      <c r="O7120" s="225" t="str">
        <f t="shared" si="1322"/>
        <v/>
      </c>
      <c r="BF7120" s="141">
        <v>23027</v>
      </c>
      <c r="BG7120" s="142" t="s">
        <v>9799</v>
      </c>
      <c r="BH7120" s="141" t="s">
        <v>180</v>
      </c>
      <c r="BI7120" s="141" t="s">
        <v>1269</v>
      </c>
      <c r="BJ7120" s="141" t="s">
        <v>9777</v>
      </c>
      <c r="BK7120" s="141" t="s">
        <v>9778</v>
      </c>
      <c r="BL7120" s="141"/>
      <c r="BM7120" s="141">
        <v>46.777540000000002</v>
      </c>
      <c r="BN7120" s="141">
        <v>-71.287599999999998</v>
      </c>
      <c r="BO7120" s="141">
        <v>1960</v>
      </c>
      <c r="BP7120" s="143" t="s">
        <v>24496</v>
      </c>
      <c r="BQ7120" s="143" t="s">
        <v>17560</v>
      </c>
    </row>
    <row r="7121" spans="15:69" x14ac:dyDescent="0.25">
      <c r="O7121" s="225" t="str">
        <f t="shared" si="1322"/>
        <v/>
      </c>
      <c r="BF7121" s="141">
        <v>23027</v>
      </c>
      <c r="BG7121" s="142" t="s">
        <v>9802</v>
      </c>
      <c r="BH7121" s="141" t="s">
        <v>180</v>
      </c>
      <c r="BI7121" s="141" t="s">
        <v>1269</v>
      </c>
      <c r="BJ7121" s="141" t="s">
        <v>9780</v>
      </c>
      <c r="BK7121" s="141" t="s">
        <v>9781</v>
      </c>
      <c r="BL7121" s="141"/>
      <c r="BM7121" s="141">
        <v>46.777279999999998</v>
      </c>
      <c r="BN7121" s="141">
        <v>-71.287980000000005</v>
      </c>
      <c r="BO7121" s="141">
        <v>1956</v>
      </c>
      <c r="BP7121" s="143" t="s">
        <v>24496</v>
      </c>
      <c r="BQ7121" s="143" t="s">
        <v>17560</v>
      </c>
    </row>
    <row r="7122" spans="15:69" x14ac:dyDescent="0.25">
      <c r="O7122" s="225" t="str">
        <f t="shared" si="1322"/>
        <v/>
      </c>
      <c r="BF7122" s="141">
        <v>23027</v>
      </c>
      <c r="BG7122" s="142" t="s">
        <v>9805</v>
      </c>
      <c r="BH7122" s="141" t="s">
        <v>180</v>
      </c>
      <c r="BI7122" s="141" t="s">
        <v>1269</v>
      </c>
      <c r="BJ7122" s="141" t="s">
        <v>9783</v>
      </c>
      <c r="BK7122" s="141" t="s">
        <v>9784</v>
      </c>
      <c r="BL7122" s="141"/>
      <c r="BM7122" s="141">
        <v>46.753880000000002</v>
      </c>
      <c r="BN7122" s="141">
        <v>-71.278999999999996</v>
      </c>
      <c r="BO7122" s="141">
        <v>1985</v>
      </c>
      <c r="BP7122" s="143" t="s">
        <v>24496</v>
      </c>
      <c r="BQ7122" s="143" t="s">
        <v>17560</v>
      </c>
    </row>
    <row r="7123" spans="15:69" x14ac:dyDescent="0.25">
      <c r="O7123" s="225" t="str">
        <f t="shared" si="1322"/>
        <v/>
      </c>
      <c r="BF7123" s="141">
        <v>23027</v>
      </c>
      <c r="BG7123" s="142" t="s">
        <v>9808</v>
      </c>
      <c r="BH7123" s="141" t="s">
        <v>180</v>
      </c>
      <c r="BI7123" s="141" t="s">
        <v>1269</v>
      </c>
      <c r="BJ7123" s="141" t="s">
        <v>6567</v>
      </c>
      <c r="BK7123" s="141" t="s">
        <v>9786</v>
      </c>
      <c r="BL7123" s="141"/>
      <c r="BM7123" s="141">
        <v>46.774900000000002</v>
      </c>
      <c r="BN7123" s="141">
        <v>-71.362710000000007</v>
      </c>
      <c r="BO7123" s="141">
        <v>1969</v>
      </c>
      <c r="BP7123" s="143" t="s">
        <v>24496</v>
      </c>
      <c r="BQ7123" s="143" t="s">
        <v>17560</v>
      </c>
    </row>
    <row r="7124" spans="15:69" x14ac:dyDescent="0.25">
      <c r="O7124" s="225" t="str">
        <f t="shared" si="1322"/>
        <v/>
      </c>
      <c r="BF7124" s="141">
        <v>23027</v>
      </c>
      <c r="BG7124" s="142" t="s">
        <v>9811</v>
      </c>
      <c r="BH7124" s="141" t="s">
        <v>180</v>
      </c>
      <c r="BI7124" s="141" t="s">
        <v>1269</v>
      </c>
      <c r="BJ7124" s="141" t="s">
        <v>9788</v>
      </c>
      <c r="BK7124" s="141" t="s">
        <v>9789</v>
      </c>
      <c r="BL7124" s="141"/>
      <c r="BM7124" s="141">
        <v>46.766579999999998</v>
      </c>
      <c r="BN7124" s="141">
        <v>-71.380139999999997</v>
      </c>
      <c r="BO7124" s="141">
        <v>1977</v>
      </c>
      <c r="BP7124" s="143" t="s">
        <v>24496</v>
      </c>
      <c r="BQ7124" s="143" t="s">
        <v>17560</v>
      </c>
    </row>
    <row r="7125" spans="15:69" x14ac:dyDescent="0.25">
      <c r="O7125" s="225" t="str">
        <f t="shared" si="1322"/>
        <v/>
      </c>
      <c r="BF7125" s="141">
        <v>23027</v>
      </c>
      <c r="BG7125" s="142" t="s">
        <v>9813</v>
      </c>
      <c r="BH7125" s="141" t="s">
        <v>180</v>
      </c>
      <c r="BI7125" s="141" t="s">
        <v>1269</v>
      </c>
      <c r="BJ7125" s="141" t="s">
        <v>9791</v>
      </c>
      <c r="BK7125" s="141" t="s">
        <v>9792</v>
      </c>
      <c r="BL7125" s="141"/>
      <c r="BM7125" s="141">
        <v>46.803060000000002</v>
      </c>
      <c r="BN7125" s="141">
        <v>-71.331090000000003</v>
      </c>
      <c r="BO7125" s="141">
        <v>2001</v>
      </c>
      <c r="BP7125" s="143" t="s">
        <v>24496</v>
      </c>
      <c r="BQ7125" s="143" t="s">
        <v>17560</v>
      </c>
    </row>
    <row r="7126" spans="15:69" x14ac:dyDescent="0.25">
      <c r="O7126" s="225" t="str">
        <f t="shared" si="1322"/>
        <v/>
      </c>
      <c r="BF7126" s="141">
        <v>23027</v>
      </c>
      <c r="BG7126" s="142" t="s">
        <v>9816</v>
      </c>
      <c r="BH7126" s="141" t="s">
        <v>180</v>
      </c>
      <c r="BI7126" s="141" t="s">
        <v>1269</v>
      </c>
      <c r="BJ7126" s="141" t="s">
        <v>9794</v>
      </c>
      <c r="BK7126" s="141" t="s">
        <v>9795</v>
      </c>
      <c r="BL7126" s="141"/>
      <c r="BM7126" s="141">
        <v>46.805639999999997</v>
      </c>
      <c r="BN7126" s="141">
        <v>-71.334739999999996</v>
      </c>
      <c r="BO7126" s="141">
        <v>1971</v>
      </c>
      <c r="BP7126" s="143" t="s">
        <v>24496</v>
      </c>
      <c r="BQ7126" s="143" t="s">
        <v>17560</v>
      </c>
    </row>
    <row r="7127" spans="15:69" x14ac:dyDescent="0.25">
      <c r="O7127" s="225" t="str">
        <f t="shared" si="1322"/>
        <v/>
      </c>
      <c r="BF7127" s="141">
        <v>23027</v>
      </c>
      <c r="BG7127" s="142" t="s">
        <v>9819</v>
      </c>
      <c r="BH7127" s="141" t="s">
        <v>180</v>
      </c>
      <c r="BI7127" s="141" t="s">
        <v>1269</v>
      </c>
      <c r="BJ7127" s="141" t="s">
        <v>9797</v>
      </c>
      <c r="BK7127" s="141" t="s">
        <v>9798</v>
      </c>
      <c r="BL7127" s="141"/>
      <c r="BM7127" s="141">
        <v>46.806220000000003</v>
      </c>
      <c r="BN7127" s="141">
        <v>-71.319990000000004</v>
      </c>
      <c r="BO7127" s="141">
        <v>1952</v>
      </c>
      <c r="BP7127" s="143" t="s">
        <v>24496</v>
      </c>
      <c r="BQ7127" s="143" t="s">
        <v>17560</v>
      </c>
    </row>
    <row r="7128" spans="15:69" x14ac:dyDescent="0.25">
      <c r="O7128" s="225" t="str">
        <f t="shared" si="1322"/>
        <v/>
      </c>
      <c r="BF7128" s="141">
        <v>23027</v>
      </c>
      <c r="BG7128" s="142" t="s">
        <v>9822</v>
      </c>
      <c r="BH7128" s="141" t="s">
        <v>180</v>
      </c>
      <c r="BI7128" s="141" t="s">
        <v>1269</v>
      </c>
      <c r="BJ7128" s="141" t="s">
        <v>9800</v>
      </c>
      <c r="BK7128" s="141" t="s">
        <v>9801</v>
      </c>
      <c r="BL7128" s="141"/>
      <c r="BM7128" s="141">
        <v>46.811570000000003</v>
      </c>
      <c r="BN7128" s="141">
        <v>-71.317570000000003</v>
      </c>
      <c r="BO7128" s="141">
        <v>1950</v>
      </c>
      <c r="BP7128" s="143" t="s">
        <v>24496</v>
      </c>
      <c r="BQ7128" s="143" t="s">
        <v>17560</v>
      </c>
    </row>
    <row r="7129" spans="15:69" x14ac:dyDescent="0.25">
      <c r="O7129" s="225" t="str">
        <f t="shared" si="1322"/>
        <v/>
      </c>
      <c r="BF7129" s="141">
        <v>23027</v>
      </c>
      <c r="BG7129" s="142" t="s">
        <v>9824</v>
      </c>
      <c r="BH7129" s="141" t="s">
        <v>180</v>
      </c>
      <c r="BI7129" s="141" t="s">
        <v>1269</v>
      </c>
      <c r="BJ7129" s="141" t="s">
        <v>9803</v>
      </c>
      <c r="BK7129" s="141" t="s">
        <v>9804</v>
      </c>
      <c r="BL7129" s="141"/>
      <c r="BM7129" s="141">
        <v>46.819279999999999</v>
      </c>
      <c r="BN7129" s="141">
        <v>-71.320620000000005</v>
      </c>
      <c r="BO7129" s="141">
        <v>2010</v>
      </c>
      <c r="BP7129" s="143" t="s">
        <v>24496</v>
      </c>
      <c r="BQ7129" s="143" t="s">
        <v>17560</v>
      </c>
    </row>
    <row r="7130" spans="15:69" x14ac:dyDescent="0.25">
      <c r="O7130" s="225" t="str">
        <f t="shared" si="1322"/>
        <v/>
      </c>
      <c r="BF7130" s="141">
        <v>23027</v>
      </c>
      <c r="BG7130" s="142" t="s">
        <v>9827</v>
      </c>
      <c r="BH7130" s="141" t="s">
        <v>180</v>
      </c>
      <c r="BI7130" s="141" t="s">
        <v>1269</v>
      </c>
      <c r="BJ7130" s="141" t="s">
        <v>9806</v>
      </c>
      <c r="BK7130" s="141" t="s">
        <v>9807</v>
      </c>
      <c r="BL7130" s="141"/>
      <c r="BM7130" s="141">
        <v>46.860460000000003</v>
      </c>
      <c r="BN7130" s="141">
        <v>-71.340879999999999</v>
      </c>
      <c r="BO7130" s="141">
        <v>2009</v>
      </c>
      <c r="BP7130" s="143" t="s">
        <v>24496</v>
      </c>
      <c r="BQ7130" s="143" t="s">
        <v>17560</v>
      </c>
    </row>
    <row r="7131" spans="15:69" x14ac:dyDescent="0.25">
      <c r="O7131" s="225" t="str">
        <f t="shared" si="1322"/>
        <v/>
      </c>
      <c r="BF7131" s="141">
        <v>23027</v>
      </c>
      <c r="BG7131" s="142" t="s">
        <v>9830</v>
      </c>
      <c r="BH7131" s="141" t="s">
        <v>180</v>
      </c>
      <c r="BI7131" s="141" t="s">
        <v>1269</v>
      </c>
      <c r="BJ7131" s="141" t="s">
        <v>9809</v>
      </c>
      <c r="BK7131" s="141" t="s">
        <v>9810</v>
      </c>
      <c r="BL7131" s="141"/>
      <c r="BM7131" s="141">
        <v>46.861150000000002</v>
      </c>
      <c r="BN7131" s="141">
        <v>-71.362809999999996</v>
      </c>
      <c r="BO7131" s="141">
        <v>1950</v>
      </c>
      <c r="BP7131" s="143" t="s">
        <v>24496</v>
      </c>
      <c r="BQ7131" s="143" t="s">
        <v>17560</v>
      </c>
    </row>
    <row r="7132" spans="15:69" x14ac:dyDescent="0.25">
      <c r="O7132" s="225" t="str">
        <f t="shared" si="1322"/>
        <v/>
      </c>
      <c r="BF7132" s="141">
        <v>23027</v>
      </c>
      <c r="BG7132" s="142" t="s">
        <v>9833</v>
      </c>
      <c r="BH7132" s="141" t="s">
        <v>180</v>
      </c>
      <c r="BI7132" s="141" t="s">
        <v>1269</v>
      </c>
      <c r="BJ7132" s="141" t="s">
        <v>1692</v>
      </c>
      <c r="BK7132" s="141" t="s">
        <v>9812</v>
      </c>
      <c r="BL7132" s="141"/>
      <c r="BM7132" s="141">
        <v>46.75658</v>
      </c>
      <c r="BN7132" s="141">
        <v>-71.358050000000006</v>
      </c>
      <c r="BO7132" s="141">
        <v>1958</v>
      </c>
      <c r="BP7132" s="143" t="s">
        <v>24496</v>
      </c>
      <c r="BQ7132" s="143" t="s">
        <v>17560</v>
      </c>
    </row>
    <row r="7133" spans="15:69" x14ac:dyDescent="0.25">
      <c r="O7133" s="225" t="str">
        <f t="shared" si="1322"/>
        <v/>
      </c>
      <c r="BF7133" s="141">
        <v>23027</v>
      </c>
      <c r="BG7133" s="142" t="s">
        <v>9835</v>
      </c>
      <c r="BH7133" s="141" t="s">
        <v>180</v>
      </c>
      <c r="BI7133" s="141" t="s">
        <v>1269</v>
      </c>
      <c r="BJ7133" s="141" t="s">
        <v>9814</v>
      </c>
      <c r="BK7133" s="141" t="s">
        <v>9815</v>
      </c>
      <c r="BL7133" s="141"/>
      <c r="BM7133" s="141">
        <v>46.75911</v>
      </c>
      <c r="BN7133" s="141">
        <v>-71.361980000000003</v>
      </c>
      <c r="BO7133" s="141">
        <v>1958</v>
      </c>
      <c r="BP7133" s="143" t="s">
        <v>24496</v>
      </c>
      <c r="BQ7133" s="143" t="s">
        <v>17560</v>
      </c>
    </row>
    <row r="7134" spans="15:69" x14ac:dyDescent="0.25">
      <c r="O7134" s="225" t="str">
        <f t="shared" si="1322"/>
        <v/>
      </c>
      <c r="BF7134" s="141">
        <v>23027</v>
      </c>
      <c r="BG7134" s="142" t="s">
        <v>9838</v>
      </c>
      <c r="BH7134" s="141" t="s">
        <v>180</v>
      </c>
      <c r="BI7134" s="141" t="s">
        <v>1269</v>
      </c>
      <c r="BJ7134" s="141" t="s">
        <v>9817</v>
      </c>
      <c r="BK7134" s="141" t="s">
        <v>9818</v>
      </c>
      <c r="BL7134" s="141"/>
      <c r="BM7134" s="141">
        <v>46.755839999999999</v>
      </c>
      <c r="BN7134" s="141">
        <v>-71.351889999999997</v>
      </c>
      <c r="BO7134" s="141">
        <v>1950</v>
      </c>
      <c r="BP7134" s="143" t="s">
        <v>24496</v>
      </c>
      <c r="BQ7134" s="143" t="s">
        <v>17560</v>
      </c>
    </row>
    <row r="7135" spans="15:69" x14ac:dyDescent="0.25">
      <c r="O7135" s="225" t="str">
        <f t="shared" si="1322"/>
        <v/>
      </c>
      <c r="BF7135" s="141">
        <v>23027</v>
      </c>
      <c r="BG7135" s="142" t="s">
        <v>9841</v>
      </c>
      <c r="BH7135" s="141" t="s">
        <v>180</v>
      </c>
      <c r="BI7135" s="141" t="s">
        <v>1269</v>
      </c>
      <c r="BJ7135" s="141" t="s">
        <v>9820</v>
      </c>
      <c r="BK7135" s="141" t="s">
        <v>9821</v>
      </c>
      <c r="BL7135" s="141"/>
      <c r="BM7135" s="141">
        <v>46.749450000000003</v>
      </c>
      <c r="BN7135" s="141">
        <v>-71.344309999999993</v>
      </c>
      <c r="BO7135" s="141">
        <v>1977</v>
      </c>
      <c r="BP7135" s="143" t="s">
        <v>24496</v>
      </c>
      <c r="BQ7135" s="143" t="s">
        <v>17560</v>
      </c>
    </row>
    <row r="7136" spans="15:69" x14ac:dyDescent="0.25">
      <c r="O7136" s="225" t="str">
        <f t="shared" si="1322"/>
        <v/>
      </c>
      <c r="BF7136" s="141">
        <v>23027</v>
      </c>
      <c r="BG7136" s="142" t="s">
        <v>9844</v>
      </c>
      <c r="BH7136" s="141" t="s">
        <v>180</v>
      </c>
      <c r="BI7136" s="141" t="s">
        <v>1269</v>
      </c>
      <c r="BJ7136" s="141" t="s">
        <v>7199</v>
      </c>
      <c r="BK7136" s="141" t="s">
        <v>9823</v>
      </c>
      <c r="BL7136" s="141"/>
      <c r="BM7136" s="141">
        <v>46.746630000000003</v>
      </c>
      <c r="BN7136" s="141">
        <v>-71.349819999999994</v>
      </c>
      <c r="BO7136" s="141">
        <v>1965</v>
      </c>
      <c r="BP7136" s="143" t="s">
        <v>24496</v>
      </c>
      <c r="BQ7136" s="143" t="s">
        <v>17560</v>
      </c>
    </row>
    <row r="7137" spans="15:69" x14ac:dyDescent="0.25">
      <c r="O7137" s="225" t="str">
        <f t="shared" si="1322"/>
        <v/>
      </c>
      <c r="BF7137" s="141">
        <v>23027</v>
      </c>
      <c r="BG7137" s="142" t="s">
        <v>9847</v>
      </c>
      <c r="BH7137" s="141" t="s">
        <v>180</v>
      </c>
      <c r="BI7137" s="141" t="s">
        <v>1269</v>
      </c>
      <c r="BJ7137" s="141" t="s">
        <v>9825</v>
      </c>
      <c r="BK7137" s="141" t="s">
        <v>9826</v>
      </c>
      <c r="BL7137" s="141"/>
      <c r="BM7137" s="141">
        <v>46.846409999999999</v>
      </c>
      <c r="BN7137" s="141">
        <v>-71.353579999999994</v>
      </c>
      <c r="BO7137" s="141">
        <v>1973</v>
      </c>
      <c r="BP7137" s="143" t="s">
        <v>24496</v>
      </c>
      <c r="BQ7137" s="143" t="s">
        <v>17560</v>
      </c>
    </row>
    <row r="7138" spans="15:69" x14ac:dyDescent="0.25">
      <c r="O7138" s="225" t="str">
        <f t="shared" si="1322"/>
        <v/>
      </c>
      <c r="BF7138" s="141">
        <v>23027</v>
      </c>
      <c r="BG7138" s="142" t="s">
        <v>9850</v>
      </c>
      <c r="BH7138" s="141" t="s">
        <v>180</v>
      </c>
      <c r="BI7138" s="141" t="s">
        <v>1269</v>
      </c>
      <c r="BJ7138" s="141" t="s">
        <v>9828</v>
      </c>
      <c r="BK7138" s="141" t="s">
        <v>9829</v>
      </c>
      <c r="BL7138" s="141"/>
      <c r="BM7138" s="141">
        <v>46.838590000000003</v>
      </c>
      <c r="BN7138" s="141">
        <v>-71.357889999999998</v>
      </c>
      <c r="BO7138" s="141">
        <v>2010</v>
      </c>
      <c r="BP7138" s="143" t="s">
        <v>24496</v>
      </c>
      <c r="BQ7138" s="143" t="s">
        <v>17560</v>
      </c>
    </row>
    <row r="7139" spans="15:69" x14ac:dyDescent="0.25">
      <c r="O7139" s="225" t="str">
        <f t="shared" si="1322"/>
        <v/>
      </c>
      <c r="BF7139" s="141">
        <v>23027</v>
      </c>
      <c r="BG7139" s="142" t="s">
        <v>9853</v>
      </c>
      <c r="BH7139" s="141" t="s">
        <v>180</v>
      </c>
      <c r="BI7139" s="141" t="s">
        <v>1269</v>
      </c>
      <c r="BJ7139" s="141" t="s">
        <v>9831</v>
      </c>
      <c r="BK7139" s="141" t="s">
        <v>9832</v>
      </c>
      <c r="BL7139" s="141"/>
      <c r="BM7139" s="141">
        <v>46.84216</v>
      </c>
      <c r="BN7139" s="141">
        <v>-71.35257</v>
      </c>
      <c r="BO7139" s="141">
        <v>2009</v>
      </c>
      <c r="BP7139" s="143" t="s">
        <v>24496</v>
      </c>
      <c r="BQ7139" s="143" t="s">
        <v>17560</v>
      </c>
    </row>
    <row r="7140" spans="15:69" x14ac:dyDescent="0.25">
      <c r="O7140" s="225" t="str">
        <f t="shared" si="1322"/>
        <v/>
      </c>
      <c r="BF7140" s="141">
        <v>23027</v>
      </c>
      <c r="BG7140" s="142" t="s">
        <v>9856</v>
      </c>
      <c r="BH7140" s="141" t="s">
        <v>180</v>
      </c>
      <c r="BI7140" s="141" t="s">
        <v>1269</v>
      </c>
      <c r="BJ7140" s="141" t="s">
        <v>8766</v>
      </c>
      <c r="BK7140" s="141" t="s">
        <v>9834</v>
      </c>
      <c r="BL7140" s="141"/>
      <c r="BM7140" s="141">
        <v>46.866599999999998</v>
      </c>
      <c r="BN7140" s="141">
        <v>-71.319829999999996</v>
      </c>
      <c r="BO7140" s="141">
        <v>1990</v>
      </c>
      <c r="BP7140" s="143" t="s">
        <v>24496</v>
      </c>
      <c r="BQ7140" s="143" t="s">
        <v>17560</v>
      </c>
    </row>
    <row r="7141" spans="15:69" x14ac:dyDescent="0.25">
      <c r="O7141" s="225" t="str">
        <f t="shared" si="1322"/>
        <v/>
      </c>
      <c r="BF7141" s="141">
        <v>23027</v>
      </c>
      <c r="BG7141" s="142" t="s">
        <v>9859</v>
      </c>
      <c r="BH7141" s="141" t="s">
        <v>180</v>
      </c>
      <c r="BI7141" s="141" t="s">
        <v>1269</v>
      </c>
      <c r="BJ7141" s="141" t="s">
        <v>9836</v>
      </c>
      <c r="BK7141" s="141" t="s">
        <v>9837</v>
      </c>
      <c r="BL7141" s="141"/>
      <c r="BM7141" s="141">
        <v>46.904319999999998</v>
      </c>
      <c r="BN7141" s="141">
        <v>-71.364450000000005</v>
      </c>
      <c r="BO7141" s="141">
        <v>1963</v>
      </c>
      <c r="BP7141" s="143" t="s">
        <v>24496</v>
      </c>
      <c r="BQ7141" s="143" t="s">
        <v>17560</v>
      </c>
    </row>
    <row r="7142" spans="15:69" x14ac:dyDescent="0.25">
      <c r="O7142" s="225" t="str">
        <f t="shared" si="1322"/>
        <v/>
      </c>
      <c r="BF7142" s="141">
        <v>23027</v>
      </c>
      <c r="BG7142" s="142" t="s">
        <v>9862</v>
      </c>
      <c r="BH7142" s="141" t="s">
        <v>180</v>
      </c>
      <c r="BI7142" s="141" t="s">
        <v>1269</v>
      </c>
      <c r="BJ7142" s="141" t="s">
        <v>9839</v>
      </c>
      <c r="BK7142" s="141" t="s">
        <v>9840</v>
      </c>
      <c r="BL7142" s="141"/>
      <c r="BM7142" s="141">
        <v>46.73724</v>
      </c>
      <c r="BN7142" s="141">
        <v>-71.466200000000001</v>
      </c>
      <c r="BO7142" s="141">
        <v>1975</v>
      </c>
      <c r="BP7142" s="143" t="s">
        <v>24496</v>
      </c>
      <c r="BQ7142" s="143" t="s">
        <v>17560</v>
      </c>
    </row>
    <row r="7143" spans="15:69" x14ac:dyDescent="0.25">
      <c r="O7143" s="225" t="str">
        <f t="shared" si="1322"/>
        <v/>
      </c>
      <c r="BF7143" s="141">
        <v>23027</v>
      </c>
      <c r="BG7143" s="142" t="s">
        <v>9865</v>
      </c>
      <c r="BH7143" s="141" t="s">
        <v>180</v>
      </c>
      <c r="BI7143" s="141" t="s">
        <v>1269</v>
      </c>
      <c r="BJ7143" s="141" t="s">
        <v>9842</v>
      </c>
      <c r="BK7143" s="141" t="s">
        <v>9843</v>
      </c>
      <c r="BL7143" s="141"/>
      <c r="BM7143" s="141">
        <v>46.734760000000001</v>
      </c>
      <c r="BN7143" s="141">
        <v>-71.452860000000001</v>
      </c>
      <c r="BO7143" s="141">
        <v>1977</v>
      </c>
      <c r="BP7143" s="143" t="s">
        <v>24496</v>
      </c>
      <c r="BQ7143" s="143" t="s">
        <v>17560</v>
      </c>
    </row>
    <row r="7144" spans="15:69" x14ac:dyDescent="0.25">
      <c r="O7144" s="225" t="str">
        <f t="shared" si="1322"/>
        <v/>
      </c>
      <c r="BF7144" s="141">
        <v>23027</v>
      </c>
      <c r="BG7144" s="142" t="s">
        <v>9867</v>
      </c>
      <c r="BH7144" s="141" t="s">
        <v>180</v>
      </c>
      <c r="BI7144" s="141" t="s">
        <v>1269</v>
      </c>
      <c r="BJ7144" s="141" t="s">
        <v>9845</v>
      </c>
      <c r="BK7144" s="141" t="s">
        <v>9846</v>
      </c>
      <c r="BL7144" s="141"/>
      <c r="BM7144" s="141">
        <v>46.744140000000002</v>
      </c>
      <c r="BN7144" s="141">
        <v>-71.385180000000005</v>
      </c>
      <c r="BO7144" s="141">
        <v>1977</v>
      </c>
      <c r="BP7144" s="143" t="s">
        <v>24496</v>
      </c>
      <c r="BQ7144" s="143" t="s">
        <v>17560</v>
      </c>
    </row>
    <row r="7145" spans="15:69" x14ac:dyDescent="0.25">
      <c r="O7145" s="225" t="str">
        <f t="shared" si="1322"/>
        <v/>
      </c>
      <c r="BF7145" s="141">
        <v>23027</v>
      </c>
      <c r="BG7145" s="142" t="s">
        <v>9870</v>
      </c>
      <c r="BH7145" s="141" t="s">
        <v>180</v>
      </c>
      <c r="BI7145" s="141" t="s">
        <v>1269</v>
      </c>
      <c r="BJ7145" s="141" t="s">
        <v>9848</v>
      </c>
      <c r="BK7145" s="141" t="s">
        <v>9849</v>
      </c>
      <c r="BL7145" s="141"/>
      <c r="BM7145" s="141">
        <v>46.762639999999998</v>
      </c>
      <c r="BN7145" s="141">
        <v>-71.266009999999994</v>
      </c>
      <c r="BO7145" s="141">
        <v>1958</v>
      </c>
      <c r="BP7145" s="143" t="s">
        <v>24496</v>
      </c>
      <c r="BQ7145" s="143" t="s">
        <v>17560</v>
      </c>
    </row>
    <row r="7146" spans="15:69" x14ac:dyDescent="0.25">
      <c r="O7146" s="225" t="str">
        <f t="shared" si="1322"/>
        <v/>
      </c>
      <c r="BF7146" s="141">
        <v>23027</v>
      </c>
      <c r="BG7146" s="142" t="s">
        <v>9873</v>
      </c>
      <c r="BH7146" s="141" t="s">
        <v>180</v>
      </c>
      <c r="BI7146" s="141" t="s">
        <v>1269</v>
      </c>
      <c r="BJ7146" s="141" t="s">
        <v>9851</v>
      </c>
      <c r="BK7146" s="141" t="s">
        <v>9852</v>
      </c>
      <c r="BL7146" s="141"/>
      <c r="BM7146" s="141">
        <v>46.744169999999997</v>
      </c>
      <c r="BN7146" s="141">
        <v>-71.366960000000006</v>
      </c>
      <c r="BO7146" s="141">
        <v>1965</v>
      </c>
      <c r="BP7146" s="143" t="s">
        <v>24496</v>
      </c>
      <c r="BQ7146" s="143" t="s">
        <v>17560</v>
      </c>
    </row>
    <row r="7147" spans="15:69" x14ac:dyDescent="0.25">
      <c r="O7147" s="225" t="str">
        <f t="shared" si="1322"/>
        <v/>
      </c>
      <c r="BF7147" s="141">
        <v>23027</v>
      </c>
      <c r="BG7147" s="142" t="s">
        <v>9876</v>
      </c>
      <c r="BH7147" s="141" t="s">
        <v>180</v>
      </c>
      <c r="BI7147" s="141" t="s">
        <v>1269</v>
      </c>
      <c r="BJ7147" s="141" t="s">
        <v>9854</v>
      </c>
      <c r="BK7147" s="141" t="s">
        <v>9855</v>
      </c>
      <c r="BL7147" s="141"/>
      <c r="BM7147" s="141">
        <v>46.758150000000001</v>
      </c>
      <c r="BN7147" s="141">
        <v>-71.353120000000004</v>
      </c>
      <c r="BO7147" s="141">
        <v>1974</v>
      </c>
      <c r="BP7147" s="143" t="s">
        <v>24496</v>
      </c>
      <c r="BQ7147" s="143" t="s">
        <v>17560</v>
      </c>
    </row>
    <row r="7148" spans="15:69" x14ac:dyDescent="0.25">
      <c r="O7148" s="225" t="str">
        <f t="shared" si="1322"/>
        <v/>
      </c>
      <c r="BF7148" s="141">
        <v>23027</v>
      </c>
      <c r="BG7148" s="142" t="s">
        <v>9878</v>
      </c>
      <c r="BH7148" s="141" t="s">
        <v>180</v>
      </c>
      <c r="BI7148" s="141" t="s">
        <v>1269</v>
      </c>
      <c r="BJ7148" s="141" t="s">
        <v>9857</v>
      </c>
      <c r="BK7148" s="141" t="s">
        <v>9858</v>
      </c>
      <c r="BL7148" s="141"/>
      <c r="BM7148" s="141">
        <v>46.822859999999999</v>
      </c>
      <c r="BN7148" s="141">
        <v>-71.322590000000005</v>
      </c>
      <c r="BO7148" s="141">
        <v>2010</v>
      </c>
      <c r="BP7148" s="143" t="s">
        <v>24496</v>
      </c>
      <c r="BQ7148" s="143" t="s">
        <v>17560</v>
      </c>
    </row>
    <row r="7149" spans="15:69" x14ac:dyDescent="0.25">
      <c r="O7149" s="225" t="str">
        <f t="shared" si="1322"/>
        <v/>
      </c>
      <c r="BF7149" s="141">
        <v>23027</v>
      </c>
      <c r="BG7149" s="142" t="s">
        <v>9881</v>
      </c>
      <c r="BH7149" s="141" t="s">
        <v>180</v>
      </c>
      <c r="BI7149" s="141" t="s">
        <v>1269</v>
      </c>
      <c r="BJ7149" s="141" t="s">
        <v>9860</v>
      </c>
      <c r="BK7149" s="141" t="s">
        <v>9861</v>
      </c>
      <c r="BL7149" s="141"/>
      <c r="BM7149" s="141">
        <v>46.888030000000001</v>
      </c>
      <c r="BN7149" s="141">
        <v>-71.371449999999996</v>
      </c>
      <c r="BO7149" s="141">
        <v>1987</v>
      </c>
      <c r="BP7149" s="143" t="s">
        <v>24496</v>
      </c>
      <c r="BQ7149" s="143" t="s">
        <v>17560</v>
      </c>
    </row>
    <row r="7150" spans="15:69" x14ac:dyDescent="0.25">
      <c r="O7150" s="225" t="str">
        <f t="shared" si="1322"/>
        <v/>
      </c>
      <c r="BF7150" s="141">
        <v>23027</v>
      </c>
      <c r="BG7150" s="142" t="s">
        <v>9884</v>
      </c>
      <c r="BH7150" s="141" t="s">
        <v>180</v>
      </c>
      <c r="BI7150" s="141" t="s">
        <v>1269</v>
      </c>
      <c r="BJ7150" s="141" t="s">
        <v>9863</v>
      </c>
      <c r="BK7150" s="141" t="s">
        <v>9864</v>
      </c>
      <c r="BL7150" s="141"/>
      <c r="BM7150" s="141">
        <v>46.883319999999998</v>
      </c>
      <c r="BN7150" s="141">
        <v>-71.378680000000003</v>
      </c>
      <c r="BO7150" s="141">
        <v>1988</v>
      </c>
      <c r="BP7150" s="143" t="s">
        <v>24496</v>
      </c>
      <c r="BQ7150" s="143" t="s">
        <v>17560</v>
      </c>
    </row>
    <row r="7151" spans="15:69" x14ac:dyDescent="0.25">
      <c r="O7151" s="225" t="str">
        <f t="shared" si="1322"/>
        <v/>
      </c>
      <c r="BF7151" s="141">
        <v>23027</v>
      </c>
      <c r="BG7151" s="142" t="s">
        <v>9887</v>
      </c>
      <c r="BH7151" s="141" t="s">
        <v>180</v>
      </c>
      <c r="BI7151" s="141" t="s">
        <v>1269</v>
      </c>
      <c r="BJ7151" s="141" t="s">
        <v>26618</v>
      </c>
      <c r="BK7151" s="141" t="s">
        <v>26619</v>
      </c>
      <c r="BL7151" s="141"/>
      <c r="BM7151" s="141">
        <v>46.813360000000003</v>
      </c>
      <c r="BN7151" s="141">
        <v>-71.319810000000004</v>
      </c>
      <c r="BO7151" s="141">
        <v>2007</v>
      </c>
      <c r="BP7151" s="143" t="s">
        <v>24496</v>
      </c>
      <c r="BQ7151" s="143" t="s">
        <v>17560</v>
      </c>
    </row>
    <row r="7152" spans="15:69" x14ac:dyDescent="0.25">
      <c r="O7152" s="225" t="str">
        <f t="shared" si="1322"/>
        <v/>
      </c>
      <c r="BF7152" s="141">
        <v>23027</v>
      </c>
      <c r="BG7152" s="142" t="s">
        <v>9890</v>
      </c>
      <c r="BH7152" s="141" t="s">
        <v>180</v>
      </c>
      <c r="BI7152" s="141" t="s">
        <v>1269</v>
      </c>
      <c r="BJ7152" s="141"/>
      <c r="BK7152" s="141" t="s">
        <v>9866</v>
      </c>
      <c r="BL7152" s="141"/>
      <c r="BM7152" s="141">
        <v>46.779200000000003</v>
      </c>
      <c r="BN7152" s="141">
        <v>-71.249420000000001</v>
      </c>
      <c r="BO7152" s="141">
        <v>2013</v>
      </c>
      <c r="BP7152" s="143" t="s">
        <v>24496</v>
      </c>
      <c r="BQ7152" s="143" t="s">
        <v>17560</v>
      </c>
    </row>
    <row r="7153" spans="15:69" x14ac:dyDescent="0.25">
      <c r="O7153" s="225" t="str">
        <f t="shared" si="1322"/>
        <v/>
      </c>
      <c r="BF7153" s="141">
        <v>23027</v>
      </c>
      <c r="BG7153" s="142" t="s">
        <v>9892</v>
      </c>
      <c r="BH7153" s="141" t="s">
        <v>180</v>
      </c>
      <c r="BI7153" s="141" t="s">
        <v>1269</v>
      </c>
      <c r="BJ7153" s="141" t="s">
        <v>9868</v>
      </c>
      <c r="BK7153" s="141" t="s">
        <v>9869</v>
      </c>
      <c r="BL7153" s="141"/>
      <c r="BM7153" s="141">
        <v>46.756430000000002</v>
      </c>
      <c r="BN7153" s="141">
        <v>-71.338040000000007</v>
      </c>
      <c r="BO7153" s="141">
        <v>1981</v>
      </c>
      <c r="BP7153" s="143" t="s">
        <v>24496</v>
      </c>
      <c r="BQ7153" s="143" t="s">
        <v>17560</v>
      </c>
    </row>
    <row r="7154" spans="15:69" x14ac:dyDescent="0.25">
      <c r="O7154" s="225" t="str">
        <f t="shared" si="1322"/>
        <v/>
      </c>
      <c r="BF7154" s="141">
        <v>23027</v>
      </c>
      <c r="BG7154" s="142" t="s">
        <v>9895</v>
      </c>
      <c r="BH7154" s="141" t="s">
        <v>180</v>
      </c>
      <c r="BI7154" s="141" t="s">
        <v>1269</v>
      </c>
      <c r="BJ7154" s="141" t="s">
        <v>9871</v>
      </c>
      <c r="BK7154" s="141" t="s">
        <v>9872</v>
      </c>
      <c r="BL7154" s="141"/>
      <c r="BM7154" s="141">
        <v>46.819249999999997</v>
      </c>
      <c r="BN7154" s="141">
        <v>-71.218760000000003</v>
      </c>
      <c r="BO7154" s="141">
        <v>1986</v>
      </c>
      <c r="BP7154" s="143" t="s">
        <v>24496</v>
      </c>
      <c r="BQ7154" s="143" t="s">
        <v>17560</v>
      </c>
    </row>
    <row r="7155" spans="15:69" x14ac:dyDescent="0.25">
      <c r="O7155" s="225" t="str">
        <f t="shared" si="1322"/>
        <v/>
      </c>
      <c r="BF7155" s="141">
        <v>23027</v>
      </c>
      <c r="BG7155" s="142" t="s">
        <v>9898</v>
      </c>
      <c r="BH7155" s="141" t="s">
        <v>180</v>
      </c>
      <c r="BI7155" s="141" t="s">
        <v>1269</v>
      </c>
      <c r="BJ7155" s="141" t="s">
        <v>9874</v>
      </c>
      <c r="BK7155" s="141" t="s">
        <v>9875</v>
      </c>
      <c r="BL7155" s="141"/>
      <c r="BM7155" s="141">
        <v>46.818809999999999</v>
      </c>
      <c r="BN7155" s="141">
        <v>-71.21848</v>
      </c>
      <c r="BO7155" s="141">
        <v>2013</v>
      </c>
      <c r="BP7155" s="143" t="s">
        <v>24496</v>
      </c>
      <c r="BQ7155" s="143" t="s">
        <v>17560</v>
      </c>
    </row>
    <row r="7156" spans="15:69" x14ac:dyDescent="0.25">
      <c r="O7156" s="225" t="str">
        <f t="shared" si="1322"/>
        <v/>
      </c>
      <c r="BF7156" s="141">
        <v>23027</v>
      </c>
      <c r="BG7156" s="142" t="s">
        <v>9901</v>
      </c>
      <c r="BH7156" s="141" t="s">
        <v>180</v>
      </c>
      <c r="BI7156" s="141" t="s">
        <v>1269</v>
      </c>
      <c r="BJ7156" s="141" t="s">
        <v>26620</v>
      </c>
      <c r="BK7156" s="141" t="s">
        <v>9877</v>
      </c>
      <c r="BL7156" s="141"/>
      <c r="BM7156" s="141">
        <v>46.874200000000002</v>
      </c>
      <c r="BN7156" s="141">
        <v>-71.162000000000006</v>
      </c>
      <c r="BO7156" s="141">
        <v>1978</v>
      </c>
      <c r="BP7156" s="143" t="s">
        <v>24496</v>
      </c>
      <c r="BQ7156" s="143" t="s">
        <v>17560</v>
      </c>
    </row>
    <row r="7157" spans="15:69" x14ac:dyDescent="0.25">
      <c r="O7157" s="225" t="str">
        <f t="shared" si="1322"/>
        <v/>
      </c>
      <c r="BF7157" s="141">
        <v>23027</v>
      </c>
      <c r="BG7157" s="142" t="s">
        <v>9904</v>
      </c>
      <c r="BH7157" s="141" t="s">
        <v>180</v>
      </c>
      <c r="BI7157" s="141" t="s">
        <v>1269</v>
      </c>
      <c r="BJ7157" s="141" t="s">
        <v>9879</v>
      </c>
      <c r="BK7157" s="141" t="s">
        <v>9880</v>
      </c>
      <c r="BL7157" s="141"/>
      <c r="BM7157" s="141">
        <v>46.87556</v>
      </c>
      <c r="BN7157" s="141">
        <v>-71.156880000000001</v>
      </c>
      <c r="BO7157" s="141">
        <v>1949</v>
      </c>
      <c r="BP7157" s="143" t="s">
        <v>24496</v>
      </c>
      <c r="BQ7157" s="143" t="s">
        <v>17560</v>
      </c>
    </row>
    <row r="7158" spans="15:69" x14ac:dyDescent="0.25">
      <c r="O7158" s="225" t="str">
        <f t="shared" si="1322"/>
        <v/>
      </c>
      <c r="BF7158" s="141">
        <v>23027</v>
      </c>
      <c r="BG7158" s="142" t="s">
        <v>9907</v>
      </c>
      <c r="BH7158" s="141" t="s">
        <v>180</v>
      </c>
      <c r="BI7158" s="141" t="s">
        <v>1269</v>
      </c>
      <c r="BJ7158" s="141" t="s">
        <v>9882</v>
      </c>
      <c r="BK7158" s="141" t="s">
        <v>9883</v>
      </c>
      <c r="BL7158" s="141"/>
      <c r="BM7158" s="141">
        <v>46.87124</v>
      </c>
      <c r="BN7158" s="141">
        <v>-71.162859999999995</v>
      </c>
      <c r="BO7158" s="141">
        <v>1975</v>
      </c>
      <c r="BP7158" s="143" t="s">
        <v>24496</v>
      </c>
      <c r="BQ7158" s="143" t="s">
        <v>17560</v>
      </c>
    </row>
    <row r="7159" spans="15:69" x14ac:dyDescent="0.25">
      <c r="O7159" s="225" t="str">
        <f t="shared" si="1322"/>
        <v/>
      </c>
      <c r="BF7159" s="141">
        <v>23027</v>
      </c>
      <c r="BG7159" s="142" t="s">
        <v>9910</v>
      </c>
      <c r="BH7159" s="141" t="s">
        <v>180</v>
      </c>
      <c r="BI7159" s="141" t="s">
        <v>1269</v>
      </c>
      <c r="BJ7159" s="141" t="s">
        <v>9885</v>
      </c>
      <c r="BK7159" s="141" t="s">
        <v>9886</v>
      </c>
      <c r="BL7159" s="141"/>
      <c r="BM7159" s="141">
        <v>46.884689999999999</v>
      </c>
      <c r="BN7159" s="141">
        <v>-71.154719999999998</v>
      </c>
      <c r="BO7159" s="141">
        <v>1969</v>
      </c>
      <c r="BP7159" s="143" t="s">
        <v>24496</v>
      </c>
      <c r="BQ7159" s="143" t="s">
        <v>17560</v>
      </c>
    </row>
    <row r="7160" spans="15:69" x14ac:dyDescent="0.25">
      <c r="O7160" s="225" t="str">
        <f t="shared" si="1322"/>
        <v/>
      </c>
      <c r="BF7160" s="141">
        <v>23027</v>
      </c>
      <c r="BG7160" s="142" t="s">
        <v>9913</v>
      </c>
      <c r="BH7160" s="141" t="s">
        <v>180</v>
      </c>
      <c r="BI7160" s="141" t="s">
        <v>1269</v>
      </c>
      <c r="BJ7160" s="141" t="s">
        <v>9888</v>
      </c>
      <c r="BK7160" s="141" t="s">
        <v>9889</v>
      </c>
      <c r="BL7160" s="141"/>
      <c r="BM7160" s="141">
        <v>46.88165</v>
      </c>
      <c r="BN7160" s="141">
        <v>-71.154449999999997</v>
      </c>
      <c r="BO7160" s="141">
        <v>1962</v>
      </c>
      <c r="BP7160" s="143" t="s">
        <v>24496</v>
      </c>
      <c r="BQ7160" s="143" t="s">
        <v>17560</v>
      </c>
    </row>
    <row r="7161" spans="15:69" x14ac:dyDescent="0.25">
      <c r="O7161" s="225" t="str">
        <f t="shared" si="1322"/>
        <v/>
      </c>
      <c r="BF7161" s="141">
        <v>23027</v>
      </c>
      <c r="BG7161" s="142" t="s">
        <v>9916</v>
      </c>
      <c r="BH7161" s="141" t="s">
        <v>180</v>
      </c>
      <c r="BI7161" s="141" t="s">
        <v>1269</v>
      </c>
      <c r="BJ7161" s="141" t="s">
        <v>6817</v>
      </c>
      <c r="BK7161" s="141" t="s">
        <v>9891</v>
      </c>
      <c r="BL7161" s="141"/>
      <c r="BM7161" s="141">
        <v>46.872579999999999</v>
      </c>
      <c r="BN7161" s="141">
        <v>-71.172569999999993</v>
      </c>
      <c r="BO7161" s="141">
        <v>1974</v>
      </c>
      <c r="BP7161" s="143" t="s">
        <v>24496</v>
      </c>
      <c r="BQ7161" s="143" t="s">
        <v>17560</v>
      </c>
    </row>
    <row r="7162" spans="15:69" x14ac:dyDescent="0.25">
      <c r="O7162" s="225" t="str">
        <f t="shared" si="1322"/>
        <v/>
      </c>
      <c r="BF7162" s="141">
        <v>23027</v>
      </c>
      <c r="BG7162" s="142" t="s">
        <v>9919</v>
      </c>
      <c r="BH7162" s="141" t="s">
        <v>180</v>
      </c>
      <c r="BI7162" s="141" t="s">
        <v>1269</v>
      </c>
      <c r="BJ7162" s="141" t="s">
        <v>9893</v>
      </c>
      <c r="BK7162" s="141" t="s">
        <v>9894</v>
      </c>
      <c r="BL7162" s="141"/>
      <c r="BM7162" s="141">
        <v>46.850479999999997</v>
      </c>
      <c r="BN7162" s="141">
        <v>-71.257050000000007</v>
      </c>
      <c r="BO7162" s="141">
        <v>1992</v>
      </c>
      <c r="BP7162" s="143" t="s">
        <v>24496</v>
      </c>
      <c r="BQ7162" s="143" t="s">
        <v>17560</v>
      </c>
    </row>
    <row r="7163" spans="15:69" x14ac:dyDescent="0.25">
      <c r="O7163" s="225" t="str">
        <f t="shared" si="1322"/>
        <v/>
      </c>
      <c r="BF7163" s="141">
        <v>23027</v>
      </c>
      <c r="BG7163" s="142" t="s">
        <v>9922</v>
      </c>
      <c r="BH7163" s="141" t="s">
        <v>180</v>
      </c>
      <c r="BI7163" s="141" t="s">
        <v>1269</v>
      </c>
      <c r="BJ7163" s="141" t="s">
        <v>9896</v>
      </c>
      <c r="BK7163" s="141" t="s">
        <v>9897</v>
      </c>
      <c r="BL7163" s="141"/>
      <c r="BM7163" s="141">
        <v>46.865070000000003</v>
      </c>
      <c r="BN7163" s="141">
        <v>-71.273899999999998</v>
      </c>
      <c r="BO7163" s="141">
        <v>2013</v>
      </c>
      <c r="BP7163" s="143" t="s">
        <v>24496</v>
      </c>
      <c r="BQ7163" s="143" t="s">
        <v>17560</v>
      </c>
    </row>
    <row r="7164" spans="15:69" x14ac:dyDescent="0.25">
      <c r="O7164" s="225" t="str">
        <f t="shared" si="1322"/>
        <v/>
      </c>
      <c r="BF7164" s="141">
        <v>23027</v>
      </c>
      <c r="BG7164" s="142" t="s">
        <v>9925</v>
      </c>
      <c r="BH7164" s="141" t="s">
        <v>180</v>
      </c>
      <c r="BI7164" s="141" t="s">
        <v>1269</v>
      </c>
      <c r="BJ7164" s="141" t="s">
        <v>9899</v>
      </c>
      <c r="BK7164" s="141" t="s">
        <v>9900</v>
      </c>
      <c r="BL7164" s="141"/>
      <c r="BM7164" s="141">
        <v>46.849879999999999</v>
      </c>
      <c r="BN7164" s="141">
        <v>-71.261129999999994</v>
      </c>
      <c r="BO7164" s="141">
        <v>1971</v>
      </c>
      <c r="BP7164" s="143" t="s">
        <v>24496</v>
      </c>
      <c r="BQ7164" s="143" t="s">
        <v>17560</v>
      </c>
    </row>
    <row r="7165" spans="15:69" x14ac:dyDescent="0.25">
      <c r="O7165" s="225" t="str">
        <f t="shared" si="1322"/>
        <v/>
      </c>
      <c r="BF7165" s="141">
        <v>23027</v>
      </c>
      <c r="BG7165" s="142" t="s">
        <v>9928</v>
      </c>
      <c r="BH7165" s="141" t="s">
        <v>180</v>
      </c>
      <c r="BI7165" s="141" t="s">
        <v>1269</v>
      </c>
      <c r="BJ7165" s="141" t="s">
        <v>9902</v>
      </c>
      <c r="BK7165" s="141" t="s">
        <v>9903</v>
      </c>
      <c r="BL7165" s="141"/>
      <c r="BM7165" s="141">
        <v>46.885069999999999</v>
      </c>
      <c r="BN7165" s="141">
        <v>-71.283600000000007</v>
      </c>
      <c r="BO7165" s="141">
        <v>1973</v>
      </c>
      <c r="BP7165" s="143" t="s">
        <v>24496</v>
      </c>
      <c r="BQ7165" s="143" t="s">
        <v>17560</v>
      </c>
    </row>
    <row r="7166" spans="15:69" x14ac:dyDescent="0.25">
      <c r="O7166" s="225" t="str">
        <f t="shared" si="1322"/>
        <v/>
      </c>
      <c r="BF7166" s="141">
        <v>23027</v>
      </c>
      <c r="BG7166" s="142" t="s">
        <v>9931</v>
      </c>
      <c r="BH7166" s="141" t="s">
        <v>180</v>
      </c>
      <c r="BI7166" s="141" t="s">
        <v>1269</v>
      </c>
      <c r="BJ7166" s="141" t="s">
        <v>9905</v>
      </c>
      <c r="BK7166" s="141" t="s">
        <v>9906</v>
      </c>
      <c r="BL7166" s="141"/>
      <c r="BM7166" s="141">
        <v>46.874969999999998</v>
      </c>
      <c r="BN7166" s="141">
        <v>-71.283559999999994</v>
      </c>
      <c r="BO7166" s="141">
        <v>1960</v>
      </c>
      <c r="BP7166" s="143" t="s">
        <v>24496</v>
      </c>
      <c r="BQ7166" s="143" t="s">
        <v>17560</v>
      </c>
    </row>
    <row r="7167" spans="15:69" x14ac:dyDescent="0.25">
      <c r="O7167" s="225" t="str">
        <f t="shared" si="1322"/>
        <v/>
      </c>
      <c r="BF7167" s="141">
        <v>23027</v>
      </c>
      <c r="BG7167" s="142" t="s">
        <v>9934</v>
      </c>
      <c r="BH7167" s="141" t="s">
        <v>180</v>
      </c>
      <c r="BI7167" s="141" t="s">
        <v>1269</v>
      </c>
      <c r="BJ7167" s="141" t="s">
        <v>9908</v>
      </c>
      <c r="BK7167" s="141" t="s">
        <v>9909</v>
      </c>
      <c r="BL7167" s="141"/>
      <c r="BM7167" s="141">
        <v>46.856929999999998</v>
      </c>
      <c r="BN7167" s="141">
        <v>-71.280469999999994</v>
      </c>
      <c r="BO7167" s="141">
        <v>1964</v>
      </c>
      <c r="BP7167" s="143" t="s">
        <v>24496</v>
      </c>
      <c r="BQ7167" s="143" t="s">
        <v>17560</v>
      </c>
    </row>
    <row r="7168" spans="15:69" x14ac:dyDescent="0.25">
      <c r="O7168" s="225" t="str">
        <f t="shared" si="1322"/>
        <v/>
      </c>
      <c r="BF7168" s="141">
        <v>23027</v>
      </c>
      <c r="BG7168" s="142" t="s">
        <v>9936</v>
      </c>
      <c r="BH7168" s="141" t="s">
        <v>180</v>
      </c>
      <c r="BI7168" s="141" t="s">
        <v>1269</v>
      </c>
      <c r="BJ7168" s="141" t="s">
        <v>9911</v>
      </c>
      <c r="BK7168" s="141" t="s">
        <v>9912</v>
      </c>
      <c r="BL7168" s="141"/>
      <c r="BM7168" s="141">
        <v>46.85098</v>
      </c>
      <c r="BN7168" s="141">
        <v>-71.251819999999995</v>
      </c>
      <c r="BO7168" s="141">
        <v>1978</v>
      </c>
      <c r="BP7168" s="143" t="s">
        <v>24496</v>
      </c>
      <c r="BQ7168" s="143" t="s">
        <v>17560</v>
      </c>
    </row>
    <row r="7169" spans="15:69" x14ac:dyDescent="0.25">
      <c r="O7169" s="225" t="str">
        <f t="shared" si="1322"/>
        <v/>
      </c>
      <c r="BF7169" s="141">
        <v>23027</v>
      </c>
      <c r="BG7169" s="142" t="s">
        <v>9939</v>
      </c>
      <c r="BH7169" s="141" t="s">
        <v>180</v>
      </c>
      <c r="BI7169" s="141" t="s">
        <v>1269</v>
      </c>
      <c r="BJ7169" s="141" t="s">
        <v>9914</v>
      </c>
      <c r="BK7169" s="141" t="s">
        <v>9915</v>
      </c>
      <c r="BL7169" s="141"/>
      <c r="BM7169" s="141">
        <v>46.857550000000003</v>
      </c>
      <c r="BN7169" s="141">
        <v>-71.250200000000007</v>
      </c>
      <c r="BO7169" s="141">
        <v>2010</v>
      </c>
      <c r="BP7169" s="143" t="s">
        <v>24496</v>
      </c>
      <c r="BQ7169" s="143" t="s">
        <v>17560</v>
      </c>
    </row>
    <row r="7170" spans="15:69" x14ac:dyDescent="0.25">
      <c r="O7170" s="225" t="str">
        <f t="shared" si="1322"/>
        <v/>
      </c>
      <c r="BF7170" s="141">
        <v>23027</v>
      </c>
      <c r="BG7170" s="142" t="s">
        <v>9942</v>
      </c>
      <c r="BH7170" s="141" t="s">
        <v>180</v>
      </c>
      <c r="BI7170" s="141" t="s">
        <v>1269</v>
      </c>
      <c r="BJ7170" s="141" t="s">
        <v>9917</v>
      </c>
      <c r="BK7170" s="141" t="s">
        <v>9918</v>
      </c>
      <c r="BL7170" s="141"/>
      <c r="BM7170" s="141">
        <v>46.859169999999999</v>
      </c>
      <c r="BN7170" s="141">
        <v>-71.256379999999993</v>
      </c>
      <c r="BO7170" s="141">
        <v>1959</v>
      </c>
      <c r="BP7170" s="143" t="s">
        <v>24496</v>
      </c>
      <c r="BQ7170" s="143" t="s">
        <v>17560</v>
      </c>
    </row>
    <row r="7171" spans="15:69" x14ac:dyDescent="0.25">
      <c r="O7171" s="225" t="str">
        <f t="shared" si="1322"/>
        <v/>
      </c>
      <c r="BF7171" s="141">
        <v>23027</v>
      </c>
      <c r="BG7171" s="142" t="s">
        <v>9944</v>
      </c>
      <c r="BH7171" s="141" t="s">
        <v>180</v>
      </c>
      <c r="BI7171" s="141" t="s">
        <v>1269</v>
      </c>
      <c r="BJ7171" s="141" t="s">
        <v>9920</v>
      </c>
      <c r="BK7171" s="141" t="s">
        <v>9921</v>
      </c>
      <c r="BL7171" s="141"/>
      <c r="BM7171" s="141">
        <v>46.85792</v>
      </c>
      <c r="BN7171" s="141">
        <v>-71.333169999999996</v>
      </c>
      <c r="BO7171" s="141">
        <v>2012</v>
      </c>
      <c r="BP7171" s="143" t="s">
        <v>24496</v>
      </c>
      <c r="BQ7171" s="143" t="s">
        <v>17560</v>
      </c>
    </row>
    <row r="7172" spans="15:69" x14ac:dyDescent="0.25">
      <c r="O7172" s="225" t="str">
        <f t="shared" si="1322"/>
        <v/>
      </c>
      <c r="BF7172" s="141">
        <v>23027</v>
      </c>
      <c r="BG7172" s="142" t="s">
        <v>9947</v>
      </c>
      <c r="BH7172" s="141" t="s">
        <v>180</v>
      </c>
      <c r="BI7172" s="141" t="s">
        <v>1269</v>
      </c>
      <c r="BJ7172" s="141" t="s">
        <v>9923</v>
      </c>
      <c r="BK7172" s="141" t="s">
        <v>9924</v>
      </c>
      <c r="BL7172" s="141"/>
      <c r="BM7172" s="141">
        <v>46.850740000000002</v>
      </c>
      <c r="BN7172" s="141">
        <v>-71.330169999999995</v>
      </c>
      <c r="BO7172" s="141">
        <v>1963</v>
      </c>
      <c r="BP7172" s="143" t="s">
        <v>24496</v>
      </c>
      <c r="BQ7172" s="143" t="s">
        <v>17560</v>
      </c>
    </row>
    <row r="7173" spans="15:69" x14ac:dyDescent="0.25">
      <c r="O7173" s="225" t="str">
        <f t="shared" si="1322"/>
        <v/>
      </c>
      <c r="BF7173" s="141">
        <v>23027</v>
      </c>
      <c r="BG7173" s="142" t="s">
        <v>9950</v>
      </c>
      <c r="BH7173" s="141" t="s">
        <v>180</v>
      </c>
      <c r="BI7173" s="141" t="s">
        <v>1269</v>
      </c>
      <c r="BJ7173" s="141" t="s">
        <v>9926</v>
      </c>
      <c r="BK7173" s="141" t="s">
        <v>9927</v>
      </c>
      <c r="BL7173" s="141"/>
      <c r="BM7173" s="141">
        <v>46.85107</v>
      </c>
      <c r="BN7173" s="141">
        <v>-71.329269999999994</v>
      </c>
      <c r="BO7173" s="141">
        <v>1963</v>
      </c>
      <c r="BP7173" s="143" t="s">
        <v>24496</v>
      </c>
      <c r="BQ7173" s="143" t="s">
        <v>17560</v>
      </c>
    </row>
    <row r="7174" spans="15:69" x14ac:dyDescent="0.25">
      <c r="O7174" s="225" t="str">
        <f t="shared" si="1322"/>
        <v/>
      </c>
      <c r="BF7174" s="141">
        <v>23027</v>
      </c>
      <c r="BG7174" s="142" t="s">
        <v>9953</v>
      </c>
      <c r="BH7174" s="141" t="s">
        <v>180</v>
      </c>
      <c r="BI7174" s="141" t="s">
        <v>1269</v>
      </c>
      <c r="BJ7174" s="141" t="s">
        <v>9929</v>
      </c>
      <c r="BK7174" s="141" t="s">
        <v>9930</v>
      </c>
      <c r="BL7174" s="141"/>
      <c r="BM7174" s="141">
        <v>46.85745</v>
      </c>
      <c r="BN7174" s="141">
        <v>-71.324849999999998</v>
      </c>
      <c r="BO7174" s="141">
        <v>2013</v>
      </c>
      <c r="BP7174" s="143" t="s">
        <v>24496</v>
      </c>
      <c r="BQ7174" s="143" t="s">
        <v>17560</v>
      </c>
    </row>
    <row r="7175" spans="15:69" x14ac:dyDescent="0.25">
      <c r="O7175" s="225" t="str">
        <f t="shared" si="1322"/>
        <v/>
      </c>
      <c r="BF7175" s="141">
        <v>23027</v>
      </c>
      <c r="BG7175" s="142" t="s">
        <v>9956</v>
      </c>
      <c r="BH7175" s="141" t="s">
        <v>180</v>
      </c>
      <c r="BI7175" s="141" t="s">
        <v>1269</v>
      </c>
      <c r="BJ7175" s="141" t="s">
        <v>9932</v>
      </c>
      <c r="BK7175" s="141" t="s">
        <v>9933</v>
      </c>
      <c r="BL7175" s="141"/>
      <c r="BM7175" s="141">
        <v>46.831620000000001</v>
      </c>
      <c r="BN7175" s="141">
        <v>-71.210499999999996</v>
      </c>
      <c r="BO7175" s="141">
        <v>1988</v>
      </c>
      <c r="BP7175" s="143" t="s">
        <v>24496</v>
      </c>
      <c r="BQ7175" s="143" t="s">
        <v>17560</v>
      </c>
    </row>
    <row r="7176" spans="15:69" x14ac:dyDescent="0.25">
      <c r="O7176" s="225" t="str">
        <f t="shared" si="1322"/>
        <v/>
      </c>
      <c r="BF7176" s="141">
        <v>23027</v>
      </c>
      <c r="BG7176" s="142" t="s">
        <v>9959</v>
      </c>
      <c r="BH7176" s="141" t="s">
        <v>180</v>
      </c>
      <c r="BI7176" s="141" t="s">
        <v>1269</v>
      </c>
      <c r="BJ7176" s="141" t="s">
        <v>8882</v>
      </c>
      <c r="BK7176" s="141" t="s">
        <v>9935</v>
      </c>
      <c r="BL7176" s="141"/>
      <c r="BM7176" s="141">
        <v>46.840240000000001</v>
      </c>
      <c r="BN7176" s="141">
        <v>-71.212999999999994</v>
      </c>
      <c r="BO7176" s="141">
        <v>1970</v>
      </c>
      <c r="BP7176" s="143" t="s">
        <v>24496</v>
      </c>
      <c r="BQ7176" s="143" t="s">
        <v>17560</v>
      </c>
    </row>
    <row r="7177" spans="15:69" x14ac:dyDescent="0.25">
      <c r="O7177" s="225" t="str">
        <f t="shared" si="1322"/>
        <v/>
      </c>
      <c r="BF7177" s="141">
        <v>23027</v>
      </c>
      <c r="BG7177" s="142" t="s">
        <v>9962</v>
      </c>
      <c r="BH7177" s="141" t="s">
        <v>180</v>
      </c>
      <c r="BI7177" s="141" t="s">
        <v>1269</v>
      </c>
      <c r="BJ7177" s="141" t="s">
        <v>9937</v>
      </c>
      <c r="BK7177" s="141" t="s">
        <v>9938</v>
      </c>
      <c r="BL7177" s="141"/>
      <c r="BM7177" s="141">
        <v>46.824440000000003</v>
      </c>
      <c r="BN7177" s="141">
        <v>-71.232489999999999</v>
      </c>
      <c r="BO7177" s="141">
        <v>2009</v>
      </c>
      <c r="BP7177" s="143" t="s">
        <v>24496</v>
      </c>
      <c r="BQ7177" s="143" t="s">
        <v>17560</v>
      </c>
    </row>
    <row r="7178" spans="15:69" x14ac:dyDescent="0.25">
      <c r="O7178" s="225" t="str">
        <f t="shared" si="1322"/>
        <v/>
      </c>
      <c r="BF7178" s="141">
        <v>23027</v>
      </c>
      <c r="BG7178" s="142" t="s">
        <v>9965</v>
      </c>
      <c r="BH7178" s="141" t="s">
        <v>180</v>
      </c>
      <c r="BI7178" s="141" t="s">
        <v>1269</v>
      </c>
      <c r="BJ7178" s="141" t="s">
        <v>9940</v>
      </c>
      <c r="BK7178" s="141" t="s">
        <v>9941</v>
      </c>
      <c r="BL7178" s="141"/>
      <c r="BM7178" s="141">
        <v>46.825760000000002</v>
      </c>
      <c r="BN7178" s="141">
        <v>-71.240369999999999</v>
      </c>
      <c r="BO7178" s="141">
        <v>2009</v>
      </c>
      <c r="BP7178" s="143" t="s">
        <v>24496</v>
      </c>
      <c r="BQ7178" s="143" t="s">
        <v>17560</v>
      </c>
    </row>
    <row r="7179" spans="15:69" x14ac:dyDescent="0.25">
      <c r="O7179" s="225" t="str">
        <f t="shared" si="1322"/>
        <v/>
      </c>
      <c r="BF7179" s="141">
        <v>23027</v>
      </c>
      <c r="BG7179" s="142" t="s">
        <v>9968</v>
      </c>
      <c r="BH7179" s="141" t="s">
        <v>180</v>
      </c>
      <c r="BI7179" s="141" t="s">
        <v>1269</v>
      </c>
      <c r="BJ7179" s="141" t="s">
        <v>9742</v>
      </c>
      <c r="BK7179" s="141" t="s">
        <v>9943</v>
      </c>
      <c r="BL7179" s="141"/>
      <c r="BM7179" s="141">
        <v>46.827719999999999</v>
      </c>
      <c r="BN7179" s="141">
        <v>-71.241140000000001</v>
      </c>
      <c r="BO7179" s="141">
        <v>2009</v>
      </c>
      <c r="BP7179" s="143" t="s">
        <v>24496</v>
      </c>
      <c r="BQ7179" s="143" t="s">
        <v>17560</v>
      </c>
    </row>
    <row r="7180" spans="15:69" x14ac:dyDescent="0.25">
      <c r="O7180" s="225" t="str">
        <f t="shared" si="1322"/>
        <v/>
      </c>
      <c r="BF7180" s="141">
        <v>23027</v>
      </c>
      <c r="BG7180" s="142" t="s">
        <v>9971</v>
      </c>
      <c r="BH7180" s="141" t="s">
        <v>180</v>
      </c>
      <c r="BI7180" s="141" t="s">
        <v>1269</v>
      </c>
      <c r="BJ7180" s="141" t="s">
        <v>9945</v>
      </c>
      <c r="BK7180" s="141" t="s">
        <v>9946</v>
      </c>
      <c r="BL7180" s="141"/>
      <c r="BM7180" s="141">
        <v>46.82076</v>
      </c>
      <c r="BN7180" s="141">
        <v>-71.214979999999997</v>
      </c>
      <c r="BO7180" s="141">
        <v>1985</v>
      </c>
      <c r="BP7180" s="143" t="s">
        <v>24496</v>
      </c>
      <c r="BQ7180" s="143" t="s">
        <v>17560</v>
      </c>
    </row>
    <row r="7181" spans="15:69" x14ac:dyDescent="0.25">
      <c r="O7181" s="225" t="str">
        <f t="shared" si="1322"/>
        <v/>
      </c>
      <c r="BF7181" s="141">
        <v>23027</v>
      </c>
      <c r="BG7181" s="142" t="s">
        <v>9974</v>
      </c>
      <c r="BH7181" s="141" t="s">
        <v>180</v>
      </c>
      <c r="BI7181" s="141" t="s">
        <v>1269</v>
      </c>
      <c r="BJ7181" s="141" t="s">
        <v>9948</v>
      </c>
      <c r="BK7181" s="141" t="s">
        <v>9949</v>
      </c>
      <c r="BL7181" s="141"/>
      <c r="BM7181" s="141">
        <v>46.814920000000001</v>
      </c>
      <c r="BN7181" s="141">
        <v>-71.215739999999997</v>
      </c>
      <c r="BO7181" s="141">
        <v>1929</v>
      </c>
      <c r="BP7181" s="143" t="s">
        <v>24496</v>
      </c>
      <c r="BQ7181" s="143" t="s">
        <v>17560</v>
      </c>
    </row>
    <row r="7182" spans="15:69" x14ac:dyDescent="0.25">
      <c r="O7182" s="225" t="str">
        <f t="shared" ref="O7182:O7245" si="1323">IF(OR(B7182="",C7182="",G7182="",H7182="",I7182="",AND(J7182="",BW7182=FALSE),AND(K7182="",BX7182=FALSE),AND(L7182="",BY7182=FALSE),AND(M7182="",BZ7182=FALSE)),"",(IF(AND(100&gt;=CG7182,CG7182&gt;80),"A",IF(AND(80&gt;=CG7182,CG7182&gt;60),"B",IF(AND(60&gt;=CG7182,CG7182&gt;40),"C",IF(AND(40&gt;=CG7182,CG7182&gt;20),"D","E"))))))</f>
        <v/>
      </c>
      <c r="BF7182" s="141">
        <v>23027</v>
      </c>
      <c r="BG7182" s="142" t="s">
        <v>9976</v>
      </c>
      <c r="BH7182" s="141" t="s">
        <v>180</v>
      </c>
      <c r="BI7182" s="141" t="s">
        <v>1269</v>
      </c>
      <c r="BJ7182" s="141" t="s">
        <v>9951</v>
      </c>
      <c r="BK7182" s="141" t="s">
        <v>9952</v>
      </c>
      <c r="BL7182" s="141"/>
      <c r="BM7182" s="141">
        <v>46.815750000000001</v>
      </c>
      <c r="BN7182" s="141">
        <v>-71.211879999999994</v>
      </c>
      <c r="BO7182" s="141">
        <v>1956</v>
      </c>
      <c r="BP7182" s="143" t="s">
        <v>24496</v>
      </c>
      <c r="BQ7182" s="143" t="s">
        <v>17560</v>
      </c>
    </row>
    <row r="7183" spans="15:69" x14ac:dyDescent="0.25">
      <c r="O7183" s="225" t="str">
        <f t="shared" si="1323"/>
        <v/>
      </c>
      <c r="BF7183" s="141">
        <v>23027</v>
      </c>
      <c r="BG7183" s="142" t="s">
        <v>9979</v>
      </c>
      <c r="BH7183" s="141" t="s">
        <v>180</v>
      </c>
      <c r="BI7183" s="141" t="s">
        <v>1269</v>
      </c>
      <c r="BJ7183" s="141" t="s">
        <v>9954</v>
      </c>
      <c r="BK7183" s="141" t="s">
        <v>9955</v>
      </c>
      <c r="BL7183" s="141"/>
      <c r="BM7183" s="141">
        <v>46.811729999999997</v>
      </c>
      <c r="BN7183" s="141">
        <v>-71.250919999999994</v>
      </c>
      <c r="BO7183" s="141">
        <v>2009</v>
      </c>
      <c r="BP7183" s="143" t="s">
        <v>24496</v>
      </c>
      <c r="BQ7183" s="143" t="s">
        <v>17560</v>
      </c>
    </row>
    <row r="7184" spans="15:69" x14ac:dyDescent="0.25">
      <c r="O7184" s="225" t="str">
        <f t="shared" si="1323"/>
        <v/>
      </c>
      <c r="BF7184" s="141">
        <v>23027</v>
      </c>
      <c r="BG7184" s="142" t="s">
        <v>9982</v>
      </c>
      <c r="BH7184" s="141" t="s">
        <v>180</v>
      </c>
      <c r="BI7184" s="141" t="s">
        <v>1269</v>
      </c>
      <c r="BJ7184" s="141" t="s">
        <v>9957</v>
      </c>
      <c r="BK7184" s="141" t="s">
        <v>9958</v>
      </c>
      <c r="BL7184" s="141"/>
      <c r="BM7184" s="141">
        <v>46.816560000000003</v>
      </c>
      <c r="BN7184" s="141">
        <v>-71.21002</v>
      </c>
      <c r="BO7184" s="141">
        <v>1998</v>
      </c>
      <c r="BP7184" s="143" t="s">
        <v>24496</v>
      </c>
      <c r="BQ7184" s="143" t="s">
        <v>17560</v>
      </c>
    </row>
    <row r="7185" spans="15:69" x14ac:dyDescent="0.25">
      <c r="O7185" s="225" t="str">
        <f t="shared" si="1323"/>
        <v/>
      </c>
      <c r="BF7185" s="141">
        <v>23027</v>
      </c>
      <c r="BG7185" s="142" t="s">
        <v>9985</v>
      </c>
      <c r="BH7185" s="141" t="s">
        <v>180</v>
      </c>
      <c r="BI7185" s="141" t="s">
        <v>1269</v>
      </c>
      <c r="BJ7185" s="141" t="s">
        <v>9960</v>
      </c>
      <c r="BK7185" s="141" t="s">
        <v>9961</v>
      </c>
      <c r="BL7185" s="141"/>
      <c r="BM7185" s="141">
        <v>46.816290000000002</v>
      </c>
      <c r="BN7185" s="141">
        <v>-71.207459999999998</v>
      </c>
      <c r="BO7185" s="141">
        <v>1900</v>
      </c>
      <c r="BP7185" s="143" t="s">
        <v>24496</v>
      </c>
      <c r="BQ7185" s="143" t="s">
        <v>17560</v>
      </c>
    </row>
    <row r="7186" spans="15:69" x14ac:dyDescent="0.25">
      <c r="O7186" s="225" t="str">
        <f t="shared" si="1323"/>
        <v/>
      </c>
      <c r="BF7186" s="141">
        <v>23027</v>
      </c>
      <c r="BG7186" s="142" t="s">
        <v>9988</v>
      </c>
      <c r="BH7186" s="141" t="s">
        <v>180</v>
      </c>
      <c r="BI7186" s="141" t="s">
        <v>1269</v>
      </c>
      <c r="BJ7186" s="141" t="s">
        <v>9963</v>
      </c>
      <c r="BK7186" s="141" t="s">
        <v>9964</v>
      </c>
      <c r="BL7186" s="141"/>
      <c r="BM7186" s="141">
        <v>46.813659999999999</v>
      </c>
      <c r="BN7186" s="141">
        <v>-71.205209999999994</v>
      </c>
      <c r="BO7186" s="141">
        <v>2002</v>
      </c>
      <c r="BP7186" s="143" t="s">
        <v>24496</v>
      </c>
      <c r="BQ7186" s="143" t="s">
        <v>17560</v>
      </c>
    </row>
    <row r="7187" spans="15:69" x14ac:dyDescent="0.25">
      <c r="O7187" s="225" t="str">
        <f t="shared" si="1323"/>
        <v/>
      </c>
      <c r="BF7187" s="141">
        <v>23027</v>
      </c>
      <c r="BG7187" s="142" t="s">
        <v>9991</v>
      </c>
      <c r="BH7187" s="141" t="s">
        <v>180</v>
      </c>
      <c r="BI7187" s="141" t="s">
        <v>1269</v>
      </c>
      <c r="BJ7187" s="141" t="s">
        <v>9966</v>
      </c>
      <c r="BK7187" s="141" t="s">
        <v>9967</v>
      </c>
      <c r="BL7187" s="141"/>
      <c r="BM7187" s="141">
        <v>46.813960000000002</v>
      </c>
      <c r="BN7187" s="141">
        <v>-71.202600000000004</v>
      </c>
      <c r="BO7187" s="141">
        <v>1984</v>
      </c>
      <c r="BP7187" s="143" t="s">
        <v>24496</v>
      </c>
      <c r="BQ7187" s="143" t="s">
        <v>17560</v>
      </c>
    </row>
    <row r="7188" spans="15:69" x14ac:dyDescent="0.25">
      <c r="O7188" s="225" t="str">
        <f t="shared" si="1323"/>
        <v/>
      </c>
      <c r="BF7188" s="141">
        <v>23027</v>
      </c>
      <c r="BG7188" s="142" t="s">
        <v>9994</v>
      </c>
      <c r="BH7188" s="141" t="s">
        <v>180</v>
      </c>
      <c r="BI7188" s="141" t="s">
        <v>1269</v>
      </c>
      <c r="BJ7188" s="141" t="s">
        <v>9969</v>
      </c>
      <c r="BK7188" s="141" t="s">
        <v>9970</v>
      </c>
      <c r="BL7188" s="141"/>
      <c r="BM7188" s="141">
        <v>46.816839999999999</v>
      </c>
      <c r="BN7188" s="141">
        <v>-71.20232</v>
      </c>
      <c r="BO7188" s="141">
        <v>1982</v>
      </c>
      <c r="BP7188" s="143" t="s">
        <v>24496</v>
      </c>
      <c r="BQ7188" s="143" t="s">
        <v>17560</v>
      </c>
    </row>
    <row r="7189" spans="15:69" x14ac:dyDescent="0.25">
      <c r="O7189" s="225" t="str">
        <f t="shared" si="1323"/>
        <v/>
      </c>
      <c r="BF7189" s="141">
        <v>23027</v>
      </c>
      <c r="BG7189" s="142" t="s">
        <v>9997</v>
      </c>
      <c r="BH7189" s="141" t="s">
        <v>180</v>
      </c>
      <c r="BI7189" s="141" t="s">
        <v>1269</v>
      </c>
      <c r="BJ7189" s="141" t="s">
        <v>9972</v>
      </c>
      <c r="BK7189" s="141" t="s">
        <v>9973</v>
      </c>
      <c r="BL7189" s="141"/>
      <c r="BM7189" s="141">
        <v>46.815640000000002</v>
      </c>
      <c r="BN7189" s="141">
        <v>-71.228949999999998</v>
      </c>
      <c r="BO7189" s="141">
        <v>2006</v>
      </c>
      <c r="BP7189" s="143" t="s">
        <v>24496</v>
      </c>
      <c r="BQ7189" s="143" t="s">
        <v>17560</v>
      </c>
    </row>
    <row r="7190" spans="15:69" x14ac:dyDescent="0.25">
      <c r="O7190" s="225" t="str">
        <f t="shared" si="1323"/>
        <v/>
      </c>
      <c r="BF7190" s="141">
        <v>23027</v>
      </c>
      <c r="BG7190" s="142" t="s">
        <v>10000</v>
      </c>
      <c r="BH7190" s="141" t="s">
        <v>180</v>
      </c>
      <c r="BI7190" s="141" t="s">
        <v>1269</v>
      </c>
      <c r="BJ7190" s="141" t="s">
        <v>6988</v>
      </c>
      <c r="BK7190" s="141" t="s">
        <v>9975</v>
      </c>
      <c r="BL7190" s="141"/>
      <c r="BM7190" s="141">
        <v>46.815190000000001</v>
      </c>
      <c r="BN7190" s="141">
        <v>-71.230729999999994</v>
      </c>
      <c r="BO7190" s="141">
        <v>2006</v>
      </c>
      <c r="BP7190" s="143" t="s">
        <v>24496</v>
      </c>
      <c r="BQ7190" s="143" t="s">
        <v>17560</v>
      </c>
    </row>
    <row r="7191" spans="15:69" x14ac:dyDescent="0.25">
      <c r="O7191" s="225" t="str">
        <f t="shared" si="1323"/>
        <v/>
      </c>
      <c r="BF7191" s="141">
        <v>23027</v>
      </c>
      <c r="BG7191" s="142" t="s">
        <v>10003</v>
      </c>
      <c r="BH7191" s="141" t="s">
        <v>180</v>
      </c>
      <c r="BI7191" s="141" t="s">
        <v>1269</v>
      </c>
      <c r="BJ7191" s="141" t="s">
        <v>9977</v>
      </c>
      <c r="BK7191" s="141" t="s">
        <v>9978</v>
      </c>
      <c r="BL7191" s="141"/>
      <c r="BM7191" s="141">
        <v>46.814909999999998</v>
      </c>
      <c r="BN7191" s="141">
        <v>-71.231449999999995</v>
      </c>
      <c r="BO7191" s="141">
        <v>2006</v>
      </c>
      <c r="BP7191" s="143" t="s">
        <v>24496</v>
      </c>
      <c r="BQ7191" s="143" t="s">
        <v>17560</v>
      </c>
    </row>
    <row r="7192" spans="15:69" x14ac:dyDescent="0.25">
      <c r="O7192" s="225" t="str">
        <f t="shared" si="1323"/>
        <v/>
      </c>
      <c r="BF7192" s="141">
        <v>23027</v>
      </c>
      <c r="BG7192" s="142" t="s">
        <v>10006</v>
      </c>
      <c r="BH7192" s="141" t="s">
        <v>180</v>
      </c>
      <c r="BI7192" s="141" t="s">
        <v>1269</v>
      </c>
      <c r="BJ7192" s="141" t="s">
        <v>9980</v>
      </c>
      <c r="BK7192" s="141" t="s">
        <v>9981</v>
      </c>
      <c r="BL7192" s="141"/>
      <c r="BM7192" s="141">
        <v>46.814929999999997</v>
      </c>
      <c r="BN7192" s="141">
        <v>-71.235439999999997</v>
      </c>
      <c r="BO7192" s="141">
        <v>2006</v>
      </c>
      <c r="BP7192" s="143" t="s">
        <v>24496</v>
      </c>
      <c r="BQ7192" s="143" t="s">
        <v>17560</v>
      </c>
    </row>
    <row r="7193" spans="15:69" x14ac:dyDescent="0.25">
      <c r="O7193" s="225" t="str">
        <f t="shared" si="1323"/>
        <v/>
      </c>
      <c r="BF7193" s="141">
        <v>23027</v>
      </c>
      <c r="BG7193" s="142" t="s">
        <v>10009</v>
      </c>
      <c r="BH7193" s="141" t="s">
        <v>180</v>
      </c>
      <c r="BI7193" s="141" t="s">
        <v>1269</v>
      </c>
      <c r="BJ7193" s="141" t="s">
        <v>9983</v>
      </c>
      <c r="BK7193" s="141" t="s">
        <v>9984</v>
      </c>
      <c r="BL7193" s="141"/>
      <c r="BM7193" s="141">
        <v>46.81485</v>
      </c>
      <c r="BN7193" s="141">
        <v>-71.238659999999996</v>
      </c>
      <c r="BO7193" s="141">
        <v>2006</v>
      </c>
      <c r="BP7193" s="143" t="s">
        <v>24496</v>
      </c>
      <c r="BQ7193" s="143" t="s">
        <v>17560</v>
      </c>
    </row>
    <row r="7194" spans="15:69" x14ac:dyDescent="0.25">
      <c r="O7194" s="225" t="str">
        <f t="shared" si="1323"/>
        <v/>
      </c>
      <c r="BF7194" s="141">
        <v>23027</v>
      </c>
      <c r="BG7194" s="142" t="s">
        <v>10011</v>
      </c>
      <c r="BH7194" s="141" t="s">
        <v>180</v>
      </c>
      <c r="BI7194" s="141" t="s">
        <v>1269</v>
      </c>
      <c r="BJ7194" s="141" t="s">
        <v>9986</v>
      </c>
      <c r="BK7194" s="141" t="s">
        <v>9987</v>
      </c>
      <c r="BL7194" s="141"/>
      <c r="BM7194" s="141">
        <v>46.814619999999998</v>
      </c>
      <c r="BN7194" s="141">
        <v>-71.242620000000002</v>
      </c>
      <c r="BO7194" s="141">
        <v>2006</v>
      </c>
      <c r="BP7194" s="143" t="s">
        <v>24496</v>
      </c>
      <c r="BQ7194" s="143" t="s">
        <v>17560</v>
      </c>
    </row>
    <row r="7195" spans="15:69" x14ac:dyDescent="0.25">
      <c r="O7195" s="225" t="str">
        <f t="shared" si="1323"/>
        <v/>
      </c>
      <c r="BF7195" s="141">
        <v>23027</v>
      </c>
      <c r="BG7195" s="142" t="s">
        <v>10014</v>
      </c>
      <c r="BH7195" s="141" t="s">
        <v>180</v>
      </c>
      <c r="BI7195" s="141" t="s">
        <v>1269</v>
      </c>
      <c r="BJ7195" s="141" t="s">
        <v>9989</v>
      </c>
      <c r="BK7195" s="141" t="s">
        <v>9990</v>
      </c>
      <c r="BL7195" s="141"/>
      <c r="BM7195" s="141">
        <v>46.814010000000003</v>
      </c>
      <c r="BN7195" s="141">
        <v>-71.24512</v>
      </c>
      <c r="BO7195" s="141">
        <v>2007</v>
      </c>
      <c r="BP7195" s="143" t="s">
        <v>24496</v>
      </c>
      <c r="BQ7195" s="143" t="s">
        <v>17560</v>
      </c>
    </row>
    <row r="7196" spans="15:69" x14ac:dyDescent="0.25">
      <c r="O7196" s="225" t="str">
        <f t="shared" si="1323"/>
        <v/>
      </c>
      <c r="BF7196" s="141">
        <v>23027</v>
      </c>
      <c r="BG7196" s="142" t="s">
        <v>10017</v>
      </c>
      <c r="BH7196" s="141" t="s">
        <v>180</v>
      </c>
      <c r="BI7196" s="141" t="s">
        <v>1269</v>
      </c>
      <c r="BJ7196" s="141" t="s">
        <v>9992</v>
      </c>
      <c r="BK7196" s="141" t="s">
        <v>9993</v>
      </c>
      <c r="BL7196" s="141"/>
      <c r="BM7196" s="141">
        <v>46.81223</v>
      </c>
      <c r="BN7196" s="141">
        <v>-71.250159999999994</v>
      </c>
      <c r="BO7196" s="141">
        <v>2009</v>
      </c>
      <c r="BP7196" s="143" t="s">
        <v>24496</v>
      </c>
      <c r="BQ7196" s="143" t="s">
        <v>17560</v>
      </c>
    </row>
    <row r="7197" spans="15:69" x14ac:dyDescent="0.25">
      <c r="O7197" s="225" t="str">
        <f t="shared" si="1323"/>
        <v/>
      </c>
      <c r="BF7197" s="141">
        <v>23027</v>
      </c>
      <c r="BG7197" s="142" t="s">
        <v>10020</v>
      </c>
      <c r="BH7197" s="141" t="s">
        <v>180</v>
      </c>
      <c r="BI7197" s="141" t="s">
        <v>1269</v>
      </c>
      <c r="BJ7197" s="141" t="s">
        <v>9995</v>
      </c>
      <c r="BK7197" s="141" t="s">
        <v>9996</v>
      </c>
      <c r="BL7197" s="141"/>
      <c r="BM7197" s="141">
        <v>46.809930000000001</v>
      </c>
      <c r="BN7197" s="141">
        <v>-71.252179999999996</v>
      </c>
      <c r="BO7197" s="141">
        <v>2009</v>
      </c>
      <c r="BP7197" s="143" t="s">
        <v>24496</v>
      </c>
      <c r="BQ7197" s="143" t="s">
        <v>17560</v>
      </c>
    </row>
    <row r="7198" spans="15:69" x14ac:dyDescent="0.25">
      <c r="O7198" s="225" t="str">
        <f t="shared" si="1323"/>
        <v/>
      </c>
      <c r="BF7198" s="141">
        <v>23027</v>
      </c>
      <c r="BG7198" s="142" t="s">
        <v>10023</v>
      </c>
      <c r="BH7198" s="141" t="s">
        <v>180</v>
      </c>
      <c r="BI7198" s="141" t="s">
        <v>1269</v>
      </c>
      <c r="BJ7198" s="141" t="s">
        <v>9998</v>
      </c>
      <c r="BK7198" s="141" t="s">
        <v>9999</v>
      </c>
      <c r="BL7198" s="141"/>
      <c r="BM7198" s="141">
        <v>46.808390000000003</v>
      </c>
      <c r="BN7198" s="141">
        <v>-71.255009999999999</v>
      </c>
      <c r="BO7198" s="141">
        <v>2009</v>
      </c>
      <c r="BP7198" s="143" t="s">
        <v>24496</v>
      </c>
      <c r="BQ7198" s="143" t="s">
        <v>17560</v>
      </c>
    </row>
    <row r="7199" spans="15:69" x14ac:dyDescent="0.25">
      <c r="O7199" s="225" t="str">
        <f t="shared" si="1323"/>
        <v/>
      </c>
      <c r="BF7199" s="141">
        <v>23027</v>
      </c>
      <c r="BG7199" s="142" t="s">
        <v>10026</v>
      </c>
      <c r="BH7199" s="141" t="s">
        <v>180</v>
      </c>
      <c r="BI7199" s="141" t="s">
        <v>1269</v>
      </c>
      <c r="BJ7199" s="141" t="s">
        <v>10001</v>
      </c>
      <c r="BK7199" s="141" t="s">
        <v>10002</v>
      </c>
      <c r="BL7199" s="141"/>
      <c r="BM7199" s="141">
        <v>46.799599999999998</v>
      </c>
      <c r="BN7199" s="141">
        <v>-71.215639999999993</v>
      </c>
      <c r="BO7199" s="141">
        <v>1975</v>
      </c>
      <c r="BP7199" s="143" t="s">
        <v>24496</v>
      </c>
      <c r="BQ7199" s="143" t="s">
        <v>17560</v>
      </c>
    </row>
    <row r="7200" spans="15:69" x14ac:dyDescent="0.25">
      <c r="O7200" s="225" t="str">
        <f t="shared" si="1323"/>
        <v/>
      </c>
      <c r="BF7200" s="141">
        <v>23027</v>
      </c>
      <c r="BG7200" s="142" t="s">
        <v>10029</v>
      </c>
      <c r="BH7200" s="141" t="s">
        <v>180</v>
      </c>
      <c r="BI7200" s="141" t="s">
        <v>1269</v>
      </c>
      <c r="BJ7200" s="141" t="s">
        <v>10004</v>
      </c>
      <c r="BK7200" s="141" t="s">
        <v>10005</v>
      </c>
      <c r="BL7200" s="141"/>
      <c r="BM7200" s="141">
        <v>46.795319999999997</v>
      </c>
      <c r="BN7200" s="141">
        <v>-71.223179999999999</v>
      </c>
      <c r="BO7200" s="141">
        <v>1997</v>
      </c>
      <c r="BP7200" s="143" t="s">
        <v>24496</v>
      </c>
      <c r="BQ7200" s="143" t="s">
        <v>17560</v>
      </c>
    </row>
    <row r="7201" spans="15:69" x14ac:dyDescent="0.25">
      <c r="O7201" s="225" t="str">
        <f t="shared" si="1323"/>
        <v/>
      </c>
      <c r="BF7201" s="141">
        <v>23027</v>
      </c>
      <c r="BG7201" s="142" t="s">
        <v>10032</v>
      </c>
      <c r="BH7201" s="141" t="s">
        <v>180</v>
      </c>
      <c r="BI7201" s="141" t="s">
        <v>1269</v>
      </c>
      <c r="BJ7201" s="141" t="s">
        <v>10007</v>
      </c>
      <c r="BK7201" s="141" t="s">
        <v>10008</v>
      </c>
      <c r="BL7201" s="141"/>
      <c r="BM7201" s="141">
        <v>46.808790000000002</v>
      </c>
      <c r="BN7201" s="141">
        <v>-71.254450000000006</v>
      </c>
      <c r="BO7201" s="141">
        <v>1940</v>
      </c>
      <c r="BP7201" s="143" t="s">
        <v>24496</v>
      </c>
      <c r="BQ7201" s="143" t="s">
        <v>17560</v>
      </c>
    </row>
    <row r="7202" spans="15:69" x14ac:dyDescent="0.25">
      <c r="O7202" s="225" t="str">
        <f t="shared" si="1323"/>
        <v/>
      </c>
      <c r="BF7202" s="141">
        <v>23027</v>
      </c>
      <c r="BG7202" s="142" t="s">
        <v>10035</v>
      </c>
      <c r="BH7202" s="141" t="s">
        <v>180</v>
      </c>
      <c r="BI7202" s="141" t="s">
        <v>1269</v>
      </c>
      <c r="BJ7202" s="141" t="s">
        <v>26621</v>
      </c>
      <c r="BK7202" s="141" t="s">
        <v>10010</v>
      </c>
      <c r="BL7202" s="141"/>
      <c r="BM7202" s="141">
        <v>46.814869999999999</v>
      </c>
      <c r="BN7202" s="141">
        <v>-71.240049999999997</v>
      </c>
      <c r="BO7202" s="141">
        <v>2007</v>
      </c>
      <c r="BP7202" s="143" t="s">
        <v>24496</v>
      </c>
      <c r="BQ7202" s="143" t="s">
        <v>17560</v>
      </c>
    </row>
    <row r="7203" spans="15:69" x14ac:dyDescent="0.25">
      <c r="O7203" s="225" t="str">
        <f t="shared" si="1323"/>
        <v/>
      </c>
      <c r="BF7203" s="141">
        <v>23027</v>
      </c>
      <c r="BG7203" s="142" t="s">
        <v>10038</v>
      </c>
      <c r="BH7203" s="141" t="s">
        <v>180</v>
      </c>
      <c r="BI7203" s="141" t="s">
        <v>1269</v>
      </c>
      <c r="BJ7203" s="141" t="s">
        <v>10012</v>
      </c>
      <c r="BK7203" s="141" t="s">
        <v>10013</v>
      </c>
      <c r="BL7203" s="141"/>
      <c r="BM7203" s="141">
        <v>46.806069999999998</v>
      </c>
      <c r="BN7203" s="141">
        <v>-71.263469999999998</v>
      </c>
      <c r="BO7203" s="141">
        <v>1991</v>
      </c>
      <c r="BP7203" s="143" t="s">
        <v>24496</v>
      </c>
      <c r="BQ7203" s="143" t="s">
        <v>17560</v>
      </c>
    </row>
    <row r="7204" spans="15:69" x14ac:dyDescent="0.25">
      <c r="O7204" s="225" t="str">
        <f t="shared" si="1323"/>
        <v/>
      </c>
      <c r="BF7204" s="141">
        <v>23027</v>
      </c>
      <c r="BG7204" s="142" t="s">
        <v>10041</v>
      </c>
      <c r="BH7204" s="141" t="s">
        <v>180</v>
      </c>
      <c r="BI7204" s="141" t="s">
        <v>1269</v>
      </c>
      <c r="BJ7204" s="141" t="s">
        <v>10015</v>
      </c>
      <c r="BK7204" s="141" t="s">
        <v>10016</v>
      </c>
      <c r="BL7204" s="141"/>
      <c r="BM7204" s="141">
        <v>46.814169999999997</v>
      </c>
      <c r="BN7204" s="141">
        <v>-71.215860000000006</v>
      </c>
      <c r="BO7204" s="141">
        <v>1962</v>
      </c>
      <c r="BP7204" s="143" t="s">
        <v>24496</v>
      </c>
      <c r="BQ7204" s="143" t="s">
        <v>17560</v>
      </c>
    </row>
    <row r="7205" spans="15:69" x14ac:dyDescent="0.25">
      <c r="O7205" s="225" t="str">
        <f t="shared" si="1323"/>
        <v/>
      </c>
      <c r="BF7205" s="141">
        <v>23027</v>
      </c>
      <c r="BG7205" s="142" t="s">
        <v>10044</v>
      </c>
      <c r="BH7205" s="141" t="s">
        <v>180</v>
      </c>
      <c r="BI7205" s="141" t="s">
        <v>1269</v>
      </c>
      <c r="BJ7205" s="141" t="s">
        <v>10018</v>
      </c>
      <c r="BK7205" s="141" t="s">
        <v>10019</v>
      </c>
      <c r="BL7205" s="141"/>
      <c r="BM7205" s="141">
        <v>46.82273</v>
      </c>
      <c r="BN7205" s="141">
        <v>-71.255260000000007</v>
      </c>
      <c r="BO7205" s="141">
        <v>2004</v>
      </c>
      <c r="BP7205" s="143" t="s">
        <v>24496</v>
      </c>
      <c r="BQ7205" s="143" t="s">
        <v>17560</v>
      </c>
    </row>
    <row r="7206" spans="15:69" x14ac:dyDescent="0.25">
      <c r="O7206" s="225" t="str">
        <f t="shared" si="1323"/>
        <v/>
      </c>
      <c r="BF7206" s="141">
        <v>23027</v>
      </c>
      <c r="BG7206" s="142" t="s">
        <v>10047</v>
      </c>
      <c r="BH7206" s="141" t="s">
        <v>180</v>
      </c>
      <c r="BI7206" s="141" t="s">
        <v>1269</v>
      </c>
      <c r="BJ7206" s="141" t="s">
        <v>10021</v>
      </c>
      <c r="BK7206" s="141" t="s">
        <v>10022</v>
      </c>
      <c r="BL7206" s="141"/>
      <c r="BM7206" s="141">
        <v>46.835909999999998</v>
      </c>
      <c r="BN7206" s="141">
        <v>-71.243300000000005</v>
      </c>
      <c r="BO7206" s="141">
        <v>1947</v>
      </c>
      <c r="BP7206" s="143" t="s">
        <v>24496</v>
      </c>
      <c r="BQ7206" s="143" t="s">
        <v>17560</v>
      </c>
    </row>
    <row r="7207" spans="15:69" x14ac:dyDescent="0.25">
      <c r="O7207" s="225" t="str">
        <f t="shared" si="1323"/>
        <v/>
      </c>
      <c r="BF7207" s="141">
        <v>23027</v>
      </c>
      <c r="BG7207" s="142" t="s">
        <v>10049</v>
      </c>
      <c r="BH7207" s="141" t="s">
        <v>180</v>
      </c>
      <c r="BI7207" s="141" t="s">
        <v>1269</v>
      </c>
      <c r="BJ7207" s="141" t="s">
        <v>10024</v>
      </c>
      <c r="BK7207" s="141" t="s">
        <v>10025</v>
      </c>
      <c r="BL7207" s="141"/>
      <c r="BM7207" s="141">
        <v>46.833710000000004</v>
      </c>
      <c r="BN7207" s="141">
        <v>-71.23818</v>
      </c>
      <c r="BO7207" s="141">
        <v>2009</v>
      </c>
      <c r="BP7207" s="143" t="s">
        <v>24496</v>
      </c>
      <c r="BQ7207" s="143" t="s">
        <v>17560</v>
      </c>
    </row>
    <row r="7208" spans="15:69" x14ac:dyDescent="0.25">
      <c r="O7208" s="225" t="str">
        <f t="shared" si="1323"/>
        <v/>
      </c>
      <c r="BF7208" s="141">
        <v>23027</v>
      </c>
      <c r="BG7208" s="142" t="s">
        <v>10051</v>
      </c>
      <c r="BH7208" s="141" t="s">
        <v>180</v>
      </c>
      <c r="BI7208" s="141" t="s">
        <v>1269</v>
      </c>
      <c r="BJ7208" s="141" t="s">
        <v>10027</v>
      </c>
      <c r="BK7208" s="141" t="s">
        <v>10028</v>
      </c>
      <c r="BL7208" s="141"/>
      <c r="BM7208" s="141">
        <v>46.835059999999999</v>
      </c>
      <c r="BN7208" s="141">
        <v>-71.235050000000001</v>
      </c>
      <c r="BO7208" s="141">
        <v>2009</v>
      </c>
      <c r="BP7208" s="143" t="s">
        <v>24496</v>
      </c>
      <c r="BQ7208" s="143" t="s">
        <v>17560</v>
      </c>
    </row>
    <row r="7209" spans="15:69" x14ac:dyDescent="0.25">
      <c r="O7209" s="225" t="str">
        <f t="shared" si="1323"/>
        <v/>
      </c>
      <c r="BF7209" s="141">
        <v>23027</v>
      </c>
      <c r="BG7209" s="142" t="s">
        <v>10054</v>
      </c>
      <c r="BH7209" s="141" t="s">
        <v>180</v>
      </c>
      <c r="BI7209" s="141" t="s">
        <v>1269</v>
      </c>
      <c r="BJ7209" s="141" t="s">
        <v>10030</v>
      </c>
      <c r="BK7209" s="141" t="s">
        <v>10031</v>
      </c>
      <c r="BL7209" s="141"/>
      <c r="BM7209" s="141">
        <v>46.827889999999996</v>
      </c>
      <c r="BN7209" s="141">
        <v>-71.242069999999998</v>
      </c>
      <c r="BO7209" s="141">
        <v>1967</v>
      </c>
      <c r="BP7209" s="143" t="s">
        <v>24496</v>
      </c>
      <c r="BQ7209" s="143" t="s">
        <v>17560</v>
      </c>
    </row>
    <row r="7210" spans="15:69" x14ac:dyDescent="0.25">
      <c r="O7210" s="225" t="str">
        <f t="shared" si="1323"/>
        <v/>
      </c>
      <c r="BF7210" s="141">
        <v>23027</v>
      </c>
      <c r="BG7210" s="142" t="s">
        <v>10057</v>
      </c>
      <c r="BH7210" s="141" t="s">
        <v>180</v>
      </c>
      <c r="BI7210" s="141" t="s">
        <v>1269</v>
      </c>
      <c r="BJ7210" s="141" t="s">
        <v>10033</v>
      </c>
      <c r="BK7210" s="141" t="s">
        <v>10034</v>
      </c>
      <c r="BL7210" s="141"/>
      <c r="BM7210" s="141">
        <v>46.832070000000002</v>
      </c>
      <c r="BN7210" s="141">
        <v>-71.245440000000002</v>
      </c>
      <c r="BO7210" s="141">
        <v>2007</v>
      </c>
      <c r="BP7210" s="143" t="s">
        <v>24496</v>
      </c>
      <c r="BQ7210" s="143" t="s">
        <v>17560</v>
      </c>
    </row>
    <row r="7211" spans="15:69" x14ac:dyDescent="0.25">
      <c r="O7211" s="225" t="str">
        <f t="shared" si="1323"/>
        <v/>
      </c>
      <c r="BF7211" s="141">
        <v>23027</v>
      </c>
      <c r="BG7211" s="142" t="s">
        <v>10060</v>
      </c>
      <c r="BH7211" s="141" t="s">
        <v>180</v>
      </c>
      <c r="BI7211" s="141" t="s">
        <v>1269</v>
      </c>
      <c r="BJ7211" s="141" t="s">
        <v>10036</v>
      </c>
      <c r="BK7211" s="141" t="s">
        <v>10037</v>
      </c>
      <c r="BL7211" s="141"/>
      <c r="BM7211" s="141">
        <v>46.810839999999999</v>
      </c>
      <c r="BN7211" s="141">
        <v>-71.236639999999994</v>
      </c>
      <c r="BO7211" s="141">
        <v>1910</v>
      </c>
      <c r="BP7211" s="143" t="s">
        <v>24496</v>
      </c>
      <c r="BQ7211" s="143" t="s">
        <v>17560</v>
      </c>
    </row>
    <row r="7212" spans="15:69" x14ac:dyDescent="0.25">
      <c r="O7212" s="225" t="str">
        <f t="shared" si="1323"/>
        <v/>
      </c>
      <c r="BF7212" s="141">
        <v>23027</v>
      </c>
      <c r="BG7212" s="142" t="s">
        <v>10062</v>
      </c>
      <c r="BH7212" s="141" t="s">
        <v>180</v>
      </c>
      <c r="BI7212" s="141" t="s">
        <v>1269</v>
      </c>
      <c r="BJ7212" s="141" t="s">
        <v>10039</v>
      </c>
      <c r="BK7212" s="141" t="s">
        <v>10040</v>
      </c>
      <c r="BL7212" s="141"/>
      <c r="BM7212" s="141">
        <v>46.813130000000001</v>
      </c>
      <c r="BN7212" s="141">
        <v>-71.217410000000001</v>
      </c>
      <c r="BO7212" s="141">
        <v>2001</v>
      </c>
      <c r="BP7212" s="143" t="s">
        <v>24496</v>
      </c>
      <c r="BQ7212" s="143" t="s">
        <v>17560</v>
      </c>
    </row>
    <row r="7213" spans="15:69" x14ac:dyDescent="0.25">
      <c r="O7213" s="225" t="str">
        <f t="shared" si="1323"/>
        <v/>
      </c>
      <c r="BF7213" s="141">
        <v>23027</v>
      </c>
      <c r="BG7213" s="142" t="s">
        <v>10064</v>
      </c>
      <c r="BH7213" s="141" t="s">
        <v>180</v>
      </c>
      <c r="BI7213" s="141" t="s">
        <v>1269</v>
      </c>
      <c r="BJ7213" s="141" t="s">
        <v>10042</v>
      </c>
      <c r="BK7213" s="141" t="s">
        <v>10043</v>
      </c>
      <c r="BL7213" s="141"/>
      <c r="BM7213" s="141">
        <v>46.810479999999998</v>
      </c>
      <c r="BN7213" s="141">
        <v>-71.203220000000002</v>
      </c>
      <c r="BO7213" s="141">
        <v>1994</v>
      </c>
      <c r="BP7213" s="143" t="s">
        <v>24496</v>
      </c>
      <c r="BQ7213" s="143" t="s">
        <v>17560</v>
      </c>
    </row>
    <row r="7214" spans="15:69" x14ac:dyDescent="0.25">
      <c r="O7214" s="225" t="str">
        <f t="shared" si="1323"/>
        <v/>
      </c>
      <c r="BF7214" s="141">
        <v>23027</v>
      </c>
      <c r="BG7214" s="142" t="s">
        <v>10067</v>
      </c>
      <c r="BH7214" s="141" t="s">
        <v>180</v>
      </c>
      <c r="BI7214" s="141" t="s">
        <v>1269</v>
      </c>
      <c r="BJ7214" s="141" t="s">
        <v>10045</v>
      </c>
      <c r="BK7214" s="141" t="s">
        <v>10046</v>
      </c>
      <c r="BL7214" s="141"/>
      <c r="BM7214" s="141">
        <v>46.819760000000002</v>
      </c>
      <c r="BN7214" s="141">
        <v>-71.267970000000005</v>
      </c>
      <c r="BO7214" s="141">
        <v>2006</v>
      </c>
      <c r="BP7214" s="143" t="s">
        <v>24496</v>
      </c>
      <c r="BQ7214" s="143" t="s">
        <v>17560</v>
      </c>
    </row>
    <row r="7215" spans="15:69" x14ac:dyDescent="0.25">
      <c r="O7215" s="225" t="str">
        <f t="shared" si="1323"/>
        <v/>
      </c>
      <c r="BF7215" s="141">
        <v>23027</v>
      </c>
      <c r="BG7215" s="142" t="s">
        <v>10069</v>
      </c>
      <c r="BH7215" s="141" t="s">
        <v>180</v>
      </c>
      <c r="BI7215" s="141" t="s">
        <v>1269</v>
      </c>
      <c r="BJ7215" s="141" t="s">
        <v>8885</v>
      </c>
      <c r="BK7215" s="141" t="s">
        <v>10048</v>
      </c>
      <c r="BL7215" s="141"/>
      <c r="BM7215" s="141">
        <v>46.822429999999997</v>
      </c>
      <c r="BN7215" s="141">
        <v>-71.258690000000001</v>
      </c>
      <c r="BO7215" s="141">
        <v>1955</v>
      </c>
      <c r="BP7215" s="143" t="s">
        <v>24496</v>
      </c>
      <c r="BQ7215" s="143" t="s">
        <v>17560</v>
      </c>
    </row>
    <row r="7216" spans="15:69" x14ac:dyDescent="0.25">
      <c r="O7216" s="225" t="str">
        <f t="shared" si="1323"/>
        <v/>
      </c>
      <c r="BF7216" s="141">
        <v>23027</v>
      </c>
      <c r="BG7216" s="142" t="s">
        <v>10072</v>
      </c>
      <c r="BH7216" s="141" t="s">
        <v>180</v>
      </c>
      <c r="BI7216" s="141" t="s">
        <v>1269</v>
      </c>
      <c r="BJ7216" s="141" t="s">
        <v>8919</v>
      </c>
      <c r="BK7216" s="141" t="s">
        <v>10050</v>
      </c>
      <c r="BL7216" s="141"/>
      <c r="BM7216" s="141">
        <v>46.819470000000003</v>
      </c>
      <c r="BN7216" s="141">
        <v>-71.287610000000001</v>
      </c>
      <c r="BO7216" s="141">
        <v>2005</v>
      </c>
      <c r="BP7216" s="143" t="s">
        <v>24496</v>
      </c>
      <c r="BQ7216" s="143" t="s">
        <v>17560</v>
      </c>
    </row>
    <row r="7217" spans="15:69" x14ac:dyDescent="0.25">
      <c r="O7217" s="225" t="str">
        <f t="shared" si="1323"/>
        <v/>
      </c>
      <c r="BF7217" s="141">
        <v>23027</v>
      </c>
      <c r="BG7217" s="142" t="s">
        <v>8993</v>
      </c>
      <c r="BH7217" s="141" t="s">
        <v>180</v>
      </c>
      <c r="BI7217" s="141" t="s">
        <v>1269</v>
      </c>
      <c r="BJ7217" s="141" t="s">
        <v>10052</v>
      </c>
      <c r="BK7217" s="141" t="s">
        <v>10053</v>
      </c>
      <c r="BL7217" s="141"/>
      <c r="BM7217" s="141">
        <v>46.854959999999998</v>
      </c>
      <c r="BN7217" s="141">
        <v>-71.277780000000007</v>
      </c>
      <c r="BO7217" s="141">
        <v>2010</v>
      </c>
      <c r="BP7217" s="143" t="s">
        <v>24496</v>
      </c>
      <c r="BQ7217" s="143" t="s">
        <v>17560</v>
      </c>
    </row>
    <row r="7218" spans="15:69" x14ac:dyDescent="0.25">
      <c r="O7218" s="225" t="str">
        <f t="shared" si="1323"/>
        <v/>
      </c>
      <c r="BF7218" s="141">
        <v>23027</v>
      </c>
      <c r="BG7218" s="142" t="s">
        <v>8996</v>
      </c>
      <c r="BH7218" s="141" t="s">
        <v>180</v>
      </c>
      <c r="BI7218" s="141" t="s">
        <v>1269</v>
      </c>
      <c r="BJ7218" s="141" t="s">
        <v>26622</v>
      </c>
      <c r="BK7218" s="141" t="s">
        <v>26623</v>
      </c>
      <c r="BL7218" s="141"/>
      <c r="BM7218" s="141">
        <v>46.888559999999998</v>
      </c>
      <c r="BN7218" s="141">
        <v>-71.268600000000006</v>
      </c>
      <c r="BO7218" s="141">
        <v>2015</v>
      </c>
      <c r="BP7218" s="143" t="s">
        <v>24496</v>
      </c>
      <c r="BQ7218" s="143" t="s">
        <v>17560</v>
      </c>
    </row>
    <row r="7219" spans="15:69" x14ac:dyDescent="0.25">
      <c r="O7219" s="225" t="str">
        <f t="shared" si="1323"/>
        <v/>
      </c>
      <c r="BF7219" s="141">
        <v>23027</v>
      </c>
      <c r="BG7219" s="142" t="s">
        <v>8999</v>
      </c>
      <c r="BH7219" s="141" t="s">
        <v>180</v>
      </c>
      <c r="BI7219" s="141" t="s">
        <v>1269</v>
      </c>
      <c r="BJ7219" s="141" t="s">
        <v>10055</v>
      </c>
      <c r="BK7219" s="141" t="s">
        <v>10056</v>
      </c>
      <c r="BL7219" s="141"/>
      <c r="BM7219" s="141">
        <v>46.901150000000001</v>
      </c>
      <c r="BN7219" s="141">
        <v>-71.276250000000005</v>
      </c>
      <c r="BO7219" s="141">
        <v>2007</v>
      </c>
      <c r="BP7219" s="143" t="s">
        <v>24496</v>
      </c>
      <c r="BQ7219" s="143" t="s">
        <v>17560</v>
      </c>
    </row>
    <row r="7220" spans="15:69" x14ac:dyDescent="0.25">
      <c r="O7220" s="225" t="str">
        <f t="shared" si="1323"/>
        <v/>
      </c>
      <c r="BF7220" s="141">
        <v>23027</v>
      </c>
      <c r="BG7220" s="142" t="s">
        <v>9002</v>
      </c>
      <c r="BH7220" s="141" t="s">
        <v>180</v>
      </c>
      <c r="BI7220" s="141" t="s">
        <v>1269</v>
      </c>
      <c r="BJ7220" s="141" t="s">
        <v>10058</v>
      </c>
      <c r="BK7220" s="141" t="s">
        <v>10059</v>
      </c>
      <c r="BL7220" s="141"/>
      <c r="BM7220" s="141">
        <v>46.92</v>
      </c>
      <c r="BN7220" s="141">
        <v>-71.188029999999998</v>
      </c>
      <c r="BO7220" s="141">
        <v>2009</v>
      </c>
      <c r="BP7220" s="143" t="s">
        <v>24496</v>
      </c>
      <c r="BQ7220" s="143" t="s">
        <v>17560</v>
      </c>
    </row>
    <row r="7221" spans="15:69" x14ac:dyDescent="0.25">
      <c r="O7221" s="225" t="str">
        <f t="shared" si="1323"/>
        <v/>
      </c>
      <c r="BF7221" s="141">
        <v>23027</v>
      </c>
      <c r="BG7221" s="142" t="s">
        <v>9004</v>
      </c>
      <c r="BH7221" s="141" t="s">
        <v>180</v>
      </c>
      <c r="BI7221" s="141" t="s">
        <v>1269</v>
      </c>
      <c r="BJ7221" s="141" t="s">
        <v>9679</v>
      </c>
      <c r="BK7221" s="141" t="s">
        <v>10061</v>
      </c>
      <c r="BL7221" s="141"/>
      <c r="BM7221" s="141">
        <v>46.755339999999997</v>
      </c>
      <c r="BN7221" s="141">
        <v>-71.279640000000001</v>
      </c>
      <c r="BO7221" s="141">
        <v>1985</v>
      </c>
      <c r="BP7221" s="143" t="s">
        <v>24496</v>
      </c>
      <c r="BQ7221" s="143" t="s">
        <v>17560</v>
      </c>
    </row>
    <row r="7222" spans="15:69" x14ac:dyDescent="0.25">
      <c r="O7222" s="225" t="str">
        <f t="shared" si="1323"/>
        <v/>
      </c>
      <c r="BF7222" s="141">
        <v>23027</v>
      </c>
      <c r="BG7222" s="142" t="s">
        <v>9006</v>
      </c>
      <c r="BH7222" s="141" t="s">
        <v>180</v>
      </c>
      <c r="BI7222" s="141" t="s">
        <v>1269</v>
      </c>
      <c r="BJ7222" s="141" t="s">
        <v>9679</v>
      </c>
      <c r="BK7222" s="141" t="s">
        <v>10063</v>
      </c>
      <c r="BL7222" s="141"/>
      <c r="BM7222" s="141">
        <v>46.755299999999998</v>
      </c>
      <c r="BN7222" s="141">
        <v>-71.279600000000002</v>
      </c>
      <c r="BO7222" s="141">
        <v>1985</v>
      </c>
      <c r="BP7222" s="143" t="s">
        <v>24496</v>
      </c>
      <c r="BQ7222" s="143" t="s">
        <v>17560</v>
      </c>
    </row>
    <row r="7223" spans="15:69" x14ac:dyDescent="0.25">
      <c r="O7223" s="225" t="str">
        <f t="shared" si="1323"/>
        <v/>
      </c>
      <c r="BF7223" s="141">
        <v>23027</v>
      </c>
      <c r="BG7223" s="142" t="s">
        <v>9008</v>
      </c>
      <c r="BH7223" s="141" t="s">
        <v>180</v>
      </c>
      <c r="BI7223" s="141" t="s">
        <v>1269</v>
      </c>
      <c r="BJ7223" s="141" t="s">
        <v>10065</v>
      </c>
      <c r="BK7223" s="141" t="s">
        <v>10066</v>
      </c>
      <c r="BL7223" s="141"/>
      <c r="BM7223" s="141">
        <v>46.77458</v>
      </c>
      <c r="BN7223" s="141">
        <v>-71.243819999999999</v>
      </c>
      <c r="BO7223" s="141">
        <v>1982</v>
      </c>
      <c r="BP7223" s="143" t="s">
        <v>24496</v>
      </c>
      <c r="BQ7223" s="143" t="s">
        <v>17560</v>
      </c>
    </row>
    <row r="7224" spans="15:69" x14ac:dyDescent="0.25">
      <c r="O7224" s="225" t="str">
        <f t="shared" si="1323"/>
        <v/>
      </c>
      <c r="BF7224" s="141">
        <v>23027</v>
      </c>
      <c r="BG7224" s="142" t="s">
        <v>9010</v>
      </c>
      <c r="BH7224" s="141" t="s">
        <v>180</v>
      </c>
      <c r="BI7224" s="141" t="s">
        <v>1269</v>
      </c>
      <c r="BJ7224" s="141" t="s">
        <v>10065</v>
      </c>
      <c r="BK7224" s="141" t="s">
        <v>10068</v>
      </c>
      <c r="BL7224" s="141"/>
      <c r="BM7224" s="141">
        <v>46.774549999999998</v>
      </c>
      <c r="BN7224" s="141">
        <v>-71.243790000000004</v>
      </c>
      <c r="BO7224" s="141">
        <v>1982</v>
      </c>
      <c r="BP7224" s="143" t="s">
        <v>24496</v>
      </c>
      <c r="BQ7224" s="143" t="s">
        <v>17560</v>
      </c>
    </row>
    <row r="7225" spans="15:69" x14ac:dyDescent="0.25">
      <c r="O7225" s="225" t="str">
        <f t="shared" si="1323"/>
        <v/>
      </c>
      <c r="BF7225" s="141">
        <v>23027</v>
      </c>
      <c r="BG7225" s="142" t="s">
        <v>9012</v>
      </c>
      <c r="BH7225" s="141" t="s">
        <v>180</v>
      </c>
      <c r="BI7225" s="141" t="s">
        <v>1269</v>
      </c>
      <c r="BJ7225" s="141" t="s">
        <v>10070</v>
      </c>
      <c r="BK7225" s="141" t="s">
        <v>10071</v>
      </c>
      <c r="BL7225" s="141"/>
      <c r="BM7225" s="141">
        <v>46.76632</v>
      </c>
      <c r="BN7225" s="141">
        <v>-71.347390000000004</v>
      </c>
      <c r="BO7225" s="141">
        <v>1979</v>
      </c>
      <c r="BP7225" s="143" t="s">
        <v>24496</v>
      </c>
      <c r="BQ7225" s="143" t="s">
        <v>17560</v>
      </c>
    </row>
    <row r="7226" spans="15:69" x14ac:dyDescent="0.25">
      <c r="O7226" s="225" t="str">
        <f t="shared" si="1323"/>
        <v/>
      </c>
      <c r="BF7226" s="141">
        <v>23027</v>
      </c>
      <c r="BG7226" s="142" t="s">
        <v>9014</v>
      </c>
      <c r="BH7226" s="141" t="s">
        <v>180</v>
      </c>
      <c r="BI7226" s="141" t="s">
        <v>1269</v>
      </c>
      <c r="BJ7226" s="141" t="s">
        <v>3495</v>
      </c>
      <c r="BK7226" s="141" t="s">
        <v>10073</v>
      </c>
      <c r="BL7226" s="141"/>
      <c r="BM7226" s="141">
        <v>46.766219999999997</v>
      </c>
      <c r="BN7226" s="141">
        <v>-71.347170000000006</v>
      </c>
      <c r="BO7226" s="141">
        <v>1979</v>
      </c>
      <c r="BP7226" s="143" t="s">
        <v>24496</v>
      </c>
      <c r="BQ7226" s="143" t="s">
        <v>17560</v>
      </c>
    </row>
    <row r="7227" spans="15:69" x14ac:dyDescent="0.25">
      <c r="O7227" s="225" t="str">
        <f t="shared" si="1323"/>
        <v/>
      </c>
      <c r="BF7227" s="141">
        <v>23027</v>
      </c>
      <c r="BG7227" s="142" t="s">
        <v>9016</v>
      </c>
      <c r="BH7227" s="141" t="s">
        <v>180</v>
      </c>
      <c r="BI7227" s="141" t="s">
        <v>1269</v>
      </c>
      <c r="BJ7227" s="141" t="s">
        <v>8994</v>
      </c>
      <c r="BK7227" s="141" t="s">
        <v>8995</v>
      </c>
      <c r="BL7227" s="141"/>
      <c r="BM7227" s="141">
        <v>46.765979999999999</v>
      </c>
      <c r="BN7227" s="141">
        <v>-71.346689999999995</v>
      </c>
      <c r="BO7227" s="141">
        <v>1979</v>
      </c>
      <c r="BP7227" s="143" t="s">
        <v>24496</v>
      </c>
      <c r="BQ7227" s="143" t="s">
        <v>17560</v>
      </c>
    </row>
    <row r="7228" spans="15:69" x14ac:dyDescent="0.25">
      <c r="O7228" s="225" t="str">
        <f t="shared" si="1323"/>
        <v/>
      </c>
      <c r="BF7228" s="141">
        <v>23027</v>
      </c>
      <c r="BG7228" s="142" t="s">
        <v>9018</v>
      </c>
      <c r="BH7228" s="141" t="s">
        <v>180</v>
      </c>
      <c r="BI7228" s="141" t="s">
        <v>1269</v>
      </c>
      <c r="BJ7228" s="141" t="s">
        <v>8997</v>
      </c>
      <c r="BK7228" s="141" t="s">
        <v>8998</v>
      </c>
      <c r="BL7228" s="141"/>
      <c r="BM7228" s="141">
        <v>46.836599999999997</v>
      </c>
      <c r="BN7228" s="141">
        <v>-71.202820000000003</v>
      </c>
      <c r="BO7228" s="141">
        <v>1978</v>
      </c>
      <c r="BP7228" s="143" t="s">
        <v>24496</v>
      </c>
      <c r="BQ7228" s="143" t="s">
        <v>17560</v>
      </c>
    </row>
    <row r="7229" spans="15:69" x14ac:dyDescent="0.25">
      <c r="O7229" s="225" t="str">
        <f t="shared" si="1323"/>
        <v/>
      </c>
      <c r="BF7229" s="141">
        <v>23027</v>
      </c>
      <c r="BG7229" s="142" t="s">
        <v>9020</v>
      </c>
      <c r="BH7229" s="141" t="s">
        <v>180</v>
      </c>
      <c r="BI7229" s="141" t="s">
        <v>1269</v>
      </c>
      <c r="BJ7229" s="141" t="s">
        <v>9000</v>
      </c>
      <c r="BK7229" s="141" t="s">
        <v>9001</v>
      </c>
      <c r="BL7229" s="141"/>
      <c r="BM7229" s="141">
        <v>46.836709999999997</v>
      </c>
      <c r="BN7229" s="141">
        <v>-71.202370000000002</v>
      </c>
      <c r="BO7229" s="141">
        <v>1976</v>
      </c>
      <c r="BP7229" s="143" t="s">
        <v>24496</v>
      </c>
      <c r="BQ7229" s="143" t="s">
        <v>17560</v>
      </c>
    </row>
    <row r="7230" spans="15:69" x14ac:dyDescent="0.25">
      <c r="O7230" s="225" t="str">
        <f t="shared" si="1323"/>
        <v/>
      </c>
      <c r="BF7230" s="141">
        <v>23027</v>
      </c>
      <c r="BG7230" s="142" t="s">
        <v>9022</v>
      </c>
      <c r="BH7230" s="141" t="s">
        <v>180</v>
      </c>
      <c r="BI7230" s="141" t="s">
        <v>1269</v>
      </c>
      <c r="BJ7230" s="141" t="s">
        <v>8620</v>
      </c>
      <c r="BK7230" s="141" t="s">
        <v>9003</v>
      </c>
      <c r="BL7230" s="141"/>
      <c r="BM7230" s="141">
        <v>46.833370000000002</v>
      </c>
      <c r="BN7230" s="141">
        <v>-71.193650000000005</v>
      </c>
      <c r="BO7230" s="141">
        <v>1976</v>
      </c>
      <c r="BP7230" s="143" t="s">
        <v>24496</v>
      </c>
      <c r="BQ7230" s="143" t="s">
        <v>17560</v>
      </c>
    </row>
    <row r="7231" spans="15:69" x14ac:dyDescent="0.25">
      <c r="O7231" s="225" t="str">
        <f t="shared" si="1323"/>
        <v/>
      </c>
      <c r="BF7231" s="141">
        <v>23027</v>
      </c>
      <c r="BG7231" s="142" t="s">
        <v>9024</v>
      </c>
      <c r="BH7231" s="141" t="s">
        <v>180</v>
      </c>
      <c r="BI7231" s="141" t="s">
        <v>1269</v>
      </c>
      <c r="BJ7231" s="141" t="s">
        <v>9005</v>
      </c>
      <c r="BK7231" s="141" t="s">
        <v>9005</v>
      </c>
      <c r="BL7231" s="141"/>
      <c r="BM7231" s="141">
        <v>46.795369999999998</v>
      </c>
      <c r="BN7231" s="141">
        <v>-71.289029999999997</v>
      </c>
      <c r="BO7231" s="141">
        <v>1991</v>
      </c>
      <c r="BP7231" s="143" t="s">
        <v>24497</v>
      </c>
      <c r="BQ7231" s="143" t="s">
        <v>17560</v>
      </c>
    </row>
    <row r="7232" spans="15:69" x14ac:dyDescent="0.25">
      <c r="O7232" s="225" t="str">
        <f t="shared" si="1323"/>
        <v/>
      </c>
      <c r="BF7232" s="141">
        <v>23027</v>
      </c>
      <c r="BG7232" s="142" t="s">
        <v>9026</v>
      </c>
      <c r="BH7232" s="141" t="s">
        <v>180</v>
      </c>
      <c r="BI7232" s="141" t="s">
        <v>1269</v>
      </c>
      <c r="BJ7232" s="141" t="s">
        <v>9007</v>
      </c>
      <c r="BK7232" s="141" t="s">
        <v>9007</v>
      </c>
      <c r="BL7232" s="141"/>
      <c r="BM7232" s="141">
        <v>46.830959999999997</v>
      </c>
      <c r="BN7232" s="141">
        <v>-71.213290000000001</v>
      </c>
      <c r="BO7232" s="141">
        <v>1991</v>
      </c>
      <c r="BP7232" s="143" t="s">
        <v>24497</v>
      </c>
      <c r="BQ7232" s="143" t="s">
        <v>17560</v>
      </c>
    </row>
    <row r="7233" spans="15:69" x14ac:dyDescent="0.25">
      <c r="O7233" s="225" t="str">
        <f t="shared" si="1323"/>
        <v/>
      </c>
      <c r="BF7233" s="141">
        <v>23027</v>
      </c>
      <c r="BG7233" s="142" t="s">
        <v>9028</v>
      </c>
      <c r="BH7233" s="141" t="s">
        <v>180</v>
      </c>
      <c r="BI7233" s="141" t="s">
        <v>1269</v>
      </c>
      <c r="BJ7233" s="141" t="s">
        <v>9009</v>
      </c>
      <c r="BK7233" s="141" t="s">
        <v>9009</v>
      </c>
      <c r="BL7233" s="141"/>
      <c r="BM7233" s="141">
        <v>46.801780000000001</v>
      </c>
      <c r="BN7233" s="141">
        <v>-71.274749999999997</v>
      </c>
      <c r="BO7233" s="141">
        <v>1991</v>
      </c>
      <c r="BP7233" s="143" t="s">
        <v>24497</v>
      </c>
      <c r="BQ7233" s="143" t="s">
        <v>17560</v>
      </c>
    </row>
    <row r="7234" spans="15:69" x14ac:dyDescent="0.25">
      <c r="O7234" s="225" t="str">
        <f t="shared" si="1323"/>
        <v/>
      </c>
      <c r="BF7234" s="141">
        <v>23027</v>
      </c>
      <c r="BG7234" s="142" t="s">
        <v>9030</v>
      </c>
      <c r="BH7234" s="141" t="s">
        <v>180</v>
      </c>
      <c r="BI7234" s="141" t="s">
        <v>1269</v>
      </c>
      <c r="BJ7234" s="141" t="s">
        <v>9011</v>
      </c>
      <c r="BK7234" s="141" t="s">
        <v>9011</v>
      </c>
      <c r="BL7234" s="141"/>
      <c r="BM7234" s="141">
        <v>46.801160000000003</v>
      </c>
      <c r="BN7234" s="141">
        <v>-71.262439999999998</v>
      </c>
      <c r="BO7234" s="141">
        <v>1991</v>
      </c>
      <c r="BP7234" s="143" t="s">
        <v>24497</v>
      </c>
      <c r="BQ7234" s="143" t="s">
        <v>17560</v>
      </c>
    </row>
    <row r="7235" spans="15:69" x14ac:dyDescent="0.25">
      <c r="O7235" s="225" t="str">
        <f t="shared" si="1323"/>
        <v/>
      </c>
      <c r="BF7235" s="141">
        <v>23027</v>
      </c>
      <c r="BG7235" s="142" t="s">
        <v>9032</v>
      </c>
      <c r="BH7235" s="141" t="s">
        <v>180</v>
      </c>
      <c r="BI7235" s="141" t="s">
        <v>1269</v>
      </c>
      <c r="BJ7235" s="141" t="s">
        <v>9013</v>
      </c>
      <c r="BK7235" s="141" t="s">
        <v>9013</v>
      </c>
      <c r="BL7235" s="141"/>
      <c r="BM7235" s="141">
        <v>46.804900000000004</v>
      </c>
      <c r="BN7235" s="141">
        <v>-71.254890000000003</v>
      </c>
      <c r="BO7235" s="141">
        <v>1991</v>
      </c>
      <c r="BP7235" s="143" t="s">
        <v>24497</v>
      </c>
      <c r="BQ7235" s="143" t="s">
        <v>17560</v>
      </c>
    </row>
    <row r="7236" spans="15:69" x14ac:dyDescent="0.25">
      <c r="O7236" s="225" t="str">
        <f t="shared" si="1323"/>
        <v/>
      </c>
      <c r="BF7236" s="141">
        <v>23027</v>
      </c>
      <c r="BG7236" s="142" t="s">
        <v>9034</v>
      </c>
      <c r="BH7236" s="141" t="s">
        <v>180</v>
      </c>
      <c r="BI7236" s="141" t="s">
        <v>1269</v>
      </c>
      <c r="BJ7236" s="141" t="s">
        <v>9015</v>
      </c>
      <c r="BK7236" s="141" t="s">
        <v>9015</v>
      </c>
      <c r="BL7236" s="141"/>
      <c r="BM7236" s="141">
        <v>46.791240000000002</v>
      </c>
      <c r="BN7236" s="141">
        <v>-71.311170000000004</v>
      </c>
      <c r="BO7236" s="141">
        <v>1991</v>
      </c>
      <c r="BP7236" s="143" t="s">
        <v>24497</v>
      </c>
      <c r="BQ7236" s="143" t="s">
        <v>17560</v>
      </c>
    </row>
    <row r="7237" spans="15:69" x14ac:dyDescent="0.25">
      <c r="O7237" s="225" t="str">
        <f t="shared" si="1323"/>
        <v/>
      </c>
      <c r="BF7237" s="141">
        <v>23027</v>
      </c>
      <c r="BG7237" s="142" t="s">
        <v>9036</v>
      </c>
      <c r="BH7237" s="141" t="s">
        <v>180</v>
      </c>
      <c r="BI7237" s="141" t="s">
        <v>1269</v>
      </c>
      <c r="BJ7237" s="141" t="s">
        <v>9017</v>
      </c>
      <c r="BK7237" s="141" t="s">
        <v>9017</v>
      </c>
      <c r="BL7237" s="141"/>
      <c r="BM7237" s="141">
        <v>46.7928</v>
      </c>
      <c r="BN7237" s="141">
        <v>-71.302009999999996</v>
      </c>
      <c r="BO7237" s="141">
        <v>1991</v>
      </c>
      <c r="BP7237" s="143" t="s">
        <v>24497</v>
      </c>
      <c r="BQ7237" s="143" t="s">
        <v>17560</v>
      </c>
    </row>
    <row r="7238" spans="15:69" x14ac:dyDescent="0.25">
      <c r="O7238" s="225" t="str">
        <f t="shared" si="1323"/>
        <v/>
      </c>
      <c r="BF7238" s="141">
        <v>23027</v>
      </c>
      <c r="BG7238" s="142" t="s">
        <v>9038</v>
      </c>
      <c r="BH7238" s="141" t="s">
        <v>180</v>
      </c>
      <c r="BI7238" s="141" t="s">
        <v>1269</v>
      </c>
      <c r="BJ7238" s="141" t="s">
        <v>9019</v>
      </c>
      <c r="BK7238" s="141" t="s">
        <v>9019</v>
      </c>
      <c r="BL7238" s="141"/>
      <c r="BM7238" s="141">
        <v>46.795299999999997</v>
      </c>
      <c r="BN7238" s="141">
        <v>-71.289910000000006</v>
      </c>
      <c r="BO7238" s="141">
        <v>1991</v>
      </c>
      <c r="BP7238" s="143" t="s">
        <v>24497</v>
      </c>
      <c r="BQ7238" s="143" t="s">
        <v>17560</v>
      </c>
    </row>
    <row r="7239" spans="15:69" x14ac:dyDescent="0.25">
      <c r="O7239" s="225" t="str">
        <f t="shared" si="1323"/>
        <v/>
      </c>
      <c r="BF7239" s="141">
        <v>23027</v>
      </c>
      <c r="BG7239" s="142" t="s">
        <v>9040</v>
      </c>
      <c r="BH7239" s="141" t="s">
        <v>180</v>
      </c>
      <c r="BI7239" s="141" t="s">
        <v>1269</v>
      </c>
      <c r="BJ7239" s="141" t="s">
        <v>9021</v>
      </c>
      <c r="BK7239" s="141" t="s">
        <v>9021</v>
      </c>
      <c r="BL7239" s="141"/>
      <c r="BM7239" s="141">
        <v>46.800730000000001</v>
      </c>
      <c r="BN7239" s="141">
        <v>-71.283779999999993</v>
      </c>
      <c r="BO7239" s="141">
        <v>1991</v>
      </c>
      <c r="BP7239" s="143" t="s">
        <v>24497</v>
      </c>
      <c r="BQ7239" s="143" t="s">
        <v>17560</v>
      </c>
    </row>
    <row r="7240" spans="15:69" x14ac:dyDescent="0.25">
      <c r="O7240" s="225" t="str">
        <f t="shared" si="1323"/>
        <v/>
      </c>
      <c r="BF7240" s="141">
        <v>23027</v>
      </c>
      <c r="BG7240" s="142" t="s">
        <v>9042</v>
      </c>
      <c r="BH7240" s="141" t="s">
        <v>180</v>
      </c>
      <c r="BI7240" s="141" t="s">
        <v>1269</v>
      </c>
      <c r="BJ7240" s="141" t="s">
        <v>9023</v>
      </c>
      <c r="BK7240" s="141" t="s">
        <v>9023</v>
      </c>
      <c r="BL7240" s="141"/>
      <c r="BM7240" s="141">
        <v>46.803240000000002</v>
      </c>
      <c r="BN7240" s="141">
        <v>-71.264870000000002</v>
      </c>
      <c r="BO7240" s="141">
        <v>1991</v>
      </c>
      <c r="BP7240" s="143" t="s">
        <v>24497</v>
      </c>
      <c r="BQ7240" s="143" t="s">
        <v>17560</v>
      </c>
    </row>
    <row r="7241" spans="15:69" x14ac:dyDescent="0.25">
      <c r="O7241" s="225" t="str">
        <f t="shared" si="1323"/>
        <v/>
      </c>
      <c r="BF7241" s="141">
        <v>23027</v>
      </c>
      <c r="BG7241" s="142" t="s">
        <v>9044</v>
      </c>
      <c r="BH7241" s="141" t="s">
        <v>180</v>
      </c>
      <c r="BI7241" s="141" t="s">
        <v>1269</v>
      </c>
      <c r="BJ7241" s="141" t="s">
        <v>9025</v>
      </c>
      <c r="BK7241" s="141" t="s">
        <v>9025</v>
      </c>
      <c r="BL7241" s="141"/>
      <c r="BM7241" s="141">
        <v>46.8</v>
      </c>
      <c r="BN7241" s="141">
        <v>-71.238110000000006</v>
      </c>
      <c r="BO7241" s="141">
        <v>2006</v>
      </c>
      <c r="BP7241" s="143" t="s">
        <v>24497</v>
      </c>
      <c r="BQ7241" s="143" t="s">
        <v>17560</v>
      </c>
    </row>
    <row r="7242" spans="15:69" x14ac:dyDescent="0.25">
      <c r="O7242" s="225" t="str">
        <f t="shared" si="1323"/>
        <v/>
      </c>
      <c r="BF7242" s="141">
        <v>23027</v>
      </c>
      <c r="BG7242" s="142" t="s">
        <v>9046</v>
      </c>
      <c r="BH7242" s="141" t="s">
        <v>180</v>
      </c>
      <c r="BI7242" s="141" t="s">
        <v>1269</v>
      </c>
      <c r="BJ7242" s="141" t="s">
        <v>9027</v>
      </c>
      <c r="BK7242" s="141" t="s">
        <v>9027</v>
      </c>
      <c r="BL7242" s="141"/>
      <c r="BM7242" s="141">
        <v>46.816200000000002</v>
      </c>
      <c r="BN7242" s="141">
        <v>-71.229650000000007</v>
      </c>
      <c r="BO7242" s="141">
        <v>1991</v>
      </c>
      <c r="BP7242" s="143" t="s">
        <v>24497</v>
      </c>
      <c r="BQ7242" s="143" t="s">
        <v>17560</v>
      </c>
    </row>
    <row r="7243" spans="15:69" x14ac:dyDescent="0.25">
      <c r="O7243" s="225" t="str">
        <f t="shared" si="1323"/>
        <v/>
      </c>
      <c r="BF7243" s="141">
        <v>23027</v>
      </c>
      <c r="BG7243" s="142" t="s">
        <v>9048</v>
      </c>
      <c r="BH7243" s="141" t="s">
        <v>180</v>
      </c>
      <c r="BI7243" s="141" t="s">
        <v>1269</v>
      </c>
      <c r="BJ7243" s="141" t="s">
        <v>9029</v>
      </c>
      <c r="BK7243" s="141" t="s">
        <v>9029</v>
      </c>
      <c r="BL7243" s="141"/>
      <c r="BM7243" s="141">
        <v>46.817050000000002</v>
      </c>
      <c r="BN7243" s="141">
        <v>-71.224879999999999</v>
      </c>
      <c r="BO7243" s="141">
        <v>1991</v>
      </c>
      <c r="BP7243" s="143" t="s">
        <v>24497</v>
      </c>
      <c r="BQ7243" s="143" t="s">
        <v>17560</v>
      </c>
    </row>
    <row r="7244" spans="15:69" x14ac:dyDescent="0.25">
      <c r="O7244" s="225" t="str">
        <f t="shared" si="1323"/>
        <v/>
      </c>
      <c r="BF7244" s="141">
        <v>23027</v>
      </c>
      <c r="BG7244" s="142" t="s">
        <v>9050</v>
      </c>
      <c r="BH7244" s="141" t="s">
        <v>180</v>
      </c>
      <c r="BI7244" s="141" t="s">
        <v>1269</v>
      </c>
      <c r="BJ7244" s="141" t="s">
        <v>9031</v>
      </c>
      <c r="BK7244" s="141" t="s">
        <v>9031</v>
      </c>
      <c r="BL7244" s="141"/>
      <c r="BM7244" s="141">
        <v>46.81973</v>
      </c>
      <c r="BN7244" s="141">
        <v>-71.224130000000002</v>
      </c>
      <c r="BO7244" s="141">
        <v>1991</v>
      </c>
      <c r="BP7244" s="143" t="s">
        <v>24497</v>
      </c>
      <c r="BQ7244" s="143" t="s">
        <v>17560</v>
      </c>
    </row>
    <row r="7245" spans="15:69" x14ac:dyDescent="0.25">
      <c r="O7245" s="225" t="str">
        <f t="shared" si="1323"/>
        <v/>
      </c>
      <c r="BF7245" s="141">
        <v>23027</v>
      </c>
      <c r="BG7245" s="142" t="s">
        <v>9052</v>
      </c>
      <c r="BH7245" s="141" t="s">
        <v>180</v>
      </c>
      <c r="BI7245" s="141" t="s">
        <v>1269</v>
      </c>
      <c r="BJ7245" s="141" t="s">
        <v>9033</v>
      </c>
      <c r="BK7245" s="141" t="s">
        <v>9033</v>
      </c>
      <c r="BL7245" s="141"/>
      <c r="BM7245" s="141">
        <v>46.822189999999999</v>
      </c>
      <c r="BN7245" s="141">
        <v>-71.220830000000007</v>
      </c>
      <c r="BO7245" s="141">
        <v>1991</v>
      </c>
      <c r="BP7245" s="143" t="s">
        <v>24497</v>
      </c>
      <c r="BQ7245" s="143" t="s">
        <v>17560</v>
      </c>
    </row>
    <row r="7246" spans="15:69" x14ac:dyDescent="0.25">
      <c r="O7246" s="225" t="str">
        <f t="shared" ref="O7246:O7309" si="1324">IF(OR(B7246="",C7246="",G7246="",H7246="",I7246="",AND(J7246="",BW7246=FALSE),AND(K7246="",BX7246=FALSE),AND(L7246="",BY7246=FALSE),AND(M7246="",BZ7246=FALSE)),"",(IF(AND(100&gt;=CG7246,CG7246&gt;80),"A",IF(AND(80&gt;=CG7246,CG7246&gt;60),"B",IF(AND(60&gt;=CG7246,CG7246&gt;40),"C",IF(AND(40&gt;=CG7246,CG7246&gt;20),"D","E"))))))</f>
        <v/>
      </c>
      <c r="BF7246" s="141">
        <v>23027</v>
      </c>
      <c r="BG7246" s="142" t="s">
        <v>9054</v>
      </c>
      <c r="BH7246" s="141" t="s">
        <v>180</v>
      </c>
      <c r="BI7246" s="141" t="s">
        <v>1269</v>
      </c>
      <c r="BJ7246" s="141" t="s">
        <v>9035</v>
      </c>
      <c r="BK7246" s="141" t="s">
        <v>9035</v>
      </c>
      <c r="BL7246" s="141"/>
      <c r="BM7246" s="141">
        <v>46.823439999999998</v>
      </c>
      <c r="BN7246" s="141">
        <v>-71.217609999999993</v>
      </c>
      <c r="BO7246" s="141">
        <v>1991</v>
      </c>
      <c r="BP7246" s="143" t="s">
        <v>24497</v>
      </c>
      <c r="BQ7246" s="143" t="s">
        <v>17560</v>
      </c>
    </row>
    <row r="7247" spans="15:69" x14ac:dyDescent="0.25">
      <c r="O7247" s="225" t="str">
        <f t="shared" si="1324"/>
        <v/>
      </c>
      <c r="BF7247" s="141">
        <v>23027</v>
      </c>
      <c r="BG7247" s="142" t="s">
        <v>9056</v>
      </c>
      <c r="BH7247" s="141" t="s">
        <v>180</v>
      </c>
      <c r="BI7247" s="141" t="s">
        <v>1269</v>
      </c>
      <c r="BJ7247" s="141" t="s">
        <v>9037</v>
      </c>
      <c r="BK7247" s="141" t="s">
        <v>9037</v>
      </c>
      <c r="BL7247" s="141"/>
      <c r="BM7247" s="141">
        <v>46.827350000000003</v>
      </c>
      <c r="BN7247" s="141">
        <v>-71.216970000000003</v>
      </c>
      <c r="BO7247" s="141">
        <v>1991</v>
      </c>
      <c r="BP7247" s="143" t="s">
        <v>24497</v>
      </c>
      <c r="BQ7247" s="143" t="s">
        <v>17560</v>
      </c>
    </row>
    <row r="7248" spans="15:69" x14ac:dyDescent="0.25">
      <c r="O7248" s="225" t="str">
        <f t="shared" si="1324"/>
        <v/>
      </c>
      <c r="BF7248" s="141">
        <v>23027</v>
      </c>
      <c r="BG7248" s="142" t="s">
        <v>9058</v>
      </c>
      <c r="BH7248" s="141" t="s">
        <v>180</v>
      </c>
      <c r="BI7248" s="141" t="s">
        <v>1269</v>
      </c>
      <c r="BJ7248" s="141" t="s">
        <v>9039</v>
      </c>
      <c r="BK7248" s="141" t="s">
        <v>9039</v>
      </c>
      <c r="BL7248" s="141"/>
      <c r="BM7248" s="141">
        <v>46.830399999999997</v>
      </c>
      <c r="BN7248" s="141">
        <v>-71.213809999999995</v>
      </c>
      <c r="BO7248" s="141">
        <v>1976</v>
      </c>
      <c r="BP7248" s="143" t="s">
        <v>24497</v>
      </c>
      <c r="BQ7248" s="143" t="s">
        <v>17560</v>
      </c>
    </row>
    <row r="7249" spans="15:69" x14ac:dyDescent="0.25">
      <c r="O7249" s="225" t="str">
        <f t="shared" si="1324"/>
        <v/>
      </c>
      <c r="BF7249" s="141">
        <v>23027</v>
      </c>
      <c r="BG7249" s="142" t="s">
        <v>9060</v>
      </c>
      <c r="BH7249" s="141" t="s">
        <v>180</v>
      </c>
      <c r="BI7249" s="141" t="s">
        <v>1269</v>
      </c>
      <c r="BJ7249" s="141" t="s">
        <v>9041</v>
      </c>
      <c r="BK7249" s="141" t="s">
        <v>9041</v>
      </c>
      <c r="BL7249" s="141"/>
      <c r="BM7249" s="141">
        <v>46.792520000000003</v>
      </c>
      <c r="BN7249" s="141">
        <v>-71.316190000000006</v>
      </c>
      <c r="BO7249" s="141">
        <v>1991</v>
      </c>
      <c r="BP7249" s="143" t="s">
        <v>24497</v>
      </c>
      <c r="BQ7249" s="143" t="s">
        <v>17560</v>
      </c>
    </row>
    <row r="7250" spans="15:69" x14ac:dyDescent="0.25">
      <c r="O7250" s="225" t="str">
        <f t="shared" si="1324"/>
        <v/>
      </c>
      <c r="BF7250" s="141">
        <v>23027</v>
      </c>
      <c r="BG7250" s="142" t="s">
        <v>9062</v>
      </c>
      <c r="BH7250" s="141" t="s">
        <v>180</v>
      </c>
      <c r="BI7250" s="141" t="s">
        <v>1269</v>
      </c>
      <c r="BJ7250" s="141" t="s">
        <v>9043</v>
      </c>
      <c r="BK7250" s="141" t="s">
        <v>9043</v>
      </c>
      <c r="BL7250" s="141"/>
      <c r="BM7250" s="141">
        <v>46.791330000000002</v>
      </c>
      <c r="BN7250" s="141">
        <v>-71.307130000000001</v>
      </c>
      <c r="BO7250" s="141">
        <v>1991</v>
      </c>
      <c r="BP7250" s="143" t="s">
        <v>24497</v>
      </c>
      <c r="BQ7250" s="143" t="s">
        <v>17560</v>
      </c>
    </row>
    <row r="7251" spans="15:69" x14ac:dyDescent="0.25">
      <c r="O7251" s="225" t="str">
        <f t="shared" si="1324"/>
        <v/>
      </c>
      <c r="BF7251" s="141">
        <v>23027</v>
      </c>
      <c r="BG7251" s="142" t="s">
        <v>9064</v>
      </c>
      <c r="BH7251" s="141" t="s">
        <v>180</v>
      </c>
      <c r="BI7251" s="141" t="s">
        <v>1269</v>
      </c>
      <c r="BJ7251" s="141" t="s">
        <v>9045</v>
      </c>
      <c r="BK7251" s="141" t="s">
        <v>9045</v>
      </c>
      <c r="BL7251" s="141"/>
      <c r="BM7251" s="141">
        <v>46.795090000000002</v>
      </c>
      <c r="BN7251" s="141">
        <v>-71.293729999999996</v>
      </c>
      <c r="BO7251" s="141">
        <v>1991</v>
      </c>
      <c r="BP7251" s="143" t="s">
        <v>24497</v>
      </c>
      <c r="BQ7251" s="143" t="s">
        <v>17560</v>
      </c>
    </row>
    <row r="7252" spans="15:69" x14ac:dyDescent="0.25">
      <c r="O7252" s="225" t="str">
        <f t="shared" si="1324"/>
        <v/>
      </c>
      <c r="BF7252" s="141">
        <v>23027</v>
      </c>
      <c r="BG7252" s="142" t="s">
        <v>9066</v>
      </c>
      <c r="BH7252" s="141" t="s">
        <v>180</v>
      </c>
      <c r="BI7252" s="141" t="s">
        <v>1269</v>
      </c>
      <c r="BJ7252" s="141" t="s">
        <v>9047</v>
      </c>
      <c r="BK7252" s="141" t="s">
        <v>9047</v>
      </c>
      <c r="BL7252" s="141"/>
      <c r="BM7252" s="141">
        <v>46.79853</v>
      </c>
      <c r="BN7252" s="141">
        <v>-71.288780000000003</v>
      </c>
      <c r="BO7252" s="141">
        <v>1991</v>
      </c>
      <c r="BP7252" s="143" t="s">
        <v>24497</v>
      </c>
      <c r="BQ7252" s="143" t="s">
        <v>17560</v>
      </c>
    </row>
    <row r="7253" spans="15:69" x14ac:dyDescent="0.25">
      <c r="O7253" s="225" t="str">
        <f t="shared" si="1324"/>
        <v/>
      </c>
      <c r="BF7253" s="141">
        <v>23027</v>
      </c>
      <c r="BG7253" s="142" t="s">
        <v>9068</v>
      </c>
      <c r="BH7253" s="141" t="s">
        <v>180</v>
      </c>
      <c r="BI7253" s="141" t="s">
        <v>1269</v>
      </c>
      <c r="BJ7253" s="141" t="s">
        <v>9049</v>
      </c>
      <c r="BK7253" s="141" t="s">
        <v>9049</v>
      </c>
      <c r="BL7253" s="141"/>
      <c r="BM7253" s="141">
        <v>46.8</v>
      </c>
      <c r="BN7253" s="141">
        <v>-71.277320000000003</v>
      </c>
      <c r="BO7253" s="141">
        <v>1991</v>
      </c>
      <c r="BP7253" s="143" t="s">
        <v>24497</v>
      </c>
      <c r="BQ7253" s="143" t="s">
        <v>17560</v>
      </c>
    </row>
    <row r="7254" spans="15:69" x14ac:dyDescent="0.25">
      <c r="O7254" s="225" t="str">
        <f t="shared" si="1324"/>
        <v/>
      </c>
      <c r="BF7254" s="141">
        <v>23027</v>
      </c>
      <c r="BG7254" s="142" t="s">
        <v>9070</v>
      </c>
      <c r="BH7254" s="141" t="s">
        <v>180</v>
      </c>
      <c r="BI7254" s="141" t="s">
        <v>1269</v>
      </c>
      <c r="BJ7254" s="141" t="s">
        <v>9051</v>
      </c>
      <c r="BK7254" s="141" t="s">
        <v>9051</v>
      </c>
      <c r="BL7254" s="141"/>
      <c r="BM7254" s="141">
        <v>46.802160000000001</v>
      </c>
      <c r="BN7254" s="141">
        <v>-71.272009999999995</v>
      </c>
      <c r="BO7254" s="141">
        <v>1991</v>
      </c>
      <c r="BP7254" s="143" t="s">
        <v>24497</v>
      </c>
      <c r="BQ7254" s="143" t="s">
        <v>17560</v>
      </c>
    </row>
    <row r="7255" spans="15:69" x14ac:dyDescent="0.25">
      <c r="O7255" s="225" t="str">
        <f t="shared" si="1324"/>
        <v/>
      </c>
      <c r="BF7255" s="141">
        <v>23027</v>
      </c>
      <c r="BG7255" s="142" t="s">
        <v>9072</v>
      </c>
      <c r="BH7255" s="141" t="s">
        <v>180</v>
      </c>
      <c r="BI7255" s="141" t="s">
        <v>1269</v>
      </c>
      <c r="BJ7255" s="141" t="s">
        <v>9053</v>
      </c>
      <c r="BK7255" s="141" t="s">
        <v>9053</v>
      </c>
      <c r="BL7255" s="141"/>
      <c r="BM7255" s="141">
        <v>46.802509999999998</v>
      </c>
      <c r="BN7255" s="141">
        <v>-71.263850000000005</v>
      </c>
      <c r="BO7255" s="141">
        <v>1991</v>
      </c>
      <c r="BP7255" s="143" t="s">
        <v>24497</v>
      </c>
      <c r="BQ7255" s="143" t="s">
        <v>17560</v>
      </c>
    </row>
    <row r="7256" spans="15:69" x14ac:dyDescent="0.25">
      <c r="O7256" s="225" t="str">
        <f t="shared" si="1324"/>
        <v/>
      </c>
      <c r="BF7256" s="141">
        <v>23027</v>
      </c>
      <c r="BG7256" s="142" t="s">
        <v>9074</v>
      </c>
      <c r="BH7256" s="141" t="s">
        <v>180</v>
      </c>
      <c r="BI7256" s="141" t="s">
        <v>1269</v>
      </c>
      <c r="BJ7256" s="141" t="s">
        <v>9055</v>
      </c>
      <c r="BK7256" s="141" t="s">
        <v>9055</v>
      </c>
      <c r="BL7256" s="141"/>
      <c r="BM7256" s="141">
        <v>46.801819999999999</v>
      </c>
      <c r="BN7256" s="141">
        <v>-71.261049999999997</v>
      </c>
      <c r="BO7256" s="141">
        <v>1991</v>
      </c>
      <c r="BP7256" s="143" t="s">
        <v>24497</v>
      </c>
      <c r="BQ7256" s="143" t="s">
        <v>17560</v>
      </c>
    </row>
    <row r="7257" spans="15:69" x14ac:dyDescent="0.25">
      <c r="O7257" s="225" t="str">
        <f t="shared" si="1324"/>
        <v/>
      </c>
      <c r="BF7257" s="141">
        <v>23027</v>
      </c>
      <c r="BG7257" s="142" t="s">
        <v>26413</v>
      </c>
      <c r="BH7257" s="141" t="s">
        <v>180</v>
      </c>
      <c r="BI7257" s="141" t="s">
        <v>1269</v>
      </c>
      <c r="BJ7257" s="141" t="s">
        <v>9057</v>
      </c>
      <c r="BK7257" s="141" t="s">
        <v>9057</v>
      </c>
      <c r="BL7257" s="141"/>
      <c r="BM7257" s="141">
        <v>46.814709999999998</v>
      </c>
      <c r="BN7257" s="141">
        <v>-71.242570000000001</v>
      </c>
      <c r="BO7257" s="141">
        <v>1991</v>
      </c>
      <c r="BP7257" s="143" t="s">
        <v>24497</v>
      </c>
      <c r="BQ7257" s="143" t="s">
        <v>17560</v>
      </c>
    </row>
    <row r="7258" spans="15:69" x14ac:dyDescent="0.25">
      <c r="O7258" s="225" t="str">
        <f t="shared" si="1324"/>
        <v/>
      </c>
      <c r="BF7258" s="141">
        <v>23027</v>
      </c>
      <c r="BG7258" s="142" t="s">
        <v>26414</v>
      </c>
      <c r="BH7258" s="141" t="s">
        <v>180</v>
      </c>
      <c r="BI7258" s="141" t="s">
        <v>1269</v>
      </c>
      <c r="BJ7258" s="141" t="s">
        <v>9059</v>
      </c>
      <c r="BK7258" s="141" t="s">
        <v>9059</v>
      </c>
      <c r="BL7258" s="141"/>
      <c r="BM7258" s="141">
        <v>46.81568</v>
      </c>
      <c r="BN7258" s="141">
        <v>-71.231920000000002</v>
      </c>
      <c r="BO7258" s="141">
        <v>1991</v>
      </c>
      <c r="BP7258" s="143" t="s">
        <v>24497</v>
      </c>
      <c r="BQ7258" s="143" t="s">
        <v>17560</v>
      </c>
    </row>
    <row r="7259" spans="15:69" x14ac:dyDescent="0.25">
      <c r="O7259" s="225" t="str">
        <f t="shared" si="1324"/>
        <v/>
      </c>
      <c r="BF7259" s="141">
        <v>23027</v>
      </c>
      <c r="BG7259" s="142" t="s">
        <v>26415</v>
      </c>
      <c r="BH7259" s="141" t="s">
        <v>180</v>
      </c>
      <c r="BI7259" s="141" t="s">
        <v>1269</v>
      </c>
      <c r="BJ7259" s="141" t="s">
        <v>9061</v>
      </c>
      <c r="BK7259" s="141" t="s">
        <v>9061</v>
      </c>
      <c r="BL7259" s="141"/>
      <c r="BM7259" s="141">
        <v>46.816360000000003</v>
      </c>
      <c r="BN7259" s="141">
        <v>-71.226830000000007</v>
      </c>
      <c r="BO7259" s="141">
        <v>1991</v>
      </c>
      <c r="BP7259" s="143" t="s">
        <v>24497</v>
      </c>
      <c r="BQ7259" s="143" t="s">
        <v>17560</v>
      </c>
    </row>
    <row r="7260" spans="15:69" x14ac:dyDescent="0.25">
      <c r="O7260" s="225" t="str">
        <f t="shared" si="1324"/>
        <v/>
      </c>
      <c r="BF7260" s="141">
        <v>23027</v>
      </c>
      <c r="BG7260" s="142" t="s">
        <v>26416</v>
      </c>
      <c r="BH7260" s="141" t="s">
        <v>180</v>
      </c>
      <c r="BI7260" s="141" t="s">
        <v>1269</v>
      </c>
      <c r="BJ7260" s="141" t="s">
        <v>9063</v>
      </c>
      <c r="BK7260" s="141" t="s">
        <v>9063</v>
      </c>
      <c r="BL7260" s="141"/>
      <c r="BM7260" s="141">
        <v>46.817819999999998</v>
      </c>
      <c r="BN7260" s="141">
        <v>-71.222729999999999</v>
      </c>
      <c r="BO7260" s="141">
        <v>1991</v>
      </c>
      <c r="BP7260" s="143" t="s">
        <v>24497</v>
      </c>
      <c r="BQ7260" s="143" t="s">
        <v>17560</v>
      </c>
    </row>
    <row r="7261" spans="15:69" x14ac:dyDescent="0.25">
      <c r="O7261" s="225" t="str">
        <f t="shared" si="1324"/>
        <v/>
      </c>
      <c r="BF7261" s="141">
        <v>23027</v>
      </c>
      <c r="BG7261" s="142" t="s">
        <v>26417</v>
      </c>
      <c r="BH7261" s="141" t="s">
        <v>180</v>
      </c>
      <c r="BI7261" s="141" t="s">
        <v>1269</v>
      </c>
      <c r="BJ7261" s="141" t="s">
        <v>9065</v>
      </c>
      <c r="BK7261" s="141" t="s">
        <v>9065</v>
      </c>
      <c r="BL7261" s="141"/>
      <c r="BM7261" s="141">
        <v>46.821019999999997</v>
      </c>
      <c r="BN7261" s="141">
        <v>-71.221760000000003</v>
      </c>
      <c r="BO7261" s="141">
        <v>1991</v>
      </c>
      <c r="BP7261" s="143" t="s">
        <v>24497</v>
      </c>
      <c r="BQ7261" s="143" t="s">
        <v>17560</v>
      </c>
    </row>
    <row r="7262" spans="15:69" x14ac:dyDescent="0.25">
      <c r="O7262" s="225" t="str">
        <f t="shared" si="1324"/>
        <v/>
      </c>
      <c r="BF7262" s="141">
        <v>23027</v>
      </c>
      <c r="BG7262" s="142" t="s">
        <v>26418</v>
      </c>
      <c r="BH7262" s="141" t="s">
        <v>180</v>
      </c>
      <c r="BI7262" s="141" t="s">
        <v>1269</v>
      </c>
      <c r="BJ7262" s="141" t="s">
        <v>9067</v>
      </c>
      <c r="BK7262" s="141" t="s">
        <v>9067</v>
      </c>
      <c r="BL7262" s="141"/>
      <c r="BM7262" s="141">
        <v>46.822490000000002</v>
      </c>
      <c r="BN7262" s="141">
        <v>-71.219710000000006</v>
      </c>
      <c r="BO7262" s="141">
        <v>1991</v>
      </c>
      <c r="BP7262" s="143" t="s">
        <v>24497</v>
      </c>
      <c r="BQ7262" s="143" t="s">
        <v>17560</v>
      </c>
    </row>
    <row r="7263" spans="15:69" x14ac:dyDescent="0.25">
      <c r="O7263" s="225" t="str">
        <f t="shared" si="1324"/>
        <v/>
      </c>
      <c r="BF7263" s="141">
        <v>23027</v>
      </c>
      <c r="BG7263" s="142" t="s">
        <v>26419</v>
      </c>
      <c r="BH7263" s="141" t="s">
        <v>180</v>
      </c>
      <c r="BI7263" s="141" t="s">
        <v>1269</v>
      </c>
      <c r="BJ7263" s="141" t="s">
        <v>9069</v>
      </c>
      <c r="BK7263" s="141" t="s">
        <v>9069</v>
      </c>
      <c r="BL7263" s="141"/>
      <c r="BM7263" s="141">
        <v>46.827080000000002</v>
      </c>
      <c r="BN7263" s="141">
        <v>-71.217140000000001</v>
      </c>
      <c r="BO7263" s="141">
        <v>1991</v>
      </c>
      <c r="BP7263" s="143" t="s">
        <v>24497</v>
      </c>
      <c r="BQ7263" s="143" t="s">
        <v>17560</v>
      </c>
    </row>
    <row r="7264" spans="15:69" x14ac:dyDescent="0.25">
      <c r="O7264" s="225" t="str">
        <f t="shared" si="1324"/>
        <v/>
      </c>
      <c r="BF7264" s="141">
        <v>23027</v>
      </c>
      <c r="BG7264" s="142" t="s">
        <v>26420</v>
      </c>
      <c r="BH7264" s="141" t="s">
        <v>180</v>
      </c>
      <c r="BI7264" s="141" t="s">
        <v>1269</v>
      </c>
      <c r="BJ7264" s="141" t="s">
        <v>9071</v>
      </c>
      <c r="BK7264" s="141" t="s">
        <v>9071</v>
      </c>
      <c r="BL7264" s="141"/>
      <c r="BM7264" s="141">
        <v>46.82752</v>
      </c>
      <c r="BN7264" s="141">
        <v>-71.23</v>
      </c>
      <c r="BO7264" s="141">
        <v>1991</v>
      </c>
      <c r="BP7264" s="143" t="s">
        <v>24497</v>
      </c>
      <c r="BQ7264" s="143" t="s">
        <v>17560</v>
      </c>
    </row>
    <row r="7265" spans="15:69" x14ac:dyDescent="0.25">
      <c r="O7265" s="225" t="str">
        <f t="shared" si="1324"/>
        <v/>
      </c>
      <c r="BF7265" s="141">
        <v>23027</v>
      </c>
      <c r="BG7265" s="142" t="s">
        <v>26421</v>
      </c>
      <c r="BH7265" s="141" t="s">
        <v>180</v>
      </c>
      <c r="BI7265" s="141" t="s">
        <v>1269</v>
      </c>
      <c r="BJ7265" s="141" t="s">
        <v>9073</v>
      </c>
      <c r="BK7265" s="141" t="s">
        <v>9073</v>
      </c>
      <c r="BL7265" s="141"/>
      <c r="BM7265" s="141">
        <v>46.827680000000001</v>
      </c>
      <c r="BN7265" s="141">
        <v>-71.217190000000002</v>
      </c>
      <c r="BO7265" s="141">
        <v>1991</v>
      </c>
      <c r="BP7265" s="143" t="s">
        <v>24497</v>
      </c>
      <c r="BQ7265" s="143" t="s">
        <v>17560</v>
      </c>
    </row>
    <row r="7266" spans="15:69" x14ac:dyDescent="0.25">
      <c r="O7266" s="225" t="str">
        <f t="shared" si="1324"/>
        <v/>
      </c>
      <c r="BF7266" s="141">
        <v>23027</v>
      </c>
      <c r="BG7266" s="142" t="s">
        <v>26422</v>
      </c>
      <c r="BH7266" s="141" t="s">
        <v>180</v>
      </c>
      <c r="BI7266" s="141" t="s">
        <v>1269</v>
      </c>
      <c r="BJ7266" s="141" t="s">
        <v>9075</v>
      </c>
      <c r="BK7266" s="141" t="s">
        <v>9075</v>
      </c>
      <c r="BL7266" s="141"/>
      <c r="BM7266" s="141">
        <v>46.83135</v>
      </c>
      <c r="BN7266" s="141">
        <v>-71.210930000000005</v>
      </c>
      <c r="BO7266" s="141">
        <v>1991</v>
      </c>
      <c r="BP7266" s="143" t="s">
        <v>24497</v>
      </c>
      <c r="BQ7266" s="143" t="s">
        <v>17560</v>
      </c>
    </row>
    <row r="7267" spans="15:69" x14ac:dyDescent="0.25">
      <c r="O7267" s="225" t="str">
        <f t="shared" si="1324"/>
        <v/>
      </c>
      <c r="BF7267" s="141">
        <v>25213</v>
      </c>
      <c r="BG7267" s="142" t="s">
        <v>16803</v>
      </c>
      <c r="BH7267" s="141" t="s">
        <v>180</v>
      </c>
      <c r="BI7267" s="141" t="s">
        <v>190</v>
      </c>
      <c r="BJ7267" s="141"/>
      <c r="BK7267" s="141"/>
      <c r="BL7267" s="141" t="s">
        <v>16802</v>
      </c>
      <c r="BM7267" s="141">
        <v>46.725810000000003</v>
      </c>
      <c r="BN7267" s="141">
        <v>-71.212699999999998</v>
      </c>
      <c r="BO7267" s="141">
        <v>2002</v>
      </c>
      <c r="BP7267" s="143" t="s">
        <v>3407</v>
      </c>
      <c r="BQ7267" s="143" t="s">
        <v>17560</v>
      </c>
    </row>
    <row r="7268" spans="15:69" x14ac:dyDescent="0.25">
      <c r="O7268" s="225" t="str">
        <f t="shared" si="1324"/>
        <v/>
      </c>
      <c r="BF7268" s="141">
        <v>25213</v>
      </c>
      <c r="BG7268" s="142" t="s">
        <v>16809</v>
      </c>
      <c r="BH7268" s="141" t="s">
        <v>180</v>
      </c>
      <c r="BI7268" s="141" t="s">
        <v>190</v>
      </c>
      <c r="BJ7268" s="141"/>
      <c r="BK7268" s="141"/>
      <c r="BL7268" s="141" t="s">
        <v>16808</v>
      </c>
      <c r="BM7268" s="141">
        <v>46.813693999999998</v>
      </c>
      <c r="BN7268" s="141">
        <v>-71.141469999999998</v>
      </c>
      <c r="BO7268" s="141">
        <v>2002</v>
      </c>
      <c r="BP7268" s="143" t="s">
        <v>25411</v>
      </c>
      <c r="BQ7268" s="143" t="s">
        <v>17560</v>
      </c>
    </row>
    <row r="7269" spans="15:69" x14ac:dyDescent="0.25">
      <c r="O7269" s="225" t="str">
        <f t="shared" si="1324"/>
        <v/>
      </c>
      <c r="BF7269" s="141">
        <v>25213</v>
      </c>
      <c r="BG7269" s="142" t="s">
        <v>16811</v>
      </c>
      <c r="BH7269" s="141" t="s">
        <v>180</v>
      </c>
      <c r="BI7269" s="141" t="s">
        <v>190</v>
      </c>
      <c r="BJ7269" s="141" t="s">
        <v>16766</v>
      </c>
      <c r="BK7269" s="141"/>
      <c r="BL7269" s="141" t="s">
        <v>16810</v>
      </c>
      <c r="BM7269" s="141">
        <v>46.777096</v>
      </c>
      <c r="BN7269" s="141">
        <v>-71.101489999999998</v>
      </c>
      <c r="BO7269" s="141">
        <v>2002</v>
      </c>
      <c r="BP7269" s="143" t="s">
        <v>3407</v>
      </c>
      <c r="BQ7269" s="143" t="s">
        <v>17560</v>
      </c>
    </row>
    <row r="7270" spans="15:69" x14ac:dyDescent="0.25">
      <c r="O7270" s="225" t="str">
        <f t="shared" si="1324"/>
        <v/>
      </c>
      <c r="BF7270" s="141">
        <v>25213</v>
      </c>
      <c r="BG7270" s="142" t="s">
        <v>16813</v>
      </c>
      <c r="BH7270" s="141" t="s">
        <v>180</v>
      </c>
      <c r="BI7270" s="141" t="s">
        <v>190</v>
      </c>
      <c r="BJ7270" s="141"/>
      <c r="BK7270" s="141"/>
      <c r="BL7270" s="141" t="s">
        <v>16812</v>
      </c>
      <c r="BM7270" s="141">
        <v>46.758377000000003</v>
      </c>
      <c r="BN7270" s="141">
        <v>-71.231290000000001</v>
      </c>
      <c r="BO7270" s="141">
        <v>2002</v>
      </c>
      <c r="BP7270" s="143" t="s">
        <v>3407</v>
      </c>
      <c r="BQ7270" s="143" t="s">
        <v>17560</v>
      </c>
    </row>
    <row r="7271" spans="15:69" x14ac:dyDescent="0.25">
      <c r="O7271" s="225" t="str">
        <f t="shared" si="1324"/>
        <v/>
      </c>
      <c r="BF7271" s="141">
        <v>25213</v>
      </c>
      <c r="BG7271" s="142" t="s">
        <v>16815</v>
      </c>
      <c r="BH7271" s="141" t="s">
        <v>180</v>
      </c>
      <c r="BI7271" s="141" t="s">
        <v>190</v>
      </c>
      <c r="BJ7271" s="141"/>
      <c r="BK7271" s="141"/>
      <c r="BL7271" s="141" t="s">
        <v>16814</v>
      </c>
      <c r="BM7271" s="141">
        <v>46.743823999999996</v>
      </c>
      <c r="BN7271" s="141">
        <v>-71.367879000000002</v>
      </c>
      <c r="BO7271" s="141">
        <v>2002</v>
      </c>
      <c r="BP7271" s="143" t="s">
        <v>3407</v>
      </c>
      <c r="BQ7271" s="143" t="s">
        <v>17560</v>
      </c>
    </row>
    <row r="7272" spans="15:69" x14ac:dyDescent="0.25">
      <c r="O7272" s="225" t="str">
        <f t="shared" si="1324"/>
        <v/>
      </c>
      <c r="BF7272" s="141">
        <v>25213</v>
      </c>
      <c r="BG7272" s="142" t="s">
        <v>16817</v>
      </c>
      <c r="BH7272" s="141" t="s">
        <v>180</v>
      </c>
      <c r="BI7272" s="141" t="s">
        <v>190</v>
      </c>
      <c r="BJ7272" s="141"/>
      <c r="BK7272" s="141"/>
      <c r="BL7272" s="141" t="s">
        <v>16816</v>
      </c>
      <c r="BM7272" s="141">
        <v>46.794262000000003</v>
      </c>
      <c r="BN7272" s="141">
        <v>-71.160330000000002</v>
      </c>
      <c r="BO7272" s="141">
        <v>2002</v>
      </c>
      <c r="BP7272" s="143" t="s">
        <v>3407</v>
      </c>
      <c r="BQ7272" s="143" t="s">
        <v>17560</v>
      </c>
    </row>
    <row r="7273" spans="15:69" x14ac:dyDescent="0.25">
      <c r="O7273" s="225" t="str">
        <f t="shared" si="1324"/>
        <v/>
      </c>
      <c r="BF7273" s="141">
        <v>25213</v>
      </c>
      <c r="BG7273" s="142" t="s">
        <v>16818</v>
      </c>
      <c r="BH7273" s="141" t="s">
        <v>180</v>
      </c>
      <c r="BI7273" s="141" t="s">
        <v>190</v>
      </c>
      <c r="BJ7273" s="141"/>
      <c r="BK7273" s="141"/>
      <c r="BL7273" s="141" t="s">
        <v>16816</v>
      </c>
      <c r="BM7273" s="141">
        <v>46.794262000000003</v>
      </c>
      <c r="BN7273" s="141">
        <v>-71.160330000000002</v>
      </c>
      <c r="BO7273" s="141">
        <v>2002</v>
      </c>
      <c r="BP7273" s="143" t="s">
        <v>3407</v>
      </c>
      <c r="BQ7273" s="143" t="s">
        <v>17560</v>
      </c>
    </row>
    <row r="7274" spans="15:69" x14ac:dyDescent="0.25">
      <c r="O7274" s="225" t="str">
        <f t="shared" si="1324"/>
        <v/>
      </c>
      <c r="BF7274" s="141">
        <v>25213</v>
      </c>
      <c r="BG7274" s="142" t="s">
        <v>16820</v>
      </c>
      <c r="BH7274" s="141" t="s">
        <v>180</v>
      </c>
      <c r="BI7274" s="141" t="s">
        <v>190</v>
      </c>
      <c r="BJ7274" s="141"/>
      <c r="BK7274" s="141"/>
      <c r="BL7274" s="141" t="s">
        <v>16819</v>
      </c>
      <c r="BM7274" s="141">
        <v>46.805042</v>
      </c>
      <c r="BN7274" s="141">
        <v>-71.167910000000006</v>
      </c>
      <c r="BO7274" s="141">
        <v>1998</v>
      </c>
      <c r="BP7274" s="143" t="s">
        <v>3407</v>
      </c>
      <c r="BQ7274" s="143" t="s">
        <v>17560</v>
      </c>
    </row>
    <row r="7275" spans="15:69" x14ac:dyDescent="0.25">
      <c r="O7275" s="225" t="str">
        <f t="shared" si="1324"/>
        <v/>
      </c>
      <c r="BF7275" s="141">
        <v>25213</v>
      </c>
      <c r="BG7275" s="142" t="s">
        <v>16822</v>
      </c>
      <c r="BH7275" s="141" t="s">
        <v>180</v>
      </c>
      <c r="BI7275" s="141" t="s">
        <v>190</v>
      </c>
      <c r="BJ7275" s="141"/>
      <c r="BK7275" s="141"/>
      <c r="BL7275" s="141" t="s">
        <v>16821</v>
      </c>
      <c r="BM7275" s="141">
        <v>46.806507000000003</v>
      </c>
      <c r="BN7275" s="141">
        <v>-71.183632000000003</v>
      </c>
      <c r="BO7275" s="141">
        <v>1998</v>
      </c>
      <c r="BP7275" s="143" t="s">
        <v>3407</v>
      </c>
      <c r="BQ7275" s="143" t="s">
        <v>17560</v>
      </c>
    </row>
    <row r="7276" spans="15:69" x14ac:dyDescent="0.25">
      <c r="O7276" s="225" t="str">
        <f t="shared" si="1324"/>
        <v/>
      </c>
      <c r="BF7276" s="141">
        <v>25213</v>
      </c>
      <c r="BG7276" s="142" t="s">
        <v>16514</v>
      </c>
      <c r="BH7276" s="141" t="s">
        <v>180</v>
      </c>
      <c r="BI7276" s="141" t="s">
        <v>191</v>
      </c>
      <c r="BJ7276" s="141" t="s">
        <v>16515</v>
      </c>
      <c r="BK7276" s="141"/>
      <c r="BL7276" s="141" t="s">
        <v>16516</v>
      </c>
      <c r="BM7276" s="141">
        <v>46.714748999999998</v>
      </c>
      <c r="BN7276" s="141">
        <v>-71.287385</v>
      </c>
      <c r="BO7276" s="141">
        <v>1998</v>
      </c>
      <c r="BP7276" s="143"/>
      <c r="BQ7276" s="143" t="s">
        <v>17560</v>
      </c>
    </row>
    <row r="7277" spans="15:69" x14ac:dyDescent="0.25">
      <c r="O7277" s="225" t="str">
        <f t="shared" si="1324"/>
        <v/>
      </c>
      <c r="BF7277" s="141">
        <v>25213</v>
      </c>
      <c r="BG7277" s="142" t="s">
        <v>16569</v>
      </c>
      <c r="BH7277" s="141" t="s">
        <v>180</v>
      </c>
      <c r="BI7277" s="141" t="s">
        <v>191</v>
      </c>
      <c r="BJ7277" s="141" t="s">
        <v>16570</v>
      </c>
      <c r="BK7277" s="141" t="s">
        <v>1825</v>
      </c>
      <c r="BL7277" s="141" t="s">
        <v>16571</v>
      </c>
      <c r="BM7277" s="141">
        <v>46.690359999999998</v>
      </c>
      <c r="BN7277" s="141">
        <v>-71.237319999999997</v>
      </c>
      <c r="BO7277" s="141">
        <v>2005</v>
      </c>
      <c r="BP7277" s="143"/>
      <c r="BQ7277" s="143" t="s">
        <v>17560</v>
      </c>
    </row>
    <row r="7278" spans="15:69" x14ac:dyDescent="0.25">
      <c r="O7278" s="225" t="str">
        <f t="shared" si="1324"/>
        <v/>
      </c>
      <c r="BF7278" s="141">
        <v>25213</v>
      </c>
      <c r="BG7278" s="142" t="s">
        <v>16578</v>
      </c>
      <c r="BH7278" s="141" t="s">
        <v>180</v>
      </c>
      <c r="BI7278" s="141" t="s">
        <v>191</v>
      </c>
      <c r="BJ7278" s="141" t="s">
        <v>16579</v>
      </c>
      <c r="BK7278" s="141"/>
      <c r="BL7278" s="141" t="s">
        <v>16571</v>
      </c>
      <c r="BM7278" s="141">
        <v>46.69068</v>
      </c>
      <c r="BN7278" s="141">
        <v>-71.236620000000002</v>
      </c>
      <c r="BO7278" s="141">
        <v>2005</v>
      </c>
      <c r="BP7278" s="143"/>
      <c r="BQ7278" s="143" t="s">
        <v>17560</v>
      </c>
    </row>
    <row r="7279" spans="15:69" x14ac:dyDescent="0.25">
      <c r="O7279" s="225" t="str">
        <f t="shared" si="1324"/>
        <v/>
      </c>
      <c r="BF7279" s="141">
        <v>25213</v>
      </c>
      <c r="BG7279" s="142" t="s">
        <v>16492</v>
      </c>
      <c r="BH7279" s="141" t="s">
        <v>180</v>
      </c>
      <c r="BI7279" s="141" t="s">
        <v>191</v>
      </c>
      <c r="BJ7279" s="141" t="s">
        <v>16493</v>
      </c>
      <c r="BK7279" s="141" t="s">
        <v>16494</v>
      </c>
      <c r="BL7279" s="141" t="s">
        <v>16495</v>
      </c>
      <c r="BM7279" s="141">
        <v>46.703555000000001</v>
      </c>
      <c r="BN7279" s="141">
        <v>-71.396760999999998</v>
      </c>
      <c r="BO7279" s="141">
        <v>2002</v>
      </c>
      <c r="BP7279" s="143"/>
      <c r="BQ7279" s="143" t="s">
        <v>17560</v>
      </c>
    </row>
    <row r="7280" spans="15:69" x14ac:dyDescent="0.25">
      <c r="O7280" s="225" t="str">
        <f t="shared" si="1324"/>
        <v/>
      </c>
      <c r="BF7280" s="141">
        <v>25213</v>
      </c>
      <c r="BG7280" s="142" t="s">
        <v>16496</v>
      </c>
      <c r="BH7280" s="141" t="s">
        <v>180</v>
      </c>
      <c r="BI7280" s="141" t="s">
        <v>191</v>
      </c>
      <c r="BJ7280" s="141" t="s">
        <v>16497</v>
      </c>
      <c r="BK7280" s="141" t="s">
        <v>16498</v>
      </c>
      <c r="BL7280" s="141" t="s">
        <v>5445</v>
      </c>
      <c r="BM7280" s="141">
        <v>46.706142</v>
      </c>
      <c r="BN7280" s="141">
        <v>-71.381010000000003</v>
      </c>
      <c r="BO7280" s="141">
        <v>2002</v>
      </c>
      <c r="BP7280" s="143"/>
      <c r="BQ7280" s="143" t="s">
        <v>17560</v>
      </c>
    </row>
    <row r="7281" spans="15:69" x14ac:dyDescent="0.25">
      <c r="O7281" s="225" t="str">
        <f t="shared" si="1324"/>
        <v/>
      </c>
      <c r="BF7281" s="141">
        <v>25213</v>
      </c>
      <c r="BG7281" s="142" t="s">
        <v>16499</v>
      </c>
      <c r="BH7281" s="141" t="s">
        <v>180</v>
      </c>
      <c r="BI7281" s="141" t="s">
        <v>191</v>
      </c>
      <c r="BJ7281" s="141" t="s">
        <v>16500</v>
      </c>
      <c r="BK7281" s="141"/>
      <c r="BL7281" s="141" t="s">
        <v>16501</v>
      </c>
      <c r="BM7281" s="141">
        <v>46.710135999999999</v>
      </c>
      <c r="BN7281" s="141">
        <v>-71.373819999999995</v>
      </c>
      <c r="BO7281" s="141">
        <v>2002</v>
      </c>
      <c r="BP7281" s="143"/>
      <c r="BQ7281" s="143" t="s">
        <v>17560</v>
      </c>
    </row>
    <row r="7282" spans="15:69" x14ac:dyDescent="0.25">
      <c r="O7282" s="225" t="str">
        <f t="shared" si="1324"/>
        <v/>
      </c>
      <c r="BF7282" s="141">
        <v>25213</v>
      </c>
      <c r="BG7282" s="142" t="s">
        <v>16502</v>
      </c>
      <c r="BH7282" s="141" t="s">
        <v>180</v>
      </c>
      <c r="BI7282" s="141" t="s">
        <v>191</v>
      </c>
      <c r="BJ7282" s="141" t="s">
        <v>16503</v>
      </c>
      <c r="BK7282" s="141" t="s">
        <v>16504</v>
      </c>
      <c r="BL7282" s="141" t="s">
        <v>16505</v>
      </c>
      <c r="BM7282" s="141">
        <v>46.715995999999997</v>
      </c>
      <c r="BN7282" s="141">
        <v>-71.353269999999995</v>
      </c>
      <c r="BO7282" s="141">
        <v>2007</v>
      </c>
      <c r="BP7282" s="143"/>
      <c r="BQ7282" s="143" t="s">
        <v>17560</v>
      </c>
    </row>
    <row r="7283" spans="15:69" x14ac:dyDescent="0.25">
      <c r="O7283" s="225" t="str">
        <f t="shared" si="1324"/>
        <v/>
      </c>
      <c r="BF7283" s="141">
        <v>25213</v>
      </c>
      <c r="BG7283" s="142" t="s">
        <v>16506</v>
      </c>
      <c r="BH7283" s="141" t="s">
        <v>180</v>
      </c>
      <c r="BI7283" s="141" t="s">
        <v>191</v>
      </c>
      <c r="BJ7283" s="141" t="s">
        <v>16507</v>
      </c>
      <c r="BK7283" s="141" t="s">
        <v>16508</v>
      </c>
      <c r="BL7283" s="141" t="s">
        <v>16116</v>
      </c>
      <c r="BM7283" s="141">
        <v>46.716740000000001</v>
      </c>
      <c r="BN7283" s="141">
        <v>-71.342995000000002</v>
      </c>
      <c r="BO7283" s="141">
        <v>2002</v>
      </c>
      <c r="BP7283" s="143"/>
      <c r="BQ7283" s="143" t="s">
        <v>17560</v>
      </c>
    </row>
    <row r="7284" spans="15:69" x14ac:dyDescent="0.25">
      <c r="O7284" s="225" t="str">
        <f t="shared" si="1324"/>
        <v/>
      </c>
      <c r="BF7284" s="141">
        <v>25213</v>
      </c>
      <c r="BG7284" s="142" t="s">
        <v>16509</v>
      </c>
      <c r="BH7284" s="141" t="s">
        <v>180</v>
      </c>
      <c r="BI7284" s="141" t="s">
        <v>191</v>
      </c>
      <c r="BJ7284" s="141" t="s">
        <v>16510</v>
      </c>
      <c r="BK7284" s="141" t="s">
        <v>14555</v>
      </c>
      <c r="BL7284" s="141" t="s">
        <v>16511</v>
      </c>
      <c r="BM7284" s="141">
        <v>46.717030000000001</v>
      </c>
      <c r="BN7284" s="141">
        <v>-71.34742</v>
      </c>
      <c r="BO7284" s="141">
        <v>2002</v>
      </c>
      <c r="BP7284" s="143"/>
      <c r="BQ7284" s="143" t="s">
        <v>17560</v>
      </c>
    </row>
    <row r="7285" spans="15:69" x14ac:dyDescent="0.25">
      <c r="O7285" s="225" t="str">
        <f t="shared" si="1324"/>
        <v/>
      </c>
      <c r="BF7285" s="141">
        <v>25213</v>
      </c>
      <c r="BG7285" s="142" t="s">
        <v>16512</v>
      </c>
      <c r="BH7285" s="141" t="s">
        <v>180</v>
      </c>
      <c r="BI7285" s="141" t="s">
        <v>191</v>
      </c>
      <c r="BJ7285" s="141" t="s">
        <v>16513</v>
      </c>
      <c r="BK7285" s="141" t="s">
        <v>2706</v>
      </c>
      <c r="BL7285" s="141" t="s">
        <v>4180</v>
      </c>
      <c r="BM7285" s="141">
        <v>46.740459000000001</v>
      </c>
      <c r="BN7285" s="141">
        <v>-71.291021000000001</v>
      </c>
      <c r="BO7285" s="141">
        <v>2002</v>
      </c>
      <c r="BP7285" s="143"/>
      <c r="BQ7285" s="143" t="s">
        <v>17560</v>
      </c>
    </row>
    <row r="7286" spans="15:69" x14ac:dyDescent="0.25">
      <c r="O7286" s="225" t="str">
        <f t="shared" si="1324"/>
        <v/>
      </c>
      <c r="BF7286" s="141">
        <v>25213</v>
      </c>
      <c r="BG7286" s="142" t="s">
        <v>16517</v>
      </c>
      <c r="BH7286" s="141" t="s">
        <v>180</v>
      </c>
      <c r="BI7286" s="141" t="s">
        <v>191</v>
      </c>
      <c r="BJ7286" s="141" t="s">
        <v>16518</v>
      </c>
      <c r="BK7286" s="141" t="s">
        <v>12301</v>
      </c>
      <c r="BL7286" s="141" t="s">
        <v>16519</v>
      </c>
      <c r="BM7286" s="141">
        <v>46.728704999999998</v>
      </c>
      <c r="BN7286" s="141">
        <v>-71.290270000000007</v>
      </c>
      <c r="BO7286" s="141">
        <v>2002</v>
      </c>
      <c r="BP7286" s="143"/>
      <c r="BQ7286" s="143" t="s">
        <v>17560</v>
      </c>
    </row>
    <row r="7287" spans="15:69" x14ac:dyDescent="0.25">
      <c r="O7287" s="225" t="str">
        <f t="shared" si="1324"/>
        <v/>
      </c>
      <c r="BF7287" s="141">
        <v>25213</v>
      </c>
      <c r="BG7287" s="142" t="s">
        <v>16520</v>
      </c>
      <c r="BH7287" s="141" t="s">
        <v>180</v>
      </c>
      <c r="BI7287" s="141" t="s">
        <v>191</v>
      </c>
      <c r="BJ7287" s="141" t="s">
        <v>16521</v>
      </c>
      <c r="BK7287" s="141" t="s">
        <v>3482</v>
      </c>
      <c r="BL7287" s="141" t="s">
        <v>16116</v>
      </c>
      <c r="BM7287" s="141">
        <v>46.725349999999999</v>
      </c>
      <c r="BN7287" s="141">
        <v>-71.319114999999996</v>
      </c>
      <c r="BO7287" s="141">
        <v>2002</v>
      </c>
      <c r="BP7287" s="143"/>
      <c r="BQ7287" s="143" t="s">
        <v>17560</v>
      </c>
    </row>
    <row r="7288" spans="15:69" x14ac:dyDescent="0.25">
      <c r="O7288" s="225" t="str">
        <f t="shared" si="1324"/>
        <v/>
      </c>
      <c r="BF7288" s="141">
        <v>25213</v>
      </c>
      <c r="BG7288" s="142" t="s">
        <v>16522</v>
      </c>
      <c r="BH7288" s="141" t="s">
        <v>180</v>
      </c>
      <c r="BI7288" s="141" t="s">
        <v>191</v>
      </c>
      <c r="BJ7288" s="141" t="s">
        <v>16523</v>
      </c>
      <c r="BK7288" s="141" t="s">
        <v>11495</v>
      </c>
      <c r="BL7288" s="141" t="s">
        <v>16481</v>
      </c>
      <c r="BM7288" s="141">
        <v>46.669083000000001</v>
      </c>
      <c r="BN7288" s="141">
        <v>-71.370800000000003</v>
      </c>
      <c r="BO7288" s="141">
        <v>2002</v>
      </c>
      <c r="BP7288" s="143"/>
      <c r="BQ7288" s="143" t="s">
        <v>17560</v>
      </c>
    </row>
    <row r="7289" spans="15:69" x14ac:dyDescent="0.25">
      <c r="O7289" s="225" t="str">
        <f t="shared" si="1324"/>
        <v/>
      </c>
      <c r="BF7289" s="141">
        <v>25213</v>
      </c>
      <c r="BG7289" s="142" t="s">
        <v>16524</v>
      </c>
      <c r="BH7289" s="141" t="s">
        <v>180</v>
      </c>
      <c r="BI7289" s="141" t="s">
        <v>191</v>
      </c>
      <c r="BJ7289" s="141" t="s">
        <v>16525</v>
      </c>
      <c r="BK7289" s="141" t="s">
        <v>16526</v>
      </c>
      <c r="BL7289" s="141" t="s">
        <v>16481</v>
      </c>
      <c r="BM7289" s="141">
        <v>46.672294999999998</v>
      </c>
      <c r="BN7289" s="141">
        <v>-71.362229999999997</v>
      </c>
      <c r="BO7289" s="141">
        <v>2002</v>
      </c>
      <c r="BP7289" s="143"/>
      <c r="BQ7289" s="143" t="s">
        <v>17560</v>
      </c>
    </row>
    <row r="7290" spans="15:69" x14ac:dyDescent="0.25">
      <c r="O7290" s="225" t="str">
        <f t="shared" si="1324"/>
        <v/>
      </c>
      <c r="BF7290" s="141">
        <v>25213</v>
      </c>
      <c r="BG7290" s="142" t="s">
        <v>16527</v>
      </c>
      <c r="BH7290" s="141" t="s">
        <v>180</v>
      </c>
      <c r="BI7290" s="141" t="s">
        <v>191</v>
      </c>
      <c r="BJ7290" s="141" t="s">
        <v>16528</v>
      </c>
      <c r="BK7290" s="141" t="s">
        <v>13177</v>
      </c>
      <c r="BL7290" s="141" t="s">
        <v>16390</v>
      </c>
      <c r="BM7290" s="141">
        <v>46.686619999999998</v>
      </c>
      <c r="BN7290" s="141">
        <v>-71.325760000000002</v>
      </c>
      <c r="BO7290" s="141">
        <v>2002</v>
      </c>
      <c r="BP7290" s="143"/>
      <c r="BQ7290" s="143" t="s">
        <v>17560</v>
      </c>
    </row>
    <row r="7291" spans="15:69" x14ac:dyDescent="0.25">
      <c r="O7291" s="225" t="str">
        <f t="shared" si="1324"/>
        <v/>
      </c>
      <c r="BF7291" s="141">
        <v>25213</v>
      </c>
      <c r="BG7291" s="142" t="s">
        <v>16529</v>
      </c>
      <c r="BH7291" s="141" t="s">
        <v>180</v>
      </c>
      <c r="BI7291" s="141" t="s">
        <v>191</v>
      </c>
      <c r="BJ7291" s="141" t="s">
        <v>16530</v>
      </c>
      <c r="BK7291" s="141" t="s">
        <v>11747</v>
      </c>
      <c r="BL7291" s="141" t="s">
        <v>16531</v>
      </c>
      <c r="BM7291" s="141">
        <v>46.701577</v>
      </c>
      <c r="BN7291" s="141">
        <v>-71.307849000000004</v>
      </c>
      <c r="BO7291" s="141">
        <v>2002</v>
      </c>
      <c r="BP7291" s="143"/>
      <c r="BQ7291" s="143" t="s">
        <v>17560</v>
      </c>
    </row>
    <row r="7292" spans="15:69" x14ac:dyDescent="0.25">
      <c r="O7292" s="225" t="str">
        <f t="shared" si="1324"/>
        <v/>
      </c>
      <c r="BF7292" s="141">
        <v>25213</v>
      </c>
      <c r="BG7292" s="142" t="s">
        <v>16532</v>
      </c>
      <c r="BH7292" s="141" t="s">
        <v>180</v>
      </c>
      <c r="BI7292" s="141" t="s">
        <v>191</v>
      </c>
      <c r="BJ7292" s="141" t="s">
        <v>16533</v>
      </c>
      <c r="BK7292" s="141" t="s">
        <v>2738</v>
      </c>
      <c r="BL7292" s="141" t="s">
        <v>16534</v>
      </c>
      <c r="BM7292" s="141">
        <v>46.708412000000003</v>
      </c>
      <c r="BN7292" s="141">
        <v>-71.299570000000003</v>
      </c>
      <c r="BO7292" s="141">
        <v>2002</v>
      </c>
      <c r="BP7292" s="143"/>
      <c r="BQ7292" s="143" t="s">
        <v>17560</v>
      </c>
    </row>
    <row r="7293" spans="15:69" x14ac:dyDescent="0.25">
      <c r="O7293" s="225" t="str">
        <f t="shared" si="1324"/>
        <v/>
      </c>
      <c r="BF7293" s="141">
        <v>25213</v>
      </c>
      <c r="BG7293" s="142" t="s">
        <v>16535</v>
      </c>
      <c r="BH7293" s="141" t="s">
        <v>180</v>
      </c>
      <c r="BI7293" s="141" t="s">
        <v>191</v>
      </c>
      <c r="BJ7293" s="141" t="s">
        <v>16536</v>
      </c>
      <c r="BK7293" s="141" t="s">
        <v>12706</v>
      </c>
      <c r="BL7293" s="141" t="s">
        <v>16537</v>
      </c>
      <c r="BM7293" s="141">
        <v>46.700899999999997</v>
      </c>
      <c r="BN7293" s="141">
        <v>-71.285473999999994</v>
      </c>
      <c r="BO7293" s="141">
        <v>2008</v>
      </c>
      <c r="BP7293" s="143"/>
      <c r="BQ7293" s="143" t="s">
        <v>17560</v>
      </c>
    </row>
    <row r="7294" spans="15:69" x14ac:dyDescent="0.25">
      <c r="O7294" s="225" t="str">
        <f t="shared" si="1324"/>
        <v/>
      </c>
      <c r="BF7294" s="141">
        <v>25213</v>
      </c>
      <c r="BG7294" s="142" t="s">
        <v>16538</v>
      </c>
      <c r="BH7294" s="141" t="s">
        <v>180</v>
      </c>
      <c r="BI7294" s="141" t="s">
        <v>191</v>
      </c>
      <c r="BJ7294" s="141" t="s">
        <v>16539</v>
      </c>
      <c r="BK7294" s="141" t="s">
        <v>16540</v>
      </c>
      <c r="BL7294" s="141" t="s">
        <v>15529</v>
      </c>
      <c r="BM7294" s="141">
        <v>46.692675999999999</v>
      </c>
      <c r="BN7294" s="141">
        <v>-71.290909999999997</v>
      </c>
      <c r="BO7294" s="141">
        <v>2002</v>
      </c>
      <c r="BP7294" s="143"/>
      <c r="BQ7294" s="143" t="s">
        <v>17560</v>
      </c>
    </row>
    <row r="7295" spans="15:69" x14ac:dyDescent="0.25">
      <c r="O7295" s="225" t="str">
        <f t="shared" si="1324"/>
        <v/>
      </c>
      <c r="BF7295" s="141">
        <v>25213</v>
      </c>
      <c r="BG7295" s="142" t="s">
        <v>16541</v>
      </c>
      <c r="BH7295" s="141" t="s">
        <v>180</v>
      </c>
      <c r="BI7295" s="141" t="s">
        <v>191</v>
      </c>
      <c r="BJ7295" s="141" t="s">
        <v>16542</v>
      </c>
      <c r="BK7295" s="141" t="s">
        <v>10106</v>
      </c>
      <c r="BL7295" s="141" t="s">
        <v>16543</v>
      </c>
      <c r="BM7295" s="141">
        <v>46.732771999999997</v>
      </c>
      <c r="BN7295" s="141">
        <v>-71.303184000000002</v>
      </c>
      <c r="BO7295" s="141">
        <v>2002</v>
      </c>
      <c r="BP7295" s="143"/>
      <c r="BQ7295" s="143" t="s">
        <v>17560</v>
      </c>
    </row>
    <row r="7296" spans="15:69" x14ac:dyDescent="0.25">
      <c r="O7296" s="225" t="str">
        <f t="shared" si="1324"/>
        <v/>
      </c>
      <c r="BF7296" s="141">
        <v>25213</v>
      </c>
      <c r="BG7296" s="142" t="s">
        <v>16544</v>
      </c>
      <c r="BH7296" s="141" t="s">
        <v>180</v>
      </c>
      <c r="BI7296" s="141" t="s">
        <v>191</v>
      </c>
      <c r="BJ7296" s="141" t="s">
        <v>16545</v>
      </c>
      <c r="BK7296" s="141" t="s">
        <v>4530</v>
      </c>
      <c r="BL7296" s="141" t="s">
        <v>16546</v>
      </c>
      <c r="BM7296" s="141">
        <v>46.668906999999997</v>
      </c>
      <c r="BN7296" s="141">
        <v>-71.286734999999993</v>
      </c>
      <c r="BO7296" s="141">
        <v>2002</v>
      </c>
      <c r="BP7296" s="143"/>
      <c r="BQ7296" s="143" t="s">
        <v>17560</v>
      </c>
    </row>
    <row r="7297" spans="15:69" x14ac:dyDescent="0.25">
      <c r="O7297" s="225" t="str">
        <f t="shared" si="1324"/>
        <v/>
      </c>
      <c r="BF7297" s="141">
        <v>25213</v>
      </c>
      <c r="BG7297" s="142" t="s">
        <v>16547</v>
      </c>
      <c r="BH7297" s="141" t="s">
        <v>180</v>
      </c>
      <c r="BI7297" s="141" t="s">
        <v>191</v>
      </c>
      <c r="BJ7297" s="141" t="s">
        <v>16548</v>
      </c>
      <c r="BK7297" s="141" t="s">
        <v>1905</v>
      </c>
      <c r="BL7297" s="141" t="s">
        <v>13110</v>
      </c>
      <c r="BM7297" s="141">
        <v>46.650903999999997</v>
      </c>
      <c r="BN7297" s="141">
        <v>-71.300156999999999</v>
      </c>
      <c r="BO7297" s="141">
        <v>2008</v>
      </c>
      <c r="BP7297" s="143"/>
      <c r="BQ7297" s="143" t="s">
        <v>17560</v>
      </c>
    </row>
    <row r="7298" spans="15:69" x14ac:dyDescent="0.25">
      <c r="O7298" s="225" t="str">
        <f t="shared" si="1324"/>
        <v/>
      </c>
      <c r="BF7298" s="141">
        <v>25213</v>
      </c>
      <c r="BG7298" s="142" t="s">
        <v>16549</v>
      </c>
      <c r="BH7298" s="141" t="s">
        <v>180</v>
      </c>
      <c r="BI7298" s="141" t="s">
        <v>191</v>
      </c>
      <c r="BJ7298" s="141" t="s">
        <v>16550</v>
      </c>
      <c r="BK7298" s="141" t="s">
        <v>2605</v>
      </c>
      <c r="BL7298" s="141" t="s">
        <v>1616</v>
      </c>
      <c r="BM7298" s="141">
        <v>46.647975000000002</v>
      </c>
      <c r="BN7298" s="141">
        <v>-71.313209999999998</v>
      </c>
      <c r="BO7298" s="141">
        <v>1999</v>
      </c>
      <c r="BP7298" s="143"/>
      <c r="BQ7298" s="143" t="s">
        <v>17560</v>
      </c>
    </row>
    <row r="7299" spans="15:69" x14ac:dyDescent="0.25">
      <c r="O7299" s="225" t="str">
        <f t="shared" si="1324"/>
        <v/>
      </c>
      <c r="BF7299" s="141">
        <v>25213</v>
      </c>
      <c r="BG7299" s="142" t="s">
        <v>16551</v>
      </c>
      <c r="BH7299" s="141" t="s">
        <v>180</v>
      </c>
      <c r="BI7299" s="141" t="s">
        <v>191</v>
      </c>
      <c r="BJ7299" s="141" t="s">
        <v>16552</v>
      </c>
      <c r="BK7299" s="141" t="s">
        <v>16553</v>
      </c>
      <c r="BL7299" s="141" t="s">
        <v>1616</v>
      </c>
      <c r="BM7299" s="141">
        <v>46.653041000000002</v>
      </c>
      <c r="BN7299" s="141">
        <v>-71.296847</v>
      </c>
      <c r="BO7299" s="141">
        <v>1999</v>
      </c>
      <c r="BP7299" s="143"/>
      <c r="BQ7299" s="143" t="s">
        <v>17560</v>
      </c>
    </row>
    <row r="7300" spans="15:69" x14ac:dyDescent="0.25">
      <c r="O7300" s="225" t="str">
        <f t="shared" si="1324"/>
        <v/>
      </c>
      <c r="BF7300" s="141">
        <v>25213</v>
      </c>
      <c r="BG7300" s="142" t="s">
        <v>16554</v>
      </c>
      <c r="BH7300" s="141" t="s">
        <v>180</v>
      </c>
      <c r="BI7300" s="141" t="s">
        <v>191</v>
      </c>
      <c r="BJ7300" s="141" t="s">
        <v>16555</v>
      </c>
      <c r="BK7300" s="141" t="s">
        <v>2804</v>
      </c>
      <c r="BL7300" s="141" t="s">
        <v>16556</v>
      </c>
      <c r="BM7300" s="141">
        <v>46.586773999999998</v>
      </c>
      <c r="BN7300" s="141">
        <v>-71.381889000000001</v>
      </c>
      <c r="BO7300" s="141">
        <v>2008</v>
      </c>
      <c r="BP7300" s="143"/>
      <c r="BQ7300" s="143" t="s">
        <v>17560</v>
      </c>
    </row>
    <row r="7301" spans="15:69" x14ac:dyDescent="0.25">
      <c r="O7301" s="225" t="str">
        <f t="shared" si="1324"/>
        <v/>
      </c>
      <c r="BF7301" s="141">
        <v>25213</v>
      </c>
      <c r="BG7301" s="142" t="s">
        <v>16563</v>
      </c>
      <c r="BH7301" s="141" t="s">
        <v>180</v>
      </c>
      <c r="BI7301" s="141" t="s">
        <v>191</v>
      </c>
      <c r="BJ7301" s="141" t="s">
        <v>16564</v>
      </c>
      <c r="BK7301" s="141"/>
      <c r="BL7301" s="141" t="s">
        <v>16565</v>
      </c>
      <c r="BM7301" s="141">
        <v>46.803134999999997</v>
      </c>
      <c r="BN7301" s="141">
        <v>-71.181529999999995</v>
      </c>
      <c r="BO7301" s="141">
        <v>2008</v>
      </c>
      <c r="BP7301" s="143"/>
      <c r="BQ7301" s="143" t="s">
        <v>17560</v>
      </c>
    </row>
    <row r="7302" spans="15:69" x14ac:dyDescent="0.25">
      <c r="O7302" s="225" t="str">
        <f t="shared" si="1324"/>
        <v/>
      </c>
      <c r="BF7302" s="141">
        <v>25213</v>
      </c>
      <c r="BG7302" s="142" t="s">
        <v>16566</v>
      </c>
      <c r="BH7302" s="141" t="s">
        <v>180</v>
      </c>
      <c r="BI7302" s="141" t="s">
        <v>191</v>
      </c>
      <c r="BJ7302" s="141" t="s">
        <v>16567</v>
      </c>
      <c r="BK7302" s="141" t="s">
        <v>12522</v>
      </c>
      <c r="BL7302" s="141" t="s">
        <v>16568</v>
      </c>
      <c r="BM7302" s="141">
        <v>46.695551999999999</v>
      </c>
      <c r="BN7302" s="141">
        <v>-71.245774999999995</v>
      </c>
      <c r="BO7302" s="141">
        <v>2008</v>
      </c>
      <c r="BP7302" s="143"/>
      <c r="BQ7302" s="143" t="s">
        <v>17560</v>
      </c>
    </row>
    <row r="7303" spans="15:69" x14ac:dyDescent="0.25">
      <c r="O7303" s="225" t="str">
        <f t="shared" si="1324"/>
        <v/>
      </c>
      <c r="BF7303" s="141">
        <v>25213</v>
      </c>
      <c r="BG7303" s="142" t="s">
        <v>16572</v>
      </c>
      <c r="BH7303" s="141" t="s">
        <v>180</v>
      </c>
      <c r="BI7303" s="141" t="s">
        <v>191</v>
      </c>
      <c r="BJ7303" s="141" t="s">
        <v>16573</v>
      </c>
      <c r="BK7303" s="141" t="s">
        <v>1619</v>
      </c>
      <c r="BL7303" s="141" t="s">
        <v>16574</v>
      </c>
      <c r="BM7303" s="141">
        <v>46.675148</v>
      </c>
      <c r="BN7303" s="141">
        <v>-71.220314000000002</v>
      </c>
      <c r="BO7303" s="141">
        <v>2007</v>
      </c>
      <c r="BP7303" s="143"/>
      <c r="BQ7303" s="143" t="s">
        <v>17560</v>
      </c>
    </row>
    <row r="7304" spans="15:69" x14ac:dyDescent="0.25">
      <c r="O7304" s="225" t="str">
        <f t="shared" si="1324"/>
        <v/>
      </c>
      <c r="BF7304" s="141">
        <v>25213</v>
      </c>
      <c r="BG7304" s="142" t="s">
        <v>16575</v>
      </c>
      <c r="BH7304" s="141" t="s">
        <v>180</v>
      </c>
      <c r="BI7304" s="141" t="s">
        <v>191</v>
      </c>
      <c r="BJ7304" s="141" t="s">
        <v>16576</v>
      </c>
      <c r="BK7304" s="141"/>
      <c r="BL7304" s="141" t="s">
        <v>16577</v>
      </c>
      <c r="BM7304" s="141">
        <v>46.667735999999998</v>
      </c>
      <c r="BN7304" s="141">
        <v>-71.228650000000002</v>
      </c>
      <c r="BO7304" s="141">
        <v>2007</v>
      </c>
      <c r="BP7304" s="143"/>
      <c r="BQ7304" s="143" t="s">
        <v>17560</v>
      </c>
    </row>
    <row r="7305" spans="15:69" x14ac:dyDescent="0.25">
      <c r="O7305" s="225" t="str">
        <f t="shared" si="1324"/>
        <v/>
      </c>
      <c r="BF7305" s="141">
        <v>25213</v>
      </c>
      <c r="BG7305" s="142" t="s">
        <v>16580</v>
      </c>
      <c r="BH7305" s="141" t="s">
        <v>180</v>
      </c>
      <c r="BI7305" s="141" t="s">
        <v>191</v>
      </c>
      <c r="BJ7305" s="141" t="s">
        <v>16581</v>
      </c>
      <c r="BK7305" s="141" t="s">
        <v>16582</v>
      </c>
      <c r="BL7305" s="141" t="s">
        <v>16568</v>
      </c>
      <c r="BM7305" s="141">
        <v>46.662900999999998</v>
      </c>
      <c r="BN7305" s="141">
        <v>-71.236091000000002</v>
      </c>
      <c r="BO7305" s="141">
        <v>2008</v>
      </c>
      <c r="BP7305" s="143"/>
      <c r="BQ7305" s="143" t="s">
        <v>17560</v>
      </c>
    </row>
    <row r="7306" spans="15:69" x14ac:dyDescent="0.25">
      <c r="O7306" s="225" t="str">
        <f t="shared" si="1324"/>
        <v/>
      </c>
      <c r="BF7306" s="141">
        <v>25213</v>
      </c>
      <c r="BG7306" s="142" t="s">
        <v>16583</v>
      </c>
      <c r="BH7306" s="141" t="s">
        <v>180</v>
      </c>
      <c r="BI7306" s="141" t="s">
        <v>191</v>
      </c>
      <c r="BJ7306" s="141" t="s">
        <v>16584</v>
      </c>
      <c r="BK7306" s="141" t="s">
        <v>470</v>
      </c>
      <c r="BL7306" s="141" t="s">
        <v>16585</v>
      </c>
      <c r="BM7306" s="141">
        <v>46.659289000000001</v>
      </c>
      <c r="BN7306" s="141">
        <v>-71.240582000000003</v>
      </c>
      <c r="BO7306" s="141">
        <v>2008</v>
      </c>
      <c r="BP7306" s="143"/>
      <c r="BQ7306" s="143" t="s">
        <v>17560</v>
      </c>
    </row>
    <row r="7307" spans="15:69" x14ac:dyDescent="0.25">
      <c r="O7307" s="225" t="str">
        <f t="shared" si="1324"/>
        <v/>
      </c>
      <c r="BF7307" s="141">
        <v>25213</v>
      </c>
      <c r="BG7307" s="142" t="s">
        <v>16586</v>
      </c>
      <c r="BH7307" s="141" t="s">
        <v>180</v>
      </c>
      <c r="BI7307" s="141" t="s">
        <v>191</v>
      </c>
      <c r="BJ7307" s="141" t="s">
        <v>16587</v>
      </c>
      <c r="BK7307" s="141" t="s">
        <v>3683</v>
      </c>
      <c r="BL7307" s="141" t="s">
        <v>16588</v>
      </c>
      <c r="BM7307" s="141">
        <v>46.615166000000002</v>
      </c>
      <c r="BN7307" s="141">
        <v>-71.283433000000002</v>
      </c>
      <c r="BO7307" s="141">
        <v>2008</v>
      </c>
      <c r="BP7307" s="143"/>
      <c r="BQ7307" s="143" t="s">
        <v>17560</v>
      </c>
    </row>
    <row r="7308" spans="15:69" x14ac:dyDescent="0.25">
      <c r="O7308" s="225" t="str">
        <f t="shared" si="1324"/>
        <v/>
      </c>
      <c r="BF7308" s="141">
        <v>25213</v>
      </c>
      <c r="BG7308" s="142" t="s">
        <v>16589</v>
      </c>
      <c r="BH7308" s="141" t="s">
        <v>180</v>
      </c>
      <c r="BI7308" s="141" t="s">
        <v>191</v>
      </c>
      <c r="BJ7308" s="141" t="s">
        <v>16590</v>
      </c>
      <c r="BK7308" s="141" t="s">
        <v>14106</v>
      </c>
      <c r="BL7308" s="141" t="s">
        <v>16591</v>
      </c>
      <c r="BM7308" s="141">
        <v>46.652369999999998</v>
      </c>
      <c r="BN7308" s="141">
        <v>-71.249880000000005</v>
      </c>
      <c r="BO7308" s="141">
        <v>2008</v>
      </c>
      <c r="BP7308" s="143"/>
      <c r="BQ7308" s="143" t="s">
        <v>17560</v>
      </c>
    </row>
    <row r="7309" spans="15:69" x14ac:dyDescent="0.25">
      <c r="O7309" s="225" t="str">
        <f t="shared" si="1324"/>
        <v/>
      </c>
      <c r="BF7309" s="141">
        <v>25213</v>
      </c>
      <c r="BG7309" s="142" t="s">
        <v>16592</v>
      </c>
      <c r="BH7309" s="141" t="s">
        <v>180</v>
      </c>
      <c r="BI7309" s="141" t="s">
        <v>191</v>
      </c>
      <c r="BJ7309" s="141" t="s">
        <v>16593</v>
      </c>
      <c r="BK7309" s="141" t="s">
        <v>463</v>
      </c>
      <c r="BL7309" s="141" t="s">
        <v>16594</v>
      </c>
      <c r="BM7309" s="141">
        <v>46.648983000000001</v>
      </c>
      <c r="BN7309" s="141">
        <v>-71.244804000000002</v>
      </c>
      <c r="BO7309" s="141">
        <v>2008</v>
      </c>
      <c r="BP7309" s="143"/>
      <c r="BQ7309" s="143" t="s">
        <v>17560</v>
      </c>
    </row>
    <row r="7310" spans="15:69" x14ac:dyDescent="0.25">
      <c r="O7310" s="225" t="str">
        <f t="shared" ref="O7310:O7373" si="1325">IF(OR(B7310="",C7310="",G7310="",H7310="",I7310="",AND(J7310="",BW7310=FALSE),AND(K7310="",BX7310=FALSE),AND(L7310="",BY7310=FALSE),AND(M7310="",BZ7310=FALSE)),"",(IF(AND(100&gt;=CG7310,CG7310&gt;80),"A",IF(AND(80&gt;=CG7310,CG7310&gt;60),"B",IF(AND(60&gt;=CG7310,CG7310&gt;40),"C",IF(AND(40&gt;=CG7310,CG7310&gt;20),"D","E"))))))</f>
        <v/>
      </c>
      <c r="BF7310" s="141">
        <v>25213</v>
      </c>
      <c r="BG7310" s="142" t="s">
        <v>16595</v>
      </c>
      <c r="BH7310" s="141" t="s">
        <v>180</v>
      </c>
      <c r="BI7310" s="141" t="s">
        <v>191</v>
      </c>
      <c r="BJ7310" s="141" t="s">
        <v>16596</v>
      </c>
      <c r="BK7310" s="141" t="s">
        <v>16597</v>
      </c>
      <c r="BL7310" s="141" t="s">
        <v>16598</v>
      </c>
      <c r="BM7310" s="141">
        <v>46.659343999999997</v>
      </c>
      <c r="BN7310" s="141">
        <v>-71.241104000000007</v>
      </c>
      <c r="BO7310" s="141">
        <v>2008</v>
      </c>
      <c r="BP7310" s="143"/>
      <c r="BQ7310" s="143" t="s">
        <v>17560</v>
      </c>
    </row>
    <row r="7311" spans="15:69" x14ac:dyDescent="0.25">
      <c r="O7311" s="225" t="str">
        <f t="shared" si="1325"/>
        <v/>
      </c>
      <c r="BF7311" s="141">
        <v>25213</v>
      </c>
      <c r="BG7311" s="142" t="s">
        <v>16599</v>
      </c>
      <c r="BH7311" s="141" t="s">
        <v>180</v>
      </c>
      <c r="BI7311" s="141" t="s">
        <v>191</v>
      </c>
      <c r="BJ7311" s="141" t="s">
        <v>16600</v>
      </c>
      <c r="BK7311" s="141" t="s">
        <v>16601</v>
      </c>
      <c r="BL7311" s="141" t="s">
        <v>1985</v>
      </c>
      <c r="BM7311" s="141">
        <v>46.757607</v>
      </c>
      <c r="BN7311" s="141">
        <v>-71.24145</v>
      </c>
      <c r="BO7311" s="141">
        <v>2008</v>
      </c>
      <c r="BP7311" s="143"/>
      <c r="BQ7311" s="143" t="s">
        <v>17560</v>
      </c>
    </row>
    <row r="7312" spans="15:69" x14ac:dyDescent="0.25">
      <c r="O7312" s="225" t="str">
        <f t="shared" si="1325"/>
        <v/>
      </c>
      <c r="BF7312" s="141">
        <v>25213</v>
      </c>
      <c r="BG7312" s="142" t="s">
        <v>16602</v>
      </c>
      <c r="BH7312" s="141" t="s">
        <v>180</v>
      </c>
      <c r="BI7312" s="141" t="s">
        <v>191</v>
      </c>
      <c r="BJ7312" s="141" t="s">
        <v>16603</v>
      </c>
      <c r="BK7312" s="141" t="s">
        <v>16604</v>
      </c>
      <c r="BL7312" s="141" t="s">
        <v>16605</v>
      </c>
      <c r="BM7312" s="141">
        <v>46.747779999999999</v>
      </c>
      <c r="BN7312" s="141">
        <v>-71.259079999999997</v>
      </c>
      <c r="BO7312" s="141">
        <v>2008</v>
      </c>
      <c r="BP7312" s="143"/>
      <c r="BQ7312" s="143" t="s">
        <v>17560</v>
      </c>
    </row>
    <row r="7313" spans="15:69" x14ac:dyDescent="0.25">
      <c r="O7313" s="225" t="str">
        <f t="shared" si="1325"/>
        <v/>
      </c>
      <c r="BF7313" s="141">
        <v>25213</v>
      </c>
      <c r="BG7313" s="142" t="s">
        <v>16606</v>
      </c>
      <c r="BH7313" s="141" t="s">
        <v>180</v>
      </c>
      <c r="BI7313" s="141" t="s">
        <v>191</v>
      </c>
      <c r="BJ7313" s="141" t="s">
        <v>16607</v>
      </c>
      <c r="BK7313" s="141" t="s">
        <v>16608</v>
      </c>
      <c r="BL7313" s="141" t="s">
        <v>16609</v>
      </c>
      <c r="BM7313" s="141">
        <v>46.740963000000001</v>
      </c>
      <c r="BN7313" s="141">
        <v>-71.269729999999996</v>
      </c>
      <c r="BO7313" s="141">
        <v>2002</v>
      </c>
      <c r="BP7313" s="143"/>
      <c r="BQ7313" s="143" t="s">
        <v>17560</v>
      </c>
    </row>
    <row r="7314" spans="15:69" x14ac:dyDescent="0.25">
      <c r="O7314" s="225" t="str">
        <f t="shared" si="1325"/>
        <v/>
      </c>
      <c r="BF7314" s="141">
        <v>25213</v>
      </c>
      <c r="BG7314" s="142" t="s">
        <v>16610</v>
      </c>
      <c r="BH7314" s="141" t="s">
        <v>180</v>
      </c>
      <c r="BI7314" s="141" t="s">
        <v>191</v>
      </c>
      <c r="BJ7314" s="141" t="s">
        <v>16611</v>
      </c>
      <c r="BK7314" s="141" t="s">
        <v>10953</v>
      </c>
      <c r="BL7314" s="141" t="s">
        <v>16612</v>
      </c>
      <c r="BM7314" s="141">
        <v>46.734141999999999</v>
      </c>
      <c r="BN7314" s="141">
        <v>-71.272239999999996</v>
      </c>
      <c r="BO7314" s="141">
        <v>2008</v>
      </c>
      <c r="BP7314" s="143"/>
      <c r="BQ7314" s="143" t="s">
        <v>17560</v>
      </c>
    </row>
    <row r="7315" spans="15:69" x14ac:dyDescent="0.25">
      <c r="O7315" s="225" t="str">
        <f t="shared" si="1325"/>
        <v/>
      </c>
      <c r="BF7315" s="141">
        <v>25213</v>
      </c>
      <c r="BG7315" s="142" t="s">
        <v>16613</v>
      </c>
      <c r="BH7315" s="141" t="s">
        <v>180</v>
      </c>
      <c r="BI7315" s="141" t="s">
        <v>191</v>
      </c>
      <c r="BJ7315" s="141" t="s">
        <v>16614</v>
      </c>
      <c r="BK7315" s="141" t="s">
        <v>6116</v>
      </c>
      <c r="BL7315" s="141" t="s">
        <v>16615</v>
      </c>
      <c r="BM7315" s="141">
        <v>46.759295999999999</v>
      </c>
      <c r="BN7315" s="141">
        <v>-71.208190000000002</v>
      </c>
      <c r="BO7315" s="141">
        <v>2008</v>
      </c>
      <c r="BP7315" s="143"/>
      <c r="BQ7315" s="143" t="s">
        <v>17560</v>
      </c>
    </row>
    <row r="7316" spans="15:69" x14ac:dyDescent="0.25">
      <c r="O7316" s="225" t="str">
        <f t="shared" si="1325"/>
        <v/>
      </c>
      <c r="BF7316" s="141">
        <v>25213</v>
      </c>
      <c r="BG7316" s="142" t="s">
        <v>16616</v>
      </c>
      <c r="BH7316" s="141" t="s">
        <v>180</v>
      </c>
      <c r="BI7316" s="141" t="s">
        <v>191</v>
      </c>
      <c r="BJ7316" s="141" t="s">
        <v>16617</v>
      </c>
      <c r="BK7316" s="141" t="s">
        <v>16618</v>
      </c>
      <c r="BL7316" s="141" t="s">
        <v>16619</v>
      </c>
      <c r="BM7316" s="141">
        <v>46.76473</v>
      </c>
      <c r="BN7316" s="141">
        <v>-71.204093999999998</v>
      </c>
      <c r="BO7316" s="141">
        <v>2008</v>
      </c>
      <c r="BP7316" s="143"/>
      <c r="BQ7316" s="143" t="s">
        <v>17560</v>
      </c>
    </row>
    <row r="7317" spans="15:69" x14ac:dyDescent="0.25">
      <c r="O7317" s="225" t="str">
        <f t="shared" si="1325"/>
        <v/>
      </c>
      <c r="BF7317" s="141">
        <v>25213</v>
      </c>
      <c r="BG7317" s="142" t="s">
        <v>16620</v>
      </c>
      <c r="BH7317" s="141" t="s">
        <v>180</v>
      </c>
      <c r="BI7317" s="141" t="s">
        <v>191</v>
      </c>
      <c r="BJ7317" s="141" t="s">
        <v>6651</v>
      </c>
      <c r="BK7317" s="141" t="s">
        <v>2692</v>
      </c>
      <c r="BL7317" s="141" t="s">
        <v>16621</v>
      </c>
      <c r="BM7317" s="141">
        <v>46.74944</v>
      </c>
      <c r="BN7317" s="141">
        <v>-71.222070000000002</v>
      </c>
      <c r="BO7317" s="141">
        <v>1998</v>
      </c>
      <c r="BP7317" s="143"/>
      <c r="BQ7317" s="143" t="s">
        <v>17560</v>
      </c>
    </row>
    <row r="7318" spans="15:69" x14ac:dyDescent="0.25">
      <c r="O7318" s="225" t="str">
        <f t="shared" si="1325"/>
        <v/>
      </c>
      <c r="BF7318" s="141">
        <v>25213</v>
      </c>
      <c r="BG7318" s="142" t="s">
        <v>16622</v>
      </c>
      <c r="BH7318" s="141" t="s">
        <v>180</v>
      </c>
      <c r="BI7318" s="141" t="s">
        <v>191</v>
      </c>
      <c r="BJ7318" s="141" t="s">
        <v>12951</v>
      </c>
      <c r="BK7318" s="141" t="s">
        <v>3912</v>
      </c>
      <c r="BL7318" s="141" t="s">
        <v>16623</v>
      </c>
      <c r="BM7318" s="141">
        <v>46.746250000000003</v>
      </c>
      <c r="BN7318" s="141">
        <v>-71.227180000000004</v>
      </c>
      <c r="BO7318" s="141">
        <v>2008</v>
      </c>
      <c r="BP7318" s="143"/>
      <c r="BQ7318" s="143" t="s">
        <v>17560</v>
      </c>
    </row>
    <row r="7319" spans="15:69" x14ac:dyDescent="0.25">
      <c r="O7319" s="225" t="str">
        <f t="shared" si="1325"/>
        <v/>
      </c>
      <c r="BF7319" s="141">
        <v>25213</v>
      </c>
      <c r="BG7319" s="142" t="s">
        <v>16627</v>
      </c>
      <c r="BH7319" s="141" t="s">
        <v>180</v>
      </c>
      <c r="BI7319" s="141" t="s">
        <v>191</v>
      </c>
      <c r="BJ7319" s="141" t="s">
        <v>4715</v>
      </c>
      <c r="BK7319" s="141" t="s">
        <v>16628</v>
      </c>
      <c r="BL7319" s="141" t="s">
        <v>1985</v>
      </c>
      <c r="BM7319" s="141">
        <v>46.743523000000003</v>
      </c>
      <c r="BN7319" s="141">
        <v>-71.275215000000003</v>
      </c>
      <c r="BO7319" s="141">
        <v>2008</v>
      </c>
      <c r="BP7319" s="143"/>
      <c r="BQ7319" s="143" t="s">
        <v>17560</v>
      </c>
    </row>
    <row r="7320" spans="15:69" x14ac:dyDescent="0.25">
      <c r="O7320" s="225" t="str">
        <f t="shared" si="1325"/>
        <v/>
      </c>
      <c r="BF7320" s="141">
        <v>25213</v>
      </c>
      <c r="BG7320" s="142" t="s">
        <v>16629</v>
      </c>
      <c r="BH7320" s="141" t="s">
        <v>180</v>
      </c>
      <c r="BI7320" s="141" t="s">
        <v>191</v>
      </c>
      <c r="BJ7320" s="141" t="s">
        <v>3412</v>
      </c>
      <c r="BK7320" s="141" t="s">
        <v>16630</v>
      </c>
      <c r="BL7320" s="141" t="s">
        <v>4180</v>
      </c>
      <c r="BM7320" s="141">
        <v>46.753833999999998</v>
      </c>
      <c r="BN7320" s="141">
        <v>-71.228939999999994</v>
      </c>
      <c r="BO7320" s="141">
        <v>2002</v>
      </c>
      <c r="BP7320" s="143"/>
      <c r="BQ7320" s="143" t="s">
        <v>17560</v>
      </c>
    </row>
    <row r="7321" spans="15:69" x14ac:dyDescent="0.25">
      <c r="O7321" s="225" t="str">
        <f t="shared" si="1325"/>
        <v/>
      </c>
      <c r="BF7321" s="141">
        <v>25213</v>
      </c>
      <c r="BG7321" s="142" t="s">
        <v>16631</v>
      </c>
      <c r="BH7321" s="141" t="s">
        <v>180</v>
      </c>
      <c r="BI7321" s="141" t="s">
        <v>191</v>
      </c>
      <c r="BJ7321" s="141" t="s">
        <v>2110</v>
      </c>
      <c r="BK7321" s="141" t="s">
        <v>1984</v>
      </c>
      <c r="BL7321" s="141" t="s">
        <v>1985</v>
      </c>
      <c r="BM7321" s="141">
        <v>46.754733999999999</v>
      </c>
      <c r="BN7321" s="141">
        <v>-71.249663999999996</v>
      </c>
      <c r="BO7321" s="141">
        <v>2008</v>
      </c>
      <c r="BP7321" s="143"/>
      <c r="BQ7321" s="143" t="s">
        <v>17560</v>
      </c>
    </row>
    <row r="7322" spans="15:69" x14ac:dyDescent="0.25">
      <c r="O7322" s="225" t="str">
        <f t="shared" si="1325"/>
        <v/>
      </c>
      <c r="BF7322" s="141">
        <v>25213</v>
      </c>
      <c r="BG7322" s="142" t="s">
        <v>16632</v>
      </c>
      <c r="BH7322" s="141" t="s">
        <v>180</v>
      </c>
      <c r="BI7322" s="141" t="s">
        <v>191</v>
      </c>
      <c r="BJ7322" s="141" t="s">
        <v>7924</v>
      </c>
      <c r="BK7322" s="141" t="s">
        <v>16633</v>
      </c>
      <c r="BL7322" s="141" t="s">
        <v>4492</v>
      </c>
      <c r="BM7322" s="141">
        <v>46.740119999999997</v>
      </c>
      <c r="BN7322" s="141">
        <v>-71.203218000000007</v>
      </c>
      <c r="BO7322" s="141">
        <v>2008</v>
      </c>
      <c r="BP7322" s="143"/>
      <c r="BQ7322" s="143" t="s">
        <v>17560</v>
      </c>
    </row>
    <row r="7323" spans="15:69" x14ac:dyDescent="0.25">
      <c r="O7323" s="225" t="str">
        <f t="shared" si="1325"/>
        <v/>
      </c>
      <c r="BF7323" s="141">
        <v>25213</v>
      </c>
      <c r="BG7323" s="142" t="s">
        <v>16634</v>
      </c>
      <c r="BH7323" s="141" t="s">
        <v>180</v>
      </c>
      <c r="BI7323" s="141" t="s">
        <v>191</v>
      </c>
      <c r="BJ7323" s="141" t="s">
        <v>16635</v>
      </c>
      <c r="BK7323" s="141" t="s">
        <v>16636</v>
      </c>
      <c r="BL7323" s="141" t="s">
        <v>16637</v>
      </c>
      <c r="BM7323" s="141">
        <v>46.729743999999997</v>
      </c>
      <c r="BN7323" s="141">
        <v>-71.21669</v>
      </c>
      <c r="BO7323" s="141">
        <v>2008</v>
      </c>
      <c r="BP7323" s="143"/>
      <c r="BQ7323" s="143" t="s">
        <v>17560</v>
      </c>
    </row>
    <row r="7324" spans="15:69" x14ac:dyDescent="0.25">
      <c r="O7324" s="225" t="str">
        <f t="shared" si="1325"/>
        <v/>
      </c>
      <c r="BF7324" s="141">
        <v>25213</v>
      </c>
      <c r="BG7324" s="142" t="s">
        <v>16638</v>
      </c>
      <c r="BH7324" s="141" t="s">
        <v>180</v>
      </c>
      <c r="BI7324" s="141" t="s">
        <v>191</v>
      </c>
      <c r="BJ7324" s="141" t="s">
        <v>16639</v>
      </c>
      <c r="BK7324" s="141" t="s">
        <v>16640</v>
      </c>
      <c r="BL7324" s="141" t="s">
        <v>16641</v>
      </c>
      <c r="BM7324" s="141">
        <v>46.722512000000002</v>
      </c>
      <c r="BN7324" s="141">
        <v>-71.200379999999996</v>
      </c>
      <c r="BO7324" s="141">
        <v>2008</v>
      </c>
      <c r="BP7324" s="143"/>
      <c r="BQ7324" s="143" t="s">
        <v>17560</v>
      </c>
    </row>
    <row r="7325" spans="15:69" x14ac:dyDescent="0.25">
      <c r="O7325" s="225" t="str">
        <f t="shared" si="1325"/>
        <v/>
      </c>
      <c r="BF7325" s="141">
        <v>25213</v>
      </c>
      <c r="BG7325" s="142" t="s">
        <v>16642</v>
      </c>
      <c r="BH7325" s="141" t="s">
        <v>180</v>
      </c>
      <c r="BI7325" s="141" t="s">
        <v>191</v>
      </c>
      <c r="BJ7325" s="141" t="s">
        <v>16643</v>
      </c>
      <c r="BK7325" s="141" t="s">
        <v>2509</v>
      </c>
      <c r="BL7325" s="141" t="s">
        <v>16644</v>
      </c>
      <c r="BM7325" s="141">
        <v>46.712431000000002</v>
      </c>
      <c r="BN7325" s="141">
        <v>-71.276454999999999</v>
      </c>
      <c r="BO7325" s="141">
        <v>2008</v>
      </c>
      <c r="BP7325" s="143"/>
      <c r="BQ7325" s="143" t="s">
        <v>17560</v>
      </c>
    </row>
    <row r="7326" spans="15:69" x14ac:dyDescent="0.25">
      <c r="O7326" s="225" t="str">
        <f t="shared" si="1325"/>
        <v/>
      </c>
      <c r="BF7326" s="141">
        <v>25213</v>
      </c>
      <c r="BG7326" s="142" t="s">
        <v>16645</v>
      </c>
      <c r="BH7326" s="141" t="s">
        <v>180</v>
      </c>
      <c r="BI7326" s="141" t="s">
        <v>191</v>
      </c>
      <c r="BJ7326" s="141" t="s">
        <v>16646</v>
      </c>
      <c r="BK7326" s="141" t="s">
        <v>16647</v>
      </c>
      <c r="BL7326" s="141" t="s">
        <v>16648</v>
      </c>
      <c r="BM7326" s="141">
        <v>46.66666</v>
      </c>
      <c r="BN7326" s="141">
        <v>-71.366196000000002</v>
      </c>
      <c r="BO7326" s="141">
        <v>2008</v>
      </c>
      <c r="BP7326" s="143"/>
      <c r="BQ7326" s="143" t="s">
        <v>17560</v>
      </c>
    </row>
    <row r="7327" spans="15:69" x14ac:dyDescent="0.25">
      <c r="O7327" s="225" t="str">
        <f t="shared" si="1325"/>
        <v/>
      </c>
      <c r="BF7327" s="141">
        <v>25213</v>
      </c>
      <c r="BG7327" s="142" t="s">
        <v>16649</v>
      </c>
      <c r="BH7327" s="141" t="s">
        <v>180</v>
      </c>
      <c r="BI7327" s="141" t="s">
        <v>191</v>
      </c>
      <c r="BJ7327" s="141" t="s">
        <v>16650</v>
      </c>
      <c r="BK7327" s="141" t="s">
        <v>16651</v>
      </c>
      <c r="BL7327" s="141" t="s">
        <v>16652</v>
      </c>
      <c r="BM7327" s="141">
        <v>46.774566999999998</v>
      </c>
      <c r="BN7327" s="141">
        <v>-71.205039999999997</v>
      </c>
      <c r="BO7327" s="141">
        <v>2002</v>
      </c>
      <c r="BP7327" s="143"/>
      <c r="BQ7327" s="143" t="s">
        <v>17560</v>
      </c>
    </row>
    <row r="7328" spans="15:69" x14ac:dyDescent="0.25">
      <c r="O7328" s="225" t="str">
        <f t="shared" si="1325"/>
        <v/>
      </c>
      <c r="BF7328" s="141">
        <v>25213</v>
      </c>
      <c r="BG7328" s="142" t="s">
        <v>16653</v>
      </c>
      <c r="BH7328" s="141" t="s">
        <v>180</v>
      </c>
      <c r="BI7328" s="141" t="s">
        <v>191</v>
      </c>
      <c r="BJ7328" s="141" t="s">
        <v>16654</v>
      </c>
      <c r="BK7328" s="141" t="s">
        <v>2498</v>
      </c>
      <c r="BL7328" s="141" t="s">
        <v>16652</v>
      </c>
      <c r="BM7328" s="141">
        <v>46.778796999999997</v>
      </c>
      <c r="BN7328" s="141">
        <v>-71.202939999999998</v>
      </c>
      <c r="BO7328" s="141">
        <v>2002</v>
      </c>
      <c r="BP7328" s="143"/>
      <c r="BQ7328" s="143" t="s">
        <v>17560</v>
      </c>
    </row>
    <row r="7329" spans="15:69" x14ac:dyDescent="0.25">
      <c r="O7329" s="225" t="str">
        <f t="shared" si="1325"/>
        <v/>
      </c>
      <c r="BF7329" s="141">
        <v>25213</v>
      </c>
      <c r="BG7329" s="142" t="s">
        <v>16655</v>
      </c>
      <c r="BH7329" s="141" t="s">
        <v>180</v>
      </c>
      <c r="BI7329" s="141" t="s">
        <v>191</v>
      </c>
      <c r="BJ7329" s="141" t="s">
        <v>16656</v>
      </c>
      <c r="BK7329" s="141" t="s">
        <v>16657</v>
      </c>
      <c r="BL7329" s="141" t="s">
        <v>16658</v>
      </c>
      <c r="BM7329" s="141">
        <v>46.772747000000003</v>
      </c>
      <c r="BN7329" s="141">
        <v>-71.197839999999999</v>
      </c>
      <c r="BO7329" s="141">
        <v>2008</v>
      </c>
      <c r="BP7329" s="143"/>
      <c r="BQ7329" s="143" t="s">
        <v>17560</v>
      </c>
    </row>
    <row r="7330" spans="15:69" x14ac:dyDescent="0.25">
      <c r="O7330" s="225" t="str">
        <f t="shared" si="1325"/>
        <v/>
      </c>
      <c r="BF7330" s="141">
        <v>25213</v>
      </c>
      <c r="BG7330" s="142" t="s">
        <v>16659</v>
      </c>
      <c r="BH7330" s="141" t="s">
        <v>180</v>
      </c>
      <c r="BI7330" s="141" t="s">
        <v>191</v>
      </c>
      <c r="BJ7330" s="141" t="s">
        <v>16660</v>
      </c>
      <c r="BK7330" s="141" t="s">
        <v>16661</v>
      </c>
      <c r="BL7330" s="141" t="s">
        <v>16652</v>
      </c>
      <c r="BM7330" s="141">
        <v>46.812885000000001</v>
      </c>
      <c r="BN7330" s="141">
        <v>-71.185450000000003</v>
      </c>
      <c r="BO7330" s="141">
        <v>2002</v>
      </c>
      <c r="BP7330" s="143"/>
      <c r="BQ7330" s="143" t="s">
        <v>17560</v>
      </c>
    </row>
    <row r="7331" spans="15:69" x14ac:dyDescent="0.25">
      <c r="O7331" s="225" t="str">
        <f t="shared" si="1325"/>
        <v/>
      </c>
      <c r="BF7331" s="141">
        <v>25213</v>
      </c>
      <c r="BG7331" s="142" t="s">
        <v>16662</v>
      </c>
      <c r="BH7331" s="141" t="s">
        <v>180</v>
      </c>
      <c r="BI7331" s="141" t="s">
        <v>191</v>
      </c>
      <c r="BJ7331" s="141" t="s">
        <v>16663</v>
      </c>
      <c r="BK7331" s="141" t="s">
        <v>16664</v>
      </c>
      <c r="BL7331" s="141" t="s">
        <v>16665</v>
      </c>
      <c r="BM7331" s="141">
        <v>46.826453999999998</v>
      </c>
      <c r="BN7331" s="141">
        <v>-71.139495999999994</v>
      </c>
      <c r="BO7331" s="141">
        <v>2008</v>
      </c>
      <c r="BP7331" s="143"/>
      <c r="BQ7331" s="143" t="s">
        <v>17560</v>
      </c>
    </row>
    <row r="7332" spans="15:69" x14ac:dyDescent="0.25">
      <c r="O7332" s="225" t="str">
        <f t="shared" si="1325"/>
        <v/>
      </c>
      <c r="BF7332" s="141">
        <v>25213</v>
      </c>
      <c r="BG7332" s="142" t="s">
        <v>16666</v>
      </c>
      <c r="BH7332" s="141" t="s">
        <v>180</v>
      </c>
      <c r="BI7332" s="141" t="s">
        <v>191</v>
      </c>
      <c r="BJ7332" s="141" t="s">
        <v>16667</v>
      </c>
      <c r="BK7332" s="141" t="s">
        <v>1976</v>
      </c>
      <c r="BL7332" s="141" t="s">
        <v>1977</v>
      </c>
      <c r="BM7332" s="141">
        <v>46.828290000000003</v>
      </c>
      <c r="BN7332" s="141">
        <v>-71.151955000000001</v>
      </c>
      <c r="BO7332" s="141">
        <v>2008</v>
      </c>
      <c r="BP7332" s="143"/>
      <c r="BQ7332" s="143" t="s">
        <v>17560</v>
      </c>
    </row>
    <row r="7333" spans="15:69" x14ac:dyDescent="0.25">
      <c r="O7333" s="225" t="str">
        <f t="shared" si="1325"/>
        <v/>
      </c>
      <c r="BF7333" s="141">
        <v>25213</v>
      </c>
      <c r="BG7333" s="142" t="s">
        <v>16668</v>
      </c>
      <c r="BH7333" s="141" t="s">
        <v>180</v>
      </c>
      <c r="BI7333" s="141" t="s">
        <v>191</v>
      </c>
      <c r="BJ7333" s="141" t="s">
        <v>16669</v>
      </c>
      <c r="BK7333" s="141" t="s">
        <v>3117</v>
      </c>
      <c r="BL7333" s="141" t="s">
        <v>16670</v>
      </c>
      <c r="BM7333" s="141">
        <v>46.829639999999998</v>
      </c>
      <c r="BN7333" s="141">
        <v>-71.160390000000007</v>
      </c>
      <c r="BO7333" s="141">
        <v>1999</v>
      </c>
      <c r="BP7333" s="143"/>
      <c r="BQ7333" s="143" t="s">
        <v>17560</v>
      </c>
    </row>
    <row r="7334" spans="15:69" x14ac:dyDescent="0.25">
      <c r="O7334" s="225" t="str">
        <f t="shared" si="1325"/>
        <v/>
      </c>
      <c r="BF7334" s="141">
        <v>25213</v>
      </c>
      <c r="BG7334" s="142" t="s">
        <v>16671</v>
      </c>
      <c r="BH7334" s="141" t="s">
        <v>180</v>
      </c>
      <c r="BI7334" s="141" t="s">
        <v>191</v>
      </c>
      <c r="BJ7334" s="141" t="s">
        <v>16672</v>
      </c>
      <c r="BK7334" s="141" t="s">
        <v>5855</v>
      </c>
      <c r="BL7334" s="141" t="s">
        <v>16673</v>
      </c>
      <c r="BM7334" s="141">
        <v>46.771614</v>
      </c>
      <c r="BN7334" s="141">
        <v>-71.150504999999995</v>
      </c>
      <c r="BO7334" s="141">
        <v>2008</v>
      </c>
      <c r="BP7334" s="143"/>
      <c r="BQ7334" s="143" t="s">
        <v>17560</v>
      </c>
    </row>
    <row r="7335" spans="15:69" x14ac:dyDescent="0.25">
      <c r="O7335" s="225" t="str">
        <f t="shared" si="1325"/>
        <v/>
      </c>
      <c r="BF7335" s="141">
        <v>25213</v>
      </c>
      <c r="BG7335" s="142" t="s">
        <v>16674</v>
      </c>
      <c r="BH7335" s="141" t="s">
        <v>180</v>
      </c>
      <c r="BI7335" s="141" t="s">
        <v>191</v>
      </c>
      <c r="BJ7335" s="141" t="s">
        <v>16675</v>
      </c>
      <c r="BK7335" s="141" t="s">
        <v>16676</v>
      </c>
      <c r="BL7335" s="141" t="s">
        <v>16665</v>
      </c>
      <c r="BM7335" s="141">
        <v>46.822913999999997</v>
      </c>
      <c r="BN7335" s="141">
        <v>-71.115208999999993</v>
      </c>
      <c r="BO7335" s="141">
        <v>2008</v>
      </c>
      <c r="BP7335" s="143"/>
      <c r="BQ7335" s="143" t="s">
        <v>17560</v>
      </c>
    </row>
    <row r="7336" spans="15:69" x14ac:dyDescent="0.25">
      <c r="O7336" s="225" t="str">
        <f t="shared" si="1325"/>
        <v/>
      </c>
      <c r="BF7336" s="141">
        <v>25213</v>
      </c>
      <c r="BG7336" s="142" t="s">
        <v>16677</v>
      </c>
      <c r="BH7336" s="141" t="s">
        <v>180</v>
      </c>
      <c r="BI7336" s="141" t="s">
        <v>191</v>
      </c>
      <c r="BJ7336" s="141" t="s">
        <v>16678</v>
      </c>
      <c r="BK7336" s="141" t="s">
        <v>16679</v>
      </c>
      <c r="BL7336" s="141" t="s">
        <v>16652</v>
      </c>
      <c r="BM7336" s="141">
        <v>46.768250000000002</v>
      </c>
      <c r="BN7336" s="141">
        <v>-71.217309999999998</v>
      </c>
      <c r="BO7336" s="141">
        <v>2002</v>
      </c>
      <c r="BP7336" s="143"/>
      <c r="BQ7336" s="143" t="s">
        <v>17560</v>
      </c>
    </row>
    <row r="7337" spans="15:69" x14ac:dyDescent="0.25">
      <c r="O7337" s="225" t="str">
        <f t="shared" si="1325"/>
        <v/>
      </c>
      <c r="BF7337" s="141">
        <v>25213</v>
      </c>
      <c r="BG7337" s="142" t="s">
        <v>16680</v>
      </c>
      <c r="BH7337" s="141" t="s">
        <v>180</v>
      </c>
      <c r="BI7337" s="141" t="s">
        <v>191</v>
      </c>
      <c r="BJ7337" s="141" t="s">
        <v>16681</v>
      </c>
      <c r="BK7337" s="141" t="s">
        <v>16682</v>
      </c>
      <c r="BL7337" s="141" t="s">
        <v>16683</v>
      </c>
      <c r="BM7337" s="141">
        <v>46.756435000000003</v>
      </c>
      <c r="BN7337" s="141">
        <v>-71.174009999999996</v>
      </c>
      <c r="BO7337" s="141">
        <v>2008</v>
      </c>
      <c r="BP7337" s="143"/>
      <c r="BQ7337" s="143" t="s">
        <v>17560</v>
      </c>
    </row>
    <row r="7338" spans="15:69" x14ac:dyDescent="0.25">
      <c r="O7338" s="225" t="str">
        <f t="shared" si="1325"/>
        <v/>
      </c>
      <c r="BF7338" s="141">
        <v>25213</v>
      </c>
      <c r="BG7338" s="142" t="s">
        <v>16684</v>
      </c>
      <c r="BH7338" s="141" t="s">
        <v>180</v>
      </c>
      <c r="BI7338" s="141" t="s">
        <v>191</v>
      </c>
      <c r="BJ7338" s="141" t="s">
        <v>16685</v>
      </c>
      <c r="BK7338" s="141" t="s">
        <v>2674</v>
      </c>
      <c r="BL7338" s="141" t="s">
        <v>16686</v>
      </c>
      <c r="BM7338" s="141">
        <v>46.768320000000003</v>
      </c>
      <c r="BN7338" s="141">
        <v>-71.198189999999997</v>
      </c>
      <c r="BO7338" s="141">
        <v>2008</v>
      </c>
      <c r="BP7338" s="143"/>
      <c r="BQ7338" s="143" t="s">
        <v>17560</v>
      </c>
    </row>
    <row r="7339" spans="15:69" x14ac:dyDescent="0.25">
      <c r="O7339" s="225" t="str">
        <f t="shared" si="1325"/>
        <v/>
      </c>
      <c r="BF7339" s="141">
        <v>25213</v>
      </c>
      <c r="BG7339" s="142" t="s">
        <v>16687</v>
      </c>
      <c r="BH7339" s="141" t="s">
        <v>180</v>
      </c>
      <c r="BI7339" s="141" t="s">
        <v>191</v>
      </c>
      <c r="BJ7339" s="141" t="s">
        <v>16688</v>
      </c>
      <c r="BK7339" s="141" t="s">
        <v>16689</v>
      </c>
      <c r="BL7339" s="141" t="s">
        <v>16690</v>
      </c>
      <c r="BM7339" s="141">
        <v>46.782089999999997</v>
      </c>
      <c r="BN7339" s="141">
        <v>-71.197329999999994</v>
      </c>
      <c r="BO7339" s="141">
        <v>2008</v>
      </c>
      <c r="BP7339" s="143"/>
      <c r="BQ7339" s="143" t="s">
        <v>17560</v>
      </c>
    </row>
    <row r="7340" spans="15:69" x14ac:dyDescent="0.25">
      <c r="O7340" s="225" t="str">
        <f t="shared" si="1325"/>
        <v/>
      </c>
      <c r="BF7340" s="141">
        <v>25213</v>
      </c>
      <c r="BG7340" s="142" t="s">
        <v>16691</v>
      </c>
      <c r="BH7340" s="141" t="s">
        <v>180</v>
      </c>
      <c r="BI7340" s="141" t="s">
        <v>191</v>
      </c>
      <c r="BJ7340" s="141" t="s">
        <v>16692</v>
      </c>
      <c r="BK7340" s="141"/>
      <c r="BL7340" s="141" t="s">
        <v>16693</v>
      </c>
      <c r="BM7340" s="141">
        <v>46.828384</v>
      </c>
      <c r="BN7340" s="141">
        <v>-71.152150000000006</v>
      </c>
      <c r="BO7340" s="141">
        <v>1999</v>
      </c>
      <c r="BP7340" s="143"/>
      <c r="BQ7340" s="143" t="s">
        <v>17560</v>
      </c>
    </row>
    <row r="7341" spans="15:69" x14ac:dyDescent="0.25">
      <c r="O7341" s="225" t="str">
        <f t="shared" si="1325"/>
        <v/>
      </c>
      <c r="BF7341" s="141">
        <v>25213</v>
      </c>
      <c r="BG7341" s="142" t="s">
        <v>16694</v>
      </c>
      <c r="BH7341" s="141" t="s">
        <v>180</v>
      </c>
      <c r="BI7341" s="141" t="s">
        <v>191</v>
      </c>
      <c r="BJ7341" s="141" t="s">
        <v>16695</v>
      </c>
      <c r="BK7341" s="141" t="s">
        <v>16664</v>
      </c>
      <c r="BL7341" s="141" t="s">
        <v>16665</v>
      </c>
      <c r="BM7341" s="141">
        <v>46.826453999999998</v>
      </c>
      <c r="BN7341" s="141">
        <v>-71.139495999999994</v>
      </c>
      <c r="BO7341" s="141">
        <v>2008</v>
      </c>
      <c r="BP7341" s="143"/>
      <c r="BQ7341" s="143" t="s">
        <v>17560</v>
      </c>
    </row>
    <row r="7342" spans="15:69" x14ac:dyDescent="0.25">
      <c r="O7342" s="225" t="str">
        <f t="shared" si="1325"/>
        <v/>
      </c>
      <c r="BF7342" s="141">
        <v>25213</v>
      </c>
      <c r="BG7342" s="142" t="s">
        <v>16696</v>
      </c>
      <c r="BH7342" s="141" t="s">
        <v>180</v>
      </c>
      <c r="BI7342" s="141" t="s">
        <v>191</v>
      </c>
      <c r="BJ7342" s="141" t="s">
        <v>26624</v>
      </c>
      <c r="BK7342" s="141" t="s">
        <v>26625</v>
      </c>
      <c r="BL7342" s="141" t="s">
        <v>16652</v>
      </c>
      <c r="BM7342" s="141">
        <v>46.774566999999998</v>
      </c>
      <c r="BN7342" s="141">
        <v>-71.205039999999997</v>
      </c>
      <c r="BO7342" s="141">
        <v>2002</v>
      </c>
      <c r="BP7342" s="143"/>
      <c r="BQ7342" s="143" t="s">
        <v>17560</v>
      </c>
    </row>
    <row r="7343" spans="15:69" x14ac:dyDescent="0.25">
      <c r="O7343" s="225" t="str">
        <f t="shared" si="1325"/>
        <v/>
      </c>
      <c r="BF7343" s="141">
        <v>25213</v>
      </c>
      <c r="BG7343" s="142" t="s">
        <v>16698</v>
      </c>
      <c r="BH7343" s="141" t="s">
        <v>180</v>
      </c>
      <c r="BI7343" s="141" t="s">
        <v>191</v>
      </c>
      <c r="BJ7343" s="141" t="s">
        <v>16697</v>
      </c>
      <c r="BK7343" s="141" t="s">
        <v>2498</v>
      </c>
      <c r="BL7343" s="141" t="s">
        <v>16652</v>
      </c>
      <c r="BM7343" s="141">
        <v>46.778796999999997</v>
      </c>
      <c r="BN7343" s="141">
        <v>-71.202939999999998</v>
      </c>
      <c r="BO7343" s="141">
        <v>2002</v>
      </c>
      <c r="BP7343" s="143"/>
      <c r="BQ7343" s="143" t="s">
        <v>17560</v>
      </c>
    </row>
    <row r="7344" spans="15:69" x14ac:dyDescent="0.25">
      <c r="O7344" s="225" t="str">
        <f t="shared" si="1325"/>
        <v/>
      </c>
      <c r="BF7344" s="141">
        <v>25213</v>
      </c>
      <c r="BG7344" s="142" t="s">
        <v>16701</v>
      </c>
      <c r="BH7344" s="141" t="s">
        <v>180</v>
      </c>
      <c r="BI7344" s="141" t="s">
        <v>191</v>
      </c>
      <c r="BJ7344" s="141" t="s">
        <v>16699</v>
      </c>
      <c r="BK7344" s="141" t="s">
        <v>16700</v>
      </c>
      <c r="BL7344" s="141" t="s">
        <v>16652</v>
      </c>
      <c r="BM7344" s="141">
        <v>46.789493999999998</v>
      </c>
      <c r="BN7344" s="141">
        <v>-71.194119999999998</v>
      </c>
      <c r="BO7344" s="141">
        <v>2002</v>
      </c>
      <c r="BP7344" s="143"/>
      <c r="BQ7344" s="143" t="s">
        <v>17560</v>
      </c>
    </row>
    <row r="7345" spans="15:69" x14ac:dyDescent="0.25">
      <c r="O7345" s="225" t="str">
        <f t="shared" si="1325"/>
        <v/>
      </c>
      <c r="BF7345" s="141">
        <v>25213</v>
      </c>
      <c r="BG7345" s="142" t="s">
        <v>16704</v>
      </c>
      <c r="BH7345" s="141" t="s">
        <v>180</v>
      </c>
      <c r="BI7345" s="141" t="s">
        <v>191</v>
      </c>
      <c r="BJ7345" s="141" t="s">
        <v>16702</v>
      </c>
      <c r="BK7345" s="141" t="s">
        <v>16703</v>
      </c>
      <c r="BL7345" s="141" t="s">
        <v>16652</v>
      </c>
      <c r="BM7345" s="141">
        <v>46.798386000000001</v>
      </c>
      <c r="BN7345" s="141">
        <v>-71.190860000000001</v>
      </c>
      <c r="BO7345" s="141">
        <v>2002</v>
      </c>
      <c r="BP7345" s="143"/>
      <c r="BQ7345" s="143" t="s">
        <v>17560</v>
      </c>
    </row>
    <row r="7346" spans="15:69" x14ac:dyDescent="0.25">
      <c r="O7346" s="225" t="str">
        <f t="shared" si="1325"/>
        <v/>
      </c>
      <c r="BF7346" s="141">
        <v>25213</v>
      </c>
      <c r="BG7346" s="142" t="s">
        <v>16707</v>
      </c>
      <c r="BH7346" s="141" t="s">
        <v>180</v>
      </c>
      <c r="BI7346" s="141" t="s">
        <v>191</v>
      </c>
      <c r="BJ7346" s="141" t="s">
        <v>16705</v>
      </c>
      <c r="BK7346" s="141" t="s">
        <v>16706</v>
      </c>
      <c r="BL7346" s="141" t="s">
        <v>16652</v>
      </c>
      <c r="BM7346" s="141">
        <v>46.791862999999999</v>
      </c>
      <c r="BN7346" s="141">
        <v>-71.192504999999997</v>
      </c>
      <c r="BO7346" s="141">
        <v>2002</v>
      </c>
      <c r="BP7346" s="143"/>
      <c r="BQ7346" s="143" t="s">
        <v>17560</v>
      </c>
    </row>
    <row r="7347" spans="15:69" x14ac:dyDescent="0.25">
      <c r="O7347" s="225" t="str">
        <f t="shared" si="1325"/>
        <v/>
      </c>
      <c r="BF7347" s="141">
        <v>25213</v>
      </c>
      <c r="BG7347" s="142" t="s">
        <v>16709</v>
      </c>
      <c r="BH7347" s="141" t="s">
        <v>180</v>
      </c>
      <c r="BI7347" s="141" t="s">
        <v>191</v>
      </c>
      <c r="BJ7347" s="141" t="s">
        <v>16708</v>
      </c>
      <c r="BK7347" s="141" t="s">
        <v>2082</v>
      </c>
      <c r="BL7347" s="141" t="s">
        <v>13125</v>
      </c>
      <c r="BM7347" s="141">
        <v>46.807744999999997</v>
      </c>
      <c r="BN7347" s="141">
        <v>-71.186082999999996</v>
      </c>
      <c r="BO7347" s="141">
        <v>2008</v>
      </c>
      <c r="BP7347" s="143"/>
      <c r="BQ7347" s="143" t="s">
        <v>17560</v>
      </c>
    </row>
    <row r="7348" spans="15:69" x14ac:dyDescent="0.25">
      <c r="O7348" s="225" t="str">
        <f t="shared" si="1325"/>
        <v/>
      </c>
      <c r="BF7348" s="141">
        <v>25213</v>
      </c>
      <c r="BG7348" s="142" t="s">
        <v>16711</v>
      </c>
      <c r="BH7348" s="141" t="s">
        <v>180</v>
      </c>
      <c r="BI7348" s="141" t="s">
        <v>191</v>
      </c>
      <c r="BJ7348" s="141" t="s">
        <v>16710</v>
      </c>
      <c r="BK7348" s="141" t="s">
        <v>4417</v>
      </c>
      <c r="BL7348" s="141" t="s">
        <v>3718</v>
      </c>
      <c r="BM7348" s="141">
        <v>46.820811999999997</v>
      </c>
      <c r="BN7348" s="141">
        <v>-71.180878000000007</v>
      </c>
      <c r="BO7348" s="141">
        <v>2008</v>
      </c>
      <c r="BP7348" s="143"/>
      <c r="BQ7348" s="143" t="s">
        <v>17560</v>
      </c>
    </row>
    <row r="7349" spans="15:69" x14ac:dyDescent="0.25">
      <c r="O7349" s="225" t="str">
        <f t="shared" si="1325"/>
        <v/>
      </c>
      <c r="BF7349" s="141">
        <v>25213</v>
      </c>
      <c r="BG7349" s="142" t="s">
        <v>16713</v>
      </c>
      <c r="BH7349" s="141" t="s">
        <v>180</v>
      </c>
      <c r="BI7349" s="141" t="s">
        <v>191</v>
      </c>
      <c r="BJ7349" s="141" t="s">
        <v>16712</v>
      </c>
      <c r="BK7349" s="141" t="s">
        <v>467</v>
      </c>
      <c r="BL7349" s="141" t="s">
        <v>16670</v>
      </c>
      <c r="BM7349" s="141">
        <v>46.827710000000003</v>
      </c>
      <c r="BN7349" s="141">
        <v>-71.162739999999999</v>
      </c>
      <c r="BO7349" s="141">
        <v>1999</v>
      </c>
      <c r="BP7349" s="143"/>
      <c r="BQ7349" s="143" t="s">
        <v>17560</v>
      </c>
    </row>
    <row r="7350" spans="15:69" x14ac:dyDescent="0.25">
      <c r="O7350" s="225" t="str">
        <f t="shared" si="1325"/>
        <v/>
      </c>
      <c r="BF7350" s="141">
        <v>25213</v>
      </c>
      <c r="BG7350" s="142" t="s">
        <v>16715</v>
      </c>
      <c r="BH7350" s="141" t="s">
        <v>180</v>
      </c>
      <c r="BI7350" s="141" t="s">
        <v>191</v>
      </c>
      <c r="BJ7350" s="141" t="s">
        <v>16714</v>
      </c>
      <c r="BK7350" s="141" t="s">
        <v>1619</v>
      </c>
      <c r="BL7350" s="141" t="s">
        <v>4629</v>
      </c>
      <c r="BM7350" s="141">
        <v>46.82667</v>
      </c>
      <c r="BN7350" s="141">
        <v>-71.166290000000004</v>
      </c>
      <c r="BO7350" s="141">
        <v>2008</v>
      </c>
      <c r="BP7350" s="143"/>
      <c r="BQ7350" s="143" t="s">
        <v>17560</v>
      </c>
    </row>
    <row r="7351" spans="15:69" x14ac:dyDescent="0.25">
      <c r="O7351" s="225" t="str">
        <f t="shared" si="1325"/>
        <v/>
      </c>
      <c r="BF7351" s="141">
        <v>25213</v>
      </c>
      <c r="BG7351" s="142" t="s">
        <v>16717</v>
      </c>
      <c r="BH7351" s="141" t="s">
        <v>180</v>
      </c>
      <c r="BI7351" s="141" t="s">
        <v>191</v>
      </c>
      <c r="BJ7351" s="141" t="s">
        <v>16716</v>
      </c>
      <c r="BK7351" s="141" t="s">
        <v>1662</v>
      </c>
      <c r="BL7351" s="141" t="s">
        <v>7284</v>
      </c>
      <c r="BM7351" s="141">
        <v>46.821705000000001</v>
      </c>
      <c r="BN7351" s="141">
        <v>-71.178529999999995</v>
      </c>
      <c r="BO7351" s="141">
        <v>2008</v>
      </c>
      <c r="BP7351" s="143"/>
      <c r="BQ7351" s="143" t="s">
        <v>17560</v>
      </c>
    </row>
    <row r="7352" spans="15:69" x14ac:dyDescent="0.25">
      <c r="O7352" s="225" t="str">
        <f t="shared" si="1325"/>
        <v/>
      </c>
      <c r="BF7352" s="141">
        <v>25213</v>
      </c>
      <c r="BG7352" s="142" t="s">
        <v>16719</v>
      </c>
      <c r="BH7352" s="141" t="s">
        <v>180</v>
      </c>
      <c r="BI7352" s="141" t="s">
        <v>191</v>
      </c>
      <c r="BJ7352" s="141" t="s">
        <v>16718</v>
      </c>
      <c r="BK7352" s="141" t="s">
        <v>2045</v>
      </c>
      <c r="BL7352" s="141" t="s">
        <v>16665</v>
      </c>
      <c r="BM7352" s="141">
        <v>46.82593</v>
      </c>
      <c r="BN7352" s="141">
        <v>-71.141589999999994</v>
      </c>
      <c r="BO7352" s="141">
        <v>2008</v>
      </c>
      <c r="BP7352" s="143"/>
      <c r="BQ7352" s="143" t="s">
        <v>17560</v>
      </c>
    </row>
    <row r="7353" spans="15:69" x14ac:dyDescent="0.25">
      <c r="O7353" s="225" t="str">
        <f t="shared" si="1325"/>
        <v/>
      </c>
      <c r="BF7353" s="141">
        <v>25213</v>
      </c>
      <c r="BG7353" s="142" t="s">
        <v>16723</v>
      </c>
      <c r="BH7353" s="141" t="s">
        <v>180</v>
      </c>
      <c r="BI7353" s="141" t="s">
        <v>191</v>
      </c>
      <c r="BJ7353" s="141" t="s">
        <v>16720</v>
      </c>
      <c r="BK7353" s="141" t="s">
        <v>16721</v>
      </c>
      <c r="BL7353" s="141" t="s">
        <v>16722</v>
      </c>
      <c r="BM7353" s="141">
        <v>46.716178999999997</v>
      </c>
      <c r="BN7353" s="141">
        <v>-71.277224000000004</v>
      </c>
      <c r="BO7353" s="141">
        <v>2008</v>
      </c>
      <c r="BP7353" s="143"/>
      <c r="BQ7353" s="143" t="s">
        <v>17560</v>
      </c>
    </row>
    <row r="7354" spans="15:69" x14ac:dyDescent="0.25">
      <c r="O7354" s="225" t="str">
        <f t="shared" si="1325"/>
        <v/>
      </c>
      <c r="BF7354" s="141">
        <v>25213</v>
      </c>
      <c r="BG7354" s="142" t="s">
        <v>16725</v>
      </c>
      <c r="BH7354" s="141" t="s">
        <v>180</v>
      </c>
      <c r="BI7354" s="141" t="s">
        <v>191</v>
      </c>
      <c r="BJ7354" s="141" t="s">
        <v>16724</v>
      </c>
      <c r="BK7354" s="141" t="s">
        <v>16721</v>
      </c>
      <c r="BL7354" s="141" t="s">
        <v>16722</v>
      </c>
      <c r="BM7354" s="141">
        <v>46.716178999999997</v>
      </c>
      <c r="BN7354" s="141">
        <v>-71.277224000000004</v>
      </c>
      <c r="BO7354" s="141">
        <v>2008</v>
      </c>
      <c r="BP7354" s="143"/>
      <c r="BQ7354" s="143" t="s">
        <v>17560</v>
      </c>
    </row>
    <row r="7355" spans="15:69" x14ac:dyDescent="0.25">
      <c r="O7355" s="225" t="str">
        <f t="shared" si="1325"/>
        <v/>
      </c>
      <c r="BF7355" s="141">
        <v>25213</v>
      </c>
      <c r="BG7355" s="142" t="s">
        <v>16728</v>
      </c>
      <c r="BH7355" s="141" t="s">
        <v>180</v>
      </c>
      <c r="BI7355" s="141" t="s">
        <v>191</v>
      </c>
      <c r="BJ7355" s="141" t="s">
        <v>16726</v>
      </c>
      <c r="BK7355" s="141"/>
      <c r="BL7355" s="141" t="s">
        <v>16727</v>
      </c>
      <c r="BM7355" s="141">
        <v>46.652679999999997</v>
      </c>
      <c r="BN7355" s="141">
        <v>-71.312004000000002</v>
      </c>
      <c r="BO7355" s="141">
        <v>2008</v>
      </c>
      <c r="BP7355" s="143"/>
      <c r="BQ7355" s="143" t="s">
        <v>17560</v>
      </c>
    </row>
    <row r="7356" spans="15:69" x14ac:dyDescent="0.25">
      <c r="O7356" s="225" t="str">
        <f t="shared" si="1325"/>
        <v/>
      </c>
      <c r="BF7356" s="141">
        <v>25213</v>
      </c>
      <c r="BG7356" s="142" t="s">
        <v>16731</v>
      </c>
      <c r="BH7356" s="141" t="s">
        <v>180</v>
      </c>
      <c r="BI7356" s="141" t="s">
        <v>191</v>
      </c>
      <c r="BJ7356" s="141" t="s">
        <v>16729</v>
      </c>
      <c r="BK7356" s="141"/>
      <c r="BL7356" s="141" t="s">
        <v>16730</v>
      </c>
      <c r="BM7356" s="141">
        <v>46.703552000000002</v>
      </c>
      <c r="BN7356" s="141">
        <v>-71.282970000000006</v>
      </c>
      <c r="BO7356" s="141">
        <v>1998</v>
      </c>
      <c r="BP7356" s="143"/>
      <c r="BQ7356" s="143" t="s">
        <v>17560</v>
      </c>
    </row>
    <row r="7357" spans="15:69" x14ac:dyDescent="0.25">
      <c r="O7357" s="225" t="str">
        <f t="shared" si="1325"/>
        <v/>
      </c>
      <c r="BF7357" s="141">
        <v>25213</v>
      </c>
      <c r="BG7357" s="142" t="s">
        <v>16733</v>
      </c>
      <c r="BH7357" s="141" t="s">
        <v>180</v>
      </c>
      <c r="BI7357" s="141" t="s">
        <v>191</v>
      </c>
      <c r="BJ7357" s="141" t="s">
        <v>16732</v>
      </c>
      <c r="BK7357" s="141"/>
      <c r="BL7357" s="141" t="s">
        <v>7378</v>
      </c>
      <c r="BM7357" s="141">
        <v>46.815100000000001</v>
      </c>
      <c r="BN7357" s="141">
        <v>-71.182236000000003</v>
      </c>
      <c r="BO7357" s="141">
        <v>2008</v>
      </c>
      <c r="BP7357" s="143"/>
      <c r="BQ7357" s="143" t="s">
        <v>17560</v>
      </c>
    </row>
    <row r="7358" spans="15:69" x14ac:dyDescent="0.25">
      <c r="O7358" s="225" t="str">
        <f t="shared" si="1325"/>
        <v/>
      </c>
      <c r="BF7358" s="141">
        <v>25213</v>
      </c>
      <c r="BG7358" s="142" t="s">
        <v>16736</v>
      </c>
      <c r="BH7358" s="141" t="s">
        <v>180</v>
      </c>
      <c r="BI7358" s="141" t="s">
        <v>191</v>
      </c>
      <c r="BJ7358" s="141" t="s">
        <v>16734</v>
      </c>
      <c r="BK7358" s="141" t="s">
        <v>3235</v>
      </c>
      <c r="BL7358" s="141" t="s">
        <v>16735</v>
      </c>
      <c r="BM7358" s="141">
        <v>46.776764</v>
      </c>
      <c r="BN7358" s="141">
        <v>-71.144904999999994</v>
      </c>
      <c r="BO7358" s="141">
        <v>2008</v>
      </c>
      <c r="BP7358" s="143"/>
      <c r="BQ7358" s="143" t="s">
        <v>17560</v>
      </c>
    </row>
    <row r="7359" spans="15:69" x14ac:dyDescent="0.25">
      <c r="O7359" s="225" t="str">
        <f t="shared" si="1325"/>
        <v/>
      </c>
      <c r="BF7359" s="141">
        <v>25213</v>
      </c>
      <c r="BG7359" s="142" t="s">
        <v>16737</v>
      </c>
      <c r="BH7359" s="141" t="s">
        <v>180</v>
      </c>
      <c r="BI7359" s="141" t="s">
        <v>191</v>
      </c>
      <c r="BJ7359" s="141" t="s">
        <v>16672</v>
      </c>
      <c r="BK7359" s="141"/>
      <c r="BL7359" s="141" t="s">
        <v>16673</v>
      </c>
      <c r="BM7359" s="141">
        <v>46.752173999999997</v>
      </c>
      <c r="BN7359" s="141">
        <v>-71.122470000000007</v>
      </c>
      <c r="BO7359" s="141">
        <v>2008</v>
      </c>
      <c r="BP7359" s="143"/>
      <c r="BQ7359" s="143" t="s">
        <v>17560</v>
      </c>
    </row>
    <row r="7360" spans="15:69" x14ac:dyDescent="0.25">
      <c r="O7360" s="225" t="str">
        <f t="shared" si="1325"/>
        <v/>
      </c>
      <c r="BF7360" s="141">
        <v>25213</v>
      </c>
      <c r="BG7360" s="142" t="s">
        <v>16740</v>
      </c>
      <c r="BH7360" s="141" t="s">
        <v>180</v>
      </c>
      <c r="BI7360" s="141" t="s">
        <v>191</v>
      </c>
      <c r="BJ7360" s="141" t="s">
        <v>16738</v>
      </c>
      <c r="BK7360" s="141"/>
      <c r="BL7360" s="141" t="s">
        <v>16739</v>
      </c>
      <c r="BM7360" s="141">
        <v>46.736451000000002</v>
      </c>
      <c r="BN7360" s="141">
        <v>-71.105275000000006</v>
      </c>
      <c r="BO7360" s="141">
        <v>2008</v>
      </c>
      <c r="BP7360" s="143"/>
      <c r="BQ7360" s="143" t="s">
        <v>17560</v>
      </c>
    </row>
    <row r="7361" spans="15:69" x14ac:dyDescent="0.25">
      <c r="O7361" s="225" t="str">
        <f t="shared" si="1325"/>
        <v/>
      </c>
      <c r="BF7361" s="141">
        <v>25213</v>
      </c>
      <c r="BG7361" s="142" t="s">
        <v>16744</v>
      </c>
      <c r="BH7361" s="141" t="s">
        <v>180</v>
      </c>
      <c r="BI7361" s="141" t="s">
        <v>191</v>
      </c>
      <c r="BJ7361" s="141" t="s">
        <v>16741</v>
      </c>
      <c r="BK7361" s="141" t="s">
        <v>16742</v>
      </c>
      <c r="BL7361" s="141" t="s">
        <v>16743</v>
      </c>
      <c r="BM7361" s="141">
        <v>46.752189999999999</v>
      </c>
      <c r="BN7361" s="141">
        <v>-71.120020999999994</v>
      </c>
      <c r="BO7361" s="141">
        <v>2008</v>
      </c>
      <c r="BP7361" s="143"/>
      <c r="BQ7361" s="143" t="s">
        <v>17560</v>
      </c>
    </row>
    <row r="7362" spans="15:69" x14ac:dyDescent="0.25">
      <c r="O7362" s="225" t="str">
        <f t="shared" si="1325"/>
        <v/>
      </c>
      <c r="BF7362" s="141">
        <v>25213</v>
      </c>
      <c r="BG7362" s="142" t="s">
        <v>16747</v>
      </c>
      <c r="BH7362" s="141" t="s">
        <v>180</v>
      </c>
      <c r="BI7362" s="141" t="s">
        <v>191</v>
      </c>
      <c r="BJ7362" s="141" t="s">
        <v>16745</v>
      </c>
      <c r="BK7362" s="141"/>
      <c r="BL7362" s="141" t="s">
        <v>16746</v>
      </c>
      <c r="BM7362" s="141">
        <v>46.726289999999999</v>
      </c>
      <c r="BN7362" s="141">
        <v>-71.190619999999996</v>
      </c>
      <c r="BO7362" s="141">
        <v>2008</v>
      </c>
      <c r="BP7362" s="143"/>
      <c r="BQ7362" s="143" t="s">
        <v>17560</v>
      </c>
    </row>
    <row r="7363" spans="15:69" x14ac:dyDescent="0.25">
      <c r="O7363" s="225" t="str">
        <f t="shared" si="1325"/>
        <v/>
      </c>
      <c r="BF7363" s="141">
        <v>25213</v>
      </c>
      <c r="BG7363" s="142" t="s">
        <v>16557</v>
      </c>
      <c r="BH7363" s="141" t="s">
        <v>180</v>
      </c>
      <c r="BI7363" s="141" t="s">
        <v>191</v>
      </c>
      <c r="BJ7363" s="141" t="s">
        <v>16558</v>
      </c>
      <c r="BK7363" s="141" t="s">
        <v>15118</v>
      </c>
      <c r="BL7363" s="141" t="s">
        <v>16559</v>
      </c>
      <c r="BM7363" s="141">
        <v>46.697490000000002</v>
      </c>
      <c r="BN7363" s="141">
        <v>-71.377290000000002</v>
      </c>
      <c r="BO7363" s="141">
        <v>2008</v>
      </c>
      <c r="BP7363" s="143"/>
      <c r="BQ7363" s="143" t="s">
        <v>17560</v>
      </c>
    </row>
    <row r="7364" spans="15:69" x14ac:dyDescent="0.25">
      <c r="O7364" s="225" t="str">
        <f t="shared" si="1325"/>
        <v/>
      </c>
      <c r="BF7364" s="141">
        <v>25213</v>
      </c>
      <c r="BG7364" s="142" t="s">
        <v>16560</v>
      </c>
      <c r="BH7364" s="141" t="s">
        <v>180</v>
      </c>
      <c r="BI7364" s="141" t="s">
        <v>191</v>
      </c>
      <c r="BJ7364" s="141" t="s">
        <v>16561</v>
      </c>
      <c r="BK7364" s="141" t="s">
        <v>16562</v>
      </c>
      <c r="BL7364" s="141" t="s">
        <v>16559</v>
      </c>
      <c r="BM7364" s="141">
        <v>46.698779999999999</v>
      </c>
      <c r="BN7364" s="141">
        <v>-71.378105000000005</v>
      </c>
      <c r="BO7364" s="141">
        <v>2008</v>
      </c>
      <c r="BP7364" s="143"/>
      <c r="BQ7364" s="143" t="s">
        <v>17560</v>
      </c>
    </row>
    <row r="7365" spans="15:69" x14ac:dyDescent="0.25">
      <c r="O7365" s="225" t="str">
        <f t="shared" si="1325"/>
        <v/>
      </c>
      <c r="BF7365" s="141">
        <v>25213</v>
      </c>
      <c r="BG7365" s="142" t="s">
        <v>16624</v>
      </c>
      <c r="BH7365" s="141" t="s">
        <v>180</v>
      </c>
      <c r="BI7365" s="141" t="s">
        <v>191</v>
      </c>
      <c r="BJ7365" s="141" t="s">
        <v>16625</v>
      </c>
      <c r="BK7365" s="141" t="s">
        <v>461</v>
      </c>
      <c r="BL7365" s="141" t="s">
        <v>16626</v>
      </c>
      <c r="BM7365" s="141">
        <v>46.762219999999999</v>
      </c>
      <c r="BN7365" s="141">
        <v>-71.236785999999995</v>
      </c>
      <c r="BO7365" s="141">
        <v>1998</v>
      </c>
      <c r="BP7365" s="143"/>
      <c r="BQ7365" s="143" t="s">
        <v>17560</v>
      </c>
    </row>
    <row r="7366" spans="15:69" x14ac:dyDescent="0.25">
      <c r="O7366" s="225" t="str">
        <f t="shared" si="1325"/>
        <v/>
      </c>
      <c r="BF7366" s="141">
        <v>26030</v>
      </c>
      <c r="BG7366" s="142" t="s">
        <v>16461</v>
      </c>
      <c r="BH7366" s="141" t="s">
        <v>180</v>
      </c>
      <c r="BI7366" s="141" t="s">
        <v>190</v>
      </c>
      <c r="BJ7366" s="141"/>
      <c r="BK7366" s="141"/>
      <c r="BL7366" s="141" t="s">
        <v>16462</v>
      </c>
      <c r="BM7366" s="141">
        <v>46.440061999999998</v>
      </c>
      <c r="BN7366" s="141">
        <v>-71.002071999999998</v>
      </c>
      <c r="BO7366" s="141">
        <v>2012</v>
      </c>
      <c r="BP7366" s="143"/>
      <c r="BQ7366" s="143" t="s">
        <v>17560</v>
      </c>
    </row>
    <row r="7367" spans="15:69" x14ac:dyDescent="0.25">
      <c r="O7367" s="225" t="str">
        <f t="shared" si="1325"/>
        <v/>
      </c>
      <c r="BF7367" s="141">
        <v>26055</v>
      </c>
      <c r="BG7367" s="142" t="s">
        <v>15932</v>
      </c>
      <c r="BH7367" s="141" t="s">
        <v>180</v>
      </c>
      <c r="BI7367" s="141" t="s">
        <v>191</v>
      </c>
      <c r="BJ7367" s="141" t="s">
        <v>1918</v>
      </c>
      <c r="BK7367" s="141"/>
      <c r="BL7367" s="141" t="s">
        <v>15933</v>
      </c>
      <c r="BM7367" s="141">
        <v>46.489849999999997</v>
      </c>
      <c r="BN7367" s="141">
        <v>-71.143810000000002</v>
      </c>
      <c r="BO7367" s="141">
        <v>2004</v>
      </c>
      <c r="BP7367" s="143"/>
      <c r="BQ7367" s="143" t="s">
        <v>17560</v>
      </c>
    </row>
    <row r="7368" spans="15:69" x14ac:dyDescent="0.25">
      <c r="O7368" s="225" t="str">
        <f t="shared" si="1325"/>
        <v/>
      </c>
      <c r="BF7368" s="141">
        <v>26055</v>
      </c>
      <c r="BG7368" s="142" t="s">
        <v>15934</v>
      </c>
      <c r="BH7368" s="141" t="s">
        <v>180</v>
      </c>
      <c r="BI7368" s="141" t="s">
        <v>178</v>
      </c>
      <c r="BJ7368" s="141"/>
      <c r="BK7368" s="141"/>
      <c r="BL7368" s="141" t="s">
        <v>10558</v>
      </c>
      <c r="BM7368" s="141">
        <v>46.501010000000001</v>
      </c>
      <c r="BN7368" s="141">
        <v>-71.146119999999996</v>
      </c>
      <c r="BO7368" s="141">
        <v>1985</v>
      </c>
      <c r="BP7368" s="143" t="s">
        <v>24118</v>
      </c>
      <c r="BQ7368" s="143" t="s">
        <v>17560</v>
      </c>
    </row>
    <row r="7369" spans="15:69" x14ac:dyDescent="0.25">
      <c r="O7369" s="225" t="str">
        <f t="shared" si="1325"/>
        <v/>
      </c>
      <c r="BF7369" s="141">
        <v>26063</v>
      </c>
      <c r="BG7369" s="142" t="s">
        <v>17473</v>
      </c>
      <c r="BH7369" s="141" t="s">
        <v>180</v>
      </c>
      <c r="BI7369" s="141" t="s">
        <v>178</v>
      </c>
      <c r="BJ7369" s="141" t="s">
        <v>1580</v>
      </c>
      <c r="BK7369" s="141" t="s">
        <v>1581</v>
      </c>
      <c r="BL7369" s="141" t="s">
        <v>17474</v>
      </c>
      <c r="BM7369" s="141">
        <v>46.60369</v>
      </c>
      <c r="BN7369" s="141">
        <v>-71.08869</v>
      </c>
      <c r="BO7369" s="141">
        <v>2014</v>
      </c>
      <c r="BP7369" s="143" t="s">
        <v>25515</v>
      </c>
      <c r="BQ7369" s="143" t="s">
        <v>17560</v>
      </c>
    </row>
    <row r="7370" spans="15:69" x14ac:dyDescent="0.25">
      <c r="O7370" s="225" t="str">
        <f t="shared" si="1325"/>
        <v/>
      </c>
      <c r="BF7370" s="141">
        <v>26063</v>
      </c>
      <c r="BG7370" s="142" t="s">
        <v>17498</v>
      </c>
      <c r="BH7370" s="141" t="s">
        <v>180</v>
      </c>
      <c r="BI7370" s="141" t="s">
        <v>191</v>
      </c>
      <c r="BJ7370" s="141" t="s">
        <v>17499</v>
      </c>
      <c r="BK7370" s="141" t="s">
        <v>4194</v>
      </c>
      <c r="BL7370" s="141" t="s">
        <v>17500</v>
      </c>
      <c r="BM7370" s="141">
        <v>46.585380000000001</v>
      </c>
      <c r="BN7370" s="141">
        <v>-71.085530000000006</v>
      </c>
      <c r="BO7370" s="141">
        <v>1993</v>
      </c>
      <c r="BP7370" s="143"/>
      <c r="BQ7370" s="143" t="s">
        <v>17560</v>
      </c>
    </row>
    <row r="7371" spans="15:69" x14ac:dyDescent="0.25">
      <c r="O7371" s="225" t="str">
        <f t="shared" si="1325"/>
        <v/>
      </c>
      <c r="BF7371" s="141">
        <v>26070</v>
      </c>
      <c r="BG7371" s="142" t="s">
        <v>17458</v>
      </c>
      <c r="BH7371" s="141" t="s">
        <v>180</v>
      </c>
      <c r="BI7371" s="141" t="s">
        <v>191</v>
      </c>
      <c r="BJ7371" s="141" t="s">
        <v>2088</v>
      </c>
      <c r="BK7371" s="141"/>
      <c r="BL7371" s="141" t="s">
        <v>16080</v>
      </c>
      <c r="BM7371" s="141">
        <v>46.584107000000003</v>
      </c>
      <c r="BN7371" s="141">
        <v>-71.208135999999996</v>
      </c>
      <c r="BO7371" s="141">
        <v>1997</v>
      </c>
      <c r="BP7371" s="143" t="s">
        <v>25509</v>
      </c>
      <c r="BQ7371" s="143" t="s">
        <v>17560</v>
      </c>
    </row>
    <row r="7372" spans="15:69" x14ac:dyDescent="0.25">
      <c r="O7372" s="225" t="str">
        <f t="shared" si="1325"/>
        <v/>
      </c>
      <c r="BF7372" s="141">
        <v>26070</v>
      </c>
      <c r="BG7372" s="142" t="s">
        <v>17459</v>
      </c>
      <c r="BH7372" s="141" t="s">
        <v>180</v>
      </c>
      <c r="BI7372" s="141" t="s">
        <v>191</v>
      </c>
      <c r="BJ7372" s="141" t="s">
        <v>2136</v>
      </c>
      <c r="BK7372" s="141"/>
      <c r="BL7372" s="141" t="s">
        <v>5799</v>
      </c>
      <c r="BM7372" s="141">
        <v>46.586987000000001</v>
      </c>
      <c r="BN7372" s="141">
        <v>-71.213398999999995</v>
      </c>
      <c r="BO7372" s="141">
        <v>1997</v>
      </c>
      <c r="BP7372" s="143" t="s">
        <v>25510</v>
      </c>
      <c r="BQ7372" s="143" t="s">
        <v>17560</v>
      </c>
    </row>
    <row r="7373" spans="15:69" x14ac:dyDescent="0.25">
      <c r="O7373" s="225" t="str">
        <f t="shared" si="1325"/>
        <v/>
      </c>
      <c r="BF7373" s="141">
        <v>26070</v>
      </c>
      <c r="BG7373" s="142" t="s">
        <v>17460</v>
      </c>
      <c r="BH7373" s="141" t="s">
        <v>180</v>
      </c>
      <c r="BI7373" s="141" t="s">
        <v>191</v>
      </c>
      <c r="BJ7373" s="141" t="s">
        <v>2139</v>
      </c>
      <c r="BK7373" s="141"/>
      <c r="BL7373" s="141" t="s">
        <v>16080</v>
      </c>
      <c r="BM7373" s="141">
        <v>46.593499000000001</v>
      </c>
      <c r="BN7373" s="141">
        <v>-71.219054</v>
      </c>
      <c r="BO7373" s="141">
        <v>1998</v>
      </c>
      <c r="BP7373" s="143" t="s">
        <v>25511</v>
      </c>
      <c r="BQ7373" s="143" t="s">
        <v>17560</v>
      </c>
    </row>
    <row r="7374" spans="15:69" x14ac:dyDescent="0.25">
      <c r="O7374" s="225" t="str">
        <f t="shared" ref="O7374:O7437" si="1326">IF(OR(B7374="",C7374="",G7374="",H7374="",I7374="",AND(J7374="",BW7374=FALSE),AND(K7374="",BX7374=FALSE),AND(L7374="",BY7374=FALSE),AND(M7374="",BZ7374=FALSE)),"",(IF(AND(100&gt;=CG7374,CG7374&gt;80),"A",IF(AND(80&gt;=CG7374,CG7374&gt;60),"B",IF(AND(60&gt;=CG7374,CG7374&gt;40),"C",IF(AND(40&gt;=CG7374,CG7374&gt;20),"D","E"))))))</f>
        <v/>
      </c>
      <c r="BF7374" s="141">
        <v>26070</v>
      </c>
      <c r="BG7374" s="142" t="s">
        <v>17461</v>
      </c>
      <c r="BH7374" s="141" t="s">
        <v>180</v>
      </c>
      <c r="BI7374" s="141" t="s">
        <v>191</v>
      </c>
      <c r="BJ7374" s="141" t="s">
        <v>5772</v>
      </c>
      <c r="BK7374" s="141"/>
      <c r="BL7374" s="141" t="s">
        <v>17462</v>
      </c>
      <c r="BM7374" s="141">
        <v>46.599992999999998</v>
      </c>
      <c r="BN7374" s="141">
        <v>-71.192023000000006</v>
      </c>
      <c r="BO7374" s="141">
        <v>2000</v>
      </c>
      <c r="BP7374" s="143" t="s">
        <v>25512</v>
      </c>
      <c r="BQ7374" s="143" t="s">
        <v>17560</v>
      </c>
    </row>
    <row r="7375" spans="15:69" x14ac:dyDescent="0.25">
      <c r="O7375" s="225" t="str">
        <f t="shared" si="1326"/>
        <v/>
      </c>
      <c r="BF7375" s="141">
        <v>26070</v>
      </c>
      <c r="BG7375" s="142" t="s">
        <v>17463</v>
      </c>
      <c r="BH7375" s="141" t="s">
        <v>180</v>
      </c>
      <c r="BI7375" s="141" t="s">
        <v>191</v>
      </c>
      <c r="BJ7375" s="141" t="s">
        <v>10283</v>
      </c>
      <c r="BK7375" s="141"/>
      <c r="BL7375" s="141" t="s">
        <v>17464</v>
      </c>
      <c r="BM7375" s="141">
        <v>46.592185999999998</v>
      </c>
      <c r="BN7375" s="141">
        <v>-71.199308000000002</v>
      </c>
      <c r="BO7375" s="141">
        <v>2009</v>
      </c>
      <c r="BP7375" s="143" t="s">
        <v>25513</v>
      </c>
      <c r="BQ7375" s="143" t="s">
        <v>17560</v>
      </c>
    </row>
    <row r="7376" spans="15:69" x14ac:dyDescent="0.25">
      <c r="O7376" s="225" t="str">
        <f t="shared" si="1326"/>
        <v/>
      </c>
      <c r="BF7376" s="141">
        <v>26070</v>
      </c>
      <c r="BG7376" s="142" t="s">
        <v>17465</v>
      </c>
      <c r="BH7376" s="141" t="s">
        <v>180</v>
      </c>
      <c r="BI7376" s="141" t="s">
        <v>191</v>
      </c>
      <c r="BJ7376" s="141" t="s">
        <v>17466</v>
      </c>
      <c r="BK7376" s="141"/>
      <c r="BL7376" s="141" t="s">
        <v>17467</v>
      </c>
      <c r="BM7376" s="141">
        <v>46.590755000000001</v>
      </c>
      <c r="BN7376" s="141">
        <v>-71.204561999999996</v>
      </c>
      <c r="BO7376" s="141">
        <v>1997</v>
      </c>
      <c r="BP7376" s="143" t="s">
        <v>25514</v>
      </c>
      <c r="BQ7376" s="143" t="s">
        <v>17560</v>
      </c>
    </row>
    <row r="7377" spans="15:69" x14ac:dyDescent="0.25">
      <c r="O7377" s="225" t="str">
        <f t="shared" si="1326"/>
        <v/>
      </c>
      <c r="BF7377" s="141">
        <v>26070</v>
      </c>
      <c r="BG7377" s="142" t="s">
        <v>17468</v>
      </c>
      <c r="BH7377" s="141" t="s">
        <v>180</v>
      </c>
      <c r="BI7377" s="141" t="s">
        <v>178</v>
      </c>
      <c r="BJ7377" s="141" t="s">
        <v>17469</v>
      </c>
      <c r="BK7377" s="141" t="s">
        <v>17470</v>
      </c>
      <c r="BL7377" s="141" t="s">
        <v>17471</v>
      </c>
      <c r="BM7377" s="141">
        <v>46.586179000000001</v>
      </c>
      <c r="BN7377" s="141">
        <v>-71.222903000000002</v>
      </c>
      <c r="BO7377" s="141">
        <v>1997</v>
      </c>
      <c r="BP7377" s="143"/>
      <c r="BQ7377" s="143" t="s">
        <v>17560</v>
      </c>
    </row>
    <row r="7378" spans="15:69" x14ac:dyDescent="0.25">
      <c r="O7378" s="225" t="str">
        <f t="shared" si="1326"/>
        <v/>
      </c>
      <c r="BF7378" s="141">
        <v>27028</v>
      </c>
      <c r="BG7378" s="142" t="s">
        <v>16918</v>
      </c>
      <c r="BH7378" s="141" t="s">
        <v>478</v>
      </c>
      <c r="BI7378" s="141" t="s">
        <v>186</v>
      </c>
      <c r="BJ7378" s="141" t="s">
        <v>16919</v>
      </c>
      <c r="BK7378" s="141"/>
      <c r="BL7378" s="141" t="s">
        <v>12410</v>
      </c>
      <c r="BM7378" s="141">
        <v>46.20176</v>
      </c>
      <c r="BN7378" s="141">
        <v>-70.786060000000006</v>
      </c>
      <c r="BO7378" s="141">
        <v>2006</v>
      </c>
      <c r="BP7378" s="143" t="s">
        <v>5456</v>
      </c>
      <c r="BQ7378" s="143" t="s">
        <v>17560</v>
      </c>
    </row>
    <row r="7379" spans="15:69" x14ac:dyDescent="0.25">
      <c r="O7379" s="225" t="str">
        <f t="shared" si="1326"/>
        <v/>
      </c>
      <c r="BF7379" s="141">
        <v>27008</v>
      </c>
      <c r="BG7379" s="142" t="s">
        <v>16466</v>
      </c>
      <c r="BH7379" s="141" t="s">
        <v>180</v>
      </c>
      <c r="BI7379" s="141" t="s">
        <v>178</v>
      </c>
      <c r="BJ7379" s="141"/>
      <c r="BK7379" s="141" t="s">
        <v>2030</v>
      </c>
      <c r="BL7379" s="141" t="s">
        <v>16467</v>
      </c>
      <c r="BM7379" s="141">
        <v>46.159014841760303</v>
      </c>
      <c r="BN7379" s="141">
        <v>-70.921042617338202</v>
      </c>
      <c r="BO7379" s="141">
        <v>1998</v>
      </c>
      <c r="BP7379" s="143" t="s">
        <v>484</v>
      </c>
      <c r="BQ7379" s="143" t="s">
        <v>17560</v>
      </c>
    </row>
    <row r="7380" spans="15:69" x14ac:dyDescent="0.25">
      <c r="O7380" s="225" t="str">
        <f t="shared" si="1326"/>
        <v/>
      </c>
      <c r="BF7380" s="141">
        <v>27028</v>
      </c>
      <c r="BG7380" s="142" t="s">
        <v>16920</v>
      </c>
      <c r="BH7380" s="141" t="s">
        <v>180</v>
      </c>
      <c r="BI7380" s="141" t="s">
        <v>191</v>
      </c>
      <c r="BJ7380" s="141" t="s">
        <v>16921</v>
      </c>
      <c r="BK7380" s="141"/>
      <c r="BL7380" s="141" t="s">
        <v>16922</v>
      </c>
      <c r="BM7380" s="141">
        <v>46.204770000000003</v>
      </c>
      <c r="BN7380" s="141">
        <v>-70.776880000000006</v>
      </c>
      <c r="BO7380" s="141">
        <v>2006</v>
      </c>
      <c r="BP7380" s="143" t="s">
        <v>25424</v>
      </c>
      <c r="BQ7380" s="143" t="s">
        <v>17560</v>
      </c>
    </row>
    <row r="7381" spans="15:69" x14ac:dyDescent="0.25">
      <c r="O7381" s="225" t="str">
        <f t="shared" si="1326"/>
        <v/>
      </c>
      <c r="BF7381" s="141">
        <v>27028</v>
      </c>
      <c r="BG7381" s="142" t="s">
        <v>16923</v>
      </c>
      <c r="BH7381" s="141" t="s">
        <v>180</v>
      </c>
      <c r="BI7381" s="141" t="s">
        <v>191</v>
      </c>
      <c r="BJ7381" s="141" t="s">
        <v>16924</v>
      </c>
      <c r="BK7381" s="141"/>
      <c r="BL7381" s="141" t="s">
        <v>16925</v>
      </c>
      <c r="BM7381" s="141">
        <v>46.200119999999998</v>
      </c>
      <c r="BN7381" s="141">
        <v>-70.765469999999993</v>
      </c>
      <c r="BO7381" s="141">
        <v>1985</v>
      </c>
      <c r="BP7381" s="143" t="s">
        <v>25425</v>
      </c>
      <c r="BQ7381" s="143" t="s">
        <v>17560</v>
      </c>
    </row>
    <row r="7382" spans="15:69" x14ac:dyDescent="0.25">
      <c r="O7382" s="225" t="str">
        <f t="shared" si="1326"/>
        <v/>
      </c>
      <c r="BF7382" s="141">
        <v>27028</v>
      </c>
      <c r="BG7382" s="142" t="s">
        <v>16926</v>
      </c>
      <c r="BH7382" s="141" t="s">
        <v>180</v>
      </c>
      <c r="BI7382" s="141" t="s">
        <v>191</v>
      </c>
      <c r="BJ7382" s="141" t="s">
        <v>16927</v>
      </c>
      <c r="BK7382" s="141"/>
      <c r="BL7382" s="141" t="s">
        <v>16928</v>
      </c>
      <c r="BM7382" s="141">
        <v>46.20552</v>
      </c>
      <c r="BN7382" s="141">
        <v>-70.775810000000007</v>
      </c>
      <c r="BO7382" s="141">
        <v>1985</v>
      </c>
      <c r="BP7382" s="143" t="s">
        <v>25426</v>
      </c>
      <c r="BQ7382" s="143" t="s">
        <v>17560</v>
      </c>
    </row>
    <row r="7383" spans="15:69" x14ac:dyDescent="0.25">
      <c r="O7383" s="225" t="str">
        <f t="shared" si="1326"/>
        <v/>
      </c>
      <c r="BF7383" s="141">
        <v>27028</v>
      </c>
      <c r="BG7383" s="142" t="s">
        <v>16929</v>
      </c>
      <c r="BH7383" s="141" t="s">
        <v>180</v>
      </c>
      <c r="BI7383" s="141" t="s">
        <v>191</v>
      </c>
      <c r="BJ7383" s="141" t="s">
        <v>16930</v>
      </c>
      <c r="BK7383" s="141"/>
      <c r="BL7383" s="141" t="s">
        <v>16931</v>
      </c>
      <c r="BM7383" s="141">
        <v>46.209719999999997</v>
      </c>
      <c r="BN7383" s="141">
        <v>-70.774640000000005</v>
      </c>
      <c r="BO7383" s="141">
        <v>1985</v>
      </c>
      <c r="BP7383" s="143" t="s">
        <v>25427</v>
      </c>
      <c r="BQ7383" s="143" t="s">
        <v>17560</v>
      </c>
    </row>
    <row r="7384" spans="15:69" x14ac:dyDescent="0.25">
      <c r="O7384" s="225" t="str">
        <f t="shared" si="1326"/>
        <v/>
      </c>
      <c r="BF7384" s="141">
        <v>27028</v>
      </c>
      <c r="BG7384" s="142" t="s">
        <v>16932</v>
      </c>
      <c r="BH7384" s="141" t="s">
        <v>180</v>
      </c>
      <c r="BI7384" s="141" t="s">
        <v>191</v>
      </c>
      <c r="BJ7384" s="141" t="s">
        <v>16933</v>
      </c>
      <c r="BK7384" s="141"/>
      <c r="BL7384" s="141" t="s">
        <v>16934</v>
      </c>
      <c r="BM7384" s="141">
        <v>46.223019999999998</v>
      </c>
      <c r="BN7384" s="141">
        <v>-70.797200000000004</v>
      </c>
      <c r="BO7384" s="141">
        <v>1985</v>
      </c>
      <c r="BP7384" s="143" t="s">
        <v>25428</v>
      </c>
      <c r="BQ7384" s="143" t="s">
        <v>17560</v>
      </c>
    </row>
    <row r="7385" spans="15:69" x14ac:dyDescent="0.25">
      <c r="O7385" s="225" t="str">
        <f t="shared" si="1326"/>
        <v/>
      </c>
      <c r="BF7385" s="141">
        <v>27028</v>
      </c>
      <c r="BG7385" s="142" t="s">
        <v>16935</v>
      </c>
      <c r="BH7385" s="141" t="s">
        <v>180</v>
      </c>
      <c r="BI7385" s="141" t="s">
        <v>191</v>
      </c>
      <c r="BJ7385" s="141" t="s">
        <v>16936</v>
      </c>
      <c r="BK7385" s="141" t="s">
        <v>16937</v>
      </c>
      <c r="BL7385" s="141" t="s">
        <v>16931</v>
      </c>
      <c r="BM7385" s="141">
        <v>46.226610000000001</v>
      </c>
      <c r="BN7385" s="141">
        <v>-70.800079999999994</v>
      </c>
      <c r="BO7385" s="141">
        <v>2013</v>
      </c>
      <c r="BP7385" s="143" t="s">
        <v>25429</v>
      </c>
      <c r="BQ7385" s="143" t="s">
        <v>17560</v>
      </c>
    </row>
    <row r="7386" spans="15:69" x14ac:dyDescent="0.25">
      <c r="O7386" s="225" t="str">
        <f t="shared" si="1326"/>
        <v/>
      </c>
      <c r="BF7386" s="141">
        <v>27028</v>
      </c>
      <c r="BG7386" s="142" t="s">
        <v>16938</v>
      </c>
      <c r="BH7386" s="141" t="s">
        <v>180</v>
      </c>
      <c r="BI7386" s="141" t="s">
        <v>190</v>
      </c>
      <c r="BJ7386" s="141"/>
      <c r="BK7386" s="141"/>
      <c r="BL7386" s="141" t="s">
        <v>16879</v>
      </c>
      <c r="BM7386" s="141">
        <v>46.229790000000001</v>
      </c>
      <c r="BN7386" s="141">
        <v>-70.782179999999997</v>
      </c>
      <c r="BO7386" s="141">
        <v>2012</v>
      </c>
      <c r="BP7386" s="143" t="s">
        <v>25430</v>
      </c>
      <c r="BQ7386" s="143" t="s">
        <v>17560</v>
      </c>
    </row>
    <row r="7387" spans="15:69" x14ac:dyDescent="0.25">
      <c r="O7387" s="225" t="str">
        <f t="shared" si="1326"/>
        <v/>
      </c>
      <c r="BF7387" s="141">
        <v>27028</v>
      </c>
      <c r="BG7387" s="142" t="s">
        <v>16939</v>
      </c>
      <c r="BH7387" s="141" t="s">
        <v>180</v>
      </c>
      <c r="BI7387" s="141" t="s">
        <v>190</v>
      </c>
      <c r="BJ7387" s="141"/>
      <c r="BK7387" s="141"/>
      <c r="BL7387" s="141" t="s">
        <v>16940</v>
      </c>
      <c r="BM7387" s="141">
        <v>46.23724</v>
      </c>
      <c r="BN7387" s="141">
        <v>-70.774000000000001</v>
      </c>
      <c r="BO7387" s="141">
        <v>2012</v>
      </c>
      <c r="BP7387" s="143" t="s">
        <v>25430</v>
      </c>
      <c r="BQ7387" s="143" t="s">
        <v>17560</v>
      </c>
    </row>
    <row r="7388" spans="15:69" x14ac:dyDescent="0.25">
      <c r="O7388" s="225" t="str">
        <f t="shared" si="1326"/>
        <v/>
      </c>
      <c r="BF7388" s="141">
        <v>27028</v>
      </c>
      <c r="BG7388" s="142" t="s">
        <v>16941</v>
      </c>
      <c r="BH7388" s="141" t="s">
        <v>180</v>
      </c>
      <c r="BI7388" s="141" t="s">
        <v>190</v>
      </c>
      <c r="BJ7388" s="141"/>
      <c r="BK7388" s="141" t="s">
        <v>16942</v>
      </c>
      <c r="BL7388" s="141" t="s">
        <v>16943</v>
      </c>
      <c r="BM7388" s="141">
        <v>46.20355</v>
      </c>
      <c r="BN7388" s="141">
        <v>-70.788539999999998</v>
      </c>
      <c r="BO7388" s="141">
        <v>2013</v>
      </c>
      <c r="BP7388" s="143" t="s">
        <v>25430</v>
      </c>
      <c r="BQ7388" s="143" t="s">
        <v>17560</v>
      </c>
    </row>
    <row r="7389" spans="15:69" x14ac:dyDescent="0.25">
      <c r="O7389" s="225" t="str">
        <f t="shared" si="1326"/>
        <v/>
      </c>
      <c r="BF7389" s="141">
        <v>27028</v>
      </c>
      <c r="BG7389" s="142" t="s">
        <v>16944</v>
      </c>
      <c r="BH7389" s="141" t="s">
        <v>180</v>
      </c>
      <c r="BI7389" s="141" t="s">
        <v>190</v>
      </c>
      <c r="BJ7389" s="141"/>
      <c r="BK7389" s="141" t="s">
        <v>16945</v>
      </c>
      <c r="BL7389" s="141" t="s">
        <v>16946</v>
      </c>
      <c r="BM7389" s="141">
        <v>46.218739999999997</v>
      </c>
      <c r="BN7389" s="141">
        <v>-70.779529999999994</v>
      </c>
      <c r="BO7389" s="141">
        <v>2013</v>
      </c>
      <c r="BP7389" s="143" t="s">
        <v>25430</v>
      </c>
      <c r="BQ7389" s="143" t="s">
        <v>17560</v>
      </c>
    </row>
    <row r="7390" spans="15:69" x14ac:dyDescent="0.25">
      <c r="O7390" s="225" t="str">
        <f t="shared" si="1326"/>
        <v/>
      </c>
      <c r="BF7390" s="141">
        <v>27065</v>
      </c>
      <c r="BG7390" s="142" t="s">
        <v>17378</v>
      </c>
      <c r="BH7390" s="141" t="s">
        <v>478</v>
      </c>
      <c r="BI7390" s="141" t="s">
        <v>176</v>
      </c>
      <c r="BJ7390" s="141"/>
      <c r="BK7390" s="141"/>
      <c r="BL7390" s="141" t="s">
        <v>17377</v>
      </c>
      <c r="BM7390" s="141">
        <v>46.281599999999997</v>
      </c>
      <c r="BN7390" s="141">
        <v>-71.023340000000005</v>
      </c>
      <c r="BO7390" s="141">
        <v>1965</v>
      </c>
      <c r="BP7390" s="143" t="s">
        <v>25491</v>
      </c>
      <c r="BQ7390" s="143" t="s">
        <v>17560</v>
      </c>
    </row>
    <row r="7391" spans="15:69" x14ac:dyDescent="0.25">
      <c r="O7391" s="225" t="str">
        <f t="shared" si="1326"/>
        <v/>
      </c>
      <c r="BF7391" s="141">
        <v>27065</v>
      </c>
      <c r="BG7391" s="142" t="s">
        <v>17379</v>
      </c>
      <c r="BH7391" s="141" t="s">
        <v>180</v>
      </c>
      <c r="BI7391" s="141" t="s">
        <v>178</v>
      </c>
      <c r="BJ7391" s="141"/>
      <c r="BK7391" s="141"/>
      <c r="BL7391" s="141" t="s">
        <v>17380</v>
      </c>
      <c r="BM7391" s="141">
        <v>46.61439</v>
      </c>
      <c r="BN7391" s="141">
        <v>-70.999189999999999</v>
      </c>
      <c r="BO7391" s="141">
        <v>2005</v>
      </c>
      <c r="BP7391" s="143" t="s">
        <v>25492</v>
      </c>
      <c r="BQ7391" s="143" t="s">
        <v>17560</v>
      </c>
    </row>
    <row r="7392" spans="15:69" x14ac:dyDescent="0.25">
      <c r="O7392" s="225" t="str">
        <f t="shared" si="1326"/>
        <v/>
      </c>
      <c r="BF7392" s="141">
        <v>27065</v>
      </c>
      <c r="BG7392" s="142" t="s">
        <v>17381</v>
      </c>
      <c r="BH7392" s="141" t="s">
        <v>180</v>
      </c>
      <c r="BI7392" s="141" t="s">
        <v>191</v>
      </c>
      <c r="BJ7392" s="141" t="s">
        <v>1727</v>
      </c>
      <c r="BK7392" s="141" t="s">
        <v>16742</v>
      </c>
      <c r="BL7392" s="141" t="s">
        <v>17382</v>
      </c>
      <c r="BM7392" s="141">
        <v>46.298259999999999</v>
      </c>
      <c r="BN7392" s="141">
        <v>-70.968320000000006</v>
      </c>
      <c r="BO7392" s="141">
        <v>2005</v>
      </c>
      <c r="BP7392" s="143"/>
      <c r="BQ7392" s="143" t="s">
        <v>17560</v>
      </c>
    </row>
    <row r="7393" spans="15:69" x14ac:dyDescent="0.25">
      <c r="O7393" s="225" t="str">
        <f t="shared" si="1326"/>
        <v/>
      </c>
      <c r="BF7393" s="141">
        <v>28005</v>
      </c>
      <c r="BG7393" s="142" t="s">
        <v>15860</v>
      </c>
      <c r="BH7393" s="141" t="s">
        <v>180</v>
      </c>
      <c r="BI7393" s="141" t="s">
        <v>178</v>
      </c>
      <c r="BJ7393" s="141" t="s">
        <v>15861</v>
      </c>
      <c r="BK7393" s="141" t="s">
        <v>1905</v>
      </c>
      <c r="BL7393" s="141" t="s">
        <v>12722</v>
      </c>
      <c r="BM7393" s="141">
        <v>46.175780000000003</v>
      </c>
      <c r="BN7393" s="141">
        <v>-70.364639999999994</v>
      </c>
      <c r="BO7393" s="141">
        <v>1982</v>
      </c>
      <c r="BP7393" s="143" t="s">
        <v>25336</v>
      </c>
      <c r="BQ7393" s="143" t="s">
        <v>17560</v>
      </c>
    </row>
    <row r="7394" spans="15:69" x14ac:dyDescent="0.25">
      <c r="O7394" s="225" t="str">
        <f t="shared" si="1326"/>
        <v/>
      </c>
      <c r="BF7394" s="141">
        <v>28005</v>
      </c>
      <c r="BG7394" s="142" t="s">
        <v>15862</v>
      </c>
      <c r="BH7394" s="141" t="s">
        <v>180</v>
      </c>
      <c r="BI7394" s="141" t="s">
        <v>191</v>
      </c>
      <c r="BJ7394" s="141" t="s">
        <v>15863</v>
      </c>
      <c r="BK7394" s="141" t="s">
        <v>1522</v>
      </c>
      <c r="BL7394" s="141" t="s">
        <v>15864</v>
      </c>
      <c r="BM7394" s="141">
        <v>46.123061999999997</v>
      </c>
      <c r="BN7394" s="141">
        <v>-70.360290000000006</v>
      </c>
      <c r="BO7394" s="141">
        <v>1982</v>
      </c>
      <c r="BP7394" s="143"/>
      <c r="BQ7394" s="143" t="s">
        <v>17560</v>
      </c>
    </row>
    <row r="7395" spans="15:69" x14ac:dyDescent="0.25">
      <c r="O7395" s="225" t="str">
        <f t="shared" si="1326"/>
        <v/>
      </c>
      <c r="BF7395" s="141">
        <v>28070</v>
      </c>
      <c r="BG7395" s="142" t="s">
        <v>16977</v>
      </c>
      <c r="BH7395" s="141" t="s">
        <v>478</v>
      </c>
      <c r="BI7395" s="141" t="s">
        <v>176</v>
      </c>
      <c r="BJ7395" s="141" t="s">
        <v>1588</v>
      </c>
      <c r="BK7395" s="141"/>
      <c r="BL7395" s="141" t="s">
        <v>16978</v>
      </c>
      <c r="BM7395" s="141">
        <v>46.498220000000003</v>
      </c>
      <c r="BN7395" s="141">
        <v>-70.22193</v>
      </c>
      <c r="BO7395" s="141">
        <v>1970</v>
      </c>
      <c r="BP7395" s="143" t="s">
        <v>25432</v>
      </c>
      <c r="BQ7395" s="143" t="s">
        <v>17560</v>
      </c>
    </row>
    <row r="7396" spans="15:69" x14ac:dyDescent="0.25">
      <c r="O7396" s="225" t="str">
        <f t="shared" si="1326"/>
        <v/>
      </c>
      <c r="BF7396" s="141">
        <v>28070</v>
      </c>
      <c r="BG7396" s="142" t="s">
        <v>16979</v>
      </c>
      <c r="BH7396" s="141" t="s">
        <v>180</v>
      </c>
      <c r="BI7396" s="141" t="s">
        <v>191</v>
      </c>
      <c r="BJ7396" s="141" t="s">
        <v>2086</v>
      </c>
      <c r="BK7396" s="141"/>
      <c r="BL7396" s="141" t="s">
        <v>5090</v>
      </c>
      <c r="BM7396" s="141">
        <v>46.487009999999998</v>
      </c>
      <c r="BN7396" s="141">
        <v>-70.202699999999993</v>
      </c>
      <c r="BO7396" s="141">
        <v>1999</v>
      </c>
      <c r="BP7396" s="143" t="s">
        <v>2222</v>
      </c>
      <c r="BQ7396" s="143" t="s">
        <v>17560</v>
      </c>
    </row>
    <row r="7397" spans="15:69" x14ac:dyDescent="0.25">
      <c r="O7397" s="225" t="str">
        <f t="shared" si="1326"/>
        <v/>
      </c>
      <c r="BF7397" s="141">
        <v>28070</v>
      </c>
      <c r="BG7397" s="142" t="s">
        <v>16980</v>
      </c>
      <c r="BH7397" s="141" t="s">
        <v>180</v>
      </c>
      <c r="BI7397" s="141" t="s">
        <v>191</v>
      </c>
      <c r="BJ7397" s="141" t="s">
        <v>2088</v>
      </c>
      <c r="BK7397" s="141"/>
      <c r="BL7397" s="141" t="s">
        <v>16978</v>
      </c>
      <c r="BM7397" s="141">
        <v>46.498100000000001</v>
      </c>
      <c r="BN7397" s="141">
        <v>-70.221119999999999</v>
      </c>
      <c r="BO7397" s="141">
        <v>1999</v>
      </c>
      <c r="BP7397" s="143"/>
      <c r="BQ7397" s="143" t="s">
        <v>17560</v>
      </c>
    </row>
    <row r="7398" spans="15:69" x14ac:dyDescent="0.25">
      <c r="O7398" s="225" t="str">
        <f t="shared" si="1326"/>
        <v/>
      </c>
      <c r="BF7398" s="141">
        <v>29013</v>
      </c>
      <c r="BG7398" s="142" t="s">
        <v>16255</v>
      </c>
      <c r="BH7398" s="141" t="s">
        <v>478</v>
      </c>
      <c r="BI7398" s="141" t="s">
        <v>176</v>
      </c>
      <c r="BJ7398" s="141" t="s">
        <v>16256</v>
      </c>
      <c r="BK7398" s="141"/>
      <c r="BL7398" s="141" t="s">
        <v>16257</v>
      </c>
      <c r="BM7398" s="141">
        <v>45.851109999999998</v>
      </c>
      <c r="BN7398" s="141">
        <v>-70.647859999999994</v>
      </c>
      <c r="BO7398" s="141">
        <v>2005</v>
      </c>
      <c r="BP7398" s="143"/>
      <c r="BQ7398" s="143" t="s">
        <v>17560</v>
      </c>
    </row>
    <row r="7399" spans="15:69" x14ac:dyDescent="0.25">
      <c r="O7399" s="225" t="str">
        <f t="shared" si="1326"/>
        <v/>
      </c>
      <c r="BF7399" s="141">
        <v>29030</v>
      </c>
      <c r="BG7399" s="142" t="s">
        <v>1691</v>
      </c>
      <c r="BH7399" s="141" t="s">
        <v>180</v>
      </c>
      <c r="BI7399" s="141" t="s">
        <v>191</v>
      </c>
      <c r="BJ7399" s="141" t="s">
        <v>1692</v>
      </c>
      <c r="BK7399" s="141" t="s">
        <v>1693</v>
      </c>
      <c r="BL7399" s="141" t="s">
        <v>1668</v>
      </c>
      <c r="BM7399" s="141">
        <v>45.959699999999998</v>
      </c>
      <c r="BN7399" s="141">
        <v>-70.911298000000002</v>
      </c>
      <c r="BO7399" s="141">
        <v>2009</v>
      </c>
      <c r="BP7399" s="143"/>
      <c r="BQ7399" s="143" t="s">
        <v>17560</v>
      </c>
    </row>
    <row r="7400" spans="15:69" x14ac:dyDescent="0.25">
      <c r="O7400" s="225" t="str">
        <f t="shared" si="1326"/>
        <v/>
      </c>
      <c r="BF7400" s="141">
        <v>29030</v>
      </c>
      <c r="BG7400" s="142" t="s">
        <v>2077</v>
      </c>
      <c r="BH7400" s="141" t="s">
        <v>478</v>
      </c>
      <c r="BI7400" s="141" t="s">
        <v>176</v>
      </c>
      <c r="BJ7400" s="141" t="s">
        <v>2078</v>
      </c>
      <c r="BK7400" s="141" t="s">
        <v>1671</v>
      </c>
      <c r="BL7400" s="141" t="s">
        <v>2079</v>
      </c>
      <c r="BM7400" s="141">
        <v>45.965637000000001</v>
      </c>
      <c r="BN7400" s="141">
        <v>-70.923259999999999</v>
      </c>
      <c r="BO7400" s="141">
        <v>2007</v>
      </c>
      <c r="BP7400" s="143" t="s">
        <v>23934</v>
      </c>
      <c r="BQ7400" s="143" t="s">
        <v>17560</v>
      </c>
    </row>
    <row r="7401" spans="15:69" x14ac:dyDescent="0.25">
      <c r="O7401" s="225" t="str">
        <f t="shared" si="1326"/>
        <v/>
      </c>
      <c r="BF7401" s="141">
        <v>29030</v>
      </c>
      <c r="BG7401" s="142" t="s">
        <v>2080</v>
      </c>
      <c r="BH7401" s="141" t="s">
        <v>478</v>
      </c>
      <c r="BI7401" s="141" t="s">
        <v>176</v>
      </c>
      <c r="BJ7401" s="141" t="s">
        <v>2081</v>
      </c>
      <c r="BK7401" s="141" t="s">
        <v>2082</v>
      </c>
      <c r="BL7401" s="141" t="s">
        <v>2083</v>
      </c>
      <c r="BM7401" s="141">
        <v>45.953775584500001</v>
      </c>
      <c r="BN7401" s="141">
        <v>-70.923116592200003</v>
      </c>
      <c r="BO7401" s="141">
        <v>2005</v>
      </c>
      <c r="BP7401" s="143"/>
      <c r="BQ7401" s="143" t="s">
        <v>17560</v>
      </c>
    </row>
    <row r="7402" spans="15:69" x14ac:dyDescent="0.25">
      <c r="O7402" s="225" t="str">
        <f t="shared" si="1326"/>
        <v/>
      </c>
      <c r="BF7402" s="141">
        <v>27008</v>
      </c>
      <c r="BG7402" s="142" t="s">
        <v>16468</v>
      </c>
      <c r="BH7402" s="141" t="s">
        <v>478</v>
      </c>
      <c r="BI7402" s="141" t="s">
        <v>186</v>
      </c>
      <c r="BJ7402" s="141" t="s">
        <v>16469</v>
      </c>
      <c r="BK7402" s="141"/>
      <c r="BL7402" s="141" t="s">
        <v>16464</v>
      </c>
      <c r="BM7402" s="141">
        <v>46.174077563399997</v>
      </c>
      <c r="BN7402" s="141">
        <v>-70.893758658899998</v>
      </c>
      <c r="BO7402" s="141">
        <v>1960</v>
      </c>
      <c r="BP7402" s="143"/>
      <c r="BQ7402" s="143" t="s">
        <v>17560</v>
      </c>
    </row>
    <row r="7403" spans="15:69" x14ac:dyDescent="0.25">
      <c r="O7403" s="225" t="str">
        <f t="shared" si="1326"/>
        <v/>
      </c>
      <c r="BF7403" s="141">
        <v>27008</v>
      </c>
      <c r="BG7403" s="142" t="s">
        <v>16470</v>
      </c>
      <c r="BH7403" s="141" t="s">
        <v>478</v>
      </c>
      <c r="BI7403" s="141" t="s">
        <v>176</v>
      </c>
      <c r="BJ7403" s="141" t="s">
        <v>16471</v>
      </c>
      <c r="BK7403" s="141"/>
      <c r="BL7403" s="141" t="s">
        <v>16472</v>
      </c>
      <c r="BM7403" s="141">
        <v>46.128163873699997</v>
      </c>
      <c r="BN7403" s="141">
        <v>-70.8963300554</v>
      </c>
      <c r="BO7403" s="141">
        <v>1970</v>
      </c>
      <c r="BP7403" s="143"/>
      <c r="BQ7403" s="143" t="s">
        <v>17560</v>
      </c>
    </row>
    <row r="7404" spans="15:69" x14ac:dyDescent="0.25">
      <c r="O7404" s="225" t="str">
        <f t="shared" si="1326"/>
        <v/>
      </c>
      <c r="BF7404" s="141">
        <v>27008</v>
      </c>
      <c r="BG7404" s="142" t="s">
        <v>16473</v>
      </c>
      <c r="BH7404" s="141" t="s">
        <v>180</v>
      </c>
      <c r="BI7404" s="141" t="s">
        <v>191</v>
      </c>
      <c r="BJ7404" s="141" t="s">
        <v>16474</v>
      </c>
      <c r="BK7404" s="141"/>
      <c r="BL7404" s="141" t="s">
        <v>12410</v>
      </c>
      <c r="BM7404" s="141">
        <v>46.153730000000003</v>
      </c>
      <c r="BN7404" s="141">
        <v>-70.896259999999998</v>
      </c>
      <c r="BO7404" s="141">
        <v>2008</v>
      </c>
      <c r="BP7404" s="143"/>
      <c r="BQ7404" s="143" t="s">
        <v>17560</v>
      </c>
    </row>
    <row r="7405" spans="15:69" x14ac:dyDescent="0.25">
      <c r="O7405" s="225" t="str">
        <f t="shared" si="1326"/>
        <v/>
      </c>
      <c r="BF7405" s="141">
        <v>27028</v>
      </c>
      <c r="BG7405" s="142" t="s">
        <v>16903</v>
      </c>
      <c r="BH7405" s="141" t="s">
        <v>478</v>
      </c>
      <c r="BI7405" s="141" t="s">
        <v>186</v>
      </c>
      <c r="BJ7405" s="141" t="s">
        <v>16904</v>
      </c>
      <c r="BK7405" s="141"/>
      <c r="BL7405" s="141" t="s">
        <v>16905</v>
      </c>
      <c r="BM7405" s="141">
        <v>46.222709999999999</v>
      </c>
      <c r="BN7405" s="141">
        <v>-70.782889999999995</v>
      </c>
      <c r="BO7405" s="141">
        <v>2014</v>
      </c>
      <c r="BP7405" s="143" t="s">
        <v>5456</v>
      </c>
      <c r="BQ7405" s="143" t="s">
        <v>17560</v>
      </c>
    </row>
    <row r="7406" spans="15:69" x14ac:dyDescent="0.25">
      <c r="O7406" s="225" t="str">
        <f t="shared" si="1326"/>
        <v/>
      </c>
      <c r="BF7406" s="141">
        <v>27028</v>
      </c>
      <c r="BG7406" s="142" t="s">
        <v>16906</v>
      </c>
      <c r="BH7406" s="141" t="s">
        <v>478</v>
      </c>
      <c r="BI7406" s="141" t="s">
        <v>186</v>
      </c>
      <c r="BJ7406" s="141" t="s">
        <v>16907</v>
      </c>
      <c r="BK7406" s="141"/>
      <c r="BL7406" s="141" t="s">
        <v>16908</v>
      </c>
      <c r="BM7406" s="141">
        <v>46.20241</v>
      </c>
      <c r="BN7406" s="141">
        <v>-70.777609999999996</v>
      </c>
      <c r="BO7406" s="141">
        <v>2013</v>
      </c>
      <c r="BP7406" s="143" t="s">
        <v>5456</v>
      </c>
      <c r="BQ7406" s="143" t="s">
        <v>17560</v>
      </c>
    </row>
    <row r="7407" spans="15:69" x14ac:dyDescent="0.25">
      <c r="O7407" s="225" t="str">
        <f t="shared" si="1326"/>
        <v/>
      </c>
      <c r="BF7407" s="141">
        <v>27028</v>
      </c>
      <c r="BG7407" s="142" t="s">
        <v>16909</v>
      </c>
      <c r="BH7407" s="141" t="s">
        <v>478</v>
      </c>
      <c r="BI7407" s="141" t="s">
        <v>186</v>
      </c>
      <c r="BJ7407" s="141" t="s">
        <v>16910</v>
      </c>
      <c r="BK7407" s="141"/>
      <c r="BL7407" s="141" t="s">
        <v>16911</v>
      </c>
      <c r="BM7407" s="141">
        <v>46.207479999999997</v>
      </c>
      <c r="BN7407" s="141">
        <v>-70.768100000000004</v>
      </c>
      <c r="BO7407" s="141">
        <v>2012</v>
      </c>
      <c r="BP7407" s="143" t="s">
        <v>5456</v>
      </c>
      <c r="BQ7407" s="143" t="s">
        <v>17560</v>
      </c>
    </row>
    <row r="7408" spans="15:69" x14ac:dyDescent="0.25">
      <c r="O7408" s="225" t="str">
        <f t="shared" si="1326"/>
        <v/>
      </c>
      <c r="BF7408" s="141">
        <v>27028</v>
      </c>
      <c r="BG7408" s="142" t="s">
        <v>16912</v>
      </c>
      <c r="BH7408" s="141" t="s">
        <v>478</v>
      </c>
      <c r="BI7408" s="141" t="s">
        <v>186</v>
      </c>
      <c r="BJ7408" s="141" t="s">
        <v>16913</v>
      </c>
      <c r="BK7408" s="141"/>
      <c r="BL7408" s="141" t="s">
        <v>16914</v>
      </c>
      <c r="BM7408" s="141">
        <v>46.211860000000001</v>
      </c>
      <c r="BN7408" s="141">
        <v>-70.769009999999994</v>
      </c>
      <c r="BO7408" s="141">
        <v>1976</v>
      </c>
      <c r="BP7408" s="143" t="s">
        <v>5456</v>
      </c>
      <c r="BQ7408" s="143" t="s">
        <v>17560</v>
      </c>
    </row>
    <row r="7409" spans="15:69" x14ac:dyDescent="0.25">
      <c r="O7409" s="225" t="str">
        <f t="shared" si="1326"/>
        <v/>
      </c>
      <c r="BF7409" s="141">
        <v>27028</v>
      </c>
      <c r="BG7409" s="142" t="s">
        <v>16915</v>
      </c>
      <c r="BH7409" s="141" t="s">
        <v>478</v>
      </c>
      <c r="BI7409" s="141" t="s">
        <v>186</v>
      </c>
      <c r="BJ7409" s="141" t="s">
        <v>16916</v>
      </c>
      <c r="BK7409" s="141"/>
      <c r="BL7409" s="141" t="s">
        <v>16917</v>
      </c>
      <c r="BM7409" s="141">
        <v>46.206600000000002</v>
      </c>
      <c r="BN7409" s="141">
        <v>-70.765640000000005</v>
      </c>
      <c r="BO7409" s="141">
        <v>1976</v>
      </c>
      <c r="BP7409" s="143" t="s">
        <v>5456</v>
      </c>
      <c r="BQ7409" s="143" t="s">
        <v>17560</v>
      </c>
    </row>
    <row r="7410" spans="15:69" x14ac:dyDescent="0.25">
      <c r="O7410" s="225" t="str">
        <f t="shared" si="1326"/>
        <v/>
      </c>
      <c r="BF7410" s="141">
        <v>29120</v>
      </c>
      <c r="BG7410" s="142" t="s">
        <v>16223</v>
      </c>
      <c r="BH7410" s="141" t="s">
        <v>180</v>
      </c>
      <c r="BI7410" s="141" t="s">
        <v>190</v>
      </c>
      <c r="BJ7410" s="141" t="s">
        <v>3407</v>
      </c>
      <c r="BK7410" s="141"/>
      <c r="BL7410" s="141" t="s">
        <v>16224</v>
      </c>
      <c r="BM7410" s="141">
        <v>46.189149214532399</v>
      </c>
      <c r="BN7410" s="141">
        <v>-70.704103595880895</v>
      </c>
      <c r="BO7410" s="141">
        <v>2014</v>
      </c>
      <c r="BP7410" s="143" t="s">
        <v>485</v>
      </c>
      <c r="BQ7410" s="143" t="s">
        <v>17560</v>
      </c>
    </row>
    <row r="7411" spans="15:69" x14ac:dyDescent="0.25">
      <c r="O7411" s="225" t="str">
        <f t="shared" si="1326"/>
        <v/>
      </c>
      <c r="BF7411" s="141">
        <v>30010</v>
      </c>
      <c r="BG7411" s="142" t="s">
        <v>12155</v>
      </c>
      <c r="BH7411" s="141" t="s">
        <v>478</v>
      </c>
      <c r="BI7411" s="141" t="s">
        <v>176</v>
      </c>
      <c r="BJ7411" s="141" t="s">
        <v>2345</v>
      </c>
      <c r="BK7411" s="141"/>
      <c r="BL7411" s="141"/>
      <c r="BM7411" s="141">
        <v>45.392969999999998</v>
      </c>
      <c r="BN7411" s="141">
        <v>-71.069810000000004</v>
      </c>
      <c r="BO7411" s="141">
        <v>1960</v>
      </c>
      <c r="BP7411" s="143" t="s">
        <v>24673</v>
      </c>
      <c r="BQ7411" s="143" t="s">
        <v>17560</v>
      </c>
    </row>
    <row r="7412" spans="15:69" x14ac:dyDescent="0.25">
      <c r="O7412" s="225" t="str">
        <f t="shared" si="1326"/>
        <v/>
      </c>
      <c r="BF7412" s="141">
        <v>27008</v>
      </c>
      <c r="BG7412" s="142" t="s">
        <v>16847</v>
      </c>
      <c r="BH7412" s="141" t="s">
        <v>478</v>
      </c>
      <c r="BI7412" s="141" t="s">
        <v>176</v>
      </c>
      <c r="BJ7412" s="141" t="s">
        <v>16849</v>
      </c>
      <c r="BK7412" s="141"/>
      <c r="BL7412" s="141" t="s">
        <v>16472</v>
      </c>
      <c r="BM7412" s="141">
        <v>46.131660706600002</v>
      </c>
      <c r="BN7412" s="141">
        <v>-70.894646876300001</v>
      </c>
      <c r="BO7412" s="141">
        <v>1998</v>
      </c>
      <c r="BP7412" s="143"/>
      <c r="BQ7412" s="143" t="s">
        <v>17560</v>
      </c>
    </row>
    <row r="7413" spans="15:69" x14ac:dyDescent="0.25">
      <c r="O7413" s="225" t="str">
        <f t="shared" si="1326"/>
        <v/>
      </c>
      <c r="BF7413" s="141">
        <v>27008</v>
      </c>
      <c r="BG7413" s="142" t="s">
        <v>16850</v>
      </c>
      <c r="BH7413" s="141" t="s">
        <v>478</v>
      </c>
      <c r="BI7413" s="141" t="s">
        <v>176</v>
      </c>
      <c r="BJ7413" s="141" t="s">
        <v>16851</v>
      </c>
      <c r="BK7413" s="141"/>
      <c r="BL7413" s="141" t="s">
        <v>16464</v>
      </c>
      <c r="BM7413" s="141">
        <v>46.174077563399997</v>
      </c>
      <c r="BN7413" s="141">
        <v>-70.893758658899998</v>
      </c>
      <c r="BO7413" s="141">
        <v>1960</v>
      </c>
      <c r="BP7413" s="143"/>
      <c r="BQ7413" s="143" t="s">
        <v>17560</v>
      </c>
    </row>
    <row r="7414" spans="15:69" x14ac:dyDescent="0.25">
      <c r="O7414" s="225" t="str">
        <f t="shared" si="1326"/>
        <v/>
      </c>
      <c r="BF7414" s="141">
        <v>27008</v>
      </c>
      <c r="BG7414" s="142" t="s">
        <v>16852</v>
      </c>
      <c r="BH7414" s="141" t="s">
        <v>478</v>
      </c>
      <c r="BI7414" s="141" t="s">
        <v>186</v>
      </c>
      <c r="BJ7414" s="141" t="s">
        <v>16853</v>
      </c>
      <c r="BK7414" s="141"/>
      <c r="BL7414" s="141" t="s">
        <v>16854</v>
      </c>
      <c r="BM7414" s="141">
        <v>46.136673000000002</v>
      </c>
      <c r="BN7414" s="141">
        <v>-70.909325999999993</v>
      </c>
      <c r="BO7414" s="141">
        <v>2000</v>
      </c>
      <c r="BP7414" s="143"/>
      <c r="BQ7414" s="143" t="s">
        <v>17560</v>
      </c>
    </row>
    <row r="7415" spans="15:69" x14ac:dyDescent="0.25">
      <c r="O7415" s="225" t="str">
        <f t="shared" si="1326"/>
        <v/>
      </c>
      <c r="BF7415" s="141">
        <v>27008</v>
      </c>
      <c r="BG7415" s="142" t="s">
        <v>16855</v>
      </c>
      <c r="BH7415" s="141" t="s">
        <v>478</v>
      </c>
      <c r="BI7415" s="141" t="s">
        <v>186</v>
      </c>
      <c r="BJ7415" s="141" t="s">
        <v>16856</v>
      </c>
      <c r="BK7415" s="141" t="s">
        <v>13602</v>
      </c>
      <c r="BL7415" s="141" t="s">
        <v>16857</v>
      </c>
      <c r="BM7415" s="141">
        <v>46.148136000000001</v>
      </c>
      <c r="BN7415" s="141">
        <v>-70.907589999999999</v>
      </c>
      <c r="BO7415" s="141">
        <v>1998</v>
      </c>
      <c r="BP7415" s="143"/>
      <c r="BQ7415" s="143" t="s">
        <v>17560</v>
      </c>
    </row>
    <row r="7416" spans="15:69" x14ac:dyDescent="0.25">
      <c r="O7416" s="225" t="str">
        <f t="shared" si="1326"/>
        <v/>
      </c>
      <c r="BF7416" s="141">
        <v>27008</v>
      </c>
      <c r="BG7416" s="142" t="s">
        <v>27014</v>
      </c>
      <c r="BH7416" s="141" t="s">
        <v>180</v>
      </c>
      <c r="BI7416" s="141" t="s">
        <v>191</v>
      </c>
      <c r="BJ7416" s="141" t="s">
        <v>1690</v>
      </c>
      <c r="BK7416" s="141"/>
      <c r="BL7416" s="141" t="s">
        <v>27523</v>
      </c>
      <c r="BM7416" s="141">
        <v>46.154600000000002</v>
      </c>
      <c r="BN7416" s="141">
        <v>-70.917119999999997</v>
      </c>
      <c r="BO7416" s="141">
        <v>1998</v>
      </c>
      <c r="BP7416" s="143"/>
      <c r="BQ7416" s="143" t="s">
        <v>17560</v>
      </c>
    </row>
    <row r="7417" spans="15:69" x14ac:dyDescent="0.25">
      <c r="O7417" s="225" t="str">
        <f t="shared" si="1326"/>
        <v/>
      </c>
      <c r="BF7417" s="141">
        <v>30010</v>
      </c>
      <c r="BG7417" s="142" t="s">
        <v>12156</v>
      </c>
      <c r="BH7417" s="141" t="s">
        <v>478</v>
      </c>
      <c r="BI7417" s="141" t="s">
        <v>176</v>
      </c>
      <c r="BJ7417" s="141" t="s">
        <v>12157</v>
      </c>
      <c r="BK7417" s="141" t="s">
        <v>3361</v>
      </c>
      <c r="BL7417" s="141" t="s">
        <v>5984</v>
      </c>
      <c r="BM7417" s="141">
        <v>45.391919999999999</v>
      </c>
      <c r="BN7417" s="141">
        <v>-71.074060000000003</v>
      </c>
      <c r="BO7417" s="141">
        <v>1980</v>
      </c>
      <c r="BP7417" s="143" t="s">
        <v>24674</v>
      </c>
      <c r="BQ7417" s="143" t="s">
        <v>17560</v>
      </c>
    </row>
    <row r="7418" spans="15:69" x14ac:dyDescent="0.25">
      <c r="O7418" s="225" t="str">
        <f t="shared" si="1326"/>
        <v/>
      </c>
      <c r="BF7418" s="141">
        <v>30010</v>
      </c>
      <c r="BG7418" s="142" t="s">
        <v>12158</v>
      </c>
      <c r="BH7418" s="141" t="s">
        <v>478</v>
      </c>
      <c r="BI7418" s="141" t="s">
        <v>176</v>
      </c>
      <c r="BJ7418" s="141" t="s">
        <v>12159</v>
      </c>
      <c r="BK7418" s="141"/>
      <c r="BL7418" s="141" t="s">
        <v>5984</v>
      </c>
      <c r="BM7418" s="141"/>
      <c r="BN7418" s="141"/>
      <c r="BO7418" s="141">
        <v>2014</v>
      </c>
      <c r="BP7418" s="143" t="s">
        <v>24675</v>
      </c>
      <c r="BQ7418" s="143" t="s">
        <v>17560</v>
      </c>
    </row>
    <row r="7419" spans="15:69" x14ac:dyDescent="0.25">
      <c r="O7419" s="225" t="str">
        <f t="shared" si="1326"/>
        <v/>
      </c>
      <c r="BF7419" s="141">
        <v>30025</v>
      </c>
      <c r="BG7419" s="142" t="s">
        <v>12175</v>
      </c>
      <c r="BH7419" s="141" t="s">
        <v>180</v>
      </c>
      <c r="BI7419" s="141" t="s">
        <v>191</v>
      </c>
      <c r="BJ7419" s="141" t="s">
        <v>12176</v>
      </c>
      <c r="BK7419" s="141" t="s">
        <v>12177</v>
      </c>
      <c r="BL7419" s="141" t="s">
        <v>12170</v>
      </c>
      <c r="BM7419" s="141">
        <v>45.566043000000001</v>
      </c>
      <c r="BN7419" s="141">
        <v>-70.817825999999997</v>
      </c>
      <c r="BO7419" s="141">
        <v>1989</v>
      </c>
      <c r="BP7419" s="143" t="s">
        <v>24677</v>
      </c>
      <c r="BQ7419" s="143" t="s">
        <v>17560</v>
      </c>
    </row>
    <row r="7420" spans="15:69" x14ac:dyDescent="0.25">
      <c r="O7420" s="225" t="str">
        <f t="shared" si="1326"/>
        <v/>
      </c>
      <c r="BF7420" s="141">
        <v>30025</v>
      </c>
      <c r="BG7420" s="142" t="s">
        <v>12559</v>
      </c>
      <c r="BH7420" s="141" t="s">
        <v>180</v>
      </c>
      <c r="BI7420" s="141" t="s">
        <v>178</v>
      </c>
      <c r="BJ7420" s="141" t="s">
        <v>12560</v>
      </c>
      <c r="BK7420" s="141" t="s">
        <v>12519</v>
      </c>
      <c r="BL7420" s="141" t="s">
        <v>12561</v>
      </c>
      <c r="BM7420" s="141">
        <v>45.566023999999999</v>
      </c>
      <c r="BN7420" s="141">
        <v>-70.817811000000006</v>
      </c>
      <c r="BO7420" s="141">
        <v>1984</v>
      </c>
      <c r="BP7420" s="143"/>
      <c r="BQ7420" s="143" t="s">
        <v>17560</v>
      </c>
    </row>
    <row r="7421" spans="15:69" x14ac:dyDescent="0.25">
      <c r="O7421" s="225" t="str">
        <f t="shared" si="1326"/>
        <v/>
      </c>
      <c r="BF7421" s="141">
        <v>30025</v>
      </c>
      <c r="BG7421" s="142" t="s">
        <v>12562</v>
      </c>
      <c r="BH7421" s="141" t="s">
        <v>180</v>
      </c>
      <c r="BI7421" s="141" t="s">
        <v>191</v>
      </c>
      <c r="BJ7421" s="141" t="s">
        <v>12563</v>
      </c>
      <c r="BK7421" s="141" t="s">
        <v>12564</v>
      </c>
      <c r="BL7421" s="141" t="s">
        <v>12565</v>
      </c>
      <c r="BM7421" s="141">
        <v>45.574603000000003</v>
      </c>
      <c r="BN7421" s="141">
        <v>-70.829581000000005</v>
      </c>
      <c r="BO7421" s="141">
        <v>1995</v>
      </c>
      <c r="BP7421" s="143"/>
      <c r="BQ7421" s="143" t="s">
        <v>17560</v>
      </c>
    </row>
    <row r="7422" spans="15:69" x14ac:dyDescent="0.25">
      <c r="O7422" s="225" t="str">
        <f t="shared" si="1326"/>
        <v/>
      </c>
      <c r="BF7422" s="141">
        <v>30025</v>
      </c>
      <c r="BG7422" s="142" t="s">
        <v>12566</v>
      </c>
      <c r="BH7422" s="141" t="s">
        <v>180</v>
      </c>
      <c r="BI7422" s="141" t="s">
        <v>191</v>
      </c>
      <c r="BJ7422" s="141" t="s">
        <v>12567</v>
      </c>
      <c r="BK7422" s="141"/>
      <c r="BL7422" s="141" t="s">
        <v>12170</v>
      </c>
      <c r="BM7422" s="141">
        <v>45.495925</v>
      </c>
      <c r="BN7422" s="141">
        <v>-70.869325000000003</v>
      </c>
      <c r="BO7422" s="141">
        <v>2008</v>
      </c>
      <c r="BP7422" s="143" t="s">
        <v>24746</v>
      </c>
      <c r="BQ7422" s="143" t="s">
        <v>17560</v>
      </c>
    </row>
    <row r="7423" spans="15:69" x14ac:dyDescent="0.25">
      <c r="O7423" s="225" t="str">
        <f t="shared" si="1326"/>
        <v/>
      </c>
      <c r="BF7423" s="141">
        <v>30025</v>
      </c>
      <c r="BG7423" s="142" t="s">
        <v>12568</v>
      </c>
      <c r="BH7423" s="141" t="s">
        <v>180</v>
      </c>
      <c r="BI7423" s="141" t="s">
        <v>178</v>
      </c>
      <c r="BJ7423" s="141" t="s">
        <v>12569</v>
      </c>
      <c r="BK7423" s="141" t="s">
        <v>12519</v>
      </c>
      <c r="BL7423" s="141" t="s">
        <v>12170</v>
      </c>
      <c r="BM7423" s="141">
        <v>45.48986</v>
      </c>
      <c r="BN7423" s="141">
        <v>-70.863939000000002</v>
      </c>
      <c r="BO7423" s="141">
        <v>1989</v>
      </c>
      <c r="BP7423" s="143"/>
      <c r="BQ7423" s="143" t="s">
        <v>17560</v>
      </c>
    </row>
    <row r="7424" spans="15:69" x14ac:dyDescent="0.25">
      <c r="O7424" s="225" t="str">
        <f t="shared" si="1326"/>
        <v/>
      </c>
      <c r="BF7424" s="141">
        <v>30045</v>
      </c>
      <c r="BG7424" s="142" t="s">
        <v>12661</v>
      </c>
      <c r="BH7424" s="141" t="s">
        <v>478</v>
      </c>
      <c r="BI7424" s="141" t="s">
        <v>177</v>
      </c>
      <c r="BJ7424" s="141" t="s">
        <v>12662</v>
      </c>
      <c r="BK7424" s="141" t="s">
        <v>12663</v>
      </c>
      <c r="BL7424" s="141" t="s">
        <v>2796</v>
      </c>
      <c r="BM7424" s="141">
        <v>45.631549999999997</v>
      </c>
      <c r="BN7424" s="141">
        <v>-71.023560000000003</v>
      </c>
      <c r="BO7424" s="141">
        <v>1945</v>
      </c>
      <c r="BP7424" s="143" t="s">
        <v>24771</v>
      </c>
      <c r="BQ7424" s="143" t="s">
        <v>17560</v>
      </c>
    </row>
    <row r="7425" spans="15:69" x14ac:dyDescent="0.25">
      <c r="O7425" s="225" t="str">
        <f t="shared" si="1326"/>
        <v/>
      </c>
      <c r="BF7425" s="141">
        <v>30055</v>
      </c>
      <c r="BG7425" s="142" t="s">
        <v>12667</v>
      </c>
      <c r="BH7425" s="141" t="s">
        <v>180</v>
      </c>
      <c r="BI7425" s="141" t="s">
        <v>178</v>
      </c>
      <c r="BJ7425" s="141" t="s">
        <v>12668</v>
      </c>
      <c r="BK7425" s="141"/>
      <c r="BL7425" s="141" t="s">
        <v>12669</v>
      </c>
      <c r="BM7425" s="141">
        <v>45.658572505498697</v>
      </c>
      <c r="BN7425" s="141">
        <v>-70.739354084786697</v>
      </c>
      <c r="BO7425" s="141">
        <v>2010</v>
      </c>
      <c r="BP7425" s="143" t="s">
        <v>484</v>
      </c>
      <c r="BQ7425" s="143" t="s">
        <v>17560</v>
      </c>
    </row>
    <row r="7426" spans="15:69" x14ac:dyDescent="0.25">
      <c r="O7426" s="225" t="str">
        <f t="shared" si="1326"/>
        <v/>
      </c>
      <c r="BF7426" s="141">
        <v>29073</v>
      </c>
      <c r="BG7426" s="142" t="s">
        <v>16297</v>
      </c>
      <c r="BH7426" s="141" t="s">
        <v>180</v>
      </c>
      <c r="BI7426" s="141" t="s">
        <v>1269</v>
      </c>
      <c r="BJ7426" s="141" t="s">
        <v>16298</v>
      </c>
      <c r="BK7426" s="141" t="s">
        <v>2171</v>
      </c>
      <c r="BL7426" s="141" t="s">
        <v>16299</v>
      </c>
      <c r="BM7426" s="141">
        <v>46.119549999999997</v>
      </c>
      <c r="BN7426" s="141">
        <v>-70.677239999999998</v>
      </c>
      <c r="BO7426" s="141">
        <v>1984</v>
      </c>
      <c r="BP7426" s="143" t="s">
        <v>25395</v>
      </c>
      <c r="BQ7426" s="143" t="s">
        <v>17560</v>
      </c>
    </row>
    <row r="7427" spans="15:69" x14ac:dyDescent="0.25">
      <c r="O7427" s="225" t="str">
        <f t="shared" si="1326"/>
        <v/>
      </c>
      <c r="BF7427" s="141">
        <v>29073</v>
      </c>
      <c r="BG7427" s="142" t="s">
        <v>16300</v>
      </c>
      <c r="BH7427" s="141" t="s">
        <v>180</v>
      </c>
      <c r="BI7427" s="141" t="s">
        <v>1269</v>
      </c>
      <c r="BJ7427" s="141" t="s">
        <v>16301</v>
      </c>
      <c r="BK7427" s="141"/>
      <c r="BL7427" s="141" t="s">
        <v>1553</v>
      </c>
      <c r="BM7427" s="141">
        <v>46.107379999999999</v>
      </c>
      <c r="BN7427" s="141">
        <v>-70.659279999999995</v>
      </c>
      <c r="BO7427" s="141">
        <v>1984</v>
      </c>
      <c r="BP7427" s="143" t="s">
        <v>25396</v>
      </c>
      <c r="BQ7427" s="143" t="s">
        <v>17560</v>
      </c>
    </row>
    <row r="7428" spans="15:69" x14ac:dyDescent="0.25">
      <c r="O7428" s="225" t="str">
        <f t="shared" si="1326"/>
        <v/>
      </c>
      <c r="BF7428" s="141">
        <v>29073</v>
      </c>
      <c r="BG7428" s="142" t="s">
        <v>16302</v>
      </c>
      <c r="BH7428" s="141" t="s">
        <v>180</v>
      </c>
      <c r="BI7428" s="141" t="s">
        <v>1269</v>
      </c>
      <c r="BJ7428" s="141" t="s">
        <v>16303</v>
      </c>
      <c r="BK7428" s="141"/>
      <c r="BL7428" s="141" t="s">
        <v>16304</v>
      </c>
      <c r="BM7428" s="141">
        <v>46.129600000000003</v>
      </c>
      <c r="BN7428" s="141">
        <v>-70.689319999999995</v>
      </c>
      <c r="BO7428" s="141">
        <v>1983</v>
      </c>
      <c r="BP7428" s="143" t="s">
        <v>25396</v>
      </c>
      <c r="BQ7428" s="143" t="s">
        <v>17560</v>
      </c>
    </row>
    <row r="7429" spans="15:69" x14ac:dyDescent="0.25">
      <c r="O7429" s="225" t="str">
        <f t="shared" si="1326"/>
        <v/>
      </c>
      <c r="BF7429" s="141">
        <v>29073</v>
      </c>
      <c r="BG7429" s="142" t="s">
        <v>16305</v>
      </c>
      <c r="BH7429" s="141" t="s">
        <v>180</v>
      </c>
      <c r="BI7429" s="141" t="s">
        <v>1269</v>
      </c>
      <c r="BJ7429" s="141" t="s">
        <v>16306</v>
      </c>
      <c r="BK7429" s="141"/>
      <c r="BL7429" s="141" t="s">
        <v>16307</v>
      </c>
      <c r="BM7429" s="141">
        <v>46.128309999999999</v>
      </c>
      <c r="BN7429" s="141">
        <v>-70.688230000000004</v>
      </c>
      <c r="BO7429" s="141">
        <v>1984</v>
      </c>
      <c r="BP7429" s="143" t="s">
        <v>25396</v>
      </c>
      <c r="BQ7429" s="143" t="s">
        <v>17560</v>
      </c>
    </row>
    <row r="7430" spans="15:69" x14ac:dyDescent="0.25">
      <c r="O7430" s="225" t="str">
        <f t="shared" si="1326"/>
        <v/>
      </c>
      <c r="BF7430" s="141">
        <v>29112</v>
      </c>
      <c r="BG7430" s="142" t="s">
        <v>17092</v>
      </c>
      <c r="BH7430" s="141" t="s">
        <v>478</v>
      </c>
      <c r="BI7430" s="141" t="s">
        <v>176</v>
      </c>
      <c r="BJ7430" s="141" t="s">
        <v>17093</v>
      </c>
      <c r="BK7430" s="141" t="s">
        <v>1662</v>
      </c>
      <c r="BL7430" s="141" t="s">
        <v>17085</v>
      </c>
      <c r="BM7430" s="141">
        <v>46.05744</v>
      </c>
      <c r="BN7430" s="141">
        <v>-70.952240000000003</v>
      </c>
      <c r="BO7430" s="141">
        <v>2011</v>
      </c>
      <c r="BP7430" s="143" t="s">
        <v>3317</v>
      </c>
      <c r="BQ7430" s="143" t="s">
        <v>17560</v>
      </c>
    </row>
    <row r="7431" spans="15:69" x14ac:dyDescent="0.25">
      <c r="O7431" s="225" t="str">
        <f t="shared" si="1326"/>
        <v/>
      </c>
      <c r="BF7431" s="141">
        <v>29112</v>
      </c>
      <c r="BG7431" s="142" t="s">
        <v>17094</v>
      </c>
      <c r="BH7431" s="141" t="s">
        <v>180</v>
      </c>
      <c r="BI7431" s="141" t="s">
        <v>178</v>
      </c>
      <c r="BJ7431" s="141" t="s">
        <v>17095</v>
      </c>
      <c r="BK7431" s="141" t="s">
        <v>1992</v>
      </c>
      <c r="BL7431" s="141" t="s">
        <v>17083</v>
      </c>
      <c r="BM7431" s="141">
        <v>46.072656078859801</v>
      </c>
      <c r="BN7431" s="141">
        <v>-70.943480147428204</v>
      </c>
      <c r="BO7431" s="141">
        <v>1986</v>
      </c>
      <c r="BP7431" s="143" t="s">
        <v>484</v>
      </c>
      <c r="BQ7431" s="143" t="s">
        <v>17560</v>
      </c>
    </row>
    <row r="7432" spans="15:69" x14ac:dyDescent="0.25">
      <c r="O7432" s="225" t="str">
        <f t="shared" si="1326"/>
        <v/>
      </c>
      <c r="BF7432" s="141">
        <v>29112</v>
      </c>
      <c r="BG7432" s="142" t="s">
        <v>17096</v>
      </c>
      <c r="BH7432" s="141" t="s">
        <v>180</v>
      </c>
      <c r="BI7432" s="141" t="s">
        <v>191</v>
      </c>
      <c r="BJ7432" s="141"/>
      <c r="BK7432" s="141" t="s">
        <v>17097</v>
      </c>
      <c r="BL7432" s="141" t="s">
        <v>17098</v>
      </c>
      <c r="BM7432" s="141">
        <v>46.067433999999999</v>
      </c>
      <c r="BN7432" s="141">
        <v>-70.941515999999993</v>
      </c>
      <c r="BO7432" s="141">
        <v>1986</v>
      </c>
      <c r="BP7432" s="143"/>
      <c r="BQ7432" s="143" t="s">
        <v>17560</v>
      </c>
    </row>
    <row r="7433" spans="15:69" x14ac:dyDescent="0.25">
      <c r="O7433" s="225" t="str">
        <f t="shared" si="1326"/>
        <v/>
      </c>
      <c r="BF7433" s="141">
        <v>29112</v>
      </c>
      <c r="BG7433" s="142" t="s">
        <v>17099</v>
      </c>
      <c r="BH7433" s="141" t="s">
        <v>180</v>
      </c>
      <c r="BI7433" s="141" t="s">
        <v>191</v>
      </c>
      <c r="BJ7433" s="141"/>
      <c r="BK7433" s="141" t="s">
        <v>1662</v>
      </c>
      <c r="BL7433" s="141" t="s">
        <v>17100</v>
      </c>
      <c r="BM7433" s="141">
        <v>46.072189000000002</v>
      </c>
      <c r="BN7433" s="141">
        <v>-70.955425000000005</v>
      </c>
      <c r="BO7433" s="141">
        <v>1988</v>
      </c>
      <c r="BP7433" s="143"/>
      <c r="BQ7433" s="143" t="s">
        <v>17560</v>
      </c>
    </row>
    <row r="7434" spans="15:69" x14ac:dyDescent="0.25">
      <c r="O7434" s="225" t="str">
        <f t="shared" si="1326"/>
        <v/>
      </c>
      <c r="BF7434" s="141">
        <v>29112</v>
      </c>
      <c r="BG7434" s="142" t="s">
        <v>16966</v>
      </c>
      <c r="BH7434" s="141" t="s">
        <v>180</v>
      </c>
      <c r="BI7434" s="141" t="s">
        <v>191</v>
      </c>
      <c r="BJ7434" s="141"/>
      <c r="BK7434" s="141" t="s">
        <v>16967</v>
      </c>
      <c r="BL7434" s="141" t="s">
        <v>16968</v>
      </c>
      <c r="BM7434" s="141">
        <v>46.054678000000003</v>
      </c>
      <c r="BN7434" s="141">
        <v>-70.954074000000006</v>
      </c>
      <c r="BO7434" s="141">
        <v>1995</v>
      </c>
      <c r="BP7434" s="143"/>
      <c r="BQ7434" s="143" t="s">
        <v>17560</v>
      </c>
    </row>
    <row r="7435" spans="15:69" x14ac:dyDescent="0.25">
      <c r="O7435" s="225" t="str">
        <f t="shared" si="1326"/>
        <v/>
      </c>
      <c r="BF7435" s="141">
        <v>29120</v>
      </c>
      <c r="BG7435" s="142" t="s">
        <v>16311</v>
      </c>
      <c r="BH7435" s="141" t="s">
        <v>180</v>
      </c>
      <c r="BI7435" s="141" t="s">
        <v>178</v>
      </c>
      <c r="BJ7435" s="141"/>
      <c r="BK7435" s="141" t="s">
        <v>16312</v>
      </c>
      <c r="BL7435" s="141" t="s">
        <v>16313</v>
      </c>
      <c r="BM7435" s="141">
        <v>46.190445856299498</v>
      </c>
      <c r="BN7435" s="141">
        <v>-70.713397245481801</v>
      </c>
      <c r="BO7435" s="141">
        <v>1985</v>
      </c>
      <c r="BP7435" s="143" t="s">
        <v>484</v>
      </c>
      <c r="BQ7435" s="143" t="s">
        <v>17560</v>
      </c>
    </row>
    <row r="7436" spans="15:69" x14ac:dyDescent="0.25">
      <c r="O7436" s="225" t="str">
        <f t="shared" si="1326"/>
        <v/>
      </c>
      <c r="BF7436" s="141">
        <v>29120</v>
      </c>
      <c r="BG7436" s="142" t="s">
        <v>16314</v>
      </c>
      <c r="BH7436" s="141" t="s">
        <v>478</v>
      </c>
      <c r="BI7436" s="141" t="s">
        <v>177</v>
      </c>
      <c r="BJ7436" s="141"/>
      <c r="BK7436" s="141"/>
      <c r="BL7436" s="141" t="s">
        <v>16222</v>
      </c>
      <c r="BM7436" s="141">
        <v>46.1881805112873</v>
      </c>
      <c r="BN7436" s="141">
        <v>-70.7074293471359</v>
      </c>
      <c r="BO7436" s="141">
        <v>1979</v>
      </c>
      <c r="BP7436" s="143" t="s">
        <v>485</v>
      </c>
      <c r="BQ7436" s="143" t="s">
        <v>17560</v>
      </c>
    </row>
    <row r="7437" spans="15:69" x14ac:dyDescent="0.25">
      <c r="O7437" s="225" t="str">
        <f t="shared" si="1326"/>
        <v/>
      </c>
      <c r="BF7437" s="141">
        <v>29120</v>
      </c>
      <c r="BG7437" s="142" t="s">
        <v>16220</v>
      </c>
      <c r="BH7437" s="141" t="s">
        <v>478</v>
      </c>
      <c r="BI7437" s="141" t="s">
        <v>176</v>
      </c>
      <c r="BJ7437" s="141" t="s">
        <v>16221</v>
      </c>
      <c r="BK7437" s="141"/>
      <c r="BL7437" s="141" t="s">
        <v>16222</v>
      </c>
      <c r="BM7437" s="141">
        <v>46.190010871206802</v>
      </c>
      <c r="BN7437" s="141">
        <v>-70.705272736834203</v>
      </c>
      <c r="BO7437" s="141">
        <v>2004</v>
      </c>
      <c r="BP7437" s="143" t="s">
        <v>25388</v>
      </c>
      <c r="BQ7437" s="143" t="s">
        <v>17560</v>
      </c>
    </row>
    <row r="7438" spans="15:69" x14ac:dyDescent="0.25">
      <c r="O7438" s="225" t="str">
        <f t="shared" ref="O7438:O7501" si="1327">IF(OR(B7438="",C7438="",G7438="",H7438="",I7438="",AND(J7438="",BW7438=FALSE),AND(K7438="",BX7438=FALSE),AND(L7438="",BY7438=FALSE),AND(M7438="",BZ7438=FALSE)),"",(IF(AND(100&gt;=CG7438,CG7438&gt;80),"A",IF(AND(80&gt;=CG7438,CG7438&gt;60),"B",IF(AND(60&gt;=CG7438,CG7438&gt;40),"C",IF(AND(40&gt;=CG7438,CG7438&gt;20),"D","E"))))))</f>
        <v/>
      </c>
      <c r="BF7438" s="141">
        <v>30055</v>
      </c>
      <c r="BG7438" s="142" t="s">
        <v>12670</v>
      </c>
      <c r="BH7438" s="141" t="s">
        <v>478</v>
      </c>
      <c r="BI7438" s="141" t="s">
        <v>176</v>
      </c>
      <c r="BJ7438" s="141" t="s">
        <v>11996</v>
      </c>
      <c r="BK7438" s="141" t="s">
        <v>1876</v>
      </c>
      <c r="BL7438" s="141" t="s">
        <v>3295</v>
      </c>
      <c r="BM7438" s="141">
        <v>45.6505640044385</v>
      </c>
      <c r="BN7438" s="141">
        <v>-70.726156276321106</v>
      </c>
      <c r="BO7438" s="141">
        <v>1950</v>
      </c>
      <c r="BP7438" s="143" t="s">
        <v>24772</v>
      </c>
      <c r="BQ7438" s="143" t="s">
        <v>17560</v>
      </c>
    </row>
    <row r="7439" spans="15:69" x14ac:dyDescent="0.25">
      <c r="O7439" s="225" t="str">
        <f t="shared" si="1327"/>
        <v/>
      </c>
      <c r="BF7439" s="141">
        <v>30070</v>
      </c>
      <c r="BG7439" s="142" t="s">
        <v>2301</v>
      </c>
      <c r="BH7439" s="141" t="s">
        <v>180</v>
      </c>
      <c r="BI7439" s="141" t="s">
        <v>178</v>
      </c>
      <c r="BJ7439" s="141"/>
      <c r="BK7439" s="141" t="s">
        <v>2302</v>
      </c>
      <c r="BL7439" s="141" t="s">
        <v>2303</v>
      </c>
      <c r="BM7439" s="141">
        <v>45.75667</v>
      </c>
      <c r="BN7439" s="141">
        <v>-70.600899999999996</v>
      </c>
      <c r="BO7439" s="141">
        <v>1987</v>
      </c>
      <c r="BP7439" s="143" t="s">
        <v>23966</v>
      </c>
      <c r="BQ7439" s="143" t="s">
        <v>17560</v>
      </c>
    </row>
    <row r="7440" spans="15:69" x14ac:dyDescent="0.25">
      <c r="O7440" s="225" t="str">
        <f t="shared" si="1327"/>
        <v/>
      </c>
      <c r="BF7440" s="141">
        <v>30085</v>
      </c>
      <c r="BG7440" s="142" t="s">
        <v>2286</v>
      </c>
      <c r="BH7440" s="141" t="s">
        <v>180</v>
      </c>
      <c r="BI7440" s="141" t="s">
        <v>178</v>
      </c>
      <c r="BJ7440" s="141" t="s">
        <v>2287</v>
      </c>
      <c r="BK7440" s="141" t="s">
        <v>2288</v>
      </c>
      <c r="BL7440" s="141" t="s">
        <v>2289</v>
      </c>
      <c r="BM7440" s="141">
        <v>45.7942259135597</v>
      </c>
      <c r="BN7440" s="141">
        <v>-70.973514029624994</v>
      </c>
      <c r="BO7440" s="141">
        <v>1996</v>
      </c>
      <c r="BP7440" s="143" t="s">
        <v>23964</v>
      </c>
      <c r="BQ7440" s="143" t="s">
        <v>17560</v>
      </c>
    </row>
    <row r="7441" spans="15:69" x14ac:dyDescent="0.25">
      <c r="O7441" s="225" t="str">
        <f t="shared" si="1327"/>
        <v/>
      </c>
      <c r="BF7441" s="141">
        <v>30085</v>
      </c>
      <c r="BG7441" s="142" t="s">
        <v>2290</v>
      </c>
      <c r="BH7441" s="141" t="s">
        <v>478</v>
      </c>
      <c r="BI7441" s="141" t="s">
        <v>176</v>
      </c>
      <c r="BJ7441" s="141" t="s">
        <v>2291</v>
      </c>
      <c r="BK7441" s="141"/>
      <c r="BL7441" s="141" t="s">
        <v>2292</v>
      </c>
      <c r="BM7441" s="141">
        <v>45.768823292900798</v>
      </c>
      <c r="BN7441" s="141">
        <v>-70.962846130071398</v>
      </c>
      <c r="BO7441" s="141">
        <v>2002</v>
      </c>
      <c r="BP7441" s="143"/>
      <c r="BQ7441" s="143" t="s">
        <v>17560</v>
      </c>
    </row>
    <row r="7442" spans="15:69" x14ac:dyDescent="0.25">
      <c r="O7442" s="225" t="str">
        <f t="shared" si="1327"/>
        <v/>
      </c>
      <c r="BF7442" s="141">
        <v>30085</v>
      </c>
      <c r="BG7442" s="142" t="s">
        <v>2293</v>
      </c>
      <c r="BH7442" s="141" t="s">
        <v>478</v>
      </c>
      <c r="BI7442" s="141" t="s">
        <v>176</v>
      </c>
      <c r="BJ7442" s="141" t="s">
        <v>2294</v>
      </c>
      <c r="BK7442" s="141"/>
      <c r="BL7442" s="141" t="s">
        <v>2292</v>
      </c>
      <c r="BM7442" s="141">
        <v>45.773388231352897</v>
      </c>
      <c r="BN7442" s="141">
        <v>-70.959887919250804</v>
      </c>
      <c r="BO7442" s="141">
        <v>2002</v>
      </c>
      <c r="BP7442" s="143"/>
      <c r="BQ7442" s="143" t="s">
        <v>17560</v>
      </c>
    </row>
    <row r="7443" spans="15:69" x14ac:dyDescent="0.25">
      <c r="O7443" s="225" t="str">
        <f t="shared" si="1327"/>
        <v/>
      </c>
      <c r="BF7443" s="141">
        <v>30085</v>
      </c>
      <c r="BG7443" s="142" t="s">
        <v>2295</v>
      </c>
      <c r="BH7443" s="141" t="s">
        <v>478</v>
      </c>
      <c r="BI7443" s="141" t="s">
        <v>176</v>
      </c>
      <c r="BJ7443" s="141" t="s">
        <v>2296</v>
      </c>
      <c r="BK7443" s="141" t="s">
        <v>2297</v>
      </c>
      <c r="BL7443" s="141" t="s">
        <v>2292</v>
      </c>
      <c r="BM7443" s="141">
        <v>45.775252712511303</v>
      </c>
      <c r="BN7443" s="141">
        <v>-70.959414615694598</v>
      </c>
      <c r="BO7443" s="141">
        <v>2002</v>
      </c>
      <c r="BP7443" s="143"/>
      <c r="BQ7443" s="143" t="s">
        <v>17560</v>
      </c>
    </row>
    <row r="7444" spans="15:69" x14ac:dyDescent="0.25">
      <c r="O7444" s="225" t="str">
        <f t="shared" si="1327"/>
        <v/>
      </c>
      <c r="BF7444" s="141">
        <v>30085</v>
      </c>
      <c r="BG7444" s="142" t="s">
        <v>2298</v>
      </c>
      <c r="BH7444" s="141" t="s">
        <v>478</v>
      </c>
      <c r="BI7444" s="141" t="s">
        <v>177</v>
      </c>
      <c r="BJ7444" s="141" t="s">
        <v>2299</v>
      </c>
      <c r="BK7444" s="141" t="s">
        <v>2300</v>
      </c>
      <c r="BL7444" s="141" t="s">
        <v>2063</v>
      </c>
      <c r="BM7444" s="141">
        <v>45.778194874440103</v>
      </c>
      <c r="BN7444" s="141">
        <v>-70.966125642480407</v>
      </c>
      <c r="BO7444" s="141">
        <v>1975</v>
      </c>
      <c r="BP7444" s="143" t="s">
        <v>23965</v>
      </c>
      <c r="BQ7444" s="143" t="s">
        <v>17560</v>
      </c>
    </row>
    <row r="7445" spans="15:69" x14ac:dyDescent="0.25">
      <c r="O7445" s="225" t="str">
        <f t="shared" si="1327"/>
        <v/>
      </c>
      <c r="BF7445" s="141">
        <v>30090</v>
      </c>
      <c r="BG7445" s="142" t="s">
        <v>12530</v>
      </c>
      <c r="BH7445" s="141" t="s">
        <v>478</v>
      </c>
      <c r="BI7445" s="141" t="s">
        <v>176</v>
      </c>
      <c r="BJ7445" s="141" t="s">
        <v>12531</v>
      </c>
      <c r="BK7445" s="141" t="s">
        <v>3479</v>
      </c>
      <c r="BL7445" s="141" t="s">
        <v>12527</v>
      </c>
      <c r="BM7445" s="141">
        <v>45.857295005717297</v>
      </c>
      <c r="BN7445" s="141">
        <v>-70.992896315537294</v>
      </c>
      <c r="BO7445" s="141">
        <v>2004</v>
      </c>
      <c r="BP7445" s="143" t="s">
        <v>24733</v>
      </c>
      <c r="BQ7445" s="143" t="s">
        <v>17560</v>
      </c>
    </row>
    <row r="7446" spans="15:69" x14ac:dyDescent="0.25">
      <c r="O7446" s="225" t="str">
        <f t="shared" si="1327"/>
        <v/>
      </c>
      <c r="BF7446" s="141">
        <v>30090</v>
      </c>
      <c r="BG7446" s="142" t="s">
        <v>12592</v>
      </c>
      <c r="BH7446" s="141" t="s">
        <v>180</v>
      </c>
      <c r="BI7446" s="141" t="s">
        <v>178</v>
      </c>
      <c r="BJ7446" s="141"/>
      <c r="BK7446" s="141"/>
      <c r="BL7446" s="141" t="s">
        <v>4843</v>
      </c>
      <c r="BM7446" s="141">
        <v>45.874661641010597</v>
      </c>
      <c r="BN7446" s="141">
        <v>-70.998117813226898</v>
      </c>
      <c r="BO7446" s="141">
        <v>1993</v>
      </c>
      <c r="BP7446" s="143" t="s">
        <v>24754</v>
      </c>
      <c r="BQ7446" s="143" t="s">
        <v>17560</v>
      </c>
    </row>
    <row r="7447" spans="15:69" x14ac:dyDescent="0.25">
      <c r="O7447" s="225" t="str">
        <f t="shared" si="1327"/>
        <v/>
      </c>
      <c r="BF7447" s="141">
        <v>30090</v>
      </c>
      <c r="BG7447" s="142" t="s">
        <v>12593</v>
      </c>
      <c r="BH7447" s="141" t="s">
        <v>180</v>
      </c>
      <c r="BI7447" s="141" t="s">
        <v>191</v>
      </c>
      <c r="BJ7447" s="141" t="s">
        <v>2086</v>
      </c>
      <c r="BK7447" s="141"/>
      <c r="BL7447" s="141" t="s">
        <v>12594</v>
      </c>
      <c r="BM7447" s="141">
        <v>45.869301877724503</v>
      </c>
      <c r="BN7447" s="141">
        <v>-70.986992832447896</v>
      </c>
      <c r="BO7447" s="141">
        <v>2014</v>
      </c>
      <c r="BP7447" s="143" t="s">
        <v>24755</v>
      </c>
      <c r="BQ7447" s="143" t="s">
        <v>17560</v>
      </c>
    </row>
    <row r="7448" spans="15:69" x14ac:dyDescent="0.25">
      <c r="O7448" s="225" t="str">
        <f t="shared" si="1327"/>
        <v/>
      </c>
      <c r="BF7448" s="141">
        <v>30095</v>
      </c>
      <c r="BG7448" s="142" t="s">
        <v>12524</v>
      </c>
      <c r="BH7448" s="141" t="s">
        <v>478</v>
      </c>
      <c r="BI7448" s="141" t="s">
        <v>186</v>
      </c>
      <c r="BJ7448" s="141" t="s">
        <v>10100</v>
      </c>
      <c r="BK7448" s="141"/>
      <c r="BL7448" s="141" t="s">
        <v>12525</v>
      </c>
      <c r="BM7448" s="141">
        <v>45.840105000000001</v>
      </c>
      <c r="BN7448" s="141">
        <v>-71.085656</v>
      </c>
      <c r="BO7448" s="141">
        <v>1992</v>
      </c>
      <c r="BP7448" s="143" t="s">
        <v>186</v>
      </c>
      <c r="BQ7448" s="143" t="s">
        <v>17560</v>
      </c>
    </row>
    <row r="7449" spans="15:69" x14ac:dyDescent="0.25">
      <c r="O7449" s="225" t="str">
        <f t="shared" si="1327"/>
        <v/>
      </c>
      <c r="BF7449" s="141">
        <v>31008</v>
      </c>
      <c r="BG7449" s="142" t="s">
        <v>16227</v>
      </c>
      <c r="BH7449" s="141" t="s">
        <v>478</v>
      </c>
      <c r="BI7449" s="141" t="s">
        <v>176</v>
      </c>
      <c r="BJ7449" s="141"/>
      <c r="BK7449" s="141" t="s">
        <v>3154</v>
      </c>
      <c r="BL7449" s="141" t="s">
        <v>16228</v>
      </c>
      <c r="BM7449" s="141">
        <v>45.82743</v>
      </c>
      <c r="BN7449" s="141">
        <v>-71.396829999999994</v>
      </c>
      <c r="BO7449" s="141">
        <v>2005</v>
      </c>
      <c r="BP7449" s="143" t="s">
        <v>25389</v>
      </c>
      <c r="BQ7449" s="143" t="s">
        <v>17560</v>
      </c>
    </row>
    <row r="7450" spans="15:69" x14ac:dyDescent="0.25">
      <c r="O7450" s="225" t="str">
        <f t="shared" si="1327"/>
        <v/>
      </c>
      <c r="BF7450" s="141">
        <v>31008</v>
      </c>
      <c r="BG7450" s="142" t="s">
        <v>16229</v>
      </c>
      <c r="BH7450" s="141" t="s">
        <v>180</v>
      </c>
      <c r="BI7450" s="141" t="s">
        <v>191</v>
      </c>
      <c r="BJ7450" s="141" t="s">
        <v>16230</v>
      </c>
      <c r="BK7450" s="141" t="s">
        <v>2620</v>
      </c>
      <c r="BL7450" s="141" t="s">
        <v>16231</v>
      </c>
      <c r="BM7450" s="141">
        <v>45.834130000000002</v>
      </c>
      <c r="BN7450" s="141">
        <v>-71.370050000000006</v>
      </c>
      <c r="BO7450" s="141">
        <v>1982</v>
      </c>
      <c r="BP7450" s="143" t="s">
        <v>191</v>
      </c>
      <c r="BQ7450" s="143" t="s">
        <v>17560</v>
      </c>
    </row>
    <row r="7451" spans="15:69" x14ac:dyDescent="0.25">
      <c r="O7451" s="225" t="str">
        <f t="shared" si="1327"/>
        <v/>
      </c>
      <c r="BF7451" s="141">
        <v>31008</v>
      </c>
      <c r="BG7451" s="142" t="s">
        <v>16232</v>
      </c>
      <c r="BH7451" s="141" t="s">
        <v>180</v>
      </c>
      <c r="BI7451" s="141" t="s">
        <v>178</v>
      </c>
      <c r="BJ7451" s="141" t="s">
        <v>1580</v>
      </c>
      <c r="BK7451" s="141" t="s">
        <v>2620</v>
      </c>
      <c r="BL7451" s="141" t="s">
        <v>16231</v>
      </c>
      <c r="BM7451" s="141">
        <v>45.834130000000002</v>
      </c>
      <c r="BN7451" s="141">
        <v>-71.370050000000006</v>
      </c>
      <c r="BO7451" s="141">
        <v>1986</v>
      </c>
      <c r="BP7451" s="143" t="s">
        <v>1686</v>
      </c>
      <c r="BQ7451" s="143" t="s">
        <v>17560</v>
      </c>
    </row>
    <row r="7452" spans="15:69" x14ac:dyDescent="0.25">
      <c r="O7452" s="225" t="str">
        <f t="shared" si="1327"/>
        <v/>
      </c>
      <c r="BF7452" s="141">
        <v>31045</v>
      </c>
      <c r="BG7452" s="142" t="s">
        <v>16351</v>
      </c>
      <c r="BH7452" s="141" t="s">
        <v>180</v>
      </c>
      <c r="BI7452" s="141" t="s">
        <v>191</v>
      </c>
      <c r="BJ7452" s="141" t="s">
        <v>16352</v>
      </c>
      <c r="BK7452" s="141" t="s">
        <v>16353</v>
      </c>
      <c r="BL7452" s="141" t="s">
        <v>16244</v>
      </c>
      <c r="BM7452" s="141">
        <v>46.004764999999999</v>
      </c>
      <c r="BN7452" s="141">
        <v>-71.425574999999995</v>
      </c>
      <c r="BO7452" s="141">
        <v>1995</v>
      </c>
      <c r="BP7452" s="143"/>
      <c r="BQ7452" s="143" t="s">
        <v>17560</v>
      </c>
    </row>
    <row r="7453" spans="15:69" x14ac:dyDescent="0.25">
      <c r="O7453" s="225" t="str">
        <f t="shared" si="1327"/>
        <v/>
      </c>
      <c r="BF7453" s="141">
        <v>31045</v>
      </c>
      <c r="BG7453" s="142" t="s">
        <v>16354</v>
      </c>
      <c r="BH7453" s="141" t="s">
        <v>180</v>
      </c>
      <c r="BI7453" s="141" t="s">
        <v>191</v>
      </c>
      <c r="BJ7453" s="141" t="s">
        <v>1727</v>
      </c>
      <c r="BK7453" s="141" t="s">
        <v>16355</v>
      </c>
      <c r="BL7453" s="141" t="s">
        <v>16356</v>
      </c>
      <c r="BM7453" s="141">
        <v>45.960560000000001</v>
      </c>
      <c r="BN7453" s="141">
        <v>-71.371660000000006</v>
      </c>
      <c r="BO7453" s="141">
        <v>1995</v>
      </c>
      <c r="BP7453" s="143"/>
      <c r="BQ7453" s="143" t="s">
        <v>17560</v>
      </c>
    </row>
    <row r="7454" spans="15:69" x14ac:dyDescent="0.25">
      <c r="O7454" s="225" t="str">
        <f t="shared" si="1327"/>
        <v/>
      </c>
      <c r="BF7454" s="141">
        <v>31045</v>
      </c>
      <c r="BG7454" s="142" t="s">
        <v>16357</v>
      </c>
      <c r="BH7454" s="141" t="s">
        <v>478</v>
      </c>
      <c r="BI7454" s="141" t="s">
        <v>177</v>
      </c>
      <c r="BJ7454" s="141"/>
      <c r="BK7454" s="141" t="s">
        <v>3190</v>
      </c>
      <c r="BL7454" s="141" t="s">
        <v>16358</v>
      </c>
      <c r="BM7454" s="141">
        <v>45.967086000000002</v>
      </c>
      <c r="BN7454" s="141">
        <v>-71.368054999999998</v>
      </c>
      <c r="BO7454" s="141">
        <v>1968</v>
      </c>
      <c r="BP7454" s="143" t="s">
        <v>10147</v>
      </c>
      <c r="BQ7454" s="143" t="s">
        <v>17560</v>
      </c>
    </row>
    <row r="7455" spans="15:69" x14ac:dyDescent="0.25">
      <c r="O7455" s="225" t="str">
        <f t="shared" si="1327"/>
        <v/>
      </c>
      <c r="BF7455" s="141">
        <v>31060</v>
      </c>
      <c r="BG7455" s="142" t="s">
        <v>17277</v>
      </c>
      <c r="BH7455" s="141" t="s">
        <v>180</v>
      </c>
      <c r="BI7455" s="141" t="s">
        <v>178</v>
      </c>
      <c r="BJ7455" s="141"/>
      <c r="BK7455" s="141" t="s">
        <v>17278</v>
      </c>
      <c r="BL7455" s="141" t="s">
        <v>4195</v>
      </c>
      <c r="BM7455" s="141">
        <v>46.132435000000001</v>
      </c>
      <c r="BN7455" s="141">
        <v>-71.029792999999998</v>
      </c>
      <c r="BO7455" s="141">
        <v>2000</v>
      </c>
      <c r="BP7455" s="143" t="s">
        <v>25362</v>
      </c>
      <c r="BQ7455" s="143" t="s">
        <v>17560</v>
      </c>
    </row>
    <row r="7456" spans="15:69" x14ac:dyDescent="0.25">
      <c r="O7456" s="225" t="str">
        <f t="shared" si="1327"/>
        <v/>
      </c>
      <c r="BF7456" s="141">
        <v>31084</v>
      </c>
      <c r="BG7456" s="142" t="s">
        <v>17245</v>
      </c>
      <c r="BH7456" s="141" t="s">
        <v>478</v>
      </c>
      <c r="BI7456" s="141" t="s">
        <v>176</v>
      </c>
      <c r="BJ7456" s="141" t="s">
        <v>17246</v>
      </c>
      <c r="BK7456" s="141" t="s">
        <v>17247</v>
      </c>
      <c r="BL7456" s="141" t="s">
        <v>17248</v>
      </c>
      <c r="BM7456" s="141">
        <v>45.977420000000002</v>
      </c>
      <c r="BN7456" s="141">
        <v>-71.232561000000004</v>
      </c>
      <c r="BO7456" s="141">
        <v>2013</v>
      </c>
      <c r="BP7456" s="143" t="s">
        <v>25474</v>
      </c>
      <c r="BQ7456" s="143" t="s">
        <v>17560</v>
      </c>
    </row>
    <row r="7457" spans="15:69" x14ac:dyDescent="0.25">
      <c r="O7457" s="225" t="str">
        <f t="shared" si="1327"/>
        <v/>
      </c>
      <c r="BF7457" s="141">
        <v>31084</v>
      </c>
      <c r="BG7457" s="142" t="s">
        <v>17249</v>
      </c>
      <c r="BH7457" s="141" t="s">
        <v>478</v>
      </c>
      <c r="BI7457" s="141" t="s">
        <v>176</v>
      </c>
      <c r="BJ7457" s="141" t="s">
        <v>17250</v>
      </c>
      <c r="BK7457" s="141" t="s">
        <v>17251</v>
      </c>
      <c r="BL7457" s="141" t="s">
        <v>17252</v>
      </c>
      <c r="BM7457" s="141">
        <v>46.069623</v>
      </c>
      <c r="BN7457" s="141">
        <v>-71.460290999999998</v>
      </c>
      <c r="BO7457" s="141">
        <v>1994</v>
      </c>
      <c r="BP7457" s="143" t="s">
        <v>25475</v>
      </c>
      <c r="BQ7457" s="143" t="s">
        <v>17560</v>
      </c>
    </row>
    <row r="7458" spans="15:69" x14ac:dyDescent="0.25">
      <c r="O7458" s="225" t="str">
        <f t="shared" si="1327"/>
        <v/>
      </c>
      <c r="BF7458" s="141">
        <v>31084</v>
      </c>
      <c r="BG7458" s="142" t="s">
        <v>17253</v>
      </c>
      <c r="BH7458" s="141" t="s">
        <v>478</v>
      </c>
      <c r="BI7458" s="141" t="s">
        <v>177</v>
      </c>
      <c r="BJ7458" s="141" t="s">
        <v>17254</v>
      </c>
      <c r="BK7458" s="141" t="s">
        <v>5315</v>
      </c>
      <c r="BL7458" s="141" t="s">
        <v>17212</v>
      </c>
      <c r="BM7458" s="141">
        <v>46.07414</v>
      </c>
      <c r="BN7458" s="141">
        <v>-71.234735000000001</v>
      </c>
      <c r="BO7458" s="141">
        <v>1950</v>
      </c>
      <c r="BP7458" s="143" t="s">
        <v>25476</v>
      </c>
      <c r="BQ7458" s="143" t="s">
        <v>17560</v>
      </c>
    </row>
    <row r="7459" spans="15:69" x14ac:dyDescent="0.25">
      <c r="O7459" s="225" t="str">
        <f t="shared" si="1327"/>
        <v/>
      </c>
      <c r="BF7459" s="141">
        <v>31084</v>
      </c>
      <c r="BG7459" s="142" t="s">
        <v>17255</v>
      </c>
      <c r="BH7459" s="141" t="s">
        <v>478</v>
      </c>
      <c r="BI7459" s="141" t="s">
        <v>177</v>
      </c>
      <c r="BJ7459" s="141" t="s">
        <v>17256</v>
      </c>
      <c r="BK7459" s="141" t="s">
        <v>16759</v>
      </c>
      <c r="BL7459" s="141" t="s">
        <v>17257</v>
      </c>
      <c r="BM7459" s="141">
        <v>46.116320000000002</v>
      </c>
      <c r="BN7459" s="141">
        <v>-71.308179999999993</v>
      </c>
      <c r="BO7459" s="141">
        <v>1970</v>
      </c>
      <c r="BP7459" s="143" t="s">
        <v>25476</v>
      </c>
      <c r="BQ7459" s="143" t="s">
        <v>17560</v>
      </c>
    </row>
    <row r="7460" spans="15:69" x14ac:dyDescent="0.25">
      <c r="O7460" s="225" t="str">
        <f t="shared" si="1327"/>
        <v/>
      </c>
      <c r="BF7460" s="141">
        <v>31095</v>
      </c>
      <c r="BG7460" s="142" t="s">
        <v>17394</v>
      </c>
      <c r="BH7460" s="141" t="s">
        <v>478</v>
      </c>
      <c r="BI7460" s="141" t="s">
        <v>176</v>
      </c>
      <c r="BJ7460" s="141"/>
      <c r="BK7460" s="141" t="s">
        <v>3960</v>
      </c>
      <c r="BL7460" s="141" t="s">
        <v>2308</v>
      </c>
      <c r="BM7460" s="141">
        <v>46.121830000000003</v>
      </c>
      <c r="BN7460" s="141">
        <v>-71.444329999999994</v>
      </c>
      <c r="BO7460" s="141">
        <v>2003</v>
      </c>
      <c r="BP7460" s="143"/>
      <c r="BQ7460" s="143" t="s">
        <v>17560</v>
      </c>
    </row>
    <row r="7461" spans="15:69" x14ac:dyDescent="0.25">
      <c r="O7461" s="225" t="str">
        <f t="shared" si="1327"/>
        <v/>
      </c>
      <c r="BF7461" s="141">
        <v>31095</v>
      </c>
      <c r="BG7461" s="142" t="s">
        <v>17395</v>
      </c>
      <c r="BH7461" s="141" t="s">
        <v>478</v>
      </c>
      <c r="BI7461" s="141" t="s">
        <v>177</v>
      </c>
      <c r="BJ7461" s="141"/>
      <c r="BK7461" s="141" t="s">
        <v>3960</v>
      </c>
      <c r="BL7461" s="141" t="s">
        <v>2308</v>
      </c>
      <c r="BM7461" s="141">
        <v>46.121830000000003</v>
      </c>
      <c r="BN7461" s="141">
        <v>-71.444329999999994</v>
      </c>
      <c r="BO7461" s="141">
        <v>2003</v>
      </c>
      <c r="BP7461" s="143" t="s">
        <v>25496</v>
      </c>
      <c r="BQ7461" s="143" t="s">
        <v>17560</v>
      </c>
    </row>
    <row r="7462" spans="15:69" x14ac:dyDescent="0.25">
      <c r="O7462" s="225" t="str">
        <f t="shared" si="1327"/>
        <v/>
      </c>
      <c r="BF7462" s="141">
        <v>32013</v>
      </c>
      <c r="BG7462" s="142" t="s">
        <v>23044</v>
      </c>
      <c r="BH7462" s="141" t="s">
        <v>180</v>
      </c>
      <c r="BI7462" s="141" t="s">
        <v>178</v>
      </c>
      <c r="BJ7462" s="141" t="s">
        <v>3686</v>
      </c>
      <c r="BK7462" s="141" t="s">
        <v>5453</v>
      </c>
      <c r="BL7462" s="141" t="s">
        <v>22806</v>
      </c>
      <c r="BM7462" s="141">
        <v>46.156011199999902</v>
      </c>
      <c r="BN7462" s="141">
        <v>-71.584351799999894</v>
      </c>
      <c r="BO7462" s="141">
        <v>1986</v>
      </c>
      <c r="BP7462" s="143" t="s">
        <v>26294</v>
      </c>
      <c r="BQ7462" s="143" t="s">
        <v>17560</v>
      </c>
    </row>
    <row r="7463" spans="15:69" x14ac:dyDescent="0.25">
      <c r="O7463" s="225" t="str">
        <f t="shared" si="1327"/>
        <v/>
      </c>
      <c r="BF7463" s="141">
        <v>32085</v>
      </c>
      <c r="BG7463" s="142" t="s">
        <v>23623</v>
      </c>
      <c r="BH7463" s="141" t="s">
        <v>478</v>
      </c>
      <c r="BI7463" s="141" t="s">
        <v>177</v>
      </c>
      <c r="BJ7463" s="141"/>
      <c r="BK7463" s="141" t="s">
        <v>23624</v>
      </c>
      <c r="BL7463" s="141" t="s">
        <v>802</v>
      </c>
      <c r="BM7463" s="141">
        <v>46.392789999999998</v>
      </c>
      <c r="BN7463" s="141">
        <v>-71.867540000000005</v>
      </c>
      <c r="BO7463" s="141">
        <v>1981</v>
      </c>
      <c r="BP7463" s="143"/>
      <c r="BQ7463" s="143" t="s">
        <v>17560</v>
      </c>
    </row>
    <row r="7464" spans="15:69" x14ac:dyDescent="0.25">
      <c r="O7464" s="225" t="str">
        <f t="shared" si="1327"/>
        <v/>
      </c>
      <c r="BF7464" s="141">
        <v>32085</v>
      </c>
      <c r="BG7464" s="142" t="s">
        <v>23625</v>
      </c>
      <c r="BH7464" s="141" t="s">
        <v>478</v>
      </c>
      <c r="BI7464" s="141" t="s">
        <v>186</v>
      </c>
      <c r="BJ7464" s="141"/>
      <c r="BK7464" s="141" t="s">
        <v>4618</v>
      </c>
      <c r="BL7464" s="141" t="s">
        <v>802</v>
      </c>
      <c r="BM7464" s="141">
        <v>46.416559999999997</v>
      </c>
      <c r="BN7464" s="141">
        <v>-71.835520000000002</v>
      </c>
      <c r="BO7464" s="141">
        <v>1980</v>
      </c>
      <c r="BP7464" s="143" t="s">
        <v>26358</v>
      </c>
      <c r="BQ7464" s="143" t="s">
        <v>17560</v>
      </c>
    </row>
    <row r="7465" spans="15:69" x14ac:dyDescent="0.25">
      <c r="O7465" s="225" t="str">
        <f t="shared" si="1327"/>
        <v/>
      </c>
      <c r="BF7465" s="141">
        <v>33017</v>
      </c>
      <c r="BG7465" s="142" t="s">
        <v>17306</v>
      </c>
      <c r="BH7465" s="141" t="s">
        <v>478</v>
      </c>
      <c r="BI7465" s="141" t="s">
        <v>177</v>
      </c>
      <c r="BJ7465" s="141"/>
      <c r="BK7465" s="141" t="s">
        <v>3157</v>
      </c>
      <c r="BL7465" s="141" t="s">
        <v>4830</v>
      </c>
      <c r="BM7465" s="141">
        <v>46.376072000000001</v>
      </c>
      <c r="BN7465" s="141">
        <v>-71.400170000000003</v>
      </c>
      <c r="BO7465" s="141">
        <v>2004</v>
      </c>
      <c r="BP7465" s="143" t="s">
        <v>25479</v>
      </c>
      <c r="BQ7465" s="143" t="s">
        <v>17560</v>
      </c>
    </row>
    <row r="7466" spans="15:69" x14ac:dyDescent="0.25">
      <c r="O7466" s="225" t="str">
        <f t="shared" si="1327"/>
        <v/>
      </c>
      <c r="BF7466" s="141">
        <v>33017</v>
      </c>
      <c r="BG7466" s="142" t="s">
        <v>17307</v>
      </c>
      <c r="BH7466" s="141" t="s">
        <v>478</v>
      </c>
      <c r="BI7466" s="141" t="s">
        <v>176</v>
      </c>
      <c r="BJ7466" s="141"/>
      <c r="BK7466" s="141" t="s">
        <v>17308</v>
      </c>
      <c r="BL7466" s="141" t="s">
        <v>4830</v>
      </c>
      <c r="BM7466" s="141">
        <v>46.377316</v>
      </c>
      <c r="BN7466" s="141">
        <v>-71.400890000000004</v>
      </c>
      <c r="BO7466" s="141">
        <v>1970</v>
      </c>
      <c r="BP7466" s="143" t="s">
        <v>25480</v>
      </c>
      <c r="BQ7466" s="143" t="s">
        <v>17560</v>
      </c>
    </row>
    <row r="7467" spans="15:69" x14ac:dyDescent="0.25">
      <c r="O7467" s="225" t="str">
        <f t="shared" si="1327"/>
        <v/>
      </c>
      <c r="BF7467" s="141">
        <v>33035</v>
      </c>
      <c r="BG7467" s="142" t="s">
        <v>17292</v>
      </c>
      <c r="BH7467" s="141" t="s">
        <v>180</v>
      </c>
      <c r="BI7467" s="141" t="s">
        <v>191</v>
      </c>
      <c r="BJ7467" s="141" t="s">
        <v>1918</v>
      </c>
      <c r="BK7467" s="141" t="s">
        <v>2171</v>
      </c>
      <c r="BL7467" s="141" t="s">
        <v>1616</v>
      </c>
      <c r="BM7467" s="141">
        <v>46.514507000000002</v>
      </c>
      <c r="BN7467" s="141">
        <v>-71.368899999999996</v>
      </c>
      <c r="BO7467" s="141">
        <v>2007</v>
      </c>
      <c r="BP7467" s="143" t="s">
        <v>25477</v>
      </c>
      <c r="BQ7467" s="143" t="s">
        <v>17560</v>
      </c>
    </row>
    <row r="7468" spans="15:69" x14ac:dyDescent="0.25">
      <c r="O7468" s="225" t="str">
        <f t="shared" si="1327"/>
        <v/>
      </c>
      <c r="BF7468" s="141">
        <v>33035</v>
      </c>
      <c r="BG7468" s="142" t="s">
        <v>17293</v>
      </c>
      <c r="BH7468" s="141" t="s">
        <v>180</v>
      </c>
      <c r="BI7468" s="141" t="s">
        <v>191</v>
      </c>
      <c r="BJ7468" s="141" t="s">
        <v>4557</v>
      </c>
      <c r="BK7468" s="141" t="s">
        <v>11453</v>
      </c>
      <c r="BL7468" s="141" t="s">
        <v>17294</v>
      </c>
      <c r="BM7468" s="141">
        <v>46.504669999999997</v>
      </c>
      <c r="BN7468" s="141">
        <v>-71.36918</v>
      </c>
      <c r="BO7468" s="141">
        <v>2007</v>
      </c>
      <c r="BP7468" s="143" t="s">
        <v>25478</v>
      </c>
      <c r="BQ7468" s="143" t="s">
        <v>17560</v>
      </c>
    </row>
    <row r="7469" spans="15:69" x14ac:dyDescent="0.25">
      <c r="O7469" s="225" t="str">
        <f t="shared" si="1327"/>
        <v/>
      </c>
      <c r="BF7469" s="141">
        <v>33035</v>
      </c>
      <c r="BG7469" s="142" t="s">
        <v>17295</v>
      </c>
      <c r="BH7469" s="141" t="s">
        <v>180</v>
      </c>
      <c r="BI7469" s="141" t="s">
        <v>178</v>
      </c>
      <c r="BJ7469" s="141"/>
      <c r="BK7469" s="141" t="s">
        <v>461</v>
      </c>
      <c r="BL7469" s="141" t="s">
        <v>17018</v>
      </c>
      <c r="BM7469" s="141">
        <v>46.514159999999997</v>
      </c>
      <c r="BN7469" s="141">
        <v>-71.356409999999997</v>
      </c>
      <c r="BO7469" s="141">
        <v>2007</v>
      </c>
      <c r="BP7469" s="143" t="s">
        <v>1686</v>
      </c>
      <c r="BQ7469" s="143" t="s">
        <v>17560</v>
      </c>
    </row>
    <row r="7470" spans="15:69" x14ac:dyDescent="0.25">
      <c r="O7470" s="225" t="str">
        <f t="shared" si="1327"/>
        <v/>
      </c>
      <c r="BF7470" s="141">
        <v>33035</v>
      </c>
      <c r="BG7470" s="142" t="s">
        <v>17296</v>
      </c>
      <c r="BH7470" s="141" t="s">
        <v>478</v>
      </c>
      <c r="BI7470" s="141" t="s">
        <v>177</v>
      </c>
      <c r="BJ7470" s="141"/>
      <c r="BK7470" s="141" t="s">
        <v>3008</v>
      </c>
      <c r="BL7470" s="141" t="s">
        <v>17297</v>
      </c>
      <c r="BM7470" s="141">
        <v>46.529510587300003</v>
      </c>
      <c r="BN7470" s="141">
        <v>-71.371518550700003</v>
      </c>
      <c r="BO7470" s="141">
        <v>2007</v>
      </c>
      <c r="BP7470" s="143"/>
      <c r="BQ7470" s="143" t="s">
        <v>17560</v>
      </c>
    </row>
    <row r="7471" spans="15:69" x14ac:dyDescent="0.25">
      <c r="O7471" s="225" t="str">
        <f t="shared" si="1327"/>
        <v/>
      </c>
      <c r="BF7471" s="141">
        <v>34007</v>
      </c>
      <c r="BG7471" s="142" t="s">
        <v>10107</v>
      </c>
      <c r="BH7471" s="141" t="s">
        <v>478</v>
      </c>
      <c r="BI7471" s="141" t="s">
        <v>186</v>
      </c>
      <c r="BJ7471" s="141" t="s">
        <v>10100</v>
      </c>
      <c r="BK7471" s="141" t="s">
        <v>10108</v>
      </c>
      <c r="BL7471" s="141" t="s">
        <v>5723</v>
      </c>
      <c r="BM7471" s="141">
        <v>46.705139000000003</v>
      </c>
      <c r="BN7471" s="141">
        <v>-71.564987000000002</v>
      </c>
      <c r="BO7471" s="141">
        <v>2000</v>
      </c>
      <c r="BP7471" s="143" t="s">
        <v>1268</v>
      </c>
      <c r="BQ7471" s="143" t="s">
        <v>17560</v>
      </c>
    </row>
    <row r="7472" spans="15:69" x14ac:dyDescent="0.25">
      <c r="O7472" s="225" t="str">
        <f t="shared" si="1327"/>
        <v/>
      </c>
      <c r="BF7472" s="141">
        <v>32072</v>
      </c>
      <c r="BG7472" s="142" t="s">
        <v>22844</v>
      </c>
      <c r="BH7472" s="141" t="s">
        <v>180</v>
      </c>
      <c r="BI7472" s="141" t="s">
        <v>178</v>
      </c>
      <c r="BJ7472" s="141" t="s">
        <v>22845</v>
      </c>
      <c r="BK7472" s="141" t="s">
        <v>3563</v>
      </c>
      <c r="BL7472" s="141" t="s">
        <v>22846</v>
      </c>
      <c r="BM7472" s="141">
        <v>46.271430000000002</v>
      </c>
      <c r="BN7472" s="141">
        <v>-71.627449999999996</v>
      </c>
      <c r="BO7472" s="141">
        <v>1991</v>
      </c>
      <c r="BP7472" s="143" t="s">
        <v>26249</v>
      </c>
      <c r="BQ7472" s="143" t="s">
        <v>27848</v>
      </c>
    </row>
    <row r="7473" spans="15:69" x14ac:dyDescent="0.25">
      <c r="O7473" s="225" t="str">
        <f t="shared" si="1327"/>
        <v/>
      </c>
      <c r="BF7473" s="141">
        <v>32065</v>
      </c>
      <c r="BG7473" s="142" t="s">
        <v>22838</v>
      </c>
      <c r="BH7473" s="141" t="s">
        <v>478</v>
      </c>
      <c r="BI7473" s="141" t="s">
        <v>177</v>
      </c>
      <c r="BJ7473" s="141"/>
      <c r="BK7473" s="141" t="s">
        <v>22836</v>
      </c>
      <c r="BL7473" s="141" t="s">
        <v>22830</v>
      </c>
      <c r="BM7473" s="141">
        <v>46.369869999999999</v>
      </c>
      <c r="BN7473" s="141">
        <v>-71.578779999999995</v>
      </c>
      <c r="BO7473" s="141">
        <v>1982</v>
      </c>
      <c r="BP7473" s="143"/>
      <c r="BQ7473" s="143" t="s">
        <v>17560</v>
      </c>
    </row>
    <row r="7474" spans="15:69" x14ac:dyDescent="0.25">
      <c r="O7474" s="225" t="str">
        <f t="shared" si="1327"/>
        <v/>
      </c>
      <c r="BF7474" s="141">
        <v>34007</v>
      </c>
      <c r="BG7474" s="142" t="s">
        <v>10109</v>
      </c>
      <c r="BH7474" s="141" t="s">
        <v>180</v>
      </c>
      <c r="BI7474" s="141" t="s">
        <v>178</v>
      </c>
      <c r="BJ7474" s="141" t="s">
        <v>10110</v>
      </c>
      <c r="BK7474" s="141" t="s">
        <v>10111</v>
      </c>
      <c r="BL7474" s="141" t="s">
        <v>10112</v>
      </c>
      <c r="BM7474" s="141">
        <v>46.711562999999998</v>
      </c>
      <c r="BN7474" s="141">
        <v>-71.549880999999999</v>
      </c>
      <c r="BO7474" s="141">
        <v>2012</v>
      </c>
      <c r="BP7474" s="143" t="s">
        <v>10110</v>
      </c>
      <c r="BQ7474" s="143" t="s">
        <v>17560</v>
      </c>
    </row>
    <row r="7475" spans="15:69" x14ac:dyDescent="0.25">
      <c r="O7475" s="225" t="str">
        <f t="shared" si="1327"/>
        <v/>
      </c>
      <c r="BF7475" s="141">
        <v>34038</v>
      </c>
      <c r="BG7475" s="142" t="s">
        <v>10284</v>
      </c>
      <c r="BH7475" s="141" t="s">
        <v>478</v>
      </c>
      <c r="BI7475" s="141" t="s">
        <v>176</v>
      </c>
      <c r="BJ7475" s="141" t="s">
        <v>2086</v>
      </c>
      <c r="BK7475" s="141" t="s">
        <v>10285</v>
      </c>
      <c r="BL7475" s="141" t="s">
        <v>4878</v>
      </c>
      <c r="BM7475" s="141">
        <v>46.788750391771401</v>
      </c>
      <c r="BN7475" s="141">
        <v>-71.866286649264893</v>
      </c>
      <c r="BO7475" s="141">
        <v>1960</v>
      </c>
      <c r="BP7475" s="143" t="s">
        <v>24512</v>
      </c>
      <c r="BQ7475" s="143" t="s">
        <v>17560</v>
      </c>
    </row>
    <row r="7476" spans="15:69" x14ac:dyDescent="0.25">
      <c r="O7476" s="225" t="str">
        <f t="shared" si="1327"/>
        <v/>
      </c>
      <c r="BF7476" s="141">
        <v>34038</v>
      </c>
      <c r="BG7476" s="142" t="s">
        <v>10286</v>
      </c>
      <c r="BH7476" s="141" t="s">
        <v>180</v>
      </c>
      <c r="BI7476" s="141" t="s">
        <v>1269</v>
      </c>
      <c r="BJ7476" s="141" t="s">
        <v>10287</v>
      </c>
      <c r="BK7476" s="141" t="s">
        <v>3358</v>
      </c>
      <c r="BL7476" s="141" t="s">
        <v>7074</v>
      </c>
      <c r="BM7476" s="141">
        <v>46.754458999999997</v>
      </c>
      <c r="BN7476" s="141">
        <v>-71.823074000000005</v>
      </c>
      <c r="BO7476" s="141">
        <v>1990</v>
      </c>
      <c r="BP7476" s="143" t="s">
        <v>24513</v>
      </c>
      <c r="BQ7476" s="143" t="s">
        <v>17560</v>
      </c>
    </row>
    <row r="7477" spans="15:69" x14ac:dyDescent="0.25">
      <c r="O7477" s="225" t="str">
        <f t="shared" si="1327"/>
        <v/>
      </c>
      <c r="BF7477" s="141">
        <v>34038</v>
      </c>
      <c r="BG7477" s="142" t="s">
        <v>10288</v>
      </c>
      <c r="BH7477" s="141" t="s">
        <v>180</v>
      </c>
      <c r="BI7477" s="141" t="s">
        <v>178</v>
      </c>
      <c r="BJ7477" s="141" t="s">
        <v>10289</v>
      </c>
      <c r="BK7477" s="141" t="s">
        <v>1992</v>
      </c>
      <c r="BL7477" s="141" t="s">
        <v>7074</v>
      </c>
      <c r="BM7477" s="141">
        <v>46.746039896963303</v>
      </c>
      <c r="BN7477" s="141">
        <v>-71.826074185274706</v>
      </c>
      <c r="BO7477" s="141">
        <v>1990</v>
      </c>
      <c r="BP7477" s="143" t="s">
        <v>484</v>
      </c>
      <c r="BQ7477" s="143" t="s">
        <v>17560</v>
      </c>
    </row>
    <row r="7478" spans="15:69" x14ac:dyDescent="0.25">
      <c r="O7478" s="225" t="str">
        <f t="shared" si="1327"/>
        <v/>
      </c>
      <c r="BF7478" s="141">
        <v>34038</v>
      </c>
      <c r="BG7478" s="142" t="s">
        <v>10290</v>
      </c>
      <c r="BH7478" s="141" t="s">
        <v>478</v>
      </c>
      <c r="BI7478" s="141" t="s">
        <v>176</v>
      </c>
      <c r="BJ7478" s="141" t="s">
        <v>10291</v>
      </c>
      <c r="BK7478" s="141"/>
      <c r="BL7478" s="141" t="s">
        <v>4890</v>
      </c>
      <c r="BM7478" s="141">
        <v>46.813900369573403</v>
      </c>
      <c r="BN7478" s="141">
        <v>-71.914033281687594</v>
      </c>
      <c r="BO7478" s="141">
        <v>1990</v>
      </c>
      <c r="BP7478" s="143" t="s">
        <v>176</v>
      </c>
      <c r="BQ7478" s="143" t="s">
        <v>17560</v>
      </c>
    </row>
    <row r="7479" spans="15:69" x14ac:dyDescent="0.25">
      <c r="O7479" s="225" t="str">
        <f t="shared" si="1327"/>
        <v/>
      </c>
      <c r="BF7479" s="141">
        <v>34038</v>
      </c>
      <c r="BG7479" s="142" t="s">
        <v>10292</v>
      </c>
      <c r="BH7479" s="141" t="s">
        <v>478</v>
      </c>
      <c r="BI7479" s="141" t="s">
        <v>176</v>
      </c>
      <c r="BJ7479" s="141" t="s">
        <v>10293</v>
      </c>
      <c r="BK7479" s="141" t="s">
        <v>3534</v>
      </c>
      <c r="BL7479" s="141" t="s">
        <v>4893</v>
      </c>
      <c r="BM7479" s="141">
        <v>46.809764999999999</v>
      </c>
      <c r="BN7479" s="141">
        <v>-71.914421000000004</v>
      </c>
      <c r="BO7479" s="141">
        <v>1985</v>
      </c>
      <c r="BP7479" s="143" t="s">
        <v>176</v>
      </c>
      <c r="BQ7479" s="143" t="s">
        <v>17560</v>
      </c>
    </row>
    <row r="7480" spans="15:69" x14ac:dyDescent="0.25">
      <c r="O7480" s="225" t="str">
        <f t="shared" si="1327"/>
        <v/>
      </c>
      <c r="BF7480" s="141">
        <v>34038</v>
      </c>
      <c r="BG7480" s="142" t="s">
        <v>10294</v>
      </c>
      <c r="BH7480" s="141" t="s">
        <v>180</v>
      </c>
      <c r="BI7480" s="141" t="s">
        <v>1269</v>
      </c>
      <c r="BJ7480" s="141" t="s">
        <v>10295</v>
      </c>
      <c r="BK7480" s="141" t="s">
        <v>1581</v>
      </c>
      <c r="BL7480" s="141" t="s">
        <v>10296</v>
      </c>
      <c r="BM7480" s="141">
        <v>46.754157999999997</v>
      </c>
      <c r="BN7480" s="141">
        <v>-71.819671999999997</v>
      </c>
      <c r="BO7480" s="141">
        <v>1990</v>
      </c>
      <c r="BP7480" s="143" t="s">
        <v>24513</v>
      </c>
      <c r="BQ7480" s="143" t="s">
        <v>17560</v>
      </c>
    </row>
    <row r="7481" spans="15:69" x14ac:dyDescent="0.25">
      <c r="O7481" s="225" t="str">
        <f t="shared" si="1327"/>
        <v/>
      </c>
      <c r="BF7481" s="141">
        <v>34017</v>
      </c>
      <c r="BG7481" s="142" t="s">
        <v>10132</v>
      </c>
      <c r="BH7481" s="141" t="s">
        <v>180</v>
      </c>
      <c r="BI7481" s="141" t="s">
        <v>178</v>
      </c>
      <c r="BJ7481" s="141"/>
      <c r="BK7481" s="141"/>
      <c r="BL7481" s="141" t="s">
        <v>10133</v>
      </c>
      <c r="BM7481" s="141">
        <v>46.743372277459898</v>
      </c>
      <c r="BN7481" s="141">
        <v>-71.703746791811795</v>
      </c>
      <c r="BO7481" s="141">
        <v>1986</v>
      </c>
      <c r="BP7481" s="143" t="s">
        <v>24503</v>
      </c>
      <c r="BQ7481" s="143" t="s">
        <v>17560</v>
      </c>
    </row>
    <row r="7482" spans="15:69" x14ac:dyDescent="0.25">
      <c r="O7482" s="225" t="str">
        <f t="shared" si="1327"/>
        <v/>
      </c>
      <c r="BF7482" s="141">
        <v>34017</v>
      </c>
      <c r="BG7482" s="142" t="s">
        <v>6151</v>
      </c>
      <c r="BH7482" s="141" t="s">
        <v>180</v>
      </c>
      <c r="BI7482" s="141" t="s">
        <v>191</v>
      </c>
      <c r="BJ7482" s="141" t="s">
        <v>2257</v>
      </c>
      <c r="BK7482" s="141"/>
      <c r="BL7482" s="141" t="s">
        <v>6152</v>
      </c>
      <c r="BM7482" s="141">
        <v>46.754339999999999</v>
      </c>
      <c r="BN7482" s="141">
        <v>-71.699380000000005</v>
      </c>
      <c r="BO7482" s="141">
        <v>1984</v>
      </c>
      <c r="BP7482" s="143" t="s">
        <v>24476</v>
      </c>
      <c r="BQ7482" s="143" t="s">
        <v>17560</v>
      </c>
    </row>
    <row r="7483" spans="15:69" x14ac:dyDescent="0.25">
      <c r="O7483" s="225" t="str">
        <f t="shared" si="1327"/>
        <v/>
      </c>
      <c r="BF7483" s="141">
        <v>34017</v>
      </c>
      <c r="BG7483" s="142" t="s">
        <v>6153</v>
      </c>
      <c r="BH7483" s="141" t="s">
        <v>180</v>
      </c>
      <c r="BI7483" s="141" t="s">
        <v>191</v>
      </c>
      <c r="BJ7483" s="141" t="s">
        <v>6154</v>
      </c>
      <c r="BK7483" s="141"/>
      <c r="BL7483" s="141" t="s">
        <v>6155</v>
      </c>
      <c r="BM7483" s="141">
        <v>46.750329999999998</v>
      </c>
      <c r="BN7483" s="141">
        <v>-71.703909999999993</v>
      </c>
      <c r="BO7483" s="141">
        <v>1984</v>
      </c>
      <c r="BP7483" s="143" t="s">
        <v>24477</v>
      </c>
      <c r="BQ7483" s="143" t="s">
        <v>17560</v>
      </c>
    </row>
    <row r="7484" spans="15:69" x14ac:dyDescent="0.25">
      <c r="O7484" s="225" t="str">
        <f t="shared" si="1327"/>
        <v/>
      </c>
      <c r="BF7484" s="141">
        <v>34017</v>
      </c>
      <c r="BG7484" s="142" t="s">
        <v>6156</v>
      </c>
      <c r="BH7484" s="141" t="s">
        <v>180</v>
      </c>
      <c r="BI7484" s="141" t="s">
        <v>191</v>
      </c>
      <c r="BJ7484" s="141" t="s">
        <v>6157</v>
      </c>
      <c r="BK7484" s="141"/>
      <c r="BL7484" s="141" t="s">
        <v>6158</v>
      </c>
      <c r="BM7484" s="141">
        <v>46.749420000000001</v>
      </c>
      <c r="BN7484" s="141">
        <v>-71.690070000000006</v>
      </c>
      <c r="BO7484" s="141">
        <v>1988</v>
      </c>
      <c r="BP7484" s="143" t="s">
        <v>24478</v>
      </c>
      <c r="BQ7484" s="143" t="s">
        <v>17560</v>
      </c>
    </row>
    <row r="7485" spans="15:69" x14ac:dyDescent="0.25">
      <c r="O7485" s="225" t="str">
        <f t="shared" si="1327"/>
        <v/>
      </c>
      <c r="BF7485" s="141">
        <v>34038</v>
      </c>
      <c r="BG7485" s="142" t="s">
        <v>10297</v>
      </c>
      <c r="BH7485" s="141" t="s">
        <v>180</v>
      </c>
      <c r="BI7485" s="141" t="s">
        <v>1269</v>
      </c>
      <c r="BJ7485" s="141" t="s">
        <v>10298</v>
      </c>
      <c r="BK7485" s="141" t="s">
        <v>1833</v>
      </c>
      <c r="BL7485" s="141" t="s">
        <v>10299</v>
      </c>
      <c r="BM7485" s="141">
        <v>46.749634</v>
      </c>
      <c r="BN7485" s="141">
        <v>-71.826553000000004</v>
      </c>
      <c r="BO7485" s="141">
        <v>1990</v>
      </c>
      <c r="BP7485" s="143" t="s">
        <v>24514</v>
      </c>
      <c r="BQ7485" s="143" t="s">
        <v>17560</v>
      </c>
    </row>
    <row r="7486" spans="15:69" x14ac:dyDescent="0.25">
      <c r="O7486" s="225" t="str">
        <f t="shared" si="1327"/>
        <v/>
      </c>
      <c r="BF7486" s="141">
        <v>34038</v>
      </c>
      <c r="BG7486" s="142" t="s">
        <v>10300</v>
      </c>
      <c r="BH7486" s="141" t="s">
        <v>478</v>
      </c>
      <c r="BI7486" s="141" t="s">
        <v>1268</v>
      </c>
      <c r="BJ7486" s="141" t="s">
        <v>10301</v>
      </c>
      <c r="BK7486" s="141" t="s">
        <v>10302</v>
      </c>
      <c r="BL7486" s="141" t="s">
        <v>10303</v>
      </c>
      <c r="BM7486" s="141">
        <v>46.730575999999999</v>
      </c>
      <c r="BN7486" s="141">
        <v>-71.825171999999995</v>
      </c>
      <c r="BO7486" s="141">
        <v>2000</v>
      </c>
      <c r="BP7486" s="143" t="s">
        <v>24515</v>
      </c>
      <c r="BQ7486" s="143" t="s">
        <v>17560</v>
      </c>
    </row>
    <row r="7487" spans="15:69" x14ac:dyDescent="0.25">
      <c r="O7487" s="225" t="str">
        <f t="shared" si="1327"/>
        <v/>
      </c>
      <c r="BF7487" s="141">
        <v>34038</v>
      </c>
      <c r="BG7487" s="142" t="s">
        <v>10304</v>
      </c>
      <c r="BH7487" s="141" t="s">
        <v>478</v>
      </c>
      <c r="BI7487" s="141" t="s">
        <v>1268</v>
      </c>
      <c r="BJ7487" s="141" t="s">
        <v>10305</v>
      </c>
      <c r="BK7487" s="141" t="s">
        <v>10306</v>
      </c>
      <c r="BL7487" s="141" t="s">
        <v>10303</v>
      </c>
      <c r="BM7487" s="141">
        <v>46.737183000000002</v>
      </c>
      <c r="BN7487" s="141">
        <v>-71.782348999999996</v>
      </c>
      <c r="BO7487" s="141">
        <v>2000</v>
      </c>
      <c r="BP7487" s="143" t="s">
        <v>24515</v>
      </c>
      <c r="BQ7487" s="143" t="s">
        <v>17560</v>
      </c>
    </row>
    <row r="7488" spans="15:69" x14ac:dyDescent="0.25">
      <c r="O7488" s="225" t="str">
        <f t="shared" si="1327"/>
        <v/>
      </c>
      <c r="BF7488" s="141">
        <v>34038</v>
      </c>
      <c r="BG7488" s="142" t="s">
        <v>10307</v>
      </c>
      <c r="BH7488" s="141" t="s">
        <v>478</v>
      </c>
      <c r="BI7488" s="141" t="s">
        <v>1268</v>
      </c>
      <c r="BJ7488" s="141" t="s">
        <v>10308</v>
      </c>
      <c r="BK7488" s="141" t="s">
        <v>1732</v>
      </c>
      <c r="BL7488" s="141" t="s">
        <v>7074</v>
      </c>
      <c r="BM7488" s="141">
        <v>46.742629999999998</v>
      </c>
      <c r="BN7488" s="141">
        <v>-71.811263999999994</v>
      </c>
      <c r="BO7488" s="141">
        <v>2012</v>
      </c>
      <c r="BP7488" s="143" t="s">
        <v>24516</v>
      </c>
      <c r="BQ7488" s="143" t="s">
        <v>17560</v>
      </c>
    </row>
    <row r="7489" spans="15:69" x14ac:dyDescent="0.25">
      <c r="O7489" s="225" t="str">
        <f t="shared" si="1327"/>
        <v/>
      </c>
      <c r="BF7489" s="141">
        <v>34038</v>
      </c>
      <c r="BG7489" s="142" t="s">
        <v>10309</v>
      </c>
      <c r="BH7489" s="141" t="s">
        <v>180</v>
      </c>
      <c r="BI7489" s="141" t="s">
        <v>190</v>
      </c>
      <c r="BJ7489" s="141" t="s">
        <v>10310</v>
      </c>
      <c r="BK7489" s="141"/>
      <c r="BL7489" s="141" t="s">
        <v>10311</v>
      </c>
      <c r="BM7489" s="141">
        <v>46.762214</v>
      </c>
      <c r="BN7489" s="141">
        <v>-71.827485999999993</v>
      </c>
      <c r="BO7489" s="141">
        <v>2014</v>
      </c>
      <c r="BP7489" s="143" t="s">
        <v>24517</v>
      </c>
      <c r="BQ7489" s="143" t="s">
        <v>17560</v>
      </c>
    </row>
    <row r="7490" spans="15:69" x14ac:dyDescent="0.25">
      <c r="O7490" s="225" t="str">
        <f t="shared" si="1327"/>
        <v/>
      </c>
      <c r="BF7490" s="141">
        <v>34048</v>
      </c>
      <c r="BG7490" s="142" t="s">
        <v>10332</v>
      </c>
      <c r="BH7490" s="141" t="s">
        <v>478</v>
      </c>
      <c r="BI7490" s="141" t="s">
        <v>177</v>
      </c>
      <c r="BJ7490" s="141" t="s">
        <v>10333</v>
      </c>
      <c r="BK7490" s="141" t="s">
        <v>10334</v>
      </c>
      <c r="BL7490" s="141" t="s">
        <v>10329</v>
      </c>
      <c r="BM7490" s="141">
        <v>46.720500000000001</v>
      </c>
      <c r="BN7490" s="141">
        <v>-71.897400000000005</v>
      </c>
      <c r="BO7490" s="141">
        <v>1993</v>
      </c>
      <c r="BP7490" s="143" t="s">
        <v>24521</v>
      </c>
      <c r="BQ7490" s="143" t="s">
        <v>17560</v>
      </c>
    </row>
    <row r="7491" spans="15:69" x14ac:dyDescent="0.25">
      <c r="O7491" s="225" t="str">
        <f t="shared" si="1327"/>
        <v/>
      </c>
      <c r="BF7491" s="141">
        <v>34048</v>
      </c>
      <c r="BG7491" s="142" t="s">
        <v>10335</v>
      </c>
      <c r="BH7491" s="141" t="s">
        <v>478</v>
      </c>
      <c r="BI7491" s="141" t="s">
        <v>176</v>
      </c>
      <c r="BJ7491" s="141" t="s">
        <v>10336</v>
      </c>
      <c r="BK7491" s="141" t="s">
        <v>1980</v>
      </c>
      <c r="BL7491" s="141" t="s">
        <v>10337</v>
      </c>
      <c r="BM7491" s="141">
        <v>46.695799999999998</v>
      </c>
      <c r="BN7491" s="141">
        <v>-71.900400000000005</v>
      </c>
      <c r="BO7491" s="141">
        <v>1993</v>
      </c>
      <c r="BP7491" s="143" t="s">
        <v>1588</v>
      </c>
      <c r="BQ7491" s="143" t="s">
        <v>17560</v>
      </c>
    </row>
    <row r="7492" spans="15:69" x14ac:dyDescent="0.25">
      <c r="O7492" s="225" t="str">
        <f t="shared" si="1327"/>
        <v/>
      </c>
      <c r="BF7492" s="141">
        <v>34048</v>
      </c>
      <c r="BG7492" s="142" t="s">
        <v>10359</v>
      </c>
      <c r="BH7492" s="141" t="s">
        <v>478</v>
      </c>
      <c r="BI7492" s="141" t="s">
        <v>186</v>
      </c>
      <c r="BJ7492" s="141" t="s">
        <v>1562</v>
      </c>
      <c r="BK7492" s="141" t="s">
        <v>1876</v>
      </c>
      <c r="BL7492" s="141" t="s">
        <v>10360</v>
      </c>
      <c r="BM7492" s="141">
        <v>46.690907340230297</v>
      </c>
      <c r="BN7492" s="141">
        <v>-71.889964337810596</v>
      </c>
      <c r="BO7492" s="141">
        <v>1990</v>
      </c>
      <c r="BP7492" s="143" t="s">
        <v>24530</v>
      </c>
      <c r="BQ7492" s="143" t="s">
        <v>17560</v>
      </c>
    </row>
    <row r="7493" spans="15:69" x14ac:dyDescent="0.25">
      <c r="O7493" s="225" t="str">
        <f t="shared" si="1327"/>
        <v/>
      </c>
      <c r="BF7493" s="141">
        <v>34048</v>
      </c>
      <c r="BG7493" s="142" t="s">
        <v>10361</v>
      </c>
      <c r="BH7493" s="141" t="s">
        <v>478</v>
      </c>
      <c r="BI7493" s="141" t="s">
        <v>176</v>
      </c>
      <c r="BJ7493" s="141" t="s">
        <v>10362</v>
      </c>
      <c r="BK7493" s="141" t="s">
        <v>6120</v>
      </c>
      <c r="BL7493" s="141" t="s">
        <v>10360</v>
      </c>
      <c r="BM7493" s="141">
        <v>46.689399999999999</v>
      </c>
      <c r="BN7493" s="141">
        <v>-71.886600000000001</v>
      </c>
      <c r="BO7493" s="141">
        <v>1980</v>
      </c>
      <c r="BP7493" s="143" t="s">
        <v>1588</v>
      </c>
      <c r="BQ7493" s="143" t="s">
        <v>17560</v>
      </c>
    </row>
    <row r="7494" spans="15:69" x14ac:dyDescent="0.25">
      <c r="O7494" s="225" t="str">
        <f t="shared" si="1327"/>
        <v/>
      </c>
      <c r="BF7494" s="141">
        <v>34048</v>
      </c>
      <c r="BG7494" s="142" t="s">
        <v>10363</v>
      </c>
      <c r="BH7494" s="141" t="s">
        <v>478</v>
      </c>
      <c r="BI7494" s="141" t="s">
        <v>176</v>
      </c>
      <c r="BJ7494" s="141" t="s">
        <v>10364</v>
      </c>
      <c r="BK7494" s="141" t="s">
        <v>4255</v>
      </c>
      <c r="BL7494" s="141" t="s">
        <v>10365</v>
      </c>
      <c r="BM7494" s="141">
        <v>46.701928720094003</v>
      </c>
      <c r="BN7494" s="141">
        <v>-71.881760116583806</v>
      </c>
      <c r="BO7494" s="141">
        <v>2007</v>
      </c>
      <c r="BP7494" s="143" t="s">
        <v>1588</v>
      </c>
      <c r="BQ7494" s="143" t="s">
        <v>17560</v>
      </c>
    </row>
    <row r="7495" spans="15:69" x14ac:dyDescent="0.25">
      <c r="O7495" s="225" t="str">
        <f t="shared" si="1327"/>
        <v/>
      </c>
      <c r="BF7495" s="141">
        <v>34058</v>
      </c>
      <c r="BG7495" s="142" t="s">
        <v>2280</v>
      </c>
      <c r="BH7495" s="141" t="s">
        <v>180</v>
      </c>
      <c r="BI7495" s="141" t="s">
        <v>178</v>
      </c>
      <c r="BJ7495" s="141" t="s">
        <v>2281</v>
      </c>
      <c r="BK7495" s="141" t="s">
        <v>2282</v>
      </c>
      <c r="BL7495" s="141" t="s">
        <v>2279</v>
      </c>
      <c r="BM7495" s="141">
        <v>46.695527299999902</v>
      </c>
      <c r="BN7495" s="141">
        <v>-71.937250699999893</v>
      </c>
      <c r="BO7495" s="141">
        <v>1991</v>
      </c>
      <c r="BP7495" s="143" t="s">
        <v>23962</v>
      </c>
      <c r="BQ7495" s="143" t="s">
        <v>17560</v>
      </c>
    </row>
    <row r="7496" spans="15:69" x14ac:dyDescent="0.25">
      <c r="O7496" s="225" t="str">
        <f t="shared" si="1327"/>
        <v/>
      </c>
      <c r="BF7496" s="141">
        <v>34058</v>
      </c>
      <c r="BG7496" s="142" t="s">
        <v>2283</v>
      </c>
      <c r="BH7496" s="141" t="s">
        <v>180</v>
      </c>
      <c r="BI7496" s="141" t="s">
        <v>191</v>
      </c>
      <c r="BJ7496" s="141" t="s">
        <v>2284</v>
      </c>
      <c r="BK7496" s="141" t="s">
        <v>1776</v>
      </c>
      <c r="BL7496" s="141" t="s">
        <v>2285</v>
      </c>
      <c r="BM7496" s="141">
        <v>46.654029999999999</v>
      </c>
      <c r="BN7496" s="141">
        <v>-71.924059999999997</v>
      </c>
      <c r="BO7496" s="141">
        <v>1998</v>
      </c>
      <c r="BP7496" s="143" t="s">
        <v>23963</v>
      </c>
      <c r="BQ7496" s="143" t="s">
        <v>17560</v>
      </c>
    </row>
    <row r="7497" spans="15:69" x14ac:dyDescent="0.25">
      <c r="O7497" s="225" t="str">
        <f t="shared" si="1327"/>
        <v/>
      </c>
      <c r="BF7497" s="141">
        <v>34058</v>
      </c>
      <c r="BG7497" s="142" t="s">
        <v>2304</v>
      </c>
      <c r="BH7497" s="141" t="s">
        <v>180</v>
      </c>
      <c r="BI7497" s="141" t="s">
        <v>190</v>
      </c>
      <c r="BJ7497" s="141"/>
      <c r="BK7497" s="141" t="s">
        <v>1934</v>
      </c>
      <c r="BL7497" s="141" t="s">
        <v>2305</v>
      </c>
      <c r="BM7497" s="141">
        <v>46.6705854</v>
      </c>
      <c r="BN7497" s="141">
        <v>-71.948423499999905</v>
      </c>
      <c r="BO7497" s="141">
        <v>1998</v>
      </c>
      <c r="BP7497" s="143" t="s">
        <v>23967</v>
      </c>
      <c r="BQ7497" s="143" t="s">
        <v>17560</v>
      </c>
    </row>
    <row r="7498" spans="15:69" x14ac:dyDescent="0.25">
      <c r="O7498" s="225" t="str">
        <f t="shared" si="1327"/>
        <v/>
      </c>
      <c r="BF7498" s="141">
        <v>34085</v>
      </c>
      <c r="BG7498" s="142" t="s">
        <v>2306</v>
      </c>
      <c r="BH7498" s="141" t="s">
        <v>180</v>
      </c>
      <c r="BI7498" s="141" t="s">
        <v>178</v>
      </c>
      <c r="BJ7498" s="141"/>
      <c r="BK7498" s="141" t="s">
        <v>2307</v>
      </c>
      <c r="BL7498" s="141" t="s">
        <v>2308</v>
      </c>
      <c r="BM7498" s="141">
        <v>46.7049539</v>
      </c>
      <c r="BN7498" s="141">
        <v>-72.159437999999994</v>
      </c>
      <c r="BO7498" s="141">
        <v>2012</v>
      </c>
      <c r="BP7498" s="143" t="s">
        <v>23968</v>
      </c>
      <c r="BQ7498" s="143" t="s">
        <v>17560</v>
      </c>
    </row>
    <row r="7499" spans="15:69" x14ac:dyDescent="0.25">
      <c r="O7499" s="225" t="str">
        <f t="shared" si="1327"/>
        <v/>
      </c>
      <c r="BF7499" s="141">
        <v>34128</v>
      </c>
      <c r="BG7499" s="142" t="s">
        <v>10252</v>
      </c>
      <c r="BH7499" s="141" t="s">
        <v>180</v>
      </c>
      <c r="BI7499" s="141" t="s">
        <v>191</v>
      </c>
      <c r="BJ7499" s="141" t="s">
        <v>10253</v>
      </c>
      <c r="BK7499" s="141"/>
      <c r="BL7499" s="141" t="s">
        <v>10254</v>
      </c>
      <c r="BM7499" s="141">
        <v>46.533059999999999</v>
      </c>
      <c r="BN7499" s="141">
        <v>-71.500529999999998</v>
      </c>
      <c r="BO7499" s="141">
        <v>2009</v>
      </c>
      <c r="BP7499" s="143" t="s">
        <v>24504</v>
      </c>
      <c r="BQ7499" s="143" t="s">
        <v>17560</v>
      </c>
    </row>
    <row r="7500" spans="15:69" x14ac:dyDescent="0.25">
      <c r="O7500" s="225" t="str">
        <f t="shared" si="1327"/>
        <v/>
      </c>
      <c r="BF7500" s="141">
        <v>34128</v>
      </c>
      <c r="BG7500" s="142" t="s">
        <v>10255</v>
      </c>
      <c r="BH7500" s="141" t="s">
        <v>180</v>
      </c>
      <c r="BI7500" s="141" t="s">
        <v>1269</v>
      </c>
      <c r="BJ7500" s="141" t="s">
        <v>10256</v>
      </c>
      <c r="BK7500" s="141"/>
      <c r="BL7500" s="141" t="s">
        <v>10232</v>
      </c>
      <c r="BM7500" s="141">
        <v>46.534039999999997</v>
      </c>
      <c r="BN7500" s="141">
        <v>-71.502960000000002</v>
      </c>
      <c r="BO7500" s="141">
        <v>1998</v>
      </c>
      <c r="BP7500" s="143" t="s">
        <v>24506</v>
      </c>
      <c r="BQ7500" s="143" t="s">
        <v>17560</v>
      </c>
    </row>
    <row r="7501" spans="15:69" x14ac:dyDescent="0.25">
      <c r="O7501" s="225" t="str">
        <f t="shared" si="1327"/>
        <v/>
      </c>
      <c r="BF7501" s="141">
        <v>34128</v>
      </c>
      <c r="BG7501" s="142" t="s">
        <v>10257</v>
      </c>
      <c r="BH7501" s="141" t="s">
        <v>478</v>
      </c>
      <c r="BI7501" s="141" t="s">
        <v>176</v>
      </c>
      <c r="BJ7501" s="141" t="s">
        <v>10258</v>
      </c>
      <c r="BK7501" s="141" t="s">
        <v>4184</v>
      </c>
      <c r="BL7501" s="141" t="s">
        <v>4485</v>
      </c>
      <c r="BM7501" s="141">
        <v>46.520229999999998</v>
      </c>
      <c r="BN7501" s="141">
        <v>-71.483459999999994</v>
      </c>
      <c r="BO7501" s="141">
        <v>2004</v>
      </c>
      <c r="BP7501" s="143"/>
      <c r="BQ7501" s="143" t="s">
        <v>17560</v>
      </c>
    </row>
    <row r="7502" spans="15:69" x14ac:dyDescent="0.25">
      <c r="O7502" s="225" t="str">
        <f t="shared" ref="O7502:O7565" si="1328">IF(OR(B7502="",C7502="",G7502="",H7502="",I7502="",AND(J7502="",BW7502=FALSE),AND(K7502="",BX7502=FALSE),AND(L7502="",BY7502=FALSE),AND(M7502="",BZ7502=FALSE)),"",(IF(AND(100&gt;=CG7502,CG7502&gt;80),"A",IF(AND(80&gt;=CG7502,CG7502&gt;60),"B",IF(AND(60&gt;=CG7502,CG7502&gt;40),"C",IF(AND(40&gt;=CG7502,CG7502&gt;20),"D","E"))))))</f>
        <v/>
      </c>
      <c r="BF7502" s="141">
        <v>34128</v>
      </c>
      <c r="BG7502" s="142" t="s">
        <v>10259</v>
      </c>
      <c r="BH7502" s="141" t="s">
        <v>478</v>
      </c>
      <c r="BI7502" s="141" t="s">
        <v>176</v>
      </c>
      <c r="BJ7502" s="141" t="s">
        <v>10260</v>
      </c>
      <c r="BK7502" s="141" t="s">
        <v>10261</v>
      </c>
      <c r="BL7502" s="141" t="s">
        <v>10262</v>
      </c>
      <c r="BM7502" s="141">
        <v>46.511879999999998</v>
      </c>
      <c r="BN7502" s="141">
        <v>-71.489999999999995</v>
      </c>
      <c r="BO7502" s="141">
        <v>1998</v>
      </c>
      <c r="BP7502" s="143"/>
      <c r="BQ7502" s="143" t="s">
        <v>17560</v>
      </c>
    </row>
    <row r="7503" spans="15:69" x14ac:dyDescent="0.25">
      <c r="O7503" s="225" t="str">
        <f t="shared" si="1328"/>
        <v/>
      </c>
      <c r="BF7503" s="141">
        <v>34128</v>
      </c>
      <c r="BG7503" s="142" t="s">
        <v>10263</v>
      </c>
      <c r="BH7503" s="141" t="s">
        <v>478</v>
      </c>
      <c r="BI7503" s="141" t="s">
        <v>176</v>
      </c>
      <c r="BJ7503" s="141" t="s">
        <v>10264</v>
      </c>
      <c r="BK7503" s="141" t="s">
        <v>10265</v>
      </c>
      <c r="BL7503" s="141" t="s">
        <v>10266</v>
      </c>
      <c r="BM7503" s="141">
        <v>46.512749999999997</v>
      </c>
      <c r="BN7503" s="141">
        <v>-71.491640000000004</v>
      </c>
      <c r="BO7503" s="141">
        <v>2003</v>
      </c>
      <c r="BP7503" s="143"/>
      <c r="BQ7503" s="143" t="s">
        <v>17560</v>
      </c>
    </row>
    <row r="7504" spans="15:69" x14ac:dyDescent="0.25">
      <c r="O7504" s="225" t="str">
        <f t="shared" si="1328"/>
        <v/>
      </c>
      <c r="BF7504" s="141">
        <v>34128</v>
      </c>
      <c r="BG7504" s="142" t="s">
        <v>10267</v>
      </c>
      <c r="BH7504" s="141" t="s">
        <v>478</v>
      </c>
      <c r="BI7504" s="141" t="s">
        <v>186</v>
      </c>
      <c r="BJ7504" s="141" t="s">
        <v>10268</v>
      </c>
      <c r="BK7504" s="141" t="s">
        <v>10269</v>
      </c>
      <c r="BL7504" s="141" t="s">
        <v>10270</v>
      </c>
      <c r="BM7504" s="141">
        <v>46.885628099999998</v>
      </c>
      <c r="BN7504" s="141">
        <v>-71.831307799999905</v>
      </c>
      <c r="BO7504" s="141">
        <v>2009</v>
      </c>
      <c r="BP7504" s="143"/>
      <c r="BQ7504" s="143" t="s">
        <v>17560</v>
      </c>
    </row>
    <row r="7505" spans="15:69" x14ac:dyDescent="0.25">
      <c r="O7505" s="225" t="str">
        <f t="shared" si="1328"/>
        <v/>
      </c>
      <c r="BF7505" s="141">
        <v>35035</v>
      </c>
      <c r="BG7505" s="142" t="s">
        <v>23704</v>
      </c>
      <c r="BH7505" s="141" t="s">
        <v>180</v>
      </c>
      <c r="BI7505" s="141" t="s">
        <v>191</v>
      </c>
      <c r="BJ7505" s="141"/>
      <c r="BK7505" s="141" t="s">
        <v>1708</v>
      </c>
      <c r="BL7505" s="141" t="s">
        <v>23705</v>
      </c>
      <c r="BM7505" s="141">
        <v>46.6709131</v>
      </c>
      <c r="BN7505" s="141">
        <v>-72.624037999999999</v>
      </c>
      <c r="BO7505" s="141">
        <v>1991</v>
      </c>
      <c r="BP7505" s="143"/>
      <c r="BQ7505" s="143" t="s">
        <v>17560</v>
      </c>
    </row>
    <row r="7506" spans="15:69" x14ac:dyDescent="0.25">
      <c r="O7506" s="225" t="str">
        <f t="shared" si="1328"/>
        <v/>
      </c>
      <c r="BF7506" s="141">
        <v>35035</v>
      </c>
      <c r="BG7506" s="142" t="s">
        <v>23706</v>
      </c>
      <c r="BH7506" s="141" t="s">
        <v>478</v>
      </c>
      <c r="BI7506" s="141" t="s">
        <v>186</v>
      </c>
      <c r="BJ7506" s="141"/>
      <c r="BK7506" s="141" t="s">
        <v>2160</v>
      </c>
      <c r="BL7506" s="141" t="s">
        <v>10558</v>
      </c>
      <c r="BM7506" s="141">
        <v>46.712357900000001</v>
      </c>
      <c r="BN7506" s="141">
        <v>-72.669471299999998</v>
      </c>
      <c r="BO7506" s="141">
        <v>1997</v>
      </c>
      <c r="BP7506" s="143"/>
      <c r="BQ7506" s="143" t="s">
        <v>17560</v>
      </c>
    </row>
    <row r="7507" spans="15:69" x14ac:dyDescent="0.25">
      <c r="O7507" s="225" t="str">
        <f t="shared" si="1328"/>
        <v/>
      </c>
      <c r="BF7507" s="141">
        <v>35035</v>
      </c>
      <c r="BG7507" s="142" t="s">
        <v>23707</v>
      </c>
      <c r="BH7507" s="141" t="s">
        <v>478</v>
      </c>
      <c r="BI7507" s="141" t="s">
        <v>186</v>
      </c>
      <c r="BJ7507" s="141"/>
      <c r="BK7507" s="141" t="s">
        <v>2160</v>
      </c>
      <c r="BL7507" s="141" t="s">
        <v>23708</v>
      </c>
      <c r="BM7507" s="141">
        <v>46.7294299</v>
      </c>
      <c r="BN7507" s="141">
        <v>-72.564599999999999</v>
      </c>
      <c r="BO7507" s="141">
        <v>2004</v>
      </c>
      <c r="BP7507" s="143" t="s">
        <v>26362</v>
      </c>
      <c r="BQ7507" s="143" t="s">
        <v>17560</v>
      </c>
    </row>
    <row r="7508" spans="15:69" x14ac:dyDescent="0.25">
      <c r="O7508" s="225" t="str">
        <f t="shared" si="1328"/>
        <v/>
      </c>
      <c r="BF7508" s="141">
        <v>35045</v>
      </c>
      <c r="BG7508" s="142" t="s">
        <v>10779</v>
      </c>
      <c r="BH7508" s="141" t="s">
        <v>478</v>
      </c>
      <c r="BI7508" s="141" t="s">
        <v>176</v>
      </c>
      <c r="BJ7508" s="141" t="s">
        <v>10780</v>
      </c>
      <c r="BK7508" s="141" t="s">
        <v>10781</v>
      </c>
      <c r="BL7508" s="141" t="s">
        <v>10782</v>
      </c>
      <c r="BM7508" s="141">
        <v>46.826599999999999</v>
      </c>
      <c r="BN7508" s="141">
        <v>-72.763140000000007</v>
      </c>
      <c r="BO7508" s="141">
        <v>2010</v>
      </c>
      <c r="BP7508" s="143" t="s">
        <v>24598</v>
      </c>
      <c r="BQ7508" s="143" t="s">
        <v>17560</v>
      </c>
    </row>
    <row r="7509" spans="15:69" x14ac:dyDescent="0.25">
      <c r="O7509" s="225" t="str">
        <f t="shared" si="1328"/>
        <v/>
      </c>
      <c r="BF7509" s="141">
        <v>35045</v>
      </c>
      <c r="BG7509" s="142" t="s">
        <v>10783</v>
      </c>
      <c r="BH7509" s="141" t="s">
        <v>478</v>
      </c>
      <c r="BI7509" s="141" t="s">
        <v>176</v>
      </c>
      <c r="BJ7509" s="141" t="s">
        <v>10784</v>
      </c>
      <c r="BK7509" s="141" t="s">
        <v>5051</v>
      </c>
      <c r="BL7509" s="141" t="s">
        <v>2063</v>
      </c>
      <c r="BM7509" s="141">
        <v>46.824269999999999</v>
      </c>
      <c r="BN7509" s="141">
        <v>-72.766800000000003</v>
      </c>
      <c r="BO7509" s="141">
        <v>1975</v>
      </c>
      <c r="BP7509" s="143" t="s">
        <v>24598</v>
      </c>
      <c r="BQ7509" s="143" t="s">
        <v>17560</v>
      </c>
    </row>
    <row r="7510" spans="15:69" x14ac:dyDescent="0.25">
      <c r="O7510" s="225" t="str">
        <f t="shared" si="1328"/>
        <v/>
      </c>
      <c r="BF7510" s="141">
        <v>35045</v>
      </c>
      <c r="BG7510" s="142" t="s">
        <v>10785</v>
      </c>
      <c r="BH7510" s="141" t="s">
        <v>180</v>
      </c>
      <c r="BI7510" s="141" t="s">
        <v>178</v>
      </c>
      <c r="BJ7510" s="141" t="s">
        <v>10786</v>
      </c>
      <c r="BK7510" s="141" t="s">
        <v>10493</v>
      </c>
      <c r="BL7510" s="141" t="s">
        <v>10787</v>
      </c>
      <c r="BM7510" s="141">
        <v>46.786819999999999</v>
      </c>
      <c r="BN7510" s="141">
        <v>-72.783649999999994</v>
      </c>
      <c r="BO7510" s="141">
        <v>2011</v>
      </c>
      <c r="BP7510" s="143" t="s">
        <v>24599</v>
      </c>
      <c r="BQ7510" s="143" t="s">
        <v>17560</v>
      </c>
    </row>
    <row r="7511" spans="15:69" x14ac:dyDescent="0.25">
      <c r="O7511" s="225" t="str">
        <f t="shared" si="1328"/>
        <v/>
      </c>
      <c r="BF7511" s="141">
        <v>35050</v>
      </c>
      <c r="BG7511" s="142" t="s">
        <v>10790</v>
      </c>
      <c r="BH7511" s="141" t="s">
        <v>478</v>
      </c>
      <c r="BI7511" s="141" t="s">
        <v>177</v>
      </c>
      <c r="BJ7511" s="141"/>
      <c r="BK7511" s="141" t="s">
        <v>5326</v>
      </c>
      <c r="BL7511" s="141" t="s">
        <v>1229</v>
      </c>
      <c r="BM7511" s="141">
        <v>46.823467578778398</v>
      </c>
      <c r="BN7511" s="141">
        <v>-72.5015931419277</v>
      </c>
      <c r="BO7511" s="141">
        <v>2009</v>
      </c>
      <c r="BP7511" s="143" t="s">
        <v>24600</v>
      </c>
      <c r="BQ7511" s="143" t="s">
        <v>17560</v>
      </c>
    </row>
    <row r="7512" spans="15:69" x14ac:dyDescent="0.25">
      <c r="O7512" s="225" t="str">
        <f t="shared" si="1328"/>
        <v/>
      </c>
      <c r="BF7512" s="141">
        <v>35050</v>
      </c>
      <c r="BG7512" s="142" t="s">
        <v>10791</v>
      </c>
      <c r="BH7512" s="141" t="s">
        <v>478</v>
      </c>
      <c r="BI7512" s="141" t="s">
        <v>176</v>
      </c>
      <c r="BJ7512" s="141"/>
      <c r="BK7512" s="141" t="s">
        <v>10792</v>
      </c>
      <c r="BL7512" s="141" t="s">
        <v>1229</v>
      </c>
      <c r="BM7512" s="141">
        <v>46.833666603252396</v>
      </c>
      <c r="BN7512" s="141">
        <v>-72.485018105502405</v>
      </c>
      <c r="BO7512" s="141">
        <v>1991</v>
      </c>
      <c r="BP7512" s="143" t="s">
        <v>24601</v>
      </c>
      <c r="BQ7512" s="143" t="s">
        <v>17560</v>
      </c>
    </row>
    <row r="7513" spans="15:69" x14ac:dyDescent="0.25">
      <c r="O7513" s="225" t="str">
        <f t="shared" si="1328"/>
        <v/>
      </c>
      <c r="BF7513" s="141">
        <v>35050</v>
      </c>
      <c r="BG7513" s="142" t="s">
        <v>10793</v>
      </c>
      <c r="BH7513" s="141" t="s">
        <v>478</v>
      </c>
      <c r="BI7513" s="141" t="s">
        <v>176</v>
      </c>
      <c r="BJ7513" s="141" t="s">
        <v>10794</v>
      </c>
      <c r="BK7513" s="141" t="s">
        <v>10792</v>
      </c>
      <c r="BL7513" s="141" t="s">
        <v>1229</v>
      </c>
      <c r="BM7513" s="141">
        <v>46.833666603252396</v>
      </c>
      <c r="BN7513" s="141">
        <v>-72.485018105502405</v>
      </c>
      <c r="BO7513" s="141">
        <v>2009</v>
      </c>
      <c r="BP7513" s="143"/>
      <c r="BQ7513" s="143" t="s">
        <v>17560</v>
      </c>
    </row>
    <row r="7514" spans="15:69" x14ac:dyDescent="0.25">
      <c r="O7514" s="225" t="str">
        <f t="shared" si="1328"/>
        <v/>
      </c>
      <c r="BF7514" s="141">
        <v>36033</v>
      </c>
      <c r="BG7514" s="142" t="s">
        <v>23727</v>
      </c>
      <c r="BH7514" s="141" t="s">
        <v>478</v>
      </c>
      <c r="BI7514" s="141" t="s">
        <v>176</v>
      </c>
      <c r="BJ7514" s="141" t="s">
        <v>12898</v>
      </c>
      <c r="BK7514" s="141" t="s">
        <v>23728</v>
      </c>
      <c r="BL7514" s="141" t="s">
        <v>23729</v>
      </c>
      <c r="BM7514" s="141">
        <v>46.692802800000003</v>
      </c>
      <c r="BN7514" s="141">
        <v>-72.739090298999997</v>
      </c>
      <c r="BO7514" s="141">
        <v>1980</v>
      </c>
      <c r="BP7514" s="143"/>
      <c r="BQ7514" s="143" t="s">
        <v>17560</v>
      </c>
    </row>
    <row r="7515" spans="15:69" x14ac:dyDescent="0.25">
      <c r="O7515" s="225" t="str">
        <f t="shared" si="1328"/>
        <v/>
      </c>
      <c r="BF7515" s="141">
        <v>36033</v>
      </c>
      <c r="BG7515" s="142" t="s">
        <v>23730</v>
      </c>
      <c r="BH7515" s="141" t="s">
        <v>478</v>
      </c>
      <c r="BI7515" s="141" t="s">
        <v>186</v>
      </c>
      <c r="BJ7515" s="141"/>
      <c r="BK7515" s="141" t="s">
        <v>10164</v>
      </c>
      <c r="BL7515" s="141" t="s">
        <v>13669</v>
      </c>
      <c r="BM7515" s="141">
        <v>46.601077099999998</v>
      </c>
      <c r="BN7515" s="141">
        <v>-72.812624999999997</v>
      </c>
      <c r="BO7515" s="141">
        <v>1980</v>
      </c>
      <c r="BP7515" s="143"/>
      <c r="BQ7515" s="143" t="s">
        <v>17560</v>
      </c>
    </row>
    <row r="7516" spans="15:69" x14ac:dyDescent="0.25">
      <c r="O7516" s="225" t="str">
        <f t="shared" si="1328"/>
        <v/>
      </c>
      <c r="BF7516" s="141">
        <v>36033</v>
      </c>
      <c r="BG7516" s="142" t="s">
        <v>23731</v>
      </c>
      <c r="BH7516" s="141" t="s">
        <v>478</v>
      </c>
      <c r="BI7516" s="141" t="s">
        <v>186</v>
      </c>
      <c r="BJ7516" s="141"/>
      <c r="BK7516" s="141" t="s">
        <v>14239</v>
      </c>
      <c r="BL7516" s="141" t="s">
        <v>23732</v>
      </c>
      <c r="BM7516" s="141">
        <v>46.579248300000003</v>
      </c>
      <c r="BN7516" s="141">
        <v>-72.771660999999995</v>
      </c>
      <c r="BO7516" s="141">
        <v>1980</v>
      </c>
      <c r="BP7516" s="143"/>
      <c r="BQ7516" s="143" t="s">
        <v>17560</v>
      </c>
    </row>
    <row r="7517" spans="15:69" x14ac:dyDescent="0.25">
      <c r="O7517" s="225" t="str">
        <f t="shared" si="1328"/>
        <v/>
      </c>
      <c r="BF7517" s="141">
        <v>36033</v>
      </c>
      <c r="BG7517" s="142" t="s">
        <v>23733</v>
      </c>
      <c r="BH7517" s="141" t="s">
        <v>180</v>
      </c>
      <c r="BI7517" s="141" t="s">
        <v>178</v>
      </c>
      <c r="BJ7517" s="141"/>
      <c r="BK7517" s="141" t="s">
        <v>23734</v>
      </c>
      <c r="BL7517" s="141" t="s">
        <v>23735</v>
      </c>
      <c r="BM7517" s="141">
        <v>46.543410399999999</v>
      </c>
      <c r="BN7517" s="141">
        <v>-72.753892500000006</v>
      </c>
      <c r="BO7517" s="141">
        <v>1986</v>
      </c>
      <c r="BP7517" s="143"/>
      <c r="BQ7517" s="143" t="s">
        <v>17560</v>
      </c>
    </row>
    <row r="7518" spans="15:69" x14ac:dyDescent="0.25">
      <c r="O7518" s="225" t="str">
        <f t="shared" si="1328"/>
        <v/>
      </c>
      <c r="BF7518" s="141">
        <v>34128</v>
      </c>
      <c r="BG7518" s="142" t="s">
        <v>10271</v>
      </c>
      <c r="BH7518" s="141" t="s">
        <v>478</v>
      </c>
      <c r="BI7518" s="141" t="s">
        <v>177</v>
      </c>
      <c r="BJ7518" s="141" t="s">
        <v>5843</v>
      </c>
      <c r="BK7518" s="141" t="s">
        <v>10269</v>
      </c>
      <c r="BL7518" s="141" t="s">
        <v>10270</v>
      </c>
      <c r="BM7518" s="141">
        <v>46.885628099999998</v>
      </c>
      <c r="BN7518" s="141">
        <v>-71.831307799999905</v>
      </c>
      <c r="BO7518" s="141">
        <v>1965</v>
      </c>
      <c r="BP7518" s="143" t="s">
        <v>12672</v>
      </c>
      <c r="BQ7518" s="143" t="s">
        <v>17560</v>
      </c>
    </row>
    <row r="7519" spans="15:69" x14ac:dyDescent="0.25">
      <c r="O7519" s="225" t="str">
        <f t="shared" si="1328"/>
        <v/>
      </c>
      <c r="BF7519" s="141">
        <v>34128</v>
      </c>
      <c r="BG7519" s="142" t="s">
        <v>10272</v>
      </c>
      <c r="BH7519" s="141" t="s">
        <v>478</v>
      </c>
      <c r="BI7519" s="141" t="s">
        <v>177</v>
      </c>
      <c r="BJ7519" s="141" t="s">
        <v>10273</v>
      </c>
      <c r="BK7519" s="141" t="s">
        <v>10269</v>
      </c>
      <c r="BL7519" s="141" t="s">
        <v>10270</v>
      </c>
      <c r="BM7519" s="141">
        <v>46.885628099999998</v>
      </c>
      <c r="BN7519" s="141">
        <v>-71.831307799999905</v>
      </c>
      <c r="BO7519" s="141">
        <v>2010</v>
      </c>
      <c r="BP7519" s="143" t="s">
        <v>12672</v>
      </c>
      <c r="BQ7519" s="143" t="s">
        <v>17560</v>
      </c>
    </row>
    <row r="7520" spans="15:69" x14ac:dyDescent="0.25">
      <c r="O7520" s="225" t="str">
        <f t="shared" si="1328"/>
        <v/>
      </c>
      <c r="BF7520" s="141">
        <v>35010</v>
      </c>
      <c r="BG7520" s="142" t="s">
        <v>10501</v>
      </c>
      <c r="BH7520" s="141" t="s">
        <v>478</v>
      </c>
      <c r="BI7520" s="141" t="s">
        <v>177</v>
      </c>
      <c r="BJ7520" s="141" t="s">
        <v>10502</v>
      </c>
      <c r="BK7520" s="141" t="s">
        <v>7101</v>
      </c>
      <c r="BL7520" s="141" t="s">
        <v>10494</v>
      </c>
      <c r="BM7520" s="141">
        <v>46.860219999999998</v>
      </c>
      <c r="BN7520" s="141">
        <v>-72.404120000000006</v>
      </c>
      <c r="BO7520" s="141">
        <v>2007</v>
      </c>
      <c r="BP7520" s="143" t="s">
        <v>485</v>
      </c>
      <c r="BQ7520" s="143" t="s">
        <v>17560</v>
      </c>
    </row>
    <row r="7521" spans="15:69" x14ac:dyDescent="0.25">
      <c r="O7521" s="225" t="str">
        <f t="shared" si="1328"/>
        <v/>
      </c>
      <c r="BF7521" s="141">
        <v>35010</v>
      </c>
      <c r="BG7521" s="142" t="s">
        <v>27015</v>
      </c>
      <c r="BH7521" s="141" t="s">
        <v>180</v>
      </c>
      <c r="BI7521" s="141" t="s">
        <v>190</v>
      </c>
      <c r="BJ7521" s="141" t="s">
        <v>27270</v>
      </c>
      <c r="BK7521" s="141" t="s">
        <v>463</v>
      </c>
      <c r="BL7521" s="141" t="s">
        <v>3065</v>
      </c>
      <c r="BM7521" s="141">
        <v>46.854869999999998</v>
      </c>
      <c r="BN7521" s="141">
        <v>-72.386589999999998</v>
      </c>
      <c r="BO7521" s="141">
        <v>2012</v>
      </c>
      <c r="BP7521" s="143"/>
      <c r="BQ7521" s="143" t="s">
        <v>17560</v>
      </c>
    </row>
    <row r="7522" spans="15:69" x14ac:dyDescent="0.25">
      <c r="O7522" s="225" t="str">
        <f t="shared" si="1328"/>
        <v/>
      </c>
      <c r="BF7522" s="141">
        <v>35020</v>
      </c>
      <c r="BG7522" s="142" t="s">
        <v>2204</v>
      </c>
      <c r="BH7522" s="141" t="s">
        <v>478</v>
      </c>
      <c r="BI7522" s="141" t="s">
        <v>176</v>
      </c>
      <c r="BJ7522" s="141" t="s">
        <v>2205</v>
      </c>
      <c r="BK7522" s="141" t="s">
        <v>2160</v>
      </c>
      <c r="BL7522" s="141" t="s">
        <v>2161</v>
      </c>
      <c r="BM7522" s="141">
        <v>46.762470999999998</v>
      </c>
      <c r="BN7522" s="141">
        <v>-72.589010999999999</v>
      </c>
      <c r="BO7522" s="141">
        <v>1972</v>
      </c>
      <c r="BP7522" s="143" t="s">
        <v>23949</v>
      </c>
      <c r="BQ7522" s="143" t="s">
        <v>17560</v>
      </c>
    </row>
    <row r="7523" spans="15:69" x14ac:dyDescent="0.25">
      <c r="O7523" s="225" t="str">
        <f t="shared" si="1328"/>
        <v/>
      </c>
      <c r="BF7523" s="141">
        <v>35020</v>
      </c>
      <c r="BG7523" s="142" t="s">
        <v>2206</v>
      </c>
      <c r="BH7523" s="141" t="s">
        <v>478</v>
      </c>
      <c r="BI7523" s="141" t="s">
        <v>176</v>
      </c>
      <c r="BJ7523" s="141" t="s">
        <v>2207</v>
      </c>
      <c r="BK7523" s="141" t="s">
        <v>2208</v>
      </c>
      <c r="BL7523" s="141" t="s">
        <v>2209</v>
      </c>
      <c r="BM7523" s="141">
        <v>46.748902670065803</v>
      </c>
      <c r="BN7523" s="141">
        <v>-72.627137216619403</v>
      </c>
      <c r="BO7523" s="141">
        <v>1955</v>
      </c>
      <c r="BP7523" s="143" t="s">
        <v>23950</v>
      </c>
      <c r="BQ7523" s="143" t="s">
        <v>17560</v>
      </c>
    </row>
    <row r="7524" spans="15:69" x14ac:dyDescent="0.25">
      <c r="O7524" s="225" t="str">
        <f t="shared" si="1328"/>
        <v/>
      </c>
      <c r="BF7524" s="141">
        <v>35020</v>
      </c>
      <c r="BG7524" s="142" t="s">
        <v>26434</v>
      </c>
      <c r="BH7524" s="141" t="s">
        <v>478</v>
      </c>
      <c r="BI7524" s="141" t="s">
        <v>1268</v>
      </c>
      <c r="BJ7524" s="141" t="s">
        <v>26637</v>
      </c>
      <c r="BK7524" s="141" t="s">
        <v>2160</v>
      </c>
      <c r="BL7524" s="141" t="s">
        <v>10266</v>
      </c>
      <c r="BM7524" s="141">
        <v>46.720914999999998</v>
      </c>
      <c r="BN7524" s="141">
        <v>-72.558098999999999</v>
      </c>
      <c r="BO7524" s="141">
        <v>1992</v>
      </c>
      <c r="BP7524" s="143" t="s">
        <v>26772</v>
      </c>
      <c r="BQ7524" s="143" t="s">
        <v>17560</v>
      </c>
    </row>
    <row r="7525" spans="15:69" x14ac:dyDescent="0.25">
      <c r="O7525" s="225" t="str">
        <f t="shared" si="1328"/>
        <v/>
      </c>
      <c r="BF7525" s="141">
        <v>35035</v>
      </c>
      <c r="BG7525" s="142" t="s">
        <v>23700</v>
      </c>
      <c r="BH7525" s="141" t="s">
        <v>180</v>
      </c>
      <c r="BI7525" s="141" t="s">
        <v>191</v>
      </c>
      <c r="BJ7525" s="141"/>
      <c r="BK7525" s="141" t="s">
        <v>23701</v>
      </c>
      <c r="BL7525" s="141" t="s">
        <v>23702</v>
      </c>
      <c r="BM7525" s="141">
        <v>46.677965</v>
      </c>
      <c r="BN7525" s="141">
        <v>-72.614770500000006</v>
      </c>
      <c r="BO7525" s="141">
        <v>1960</v>
      </c>
      <c r="BP7525" s="143"/>
      <c r="BQ7525" s="143" t="s">
        <v>17560</v>
      </c>
    </row>
    <row r="7526" spans="15:69" x14ac:dyDescent="0.25">
      <c r="O7526" s="225" t="str">
        <f t="shared" si="1328"/>
        <v/>
      </c>
      <c r="BF7526" s="141">
        <v>35035</v>
      </c>
      <c r="BG7526" s="142" t="s">
        <v>23703</v>
      </c>
      <c r="BH7526" s="141" t="s">
        <v>180</v>
      </c>
      <c r="BI7526" s="141" t="s">
        <v>191</v>
      </c>
      <c r="BJ7526" s="141"/>
      <c r="BK7526" s="141" t="s">
        <v>2814</v>
      </c>
      <c r="BL7526" s="141" t="s">
        <v>18825</v>
      </c>
      <c r="BM7526" s="141">
        <v>46.697922599999998</v>
      </c>
      <c r="BN7526" s="141">
        <v>-72.648280499999998</v>
      </c>
      <c r="BO7526" s="141">
        <v>1975</v>
      </c>
      <c r="BP7526" s="143"/>
      <c r="BQ7526" s="143" t="s">
        <v>17560</v>
      </c>
    </row>
    <row r="7527" spans="15:69" x14ac:dyDescent="0.25">
      <c r="O7527" s="225" t="str">
        <f t="shared" si="1328"/>
        <v/>
      </c>
      <c r="BF7527" s="141">
        <v>36033</v>
      </c>
      <c r="BG7527" s="142" t="s">
        <v>23736</v>
      </c>
      <c r="BH7527" s="141" t="s">
        <v>180</v>
      </c>
      <c r="BI7527" s="141" t="s">
        <v>191</v>
      </c>
      <c r="BJ7527" s="141"/>
      <c r="BK7527" s="141" t="s">
        <v>4848</v>
      </c>
      <c r="BL7527" s="141" t="s">
        <v>23737</v>
      </c>
      <c r="BM7527" s="141">
        <v>46.575087500000002</v>
      </c>
      <c r="BN7527" s="141">
        <v>-72.775014499999997</v>
      </c>
      <c r="BO7527" s="141">
        <v>1995</v>
      </c>
      <c r="BP7527" s="143"/>
      <c r="BQ7527" s="143" t="s">
        <v>17560</v>
      </c>
    </row>
    <row r="7528" spans="15:69" x14ac:dyDescent="0.25">
      <c r="O7528" s="225" t="str">
        <f t="shared" si="1328"/>
        <v/>
      </c>
      <c r="BF7528" s="141">
        <v>36033</v>
      </c>
      <c r="BG7528" s="142" t="s">
        <v>23738</v>
      </c>
      <c r="BH7528" s="141" t="s">
        <v>180</v>
      </c>
      <c r="BI7528" s="141" t="s">
        <v>178</v>
      </c>
      <c r="BJ7528" s="141"/>
      <c r="BK7528" s="141" t="s">
        <v>10950</v>
      </c>
      <c r="BL7528" s="141" t="s">
        <v>23739</v>
      </c>
      <c r="BM7528" s="141">
        <v>46.523803000000001</v>
      </c>
      <c r="BN7528" s="141">
        <v>-72.751876999999993</v>
      </c>
      <c r="BO7528" s="141">
        <v>1995</v>
      </c>
      <c r="BP7528" s="143"/>
      <c r="BQ7528" s="143" t="s">
        <v>17560</v>
      </c>
    </row>
    <row r="7529" spans="15:69" x14ac:dyDescent="0.25">
      <c r="O7529" s="225" t="str">
        <f t="shared" si="1328"/>
        <v/>
      </c>
      <c r="BF7529" s="141">
        <v>36033</v>
      </c>
      <c r="BG7529" s="142" t="s">
        <v>23740</v>
      </c>
      <c r="BH7529" s="141" t="s">
        <v>180</v>
      </c>
      <c r="BI7529" s="141" t="s">
        <v>191</v>
      </c>
      <c r="BJ7529" s="141" t="s">
        <v>23741</v>
      </c>
      <c r="BK7529" s="141" t="s">
        <v>1805</v>
      </c>
      <c r="BL7529" s="141" t="s">
        <v>23742</v>
      </c>
      <c r="BM7529" s="141">
        <v>46.5207069</v>
      </c>
      <c r="BN7529" s="141">
        <v>-72.744003699999993</v>
      </c>
      <c r="BO7529" s="141">
        <v>1995</v>
      </c>
      <c r="BP7529" s="143"/>
      <c r="BQ7529" s="143" t="s">
        <v>17560</v>
      </c>
    </row>
    <row r="7530" spans="15:69" x14ac:dyDescent="0.25">
      <c r="O7530" s="225" t="str">
        <f t="shared" si="1328"/>
        <v/>
      </c>
      <c r="BF7530" s="141">
        <v>36033</v>
      </c>
      <c r="BG7530" s="142" t="s">
        <v>23743</v>
      </c>
      <c r="BH7530" s="141" t="s">
        <v>478</v>
      </c>
      <c r="BI7530" s="141" t="s">
        <v>176</v>
      </c>
      <c r="BJ7530" s="141" t="s">
        <v>1573</v>
      </c>
      <c r="BK7530" s="141" t="s">
        <v>4981</v>
      </c>
      <c r="BL7530" s="141" t="s">
        <v>23509</v>
      </c>
      <c r="BM7530" s="141">
        <v>46.558740100000001</v>
      </c>
      <c r="BN7530" s="141">
        <v>-72.748650299999994</v>
      </c>
      <c r="BO7530" s="141">
        <v>1980</v>
      </c>
      <c r="BP7530" s="143"/>
      <c r="BQ7530" s="143" t="s">
        <v>17560</v>
      </c>
    </row>
    <row r="7531" spans="15:69" x14ac:dyDescent="0.25">
      <c r="O7531" s="225" t="str">
        <f t="shared" si="1328"/>
        <v/>
      </c>
      <c r="BF7531" s="141">
        <v>36033</v>
      </c>
      <c r="BG7531" s="142" t="s">
        <v>23744</v>
      </c>
      <c r="BH7531" s="141" t="s">
        <v>478</v>
      </c>
      <c r="BI7531" s="141" t="s">
        <v>186</v>
      </c>
      <c r="BJ7531" s="141"/>
      <c r="BK7531" s="141" t="s">
        <v>23745</v>
      </c>
      <c r="BL7531" s="141" t="s">
        <v>23746</v>
      </c>
      <c r="BM7531" s="141">
        <v>46.569594000000002</v>
      </c>
      <c r="BN7531" s="141">
        <v>-72.749367000000007</v>
      </c>
      <c r="BO7531" s="141">
        <v>1980</v>
      </c>
      <c r="BP7531" s="143"/>
      <c r="BQ7531" s="143" t="s">
        <v>17560</v>
      </c>
    </row>
    <row r="7532" spans="15:69" x14ac:dyDescent="0.25">
      <c r="O7532" s="225" t="str">
        <f t="shared" si="1328"/>
        <v/>
      </c>
      <c r="BF7532" s="141">
        <v>36033</v>
      </c>
      <c r="BG7532" s="142" t="s">
        <v>23747</v>
      </c>
      <c r="BH7532" s="141" t="s">
        <v>180</v>
      </c>
      <c r="BI7532" s="141" t="s">
        <v>191</v>
      </c>
      <c r="BJ7532" s="141" t="s">
        <v>23748</v>
      </c>
      <c r="BK7532" s="141" t="s">
        <v>14640</v>
      </c>
      <c r="BL7532" s="141" t="s">
        <v>23485</v>
      </c>
      <c r="BM7532" s="141">
        <v>46.556992600000001</v>
      </c>
      <c r="BN7532" s="141">
        <v>-72.758489999999995</v>
      </c>
      <c r="BO7532" s="141">
        <v>1995</v>
      </c>
      <c r="BP7532" s="143"/>
      <c r="BQ7532" s="143" t="s">
        <v>17560</v>
      </c>
    </row>
    <row r="7533" spans="15:69" x14ac:dyDescent="0.25">
      <c r="O7533" s="225" t="str">
        <f t="shared" si="1328"/>
        <v/>
      </c>
      <c r="BF7533" s="141">
        <v>36033</v>
      </c>
      <c r="BG7533" s="142" t="s">
        <v>23749</v>
      </c>
      <c r="BH7533" s="141" t="s">
        <v>180</v>
      </c>
      <c r="BI7533" s="141" t="s">
        <v>191</v>
      </c>
      <c r="BJ7533" s="141" t="s">
        <v>23750</v>
      </c>
      <c r="BK7533" s="141" t="s">
        <v>2828</v>
      </c>
      <c r="BL7533" s="141" t="s">
        <v>23751</v>
      </c>
      <c r="BM7533" s="141">
        <v>46.5376093</v>
      </c>
      <c r="BN7533" s="141">
        <v>-72.743627000000004</v>
      </c>
      <c r="BO7533" s="141">
        <v>1995</v>
      </c>
      <c r="BP7533" s="143"/>
      <c r="BQ7533" s="143" t="s">
        <v>17560</v>
      </c>
    </row>
    <row r="7534" spans="15:69" x14ac:dyDescent="0.25">
      <c r="O7534" s="225" t="str">
        <f t="shared" si="1328"/>
        <v/>
      </c>
      <c r="BF7534" s="141">
        <v>36033</v>
      </c>
      <c r="BG7534" s="142" t="s">
        <v>23752</v>
      </c>
      <c r="BH7534" s="141" t="s">
        <v>180</v>
      </c>
      <c r="BI7534" s="141" t="s">
        <v>191</v>
      </c>
      <c r="BJ7534" s="141" t="s">
        <v>23753</v>
      </c>
      <c r="BK7534" s="141" t="s">
        <v>23754</v>
      </c>
      <c r="BL7534" s="141" t="s">
        <v>23755</v>
      </c>
      <c r="BM7534" s="141">
        <v>46.573113900000003</v>
      </c>
      <c r="BN7534" s="141">
        <v>-72.746168999999995</v>
      </c>
      <c r="BO7534" s="141">
        <v>1995</v>
      </c>
      <c r="BP7534" s="143"/>
      <c r="BQ7534" s="143" t="s">
        <v>17560</v>
      </c>
    </row>
    <row r="7535" spans="15:69" x14ac:dyDescent="0.25">
      <c r="O7535" s="225" t="str">
        <f t="shared" si="1328"/>
        <v/>
      </c>
      <c r="BF7535" s="141">
        <v>36033</v>
      </c>
      <c r="BG7535" s="142" t="s">
        <v>23756</v>
      </c>
      <c r="BH7535" s="141" t="s">
        <v>180</v>
      </c>
      <c r="BI7535" s="141" t="s">
        <v>191</v>
      </c>
      <c r="BJ7535" s="141" t="s">
        <v>23757</v>
      </c>
      <c r="BK7535" s="141" t="s">
        <v>23539</v>
      </c>
      <c r="BL7535" s="141" t="s">
        <v>23540</v>
      </c>
      <c r="BM7535" s="141">
        <v>46.5716185</v>
      </c>
      <c r="BN7535" s="141">
        <v>-72.744550799999999</v>
      </c>
      <c r="BO7535" s="141">
        <v>1995</v>
      </c>
      <c r="BP7535" s="143"/>
      <c r="BQ7535" s="143" t="s">
        <v>17560</v>
      </c>
    </row>
    <row r="7536" spans="15:69" x14ac:dyDescent="0.25">
      <c r="O7536" s="225" t="str">
        <f t="shared" si="1328"/>
        <v/>
      </c>
      <c r="BF7536" s="141">
        <v>36033</v>
      </c>
      <c r="BG7536" s="142" t="s">
        <v>23758</v>
      </c>
      <c r="BH7536" s="141" t="s">
        <v>180</v>
      </c>
      <c r="BI7536" s="141" t="s">
        <v>191</v>
      </c>
      <c r="BJ7536" s="141" t="s">
        <v>23759</v>
      </c>
      <c r="BK7536" s="141" t="s">
        <v>3563</v>
      </c>
      <c r="BL7536" s="141" t="s">
        <v>23760</v>
      </c>
      <c r="BM7536" s="141">
        <v>46.545930800000001</v>
      </c>
      <c r="BN7536" s="141">
        <v>-72.759663799999998</v>
      </c>
      <c r="BO7536" s="141">
        <v>1995</v>
      </c>
      <c r="BP7536" s="143"/>
      <c r="BQ7536" s="143" t="s">
        <v>17560</v>
      </c>
    </row>
    <row r="7537" spans="15:69" x14ac:dyDescent="0.25">
      <c r="O7537" s="225" t="str">
        <f t="shared" si="1328"/>
        <v/>
      </c>
      <c r="BF7537" s="141">
        <v>36033</v>
      </c>
      <c r="BG7537" s="142" t="s">
        <v>23761</v>
      </c>
      <c r="BH7537" s="141" t="s">
        <v>180</v>
      </c>
      <c r="BI7537" s="141" t="s">
        <v>191</v>
      </c>
      <c r="BJ7537" s="141" t="s">
        <v>23762</v>
      </c>
      <c r="BK7537" s="141" t="s">
        <v>23763</v>
      </c>
      <c r="BL7537" s="141" t="s">
        <v>23764</v>
      </c>
      <c r="BM7537" s="141">
        <v>46.567484399999998</v>
      </c>
      <c r="BN7537" s="141">
        <v>-72.763413700000001</v>
      </c>
      <c r="BO7537" s="141">
        <v>1995</v>
      </c>
      <c r="BP7537" s="143"/>
      <c r="BQ7537" s="143" t="s">
        <v>17560</v>
      </c>
    </row>
    <row r="7538" spans="15:69" x14ac:dyDescent="0.25">
      <c r="O7538" s="225" t="str">
        <f t="shared" si="1328"/>
        <v/>
      </c>
      <c r="BF7538" s="141">
        <v>36033</v>
      </c>
      <c r="BG7538" s="142" t="s">
        <v>23765</v>
      </c>
      <c r="BH7538" s="141" t="s">
        <v>478</v>
      </c>
      <c r="BI7538" s="141" t="s">
        <v>177</v>
      </c>
      <c r="BJ7538" s="141"/>
      <c r="BK7538" s="141" t="s">
        <v>18702</v>
      </c>
      <c r="BL7538" s="141" t="s">
        <v>23766</v>
      </c>
      <c r="BM7538" s="141">
        <v>46.5160068</v>
      </c>
      <c r="BN7538" s="141">
        <v>-72.753506590000001</v>
      </c>
      <c r="BO7538" s="141">
        <v>1990</v>
      </c>
      <c r="BP7538" s="143"/>
      <c r="BQ7538" s="143" t="s">
        <v>17560</v>
      </c>
    </row>
    <row r="7539" spans="15:69" x14ac:dyDescent="0.25">
      <c r="O7539" s="225" t="str">
        <f t="shared" si="1328"/>
        <v/>
      </c>
      <c r="BF7539" s="141">
        <v>36033</v>
      </c>
      <c r="BG7539" s="142" t="s">
        <v>23767</v>
      </c>
      <c r="BH7539" s="141" t="s">
        <v>478</v>
      </c>
      <c r="BI7539" s="141" t="s">
        <v>186</v>
      </c>
      <c r="BJ7539" s="141"/>
      <c r="BK7539" s="141" t="s">
        <v>10535</v>
      </c>
      <c r="BL7539" s="141" t="s">
        <v>23768</v>
      </c>
      <c r="BM7539" s="141">
        <v>46.5286629</v>
      </c>
      <c r="BN7539" s="141">
        <v>-72.755194399999993</v>
      </c>
      <c r="BO7539" s="141">
        <v>1980</v>
      </c>
      <c r="BP7539" s="143"/>
      <c r="BQ7539" s="143" t="s">
        <v>17560</v>
      </c>
    </row>
    <row r="7540" spans="15:69" x14ac:dyDescent="0.25">
      <c r="O7540" s="225" t="str">
        <f t="shared" si="1328"/>
        <v/>
      </c>
      <c r="BF7540" s="141">
        <v>36033</v>
      </c>
      <c r="BG7540" s="142" t="s">
        <v>23769</v>
      </c>
      <c r="BH7540" s="141" t="s">
        <v>180</v>
      </c>
      <c r="BI7540" s="141" t="s">
        <v>191</v>
      </c>
      <c r="BJ7540" s="141" t="s">
        <v>15753</v>
      </c>
      <c r="BK7540" s="141" t="s">
        <v>1581</v>
      </c>
      <c r="BL7540" s="141" t="s">
        <v>23770</v>
      </c>
      <c r="BM7540" s="141">
        <v>46.529992579999998</v>
      </c>
      <c r="BN7540" s="141">
        <v>-72.740043999999997</v>
      </c>
      <c r="BO7540" s="141">
        <v>1995</v>
      </c>
      <c r="BP7540" s="143"/>
      <c r="BQ7540" s="143" t="s">
        <v>17560</v>
      </c>
    </row>
    <row r="7541" spans="15:69" x14ac:dyDescent="0.25">
      <c r="O7541" s="225" t="str">
        <f t="shared" si="1328"/>
        <v/>
      </c>
      <c r="BF7541" s="141">
        <v>36033</v>
      </c>
      <c r="BG7541" s="142" t="s">
        <v>23771</v>
      </c>
      <c r="BH7541" s="141" t="s">
        <v>180</v>
      </c>
      <c r="BI7541" s="141" t="s">
        <v>191</v>
      </c>
      <c r="BJ7541" s="141"/>
      <c r="BK7541" s="141" t="s">
        <v>23772</v>
      </c>
      <c r="BL7541" s="141" t="s">
        <v>23773</v>
      </c>
      <c r="BM7541" s="141">
        <v>46.601123999999999</v>
      </c>
      <c r="BN7541" s="141">
        <v>-72.816010000000006</v>
      </c>
      <c r="BO7541" s="141">
        <v>1995</v>
      </c>
      <c r="BP7541" s="143"/>
      <c r="BQ7541" s="143" t="s">
        <v>17560</v>
      </c>
    </row>
    <row r="7542" spans="15:69" x14ac:dyDescent="0.25">
      <c r="O7542" s="225" t="str">
        <f t="shared" si="1328"/>
        <v/>
      </c>
      <c r="BF7542" s="141">
        <v>36033</v>
      </c>
      <c r="BG7542" s="142" t="s">
        <v>23774</v>
      </c>
      <c r="BH7542" s="141" t="s">
        <v>180</v>
      </c>
      <c r="BI7542" s="141" t="s">
        <v>191</v>
      </c>
      <c r="BJ7542" s="141" t="s">
        <v>23775</v>
      </c>
      <c r="BK7542" s="141" t="s">
        <v>23776</v>
      </c>
      <c r="BL7542" s="141" t="s">
        <v>23777</v>
      </c>
      <c r="BM7542" s="141">
        <v>46.628621299999999</v>
      </c>
      <c r="BN7542" s="141">
        <v>-72.707045300000004</v>
      </c>
      <c r="BO7542" s="141">
        <v>1995</v>
      </c>
      <c r="BP7542" s="143"/>
      <c r="BQ7542" s="143" t="s">
        <v>17560</v>
      </c>
    </row>
    <row r="7543" spans="15:69" x14ac:dyDescent="0.25">
      <c r="O7543" s="225" t="str">
        <f t="shared" si="1328"/>
        <v/>
      </c>
      <c r="BF7543" s="141">
        <v>36033</v>
      </c>
      <c r="BG7543" s="142" t="s">
        <v>23778</v>
      </c>
      <c r="BH7543" s="141" t="s">
        <v>180</v>
      </c>
      <c r="BI7543" s="141" t="s">
        <v>191</v>
      </c>
      <c r="BJ7543" s="141" t="s">
        <v>23779</v>
      </c>
      <c r="BK7543" s="141" t="s">
        <v>11483</v>
      </c>
      <c r="BL7543" s="141" t="s">
        <v>11296</v>
      </c>
      <c r="BM7543" s="141">
        <v>46.505749299999998</v>
      </c>
      <c r="BN7543" s="141">
        <v>-72.716987590000002</v>
      </c>
      <c r="BO7543" s="141">
        <v>1995</v>
      </c>
      <c r="BP7543" s="143"/>
      <c r="BQ7543" s="143" t="s">
        <v>17560</v>
      </c>
    </row>
    <row r="7544" spans="15:69" x14ac:dyDescent="0.25">
      <c r="O7544" s="225" t="str">
        <f t="shared" si="1328"/>
        <v/>
      </c>
      <c r="BF7544" s="141">
        <v>36033</v>
      </c>
      <c r="BG7544" s="142" t="s">
        <v>23780</v>
      </c>
      <c r="BH7544" s="141" t="s">
        <v>180</v>
      </c>
      <c r="BI7544" s="141" t="s">
        <v>191</v>
      </c>
      <c r="BJ7544" s="141" t="s">
        <v>23781</v>
      </c>
      <c r="BK7544" s="141" t="s">
        <v>23782</v>
      </c>
      <c r="BL7544" s="141" t="s">
        <v>23783</v>
      </c>
      <c r="BM7544" s="141">
        <v>46.5009139</v>
      </c>
      <c r="BN7544" s="141">
        <v>-72.735759000000002</v>
      </c>
      <c r="BO7544" s="141">
        <v>1995</v>
      </c>
      <c r="BP7544" s="143"/>
      <c r="BQ7544" s="143" t="s">
        <v>17560</v>
      </c>
    </row>
    <row r="7545" spans="15:69" x14ac:dyDescent="0.25">
      <c r="O7545" s="225" t="str">
        <f t="shared" si="1328"/>
        <v/>
      </c>
      <c r="BF7545" s="141">
        <v>36033</v>
      </c>
      <c r="BG7545" s="142" t="s">
        <v>23784</v>
      </c>
      <c r="BH7545" s="141" t="s">
        <v>180</v>
      </c>
      <c r="BI7545" s="141" t="s">
        <v>191</v>
      </c>
      <c r="BJ7545" s="141" t="s">
        <v>23785</v>
      </c>
      <c r="BK7545" s="141" t="s">
        <v>2233</v>
      </c>
      <c r="BL7545" s="141" t="s">
        <v>23786</v>
      </c>
      <c r="BM7545" s="141">
        <v>46.516715300000001</v>
      </c>
      <c r="BN7545" s="141">
        <v>-72.746181000000007</v>
      </c>
      <c r="BO7545" s="141">
        <v>1995</v>
      </c>
      <c r="BP7545" s="143"/>
      <c r="BQ7545" s="143" t="s">
        <v>17560</v>
      </c>
    </row>
    <row r="7546" spans="15:69" x14ac:dyDescent="0.25">
      <c r="O7546" s="225" t="str">
        <f t="shared" si="1328"/>
        <v/>
      </c>
      <c r="BF7546" s="141">
        <v>36033</v>
      </c>
      <c r="BG7546" s="142" t="s">
        <v>23787</v>
      </c>
      <c r="BH7546" s="141" t="s">
        <v>180</v>
      </c>
      <c r="BI7546" s="141" t="s">
        <v>178</v>
      </c>
      <c r="BJ7546" s="141"/>
      <c r="BK7546" s="141" t="s">
        <v>4798</v>
      </c>
      <c r="BL7546" s="141" t="s">
        <v>23788</v>
      </c>
      <c r="BM7546" s="141">
        <v>46.617301699999999</v>
      </c>
      <c r="BN7546" s="141">
        <v>-72.706872000000004</v>
      </c>
      <c r="BO7546" s="141">
        <v>1999</v>
      </c>
      <c r="BP7546" s="143"/>
      <c r="BQ7546" s="143" t="s">
        <v>17560</v>
      </c>
    </row>
    <row r="7547" spans="15:69" x14ac:dyDescent="0.25">
      <c r="O7547" s="225" t="str">
        <f t="shared" si="1328"/>
        <v/>
      </c>
      <c r="BF7547" s="141">
        <v>36033</v>
      </c>
      <c r="BG7547" s="142" t="s">
        <v>23789</v>
      </c>
      <c r="BH7547" s="141" t="s">
        <v>180</v>
      </c>
      <c r="BI7547" s="141" t="s">
        <v>191</v>
      </c>
      <c r="BJ7547" s="141" t="s">
        <v>3133</v>
      </c>
      <c r="BK7547" s="141" t="s">
        <v>23790</v>
      </c>
      <c r="BL7547" s="141" t="s">
        <v>23791</v>
      </c>
      <c r="BM7547" s="141">
        <v>46.618434200000003</v>
      </c>
      <c r="BN7547" s="141">
        <v>-72.711495790000001</v>
      </c>
      <c r="BO7547" s="141">
        <v>1995</v>
      </c>
      <c r="BP7547" s="143"/>
      <c r="BQ7547" s="143" t="s">
        <v>17560</v>
      </c>
    </row>
    <row r="7548" spans="15:69" x14ac:dyDescent="0.25">
      <c r="O7548" s="225" t="str">
        <f t="shared" si="1328"/>
        <v/>
      </c>
      <c r="BF7548" s="141">
        <v>36033</v>
      </c>
      <c r="BG7548" s="142" t="s">
        <v>23792</v>
      </c>
      <c r="BH7548" s="141" t="s">
        <v>180</v>
      </c>
      <c r="BI7548" s="141" t="s">
        <v>191</v>
      </c>
      <c r="BJ7548" s="141" t="s">
        <v>3265</v>
      </c>
      <c r="BK7548" s="141" t="s">
        <v>2550</v>
      </c>
      <c r="BL7548" s="141" t="s">
        <v>23793</v>
      </c>
      <c r="BM7548" s="141">
        <v>46.6112088</v>
      </c>
      <c r="BN7548" s="141">
        <v>-72.712538600000002</v>
      </c>
      <c r="BO7548" s="141">
        <v>1995</v>
      </c>
      <c r="BP7548" s="143"/>
      <c r="BQ7548" s="143" t="s">
        <v>17560</v>
      </c>
    </row>
    <row r="7549" spans="15:69" x14ac:dyDescent="0.25">
      <c r="O7549" s="225" t="str">
        <f t="shared" si="1328"/>
        <v/>
      </c>
      <c r="BF7549" s="141">
        <v>36033</v>
      </c>
      <c r="BG7549" s="142" t="s">
        <v>23794</v>
      </c>
      <c r="BH7549" s="141" t="s">
        <v>180</v>
      </c>
      <c r="BI7549" s="141" t="s">
        <v>191</v>
      </c>
      <c r="BJ7549" s="141" t="s">
        <v>3136</v>
      </c>
      <c r="BK7549" s="141" t="s">
        <v>23795</v>
      </c>
      <c r="BL7549" s="141" t="s">
        <v>23796</v>
      </c>
      <c r="BM7549" s="141">
        <v>46.542914699999997</v>
      </c>
      <c r="BN7549" s="141">
        <v>-72.745710900000006</v>
      </c>
      <c r="BO7549" s="141">
        <v>1995</v>
      </c>
      <c r="BP7549" s="143"/>
      <c r="BQ7549" s="143" t="s">
        <v>17560</v>
      </c>
    </row>
    <row r="7550" spans="15:69" x14ac:dyDescent="0.25">
      <c r="O7550" s="225" t="str">
        <f t="shared" si="1328"/>
        <v/>
      </c>
      <c r="BF7550" s="141">
        <v>36033</v>
      </c>
      <c r="BG7550" s="142" t="s">
        <v>23797</v>
      </c>
      <c r="BH7550" s="141" t="s">
        <v>180</v>
      </c>
      <c r="BI7550" s="141" t="s">
        <v>191</v>
      </c>
      <c r="BJ7550" s="141" t="s">
        <v>3139</v>
      </c>
      <c r="BK7550" s="141" t="s">
        <v>5243</v>
      </c>
      <c r="BL7550" s="141" t="s">
        <v>23798</v>
      </c>
      <c r="BM7550" s="141">
        <v>46.622880000000002</v>
      </c>
      <c r="BN7550" s="141">
        <v>-72.702639099999999</v>
      </c>
      <c r="BO7550" s="141">
        <v>1995</v>
      </c>
      <c r="BP7550" s="143"/>
      <c r="BQ7550" s="143" t="s">
        <v>17560</v>
      </c>
    </row>
    <row r="7551" spans="15:69" x14ac:dyDescent="0.25">
      <c r="O7551" s="225" t="str">
        <f t="shared" si="1328"/>
        <v/>
      </c>
      <c r="BF7551" s="141">
        <v>36033</v>
      </c>
      <c r="BG7551" s="142" t="s">
        <v>23799</v>
      </c>
      <c r="BH7551" s="141" t="s">
        <v>180</v>
      </c>
      <c r="BI7551" s="141" t="s">
        <v>191</v>
      </c>
      <c r="BJ7551" s="141" t="s">
        <v>3143</v>
      </c>
      <c r="BK7551" s="141" t="s">
        <v>23800</v>
      </c>
      <c r="BL7551" s="141" t="s">
        <v>23801</v>
      </c>
      <c r="BM7551" s="141">
        <v>46.587384499999999</v>
      </c>
      <c r="BN7551" s="141">
        <v>-72.755563100000003</v>
      </c>
      <c r="BO7551" s="141">
        <v>1995</v>
      </c>
      <c r="BP7551" s="143"/>
      <c r="BQ7551" s="143" t="s">
        <v>17560</v>
      </c>
    </row>
    <row r="7552" spans="15:69" x14ac:dyDescent="0.25">
      <c r="O7552" s="225" t="str">
        <f t="shared" si="1328"/>
        <v/>
      </c>
      <c r="BF7552" s="141">
        <v>37235</v>
      </c>
      <c r="BG7552" s="142" t="s">
        <v>11337</v>
      </c>
      <c r="BH7552" s="141" t="s">
        <v>478</v>
      </c>
      <c r="BI7552" s="141" t="s">
        <v>186</v>
      </c>
      <c r="BJ7552" s="141" t="s">
        <v>11338</v>
      </c>
      <c r="BK7552" s="141"/>
      <c r="BL7552" s="141" t="s">
        <v>11339</v>
      </c>
      <c r="BM7552" s="141">
        <v>46.27</v>
      </c>
      <c r="BN7552" s="141">
        <v>-72.431200000000004</v>
      </c>
      <c r="BO7552" s="141">
        <v>2008</v>
      </c>
      <c r="BP7552" s="143" t="s">
        <v>23894</v>
      </c>
      <c r="BQ7552" s="143" t="s">
        <v>17560</v>
      </c>
    </row>
    <row r="7553" spans="15:69" x14ac:dyDescent="0.25">
      <c r="O7553" s="225" t="str">
        <f t="shared" si="1328"/>
        <v/>
      </c>
      <c r="BF7553" s="141">
        <v>37235</v>
      </c>
      <c r="BG7553" s="142" t="s">
        <v>11340</v>
      </c>
      <c r="BH7553" s="141" t="s">
        <v>478</v>
      </c>
      <c r="BI7553" s="141" t="s">
        <v>186</v>
      </c>
      <c r="BJ7553" s="141" t="s">
        <v>11341</v>
      </c>
      <c r="BK7553" s="141"/>
      <c r="BL7553" s="141" t="s">
        <v>11342</v>
      </c>
      <c r="BM7553" s="141">
        <v>46.299239999999998</v>
      </c>
      <c r="BN7553" s="141">
        <v>-72.385639999999995</v>
      </c>
      <c r="BO7553" s="141">
        <v>2011</v>
      </c>
      <c r="BP7553" s="143" t="s">
        <v>23894</v>
      </c>
      <c r="BQ7553" s="143" t="s">
        <v>17560</v>
      </c>
    </row>
    <row r="7554" spans="15:69" x14ac:dyDescent="0.25">
      <c r="O7554" s="225" t="str">
        <f t="shared" si="1328"/>
        <v/>
      </c>
      <c r="BF7554" s="141">
        <v>37240</v>
      </c>
      <c r="BG7554" s="142" t="s">
        <v>11343</v>
      </c>
      <c r="BH7554" s="141" t="s">
        <v>180</v>
      </c>
      <c r="BI7554" s="141" t="s">
        <v>178</v>
      </c>
      <c r="BJ7554" s="141"/>
      <c r="BK7554" s="141"/>
      <c r="BL7554" s="141" t="s">
        <v>11344</v>
      </c>
      <c r="BM7554" s="141">
        <v>46.567439999999998</v>
      </c>
      <c r="BN7554" s="141">
        <v>-72.468149999999994</v>
      </c>
      <c r="BO7554" s="141">
        <v>2002</v>
      </c>
      <c r="BP7554" s="143" t="s">
        <v>482</v>
      </c>
      <c r="BQ7554" s="143" t="s">
        <v>27848</v>
      </c>
    </row>
    <row r="7555" spans="15:69" x14ac:dyDescent="0.25">
      <c r="O7555" s="225" t="str">
        <f t="shared" si="1328"/>
        <v/>
      </c>
      <c r="BF7555" s="141">
        <v>37240</v>
      </c>
      <c r="BG7555" s="142" t="s">
        <v>11345</v>
      </c>
      <c r="BH7555" s="141" t="s">
        <v>478</v>
      </c>
      <c r="BI7555" s="141" t="s">
        <v>177</v>
      </c>
      <c r="BJ7555" s="141" t="s">
        <v>1807</v>
      </c>
      <c r="BK7555" s="141" t="s">
        <v>4068</v>
      </c>
      <c r="BL7555" s="141" t="s">
        <v>11346</v>
      </c>
      <c r="BM7555" s="141">
        <v>46.563420000000001</v>
      </c>
      <c r="BN7555" s="141">
        <v>-72.473240000000004</v>
      </c>
      <c r="BO7555" s="141">
        <v>1973</v>
      </c>
      <c r="BP7555" s="143" t="s">
        <v>24604</v>
      </c>
      <c r="BQ7555" s="143" t="s">
        <v>27848</v>
      </c>
    </row>
    <row r="7556" spans="15:69" x14ac:dyDescent="0.25">
      <c r="O7556" s="225" t="str">
        <f t="shared" si="1328"/>
        <v/>
      </c>
      <c r="BF7556" s="141">
        <v>37240</v>
      </c>
      <c r="BG7556" s="142" t="s">
        <v>11347</v>
      </c>
      <c r="BH7556" s="141" t="s">
        <v>478</v>
      </c>
      <c r="BI7556" s="141" t="s">
        <v>176</v>
      </c>
      <c r="BJ7556" s="141" t="s">
        <v>11348</v>
      </c>
      <c r="BK7556" s="141"/>
      <c r="BL7556" s="141" t="s">
        <v>11349</v>
      </c>
      <c r="BM7556" s="141">
        <v>46.573439999999998</v>
      </c>
      <c r="BN7556" s="141">
        <v>-72.470479999999995</v>
      </c>
      <c r="BO7556" s="141">
        <v>1992</v>
      </c>
      <c r="BP7556" s="143" t="s">
        <v>24604</v>
      </c>
      <c r="BQ7556" s="143" t="s">
        <v>27848</v>
      </c>
    </row>
    <row r="7557" spans="15:69" x14ac:dyDescent="0.25">
      <c r="O7557" s="225" t="str">
        <f t="shared" si="1328"/>
        <v/>
      </c>
      <c r="BF7557" s="141">
        <v>37240</v>
      </c>
      <c r="BG7557" s="142" t="s">
        <v>11350</v>
      </c>
      <c r="BH7557" s="141" t="s">
        <v>180</v>
      </c>
      <c r="BI7557" s="141" t="s">
        <v>191</v>
      </c>
      <c r="BJ7557" s="141"/>
      <c r="BK7557" s="141" t="s">
        <v>11351</v>
      </c>
      <c r="BL7557" s="141" t="s">
        <v>11352</v>
      </c>
      <c r="BM7557" s="141">
        <v>46.564900000000002</v>
      </c>
      <c r="BN7557" s="141">
        <v>-72.470759999999999</v>
      </c>
      <c r="BO7557" s="141">
        <v>2002</v>
      </c>
      <c r="BP7557" s="143" t="s">
        <v>24604</v>
      </c>
      <c r="BQ7557" s="143" t="s">
        <v>27848</v>
      </c>
    </row>
    <row r="7558" spans="15:69" x14ac:dyDescent="0.25">
      <c r="O7558" s="225" t="str">
        <f t="shared" si="1328"/>
        <v/>
      </c>
      <c r="BF7558" s="141">
        <v>37245</v>
      </c>
      <c r="BG7558" s="142" t="s">
        <v>11357</v>
      </c>
      <c r="BH7558" s="141" t="s">
        <v>478</v>
      </c>
      <c r="BI7558" s="141" t="s">
        <v>176</v>
      </c>
      <c r="BJ7558" s="141" t="s">
        <v>11358</v>
      </c>
      <c r="BK7558" s="141" t="s">
        <v>1581</v>
      </c>
      <c r="BL7558" s="141" t="s">
        <v>11359</v>
      </c>
      <c r="BM7558" s="141">
        <v>46.594929999999998</v>
      </c>
      <c r="BN7558" s="141">
        <v>-72.34957</v>
      </c>
      <c r="BO7558" s="141">
        <v>2014</v>
      </c>
      <c r="BP7558" s="143" t="s">
        <v>24605</v>
      </c>
      <c r="BQ7558" s="143" t="s">
        <v>17560</v>
      </c>
    </row>
    <row r="7559" spans="15:69" x14ac:dyDescent="0.25">
      <c r="O7559" s="225" t="str">
        <f t="shared" si="1328"/>
        <v/>
      </c>
      <c r="BF7559" s="141">
        <v>37245</v>
      </c>
      <c r="BG7559" s="142" t="s">
        <v>11360</v>
      </c>
      <c r="BH7559" s="141" t="s">
        <v>478</v>
      </c>
      <c r="BI7559" s="141" t="s">
        <v>186</v>
      </c>
      <c r="BJ7559" s="141" t="s">
        <v>1562</v>
      </c>
      <c r="BK7559" s="141" t="s">
        <v>4384</v>
      </c>
      <c r="BL7559" s="141" t="s">
        <v>11361</v>
      </c>
      <c r="BM7559" s="141">
        <v>46.627312704680001</v>
      </c>
      <c r="BN7559" s="141">
        <v>-72.380298809153501</v>
      </c>
      <c r="BO7559" s="141">
        <v>2013</v>
      </c>
      <c r="BP7559" s="143"/>
      <c r="BQ7559" s="143" t="s">
        <v>17560</v>
      </c>
    </row>
    <row r="7560" spans="15:69" x14ac:dyDescent="0.25">
      <c r="O7560" s="225" t="str">
        <f t="shared" si="1328"/>
        <v/>
      </c>
      <c r="BF7560" s="141">
        <v>37245</v>
      </c>
      <c r="BG7560" s="142" t="s">
        <v>11362</v>
      </c>
      <c r="BH7560" s="141" t="s">
        <v>478</v>
      </c>
      <c r="BI7560" s="141" t="s">
        <v>186</v>
      </c>
      <c r="BJ7560" s="141" t="s">
        <v>11363</v>
      </c>
      <c r="BK7560" s="141" t="s">
        <v>2311</v>
      </c>
      <c r="BL7560" s="141" t="s">
        <v>11364</v>
      </c>
      <c r="BM7560" s="141">
        <v>46.617065360091601</v>
      </c>
      <c r="BN7560" s="141">
        <v>-72.383970282212601</v>
      </c>
      <c r="BO7560" s="141">
        <v>1960</v>
      </c>
      <c r="BP7560" s="143"/>
      <c r="BQ7560" s="143" t="s">
        <v>17560</v>
      </c>
    </row>
    <row r="7561" spans="15:69" x14ac:dyDescent="0.25">
      <c r="O7561" s="225" t="str">
        <f t="shared" si="1328"/>
        <v/>
      </c>
      <c r="BF7561" s="141">
        <v>37245</v>
      </c>
      <c r="BG7561" s="142" t="s">
        <v>11292</v>
      </c>
      <c r="BH7561" s="141" t="s">
        <v>478</v>
      </c>
      <c r="BI7561" s="141" t="s">
        <v>186</v>
      </c>
      <c r="BJ7561" s="141" t="s">
        <v>1562</v>
      </c>
      <c r="BK7561" s="141" t="s">
        <v>1658</v>
      </c>
      <c r="BL7561" s="141" t="s">
        <v>11293</v>
      </c>
      <c r="BM7561" s="141">
        <v>46.6253551</v>
      </c>
      <c r="BN7561" s="141">
        <v>-72.378826799999999</v>
      </c>
      <c r="BO7561" s="141">
        <v>2013</v>
      </c>
      <c r="BP7561" s="143"/>
      <c r="BQ7561" s="143" t="s">
        <v>17560</v>
      </c>
    </row>
    <row r="7562" spans="15:69" x14ac:dyDescent="0.25">
      <c r="O7562" s="225" t="str">
        <f t="shared" si="1328"/>
        <v/>
      </c>
      <c r="BF7562" s="141">
        <v>37245</v>
      </c>
      <c r="BG7562" s="142" t="s">
        <v>11294</v>
      </c>
      <c r="BH7562" s="141" t="s">
        <v>180</v>
      </c>
      <c r="BI7562" s="141" t="s">
        <v>178</v>
      </c>
      <c r="BJ7562" s="141" t="s">
        <v>11295</v>
      </c>
      <c r="BK7562" s="141" t="s">
        <v>3721</v>
      </c>
      <c r="BL7562" s="141" t="s">
        <v>11296</v>
      </c>
      <c r="BM7562" s="141">
        <v>46.602440000000001</v>
      </c>
      <c r="BN7562" s="141">
        <v>-72.391720000000007</v>
      </c>
      <c r="BO7562" s="141">
        <v>1997</v>
      </c>
      <c r="BP7562" s="143"/>
      <c r="BQ7562" s="143" t="s">
        <v>17560</v>
      </c>
    </row>
    <row r="7563" spans="15:69" x14ac:dyDescent="0.25">
      <c r="O7563" s="225" t="str">
        <f t="shared" si="1328"/>
        <v/>
      </c>
      <c r="BF7563" s="141">
        <v>37245</v>
      </c>
      <c r="BG7563" s="142" t="s">
        <v>11297</v>
      </c>
      <c r="BH7563" s="141" t="s">
        <v>180</v>
      </c>
      <c r="BI7563" s="141" t="s">
        <v>191</v>
      </c>
      <c r="BJ7563" s="141" t="s">
        <v>11298</v>
      </c>
      <c r="BK7563" s="141" t="s">
        <v>2379</v>
      </c>
      <c r="BL7563" s="141" t="s">
        <v>1616</v>
      </c>
      <c r="BM7563" s="141">
        <v>46.588520000000003</v>
      </c>
      <c r="BN7563" s="141">
        <v>-72.406549999999996</v>
      </c>
      <c r="BO7563" s="141">
        <v>1997</v>
      </c>
      <c r="BP7563" s="143"/>
      <c r="BQ7563" s="143" t="s">
        <v>17560</v>
      </c>
    </row>
    <row r="7564" spans="15:69" x14ac:dyDescent="0.25">
      <c r="O7564" s="225" t="str">
        <f t="shared" si="1328"/>
        <v/>
      </c>
      <c r="BF7564" s="141">
        <v>37245</v>
      </c>
      <c r="BG7564" s="142" t="s">
        <v>11299</v>
      </c>
      <c r="BH7564" s="141" t="s">
        <v>180</v>
      </c>
      <c r="BI7564" s="141" t="s">
        <v>191</v>
      </c>
      <c r="BJ7564" s="141" t="s">
        <v>11300</v>
      </c>
      <c r="BK7564" s="141" t="s">
        <v>11301</v>
      </c>
      <c r="BL7564" s="141" t="s">
        <v>11302</v>
      </c>
      <c r="BM7564" s="141">
        <v>46.622802999999998</v>
      </c>
      <c r="BN7564" s="141">
        <v>-72.388059999999996</v>
      </c>
      <c r="BO7564" s="141">
        <v>1997</v>
      </c>
      <c r="BP7564" s="143"/>
      <c r="BQ7564" s="143" t="s">
        <v>17560</v>
      </c>
    </row>
    <row r="7565" spans="15:69" x14ac:dyDescent="0.25">
      <c r="O7565" s="225" t="str">
        <f t="shared" si="1328"/>
        <v/>
      </c>
      <c r="BF7565" s="141">
        <v>37245</v>
      </c>
      <c r="BG7565" s="142" t="s">
        <v>11303</v>
      </c>
      <c r="BH7565" s="141" t="s">
        <v>180</v>
      </c>
      <c r="BI7565" s="141" t="s">
        <v>191</v>
      </c>
      <c r="BJ7565" s="141" t="s">
        <v>11300</v>
      </c>
      <c r="BK7565" s="141"/>
      <c r="BL7565" s="141" t="s">
        <v>2124</v>
      </c>
      <c r="BM7565" s="141">
        <v>46.632632999999998</v>
      </c>
      <c r="BN7565" s="141">
        <v>-72.426284999999993</v>
      </c>
      <c r="BO7565" s="141">
        <v>1997</v>
      </c>
      <c r="BP7565" s="143"/>
      <c r="BQ7565" s="143" t="s">
        <v>17560</v>
      </c>
    </row>
    <row r="7566" spans="15:69" x14ac:dyDescent="0.25">
      <c r="O7566" s="225" t="str">
        <f t="shared" ref="O7566:O7629" si="1329">IF(OR(B7566="",C7566="",G7566="",H7566="",I7566="",AND(J7566="",BW7566=FALSE),AND(K7566="",BX7566=FALSE),AND(L7566="",BY7566=FALSE),AND(M7566="",BZ7566=FALSE)),"",(IF(AND(100&gt;=CG7566,CG7566&gt;80),"A",IF(AND(80&gt;=CG7566,CG7566&gt;60),"B",IF(AND(60&gt;=CG7566,CG7566&gt;40),"C",IF(AND(40&gt;=CG7566,CG7566&gt;20),"D","E"))))))</f>
        <v/>
      </c>
      <c r="BF7566" s="141">
        <v>38010</v>
      </c>
      <c r="BG7566" s="142" t="s">
        <v>22980</v>
      </c>
      <c r="BH7566" s="141" t="s">
        <v>478</v>
      </c>
      <c r="BI7566" s="141" t="s">
        <v>186</v>
      </c>
      <c r="BJ7566" s="141"/>
      <c r="BK7566" s="141" t="s">
        <v>22981</v>
      </c>
      <c r="BL7566" s="141" t="s">
        <v>22904</v>
      </c>
      <c r="BM7566" s="141">
        <v>46.389287400000001</v>
      </c>
      <c r="BN7566" s="141">
        <v>-72.320541300000002</v>
      </c>
      <c r="BO7566" s="141">
        <v>1994</v>
      </c>
      <c r="BP7566" s="143"/>
      <c r="BQ7566" s="143" t="s">
        <v>17560</v>
      </c>
    </row>
    <row r="7567" spans="15:69" x14ac:dyDescent="0.25">
      <c r="O7567" s="225" t="str">
        <f t="shared" si="1329"/>
        <v/>
      </c>
      <c r="BF7567" s="141">
        <v>38010</v>
      </c>
      <c r="BG7567" s="142" t="s">
        <v>22982</v>
      </c>
      <c r="BH7567" s="141" t="s">
        <v>180</v>
      </c>
      <c r="BI7567" s="141" t="s">
        <v>191</v>
      </c>
      <c r="BJ7567" s="141" t="s">
        <v>22912</v>
      </c>
      <c r="BK7567" s="141" t="s">
        <v>22983</v>
      </c>
      <c r="BL7567" s="141" t="s">
        <v>22984</v>
      </c>
      <c r="BM7567" s="141">
        <v>46.279813699999998</v>
      </c>
      <c r="BN7567" s="141">
        <v>-72.496009599999894</v>
      </c>
      <c r="BO7567" s="141">
        <v>1991</v>
      </c>
      <c r="BP7567" s="143"/>
      <c r="BQ7567" s="143" t="s">
        <v>17560</v>
      </c>
    </row>
    <row r="7568" spans="15:69" x14ac:dyDescent="0.25">
      <c r="O7568" s="225" t="str">
        <f t="shared" si="1329"/>
        <v/>
      </c>
      <c r="BF7568" s="141">
        <v>38010</v>
      </c>
      <c r="BG7568" s="142" t="s">
        <v>22985</v>
      </c>
      <c r="BH7568" s="141" t="s">
        <v>180</v>
      </c>
      <c r="BI7568" s="141" t="s">
        <v>191</v>
      </c>
      <c r="BJ7568" s="141" t="s">
        <v>22912</v>
      </c>
      <c r="BK7568" s="141" t="s">
        <v>22986</v>
      </c>
      <c r="BL7568" s="141" t="s">
        <v>22984</v>
      </c>
      <c r="BM7568" s="141">
        <v>46.275346200000001</v>
      </c>
      <c r="BN7568" s="141">
        <v>-72.502443499999998</v>
      </c>
      <c r="BO7568" s="141">
        <v>1991</v>
      </c>
      <c r="BP7568" s="143"/>
      <c r="BQ7568" s="143" t="s">
        <v>17560</v>
      </c>
    </row>
    <row r="7569" spans="15:69" x14ac:dyDescent="0.25">
      <c r="O7569" s="225" t="str">
        <f t="shared" si="1329"/>
        <v/>
      </c>
      <c r="BF7569" s="141">
        <v>38010</v>
      </c>
      <c r="BG7569" s="142" t="s">
        <v>22987</v>
      </c>
      <c r="BH7569" s="141" t="s">
        <v>180</v>
      </c>
      <c r="BI7569" s="141" t="s">
        <v>178</v>
      </c>
      <c r="BJ7569" s="141" t="s">
        <v>22907</v>
      </c>
      <c r="BK7569" s="141" t="s">
        <v>22988</v>
      </c>
      <c r="BL7569" s="141" t="s">
        <v>22904</v>
      </c>
      <c r="BM7569" s="141">
        <v>46.279991299999999</v>
      </c>
      <c r="BN7569" s="141">
        <v>-72.495746599999904</v>
      </c>
      <c r="BO7569" s="141">
        <v>1998</v>
      </c>
      <c r="BP7569" s="143" t="s">
        <v>26281</v>
      </c>
      <c r="BQ7569" s="143" t="s">
        <v>17560</v>
      </c>
    </row>
    <row r="7570" spans="15:69" x14ac:dyDescent="0.25">
      <c r="O7570" s="225" t="str">
        <f t="shared" si="1329"/>
        <v/>
      </c>
      <c r="BF7570" s="141">
        <v>38015</v>
      </c>
      <c r="BG7570" s="142" t="s">
        <v>22996</v>
      </c>
      <c r="BH7570" s="141" t="s">
        <v>180</v>
      </c>
      <c r="BI7570" s="141" t="s">
        <v>191</v>
      </c>
      <c r="BJ7570" s="141"/>
      <c r="BK7570" s="141"/>
      <c r="BL7570" s="141" t="s">
        <v>22997</v>
      </c>
      <c r="BM7570" s="141">
        <v>46.210650000000001</v>
      </c>
      <c r="BN7570" s="141">
        <v>-72.091880000000003</v>
      </c>
      <c r="BO7570" s="141">
        <v>1976</v>
      </c>
      <c r="BP7570" s="143" t="s">
        <v>26283</v>
      </c>
      <c r="BQ7570" s="143" t="s">
        <v>17560</v>
      </c>
    </row>
    <row r="7571" spans="15:69" x14ac:dyDescent="0.25">
      <c r="O7571" s="225" t="str">
        <f t="shared" si="1329"/>
        <v/>
      </c>
      <c r="BF7571" s="141">
        <v>38015</v>
      </c>
      <c r="BG7571" s="142" t="s">
        <v>22998</v>
      </c>
      <c r="BH7571" s="141" t="s">
        <v>180</v>
      </c>
      <c r="BI7571" s="141" t="s">
        <v>178</v>
      </c>
      <c r="BJ7571" s="141"/>
      <c r="BK7571" s="141"/>
      <c r="BL7571" s="141" t="s">
        <v>22997</v>
      </c>
      <c r="BM7571" s="141">
        <v>46.354500000000002</v>
      </c>
      <c r="BN7571" s="141">
        <v>-72.157399999999996</v>
      </c>
      <c r="BO7571" s="141">
        <v>1976</v>
      </c>
      <c r="BP7571" s="143" t="s">
        <v>26283</v>
      </c>
      <c r="BQ7571" s="143" t="s">
        <v>17560</v>
      </c>
    </row>
    <row r="7572" spans="15:69" x14ac:dyDescent="0.25">
      <c r="O7572" s="225" t="str">
        <f t="shared" si="1329"/>
        <v/>
      </c>
      <c r="BF7572" s="141">
        <v>39062</v>
      </c>
      <c r="BG7572" s="142" t="s">
        <v>22925</v>
      </c>
      <c r="BH7572" s="141" t="s">
        <v>180</v>
      </c>
      <c r="BI7572" s="141" t="s">
        <v>191</v>
      </c>
      <c r="BJ7572" s="141" t="s">
        <v>2946</v>
      </c>
      <c r="BK7572" s="141" t="s">
        <v>2947</v>
      </c>
      <c r="BL7572" s="141" t="s">
        <v>2948</v>
      </c>
      <c r="BM7572" s="141">
        <v>46.039403</v>
      </c>
      <c r="BN7572" s="141">
        <v>-71.919927999999999</v>
      </c>
      <c r="BO7572" s="141">
        <v>1996</v>
      </c>
      <c r="BP7572" s="143" t="s">
        <v>24064</v>
      </c>
      <c r="BQ7572" s="143" t="s">
        <v>17560</v>
      </c>
    </row>
    <row r="7573" spans="15:69" x14ac:dyDescent="0.25">
      <c r="O7573" s="225" t="str">
        <f t="shared" si="1329"/>
        <v/>
      </c>
      <c r="BF7573" s="141">
        <v>39062</v>
      </c>
      <c r="BG7573" s="142" t="s">
        <v>22927</v>
      </c>
      <c r="BH7573" s="141" t="s">
        <v>180</v>
      </c>
      <c r="BI7573" s="141" t="s">
        <v>191</v>
      </c>
      <c r="BJ7573" s="141" t="s">
        <v>2973</v>
      </c>
      <c r="BK7573" s="141" t="s">
        <v>1797</v>
      </c>
      <c r="BL7573" s="141" t="s">
        <v>2974</v>
      </c>
      <c r="BM7573" s="141">
        <v>46.045777999999999</v>
      </c>
      <c r="BN7573" s="141">
        <v>-71.930043999999995</v>
      </c>
      <c r="BO7573" s="141">
        <v>1985</v>
      </c>
      <c r="BP7573" s="143" t="s">
        <v>24068</v>
      </c>
      <c r="BQ7573" s="143" t="s">
        <v>17560</v>
      </c>
    </row>
    <row r="7574" spans="15:69" x14ac:dyDescent="0.25">
      <c r="O7574" s="225" t="str">
        <f t="shared" si="1329"/>
        <v/>
      </c>
      <c r="BF7574" s="141">
        <v>39062</v>
      </c>
      <c r="BG7574" s="142" t="s">
        <v>22929</v>
      </c>
      <c r="BH7574" s="141" t="s">
        <v>180</v>
      </c>
      <c r="BI7574" s="141" t="s">
        <v>191</v>
      </c>
      <c r="BJ7574" s="141" t="s">
        <v>2976</v>
      </c>
      <c r="BK7574" s="141"/>
      <c r="BL7574" s="141" t="s">
        <v>27524</v>
      </c>
      <c r="BM7574" s="141">
        <v>46.043905000000002</v>
      </c>
      <c r="BN7574" s="141">
        <v>-71.936435000000003</v>
      </c>
      <c r="BO7574" s="141">
        <v>1985</v>
      </c>
      <c r="BP7574" s="143" t="s">
        <v>24069</v>
      </c>
      <c r="BQ7574" s="143" t="s">
        <v>17560</v>
      </c>
    </row>
    <row r="7575" spans="15:69" x14ac:dyDescent="0.25">
      <c r="O7575" s="225" t="str">
        <f t="shared" si="1329"/>
        <v/>
      </c>
      <c r="BF7575" s="141">
        <v>39025</v>
      </c>
      <c r="BG7575" s="142" t="s">
        <v>22815</v>
      </c>
      <c r="BH7575" s="141" t="s">
        <v>180</v>
      </c>
      <c r="BI7575" s="141" t="s">
        <v>178</v>
      </c>
      <c r="BJ7575" s="141"/>
      <c r="BK7575" s="141" t="s">
        <v>22816</v>
      </c>
      <c r="BL7575" s="141" t="s">
        <v>22817</v>
      </c>
      <c r="BM7575" s="141">
        <v>45.874589143495101</v>
      </c>
      <c r="BN7575" s="141">
        <v>-71.9426628396035</v>
      </c>
      <c r="BO7575" s="141">
        <v>1971</v>
      </c>
      <c r="BP7575" s="143"/>
      <c r="BQ7575" s="143" t="s">
        <v>27848</v>
      </c>
    </row>
    <row r="7576" spans="15:69" x14ac:dyDescent="0.25">
      <c r="O7576" s="225" t="str">
        <f t="shared" si="1329"/>
        <v/>
      </c>
      <c r="BF7576" s="141">
        <v>39025</v>
      </c>
      <c r="BG7576" s="142" t="s">
        <v>22818</v>
      </c>
      <c r="BH7576" s="141" t="s">
        <v>180</v>
      </c>
      <c r="BI7576" s="141" t="s">
        <v>191</v>
      </c>
      <c r="BJ7576" s="141"/>
      <c r="BK7576" s="141" t="s">
        <v>19485</v>
      </c>
      <c r="BL7576" s="141" t="s">
        <v>5511</v>
      </c>
      <c r="BM7576" s="141">
        <v>45.883696866453498</v>
      </c>
      <c r="BN7576" s="141">
        <v>-71.949404865725597</v>
      </c>
      <c r="BO7576" s="141">
        <v>1996</v>
      </c>
      <c r="BP7576" s="143"/>
      <c r="BQ7576" s="143" t="s">
        <v>27848</v>
      </c>
    </row>
    <row r="7577" spans="15:69" x14ac:dyDescent="0.25">
      <c r="O7577" s="225" t="str">
        <f t="shared" si="1329"/>
        <v/>
      </c>
      <c r="BF7577" s="141">
        <v>39025</v>
      </c>
      <c r="BG7577" s="142" t="s">
        <v>22819</v>
      </c>
      <c r="BH7577" s="141" t="s">
        <v>478</v>
      </c>
      <c r="BI7577" s="141" t="s">
        <v>177</v>
      </c>
      <c r="BJ7577" s="141"/>
      <c r="BK7577" s="141" t="s">
        <v>22820</v>
      </c>
      <c r="BL7577" s="141" t="s">
        <v>5511</v>
      </c>
      <c r="BM7577" s="141">
        <v>45.884218547937103</v>
      </c>
      <c r="BN7577" s="141">
        <v>-71.949390377785093</v>
      </c>
      <c r="BO7577" s="141">
        <v>1973</v>
      </c>
      <c r="BP7577" s="143"/>
      <c r="BQ7577" s="143" t="s">
        <v>27848</v>
      </c>
    </row>
    <row r="7578" spans="15:69" x14ac:dyDescent="0.25">
      <c r="O7578" s="225" t="str">
        <f t="shared" si="1329"/>
        <v/>
      </c>
      <c r="BF7578" s="141">
        <v>39025</v>
      </c>
      <c r="BG7578" s="142" t="s">
        <v>22821</v>
      </c>
      <c r="BH7578" s="141" t="s">
        <v>478</v>
      </c>
      <c r="BI7578" s="141" t="s">
        <v>176</v>
      </c>
      <c r="BJ7578" s="141"/>
      <c r="BK7578" s="141" t="s">
        <v>22822</v>
      </c>
      <c r="BL7578" s="141" t="s">
        <v>17904</v>
      </c>
      <c r="BM7578" s="141">
        <v>45.8903840280284</v>
      </c>
      <c r="BN7578" s="141">
        <v>-71.9898340244427</v>
      </c>
      <c r="BO7578" s="141">
        <v>1973</v>
      </c>
      <c r="BP7578" s="143" t="s">
        <v>26244</v>
      </c>
      <c r="BQ7578" s="143" t="s">
        <v>27848</v>
      </c>
    </row>
    <row r="7579" spans="15:69" x14ac:dyDescent="0.25">
      <c r="O7579" s="225" t="str">
        <f t="shared" si="1329"/>
        <v/>
      </c>
      <c r="BF7579" s="141">
        <v>39062</v>
      </c>
      <c r="BG7579" s="142" t="s">
        <v>22932</v>
      </c>
      <c r="BH7579" s="141" t="s">
        <v>180</v>
      </c>
      <c r="BI7579" s="141" t="s">
        <v>191</v>
      </c>
      <c r="BJ7579" s="141" t="s">
        <v>2978</v>
      </c>
      <c r="BK7579" s="141"/>
      <c r="BL7579" s="141" t="s">
        <v>2979</v>
      </c>
      <c r="BM7579" s="141">
        <v>46.059905000000001</v>
      </c>
      <c r="BN7579" s="141">
        <v>-71.929169999999999</v>
      </c>
      <c r="BO7579" s="141">
        <v>1972</v>
      </c>
      <c r="BP7579" s="143" t="s">
        <v>24070</v>
      </c>
      <c r="BQ7579" s="143" t="s">
        <v>17560</v>
      </c>
    </row>
    <row r="7580" spans="15:69" x14ac:dyDescent="0.25">
      <c r="O7580" s="225" t="str">
        <f t="shared" si="1329"/>
        <v/>
      </c>
      <c r="BF7580" s="141">
        <v>38010</v>
      </c>
      <c r="BG7580" s="142" t="s">
        <v>22989</v>
      </c>
      <c r="BH7580" s="141" t="s">
        <v>478</v>
      </c>
      <c r="BI7580" s="141" t="s">
        <v>186</v>
      </c>
      <c r="BJ7580" s="141"/>
      <c r="BK7580" s="141" t="s">
        <v>22990</v>
      </c>
      <c r="BL7580" s="141" t="s">
        <v>22991</v>
      </c>
      <c r="BM7580" s="141">
        <v>46.35183</v>
      </c>
      <c r="BN7580" s="141">
        <v>-72.424949999999995</v>
      </c>
      <c r="BO7580" s="141">
        <v>2002</v>
      </c>
      <c r="BP7580" s="143" t="s">
        <v>26282</v>
      </c>
      <c r="BQ7580" s="143" t="s">
        <v>17560</v>
      </c>
    </row>
    <row r="7581" spans="15:69" x14ac:dyDescent="0.25">
      <c r="O7581" s="225" t="str">
        <f t="shared" si="1329"/>
        <v/>
      </c>
      <c r="BF7581" s="141">
        <v>38010</v>
      </c>
      <c r="BG7581" s="142" t="s">
        <v>22992</v>
      </c>
      <c r="BH7581" s="141" t="s">
        <v>180</v>
      </c>
      <c r="BI7581" s="141" t="s">
        <v>191</v>
      </c>
      <c r="BJ7581" s="141" t="s">
        <v>22912</v>
      </c>
      <c r="BK7581" s="141" t="s">
        <v>22993</v>
      </c>
      <c r="BL7581" s="141" t="s">
        <v>22904</v>
      </c>
      <c r="BM7581" s="141">
        <v>46.394546499999997</v>
      </c>
      <c r="BN7581" s="141">
        <v>-72.294437799999898</v>
      </c>
      <c r="BO7581" s="141">
        <v>1991</v>
      </c>
      <c r="BP7581" s="143"/>
      <c r="BQ7581" s="143" t="s">
        <v>17560</v>
      </c>
    </row>
    <row r="7582" spans="15:69" x14ac:dyDescent="0.25">
      <c r="O7582" s="225" t="str">
        <f t="shared" si="1329"/>
        <v/>
      </c>
      <c r="BF7582" s="141">
        <v>39062</v>
      </c>
      <c r="BG7582" s="142" t="s">
        <v>22935</v>
      </c>
      <c r="BH7582" s="141" t="s">
        <v>180</v>
      </c>
      <c r="BI7582" s="141" t="s">
        <v>191</v>
      </c>
      <c r="BJ7582" s="141" t="s">
        <v>22824</v>
      </c>
      <c r="BK7582" s="141"/>
      <c r="BL7582" s="141" t="s">
        <v>22825</v>
      </c>
      <c r="BM7582" s="141">
        <v>46.063603000000001</v>
      </c>
      <c r="BN7582" s="141">
        <v>-71.934137000000007</v>
      </c>
      <c r="BO7582" s="141">
        <v>1987</v>
      </c>
      <c r="BP7582" s="143" t="s">
        <v>26245</v>
      </c>
      <c r="BQ7582" s="143" t="s">
        <v>17560</v>
      </c>
    </row>
    <row r="7583" spans="15:69" x14ac:dyDescent="0.25">
      <c r="O7583" s="225" t="str">
        <f t="shared" si="1329"/>
        <v/>
      </c>
      <c r="BF7583" s="141">
        <v>39062</v>
      </c>
      <c r="BG7583" s="142" t="s">
        <v>22938</v>
      </c>
      <c r="BH7583" s="141" t="s">
        <v>180</v>
      </c>
      <c r="BI7583" s="141" t="s">
        <v>191</v>
      </c>
      <c r="BJ7583" s="141" t="s">
        <v>22827</v>
      </c>
      <c r="BK7583" s="141"/>
      <c r="BL7583" s="141" t="s">
        <v>22828</v>
      </c>
      <c r="BM7583" s="141">
        <v>46.081291999999998</v>
      </c>
      <c r="BN7583" s="141">
        <v>-71.954346000000001</v>
      </c>
      <c r="BO7583" s="141">
        <v>1973</v>
      </c>
      <c r="BP7583" s="143" t="s">
        <v>26246</v>
      </c>
      <c r="BQ7583" s="143" t="s">
        <v>17560</v>
      </c>
    </row>
    <row r="7584" spans="15:69" x14ac:dyDescent="0.25">
      <c r="O7584" s="225" t="str">
        <f t="shared" si="1329"/>
        <v/>
      </c>
      <c r="BF7584" s="141">
        <v>39062</v>
      </c>
      <c r="BG7584" s="142" t="s">
        <v>22939</v>
      </c>
      <c r="BH7584" s="141" t="s">
        <v>180</v>
      </c>
      <c r="BI7584" s="141" t="s">
        <v>191</v>
      </c>
      <c r="BJ7584" s="141" t="s">
        <v>22926</v>
      </c>
      <c r="BK7584" s="141" t="s">
        <v>2447</v>
      </c>
      <c r="BL7584" s="141" t="s">
        <v>711</v>
      </c>
      <c r="BM7584" s="141">
        <v>46.065631046487603</v>
      </c>
      <c r="BN7584" s="141">
        <v>-71.973276482234496</v>
      </c>
      <c r="BO7584" s="141">
        <v>1996</v>
      </c>
      <c r="BP7584" s="143" t="s">
        <v>26266</v>
      </c>
      <c r="BQ7584" s="143" t="s">
        <v>17560</v>
      </c>
    </row>
    <row r="7585" spans="15:69" x14ac:dyDescent="0.25">
      <c r="O7585" s="225" t="str">
        <f t="shared" si="1329"/>
        <v/>
      </c>
      <c r="BF7585" s="141">
        <v>39062</v>
      </c>
      <c r="BG7585" s="142" t="s">
        <v>22941</v>
      </c>
      <c r="BH7585" s="141" t="s">
        <v>180</v>
      </c>
      <c r="BI7585" s="141" t="s">
        <v>191</v>
      </c>
      <c r="BJ7585" s="141" t="s">
        <v>22928</v>
      </c>
      <c r="BK7585" s="141"/>
      <c r="BL7585" s="141" t="s">
        <v>27525</v>
      </c>
      <c r="BM7585" s="141">
        <v>46.069668999999998</v>
      </c>
      <c r="BN7585" s="141">
        <v>-71.982915000000006</v>
      </c>
      <c r="BO7585" s="141">
        <v>1985</v>
      </c>
      <c r="BP7585" s="143" t="s">
        <v>26267</v>
      </c>
      <c r="BQ7585" s="143" t="s">
        <v>17560</v>
      </c>
    </row>
    <row r="7586" spans="15:69" x14ac:dyDescent="0.25">
      <c r="O7586" s="225" t="str">
        <f t="shared" si="1329"/>
        <v/>
      </c>
      <c r="BF7586" s="141">
        <v>39062</v>
      </c>
      <c r="BG7586" s="142" t="s">
        <v>22943</v>
      </c>
      <c r="BH7586" s="141" t="s">
        <v>180</v>
      </c>
      <c r="BI7586" s="141" t="s">
        <v>191</v>
      </c>
      <c r="BJ7586" s="141" t="s">
        <v>22930</v>
      </c>
      <c r="BK7586" s="141"/>
      <c r="BL7586" s="141" t="s">
        <v>22931</v>
      </c>
      <c r="BM7586" s="141">
        <v>46.067304999999998</v>
      </c>
      <c r="BN7586" s="141">
        <v>-71.978757000000002</v>
      </c>
      <c r="BO7586" s="141">
        <v>1973</v>
      </c>
      <c r="BP7586" s="143" t="s">
        <v>26268</v>
      </c>
      <c r="BQ7586" s="143" t="s">
        <v>17560</v>
      </c>
    </row>
    <row r="7587" spans="15:69" x14ac:dyDescent="0.25">
      <c r="O7587" s="225" t="str">
        <f t="shared" si="1329"/>
        <v/>
      </c>
      <c r="BF7587" s="141">
        <v>39062</v>
      </c>
      <c r="BG7587" s="142" t="s">
        <v>27016</v>
      </c>
      <c r="BH7587" s="141" t="s">
        <v>180</v>
      </c>
      <c r="BI7587" s="141" t="s">
        <v>191</v>
      </c>
      <c r="BJ7587" s="141" t="s">
        <v>22933</v>
      </c>
      <c r="BK7587" s="141"/>
      <c r="BL7587" s="141" t="s">
        <v>22934</v>
      </c>
      <c r="BM7587" s="141">
        <v>46.051470000000002</v>
      </c>
      <c r="BN7587" s="141">
        <v>-71.974497</v>
      </c>
      <c r="BO7587" s="141">
        <v>1985</v>
      </c>
      <c r="BP7587" s="143" t="s">
        <v>26269</v>
      </c>
      <c r="BQ7587" s="143" t="s">
        <v>17560</v>
      </c>
    </row>
    <row r="7588" spans="15:69" x14ac:dyDescent="0.25">
      <c r="O7588" s="225" t="str">
        <f t="shared" si="1329"/>
        <v/>
      </c>
      <c r="BF7588" s="141">
        <v>39062</v>
      </c>
      <c r="BG7588" s="142" t="s">
        <v>27017</v>
      </c>
      <c r="BH7588" s="141" t="s">
        <v>180</v>
      </c>
      <c r="BI7588" s="141" t="s">
        <v>191</v>
      </c>
      <c r="BJ7588" s="141" t="s">
        <v>22936</v>
      </c>
      <c r="BK7588" s="141" t="s">
        <v>13817</v>
      </c>
      <c r="BL7588" s="141" t="s">
        <v>22937</v>
      </c>
      <c r="BM7588" s="141">
        <v>46.053809000000001</v>
      </c>
      <c r="BN7588" s="141">
        <v>-72.003337999999999</v>
      </c>
      <c r="BO7588" s="141">
        <v>1976</v>
      </c>
      <c r="BP7588" s="143" t="s">
        <v>26270</v>
      </c>
      <c r="BQ7588" s="143" t="s">
        <v>17560</v>
      </c>
    </row>
    <row r="7589" spans="15:69" x14ac:dyDescent="0.25">
      <c r="O7589" s="225" t="str">
        <f t="shared" si="1329"/>
        <v/>
      </c>
      <c r="BF7589" s="141">
        <v>39062</v>
      </c>
      <c r="BG7589" s="142" t="s">
        <v>27018</v>
      </c>
      <c r="BH7589" s="141" t="s">
        <v>180</v>
      </c>
      <c r="BI7589" s="141" t="s">
        <v>191</v>
      </c>
      <c r="BJ7589" s="141" t="s">
        <v>8685</v>
      </c>
      <c r="BK7589" s="141"/>
      <c r="BL7589" s="141" t="s">
        <v>14196</v>
      </c>
      <c r="BM7589" s="141">
        <v>46.050479000000003</v>
      </c>
      <c r="BN7589" s="141">
        <v>-72.006652299999999</v>
      </c>
      <c r="BO7589" s="141">
        <v>1987</v>
      </c>
      <c r="BP7589" s="143" t="s">
        <v>26271</v>
      </c>
      <c r="BQ7589" s="143" t="s">
        <v>17560</v>
      </c>
    </row>
    <row r="7590" spans="15:69" x14ac:dyDescent="0.25">
      <c r="O7590" s="225" t="str">
        <f t="shared" si="1329"/>
        <v/>
      </c>
      <c r="BF7590" s="141">
        <v>39062</v>
      </c>
      <c r="BG7590" s="142" t="s">
        <v>27019</v>
      </c>
      <c r="BH7590" s="141" t="s">
        <v>180</v>
      </c>
      <c r="BI7590" s="141" t="s">
        <v>191</v>
      </c>
      <c r="BJ7590" s="141" t="s">
        <v>22940</v>
      </c>
      <c r="BK7590" s="141"/>
      <c r="BL7590" s="141" t="s">
        <v>27526</v>
      </c>
      <c r="BM7590" s="141">
        <v>46.045990000000003</v>
      </c>
      <c r="BN7590" s="141">
        <v>-71.988881000000006</v>
      </c>
      <c r="BO7590" s="141">
        <v>1985</v>
      </c>
      <c r="BP7590" s="143" t="s">
        <v>26272</v>
      </c>
      <c r="BQ7590" s="143" t="s">
        <v>17560</v>
      </c>
    </row>
    <row r="7591" spans="15:69" x14ac:dyDescent="0.25">
      <c r="O7591" s="225" t="str">
        <f t="shared" si="1329"/>
        <v/>
      </c>
      <c r="BF7591" s="141">
        <v>39062</v>
      </c>
      <c r="BG7591" s="142" t="s">
        <v>27020</v>
      </c>
      <c r="BH7591" s="141" t="s">
        <v>180</v>
      </c>
      <c r="BI7591" s="141" t="s">
        <v>191</v>
      </c>
      <c r="BJ7591" s="141" t="s">
        <v>27271</v>
      </c>
      <c r="BK7591" s="141" t="s">
        <v>11453</v>
      </c>
      <c r="BL7591" s="141" t="s">
        <v>22942</v>
      </c>
      <c r="BM7591" s="141">
        <v>46.086853566781599</v>
      </c>
      <c r="BN7591" s="141">
        <v>-71.931738053717993</v>
      </c>
      <c r="BO7591" s="141">
        <v>2010</v>
      </c>
      <c r="BP7591" s="143" t="s">
        <v>26273</v>
      </c>
      <c r="BQ7591" s="143" t="s">
        <v>17560</v>
      </c>
    </row>
    <row r="7592" spans="15:69" x14ac:dyDescent="0.25">
      <c r="O7592" s="225" t="str">
        <f t="shared" si="1329"/>
        <v/>
      </c>
      <c r="BF7592" s="141">
        <v>39062</v>
      </c>
      <c r="BG7592" s="142" t="s">
        <v>27021</v>
      </c>
      <c r="BH7592" s="141" t="s">
        <v>180</v>
      </c>
      <c r="BI7592" s="141" t="s">
        <v>178</v>
      </c>
      <c r="BJ7592" s="141" t="s">
        <v>27272</v>
      </c>
      <c r="BK7592" s="141" t="s">
        <v>5855</v>
      </c>
      <c r="BL7592" s="141" t="s">
        <v>712</v>
      </c>
      <c r="BM7592" s="141">
        <v>46.051443490841102</v>
      </c>
      <c r="BN7592" s="141">
        <v>-71.977801286894504</v>
      </c>
      <c r="BO7592" s="141">
        <v>1986</v>
      </c>
      <c r="BP7592" s="143" t="s">
        <v>26274</v>
      </c>
      <c r="BQ7592" s="143" t="s">
        <v>17560</v>
      </c>
    </row>
    <row r="7593" spans="15:69" x14ac:dyDescent="0.25">
      <c r="O7593" s="225" t="str">
        <f t="shared" si="1329"/>
        <v/>
      </c>
      <c r="BF7593" s="141">
        <v>39062</v>
      </c>
      <c r="BG7593" s="142" t="s">
        <v>27022</v>
      </c>
      <c r="BH7593" s="141" t="s">
        <v>180</v>
      </c>
      <c r="BI7593" s="141" t="s">
        <v>191</v>
      </c>
      <c r="BJ7593" s="141" t="s">
        <v>27273</v>
      </c>
      <c r="BK7593" s="141" t="s">
        <v>3900</v>
      </c>
      <c r="BL7593" s="141" t="s">
        <v>27527</v>
      </c>
      <c r="BM7593" s="141">
        <v>46.06953</v>
      </c>
      <c r="BN7593" s="141">
        <v>-71.926460000000006</v>
      </c>
      <c r="BO7593" s="141">
        <v>2013</v>
      </c>
      <c r="BP7593" s="143"/>
      <c r="BQ7593" s="143" t="s">
        <v>17560</v>
      </c>
    </row>
    <row r="7594" spans="15:69" x14ac:dyDescent="0.25">
      <c r="O7594" s="225" t="str">
        <f t="shared" si="1329"/>
        <v/>
      </c>
      <c r="BF7594" s="141">
        <v>39062</v>
      </c>
      <c r="BG7594" s="142" t="s">
        <v>27023</v>
      </c>
      <c r="BH7594" s="141" t="s">
        <v>180</v>
      </c>
      <c r="BI7594" s="141" t="s">
        <v>191</v>
      </c>
      <c r="BJ7594" s="141" t="s">
        <v>20830</v>
      </c>
      <c r="BK7594" s="141" t="s">
        <v>6120</v>
      </c>
      <c r="BL7594" s="141" t="s">
        <v>27528</v>
      </c>
      <c r="BM7594" s="141">
        <v>46.040928000000001</v>
      </c>
      <c r="BN7594" s="141">
        <v>-71.950263000000007</v>
      </c>
      <c r="BO7594" s="141">
        <v>2012</v>
      </c>
      <c r="BP7594" s="143"/>
      <c r="BQ7594" s="143" t="s">
        <v>17560</v>
      </c>
    </row>
    <row r="7595" spans="15:69" x14ac:dyDescent="0.25">
      <c r="O7595" s="225" t="str">
        <f t="shared" si="1329"/>
        <v/>
      </c>
      <c r="BF7595" s="141">
        <v>39062</v>
      </c>
      <c r="BG7595" s="142" t="s">
        <v>27024</v>
      </c>
      <c r="BH7595" s="141" t="s">
        <v>180</v>
      </c>
      <c r="BI7595" s="141" t="s">
        <v>191</v>
      </c>
      <c r="BJ7595" s="141" t="s">
        <v>27274</v>
      </c>
      <c r="BK7595" s="141"/>
      <c r="BL7595" s="141" t="s">
        <v>27529</v>
      </c>
      <c r="BM7595" s="141">
        <v>46.062658999999996</v>
      </c>
      <c r="BN7595" s="141">
        <v>-72.001941000000002</v>
      </c>
      <c r="BO7595" s="141">
        <v>2012</v>
      </c>
      <c r="BP7595" s="143"/>
      <c r="BQ7595" s="143" t="s">
        <v>17560</v>
      </c>
    </row>
    <row r="7596" spans="15:69" x14ac:dyDescent="0.25">
      <c r="O7596" s="225" t="str">
        <f t="shared" si="1329"/>
        <v/>
      </c>
      <c r="BF7596" s="141">
        <v>39062</v>
      </c>
      <c r="BG7596" s="142" t="s">
        <v>27025</v>
      </c>
      <c r="BH7596" s="141" t="s">
        <v>180</v>
      </c>
      <c r="BI7596" s="141" t="s">
        <v>191</v>
      </c>
      <c r="BJ7596" s="141" t="s">
        <v>27275</v>
      </c>
      <c r="BK7596" s="141" t="s">
        <v>11453</v>
      </c>
      <c r="BL7596" s="141" t="s">
        <v>27530</v>
      </c>
      <c r="BM7596" s="141">
        <v>46.045226</v>
      </c>
      <c r="BN7596" s="141">
        <v>-71.904037000000002</v>
      </c>
      <c r="BO7596" s="141">
        <v>2011</v>
      </c>
      <c r="BP7596" s="143"/>
      <c r="BQ7596" s="143" t="s">
        <v>17560</v>
      </c>
    </row>
    <row r="7597" spans="15:69" x14ac:dyDescent="0.25">
      <c r="O7597" s="225" t="str">
        <f t="shared" si="1329"/>
        <v/>
      </c>
      <c r="BF7597" s="141">
        <v>39062</v>
      </c>
      <c r="BG7597" s="142" t="s">
        <v>27026</v>
      </c>
      <c r="BH7597" s="141" t="s">
        <v>180</v>
      </c>
      <c r="BI7597" s="141" t="s">
        <v>191</v>
      </c>
      <c r="BJ7597" s="141" t="s">
        <v>27276</v>
      </c>
      <c r="BK7597" s="141"/>
      <c r="BL7597" s="141" t="s">
        <v>27531</v>
      </c>
      <c r="BM7597" s="141">
        <v>46.054769999999998</v>
      </c>
      <c r="BN7597" s="141">
        <v>-71.970140000000001</v>
      </c>
      <c r="BO7597" s="141">
        <v>2015</v>
      </c>
      <c r="BP7597" s="143"/>
      <c r="BQ7597" s="143" t="s">
        <v>17560</v>
      </c>
    </row>
    <row r="7598" spans="15:69" x14ac:dyDescent="0.25">
      <c r="O7598" s="225" t="str">
        <f t="shared" si="1329"/>
        <v/>
      </c>
      <c r="BF7598" s="141">
        <v>39062</v>
      </c>
      <c r="BG7598" s="142" t="s">
        <v>27027</v>
      </c>
      <c r="BH7598" s="141" t="s">
        <v>180</v>
      </c>
      <c r="BI7598" s="141" t="s">
        <v>191</v>
      </c>
      <c r="BJ7598" s="141" t="s">
        <v>27277</v>
      </c>
      <c r="BK7598" s="141"/>
      <c r="BL7598" s="141" t="s">
        <v>27532</v>
      </c>
      <c r="BM7598" s="141">
        <v>46.020975999999997</v>
      </c>
      <c r="BN7598" s="141">
        <v>-71.975611000000001</v>
      </c>
      <c r="BO7598" s="141">
        <v>2009</v>
      </c>
      <c r="BP7598" s="143"/>
      <c r="BQ7598" s="143" t="s">
        <v>17560</v>
      </c>
    </row>
    <row r="7599" spans="15:69" x14ac:dyDescent="0.25">
      <c r="O7599" s="225" t="str">
        <f t="shared" si="1329"/>
        <v/>
      </c>
      <c r="BF7599" s="141">
        <v>39062</v>
      </c>
      <c r="BG7599" s="142" t="s">
        <v>27028</v>
      </c>
      <c r="BH7599" s="141" t="s">
        <v>180</v>
      </c>
      <c r="BI7599" s="141" t="s">
        <v>191</v>
      </c>
      <c r="BJ7599" s="141" t="s">
        <v>20830</v>
      </c>
      <c r="BK7599" s="141" t="s">
        <v>6120</v>
      </c>
      <c r="BL7599" s="141" t="s">
        <v>27528</v>
      </c>
      <c r="BM7599" s="141">
        <v>46.040928000000001</v>
      </c>
      <c r="BN7599" s="141">
        <v>-71.950263000000007</v>
      </c>
      <c r="BO7599" s="141">
        <v>2012</v>
      </c>
      <c r="BP7599" s="143"/>
      <c r="BQ7599" s="143" t="s">
        <v>17560</v>
      </c>
    </row>
    <row r="7600" spans="15:69" x14ac:dyDescent="0.25">
      <c r="O7600" s="225" t="str">
        <f t="shared" si="1329"/>
        <v/>
      </c>
      <c r="BF7600" s="141">
        <v>39062</v>
      </c>
      <c r="BG7600" s="142" t="s">
        <v>27029</v>
      </c>
      <c r="BH7600" s="141" t="s">
        <v>180</v>
      </c>
      <c r="BI7600" s="141" t="s">
        <v>191</v>
      </c>
      <c r="BJ7600" s="141" t="s">
        <v>27274</v>
      </c>
      <c r="BK7600" s="141"/>
      <c r="BL7600" s="141" t="s">
        <v>27529</v>
      </c>
      <c r="BM7600" s="141">
        <v>46.062658999999996</v>
      </c>
      <c r="BN7600" s="141">
        <v>-72.001941000000002</v>
      </c>
      <c r="BO7600" s="141">
        <v>2012</v>
      </c>
      <c r="BP7600" s="143"/>
      <c r="BQ7600" s="143" t="s">
        <v>17560</v>
      </c>
    </row>
    <row r="7601" spans="15:69" x14ac:dyDescent="0.25">
      <c r="O7601" s="225" t="str">
        <f t="shared" si="1329"/>
        <v/>
      </c>
      <c r="BF7601" s="141">
        <v>39062</v>
      </c>
      <c r="BG7601" s="142" t="s">
        <v>27030</v>
      </c>
      <c r="BH7601" s="141" t="s">
        <v>180</v>
      </c>
      <c r="BI7601" s="141" t="s">
        <v>191</v>
      </c>
      <c r="BJ7601" s="141" t="s">
        <v>27275</v>
      </c>
      <c r="BK7601" s="141" t="s">
        <v>11453</v>
      </c>
      <c r="BL7601" s="141" t="s">
        <v>27530</v>
      </c>
      <c r="BM7601" s="141">
        <v>46.045226</v>
      </c>
      <c r="BN7601" s="141">
        <v>-71.904037000000002</v>
      </c>
      <c r="BO7601" s="141">
        <v>2011</v>
      </c>
      <c r="BP7601" s="143"/>
      <c r="BQ7601" s="143" t="s">
        <v>17560</v>
      </c>
    </row>
    <row r="7602" spans="15:69" x14ac:dyDescent="0.25">
      <c r="O7602" s="225" t="str">
        <f t="shared" si="1329"/>
        <v/>
      </c>
      <c r="BF7602" s="141">
        <v>39062</v>
      </c>
      <c r="BG7602" s="142" t="s">
        <v>27031</v>
      </c>
      <c r="BH7602" s="141" t="s">
        <v>180</v>
      </c>
      <c r="BI7602" s="141" t="s">
        <v>191</v>
      </c>
      <c r="BJ7602" s="141" t="s">
        <v>27276</v>
      </c>
      <c r="BK7602" s="141"/>
      <c r="BL7602" s="141" t="s">
        <v>27531</v>
      </c>
      <c r="BM7602" s="141">
        <v>46.054769999999998</v>
      </c>
      <c r="BN7602" s="141">
        <v>-71.970140000000001</v>
      </c>
      <c r="BO7602" s="141">
        <v>2015</v>
      </c>
      <c r="BP7602" s="143"/>
      <c r="BQ7602" s="143" t="s">
        <v>17560</v>
      </c>
    </row>
    <row r="7603" spans="15:69" x14ac:dyDescent="0.25">
      <c r="O7603" s="225" t="str">
        <f t="shared" si="1329"/>
        <v/>
      </c>
      <c r="BF7603" s="141">
        <v>39062</v>
      </c>
      <c r="BG7603" s="142" t="s">
        <v>27032</v>
      </c>
      <c r="BH7603" s="141" t="s">
        <v>180</v>
      </c>
      <c r="BI7603" s="141" t="s">
        <v>191</v>
      </c>
      <c r="BJ7603" s="141" t="s">
        <v>27277</v>
      </c>
      <c r="BK7603" s="141"/>
      <c r="BL7603" s="141" t="s">
        <v>27532</v>
      </c>
      <c r="BM7603" s="141">
        <v>46.020975999999997</v>
      </c>
      <c r="BN7603" s="141">
        <v>-71.975611000000001</v>
      </c>
      <c r="BO7603" s="141">
        <v>2009</v>
      </c>
      <c r="BP7603" s="143"/>
      <c r="BQ7603" s="143" t="s">
        <v>17560</v>
      </c>
    </row>
    <row r="7604" spans="15:69" x14ac:dyDescent="0.25">
      <c r="O7604" s="225" t="str">
        <f t="shared" si="1329"/>
        <v/>
      </c>
      <c r="BF7604" s="141">
        <v>39077</v>
      </c>
      <c r="BG7604" s="142" t="s">
        <v>2347</v>
      </c>
      <c r="BH7604" s="141" t="s">
        <v>180</v>
      </c>
      <c r="BI7604" s="141" t="s">
        <v>178</v>
      </c>
      <c r="BJ7604" s="141"/>
      <c r="BK7604" s="141" t="s">
        <v>272</v>
      </c>
      <c r="BL7604" s="141" t="s">
        <v>2348</v>
      </c>
      <c r="BM7604" s="141">
        <v>45.948619999999998</v>
      </c>
      <c r="BN7604" s="141">
        <v>-72.005281140591293</v>
      </c>
      <c r="BO7604" s="141">
        <v>1988</v>
      </c>
      <c r="BP7604" s="143" t="s">
        <v>26704</v>
      </c>
      <c r="BQ7604" s="143" t="s">
        <v>17560</v>
      </c>
    </row>
    <row r="7605" spans="15:69" x14ac:dyDescent="0.25">
      <c r="O7605" s="225" t="str">
        <f t="shared" si="1329"/>
        <v/>
      </c>
      <c r="BF7605" s="141">
        <v>39077</v>
      </c>
      <c r="BG7605" s="142" t="s">
        <v>2349</v>
      </c>
      <c r="BH7605" s="141" t="s">
        <v>180</v>
      </c>
      <c r="BI7605" s="141" t="s">
        <v>191</v>
      </c>
      <c r="BJ7605" s="141" t="s">
        <v>2350</v>
      </c>
      <c r="BK7605" s="141" t="s">
        <v>2082</v>
      </c>
      <c r="BL7605" s="141" t="s">
        <v>2351</v>
      </c>
      <c r="BM7605" s="141">
        <v>45.946010000000001</v>
      </c>
      <c r="BN7605" s="141">
        <v>-72.000339999999994</v>
      </c>
      <c r="BO7605" s="141">
        <v>1988</v>
      </c>
      <c r="BP7605" s="143" t="s">
        <v>26705</v>
      </c>
      <c r="BQ7605" s="143" t="s">
        <v>17560</v>
      </c>
    </row>
    <row r="7606" spans="15:69" x14ac:dyDescent="0.25">
      <c r="O7606" s="225" t="str">
        <f t="shared" si="1329"/>
        <v/>
      </c>
      <c r="BF7606" s="141">
        <v>39077</v>
      </c>
      <c r="BG7606" s="142" t="s">
        <v>2352</v>
      </c>
      <c r="BH7606" s="141" t="s">
        <v>180</v>
      </c>
      <c r="BI7606" s="141" t="s">
        <v>191</v>
      </c>
      <c r="BJ7606" s="141" t="s">
        <v>2353</v>
      </c>
      <c r="BK7606" s="141" t="s">
        <v>2354</v>
      </c>
      <c r="BL7606" s="141" t="s">
        <v>1620</v>
      </c>
      <c r="BM7606" s="141">
        <v>45.937730000000002</v>
      </c>
      <c r="BN7606" s="141">
        <v>-71.993600000000001</v>
      </c>
      <c r="BO7606" s="141">
        <v>1988</v>
      </c>
      <c r="BP7606" s="143" t="s">
        <v>23970</v>
      </c>
      <c r="BQ7606" s="143" t="s">
        <v>17560</v>
      </c>
    </row>
    <row r="7607" spans="15:69" x14ac:dyDescent="0.25">
      <c r="O7607" s="225" t="str">
        <f t="shared" si="1329"/>
        <v/>
      </c>
      <c r="BF7607" s="141">
        <v>39077</v>
      </c>
      <c r="BG7607" s="142" t="s">
        <v>2356</v>
      </c>
      <c r="BH7607" s="141" t="s">
        <v>478</v>
      </c>
      <c r="BI7607" s="141" t="s">
        <v>177</v>
      </c>
      <c r="BJ7607" s="141"/>
      <c r="BK7607" s="141" t="s">
        <v>2357</v>
      </c>
      <c r="BL7607" s="141" t="s">
        <v>1620</v>
      </c>
      <c r="BM7607" s="141">
        <v>45.928829999999998</v>
      </c>
      <c r="BN7607" s="141">
        <v>-72.005139999999997</v>
      </c>
      <c r="BO7607" s="141">
        <v>1980</v>
      </c>
      <c r="BP7607" s="143"/>
      <c r="BQ7607" s="143" t="s">
        <v>17560</v>
      </c>
    </row>
    <row r="7608" spans="15:69" x14ac:dyDescent="0.25">
      <c r="O7608" s="225" t="str">
        <f t="shared" si="1329"/>
        <v/>
      </c>
      <c r="BF7608" s="141">
        <v>39097</v>
      </c>
      <c r="BG7608" s="142" t="s">
        <v>23079</v>
      </c>
      <c r="BH7608" s="141" t="s">
        <v>478</v>
      </c>
      <c r="BI7608" s="141" t="s">
        <v>177</v>
      </c>
      <c r="BJ7608" s="141"/>
      <c r="BK7608" s="141" t="s">
        <v>4480</v>
      </c>
      <c r="BL7608" s="141" t="s">
        <v>23078</v>
      </c>
      <c r="BM7608" s="141">
        <v>45.844279999999998</v>
      </c>
      <c r="BN7608" s="141">
        <v>-72.090990000000005</v>
      </c>
      <c r="BO7608" s="141">
        <v>1979</v>
      </c>
      <c r="BP7608" s="143" t="s">
        <v>26305</v>
      </c>
      <c r="BQ7608" s="143" t="s">
        <v>17560</v>
      </c>
    </row>
    <row r="7609" spans="15:69" x14ac:dyDescent="0.25">
      <c r="O7609" s="225" t="str">
        <f t="shared" si="1329"/>
        <v/>
      </c>
      <c r="BF7609" s="141">
        <v>39117</v>
      </c>
      <c r="BG7609" s="142" t="s">
        <v>27033</v>
      </c>
      <c r="BH7609" s="141" t="s">
        <v>478</v>
      </c>
      <c r="BI7609" s="141" t="s">
        <v>186</v>
      </c>
      <c r="BJ7609" s="141"/>
      <c r="BK7609" s="141" t="s">
        <v>27357</v>
      </c>
      <c r="BL7609" s="141" t="s">
        <v>27533</v>
      </c>
      <c r="BM7609" s="141">
        <v>45.98648</v>
      </c>
      <c r="BN7609" s="141">
        <v>-72.255110000000002</v>
      </c>
      <c r="BO7609" s="141">
        <v>1979</v>
      </c>
      <c r="BP7609" s="143" t="s">
        <v>480</v>
      </c>
      <c r="BQ7609" s="143" t="s">
        <v>17560</v>
      </c>
    </row>
    <row r="7610" spans="15:69" x14ac:dyDescent="0.25">
      <c r="O7610" s="225" t="str">
        <f t="shared" si="1329"/>
        <v/>
      </c>
      <c r="BF7610" s="141">
        <v>40047</v>
      </c>
      <c r="BG7610" s="142" t="s">
        <v>12775</v>
      </c>
      <c r="BH7610" s="141" t="s">
        <v>478</v>
      </c>
      <c r="BI7610" s="141" t="s">
        <v>186</v>
      </c>
      <c r="BJ7610" s="141" t="s">
        <v>1562</v>
      </c>
      <c r="BK7610" s="141"/>
      <c r="BL7610" s="141" t="s">
        <v>12776</v>
      </c>
      <c r="BM7610" s="141">
        <v>45.777822999999998</v>
      </c>
      <c r="BN7610" s="141">
        <v>-72.018197000000001</v>
      </c>
      <c r="BO7610" s="141">
        <v>1974</v>
      </c>
      <c r="BP7610" s="143" t="s">
        <v>1562</v>
      </c>
      <c r="BQ7610" s="143" t="s">
        <v>17560</v>
      </c>
    </row>
    <row r="7611" spans="15:69" x14ac:dyDescent="0.25">
      <c r="O7611" s="225" t="str">
        <f t="shared" si="1329"/>
        <v/>
      </c>
      <c r="BF7611" s="141">
        <v>40047</v>
      </c>
      <c r="BG7611" s="142" t="s">
        <v>12777</v>
      </c>
      <c r="BH7611" s="141" t="s">
        <v>478</v>
      </c>
      <c r="BI7611" s="141" t="s">
        <v>1268</v>
      </c>
      <c r="BJ7611" s="141" t="s">
        <v>12778</v>
      </c>
      <c r="BK7611" s="141" t="s">
        <v>1934</v>
      </c>
      <c r="BL7611" s="141" t="s">
        <v>12766</v>
      </c>
      <c r="BM7611" s="141">
        <v>45.762243400000003</v>
      </c>
      <c r="BN7611" s="141">
        <v>-72.0206246999999</v>
      </c>
      <c r="BO7611" s="141">
        <v>1975</v>
      </c>
      <c r="BP7611" s="143" t="s">
        <v>12778</v>
      </c>
      <c r="BQ7611" s="143" t="s">
        <v>17560</v>
      </c>
    </row>
    <row r="7612" spans="15:69" x14ac:dyDescent="0.25">
      <c r="O7612" s="225" t="str">
        <f t="shared" si="1329"/>
        <v/>
      </c>
      <c r="BF7612" s="141">
        <v>41012</v>
      </c>
      <c r="BG7612" s="142" t="s">
        <v>12964</v>
      </c>
      <c r="BH7612" s="141" t="s">
        <v>180</v>
      </c>
      <c r="BI7612" s="141" t="s">
        <v>178</v>
      </c>
      <c r="BJ7612" s="141"/>
      <c r="BK7612" s="141" t="s">
        <v>1662</v>
      </c>
      <c r="BL7612" s="141" t="s">
        <v>12965</v>
      </c>
      <c r="BM7612" s="141">
        <v>45.265880000000003</v>
      </c>
      <c r="BN7612" s="141">
        <v>-71.527879999999996</v>
      </c>
      <c r="BO7612" s="141">
        <v>2003</v>
      </c>
      <c r="BP7612" s="143" t="s">
        <v>24833</v>
      </c>
      <c r="BQ7612" s="143" t="s">
        <v>17560</v>
      </c>
    </row>
    <row r="7613" spans="15:69" x14ac:dyDescent="0.25">
      <c r="O7613" s="225" t="str">
        <f t="shared" si="1329"/>
        <v/>
      </c>
      <c r="BF7613" s="141">
        <v>41012</v>
      </c>
      <c r="BG7613" s="142" t="s">
        <v>13003</v>
      </c>
      <c r="BH7613" s="141" t="s">
        <v>180</v>
      </c>
      <c r="BI7613" s="141" t="s">
        <v>191</v>
      </c>
      <c r="BJ7613" s="141"/>
      <c r="BK7613" s="141" t="s">
        <v>10231</v>
      </c>
      <c r="BL7613" s="141" t="s">
        <v>13004</v>
      </c>
      <c r="BM7613" s="141">
        <v>45.263460000000002</v>
      </c>
      <c r="BN7613" s="141">
        <v>-71.509829999999994</v>
      </c>
      <c r="BO7613" s="141">
        <v>1998</v>
      </c>
      <c r="BP7613" s="143" t="s">
        <v>24848</v>
      </c>
      <c r="BQ7613" s="143" t="s">
        <v>17560</v>
      </c>
    </row>
    <row r="7614" spans="15:69" x14ac:dyDescent="0.25">
      <c r="O7614" s="225" t="str">
        <f t="shared" si="1329"/>
        <v/>
      </c>
      <c r="BF7614" s="141">
        <v>41060</v>
      </c>
      <c r="BG7614" s="142" t="s">
        <v>12456</v>
      </c>
      <c r="BH7614" s="141" t="s">
        <v>180</v>
      </c>
      <c r="BI7614" s="141" t="s">
        <v>191</v>
      </c>
      <c r="BJ7614" s="141" t="s">
        <v>12457</v>
      </c>
      <c r="BK7614" s="141"/>
      <c r="BL7614" s="141" t="s">
        <v>12458</v>
      </c>
      <c r="BM7614" s="141">
        <v>45.478549999999998</v>
      </c>
      <c r="BN7614" s="141">
        <v>-71.649789999999996</v>
      </c>
      <c r="BO7614" s="141">
        <v>1995</v>
      </c>
      <c r="BP7614" s="143" t="s">
        <v>24712</v>
      </c>
      <c r="BQ7614" s="143" t="s">
        <v>17560</v>
      </c>
    </row>
    <row r="7615" spans="15:69" x14ac:dyDescent="0.25">
      <c r="O7615" s="225" t="str">
        <f t="shared" si="1329"/>
        <v/>
      </c>
      <c r="BF7615" s="141">
        <v>41060</v>
      </c>
      <c r="BG7615" s="142" t="s">
        <v>12459</v>
      </c>
      <c r="BH7615" s="141" t="s">
        <v>180</v>
      </c>
      <c r="BI7615" s="141" t="s">
        <v>191</v>
      </c>
      <c r="BJ7615" s="141" t="s">
        <v>12460</v>
      </c>
      <c r="BK7615" s="141"/>
      <c r="BL7615" s="141" t="s">
        <v>12461</v>
      </c>
      <c r="BM7615" s="141">
        <v>45.476080000000003</v>
      </c>
      <c r="BN7615" s="141">
        <v>-71.664140000000003</v>
      </c>
      <c r="BO7615" s="141">
        <v>1995</v>
      </c>
      <c r="BP7615" s="143" t="s">
        <v>24713</v>
      </c>
      <c r="BQ7615" s="143" t="s">
        <v>17560</v>
      </c>
    </row>
    <row r="7616" spans="15:69" x14ac:dyDescent="0.25">
      <c r="O7616" s="225" t="str">
        <f t="shared" si="1329"/>
        <v/>
      </c>
      <c r="BF7616" s="141">
        <v>41060</v>
      </c>
      <c r="BG7616" s="142" t="s">
        <v>12462</v>
      </c>
      <c r="BH7616" s="141" t="s">
        <v>180</v>
      </c>
      <c r="BI7616" s="141" t="s">
        <v>191</v>
      </c>
      <c r="BJ7616" s="141" t="s">
        <v>12463</v>
      </c>
      <c r="BK7616" s="141"/>
      <c r="BL7616" s="141" t="s">
        <v>12464</v>
      </c>
      <c r="BM7616" s="141">
        <v>45.481439999999999</v>
      </c>
      <c r="BN7616" s="141">
        <v>-71.677800000000005</v>
      </c>
      <c r="BO7616" s="141">
        <v>1995</v>
      </c>
      <c r="BP7616" s="143" t="s">
        <v>24714</v>
      </c>
      <c r="BQ7616" s="143" t="s">
        <v>17560</v>
      </c>
    </row>
    <row r="7617" spans="15:69" x14ac:dyDescent="0.25">
      <c r="O7617" s="225" t="str">
        <f t="shared" si="1329"/>
        <v/>
      </c>
      <c r="BF7617" s="141">
        <v>41070</v>
      </c>
      <c r="BG7617" s="142" t="s">
        <v>12467</v>
      </c>
      <c r="BH7617" s="141" t="s">
        <v>478</v>
      </c>
      <c r="BI7617" s="141" t="s">
        <v>177</v>
      </c>
      <c r="BJ7617" s="141"/>
      <c r="BK7617" s="141" t="s">
        <v>16419</v>
      </c>
      <c r="BL7617" s="141" t="s">
        <v>12466</v>
      </c>
      <c r="BM7617" s="141">
        <v>45.463790000000003</v>
      </c>
      <c r="BN7617" s="141">
        <v>-71.498909999999995</v>
      </c>
      <c r="BO7617" s="141">
        <v>2013</v>
      </c>
      <c r="BP7617" s="143" t="s">
        <v>485</v>
      </c>
      <c r="BQ7617" s="143" t="s">
        <v>17560</v>
      </c>
    </row>
    <row r="7618" spans="15:69" x14ac:dyDescent="0.25">
      <c r="O7618" s="225" t="str">
        <f t="shared" si="1329"/>
        <v/>
      </c>
      <c r="BF7618" s="141">
        <v>41070</v>
      </c>
      <c r="BG7618" s="142" t="s">
        <v>12468</v>
      </c>
      <c r="BH7618" s="141" t="s">
        <v>180</v>
      </c>
      <c r="BI7618" s="141" t="s">
        <v>178</v>
      </c>
      <c r="BJ7618" s="141"/>
      <c r="BK7618" s="141" t="s">
        <v>4802</v>
      </c>
      <c r="BL7618" s="141" t="s">
        <v>12469</v>
      </c>
      <c r="BM7618" s="141">
        <v>45.4818</v>
      </c>
      <c r="BN7618" s="141">
        <v>-71.522180000000006</v>
      </c>
      <c r="BO7618" s="141">
        <v>1991</v>
      </c>
      <c r="BP7618" s="143" t="s">
        <v>24716</v>
      </c>
      <c r="BQ7618" s="143" t="s">
        <v>17560</v>
      </c>
    </row>
    <row r="7619" spans="15:69" x14ac:dyDescent="0.25">
      <c r="O7619" s="225" t="str">
        <f t="shared" si="1329"/>
        <v/>
      </c>
      <c r="BF7619" s="141">
        <v>41070</v>
      </c>
      <c r="BG7619" s="142" t="s">
        <v>12470</v>
      </c>
      <c r="BH7619" s="141" t="s">
        <v>180</v>
      </c>
      <c r="BI7619" s="141" t="s">
        <v>191</v>
      </c>
      <c r="BJ7619" s="141"/>
      <c r="BK7619" s="141" t="s">
        <v>3061</v>
      </c>
      <c r="BL7619" s="141" t="s">
        <v>12471</v>
      </c>
      <c r="BM7619" s="141">
        <v>45.478319999999997</v>
      </c>
      <c r="BN7619" s="141">
        <v>-71.510099999999994</v>
      </c>
      <c r="BO7619" s="141">
        <v>1991</v>
      </c>
      <c r="BP7619" s="143" t="s">
        <v>24717</v>
      </c>
      <c r="BQ7619" s="143" t="s">
        <v>17560</v>
      </c>
    </row>
    <row r="7620" spans="15:69" x14ac:dyDescent="0.25">
      <c r="O7620" s="225" t="str">
        <f t="shared" si="1329"/>
        <v/>
      </c>
      <c r="BF7620" s="141">
        <v>41070</v>
      </c>
      <c r="BG7620" s="142" t="s">
        <v>12472</v>
      </c>
      <c r="BH7620" s="141" t="s">
        <v>478</v>
      </c>
      <c r="BI7620" s="141" t="s">
        <v>186</v>
      </c>
      <c r="BJ7620" s="141" t="s">
        <v>12473</v>
      </c>
      <c r="BK7620" s="141"/>
      <c r="BL7620" s="141" t="s">
        <v>12474</v>
      </c>
      <c r="BM7620" s="141">
        <v>45.281599999999997</v>
      </c>
      <c r="BN7620" s="141">
        <v>-71.294870000000003</v>
      </c>
      <c r="BO7620" s="141">
        <v>2013</v>
      </c>
      <c r="BP7620" s="143" t="s">
        <v>24718</v>
      </c>
      <c r="BQ7620" s="143" t="s">
        <v>17560</v>
      </c>
    </row>
    <row r="7621" spans="15:69" x14ac:dyDescent="0.25">
      <c r="O7621" s="225" t="str">
        <f t="shared" si="1329"/>
        <v/>
      </c>
      <c r="BF7621" s="141">
        <v>41070</v>
      </c>
      <c r="BG7621" s="142" t="s">
        <v>12475</v>
      </c>
      <c r="BH7621" s="141" t="s">
        <v>478</v>
      </c>
      <c r="BI7621" s="141" t="s">
        <v>186</v>
      </c>
      <c r="BJ7621" s="141" t="s">
        <v>12473</v>
      </c>
      <c r="BK7621" s="141"/>
      <c r="BL7621" s="141" t="s">
        <v>12476</v>
      </c>
      <c r="BM7621" s="141">
        <v>45.283279999999998</v>
      </c>
      <c r="BN7621" s="141">
        <v>-71.303259999999995</v>
      </c>
      <c r="BO7621" s="141">
        <v>2013</v>
      </c>
      <c r="BP7621" s="143" t="s">
        <v>24718</v>
      </c>
      <c r="BQ7621" s="143" t="s">
        <v>17560</v>
      </c>
    </row>
    <row r="7622" spans="15:69" x14ac:dyDescent="0.25">
      <c r="O7622" s="225" t="str">
        <f t="shared" si="1329"/>
        <v/>
      </c>
      <c r="BF7622" s="141">
        <v>41117</v>
      </c>
      <c r="BG7622" s="142" t="s">
        <v>11932</v>
      </c>
      <c r="BH7622" s="141" t="s">
        <v>180</v>
      </c>
      <c r="BI7622" s="141" t="s">
        <v>178</v>
      </c>
      <c r="BJ7622" s="141"/>
      <c r="BK7622" s="141" t="s">
        <v>3459</v>
      </c>
      <c r="BL7622" s="141" t="s">
        <v>11931</v>
      </c>
      <c r="BM7622" s="141">
        <v>45.631189999999997</v>
      </c>
      <c r="BN7622" s="141">
        <v>-71.591520000000003</v>
      </c>
      <c r="BO7622" s="141">
        <v>1998</v>
      </c>
      <c r="BP7622" s="143" t="s">
        <v>26774</v>
      </c>
      <c r="BQ7622" s="143" t="s">
        <v>17560</v>
      </c>
    </row>
    <row r="7623" spans="15:69" x14ac:dyDescent="0.25">
      <c r="O7623" s="225" t="str">
        <f t="shared" si="1329"/>
        <v/>
      </c>
      <c r="BF7623" s="141">
        <v>41117</v>
      </c>
      <c r="BG7623" s="142" t="s">
        <v>11933</v>
      </c>
      <c r="BH7623" s="141" t="s">
        <v>180</v>
      </c>
      <c r="BI7623" s="141" t="s">
        <v>191</v>
      </c>
      <c r="BJ7623" s="141" t="s">
        <v>11934</v>
      </c>
      <c r="BK7623" s="141" t="s">
        <v>4837</v>
      </c>
      <c r="BL7623" s="141" t="s">
        <v>11935</v>
      </c>
      <c r="BM7623" s="141">
        <v>45.633690000000001</v>
      </c>
      <c r="BN7623" s="141">
        <v>-71.592789999999994</v>
      </c>
      <c r="BO7623" s="141">
        <v>1998</v>
      </c>
      <c r="BP7623" s="143" t="s">
        <v>26775</v>
      </c>
      <c r="BQ7623" s="143" t="s">
        <v>17560</v>
      </c>
    </row>
    <row r="7624" spans="15:69" x14ac:dyDescent="0.25">
      <c r="O7624" s="225" t="str">
        <f t="shared" si="1329"/>
        <v/>
      </c>
      <c r="BF7624" s="141">
        <v>41012</v>
      </c>
      <c r="BG7624" s="142" t="s">
        <v>13005</v>
      </c>
      <c r="BH7624" s="141" t="s">
        <v>478</v>
      </c>
      <c r="BI7624" s="141" t="s">
        <v>176</v>
      </c>
      <c r="BJ7624" s="141"/>
      <c r="BK7624" s="141" t="s">
        <v>3952</v>
      </c>
      <c r="BL7624" s="141" t="s">
        <v>13006</v>
      </c>
      <c r="BM7624" s="141">
        <v>45.259549999999997</v>
      </c>
      <c r="BN7624" s="141">
        <v>-71.521590000000003</v>
      </c>
      <c r="BO7624" s="141">
        <v>1970</v>
      </c>
      <c r="BP7624" s="143" t="s">
        <v>24849</v>
      </c>
      <c r="BQ7624" s="143" t="s">
        <v>17560</v>
      </c>
    </row>
    <row r="7625" spans="15:69" x14ac:dyDescent="0.25">
      <c r="O7625" s="225" t="str">
        <f t="shared" si="1329"/>
        <v/>
      </c>
      <c r="BF7625" s="141">
        <v>41038</v>
      </c>
      <c r="BG7625" s="142" t="s">
        <v>12403</v>
      </c>
      <c r="BH7625" s="141" t="s">
        <v>478</v>
      </c>
      <c r="BI7625" s="141" t="s">
        <v>176</v>
      </c>
      <c r="BJ7625" s="141" t="s">
        <v>12404</v>
      </c>
      <c r="BK7625" s="141" t="s">
        <v>12405</v>
      </c>
      <c r="BL7625" s="141" t="s">
        <v>12406</v>
      </c>
      <c r="BM7625" s="141">
        <v>45.334592999999998</v>
      </c>
      <c r="BN7625" s="141">
        <v>-71.729124999999996</v>
      </c>
      <c r="BO7625" s="141">
        <v>1993</v>
      </c>
      <c r="BP7625" s="143" t="s">
        <v>24701</v>
      </c>
      <c r="BQ7625" s="143" t="s">
        <v>17560</v>
      </c>
    </row>
    <row r="7626" spans="15:69" x14ac:dyDescent="0.25">
      <c r="O7626" s="225" t="str">
        <f t="shared" si="1329"/>
        <v/>
      </c>
      <c r="BF7626" s="141">
        <v>41038</v>
      </c>
      <c r="BG7626" s="142" t="s">
        <v>12407</v>
      </c>
      <c r="BH7626" s="141" t="s">
        <v>478</v>
      </c>
      <c r="BI7626" s="141" t="s">
        <v>186</v>
      </c>
      <c r="BJ7626" s="141" t="s">
        <v>12408</v>
      </c>
      <c r="BK7626" s="141" t="s">
        <v>12409</v>
      </c>
      <c r="BL7626" s="141" t="s">
        <v>12410</v>
      </c>
      <c r="BM7626" s="141">
        <v>45.363672999999999</v>
      </c>
      <c r="BN7626" s="141">
        <v>-71.807074999999998</v>
      </c>
      <c r="BO7626" s="141">
        <v>1980</v>
      </c>
      <c r="BP7626" s="143" t="s">
        <v>24702</v>
      </c>
      <c r="BQ7626" s="143" t="s">
        <v>17560</v>
      </c>
    </row>
    <row r="7627" spans="15:69" x14ac:dyDescent="0.25">
      <c r="O7627" s="225" t="str">
        <f t="shared" si="1329"/>
        <v/>
      </c>
      <c r="BF7627" s="141">
        <v>41055</v>
      </c>
      <c r="BG7627" s="142" t="s">
        <v>12420</v>
      </c>
      <c r="BH7627" s="141" t="s">
        <v>478</v>
      </c>
      <c r="BI7627" s="141" t="s">
        <v>176</v>
      </c>
      <c r="BJ7627" s="141"/>
      <c r="BK7627" s="141" t="s">
        <v>12421</v>
      </c>
      <c r="BL7627" s="141" t="s">
        <v>1665</v>
      </c>
      <c r="BM7627" s="141">
        <v>45.449992999999999</v>
      </c>
      <c r="BN7627" s="141">
        <v>-71.765174999999999</v>
      </c>
      <c r="BO7627" s="141">
        <v>2015</v>
      </c>
      <c r="BP7627" s="143" t="s">
        <v>24705</v>
      </c>
      <c r="BQ7627" s="143" t="s">
        <v>17560</v>
      </c>
    </row>
    <row r="7628" spans="15:69" x14ac:dyDescent="0.25">
      <c r="O7628" s="225" t="str">
        <f t="shared" si="1329"/>
        <v/>
      </c>
      <c r="BF7628" s="141">
        <v>41055</v>
      </c>
      <c r="BG7628" s="142" t="s">
        <v>12433</v>
      </c>
      <c r="BH7628" s="141" t="s">
        <v>180</v>
      </c>
      <c r="BI7628" s="141" t="s">
        <v>191</v>
      </c>
      <c r="BJ7628" s="141"/>
      <c r="BK7628" s="141" t="s">
        <v>12434</v>
      </c>
      <c r="BL7628" s="141" t="s">
        <v>12435</v>
      </c>
      <c r="BM7628" s="141">
        <v>45.444428000000002</v>
      </c>
      <c r="BN7628" s="141">
        <v>-71.764849999999996</v>
      </c>
      <c r="BO7628" s="141">
        <v>2010</v>
      </c>
      <c r="BP7628" s="143" t="s">
        <v>24703</v>
      </c>
      <c r="BQ7628" s="143" t="s">
        <v>17560</v>
      </c>
    </row>
    <row r="7629" spans="15:69" x14ac:dyDescent="0.25">
      <c r="O7629" s="225" t="str">
        <f t="shared" si="1329"/>
        <v/>
      </c>
      <c r="BF7629" s="141">
        <v>41055</v>
      </c>
      <c r="BG7629" s="142" t="s">
        <v>12436</v>
      </c>
      <c r="BH7629" s="141" t="s">
        <v>180</v>
      </c>
      <c r="BI7629" s="141" t="s">
        <v>191</v>
      </c>
      <c r="BJ7629" s="141"/>
      <c r="BK7629" s="141" t="s">
        <v>12437</v>
      </c>
      <c r="BL7629" s="141" t="s">
        <v>12438</v>
      </c>
      <c r="BM7629" s="141">
        <v>45.446179999999998</v>
      </c>
      <c r="BN7629" s="141">
        <v>-71.768199999999993</v>
      </c>
      <c r="BO7629" s="141">
        <v>2012</v>
      </c>
      <c r="BP7629" s="143" t="s">
        <v>24703</v>
      </c>
      <c r="BQ7629" s="143" t="s">
        <v>17560</v>
      </c>
    </row>
    <row r="7630" spans="15:69" x14ac:dyDescent="0.25">
      <c r="O7630" s="225" t="str">
        <f t="shared" ref="O7630:O7693" si="1330">IF(OR(B7630="",C7630="",G7630="",H7630="",I7630="",AND(J7630="",BW7630=FALSE),AND(K7630="",BX7630=FALSE),AND(L7630="",BY7630=FALSE),AND(M7630="",BZ7630=FALSE)),"",(IF(AND(100&gt;=CG7630,CG7630&gt;80),"A",IF(AND(80&gt;=CG7630,CG7630&gt;60),"B",IF(AND(60&gt;=CG7630,CG7630&gt;40),"C",IF(AND(40&gt;=CG7630,CG7630&gt;20),"D","E"))))))</f>
        <v/>
      </c>
      <c r="BF7630" s="141">
        <v>41060</v>
      </c>
      <c r="BG7630" s="142" t="s">
        <v>12447</v>
      </c>
      <c r="BH7630" s="141" t="s">
        <v>478</v>
      </c>
      <c r="BI7630" s="141" t="s">
        <v>177</v>
      </c>
      <c r="BJ7630" s="141" t="s">
        <v>1941</v>
      </c>
      <c r="BK7630" s="141" t="s">
        <v>12448</v>
      </c>
      <c r="BL7630" s="141" t="s">
        <v>12449</v>
      </c>
      <c r="BM7630" s="141">
        <v>45.493130000000001</v>
      </c>
      <c r="BN7630" s="141">
        <v>-71.659139999999994</v>
      </c>
      <c r="BO7630" s="141">
        <v>1973</v>
      </c>
      <c r="BP7630" s="143" t="s">
        <v>24709</v>
      </c>
      <c r="BQ7630" s="143" t="s">
        <v>17560</v>
      </c>
    </row>
    <row r="7631" spans="15:69" x14ac:dyDescent="0.25">
      <c r="O7631" s="225" t="str">
        <f t="shared" si="1330"/>
        <v/>
      </c>
      <c r="BF7631" s="141">
        <v>41060</v>
      </c>
      <c r="BG7631" s="142" t="s">
        <v>12450</v>
      </c>
      <c r="BH7631" s="141" t="s">
        <v>180</v>
      </c>
      <c r="BI7631" s="141" t="s">
        <v>191</v>
      </c>
      <c r="BJ7631" s="141" t="s">
        <v>12451</v>
      </c>
      <c r="BK7631" s="141" t="s">
        <v>4488</v>
      </c>
      <c r="BL7631" s="141" t="s">
        <v>12452</v>
      </c>
      <c r="BM7631" s="141">
        <v>45.47184</v>
      </c>
      <c r="BN7631" s="141">
        <v>-71.669229999999999</v>
      </c>
      <c r="BO7631" s="141">
        <v>1995</v>
      </c>
      <c r="BP7631" s="143" t="s">
        <v>24710</v>
      </c>
      <c r="BQ7631" s="143" t="s">
        <v>17560</v>
      </c>
    </row>
    <row r="7632" spans="15:69" x14ac:dyDescent="0.25">
      <c r="O7632" s="225" t="str">
        <f t="shared" si="1330"/>
        <v/>
      </c>
      <c r="BF7632" s="141">
        <v>41060</v>
      </c>
      <c r="BG7632" s="142" t="s">
        <v>12453</v>
      </c>
      <c r="BH7632" s="141" t="s">
        <v>180</v>
      </c>
      <c r="BI7632" s="141" t="s">
        <v>191</v>
      </c>
      <c r="BJ7632" s="141" t="s">
        <v>12454</v>
      </c>
      <c r="BK7632" s="141"/>
      <c r="BL7632" s="141" t="s">
        <v>12455</v>
      </c>
      <c r="BM7632" s="141">
        <v>45.483359999999998</v>
      </c>
      <c r="BN7632" s="141">
        <v>-71.662239999999997</v>
      </c>
      <c r="BO7632" s="141">
        <v>1995</v>
      </c>
      <c r="BP7632" s="143" t="s">
        <v>24711</v>
      </c>
      <c r="BQ7632" s="143" t="s">
        <v>17560</v>
      </c>
    </row>
    <row r="7633" spans="15:69" x14ac:dyDescent="0.25">
      <c r="O7633" s="225" t="str">
        <f t="shared" si="1330"/>
        <v/>
      </c>
      <c r="BF7633" s="141">
        <v>42005</v>
      </c>
      <c r="BG7633" s="142" t="s">
        <v>12477</v>
      </c>
      <c r="BH7633" s="141" t="s">
        <v>180</v>
      </c>
      <c r="BI7633" s="141" t="s">
        <v>178</v>
      </c>
      <c r="BJ7633" s="141"/>
      <c r="BK7633" s="141" t="s">
        <v>3473</v>
      </c>
      <c r="BL7633" s="141" t="s">
        <v>12478</v>
      </c>
      <c r="BM7633" s="141">
        <v>45.533619999999999</v>
      </c>
      <c r="BN7633" s="141">
        <v>-71.807329999999993</v>
      </c>
      <c r="BO7633" s="141">
        <v>1993</v>
      </c>
      <c r="BP7633" s="143" t="s">
        <v>24719</v>
      </c>
      <c r="BQ7633" s="143" t="s">
        <v>17560</v>
      </c>
    </row>
    <row r="7634" spans="15:69" x14ac:dyDescent="0.25">
      <c r="O7634" s="225" t="str">
        <f t="shared" si="1330"/>
        <v/>
      </c>
      <c r="BF7634" s="141">
        <v>42005</v>
      </c>
      <c r="BG7634" s="142" t="s">
        <v>12532</v>
      </c>
      <c r="BH7634" s="141" t="s">
        <v>478</v>
      </c>
      <c r="BI7634" s="141" t="s">
        <v>177</v>
      </c>
      <c r="BJ7634" s="141"/>
      <c r="BK7634" s="141" t="s">
        <v>12533</v>
      </c>
      <c r="BL7634" s="141" t="s">
        <v>5984</v>
      </c>
      <c r="BM7634" s="141">
        <v>45.53192</v>
      </c>
      <c r="BN7634" s="141">
        <v>-71.805130000000005</v>
      </c>
      <c r="BO7634" s="141">
        <v>1987</v>
      </c>
      <c r="BP7634" s="143" t="s">
        <v>24734</v>
      </c>
      <c r="BQ7634" s="143" t="s">
        <v>17560</v>
      </c>
    </row>
    <row r="7635" spans="15:69" x14ac:dyDescent="0.25">
      <c r="O7635" s="225" t="str">
        <f t="shared" si="1330"/>
        <v/>
      </c>
      <c r="BF7635" s="141">
        <v>42005</v>
      </c>
      <c r="BG7635" s="142" t="s">
        <v>12534</v>
      </c>
      <c r="BH7635" s="141" t="s">
        <v>478</v>
      </c>
      <c r="BI7635" s="141" t="s">
        <v>186</v>
      </c>
      <c r="BJ7635" s="141"/>
      <c r="BK7635" s="141"/>
      <c r="BL7635" s="141" t="s">
        <v>12535</v>
      </c>
      <c r="BM7635" s="141">
        <v>45.524360000000001</v>
      </c>
      <c r="BN7635" s="141">
        <v>-71.809359999999998</v>
      </c>
      <c r="BO7635" s="141">
        <v>1987</v>
      </c>
      <c r="BP7635" s="143" t="s">
        <v>24735</v>
      </c>
      <c r="BQ7635" s="143" t="s">
        <v>17560</v>
      </c>
    </row>
    <row r="7636" spans="15:69" x14ac:dyDescent="0.25">
      <c r="O7636" s="225" t="str">
        <f t="shared" si="1330"/>
        <v/>
      </c>
      <c r="BF7636" s="141">
        <v>42005</v>
      </c>
      <c r="BG7636" s="142" t="s">
        <v>12536</v>
      </c>
      <c r="BH7636" s="141" t="s">
        <v>478</v>
      </c>
      <c r="BI7636" s="141" t="s">
        <v>176</v>
      </c>
      <c r="BJ7636" s="141"/>
      <c r="BK7636" s="141" t="s">
        <v>12537</v>
      </c>
      <c r="BL7636" s="141" t="s">
        <v>12538</v>
      </c>
      <c r="BM7636" s="141">
        <v>45.53219</v>
      </c>
      <c r="BN7636" s="141">
        <v>-71.799899999999994</v>
      </c>
      <c r="BO7636" s="141">
        <v>1987</v>
      </c>
      <c r="BP7636" s="143" t="s">
        <v>24736</v>
      </c>
      <c r="BQ7636" s="143" t="s">
        <v>17560</v>
      </c>
    </row>
    <row r="7637" spans="15:69" x14ac:dyDescent="0.25">
      <c r="O7637" s="225" t="str">
        <f t="shared" si="1330"/>
        <v/>
      </c>
      <c r="BF7637" s="141">
        <v>42005</v>
      </c>
      <c r="BG7637" s="142" t="s">
        <v>12539</v>
      </c>
      <c r="BH7637" s="141" t="s">
        <v>180</v>
      </c>
      <c r="BI7637" s="141" t="s">
        <v>1269</v>
      </c>
      <c r="BJ7637" s="141"/>
      <c r="BK7637" s="141"/>
      <c r="BL7637" s="141" t="s">
        <v>12478</v>
      </c>
      <c r="BM7637" s="141">
        <v>45.533619999999999</v>
      </c>
      <c r="BN7637" s="141">
        <v>-71.807329999999993</v>
      </c>
      <c r="BO7637" s="141">
        <v>1993</v>
      </c>
      <c r="BP7637" s="143" t="s">
        <v>24737</v>
      </c>
      <c r="BQ7637" s="143" t="s">
        <v>17560</v>
      </c>
    </row>
    <row r="7638" spans="15:69" x14ac:dyDescent="0.25">
      <c r="O7638" s="225" t="str">
        <f t="shared" si="1330"/>
        <v/>
      </c>
      <c r="BF7638" s="141">
        <v>42005</v>
      </c>
      <c r="BG7638" s="142" t="s">
        <v>12540</v>
      </c>
      <c r="BH7638" s="141" t="s">
        <v>180</v>
      </c>
      <c r="BI7638" s="141" t="s">
        <v>191</v>
      </c>
      <c r="BJ7638" s="141"/>
      <c r="BK7638" s="141"/>
      <c r="BL7638" s="141" t="s">
        <v>12541</v>
      </c>
      <c r="BM7638" s="141">
        <v>45.532130000000002</v>
      </c>
      <c r="BN7638" s="141">
        <v>-71.806340000000006</v>
      </c>
      <c r="BO7638" s="141">
        <v>1993</v>
      </c>
      <c r="BP7638" s="143" t="s">
        <v>24738</v>
      </c>
      <c r="BQ7638" s="143" t="s">
        <v>17560</v>
      </c>
    </row>
    <row r="7639" spans="15:69" x14ac:dyDescent="0.25">
      <c r="O7639" s="225" t="str">
        <f t="shared" si="1330"/>
        <v/>
      </c>
      <c r="BF7639" s="141">
        <v>42020</v>
      </c>
      <c r="BG7639" s="142" t="s">
        <v>12549</v>
      </c>
      <c r="BH7639" s="141" t="s">
        <v>180</v>
      </c>
      <c r="BI7639" s="141" t="s">
        <v>191</v>
      </c>
      <c r="BJ7639" s="141" t="s">
        <v>4139</v>
      </c>
      <c r="BK7639" s="141"/>
      <c r="BL7639" s="141" t="s">
        <v>2063</v>
      </c>
      <c r="BM7639" s="141">
        <v>45.5530497933023</v>
      </c>
      <c r="BN7639" s="141">
        <v>-72.016317343710995</v>
      </c>
      <c r="BO7639" s="141">
        <v>1991</v>
      </c>
      <c r="BP7639" s="143" t="s">
        <v>24744</v>
      </c>
      <c r="BQ7639" s="143" t="s">
        <v>17560</v>
      </c>
    </row>
    <row r="7640" spans="15:69" x14ac:dyDescent="0.25">
      <c r="O7640" s="225" t="str">
        <f t="shared" si="1330"/>
        <v/>
      </c>
      <c r="BF7640" s="141">
        <v>42025</v>
      </c>
      <c r="BG7640" s="142" t="s">
        <v>12844</v>
      </c>
      <c r="BH7640" s="141" t="s">
        <v>180</v>
      </c>
      <c r="BI7640" s="141" t="s">
        <v>178</v>
      </c>
      <c r="BJ7640" s="141" t="s">
        <v>12845</v>
      </c>
      <c r="BK7640" s="141" t="s">
        <v>1791</v>
      </c>
      <c r="BL7640" s="141" t="s">
        <v>12843</v>
      </c>
      <c r="BM7640" s="141">
        <v>45.470959999999998</v>
      </c>
      <c r="BN7640" s="141">
        <v>-72.130380000000002</v>
      </c>
      <c r="BO7640" s="141">
        <v>2001</v>
      </c>
      <c r="BP7640" s="143" t="s">
        <v>24805</v>
      </c>
      <c r="BQ7640" s="143" t="s">
        <v>17560</v>
      </c>
    </row>
    <row r="7641" spans="15:69" x14ac:dyDescent="0.25">
      <c r="O7641" s="225" t="str">
        <f t="shared" si="1330"/>
        <v/>
      </c>
      <c r="BF7641" s="141">
        <v>42032</v>
      </c>
      <c r="BG7641" s="142" t="s">
        <v>12422</v>
      </c>
      <c r="BH7641" s="141" t="s">
        <v>478</v>
      </c>
      <c r="BI7641" s="141" t="s">
        <v>177</v>
      </c>
      <c r="BJ7641" s="141" t="s">
        <v>11901</v>
      </c>
      <c r="BK7641" s="141" t="s">
        <v>11902</v>
      </c>
      <c r="BL7641" s="141" t="s">
        <v>11903</v>
      </c>
      <c r="BM7641" s="141">
        <v>45.404299999999999</v>
      </c>
      <c r="BN7641" s="141">
        <v>-72.251530000000002</v>
      </c>
      <c r="BO7641" s="141">
        <v>1971</v>
      </c>
      <c r="BP7641" s="143" t="s">
        <v>24639</v>
      </c>
      <c r="BQ7641" s="143" t="s">
        <v>17560</v>
      </c>
    </row>
    <row r="7642" spans="15:69" x14ac:dyDescent="0.25">
      <c r="O7642" s="225" t="str">
        <f t="shared" si="1330"/>
        <v/>
      </c>
      <c r="BF7642" s="141">
        <v>42032</v>
      </c>
      <c r="BG7642" s="142" t="s">
        <v>12423</v>
      </c>
      <c r="BH7642" s="141" t="s">
        <v>478</v>
      </c>
      <c r="BI7642" s="141" t="s">
        <v>1268</v>
      </c>
      <c r="BJ7642" s="141" t="s">
        <v>11905</v>
      </c>
      <c r="BK7642" s="141"/>
      <c r="BL7642" s="141" t="s">
        <v>11906</v>
      </c>
      <c r="BM7642" s="141">
        <v>45.433999999999997</v>
      </c>
      <c r="BN7642" s="141">
        <v>-72.196100000000001</v>
      </c>
      <c r="BO7642" s="141">
        <v>1971</v>
      </c>
      <c r="BP7642" s="143" t="s">
        <v>24640</v>
      </c>
      <c r="BQ7642" s="143" t="s">
        <v>17560</v>
      </c>
    </row>
    <row r="7643" spans="15:69" x14ac:dyDescent="0.25">
      <c r="O7643" s="225" t="str">
        <f t="shared" si="1330"/>
        <v/>
      </c>
      <c r="BF7643" s="141">
        <v>42032</v>
      </c>
      <c r="BG7643" s="142" t="s">
        <v>12550</v>
      </c>
      <c r="BH7643" s="141" t="s">
        <v>478</v>
      </c>
      <c r="BI7643" s="141" t="s">
        <v>1268</v>
      </c>
      <c r="BJ7643" s="141" t="s">
        <v>11677</v>
      </c>
      <c r="BK7643" s="141" t="s">
        <v>11678</v>
      </c>
      <c r="BL7643" s="141" t="s">
        <v>11679</v>
      </c>
      <c r="BM7643" s="141">
        <v>45.40466</v>
      </c>
      <c r="BN7643" s="141">
        <v>-72.242140000000006</v>
      </c>
      <c r="BO7643" s="141">
        <v>2006</v>
      </c>
      <c r="BP7643" s="143" t="s">
        <v>24610</v>
      </c>
      <c r="BQ7643" s="143" t="s">
        <v>17560</v>
      </c>
    </row>
    <row r="7644" spans="15:69" x14ac:dyDescent="0.25">
      <c r="O7644" s="225" t="str">
        <f t="shared" si="1330"/>
        <v/>
      </c>
      <c r="BF7644" s="141">
        <v>42055</v>
      </c>
      <c r="BG7644" s="142" t="s">
        <v>12482</v>
      </c>
      <c r="BH7644" s="141" t="s">
        <v>180</v>
      </c>
      <c r="BI7644" s="141" t="s">
        <v>191</v>
      </c>
      <c r="BJ7644" s="141"/>
      <c r="BK7644" s="141" t="s">
        <v>12483</v>
      </c>
      <c r="BL7644" s="141" t="s">
        <v>12484</v>
      </c>
      <c r="BM7644" s="141">
        <v>45.491359159884702</v>
      </c>
      <c r="BN7644" s="141">
        <v>-72.320656271016304</v>
      </c>
      <c r="BO7644" s="141">
        <v>1985</v>
      </c>
      <c r="BP7644" s="143" t="s">
        <v>24720</v>
      </c>
      <c r="BQ7644" s="143" t="s">
        <v>17560</v>
      </c>
    </row>
    <row r="7645" spans="15:69" x14ac:dyDescent="0.25">
      <c r="O7645" s="225" t="str">
        <f t="shared" si="1330"/>
        <v/>
      </c>
      <c r="BF7645" s="141">
        <v>42055</v>
      </c>
      <c r="BG7645" s="142" t="s">
        <v>12485</v>
      </c>
      <c r="BH7645" s="141" t="s">
        <v>180</v>
      </c>
      <c r="BI7645" s="141" t="s">
        <v>178</v>
      </c>
      <c r="BJ7645" s="141"/>
      <c r="BK7645" s="141" t="s">
        <v>2501</v>
      </c>
      <c r="BL7645" s="141" t="s">
        <v>12486</v>
      </c>
      <c r="BM7645" s="141">
        <v>45.500343798943199</v>
      </c>
      <c r="BN7645" s="141">
        <v>-72.322112603881706</v>
      </c>
      <c r="BO7645" s="141">
        <v>1985</v>
      </c>
      <c r="BP7645" s="143" t="s">
        <v>24721</v>
      </c>
      <c r="BQ7645" s="143" t="s">
        <v>17560</v>
      </c>
    </row>
    <row r="7646" spans="15:69" x14ac:dyDescent="0.25">
      <c r="O7646" s="225" t="str">
        <f t="shared" si="1330"/>
        <v/>
      </c>
      <c r="BF7646" s="141">
        <v>42025</v>
      </c>
      <c r="BG7646" s="142" t="s">
        <v>12846</v>
      </c>
      <c r="BH7646" s="141" t="s">
        <v>180</v>
      </c>
      <c r="BI7646" s="141" t="s">
        <v>178</v>
      </c>
      <c r="BJ7646" s="141" t="s">
        <v>12847</v>
      </c>
      <c r="BK7646" s="141" t="s">
        <v>2314</v>
      </c>
      <c r="BL7646" s="141" t="s">
        <v>12848</v>
      </c>
      <c r="BM7646" s="141">
        <v>45.469949999999997</v>
      </c>
      <c r="BN7646" s="141">
        <v>-72.107590000000002</v>
      </c>
      <c r="BO7646" s="141">
        <v>1990</v>
      </c>
      <c r="BP7646" s="143" t="s">
        <v>24806</v>
      </c>
      <c r="BQ7646" s="143" t="s">
        <v>17560</v>
      </c>
    </row>
    <row r="7647" spans="15:69" x14ac:dyDescent="0.25">
      <c r="O7647" s="225" t="str">
        <f t="shared" si="1330"/>
        <v/>
      </c>
      <c r="BF7647" s="141">
        <v>42025</v>
      </c>
      <c r="BG7647" s="142" t="s">
        <v>12849</v>
      </c>
      <c r="BH7647" s="141" t="s">
        <v>180</v>
      </c>
      <c r="BI7647" s="141" t="s">
        <v>191</v>
      </c>
      <c r="BJ7647" s="141" t="s">
        <v>12560</v>
      </c>
      <c r="BK7647" s="141" t="s">
        <v>12842</v>
      </c>
      <c r="BL7647" s="141" t="s">
        <v>12850</v>
      </c>
      <c r="BM7647" s="141">
        <v>45.453400000000002</v>
      </c>
      <c r="BN7647" s="141">
        <v>-72.066680000000005</v>
      </c>
      <c r="BO7647" s="141">
        <v>1990</v>
      </c>
      <c r="BP7647" s="143" t="s">
        <v>24807</v>
      </c>
      <c r="BQ7647" s="143" t="s">
        <v>17560</v>
      </c>
    </row>
    <row r="7648" spans="15:69" x14ac:dyDescent="0.25">
      <c r="O7648" s="225" t="str">
        <f t="shared" si="1330"/>
        <v/>
      </c>
      <c r="BF7648" s="141">
        <v>42025</v>
      </c>
      <c r="BG7648" s="142" t="s">
        <v>12851</v>
      </c>
      <c r="BH7648" s="141" t="s">
        <v>180</v>
      </c>
      <c r="BI7648" s="141" t="s">
        <v>191</v>
      </c>
      <c r="BJ7648" s="141" t="s">
        <v>12852</v>
      </c>
      <c r="BK7648" s="141" t="s">
        <v>12853</v>
      </c>
      <c r="BL7648" s="141" t="s">
        <v>12854</v>
      </c>
      <c r="BM7648" s="141">
        <v>45.40372</v>
      </c>
      <c r="BN7648" s="141">
        <v>-72.090289999999996</v>
      </c>
      <c r="BO7648" s="141">
        <v>1973</v>
      </c>
      <c r="BP7648" s="143" t="s">
        <v>24808</v>
      </c>
      <c r="BQ7648" s="143" t="s">
        <v>17560</v>
      </c>
    </row>
    <row r="7649" spans="15:69" x14ac:dyDescent="0.25">
      <c r="O7649" s="225" t="str">
        <f t="shared" si="1330"/>
        <v/>
      </c>
      <c r="BF7649" s="141">
        <v>42025</v>
      </c>
      <c r="BG7649" s="142" t="s">
        <v>12855</v>
      </c>
      <c r="BH7649" s="141" t="s">
        <v>180</v>
      </c>
      <c r="BI7649" s="141" t="s">
        <v>191</v>
      </c>
      <c r="BJ7649" s="141" t="s">
        <v>12856</v>
      </c>
      <c r="BK7649" s="141" t="s">
        <v>12857</v>
      </c>
      <c r="BL7649" s="141" t="s">
        <v>12854</v>
      </c>
      <c r="BM7649" s="141">
        <v>45.394660000000002</v>
      </c>
      <c r="BN7649" s="141">
        <v>-72.092740000000006</v>
      </c>
      <c r="BO7649" s="141">
        <v>1973</v>
      </c>
      <c r="BP7649" s="143" t="s">
        <v>24808</v>
      </c>
      <c r="BQ7649" s="143" t="s">
        <v>17560</v>
      </c>
    </row>
    <row r="7650" spans="15:69" x14ac:dyDescent="0.25">
      <c r="O7650" s="225" t="str">
        <f t="shared" si="1330"/>
        <v/>
      </c>
      <c r="BF7650" s="141">
        <v>42025</v>
      </c>
      <c r="BG7650" s="142" t="s">
        <v>12858</v>
      </c>
      <c r="BH7650" s="141" t="s">
        <v>180</v>
      </c>
      <c r="BI7650" s="141" t="s">
        <v>191</v>
      </c>
      <c r="BJ7650" s="141" t="s">
        <v>12859</v>
      </c>
      <c r="BK7650" s="141" t="s">
        <v>12860</v>
      </c>
      <c r="BL7650" s="141" t="s">
        <v>12854</v>
      </c>
      <c r="BM7650" s="141">
        <v>45.398690000000002</v>
      </c>
      <c r="BN7650" s="141">
        <v>-72.089860000000002</v>
      </c>
      <c r="BO7650" s="141">
        <v>1973</v>
      </c>
      <c r="BP7650" s="143" t="s">
        <v>24809</v>
      </c>
      <c r="BQ7650" s="143" t="s">
        <v>17560</v>
      </c>
    </row>
    <row r="7651" spans="15:69" x14ac:dyDescent="0.25">
      <c r="O7651" s="225" t="str">
        <f t="shared" si="1330"/>
        <v/>
      </c>
      <c r="BF7651" s="141">
        <v>42025</v>
      </c>
      <c r="BG7651" s="142" t="s">
        <v>12861</v>
      </c>
      <c r="BH7651" s="141" t="s">
        <v>180</v>
      </c>
      <c r="BI7651" s="141" t="s">
        <v>191</v>
      </c>
      <c r="BJ7651" s="141" t="s">
        <v>12862</v>
      </c>
      <c r="BK7651" s="141" t="s">
        <v>12863</v>
      </c>
      <c r="BL7651" s="141" t="s">
        <v>12854</v>
      </c>
      <c r="BM7651" s="141">
        <v>45.420819999999999</v>
      </c>
      <c r="BN7651" s="141">
        <v>-72.098399999999998</v>
      </c>
      <c r="BO7651" s="141">
        <v>2013</v>
      </c>
      <c r="BP7651" s="143" t="s">
        <v>24808</v>
      </c>
      <c r="BQ7651" s="143" t="s">
        <v>17560</v>
      </c>
    </row>
    <row r="7652" spans="15:69" x14ac:dyDescent="0.25">
      <c r="O7652" s="225" t="str">
        <f t="shared" si="1330"/>
        <v/>
      </c>
      <c r="BF7652" s="141">
        <v>42032</v>
      </c>
      <c r="BG7652" s="142" t="s">
        <v>12558</v>
      </c>
      <c r="BH7652" s="141" t="s">
        <v>478</v>
      </c>
      <c r="BI7652" s="141" t="s">
        <v>176</v>
      </c>
      <c r="BJ7652" s="141" t="s">
        <v>11899</v>
      </c>
      <c r="BK7652" s="141" t="s">
        <v>11678</v>
      </c>
      <c r="BL7652" s="141" t="s">
        <v>11679</v>
      </c>
      <c r="BM7652" s="141">
        <v>45.40466</v>
      </c>
      <c r="BN7652" s="141">
        <v>-72.242140000000006</v>
      </c>
      <c r="BO7652" s="141">
        <v>1971</v>
      </c>
      <c r="BP7652" s="143" t="s">
        <v>24638</v>
      </c>
      <c r="BQ7652" s="143" t="s">
        <v>17560</v>
      </c>
    </row>
    <row r="7653" spans="15:69" x14ac:dyDescent="0.25">
      <c r="O7653" s="225" t="str">
        <f t="shared" si="1330"/>
        <v/>
      </c>
      <c r="BF7653" s="141">
        <v>42055</v>
      </c>
      <c r="BG7653" s="142" t="s">
        <v>12487</v>
      </c>
      <c r="BH7653" s="141" t="s">
        <v>180</v>
      </c>
      <c r="BI7653" s="141" t="s">
        <v>191</v>
      </c>
      <c r="BJ7653" s="141"/>
      <c r="BK7653" s="141" t="s">
        <v>10389</v>
      </c>
      <c r="BL7653" s="141" t="s">
        <v>12486</v>
      </c>
      <c r="BM7653" s="141">
        <v>45.5</v>
      </c>
      <c r="BN7653" s="141">
        <v>-72.316222999999994</v>
      </c>
      <c r="BO7653" s="141">
        <v>1985</v>
      </c>
      <c r="BP7653" s="143" t="s">
        <v>24720</v>
      </c>
      <c r="BQ7653" s="143" t="s">
        <v>17560</v>
      </c>
    </row>
    <row r="7654" spans="15:69" x14ac:dyDescent="0.25">
      <c r="O7654" s="225" t="str">
        <f t="shared" si="1330"/>
        <v/>
      </c>
      <c r="BF7654" s="141">
        <v>42055</v>
      </c>
      <c r="BG7654" s="142" t="s">
        <v>12488</v>
      </c>
      <c r="BH7654" s="141" t="s">
        <v>478</v>
      </c>
      <c r="BI7654" s="141" t="s">
        <v>186</v>
      </c>
      <c r="BJ7654" s="141" t="s">
        <v>12489</v>
      </c>
      <c r="BK7654" s="141" t="s">
        <v>12490</v>
      </c>
      <c r="BL7654" s="141" t="s">
        <v>12491</v>
      </c>
      <c r="BM7654" s="141">
        <v>45.496105999999997</v>
      </c>
      <c r="BN7654" s="141">
        <v>-72.307579000000004</v>
      </c>
      <c r="BO7654" s="141">
        <v>1989</v>
      </c>
      <c r="BP7654" s="143" t="s">
        <v>12489</v>
      </c>
      <c r="BQ7654" s="143" t="s">
        <v>17560</v>
      </c>
    </row>
    <row r="7655" spans="15:69" x14ac:dyDescent="0.25">
      <c r="O7655" s="225" t="str">
        <f t="shared" si="1330"/>
        <v/>
      </c>
      <c r="BF7655" s="141">
        <v>42055</v>
      </c>
      <c r="BG7655" s="142" t="s">
        <v>12492</v>
      </c>
      <c r="BH7655" s="141" t="s">
        <v>180</v>
      </c>
      <c r="BI7655" s="141" t="s">
        <v>191</v>
      </c>
      <c r="BJ7655" s="141"/>
      <c r="BK7655" s="141" t="s">
        <v>4603</v>
      </c>
      <c r="BL7655" s="141" t="s">
        <v>12493</v>
      </c>
      <c r="BM7655" s="141">
        <v>45.500425999999997</v>
      </c>
      <c r="BN7655" s="141">
        <v>-72.301815000000005</v>
      </c>
      <c r="BO7655" s="141">
        <v>2007</v>
      </c>
      <c r="BP7655" s="143" t="s">
        <v>191</v>
      </c>
      <c r="BQ7655" s="143" t="s">
        <v>17560</v>
      </c>
    </row>
    <row r="7656" spans="15:69" x14ac:dyDescent="0.25">
      <c r="O7656" s="225" t="str">
        <f t="shared" si="1330"/>
        <v/>
      </c>
      <c r="BF7656" s="141">
        <v>42055</v>
      </c>
      <c r="BG7656" s="142" t="s">
        <v>12494</v>
      </c>
      <c r="BH7656" s="141" t="s">
        <v>478</v>
      </c>
      <c r="BI7656" s="141" t="s">
        <v>176</v>
      </c>
      <c r="BJ7656" s="141" t="s">
        <v>11899</v>
      </c>
      <c r="BK7656" s="141" t="s">
        <v>11678</v>
      </c>
      <c r="BL7656" s="141" t="s">
        <v>11679</v>
      </c>
      <c r="BM7656" s="141">
        <v>45.40466</v>
      </c>
      <c r="BN7656" s="141">
        <v>-72.242140000000006</v>
      </c>
      <c r="BO7656" s="141">
        <v>1971</v>
      </c>
      <c r="BP7656" s="143" t="s">
        <v>24638</v>
      </c>
      <c r="BQ7656" s="143" t="s">
        <v>17560</v>
      </c>
    </row>
    <row r="7657" spans="15:69" x14ac:dyDescent="0.25">
      <c r="O7657" s="225" t="str">
        <f t="shared" si="1330"/>
        <v/>
      </c>
      <c r="BF7657" s="141">
        <v>42055</v>
      </c>
      <c r="BG7657" s="142" t="s">
        <v>12495</v>
      </c>
      <c r="BH7657" s="141" t="s">
        <v>478</v>
      </c>
      <c r="BI7657" s="141" t="s">
        <v>177</v>
      </c>
      <c r="BJ7657" s="141" t="s">
        <v>11901</v>
      </c>
      <c r="BK7657" s="141" t="s">
        <v>11902</v>
      </c>
      <c r="BL7657" s="141" t="s">
        <v>11903</v>
      </c>
      <c r="BM7657" s="141">
        <v>45.404297</v>
      </c>
      <c r="BN7657" s="141">
        <v>-72.251525999999998</v>
      </c>
      <c r="BO7657" s="141">
        <v>1971</v>
      </c>
      <c r="BP7657" s="143" t="s">
        <v>24639</v>
      </c>
      <c r="BQ7657" s="143" t="s">
        <v>17560</v>
      </c>
    </row>
    <row r="7658" spans="15:69" x14ac:dyDescent="0.25">
      <c r="O7658" s="225" t="str">
        <f t="shared" si="1330"/>
        <v/>
      </c>
      <c r="BF7658" s="141">
        <v>42055</v>
      </c>
      <c r="BG7658" s="142" t="s">
        <v>12496</v>
      </c>
      <c r="BH7658" s="141" t="s">
        <v>478</v>
      </c>
      <c r="BI7658" s="141" t="s">
        <v>1268</v>
      </c>
      <c r="BJ7658" s="141" t="s">
        <v>11905</v>
      </c>
      <c r="BK7658" s="141"/>
      <c r="BL7658" s="141" t="s">
        <v>11906</v>
      </c>
      <c r="BM7658" s="141">
        <v>45.434004000000002</v>
      </c>
      <c r="BN7658" s="141">
        <v>-72.196096999999995</v>
      </c>
      <c r="BO7658" s="141">
        <v>1971</v>
      </c>
      <c r="BP7658" s="143" t="s">
        <v>24640</v>
      </c>
      <c r="BQ7658" s="143" t="s">
        <v>17560</v>
      </c>
    </row>
    <row r="7659" spans="15:69" x14ac:dyDescent="0.25">
      <c r="O7659" s="225" t="str">
        <f t="shared" si="1330"/>
        <v/>
      </c>
      <c r="BF7659" s="141">
        <v>42055</v>
      </c>
      <c r="BG7659" s="142" t="s">
        <v>12497</v>
      </c>
      <c r="BH7659" s="141" t="s">
        <v>478</v>
      </c>
      <c r="BI7659" s="141" t="s">
        <v>1268</v>
      </c>
      <c r="BJ7659" s="141" t="s">
        <v>11677</v>
      </c>
      <c r="BK7659" s="141" t="s">
        <v>11678</v>
      </c>
      <c r="BL7659" s="141" t="s">
        <v>11679</v>
      </c>
      <c r="BM7659" s="141">
        <v>45.40466</v>
      </c>
      <c r="BN7659" s="141">
        <v>-72.242140000000006</v>
      </c>
      <c r="BO7659" s="141">
        <v>2006</v>
      </c>
      <c r="BP7659" s="143" t="s">
        <v>24610</v>
      </c>
      <c r="BQ7659" s="143" t="s">
        <v>17560</v>
      </c>
    </row>
    <row r="7660" spans="15:69" x14ac:dyDescent="0.25">
      <c r="O7660" s="225" t="str">
        <f t="shared" si="1330"/>
        <v/>
      </c>
      <c r="BF7660" s="141">
        <v>42055</v>
      </c>
      <c r="BG7660" s="142" t="s">
        <v>12498</v>
      </c>
      <c r="BH7660" s="141" t="s">
        <v>478</v>
      </c>
      <c r="BI7660" s="141" t="s">
        <v>177</v>
      </c>
      <c r="BJ7660" s="141" t="s">
        <v>12121</v>
      </c>
      <c r="BK7660" s="141"/>
      <c r="BL7660" s="141" t="s">
        <v>12122</v>
      </c>
      <c r="BM7660" s="141">
        <v>45.478167999999997</v>
      </c>
      <c r="BN7660" s="141">
        <v>-72.299880000000002</v>
      </c>
      <c r="BO7660" s="141">
        <v>1971</v>
      </c>
      <c r="BP7660" s="143" t="s">
        <v>24671</v>
      </c>
      <c r="BQ7660" s="143" t="s">
        <v>17560</v>
      </c>
    </row>
    <row r="7661" spans="15:69" x14ac:dyDescent="0.25">
      <c r="O7661" s="225" t="str">
        <f t="shared" si="1330"/>
        <v/>
      </c>
      <c r="BF7661" s="141">
        <v>42060</v>
      </c>
      <c r="BG7661" s="142" t="s">
        <v>12119</v>
      </c>
      <c r="BH7661" s="141" t="s">
        <v>478</v>
      </c>
      <c r="BI7661" s="141" t="s">
        <v>1268</v>
      </c>
      <c r="BJ7661" s="141" t="s">
        <v>11677</v>
      </c>
      <c r="BK7661" s="141" t="s">
        <v>11678</v>
      </c>
      <c r="BL7661" s="141" t="s">
        <v>11679</v>
      </c>
      <c r="BM7661" s="141">
        <v>45.40466</v>
      </c>
      <c r="BN7661" s="141">
        <v>-72.242140000000006</v>
      </c>
      <c r="BO7661" s="141">
        <v>2006</v>
      </c>
      <c r="BP7661" s="143" t="s">
        <v>24610</v>
      </c>
      <c r="BQ7661" s="143" t="s">
        <v>17560</v>
      </c>
    </row>
    <row r="7662" spans="15:69" x14ac:dyDescent="0.25">
      <c r="O7662" s="225" t="str">
        <f t="shared" si="1330"/>
        <v/>
      </c>
      <c r="BF7662" s="141">
        <v>42060</v>
      </c>
      <c r="BG7662" s="142" t="s">
        <v>12120</v>
      </c>
      <c r="BH7662" s="141" t="s">
        <v>478</v>
      </c>
      <c r="BI7662" s="141" t="s">
        <v>177</v>
      </c>
      <c r="BJ7662" s="141" t="s">
        <v>12121</v>
      </c>
      <c r="BK7662" s="141"/>
      <c r="BL7662" s="141" t="s">
        <v>12122</v>
      </c>
      <c r="BM7662" s="141">
        <v>45.478167999999997</v>
      </c>
      <c r="BN7662" s="141">
        <v>-72.299880000000002</v>
      </c>
      <c r="BO7662" s="141">
        <v>1971</v>
      </c>
      <c r="BP7662" s="143" t="s">
        <v>24671</v>
      </c>
      <c r="BQ7662" s="143" t="s">
        <v>17560</v>
      </c>
    </row>
    <row r="7663" spans="15:69" x14ac:dyDescent="0.25">
      <c r="O7663" s="225" t="str">
        <f t="shared" si="1330"/>
        <v/>
      </c>
      <c r="BF7663" s="141">
        <v>43027</v>
      </c>
      <c r="BG7663" s="142" t="s">
        <v>12284</v>
      </c>
      <c r="BH7663" s="141" t="s">
        <v>478</v>
      </c>
      <c r="BI7663" s="141" t="s">
        <v>186</v>
      </c>
      <c r="BJ7663" s="141" t="s">
        <v>11720</v>
      </c>
      <c r="BK7663" s="141" t="s">
        <v>2208</v>
      </c>
      <c r="BL7663" s="141" t="s">
        <v>12285</v>
      </c>
      <c r="BM7663" s="141">
        <v>45.345187000000003</v>
      </c>
      <c r="BN7663" s="141">
        <v>-72.042995000000005</v>
      </c>
      <c r="BO7663" s="141">
        <v>1990</v>
      </c>
      <c r="BP7663" s="143" t="s">
        <v>24687</v>
      </c>
      <c r="BQ7663" s="143" t="s">
        <v>17560</v>
      </c>
    </row>
    <row r="7664" spans="15:69" x14ac:dyDescent="0.25">
      <c r="O7664" s="225" t="str">
        <f t="shared" si="1330"/>
        <v/>
      </c>
      <c r="BF7664" s="141">
        <v>43027</v>
      </c>
      <c r="BG7664" s="142" t="s">
        <v>12286</v>
      </c>
      <c r="BH7664" s="141" t="s">
        <v>180</v>
      </c>
      <c r="BI7664" s="141" t="s">
        <v>191</v>
      </c>
      <c r="BJ7664" s="141" t="s">
        <v>12287</v>
      </c>
      <c r="BK7664" s="141" t="s">
        <v>12288</v>
      </c>
      <c r="BL7664" s="141" t="s">
        <v>12289</v>
      </c>
      <c r="BM7664" s="141">
        <v>45.3829553709866</v>
      </c>
      <c r="BN7664" s="141">
        <v>-71.957454009332395</v>
      </c>
      <c r="BO7664" s="141">
        <v>1982</v>
      </c>
      <c r="BP7664" s="143" t="s">
        <v>24682</v>
      </c>
      <c r="BQ7664" s="143" t="s">
        <v>17560</v>
      </c>
    </row>
    <row r="7665" spans="15:69" x14ac:dyDescent="0.25">
      <c r="O7665" s="225" t="str">
        <f t="shared" si="1330"/>
        <v/>
      </c>
      <c r="BF7665" s="141">
        <v>43027</v>
      </c>
      <c r="BG7665" s="142" t="s">
        <v>12290</v>
      </c>
      <c r="BH7665" s="141" t="s">
        <v>180</v>
      </c>
      <c r="BI7665" s="141" t="s">
        <v>191</v>
      </c>
      <c r="BJ7665" s="141" t="s">
        <v>12291</v>
      </c>
      <c r="BK7665" s="141" t="s">
        <v>12292</v>
      </c>
      <c r="BL7665" s="141" t="s">
        <v>12212</v>
      </c>
      <c r="BM7665" s="141">
        <v>45.409240495691598</v>
      </c>
      <c r="BN7665" s="141">
        <v>-71.901368867621599</v>
      </c>
      <c r="BO7665" s="141">
        <v>2001</v>
      </c>
      <c r="BP7665" s="143" t="s">
        <v>24680</v>
      </c>
      <c r="BQ7665" s="143" t="s">
        <v>17560</v>
      </c>
    </row>
    <row r="7666" spans="15:69" x14ac:dyDescent="0.25">
      <c r="O7666" s="225" t="str">
        <f t="shared" si="1330"/>
        <v/>
      </c>
      <c r="BF7666" s="141">
        <v>43027</v>
      </c>
      <c r="BG7666" s="142" t="s">
        <v>12293</v>
      </c>
      <c r="BH7666" s="141" t="s">
        <v>478</v>
      </c>
      <c r="BI7666" s="141" t="s">
        <v>186</v>
      </c>
      <c r="BJ7666" s="141" t="s">
        <v>12294</v>
      </c>
      <c r="BK7666" s="141" t="s">
        <v>1980</v>
      </c>
      <c r="BL7666" s="141" t="s">
        <v>12295</v>
      </c>
      <c r="BM7666" s="141">
        <v>45.397661370588096</v>
      </c>
      <c r="BN7666" s="141">
        <v>-71.877529533897999</v>
      </c>
      <c r="BO7666" s="141">
        <v>1981</v>
      </c>
      <c r="BP7666" s="143" t="s">
        <v>24686</v>
      </c>
      <c r="BQ7666" s="143" t="s">
        <v>17560</v>
      </c>
    </row>
    <row r="7667" spans="15:69" x14ac:dyDescent="0.25">
      <c r="O7667" s="225" t="str">
        <f t="shared" si="1330"/>
        <v/>
      </c>
      <c r="BF7667" s="141">
        <v>43027</v>
      </c>
      <c r="BG7667" s="142" t="s">
        <v>12296</v>
      </c>
      <c r="BH7667" s="141" t="s">
        <v>180</v>
      </c>
      <c r="BI7667" s="141" t="s">
        <v>191</v>
      </c>
      <c r="BJ7667" s="141" t="s">
        <v>12297</v>
      </c>
      <c r="BK7667" s="141" t="s">
        <v>5297</v>
      </c>
      <c r="BL7667" s="141" t="s">
        <v>12298</v>
      </c>
      <c r="BM7667" s="141">
        <v>45.392676119985502</v>
      </c>
      <c r="BN7667" s="141">
        <v>-71.943821088585594</v>
      </c>
      <c r="BO7667" s="141">
        <v>1972</v>
      </c>
      <c r="BP7667" s="143" t="s">
        <v>24683</v>
      </c>
      <c r="BQ7667" s="143" t="s">
        <v>17560</v>
      </c>
    </row>
    <row r="7668" spans="15:69" x14ac:dyDescent="0.25">
      <c r="O7668" s="225" t="str">
        <f t="shared" si="1330"/>
        <v/>
      </c>
      <c r="BF7668" s="141">
        <v>43027</v>
      </c>
      <c r="BG7668" s="142" t="s">
        <v>12299</v>
      </c>
      <c r="BH7668" s="141" t="s">
        <v>478</v>
      </c>
      <c r="BI7668" s="141" t="s">
        <v>186</v>
      </c>
      <c r="BJ7668" s="141" t="s">
        <v>12300</v>
      </c>
      <c r="BK7668" s="141" t="s">
        <v>12301</v>
      </c>
      <c r="BL7668" s="141" t="s">
        <v>12302</v>
      </c>
      <c r="BM7668" s="141">
        <v>45.3965296809032</v>
      </c>
      <c r="BN7668" s="141">
        <v>-71.971150304701595</v>
      </c>
      <c r="BO7668" s="141">
        <v>1990</v>
      </c>
      <c r="BP7668" s="143" t="s">
        <v>24686</v>
      </c>
      <c r="BQ7668" s="143" t="s">
        <v>17560</v>
      </c>
    </row>
    <row r="7669" spans="15:69" x14ac:dyDescent="0.25">
      <c r="O7669" s="225" t="str">
        <f t="shared" si="1330"/>
        <v/>
      </c>
      <c r="BF7669" s="141">
        <v>43027</v>
      </c>
      <c r="BG7669" s="142" t="s">
        <v>12303</v>
      </c>
      <c r="BH7669" s="141" t="s">
        <v>478</v>
      </c>
      <c r="BI7669" s="141" t="s">
        <v>186</v>
      </c>
      <c r="BJ7669" s="141" t="s">
        <v>12304</v>
      </c>
      <c r="BK7669" s="141" t="s">
        <v>12305</v>
      </c>
      <c r="BL7669" s="141" t="s">
        <v>12306</v>
      </c>
      <c r="BM7669" s="141">
        <v>45.387136084169398</v>
      </c>
      <c r="BN7669" s="141">
        <v>-71.903874610695098</v>
      </c>
      <c r="BO7669" s="141">
        <v>1990</v>
      </c>
      <c r="BP7669" s="143" t="s">
        <v>24687</v>
      </c>
      <c r="BQ7669" s="143" t="s">
        <v>17560</v>
      </c>
    </row>
    <row r="7670" spans="15:69" x14ac:dyDescent="0.25">
      <c r="O7670" s="225" t="str">
        <f t="shared" si="1330"/>
        <v/>
      </c>
      <c r="BF7670" s="141">
        <v>43027</v>
      </c>
      <c r="BG7670" s="142" t="s">
        <v>12178</v>
      </c>
      <c r="BH7670" s="141" t="s">
        <v>478</v>
      </c>
      <c r="BI7670" s="141" t="s">
        <v>177</v>
      </c>
      <c r="BJ7670" s="141" t="s">
        <v>12179</v>
      </c>
      <c r="BK7670" s="141" t="s">
        <v>12180</v>
      </c>
      <c r="BL7670" s="141" t="s">
        <v>12181</v>
      </c>
      <c r="BM7670" s="141">
        <v>45.444476999999999</v>
      </c>
      <c r="BN7670" s="141">
        <v>-71.959784999999997</v>
      </c>
      <c r="BO7670" s="141">
        <v>1995</v>
      </c>
      <c r="BP7670" s="143" t="s">
        <v>24678</v>
      </c>
      <c r="BQ7670" s="143" t="s">
        <v>17560</v>
      </c>
    </row>
    <row r="7671" spans="15:69" x14ac:dyDescent="0.25">
      <c r="O7671" s="225" t="str">
        <f t="shared" si="1330"/>
        <v/>
      </c>
      <c r="BF7671" s="141">
        <v>43027</v>
      </c>
      <c r="BG7671" s="142" t="s">
        <v>12182</v>
      </c>
      <c r="BH7671" s="141" t="s">
        <v>478</v>
      </c>
      <c r="BI7671" s="141" t="s">
        <v>186</v>
      </c>
      <c r="BJ7671" s="141" t="s">
        <v>12183</v>
      </c>
      <c r="BK7671" s="141" t="s">
        <v>12184</v>
      </c>
      <c r="BL7671" s="141" t="s">
        <v>12185</v>
      </c>
      <c r="BM7671" s="141">
        <v>45.392798999999997</v>
      </c>
      <c r="BN7671" s="141">
        <v>-72.039046999999997</v>
      </c>
      <c r="BO7671" s="141">
        <v>1995</v>
      </c>
      <c r="BP7671" s="143" t="s">
        <v>24679</v>
      </c>
      <c r="BQ7671" s="143" t="s">
        <v>17560</v>
      </c>
    </row>
    <row r="7672" spans="15:69" x14ac:dyDescent="0.25">
      <c r="O7672" s="225" t="str">
        <f t="shared" si="1330"/>
        <v/>
      </c>
      <c r="BF7672" s="141">
        <v>43027</v>
      </c>
      <c r="BG7672" s="142" t="s">
        <v>12186</v>
      </c>
      <c r="BH7672" s="141" t="s">
        <v>180</v>
      </c>
      <c r="BI7672" s="141" t="s">
        <v>191</v>
      </c>
      <c r="BJ7672" s="141" t="s">
        <v>12187</v>
      </c>
      <c r="BK7672" s="141" t="s">
        <v>12188</v>
      </c>
      <c r="BL7672" s="141" t="s">
        <v>12189</v>
      </c>
      <c r="BM7672" s="141">
        <v>45.373947000000001</v>
      </c>
      <c r="BN7672" s="141">
        <v>-71.963408999999999</v>
      </c>
      <c r="BO7672" s="141">
        <v>2001</v>
      </c>
      <c r="BP7672" s="143" t="s">
        <v>24680</v>
      </c>
      <c r="BQ7672" s="143" t="s">
        <v>17560</v>
      </c>
    </row>
    <row r="7673" spans="15:69" x14ac:dyDescent="0.25">
      <c r="O7673" s="225" t="str">
        <f t="shared" si="1330"/>
        <v/>
      </c>
      <c r="BF7673" s="141">
        <v>43027</v>
      </c>
      <c r="BG7673" s="142" t="s">
        <v>12190</v>
      </c>
      <c r="BH7673" s="141" t="s">
        <v>180</v>
      </c>
      <c r="BI7673" s="141" t="s">
        <v>191</v>
      </c>
      <c r="BJ7673" s="141" t="s">
        <v>12191</v>
      </c>
      <c r="BK7673" s="141" t="s">
        <v>12192</v>
      </c>
      <c r="BL7673" s="141" t="s">
        <v>12193</v>
      </c>
      <c r="BM7673" s="141">
        <v>45.247784000000003</v>
      </c>
      <c r="BN7673" s="141">
        <v>-72.168892</v>
      </c>
      <c r="BO7673" s="141">
        <v>2001</v>
      </c>
      <c r="BP7673" s="143" t="s">
        <v>24680</v>
      </c>
      <c r="BQ7673" s="143" t="s">
        <v>17560</v>
      </c>
    </row>
    <row r="7674" spans="15:69" x14ac:dyDescent="0.25">
      <c r="O7674" s="225" t="str">
        <f t="shared" si="1330"/>
        <v/>
      </c>
      <c r="BF7674" s="141">
        <v>43027</v>
      </c>
      <c r="BG7674" s="142" t="s">
        <v>12194</v>
      </c>
      <c r="BH7674" s="141" t="s">
        <v>180</v>
      </c>
      <c r="BI7674" s="141" t="s">
        <v>191</v>
      </c>
      <c r="BJ7674" s="141" t="s">
        <v>11720</v>
      </c>
      <c r="BK7674" s="141" t="s">
        <v>2208</v>
      </c>
      <c r="BL7674" s="141" t="s">
        <v>12285</v>
      </c>
      <c r="BM7674" s="141">
        <v>45.345187000000003</v>
      </c>
      <c r="BN7674" s="141">
        <v>-72.042995000000005</v>
      </c>
      <c r="BO7674" s="141">
        <v>2001</v>
      </c>
      <c r="BP7674" s="143" t="s">
        <v>24680</v>
      </c>
      <c r="BQ7674" s="143" t="s">
        <v>17560</v>
      </c>
    </row>
    <row r="7675" spans="15:69" x14ac:dyDescent="0.25">
      <c r="O7675" s="225" t="str">
        <f t="shared" si="1330"/>
        <v/>
      </c>
      <c r="BF7675" s="141">
        <v>43027</v>
      </c>
      <c r="BG7675" s="142" t="s">
        <v>12195</v>
      </c>
      <c r="BH7675" s="141" t="s">
        <v>180</v>
      </c>
      <c r="BI7675" s="141" t="s">
        <v>191</v>
      </c>
      <c r="BJ7675" s="141" t="s">
        <v>12196</v>
      </c>
      <c r="BK7675" s="141" t="s">
        <v>1936</v>
      </c>
      <c r="BL7675" s="141" t="s">
        <v>12197</v>
      </c>
      <c r="BM7675" s="141">
        <v>45.410682999999999</v>
      </c>
      <c r="BN7675" s="141">
        <v>-71.840873999999999</v>
      </c>
      <c r="BO7675" s="141">
        <v>2001</v>
      </c>
      <c r="BP7675" s="143" t="s">
        <v>24680</v>
      </c>
      <c r="BQ7675" s="143" t="s">
        <v>17560</v>
      </c>
    </row>
    <row r="7676" spans="15:69" x14ac:dyDescent="0.25">
      <c r="O7676" s="225" t="str">
        <f t="shared" si="1330"/>
        <v/>
      </c>
      <c r="BF7676" s="141">
        <v>43027</v>
      </c>
      <c r="BG7676" s="142" t="s">
        <v>12198</v>
      </c>
      <c r="BH7676" s="141" t="s">
        <v>180</v>
      </c>
      <c r="BI7676" s="141" t="s">
        <v>191</v>
      </c>
      <c r="BJ7676" s="141" t="s">
        <v>12199</v>
      </c>
      <c r="BK7676" s="141" t="s">
        <v>12200</v>
      </c>
      <c r="BL7676" s="141" t="s">
        <v>12201</v>
      </c>
      <c r="BM7676" s="141">
        <v>45.383125</v>
      </c>
      <c r="BN7676" s="141">
        <v>-71.964316999999994</v>
      </c>
      <c r="BO7676" s="141">
        <v>2001</v>
      </c>
      <c r="BP7676" s="143" t="s">
        <v>24680</v>
      </c>
      <c r="BQ7676" s="143" t="s">
        <v>17560</v>
      </c>
    </row>
    <row r="7677" spans="15:69" x14ac:dyDescent="0.25">
      <c r="O7677" s="225" t="str">
        <f t="shared" si="1330"/>
        <v/>
      </c>
      <c r="BF7677" s="141">
        <v>43027</v>
      </c>
      <c r="BG7677" s="142" t="s">
        <v>12202</v>
      </c>
      <c r="BH7677" s="141" t="s">
        <v>180</v>
      </c>
      <c r="BI7677" s="141" t="s">
        <v>191</v>
      </c>
      <c r="BJ7677" s="141" t="s">
        <v>12203</v>
      </c>
      <c r="BK7677" s="141" t="s">
        <v>12204</v>
      </c>
      <c r="BL7677" s="141" t="s">
        <v>12205</v>
      </c>
      <c r="BM7677" s="141">
        <v>45.381675999999999</v>
      </c>
      <c r="BN7677" s="141">
        <v>-71.901459000000003</v>
      </c>
      <c r="BO7677" s="141">
        <v>2001</v>
      </c>
      <c r="BP7677" s="143" t="s">
        <v>24680</v>
      </c>
      <c r="BQ7677" s="143" t="s">
        <v>17560</v>
      </c>
    </row>
    <row r="7678" spans="15:69" x14ac:dyDescent="0.25">
      <c r="O7678" s="225" t="str">
        <f t="shared" si="1330"/>
        <v/>
      </c>
      <c r="BF7678" s="141">
        <v>43027</v>
      </c>
      <c r="BG7678" s="142" t="s">
        <v>12228</v>
      </c>
      <c r="BH7678" s="141" t="s">
        <v>478</v>
      </c>
      <c r="BI7678" s="141" t="s">
        <v>186</v>
      </c>
      <c r="BJ7678" s="141" t="s">
        <v>12229</v>
      </c>
      <c r="BK7678" s="141" t="s">
        <v>12230</v>
      </c>
      <c r="BL7678" s="141" t="s">
        <v>12231</v>
      </c>
      <c r="BM7678" s="141">
        <v>45.442805999999997</v>
      </c>
      <c r="BN7678" s="141">
        <v>-71.925292999999996</v>
      </c>
      <c r="BO7678" s="141">
        <v>1990</v>
      </c>
      <c r="BP7678" s="143" t="s">
        <v>24687</v>
      </c>
      <c r="BQ7678" s="143" t="s">
        <v>17560</v>
      </c>
    </row>
    <row r="7679" spans="15:69" x14ac:dyDescent="0.25">
      <c r="O7679" s="225" t="str">
        <f t="shared" si="1330"/>
        <v/>
      </c>
      <c r="BF7679" s="141">
        <v>43027</v>
      </c>
      <c r="BG7679" s="142" t="s">
        <v>12232</v>
      </c>
      <c r="BH7679" s="141" t="s">
        <v>180</v>
      </c>
      <c r="BI7679" s="141" t="s">
        <v>191</v>
      </c>
      <c r="BJ7679" s="141" t="s">
        <v>12233</v>
      </c>
      <c r="BK7679" s="141" t="s">
        <v>2622</v>
      </c>
      <c r="BL7679" s="141" t="s">
        <v>12234</v>
      </c>
      <c r="BM7679" s="141">
        <v>45.386608000000003</v>
      </c>
      <c r="BN7679" s="141">
        <v>-71.923514999999995</v>
      </c>
      <c r="BO7679" s="141">
        <v>2001</v>
      </c>
      <c r="BP7679" s="143" t="s">
        <v>24680</v>
      </c>
      <c r="BQ7679" s="143" t="s">
        <v>17560</v>
      </c>
    </row>
    <row r="7680" spans="15:69" x14ac:dyDescent="0.25">
      <c r="O7680" s="225" t="str">
        <f t="shared" si="1330"/>
        <v/>
      </c>
      <c r="BF7680" s="141">
        <v>43027</v>
      </c>
      <c r="BG7680" s="142" t="s">
        <v>12235</v>
      </c>
      <c r="BH7680" s="141" t="s">
        <v>180</v>
      </c>
      <c r="BI7680" s="141" t="s">
        <v>191</v>
      </c>
      <c r="BJ7680" s="141" t="s">
        <v>12236</v>
      </c>
      <c r="BK7680" s="141" t="s">
        <v>12237</v>
      </c>
      <c r="BL7680" s="141" t="s">
        <v>12238</v>
      </c>
      <c r="BM7680" s="141">
        <v>45.402583999999997</v>
      </c>
      <c r="BN7680" s="141">
        <v>-71.823081999999999</v>
      </c>
      <c r="BO7680" s="141">
        <v>2001</v>
      </c>
      <c r="BP7680" s="143" t="s">
        <v>24680</v>
      </c>
      <c r="BQ7680" s="143" t="s">
        <v>17560</v>
      </c>
    </row>
    <row r="7681" spans="15:69" x14ac:dyDescent="0.25">
      <c r="O7681" s="225" t="str">
        <f t="shared" si="1330"/>
        <v/>
      </c>
      <c r="BF7681" s="141">
        <v>43027</v>
      </c>
      <c r="BG7681" s="142" t="s">
        <v>12239</v>
      </c>
      <c r="BH7681" s="141" t="s">
        <v>180</v>
      </c>
      <c r="BI7681" s="141" t="s">
        <v>191</v>
      </c>
      <c r="BJ7681" s="141" t="s">
        <v>12240</v>
      </c>
      <c r="BK7681" s="141" t="s">
        <v>1708</v>
      </c>
      <c r="BL7681" s="141" t="s">
        <v>12241</v>
      </c>
      <c r="BM7681" s="141">
        <v>45.483089</v>
      </c>
      <c r="BN7681" s="141">
        <v>-71.946586999999994</v>
      </c>
      <c r="BO7681" s="141">
        <v>2001</v>
      </c>
      <c r="BP7681" s="143" t="s">
        <v>24680</v>
      </c>
      <c r="BQ7681" s="143" t="s">
        <v>17560</v>
      </c>
    </row>
    <row r="7682" spans="15:69" x14ac:dyDescent="0.25">
      <c r="O7682" s="225" t="str">
        <f t="shared" si="1330"/>
        <v/>
      </c>
      <c r="BF7682" s="141">
        <v>43027</v>
      </c>
      <c r="BG7682" s="142" t="s">
        <v>12242</v>
      </c>
      <c r="BH7682" s="141" t="s">
        <v>180</v>
      </c>
      <c r="BI7682" s="141" t="s">
        <v>191</v>
      </c>
      <c r="BJ7682" s="141" t="s">
        <v>12243</v>
      </c>
      <c r="BK7682" s="141" t="s">
        <v>12244</v>
      </c>
      <c r="BL7682" s="141" t="s">
        <v>12245</v>
      </c>
      <c r="BM7682" s="141">
        <v>45.364193</v>
      </c>
      <c r="BN7682" s="141">
        <v>-71.93235</v>
      </c>
      <c r="BO7682" s="141">
        <v>2001</v>
      </c>
      <c r="BP7682" s="143" t="s">
        <v>24680</v>
      </c>
      <c r="BQ7682" s="143" t="s">
        <v>17560</v>
      </c>
    </row>
    <row r="7683" spans="15:69" x14ac:dyDescent="0.25">
      <c r="O7683" s="225" t="str">
        <f t="shared" si="1330"/>
        <v/>
      </c>
      <c r="BF7683" s="141">
        <v>43027</v>
      </c>
      <c r="BG7683" s="142" t="s">
        <v>12246</v>
      </c>
      <c r="BH7683" s="141" t="s">
        <v>478</v>
      </c>
      <c r="BI7683" s="141" t="s">
        <v>186</v>
      </c>
      <c r="BJ7683" s="141" t="s">
        <v>12247</v>
      </c>
      <c r="BK7683" s="141"/>
      <c r="BL7683" s="141" t="s">
        <v>12248</v>
      </c>
      <c r="BM7683" s="141">
        <v>45.254981999999998</v>
      </c>
      <c r="BN7683" s="141">
        <v>-72.153571999999997</v>
      </c>
      <c r="BO7683" s="141">
        <v>1990</v>
      </c>
      <c r="BP7683" s="143" t="s">
        <v>24687</v>
      </c>
      <c r="BQ7683" s="143" t="s">
        <v>17560</v>
      </c>
    </row>
    <row r="7684" spans="15:69" x14ac:dyDescent="0.25">
      <c r="O7684" s="225" t="str">
        <f t="shared" si="1330"/>
        <v/>
      </c>
      <c r="BF7684" s="141">
        <v>43027</v>
      </c>
      <c r="BG7684" s="142" t="s">
        <v>12249</v>
      </c>
      <c r="BH7684" s="141" t="s">
        <v>180</v>
      </c>
      <c r="BI7684" s="141" t="s">
        <v>191</v>
      </c>
      <c r="BJ7684" s="141" t="s">
        <v>12250</v>
      </c>
      <c r="BK7684" s="141" t="s">
        <v>2927</v>
      </c>
      <c r="BL7684" s="141" t="s">
        <v>12251</v>
      </c>
      <c r="BM7684" s="141">
        <v>45.251483999999998</v>
      </c>
      <c r="BN7684" s="141">
        <v>-72.077537000000007</v>
      </c>
      <c r="BO7684" s="141">
        <v>2001</v>
      </c>
      <c r="BP7684" s="143" t="s">
        <v>24680</v>
      </c>
      <c r="BQ7684" s="143" t="s">
        <v>17560</v>
      </c>
    </row>
    <row r="7685" spans="15:69" x14ac:dyDescent="0.25">
      <c r="O7685" s="225" t="str">
        <f t="shared" si="1330"/>
        <v/>
      </c>
      <c r="BF7685" s="141">
        <v>43027</v>
      </c>
      <c r="BG7685" s="142" t="s">
        <v>12252</v>
      </c>
      <c r="BH7685" s="141" t="s">
        <v>180</v>
      </c>
      <c r="BI7685" s="141" t="s">
        <v>191</v>
      </c>
      <c r="BJ7685" s="141" t="s">
        <v>12253</v>
      </c>
      <c r="BK7685" s="141" t="s">
        <v>12254</v>
      </c>
      <c r="BL7685" s="141" t="s">
        <v>12255</v>
      </c>
      <c r="BM7685" s="141">
        <v>45.360351999999999</v>
      </c>
      <c r="BN7685" s="141">
        <v>-71.816139000000007</v>
      </c>
      <c r="BO7685" s="141">
        <v>2001</v>
      </c>
      <c r="BP7685" s="143" t="s">
        <v>24680</v>
      </c>
      <c r="BQ7685" s="143" t="s">
        <v>17560</v>
      </c>
    </row>
    <row r="7686" spans="15:69" x14ac:dyDescent="0.25">
      <c r="O7686" s="225" t="str">
        <f t="shared" si="1330"/>
        <v/>
      </c>
      <c r="BF7686" s="141">
        <v>43027</v>
      </c>
      <c r="BG7686" s="142" t="s">
        <v>12256</v>
      </c>
      <c r="BH7686" s="141" t="s">
        <v>180</v>
      </c>
      <c r="BI7686" s="141" t="s">
        <v>191</v>
      </c>
      <c r="BJ7686" s="141" t="s">
        <v>12257</v>
      </c>
      <c r="BK7686" s="141" t="s">
        <v>4909</v>
      </c>
      <c r="BL7686" s="141" t="s">
        <v>12258</v>
      </c>
      <c r="BM7686" s="141">
        <v>45.474369000000003</v>
      </c>
      <c r="BN7686" s="141">
        <v>-71.949005</v>
      </c>
      <c r="BO7686" s="141">
        <v>2001</v>
      </c>
      <c r="BP7686" s="143" t="s">
        <v>24680</v>
      </c>
      <c r="BQ7686" s="143" t="s">
        <v>17560</v>
      </c>
    </row>
    <row r="7687" spans="15:69" x14ac:dyDescent="0.25">
      <c r="O7687" s="225" t="str">
        <f t="shared" si="1330"/>
        <v/>
      </c>
      <c r="BF7687" s="141">
        <v>44003</v>
      </c>
      <c r="BG7687" s="142" t="s">
        <v>12991</v>
      </c>
      <c r="BH7687" s="141" t="s">
        <v>180</v>
      </c>
      <c r="BI7687" s="141" t="s">
        <v>178</v>
      </c>
      <c r="BJ7687" s="141"/>
      <c r="BK7687" s="141" t="s">
        <v>2587</v>
      </c>
      <c r="BL7687" s="141" t="s">
        <v>12992</v>
      </c>
      <c r="BM7687" s="141">
        <v>45.20279</v>
      </c>
      <c r="BN7687" s="141">
        <v>-71.503690000000006</v>
      </c>
      <c r="BO7687" s="141">
        <v>2006</v>
      </c>
      <c r="BP7687" s="143" t="s">
        <v>24843</v>
      </c>
      <c r="BQ7687" s="143" t="s">
        <v>17560</v>
      </c>
    </row>
    <row r="7688" spans="15:69" x14ac:dyDescent="0.25">
      <c r="O7688" s="225" t="str">
        <f t="shared" si="1330"/>
        <v/>
      </c>
      <c r="BF7688" s="141">
        <v>44023</v>
      </c>
      <c r="BG7688" s="142" t="s">
        <v>12988</v>
      </c>
      <c r="BH7688" s="141" t="s">
        <v>478</v>
      </c>
      <c r="BI7688" s="141" t="s">
        <v>176</v>
      </c>
      <c r="BJ7688" s="141"/>
      <c r="BK7688" s="141" t="s">
        <v>2252</v>
      </c>
      <c r="BL7688" s="141" t="s">
        <v>12986</v>
      </c>
      <c r="BM7688" s="141">
        <v>45.070950000000003</v>
      </c>
      <c r="BN7688" s="141">
        <v>-71.765360000000001</v>
      </c>
      <c r="BO7688" s="141">
        <v>1980</v>
      </c>
      <c r="BP7688" s="143" t="s">
        <v>24842</v>
      </c>
      <c r="BQ7688" s="143" t="s">
        <v>17560</v>
      </c>
    </row>
    <row r="7689" spans="15:69" x14ac:dyDescent="0.25">
      <c r="O7689" s="225" t="str">
        <f t="shared" si="1330"/>
        <v/>
      </c>
      <c r="BF7689" s="141">
        <v>44037</v>
      </c>
      <c r="BG7689" s="142" t="s">
        <v>12816</v>
      </c>
      <c r="BH7689" s="141" t="s">
        <v>180</v>
      </c>
      <c r="BI7689" s="141" t="s">
        <v>191</v>
      </c>
      <c r="BJ7689" s="141" t="s">
        <v>12817</v>
      </c>
      <c r="BK7689" s="141"/>
      <c r="BL7689" s="141" t="s">
        <v>12818</v>
      </c>
      <c r="BM7689" s="141">
        <v>45.037140000000001</v>
      </c>
      <c r="BN7689" s="141">
        <v>-71.908670000000001</v>
      </c>
      <c r="BO7689" s="141">
        <v>1992</v>
      </c>
      <c r="BP7689" s="143" t="s">
        <v>24797</v>
      </c>
      <c r="BQ7689" s="143" t="s">
        <v>17560</v>
      </c>
    </row>
    <row r="7690" spans="15:69" x14ac:dyDescent="0.25">
      <c r="O7690" s="225" t="str">
        <f t="shared" si="1330"/>
        <v/>
      </c>
      <c r="BF7690" s="141">
        <v>44037</v>
      </c>
      <c r="BG7690" s="142" t="s">
        <v>12819</v>
      </c>
      <c r="BH7690" s="141" t="s">
        <v>180</v>
      </c>
      <c r="BI7690" s="141" t="s">
        <v>191</v>
      </c>
      <c r="BJ7690" s="141" t="s">
        <v>12820</v>
      </c>
      <c r="BK7690" s="141"/>
      <c r="BL7690" s="141" t="s">
        <v>12821</v>
      </c>
      <c r="BM7690" s="141">
        <v>45.034990000000001</v>
      </c>
      <c r="BN7690" s="141">
        <v>-71.923590000000004</v>
      </c>
      <c r="BO7690" s="141">
        <v>1992</v>
      </c>
      <c r="BP7690" s="143" t="s">
        <v>24797</v>
      </c>
      <c r="BQ7690" s="143" t="s">
        <v>17560</v>
      </c>
    </row>
    <row r="7691" spans="15:69" x14ac:dyDescent="0.25">
      <c r="O7691" s="225" t="str">
        <f t="shared" si="1330"/>
        <v/>
      </c>
      <c r="BF7691" s="141">
        <v>44037</v>
      </c>
      <c r="BG7691" s="142" t="s">
        <v>12822</v>
      </c>
      <c r="BH7691" s="141" t="s">
        <v>180</v>
      </c>
      <c r="BI7691" s="141" t="s">
        <v>191</v>
      </c>
      <c r="BJ7691" s="141" t="s">
        <v>12823</v>
      </c>
      <c r="BK7691" s="141"/>
      <c r="BL7691" s="141" t="s">
        <v>12824</v>
      </c>
      <c r="BM7691" s="141">
        <v>45.02666</v>
      </c>
      <c r="BN7691" s="141">
        <v>-71.906270000000006</v>
      </c>
      <c r="BO7691" s="141">
        <v>1992</v>
      </c>
      <c r="BP7691" s="143" t="s">
        <v>24798</v>
      </c>
      <c r="BQ7691" s="143" t="s">
        <v>17560</v>
      </c>
    </row>
    <row r="7692" spans="15:69" x14ac:dyDescent="0.25">
      <c r="O7692" s="225" t="str">
        <f t="shared" si="1330"/>
        <v/>
      </c>
      <c r="BF7692" s="141">
        <v>44055</v>
      </c>
      <c r="BG7692" s="142" t="s">
        <v>11849</v>
      </c>
      <c r="BH7692" s="141" t="s">
        <v>478</v>
      </c>
      <c r="BI7692" s="141" t="s">
        <v>176</v>
      </c>
      <c r="BJ7692" s="141"/>
      <c r="BK7692" s="141"/>
      <c r="BL7692" s="141" t="s">
        <v>11850</v>
      </c>
      <c r="BM7692" s="141">
        <v>45.205469999999998</v>
      </c>
      <c r="BN7692" s="141">
        <v>-71.676169999999999</v>
      </c>
      <c r="BO7692" s="141">
        <v>1998</v>
      </c>
      <c r="BP7692" s="143" t="s">
        <v>24628</v>
      </c>
      <c r="BQ7692" s="143" t="s">
        <v>17560</v>
      </c>
    </row>
    <row r="7693" spans="15:69" x14ac:dyDescent="0.25">
      <c r="O7693" s="225" t="str">
        <f t="shared" si="1330"/>
        <v/>
      </c>
      <c r="BF7693" s="141">
        <v>44055</v>
      </c>
      <c r="BG7693" s="142" t="s">
        <v>11851</v>
      </c>
      <c r="BH7693" s="141" t="s">
        <v>478</v>
      </c>
      <c r="BI7693" s="141" t="s">
        <v>177</v>
      </c>
      <c r="BJ7693" s="141"/>
      <c r="BK7693" s="141"/>
      <c r="BL7693" s="141" t="s">
        <v>11850</v>
      </c>
      <c r="BM7693" s="141">
        <v>45.205469999999998</v>
      </c>
      <c r="BN7693" s="141">
        <v>-71.676169999999999</v>
      </c>
      <c r="BO7693" s="141">
        <v>1998</v>
      </c>
      <c r="BP7693" s="143" t="s">
        <v>5990</v>
      </c>
      <c r="BQ7693" s="143" t="s">
        <v>17560</v>
      </c>
    </row>
    <row r="7694" spans="15:69" x14ac:dyDescent="0.25">
      <c r="O7694" s="225" t="str">
        <f t="shared" ref="O7694:O7757" si="1331">IF(OR(B7694="",C7694="",G7694="",H7694="",I7694="",AND(J7694="",BW7694=FALSE),AND(K7694="",BX7694=FALSE),AND(L7694="",BY7694=FALSE),AND(M7694="",BZ7694=FALSE)),"",(IF(AND(100&gt;=CG7694,CG7694&gt;80),"A",IF(AND(80&gt;=CG7694,CG7694&gt;60),"B",IF(AND(60&gt;=CG7694,CG7694&gt;40),"C",IF(AND(40&gt;=CG7694,CG7694&gt;20),"D","E"))))))</f>
        <v/>
      </c>
      <c r="BF7694" s="141">
        <v>44080</v>
      </c>
      <c r="BG7694" s="142" t="s">
        <v>26438</v>
      </c>
      <c r="BH7694" s="141" t="s">
        <v>180</v>
      </c>
      <c r="BI7694" s="141" t="s">
        <v>178</v>
      </c>
      <c r="BJ7694" s="141"/>
      <c r="BK7694" s="141"/>
      <c r="BL7694" s="141" t="s">
        <v>26641</v>
      </c>
      <c r="BM7694" s="141">
        <v>45.281779999999998</v>
      </c>
      <c r="BN7694" s="141">
        <v>-71.898330000000001</v>
      </c>
      <c r="BO7694" s="141">
        <v>1985</v>
      </c>
      <c r="BP7694" s="143"/>
      <c r="BQ7694" s="143" t="s">
        <v>17560</v>
      </c>
    </row>
    <row r="7695" spans="15:69" x14ac:dyDescent="0.25">
      <c r="O7695" s="225" t="str">
        <f t="shared" si="1331"/>
        <v/>
      </c>
      <c r="BF7695" s="141">
        <v>44080</v>
      </c>
      <c r="BG7695" s="142" t="s">
        <v>26439</v>
      </c>
      <c r="BH7695" s="141" t="s">
        <v>180</v>
      </c>
      <c r="BI7695" s="141" t="s">
        <v>191</v>
      </c>
      <c r="BJ7695" s="141" t="s">
        <v>1539</v>
      </c>
      <c r="BK7695" s="141"/>
      <c r="BL7695" s="141" t="s">
        <v>26642</v>
      </c>
      <c r="BM7695" s="141">
        <v>45.281649999999999</v>
      </c>
      <c r="BN7695" s="141">
        <v>-71.895049999999998</v>
      </c>
      <c r="BO7695" s="141">
        <v>1988</v>
      </c>
      <c r="BP7695" s="143"/>
      <c r="BQ7695" s="143" t="s">
        <v>17560</v>
      </c>
    </row>
    <row r="7696" spans="15:69" x14ac:dyDescent="0.25">
      <c r="O7696" s="225" t="str">
        <f t="shared" si="1331"/>
        <v/>
      </c>
      <c r="BF7696" s="141">
        <v>44080</v>
      </c>
      <c r="BG7696" s="142" t="s">
        <v>26440</v>
      </c>
      <c r="BH7696" s="141" t="s">
        <v>478</v>
      </c>
      <c r="BI7696" s="141" t="s">
        <v>186</v>
      </c>
      <c r="BJ7696" s="141" t="s">
        <v>10712</v>
      </c>
      <c r="BK7696" s="141" t="s">
        <v>2160</v>
      </c>
      <c r="BL7696" s="141" t="s">
        <v>26643</v>
      </c>
      <c r="BM7696" s="141">
        <v>45.264049999999997</v>
      </c>
      <c r="BN7696" s="141">
        <v>-71.949129999999997</v>
      </c>
      <c r="BO7696" s="141">
        <v>1985</v>
      </c>
      <c r="BP7696" s="143"/>
      <c r="BQ7696" s="143" t="s">
        <v>17560</v>
      </c>
    </row>
    <row r="7697" spans="15:69" x14ac:dyDescent="0.25">
      <c r="O7697" s="225" t="str">
        <f t="shared" si="1331"/>
        <v/>
      </c>
      <c r="BF7697" s="141">
        <v>44080</v>
      </c>
      <c r="BG7697" s="142" t="s">
        <v>26441</v>
      </c>
      <c r="BH7697" s="141" t="s">
        <v>478</v>
      </c>
      <c r="BI7697" s="141" t="s">
        <v>186</v>
      </c>
      <c r="BJ7697" s="141"/>
      <c r="BK7697" s="141" t="s">
        <v>2160</v>
      </c>
      <c r="BL7697" s="141" t="s">
        <v>26644</v>
      </c>
      <c r="BM7697" s="141">
        <v>45.273060000000001</v>
      </c>
      <c r="BN7697" s="141">
        <v>-71.900980000000004</v>
      </c>
      <c r="BO7697" s="141">
        <v>1966</v>
      </c>
      <c r="BP7697" s="143"/>
      <c r="BQ7697" s="143" t="s">
        <v>17560</v>
      </c>
    </row>
    <row r="7698" spans="15:69" x14ac:dyDescent="0.25">
      <c r="O7698" s="225" t="str">
        <f t="shared" si="1331"/>
        <v/>
      </c>
      <c r="BF7698" s="141">
        <v>45055</v>
      </c>
      <c r="BG7698" s="142" t="s">
        <v>11691</v>
      </c>
      <c r="BH7698" s="141" t="s">
        <v>478</v>
      </c>
      <c r="BI7698" s="141" t="s">
        <v>186</v>
      </c>
      <c r="BJ7698" s="141" t="s">
        <v>1562</v>
      </c>
      <c r="BK7698" s="141"/>
      <c r="BL7698" s="141" t="s">
        <v>11692</v>
      </c>
      <c r="BM7698" s="141">
        <v>45.2624</v>
      </c>
      <c r="BN7698" s="141">
        <v>-71.979860000000002</v>
      </c>
      <c r="BO7698" s="141">
        <v>2015</v>
      </c>
      <c r="BP7698" s="143" t="s">
        <v>1562</v>
      </c>
      <c r="BQ7698" s="143" t="s">
        <v>17560</v>
      </c>
    </row>
    <row r="7699" spans="15:69" x14ac:dyDescent="0.25">
      <c r="O7699" s="225" t="str">
        <f t="shared" si="1331"/>
        <v/>
      </c>
      <c r="BF7699" s="141">
        <v>45072</v>
      </c>
      <c r="BG7699" s="142" t="s">
        <v>11714</v>
      </c>
      <c r="BH7699" s="141" t="s">
        <v>180</v>
      </c>
      <c r="BI7699" s="141" t="s">
        <v>1269</v>
      </c>
      <c r="BJ7699" s="141" t="s">
        <v>11715</v>
      </c>
      <c r="BK7699" s="141"/>
      <c r="BL7699" s="141" t="s">
        <v>11716</v>
      </c>
      <c r="BM7699" s="141">
        <v>45.263849999999998</v>
      </c>
      <c r="BN7699" s="141">
        <v>-72.154229999999998</v>
      </c>
      <c r="BO7699" s="141">
        <v>1982</v>
      </c>
      <c r="BP7699" s="143" t="s">
        <v>24618</v>
      </c>
      <c r="BQ7699" s="143" t="s">
        <v>17560</v>
      </c>
    </row>
    <row r="7700" spans="15:69" x14ac:dyDescent="0.25">
      <c r="O7700" s="225" t="str">
        <f t="shared" si="1331"/>
        <v/>
      </c>
      <c r="BF7700" s="141">
        <v>45072</v>
      </c>
      <c r="BG7700" s="142" t="s">
        <v>11717</v>
      </c>
      <c r="BH7700" s="141" t="s">
        <v>180</v>
      </c>
      <c r="BI7700" s="141" t="s">
        <v>1269</v>
      </c>
      <c r="BJ7700" s="141" t="s">
        <v>11718</v>
      </c>
      <c r="BK7700" s="141"/>
      <c r="BL7700" s="141" t="s">
        <v>11716</v>
      </c>
      <c r="BM7700" s="141">
        <v>45.263779999999997</v>
      </c>
      <c r="BN7700" s="141">
        <v>-72.153670000000005</v>
      </c>
      <c r="BO7700" s="141">
        <v>2002</v>
      </c>
      <c r="BP7700" s="143" t="s">
        <v>24618</v>
      </c>
      <c r="BQ7700" s="143" t="s">
        <v>17560</v>
      </c>
    </row>
    <row r="7701" spans="15:69" x14ac:dyDescent="0.25">
      <c r="O7701" s="225" t="str">
        <f t="shared" si="1331"/>
        <v/>
      </c>
      <c r="BF7701" s="141">
        <v>45072</v>
      </c>
      <c r="BG7701" s="142" t="s">
        <v>11816</v>
      </c>
      <c r="BH7701" s="141" t="s">
        <v>180</v>
      </c>
      <c r="BI7701" s="141" t="s">
        <v>1269</v>
      </c>
      <c r="BJ7701" s="141" t="s">
        <v>11817</v>
      </c>
      <c r="BK7701" s="141"/>
      <c r="BL7701" s="141" t="s">
        <v>1725</v>
      </c>
      <c r="BM7701" s="141">
        <v>45.265659999999997</v>
      </c>
      <c r="BN7701" s="141">
        <v>-72.153239999999997</v>
      </c>
      <c r="BO7701" s="141">
        <v>1982</v>
      </c>
      <c r="BP7701" s="143" t="s">
        <v>24618</v>
      </c>
      <c r="BQ7701" s="143" t="s">
        <v>17560</v>
      </c>
    </row>
    <row r="7702" spans="15:69" x14ac:dyDescent="0.25">
      <c r="O7702" s="225" t="str">
        <f t="shared" si="1331"/>
        <v/>
      </c>
      <c r="BF7702" s="141">
        <v>45072</v>
      </c>
      <c r="BG7702" s="142" t="s">
        <v>11818</v>
      </c>
      <c r="BH7702" s="141" t="s">
        <v>180</v>
      </c>
      <c r="BI7702" s="141" t="s">
        <v>1269</v>
      </c>
      <c r="BJ7702" s="141" t="s">
        <v>11819</v>
      </c>
      <c r="BK7702" s="141"/>
      <c r="BL7702" s="141" t="s">
        <v>11820</v>
      </c>
      <c r="BM7702" s="141">
        <v>45.272970000000001</v>
      </c>
      <c r="BN7702" s="141">
        <v>-72.131619999999998</v>
      </c>
      <c r="BO7702" s="141">
        <v>1982</v>
      </c>
      <c r="BP7702" s="143" t="s">
        <v>24618</v>
      </c>
      <c r="BQ7702" s="143" t="s">
        <v>17560</v>
      </c>
    </row>
    <row r="7703" spans="15:69" x14ac:dyDescent="0.25">
      <c r="O7703" s="225" t="str">
        <f t="shared" si="1331"/>
        <v/>
      </c>
      <c r="BF7703" s="141">
        <v>45072</v>
      </c>
      <c r="BG7703" s="142" t="s">
        <v>11821</v>
      </c>
      <c r="BH7703" s="141" t="s">
        <v>180</v>
      </c>
      <c r="BI7703" s="141" t="s">
        <v>1269</v>
      </c>
      <c r="BJ7703" s="141" t="s">
        <v>11822</v>
      </c>
      <c r="BK7703" s="141"/>
      <c r="BL7703" s="141" t="s">
        <v>11823</v>
      </c>
      <c r="BM7703" s="141">
        <v>45.268839999999997</v>
      </c>
      <c r="BN7703" s="141">
        <v>-72.134349999999998</v>
      </c>
      <c r="BO7703" s="141">
        <v>1950</v>
      </c>
      <c r="BP7703" s="143" t="s">
        <v>24618</v>
      </c>
      <c r="BQ7703" s="143" t="s">
        <v>17560</v>
      </c>
    </row>
    <row r="7704" spans="15:69" x14ac:dyDescent="0.25">
      <c r="O7704" s="225" t="str">
        <f t="shared" si="1331"/>
        <v/>
      </c>
      <c r="BF7704" s="141">
        <v>45072</v>
      </c>
      <c r="BG7704" s="142" t="s">
        <v>11824</v>
      </c>
      <c r="BH7704" s="141" t="s">
        <v>180</v>
      </c>
      <c r="BI7704" s="141" t="s">
        <v>1269</v>
      </c>
      <c r="BJ7704" s="141" t="s">
        <v>11825</v>
      </c>
      <c r="BK7704" s="141"/>
      <c r="BL7704" s="141" t="s">
        <v>11826</v>
      </c>
      <c r="BM7704" s="141">
        <v>45.26238</v>
      </c>
      <c r="BN7704" s="141">
        <v>-72.132689999999997</v>
      </c>
      <c r="BO7704" s="141">
        <v>1985</v>
      </c>
      <c r="BP7704" s="143" t="s">
        <v>24618</v>
      </c>
      <c r="BQ7704" s="143" t="s">
        <v>17560</v>
      </c>
    </row>
    <row r="7705" spans="15:69" x14ac:dyDescent="0.25">
      <c r="O7705" s="225" t="str">
        <f t="shared" si="1331"/>
        <v/>
      </c>
      <c r="BF7705" s="141">
        <v>45072</v>
      </c>
      <c r="BG7705" s="142" t="s">
        <v>11827</v>
      </c>
      <c r="BH7705" s="141" t="s">
        <v>180</v>
      </c>
      <c r="BI7705" s="141" t="s">
        <v>1269</v>
      </c>
      <c r="BJ7705" s="141" t="s">
        <v>11828</v>
      </c>
      <c r="BK7705" s="141"/>
      <c r="BL7705" s="141" t="s">
        <v>11829</v>
      </c>
      <c r="BM7705" s="141">
        <v>45.259300000000003</v>
      </c>
      <c r="BN7705" s="141">
        <v>-72.13194</v>
      </c>
      <c r="BO7705" s="141">
        <v>1983</v>
      </c>
      <c r="BP7705" s="143" t="s">
        <v>24618</v>
      </c>
      <c r="BQ7705" s="143" t="s">
        <v>17560</v>
      </c>
    </row>
    <row r="7706" spans="15:69" x14ac:dyDescent="0.25">
      <c r="O7706" s="225" t="str">
        <f t="shared" si="1331"/>
        <v/>
      </c>
      <c r="BF7706" s="141">
        <v>45072</v>
      </c>
      <c r="BG7706" s="142" t="s">
        <v>11830</v>
      </c>
      <c r="BH7706" s="141" t="s">
        <v>180</v>
      </c>
      <c r="BI7706" s="141" t="s">
        <v>1269</v>
      </c>
      <c r="BJ7706" s="141" t="s">
        <v>11715</v>
      </c>
      <c r="BK7706" s="141"/>
      <c r="BL7706" s="141" t="s">
        <v>11831</v>
      </c>
      <c r="BM7706" s="141">
        <v>45.26388</v>
      </c>
      <c r="BN7706" s="141">
        <v>-72.154219999999995</v>
      </c>
      <c r="BO7706" s="141">
        <v>1982</v>
      </c>
      <c r="BP7706" s="143" t="s">
        <v>24618</v>
      </c>
      <c r="BQ7706" s="143" t="s">
        <v>17560</v>
      </c>
    </row>
    <row r="7707" spans="15:69" x14ac:dyDescent="0.25">
      <c r="O7707" s="225" t="str">
        <f t="shared" si="1331"/>
        <v/>
      </c>
      <c r="BF7707" s="141">
        <v>45072</v>
      </c>
      <c r="BG7707" s="142" t="s">
        <v>11832</v>
      </c>
      <c r="BH7707" s="141" t="s">
        <v>180</v>
      </c>
      <c r="BI7707" s="141" t="s">
        <v>1269</v>
      </c>
      <c r="BJ7707" s="141" t="s">
        <v>11833</v>
      </c>
      <c r="BK7707" s="141"/>
      <c r="BL7707" s="141" t="s">
        <v>11834</v>
      </c>
      <c r="BM7707" s="141">
        <v>45.26399</v>
      </c>
      <c r="BN7707" s="141">
        <v>-72.135080000000002</v>
      </c>
      <c r="BO7707" s="141">
        <v>1984</v>
      </c>
      <c r="BP7707" s="143" t="s">
        <v>24618</v>
      </c>
      <c r="BQ7707" s="143" t="s">
        <v>17560</v>
      </c>
    </row>
    <row r="7708" spans="15:69" x14ac:dyDescent="0.25">
      <c r="O7708" s="225" t="str">
        <f t="shared" si="1331"/>
        <v/>
      </c>
      <c r="BF7708" s="141">
        <v>45072</v>
      </c>
      <c r="BG7708" s="142" t="s">
        <v>11835</v>
      </c>
      <c r="BH7708" s="141" t="s">
        <v>180</v>
      </c>
      <c r="BI7708" s="141" t="s">
        <v>1269</v>
      </c>
      <c r="BJ7708" s="141" t="s">
        <v>11836</v>
      </c>
      <c r="BK7708" s="141"/>
      <c r="BL7708" s="141" t="s">
        <v>1616</v>
      </c>
      <c r="BM7708" s="141">
        <v>45.260779999999997</v>
      </c>
      <c r="BN7708" s="141">
        <v>-72.134600000000006</v>
      </c>
      <c r="BO7708" s="141">
        <v>1985</v>
      </c>
      <c r="BP7708" s="143" t="s">
        <v>24618</v>
      </c>
      <c r="BQ7708" s="143" t="s">
        <v>17560</v>
      </c>
    </row>
    <row r="7709" spans="15:69" x14ac:dyDescent="0.25">
      <c r="O7709" s="225" t="str">
        <f t="shared" si="1331"/>
        <v/>
      </c>
      <c r="BF7709" s="141">
        <v>45072</v>
      </c>
      <c r="BG7709" s="142" t="s">
        <v>11837</v>
      </c>
      <c r="BH7709" s="141" t="s">
        <v>180</v>
      </c>
      <c r="BI7709" s="141" t="s">
        <v>1269</v>
      </c>
      <c r="BJ7709" s="141" t="s">
        <v>11838</v>
      </c>
      <c r="BK7709" s="141"/>
      <c r="BL7709" s="141" t="s">
        <v>11839</v>
      </c>
      <c r="BM7709" s="141">
        <v>45.260219999999997</v>
      </c>
      <c r="BN7709" s="141">
        <v>-72.131879999999995</v>
      </c>
      <c r="BO7709" s="141">
        <v>1983</v>
      </c>
      <c r="BP7709" s="143" t="s">
        <v>24618</v>
      </c>
      <c r="BQ7709" s="143" t="s">
        <v>17560</v>
      </c>
    </row>
    <row r="7710" spans="15:69" x14ac:dyDescent="0.25">
      <c r="O7710" s="225" t="str">
        <f t="shared" si="1331"/>
        <v/>
      </c>
      <c r="BF7710" s="141">
        <v>45008</v>
      </c>
      <c r="BG7710" s="142" t="s">
        <v>11858</v>
      </c>
      <c r="BH7710" s="141" t="s">
        <v>180</v>
      </c>
      <c r="BI7710" s="141" t="s">
        <v>178</v>
      </c>
      <c r="BJ7710" s="141" t="s">
        <v>11859</v>
      </c>
      <c r="BK7710" s="141" t="s">
        <v>11860</v>
      </c>
      <c r="BL7710" s="141" t="s">
        <v>11857</v>
      </c>
      <c r="BM7710" s="141">
        <v>45.016039999999997</v>
      </c>
      <c r="BN7710" s="141">
        <v>-72.102620000000002</v>
      </c>
      <c r="BO7710" s="141">
        <v>1984</v>
      </c>
      <c r="BP7710" s="143" t="s">
        <v>24630</v>
      </c>
      <c r="BQ7710" s="143" t="s">
        <v>17560</v>
      </c>
    </row>
    <row r="7711" spans="15:69" x14ac:dyDescent="0.25">
      <c r="O7711" s="225" t="str">
        <f t="shared" si="1331"/>
        <v/>
      </c>
      <c r="BF7711" s="141">
        <v>45008</v>
      </c>
      <c r="BG7711" s="142" t="s">
        <v>11861</v>
      </c>
      <c r="BH7711" s="141" t="s">
        <v>478</v>
      </c>
      <c r="BI7711" s="141" t="s">
        <v>177</v>
      </c>
      <c r="BJ7711" s="141" t="s">
        <v>177</v>
      </c>
      <c r="BK7711" s="141" t="s">
        <v>2140</v>
      </c>
      <c r="BL7711" s="141" t="s">
        <v>11862</v>
      </c>
      <c r="BM7711" s="141">
        <v>45.00609</v>
      </c>
      <c r="BN7711" s="141">
        <v>-72.132159999999999</v>
      </c>
      <c r="BO7711" s="141">
        <v>1989</v>
      </c>
      <c r="BP7711" s="143" t="s">
        <v>177</v>
      </c>
      <c r="BQ7711" s="143" t="s">
        <v>17560</v>
      </c>
    </row>
    <row r="7712" spans="15:69" x14ac:dyDescent="0.25">
      <c r="O7712" s="225" t="str">
        <f t="shared" si="1331"/>
        <v/>
      </c>
      <c r="BF7712" s="141">
        <v>45008</v>
      </c>
      <c r="BG7712" s="142" t="s">
        <v>11936</v>
      </c>
      <c r="BH7712" s="141" t="s">
        <v>180</v>
      </c>
      <c r="BI7712" s="141" t="s">
        <v>191</v>
      </c>
      <c r="BJ7712" s="141" t="s">
        <v>11937</v>
      </c>
      <c r="BK7712" s="141"/>
      <c r="BL7712" s="141" t="s">
        <v>11938</v>
      </c>
      <c r="BM7712" s="141">
        <v>45.010869999999997</v>
      </c>
      <c r="BN7712" s="141">
        <v>-72.16189</v>
      </c>
      <c r="BO7712" s="141">
        <v>1965</v>
      </c>
      <c r="BP7712" s="143" t="s">
        <v>24641</v>
      </c>
      <c r="BQ7712" s="143" t="s">
        <v>17560</v>
      </c>
    </row>
    <row r="7713" spans="15:69" x14ac:dyDescent="0.25">
      <c r="O7713" s="225" t="str">
        <f t="shared" si="1331"/>
        <v/>
      </c>
      <c r="BF7713" s="141">
        <v>45008</v>
      </c>
      <c r="BG7713" s="142" t="s">
        <v>11939</v>
      </c>
      <c r="BH7713" s="141" t="s">
        <v>180</v>
      </c>
      <c r="BI7713" s="141" t="s">
        <v>178</v>
      </c>
      <c r="BJ7713" s="141" t="s">
        <v>11940</v>
      </c>
      <c r="BK7713" s="141" t="s">
        <v>2082</v>
      </c>
      <c r="BL7713" s="141" t="s">
        <v>11941</v>
      </c>
      <c r="BM7713" s="141">
        <v>45.008290000000002</v>
      </c>
      <c r="BN7713" s="141">
        <v>-72.113690000000005</v>
      </c>
      <c r="BO7713" s="141">
        <v>1984</v>
      </c>
      <c r="BP7713" s="143" t="s">
        <v>24642</v>
      </c>
      <c r="BQ7713" s="143" t="s">
        <v>17560</v>
      </c>
    </row>
    <row r="7714" spans="15:69" x14ac:dyDescent="0.25">
      <c r="O7714" s="225" t="str">
        <f t="shared" si="1331"/>
        <v/>
      </c>
      <c r="BF7714" s="141">
        <v>45008</v>
      </c>
      <c r="BG7714" s="142" t="s">
        <v>11942</v>
      </c>
      <c r="BH7714" s="141" t="s">
        <v>180</v>
      </c>
      <c r="BI7714" s="141" t="s">
        <v>178</v>
      </c>
      <c r="BJ7714" s="141" t="s">
        <v>11943</v>
      </c>
      <c r="BK7714" s="141" t="s">
        <v>11944</v>
      </c>
      <c r="BL7714" s="141" t="s">
        <v>3065</v>
      </c>
      <c r="BM7714" s="141">
        <v>45.016039999999997</v>
      </c>
      <c r="BN7714" s="141">
        <v>-72.143109999999993</v>
      </c>
      <c r="BO7714" s="141">
        <v>1984</v>
      </c>
      <c r="BP7714" s="143" t="s">
        <v>24643</v>
      </c>
      <c r="BQ7714" s="143" t="s">
        <v>17560</v>
      </c>
    </row>
    <row r="7715" spans="15:69" x14ac:dyDescent="0.25">
      <c r="O7715" s="225" t="str">
        <f t="shared" si="1331"/>
        <v/>
      </c>
      <c r="BF7715" s="141">
        <v>45008</v>
      </c>
      <c r="BG7715" s="142" t="s">
        <v>11945</v>
      </c>
      <c r="BH7715" s="141" t="s">
        <v>180</v>
      </c>
      <c r="BI7715" s="141" t="s">
        <v>191</v>
      </c>
      <c r="BJ7715" s="141"/>
      <c r="BK7715" s="141"/>
      <c r="BL7715" s="141" t="s">
        <v>11946</v>
      </c>
      <c r="BM7715" s="141">
        <v>45.00911</v>
      </c>
      <c r="BN7715" s="141">
        <v>-72.09675</v>
      </c>
      <c r="BO7715" s="141">
        <v>1965</v>
      </c>
      <c r="BP7715" s="143" t="s">
        <v>24641</v>
      </c>
      <c r="BQ7715" s="143" t="s">
        <v>17560</v>
      </c>
    </row>
    <row r="7716" spans="15:69" x14ac:dyDescent="0.25">
      <c r="O7716" s="225" t="str">
        <f t="shared" si="1331"/>
        <v/>
      </c>
      <c r="BF7716" s="141">
        <v>45008</v>
      </c>
      <c r="BG7716" s="142" t="s">
        <v>11947</v>
      </c>
      <c r="BH7716" s="141" t="s">
        <v>180</v>
      </c>
      <c r="BI7716" s="141" t="s">
        <v>191</v>
      </c>
      <c r="BJ7716" s="141" t="s">
        <v>11948</v>
      </c>
      <c r="BK7716" s="141"/>
      <c r="BL7716" s="141" t="s">
        <v>11949</v>
      </c>
      <c r="BM7716" s="141">
        <v>45.007109999999997</v>
      </c>
      <c r="BN7716" s="141">
        <v>-72.098079999999996</v>
      </c>
      <c r="BO7716" s="141">
        <v>1965</v>
      </c>
      <c r="BP7716" s="143" t="s">
        <v>24641</v>
      </c>
      <c r="BQ7716" s="143" t="s">
        <v>17560</v>
      </c>
    </row>
    <row r="7717" spans="15:69" x14ac:dyDescent="0.25">
      <c r="O7717" s="225" t="str">
        <f t="shared" si="1331"/>
        <v/>
      </c>
      <c r="BF7717" s="141">
        <v>45008</v>
      </c>
      <c r="BG7717" s="142" t="s">
        <v>11950</v>
      </c>
      <c r="BH7717" s="141" t="s">
        <v>180</v>
      </c>
      <c r="BI7717" s="141" t="s">
        <v>191</v>
      </c>
      <c r="BJ7717" s="141"/>
      <c r="BK7717" s="141"/>
      <c r="BL7717" s="141" t="s">
        <v>11951</v>
      </c>
      <c r="BM7717" s="141">
        <v>45.019640000000003</v>
      </c>
      <c r="BN7717" s="141">
        <v>-72.102760000000004</v>
      </c>
      <c r="BO7717" s="141">
        <v>1984</v>
      </c>
      <c r="BP7717" s="143" t="s">
        <v>24644</v>
      </c>
      <c r="BQ7717" s="143" t="s">
        <v>17560</v>
      </c>
    </row>
    <row r="7718" spans="15:69" x14ac:dyDescent="0.25">
      <c r="O7718" s="225" t="str">
        <f t="shared" si="1331"/>
        <v/>
      </c>
      <c r="BF7718" s="141">
        <v>45008</v>
      </c>
      <c r="BG7718" s="142" t="s">
        <v>11952</v>
      </c>
      <c r="BH7718" s="141" t="s">
        <v>180</v>
      </c>
      <c r="BI7718" s="141" t="s">
        <v>191</v>
      </c>
      <c r="BJ7718" s="141" t="s">
        <v>11937</v>
      </c>
      <c r="BK7718" s="141"/>
      <c r="BL7718" s="141" t="s">
        <v>11953</v>
      </c>
      <c r="BM7718" s="141">
        <v>45.019129999999997</v>
      </c>
      <c r="BN7718" s="141">
        <v>-72.145290000000003</v>
      </c>
      <c r="BO7718" s="141">
        <v>1990</v>
      </c>
      <c r="BP7718" s="143" t="s">
        <v>24644</v>
      </c>
      <c r="BQ7718" s="143" t="s">
        <v>17560</v>
      </c>
    </row>
    <row r="7719" spans="15:69" x14ac:dyDescent="0.25">
      <c r="O7719" s="225" t="str">
        <f t="shared" si="1331"/>
        <v/>
      </c>
      <c r="BF7719" s="141">
        <v>45008</v>
      </c>
      <c r="BG7719" s="142" t="s">
        <v>11954</v>
      </c>
      <c r="BH7719" s="141" t="s">
        <v>478</v>
      </c>
      <c r="BI7719" s="141" t="s">
        <v>186</v>
      </c>
      <c r="BJ7719" s="141" t="s">
        <v>1562</v>
      </c>
      <c r="BK7719" s="141"/>
      <c r="BL7719" s="141" t="s">
        <v>11955</v>
      </c>
      <c r="BM7719" s="141">
        <v>45.006590000000003</v>
      </c>
      <c r="BN7719" s="141">
        <v>-72.080569999999994</v>
      </c>
      <c r="BO7719" s="141">
        <v>1999</v>
      </c>
      <c r="BP7719" s="143" t="s">
        <v>1562</v>
      </c>
      <c r="BQ7719" s="143" t="s">
        <v>17560</v>
      </c>
    </row>
    <row r="7720" spans="15:69" x14ac:dyDescent="0.25">
      <c r="O7720" s="225" t="str">
        <f t="shared" si="1331"/>
        <v/>
      </c>
      <c r="BF7720" s="141">
        <v>45030</v>
      </c>
      <c r="BG7720" s="142" t="s">
        <v>12052</v>
      </c>
      <c r="BH7720" s="141" t="s">
        <v>180</v>
      </c>
      <c r="BI7720" s="141" t="s">
        <v>178</v>
      </c>
      <c r="BJ7720" s="141" t="s">
        <v>12053</v>
      </c>
      <c r="BK7720" s="141" t="s">
        <v>2342</v>
      </c>
      <c r="BL7720" s="141" t="s">
        <v>12054</v>
      </c>
      <c r="BM7720" s="141">
        <v>45.022269999999999</v>
      </c>
      <c r="BN7720" s="141">
        <v>-72.233239999999995</v>
      </c>
      <c r="BO7720" s="141">
        <v>1995</v>
      </c>
      <c r="BP7720" s="143" t="s">
        <v>24664</v>
      </c>
      <c r="BQ7720" s="143" t="s">
        <v>17560</v>
      </c>
    </row>
    <row r="7721" spans="15:69" x14ac:dyDescent="0.25">
      <c r="O7721" s="225" t="str">
        <f t="shared" si="1331"/>
        <v/>
      </c>
      <c r="BF7721" s="141">
        <v>45030</v>
      </c>
      <c r="BG7721" s="142" t="s">
        <v>12055</v>
      </c>
      <c r="BH7721" s="141" t="s">
        <v>180</v>
      </c>
      <c r="BI7721" s="141" t="s">
        <v>191</v>
      </c>
      <c r="BJ7721" s="141" t="s">
        <v>12056</v>
      </c>
      <c r="BK7721" s="141"/>
      <c r="BL7721" s="141" t="s">
        <v>12057</v>
      </c>
      <c r="BM7721" s="141">
        <v>45.044319999999999</v>
      </c>
      <c r="BN7721" s="141">
        <v>-72.173590000000004</v>
      </c>
      <c r="BO7721" s="141">
        <v>1986</v>
      </c>
      <c r="BP7721" s="143" t="s">
        <v>24649</v>
      </c>
      <c r="BQ7721" s="143" t="s">
        <v>17560</v>
      </c>
    </row>
    <row r="7722" spans="15:69" x14ac:dyDescent="0.25">
      <c r="O7722" s="225" t="str">
        <f t="shared" si="1331"/>
        <v/>
      </c>
      <c r="BF7722" s="141">
        <v>45030</v>
      </c>
      <c r="BG7722" s="142" t="s">
        <v>12058</v>
      </c>
      <c r="BH7722" s="141" t="s">
        <v>180</v>
      </c>
      <c r="BI7722" s="141" t="s">
        <v>191</v>
      </c>
      <c r="BJ7722" s="141" t="s">
        <v>12059</v>
      </c>
      <c r="BK7722" s="141"/>
      <c r="BL7722" s="141" t="s">
        <v>12060</v>
      </c>
      <c r="BM7722" s="141">
        <v>45.025860000000002</v>
      </c>
      <c r="BN7722" s="141">
        <v>-72.232089999999999</v>
      </c>
      <c r="BO7722" s="141">
        <v>1993</v>
      </c>
      <c r="BP7722" s="143" t="s">
        <v>24649</v>
      </c>
      <c r="BQ7722" s="143" t="s">
        <v>17560</v>
      </c>
    </row>
    <row r="7723" spans="15:69" x14ac:dyDescent="0.25">
      <c r="O7723" s="225" t="str">
        <f t="shared" si="1331"/>
        <v/>
      </c>
      <c r="BF7723" s="141">
        <v>45030</v>
      </c>
      <c r="BG7723" s="142" t="s">
        <v>12061</v>
      </c>
      <c r="BH7723" s="141" t="s">
        <v>478</v>
      </c>
      <c r="BI7723" s="141" t="s">
        <v>177</v>
      </c>
      <c r="BJ7723" s="141" t="s">
        <v>12062</v>
      </c>
      <c r="BK7723" s="141" t="s">
        <v>461</v>
      </c>
      <c r="BL7723" s="141" t="s">
        <v>12063</v>
      </c>
      <c r="BM7723" s="141">
        <v>45.03013</v>
      </c>
      <c r="BN7723" s="141">
        <v>-72.225359999999995</v>
      </c>
      <c r="BO7723" s="141">
        <v>1995</v>
      </c>
      <c r="BP7723" s="143" t="s">
        <v>24665</v>
      </c>
      <c r="BQ7723" s="143" t="s">
        <v>17560</v>
      </c>
    </row>
    <row r="7724" spans="15:69" x14ac:dyDescent="0.25">
      <c r="O7724" s="225" t="str">
        <f t="shared" si="1331"/>
        <v/>
      </c>
      <c r="BF7724" s="141">
        <v>45030</v>
      </c>
      <c r="BG7724" s="142" t="s">
        <v>12064</v>
      </c>
      <c r="BH7724" s="141" t="s">
        <v>478</v>
      </c>
      <c r="BI7724" s="141" t="s">
        <v>177</v>
      </c>
      <c r="BJ7724" s="141" t="s">
        <v>12065</v>
      </c>
      <c r="BK7724" s="141"/>
      <c r="BL7724" s="141" t="s">
        <v>12066</v>
      </c>
      <c r="BM7724" s="141">
        <v>45.041530000000002</v>
      </c>
      <c r="BN7724" s="141">
        <v>-72.174239999999998</v>
      </c>
      <c r="BO7724" s="141">
        <v>1986</v>
      </c>
      <c r="BP7724" s="143" t="s">
        <v>24666</v>
      </c>
      <c r="BQ7724" s="143" t="s">
        <v>17560</v>
      </c>
    </row>
    <row r="7725" spans="15:69" x14ac:dyDescent="0.25">
      <c r="O7725" s="225" t="str">
        <f t="shared" si="1331"/>
        <v/>
      </c>
      <c r="BF7725" s="141">
        <v>45035</v>
      </c>
      <c r="BG7725" s="142" t="s">
        <v>12079</v>
      </c>
      <c r="BH7725" s="141" t="s">
        <v>180</v>
      </c>
      <c r="BI7725" s="141" t="s">
        <v>191</v>
      </c>
      <c r="BJ7725" s="141" t="s">
        <v>2082</v>
      </c>
      <c r="BK7725" s="141" t="s">
        <v>1679</v>
      </c>
      <c r="BL7725" s="141" t="s">
        <v>12080</v>
      </c>
      <c r="BM7725" s="141">
        <v>45.1706</v>
      </c>
      <c r="BN7725" s="141">
        <v>-72.048209999999997</v>
      </c>
      <c r="BO7725" s="141">
        <v>1973</v>
      </c>
      <c r="BP7725" s="143" t="s">
        <v>24668</v>
      </c>
      <c r="BQ7725" s="143" t="s">
        <v>17560</v>
      </c>
    </row>
    <row r="7726" spans="15:69" x14ac:dyDescent="0.25">
      <c r="O7726" s="225" t="str">
        <f t="shared" si="1331"/>
        <v/>
      </c>
      <c r="BF7726" s="141">
        <v>45035</v>
      </c>
      <c r="BG7726" s="142" t="s">
        <v>12081</v>
      </c>
      <c r="BH7726" s="141" t="s">
        <v>180</v>
      </c>
      <c r="BI7726" s="141" t="s">
        <v>191</v>
      </c>
      <c r="BJ7726" s="141" t="s">
        <v>1797</v>
      </c>
      <c r="BK7726" s="141" t="s">
        <v>10111</v>
      </c>
      <c r="BL7726" s="141" t="s">
        <v>12082</v>
      </c>
      <c r="BM7726" s="141">
        <v>45.175269999999998</v>
      </c>
      <c r="BN7726" s="141">
        <v>-72.049090000000007</v>
      </c>
      <c r="BO7726" s="141">
        <v>1973</v>
      </c>
      <c r="BP7726" s="143" t="s">
        <v>24668</v>
      </c>
      <c r="BQ7726" s="143" t="s">
        <v>17560</v>
      </c>
    </row>
    <row r="7727" spans="15:69" x14ac:dyDescent="0.25">
      <c r="O7727" s="225" t="str">
        <f t="shared" si="1331"/>
        <v/>
      </c>
      <c r="BF7727" s="141">
        <v>45035</v>
      </c>
      <c r="BG7727" s="142" t="s">
        <v>12083</v>
      </c>
      <c r="BH7727" s="141" t="s">
        <v>180</v>
      </c>
      <c r="BI7727" s="141" t="s">
        <v>191</v>
      </c>
      <c r="BJ7727" s="141" t="s">
        <v>1654</v>
      </c>
      <c r="BK7727" s="141" t="s">
        <v>12084</v>
      </c>
      <c r="BL7727" s="141" t="s">
        <v>12085</v>
      </c>
      <c r="BM7727" s="141">
        <v>45.176879999999997</v>
      </c>
      <c r="BN7727" s="141">
        <v>-72.050510000000003</v>
      </c>
      <c r="BO7727" s="141">
        <v>1973</v>
      </c>
      <c r="BP7727" s="143" t="s">
        <v>24668</v>
      </c>
      <c r="BQ7727" s="143" t="s">
        <v>17560</v>
      </c>
    </row>
    <row r="7728" spans="15:69" x14ac:dyDescent="0.25">
      <c r="O7728" s="225" t="str">
        <f t="shared" si="1331"/>
        <v/>
      </c>
      <c r="BF7728" s="141">
        <v>45035</v>
      </c>
      <c r="BG7728" s="142" t="s">
        <v>12086</v>
      </c>
      <c r="BH7728" s="141" t="s">
        <v>180</v>
      </c>
      <c r="BI7728" s="141" t="s">
        <v>191</v>
      </c>
      <c r="BJ7728" s="141" t="s">
        <v>1825</v>
      </c>
      <c r="BK7728" s="141" t="s">
        <v>12087</v>
      </c>
      <c r="BL7728" s="141" t="s">
        <v>12085</v>
      </c>
      <c r="BM7728" s="141">
        <v>45.179139999999997</v>
      </c>
      <c r="BN7728" s="141">
        <v>-72.054349999999999</v>
      </c>
      <c r="BO7728" s="141">
        <v>1973</v>
      </c>
      <c r="BP7728" s="143" t="s">
        <v>24668</v>
      </c>
      <c r="BQ7728" s="143" t="s">
        <v>17560</v>
      </c>
    </row>
    <row r="7729" spans="15:69" x14ac:dyDescent="0.25">
      <c r="O7729" s="225" t="str">
        <f t="shared" si="1331"/>
        <v/>
      </c>
      <c r="BF7729" s="141">
        <v>45035</v>
      </c>
      <c r="BG7729" s="142" t="s">
        <v>12088</v>
      </c>
      <c r="BH7729" s="141" t="s">
        <v>180</v>
      </c>
      <c r="BI7729" s="141" t="s">
        <v>191</v>
      </c>
      <c r="BJ7729" s="141" t="s">
        <v>1658</v>
      </c>
      <c r="BK7729" s="141" t="s">
        <v>2120</v>
      </c>
      <c r="BL7729" s="141" t="s">
        <v>12085</v>
      </c>
      <c r="BM7729" s="141">
        <v>45.178109999999997</v>
      </c>
      <c r="BN7729" s="141">
        <v>-72.050749999999994</v>
      </c>
      <c r="BO7729" s="141">
        <v>1973</v>
      </c>
      <c r="BP7729" s="143" t="s">
        <v>24668</v>
      </c>
      <c r="BQ7729" s="143" t="s">
        <v>17560</v>
      </c>
    </row>
    <row r="7730" spans="15:69" x14ac:dyDescent="0.25">
      <c r="O7730" s="225" t="str">
        <f t="shared" si="1331"/>
        <v/>
      </c>
      <c r="BF7730" s="141">
        <v>45035</v>
      </c>
      <c r="BG7730" s="142" t="s">
        <v>12089</v>
      </c>
      <c r="BH7730" s="141" t="s">
        <v>180</v>
      </c>
      <c r="BI7730" s="141" t="s">
        <v>191</v>
      </c>
      <c r="BJ7730" s="141" t="s">
        <v>4160</v>
      </c>
      <c r="BK7730" s="141" t="s">
        <v>12090</v>
      </c>
      <c r="BL7730" s="141" t="s">
        <v>11227</v>
      </c>
      <c r="BM7730" s="141">
        <v>45.178310000000003</v>
      </c>
      <c r="BN7730" s="141">
        <v>-72.046639999999996</v>
      </c>
      <c r="BO7730" s="141">
        <v>1973</v>
      </c>
      <c r="BP7730" s="143" t="s">
        <v>24668</v>
      </c>
      <c r="BQ7730" s="143" t="s">
        <v>17560</v>
      </c>
    </row>
    <row r="7731" spans="15:69" x14ac:dyDescent="0.25">
      <c r="O7731" s="225" t="str">
        <f t="shared" si="1331"/>
        <v/>
      </c>
      <c r="BF7731" s="141">
        <v>45035</v>
      </c>
      <c r="BG7731" s="142" t="s">
        <v>12091</v>
      </c>
      <c r="BH7731" s="141" t="s">
        <v>180</v>
      </c>
      <c r="BI7731" s="141" t="s">
        <v>191</v>
      </c>
      <c r="BJ7731" s="141" t="s">
        <v>1662</v>
      </c>
      <c r="BK7731" s="141" t="s">
        <v>12092</v>
      </c>
      <c r="BL7731" s="141" t="s">
        <v>12093</v>
      </c>
      <c r="BM7731" s="141">
        <v>45.180199999999999</v>
      </c>
      <c r="BN7731" s="141">
        <v>-72.04513</v>
      </c>
      <c r="BO7731" s="141">
        <v>1973</v>
      </c>
      <c r="BP7731" s="143" t="s">
        <v>24668</v>
      </c>
      <c r="BQ7731" s="143" t="s">
        <v>17560</v>
      </c>
    </row>
    <row r="7732" spans="15:69" x14ac:dyDescent="0.25">
      <c r="O7732" s="225" t="str">
        <f t="shared" si="1331"/>
        <v/>
      </c>
      <c r="BF7732" s="141">
        <v>45035</v>
      </c>
      <c r="BG7732" s="142" t="s">
        <v>12094</v>
      </c>
      <c r="BH7732" s="141" t="s">
        <v>180</v>
      </c>
      <c r="BI7732" s="141" t="s">
        <v>191</v>
      </c>
      <c r="BJ7732" s="141" t="s">
        <v>1905</v>
      </c>
      <c r="BK7732" s="141" t="s">
        <v>12095</v>
      </c>
      <c r="BL7732" s="141" t="s">
        <v>12096</v>
      </c>
      <c r="BM7732" s="141">
        <v>45.182029999999997</v>
      </c>
      <c r="BN7732" s="141">
        <v>-72.047560000000004</v>
      </c>
      <c r="BO7732" s="141">
        <v>1973</v>
      </c>
      <c r="BP7732" s="143" t="s">
        <v>24668</v>
      </c>
      <c r="BQ7732" s="143" t="s">
        <v>17560</v>
      </c>
    </row>
    <row r="7733" spans="15:69" x14ac:dyDescent="0.25">
      <c r="O7733" s="225" t="str">
        <f t="shared" si="1331"/>
        <v/>
      </c>
      <c r="BF7733" s="141">
        <v>45035</v>
      </c>
      <c r="BG7733" s="142" t="s">
        <v>12097</v>
      </c>
      <c r="BH7733" s="141" t="s">
        <v>180</v>
      </c>
      <c r="BI7733" s="141" t="s">
        <v>191</v>
      </c>
      <c r="BJ7733" s="141" t="s">
        <v>461</v>
      </c>
      <c r="BK7733" s="141" t="s">
        <v>12098</v>
      </c>
      <c r="BL7733" s="141" t="s">
        <v>12099</v>
      </c>
      <c r="BM7733" s="141">
        <v>45.174190000000003</v>
      </c>
      <c r="BN7733" s="141">
        <v>-72.064520000000002</v>
      </c>
      <c r="BO7733" s="141">
        <v>1973</v>
      </c>
      <c r="BP7733" s="143" t="s">
        <v>24668</v>
      </c>
      <c r="BQ7733" s="143" t="s">
        <v>17560</v>
      </c>
    </row>
    <row r="7734" spans="15:69" x14ac:dyDescent="0.25">
      <c r="O7734" s="225" t="str">
        <f t="shared" si="1331"/>
        <v/>
      </c>
      <c r="BF7734" s="141">
        <v>45035</v>
      </c>
      <c r="BG7734" s="142" t="s">
        <v>12100</v>
      </c>
      <c r="BH7734" s="141" t="s">
        <v>180</v>
      </c>
      <c r="BI7734" s="141" t="s">
        <v>191</v>
      </c>
      <c r="BJ7734" s="141" t="s">
        <v>463</v>
      </c>
      <c r="BK7734" s="141" t="s">
        <v>12101</v>
      </c>
      <c r="BL7734" s="141" t="s">
        <v>12102</v>
      </c>
      <c r="BM7734" s="141">
        <v>45.179740000000002</v>
      </c>
      <c r="BN7734" s="141">
        <v>-72.031570000000002</v>
      </c>
      <c r="BO7734" s="141">
        <v>2014</v>
      </c>
      <c r="BP7734" s="143" t="s">
        <v>24668</v>
      </c>
      <c r="BQ7734" s="143" t="s">
        <v>17560</v>
      </c>
    </row>
    <row r="7735" spans="15:69" x14ac:dyDescent="0.25">
      <c r="O7735" s="225" t="str">
        <f t="shared" si="1331"/>
        <v/>
      </c>
      <c r="BF7735" s="141">
        <v>45035</v>
      </c>
      <c r="BG7735" s="142" t="s">
        <v>12103</v>
      </c>
      <c r="BH7735" s="141" t="s">
        <v>180</v>
      </c>
      <c r="BI7735" s="141" t="s">
        <v>191</v>
      </c>
      <c r="BJ7735" s="141" t="s">
        <v>464</v>
      </c>
      <c r="BK7735" s="141" t="s">
        <v>12104</v>
      </c>
      <c r="BL7735" s="141" t="s">
        <v>12099</v>
      </c>
      <c r="BM7735" s="141">
        <v>45.161949999999997</v>
      </c>
      <c r="BN7735" s="141">
        <v>-72.036370000000005</v>
      </c>
      <c r="BO7735" s="141">
        <v>1973</v>
      </c>
      <c r="BP7735" s="143" t="s">
        <v>24668</v>
      </c>
      <c r="BQ7735" s="143" t="s">
        <v>17560</v>
      </c>
    </row>
    <row r="7736" spans="15:69" x14ac:dyDescent="0.25">
      <c r="O7736" s="225" t="str">
        <f t="shared" si="1331"/>
        <v/>
      </c>
      <c r="BF7736" s="141">
        <v>45035</v>
      </c>
      <c r="BG7736" s="142" t="s">
        <v>12105</v>
      </c>
      <c r="BH7736" s="141" t="s">
        <v>180</v>
      </c>
      <c r="BI7736" s="141" t="s">
        <v>191</v>
      </c>
      <c r="BJ7736" s="141" t="s">
        <v>466</v>
      </c>
      <c r="BK7736" s="141" t="s">
        <v>12106</v>
      </c>
      <c r="BL7736" s="141" t="s">
        <v>12099</v>
      </c>
      <c r="BM7736" s="141">
        <v>45.177140000000001</v>
      </c>
      <c r="BN7736" s="141">
        <v>-72.070260000000005</v>
      </c>
      <c r="BO7736" s="141">
        <v>1975</v>
      </c>
      <c r="BP7736" s="143" t="s">
        <v>24668</v>
      </c>
      <c r="BQ7736" s="143" t="s">
        <v>17560</v>
      </c>
    </row>
    <row r="7737" spans="15:69" x14ac:dyDescent="0.25">
      <c r="O7737" s="225" t="str">
        <f t="shared" si="1331"/>
        <v/>
      </c>
      <c r="BF7737" s="141">
        <v>45055</v>
      </c>
      <c r="BG7737" s="142" t="s">
        <v>11687</v>
      </c>
      <c r="BH7737" s="141" t="s">
        <v>478</v>
      </c>
      <c r="BI7737" s="141" t="s">
        <v>176</v>
      </c>
      <c r="BJ7737" s="141" t="s">
        <v>11688</v>
      </c>
      <c r="BK7737" s="141" t="s">
        <v>11689</v>
      </c>
      <c r="BL7737" s="141" t="s">
        <v>11690</v>
      </c>
      <c r="BM7737" s="141">
        <v>45.271529999999998</v>
      </c>
      <c r="BN7737" s="141">
        <v>-71.976050000000001</v>
      </c>
      <c r="BO7737" s="141">
        <v>2015</v>
      </c>
      <c r="BP7737" s="143" t="s">
        <v>24614</v>
      </c>
      <c r="BQ7737" s="143" t="s">
        <v>17560</v>
      </c>
    </row>
    <row r="7738" spans="15:69" x14ac:dyDescent="0.25">
      <c r="O7738" s="225" t="str">
        <f t="shared" si="1331"/>
        <v/>
      </c>
      <c r="BF7738" s="141">
        <v>45115</v>
      </c>
      <c r="BG7738" s="142" t="s">
        <v>12726</v>
      </c>
      <c r="BH7738" s="141" t="s">
        <v>478</v>
      </c>
      <c r="BI7738" s="141" t="s">
        <v>177</v>
      </c>
      <c r="BJ7738" s="141" t="s">
        <v>12727</v>
      </c>
      <c r="BK7738" s="141" t="s">
        <v>5581</v>
      </c>
      <c r="BL7738" s="141" t="s">
        <v>12728</v>
      </c>
      <c r="BM7738" s="141">
        <v>45.310540000000003</v>
      </c>
      <c r="BN7738" s="141">
        <v>-72.189899999999994</v>
      </c>
      <c r="BO7738" s="141">
        <v>2004</v>
      </c>
      <c r="BP7738" s="143" t="s">
        <v>24785</v>
      </c>
      <c r="BQ7738" s="143" t="s">
        <v>17560</v>
      </c>
    </row>
    <row r="7739" spans="15:69" x14ac:dyDescent="0.25">
      <c r="O7739" s="225" t="str">
        <f t="shared" si="1331"/>
        <v/>
      </c>
      <c r="BF7739" s="141">
        <v>45115</v>
      </c>
      <c r="BG7739" s="142" t="s">
        <v>12729</v>
      </c>
      <c r="BH7739" s="141" t="s">
        <v>478</v>
      </c>
      <c r="BI7739" s="141" t="s">
        <v>186</v>
      </c>
      <c r="BJ7739" s="141" t="s">
        <v>12730</v>
      </c>
      <c r="BK7739" s="141" t="s">
        <v>1654</v>
      </c>
      <c r="BL7739" s="141" t="s">
        <v>12731</v>
      </c>
      <c r="BM7739" s="141">
        <v>45.317100000000003</v>
      </c>
      <c r="BN7739" s="141">
        <v>-72.156419999999997</v>
      </c>
      <c r="BO7739" s="141">
        <v>2005</v>
      </c>
      <c r="BP7739" s="143" t="s">
        <v>1562</v>
      </c>
      <c r="BQ7739" s="143" t="s">
        <v>17560</v>
      </c>
    </row>
    <row r="7740" spans="15:69" x14ac:dyDescent="0.25">
      <c r="O7740" s="225" t="str">
        <f t="shared" si="1331"/>
        <v/>
      </c>
      <c r="BF7740" s="141">
        <v>45115</v>
      </c>
      <c r="BG7740" s="142" t="s">
        <v>12732</v>
      </c>
      <c r="BH7740" s="141" t="s">
        <v>478</v>
      </c>
      <c r="BI7740" s="141" t="s">
        <v>176</v>
      </c>
      <c r="BJ7740" s="141" t="s">
        <v>12733</v>
      </c>
      <c r="BK7740" s="141" t="s">
        <v>12734</v>
      </c>
      <c r="BL7740" s="141" t="s">
        <v>12735</v>
      </c>
      <c r="BM7740" s="141">
        <v>45.299050000000001</v>
      </c>
      <c r="BN7740" s="141">
        <v>-72.165090000000006</v>
      </c>
      <c r="BO7740" s="141">
        <v>2012</v>
      </c>
      <c r="BP7740" s="143" t="s">
        <v>24786</v>
      </c>
      <c r="BQ7740" s="143" t="s">
        <v>17560</v>
      </c>
    </row>
    <row r="7741" spans="15:69" x14ac:dyDescent="0.25">
      <c r="O7741" s="225" t="str">
        <f t="shared" si="1331"/>
        <v/>
      </c>
      <c r="BF7741" s="141">
        <v>45115</v>
      </c>
      <c r="BG7741" s="142" t="s">
        <v>12736</v>
      </c>
      <c r="BH7741" s="141" t="s">
        <v>478</v>
      </c>
      <c r="BI7741" s="141" t="s">
        <v>177</v>
      </c>
      <c r="BJ7741" s="141" t="s">
        <v>12737</v>
      </c>
      <c r="BK7741" s="141" t="s">
        <v>2447</v>
      </c>
      <c r="BL7741" s="141" t="s">
        <v>12725</v>
      </c>
      <c r="BM7741" s="141">
        <v>45.309130000000003</v>
      </c>
      <c r="BN7741" s="141">
        <v>-72.157129999999995</v>
      </c>
      <c r="BO7741" s="141">
        <v>1985</v>
      </c>
      <c r="BP7741" s="143" t="s">
        <v>24787</v>
      </c>
      <c r="BQ7741" s="143" t="s">
        <v>17560</v>
      </c>
    </row>
    <row r="7742" spans="15:69" x14ac:dyDescent="0.25">
      <c r="O7742" s="225" t="str">
        <f t="shared" si="1331"/>
        <v/>
      </c>
      <c r="BF7742" s="141">
        <v>46030</v>
      </c>
      <c r="BG7742" s="142" t="s">
        <v>22188</v>
      </c>
      <c r="BH7742" s="141" t="s">
        <v>180</v>
      </c>
      <c r="BI7742" s="141" t="s">
        <v>191</v>
      </c>
      <c r="BJ7742" s="141" t="s">
        <v>22189</v>
      </c>
      <c r="BK7742" s="141"/>
      <c r="BL7742" s="141" t="s">
        <v>17348</v>
      </c>
      <c r="BM7742" s="141">
        <v>45.122120000000002</v>
      </c>
      <c r="BN7742" s="141">
        <v>-73.037800000000004</v>
      </c>
      <c r="BO7742" s="141">
        <v>1994</v>
      </c>
      <c r="BP7742" s="143" t="s">
        <v>26750</v>
      </c>
      <c r="BQ7742" s="143" t="s">
        <v>17560</v>
      </c>
    </row>
    <row r="7743" spans="15:69" x14ac:dyDescent="0.25">
      <c r="O7743" s="225" t="str">
        <f t="shared" si="1331"/>
        <v/>
      </c>
      <c r="BF7743" s="141">
        <v>46058</v>
      </c>
      <c r="BG7743" s="142" t="s">
        <v>21252</v>
      </c>
      <c r="BH7743" s="141" t="s">
        <v>180</v>
      </c>
      <c r="BI7743" s="141" t="s">
        <v>178</v>
      </c>
      <c r="BJ7743" s="141" t="s">
        <v>21253</v>
      </c>
      <c r="BK7743" s="141" t="s">
        <v>1581</v>
      </c>
      <c r="BL7743" s="141" t="s">
        <v>21254</v>
      </c>
      <c r="BM7743" s="141">
        <v>45.148200000000003</v>
      </c>
      <c r="BN7743" s="141">
        <v>-72.599599999999995</v>
      </c>
      <c r="BO7743" s="141">
        <v>2005</v>
      </c>
      <c r="BP7743" s="143" t="s">
        <v>26027</v>
      </c>
      <c r="BQ7743" s="143" t="s">
        <v>17560</v>
      </c>
    </row>
    <row r="7744" spans="15:69" x14ac:dyDescent="0.25">
      <c r="O7744" s="225" t="str">
        <f t="shared" si="1331"/>
        <v/>
      </c>
      <c r="BF7744" s="141">
        <v>46058</v>
      </c>
      <c r="BG7744" s="142" t="s">
        <v>21255</v>
      </c>
      <c r="BH7744" s="141" t="s">
        <v>478</v>
      </c>
      <c r="BI7744" s="141" t="s">
        <v>177</v>
      </c>
      <c r="BJ7744" s="141" t="s">
        <v>21256</v>
      </c>
      <c r="BK7744" s="141" t="s">
        <v>20734</v>
      </c>
      <c r="BL7744" s="141" t="s">
        <v>21257</v>
      </c>
      <c r="BM7744" s="141">
        <v>45.096927999999998</v>
      </c>
      <c r="BN7744" s="141">
        <v>-72.550110000000004</v>
      </c>
      <c r="BO7744" s="141">
        <v>1980</v>
      </c>
      <c r="BP7744" s="143"/>
      <c r="BQ7744" s="143" t="s">
        <v>17560</v>
      </c>
    </row>
    <row r="7745" spans="15:69" x14ac:dyDescent="0.25">
      <c r="O7745" s="225" t="str">
        <f t="shared" si="1331"/>
        <v/>
      </c>
      <c r="BF7745" s="141">
        <v>46058</v>
      </c>
      <c r="BG7745" s="142" t="s">
        <v>21258</v>
      </c>
      <c r="BH7745" s="141" t="s">
        <v>478</v>
      </c>
      <c r="BI7745" s="141" t="s">
        <v>186</v>
      </c>
      <c r="BJ7745" s="141" t="s">
        <v>21259</v>
      </c>
      <c r="BK7745" s="141" t="s">
        <v>4255</v>
      </c>
      <c r="BL7745" s="141" t="s">
        <v>14185</v>
      </c>
      <c r="BM7745" s="141">
        <v>45.113999999999997</v>
      </c>
      <c r="BN7745" s="141">
        <v>-72.621399999999994</v>
      </c>
      <c r="BO7745" s="141">
        <v>1974</v>
      </c>
      <c r="BP7745" s="143" t="s">
        <v>26026</v>
      </c>
      <c r="BQ7745" s="143" t="s">
        <v>17560</v>
      </c>
    </row>
    <row r="7746" spans="15:69" x14ac:dyDescent="0.25">
      <c r="O7746" s="225" t="str">
        <f t="shared" si="1331"/>
        <v/>
      </c>
      <c r="BF7746" s="141">
        <v>46058</v>
      </c>
      <c r="BG7746" s="142" t="s">
        <v>21260</v>
      </c>
      <c r="BH7746" s="141" t="s">
        <v>478</v>
      </c>
      <c r="BI7746" s="141" t="s">
        <v>186</v>
      </c>
      <c r="BJ7746" s="141" t="s">
        <v>3254</v>
      </c>
      <c r="BK7746" s="141"/>
      <c r="BL7746" s="141" t="s">
        <v>21257</v>
      </c>
      <c r="BM7746" s="141">
        <v>45.100548000000003</v>
      </c>
      <c r="BN7746" s="141">
        <v>-72.552398999999994</v>
      </c>
      <c r="BO7746" s="141">
        <v>2005</v>
      </c>
      <c r="BP7746" s="143"/>
      <c r="BQ7746" s="143" t="s">
        <v>17560</v>
      </c>
    </row>
    <row r="7747" spans="15:69" x14ac:dyDescent="0.25">
      <c r="O7747" s="225" t="str">
        <f t="shared" si="1331"/>
        <v/>
      </c>
      <c r="BF7747" s="141">
        <v>46058</v>
      </c>
      <c r="BG7747" s="142" t="s">
        <v>21261</v>
      </c>
      <c r="BH7747" s="141" t="s">
        <v>478</v>
      </c>
      <c r="BI7747" s="141" t="s">
        <v>186</v>
      </c>
      <c r="BJ7747" s="141" t="s">
        <v>3258</v>
      </c>
      <c r="BK7747" s="141"/>
      <c r="BL7747" s="141" t="s">
        <v>21257</v>
      </c>
      <c r="BM7747" s="141">
        <v>45.105972000000001</v>
      </c>
      <c r="BN7747" s="141">
        <v>-72.564293000000006</v>
      </c>
      <c r="BO7747" s="141">
        <v>2005</v>
      </c>
      <c r="BP7747" s="143"/>
      <c r="BQ7747" s="143" t="s">
        <v>17560</v>
      </c>
    </row>
    <row r="7748" spans="15:69" x14ac:dyDescent="0.25">
      <c r="O7748" s="225" t="str">
        <f t="shared" si="1331"/>
        <v/>
      </c>
      <c r="BF7748" s="141">
        <v>46058</v>
      </c>
      <c r="BG7748" s="142" t="s">
        <v>21262</v>
      </c>
      <c r="BH7748" s="141" t="s">
        <v>478</v>
      </c>
      <c r="BI7748" s="141" t="s">
        <v>186</v>
      </c>
      <c r="BJ7748" s="141" t="s">
        <v>3149</v>
      </c>
      <c r="BK7748" s="141" t="s">
        <v>21263</v>
      </c>
      <c r="BL7748" s="141" t="s">
        <v>21264</v>
      </c>
      <c r="BM7748" s="141">
        <v>45.1066</v>
      </c>
      <c r="BN7748" s="141">
        <v>-72.569299999999998</v>
      </c>
      <c r="BO7748" s="141">
        <v>2005</v>
      </c>
      <c r="BP7748" s="143"/>
      <c r="BQ7748" s="143" t="s">
        <v>17560</v>
      </c>
    </row>
    <row r="7749" spans="15:69" x14ac:dyDescent="0.25">
      <c r="O7749" s="225" t="str">
        <f t="shared" si="1331"/>
        <v/>
      </c>
      <c r="BF7749" s="141">
        <v>45072</v>
      </c>
      <c r="BG7749" s="142" t="s">
        <v>11840</v>
      </c>
      <c r="BH7749" s="141" t="s">
        <v>180</v>
      </c>
      <c r="BI7749" s="141" t="s">
        <v>178</v>
      </c>
      <c r="BJ7749" s="141" t="s">
        <v>2406</v>
      </c>
      <c r="BK7749" s="141" t="s">
        <v>3255</v>
      </c>
      <c r="BL7749" s="141" t="s">
        <v>11831</v>
      </c>
      <c r="BM7749" s="141">
        <v>45.25761</v>
      </c>
      <c r="BN7749" s="141">
        <v>-72.140180000000001</v>
      </c>
      <c r="BO7749" s="141">
        <v>1985</v>
      </c>
      <c r="BP7749" s="143" t="s">
        <v>24624</v>
      </c>
      <c r="BQ7749" s="143" t="s">
        <v>17560</v>
      </c>
    </row>
    <row r="7750" spans="15:69" x14ac:dyDescent="0.25">
      <c r="O7750" s="225" t="str">
        <f t="shared" si="1331"/>
        <v/>
      </c>
      <c r="BF7750" s="141">
        <v>45072</v>
      </c>
      <c r="BG7750" s="142" t="s">
        <v>11841</v>
      </c>
      <c r="BH7750" s="141" t="s">
        <v>180</v>
      </c>
      <c r="BI7750" s="141" t="s">
        <v>178</v>
      </c>
      <c r="BJ7750" s="141" t="s">
        <v>11842</v>
      </c>
      <c r="BK7750" s="141" t="s">
        <v>10285</v>
      </c>
      <c r="BL7750" s="141" t="s">
        <v>11843</v>
      </c>
      <c r="BM7750" s="141">
        <v>45.290529999999997</v>
      </c>
      <c r="BN7750" s="141">
        <v>-72.100909999999999</v>
      </c>
      <c r="BO7750" s="141">
        <v>2005</v>
      </c>
      <c r="BP7750" s="143" t="s">
        <v>24625</v>
      </c>
      <c r="BQ7750" s="143" t="s">
        <v>17560</v>
      </c>
    </row>
    <row r="7751" spans="15:69" x14ac:dyDescent="0.25">
      <c r="O7751" s="225" t="str">
        <f t="shared" si="1331"/>
        <v/>
      </c>
      <c r="BF7751" s="141">
        <v>45072</v>
      </c>
      <c r="BG7751" s="142" t="s">
        <v>11696</v>
      </c>
      <c r="BH7751" s="141" t="s">
        <v>478</v>
      </c>
      <c r="BI7751" s="141" t="s">
        <v>176</v>
      </c>
      <c r="BJ7751" s="141" t="s">
        <v>11697</v>
      </c>
      <c r="BK7751" s="141" t="s">
        <v>11698</v>
      </c>
      <c r="BL7751" s="141" t="s">
        <v>4055</v>
      </c>
      <c r="BM7751" s="141">
        <v>45.279510199999997</v>
      </c>
      <c r="BN7751" s="141">
        <v>-72.146929399999905</v>
      </c>
      <c r="BO7751" s="141">
        <v>2011</v>
      </c>
      <c r="BP7751" s="143" t="s">
        <v>482</v>
      </c>
      <c r="BQ7751" s="143" t="s">
        <v>17560</v>
      </c>
    </row>
    <row r="7752" spans="15:69" x14ac:dyDescent="0.25">
      <c r="O7752" s="225" t="str">
        <f t="shared" si="1331"/>
        <v/>
      </c>
      <c r="BF7752" s="141">
        <v>45072</v>
      </c>
      <c r="BG7752" s="142" t="s">
        <v>11699</v>
      </c>
      <c r="BH7752" s="141" t="s">
        <v>478</v>
      </c>
      <c r="BI7752" s="141" t="s">
        <v>177</v>
      </c>
      <c r="BJ7752" s="141" t="s">
        <v>11700</v>
      </c>
      <c r="BK7752" s="141" t="s">
        <v>11698</v>
      </c>
      <c r="BL7752" s="141" t="s">
        <v>4055</v>
      </c>
      <c r="BM7752" s="141">
        <v>45.279510199999997</v>
      </c>
      <c r="BN7752" s="141">
        <v>-72.146929399999905</v>
      </c>
      <c r="BO7752" s="141">
        <v>1950</v>
      </c>
      <c r="BP7752" s="143" t="s">
        <v>10147</v>
      </c>
      <c r="BQ7752" s="143" t="s">
        <v>17560</v>
      </c>
    </row>
    <row r="7753" spans="15:69" x14ac:dyDescent="0.25">
      <c r="O7753" s="225" t="str">
        <f t="shared" si="1331"/>
        <v/>
      </c>
      <c r="BF7753" s="141">
        <v>45072</v>
      </c>
      <c r="BG7753" s="142" t="s">
        <v>11701</v>
      </c>
      <c r="BH7753" s="141" t="s">
        <v>478</v>
      </c>
      <c r="BI7753" s="141" t="s">
        <v>177</v>
      </c>
      <c r="BJ7753" s="141" t="s">
        <v>11702</v>
      </c>
      <c r="BK7753" s="141" t="s">
        <v>11698</v>
      </c>
      <c r="BL7753" s="141" t="s">
        <v>4055</v>
      </c>
      <c r="BM7753" s="141">
        <v>45.279510199999997</v>
      </c>
      <c r="BN7753" s="141">
        <v>-72.146929399999905</v>
      </c>
      <c r="BO7753" s="141">
        <v>1950</v>
      </c>
      <c r="BP7753" s="143" t="s">
        <v>10147</v>
      </c>
      <c r="BQ7753" s="143" t="s">
        <v>17560</v>
      </c>
    </row>
    <row r="7754" spans="15:69" x14ac:dyDescent="0.25">
      <c r="O7754" s="225" t="str">
        <f t="shared" si="1331"/>
        <v/>
      </c>
      <c r="BF7754" s="141">
        <v>45072</v>
      </c>
      <c r="BG7754" s="142" t="s">
        <v>11703</v>
      </c>
      <c r="BH7754" s="141" t="s">
        <v>478</v>
      </c>
      <c r="BI7754" s="141" t="s">
        <v>177</v>
      </c>
      <c r="BJ7754" s="141" t="s">
        <v>11704</v>
      </c>
      <c r="BK7754" s="141" t="s">
        <v>11698</v>
      </c>
      <c r="BL7754" s="141" t="s">
        <v>4055</v>
      </c>
      <c r="BM7754" s="141">
        <v>45.279510199999997</v>
      </c>
      <c r="BN7754" s="141">
        <v>-72.146929399999905</v>
      </c>
      <c r="BO7754" s="141">
        <v>1950</v>
      </c>
      <c r="BP7754" s="143" t="s">
        <v>10147</v>
      </c>
      <c r="BQ7754" s="143" t="s">
        <v>17560</v>
      </c>
    </row>
    <row r="7755" spans="15:69" x14ac:dyDescent="0.25">
      <c r="O7755" s="225" t="str">
        <f t="shared" si="1331"/>
        <v/>
      </c>
      <c r="BF7755" s="141">
        <v>45072</v>
      </c>
      <c r="BG7755" s="142" t="s">
        <v>11705</v>
      </c>
      <c r="BH7755" s="141" t="s">
        <v>478</v>
      </c>
      <c r="BI7755" s="141" t="s">
        <v>177</v>
      </c>
      <c r="BJ7755" s="141" t="s">
        <v>11706</v>
      </c>
      <c r="BK7755" s="141" t="s">
        <v>11698</v>
      </c>
      <c r="BL7755" s="141" t="s">
        <v>4055</v>
      </c>
      <c r="BM7755" s="141">
        <v>45.279510199999997</v>
      </c>
      <c r="BN7755" s="141">
        <v>-72.146929399999905</v>
      </c>
      <c r="BO7755" s="141">
        <v>1991</v>
      </c>
      <c r="BP7755" s="143" t="s">
        <v>10147</v>
      </c>
      <c r="BQ7755" s="143" t="s">
        <v>17560</v>
      </c>
    </row>
    <row r="7756" spans="15:69" x14ac:dyDescent="0.25">
      <c r="O7756" s="225" t="str">
        <f t="shared" si="1331"/>
        <v/>
      </c>
      <c r="BF7756" s="141">
        <v>45072</v>
      </c>
      <c r="BG7756" s="142" t="s">
        <v>11707</v>
      </c>
      <c r="BH7756" s="141" t="s">
        <v>478</v>
      </c>
      <c r="BI7756" s="141" t="s">
        <v>177</v>
      </c>
      <c r="BJ7756" s="141" t="s">
        <v>11708</v>
      </c>
      <c r="BK7756" s="141" t="s">
        <v>2050</v>
      </c>
      <c r="BL7756" s="141" t="s">
        <v>11709</v>
      </c>
      <c r="BM7756" s="141">
        <v>45.2593952</v>
      </c>
      <c r="BN7756" s="141">
        <v>-72.161665200000002</v>
      </c>
      <c r="BO7756" s="141">
        <v>1985</v>
      </c>
      <c r="BP7756" s="143" t="s">
        <v>24616</v>
      </c>
      <c r="BQ7756" s="143" t="s">
        <v>17560</v>
      </c>
    </row>
    <row r="7757" spans="15:69" x14ac:dyDescent="0.25">
      <c r="O7757" s="225" t="str">
        <f t="shared" si="1331"/>
        <v/>
      </c>
      <c r="BF7757" s="141">
        <v>45072</v>
      </c>
      <c r="BG7757" s="142" t="s">
        <v>11710</v>
      </c>
      <c r="BH7757" s="141" t="s">
        <v>478</v>
      </c>
      <c r="BI7757" s="141" t="s">
        <v>186</v>
      </c>
      <c r="BJ7757" s="141" t="s">
        <v>11711</v>
      </c>
      <c r="BK7757" s="141" t="s">
        <v>2050</v>
      </c>
      <c r="BL7757" s="141" t="s">
        <v>11709</v>
      </c>
      <c r="BM7757" s="141">
        <v>45.2593952</v>
      </c>
      <c r="BN7757" s="141">
        <v>-72.161665200000002</v>
      </c>
      <c r="BO7757" s="141">
        <v>1985</v>
      </c>
      <c r="BP7757" s="143" t="s">
        <v>24617</v>
      </c>
      <c r="BQ7757" s="143" t="s">
        <v>17560</v>
      </c>
    </row>
    <row r="7758" spans="15:69" x14ac:dyDescent="0.25">
      <c r="O7758" s="225" t="str">
        <f t="shared" ref="O7758:O7821" si="1332">IF(OR(B7758="",C7758="",G7758="",H7758="",I7758="",AND(J7758="",BW7758=FALSE),AND(K7758="",BX7758=FALSE),AND(L7758="",BY7758=FALSE),AND(M7758="",BZ7758=FALSE)),"",(IF(AND(100&gt;=CG7758,CG7758&gt;80),"A",IF(AND(80&gt;=CG7758,CG7758&gt;60),"B",IF(AND(60&gt;=CG7758,CG7758&gt;40),"C",IF(AND(40&gt;=CG7758,CG7758&gt;20),"D","E"))))))</f>
        <v/>
      </c>
      <c r="BF7758" s="141">
        <v>45072</v>
      </c>
      <c r="BG7758" s="142" t="s">
        <v>11719</v>
      </c>
      <c r="BH7758" s="141" t="s">
        <v>478</v>
      </c>
      <c r="BI7758" s="141" t="s">
        <v>186</v>
      </c>
      <c r="BJ7758" s="141" t="s">
        <v>11720</v>
      </c>
      <c r="BK7758" s="141" t="s">
        <v>10302</v>
      </c>
      <c r="BL7758" s="141" t="s">
        <v>11721</v>
      </c>
      <c r="BM7758" s="141">
        <v>45.256140000000002</v>
      </c>
      <c r="BN7758" s="141">
        <v>-72.159649999999999</v>
      </c>
      <c r="BO7758" s="141">
        <v>2000</v>
      </c>
      <c r="BP7758" s="143" t="s">
        <v>24619</v>
      </c>
      <c r="BQ7758" s="143" t="s">
        <v>17560</v>
      </c>
    </row>
    <row r="7759" spans="15:69" x14ac:dyDescent="0.25">
      <c r="O7759" s="225" t="str">
        <f t="shared" si="1332"/>
        <v/>
      </c>
      <c r="BF7759" s="141">
        <v>45072</v>
      </c>
      <c r="BG7759" s="142" t="s">
        <v>11722</v>
      </c>
      <c r="BH7759" s="141" t="s">
        <v>478</v>
      </c>
      <c r="BI7759" s="141" t="s">
        <v>186</v>
      </c>
      <c r="BJ7759" s="141" t="s">
        <v>11723</v>
      </c>
      <c r="BK7759" s="141" t="s">
        <v>5104</v>
      </c>
      <c r="BL7759" s="141" t="s">
        <v>11724</v>
      </c>
      <c r="BM7759" s="141">
        <v>45.262349999999998</v>
      </c>
      <c r="BN7759" s="141">
        <v>-72.125399999999999</v>
      </c>
      <c r="BO7759" s="141">
        <v>1985</v>
      </c>
      <c r="BP7759" s="143" t="s">
        <v>480</v>
      </c>
      <c r="BQ7759" s="143" t="s">
        <v>17560</v>
      </c>
    </row>
    <row r="7760" spans="15:69" x14ac:dyDescent="0.25">
      <c r="O7760" s="225" t="str">
        <f t="shared" si="1332"/>
        <v/>
      </c>
      <c r="BF7760" s="141">
        <v>45072</v>
      </c>
      <c r="BG7760" s="142" t="s">
        <v>11725</v>
      </c>
      <c r="BH7760" s="141" t="s">
        <v>478</v>
      </c>
      <c r="BI7760" s="141" t="s">
        <v>186</v>
      </c>
      <c r="BJ7760" s="141" t="s">
        <v>11726</v>
      </c>
      <c r="BK7760" s="141" t="s">
        <v>11727</v>
      </c>
      <c r="BL7760" s="141" t="s">
        <v>11728</v>
      </c>
      <c r="BM7760" s="141">
        <v>45.285780000000003</v>
      </c>
      <c r="BN7760" s="141">
        <v>-72.119709999999998</v>
      </c>
      <c r="BO7760" s="141">
        <v>1963</v>
      </c>
      <c r="BP7760" s="143" t="s">
        <v>24619</v>
      </c>
      <c r="BQ7760" s="143" t="s">
        <v>17560</v>
      </c>
    </row>
    <row r="7761" spans="15:69" x14ac:dyDescent="0.25">
      <c r="O7761" s="225" t="str">
        <f t="shared" si="1332"/>
        <v/>
      </c>
      <c r="BF7761" s="141">
        <v>45072</v>
      </c>
      <c r="BG7761" s="142" t="s">
        <v>11729</v>
      </c>
      <c r="BH7761" s="141" t="s">
        <v>478</v>
      </c>
      <c r="BI7761" s="141" t="s">
        <v>177</v>
      </c>
      <c r="BJ7761" s="141" t="s">
        <v>11730</v>
      </c>
      <c r="BK7761" s="141" t="s">
        <v>11731</v>
      </c>
      <c r="BL7761" s="141" t="s">
        <v>11728</v>
      </c>
      <c r="BM7761" s="141">
        <v>45.300289999999997</v>
      </c>
      <c r="BN7761" s="141">
        <v>-72.095889999999997</v>
      </c>
      <c r="BO7761" s="141">
        <v>1991</v>
      </c>
      <c r="BP7761" s="143" t="s">
        <v>24620</v>
      </c>
      <c r="BQ7761" s="143" t="s">
        <v>17560</v>
      </c>
    </row>
    <row r="7762" spans="15:69" x14ac:dyDescent="0.25">
      <c r="O7762" s="225" t="str">
        <f t="shared" si="1332"/>
        <v/>
      </c>
      <c r="BF7762" s="141">
        <v>45072</v>
      </c>
      <c r="BG7762" s="142" t="s">
        <v>11732</v>
      </c>
      <c r="BH7762" s="141" t="s">
        <v>478</v>
      </c>
      <c r="BI7762" s="141" t="s">
        <v>1268</v>
      </c>
      <c r="BJ7762" s="141" t="s">
        <v>11733</v>
      </c>
      <c r="BK7762" s="141"/>
      <c r="BL7762" s="141" t="s">
        <v>11734</v>
      </c>
      <c r="BM7762" s="141">
        <v>45.274099999999997</v>
      </c>
      <c r="BN7762" s="141">
        <v>-72.135180000000005</v>
      </c>
      <c r="BO7762" s="141">
        <v>2015</v>
      </c>
      <c r="BP7762" s="143" t="s">
        <v>24621</v>
      </c>
      <c r="BQ7762" s="143" t="s">
        <v>17560</v>
      </c>
    </row>
    <row r="7763" spans="15:69" x14ac:dyDescent="0.25">
      <c r="O7763" s="225" t="str">
        <f t="shared" si="1332"/>
        <v/>
      </c>
      <c r="BF7763" s="141">
        <v>45080</v>
      </c>
      <c r="BG7763" s="142" t="s">
        <v>12970</v>
      </c>
      <c r="BH7763" s="141" t="s">
        <v>180</v>
      </c>
      <c r="BI7763" s="141" t="s">
        <v>1269</v>
      </c>
      <c r="BJ7763" s="141"/>
      <c r="BK7763" s="141" t="s">
        <v>1708</v>
      </c>
      <c r="BL7763" s="141" t="s">
        <v>1665</v>
      </c>
      <c r="BM7763" s="141">
        <v>45.166823999999998</v>
      </c>
      <c r="BN7763" s="141">
        <v>-72.269035000000002</v>
      </c>
      <c r="BO7763" s="141">
        <v>2014</v>
      </c>
      <c r="BP7763" s="143" t="s">
        <v>27813</v>
      </c>
      <c r="BQ7763" s="143" t="s">
        <v>17560</v>
      </c>
    </row>
    <row r="7764" spans="15:69" x14ac:dyDescent="0.25">
      <c r="O7764" s="225" t="str">
        <f t="shared" si="1332"/>
        <v/>
      </c>
      <c r="BF7764" s="141">
        <v>45115</v>
      </c>
      <c r="BG7764" s="142" t="s">
        <v>12708</v>
      </c>
      <c r="BH7764" s="141" t="s">
        <v>478</v>
      </c>
      <c r="BI7764" s="141" t="s">
        <v>176</v>
      </c>
      <c r="BJ7764" s="141" t="s">
        <v>12709</v>
      </c>
      <c r="BK7764" s="141" t="s">
        <v>12710</v>
      </c>
      <c r="BL7764" s="141" t="s">
        <v>12679</v>
      </c>
      <c r="BM7764" s="141">
        <v>45.316459999999999</v>
      </c>
      <c r="BN7764" s="141">
        <v>-72.180049999999994</v>
      </c>
      <c r="BO7764" s="141">
        <v>1988</v>
      </c>
      <c r="BP7764" s="143" t="s">
        <v>24780</v>
      </c>
      <c r="BQ7764" s="143" t="s">
        <v>17560</v>
      </c>
    </row>
    <row r="7765" spans="15:69" x14ac:dyDescent="0.25">
      <c r="O7765" s="225" t="str">
        <f t="shared" si="1332"/>
        <v/>
      </c>
      <c r="BF7765" s="141">
        <v>45115</v>
      </c>
      <c r="BG7765" s="142" t="s">
        <v>12711</v>
      </c>
      <c r="BH7765" s="141" t="s">
        <v>478</v>
      </c>
      <c r="BI7765" s="141" t="s">
        <v>176</v>
      </c>
      <c r="BJ7765" s="141" t="s">
        <v>12712</v>
      </c>
      <c r="BK7765" s="141" t="s">
        <v>472</v>
      </c>
      <c r="BL7765" s="141" t="s">
        <v>12713</v>
      </c>
      <c r="BM7765" s="141">
        <v>45.317360000000001</v>
      </c>
      <c r="BN7765" s="141">
        <v>-72.172799999999995</v>
      </c>
      <c r="BO7765" s="141">
        <v>1974</v>
      </c>
      <c r="BP7765" s="143" t="s">
        <v>24781</v>
      </c>
      <c r="BQ7765" s="143" t="s">
        <v>17560</v>
      </c>
    </row>
    <row r="7766" spans="15:69" x14ac:dyDescent="0.25">
      <c r="O7766" s="225" t="str">
        <f t="shared" si="1332"/>
        <v/>
      </c>
      <c r="BF7766" s="141">
        <v>45115</v>
      </c>
      <c r="BG7766" s="142" t="s">
        <v>12714</v>
      </c>
      <c r="BH7766" s="141" t="s">
        <v>478</v>
      </c>
      <c r="BI7766" s="141" t="s">
        <v>176</v>
      </c>
      <c r="BJ7766" s="141" t="s">
        <v>12715</v>
      </c>
      <c r="BK7766" s="141" t="s">
        <v>1658</v>
      </c>
      <c r="BL7766" s="141" t="s">
        <v>12716</v>
      </c>
      <c r="BM7766" s="141">
        <v>45.31176</v>
      </c>
      <c r="BN7766" s="141">
        <v>-72.157870000000003</v>
      </c>
      <c r="BO7766" s="141">
        <v>1987</v>
      </c>
      <c r="BP7766" s="143" t="s">
        <v>24782</v>
      </c>
      <c r="BQ7766" s="143" t="s">
        <v>17560</v>
      </c>
    </row>
    <row r="7767" spans="15:69" x14ac:dyDescent="0.25">
      <c r="O7767" s="225" t="str">
        <f t="shared" si="1332"/>
        <v/>
      </c>
      <c r="BF7767" s="141">
        <v>45115</v>
      </c>
      <c r="BG7767" s="142" t="s">
        <v>12717</v>
      </c>
      <c r="BH7767" s="141" t="s">
        <v>478</v>
      </c>
      <c r="BI7767" s="141" t="s">
        <v>176</v>
      </c>
      <c r="BJ7767" s="141" t="s">
        <v>12718</v>
      </c>
      <c r="BK7767" s="141" t="s">
        <v>4046</v>
      </c>
      <c r="BL7767" s="141" t="s">
        <v>12719</v>
      </c>
      <c r="BM7767" s="141">
        <v>45.307760000000002</v>
      </c>
      <c r="BN7767" s="141">
        <v>-72.159239999999997</v>
      </c>
      <c r="BO7767" s="141">
        <v>2001</v>
      </c>
      <c r="BP7767" s="143" t="s">
        <v>1588</v>
      </c>
      <c r="BQ7767" s="143" t="s">
        <v>17560</v>
      </c>
    </row>
    <row r="7768" spans="15:69" x14ac:dyDescent="0.25">
      <c r="O7768" s="225" t="str">
        <f t="shared" si="1332"/>
        <v/>
      </c>
      <c r="BF7768" s="141">
        <v>45115</v>
      </c>
      <c r="BG7768" s="142" t="s">
        <v>12720</v>
      </c>
      <c r="BH7768" s="141" t="s">
        <v>478</v>
      </c>
      <c r="BI7768" s="141" t="s">
        <v>177</v>
      </c>
      <c r="BJ7768" s="141" t="s">
        <v>12721</v>
      </c>
      <c r="BK7768" s="141" t="s">
        <v>1737</v>
      </c>
      <c r="BL7768" s="141" t="s">
        <v>12722</v>
      </c>
      <c r="BM7768" s="141">
        <v>45.32217</v>
      </c>
      <c r="BN7768" s="141">
        <v>-72.174040000000005</v>
      </c>
      <c r="BO7768" s="141">
        <v>1976</v>
      </c>
      <c r="BP7768" s="143" t="s">
        <v>24783</v>
      </c>
      <c r="BQ7768" s="143" t="s">
        <v>17560</v>
      </c>
    </row>
    <row r="7769" spans="15:69" x14ac:dyDescent="0.25">
      <c r="O7769" s="225" t="str">
        <f t="shared" si="1332"/>
        <v/>
      </c>
      <c r="BF7769" s="141">
        <v>45115</v>
      </c>
      <c r="BG7769" s="142" t="s">
        <v>12723</v>
      </c>
      <c r="BH7769" s="141" t="s">
        <v>478</v>
      </c>
      <c r="BI7769" s="141" t="s">
        <v>176</v>
      </c>
      <c r="BJ7769" s="141" t="s">
        <v>12724</v>
      </c>
      <c r="BK7769" s="141" t="s">
        <v>2447</v>
      </c>
      <c r="BL7769" s="141" t="s">
        <v>12725</v>
      </c>
      <c r="BM7769" s="141">
        <v>45.3093</v>
      </c>
      <c r="BN7769" s="141">
        <v>-72.156379999999999</v>
      </c>
      <c r="BO7769" s="141">
        <v>1985</v>
      </c>
      <c r="BP7769" s="143" t="s">
        <v>24784</v>
      </c>
      <c r="BQ7769" s="143" t="s">
        <v>17560</v>
      </c>
    </row>
    <row r="7770" spans="15:69" x14ac:dyDescent="0.25">
      <c r="O7770" s="225" t="str">
        <f t="shared" si="1332"/>
        <v/>
      </c>
      <c r="BF7770" s="141">
        <v>46058</v>
      </c>
      <c r="BG7770" s="142" t="s">
        <v>21265</v>
      </c>
      <c r="BH7770" s="141" t="s">
        <v>478</v>
      </c>
      <c r="BI7770" s="141" t="s">
        <v>186</v>
      </c>
      <c r="BJ7770" s="141" t="s">
        <v>3234</v>
      </c>
      <c r="BK7770" s="141"/>
      <c r="BL7770" s="141" t="s">
        <v>21266</v>
      </c>
      <c r="BM7770" s="141">
        <v>45.106299999999997</v>
      </c>
      <c r="BN7770" s="141">
        <v>-72.572800000000001</v>
      </c>
      <c r="BO7770" s="141">
        <v>2005</v>
      </c>
      <c r="BP7770" s="143"/>
      <c r="BQ7770" s="143" t="s">
        <v>17560</v>
      </c>
    </row>
    <row r="7771" spans="15:69" x14ac:dyDescent="0.25">
      <c r="O7771" s="225" t="str">
        <f t="shared" si="1332"/>
        <v/>
      </c>
      <c r="BF7771" s="141">
        <v>46058</v>
      </c>
      <c r="BG7771" s="142" t="s">
        <v>21267</v>
      </c>
      <c r="BH7771" s="141" t="s">
        <v>478</v>
      </c>
      <c r="BI7771" s="141" t="s">
        <v>186</v>
      </c>
      <c r="BJ7771" s="141" t="s">
        <v>3242</v>
      </c>
      <c r="BK7771" s="141"/>
      <c r="BL7771" s="141" t="s">
        <v>21268</v>
      </c>
      <c r="BM7771" s="141">
        <v>45.107300000000002</v>
      </c>
      <c r="BN7771" s="141">
        <v>-72.575800000000001</v>
      </c>
      <c r="BO7771" s="141">
        <v>2005</v>
      </c>
      <c r="BP7771" s="143"/>
      <c r="BQ7771" s="143" t="s">
        <v>17560</v>
      </c>
    </row>
    <row r="7772" spans="15:69" x14ac:dyDescent="0.25">
      <c r="O7772" s="225" t="str">
        <f t="shared" si="1332"/>
        <v/>
      </c>
      <c r="BF7772" s="141">
        <v>46058</v>
      </c>
      <c r="BG7772" s="142" t="s">
        <v>21269</v>
      </c>
      <c r="BH7772" s="141" t="s">
        <v>478</v>
      </c>
      <c r="BI7772" s="141" t="s">
        <v>186</v>
      </c>
      <c r="BJ7772" s="141" t="s">
        <v>21270</v>
      </c>
      <c r="BK7772" s="141" t="s">
        <v>21271</v>
      </c>
      <c r="BL7772" s="141" t="s">
        <v>21272</v>
      </c>
      <c r="BM7772" s="141">
        <v>45.101100000000002</v>
      </c>
      <c r="BN7772" s="141">
        <v>-72.567999999999998</v>
      </c>
      <c r="BO7772" s="141">
        <v>2005</v>
      </c>
      <c r="BP7772" s="143"/>
      <c r="BQ7772" s="143" t="s">
        <v>17560</v>
      </c>
    </row>
    <row r="7773" spans="15:69" x14ac:dyDescent="0.25">
      <c r="O7773" s="225" t="str">
        <f t="shared" si="1332"/>
        <v/>
      </c>
      <c r="BF7773" s="141">
        <v>46058</v>
      </c>
      <c r="BG7773" s="142" t="s">
        <v>21273</v>
      </c>
      <c r="BH7773" s="141" t="s">
        <v>478</v>
      </c>
      <c r="BI7773" s="141" t="s">
        <v>186</v>
      </c>
      <c r="BJ7773" s="141" t="s">
        <v>21274</v>
      </c>
      <c r="BK7773" s="141" t="s">
        <v>21275</v>
      </c>
      <c r="BL7773" s="141" t="s">
        <v>21276</v>
      </c>
      <c r="BM7773" s="141">
        <v>45.104199999999999</v>
      </c>
      <c r="BN7773" s="141">
        <v>-72.565700000000007</v>
      </c>
      <c r="BO7773" s="141">
        <v>1985</v>
      </c>
      <c r="BP7773" s="143" t="s">
        <v>26028</v>
      </c>
      <c r="BQ7773" s="143" t="s">
        <v>17560</v>
      </c>
    </row>
    <row r="7774" spans="15:69" x14ac:dyDescent="0.25">
      <c r="O7774" s="225" t="str">
        <f t="shared" si="1332"/>
        <v/>
      </c>
      <c r="BF7774" s="141">
        <v>46058</v>
      </c>
      <c r="BG7774" s="142" t="s">
        <v>21277</v>
      </c>
      <c r="BH7774" s="141" t="s">
        <v>478</v>
      </c>
      <c r="BI7774" s="141" t="s">
        <v>186</v>
      </c>
      <c r="BJ7774" s="141" t="s">
        <v>21278</v>
      </c>
      <c r="BK7774" s="141" t="s">
        <v>21279</v>
      </c>
      <c r="BL7774" s="141" t="s">
        <v>21280</v>
      </c>
      <c r="BM7774" s="141">
        <v>45.103999999999999</v>
      </c>
      <c r="BN7774" s="141">
        <v>-72.569800000000001</v>
      </c>
      <c r="BO7774" s="141">
        <v>1985</v>
      </c>
      <c r="BP7774" s="143"/>
      <c r="BQ7774" s="143" t="s">
        <v>17560</v>
      </c>
    </row>
    <row r="7775" spans="15:69" x14ac:dyDescent="0.25">
      <c r="O7775" s="225" t="str">
        <f t="shared" si="1332"/>
        <v/>
      </c>
      <c r="BF7775" s="141">
        <v>46058</v>
      </c>
      <c r="BG7775" s="142" t="s">
        <v>21281</v>
      </c>
      <c r="BH7775" s="141" t="s">
        <v>478</v>
      </c>
      <c r="BI7775" s="141" t="s">
        <v>186</v>
      </c>
      <c r="BJ7775" s="141" t="s">
        <v>21282</v>
      </c>
      <c r="BK7775" s="141"/>
      <c r="BL7775" s="141" t="s">
        <v>21283</v>
      </c>
      <c r="BM7775" s="141">
        <v>45.105997000000002</v>
      </c>
      <c r="BN7775" s="141">
        <v>-72.581511000000006</v>
      </c>
      <c r="BO7775" s="141">
        <v>2005</v>
      </c>
      <c r="BP7775" s="143"/>
      <c r="BQ7775" s="143" t="s">
        <v>17560</v>
      </c>
    </row>
    <row r="7776" spans="15:69" x14ac:dyDescent="0.25">
      <c r="O7776" s="225" t="str">
        <f t="shared" si="1332"/>
        <v/>
      </c>
      <c r="BF7776" s="141">
        <v>46080</v>
      </c>
      <c r="BG7776" s="142" t="s">
        <v>21379</v>
      </c>
      <c r="BH7776" s="141" t="s">
        <v>180</v>
      </c>
      <c r="BI7776" s="141" t="s">
        <v>191</v>
      </c>
      <c r="BJ7776" s="141" t="s">
        <v>21380</v>
      </c>
      <c r="BK7776" s="141" t="s">
        <v>14351</v>
      </c>
      <c r="BL7776" s="141" t="s">
        <v>21381</v>
      </c>
      <c r="BM7776" s="141">
        <v>45.205641</v>
      </c>
      <c r="BN7776" s="141">
        <v>-72.729609999999994</v>
      </c>
      <c r="BO7776" s="141">
        <v>2010</v>
      </c>
      <c r="BP7776" s="143" t="s">
        <v>26053</v>
      </c>
      <c r="BQ7776" s="143" t="s">
        <v>17560</v>
      </c>
    </row>
    <row r="7777" spans="15:69" x14ac:dyDescent="0.25">
      <c r="O7777" s="225" t="str">
        <f t="shared" si="1332"/>
        <v/>
      </c>
      <c r="BF7777" s="141">
        <v>46080</v>
      </c>
      <c r="BG7777" s="142" t="s">
        <v>21382</v>
      </c>
      <c r="BH7777" s="141" t="s">
        <v>180</v>
      </c>
      <c r="BI7777" s="141" t="s">
        <v>191</v>
      </c>
      <c r="BJ7777" s="141" t="s">
        <v>21383</v>
      </c>
      <c r="BK7777" s="141" t="s">
        <v>21384</v>
      </c>
      <c r="BL7777" s="141" t="s">
        <v>21385</v>
      </c>
      <c r="BM7777" s="141">
        <v>45.207993000000002</v>
      </c>
      <c r="BN7777" s="141">
        <v>-72.734470999999999</v>
      </c>
      <c r="BO7777" s="141">
        <v>2012</v>
      </c>
      <c r="BP7777" s="143" t="s">
        <v>26054</v>
      </c>
      <c r="BQ7777" s="143" t="s">
        <v>17560</v>
      </c>
    </row>
    <row r="7778" spans="15:69" x14ac:dyDescent="0.25">
      <c r="O7778" s="225" t="str">
        <f t="shared" si="1332"/>
        <v/>
      </c>
      <c r="BF7778" s="141">
        <v>46100</v>
      </c>
      <c r="BG7778" s="142" t="s">
        <v>21738</v>
      </c>
      <c r="BH7778" s="141" t="s">
        <v>180</v>
      </c>
      <c r="BI7778" s="141" t="s">
        <v>191</v>
      </c>
      <c r="BJ7778" s="141" t="s">
        <v>21739</v>
      </c>
      <c r="BK7778" s="141"/>
      <c r="BL7778" s="141" t="s">
        <v>21740</v>
      </c>
      <c r="BM7778" s="141">
        <v>47.169789999999999</v>
      </c>
      <c r="BN7778" s="141">
        <v>-73.03192</v>
      </c>
      <c r="BO7778" s="141">
        <v>2010</v>
      </c>
      <c r="BP7778" s="143" t="s">
        <v>23932</v>
      </c>
      <c r="BQ7778" s="143" t="s">
        <v>17560</v>
      </c>
    </row>
    <row r="7779" spans="15:69" x14ac:dyDescent="0.25">
      <c r="O7779" s="225" t="str">
        <f t="shared" si="1332"/>
        <v/>
      </c>
      <c r="BF7779" s="141">
        <v>46112</v>
      </c>
      <c r="BG7779" s="142" t="s">
        <v>22651</v>
      </c>
      <c r="BH7779" s="141" t="s">
        <v>180</v>
      </c>
      <c r="BI7779" s="141" t="s">
        <v>178</v>
      </c>
      <c r="BJ7779" s="141" t="s">
        <v>15259</v>
      </c>
      <c r="BK7779" s="141" t="s">
        <v>2164</v>
      </c>
      <c r="BL7779" s="141" t="s">
        <v>22652</v>
      </c>
      <c r="BM7779" s="141">
        <v>45.289189999999998</v>
      </c>
      <c r="BN7779" s="141">
        <v>-72.993700000000004</v>
      </c>
      <c r="BO7779" s="141">
        <v>1985</v>
      </c>
      <c r="BP7779" s="143" t="s">
        <v>484</v>
      </c>
      <c r="BQ7779" s="143" t="s">
        <v>17560</v>
      </c>
    </row>
    <row r="7780" spans="15:69" x14ac:dyDescent="0.25">
      <c r="O7780" s="225" t="str">
        <f t="shared" si="1332"/>
        <v/>
      </c>
      <c r="BF7780" s="141">
        <v>47017</v>
      </c>
      <c r="BG7780" s="142" t="s">
        <v>21879</v>
      </c>
      <c r="BH7780" s="141" t="s">
        <v>180</v>
      </c>
      <c r="BI7780" s="141" t="s">
        <v>191</v>
      </c>
      <c r="BJ7780" s="141" t="s">
        <v>21880</v>
      </c>
      <c r="BK7780" s="141"/>
      <c r="BL7780" s="141" t="s">
        <v>21881</v>
      </c>
      <c r="BM7780" s="141">
        <v>45.402799999999999</v>
      </c>
      <c r="BN7780" s="141">
        <v>-72.703400000000002</v>
      </c>
      <c r="BO7780" s="141">
        <v>2009</v>
      </c>
      <c r="BP7780" s="143" t="s">
        <v>26045</v>
      </c>
      <c r="BQ7780" s="143" t="s">
        <v>17560</v>
      </c>
    </row>
    <row r="7781" spans="15:69" x14ac:dyDescent="0.25">
      <c r="O7781" s="225" t="str">
        <f t="shared" si="1332"/>
        <v/>
      </c>
      <c r="BF7781" s="141">
        <v>47017</v>
      </c>
      <c r="BG7781" s="142" t="s">
        <v>21882</v>
      </c>
      <c r="BH7781" s="141" t="s">
        <v>180</v>
      </c>
      <c r="BI7781" s="141" t="s">
        <v>191</v>
      </c>
      <c r="BJ7781" s="141" t="s">
        <v>21883</v>
      </c>
      <c r="BK7781" s="141" t="s">
        <v>1654</v>
      </c>
      <c r="BL7781" s="141" t="s">
        <v>21884</v>
      </c>
      <c r="BM7781" s="141">
        <v>45.397300000000001</v>
      </c>
      <c r="BN7781" s="141">
        <v>-72.715999999999994</v>
      </c>
      <c r="BO7781" s="141">
        <v>1993</v>
      </c>
      <c r="BP7781" s="143" t="s">
        <v>26045</v>
      </c>
      <c r="BQ7781" s="143" t="s">
        <v>17560</v>
      </c>
    </row>
    <row r="7782" spans="15:69" x14ac:dyDescent="0.25">
      <c r="O7782" s="225" t="str">
        <f t="shared" si="1332"/>
        <v/>
      </c>
      <c r="BF7782" s="141">
        <v>47017</v>
      </c>
      <c r="BG7782" s="142" t="s">
        <v>21885</v>
      </c>
      <c r="BH7782" s="141" t="s">
        <v>180</v>
      </c>
      <c r="BI7782" s="141" t="s">
        <v>191</v>
      </c>
      <c r="BJ7782" s="141" t="s">
        <v>21886</v>
      </c>
      <c r="BK7782" s="141" t="s">
        <v>1931</v>
      </c>
      <c r="BL7782" s="141" t="s">
        <v>21887</v>
      </c>
      <c r="BM7782" s="141">
        <v>45.42</v>
      </c>
      <c r="BN7782" s="141">
        <v>-72.752799999999993</v>
      </c>
      <c r="BO7782" s="141">
        <v>2001</v>
      </c>
      <c r="BP7782" s="143" t="s">
        <v>26045</v>
      </c>
      <c r="BQ7782" s="143" t="s">
        <v>17560</v>
      </c>
    </row>
    <row r="7783" spans="15:69" x14ac:dyDescent="0.25">
      <c r="O7783" s="225" t="str">
        <f t="shared" si="1332"/>
        <v/>
      </c>
      <c r="BF7783" s="141">
        <v>47017</v>
      </c>
      <c r="BG7783" s="142" t="s">
        <v>21888</v>
      </c>
      <c r="BH7783" s="141" t="s">
        <v>180</v>
      </c>
      <c r="BI7783" s="141" t="s">
        <v>191</v>
      </c>
      <c r="BJ7783" s="141" t="s">
        <v>21889</v>
      </c>
      <c r="BK7783" s="141" t="s">
        <v>18018</v>
      </c>
      <c r="BL7783" s="141" t="s">
        <v>11882</v>
      </c>
      <c r="BM7783" s="141">
        <v>45.411999999999999</v>
      </c>
      <c r="BN7783" s="141">
        <v>-72.765000000000001</v>
      </c>
      <c r="BO7783" s="141">
        <v>1997</v>
      </c>
      <c r="BP7783" s="143" t="s">
        <v>26130</v>
      </c>
      <c r="BQ7783" s="143" t="s">
        <v>17560</v>
      </c>
    </row>
    <row r="7784" spans="15:69" x14ac:dyDescent="0.25">
      <c r="O7784" s="225" t="str">
        <f t="shared" si="1332"/>
        <v/>
      </c>
      <c r="BF7784" s="141">
        <v>47017</v>
      </c>
      <c r="BG7784" s="142" t="s">
        <v>21890</v>
      </c>
      <c r="BH7784" s="141" t="s">
        <v>180</v>
      </c>
      <c r="BI7784" s="141" t="s">
        <v>1269</v>
      </c>
      <c r="BJ7784" s="141" t="s">
        <v>21891</v>
      </c>
      <c r="BK7784" s="141"/>
      <c r="BL7784" s="141" t="s">
        <v>21892</v>
      </c>
      <c r="BM7784" s="141">
        <v>45.392000000000003</v>
      </c>
      <c r="BN7784" s="141">
        <v>-72.734999999999999</v>
      </c>
      <c r="BO7784" s="141">
        <v>2002</v>
      </c>
      <c r="BP7784" s="143" t="s">
        <v>26131</v>
      </c>
      <c r="BQ7784" s="143" t="s">
        <v>17560</v>
      </c>
    </row>
    <row r="7785" spans="15:69" x14ac:dyDescent="0.25">
      <c r="O7785" s="225" t="str">
        <f t="shared" si="1332"/>
        <v/>
      </c>
      <c r="BF7785" s="141">
        <v>47017</v>
      </c>
      <c r="BG7785" s="142" t="s">
        <v>21893</v>
      </c>
      <c r="BH7785" s="141" t="s">
        <v>180</v>
      </c>
      <c r="BI7785" s="141" t="s">
        <v>1269</v>
      </c>
      <c r="BJ7785" s="141" t="s">
        <v>21894</v>
      </c>
      <c r="BK7785" s="141"/>
      <c r="BL7785" s="141" t="s">
        <v>21895</v>
      </c>
      <c r="BM7785" s="141">
        <v>45.387999999999998</v>
      </c>
      <c r="BN7785" s="141">
        <v>-72.736000000000004</v>
      </c>
      <c r="BO7785" s="141">
        <v>2002</v>
      </c>
      <c r="BP7785" s="143" t="s">
        <v>26131</v>
      </c>
      <c r="BQ7785" s="143" t="s">
        <v>17560</v>
      </c>
    </row>
    <row r="7786" spans="15:69" x14ac:dyDescent="0.25">
      <c r="O7786" s="225" t="str">
        <f t="shared" si="1332"/>
        <v/>
      </c>
      <c r="BF7786" s="141">
        <v>47017</v>
      </c>
      <c r="BG7786" s="142" t="s">
        <v>21896</v>
      </c>
      <c r="BH7786" s="141" t="s">
        <v>180</v>
      </c>
      <c r="BI7786" s="141" t="s">
        <v>1269</v>
      </c>
      <c r="BJ7786" s="141" t="s">
        <v>21897</v>
      </c>
      <c r="BK7786" s="141"/>
      <c r="BL7786" s="141" t="s">
        <v>21898</v>
      </c>
      <c r="BM7786" s="141">
        <v>45.389000000000003</v>
      </c>
      <c r="BN7786" s="141">
        <v>-72.734999999999999</v>
      </c>
      <c r="BO7786" s="141">
        <v>2002</v>
      </c>
      <c r="BP7786" s="143" t="s">
        <v>26131</v>
      </c>
      <c r="BQ7786" s="143" t="s">
        <v>17560</v>
      </c>
    </row>
    <row r="7787" spans="15:69" x14ac:dyDescent="0.25">
      <c r="O7787" s="225" t="str">
        <f t="shared" si="1332"/>
        <v/>
      </c>
      <c r="BF7787" s="141">
        <v>47017</v>
      </c>
      <c r="BG7787" s="142" t="s">
        <v>21899</v>
      </c>
      <c r="BH7787" s="141" t="s">
        <v>180</v>
      </c>
      <c r="BI7787" s="141" t="s">
        <v>1269</v>
      </c>
      <c r="BJ7787" s="141" t="s">
        <v>21900</v>
      </c>
      <c r="BK7787" s="141"/>
      <c r="BL7787" s="141" t="s">
        <v>21901</v>
      </c>
      <c r="BM7787" s="141">
        <v>45.384</v>
      </c>
      <c r="BN7787" s="141">
        <v>-72.744</v>
      </c>
      <c r="BO7787" s="141">
        <v>1989</v>
      </c>
      <c r="BP7787" s="143" t="s">
        <v>26132</v>
      </c>
      <c r="BQ7787" s="143" t="s">
        <v>17560</v>
      </c>
    </row>
    <row r="7788" spans="15:69" x14ac:dyDescent="0.25">
      <c r="O7788" s="225" t="str">
        <f t="shared" si="1332"/>
        <v/>
      </c>
      <c r="BF7788" s="141">
        <v>47017</v>
      </c>
      <c r="BG7788" s="142" t="s">
        <v>21902</v>
      </c>
      <c r="BH7788" s="141" t="s">
        <v>180</v>
      </c>
      <c r="BI7788" s="141" t="s">
        <v>1269</v>
      </c>
      <c r="BJ7788" s="141" t="s">
        <v>21903</v>
      </c>
      <c r="BK7788" s="141"/>
      <c r="BL7788" s="141" t="s">
        <v>21904</v>
      </c>
      <c r="BM7788" s="141">
        <v>45.398000000000003</v>
      </c>
      <c r="BN7788" s="141">
        <v>-72.713999999999999</v>
      </c>
      <c r="BO7788" s="141">
        <v>1994</v>
      </c>
      <c r="BP7788" s="143" t="s">
        <v>26132</v>
      </c>
      <c r="BQ7788" s="143" t="s">
        <v>17560</v>
      </c>
    </row>
    <row r="7789" spans="15:69" x14ac:dyDescent="0.25">
      <c r="O7789" s="225" t="str">
        <f t="shared" si="1332"/>
        <v/>
      </c>
      <c r="BF7789" s="141">
        <v>47017</v>
      </c>
      <c r="BG7789" s="142" t="s">
        <v>21905</v>
      </c>
      <c r="BH7789" s="141" t="s">
        <v>180</v>
      </c>
      <c r="BI7789" s="141" t="s">
        <v>1269</v>
      </c>
      <c r="BJ7789" s="141" t="s">
        <v>21906</v>
      </c>
      <c r="BK7789" s="141"/>
      <c r="BL7789" s="141" t="s">
        <v>21907</v>
      </c>
      <c r="BM7789" s="141">
        <v>45.401000000000003</v>
      </c>
      <c r="BN7789" s="141">
        <v>-72.712000000000003</v>
      </c>
      <c r="BO7789" s="141">
        <v>1973</v>
      </c>
      <c r="BP7789" s="143" t="s">
        <v>26132</v>
      </c>
      <c r="BQ7789" s="143" t="s">
        <v>17560</v>
      </c>
    </row>
    <row r="7790" spans="15:69" x14ac:dyDescent="0.25">
      <c r="O7790" s="225" t="str">
        <f t="shared" si="1332"/>
        <v/>
      </c>
      <c r="BF7790" s="141">
        <v>47017</v>
      </c>
      <c r="BG7790" s="142" t="s">
        <v>21908</v>
      </c>
      <c r="BH7790" s="141" t="s">
        <v>180</v>
      </c>
      <c r="BI7790" s="141" t="s">
        <v>1269</v>
      </c>
      <c r="BJ7790" s="141" t="s">
        <v>21909</v>
      </c>
      <c r="BK7790" s="141"/>
      <c r="BL7790" s="141" t="s">
        <v>21910</v>
      </c>
      <c r="BM7790" s="141">
        <v>45.383000000000003</v>
      </c>
      <c r="BN7790" s="141">
        <v>-72.772000000000006</v>
      </c>
      <c r="BO7790" s="141">
        <v>1981</v>
      </c>
      <c r="BP7790" s="143" t="s">
        <v>26132</v>
      </c>
      <c r="BQ7790" s="143" t="s">
        <v>17560</v>
      </c>
    </row>
    <row r="7791" spans="15:69" x14ac:dyDescent="0.25">
      <c r="O7791" s="225" t="str">
        <f t="shared" si="1332"/>
        <v/>
      </c>
      <c r="BF7791" s="141">
        <v>47025</v>
      </c>
      <c r="BG7791" s="142" t="s">
        <v>22864</v>
      </c>
      <c r="BH7791" s="141" t="s">
        <v>478</v>
      </c>
      <c r="BI7791" s="141" t="s">
        <v>176</v>
      </c>
      <c r="BJ7791" s="141" t="s">
        <v>1553</v>
      </c>
      <c r="BK7791" s="141" t="s">
        <v>1992</v>
      </c>
      <c r="BL7791" s="141" t="s">
        <v>22865</v>
      </c>
      <c r="BM7791" s="141">
        <v>45.347343000000002</v>
      </c>
      <c r="BN7791" s="141">
        <v>-72.511529999999993</v>
      </c>
      <c r="BO7791" s="141">
        <v>1997</v>
      </c>
      <c r="BP7791" s="143" t="s">
        <v>24204</v>
      </c>
      <c r="BQ7791" s="143" t="s">
        <v>17560</v>
      </c>
    </row>
    <row r="7792" spans="15:69" x14ac:dyDescent="0.25">
      <c r="O7792" s="225" t="str">
        <f t="shared" si="1332"/>
        <v/>
      </c>
      <c r="BF7792" s="141">
        <v>47025</v>
      </c>
      <c r="BG7792" s="142" t="s">
        <v>22866</v>
      </c>
      <c r="BH7792" s="141" t="s">
        <v>478</v>
      </c>
      <c r="BI7792" s="141" t="s">
        <v>177</v>
      </c>
      <c r="BJ7792" s="141" t="s">
        <v>22867</v>
      </c>
      <c r="BK7792" s="141" t="s">
        <v>1825</v>
      </c>
      <c r="BL7792" s="141" t="s">
        <v>22868</v>
      </c>
      <c r="BM7792" s="141">
        <v>45.342320000000001</v>
      </c>
      <c r="BN7792" s="141">
        <v>-72.512955000000005</v>
      </c>
      <c r="BO7792" s="141">
        <v>1965</v>
      </c>
      <c r="BP7792" s="143" t="s">
        <v>10147</v>
      </c>
      <c r="BQ7792" s="143" t="s">
        <v>17560</v>
      </c>
    </row>
    <row r="7793" spans="15:69" x14ac:dyDescent="0.25">
      <c r="O7793" s="225" t="str">
        <f t="shared" si="1332"/>
        <v/>
      </c>
      <c r="BF7793" s="141">
        <v>47025</v>
      </c>
      <c r="BG7793" s="142" t="s">
        <v>22869</v>
      </c>
      <c r="BH7793" s="141" t="s">
        <v>478</v>
      </c>
      <c r="BI7793" s="141" t="s">
        <v>186</v>
      </c>
      <c r="BJ7793" s="141" t="s">
        <v>22870</v>
      </c>
      <c r="BK7793" s="141" t="s">
        <v>4255</v>
      </c>
      <c r="BL7793" s="141" t="s">
        <v>6892</v>
      </c>
      <c r="BM7793" s="141">
        <v>45.338875000000002</v>
      </c>
      <c r="BN7793" s="141">
        <v>-72.508895999999993</v>
      </c>
      <c r="BO7793" s="141">
        <v>2006</v>
      </c>
      <c r="BP7793" s="143" t="s">
        <v>24619</v>
      </c>
      <c r="BQ7793" s="143" t="s">
        <v>17560</v>
      </c>
    </row>
    <row r="7794" spans="15:69" x14ac:dyDescent="0.25">
      <c r="O7794" s="225" t="str">
        <f t="shared" si="1332"/>
        <v/>
      </c>
      <c r="BF7794" s="141">
        <v>47035</v>
      </c>
      <c r="BG7794" s="142" t="s">
        <v>23815</v>
      </c>
      <c r="BH7794" s="141" t="s">
        <v>180</v>
      </c>
      <c r="BI7794" s="141" t="s">
        <v>178</v>
      </c>
      <c r="BJ7794" s="141" t="s">
        <v>23816</v>
      </c>
      <c r="BK7794" s="141" t="s">
        <v>15432</v>
      </c>
      <c r="BL7794" s="141" t="s">
        <v>23817</v>
      </c>
      <c r="BM7794" s="141">
        <v>45.3910959632138</v>
      </c>
      <c r="BN7794" s="141">
        <v>-72.608335223021001</v>
      </c>
      <c r="BO7794" s="141">
        <v>2012</v>
      </c>
      <c r="BP7794" s="143" t="s">
        <v>484</v>
      </c>
      <c r="BQ7794" s="143" t="s">
        <v>17560</v>
      </c>
    </row>
    <row r="7795" spans="15:69" x14ac:dyDescent="0.25">
      <c r="O7795" s="225" t="str">
        <f t="shared" si="1332"/>
        <v/>
      </c>
      <c r="BF7795" s="141">
        <v>48028</v>
      </c>
      <c r="BG7795" s="142" t="s">
        <v>22713</v>
      </c>
      <c r="BH7795" s="141" t="s">
        <v>478</v>
      </c>
      <c r="BI7795" s="141" t="s">
        <v>176</v>
      </c>
      <c r="BJ7795" s="141" t="s">
        <v>1553</v>
      </c>
      <c r="BK7795" s="141" t="s">
        <v>22714</v>
      </c>
      <c r="BL7795" s="141" t="s">
        <v>22715</v>
      </c>
      <c r="BM7795" s="141">
        <v>45.632195226854599</v>
      </c>
      <c r="BN7795" s="141">
        <v>-72.571588834025405</v>
      </c>
      <c r="BO7795" s="141">
        <v>1965</v>
      </c>
      <c r="BP7795" s="143" t="s">
        <v>12582</v>
      </c>
      <c r="BQ7795" s="143" t="s">
        <v>17560</v>
      </c>
    </row>
    <row r="7796" spans="15:69" x14ac:dyDescent="0.25">
      <c r="O7796" s="225" t="str">
        <f t="shared" si="1332"/>
        <v/>
      </c>
      <c r="BF7796" s="141">
        <v>48028</v>
      </c>
      <c r="BG7796" s="142" t="s">
        <v>22716</v>
      </c>
      <c r="BH7796" s="141" t="s">
        <v>180</v>
      </c>
      <c r="BI7796" s="141" t="s">
        <v>178</v>
      </c>
      <c r="BJ7796" s="141" t="s">
        <v>2406</v>
      </c>
      <c r="BK7796" s="141" t="s">
        <v>4805</v>
      </c>
      <c r="BL7796" s="141" t="s">
        <v>3873</v>
      </c>
      <c r="BM7796" s="141">
        <v>45.650637924153997</v>
      </c>
      <c r="BN7796" s="141">
        <v>-72.583151771485802</v>
      </c>
      <c r="BO7796" s="141">
        <v>1985</v>
      </c>
      <c r="BP7796" s="143" t="s">
        <v>482</v>
      </c>
      <c r="BQ7796" s="143" t="s">
        <v>17560</v>
      </c>
    </row>
    <row r="7797" spans="15:69" x14ac:dyDescent="0.25">
      <c r="O7797" s="225" t="str">
        <f t="shared" si="1332"/>
        <v/>
      </c>
      <c r="BF7797" s="141">
        <v>48028</v>
      </c>
      <c r="BG7797" s="142" t="s">
        <v>22717</v>
      </c>
      <c r="BH7797" s="141" t="s">
        <v>478</v>
      </c>
      <c r="BI7797" s="141" t="s">
        <v>177</v>
      </c>
      <c r="BJ7797" s="141"/>
      <c r="BK7797" s="141" t="s">
        <v>22714</v>
      </c>
      <c r="BL7797" s="141" t="s">
        <v>22718</v>
      </c>
      <c r="BM7797" s="141">
        <v>45.632193999999998</v>
      </c>
      <c r="BN7797" s="141">
        <v>-72.57159</v>
      </c>
      <c r="BO7797" s="141">
        <v>1989</v>
      </c>
      <c r="BP7797" s="143"/>
      <c r="BQ7797" s="143" t="s">
        <v>17560</v>
      </c>
    </row>
    <row r="7798" spans="15:69" x14ac:dyDescent="0.25">
      <c r="O7798" s="225" t="str">
        <f t="shared" si="1332"/>
        <v/>
      </c>
      <c r="BF7798" s="141">
        <v>48045</v>
      </c>
      <c r="BG7798" s="142" t="s">
        <v>26436</v>
      </c>
      <c r="BH7798" s="141" t="s">
        <v>180</v>
      </c>
      <c r="BI7798" s="141" t="s">
        <v>178</v>
      </c>
      <c r="BJ7798" s="141" t="s">
        <v>2406</v>
      </c>
      <c r="BK7798" s="141" t="s">
        <v>26639</v>
      </c>
      <c r="BL7798" s="141" t="s">
        <v>26640</v>
      </c>
      <c r="BM7798" s="141">
        <v>45.687959999999997</v>
      </c>
      <c r="BN7798" s="141">
        <v>-72.591319999999996</v>
      </c>
      <c r="BO7798" s="141">
        <v>1994</v>
      </c>
      <c r="BP7798" s="143" t="s">
        <v>484</v>
      </c>
      <c r="BQ7798" s="143" t="s">
        <v>17560</v>
      </c>
    </row>
    <row r="7799" spans="15:69" x14ac:dyDescent="0.25">
      <c r="O7799" s="225" t="str">
        <f t="shared" si="1332"/>
        <v/>
      </c>
      <c r="BF7799" s="141">
        <v>49048</v>
      </c>
      <c r="BG7799" s="142" t="s">
        <v>26404</v>
      </c>
      <c r="BH7799" s="141" t="s">
        <v>478</v>
      </c>
      <c r="BI7799" s="141" t="s">
        <v>1268</v>
      </c>
      <c r="BJ7799" s="141"/>
      <c r="BK7799" s="141"/>
      <c r="BL7799" s="141" t="s">
        <v>26588</v>
      </c>
      <c r="BM7799" s="141">
        <v>45.823120000000003</v>
      </c>
      <c r="BN7799" s="141">
        <v>-72.527500000000003</v>
      </c>
      <c r="BO7799" s="141">
        <v>1984</v>
      </c>
      <c r="BP7799" s="143" t="s">
        <v>26754</v>
      </c>
      <c r="BQ7799" s="143" t="s">
        <v>17560</v>
      </c>
    </row>
    <row r="7800" spans="15:69" x14ac:dyDescent="0.25">
      <c r="O7800" s="225" t="str">
        <f t="shared" si="1332"/>
        <v/>
      </c>
      <c r="BF7800" s="141">
        <v>49048</v>
      </c>
      <c r="BG7800" s="142" t="s">
        <v>26405</v>
      </c>
      <c r="BH7800" s="141" t="s">
        <v>478</v>
      </c>
      <c r="BI7800" s="141" t="s">
        <v>1268</v>
      </c>
      <c r="BJ7800" s="141"/>
      <c r="BK7800" s="141"/>
      <c r="BL7800" s="141" t="s">
        <v>26588</v>
      </c>
      <c r="BM7800" s="141">
        <v>45.823360000000001</v>
      </c>
      <c r="BN7800" s="141">
        <v>-72.526700000000005</v>
      </c>
      <c r="BO7800" s="141">
        <v>1984</v>
      </c>
      <c r="BP7800" s="143" t="s">
        <v>26754</v>
      </c>
      <c r="BQ7800" s="143" t="s">
        <v>17560</v>
      </c>
    </row>
    <row r="7801" spans="15:69" x14ac:dyDescent="0.25">
      <c r="O7801" s="225" t="str">
        <f t="shared" si="1332"/>
        <v/>
      </c>
      <c r="BF7801" s="141">
        <v>49048</v>
      </c>
      <c r="BG7801" s="142" t="s">
        <v>23006</v>
      </c>
      <c r="BH7801" s="141" t="s">
        <v>180</v>
      </c>
      <c r="BI7801" s="141" t="s">
        <v>178</v>
      </c>
      <c r="BJ7801" s="141"/>
      <c r="BK7801" s="141"/>
      <c r="BL7801" s="141" t="s">
        <v>16248</v>
      </c>
      <c r="BM7801" s="141">
        <v>45.831380000000003</v>
      </c>
      <c r="BN7801" s="141">
        <v>-72.562730000000002</v>
      </c>
      <c r="BO7801" s="141">
        <v>1986</v>
      </c>
      <c r="BP7801" s="143" t="s">
        <v>26286</v>
      </c>
      <c r="BQ7801" s="143" t="s">
        <v>17560</v>
      </c>
    </row>
    <row r="7802" spans="15:69" x14ac:dyDescent="0.25">
      <c r="O7802" s="225" t="str">
        <f t="shared" si="1332"/>
        <v/>
      </c>
      <c r="BF7802" s="141">
        <v>49048</v>
      </c>
      <c r="BG7802" s="142" t="s">
        <v>23007</v>
      </c>
      <c r="BH7802" s="141" t="s">
        <v>180</v>
      </c>
      <c r="BI7802" s="141" t="s">
        <v>191</v>
      </c>
      <c r="BJ7802" s="141" t="s">
        <v>23008</v>
      </c>
      <c r="BK7802" s="141"/>
      <c r="BL7802" s="141" t="s">
        <v>16248</v>
      </c>
      <c r="BM7802" s="141">
        <v>45.833469999999998</v>
      </c>
      <c r="BN7802" s="141">
        <v>-72.560590000000005</v>
      </c>
      <c r="BO7802" s="141">
        <v>1986</v>
      </c>
      <c r="BP7802" s="143" t="s">
        <v>26287</v>
      </c>
      <c r="BQ7802" s="143" t="s">
        <v>17560</v>
      </c>
    </row>
    <row r="7803" spans="15:69" x14ac:dyDescent="0.25">
      <c r="O7803" s="225" t="str">
        <f t="shared" si="1332"/>
        <v/>
      </c>
      <c r="BF7803" s="141">
        <v>49048</v>
      </c>
      <c r="BG7803" s="142" t="s">
        <v>23009</v>
      </c>
      <c r="BH7803" s="141" t="s">
        <v>180</v>
      </c>
      <c r="BI7803" s="141" t="s">
        <v>191</v>
      </c>
      <c r="BJ7803" s="141" t="s">
        <v>23010</v>
      </c>
      <c r="BK7803" s="141"/>
      <c r="BL7803" s="141" t="s">
        <v>23011</v>
      </c>
      <c r="BM7803" s="141">
        <v>45.835749999999997</v>
      </c>
      <c r="BN7803" s="141">
        <v>-72.564070000000001</v>
      </c>
      <c r="BO7803" s="141">
        <v>1986</v>
      </c>
      <c r="BP7803" s="143" t="s">
        <v>25140</v>
      </c>
      <c r="BQ7803" s="143" t="s">
        <v>17560</v>
      </c>
    </row>
    <row r="7804" spans="15:69" x14ac:dyDescent="0.25">
      <c r="O7804" s="225" t="str">
        <f t="shared" si="1332"/>
        <v/>
      </c>
      <c r="BF7804" s="141">
        <v>49048</v>
      </c>
      <c r="BG7804" s="142" t="s">
        <v>23012</v>
      </c>
      <c r="BH7804" s="141" t="s">
        <v>180</v>
      </c>
      <c r="BI7804" s="141" t="s">
        <v>191</v>
      </c>
      <c r="BJ7804" s="141" t="s">
        <v>23013</v>
      </c>
      <c r="BK7804" s="141"/>
      <c r="BL7804" s="141" t="s">
        <v>22962</v>
      </c>
      <c r="BM7804" s="141">
        <v>45.844850000000001</v>
      </c>
      <c r="BN7804" s="141">
        <v>-72.564679999999996</v>
      </c>
      <c r="BO7804" s="141">
        <v>1986</v>
      </c>
      <c r="BP7804" s="143" t="s">
        <v>26288</v>
      </c>
      <c r="BQ7804" s="143" t="s">
        <v>17560</v>
      </c>
    </row>
    <row r="7805" spans="15:69" x14ac:dyDescent="0.25">
      <c r="O7805" s="225" t="str">
        <f t="shared" si="1332"/>
        <v/>
      </c>
      <c r="BF7805" s="141">
        <v>49058</v>
      </c>
      <c r="BG7805" s="142" t="s">
        <v>23354</v>
      </c>
      <c r="BH7805" s="141" t="s">
        <v>180</v>
      </c>
      <c r="BI7805" s="141" t="s">
        <v>191</v>
      </c>
      <c r="BJ7805" s="141" t="s">
        <v>23355</v>
      </c>
      <c r="BK7805" s="141" t="s">
        <v>5017</v>
      </c>
      <c r="BL7805" s="141" t="s">
        <v>23356</v>
      </c>
      <c r="BM7805" s="141">
        <v>45.887692700000002</v>
      </c>
      <c r="BN7805" s="141">
        <v>-72.5383262</v>
      </c>
      <c r="BO7805" s="141">
        <v>1990</v>
      </c>
      <c r="BP7805" s="143" t="s">
        <v>26345</v>
      </c>
      <c r="BQ7805" s="143" t="s">
        <v>17560</v>
      </c>
    </row>
    <row r="7806" spans="15:69" x14ac:dyDescent="0.25">
      <c r="O7806" s="225" t="str">
        <f t="shared" si="1332"/>
        <v/>
      </c>
      <c r="BF7806" s="141">
        <v>49058</v>
      </c>
      <c r="BG7806" s="142" t="s">
        <v>23357</v>
      </c>
      <c r="BH7806" s="141" t="s">
        <v>180</v>
      </c>
      <c r="BI7806" s="141" t="s">
        <v>191</v>
      </c>
      <c r="BJ7806" s="141" t="s">
        <v>23358</v>
      </c>
      <c r="BK7806" s="141" t="s">
        <v>5569</v>
      </c>
      <c r="BL7806" s="141" t="s">
        <v>23359</v>
      </c>
      <c r="BM7806" s="141">
        <v>45.855485599999902</v>
      </c>
      <c r="BN7806" s="141">
        <v>-72.472935000000007</v>
      </c>
      <c r="BO7806" s="141">
        <v>1990</v>
      </c>
      <c r="BP7806" s="143" t="s">
        <v>26345</v>
      </c>
      <c r="BQ7806" s="143" t="s">
        <v>17560</v>
      </c>
    </row>
    <row r="7807" spans="15:69" x14ac:dyDescent="0.25">
      <c r="O7807" s="225" t="str">
        <f t="shared" si="1332"/>
        <v/>
      </c>
      <c r="BF7807" s="141">
        <v>49058</v>
      </c>
      <c r="BG7807" s="142" t="s">
        <v>23360</v>
      </c>
      <c r="BH7807" s="141" t="s">
        <v>180</v>
      </c>
      <c r="BI7807" s="141" t="s">
        <v>191</v>
      </c>
      <c r="BJ7807" s="141" t="s">
        <v>23361</v>
      </c>
      <c r="BK7807" s="141" t="s">
        <v>22731</v>
      </c>
      <c r="BL7807" s="141" t="s">
        <v>23362</v>
      </c>
      <c r="BM7807" s="141">
        <v>45.889286499999997</v>
      </c>
      <c r="BN7807" s="141">
        <v>-72.482964699999997</v>
      </c>
      <c r="BO7807" s="141">
        <v>1990</v>
      </c>
      <c r="BP7807" s="143" t="s">
        <v>26345</v>
      </c>
      <c r="BQ7807" s="143" t="s">
        <v>17560</v>
      </c>
    </row>
    <row r="7808" spans="15:69" x14ac:dyDescent="0.25">
      <c r="O7808" s="225" t="str">
        <f t="shared" si="1332"/>
        <v/>
      </c>
      <c r="BF7808" s="141">
        <v>49058</v>
      </c>
      <c r="BG7808" s="142" t="s">
        <v>23363</v>
      </c>
      <c r="BH7808" s="141" t="s">
        <v>180</v>
      </c>
      <c r="BI7808" s="141" t="s">
        <v>191</v>
      </c>
      <c r="BJ7808" s="141" t="s">
        <v>23364</v>
      </c>
      <c r="BK7808" s="141" t="s">
        <v>2379</v>
      </c>
      <c r="BL7808" s="141" t="s">
        <v>23365</v>
      </c>
      <c r="BM7808" s="141">
        <v>45.841602399999999</v>
      </c>
      <c r="BN7808" s="141">
        <v>-72.4604838999999</v>
      </c>
      <c r="BO7808" s="141">
        <v>2010</v>
      </c>
      <c r="BP7808" s="143" t="s">
        <v>26345</v>
      </c>
      <c r="BQ7808" s="143" t="s">
        <v>17560</v>
      </c>
    </row>
    <row r="7809" spans="15:69" x14ac:dyDescent="0.25">
      <c r="O7809" s="225" t="str">
        <f t="shared" si="1332"/>
        <v/>
      </c>
      <c r="BF7809" s="141">
        <v>49058</v>
      </c>
      <c r="BG7809" s="142" t="s">
        <v>23366</v>
      </c>
      <c r="BH7809" s="141" t="s">
        <v>180</v>
      </c>
      <c r="BI7809" s="141" t="s">
        <v>191</v>
      </c>
      <c r="BJ7809" s="141" t="s">
        <v>23367</v>
      </c>
      <c r="BK7809" s="141" t="s">
        <v>23368</v>
      </c>
      <c r="BL7809" s="141" t="s">
        <v>23369</v>
      </c>
      <c r="BM7809" s="141">
        <v>45.907646100000001</v>
      </c>
      <c r="BN7809" s="141">
        <v>-72.519488599999903</v>
      </c>
      <c r="BO7809" s="141">
        <v>1997</v>
      </c>
      <c r="BP7809" s="143" t="s">
        <v>26345</v>
      </c>
      <c r="BQ7809" s="143" t="s">
        <v>17560</v>
      </c>
    </row>
    <row r="7810" spans="15:69" x14ac:dyDescent="0.25">
      <c r="O7810" s="225" t="str">
        <f t="shared" si="1332"/>
        <v/>
      </c>
      <c r="BF7810" s="141">
        <v>49058</v>
      </c>
      <c r="BG7810" s="142" t="s">
        <v>23370</v>
      </c>
      <c r="BH7810" s="141" t="s">
        <v>180</v>
      </c>
      <c r="BI7810" s="141" t="s">
        <v>191</v>
      </c>
      <c r="BJ7810" s="141" t="s">
        <v>23371</v>
      </c>
      <c r="BK7810" s="141" t="s">
        <v>23372</v>
      </c>
      <c r="BL7810" s="141" t="s">
        <v>23373</v>
      </c>
      <c r="BM7810" s="141">
        <v>45.910328799999903</v>
      </c>
      <c r="BN7810" s="141">
        <v>-72.529989499999999</v>
      </c>
      <c r="BO7810" s="141">
        <v>2010</v>
      </c>
      <c r="BP7810" s="143" t="s">
        <v>26345</v>
      </c>
      <c r="BQ7810" s="143" t="s">
        <v>17560</v>
      </c>
    </row>
    <row r="7811" spans="15:69" x14ac:dyDescent="0.25">
      <c r="O7811" s="225" t="str">
        <f t="shared" si="1332"/>
        <v/>
      </c>
      <c r="BF7811" s="141">
        <v>49040</v>
      </c>
      <c r="BG7811" s="142" t="s">
        <v>23101</v>
      </c>
      <c r="BH7811" s="141" t="s">
        <v>180</v>
      </c>
      <c r="BI7811" s="141" t="s">
        <v>178</v>
      </c>
      <c r="BJ7811" s="141"/>
      <c r="BK7811" s="141" t="s">
        <v>1988</v>
      </c>
      <c r="BL7811" s="141" t="s">
        <v>23102</v>
      </c>
      <c r="BM7811" s="141">
        <v>45.77131</v>
      </c>
      <c r="BN7811" s="141">
        <v>-72.500410000000002</v>
      </c>
      <c r="BO7811" s="141">
        <v>1995</v>
      </c>
      <c r="BP7811" s="143" t="s">
        <v>26723</v>
      </c>
      <c r="BQ7811" s="143" t="s">
        <v>27848</v>
      </c>
    </row>
    <row r="7812" spans="15:69" x14ac:dyDescent="0.25">
      <c r="O7812" s="225" t="str">
        <f t="shared" si="1332"/>
        <v/>
      </c>
      <c r="BF7812" s="141">
        <v>49058</v>
      </c>
      <c r="BG7812" s="142" t="s">
        <v>23374</v>
      </c>
      <c r="BH7812" s="141" t="s">
        <v>180</v>
      </c>
      <c r="BI7812" s="141" t="s">
        <v>191</v>
      </c>
      <c r="BJ7812" s="141" t="s">
        <v>17961</v>
      </c>
      <c r="BK7812" s="141" t="s">
        <v>23375</v>
      </c>
      <c r="BL7812" s="141" t="s">
        <v>16495</v>
      </c>
      <c r="BM7812" s="141">
        <v>45.862874099999999</v>
      </c>
      <c r="BN7812" s="141">
        <v>-72.497932800000001</v>
      </c>
      <c r="BO7812" s="141">
        <v>2010</v>
      </c>
      <c r="BP7812" s="143" t="s">
        <v>26345</v>
      </c>
      <c r="BQ7812" s="143" t="s">
        <v>17560</v>
      </c>
    </row>
    <row r="7813" spans="15:69" x14ac:dyDescent="0.25">
      <c r="O7813" s="225" t="str">
        <f t="shared" si="1332"/>
        <v/>
      </c>
      <c r="BF7813" s="141">
        <v>49058</v>
      </c>
      <c r="BG7813" s="142" t="s">
        <v>23376</v>
      </c>
      <c r="BH7813" s="141" t="s">
        <v>180</v>
      </c>
      <c r="BI7813" s="141" t="s">
        <v>191</v>
      </c>
      <c r="BJ7813" s="141" t="s">
        <v>23377</v>
      </c>
      <c r="BK7813" s="141" t="s">
        <v>2050</v>
      </c>
      <c r="BL7813" s="141" t="s">
        <v>23362</v>
      </c>
      <c r="BM7813" s="141">
        <v>45.907037699999997</v>
      </c>
      <c r="BN7813" s="141">
        <v>-72.486481799999893</v>
      </c>
      <c r="BO7813" s="141">
        <v>1997</v>
      </c>
      <c r="BP7813" s="143" t="s">
        <v>26345</v>
      </c>
      <c r="BQ7813" s="143" t="s">
        <v>17560</v>
      </c>
    </row>
    <row r="7814" spans="15:69" x14ac:dyDescent="0.25">
      <c r="O7814" s="225" t="str">
        <f t="shared" si="1332"/>
        <v/>
      </c>
      <c r="BF7814" s="141">
        <v>49058</v>
      </c>
      <c r="BG7814" s="142" t="s">
        <v>23378</v>
      </c>
      <c r="BH7814" s="141" t="s">
        <v>180</v>
      </c>
      <c r="BI7814" s="141" t="s">
        <v>191</v>
      </c>
      <c r="BJ7814" s="141" t="s">
        <v>23379</v>
      </c>
      <c r="BK7814" s="141" t="s">
        <v>15443</v>
      </c>
      <c r="BL7814" s="141" t="s">
        <v>23362</v>
      </c>
      <c r="BM7814" s="141">
        <v>45.906579399999998</v>
      </c>
      <c r="BN7814" s="141">
        <v>-72.491399899999905</v>
      </c>
      <c r="BO7814" s="141">
        <v>1997</v>
      </c>
      <c r="BP7814" s="143" t="s">
        <v>26345</v>
      </c>
      <c r="BQ7814" s="143" t="s">
        <v>17560</v>
      </c>
    </row>
    <row r="7815" spans="15:69" x14ac:dyDescent="0.25">
      <c r="O7815" s="225" t="str">
        <f t="shared" si="1332"/>
        <v/>
      </c>
      <c r="BF7815" s="141">
        <v>49058</v>
      </c>
      <c r="BG7815" s="142" t="s">
        <v>23380</v>
      </c>
      <c r="BH7815" s="141" t="s">
        <v>180</v>
      </c>
      <c r="BI7815" s="141" t="s">
        <v>191</v>
      </c>
      <c r="BJ7815" s="141" t="s">
        <v>23381</v>
      </c>
      <c r="BK7815" s="141"/>
      <c r="BL7815" s="141" t="s">
        <v>23382</v>
      </c>
      <c r="BM7815" s="141">
        <v>45.8924181</v>
      </c>
      <c r="BN7815" s="141">
        <v>-72.504483699999895</v>
      </c>
      <c r="BO7815" s="141">
        <v>1997</v>
      </c>
      <c r="BP7815" s="143" t="s">
        <v>26345</v>
      </c>
      <c r="BQ7815" s="143" t="s">
        <v>17560</v>
      </c>
    </row>
    <row r="7816" spans="15:69" x14ac:dyDescent="0.25">
      <c r="O7816" s="225" t="str">
        <f t="shared" si="1332"/>
        <v/>
      </c>
      <c r="BF7816" s="141">
        <v>49113</v>
      </c>
      <c r="BG7816" s="142" t="s">
        <v>23248</v>
      </c>
      <c r="BH7816" s="141" t="s">
        <v>478</v>
      </c>
      <c r="BI7816" s="141" t="s">
        <v>177</v>
      </c>
      <c r="BJ7816" s="141" t="s">
        <v>4779</v>
      </c>
      <c r="BK7816" s="141" t="s">
        <v>3835</v>
      </c>
      <c r="BL7816" s="141" t="s">
        <v>23249</v>
      </c>
      <c r="BM7816" s="141">
        <v>45.881770000000003</v>
      </c>
      <c r="BN7816" s="141">
        <v>-72.765559999999994</v>
      </c>
      <c r="BO7816" s="141">
        <v>1960</v>
      </c>
      <c r="BP7816" s="143" t="s">
        <v>26330</v>
      </c>
      <c r="BQ7816" s="143" t="s">
        <v>17560</v>
      </c>
    </row>
    <row r="7817" spans="15:69" x14ac:dyDescent="0.25">
      <c r="O7817" s="225" t="str">
        <f t="shared" si="1332"/>
        <v/>
      </c>
      <c r="BF7817" s="141">
        <v>49125</v>
      </c>
      <c r="BG7817" s="142" t="s">
        <v>2192</v>
      </c>
      <c r="BH7817" s="141" t="s">
        <v>180</v>
      </c>
      <c r="BI7817" s="141" t="s">
        <v>178</v>
      </c>
      <c r="BJ7817" s="141"/>
      <c r="BK7817" s="141" t="s">
        <v>1708</v>
      </c>
      <c r="BL7817" s="141" t="s">
        <v>2193</v>
      </c>
      <c r="BM7817" s="141">
        <v>45.967919999999999</v>
      </c>
      <c r="BN7817" s="141">
        <v>-72.685969999999998</v>
      </c>
      <c r="BO7817" s="141">
        <v>2004</v>
      </c>
      <c r="BP7817" s="143" t="s">
        <v>23945</v>
      </c>
      <c r="BQ7817" s="143" t="s">
        <v>17560</v>
      </c>
    </row>
    <row r="7818" spans="15:69" x14ac:dyDescent="0.25">
      <c r="O7818" s="225" t="str">
        <f t="shared" si="1332"/>
        <v/>
      </c>
      <c r="BF7818" s="141">
        <v>49125</v>
      </c>
      <c r="BG7818" s="142" t="s">
        <v>2194</v>
      </c>
      <c r="BH7818" s="141" t="s">
        <v>180</v>
      </c>
      <c r="BI7818" s="141" t="s">
        <v>191</v>
      </c>
      <c r="BJ7818" s="141" t="s">
        <v>2195</v>
      </c>
      <c r="BK7818" s="141"/>
      <c r="BL7818" s="141" t="s">
        <v>2196</v>
      </c>
      <c r="BM7818" s="141">
        <v>45.964030000000001</v>
      </c>
      <c r="BN7818" s="141">
        <v>-72.684489999999997</v>
      </c>
      <c r="BO7818" s="141">
        <v>2004</v>
      </c>
      <c r="BP7818" s="143" t="s">
        <v>23946</v>
      </c>
      <c r="BQ7818" s="143" t="s">
        <v>17560</v>
      </c>
    </row>
    <row r="7819" spans="15:69" x14ac:dyDescent="0.25">
      <c r="O7819" s="225" t="str">
        <f t="shared" si="1332"/>
        <v/>
      </c>
      <c r="BF7819" s="141">
        <v>49125</v>
      </c>
      <c r="BG7819" s="142" t="s">
        <v>2197</v>
      </c>
      <c r="BH7819" s="141" t="s">
        <v>180</v>
      </c>
      <c r="BI7819" s="141" t="s">
        <v>191</v>
      </c>
      <c r="BJ7819" s="141" t="s">
        <v>2198</v>
      </c>
      <c r="BK7819" s="141"/>
      <c r="BL7819" s="141" t="s">
        <v>2199</v>
      </c>
      <c r="BM7819" s="141">
        <v>45.964039999999997</v>
      </c>
      <c r="BN7819" s="141">
        <v>-72.684520000000006</v>
      </c>
      <c r="BO7819" s="141">
        <v>2004</v>
      </c>
      <c r="BP7819" s="143" t="s">
        <v>23947</v>
      </c>
      <c r="BQ7819" s="143" t="s">
        <v>17560</v>
      </c>
    </row>
    <row r="7820" spans="15:69" x14ac:dyDescent="0.25">
      <c r="O7820" s="225" t="str">
        <f t="shared" si="1332"/>
        <v/>
      </c>
      <c r="BF7820" s="141">
        <v>49125</v>
      </c>
      <c r="BG7820" s="142" t="s">
        <v>2200</v>
      </c>
      <c r="BH7820" s="141" t="s">
        <v>180</v>
      </c>
      <c r="BI7820" s="141" t="s">
        <v>191</v>
      </c>
      <c r="BJ7820" s="141" t="s">
        <v>2201</v>
      </c>
      <c r="BK7820" s="141" t="s">
        <v>2202</v>
      </c>
      <c r="BL7820" s="141" t="s">
        <v>2203</v>
      </c>
      <c r="BM7820" s="141">
        <v>45.965530000000001</v>
      </c>
      <c r="BN7820" s="141">
        <v>-72.682310000000001</v>
      </c>
      <c r="BO7820" s="141">
        <v>2004</v>
      </c>
      <c r="BP7820" s="143" t="s">
        <v>23948</v>
      </c>
      <c r="BQ7820" s="143" t="s">
        <v>17560</v>
      </c>
    </row>
    <row r="7821" spans="15:69" x14ac:dyDescent="0.25">
      <c r="O7821" s="225" t="str">
        <f t="shared" si="1332"/>
        <v/>
      </c>
      <c r="BF7821" s="141">
        <v>50072</v>
      </c>
      <c r="BG7821" s="142" t="s">
        <v>23129</v>
      </c>
      <c r="BH7821" s="141" t="s">
        <v>180</v>
      </c>
      <c r="BI7821" s="141" t="s">
        <v>191</v>
      </c>
      <c r="BJ7821" s="141" t="s">
        <v>23130</v>
      </c>
      <c r="BK7821" s="141" t="s">
        <v>23131</v>
      </c>
      <c r="BL7821" s="141" t="s">
        <v>23132</v>
      </c>
      <c r="BM7821" s="141">
        <v>46.162489999999998</v>
      </c>
      <c r="BN7821" s="141">
        <v>-72.370660000000001</v>
      </c>
      <c r="BO7821" s="141">
        <v>1996</v>
      </c>
      <c r="BP7821" s="143"/>
      <c r="BQ7821" s="143" t="s">
        <v>17560</v>
      </c>
    </row>
    <row r="7822" spans="15:69" x14ac:dyDescent="0.25">
      <c r="O7822" s="225" t="str">
        <f t="shared" ref="O7822:O7885" si="1333">IF(OR(B7822="",C7822="",G7822="",H7822="",I7822="",AND(J7822="",BW7822=FALSE),AND(K7822="",BX7822=FALSE),AND(L7822="",BY7822=FALSE),AND(M7822="",BZ7822=FALSE)),"",(IF(AND(100&gt;=CG7822,CG7822&gt;80),"A",IF(AND(80&gt;=CG7822,CG7822&gt;60),"B",IF(AND(60&gt;=CG7822,CG7822&gt;40),"C",IF(AND(40&gt;=CG7822,CG7822&gt;20),"D","E"))))))</f>
        <v/>
      </c>
      <c r="BF7822" s="141">
        <v>50072</v>
      </c>
      <c r="BG7822" s="142" t="s">
        <v>23133</v>
      </c>
      <c r="BH7822" s="141" t="s">
        <v>180</v>
      </c>
      <c r="BI7822" s="141" t="s">
        <v>191</v>
      </c>
      <c r="BJ7822" s="141" t="s">
        <v>23134</v>
      </c>
      <c r="BK7822" s="141" t="s">
        <v>10079</v>
      </c>
      <c r="BL7822" s="141" t="s">
        <v>23135</v>
      </c>
      <c r="BM7822" s="141">
        <v>46.22569</v>
      </c>
      <c r="BN7822" s="141">
        <v>-72.603359999999995</v>
      </c>
      <c r="BO7822" s="141">
        <v>1996</v>
      </c>
      <c r="BP7822" s="143" t="s">
        <v>26312</v>
      </c>
      <c r="BQ7822" s="143" t="s">
        <v>17560</v>
      </c>
    </row>
    <row r="7823" spans="15:69" x14ac:dyDescent="0.25">
      <c r="O7823" s="225" t="str">
        <f t="shared" si="1333"/>
        <v/>
      </c>
      <c r="BF7823" s="141">
        <v>49058</v>
      </c>
      <c r="BG7823" s="142" t="s">
        <v>23383</v>
      </c>
      <c r="BH7823" s="141" t="s">
        <v>180</v>
      </c>
      <c r="BI7823" s="141" t="s">
        <v>191</v>
      </c>
      <c r="BJ7823" s="141" t="s">
        <v>23384</v>
      </c>
      <c r="BK7823" s="141" t="s">
        <v>21472</v>
      </c>
      <c r="BL7823" s="141" t="s">
        <v>23385</v>
      </c>
      <c r="BM7823" s="141">
        <v>45.9084851</v>
      </c>
      <c r="BN7823" s="141">
        <v>-72.482064100000002</v>
      </c>
      <c r="BO7823" s="141">
        <v>1996</v>
      </c>
      <c r="BP7823" s="143" t="s">
        <v>26345</v>
      </c>
      <c r="BQ7823" s="143" t="s">
        <v>17560</v>
      </c>
    </row>
    <row r="7824" spans="15:69" x14ac:dyDescent="0.25">
      <c r="O7824" s="225" t="str">
        <f t="shared" si="1333"/>
        <v/>
      </c>
      <c r="BF7824" s="141">
        <v>49058</v>
      </c>
      <c r="BG7824" s="142" t="s">
        <v>23386</v>
      </c>
      <c r="BH7824" s="141" t="s">
        <v>180</v>
      </c>
      <c r="BI7824" s="141" t="s">
        <v>191</v>
      </c>
      <c r="BJ7824" s="141" t="s">
        <v>23387</v>
      </c>
      <c r="BK7824" s="141" t="s">
        <v>15878</v>
      </c>
      <c r="BL7824" s="141" t="s">
        <v>23388</v>
      </c>
      <c r="BM7824" s="141">
        <v>45.903621700000002</v>
      </c>
      <c r="BN7824" s="141">
        <v>-72.461282600000004</v>
      </c>
      <c r="BO7824" s="141">
        <v>2006</v>
      </c>
      <c r="BP7824" s="143" t="s">
        <v>26345</v>
      </c>
      <c r="BQ7824" s="143" t="s">
        <v>17560</v>
      </c>
    </row>
    <row r="7825" spans="15:69" x14ac:dyDescent="0.25">
      <c r="O7825" s="225" t="str">
        <f t="shared" si="1333"/>
        <v/>
      </c>
      <c r="BF7825" s="141">
        <v>49058</v>
      </c>
      <c r="BG7825" s="142" t="s">
        <v>23389</v>
      </c>
      <c r="BH7825" s="141" t="s">
        <v>180</v>
      </c>
      <c r="BI7825" s="141" t="s">
        <v>191</v>
      </c>
      <c r="BJ7825" s="141" t="s">
        <v>23390</v>
      </c>
      <c r="BK7825" s="141" t="s">
        <v>10108</v>
      </c>
      <c r="BL7825" s="141" t="s">
        <v>23391</v>
      </c>
      <c r="BM7825" s="141">
        <v>45.883427099999999</v>
      </c>
      <c r="BN7825" s="141">
        <v>-72.470658899999904</v>
      </c>
      <c r="BO7825" s="141">
        <v>2008</v>
      </c>
      <c r="BP7825" s="143" t="s">
        <v>26345</v>
      </c>
      <c r="BQ7825" s="143" t="s">
        <v>17560</v>
      </c>
    </row>
    <row r="7826" spans="15:69" x14ac:dyDescent="0.25">
      <c r="O7826" s="225" t="str">
        <f t="shared" si="1333"/>
        <v/>
      </c>
      <c r="BF7826" s="141">
        <v>49058</v>
      </c>
      <c r="BG7826" s="142" t="s">
        <v>23392</v>
      </c>
      <c r="BH7826" s="141" t="s">
        <v>180</v>
      </c>
      <c r="BI7826" s="141" t="s">
        <v>191</v>
      </c>
      <c r="BJ7826" s="141" t="s">
        <v>23393</v>
      </c>
      <c r="BK7826" s="141" t="s">
        <v>23394</v>
      </c>
      <c r="BL7826" s="141" t="s">
        <v>23395</v>
      </c>
      <c r="BM7826" s="141">
        <v>45.828962500000003</v>
      </c>
      <c r="BN7826" s="141">
        <v>-72.424542099999996</v>
      </c>
      <c r="BO7826" s="141">
        <v>2007</v>
      </c>
      <c r="BP7826" s="143" t="s">
        <v>26345</v>
      </c>
      <c r="BQ7826" s="143" t="s">
        <v>17560</v>
      </c>
    </row>
    <row r="7827" spans="15:69" x14ac:dyDescent="0.25">
      <c r="O7827" s="225" t="str">
        <f t="shared" si="1333"/>
        <v/>
      </c>
      <c r="BF7827" s="141">
        <v>49058</v>
      </c>
      <c r="BG7827" s="142" t="s">
        <v>23396</v>
      </c>
      <c r="BH7827" s="141" t="s">
        <v>180</v>
      </c>
      <c r="BI7827" s="141" t="s">
        <v>191</v>
      </c>
      <c r="BJ7827" s="141" t="s">
        <v>23397</v>
      </c>
      <c r="BK7827" s="141" t="s">
        <v>23398</v>
      </c>
      <c r="BL7827" s="141" t="s">
        <v>23395</v>
      </c>
      <c r="BM7827" s="141">
        <v>45.834641099999999</v>
      </c>
      <c r="BN7827" s="141">
        <v>-72.441188600000004</v>
      </c>
      <c r="BO7827" s="141">
        <v>2007</v>
      </c>
      <c r="BP7827" s="143" t="s">
        <v>26345</v>
      </c>
      <c r="BQ7827" s="143" t="s">
        <v>17560</v>
      </c>
    </row>
    <row r="7828" spans="15:69" x14ac:dyDescent="0.25">
      <c r="O7828" s="225" t="str">
        <f t="shared" si="1333"/>
        <v/>
      </c>
      <c r="BF7828" s="141">
        <v>49058</v>
      </c>
      <c r="BG7828" s="142" t="s">
        <v>23399</v>
      </c>
      <c r="BH7828" s="141" t="s">
        <v>180</v>
      </c>
      <c r="BI7828" s="141" t="s">
        <v>191</v>
      </c>
      <c r="BJ7828" s="141" t="s">
        <v>23400</v>
      </c>
      <c r="BK7828" s="141" t="s">
        <v>23401</v>
      </c>
      <c r="BL7828" s="141" t="s">
        <v>23395</v>
      </c>
      <c r="BM7828" s="141">
        <v>45.838395800000001</v>
      </c>
      <c r="BN7828" s="141">
        <v>-72.448442299999996</v>
      </c>
      <c r="BO7828" s="141">
        <v>2007</v>
      </c>
      <c r="BP7828" s="143" t="s">
        <v>26345</v>
      </c>
      <c r="BQ7828" s="143" t="s">
        <v>17560</v>
      </c>
    </row>
    <row r="7829" spans="15:69" x14ac:dyDescent="0.25">
      <c r="O7829" s="225" t="str">
        <f t="shared" si="1333"/>
        <v/>
      </c>
      <c r="BF7829" s="141">
        <v>49058</v>
      </c>
      <c r="BG7829" s="142" t="s">
        <v>23402</v>
      </c>
      <c r="BH7829" s="141" t="s">
        <v>180</v>
      </c>
      <c r="BI7829" s="141" t="s">
        <v>191</v>
      </c>
      <c r="BJ7829" s="141" t="s">
        <v>23403</v>
      </c>
      <c r="BK7829" s="141" t="s">
        <v>1879</v>
      </c>
      <c r="BL7829" s="141" t="s">
        <v>23404</v>
      </c>
      <c r="BM7829" s="141">
        <v>45.847208799999997</v>
      </c>
      <c r="BN7829" s="141">
        <v>-72.438176799999994</v>
      </c>
      <c r="BO7829" s="141">
        <v>2013</v>
      </c>
      <c r="BP7829" s="143" t="s">
        <v>26345</v>
      </c>
      <c r="BQ7829" s="143" t="s">
        <v>17560</v>
      </c>
    </row>
    <row r="7830" spans="15:69" x14ac:dyDescent="0.25">
      <c r="O7830" s="225" t="str">
        <f t="shared" si="1333"/>
        <v/>
      </c>
      <c r="BF7830" s="141">
        <v>49058</v>
      </c>
      <c r="BG7830" s="142" t="s">
        <v>23405</v>
      </c>
      <c r="BH7830" s="141" t="s">
        <v>180</v>
      </c>
      <c r="BI7830" s="141" t="s">
        <v>191</v>
      </c>
      <c r="BJ7830" s="141" t="s">
        <v>23406</v>
      </c>
      <c r="BK7830" s="141" t="s">
        <v>3105</v>
      </c>
      <c r="BL7830" s="141" t="s">
        <v>23407</v>
      </c>
      <c r="BM7830" s="141">
        <v>45.849958200000003</v>
      </c>
      <c r="BN7830" s="141">
        <v>-72.418865299999993</v>
      </c>
      <c r="BO7830" s="141">
        <v>2010</v>
      </c>
      <c r="BP7830" s="143" t="s">
        <v>26345</v>
      </c>
      <c r="BQ7830" s="143" t="s">
        <v>17560</v>
      </c>
    </row>
    <row r="7831" spans="15:69" x14ac:dyDescent="0.25">
      <c r="O7831" s="225" t="str">
        <f t="shared" si="1333"/>
        <v/>
      </c>
      <c r="BF7831" s="141">
        <v>49058</v>
      </c>
      <c r="BG7831" s="142" t="s">
        <v>23408</v>
      </c>
      <c r="BH7831" s="141" t="s">
        <v>180</v>
      </c>
      <c r="BI7831" s="141" t="s">
        <v>191</v>
      </c>
      <c r="BJ7831" s="141" t="s">
        <v>23409</v>
      </c>
      <c r="BK7831" s="141" t="s">
        <v>3967</v>
      </c>
      <c r="BL7831" s="141" t="s">
        <v>23410</v>
      </c>
      <c r="BM7831" s="141">
        <v>45.851520699999902</v>
      </c>
      <c r="BN7831" s="141">
        <v>-72.433253199999896</v>
      </c>
      <c r="BO7831" s="141">
        <v>1999</v>
      </c>
      <c r="BP7831" s="143" t="s">
        <v>26345</v>
      </c>
      <c r="BQ7831" s="143" t="s">
        <v>17560</v>
      </c>
    </row>
    <row r="7832" spans="15:69" x14ac:dyDescent="0.25">
      <c r="O7832" s="225" t="str">
        <f t="shared" si="1333"/>
        <v/>
      </c>
      <c r="BF7832" s="141">
        <v>50072</v>
      </c>
      <c r="BG7832" s="142" t="s">
        <v>23136</v>
      </c>
      <c r="BH7832" s="141" t="s">
        <v>180</v>
      </c>
      <c r="BI7832" s="141" t="s">
        <v>178</v>
      </c>
      <c r="BJ7832" s="141" t="s">
        <v>23137</v>
      </c>
      <c r="BK7832" s="141" t="s">
        <v>23138</v>
      </c>
      <c r="BL7832" s="141" t="s">
        <v>23139</v>
      </c>
      <c r="BM7832" s="141">
        <v>46.152419999999999</v>
      </c>
      <c r="BN7832" s="141">
        <v>-72.362859999999998</v>
      </c>
      <c r="BO7832" s="141">
        <v>1996</v>
      </c>
      <c r="BP7832" s="143"/>
      <c r="BQ7832" s="143" t="s">
        <v>17560</v>
      </c>
    </row>
    <row r="7833" spans="15:69" x14ac:dyDescent="0.25">
      <c r="O7833" s="225" t="str">
        <f t="shared" si="1333"/>
        <v/>
      </c>
      <c r="BF7833" s="141">
        <v>50072</v>
      </c>
      <c r="BG7833" s="142" t="s">
        <v>23140</v>
      </c>
      <c r="BH7833" s="141" t="s">
        <v>180</v>
      </c>
      <c r="BI7833" s="141" t="s">
        <v>1269</v>
      </c>
      <c r="BJ7833" s="141" t="s">
        <v>23141</v>
      </c>
      <c r="BK7833" s="141"/>
      <c r="BL7833" s="141" t="s">
        <v>23142</v>
      </c>
      <c r="BM7833" s="141">
        <v>46.239159999999998</v>
      </c>
      <c r="BN7833" s="141">
        <v>-72.628969999999995</v>
      </c>
      <c r="BO7833" s="141">
        <v>1996</v>
      </c>
      <c r="BP7833" s="143" t="s">
        <v>26313</v>
      </c>
      <c r="BQ7833" s="143" t="s">
        <v>17560</v>
      </c>
    </row>
    <row r="7834" spans="15:69" x14ac:dyDescent="0.25">
      <c r="O7834" s="225" t="str">
        <f t="shared" si="1333"/>
        <v/>
      </c>
      <c r="BF7834" s="141">
        <v>50072</v>
      </c>
      <c r="BG7834" s="142" t="s">
        <v>23143</v>
      </c>
      <c r="BH7834" s="141" t="s">
        <v>180</v>
      </c>
      <c r="BI7834" s="141" t="s">
        <v>1269</v>
      </c>
      <c r="BJ7834" s="141" t="s">
        <v>23144</v>
      </c>
      <c r="BK7834" s="141"/>
      <c r="BL7834" s="141" t="s">
        <v>23145</v>
      </c>
      <c r="BM7834" s="141">
        <v>46.241790000000002</v>
      </c>
      <c r="BN7834" s="141">
        <v>-72.622429999999994</v>
      </c>
      <c r="BO7834" s="141">
        <v>1996</v>
      </c>
      <c r="BP7834" s="143" t="s">
        <v>26313</v>
      </c>
      <c r="BQ7834" s="143" t="s">
        <v>17560</v>
      </c>
    </row>
    <row r="7835" spans="15:69" x14ac:dyDescent="0.25">
      <c r="O7835" s="225" t="str">
        <f t="shared" si="1333"/>
        <v/>
      </c>
      <c r="BF7835" s="141">
        <v>49058</v>
      </c>
      <c r="BG7835" s="142" t="s">
        <v>23411</v>
      </c>
      <c r="BH7835" s="141" t="s">
        <v>180</v>
      </c>
      <c r="BI7835" s="141" t="s">
        <v>191</v>
      </c>
      <c r="BJ7835" s="141" t="s">
        <v>23412</v>
      </c>
      <c r="BK7835" s="141" t="s">
        <v>3784</v>
      </c>
      <c r="BL7835" s="141" t="s">
        <v>11843</v>
      </c>
      <c r="BM7835" s="141">
        <v>45.836739299999998</v>
      </c>
      <c r="BN7835" s="141">
        <v>-72.419653999999895</v>
      </c>
      <c r="BO7835" s="141">
        <v>2006</v>
      </c>
      <c r="BP7835" s="143" t="s">
        <v>26345</v>
      </c>
      <c r="BQ7835" s="143" t="s">
        <v>17560</v>
      </c>
    </row>
    <row r="7836" spans="15:69" x14ac:dyDescent="0.25">
      <c r="O7836" s="225" t="str">
        <f t="shared" si="1333"/>
        <v/>
      </c>
      <c r="BF7836" s="141">
        <v>49058</v>
      </c>
      <c r="BG7836" s="142" t="s">
        <v>23413</v>
      </c>
      <c r="BH7836" s="141" t="s">
        <v>180</v>
      </c>
      <c r="BI7836" s="141" t="s">
        <v>191</v>
      </c>
      <c r="BJ7836" s="141" t="s">
        <v>23414</v>
      </c>
      <c r="BK7836" s="141"/>
      <c r="BL7836" s="141" t="s">
        <v>23415</v>
      </c>
      <c r="BM7836" s="141">
        <v>45.829040999999997</v>
      </c>
      <c r="BN7836" s="141">
        <v>-72.407235</v>
      </c>
      <c r="BO7836" s="141">
        <v>2006</v>
      </c>
      <c r="BP7836" s="143" t="s">
        <v>26345</v>
      </c>
      <c r="BQ7836" s="143" t="s">
        <v>17560</v>
      </c>
    </row>
    <row r="7837" spans="15:69" x14ac:dyDescent="0.25">
      <c r="O7837" s="225" t="str">
        <f t="shared" si="1333"/>
        <v/>
      </c>
      <c r="BF7837" s="141">
        <v>49058</v>
      </c>
      <c r="BG7837" s="142" t="s">
        <v>23416</v>
      </c>
      <c r="BH7837" s="141" t="s">
        <v>180</v>
      </c>
      <c r="BI7837" s="141" t="s">
        <v>190</v>
      </c>
      <c r="BJ7837" s="141" t="s">
        <v>23417</v>
      </c>
      <c r="BK7837" s="141" t="s">
        <v>23418</v>
      </c>
      <c r="BL7837" s="141" t="s">
        <v>23419</v>
      </c>
      <c r="BM7837" s="141">
        <v>45.883314899999903</v>
      </c>
      <c r="BN7837" s="141">
        <v>-72.504558200000005</v>
      </c>
      <c r="BO7837" s="141">
        <v>2014</v>
      </c>
      <c r="BP7837" s="143" t="s">
        <v>26346</v>
      </c>
      <c r="BQ7837" s="143" t="s">
        <v>17560</v>
      </c>
    </row>
    <row r="7838" spans="15:69" x14ac:dyDescent="0.25">
      <c r="O7838" s="225" t="str">
        <f t="shared" si="1333"/>
        <v/>
      </c>
      <c r="BF7838" s="141">
        <v>49058</v>
      </c>
      <c r="BG7838" s="142" t="s">
        <v>23420</v>
      </c>
      <c r="BH7838" s="141" t="s">
        <v>180</v>
      </c>
      <c r="BI7838" s="141" t="s">
        <v>190</v>
      </c>
      <c r="BJ7838" s="141" t="s">
        <v>23421</v>
      </c>
      <c r="BK7838" s="141" t="s">
        <v>2504</v>
      </c>
      <c r="BL7838" s="141" t="s">
        <v>23422</v>
      </c>
      <c r="BM7838" s="141">
        <v>45.835891936669199</v>
      </c>
      <c r="BN7838" s="141">
        <v>-72.422320246696401</v>
      </c>
      <c r="BO7838" s="141">
        <v>2014</v>
      </c>
      <c r="BP7838" s="143" t="s">
        <v>26006</v>
      </c>
      <c r="BQ7838" s="143" t="s">
        <v>17560</v>
      </c>
    </row>
    <row r="7839" spans="15:69" x14ac:dyDescent="0.25">
      <c r="O7839" s="225" t="str">
        <f t="shared" si="1333"/>
        <v/>
      </c>
      <c r="BF7839" s="141">
        <v>49058</v>
      </c>
      <c r="BG7839" s="142" t="s">
        <v>23423</v>
      </c>
      <c r="BH7839" s="141" t="s">
        <v>180</v>
      </c>
      <c r="BI7839" s="141" t="s">
        <v>190</v>
      </c>
      <c r="BJ7839" s="141" t="s">
        <v>23424</v>
      </c>
      <c r="BK7839" s="141" t="s">
        <v>23425</v>
      </c>
      <c r="BL7839" s="141" t="s">
        <v>23426</v>
      </c>
      <c r="BM7839" s="141">
        <v>45.8625203</v>
      </c>
      <c r="BN7839" s="141">
        <v>-72.487444299999893</v>
      </c>
      <c r="BO7839" s="141">
        <v>2014</v>
      </c>
      <c r="BP7839" s="143" t="s">
        <v>26006</v>
      </c>
      <c r="BQ7839" s="143" t="s">
        <v>17560</v>
      </c>
    </row>
    <row r="7840" spans="15:69" x14ac:dyDescent="0.25">
      <c r="O7840" s="225" t="str">
        <f t="shared" si="1333"/>
        <v/>
      </c>
      <c r="BF7840" s="141">
        <v>49058</v>
      </c>
      <c r="BG7840" s="142" t="s">
        <v>23427</v>
      </c>
      <c r="BH7840" s="141" t="s">
        <v>180</v>
      </c>
      <c r="BI7840" s="141" t="s">
        <v>190</v>
      </c>
      <c r="BJ7840" s="141" t="s">
        <v>23428</v>
      </c>
      <c r="BK7840" s="141" t="s">
        <v>4794</v>
      </c>
      <c r="BL7840" s="141" t="s">
        <v>23429</v>
      </c>
      <c r="BM7840" s="141">
        <v>45.8513156</v>
      </c>
      <c r="BN7840" s="141">
        <v>-72.491580399999904</v>
      </c>
      <c r="BO7840" s="141">
        <v>2014</v>
      </c>
      <c r="BP7840" s="143" t="s">
        <v>26006</v>
      </c>
      <c r="BQ7840" s="143" t="s">
        <v>17560</v>
      </c>
    </row>
    <row r="7841" spans="15:69" x14ac:dyDescent="0.25">
      <c r="O7841" s="225" t="str">
        <f t="shared" si="1333"/>
        <v/>
      </c>
      <c r="BF7841" s="141">
        <v>49058</v>
      </c>
      <c r="BG7841" s="142" t="s">
        <v>23430</v>
      </c>
      <c r="BH7841" s="141" t="s">
        <v>180</v>
      </c>
      <c r="BI7841" s="141" t="s">
        <v>190</v>
      </c>
      <c r="BJ7841" s="141" t="s">
        <v>23431</v>
      </c>
      <c r="BK7841" s="141"/>
      <c r="BL7841" s="141" t="s">
        <v>23432</v>
      </c>
      <c r="BM7841" s="141">
        <v>45.887001900000001</v>
      </c>
      <c r="BN7841" s="141">
        <v>-72.528103499999901</v>
      </c>
      <c r="BO7841" s="141">
        <v>2014</v>
      </c>
      <c r="BP7841" s="143" t="s">
        <v>26006</v>
      </c>
      <c r="BQ7841" s="143" t="s">
        <v>17560</v>
      </c>
    </row>
    <row r="7842" spans="15:69" x14ac:dyDescent="0.25">
      <c r="O7842" s="225" t="str">
        <f t="shared" si="1333"/>
        <v/>
      </c>
      <c r="BF7842" s="141">
        <v>49058</v>
      </c>
      <c r="BG7842" s="142" t="s">
        <v>23433</v>
      </c>
      <c r="BH7842" s="141" t="s">
        <v>180</v>
      </c>
      <c r="BI7842" s="141" t="s">
        <v>190</v>
      </c>
      <c r="BJ7842" s="141" t="s">
        <v>23434</v>
      </c>
      <c r="BK7842" s="141" t="s">
        <v>10549</v>
      </c>
      <c r="BL7842" s="141" t="s">
        <v>23435</v>
      </c>
      <c r="BM7842" s="141">
        <v>45.856260800000001</v>
      </c>
      <c r="BN7842" s="141">
        <v>-72.503727400000002</v>
      </c>
      <c r="BO7842" s="141">
        <v>2014</v>
      </c>
      <c r="BP7842" s="143" t="s">
        <v>26006</v>
      </c>
      <c r="BQ7842" s="143" t="s">
        <v>17560</v>
      </c>
    </row>
    <row r="7843" spans="15:69" x14ac:dyDescent="0.25">
      <c r="O7843" s="225" t="str">
        <f t="shared" si="1333"/>
        <v/>
      </c>
      <c r="BF7843" s="141">
        <v>49058</v>
      </c>
      <c r="BG7843" s="142" t="s">
        <v>23436</v>
      </c>
      <c r="BH7843" s="141" t="s">
        <v>180</v>
      </c>
      <c r="BI7843" s="141" t="s">
        <v>190</v>
      </c>
      <c r="BJ7843" s="141" t="s">
        <v>23437</v>
      </c>
      <c r="BK7843" s="141"/>
      <c r="BL7843" s="141" t="s">
        <v>23438</v>
      </c>
      <c r="BM7843" s="141">
        <v>45.841602399999999</v>
      </c>
      <c r="BN7843" s="141">
        <v>-72.4604838999999</v>
      </c>
      <c r="BO7843" s="141">
        <v>2014</v>
      </c>
      <c r="BP7843" s="143" t="s">
        <v>26006</v>
      </c>
      <c r="BQ7843" s="143" t="s">
        <v>17560</v>
      </c>
    </row>
    <row r="7844" spans="15:69" x14ac:dyDescent="0.25">
      <c r="O7844" s="225" t="str">
        <f t="shared" si="1333"/>
        <v/>
      </c>
      <c r="BF7844" s="141">
        <v>49113</v>
      </c>
      <c r="BG7844" s="142" t="s">
        <v>23216</v>
      </c>
      <c r="BH7844" s="141" t="s">
        <v>180</v>
      </c>
      <c r="BI7844" s="141" t="s">
        <v>191</v>
      </c>
      <c r="BJ7844" s="141" t="s">
        <v>23217</v>
      </c>
      <c r="BK7844" s="141" t="s">
        <v>23218</v>
      </c>
      <c r="BL7844" s="141" t="s">
        <v>1616</v>
      </c>
      <c r="BM7844" s="141">
        <v>45.886189999999999</v>
      </c>
      <c r="BN7844" s="141">
        <v>-72.761570000000006</v>
      </c>
      <c r="BO7844" s="141">
        <v>1982</v>
      </c>
      <c r="BP7844" s="143" t="s">
        <v>26326</v>
      </c>
      <c r="BQ7844" s="143" t="s">
        <v>17560</v>
      </c>
    </row>
    <row r="7845" spans="15:69" x14ac:dyDescent="0.25">
      <c r="O7845" s="225" t="str">
        <f t="shared" si="1333"/>
        <v/>
      </c>
      <c r="BF7845" s="141">
        <v>49113</v>
      </c>
      <c r="BG7845" s="142" t="s">
        <v>23219</v>
      </c>
      <c r="BH7845" s="141" t="s">
        <v>180</v>
      </c>
      <c r="BI7845" s="141" t="s">
        <v>178</v>
      </c>
      <c r="BJ7845" s="141"/>
      <c r="BK7845" s="141" t="s">
        <v>14402</v>
      </c>
      <c r="BL7845" s="141" t="s">
        <v>1616</v>
      </c>
      <c r="BM7845" s="141">
        <v>45.888120000000001</v>
      </c>
      <c r="BN7845" s="141">
        <v>-72.786389999999997</v>
      </c>
      <c r="BO7845" s="141">
        <v>1991</v>
      </c>
      <c r="BP7845" s="143" t="s">
        <v>26327</v>
      </c>
      <c r="BQ7845" s="143" t="s">
        <v>17560</v>
      </c>
    </row>
    <row r="7846" spans="15:69" x14ac:dyDescent="0.25">
      <c r="O7846" s="225" t="str">
        <f t="shared" si="1333"/>
        <v/>
      </c>
      <c r="BF7846" s="141">
        <v>49113</v>
      </c>
      <c r="BG7846" s="142" t="s">
        <v>23220</v>
      </c>
      <c r="BH7846" s="141" t="s">
        <v>478</v>
      </c>
      <c r="BI7846" s="141" t="s">
        <v>186</v>
      </c>
      <c r="BJ7846" s="141" t="s">
        <v>23221</v>
      </c>
      <c r="BK7846" s="141" t="s">
        <v>10389</v>
      </c>
      <c r="BL7846" s="141" t="s">
        <v>12527</v>
      </c>
      <c r="BM7846" s="141">
        <v>45.886670000000002</v>
      </c>
      <c r="BN7846" s="141">
        <v>-72.735029999999995</v>
      </c>
      <c r="BO7846" s="141">
        <v>1970</v>
      </c>
      <c r="BP7846" s="143" t="s">
        <v>26328</v>
      </c>
      <c r="BQ7846" s="143" t="s">
        <v>17560</v>
      </c>
    </row>
    <row r="7847" spans="15:69" x14ac:dyDescent="0.25">
      <c r="O7847" s="225" t="str">
        <f t="shared" si="1333"/>
        <v/>
      </c>
      <c r="BF7847" s="141">
        <v>49075</v>
      </c>
      <c r="BG7847" s="142" t="s">
        <v>23211</v>
      </c>
      <c r="BH7847" s="141" t="s">
        <v>478</v>
      </c>
      <c r="BI7847" s="141" t="s">
        <v>177</v>
      </c>
      <c r="BJ7847" s="141"/>
      <c r="BK7847" s="141" t="s">
        <v>18939</v>
      </c>
      <c r="BL7847" s="141" t="s">
        <v>22969</v>
      </c>
      <c r="BM7847" s="141">
        <v>45.99682</v>
      </c>
      <c r="BN7847" s="141">
        <v>-72.345830000000007</v>
      </c>
      <c r="BO7847" s="141">
        <v>1976</v>
      </c>
      <c r="BP7847" s="143" t="s">
        <v>27814</v>
      </c>
      <c r="BQ7847" s="143" t="s">
        <v>27848</v>
      </c>
    </row>
    <row r="7848" spans="15:69" x14ac:dyDescent="0.25">
      <c r="O7848" s="225" t="str">
        <f t="shared" si="1333"/>
        <v/>
      </c>
      <c r="BF7848" s="141">
        <v>50072</v>
      </c>
      <c r="BG7848" s="142" t="s">
        <v>23222</v>
      </c>
      <c r="BH7848" s="141" t="s">
        <v>180</v>
      </c>
      <c r="BI7848" s="141" t="s">
        <v>1269</v>
      </c>
      <c r="BJ7848" s="141" t="s">
        <v>23223</v>
      </c>
      <c r="BK7848" s="141"/>
      <c r="BL7848" s="141" t="s">
        <v>23224</v>
      </c>
      <c r="BM7848" s="141">
        <v>46.245570000000001</v>
      </c>
      <c r="BN7848" s="141">
        <v>-72.617050000000006</v>
      </c>
      <c r="BO7848" s="141">
        <v>1996</v>
      </c>
      <c r="BP7848" s="143" t="s">
        <v>26313</v>
      </c>
      <c r="BQ7848" s="143" t="s">
        <v>17560</v>
      </c>
    </row>
    <row r="7849" spans="15:69" x14ac:dyDescent="0.25">
      <c r="O7849" s="225" t="str">
        <f t="shared" si="1333"/>
        <v/>
      </c>
      <c r="BF7849" s="141">
        <v>50072</v>
      </c>
      <c r="BG7849" s="142" t="s">
        <v>23225</v>
      </c>
      <c r="BH7849" s="141" t="s">
        <v>180</v>
      </c>
      <c r="BI7849" s="141" t="s">
        <v>1269</v>
      </c>
      <c r="BJ7849" s="141" t="s">
        <v>23226</v>
      </c>
      <c r="BK7849" s="141"/>
      <c r="BL7849" s="141" t="s">
        <v>23227</v>
      </c>
      <c r="BM7849" s="141">
        <v>46.140410000000003</v>
      </c>
      <c r="BN7849" s="141">
        <v>-72.381950000000003</v>
      </c>
      <c r="BO7849" s="141">
        <v>1996</v>
      </c>
      <c r="BP7849" s="143" t="s">
        <v>26313</v>
      </c>
      <c r="BQ7849" s="143" t="s">
        <v>17560</v>
      </c>
    </row>
    <row r="7850" spans="15:69" x14ac:dyDescent="0.25">
      <c r="O7850" s="225" t="str">
        <f t="shared" si="1333"/>
        <v/>
      </c>
      <c r="BF7850" s="141">
        <v>50072</v>
      </c>
      <c r="BG7850" s="142" t="s">
        <v>23228</v>
      </c>
      <c r="BH7850" s="141" t="s">
        <v>180</v>
      </c>
      <c r="BI7850" s="141" t="s">
        <v>1269</v>
      </c>
      <c r="BJ7850" s="141" t="s">
        <v>23229</v>
      </c>
      <c r="BK7850" s="141"/>
      <c r="BL7850" s="141" t="s">
        <v>4102</v>
      </c>
      <c r="BM7850" s="141">
        <v>46.141930000000002</v>
      </c>
      <c r="BN7850" s="141">
        <v>-72.384029999999996</v>
      </c>
      <c r="BO7850" s="141">
        <v>1996</v>
      </c>
      <c r="BP7850" s="143" t="s">
        <v>26313</v>
      </c>
      <c r="BQ7850" s="143" t="s">
        <v>17560</v>
      </c>
    </row>
    <row r="7851" spans="15:69" x14ac:dyDescent="0.25">
      <c r="O7851" s="225" t="str">
        <f t="shared" si="1333"/>
        <v/>
      </c>
      <c r="BF7851" s="141">
        <v>50072</v>
      </c>
      <c r="BG7851" s="142" t="s">
        <v>23230</v>
      </c>
      <c r="BH7851" s="141" t="s">
        <v>180</v>
      </c>
      <c r="BI7851" s="141" t="s">
        <v>1269</v>
      </c>
      <c r="BJ7851" s="141" t="s">
        <v>23231</v>
      </c>
      <c r="BK7851" s="141" t="s">
        <v>19803</v>
      </c>
      <c r="BL7851" s="141" t="s">
        <v>23232</v>
      </c>
      <c r="BM7851" s="141">
        <v>46.144640000000003</v>
      </c>
      <c r="BN7851" s="141">
        <v>-72.35933</v>
      </c>
      <c r="BO7851" s="141">
        <v>1996</v>
      </c>
      <c r="BP7851" s="143" t="s">
        <v>26313</v>
      </c>
      <c r="BQ7851" s="143" t="s">
        <v>17560</v>
      </c>
    </row>
    <row r="7852" spans="15:69" x14ac:dyDescent="0.25">
      <c r="O7852" s="225" t="str">
        <f t="shared" si="1333"/>
        <v/>
      </c>
      <c r="BF7852" s="141">
        <v>50072</v>
      </c>
      <c r="BG7852" s="142" t="s">
        <v>23233</v>
      </c>
      <c r="BH7852" s="141" t="s">
        <v>180</v>
      </c>
      <c r="BI7852" s="141" t="s">
        <v>1269</v>
      </c>
      <c r="BJ7852" s="141" t="s">
        <v>23234</v>
      </c>
      <c r="BK7852" s="141" t="s">
        <v>23235</v>
      </c>
      <c r="BL7852" s="141" t="s">
        <v>13016</v>
      </c>
      <c r="BM7852" s="141">
        <v>46.140189999999997</v>
      </c>
      <c r="BN7852" s="141">
        <v>-72.36206</v>
      </c>
      <c r="BO7852" s="141">
        <v>1996</v>
      </c>
      <c r="BP7852" s="143" t="s">
        <v>26313</v>
      </c>
      <c r="BQ7852" s="143" t="s">
        <v>17560</v>
      </c>
    </row>
    <row r="7853" spans="15:69" x14ac:dyDescent="0.25">
      <c r="O7853" s="225" t="str">
        <f t="shared" si="1333"/>
        <v/>
      </c>
      <c r="BF7853" s="141">
        <v>50085</v>
      </c>
      <c r="BG7853" s="142" t="s">
        <v>23247</v>
      </c>
      <c r="BH7853" s="141" t="s">
        <v>478</v>
      </c>
      <c r="BI7853" s="141" t="s">
        <v>177</v>
      </c>
      <c r="BJ7853" s="141"/>
      <c r="BK7853" s="141" t="s">
        <v>11424</v>
      </c>
      <c r="BL7853" s="141" t="s">
        <v>4890</v>
      </c>
      <c r="BM7853" s="141">
        <v>46.114550000000001</v>
      </c>
      <c r="BN7853" s="141">
        <v>-72.62388</v>
      </c>
      <c r="BO7853" s="141">
        <v>1976</v>
      </c>
      <c r="BP7853" s="143" t="s">
        <v>26329</v>
      </c>
      <c r="BQ7853" s="143" t="s">
        <v>17560</v>
      </c>
    </row>
    <row r="7854" spans="15:69" x14ac:dyDescent="0.25">
      <c r="O7854" s="225" t="str">
        <f t="shared" si="1333"/>
        <v/>
      </c>
      <c r="BF7854" s="141">
        <v>50085</v>
      </c>
      <c r="BG7854" s="142" t="s">
        <v>23439</v>
      </c>
      <c r="BH7854" s="141" t="s">
        <v>180</v>
      </c>
      <c r="BI7854" s="141" t="s">
        <v>178</v>
      </c>
      <c r="BJ7854" s="141" t="s">
        <v>23440</v>
      </c>
      <c r="BK7854" s="141"/>
      <c r="BL7854" s="141" t="s">
        <v>1616</v>
      </c>
      <c r="BM7854" s="141">
        <v>46.127020000000002</v>
      </c>
      <c r="BN7854" s="141">
        <v>-72.600489999999994</v>
      </c>
      <c r="BO7854" s="141">
        <v>1975</v>
      </c>
      <c r="BP7854" s="143" t="s">
        <v>26347</v>
      </c>
      <c r="BQ7854" s="143" t="s">
        <v>17560</v>
      </c>
    </row>
    <row r="7855" spans="15:69" x14ac:dyDescent="0.25">
      <c r="O7855" s="225" t="str">
        <f t="shared" si="1333"/>
        <v/>
      </c>
      <c r="BF7855" s="141">
        <v>50100</v>
      </c>
      <c r="BG7855" s="142" t="s">
        <v>23276</v>
      </c>
      <c r="BH7855" s="141" t="s">
        <v>478</v>
      </c>
      <c r="BI7855" s="141" t="s">
        <v>186</v>
      </c>
      <c r="BJ7855" s="141"/>
      <c r="BK7855" s="141" t="s">
        <v>10649</v>
      </c>
      <c r="BL7855" s="141" t="s">
        <v>22466</v>
      </c>
      <c r="BM7855" s="141">
        <v>46.175992699999902</v>
      </c>
      <c r="BN7855" s="141">
        <v>-72.666046699999896</v>
      </c>
      <c r="BO7855" s="141">
        <v>1975</v>
      </c>
      <c r="BP7855" s="143" t="s">
        <v>26759</v>
      </c>
      <c r="BQ7855" s="143" t="s">
        <v>17560</v>
      </c>
    </row>
    <row r="7856" spans="15:69" x14ac:dyDescent="0.25">
      <c r="O7856" s="225" t="str">
        <f t="shared" si="1333"/>
        <v/>
      </c>
      <c r="BF7856" s="141">
        <v>50100</v>
      </c>
      <c r="BG7856" s="142" t="s">
        <v>23277</v>
      </c>
      <c r="BH7856" s="141" t="s">
        <v>478</v>
      </c>
      <c r="BI7856" s="141" t="s">
        <v>177</v>
      </c>
      <c r="BJ7856" s="141"/>
      <c r="BK7856" s="141" t="s">
        <v>23278</v>
      </c>
      <c r="BL7856" s="141" t="s">
        <v>23279</v>
      </c>
      <c r="BM7856" s="141">
        <v>46.133201999999997</v>
      </c>
      <c r="BN7856" s="141">
        <v>-72.682180899999906</v>
      </c>
      <c r="BO7856" s="141">
        <v>1976</v>
      </c>
      <c r="BP7856" s="143" t="s">
        <v>26759</v>
      </c>
      <c r="BQ7856" s="143" t="s">
        <v>17560</v>
      </c>
    </row>
    <row r="7857" spans="15:69" x14ac:dyDescent="0.25">
      <c r="O7857" s="225" t="str">
        <f t="shared" si="1333"/>
        <v/>
      </c>
      <c r="BF7857" s="141">
        <v>50072</v>
      </c>
      <c r="BG7857" s="142" t="s">
        <v>23236</v>
      </c>
      <c r="BH7857" s="141" t="s">
        <v>180</v>
      </c>
      <c r="BI7857" s="141" t="s">
        <v>1269</v>
      </c>
      <c r="BJ7857" s="141" t="s">
        <v>23237</v>
      </c>
      <c r="BK7857" s="141" t="s">
        <v>3203</v>
      </c>
      <c r="BL7857" s="141" t="s">
        <v>23238</v>
      </c>
      <c r="BM7857" s="141">
        <v>46.133540000000004</v>
      </c>
      <c r="BN7857" s="141">
        <v>-72.361559999999997</v>
      </c>
      <c r="BO7857" s="141">
        <v>1996</v>
      </c>
      <c r="BP7857" s="143" t="s">
        <v>26313</v>
      </c>
      <c r="BQ7857" s="143" t="s">
        <v>17560</v>
      </c>
    </row>
    <row r="7858" spans="15:69" x14ac:dyDescent="0.25">
      <c r="O7858" s="225" t="str">
        <f t="shared" si="1333"/>
        <v/>
      </c>
      <c r="BF7858" s="141">
        <v>50072</v>
      </c>
      <c r="BG7858" s="142" t="s">
        <v>23239</v>
      </c>
      <c r="BH7858" s="141" t="s">
        <v>180</v>
      </c>
      <c r="BI7858" s="141" t="s">
        <v>1269</v>
      </c>
      <c r="BJ7858" s="141" t="s">
        <v>23240</v>
      </c>
      <c r="BK7858" s="141" t="s">
        <v>17470</v>
      </c>
      <c r="BL7858" s="141" t="s">
        <v>23241</v>
      </c>
      <c r="BM7858" s="141">
        <v>46.142000000000003</v>
      </c>
      <c r="BN7858" s="141">
        <v>-72.376199999999997</v>
      </c>
      <c r="BO7858" s="141">
        <v>1996</v>
      </c>
      <c r="BP7858" s="143" t="s">
        <v>26313</v>
      </c>
      <c r="BQ7858" s="143" t="s">
        <v>17560</v>
      </c>
    </row>
    <row r="7859" spans="15:69" x14ac:dyDescent="0.25">
      <c r="O7859" s="225" t="str">
        <f t="shared" si="1333"/>
        <v/>
      </c>
      <c r="BF7859" s="141">
        <v>50072</v>
      </c>
      <c r="BG7859" s="142" t="s">
        <v>23242</v>
      </c>
      <c r="BH7859" s="141" t="s">
        <v>180</v>
      </c>
      <c r="BI7859" s="141" t="s">
        <v>1269</v>
      </c>
      <c r="BJ7859" s="141" t="s">
        <v>23243</v>
      </c>
      <c r="BK7859" s="141" t="s">
        <v>17266</v>
      </c>
      <c r="BL7859" s="141" t="s">
        <v>5050</v>
      </c>
      <c r="BM7859" s="141">
        <v>46.23019</v>
      </c>
      <c r="BN7859" s="141">
        <v>-72.625699999999995</v>
      </c>
      <c r="BO7859" s="141">
        <v>1996</v>
      </c>
      <c r="BP7859" s="143" t="s">
        <v>26313</v>
      </c>
      <c r="BQ7859" s="143" t="s">
        <v>17560</v>
      </c>
    </row>
    <row r="7860" spans="15:69" x14ac:dyDescent="0.25">
      <c r="O7860" s="225" t="str">
        <f t="shared" si="1333"/>
        <v/>
      </c>
      <c r="BF7860" s="141">
        <v>50072</v>
      </c>
      <c r="BG7860" s="142" t="s">
        <v>23244</v>
      </c>
      <c r="BH7860" s="141" t="s">
        <v>180</v>
      </c>
      <c r="BI7860" s="141" t="s">
        <v>1269</v>
      </c>
      <c r="BJ7860" s="141" t="s">
        <v>23245</v>
      </c>
      <c r="BK7860" s="141" t="s">
        <v>15612</v>
      </c>
      <c r="BL7860" s="141" t="s">
        <v>23246</v>
      </c>
      <c r="BM7860" s="141">
        <v>46.1342</v>
      </c>
      <c r="BN7860" s="141">
        <v>-72.367530000000002</v>
      </c>
      <c r="BO7860" s="141">
        <v>1996</v>
      </c>
      <c r="BP7860" s="143" t="s">
        <v>26313</v>
      </c>
      <c r="BQ7860" s="143" t="s">
        <v>17560</v>
      </c>
    </row>
    <row r="7861" spans="15:69" x14ac:dyDescent="0.25">
      <c r="O7861" s="225" t="str">
        <f t="shared" si="1333"/>
        <v/>
      </c>
      <c r="BF7861" s="141">
        <v>50100</v>
      </c>
      <c r="BG7861" s="142" t="s">
        <v>23280</v>
      </c>
      <c r="BH7861" s="141" t="s">
        <v>478</v>
      </c>
      <c r="BI7861" s="141" t="s">
        <v>186</v>
      </c>
      <c r="BJ7861" s="141"/>
      <c r="BK7861" s="141" t="s">
        <v>23278</v>
      </c>
      <c r="BL7861" s="141" t="s">
        <v>23279</v>
      </c>
      <c r="BM7861" s="141">
        <v>46.133201999999997</v>
      </c>
      <c r="BN7861" s="141">
        <v>-72.682180899999906</v>
      </c>
      <c r="BO7861" s="141">
        <v>1976</v>
      </c>
      <c r="BP7861" s="143" t="s">
        <v>26759</v>
      </c>
      <c r="BQ7861" s="143" t="s">
        <v>17560</v>
      </c>
    </row>
    <row r="7862" spans="15:69" x14ac:dyDescent="0.25">
      <c r="O7862" s="225" t="str">
        <f t="shared" si="1333"/>
        <v/>
      </c>
      <c r="BF7862" s="141">
        <v>51008</v>
      </c>
      <c r="BG7862" s="142" t="s">
        <v>11383</v>
      </c>
      <c r="BH7862" s="141" t="s">
        <v>478</v>
      </c>
      <c r="BI7862" s="141" t="s">
        <v>1268</v>
      </c>
      <c r="BJ7862" s="141" t="s">
        <v>11384</v>
      </c>
      <c r="BK7862" s="141"/>
      <c r="BL7862" s="141"/>
      <c r="BM7862" s="141">
        <v>46.273470000000003</v>
      </c>
      <c r="BN7862" s="141">
        <v>-73.009270000000001</v>
      </c>
      <c r="BO7862" s="141">
        <v>1997</v>
      </c>
      <c r="BP7862" s="143" t="s">
        <v>24560</v>
      </c>
      <c r="BQ7862" s="143" t="s">
        <v>17560</v>
      </c>
    </row>
    <row r="7863" spans="15:69" x14ac:dyDescent="0.25">
      <c r="O7863" s="225" t="str">
        <f t="shared" si="1333"/>
        <v/>
      </c>
      <c r="BF7863" s="141">
        <v>51008</v>
      </c>
      <c r="BG7863" s="142" t="s">
        <v>11385</v>
      </c>
      <c r="BH7863" s="141" t="s">
        <v>478</v>
      </c>
      <c r="BI7863" s="141" t="s">
        <v>1268</v>
      </c>
      <c r="BJ7863" s="141" t="s">
        <v>11386</v>
      </c>
      <c r="BK7863" s="141"/>
      <c r="BL7863" s="141"/>
      <c r="BM7863" s="141">
        <v>46.261110000000002</v>
      </c>
      <c r="BN7863" s="141">
        <v>-72.963930000000005</v>
      </c>
      <c r="BO7863" s="141">
        <v>1997</v>
      </c>
      <c r="BP7863" s="143" t="s">
        <v>24560</v>
      </c>
      <c r="BQ7863" s="143" t="s">
        <v>17560</v>
      </c>
    </row>
    <row r="7864" spans="15:69" x14ac:dyDescent="0.25">
      <c r="O7864" s="225" t="str">
        <f t="shared" si="1333"/>
        <v/>
      </c>
      <c r="BF7864" s="141">
        <v>50128</v>
      </c>
      <c r="BG7864" s="142" t="s">
        <v>23457</v>
      </c>
      <c r="BH7864" s="141" t="s">
        <v>180</v>
      </c>
      <c r="BI7864" s="141" t="s">
        <v>191</v>
      </c>
      <c r="BJ7864" s="141" t="s">
        <v>23458</v>
      </c>
      <c r="BK7864" s="141" t="s">
        <v>11453</v>
      </c>
      <c r="BL7864" s="141" t="s">
        <v>23459</v>
      </c>
      <c r="BM7864" s="141">
        <v>46.054780000000001</v>
      </c>
      <c r="BN7864" s="141">
        <v>-72.826080000000005</v>
      </c>
      <c r="BO7864" s="141">
        <v>1990</v>
      </c>
      <c r="BP7864" s="143" t="s">
        <v>26761</v>
      </c>
      <c r="BQ7864" s="143" t="s">
        <v>27848</v>
      </c>
    </row>
    <row r="7865" spans="15:69" x14ac:dyDescent="0.25">
      <c r="O7865" s="225" t="str">
        <f t="shared" si="1333"/>
        <v/>
      </c>
      <c r="BF7865" s="141">
        <v>50128</v>
      </c>
      <c r="BG7865" s="142" t="s">
        <v>23460</v>
      </c>
      <c r="BH7865" s="141" t="s">
        <v>180</v>
      </c>
      <c r="BI7865" s="141" t="s">
        <v>191</v>
      </c>
      <c r="BJ7865" s="141" t="s">
        <v>23461</v>
      </c>
      <c r="BK7865" s="141"/>
      <c r="BL7865" s="141" t="s">
        <v>23462</v>
      </c>
      <c r="BM7865" s="141">
        <v>46.0687</v>
      </c>
      <c r="BN7865" s="141">
        <v>-72.826729999999998</v>
      </c>
      <c r="BO7865" s="141">
        <v>1995</v>
      </c>
      <c r="BP7865" s="143" t="s">
        <v>26761</v>
      </c>
      <c r="BQ7865" s="143" t="s">
        <v>27848</v>
      </c>
    </row>
    <row r="7866" spans="15:69" x14ac:dyDescent="0.25">
      <c r="O7866" s="225" t="str">
        <f t="shared" si="1333"/>
        <v/>
      </c>
      <c r="BF7866" s="141">
        <v>19020</v>
      </c>
      <c r="BG7866" s="142" t="s">
        <v>17076</v>
      </c>
      <c r="BH7866" s="141" t="s">
        <v>180</v>
      </c>
      <c r="BI7866" s="141" t="s">
        <v>191</v>
      </c>
      <c r="BJ7866" s="141" t="s">
        <v>3055</v>
      </c>
      <c r="BK7866" s="141"/>
      <c r="BL7866" s="141" t="s">
        <v>16165</v>
      </c>
      <c r="BM7866" s="141">
        <v>46.487941999999997</v>
      </c>
      <c r="BN7866" s="141">
        <v>-70.632670000000005</v>
      </c>
      <c r="BO7866" s="141">
        <v>1983</v>
      </c>
      <c r="BP7866" s="143" t="s">
        <v>1727</v>
      </c>
      <c r="BQ7866" s="143" t="s">
        <v>17560</v>
      </c>
    </row>
    <row r="7867" spans="15:69" x14ac:dyDescent="0.25">
      <c r="O7867" s="225" t="str">
        <f t="shared" si="1333"/>
        <v/>
      </c>
      <c r="BF7867" s="141">
        <v>50128</v>
      </c>
      <c r="BG7867" s="142" t="s">
        <v>23463</v>
      </c>
      <c r="BH7867" s="141" t="s">
        <v>180</v>
      </c>
      <c r="BI7867" s="141" t="s">
        <v>191</v>
      </c>
      <c r="BJ7867" s="141" t="s">
        <v>5459</v>
      </c>
      <c r="BK7867" s="141" t="s">
        <v>6014</v>
      </c>
      <c r="BL7867" s="141" t="s">
        <v>23456</v>
      </c>
      <c r="BM7867" s="141">
        <v>46.071660000000001</v>
      </c>
      <c r="BN7867" s="141">
        <v>-72.841899999999995</v>
      </c>
      <c r="BO7867" s="141">
        <v>1995</v>
      </c>
      <c r="BP7867" s="143" t="s">
        <v>26761</v>
      </c>
      <c r="BQ7867" s="143" t="s">
        <v>27848</v>
      </c>
    </row>
    <row r="7868" spans="15:69" x14ac:dyDescent="0.25">
      <c r="O7868" s="225" t="str">
        <f t="shared" si="1333"/>
        <v/>
      </c>
      <c r="BF7868" s="141">
        <v>50128</v>
      </c>
      <c r="BG7868" s="142" t="s">
        <v>23464</v>
      </c>
      <c r="BH7868" s="141" t="s">
        <v>180</v>
      </c>
      <c r="BI7868" s="141" t="s">
        <v>191</v>
      </c>
      <c r="BJ7868" s="141" t="s">
        <v>23465</v>
      </c>
      <c r="BK7868" s="141" t="s">
        <v>2447</v>
      </c>
      <c r="BL7868" s="141" t="s">
        <v>23456</v>
      </c>
      <c r="BM7868" s="141">
        <v>46.073210000000003</v>
      </c>
      <c r="BN7868" s="141">
        <v>-72.844170000000005</v>
      </c>
      <c r="BO7868" s="141">
        <v>2007</v>
      </c>
      <c r="BP7868" s="143" t="s">
        <v>26761</v>
      </c>
      <c r="BQ7868" s="143" t="s">
        <v>27848</v>
      </c>
    </row>
    <row r="7869" spans="15:69" x14ac:dyDescent="0.25">
      <c r="O7869" s="225" t="str">
        <f t="shared" si="1333"/>
        <v/>
      </c>
      <c r="BF7869" s="141">
        <v>51035</v>
      </c>
      <c r="BG7869" s="142" t="s">
        <v>10624</v>
      </c>
      <c r="BH7869" s="141" t="s">
        <v>478</v>
      </c>
      <c r="BI7869" s="141" t="s">
        <v>1268</v>
      </c>
      <c r="BJ7869" s="141" t="s">
        <v>10568</v>
      </c>
      <c r="BK7869" s="141" t="s">
        <v>10573</v>
      </c>
      <c r="BL7869" s="141" t="s">
        <v>10574</v>
      </c>
      <c r="BM7869" s="141">
        <v>46.387111034280998</v>
      </c>
      <c r="BN7869" s="141">
        <v>-73.067989300830803</v>
      </c>
      <c r="BO7869" s="141">
        <v>2004</v>
      </c>
      <c r="BP7869" s="143" t="s">
        <v>24560</v>
      </c>
      <c r="BQ7869" s="143" t="s">
        <v>17560</v>
      </c>
    </row>
    <row r="7870" spans="15:69" x14ac:dyDescent="0.25">
      <c r="O7870" s="225" t="str">
        <f t="shared" si="1333"/>
        <v/>
      </c>
      <c r="BF7870" s="141">
        <v>51035</v>
      </c>
      <c r="BG7870" s="142" t="s">
        <v>11568</v>
      </c>
      <c r="BH7870" s="141" t="s">
        <v>478</v>
      </c>
      <c r="BI7870" s="141" t="s">
        <v>177</v>
      </c>
      <c r="BJ7870" s="141" t="s">
        <v>10570</v>
      </c>
      <c r="BK7870" s="141" t="s">
        <v>10573</v>
      </c>
      <c r="BL7870" s="141" t="s">
        <v>10574</v>
      </c>
      <c r="BM7870" s="141">
        <v>46.387111034280998</v>
      </c>
      <c r="BN7870" s="141">
        <v>-73.067989300830803</v>
      </c>
      <c r="BO7870" s="141">
        <v>2004</v>
      </c>
      <c r="BP7870" s="143" t="s">
        <v>24560</v>
      </c>
      <c r="BQ7870" s="143" t="s">
        <v>17560</v>
      </c>
    </row>
    <row r="7871" spans="15:69" x14ac:dyDescent="0.25">
      <c r="O7871" s="225" t="str">
        <f t="shared" si="1333"/>
        <v/>
      </c>
      <c r="BF7871" s="141">
        <v>51035</v>
      </c>
      <c r="BG7871" s="142" t="s">
        <v>11569</v>
      </c>
      <c r="BH7871" s="141" t="s">
        <v>478</v>
      </c>
      <c r="BI7871" s="141" t="s">
        <v>176</v>
      </c>
      <c r="BJ7871" s="141" t="s">
        <v>11305</v>
      </c>
      <c r="BK7871" s="141"/>
      <c r="BL7871" s="141"/>
      <c r="BM7871" s="141">
        <v>46.375986293700002</v>
      </c>
      <c r="BN7871" s="141">
        <v>-73.069396339299999</v>
      </c>
      <c r="BO7871" s="141">
        <v>1997</v>
      </c>
      <c r="BP7871" s="143" t="s">
        <v>24560</v>
      </c>
      <c r="BQ7871" s="143" t="s">
        <v>17560</v>
      </c>
    </row>
    <row r="7872" spans="15:69" x14ac:dyDescent="0.25">
      <c r="O7872" s="225" t="str">
        <f t="shared" si="1333"/>
        <v/>
      </c>
      <c r="BF7872" s="141">
        <v>51008</v>
      </c>
      <c r="BG7872" s="142" t="s">
        <v>11387</v>
      </c>
      <c r="BH7872" s="141" t="s">
        <v>478</v>
      </c>
      <c r="BI7872" s="141" t="s">
        <v>1268</v>
      </c>
      <c r="BJ7872" s="141" t="s">
        <v>11388</v>
      </c>
      <c r="BK7872" s="141"/>
      <c r="BL7872" s="141"/>
      <c r="BM7872" s="141">
        <v>46.372819999999997</v>
      </c>
      <c r="BN7872" s="141">
        <v>-73.058149999999998</v>
      </c>
      <c r="BO7872" s="141">
        <v>1997</v>
      </c>
      <c r="BP7872" s="143" t="s">
        <v>24560</v>
      </c>
      <c r="BQ7872" s="143" t="s">
        <v>17560</v>
      </c>
    </row>
    <row r="7873" spans="15:69" x14ac:dyDescent="0.25">
      <c r="O7873" s="225" t="str">
        <f t="shared" si="1333"/>
        <v/>
      </c>
      <c r="BF7873" s="141">
        <v>51008</v>
      </c>
      <c r="BG7873" s="142" t="s">
        <v>11389</v>
      </c>
      <c r="BH7873" s="141" t="s">
        <v>478</v>
      </c>
      <c r="BI7873" s="141" t="s">
        <v>1268</v>
      </c>
      <c r="BJ7873" s="141" t="s">
        <v>11390</v>
      </c>
      <c r="BK7873" s="141"/>
      <c r="BL7873" s="141"/>
      <c r="BM7873" s="141">
        <v>46.368090000000002</v>
      </c>
      <c r="BN7873" s="141">
        <v>-73.054370000000006</v>
      </c>
      <c r="BO7873" s="141">
        <v>1997</v>
      </c>
      <c r="BP7873" s="143" t="s">
        <v>24560</v>
      </c>
      <c r="BQ7873" s="143" t="s">
        <v>17560</v>
      </c>
    </row>
    <row r="7874" spans="15:69" x14ac:dyDescent="0.25">
      <c r="O7874" s="225" t="str">
        <f t="shared" si="1333"/>
        <v/>
      </c>
      <c r="BF7874" s="141">
        <v>51008</v>
      </c>
      <c r="BG7874" s="142" t="s">
        <v>11391</v>
      </c>
      <c r="BH7874" s="141" t="s">
        <v>478</v>
      </c>
      <c r="BI7874" s="141" t="s">
        <v>1268</v>
      </c>
      <c r="BJ7874" s="141" t="s">
        <v>11392</v>
      </c>
      <c r="BK7874" s="141"/>
      <c r="BL7874" s="141"/>
      <c r="BM7874" s="141">
        <v>46.363590000000002</v>
      </c>
      <c r="BN7874" s="141">
        <v>-73.050600000000003</v>
      </c>
      <c r="BO7874" s="141">
        <v>1997</v>
      </c>
      <c r="BP7874" s="143" t="s">
        <v>24560</v>
      </c>
      <c r="BQ7874" s="143" t="s">
        <v>17560</v>
      </c>
    </row>
    <row r="7875" spans="15:69" x14ac:dyDescent="0.25">
      <c r="O7875" s="225" t="str">
        <f t="shared" si="1333"/>
        <v/>
      </c>
      <c r="BF7875" s="141">
        <v>51008</v>
      </c>
      <c r="BG7875" s="142" t="s">
        <v>11393</v>
      </c>
      <c r="BH7875" s="141" t="s">
        <v>478</v>
      </c>
      <c r="BI7875" s="141" t="s">
        <v>1268</v>
      </c>
      <c r="BJ7875" s="141" t="s">
        <v>10578</v>
      </c>
      <c r="BK7875" s="141"/>
      <c r="BL7875" s="141"/>
      <c r="BM7875" s="141">
        <v>46.347949999999997</v>
      </c>
      <c r="BN7875" s="141">
        <v>-73.028279999999995</v>
      </c>
      <c r="BO7875" s="141">
        <v>1997</v>
      </c>
      <c r="BP7875" s="143" t="s">
        <v>24560</v>
      </c>
      <c r="BQ7875" s="143" t="s">
        <v>17560</v>
      </c>
    </row>
    <row r="7876" spans="15:69" x14ac:dyDescent="0.25">
      <c r="O7876" s="225" t="str">
        <f t="shared" si="1333"/>
        <v/>
      </c>
      <c r="BF7876" s="141">
        <v>51035</v>
      </c>
      <c r="BG7876" s="142" t="s">
        <v>11570</v>
      </c>
      <c r="BH7876" s="141" t="s">
        <v>478</v>
      </c>
      <c r="BI7876" s="141" t="s">
        <v>176</v>
      </c>
      <c r="BJ7876" s="141" t="s">
        <v>11307</v>
      </c>
      <c r="BK7876" s="141"/>
      <c r="BL7876" s="141"/>
      <c r="BM7876" s="141">
        <v>46.372652236699999</v>
      </c>
      <c r="BN7876" s="141">
        <v>-73.073752791299995</v>
      </c>
      <c r="BO7876" s="141">
        <v>1997</v>
      </c>
      <c r="BP7876" s="143" t="s">
        <v>24560</v>
      </c>
      <c r="BQ7876" s="143" t="s">
        <v>17560</v>
      </c>
    </row>
    <row r="7877" spans="15:69" x14ac:dyDescent="0.25">
      <c r="O7877" s="225" t="str">
        <f t="shared" si="1333"/>
        <v/>
      </c>
      <c r="BF7877" s="141">
        <v>51008</v>
      </c>
      <c r="BG7877" s="142" t="s">
        <v>11394</v>
      </c>
      <c r="BH7877" s="141" t="s">
        <v>478</v>
      </c>
      <c r="BI7877" s="141" t="s">
        <v>1268</v>
      </c>
      <c r="BJ7877" s="141" t="s">
        <v>10580</v>
      </c>
      <c r="BK7877" s="141"/>
      <c r="BL7877" s="141"/>
      <c r="BM7877" s="141">
        <v>46.315939999999998</v>
      </c>
      <c r="BN7877" s="141">
        <v>-72.996009999999998</v>
      </c>
      <c r="BO7877" s="141">
        <v>1997</v>
      </c>
      <c r="BP7877" s="143" t="s">
        <v>24560</v>
      </c>
      <c r="BQ7877" s="143" t="s">
        <v>17560</v>
      </c>
    </row>
    <row r="7878" spans="15:69" x14ac:dyDescent="0.25">
      <c r="O7878" s="225" t="str">
        <f t="shared" si="1333"/>
        <v/>
      </c>
      <c r="BF7878" s="141">
        <v>51008</v>
      </c>
      <c r="BG7878" s="142" t="s">
        <v>11395</v>
      </c>
      <c r="BH7878" s="141" t="s">
        <v>478</v>
      </c>
      <c r="BI7878" s="141" t="s">
        <v>1268</v>
      </c>
      <c r="BJ7878" s="141" t="s">
        <v>11396</v>
      </c>
      <c r="BK7878" s="141"/>
      <c r="BL7878" s="141"/>
      <c r="BM7878" s="141">
        <v>46.305030000000002</v>
      </c>
      <c r="BN7878" s="141">
        <v>-72.981589999999997</v>
      </c>
      <c r="BO7878" s="141">
        <v>1997</v>
      </c>
      <c r="BP7878" s="143" t="s">
        <v>24560</v>
      </c>
      <c r="BQ7878" s="143" t="s">
        <v>17560</v>
      </c>
    </row>
    <row r="7879" spans="15:69" x14ac:dyDescent="0.25">
      <c r="O7879" s="225" t="str">
        <f t="shared" si="1333"/>
        <v/>
      </c>
      <c r="BF7879" s="141">
        <v>51008</v>
      </c>
      <c r="BG7879" s="142" t="s">
        <v>11397</v>
      </c>
      <c r="BH7879" s="141" t="s">
        <v>478</v>
      </c>
      <c r="BI7879" s="141" t="s">
        <v>1268</v>
      </c>
      <c r="BJ7879" s="141" t="s">
        <v>11398</v>
      </c>
      <c r="BK7879" s="141"/>
      <c r="BL7879" s="141"/>
      <c r="BM7879" s="141">
        <v>46.310020000000002</v>
      </c>
      <c r="BN7879" s="141">
        <v>-72.948629999999994</v>
      </c>
      <c r="BO7879" s="141">
        <v>1997</v>
      </c>
      <c r="BP7879" s="143" t="s">
        <v>24560</v>
      </c>
      <c r="BQ7879" s="143" t="s">
        <v>17560</v>
      </c>
    </row>
    <row r="7880" spans="15:69" x14ac:dyDescent="0.25">
      <c r="O7880" s="225" t="str">
        <f t="shared" si="1333"/>
        <v/>
      </c>
      <c r="BF7880" s="141">
        <v>51008</v>
      </c>
      <c r="BG7880" s="142" t="s">
        <v>11399</v>
      </c>
      <c r="BH7880" s="141" t="s">
        <v>478</v>
      </c>
      <c r="BI7880" s="141" t="s">
        <v>1268</v>
      </c>
      <c r="BJ7880" s="141" t="s">
        <v>11400</v>
      </c>
      <c r="BK7880" s="141"/>
      <c r="BL7880" s="141"/>
      <c r="BM7880" s="141">
        <v>46.311199999999999</v>
      </c>
      <c r="BN7880" s="141">
        <v>-72.940389999999994</v>
      </c>
      <c r="BO7880" s="141">
        <v>1997</v>
      </c>
      <c r="BP7880" s="143" t="s">
        <v>24560</v>
      </c>
      <c r="BQ7880" s="143" t="s">
        <v>17560</v>
      </c>
    </row>
    <row r="7881" spans="15:69" x14ac:dyDescent="0.25">
      <c r="O7881" s="225" t="str">
        <f t="shared" si="1333"/>
        <v/>
      </c>
      <c r="BF7881" s="141">
        <v>51008</v>
      </c>
      <c r="BG7881" s="142" t="s">
        <v>11401</v>
      </c>
      <c r="BH7881" s="141" t="s">
        <v>478</v>
      </c>
      <c r="BI7881" s="141" t="s">
        <v>1268</v>
      </c>
      <c r="BJ7881" s="141" t="s">
        <v>11402</v>
      </c>
      <c r="BK7881" s="141"/>
      <c r="BL7881" s="141"/>
      <c r="BM7881" s="141">
        <v>46.318339999999999</v>
      </c>
      <c r="BN7881" s="141">
        <v>-72.865570000000005</v>
      </c>
      <c r="BO7881" s="141">
        <v>1997</v>
      </c>
      <c r="BP7881" s="143" t="s">
        <v>24560</v>
      </c>
      <c r="BQ7881" s="143" t="s">
        <v>17560</v>
      </c>
    </row>
    <row r="7882" spans="15:69" x14ac:dyDescent="0.25">
      <c r="O7882" s="225" t="str">
        <f t="shared" si="1333"/>
        <v/>
      </c>
      <c r="BF7882" s="141">
        <v>51008</v>
      </c>
      <c r="BG7882" s="142" t="s">
        <v>10559</v>
      </c>
      <c r="BH7882" s="141" t="s">
        <v>180</v>
      </c>
      <c r="BI7882" s="141" t="s">
        <v>178</v>
      </c>
      <c r="BJ7882" s="141" t="s">
        <v>2514</v>
      </c>
      <c r="BK7882" s="141" t="s">
        <v>1708</v>
      </c>
      <c r="BL7882" s="141" t="s">
        <v>6003</v>
      </c>
      <c r="BM7882" s="141">
        <v>46.222292927951699</v>
      </c>
      <c r="BN7882" s="141">
        <v>-73.029689349048297</v>
      </c>
      <c r="BO7882" s="141">
        <v>1999</v>
      </c>
      <c r="BP7882" s="143" t="s">
        <v>24557</v>
      </c>
      <c r="BQ7882" s="143" t="s">
        <v>17560</v>
      </c>
    </row>
    <row r="7883" spans="15:69" x14ac:dyDescent="0.25">
      <c r="O7883" s="225" t="str">
        <f t="shared" si="1333"/>
        <v/>
      </c>
      <c r="BF7883" s="141">
        <v>51008</v>
      </c>
      <c r="BG7883" s="142" t="s">
        <v>10560</v>
      </c>
      <c r="BH7883" s="141" t="s">
        <v>180</v>
      </c>
      <c r="BI7883" s="141" t="s">
        <v>191</v>
      </c>
      <c r="BJ7883" s="141" t="s">
        <v>2514</v>
      </c>
      <c r="BK7883" s="141" t="s">
        <v>6014</v>
      </c>
      <c r="BL7883" s="141" t="s">
        <v>3045</v>
      </c>
      <c r="BM7883" s="141">
        <v>46.230499999999999</v>
      </c>
      <c r="BN7883" s="141">
        <v>-73.017009999999999</v>
      </c>
      <c r="BO7883" s="141">
        <v>1997</v>
      </c>
      <c r="BP7883" s="143" t="s">
        <v>24558</v>
      </c>
      <c r="BQ7883" s="143" t="s">
        <v>17560</v>
      </c>
    </row>
    <row r="7884" spans="15:69" x14ac:dyDescent="0.25">
      <c r="O7884" s="225" t="str">
        <f t="shared" si="1333"/>
        <v/>
      </c>
      <c r="BF7884" s="141">
        <v>51008</v>
      </c>
      <c r="BG7884" s="142" t="s">
        <v>10561</v>
      </c>
      <c r="BH7884" s="141" t="s">
        <v>478</v>
      </c>
      <c r="BI7884" s="141" t="s">
        <v>186</v>
      </c>
      <c r="BJ7884" s="141" t="s">
        <v>2514</v>
      </c>
      <c r="BK7884" s="141" t="s">
        <v>10562</v>
      </c>
      <c r="BL7884" s="141" t="s">
        <v>10563</v>
      </c>
      <c r="BM7884" s="141">
        <v>46.230666999999997</v>
      </c>
      <c r="BN7884" s="141">
        <v>-73.018590000000003</v>
      </c>
      <c r="BO7884" s="141">
        <v>1975</v>
      </c>
      <c r="BP7884" s="143" t="s">
        <v>24559</v>
      </c>
      <c r="BQ7884" s="143" t="s">
        <v>17560</v>
      </c>
    </row>
    <row r="7885" spans="15:69" x14ac:dyDescent="0.25">
      <c r="O7885" s="225" t="str">
        <f t="shared" si="1333"/>
        <v/>
      </c>
      <c r="BF7885" s="141">
        <v>51008</v>
      </c>
      <c r="BG7885" s="142" t="s">
        <v>10564</v>
      </c>
      <c r="BH7885" s="141" t="s">
        <v>478</v>
      </c>
      <c r="BI7885" s="141" t="s">
        <v>176</v>
      </c>
      <c r="BJ7885" s="141" t="s">
        <v>10565</v>
      </c>
      <c r="BK7885" s="141" t="s">
        <v>5039</v>
      </c>
      <c r="BL7885" s="141" t="s">
        <v>10566</v>
      </c>
      <c r="BM7885" s="141">
        <v>46.323892981119997</v>
      </c>
      <c r="BN7885" s="141">
        <v>-73.109681199765504</v>
      </c>
      <c r="BO7885" s="141">
        <v>2004</v>
      </c>
      <c r="BP7885" s="143" t="s">
        <v>24560</v>
      </c>
      <c r="BQ7885" s="143" t="s">
        <v>17560</v>
      </c>
    </row>
    <row r="7886" spans="15:69" x14ac:dyDescent="0.25">
      <c r="O7886" s="225" t="str">
        <f t="shared" ref="O7886:O7949" si="1334">IF(OR(B7886="",C7886="",G7886="",H7886="",I7886="",AND(J7886="",BW7886=FALSE),AND(K7886="",BX7886=FALSE),AND(L7886="",BY7886=FALSE),AND(M7886="",BZ7886=FALSE)),"",(IF(AND(100&gt;=CG7886,CG7886&gt;80),"A",IF(AND(80&gt;=CG7886,CG7886&gt;60),"B",IF(AND(60&gt;=CG7886,CG7886&gt;40),"C",IF(AND(40&gt;=CG7886,CG7886&gt;20),"D","E"))))))</f>
        <v/>
      </c>
      <c r="BF7886" s="141">
        <v>51008</v>
      </c>
      <c r="BG7886" s="142" t="s">
        <v>10567</v>
      </c>
      <c r="BH7886" s="141" t="s">
        <v>478</v>
      </c>
      <c r="BI7886" s="141" t="s">
        <v>1268</v>
      </c>
      <c r="BJ7886" s="141" t="s">
        <v>10568</v>
      </c>
      <c r="BK7886" s="141" t="s">
        <v>5039</v>
      </c>
      <c r="BL7886" s="141" t="s">
        <v>10566</v>
      </c>
      <c r="BM7886" s="141">
        <v>46.323892981119997</v>
      </c>
      <c r="BN7886" s="141">
        <v>-73.109681199765504</v>
      </c>
      <c r="BO7886" s="141">
        <v>2004</v>
      </c>
      <c r="BP7886" s="143" t="s">
        <v>24560</v>
      </c>
      <c r="BQ7886" s="143" t="s">
        <v>17560</v>
      </c>
    </row>
    <row r="7887" spans="15:69" x14ac:dyDescent="0.25">
      <c r="O7887" s="225" t="str">
        <f t="shared" si="1334"/>
        <v/>
      </c>
      <c r="BF7887" s="141">
        <v>51008</v>
      </c>
      <c r="BG7887" s="142" t="s">
        <v>10569</v>
      </c>
      <c r="BH7887" s="141" t="s">
        <v>478</v>
      </c>
      <c r="BI7887" s="141" t="s">
        <v>177</v>
      </c>
      <c r="BJ7887" s="141" t="s">
        <v>10570</v>
      </c>
      <c r="BK7887" s="141" t="s">
        <v>5039</v>
      </c>
      <c r="BL7887" s="141" t="s">
        <v>10566</v>
      </c>
      <c r="BM7887" s="141">
        <v>46.323892981119997</v>
      </c>
      <c r="BN7887" s="141">
        <v>-73.109681199765504</v>
      </c>
      <c r="BO7887" s="141">
        <v>2004</v>
      </c>
      <c r="BP7887" s="143" t="s">
        <v>24560</v>
      </c>
      <c r="BQ7887" s="143" t="s">
        <v>17560</v>
      </c>
    </row>
    <row r="7888" spans="15:69" x14ac:dyDescent="0.25">
      <c r="O7888" s="225" t="str">
        <f t="shared" si="1334"/>
        <v/>
      </c>
      <c r="BF7888" s="141">
        <v>51008</v>
      </c>
      <c r="BG7888" s="142" t="s">
        <v>10571</v>
      </c>
      <c r="BH7888" s="141" t="s">
        <v>478</v>
      </c>
      <c r="BI7888" s="141" t="s">
        <v>176</v>
      </c>
      <c r="BJ7888" s="141" t="s">
        <v>10572</v>
      </c>
      <c r="BK7888" s="141" t="s">
        <v>10573</v>
      </c>
      <c r="BL7888" s="141" t="s">
        <v>10574</v>
      </c>
      <c r="BM7888" s="141">
        <v>46.387111034280998</v>
      </c>
      <c r="BN7888" s="141">
        <v>-73.067989300830803</v>
      </c>
      <c r="BO7888" s="141">
        <v>2004</v>
      </c>
      <c r="BP7888" s="143" t="s">
        <v>24560</v>
      </c>
      <c r="BQ7888" s="143" t="s">
        <v>17560</v>
      </c>
    </row>
    <row r="7889" spans="15:69" x14ac:dyDescent="0.25">
      <c r="O7889" s="225" t="str">
        <f t="shared" si="1334"/>
        <v/>
      </c>
      <c r="BF7889" s="141">
        <v>51008</v>
      </c>
      <c r="BG7889" s="142" t="s">
        <v>10575</v>
      </c>
      <c r="BH7889" s="141" t="s">
        <v>478</v>
      </c>
      <c r="BI7889" s="141" t="s">
        <v>1268</v>
      </c>
      <c r="BJ7889" s="141" t="s">
        <v>10568</v>
      </c>
      <c r="BK7889" s="141" t="s">
        <v>10573</v>
      </c>
      <c r="BL7889" s="141" t="s">
        <v>10574</v>
      </c>
      <c r="BM7889" s="141">
        <v>46.387111034280998</v>
      </c>
      <c r="BN7889" s="141">
        <v>-73.067989300830803</v>
      </c>
      <c r="BO7889" s="141">
        <v>2004</v>
      </c>
      <c r="BP7889" s="143" t="s">
        <v>24560</v>
      </c>
      <c r="BQ7889" s="143" t="s">
        <v>17560</v>
      </c>
    </row>
    <row r="7890" spans="15:69" x14ac:dyDescent="0.25">
      <c r="O7890" s="225" t="str">
        <f t="shared" si="1334"/>
        <v/>
      </c>
      <c r="BF7890" s="141">
        <v>51008</v>
      </c>
      <c r="BG7890" s="142" t="s">
        <v>10576</v>
      </c>
      <c r="BH7890" s="141" t="s">
        <v>478</v>
      </c>
      <c r="BI7890" s="141" t="s">
        <v>177</v>
      </c>
      <c r="BJ7890" s="141" t="s">
        <v>10570</v>
      </c>
      <c r="BK7890" s="141" t="s">
        <v>10573</v>
      </c>
      <c r="BL7890" s="141" t="s">
        <v>10574</v>
      </c>
      <c r="BM7890" s="141">
        <v>46.387111034280998</v>
      </c>
      <c r="BN7890" s="141">
        <v>-73.067989300830803</v>
      </c>
      <c r="BO7890" s="141">
        <v>2004</v>
      </c>
      <c r="BP7890" s="143" t="s">
        <v>24560</v>
      </c>
      <c r="BQ7890" s="143" t="s">
        <v>17560</v>
      </c>
    </row>
    <row r="7891" spans="15:69" x14ac:dyDescent="0.25">
      <c r="O7891" s="225" t="str">
        <f t="shared" si="1334"/>
        <v/>
      </c>
      <c r="BF7891" s="141">
        <v>51008</v>
      </c>
      <c r="BG7891" s="142" t="s">
        <v>11304</v>
      </c>
      <c r="BH7891" s="141" t="s">
        <v>478</v>
      </c>
      <c r="BI7891" s="141" t="s">
        <v>176</v>
      </c>
      <c r="BJ7891" s="141" t="s">
        <v>11305</v>
      </c>
      <c r="BK7891" s="141"/>
      <c r="BL7891" s="141"/>
      <c r="BM7891" s="141">
        <v>46.375986293700002</v>
      </c>
      <c r="BN7891" s="141">
        <v>-73.069396339299999</v>
      </c>
      <c r="BO7891" s="141">
        <v>1997</v>
      </c>
      <c r="BP7891" s="143" t="s">
        <v>24560</v>
      </c>
      <c r="BQ7891" s="143" t="s">
        <v>17560</v>
      </c>
    </row>
    <row r="7892" spans="15:69" x14ac:dyDescent="0.25">
      <c r="O7892" s="225" t="str">
        <f t="shared" si="1334"/>
        <v/>
      </c>
      <c r="BF7892" s="141">
        <v>51008</v>
      </c>
      <c r="BG7892" s="142" t="s">
        <v>11306</v>
      </c>
      <c r="BH7892" s="141" t="s">
        <v>478</v>
      </c>
      <c r="BI7892" s="141" t="s">
        <v>176</v>
      </c>
      <c r="BJ7892" s="141" t="s">
        <v>11307</v>
      </c>
      <c r="BK7892" s="141"/>
      <c r="BL7892" s="141"/>
      <c r="BM7892" s="141">
        <v>46.372652236699999</v>
      </c>
      <c r="BN7892" s="141">
        <v>-73.073752791299995</v>
      </c>
      <c r="BO7892" s="141">
        <v>1997</v>
      </c>
      <c r="BP7892" s="143" t="s">
        <v>24560</v>
      </c>
      <c r="BQ7892" s="143" t="s">
        <v>17560</v>
      </c>
    </row>
    <row r="7893" spans="15:69" x14ac:dyDescent="0.25">
      <c r="O7893" s="225" t="str">
        <f t="shared" si="1334"/>
        <v/>
      </c>
      <c r="BF7893" s="141">
        <v>51015</v>
      </c>
      <c r="BG7893" s="142" t="s">
        <v>11512</v>
      </c>
      <c r="BH7893" s="141" t="s">
        <v>478</v>
      </c>
      <c r="BI7893" s="141" t="s">
        <v>177</v>
      </c>
      <c r="BJ7893" s="141" t="s">
        <v>10570</v>
      </c>
      <c r="BK7893" s="141" t="s">
        <v>5039</v>
      </c>
      <c r="BL7893" s="141" t="s">
        <v>10566</v>
      </c>
      <c r="BM7893" s="141">
        <v>46.323892981119997</v>
      </c>
      <c r="BN7893" s="141">
        <v>-73.109681199765504</v>
      </c>
      <c r="BO7893" s="141">
        <v>2004</v>
      </c>
      <c r="BP7893" s="143" t="s">
        <v>24560</v>
      </c>
      <c r="BQ7893" s="143" t="s">
        <v>17560</v>
      </c>
    </row>
    <row r="7894" spans="15:69" x14ac:dyDescent="0.25">
      <c r="O7894" s="225" t="str">
        <f t="shared" si="1334"/>
        <v/>
      </c>
      <c r="BF7894" s="141">
        <v>51015</v>
      </c>
      <c r="BG7894" s="142" t="s">
        <v>11513</v>
      </c>
      <c r="BH7894" s="141" t="s">
        <v>478</v>
      </c>
      <c r="BI7894" s="141" t="s">
        <v>176</v>
      </c>
      <c r="BJ7894" s="141" t="s">
        <v>10572</v>
      </c>
      <c r="BK7894" s="141" t="s">
        <v>10573</v>
      </c>
      <c r="BL7894" s="141" t="s">
        <v>10574</v>
      </c>
      <c r="BM7894" s="141">
        <v>46.387111034280998</v>
      </c>
      <c r="BN7894" s="141">
        <v>-73.067989300830803</v>
      </c>
      <c r="BO7894" s="141">
        <v>2004</v>
      </c>
      <c r="BP7894" s="143" t="s">
        <v>24560</v>
      </c>
      <c r="BQ7894" s="143" t="s">
        <v>17560</v>
      </c>
    </row>
    <row r="7895" spans="15:69" x14ac:dyDescent="0.25">
      <c r="O7895" s="225" t="str">
        <f t="shared" si="1334"/>
        <v/>
      </c>
      <c r="BF7895" s="141">
        <v>51015</v>
      </c>
      <c r="BG7895" s="142" t="s">
        <v>11514</v>
      </c>
      <c r="BH7895" s="141" t="s">
        <v>478</v>
      </c>
      <c r="BI7895" s="141" t="s">
        <v>1268</v>
      </c>
      <c r="BJ7895" s="141" t="s">
        <v>10568</v>
      </c>
      <c r="BK7895" s="141" t="s">
        <v>10573</v>
      </c>
      <c r="BL7895" s="141" t="s">
        <v>10574</v>
      </c>
      <c r="BM7895" s="141">
        <v>46.387111034280998</v>
      </c>
      <c r="BN7895" s="141">
        <v>-73.067989300830803</v>
      </c>
      <c r="BO7895" s="141">
        <v>2004</v>
      </c>
      <c r="BP7895" s="143" t="s">
        <v>24560</v>
      </c>
      <c r="BQ7895" s="143" t="s">
        <v>17560</v>
      </c>
    </row>
    <row r="7896" spans="15:69" x14ac:dyDescent="0.25">
      <c r="O7896" s="225" t="str">
        <f t="shared" si="1334"/>
        <v/>
      </c>
      <c r="BF7896" s="141">
        <v>51015</v>
      </c>
      <c r="BG7896" s="142" t="s">
        <v>11515</v>
      </c>
      <c r="BH7896" s="141" t="s">
        <v>478</v>
      </c>
      <c r="BI7896" s="141" t="s">
        <v>177</v>
      </c>
      <c r="BJ7896" s="141" t="s">
        <v>10570</v>
      </c>
      <c r="BK7896" s="141" t="s">
        <v>10573</v>
      </c>
      <c r="BL7896" s="141" t="s">
        <v>10574</v>
      </c>
      <c r="BM7896" s="141">
        <v>46.387111034280998</v>
      </c>
      <c r="BN7896" s="141">
        <v>-73.067989300830803</v>
      </c>
      <c r="BO7896" s="141">
        <v>2004</v>
      </c>
      <c r="BP7896" s="143" t="s">
        <v>24560</v>
      </c>
      <c r="BQ7896" s="143" t="s">
        <v>17560</v>
      </c>
    </row>
    <row r="7897" spans="15:69" x14ac:dyDescent="0.25">
      <c r="O7897" s="225" t="str">
        <f t="shared" si="1334"/>
        <v/>
      </c>
      <c r="BF7897" s="141">
        <v>51015</v>
      </c>
      <c r="BG7897" s="142" t="s">
        <v>11516</v>
      </c>
      <c r="BH7897" s="141" t="s">
        <v>478</v>
      </c>
      <c r="BI7897" s="141" t="s">
        <v>176</v>
      </c>
      <c r="BJ7897" s="141" t="s">
        <v>11305</v>
      </c>
      <c r="BK7897" s="141"/>
      <c r="BL7897" s="141"/>
      <c r="BM7897" s="141">
        <v>46.375986293700002</v>
      </c>
      <c r="BN7897" s="141">
        <v>-73.069396339299999</v>
      </c>
      <c r="BO7897" s="141">
        <v>1997</v>
      </c>
      <c r="BP7897" s="143" t="s">
        <v>24560</v>
      </c>
      <c r="BQ7897" s="143" t="s">
        <v>17560</v>
      </c>
    </row>
    <row r="7898" spans="15:69" x14ac:dyDescent="0.25">
      <c r="O7898" s="225" t="str">
        <f t="shared" si="1334"/>
        <v/>
      </c>
      <c r="BF7898" s="141">
        <v>51015</v>
      </c>
      <c r="BG7898" s="142" t="s">
        <v>11517</v>
      </c>
      <c r="BH7898" s="141" t="s">
        <v>478</v>
      </c>
      <c r="BI7898" s="141" t="s">
        <v>176</v>
      </c>
      <c r="BJ7898" s="141" t="s">
        <v>11307</v>
      </c>
      <c r="BK7898" s="141"/>
      <c r="BL7898" s="141"/>
      <c r="BM7898" s="141">
        <v>46.372652236699999</v>
      </c>
      <c r="BN7898" s="141">
        <v>-73.073752791299995</v>
      </c>
      <c r="BO7898" s="141">
        <v>1997</v>
      </c>
      <c r="BP7898" s="143" t="s">
        <v>24560</v>
      </c>
      <c r="BQ7898" s="143" t="s">
        <v>17560</v>
      </c>
    </row>
    <row r="7899" spans="15:69" x14ac:dyDescent="0.25">
      <c r="O7899" s="225" t="str">
        <f t="shared" si="1334"/>
        <v/>
      </c>
      <c r="BF7899" s="141">
        <v>51015</v>
      </c>
      <c r="BG7899" s="142" t="s">
        <v>11518</v>
      </c>
      <c r="BH7899" s="141" t="s">
        <v>478</v>
      </c>
      <c r="BI7899" s="141" t="s">
        <v>176</v>
      </c>
      <c r="BJ7899" s="141" t="s">
        <v>11309</v>
      </c>
      <c r="BK7899" s="141"/>
      <c r="BL7899" s="141"/>
      <c r="BM7899" s="141">
        <v>46.394303939700002</v>
      </c>
      <c r="BN7899" s="141">
        <v>-73.091370938400004</v>
      </c>
      <c r="BO7899" s="141">
        <v>1997</v>
      </c>
      <c r="BP7899" s="143" t="s">
        <v>24560</v>
      </c>
      <c r="BQ7899" s="143" t="s">
        <v>17560</v>
      </c>
    </row>
    <row r="7900" spans="15:69" x14ac:dyDescent="0.25">
      <c r="O7900" s="225" t="str">
        <f t="shared" si="1334"/>
        <v/>
      </c>
      <c r="BF7900" s="141">
        <v>51015</v>
      </c>
      <c r="BG7900" s="142" t="s">
        <v>11519</v>
      </c>
      <c r="BH7900" s="141" t="s">
        <v>478</v>
      </c>
      <c r="BI7900" s="141" t="s">
        <v>176</v>
      </c>
      <c r="BJ7900" s="141" t="s">
        <v>11366</v>
      </c>
      <c r="BK7900" s="141"/>
      <c r="BL7900" s="141"/>
      <c r="BM7900" s="141">
        <v>46.328354133300003</v>
      </c>
      <c r="BN7900" s="141">
        <v>-73.109045026999993</v>
      </c>
      <c r="BO7900" s="141">
        <v>1997</v>
      </c>
      <c r="BP7900" s="143" t="s">
        <v>24560</v>
      </c>
      <c r="BQ7900" s="143" t="s">
        <v>17560</v>
      </c>
    </row>
    <row r="7901" spans="15:69" x14ac:dyDescent="0.25">
      <c r="O7901" s="225" t="str">
        <f t="shared" si="1334"/>
        <v/>
      </c>
      <c r="BF7901" s="141">
        <v>51015</v>
      </c>
      <c r="BG7901" s="142" t="s">
        <v>11520</v>
      </c>
      <c r="BH7901" s="141" t="s">
        <v>478</v>
      </c>
      <c r="BI7901" s="141" t="s">
        <v>176</v>
      </c>
      <c r="BJ7901" s="141" t="s">
        <v>11368</v>
      </c>
      <c r="BK7901" s="141"/>
      <c r="BL7901" s="141"/>
      <c r="BM7901" s="141">
        <v>46.331627498700001</v>
      </c>
      <c r="BN7901" s="141">
        <v>-73.108580095899995</v>
      </c>
      <c r="BO7901" s="141">
        <v>1997</v>
      </c>
      <c r="BP7901" s="143" t="s">
        <v>24560</v>
      </c>
      <c r="BQ7901" s="143" t="s">
        <v>17560</v>
      </c>
    </row>
    <row r="7902" spans="15:69" x14ac:dyDescent="0.25">
      <c r="O7902" s="225" t="str">
        <f t="shared" si="1334"/>
        <v/>
      </c>
      <c r="BF7902" s="141">
        <v>51015</v>
      </c>
      <c r="BG7902" s="142" t="s">
        <v>11521</v>
      </c>
      <c r="BH7902" s="141" t="s">
        <v>478</v>
      </c>
      <c r="BI7902" s="141" t="s">
        <v>176</v>
      </c>
      <c r="BJ7902" s="141" t="s">
        <v>11370</v>
      </c>
      <c r="BK7902" s="141"/>
      <c r="BL7902" s="141"/>
      <c r="BM7902" s="141">
        <v>46.321484301799998</v>
      </c>
      <c r="BN7902" s="141">
        <v>-73.082186849600006</v>
      </c>
      <c r="BO7902" s="141">
        <v>1997</v>
      </c>
      <c r="BP7902" s="143" t="s">
        <v>24560</v>
      </c>
      <c r="BQ7902" s="143" t="s">
        <v>17560</v>
      </c>
    </row>
    <row r="7903" spans="15:69" x14ac:dyDescent="0.25">
      <c r="O7903" s="225" t="str">
        <f t="shared" si="1334"/>
        <v/>
      </c>
      <c r="BF7903" s="141">
        <v>51015</v>
      </c>
      <c r="BG7903" s="142" t="s">
        <v>11522</v>
      </c>
      <c r="BH7903" s="141" t="s">
        <v>478</v>
      </c>
      <c r="BI7903" s="141" t="s">
        <v>176</v>
      </c>
      <c r="BJ7903" s="141" t="s">
        <v>11372</v>
      </c>
      <c r="BK7903" s="141"/>
      <c r="BL7903" s="141"/>
      <c r="BM7903" s="141">
        <v>46.324751845500003</v>
      </c>
      <c r="BN7903" s="141">
        <v>-73.080162001800005</v>
      </c>
      <c r="BO7903" s="141">
        <v>1997</v>
      </c>
      <c r="BP7903" s="143" t="s">
        <v>24560</v>
      </c>
      <c r="BQ7903" s="143" t="s">
        <v>17560</v>
      </c>
    </row>
    <row r="7904" spans="15:69" x14ac:dyDescent="0.25">
      <c r="O7904" s="225" t="str">
        <f t="shared" si="1334"/>
        <v/>
      </c>
      <c r="BF7904" s="141">
        <v>51015</v>
      </c>
      <c r="BG7904" s="142" t="s">
        <v>11523</v>
      </c>
      <c r="BH7904" s="141" t="s">
        <v>478</v>
      </c>
      <c r="BI7904" s="141" t="s">
        <v>176</v>
      </c>
      <c r="BJ7904" s="141" t="s">
        <v>11374</v>
      </c>
      <c r="BK7904" s="141"/>
      <c r="BL7904" s="141"/>
      <c r="BM7904" s="141">
        <v>46.324898389399998</v>
      </c>
      <c r="BN7904" s="141">
        <v>-73.083329676399998</v>
      </c>
      <c r="BO7904" s="141">
        <v>1997</v>
      </c>
      <c r="BP7904" s="143" t="s">
        <v>24560</v>
      </c>
      <c r="BQ7904" s="143" t="s">
        <v>17560</v>
      </c>
    </row>
    <row r="7905" spans="15:69" x14ac:dyDescent="0.25">
      <c r="O7905" s="225" t="str">
        <f t="shared" si="1334"/>
        <v/>
      </c>
      <c r="BF7905" s="141">
        <v>51015</v>
      </c>
      <c r="BG7905" s="142" t="s">
        <v>11524</v>
      </c>
      <c r="BH7905" s="141" t="s">
        <v>478</v>
      </c>
      <c r="BI7905" s="141" t="s">
        <v>176</v>
      </c>
      <c r="BJ7905" s="141" t="s">
        <v>11376</v>
      </c>
      <c r="BK7905" s="141"/>
      <c r="BL7905" s="141"/>
      <c r="BM7905" s="141">
        <v>46.333661569900002</v>
      </c>
      <c r="BN7905" s="141">
        <v>-73.080860173399998</v>
      </c>
      <c r="BO7905" s="141">
        <v>1997</v>
      </c>
      <c r="BP7905" s="143" t="s">
        <v>24560</v>
      </c>
      <c r="BQ7905" s="143" t="s">
        <v>17560</v>
      </c>
    </row>
    <row r="7906" spans="15:69" x14ac:dyDescent="0.25">
      <c r="O7906" s="225" t="str">
        <f t="shared" si="1334"/>
        <v/>
      </c>
      <c r="BF7906" s="141">
        <v>51015</v>
      </c>
      <c r="BG7906" s="142" t="s">
        <v>11525</v>
      </c>
      <c r="BH7906" s="141" t="s">
        <v>478</v>
      </c>
      <c r="BI7906" s="141" t="s">
        <v>1268</v>
      </c>
      <c r="BJ7906" s="141" t="s">
        <v>11378</v>
      </c>
      <c r="BK7906" s="141"/>
      <c r="BL7906" s="141"/>
      <c r="BM7906" s="141">
        <v>46.329689999999999</v>
      </c>
      <c r="BN7906" s="141">
        <v>-73.118290000000002</v>
      </c>
      <c r="BO7906" s="141">
        <v>1997</v>
      </c>
      <c r="BP7906" s="143" t="s">
        <v>24560</v>
      </c>
      <c r="BQ7906" s="143" t="s">
        <v>17560</v>
      </c>
    </row>
    <row r="7907" spans="15:69" x14ac:dyDescent="0.25">
      <c r="O7907" s="225" t="str">
        <f t="shared" si="1334"/>
        <v/>
      </c>
      <c r="BF7907" s="141">
        <v>51015</v>
      </c>
      <c r="BG7907" s="142" t="s">
        <v>11526</v>
      </c>
      <c r="BH7907" s="141" t="s">
        <v>478</v>
      </c>
      <c r="BI7907" s="141" t="s">
        <v>1268</v>
      </c>
      <c r="BJ7907" s="141" t="s">
        <v>11380</v>
      </c>
      <c r="BK7907" s="141"/>
      <c r="BL7907" s="141"/>
      <c r="BM7907" s="141">
        <v>46.29269</v>
      </c>
      <c r="BN7907" s="141">
        <v>-73.063519999999997</v>
      </c>
      <c r="BO7907" s="141">
        <v>1997</v>
      </c>
      <c r="BP7907" s="143" t="s">
        <v>24560</v>
      </c>
      <c r="BQ7907" s="143" t="s">
        <v>17560</v>
      </c>
    </row>
    <row r="7908" spans="15:69" x14ac:dyDescent="0.25">
      <c r="O7908" s="225" t="str">
        <f t="shared" si="1334"/>
        <v/>
      </c>
      <c r="BF7908" s="141">
        <v>51015</v>
      </c>
      <c r="BG7908" s="142" t="s">
        <v>11527</v>
      </c>
      <c r="BH7908" s="141" t="s">
        <v>478</v>
      </c>
      <c r="BI7908" s="141" t="s">
        <v>1268</v>
      </c>
      <c r="BJ7908" s="141" t="s">
        <v>11382</v>
      </c>
      <c r="BK7908" s="141"/>
      <c r="BL7908" s="141"/>
      <c r="BM7908" s="141">
        <v>46.283439999999999</v>
      </c>
      <c r="BN7908" s="141">
        <v>-73.026960000000003</v>
      </c>
      <c r="BO7908" s="141">
        <v>1997</v>
      </c>
      <c r="BP7908" s="143" t="s">
        <v>24560</v>
      </c>
      <c r="BQ7908" s="143" t="s">
        <v>17560</v>
      </c>
    </row>
    <row r="7909" spans="15:69" x14ac:dyDescent="0.25">
      <c r="O7909" s="225" t="str">
        <f t="shared" si="1334"/>
        <v/>
      </c>
      <c r="BF7909" s="141">
        <v>51015</v>
      </c>
      <c r="BG7909" s="142" t="s">
        <v>11528</v>
      </c>
      <c r="BH7909" s="141" t="s">
        <v>478</v>
      </c>
      <c r="BI7909" s="141" t="s">
        <v>1268</v>
      </c>
      <c r="BJ7909" s="141" t="s">
        <v>11384</v>
      </c>
      <c r="BK7909" s="141"/>
      <c r="BL7909" s="141"/>
      <c r="BM7909" s="141">
        <v>46.273470000000003</v>
      </c>
      <c r="BN7909" s="141">
        <v>-73.009270000000001</v>
      </c>
      <c r="BO7909" s="141">
        <v>1997</v>
      </c>
      <c r="BP7909" s="143" t="s">
        <v>24560</v>
      </c>
      <c r="BQ7909" s="143" t="s">
        <v>17560</v>
      </c>
    </row>
    <row r="7910" spans="15:69" x14ac:dyDescent="0.25">
      <c r="O7910" s="225" t="str">
        <f t="shared" si="1334"/>
        <v/>
      </c>
      <c r="BF7910" s="141">
        <v>51015</v>
      </c>
      <c r="BG7910" s="142" t="s">
        <v>11529</v>
      </c>
      <c r="BH7910" s="141" t="s">
        <v>478</v>
      </c>
      <c r="BI7910" s="141" t="s">
        <v>1268</v>
      </c>
      <c r="BJ7910" s="141" t="s">
        <v>11386</v>
      </c>
      <c r="BK7910" s="141"/>
      <c r="BL7910" s="141"/>
      <c r="BM7910" s="141">
        <v>46.261110000000002</v>
      </c>
      <c r="BN7910" s="141">
        <v>-72.963930000000005</v>
      </c>
      <c r="BO7910" s="141">
        <v>1997</v>
      </c>
      <c r="BP7910" s="143" t="s">
        <v>24560</v>
      </c>
      <c r="BQ7910" s="143" t="s">
        <v>17560</v>
      </c>
    </row>
    <row r="7911" spans="15:69" x14ac:dyDescent="0.25">
      <c r="O7911" s="225" t="str">
        <f t="shared" si="1334"/>
        <v/>
      </c>
      <c r="BF7911" s="141">
        <v>51015</v>
      </c>
      <c r="BG7911" s="142" t="s">
        <v>11530</v>
      </c>
      <c r="BH7911" s="141" t="s">
        <v>478</v>
      </c>
      <c r="BI7911" s="141" t="s">
        <v>1268</v>
      </c>
      <c r="BJ7911" s="141" t="s">
        <v>11388</v>
      </c>
      <c r="BK7911" s="141"/>
      <c r="BL7911" s="141"/>
      <c r="BM7911" s="141">
        <v>46.372819999999997</v>
      </c>
      <c r="BN7911" s="141">
        <v>-73.058149999999998</v>
      </c>
      <c r="BO7911" s="141">
        <v>1997</v>
      </c>
      <c r="BP7911" s="143" t="s">
        <v>24560</v>
      </c>
      <c r="BQ7911" s="143" t="s">
        <v>17560</v>
      </c>
    </row>
    <row r="7912" spans="15:69" x14ac:dyDescent="0.25">
      <c r="O7912" s="225" t="str">
        <f t="shared" si="1334"/>
        <v/>
      </c>
      <c r="BF7912" s="141">
        <v>51015</v>
      </c>
      <c r="BG7912" s="142" t="s">
        <v>11531</v>
      </c>
      <c r="BH7912" s="141" t="s">
        <v>478</v>
      </c>
      <c r="BI7912" s="141" t="s">
        <v>1268</v>
      </c>
      <c r="BJ7912" s="141" t="s">
        <v>11390</v>
      </c>
      <c r="BK7912" s="141"/>
      <c r="BL7912" s="141"/>
      <c r="BM7912" s="141">
        <v>46.368090000000002</v>
      </c>
      <c r="BN7912" s="141">
        <v>-73.054370000000006</v>
      </c>
      <c r="BO7912" s="141">
        <v>1997</v>
      </c>
      <c r="BP7912" s="143" t="s">
        <v>24560</v>
      </c>
      <c r="BQ7912" s="143" t="s">
        <v>17560</v>
      </c>
    </row>
    <row r="7913" spans="15:69" x14ac:dyDescent="0.25">
      <c r="O7913" s="225" t="str">
        <f t="shared" si="1334"/>
        <v/>
      </c>
      <c r="BF7913" s="141">
        <v>51015</v>
      </c>
      <c r="BG7913" s="142" t="s">
        <v>11532</v>
      </c>
      <c r="BH7913" s="141" t="s">
        <v>478</v>
      </c>
      <c r="BI7913" s="141" t="s">
        <v>1268</v>
      </c>
      <c r="BJ7913" s="141" t="s">
        <v>11392</v>
      </c>
      <c r="BK7913" s="141"/>
      <c r="BL7913" s="141"/>
      <c r="BM7913" s="141">
        <v>46.363590000000002</v>
      </c>
      <c r="BN7913" s="141">
        <v>-73.050600000000003</v>
      </c>
      <c r="BO7913" s="141">
        <v>1997</v>
      </c>
      <c r="BP7913" s="143" t="s">
        <v>24560</v>
      </c>
      <c r="BQ7913" s="143" t="s">
        <v>17560</v>
      </c>
    </row>
    <row r="7914" spans="15:69" x14ac:dyDescent="0.25">
      <c r="O7914" s="225" t="str">
        <f t="shared" si="1334"/>
        <v/>
      </c>
      <c r="BF7914" s="141">
        <v>51015</v>
      </c>
      <c r="BG7914" s="142" t="s">
        <v>10577</v>
      </c>
      <c r="BH7914" s="141" t="s">
        <v>478</v>
      </c>
      <c r="BI7914" s="141" t="s">
        <v>1268</v>
      </c>
      <c r="BJ7914" s="141" t="s">
        <v>10578</v>
      </c>
      <c r="BK7914" s="141"/>
      <c r="BL7914" s="141"/>
      <c r="BM7914" s="141">
        <v>46.347949999999997</v>
      </c>
      <c r="BN7914" s="141">
        <v>-73.028279999999995</v>
      </c>
      <c r="BO7914" s="141">
        <v>1997</v>
      </c>
      <c r="BP7914" s="143" t="s">
        <v>24560</v>
      </c>
      <c r="BQ7914" s="143" t="s">
        <v>17560</v>
      </c>
    </row>
    <row r="7915" spans="15:69" x14ac:dyDescent="0.25">
      <c r="O7915" s="225" t="str">
        <f t="shared" si="1334"/>
        <v/>
      </c>
      <c r="BF7915" s="141">
        <v>51015</v>
      </c>
      <c r="BG7915" s="142" t="s">
        <v>10579</v>
      </c>
      <c r="BH7915" s="141" t="s">
        <v>478</v>
      </c>
      <c r="BI7915" s="141" t="s">
        <v>1268</v>
      </c>
      <c r="BJ7915" s="141" t="s">
        <v>10580</v>
      </c>
      <c r="BK7915" s="141"/>
      <c r="BL7915" s="141"/>
      <c r="BM7915" s="141">
        <v>46.315939999999998</v>
      </c>
      <c r="BN7915" s="141">
        <v>-72.996009999999998</v>
      </c>
      <c r="BO7915" s="141">
        <v>1997</v>
      </c>
      <c r="BP7915" s="143" t="s">
        <v>24560</v>
      </c>
      <c r="BQ7915" s="143" t="s">
        <v>17560</v>
      </c>
    </row>
    <row r="7916" spans="15:69" x14ac:dyDescent="0.25">
      <c r="O7916" s="225" t="str">
        <f t="shared" si="1334"/>
        <v/>
      </c>
      <c r="BF7916" s="141">
        <v>51015</v>
      </c>
      <c r="BG7916" s="142" t="s">
        <v>11403</v>
      </c>
      <c r="BH7916" s="141" t="s">
        <v>478</v>
      </c>
      <c r="BI7916" s="141" t="s">
        <v>1268</v>
      </c>
      <c r="BJ7916" s="141" t="s">
        <v>11396</v>
      </c>
      <c r="BK7916" s="141"/>
      <c r="BL7916" s="141"/>
      <c r="BM7916" s="141">
        <v>46.305030000000002</v>
      </c>
      <c r="BN7916" s="141">
        <v>-72.981589999999997</v>
      </c>
      <c r="BO7916" s="141">
        <v>1997</v>
      </c>
      <c r="BP7916" s="143" t="s">
        <v>24560</v>
      </c>
      <c r="BQ7916" s="143" t="s">
        <v>17560</v>
      </c>
    </row>
    <row r="7917" spans="15:69" x14ac:dyDescent="0.25">
      <c r="O7917" s="225" t="str">
        <f t="shared" si="1334"/>
        <v/>
      </c>
      <c r="BF7917" s="141">
        <v>51015</v>
      </c>
      <c r="BG7917" s="142" t="s">
        <v>11404</v>
      </c>
      <c r="BH7917" s="141" t="s">
        <v>478</v>
      </c>
      <c r="BI7917" s="141" t="s">
        <v>1268</v>
      </c>
      <c r="BJ7917" s="141" t="s">
        <v>11398</v>
      </c>
      <c r="BK7917" s="141"/>
      <c r="BL7917" s="141"/>
      <c r="BM7917" s="141">
        <v>46.310020000000002</v>
      </c>
      <c r="BN7917" s="141">
        <v>-72.948629999999994</v>
      </c>
      <c r="BO7917" s="141">
        <v>1997</v>
      </c>
      <c r="BP7917" s="143" t="s">
        <v>24560</v>
      </c>
      <c r="BQ7917" s="143" t="s">
        <v>17560</v>
      </c>
    </row>
    <row r="7918" spans="15:69" x14ac:dyDescent="0.25">
      <c r="O7918" s="225" t="str">
        <f t="shared" si="1334"/>
        <v/>
      </c>
      <c r="BF7918" s="141">
        <v>51015</v>
      </c>
      <c r="BG7918" s="142" t="s">
        <v>11405</v>
      </c>
      <c r="BH7918" s="141" t="s">
        <v>478</v>
      </c>
      <c r="BI7918" s="141" t="s">
        <v>1268</v>
      </c>
      <c r="BJ7918" s="141" t="s">
        <v>11400</v>
      </c>
      <c r="BK7918" s="141"/>
      <c r="BL7918" s="141"/>
      <c r="BM7918" s="141">
        <v>46.311199999999999</v>
      </c>
      <c r="BN7918" s="141">
        <v>-72.940389999999994</v>
      </c>
      <c r="BO7918" s="141">
        <v>1997</v>
      </c>
      <c r="BP7918" s="143" t="s">
        <v>24560</v>
      </c>
      <c r="BQ7918" s="143" t="s">
        <v>17560</v>
      </c>
    </row>
    <row r="7919" spans="15:69" x14ac:dyDescent="0.25">
      <c r="O7919" s="225" t="str">
        <f t="shared" si="1334"/>
        <v/>
      </c>
      <c r="BF7919" s="141">
        <v>51015</v>
      </c>
      <c r="BG7919" s="142" t="s">
        <v>11406</v>
      </c>
      <c r="BH7919" s="141" t="s">
        <v>478</v>
      </c>
      <c r="BI7919" s="141" t="s">
        <v>1268</v>
      </c>
      <c r="BJ7919" s="141" t="s">
        <v>11402</v>
      </c>
      <c r="BK7919" s="141"/>
      <c r="BL7919" s="141"/>
      <c r="BM7919" s="141">
        <v>46.318339999999999</v>
      </c>
      <c r="BN7919" s="141">
        <v>-72.865570000000005</v>
      </c>
      <c r="BO7919" s="141">
        <v>1997</v>
      </c>
      <c r="BP7919" s="143" t="s">
        <v>24560</v>
      </c>
      <c r="BQ7919" s="143" t="s">
        <v>17560</v>
      </c>
    </row>
    <row r="7920" spans="15:69" x14ac:dyDescent="0.25">
      <c r="O7920" s="225" t="str">
        <f t="shared" si="1334"/>
        <v/>
      </c>
      <c r="BF7920" s="141">
        <v>51015</v>
      </c>
      <c r="BG7920" s="142" t="s">
        <v>11407</v>
      </c>
      <c r="BH7920" s="141" t="s">
        <v>180</v>
      </c>
      <c r="BI7920" s="141" t="s">
        <v>191</v>
      </c>
      <c r="BJ7920" s="141" t="s">
        <v>11408</v>
      </c>
      <c r="BK7920" s="141" t="s">
        <v>3207</v>
      </c>
      <c r="BL7920" s="141" t="s">
        <v>11409</v>
      </c>
      <c r="BM7920" s="141">
        <v>46.226280000000003</v>
      </c>
      <c r="BN7920" s="141">
        <v>-72.925995</v>
      </c>
      <c r="BO7920" s="141">
        <v>1995</v>
      </c>
      <c r="BP7920" s="143"/>
      <c r="BQ7920" s="143" t="s">
        <v>17560</v>
      </c>
    </row>
    <row r="7921" spans="15:69" x14ac:dyDescent="0.25">
      <c r="O7921" s="225" t="str">
        <f t="shared" si="1334"/>
        <v/>
      </c>
      <c r="BF7921" s="141">
        <v>51015</v>
      </c>
      <c r="BG7921" s="142" t="s">
        <v>11410</v>
      </c>
      <c r="BH7921" s="141" t="s">
        <v>180</v>
      </c>
      <c r="BI7921" s="141" t="s">
        <v>191</v>
      </c>
      <c r="BJ7921" s="141" t="s">
        <v>11411</v>
      </c>
      <c r="BK7921" s="141" t="s">
        <v>11412</v>
      </c>
      <c r="BL7921" s="141" t="s">
        <v>11409</v>
      </c>
      <c r="BM7921" s="141">
        <v>46.226073999999997</v>
      </c>
      <c r="BN7921" s="141">
        <v>-72.926249999999996</v>
      </c>
      <c r="BO7921" s="141">
        <v>1995</v>
      </c>
      <c r="BP7921" s="143"/>
      <c r="BQ7921" s="143" t="s">
        <v>17560</v>
      </c>
    </row>
    <row r="7922" spans="15:69" x14ac:dyDescent="0.25">
      <c r="O7922" s="225" t="str">
        <f t="shared" si="1334"/>
        <v/>
      </c>
      <c r="BF7922" s="141">
        <v>51015</v>
      </c>
      <c r="BG7922" s="142" t="s">
        <v>11413</v>
      </c>
      <c r="BH7922" s="141" t="s">
        <v>180</v>
      </c>
      <c r="BI7922" s="141" t="s">
        <v>191</v>
      </c>
      <c r="BJ7922" s="141" t="s">
        <v>11414</v>
      </c>
      <c r="BK7922" s="141" t="s">
        <v>11415</v>
      </c>
      <c r="BL7922" s="141" t="s">
        <v>11409</v>
      </c>
      <c r="BM7922" s="141">
        <v>46.225619999999999</v>
      </c>
      <c r="BN7922" s="141">
        <v>-72.927130000000005</v>
      </c>
      <c r="BO7922" s="141">
        <v>1995</v>
      </c>
      <c r="BP7922" s="143"/>
      <c r="BQ7922" s="143" t="s">
        <v>17560</v>
      </c>
    </row>
    <row r="7923" spans="15:69" x14ac:dyDescent="0.25">
      <c r="O7923" s="225" t="str">
        <f t="shared" si="1334"/>
        <v/>
      </c>
      <c r="BF7923" s="141">
        <v>51015</v>
      </c>
      <c r="BG7923" s="142" t="s">
        <v>11416</v>
      </c>
      <c r="BH7923" s="141" t="s">
        <v>180</v>
      </c>
      <c r="BI7923" s="141" t="s">
        <v>191</v>
      </c>
      <c r="BJ7923" s="141" t="s">
        <v>11417</v>
      </c>
      <c r="BK7923" s="141" t="s">
        <v>2582</v>
      </c>
      <c r="BL7923" s="141" t="s">
        <v>11409</v>
      </c>
      <c r="BM7923" s="141">
        <v>46.225119999999997</v>
      </c>
      <c r="BN7923" s="141">
        <v>-72.927909999999997</v>
      </c>
      <c r="BO7923" s="141">
        <v>1995</v>
      </c>
      <c r="BP7923" s="143"/>
      <c r="BQ7923" s="143" t="s">
        <v>17560</v>
      </c>
    </row>
    <row r="7924" spans="15:69" x14ac:dyDescent="0.25">
      <c r="O7924" s="225" t="str">
        <f t="shared" si="1334"/>
        <v/>
      </c>
      <c r="BF7924" s="141">
        <v>51015</v>
      </c>
      <c r="BG7924" s="142" t="s">
        <v>11418</v>
      </c>
      <c r="BH7924" s="141" t="s">
        <v>180</v>
      </c>
      <c r="BI7924" s="141" t="s">
        <v>191</v>
      </c>
      <c r="BJ7924" s="141" t="s">
        <v>11419</v>
      </c>
      <c r="BK7924" s="141" t="s">
        <v>3325</v>
      </c>
      <c r="BL7924" s="141" t="s">
        <v>11409</v>
      </c>
      <c r="BM7924" s="141">
        <v>46.224490000000003</v>
      </c>
      <c r="BN7924" s="141">
        <v>-72.927909999999997</v>
      </c>
      <c r="BO7924" s="141">
        <v>1995</v>
      </c>
      <c r="BP7924" s="143"/>
      <c r="BQ7924" s="143" t="s">
        <v>17560</v>
      </c>
    </row>
    <row r="7925" spans="15:69" x14ac:dyDescent="0.25">
      <c r="O7925" s="225" t="str">
        <f t="shared" si="1334"/>
        <v/>
      </c>
      <c r="BF7925" s="141">
        <v>51015</v>
      </c>
      <c r="BG7925" s="142" t="s">
        <v>11420</v>
      </c>
      <c r="BH7925" s="141" t="s">
        <v>180</v>
      </c>
      <c r="BI7925" s="141" t="s">
        <v>191</v>
      </c>
      <c r="BJ7925" s="141" t="s">
        <v>11421</v>
      </c>
      <c r="BK7925" s="141" t="s">
        <v>3960</v>
      </c>
      <c r="BL7925" s="141" t="s">
        <v>11409</v>
      </c>
      <c r="BM7925" s="141">
        <v>46.224240000000002</v>
      </c>
      <c r="BN7925" s="141">
        <v>-72.92783</v>
      </c>
      <c r="BO7925" s="141">
        <v>1995</v>
      </c>
      <c r="BP7925" s="143"/>
      <c r="BQ7925" s="143" t="s">
        <v>17560</v>
      </c>
    </row>
    <row r="7926" spans="15:69" x14ac:dyDescent="0.25">
      <c r="O7926" s="225" t="str">
        <f t="shared" si="1334"/>
        <v/>
      </c>
      <c r="BF7926" s="141">
        <v>51015</v>
      </c>
      <c r="BG7926" s="142" t="s">
        <v>11422</v>
      </c>
      <c r="BH7926" s="141" t="s">
        <v>180</v>
      </c>
      <c r="BI7926" s="141" t="s">
        <v>191</v>
      </c>
      <c r="BJ7926" s="141" t="s">
        <v>11423</v>
      </c>
      <c r="BK7926" s="141" t="s">
        <v>11424</v>
      </c>
      <c r="BL7926" s="141" t="s">
        <v>11409</v>
      </c>
      <c r="BM7926" s="141">
        <v>46.223686000000001</v>
      </c>
      <c r="BN7926" s="141">
        <v>-72.927440000000004</v>
      </c>
      <c r="BO7926" s="141">
        <v>1995</v>
      </c>
      <c r="BP7926" s="143"/>
      <c r="BQ7926" s="143" t="s">
        <v>17560</v>
      </c>
    </row>
    <row r="7927" spans="15:69" x14ac:dyDescent="0.25">
      <c r="O7927" s="225" t="str">
        <f t="shared" si="1334"/>
        <v/>
      </c>
      <c r="BF7927" s="141">
        <v>51015</v>
      </c>
      <c r="BG7927" s="142" t="s">
        <v>11425</v>
      </c>
      <c r="BH7927" s="141" t="s">
        <v>180</v>
      </c>
      <c r="BI7927" s="141" t="s">
        <v>191</v>
      </c>
      <c r="BJ7927" s="141" t="s">
        <v>11426</v>
      </c>
      <c r="BK7927" s="141" t="s">
        <v>11427</v>
      </c>
      <c r="BL7927" s="141" t="s">
        <v>11409</v>
      </c>
      <c r="BM7927" s="141">
        <v>46.222957999999998</v>
      </c>
      <c r="BN7927" s="141">
        <v>-72.927099999999996</v>
      </c>
      <c r="BO7927" s="141">
        <v>1995</v>
      </c>
      <c r="BP7927" s="143"/>
      <c r="BQ7927" s="143" t="s">
        <v>17560</v>
      </c>
    </row>
    <row r="7928" spans="15:69" x14ac:dyDescent="0.25">
      <c r="O7928" s="225" t="str">
        <f t="shared" si="1334"/>
        <v/>
      </c>
      <c r="BF7928" s="141">
        <v>51015</v>
      </c>
      <c r="BG7928" s="142" t="s">
        <v>11428</v>
      </c>
      <c r="BH7928" s="141" t="s">
        <v>180</v>
      </c>
      <c r="BI7928" s="141" t="s">
        <v>191</v>
      </c>
      <c r="BJ7928" s="141" t="s">
        <v>11429</v>
      </c>
      <c r="BK7928" s="141" t="s">
        <v>2048</v>
      </c>
      <c r="BL7928" s="141" t="s">
        <v>11409</v>
      </c>
      <c r="BM7928" s="141">
        <v>46.22269</v>
      </c>
      <c r="BN7928" s="141">
        <v>-72.926640000000006</v>
      </c>
      <c r="BO7928" s="141">
        <v>1995</v>
      </c>
      <c r="BP7928" s="143"/>
      <c r="BQ7928" s="143" t="s">
        <v>17560</v>
      </c>
    </row>
    <row r="7929" spans="15:69" x14ac:dyDescent="0.25">
      <c r="O7929" s="225" t="str">
        <f t="shared" si="1334"/>
        <v/>
      </c>
      <c r="BF7929" s="141">
        <v>51015</v>
      </c>
      <c r="BG7929" s="142" t="s">
        <v>11430</v>
      </c>
      <c r="BH7929" s="141" t="s">
        <v>180</v>
      </c>
      <c r="BI7929" s="141" t="s">
        <v>191</v>
      </c>
      <c r="BJ7929" s="141" t="s">
        <v>11431</v>
      </c>
      <c r="BK7929" s="141" t="s">
        <v>3008</v>
      </c>
      <c r="BL7929" s="141" t="s">
        <v>11409</v>
      </c>
      <c r="BM7929" s="141">
        <v>46.222313</v>
      </c>
      <c r="BN7929" s="141">
        <v>-72.926280000000006</v>
      </c>
      <c r="BO7929" s="141">
        <v>1995</v>
      </c>
      <c r="BP7929" s="143"/>
      <c r="BQ7929" s="143" t="s">
        <v>17560</v>
      </c>
    </row>
    <row r="7930" spans="15:69" x14ac:dyDescent="0.25">
      <c r="O7930" s="225" t="str">
        <f t="shared" si="1334"/>
        <v/>
      </c>
      <c r="BF7930" s="141">
        <v>51015</v>
      </c>
      <c r="BG7930" s="142" t="s">
        <v>11432</v>
      </c>
      <c r="BH7930" s="141" t="s">
        <v>180</v>
      </c>
      <c r="BI7930" s="141" t="s">
        <v>191</v>
      </c>
      <c r="BJ7930" s="141" t="s">
        <v>11433</v>
      </c>
      <c r="BK7930" s="141" t="s">
        <v>2128</v>
      </c>
      <c r="BL7930" s="141" t="s">
        <v>11409</v>
      </c>
      <c r="BM7930" s="141">
        <v>46.221969999999999</v>
      </c>
      <c r="BN7930" s="141">
        <v>-72.925330000000002</v>
      </c>
      <c r="BO7930" s="141">
        <v>1995</v>
      </c>
      <c r="BP7930" s="143"/>
      <c r="BQ7930" s="143" t="s">
        <v>17560</v>
      </c>
    </row>
    <row r="7931" spans="15:69" x14ac:dyDescent="0.25">
      <c r="O7931" s="225" t="str">
        <f t="shared" si="1334"/>
        <v/>
      </c>
      <c r="BF7931" s="141">
        <v>51015</v>
      </c>
      <c r="BG7931" s="142" t="s">
        <v>11434</v>
      </c>
      <c r="BH7931" s="141" t="s">
        <v>180</v>
      </c>
      <c r="BI7931" s="141" t="s">
        <v>191</v>
      </c>
      <c r="BJ7931" s="141" t="s">
        <v>11435</v>
      </c>
      <c r="BK7931" s="141" t="s">
        <v>5506</v>
      </c>
      <c r="BL7931" s="141" t="s">
        <v>11409</v>
      </c>
      <c r="BM7931" s="141">
        <v>46.221687000000003</v>
      </c>
      <c r="BN7931" s="141">
        <v>-72.925179999999997</v>
      </c>
      <c r="BO7931" s="141">
        <v>1995</v>
      </c>
      <c r="BP7931" s="143"/>
      <c r="BQ7931" s="143" t="s">
        <v>17560</v>
      </c>
    </row>
    <row r="7932" spans="15:69" x14ac:dyDescent="0.25">
      <c r="O7932" s="225" t="str">
        <f t="shared" si="1334"/>
        <v/>
      </c>
      <c r="BF7932" s="141">
        <v>51015</v>
      </c>
      <c r="BG7932" s="142" t="s">
        <v>11436</v>
      </c>
      <c r="BH7932" s="141" t="s">
        <v>180</v>
      </c>
      <c r="BI7932" s="141" t="s">
        <v>191</v>
      </c>
      <c r="BJ7932" s="141" t="s">
        <v>11437</v>
      </c>
      <c r="BK7932" s="141" t="s">
        <v>3129</v>
      </c>
      <c r="BL7932" s="141" t="s">
        <v>11409</v>
      </c>
      <c r="BM7932" s="141">
        <v>46.220936000000002</v>
      </c>
      <c r="BN7932" s="141">
        <v>-72.924644999999998</v>
      </c>
      <c r="BO7932" s="141">
        <v>1995</v>
      </c>
      <c r="BP7932" s="143"/>
      <c r="BQ7932" s="143" t="s">
        <v>17560</v>
      </c>
    </row>
    <row r="7933" spans="15:69" x14ac:dyDescent="0.25">
      <c r="O7933" s="225" t="str">
        <f t="shared" si="1334"/>
        <v/>
      </c>
      <c r="BF7933" s="141">
        <v>51015</v>
      </c>
      <c r="BG7933" s="142" t="s">
        <v>11438</v>
      </c>
      <c r="BH7933" s="141" t="s">
        <v>180</v>
      </c>
      <c r="BI7933" s="141" t="s">
        <v>191</v>
      </c>
      <c r="BJ7933" s="141" t="s">
        <v>11439</v>
      </c>
      <c r="BK7933" s="141" t="s">
        <v>11440</v>
      </c>
      <c r="BL7933" s="141" t="s">
        <v>11441</v>
      </c>
      <c r="BM7933" s="141">
        <v>46.226413999999998</v>
      </c>
      <c r="BN7933" s="141">
        <v>-72.924449999999993</v>
      </c>
      <c r="BO7933" s="141">
        <v>1995</v>
      </c>
      <c r="BP7933" s="143"/>
      <c r="BQ7933" s="143" t="s">
        <v>17560</v>
      </c>
    </row>
    <row r="7934" spans="15:69" x14ac:dyDescent="0.25">
      <c r="O7934" s="225" t="str">
        <f t="shared" si="1334"/>
        <v/>
      </c>
      <c r="BF7934" s="141">
        <v>51015</v>
      </c>
      <c r="BG7934" s="142" t="s">
        <v>11442</v>
      </c>
      <c r="BH7934" s="141" t="s">
        <v>180</v>
      </c>
      <c r="BI7934" s="141" t="s">
        <v>191</v>
      </c>
      <c r="BJ7934" s="141" t="s">
        <v>11443</v>
      </c>
      <c r="BK7934" s="141" t="s">
        <v>2030</v>
      </c>
      <c r="BL7934" s="141" t="s">
        <v>11441</v>
      </c>
      <c r="BM7934" s="141">
        <v>46.226199999999999</v>
      </c>
      <c r="BN7934" s="141">
        <v>-72.924530000000004</v>
      </c>
      <c r="BO7934" s="141">
        <v>1995</v>
      </c>
      <c r="BP7934" s="143"/>
      <c r="BQ7934" s="143" t="s">
        <v>17560</v>
      </c>
    </row>
    <row r="7935" spans="15:69" x14ac:dyDescent="0.25">
      <c r="O7935" s="225" t="str">
        <f t="shared" si="1334"/>
        <v/>
      </c>
      <c r="BF7935" s="141">
        <v>51015</v>
      </c>
      <c r="BG7935" s="142" t="s">
        <v>11444</v>
      </c>
      <c r="BH7935" s="141" t="s">
        <v>180</v>
      </c>
      <c r="BI7935" s="141" t="s">
        <v>191</v>
      </c>
      <c r="BJ7935" s="141" t="s">
        <v>11445</v>
      </c>
      <c r="BK7935" s="141" t="s">
        <v>10285</v>
      </c>
      <c r="BL7935" s="141" t="s">
        <v>11441</v>
      </c>
      <c r="BM7935" s="141">
        <v>46.225257999999997</v>
      </c>
      <c r="BN7935" s="141">
        <v>-72.925049999999999</v>
      </c>
      <c r="BO7935" s="141">
        <v>1995</v>
      </c>
      <c r="BP7935" s="143"/>
      <c r="BQ7935" s="143" t="s">
        <v>17560</v>
      </c>
    </row>
    <row r="7936" spans="15:69" x14ac:dyDescent="0.25">
      <c r="O7936" s="225" t="str">
        <f t="shared" si="1334"/>
        <v/>
      </c>
      <c r="BF7936" s="141">
        <v>51015</v>
      </c>
      <c r="BG7936" s="142" t="s">
        <v>11446</v>
      </c>
      <c r="BH7936" s="141" t="s">
        <v>180</v>
      </c>
      <c r="BI7936" s="141" t="s">
        <v>191</v>
      </c>
      <c r="BJ7936" s="141" t="s">
        <v>11447</v>
      </c>
      <c r="BK7936" s="141" t="s">
        <v>11448</v>
      </c>
      <c r="BL7936" s="141" t="s">
        <v>11441</v>
      </c>
      <c r="BM7936" s="141">
        <v>46.224483999999997</v>
      </c>
      <c r="BN7936" s="141">
        <v>-72.926130000000001</v>
      </c>
      <c r="BO7936" s="141">
        <v>1995</v>
      </c>
      <c r="BP7936" s="143"/>
      <c r="BQ7936" s="143" t="s">
        <v>17560</v>
      </c>
    </row>
    <row r="7937" spans="15:69" x14ac:dyDescent="0.25">
      <c r="O7937" s="225" t="str">
        <f t="shared" si="1334"/>
        <v/>
      </c>
      <c r="BF7937" s="141">
        <v>51015</v>
      </c>
      <c r="BG7937" s="142" t="s">
        <v>11449</v>
      </c>
      <c r="BH7937" s="141" t="s">
        <v>180</v>
      </c>
      <c r="BI7937" s="141" t="s">
        <v>191</v>
      </c>
      <c r="BJ7937" s="141" t="s">
        <v>11450</v>
      </c>
      <c r="BK7937" s="141" t="s">
        <v>5150</v>
      </c>
      <c r="BL7937" s="141" t="s">
        <v>11441</v>
      </c>
      <c r="BM7937" s="141">
        <v>46.224037000000003</v>
      </c>
      <c r="BN7937" s="141">
        <v>-72.925933999999998</v>
      </c>
      <c r="BO7937" s="141">
        <v>1995</v>
      </c>
      <c r="BP7937" s="143"/>
      <c r="BQ7937" s="143" t="s">
        <v>17560</v>
      </c>
    </row>
    <row r="7938" spans="15:69" x14ac:dyDescent="0.25">
      <c r="O7938" s="225" t="str">
        <f t="shared" si="1334"/>
        <v/>
      </c>
      <c r="BF7938" s="141">
        <v>51015</v>
      </c>
      <c r="BG7938" s="142" t="s">
        <v>11451</v>
      </c>
      <c r="BH7938" s="141" t="s">
        <v>180</v>
      </c>
      <c r="BI7938" s="141" t="s">
        <v>191</v>
      </c>
      <c r="BJ7938" s="141" t="s">
        <v>11452</v>
      </c>
      <c r="BK7938" s="141" t="s">
        <v>11453</v>
      </c>
      <c r="BL7938" s="141" t="s">
        <v>11441</v>
      </c>
      <c r="BM7938" s="141">
        <v>46.237900000000003</v>
      </c>
      <c r="BN7938" s="141">
        <v>-72.925830000000005</v>
      </c>
      <c r="BO7938" s="141">
        <v>1995</v>
      </c>
      <c r="BP7938" s="143"/>
      <c r="BQ7938" s="143" t="s">
        <v>17560</v>
      </c>
    </row>
    <row r="7939" spans="15:69" x14ac:dyDescent="0.25">
      <c r="O7939" s="225" t="str">
        <f t="shared" si="1334"/>
        <v/>
      </c>
      <c r="BF7939" s="141">
        <v>51015</v>
      </c>
      <c r="BG7939" s="142" t="s">
        <v>11454</v>
      </c>
      <c r="BH7939" s="141" t="s">
        <v>180</v>
      </c>
      <c r="BI7939" s="141" t="s">
        <v>191</v>
      </c>
      <c r="BJ7939" s="141" t="s">
        <v>11455</v>
      </c>
      <c r="BK7939" s="141" t="s">
        <v>1976</v>
      </c>
      <c r="BL7939" s="141" t="s">
        <v>11441</v>
      </c>
      <c r="BM7939" s="141">
        <v>46.223506999999998</v>
      </c>
      <c r="BN7939" s="141">
        <v>-72.9255</v>
      </c>
      <c r="BO7939" s="141">
        <v>1995</v>
      </c>
      <c r="BP7939" s="143"/>
      <c r="BQ7939" s="143" t="s">
        <v>17560</v>
      </c>
    </row>
    <row r="7940" spans="15:69" x14ac:dyDescent="0.25">
      <c r="O7940" s="225" t="str">
        <f t="shared" si="1334"/>
        <v/>
      </c>
      <c r="BF7940" s="141">
        <v>51015</v>
      </c>
      <c r="BG7940" s="142" t="s">
        <v>11456</v>
      </c>
      <c r="BH7940" s="141" t="s">
        <v>180</v>
      </c>
      <c r="BI7940" s="141" t="s">
        <v>191</v>
      </c>
      <c r="BJ7940" s="141" t="s">
        <v>11457</v>
      </c>
      <c r="BK7940" s="141" t="s">
        <v>11458</v>
      </c>
      <c r="BL7940" s="141" t="s">
        <v>11441</v>
      </c>
      <c r="BM7940" s="141">
        <v>46.223025999999997</v>
      </c>
      <c r="BN7940" s="141">
        <v>-72.924880000000002</v>
      </c>
      <c r="BO7940" s="141">
        <v>1995</v>
      </c>
      <c r="BP7940" s="143"/>
      <c r="BQ7940" s="143" t="s">
        <v>17560</v>
      </c>
    </row>
    <row r="7941" spans="15:69" x14ac:dyDescent="0.25">
      <c r="O7941" s="225" t="str">
        <f t="shared" si="1334"/>
        <v/>
      </c>
      <c r="BF7941" s="141">
        <v>51015</v>
      </c>
      <c r="BG7941" s="142" t="s">
        <v>11459</v>
      </c>
      <c r="BH7941" s="141" t="s">
        <v>180</v>
      </c>
      <c r="BI7941" s="141" t="s">
        <v>191</v>
      </c>
      <c r="BJ7941" s="141" t="s">
        <v>11460</v>
      </c>
      <c r="BK7941" s="141" t="s">
        <v>1585</v>
      </c>
      <c r="BL7941" s="141" t="s">
        <v>11441</v>
      </c>
      <c r="BM7941" s="141">
        <v>46.222360000000002</v>
      </c>
      <c r="BN7941" s="141">
        <v>-72.924415999999994</v>
      </c>
      <c r="BO7941" s="141">
        <v>1995</v>
      </c>
      <c r="BP7941" s="143"/>
      <c r="BQ7941" s="143" t="s">
        <v>17560</v>
      </c>
    </row>
    <row r="7942" spans="15:69" x14ac:dyDescent="0.25">
      <c r="O7942" s="225" t="str">
        <f t="shared" si="1334"/>
        <v/>
      </c>
      <c r="BF7942" s="141">
        <v>51015</v>
      </c>
      <c r="BG7942" s="142" t="s">
        <v>11461</v>
      </c>
      <c r="BH7942" s="141" t="s">
        <v>180</v>
      </c>
      <c r="BI7942" s="141" t="s">
        <v>191</v>
      </c>
      <c r="BJ7942" s="141" t="s">
        <v>11462</v>
      </c>
      <c r="BK7942" s="141" t="s">
        <v>2278</v>
      </c>
      <c r="BL7942" s="141" t="s">
        <v>11441</v>
      </c>
      <c r="BM7942" s="141">
        <v>46.222152999999999</v>
      </c>
      <c r="BN7942" s="141">
        <v>-72.924260000000004</v>
      </c>
      <c r="BO7942" s="141">
        <v>1995</v>
      </c>
      <c r="BP7942" s="143"/>
      <c r="BQ7942" s="143" t="s">
        <v>17560</v>
      </c>
    </row>
    <row r="7943" spans="15:69" x14ac:dyDescent="0.25">
      <c r="O7943" s="225" t="str">
        <f t="shared" si="1334"/>
        <v/>
      </c>
      <c r="BF7943" s="141">
        <v>51015</v>
      </c>
      <c r="BG7943" s="142" t="s">
        <v>11463</v>
      </c>
      <c r="BH7943" s="141" t="s">
        <v>180</v>
      </c>
      <c r="BI7943" s="141" t="s">
        <v>191</v>
      </c>
      <c r="BJ7943" s="141" t="s">
        <v>11464</v>
      </c>
      <c r="BK7943" s="141" t="s">
        <v>1876</v>
      </c>
      <c r="BL7943" s="141" t="s">
        <v>11441</v>
      </c>
      <c r="BM7943" s="141">
        <v>46.22099</v>
      </c>
      <c r="BN7943" s="141">
        <v>-72.923199999999994</v>
      </c>
      <c r="BO7943" s="141">
        <v>1995</v>
      </c>
      <c r="BP7943" s="143"/>
      <c r="BQ7943" s="143" t="s">
        <v>17560</v>
      </c>
    </row>
    <row r="7944" spans="15:69" x14ac:dyDescent="0.25">
      <c r="O7944" s="225" t="str">
        <f t="shared" si="1334"/>
        <v/>
      </c>
      <c r="BF7944" s="141">
        <v>51015</v>
      </c>
      <c r="BG7944" s="142" t="s">
        <v>11465</v>
      </c>
      <c r="BH7944" s="141" t="s">
        <v>180</v>
      </c>
      <c r="BI7944" s="141" t="s">
        <v>191</v>
      </c>
      <c r="BJ7944" s="141" t="s">
        <v>11466</v>
      </c>
      <c r="BK7944" s="141" t="s">
        <v>6171</v>
      </c>
      <c r="BL7944" s="141" t="s">
        <v>11467</v>
      </c>
      <c r="BM7944" s="141">
        <v>46.228152999999999</v>
      </c>
      <c r="BN7944" s="141">
        <v>-72.928023999999994</v>
      </c>
      <c r="BO7944" s="141">
        <v>1995</v>
      </c>
      <c r="BP7944" s="143"/>
      <c r="BQ7944" s="143" t="s">
        <v>17560</v>
      </c>
    </row>
    <row r="7945" spans="15:69" x14ac:dyDescent="0.25">
      <c r="O7945" s="225" t="str">
        <f t="shared" si="1334"/>
        <v/>
      </c>
      <c r="BF7945" s="141">
        <v>51020</v>
      </c>
      <c r="BG7945" s="142" t="s">
        <v>11535</v>
      </c>
      <c r="BH7945" s="141" t="s">
        <v>478</v>
      </c>
      <c r="BI7945" s="141" t="s">
        <v>177</v>
      </c>
      <c r="BJ7945" s="141" t="s">
        <v>10570</v>
      </c>
      <c r="BK7945" s="141" t="s">
        <v>10573</v>
      </c>
      <c r="BL7945" s="141" t="s">
        <v>10574</v>
      </c>
      <c r="BM7945" s="141">
        <v>46.387111034280998</v>
      </c>
      <c r="BN7945" s="141">
        <v>-73.067989300830803</v>
      </c>
      <c r="BO7945" s="141">
        <v>2004</v>
      </c>
      <c r="BP7945" s="143" t="s">
        <v>24560</v>
      </c>
      <c r="BQ7945" s="143" t="s">
        <v>17560</v>
      </c>
    </row>
    <row r="7946" spans="15:69" x14ac:dyDescent="0.25">
      <c r="O7946" s="225" t="str">
        <f t="shared" si="1334"/>
        <v/>
      </c>
      <c r="BF7946" s="141">
        <v>51020</v>
      </c>
      <c r="BG7946" s="142" t="s">
        <v>11536</v>
      </c>
      <c r="BH7946" s="141" t="s">
        <v>478</v>
      </c>
      <c r="BI7946" s="141" t="s">
        <v>176</v>
      </c>
      <c r="BJ7946" s="141" t="s">
        <v>11305</v>
      </c>
      <c r="BK7946" s="141"/>
      <c r="BL7946" s="141"/>
      <c r="BM7946" s="141">
        <v>46.375986293700002</v>
      </c>
      <c r="BN7946" s="141">
        <v>-73.069396339299999</v>
      </c>
      <c r="BO7946" s="141">
        <v>1997</v>
      </c>
      <c r="BP7946" s="143" t="s">
        <v>24560</v>
      </c>
      <c r="BQ7946" s="143" t="s">
        <v>17560</v>
      </c>
    </row>
    <row r="7947" spans="15:69" x14ac:dyDescent="0.25">
      <c r="O7947" s="225" t="str">
        <f t="shared" si="1334"/>
        <v/>
      </c>
      <c r="BF7947" s="141">
        <v>51020</v>
      </c>
      <c r="BG7947" s="142" t="s">
        <v>11537</v>
      </c>
      <c r="BH7947" s="141" t="s">
        <v>478</v>
      </c>
      <c r="BI7947" s="141" t="s">
        <v>176</v>
      </c>
      <c r="BJ7947" s="141" t="s">
        <v>11307</v>
      </c>
      <c r="BK7947" s="141"/>
      <c r="BL7947" s="141"/>
      <c r="BM7947" s="141">
        <v>46.372652236699999</v>
      </c>
      <c r="BN7947" s="141">
        <v>-73.073752791299995</v>
      </c>
      <c r="BO7947" s="141">
        <v>1997</v>
      </c>
      <c r="BP7947" s="143" t="s">
        <v>24560</v>
      </c>
      <c r="BQ7947" s="143" t="s">
        <v>17560</v>
      </c>
    </row>
    <row r="7948" spans="15:69" x14ac:dyDescent="0.25">
      <c r="O7948" s="225" t="str">
        <f t="shared" si="1334"/>
        <v/>
      </c>
      <c r="BF7948" s="141">
        <v>51020</v>
      </c>
      <c r="BG7948" s="142" t="s">
        <v>11538</v>
      </c>
      <c r="BH7948" s="141" t="s">
        <v>478</v>
      </c>
      <c r="BI7948" s="141" t="s">
        <v>176</v>
      </c>
      <c r="BJ7948" s="141" t="s">
        <v>11309</v>
      </c>
      <c r="BK7948" s="141"/>
      <c r="BL7948" s="141"/>
      <c r="BM7948" s="141">
        <v>46.394303939700002</v>
      </c>
      <c r="BN7948" s="141">
        <v>-73.091370938400004</v>
      </c>
      <c r="BO7948" s="141">
        <v>1997</v>
      </c>
      <c r="BP7948" s="143" t="s">
        <v>24560</v>
      </c>
      <c r="BQ7948" s="143" t="s">
        <v>17560</v>
      </c>
    </row>
    <row r="7949" spans="15:69" x14ac:dyDescent="0.25">
      <c r="O7949" s="225" t="str">
        <f t="shared" si="1334"/>
        <v/>
      </c>
      <c r="BF7949" s="141">
        <v>51035</v>
      </c>
      <c r="BG7949" s="142" t="s">
        <v>11586</v>
      </c>
      <c r="BH7949" s="141" t="s">
        <v>478</v>
      </c>
      <c r="BI7949" s="141" t="s">
        <v>176</v>
      </c>
      <c r="BJ7949" s="141" t="s">
        <v>11309</v>
      </c>
      <c r="BK7949" s="141"/>
      <c r="BL7949" s="141"/>
      <c r="BM7949" s="141">
        <v>46.394303939700002</v>
      </c>
      <c r="BN7949" s="141">
        <v>-73.091370938400004</v>
      </c>
      <c r="BO7949" s="141">
        <v>1997</v>
      </c>
      <c r="BP7949" s="143" t="s">
        <v>24560</v>
      </c>
      <c r="BQ7949" s="143" t="s">
        <v>17560</v>
      </c>
    </row>
    <row r="7950" spans="15:69" x14ac:dyDescent="0.25">
      <c r="O7950" s="225" t="str">
        <f t="shared" ref="O7950:O8013" si="1335">IF(OR(B7950="",C7950="",G7950="",H7950="",I7950="",AND(J7950="",BW7950=FALSE),AND(K7950="",BX7950=FALSE),AND(L7950="",BY7950=FALSE),AND(M7950="",BZ7950=FALSE)),"",(IF(AND(100&gt;=CG7950,CG7950&gt;80),"A",IF(AND(80&gt;=CG7950,CG7950&gt;60),"B",IF(AND(60&gt;=CG7950,CG7950&gt;40),"C",IF(AND(40&gt;=CG7950,CG7950&gt;20),"D","E"))))))</f>
        <v/>
      </c>
      <c r="BF7950" s="141">
        <v>51035</v>
      </c>
      <c r="BG7950" s="142" t="s">
        <v>11587</v>
      </c>
      <c r="BH7950" s="141" t="s">
        <v>478</v>
      </c>
      <c r="BI7950" s="141" t="s">
        <v>176</v>
      </c>
      <c r="BJ7950" s="141" t="s">
        <v>11366</v>
      </c>
      <c r="BK7950" s="141"/>
      <c r="BL7950" s="141"/>
      <c r="BM7950" s="141">
        <v>46.328354133300003</v>
      </c>
      <c r="BN7950" s="141">
        <v>-73.109045026999993</v>
      </c>
      <c r="BO7950" s="141">
        <v>1997</v>
      </c>
      <c r="BP7950" s="143" t="s">
        <v>24560</v>
      </c>
      <c r="BQ7950" s="143" t="s">
        <v>17560</v>
      </c>
    </row>
    <row r="7951" spans="15:69" x14ac:dyDescent="0.25">
      <c r="O7951" s="225" t="str">
        <f t="shared" si="1335"/>
        <v/>
      </c>
      <c r="BF7951" s="141">
        <v>51035</v>
      </c>
      <c r="BG7951" s="142" t="s">
        <v>11588</v>
      </c>
      <c r="BH7951" s="141" t="s">
        <v>478</v>
      </c>
      <c r="BI7951" s="141" t="s">
        <v>176</v>
      </c>
      <c r="BJ7951" s="141" t="s">
        <v>11368</v>
      </c>
      <c r="BK7951" s="141"/>
      <c r="BL7951" s="141"/>
      <c r="BM7951" s="141">
        <v>46.331627498700001</v>
      </c>
      <c r="BN7951" s="141">
        <v>-73.108580095899995</v>
      </c>
      <c r="BO7951" s="141">
        <v>1997</v>
      </c>
      <c r="BP7951" s="143" t="s">
        <v>24560</v>
      </c>
      <c r="BQ7951" s="143" t="s">
        <v>17560</v>
      </c>
    </row>
    <row r="7952" spans="15:69" x14ac:dyDescent="0.25">
      <c r="O7952" s="225" t="str">
        <f t="shared" si="1335"/>
        <v/>
      </c>
      <c r="BF7952" s="141">
        <v>51035</v>
      </c>
      <c r="BG7952" s="142" t="s">
        <v>11589</v>
      </c>
      <c r="BH7952" s="141" t="s">
        <v>478</v>
      </c>
      <c r="BI7952" s="141" t="s">
        <v>176</v>
      </c>
      <c r="BJ7952" s="141" t="s">
        <v>11370</v>
      </c>
      <c r="BK7952" s="141"/>
      <c r="BL7952" s="141"/>
      <c r="BM7952" s="141">
        <v>46.321484301799998</v>
      </c>
      <c r="BN7952" s="141">
        <v>-73.082186849600006</v>
      </c>
      <c r="BO7952" s="141">
        <v>1997</v>
      </c>
      <c r="BP7952" s="143" t="s">
        <v>24560</v>
      </c>
      <c r="BQ7952" s="143" t="s">
        <v>17560</v>
      </c>
    </row>
    <row r="7953" spans="15:69" x14ac:dyDescent="0.25">
      <c r="O7953" s="225" t="str">
        <f t="shared" si="1335"/>
        <v/>
      </c>
      <c r="BF7953" s="141">
        <v>51020</v>
      </c>
      <c r="BG7953" s="142" t="s">
        <v>11539</v>
      </c>
      <c r="BH7953" s="141" t="s">
        <v>478</v>
      </c>
      <c r="BI7953" s="141" t="s">
        <v>176</v>
      </c>
      <c r="BJ7953" s="141" t="s">
        <v>11366</v>
      </c>
      <c r="BK7953" s="141"/>
      <c r="BL7953" s="141"/>
      <c r="BM7953" s="141">
        <v>46.328354133300003</v>
      </c>
      <c r="BN7953" s="141">
        <v>-73.109045026999993</v>
      </c>
      <c r="BO7953" s="141">
        <v>1997</v>
      </c>
      <c r="BP7953" s="143" t="s">
        <v>24560</v>
      </c>
      <c r="BQ7953" s="143" t="s">
        <v>17560</v>
      </c>
    </row>
    <row r="7954" spans="15:69" x14ac:dyDescent="0.25">
      <c r="O7954" s="225" t="str">
        <f t="shared" si="1335"/>
        <v/>
      </c>
      <c r="BF7954" s="141">
        <v>51020</v>
      </c>
      <c r="BG7954" s="142" t="s">
        <v>11540</v>
      </c>
      <c r="BH7954" s="141" t="s">
        <v>478</v>
      </c>
      <c r="BI7954" s="141" t="s">
        <v>176</v>
      </c>
      <c r="BJ7954" s="141" t="s">
        <v>11368</v>
      </c>
      <c r="BK7954" s="141"/>
      <c r="BL7954" s="141"/>
      <c r="BM7954" s="141">
        <v>46.331627498700001</v>
      </c>
      <c r="BN7954" s="141">
        <v>-73.108580095899995</v>
      </c>
      <c r="BO7954" s="141">
        <v>1997</v>
      </c>
      <c r="BP7954" s="143" t="s">
        <v>24560</v>
      </c>
      <c r="BQ7954" s="143" t="s">
        <v>17560</v>
      </c>
    </row>
    <row r="7955" spans="15:69" x14ac:dyDescent="0.25">
      <c r="O7955" s="225" t="str">
        <f t="shared" si="1335"/>
        <v/>
      </c>
      <c r="BF7955" s="141">
        <v>51020</v>
      </c>
      <c r="BG7955" s="142" t="s">
        <v>11541</v>
      </c>
      <c r="BH7955" s="141" t="s">
        <v>478</v>
      </c>
      <c r="BI7955" s="141" t="s">
        <v>176</v>
      </c>
      <c r="BJ7955" s="141" t="s">
        <v>11370</v>
      </c>
      <c r="BK7955" s="141"/>
      <c r="BL7955" s="141"/>
      <c r="BM7955" s="141">
        <v>46.321484301799998</v>
      </c>
      <c r="BN7955" s="141">
        <v>-73.082186849600006</v>
      </c>
      <c r="BO7955" s="141">
        <v>1997</v>
      </c>
      <c r="BP7955" s="143" t="s">
        <v>24560</v>
      </c>
      <c r="BQ7955" s="143" t="s">
        <v>17560</v>
      </c>
    </row>
    <row r="7956" spans="15:69" x14ac:dyDescent="0.25">
      <c r="O7956" s="225" t="str">
        <f t="shared" si="1335"/>
        <v/>
      </c>
      <c r="BF7956" s="141">
        <v>51020</v>
      </c>
      <c r="BG7956" s="142" t="s">
        <v>11542</v>
      </c>
      <c r="BH7956" s="141" t="s">
        <v>478</v>
      </c>
      <c r="BI7956" s="141" t="s">
        <v>176</v>
      </c>
      <c r="BJ7956" s="141" t="s">
        <v>11372</v>
      </c>
      <c r="BK7956" s="141"/>
      <c r="BL7956" s="141"/>
      <c r="BM7956" s="141">
        <v>46.324751845500003</v>
      </c>
      <c r="BN7956" s="141">
        <v>-73.080162001800005</v>
      </c>
      <c r="BO7956" s="141">
        <v>1997</v>
      </c>
      <c r="BP7956" s="143" t="s">
        <v>24560</v>
      </c>
      <c r="BQ7956" s="143" t="s">
        <v>17560</v>
      </c>
    </row>
    <row r="7957" spans="15:69" x14ac:dyDescent="0.25">
      <c r="O7957" s="225" t="str">
        <f t="shared" si="1335"/>
        <v/>
      </c>
      <c r="BF7957" s="141">
        <v>51020</v>
      </c>
      <c r="BG7957" s="142" t="s">
        <v>11543</v>
      </c>
      <c r="BH7957" s="141" t="s">
        <v>478</v>
      </c>
      <c r="BI7957" s="141" t="s">
        <v>176</v>
      </c>
      <c r="BJ7957" s="141" t="s">
        <v>11374</v>
      </c>
      <c r="BK7957" s="141"/>
      <c r="BL7957" s="141"/>
      <c r="BM7957" s="141">
        <v>46.324898389399998</v>
      </c>
      <c r="BN7957" s="141">
        <v>-73.083329676399998</v>
      </c>
      <c r="BO7957" s="141">
        <v>1997</v>
      </c>
      <c r="BP7957" s="143" t="s">
        <v>24560</v>
      </c>
      <c r="BQ7957" s="143" t="s">
        <v>17560</v>
      </c>
    </row>
    <row r="7958" spans="15:69" x14ac:dyDescent="0.25">
      <c r="O7958" s="225" t="str">
        <f t="shared" si="1335"/>
        <v/>
      </c>
      <c r="BF7958" s="141">
        <v>51020</v>
      </c>
      <c r="BG7958" s="142" t="s">
        <v>11544</v>
      </c>
      <c r="BH7958" s="141" t="s">
        <v>478</v>
      </c>
      <c r="BI7958" s="141" t="s">
        <v>176</v>
      </c>
      <c r="BJ7958" s="141" t="s">
        <v>11376</v>
      </c>
      <c r="BK7958" s="141"/>
      <c r="BL7958" s="141"/>
      <c r="BM7958" s="141">
        <v>46.333661569900002</v>
      </c>
      <c r="BN7958" s="141">
        <v>-73.080860173399998</v>
      </c>
      <c r="BO7958" s="141">
        <v>1997</v>
      </c>
      <c r="BP7958" s="143" t="s">
        <v>24560</v>
      </c>
      <c r="BQ7958" s="143" t="s">
        <v>17560</v>
      </c>
    </row>
    <row r="7959" spans="15:69" x14ac:dyDescent="0.25">
      <c r="O7959" s="225" t="str">
        <f t="shared" si="1335"/>
        <v/>
      </c>
      <c r="BF7959" s="141">
        <v>51020</v>
      </c>
      <c r="BG7959" s="142" t="s">
        <v>11545</v>
      </c>
      <c r="BH7959" s="141" t="s">
        <v>478</v>
      </c>
      <c r="BI7959" s="141" t="s">
        <v>1268</v>
      </c>
      <c r="BJ7959" s="141" t="s">
        <v>11378</v>
      </c>
      <c r="BK7959" s="141"/>
      <c r="BL7959" s="141"/>
      <c r="BM7959" s="141">
        <v>46.329689999999999</v>
      </c>
      <c r="BN7959" s="141">
        <v>-73.118290000000002</v>
      </c>
      <c r="BO7959" s="141">
        <v>1997</v>
      </c>
      <c r="BP7959" s="143" t="s">
        <v>24560</v>
      </c>
      <c r="BQ7959" s="143" t="s">
        <v>17560</v>
      </c>
    </row>
    <row r="7960" spans="15:69" x14ac:dyDescent="0.25">
      <c r="O7960" s="225" t="str">
        <f t="shared" si="1335"/>
        <v/>
      </c>
      <c r="BF7960" s="141">
        <v>51020</v>
      </c>
      <c r="BG7960" s="142" t="s">
        <v>11546</v>
      </c>
      <c r="BH7960" s="141" t="s">
        <v>478</v>
      </c>
      <c r="BI7960" s="141" t="s">
        <v>1268</v>
      </c>
      <c r="BJ7960" s="141" t="s">
        <v>11380</v>
      </c>
      <c r="BK7960" s="141"/>
      <c r="BL7960" s="141"/>
      <c r="BM7960" s="141">
        <v>46.29269</v>
      </c>
      <c r="BN7960" s="141">
        <v>-73.063519999999997</v>
      </c>
      <c r="BO7960" s="141">
        <v>1997</v>
      </c>
      <c r="BP7960" s="143" t="s">
        <v>24560</v>
      </c>
      <c r="BQ7960" s="143" t="s">
        <v>17560</v>
      </c>
    </row>
    <row r="7961" spans="15:69" x14ac:dyDescent="0.25">
      <c r="O7961" s="225" t="str">
        <f t="shared" si="1335"/>
        <v/>
      </c>
      <c r="BF7961" s="141">
        <v>51020</v>
      </c>
      <c r="BG7961" s="142" t="s">
        <v>11547</v>
      </c>
      <c r="BH7961" s="141" t="s">
        <v>478</v>
      </c>
      <c r="BI7961" s="141" t="s">
        <v>1268</v>
      </c>
      <c r="BJ7961" s="141" t="s">
        <v>11382</v>
      </c>
      <c r="BK7961" s="141"/>
      <c r="BL7961" s="141"/>
      <c r="BM7961" s="141">
        <v>46.283439999999999</v>
      </c>
      <c r="BN7961" s="141">
        <v>-73.026960000000003</v>
      </c>
      <c r="BO7961" s="141">
        <v>1997</v>
      </c>
      <c r="BP7961" s="143" t="s">
        <v>24560</v>
      </c>
      <c r="BQ7961" s="143" t="s">
        <v>17560</v>
      </c>
    </row>
    <row r="7962" spans="15:69" x14ac:dyDescent="0.25">
      <c r="O7962" s="225" t="str">
        <f t="shared" si="1335"/>
        <v/>
      </c>
      <c r="BF7962" s="141">
        <v>51020</v>
      </c>
      <c r="BG7962" s="142" t="s">
        <v>11548</v>
      </c>
      <c r="BH7962" s="141" t="s">
        <v>478</v>
      </c>
      <c r="BI7962" s="141" t="s">
        <v>1268</v>
      </c>
      <c r="BJ7962" s="141" t="s">
        <v>11384</v>
      </c>
      <c r="BK7962" s="141"/>
      <c r="BL7962" s="141"/>
      <c r="BM7962" s="141">
        <v>46.273470000000003</v>
      </c>
      <c r="BN7962" s="141">
        <v>-73.009270000000001</v>
      </c>
      <c r="BO7962" s="141">
        <v>1997</v>
      </c>
      <c r="BP7962" s="143" t="s">
        <v>24560</v>
      </c>
      <c r="BQ7962" s="143" t="s">
        <v>17560</v>
      </c>
    </row>
    <row r="7963" spans="15:69" x14ac:dyDescent="0.25">
      <c r="O7963" s="225" t="str">
        <f t="shared" si="1335"/>
        <v/>
      </c>
      <c r="BF7963" s="141">
        <v>51020</v>
      </c>
      <c r="BG7963" s="142" t="s">
        <v>11549</v>
      </c>
      <c r="BH7963" s="141" t="s">
        <v>478</v>
      </c>
      <c r="BI7963" s="141" t="s">
        <v>1268</v>
      </c>
      <c r="BJ7963" s="141" t="s">
        <v>11386</v>
      </c>
      <c r="BK7963" s="141"/>
      <c r="BL7963" s="141"/>
      <c r="BM7963" s="141">
        <v>46.261110000000002</v>
      </c>
      <c r="BN7963" s="141">
        <v>-72.963930000000005</v>
      </c>
      <c r="BO7963" s="141">
        <v>1997</v>
      </c>
      <c r="BP7963" s="143" t="s">
        <v>24560</v>
      </c>
      <c r="BQ7963" s="143" t="s">
        <v>17560</v>
      </c>
    </row>
    <row r="7964" spans="15:69" x14ac:dyDescent="0.25">
      <c r="O7964" s="225" t="str">
        <f t="shared" si="1335"/>
        <v/>
      </c>
      <c r="BF7964" s="141">
        <v>51020</v>
      </c>
      <c r="BG7964" s="142" t="s">
        <v>11550</v>
      </c>
      <c r="BH7964" s="141" t="s">
        <v>478</v>
      </c>
      <c r="BI7964" s="141" t="s">
        <v>1268</v>
      </c>
      <c r="BJ7964" s="141" t="s">
        <v>11388</v>
      </c>
      <c r="BK7964" s="141"/>
      <c r="BL7964" s="141"/>
      <c r="BM7964" s="141">
        <v>46.372819999999997</v>
      </c>
      <c r="BN7964" s="141">
        <v>-73.058149999999998</v>
      </c>
      <c r="BO7964" s="141">
        <v>1997</v>
      </c>
      <c r="BP7964" s="143" t="s">
        <v>24560</v>
      </c>
      <c r="BQ7964" s="143" t="s">
        <v>17560</v>
      </c>
    </row>
    <row r="7965" spans="15:69" x14ac:dyDescent="0.25">
      <c r="O7965" s="225" t="str">
        <f t="shared" si="1335"/>
        <v/>
      </c>
      <c r="BF7965" s="141">
        <v>51020</v>
      </c>
      <c r="BG7965" s="142" t="s">
        <v>11551</v>
      </c>
      <c r="BH7965" s="141" t="s">
        <v>478</v>
      </c>
      <c r="BI7965" s="141" t="s">
        <v>1268</v>
      </c>
      <c r="BJ7965" s="141" t="s">
        <v>11390</v>
      </c>
      <c r="BK7965" s="141"/>
      <c r="BL7965" s="141"/>
      <c r="BM7965" s="141">
        <v>46.368090000000002</v>
      </c>
      <c r="BN7965" s="141">
        <v>-73.054370000000006</v>
      </c>
      <c r="BO7965" s="141">
        <v>1997</v>
      </c>
      <c r="BP7965" s="143" t="s">
        <v>24560</v>
      </c>
      <c r="BQ7965" s="143" t="s">
        <v>17560</v>
      </c>
    </row>
    <row r="7966" spans="15:69" x14ac:dyDescent="0.25">
      <c r="O7966" s="225" t="str">
        <f t="shared" si="1335"/>
        <v/>
      </c>
      <c r="BF7966" s="141">
        <v>51020</v>
      </c>
      <c r="BG7966" s="142" t="s">
        <v>11552</v>
      </c>
      <c r="BH7966" s="141" t="s">
        <v>478</v>
      </c>
      <c r="BI7966" s="141" t="s">
        <v>1268</v>
      </c>
      <c r="BJ7966" s="141" t="s">
        <v>11392</v>
      </c>
      <c r="BK7966" s="141"/>
      <c r="BL7966" s="141"/>
      <c r="BM7966" s="141">
        <v>46.363590000000002</v>
      </c>
      <c r="BN7966" s="141">
        <v>-73.050600000000003</v>
      </c>
      <c r="BO7966" s="141">
        <v>1997</v>
      </c>
      <c r="BP7966" s="143" t="s">
        <v>24560</v>
      </c>
      <c r="BQ7966" s="143" t="s">
        <v>17560</v>
      </c>
    </row>
    <row r="7967" spans="15:69" x14ac:dyDescent="0.25">
      <c r="O7967" s="225" t="str">
        <f t="shared" si="1335"/>
        <v/>
      </c>
      <c r="BF7967" s="141">
        <v>51020</v>
      </c>
      <c r="BG7967" s="142" t="s">
        <v>11553</v>
      </c>
      <c r="BH7967" s="141" t="s">
        <v>478</v>
      </c>
      <c r="BI7967" s="141" t="s">
        <v>1268</v>
      </c>
      <c r="BJ7967" s="141" t="s">
        <v>10578</v>
      </c>
      <c r="BK7967" s="141"/>
      <c r="BL7967" s="141"/>
      <c r="BM7967" s="141">
        <v>46.347949999999997</v>
      </c>
      <c r="BN7967" s="141">
        <v>-73.028279999999995</v>
      </c>
      <c r="BO7967" s="141">
        <v>1997</v>
      </c>
      <c r="BP7967" s="143" t="s">
        <v>24560</v>
      </c>
      <c r="BQ7967" s="143" t="s">
        <v>17560</v>
      </c>
    </row>
    <row r="7968" spans="15:69" x14ac:dyDescent="0.25">
      <c r="O7968" s="225" t="str">
        <f t="shared" si="1335"/>
        <v/>
      </c>
      <c r="BF7968" s="141">
        <v>51020</v>
      </c>
      <c r="BG7968" s="142" t="s">
        <v>11554</v>
      </c>
      <c r="BH7968" s="141" t="s">
        <v>478</v>
      </c>
      <c r="BI7968" s="141" t="s">
        <v>1268</v>
      </c>
      <c r="BJ7968" s="141" t="s">
        <v>10580</v>
      </c>
      <c r="BK7968" s="141"/>
      <c r="BL7968" s="141"/>
      <c r="BM7968" s="141">
        <v>46.315939999999998</v>
      </c>
      <c r="BN7968" s="141">
        <v>-72.996009999999998</v>
      </c>
      <c r="BO7968" s="141">
        <v>1997</v>
      </c>
      <c r="BP7968" s="143" t="s">
        <v>24560</v>
      </c>
      <c r="BQ7968" s="143" t="s">
        <v>17560</v>
      </c>
    </row>
    <row r="7969" spans="15:69" x14ac:dyDescent="0.25">
      <c r="O7969" s="225" t="str">
        <f t="shared" si="1335"/>
        <v/>
      </c>
      <c r="BF7969" s="141">
        <v>51020</v>
      </c>
      <c r="BG7969" s="142" t="s">
        <v>11555</v>
      </c>
      <c r="BH7969" s="141" t="s">
        <v>478</v>
      </c>
      <c r="BI7969" s="141" t="s">
        <v>1268</v>
      </c>
      <c r="BJ7969" s="141" t="s">
        <v>11396</v>
      </c>
      <c r="BK7969" s="141"/>
      <c r="BL7969" s="141"/>
      <c r="BM7969" s="141">
        <v>46.305030000000002</v>
      </c>
      <c r="BN7969" s="141">
        <v>-72.981589999999997</v>
      </c>
      <c r="BO7969" s="141">
        <v>1997</v>
      </c>
      <c r="BP7969" s="143" t="s">
        <v>24560</v>
      </c>
      <c r="BQ7969" s="143" t="s">
        <v>17560</v>
      </c>
    </row>
    <row r="7970" spans="15:69" x14ac:dyDescent="0.25">
      <c r="O7970" s="225" t="str">
        <f t="shared" si="1335"/>
        <v/>
      </c>
      <c r="BF7970" s="141">
        <v>51020</v>
      </c>
      <c r="BG7970" s="142" t="s">
        <v>11556</v>
      </c>
      <c r="BH7970" s="141" t="s">
        <v>478</v>
      </c>
      <c r="BI7970" s="141" t="s">
        <v>1268</v>
      </c>
      <c r="BJ7970" s="141" t="s">
        <v>11398</v>
      </c>
      <c r="BK7970" s="141"/>
      <c r="BL7970" s="141"/>
      <c r="BM7970" s="141">
        <v>46.310020000000002</v>
      </c>
      <c r="BN7970" s="141">
        <v>-72.948629999999994</v>
      </c>
      <c r="BO7970" s="141">
        <v>1997</v>
      </c>
      <c r="BP7970" s="143" t="s">
        <v>24560</v>
      </c>
      <c r="BQ7970" s="143" t="s">
        <v>17560</v>
      </c>
    </row>
    <row r="7971" spans="15:69" x14ac:dyDescent="0.25">
      <c r="O7971" s="225" t="str">
        <f t="shared" si="1335"/>
        <v/>
      </c>
      <c r="BF7971" s="141">
        <v>51020</v>
      </c>
      <c r="BG7971" s="142" t="s">
        <v>11557</v>
      </c>
      <c r="BH7971" s="141" t="s">
        <v>478</v>
      </c>
      <c r="BI7971" s="141" t="s">
        <v>1268</v>
      </c>
      <c r="BJ7971" s="141" t="s">
        <v>11400</v>
      </c>
      <c r="BK7971" s="141"/>
      <c r="BL7971" s="141"/>
      <c r="BM7971" s="141">
        <v>46.311199999999999</v>
      </c>
      <c r="BN7971" s="141">
        <v>-72.940389999999994</v>
      </c>
      <c r="BO7971" s="141">
        <v>1997</v>
      </c>
      <c r="BP7971" s="143" t="s">
        <v>24560</v>
      </c>
      <c r="BQ7971" s="143" t="s">
        <v>17560</v>
      </c>
    </row>
    <row r="7972" spans="15:69" x14ac:dyDescent="0.25">
      <c r="O7972" s="225" t="str">
        <f t="shared" si="1335"/>
        <v/>
      </c>
      <c r="BF7972" s="141">
        <v>51020</v>
      </c>
      <c r="BG7972" s="142" t="s">
        <v>11558</v>
      </c>
      <c r="BH7972" s="141" t="s">
        <v>478</v>
      </c>
      <c r="BI7972" s="141" t="s">
        <v>1268</v>
      </c>
      <c r="BJ7972" s="141" t="s">
        <v>11402</v>
      </c>
      <c r="BK7972" s="141"/>
      <c r="BL7972" s="141"/>
      <c r="BM7972" s="141">
        <v>46.318339999999999</v>
      </c>
      <c r="BN7972" s="141">
        <v>-72.865570000000005</v>
      </c>
      <c r="BO7972" s="141">
        <v>1997</v>
      </c>
      <c r="BP7972" s="143" t="s">
        <v>24560</v>
      </c>
      <c r="BQ7972" s="143" t="s">
        <v>17560</v>
      </c>
    </row>
    <row r="7973" spans="15:69" x14ac:dyDescent="0.25">
      <c r="O7973" s="225" t="str">
        <f t="shared" si="1335"/>
        <v/>
      </c>
      <c r="BF7973" s="141">
        <v>51055</v>
      </c>
      <c r="BG7973" s="142" t="s">
        <v>11578</v>
      </c>
      <c r="BH7973" s="141" t="s">
        <v>478</v>
      </c>
      <c r="BI7973" s="141" t="s">
        <v>176</v>
      </c>
      <c r="BJ7973" s="141" t="s">
        <v>11366</v>
      </c>
      <c r="BK7973" s="141"/>
      <c r="BL7973" s="141"/>
      <c r="BM7973" s="141">
        <v>46.328354133300003</v>
      </c>
      <c r="BN7973" s="141">
        <v>-73.109045026999993</v>
      </c>
      <c r="BO7973" s="141">
        <v>1997</v>
      </c>
      <c r="BP7973" s="143" t="s">
        <v>24560</v>
      </c>
      <c r="BQ7973" s="143" t="s">
        <v>27848</v>
      </c>
    </row>
    <row r="7974" spans="15:69" x14ac:dyDescent="0.25">
      <c r="O7974" s="225" t="str">
        <f t="shared" si="1335"/>
        <v/>
      </c>
      <c r="BF7974" s="141">
        <v>51055</v>
      </c>
      <c r="BG7974" s="142" t="s">
        <v>11579</v>
      </c>
      <c r="BH7974" s="141" t="s">
        <v>478</v>
      </c>
      <c r="BI7974" s="141" t="s">
        <v>176</v>
      </c>
      <c r="BJ7974" s="141" t="s">
        <v>11368</v>
      </c>
      <c r="BK7974" s="141"/>
      <c r="BL7974" s="141"/>
      <c r="BM7974" s="141">
        <v>46.331627498700001</v>
      </c>
      <c r="BN7974" s="141">
        <v>-73.108580095899995</v>
      </c>
      <c r="BO7974" s="141">
        <v>1997</v>
      </c>
      <c r="BP7974" s="143" t="s">
        <v>24560</v>
      </c>
      <c r="BQ7974" s="143" t="s">
        <v>27848</v>
      </c>
    </row>
    <row r="7975" spans="15:69" x14ac:dyDescent="0.25">
      <c r="O7975" s="225" t="str">
        <f t="shared" si="1335"/>
        <v/>
      </c>
      <c r="BF7975" s="141">
        <v>51055</v>
      </c>
      <c r="BG7975" s="142" t="s">
        <v>11580</v>
      </c>
      <c r="BH7975" s="141" t="s">
        <v>478</v>
      </c>
      <c r="BI7975" s="141" t="s">
        <v>176</v>
      </c>
      <c r="BJ7975" s="141" t="s">
        <v>11370</v>
      </c>
      <c r="BK7975" s="141"/>
      <c r="BL7975" s="141"/>
      <c r="BM7975" s="141">
        <v>46.321484301799998</v>
      </c>
      <c r="BN7975" s="141">
        <v>-73.082186849600006</v>
      </c>
      <c r="BO7975" s="141">
        <v>1997</v>
      </c>
      <c r="BP7975" s="143" t="s">
        <v>24560</v>
      </c>
      <c r="BQ7975" s="143" t="s">
        <v>27848</v>
      </c>
    </row>
    <row r="7976" spans="15:69" x14ac:dyDescent="0.25">
      <c r="O7976" s="225" t="str">
        <f t="shared" si="1335"/>
        <v/>
      </c>
      <c r="BF7976" s="141">
        <v>51055</v>
      </c>
      <c r="BG7976" s="142" t="s">
        <v>11581</v>
      </c>
      <c r="BH7976" s="141" t="s">
        <v>478</v>
      </c>
      <c r="BI7976" s="141" t="s">
        <v>176</v>
      </c>
      <c r="BJ7976" s="141" t="s">
        <v>11372</v>
      </c>
      <c r="BK7976" s="141"/>
      <c r="BL7976" s="141"/>
      <c r="BM7976" s="141">
        <v>46.324751845500003</v>
      </c>
      <c r="BN7976" s="141">
        <v>-73.080162001800005</v>
      </c>
      <c r="BO7976" s="141">
        <v>1997</v>
      </c>
      <c r="BP7976" s="143" t="s">
        <v>24560</v>
      </c>
      <c r="BQ7976" s="143" t="s">
        <v>27848</v>
      </c>
    </row>
    <row r="7977" spans="15:69" x14ac:dyDescent="0.25">
      <c r="O7977" s="225" t="str">
        <f t="shared" si="1335"/>
        <v/>
      </c>
      <c r="BF7977" s="141">
        <v>51035</v>
      </c>
      <c r="BG7977" s="142" t="s">
        <v>11590</v>
      </c>
      <c r="BH7977" s="141" t="s">
        <v>478</v>
      </c>
      <c r="BI7977" s="141" t="s">
        <v>176</v>
      </c>
      <c r="BJ7977" s="141" t="s">
        <v>11372</v>
      </c>
      <c r="BK7977" s="141"/>
      <c r="BL7977" s="141"/>
      <c r="BM7977" s="141">
        <v>46.324751845500003</v>
      </c>
      <c r="BN7977" s="141">
        <v>-73.080162001800005</v>
      </c>
      <c r="BO7977" s="141">
        <v>1997</v>
      </c>
      <c r="BP7977" s="143" t="s">
        <v>24560</v>
      </c>
      <c r="BQ7977" s="143" t="s">
        <v>17560</v>
      </c>
    </row>
    <row r="7978" spans="15:69" x14ac:dyDescent="0.25">
      <c r="O7978" s="225" t="str">
        <f t="shared" si="1335"/>
        <v/>
      </c>
      <c r="BF7978" s="141">
        <v>51040</v>
      </c>
      <c r="BG7978" s="142" t="s">
        <v>10641</v>
      </c>
      <c r="BH7978" s="141" t="s">
        <v>478</v>
      </c>
      <c r="BI7978" s="141" t="s">
        <v>176</v>
      </c>
      <c r="BJ7978" s="141" t="s">
        <v>10572</v>
      </c>
      <c r="BK7978" s="141" t="s">
        <v>10573</v>
      </c>
      <c r="BL7978" s="141" t="s">
        <v>10574</v>
      </c>
      <c r="BM7978" s="141">
        <v>46.387111034280998</v>
      </c>
      <c r="BN7978" s="141">
        <v>-73.067989300830803</v>
      </c>
      <c r="BO7978" s="141">
        <v>2004</v>
      </c>
      <c r="BP7978" s="143" t="s">
        <v>24560</v>
      </c>
      <c r="BQ7978" s="143" t="s">
        <v>17560</v>
      </c>
    </row>
    <row r="7979" spans="15:69" x14ac:dyDescent="0.25">
      <c r="O7979" s="225" t="str">
        <f t="shared" si="1335"/>
        <v/>
      </c>
      <c r="BF7979" s="141">
        <v>51055</v>
      </c>
      <c r="BG7979" s="142" t="s">
        <v>11582</v>
      </c>
      <c r="BH7979" s="141" t="s">
        <v>478</v>
      </c>
      <c r="BI7979" s="141" t="s">
        <v>176</v>
      </c>
      <c r="BJ7979" s="141" t="s">
        <v>11374</v>
      </c>
      <c r="BK7979" s="141"/>
      <c r="BL7979" s="141"/>
      <c r="BM7979" s="141">
        <v>46.324898389399998</v>
      </c>
      <c r="BN7979" s="141">
        <v>-73.083329676399998</v>
      </c>
      <c r="BO7979" s="141">
        <v>1997</v>
      </c>
      <c r="BP7979" s="143" t="s">
        <v>24560</v>
      </c>
      <c r="BQ7979" s="143" t="s">
        <v>27848</v>
      </c>
    </row>
    <row r="7980" spans="15:69" x14ac:dyDescent="0.25">
      <c r="O7980" s="225" t="str">
        <f t="shared" si="1335"/>
        <v/>
      </c>
      <c r="BF7980" s="141">
        <v>51040</v>
      </c>
      <c r="BG7980" s="142" t="s">
        <v>11615</v>
      </c>
      <c r="BH7980" s="141" t="s">
        <v>478</v>
      </c>
      <c r="BI7980" s="141" t="s">
        <v>1268</v>
      </c>
      <c r="BJ7980" s="141" t="s">
        <v>10568</v>
      </c>
      <c r="BK7980" s="141" t="s">
        <v>10573</v>
      </c>
      <c r="BL7980" s="141" t="s">
        <v>10574</v>
      </c>
      <c r="BM7980" s="141">
        <v>46.387111034280998</v>
      </c>
      <c r="BN7980" s="141">
        <v>-73.067989300830803</v>
      </c>
      <c r="BO7980" s="141">
        <v>2004</v>
      </c>
      <c r="BP7980" s="143" t="s">
        <v>24560</v>
      </c>
      <c r="BQ7980" s="143" t="s">
        <v>17560</v>
      </c>
    </row>
    <row r="7981" spans="15:69" x14ac:dyDescent="0.25">
      <c r="O7981" s="225" t="str">
        <f t="shared" si="1335"/>
        <v/>
      </c>
      <c r="BF7981" s="141">
        <v>51040</v>
      </c>
      <c r="BG7981" s="142" t="s">
        <v>11616</v>
      </c>
      <c r="BH7981" s="141" t="s">
        <v>478</v>
      </c>
      <c r="BI7981" s="141" t="s">
        <v>177</v>
      </c>
      <c r="BJ7981" s="141" t="s">
        <v>10570</v>
      </c>
      <c r="BK7981" s="141" t="s">
        <v>10573</v>
      </c>
      <c r="BL7981" s="141" t="s">
        <v>10574</v>
      </c>
      <c r="BM7981" s="141">
        <v>46.387111034280998</v>
      </c>
      <c r="BN7981" s="141">
        <v>-73.067989300830803</v>
      </c>
      <c r="BO7981" s="141">
        <v>2004</v>
      </c>
      <c r="BP7981" s="143" t="s">
        <v>24560</v>
      </c>
      <c r="BQ7981" s="143" t="s">
        <v>17560</v>
      </c>
    </row>
    <row r="7982" spans="15:69" x14ac:dyDescent="0.25">
      <c r="O7982" s="225" t="str">
        <f t="shared" si="1335"/>
        <v/>
      </c>
      <c r="BF7982" s="141">
        <v>51035</v>
      </c>
      <c r="BG7982" s="142" t="s">
        <v>11591</v>
      </c>
      <c r="BH7982" s="141" t="s">
        <v>478</v>
      </c>
      <c r="BI7982" s="141" t="s">
        <v>176</v>
      </c>
      <c r="BJ7982" s="141" t="s">
        <v>11374</v>
      </c>
      <c r="BK7982" s="141"/>
      <c r="BL7982" s="141"/>
      <c r="BM7982" s="141">
        <v>46.324898389399998</v>
      </c>
      <c r="BN7982" s="141">
        <v>-73.083329676399998</v>
      </c>
      <c r="BO7982" s="141">
        <v>1997</v>
      </c>
      <c r="BP7982" s="143" t="s">
        <v>24560</v>
      </c>
      <c r="BQ7982" s="143" t="s">
        <v>17560</v>
      </c>
    </row>
    <row r="7983" spans="15:69" x14ac:dyDescent="0.25">
      <c r="O7983" s="225" t="str">
        <f t="shared" si="1335"/>
        <v/>
      </c>
      <c r="BF7983" s="141">
        <v>51040</v>
      </c>
      <c r="BG7983" s="142" t="s">
        <v>11651</v>
      </c>
      <c r="BH7983" s="141" t="s">
        <v>478</v>
      </c>
      <c r="BI7983" s="141" t="s">
        <v>176</v>
      </c>
      <c r="BJ7983" s="141" t="s">
        <v>11305</v>
      </c>
      <c r="BK7983" s="141"/>
      <c r="BL7983" s="141"/>
      <c r="BM7983" s="141">
        <v>46.375986293700002</v>
      </c>
      <c r="BN7983" s="141">
        <v>-73.069396339299999</v>
      </c>
      <c r="BO7983" s="141">
        <v>1997</v>
      </c>
      <c r="BP7983" s="143" t="s">
        <v>24560</v>
      </c>
      <c r="BQ7983" s="143" t="s">
        <v>17560</v>
      </c>
    </row>
    <row r="7984" spans="15:69" x14ac:dyDescent="0.25">
      <c r="O7984" s="225" t="str">
        <f t="shared" si="1335"/>
        <v/>
      </c>
      <c r="BF7984" s="141">
        <v>51040</v>
      </c>
      <c r="BG7984" s="142" t="s">
        <v>11657</v>
      </c>
      <c r="BH7984" s="141" t="s">
        <v>478</v>
      </c>
      <c r="BI7984" s="141" t="s">
        <v>176</v>
      </c>
      <c r="BJ7984" s="141" t="s">
        <v>11372</v>
      </c>
      <c r="BK7984" s="141"/>
      <c r="BL7984" s="141"/>
      <c r="BM7984" s="141">
        <v>46.324751845500003</v>
      </c>
      <c r="BN7984" s="141">
        <v>-73.080162001800005</v>
      </c>
      <c r="BO7984" s="141">
        <v>1997</v>
      </c>
      <c r="BP7984" s="143" t="s">
        <v>24560</v>
      </c>
      <c r="BQ7984" s="143" t="s">
        <v>17560</v>
      </c>
    </row>
    <row r="7985" spans="15:69" x14ac:dyDescent="0.25">
      <c r="O7985" s="225" t="str">
        <f t="shared" si="1335"/>
        <v/>
      </c>
      <c r="BF7985" s="141">
        <v>51040</v>
      </c>
      <c r="BG7985" s="142" t="s">
        <v>11658</v>
      </c>
      <c r="BH7985" s="141" t="s">
        <v>478</v>
      </c>
      <c r="BI7985" s="141" t="s">
        <v>176</v>
      </c>
      <c r="BJ7985" s="141" t="s">
        <v>11374</v>
      </c>
      <c r="BK7985" s="141"/>
      <c r="BL7985" s="141"/>
      <c r="BM7985" s="141">
        <v>46.324898389399998</v>
      </c>
      <c r="BN7985" s="141">
        <v>-73.083329676399998</v>
      </c>
      <c r="BO7985" s="141">
        <v>1997</v>
      </c>
      <c r="BP7985" s="143" t="s">
        <v>24560</v>
      </c>
      <c r="BQ7985" s="143" t="s">
        <v>17560</v>
      </c>
    </row>
    <row r="7986" spans="15:69" x14ac:dyDescent="0.25">
      <c r="O7986" s="225" t="str">
        <f t="shared" si="1335"/>
        <v/>
      </c>
      <c r="BF7986" s="141">
        <v>51040</v>
      </c>
      <c r="BG7986" s="142" t="s">
        <v>11659</v>
      </c>
      <c r="BH7986" s="141" t="s">
        <v>478</v>
      </c>
      <c r="BI7986" s="141" t="s">
        <v>176</v>
      </c>
      <c r="BJ7986" s="141" t="s">
        <v>11376</v>
      </c>
      <c r="BK7986" s="141"/>
      <c r="BL7986" s="141"/>
      <c r="BM7986" s="141">
        <v>46.333661569900002</v>
      </c>
      <c r="BN7986" s="141">
        <v>-73.080860173399998</v>
      </c>
      <c r="BO7986" s="141">
        <v>1997</v>
      </c>
      <c r="BP7986" s="143" t="s">
        <v>24560</v>
      </c>
      <c r="BQ7986" s="143" t="s">
        <v>17560</v>
      </c>
    </row>
    <row r="7987" spans="15:69" x14ac:dyDescent="0.25">
      <c r="O7987" s="225" t="str">
        <f t="shared" si="1335"/>
        <v/>
      </c>
      <c r="BF7987" s="141">
        <v>51040</v>
      </c>
      <c r="BG7987" s="142" t="s">
        <v>11660</v>
      </c>
      <c r="BH7987" s="141" t="s">
        <v>478</v>
      </c>
      <c r="BI7987" s="141" t="s">
        <v>1268</v>
      </c>
      <c r="BJ7987" s="141" t="s">
        <v>11378</v>
      </c>
      <c r="BK7987" s="141"/>
      <c r="BL7987" s="141"/>
      <c r="BM7987" s="141">
        <v>46.329689999999999</v>
      </c>
      <c r="BN7987" s="141">
        <v>-73.118290000000002</v>
      </c>
      <c r="BO7987" s="141">
        <v>1997</v>
      </c>
      <c r="BP7987" s="143" t="s">
        <v>24560</v>
      </c>
      <c r="BQ7987" s="143" t="s">
        <v>17560</v>
      </c>
    </row>
    <row r="7988" spans="15:69" x14ac:dyDescent="0.25">
      <c r="O7988" s="225" t="str">
        <f t="shared" si="1335"/>
        <v/>
      </c>
      <c r="BF7988" s="141">
        <v>51040</v>
      </c>
      <c r="BG7988" s="142" t="s">
        <v>11661</v>
      </c>
      <c r="BH7988" s="141" t="s">
        <v>478</v>
      </c>
      <c r="BI7988" s="141" t="s">
        <v>1268</v>
      </c>
      <c r="BJ7988" s="141" t="s">
        <v>11380</v>
      </c>
      <c r="BK7988" s="141"/>
      <c r="BL7988" s="141"/>
      <c r="BM7988" s="141">
        <v>46.29269</v>
      </c>
      <c r="BN7988" s="141">
        <v>-73.063519999999997</v>
      </c>
      <c r="BO7988" s="141">
        <v>1997</v>
      </c>
      <c r="BP7988" s="143" t="s">
        <v>24560</v>
      </c>
      <c r="BQ7988" s="143" t="s">
        <v>17560</v>
      </c>
    </row>
    <row r="7989" spans="15:69" x14ac:dyDescent="0.25">
      <c r="O7989" s="225" t="str">
        <f t="shared" si="1335"/>
        <v/>
      </c>
      <c r="BF7989" s="141">
        <v>51040</v>
      </c>
      <c r="BG7989" s="142" t="s">
        <v>11662</v>
      </c>
      <c r="BH7989" s="141" t="s">
        <v>478</v>
      </c>
      <c r="BI7989" s="141" t="s">
        <v>1268</v>
      </c>
      <c r="BJ7989" s="141" t="s">
        <v>11382</v>
      </c>
      <c r="BK7989" s="141"/>
      <c r="BL7989" s="141"/>
      <c r="BM7989" s="141">
        <v>46.283439999999999</v>
      </c>
      <c r="BN7989" s="141">
        <v>-73.026960000000003</v>
      </c>
      <c r="BO7989" s="141">
        <v>1997</v>
      </c>
      <c r="BP7989" s="143" t="s">
        <v>24560</v>
      </c>
      <c r="BQ7989" s="143" t="s">
        <v>17560</v>
      </c>
    </row>
    <row r="7990" spans="15:69" x14ac:dyDescent="0.25">
      <c r="O7990" s="225" t="str">
        <f t="shared" si="1335"/>
        <v/>
      </c>
      <c r="BF7990" s="141">
        <v>51040</v>
      </c>
      <c r="BG7990" s="142" t="s">
        <v>11663</v>
      </c>
      <c r="BH7990" s="141" t="s">
        <v>478</v>
      </c>
      <c r="BI7990" s="141" t="s">
        <v>1268</v>
      </c>
      <c r="BJ7990" s="141" t="s">
        <v>11384</v>
      </c>
      <c r="BK7990" s="141"/>
      <c r="BL7990" s="141"/>
      <c r="BM7990" s="141">
        <v>46.273470000000003</v>
      </c>
      <c r="BN7990" s="141">
        <v>-73.009270000000001</v>
      </c>
      <c r="BO7990" s="141">
        <v>1997</v>
      </c>
      <c r="BP7990" s="143" t="s">
        <v>24560</v>
      </c>
      <c r="BQ7990" s="143" t="s">
        <v>17560</v>
      </c>
    </row>
    <row r="7991" spans="15:69" x14ac:dyDescent="0.25">
      <c r="O7991" s="225" t="str">
        <f t="shared" si="1335"/>
        <v/>
      </c>
      <c r="BF7991" s="141">
        <v>51040</v>
      </c>
      <c r="BG7991" s="142" t="s">
        <v>11664</v>
      </c>
      <c r="BH7991" s="141" t="s">
        <v>478</v>
      </c>
      <c r="BI7991" s="141" t="s">
        <v>1268</v>
      </c>
      <c r="BJ7991" s="141" t="s">
        <v>11386</v>
      </c>
      <c r="BK7991" s="141"/>
      <c r="BL7991" s="141"/>
      <c r="BM7991" s="141">
        <v>46.261110000000002</v>
      </c>
      <c r="BN7991" s="141">
        <v>-72.963930000000005</v>
      </c>
      <c r="BO7991" s="141">
        <v>1997</v>
      </c>
      <c r="BP7991" s="143" t="s">
        <v>24560</v>
      </c>
      <c r="BQ7991" s="143" t="s">
        <v>17560</v>
      </c>
    </row>
    <row r="7992" spans="15:69" x14ac:dyDescent="0.25">
      <c r="O7992" s="225" t="str">
        <f t="shared" si="1335"/>
        <v/>
      </c>
      <c r="BF7992" s="141">
        <v>51040</v>
      </c>
      <c r="BG7992" s="142" t="s">
        <v>11665</v>
      </c>
      <c r="BH7992" s="141" t="s">
        <v>478</v>
      </c>
      <c r="BI7992" s="141" t="s">
        <v>1268</v>
      </c>
      <c r="BJ7992" s="141" t="s">
        <v>11388</v>
      </c>
      <c r="BK7992" s="141"/>
      <c r="BL7992" s="141"/>
      <c r="BM7992" s="141">
        <v>46.372819999999997</v>
      </c>
      <c r="BN7992" s="141">
        <v>-73.058149999999998</v>
      </c>
      <c r="BO7992" s="141">
        <v>1997</v>
      </c>
      <c r="BP7992" s="143" t="s">
        <v>24560</v>
      </c>
      <c r="BQ7992" s="143" t="s">
        <v>17560</v>
      </c>
    </row>
    <row r="7993" spans="15:69" x14ac:dyDescent="0.25">
      <c r="O7993" s="225" t="str">
        <f t="shared" si="1335"/>
        <v/>
      </c>
      <c r="BF7993" s="141">
        <v>51040</v>
      </c>
      <c r="BG7993" s="142" t="s">
        <v>11666</v>
      </c>
      <c r="BH7993" s="141" t="s">
        <v>478</v>
      </c>
      <c r="BI7993" s="141" t="s">
        <v>1268</v>
      </c>
      <c r="BJ7993" s="141" t="s">
        <v>11390</v>
      </c>
      <c r="BK7993" s="141"/>
      <c r="BL7993" s="141"/>
      <c r="BM7993" s="141">
        <v>46.368090000000002</v>
      </c>
      <c r="BN7993" s="141">
        <v>-73.054370000000006</v>
      </c>
      <c r="BO7993" s="141">
        <v>1997</v>
      </c>
      <c r="BP7993" s="143" t="s">
        <v>24560</v>
      </c>
      <c r="BQ7993" s="143" t="s">
        <v>17560</v>
      </c>
    </row>
    <row r="7994" spans="15:69" x14ac:dyDescent="0.25">
      <c r="O7994" s="225" t="str">
        <f t="shared" si="1335"/>
        <v/>
      </c>
      <c r="BF7994" s="141">
        <v>51040</v>
      </c>
      <c r="BG7994" s="142" t="s">
        <v>11667</v>
      </c>
      <c r="BH7994" s="141" t="s">
        <v>478</v>
      </c>
      <c r="BI7994" s="141" t="s">
        <v>1268</v>
      </c>
      <c r="BJ7994" s="141" t="s">
        <v>11392</v>
      </c>
      <c r="BK7994" s="141"/>
      <c r="BL7994" s="141"/>
      <c r="BM7994" s="141">
        <v>46.363590000000002</v>
      </c>
      <c r="BN7994" s="141">
        <v>-73.050600000000003</v>
      </c>
      <c r="BO7994" s="141">
        <v>1997</v>
      </c>
      <c r="BP7994" s="143" t="s">
        <v>24560</v>
      </c>
      <c r="BQ7994" s="143" t="s">
        <v>17560</v>
      </c>
    </row>
    <row r="7995" spans="15:69" x14ac:dyDescent="0.25">
      <c r="O7995" s="225" t="str">
        <f t="shared" si="1335"/>
        <v/>
      </c>
      <c r="BF7995" s="141">
        <v>51040</v>
      </c>
      <c r="BG7995" s="142" t="s">
        <v>11668</v>
      </c>
      <c r="BH7995" s="141" t="s">
        <v>478</v>
      </c>
      <c r="BI7995" s="141" t="s">
        <v>1268</v>
      </c>
      <c r="BJ7995" s="141" t="s">
        <v>10578</v>
      </c>
      <c r="BK7995" s="141"/>
      <c r="BL7995" s="141"/>
      <c r="BM7995" s="141">
        <v>46.347949999999997</v>
      </c>
      <c r="BN7995" s="141">
        <v>-73.028279999999995</v>
      </c>
      <c r="BO7995" s="141">
        <v>1997</v>
      </c>
      <c r="BP7995" s="143" t="s">
        <v>24560</v>
      </c>
      <c r="BQ7995" s="143" t="s">
        <v>17560</v>
      </c>
    </row>
    <row r="7996" spans="15:69" x14ac:dyDescent="0.25">
      <c r="O7996" s="225" t="str">
        <f t="shared" si="1335"/>
        <v/>
      </c>
      <c r="BF7996" s="141">
        <v>51040</v>
      </c>
      <c r="BG7996" s="142" t="s">
        <v>11669</v>
      </c>
      <c r="BH7996" s="141" t="s">
        <v>478</v>
      </c>
      <c r="BI7996" s="141" t="s">
        <v>1268</v>
      </c>
      <c r="BJ7996" s="141" t="s">
        <v>10580</v>
      </c>
      <c r="BK7996" s="141"/>
      <c r="BL7996" s="141"/>
      <c r="BM7996" s="141">
        <v>46.315939999999998</v>
      </c>
      <c r="BN7996" s="141">
        <v>-72.996009999999998</v>
      </c>
      <c r="BO7996" s="141">
        <v>1997</v>
      </c>
      <c r="BP7996" s="143" t="s">
        <v>24560</v>
      </c>
      <c r="BQ7996" s="143" t="s">
        <v>17560</v>
      </c>
    </row>
    <row r="7997" spans="15:69" x14ac:dyDescent="0.25">
      <c r="O7997" s="225" t="str">
        <f t="shared" si="1335"/>
        <v/>
      </c>
      <c r="BF7997" s="141">
        <v>51040</v>
      </c>
      <c r="BG7997" s="142" t="s">
        <v>11670</v>
      </c>
      <c r="BH7997" s="141" t="s">
        <v>478</v>
      </c>
      <c r="BI7997" s="141" t="s">
        <v>1268</v>
      </c>
      <c r="BJ7997" s="141" t="s">
        <v>11396</v>
      </c>
      <c r="BK7997" s="141"/>
      <c r="BL7997" s="141"/>
      <c r="BM7997" s="141">
        <v>46.305030000000002</v>
      </c>
      <c r="BN7997" s="141">
        <v>-72.981589999999997</v>
      </c>
      <c r="BO7997" s="141">
        <v>1997</v>
      </c>
      <c r="BP7997" s="143" t="s">
        <v>24560</v>
      </c>
      <c r="BQ7997" s="143" t="s">
        <v>17560</v>
      </c>
    </row>
    <row r="7998" spans="15:69" x14ac:dyDescent="0.25">
      <c r="O7998" s="225" t="str">
        <f t="shared" si="1335"/>
        <v/>
      </c>
      <c r="BF7998" s="141">
        <v>51040</v>
      </c>
      <c r="BG7998" s="142" t="s">
        <v>11671</v>
      </c>
      <c r="BH7998" s="141" t="s">
        <v>478</v>
      </c>
      <c r="BI7998" s="141" t="s">
        <v>1268</v>
      </c>
      <c r="BJ7998" s="141" t="s">
        <v>11398</v>
      </c>
      <c r="BK7998" s="141"/>
      <c r="BL7998" s="141"/>
      <c r="BM7998" s="141">
        <v>46.310020000000002</v>
      </c>
      <c r="BN7998" s="141">
        <v>-72.948629999999994</v>
      </c>
      <c r="BO7998" s="141">
        <v>1997</v>
      </c>
      <c r="BP7998" s="143" t="s">
        <v>24560</v>
      </c>
      <c r="BQ7998" s="143" t="s">
        <v>17560</v>
      </c>
    </row>
    <row r="7999" spans="15:69" x14ac:dyDescent="0.25">
      <c r="O7999" s="225" t="str">
        <f t="shared" si="1335"/>
        <v/>
      </c>
      <c r="BF7999" s="141">
        <v>51040</v>
      </c>
      <c r="BG7999" s="142" t="s">
        <v>11672</v>
      </c>
      <c r="BH7999" s="141" t="s">
        <v>478</v>
      </c>
      <c r="BI7999" s="141" t="s">
        <v>1268</v>
      </c>
      <c r="BJ7999" s="141" t="s">
        <v>11400</v>
      </c>
      <c r="BK7999" s="141"/>
      <c r="BL7999" s="141"/>
      <c r="BM7999" s="141">
        <v>46.311199999999999</v>
      </c>
      <c r="BN7999" s="141">
        <v>-72.940389999999994</v>
      </c>
      <c r="BO7999" s="141">
        <v>1997</v>
      </c>
      <c r="BP7999" s="143" t="s">
        <v>24560</v>
      </c>
      <c r="BQ7999" s="143" t="s">
        <v>17560</v>
      </c>
    </row>
    <row r="8000" spans="15:69" x14ac:dyDescent="0.25">
      <c r="O8000" s="225" t="str">
        <f t="shared" si="1335"/>
        <v/>
      </c>
      <c r="BF8000" s="141">
        <v>51040</v>
      </c>
      <c r="BG8000" s="142" t="s">
        <v>11673</v>
      </c>
      <c r="BH8000" s="141" t="s">
        <v>478</v>
      </c>
      <c r="BI8000" s="141" t="s">
        <v>1268</v>
      </c>
      <c r="BJ8000" s="141" t="s">
        <v>11402</v>
      </c>
      <c r="BK8000" s="141"/>
      <c r="BL8000" s="141"/>
      <c r="BM8000" s="141">
        <v>46.318339999999999</v>
      </c>
      <c r="BN8000" s="141">
        <v>-72.865570000000005</v>
      </c>
      <c r="BO8000" s="141">
        <v>1997</v>
      </c>
      <c r="BP8000" s="143" t="s">
        <v>24560</v>
      </c>
      <c r="BQ8000" s="143" t="s">
        <v>17560</v>
      </c>
    </row>
    <row r="8001" spans="15:69" x14ac:dyDescent="0.25">
      <c r="O8001" s="225" t="str">
        <f t="shared" si="1335"/>
        <v/>
      </c>
      <c r="BF8001" s="141">
        <v>51045</v>
      </c>
      <c r="BG8001" s="142" t="s">
        <v>10648</v>
      </c>
      <c r="BH8001" s="141" t="s">
        <v>180</v>
      </c>
      <c r="BI8001" s="141" t="s">
        <v>191</v>
      </c>
      <c r="BJ8001" s="141"/>
      <c r="BK8001" s="141" t="s">
        <v>10649</v>
      </c>
      <c r="BL8001" s="141" t="s">
        <v>10650</v>
      </c>
      <c r="BM8001" s="141">
        <v>46.252681307967599</v>
      </c>
      <c r="BN8001" s="141">
        <v>-73.087363793549201</v>
      </c>
      <c r="BO8001" s="141">
        <v>1994</v>
      </c>
      <c r="BP8001" s="143" t="s">
        <v>24572</v>
      </c>
      <c r="BQ8001" s="143" t="s">
        <v>17560</v>
      </c>
    </row>
    <row r="8002" spans="15:69" x14ac:dyDescent="0.25">
      <c r="O8002" s="225" t="str">
        <f t="shared" si="1335"/>
        <v/>
      </c>
      <c r="BF8002" s="141">
        <v>51050</v>
      </c>
      <c r="BG8002" s="142" t="s">
        <v>10658</v>
      </c>
      <c r="BH8002" s="141" t="s">
        <v>478</v>
      </c>
      <c r="BI8002" s="141" t="s">
        <v>177</v>
      </c>
      <c r="BJ8002" s="141"/>
      <c r="BK8002" s="141" t="s">
        <v>10657</v>
      </c>
      <c r="BL8002" s="141" t="s">
        <v>4097</v>
      </c>
      <c r="BM8002" s="141">
        <v>46.332509999999999</v>
      </c>
      <c r="BN8002" s="141">
        <v>-73.141040000000004</v>
      </c>
      <c r="BO8002" s="141">
        <v>1960</v>
      </c>
      <c r="BP8002" s="143"/>
      <c r="BQ8002" s="143" t="s">
        <v>17560</v>
      </c>
    </row>
    <row r="8003" spans="15:69" x14ac:dyDescent="0.25">
      <c r="O8003" s="225" t="str">
        <f t="shared" si="1335"/>
        <v/>
      </c>
      <c r="BF8003" s="141">
        <v>52007</v>
      </c>
      <c r="BG8003" s="142" t="s">
        <v>17610</v>
      </c>
      <c r="BH8003" s="141" t="s">
        <v>180</v>
      </c>
      <c r="BI8003" s="141" t="s">
        <v>191</v>
      </c>
      <c r="BJ8003" s="141"/>
      <c r="BK8003" s="141" t="s">
        <v>1976</v>
      </c>
      <c r="BL8003" s="141" t="s">
        <v>26645</v>
      </c>
      <c r="BM8003" s="141">
        <v>45.891473907344</v>
      </c>
      <c r="BN8003" s="141">
        <v>-73.268630661125698</v>
      </c>
      <c r="BO8003" s="141">
        <v>1985</v>
      </c>
      <c r="BP8003" s="143"/>
      <c r="BQ8003" s="143" t="s">
        <v>17560</v>
      </c>
    </row>
    <row r="8004" spans="15:69" x14ac:dyDescent="0.25">
      <c r="O8004" s="225" t="str">
        <f t="shared" si="1335"/>
        <v/>
      </c>
      <c r="BF8004" s="141">
        <v>52007</v>
      </c>
      <c r="BG8004" s="142" t="s">
        <v>17611</v>
      </c>
      <c r="BH8004" s="141" t="s">
        <v>180</v>
      </c>
      <c r="BI8004" s="141" t="s">
        <v>190</v>
      </c>
      <c r="BJ8004" s="141" t="s">
        <v>3407</v>
      </c>
      <c r="BK8004" s="141" t="s">
        <v>17612</v>
      </c>
      <c r="BL8004" s="141" t="s">
        <v>17613</v>
      </c>
      <c r="BM8004" s="141">
        <v>45.712220000000002</v>
      </c>
      <c r="BN8004" s="141">
        <v>-73.296109999999999</v>
      </c>
      <c r="BO8004" s="141">
        <v>2013</v>
      </c>
      <c r="BP8004" s="143"/>
      <c r="BQ8004" s="143" t="s">
        <v>17560</v>
      </c>
    </row>
    <row r="8005" spans="15:69" x14ac:dyDescent="0.25">
      <c r="O8005" s="225" t="str">
        <f t="shared" si="1335"/>
        <v/>
      </c>
      <c r="BF8005" s="141">
        <v>51055</v>
      </c>
      <c r="BG8005" s="142" t="s">
        <v>11583</v>
      </c>
      <c r="BH8005" s="141" t="s">
        <v>478</v>
      </c>
      <c r="BI8005" s="141" t="s">
        <v>176</v>
      </c>
      <c r="BJ8005" s="141" t="s">
        <v>11376</v>
      </c>
      <c r="BK8005" s="141"/>
      <c r="BL8005" s="141"/>
      <c r="BM8005" s="141">
        <v>46.333661569900002</v>
      </c>
      <c r="BN8005" s="141">
        <v>-73.080860173399998</v>
      </c>
      <c r="BO8005" s="141">
        <v>1997</v>
      </c>
      <c r="BP8005" s="143" t="s">
        <v>24560</v>
      </c>
      <c r="BQ8005" s="143" t="s">
        <v>27848</v>
      </c>
    </row>
    <row r="8006" spans="15:69" x14ac:dyDescent="0.25">
      <c r="O8006" s="225" t="str">
        <f t="shared" si="1335"/>
        <v/>
      </c>
      <c r="BF8006" s="141">
        <v>51055</v>
      </c>
      <c r="BG8006" s="142" t="s">
        <v>11584</v>
      </c>
      <c r="BH8006" s="141" t="s">
        <v>478</v>
      </c>
      <c r="BI8006" s="141" t="s">
        <v>1268</v>
      </c>
      <c r="BJ8006" s="141" t="s">
        <v>11378</v>
      </c>
      <c r="BK8006" s="141"/>
      <c r="BL8006" s="141"/>
      <c r="BM8006" s="141">
        <v>46.329689999999999</v>
      </c>
      <c r="BN8006" s="141">
        <v>-73.118290000000002</v>
      </c>
      <c r="BO8006" s="141">
        <v>1997</v>
      </c>
      <c r="BP8006" s="143" t="s">
        <v>24560</v>
      </c>
      <c r="BQ8006" s="143" t="s">
        <v>27848</v>
      </c>
    </row>
    <row r="8007" spans="15:69" x14ac:dyDescent="0.25">
      <c r="O8007" s="225" t="str">
        <f t="shared" si="1335"/>
        <v/>
      </c>
      <c r="BF8007" s="141">
        <v>51055</v>
      </c>
      <c r="BG8007" s="142" t="s">
        <v>11585</v>
      </c>
      <c r="BH8007" s="141" t="s">
        <v>478</v>
      </c>
      <c r="BI8007" s="141" t="s">
        <v>1268</v>
      </c>
      <c r="BJ8007" s="141" t="s">
        <v>11380</v>
      </c>
      <c r="BK8007" s="141"/>
      <c r="BL8007" s="141"/>
      <c r="BM8007" s="141">
        <v>46.29269</v>
      </c>
      <c r="BN8007" s="141">
        <v>-73.063519999999997</v>
      </c>
      <c r="BO8007" s="141">
        <v>1997</v>
      </c>
      <c r="BP8007" s="143" t="s">
        <v>24560</v>
      </c>
      <c r="BQ8007" s="143" t="s">
        <v>27848</v>
      </c>
    </row>
    <row r="8008" spans="15:69" x14ac:dyDescent="0.25">
      <c r="O8008" s="225" t="str">
        <f t="shared" si="1335"/>
        <v/>
      </c>
      <c r="BF8008" s="141">
        <v>52007</v>
      </c>
      <c r="BG8008" s="142" t="s">
        <v>17614</v>
      </c>
      <c r="BH8008" s="141" t="s">
        <v>180</v>
      </c>
      <c r="BI8008" s="141" t="s">
        <v>190</v>
      </c>
      <c r="BJ8008" s="141" t="s">
        <v>3407</v>
      </c>
      <c r="BK8008" s="141" t="s">
        <v>17615</v>
      </c>
      <c r="BL8008" s="141" t="s">
        <v>17613</v>
      </c>
      <c r="BM8008" s="141">
        <v>45.711666999999998</v>
      </c>
      <c r="BN8008" s="141">
        <v>-73.793610999999999</v>
      </c>
      <c r="BO8008" s="141">
        <v>2013</v>
      </c>
      <c r="BP8008" s="143"/>
      <c r="BQ8008" s="143" t="s">
        <v>17560</v>
      </c>
    </row>
    <row r="8009" spans="15:69" x14ac:dyDescent="0.25">
      <c r="O8009" s="225" t="str">
        <f t="shared" si="1335"/>
        <v/>
      </c>
      <c r="BF8009" s="141">
        <v>52017</v>
      </c>
      <c r="BG8009" s="142" t="s">
        <v>17616</v>
      </c>
      <c r="BH8009" s="141" t="s">
        <v>180</v>
      </c>
      <c r="BI8009" s="141" t="s">
        <v>178</v>
      </c>
      <c r="BJ8009" s="141"/>
      <c r="BK8009" s="141"/>
      <c r="BL8009" s="141" t="s">
        <v>4337</v>
      </c>
      <c r="BM8009" s="141">
        <v>45.958190000000002</v>
      </c>
      <c r="BN8009" s="141">
        <v>-73.233779999999996</v>
      </c>
      <c r="BO8009" s="141">
        <v>2004</v>
      </c>
      <c r="BP8009" s="143" t="s">
        <v>484</v>
      </c>
      <c r="BQ8009" s="143" t="s">
        <v>17560</v>
      </c>
    </row>
    <row r="8010" spans="15:69" x14ac:dyDescent="0.25">
      <c r="O8010" s="225" t="str">
        <f t="shared" si="1335"/>
        <v/>
      </c>
      <c r="BF8010" s="141">
        <v>52017</v>
      </c>
      <c r="BG8010" s="142" t="s">
        <v>17617</v>
      </c>
      <c r="BH8010" s="141" t="s">
        <v>478</v>
      </c>
      <c r="BI8010" s="141" t="s">
        <v>177</v>
      </c>
      <c r="BJ8010" s="141"/>
      <c r="BK8010" s="141" t="s">
        <v>1815</v>
      </c>
      <c r="BL8010" s="141" t="s">
        <v>17618</v>
      </c>
      <c r="BM8010" s="141">
        <v>45.976460000000003</v>
      </c>
      <c r="BN8010" s="141">
        <v>-73.201769999999996</v>
      </c>
      <c r="BO8010" s="141">
        <v>1977</v>
      </c>
      <c r="BP8010" s="143"/>
      <c r="BQ8010" s="143" t="s">
        <v>17560</v>
      </c>
    </row>
    <row r="8011" spans="15:69" x14ac:dyDescent="0.25">
      <c r="O8011" s="225" t="str">
        <f t="shared" si="1335"/>
        <v/>
      </c>
      <c r="BF8011" s="141">
        <v>52017</v>
      </c>
      <c r="BG8011" s="142" t="s">
        <v>17619</v>
      </c>
      <c r="BH8011" s="141" t="s">
        <v>478</v>
      </c>
      <c r="BI8011" s="141" t="s">
        <v>176</v>
      </c>
      <c r="BJ8011" s="141" t="s">
        <v>1588</v>
      </c>
      <c r="BK8011" s="141" t="s">
        <v>1815</v>
      </c>
      <c r="BL8011" s="141" t="s">
        <v>17618</v>
      </c>
      <c r="BM8011" s="141">
        <v>45.976460000000003</v>
      </c>
      <c r="BN8011" s="141">
        <v>-73.201769999999996</v>
      </c>
      <c r="BO8011" s="141">
        <v>2005</v>
      </c>
      <c r="BP8011" s="143"/>
      <c r="BQ8011" s="143" t="s">
        <v>17560</v>
      </c>
    </row>
    <row r="8012" spans="15:69" x14ac:dyDescent="0.25">
      <c r="O8012" s="225" t="str">
        <f t="shared" si="1335"/>
        <v/>
      </c>
      <c r="BF8012" s="141">
        <v>51075</v>
      </c>
      <c r="BG8012" s="142" t="s">
        <v>10678</v>
      </c>
      <c r="BH8012" s="141" t="s">
        <v>478</v>
      </c>
      <c r="BI8012" s="141" t="s">
        <v>176</v>
      </c>
      <c r="BJ8012" s="141"/>
      <c r="BK8012" s="141" t="s">
        <v>10679</v>
      </c>
      <c r="BL8012" s="141" t="s">
        <v>10399</v>
      </c>
      <c r="BM8012" s="141">
        <v>46.482113536040998</v>
      </c>
      <c r="BN8012" s="141">
        <v>-72.947694878764906</v>
      </c>
      <c r="BO8012" s="141">
        <v>2004</v>
      </c>
      <c r="BP8012" s="143" t="s">
        <v>24580</v>
      </c>
      <c r="BQ8012" s="143" t="s">
        <v>27848</v>
      </c>
    </row>
    <row r="8013" spans="15:69" x14ac:dyDescent="0.25">
      <c r="O8013" s="225" t="str">
        <f t="shared" si="1335"/>
        <v/>
      </c>
      <c r="BF8013" s="141">
        <v>52017</v>
      </c>
      <c r="BG8013" s="142" t="s">
        <v>17620</v>
      </c>
      <c r="BH8013" s="141" t="s">
        <v>180</v>
      </c>
      <c r="BI8013" s="141" t="s">
        <v>191</v>
      </c>
      <c r="BJ8013" s="141"/>
      <c r="BK8013" s="141" t="s">
        <v>3479</v>
      </c>
      <c r="BL8013" s="141" t="s">
        <v>17621</v>
      </c>
      <c r="BM8013" s="141">
        <v>45.960619999999999</v>
      </c>
      <c r="BN8013" s="141">
        <v>-73.215180000000004</v>
      </c>
      <c r="BO8013" s="141">
        <v>2004</v>
      </c>
      <c r="BP8013" s="143"/>
      <c r="BQ8013" s="143" t="s">
        <v>17560</v>
      </c>
    </row>
    <row r="8014" spans="15:69" x14ac:dyDescent="0.25">
      <c r="O8014" s="225" t="str">
        <f t="shared" ref="O8014:O8077" si="1336">IF(OR(B8014="",C8014="",G8014="",H8014="",I8014="",AND(J8014="",BW8014=FALSE),AND(K8014="",BX8014=FALSE),AND(L8014="",BY8014=FALSE),AND(M8014="",BZ8014=FALSE)),"",(IF(AND(100&gt;=CG8014,CG8014&gt;80),"A",IF(AND(80&gt;=CG8014,CG8014&gt;60),"B",IF(AND(60&gt;=CG8014,CG8014&gt;40),"C",IF(AND(40&gt;=CG8014,CG8014&gt;20),"D","E"))))))</f>
        <v/>
      </c>
      <c r="BF8014" s="141">
        <v>52035</v>
      </c>
      <c r="BG8014" s="142" t="s">
        <v>17744</v>
      </c>
      <c r="BH8014" s="141" t="s">
        <v>180</v>
      </c>
      <c r="BI8014" s="141" t="s">
        <v>191</v>
      </c>
      <c r="BJ8014" s="141"/>
      <c r="BK8014" s="141" t="s">
        <v>17745</v>
      </c>
      <c r="BL8014" s="141" t="s">
        <v>17746</v>
      </c>
      <c r="BM8014" s="141">
        <v>46.084454000000001</v>
      </c>
      <c r="BN8014" s="141">
        <v>-73.193659999999994</v>
      </c>
      <c r="BO8014" s="141">
        <v>2008</v>
      </c>
      <c r="BP8014" s="143"/>
      <c r="BQ8014" s="143" t="s">
        <v>17560</v>
      </c>
    </row>
    <row r="8015" spans="15:69" x14ac:dyDescent="0.25">
      <c r="O8015" s="225" t="str">
        <f t="shared" si="1336"/>
        <v/>
      </c>
      <c r="BF8015" s="141">
        <v>52035</v>
      </c>
      <c r="BG8015" s="142" t="s">
        <v>17747</v>
      </c>
      <c r="BH8015" s="141" t="s">
        <v>180</v>
      </c>
      <c r="BI8015" s="141" t="s">
        <v>191</v>
      </c>
      <c r="BJ8015" s="141"/>
      <c r="BK8015" s="141" t="s">
        <v>2164</v>
      </c>
      <c r="BL8015" s="141" t="s">
        <v>5620</v>
      </c>
      <c r="BM8015" s="141">
        <v>46.080393999999998</v>
      </c>
      <c r="BN8015" s="141">
        <v>-73.186530000000005</v>
      </c>
      <c r="BO8015" s="141">
        <v>1995</v>
      </c>
      <c r="BP8015" s="143" t="s">
        <v>25530</v>
      </c>
      <c r="BQ8015" s="143" t="s">
        <v>17560</v>
      </c>
    </row>
    <row r="8016" spans="15:69" x14ac:dyDescent="0.25">
      <c r="O8016" s="225" t="str">
        <f t="shared" si="1336"/>
        <v/>
      </c>
      <c r="BF8016" s="141">
        <v>52035</v>
      </c>
      <c r="BG8016" s="142" t="s">
        <v>17748</v>
      </c>
      <c r="BH8016" s="141" t="s">
        <v>478</v>
      </c>
      <c r="BI8016" s="141" t="s">
        <v>177</v>
      </c>
      <c r="BJ8016" s="141"/>
      <c r="BK8016" s="141" t="s">
        <v>17749</v>
      </c>
      <c r="BL8016" s="141" t="s">
        <v>17750</v>
      </c>
      <c r="BM8016" s="141">
        <v>46.066375215561699</v>
      </c>
      <c r="BN8016" s="141">
        <v>-73.180324675085799</v>
      </c>
      <c r="BO8016" s="141">
        <v>1958</v>
      </c>
      <c r="BP8016" s="143" t="s">
        <v>25531</v>
      </c>
      <c r="BQ8016" s="143" t="s">
        <v>17560</v>
      </c>
    </row>
    <row r="8017" spans="15:69" x14ac:dyDescent="0.25">
      <c r="O8017" s="225" t="str">
        <f t="shared" si="1336"/>
        <v/>
      </c>
      <c r="BF8017" s="141">
        <v>52035</v>
      </c>
      <c r="BG8017" s="142" t="s">
        <v>17751</v>
      </c>
      <c r="BH8017" s="141" t="s">
        <v>478</v>
      </c>
      <c r="BI8017" s="141" t="s">
        <v>177</v>
      </c>
      <c r="BJ8017" s="141"/>
      <c r="BK8017" s="141" t="s">
        <v>17749</v>
      </c>
      <c r="BL8017" s="141" t="s">
        <v>17750</v>
      </c>
      <c r="BM8017" s="141">
        <v>46.066375215561699</v>
      </c>
      <c r="BN8017" s="141">
        <v>-73.180324675085799</v>
      </c>
      <c r="BO8017" s="141">
        <v>1971</v>
      </c>
      <c r="BP8017" s="143" t="s">
        <v>25531</v>
      </c>
      <c r="BQ8017" s="143" t="s">
        <v>17560</v>
      </c>
    </row>
    <row r="8018" spans="15:69" x14ac:dyDescent="0.25">
      <c r="O8018" s="225" t="str">
        <f t="shared" si="1336"/>
        <v/>
      </c>
      <c r="BF8018" s="141">
        <v>52035</v>
      </c>
      <c r="BG8018" s="142" t="s">
        <v>17752</v>
      </c>
      <c r="BH8018" s="141" t="s">
        <v>478</v>
      </c>
      <c r="BI8018" s="141" t="s">
        <v>177</v>
      </c>
      <c r="BJ8018" s="141"/>
      <c r="BK8018" s="141" t="s">
        <v>17749</v>
      </c>
      <c r="BL8018" s="141" t="s">
        <v>17750</v>
      </c>
      <c r="BM8018" s="141">
        <v>46.066375215561699</v>
      </c>
      <c r="BN8018" s="141">
        <v>-73.180324675085799</v>
      </c>
      <c r="BO8018" s="141">
        <v>2005</v>
      </c>
      <c r="BP8018" s="143" t="s">
        <v>25532</v>
      </c>
      <c r="BQ8018" s="143" t="s">
        <v>17560</v>
      </c>
    </row>
    <row r="8019" spans="15:69" x14ac:dyDescent="0.25">
      <c r="O8019" s="225" t="str">
        <f t="shared" si="1336"/>
        <v/>
      </c>
      <c r="BF8019" s="141">
        <v>51055</v>
      </c>
      <c r="BG8019" s="142" t="s">
        <v>11617</v>
      </c>
      <c r="BH8019" s="141" t="s">
        <v>478</v>
      </c>
      <c r="BI8019" s="141" t="s">
        <v>1268</v>
      </c>
      <c r="BJ8019" s="141" t="s">
        <v>11382</v>
      </c>
      <c r="BK8019" s="141"/>
      <c r="BL8019" s="141"/>
      <c r="BM8019" s="141">
        <v>46.283439999999999</v>
      </c>
      <c r="BN8019" s="141">
        <v>-73.026960000000003</v>
      </c>
      <c r="BO8019" s="141">
        <v>1997</v>
      </c>
      <c r="BP8019" s="143" t="s">
        <v>24560</v>
      </c>
      <c r="BQ8019" s="143" t="s">
        <v>27848</v>
      </c>
    </row>
    <row r="8020" spans="15:69" x14ac:dyDescent="0.25">
      <c r="O8020" s="225" t="str">
        <f t="shared" si="1336"/>
        <v/>
      </c>
      <c r="BF8020" s="141">
        <v>51065</v>
      </c>
      <c r="BG8020" s="142" t="s">
        <v>10671</v>
      </c>
      <c r="BH8020" s="141" t="s">
        <v>180</v>
      </c>
      <c r="BI8020" s="141" t="s">
        <v>191</v>
      </c>
      <c r="BJ8020" s="141" t="s">
        <v>10672</v>
      </c>
      <c r="BK8020" s="141" t="s">
        <v>2514</v>
      </c>
      <c r="BL8020" s="141" t="s">
        <v>10672</v>
      </c>
      <c r="BM8020" s="141">
        <v>46.463729999999998</v>
      </c>
      <c r="BN8020" s="141">
        <v>-73.139979999999994</v>
      </c>
      <c r="BO8020" s="141">
        <v>2001</v>
      </c>
      <c r="BP8020" s="143" t="s">
        <v>24579</v>
      </c>
      <c r="BQ8020" s="143" t="s">
        <v>17560</v>
      </c>
    </row>
    <row r="8021" spans="15:69" x14ac:dyDescent="0.25">
      <c r="O8021" s="225" t="str">
        <f t="shared" si="1336"/>
        <v/>
      </c>
      <c r="BF8021" s="141">
        <v>51065</v>
      </c>
      <c r="BG8021" s="142" t="s">
        <v>10673</v>
      </c>
      <c r="BH8021" s="141" t="s">
        <v>180</v>
      </c>
      <c r="BI8021" s="141" t="s">
        <v>191</v>
      </c>
      <c r="BJ8021" s="141" t="s">
        <v>10674</v>
      </c>
      <c r="BK8021" s="141" t="s">
        <v>2514</v>
      </c>
      <c r="BL8021" s="141" t="s">
        <v>10674</v>
      </c>
      <c r="BM8021" s="141">
        <v>46.467030000000001</v>
      </c>
      <c r="BN8021" s="141">
        <v>-73.140789999999996</v>
      </c>
      <c r="BO8021" s="141">
        <v>2001</v>
      </c>
      <c r="BP8021" s="143" t="s">
        <v>24578</v>
      </c>
      <c r="BQ8021" s="143" t="s">
        <v>17560</v>
      </c>
    </row>
    <row r="8022" spans="15:69" x14ac:dyDescent="0.25">
      <c r="O8022" s="225" t="str">
        <f t="shared" si="1336"/>
        <v/>
      </c>
      <c r="BF8022" s="141">
        <v>51065</v>
      </c>
      <c r="BG8022" s="142" t="s">
        <v>10675</v>
      </c>
      <c r="BH8022" s="141" t="s">
        <v>180</v>
      </c>
      <c r="BI8022" s="141" t="s">
        <v>191</v>
      </c>
      <c r="BJ8022" s="141" t="s">
        <v>10676</v>
      </c>
      <c r="BK8022" s="141" t="s">
        <v>2514</v>
      </c>
      <c r="BL8022" s="141" t="s">
        <v>10677</v>
      </c>
      <c r="BM8022" s="141">
        <v>46.460236000000002</v>
      </c>
      <c r="BN8022" s="141">
        <v>-73.143450000000001</v>
      </c>
      <c r="BO8022" s="141">
        <v>2001</v>
      </c>
      <c r="BP8022" s="143" t="s">
        <v>24578</v>
      </c>
      <c r="BQ8022" s="143" t="s">
        <v>17560</v>
      </c>
    </row>
    <row r="8023" spans="15:69" x14ac:dyDescent="0.25">
      <c r="O8023" s="225" t="str">
        <f t="shared" si="1336"/>
        <v/>
      </c>
      <c r="BF8023" s="141">
        <v>51065</v>
      </c>
      <c r="BG8023" s="142" t="s">
        <v>10722</v>
      </c>
      <c r="BH8023" s="141" t="s">
        <v>180</v>
      </c>
      <c r="BI8023" s="141" t="s">
        <v>191</v>
      </c>
      <c r="BJ8023" s="141" t="s">
        <v>10669</v>
      </c>
      <c r="BK8023" s="141" t="s">
        <v>2514</v>
      </c>
      <c r="BL8023" s="141" t="s">
        <v>10723</v>
      </c>
      <c r="BM8023" s="141">
        <v>46.469991</v>
      </c>
      <c r="BN8023" s="141">
        <v>-73.149986999999996</v>
      </c>
      <c r="BO8023" s="141">
        <v>2001</v>
      </c>
      <c r="BP8023" s="143"/>
      <c r="BQ8023" s="143" t="s">
        <v>17560</v>
      </c>
    </row>
    <row r="8024" spans="15:69" x14ac:dyDescent="0.25">
      <c r="O8024" s="225" t="str">
        <f t="shared" si="1336"/>
        <v/>
      </c>
      <c r="BF8024" s="141">
        <v>64015</v>
      </c>
      <c r="BG8024" s="142" t="s">
        <v>3002</v>
      </c>
      <c r="BH8024" s="141" t="s">
        <v>180</v>
      </c>
      <c r="BI8024" s="141" t="s">
        <v>191</v>
      </c>
      <c r="BJ8024" s="141" t="s">
        <v>3003</v>
      </c>
      <c r="BK8024" s="141" t="s">
        <v>3004</v>
      </c>
      <c r="BL8024" s="141" t="s">
        <v>3005</v>
      </c>
      <c r="BM8024" s="141">
        <v>45.729421000000002</v>
      </c>
      <c r="BN8024" s="141">
        <v>-73.665060999999994</v>
      </c>
      <c r="BO8024" s="141">
        <v>1987</v>
      </c>
      <c r="BP8024" s="143" t="s">
        <v>23998</v>
      </c>
      <c r="BQ8024" s="143" t="s">
        <v>17560</v>
      </c>
    </row>
    <row r="8025" spans="15:69" x14ac:dyDescent="0.25">
      <c r="O8025" s="225" t="str">
        <f t="shared" si="1336"/>
        <v/>
      </c>
      <c r="BF8025" s="141">
        <v>51065</v>
      </c>
      <c r="BG8025" s="142" t="s">
        <v>10724</v>
      </c>
      <c r="BH8025" s="141" t="s">
        <v>180</v>
      </c>
      <c r="BI8025" s="141" t="s">
        <v>191</v>
      </c>
      <c r="BJ8025" s="141" t="s">
        <v>10475</v>
      </c>
      <c r="BK8025" s="141" t="s">
        <v>2514</v>
      </c>
      <c r="BL8025" s="141" t="s">
        <v>4097</v>
      </c>
      <c r="BM8025" s="141">
        <v>46.456435999999997</v>
      </c>
      <c r="BN8025" s="141">
        <v>-73.145849999999996</v>
      </c>
      <c r="BO8025" s="141">
        <v>2001</v>
      </c>
      <c r="BP8025" s="143" t="s">
        <v>24578</v>
      </c>
      <c r="BQ8025" s="143" t="s">
        <v>17560</v>
      </c>
    </row>
    <row r="8026" spans="15:69" x14ac:dyDescent="0.25">
      <c r="O8026" s="225" t="str">
        <f t="shared" si="1336"/>
        <v/>
      </c>
      <c r="BF8026" s="141">
        <v>51065</v>
      </c>
      <c r="BG8026" s="142" t="s">
        <v>10725</v>
      </c>
      <c r="BH8026" s="141" t="s">
        <v>180</v>
      </c>
      <c r="BI8026" s="141" t="s">
        <v>178</v>
      </c>
      <c r="BJ8026" s="141" t="s">
        <v>10726</v>
      </c>
      <c r="BK8026" s="141"/>
      <c r="BL8026" s="141" t="s">
        <v>10727</v>
      </c>
      <c r="BM8026" s="141">
        <v>46.453544000000001</v>
      </c>
      <c r="BN8026" s="141">
        <v>-73.147360000000006</v>
      </c>
      <c r="BO8026" s="141">
        <v>2001</v>
      </c>
      <c r="BP8026" s="143" t="s">
        <v>24588</v>
      </c>
      <c r="BQ8026" s="143" t="s">
        <v>17560</v>
      </c>
    </row>
    <row r="8027" spans="15:69" x14ac:dyDescent="0.25">
      <c r="O8027" s="225" t="str">
        <f t="shared" si="1336"/>
        <v/>
      </c>
      <c r="BF8027" s="141">
        <v>52045</v>
      </c>
      <c r="BG8027" s="142" t="s">
        <v>17820</v>
      </c>
      <c r="BH8027" s="141" t="s">
        <v>180</v>
      </c>
      <c r="BI8027" s="141" t="s">
        <v>191</v>
      </c>
      <c r="BJ8027" s="141" t="s">
        <v>2514</v>
      </c>
      <c r="BK8027" s="141" t="s">
        <v>10381</v>
      </c>
      <c r="BL8027" s="141" t="s">
        <v>17821</v>
      </c>
      <c r="BM8027" s="141">
        <v>46.066890000000001</v>
      </c>
      <c r="BN8027" s="141">
        <v>-73.129660000000001</v>
      </c>
      <c r="BO8027" s="141">
        <v>1974</v>
      </c>
      <c r="BP8027" s="143" t="s">
        <v>25550</v>
      </c>
      <c r="BQ8027" s="143" t="s">
        <v>17560</v>
      </c>
    </row>
    <row r="8028" spans="15:69" x14ac:dyDescent="0.25">
      <c r="O8028" s="225" t="str">
        <f t="shared" si="1336"/>
        <v/>
      </c>
      <c r="BF8028" s="141">
        <v>52070</v>
      </c>
      <c r="BG8028" s="142" t="s">
        <v>17840</v>
      </c>
      <c r="BH8028" s="141" t="s">
        <v>180</v>
      </c>
      <c r="BI8028" s="141" t="s">
        <v>178</v>
      </c>
      <c r="BJ8028" s="141" t="s">
        <v>6096</v>
      </c>
      <c r="BK8028" s="141" t="s">
        <v>17329</v>
      </c>
      <c r="BL8028" s="141" t="s">
        <v>17796</v>
      </c>
      <c r="BM8028" s="141">
        <v>46.156500000000001</v>
      </c>
      <c r="BN8028" s="141">
        <v>-73.298090000000002</v>
      </c>
      <c r="BO8028" s="141">
        <v>1976</v>
      </c>
      <c r="BP8028" s="143"/>
      <c r="BQ8028" s="143" t="s">
        <v>17560</v>
      </c>
    </row>
    <row r="8029" spans="15:69" x14ac:dyDescent="0.25">
      <c r="O8029" s="225" t="str">
        <f t="shared" si="1336"/>
        <v/>
      </c>
      <c r="BF8029" s="141">
        <v>52080</v>
      </c>
      <c r="BG8029" s="142" t="s">
        <v>17855</v>
      </c>
      <c r="BH8029" s="141" t="s">
        <v>478</v>
      </c>
      <c r="BI8029" s="141" t="s">
        <v>176</v>
      </c>
      <c r="BJ8029" s="141" t="s">
        <v>17856</v>
      </c>
      <c r="BK8029" s="141" t="s">
        <v>1589</v>
      </c>
      <c r="BL8029" s="141" t="s">
        <v>17857</v>
      </c>
      <c r="BM8029" s="141">
        <v>46.301639999999999</v>
      </c>
      <c r="BN8029" s="141">
        <v>-73.025720000000007</v>
      </c>
      <c r="BO8029" s="141">
        <v>1977</v>
      </c>
      <c r="BP8029" s="143"/>
      <c r="BQ8029" s="143" t="s">
        <v>17560</v>
      </c>
    </row>
    <row r="8030" spans="15:69" x14ac:dyDescent="0.25">
      <c r="O8030" s="225" t="str">
        <f t="shared" si="1336"/>
        <v/>
      </c>
      <c r="BF8030" s="141">
        <v>51055</v>
      </c>
      <c r="BG8030" s="142" t="s">
        <v>11618</v>
      </c>
      <c r="BH8030" s="141" t="s">
        <v>478</v>
      </c>
      <c r="BI8030" s="141" t="s">
        <v>1268</v>
      </c>
      <c r="BJ8030" s="141" t="s">
        <v>11384</v>
      </c>
      <c r="BK8030" s="141"/>
      <c r="BL8030" s="141"/>
      <c r="BM8030" s="141">
        <v>46.273470000000003</v>
      </c>
      <c r="BN8030" s="141">
        <v>-73.009270000000001</v>
      </c>
      <c r="BO8030" s="141">
        <v>1997</v>
      </c>
      <c r="BP8030" s="143" t="s">
        <v>24560</v>
      </c>
      <c r="BQ8030" s="143" t="s">
        <v>27848</v>
      </c>
    </row>
    <row r="8031" spans="15:69" x14ac:dyDescent="0.25">
      <c r="O8031" s="225" t="str">
        <f t="shared" si="1336"/>
        <v/>
      </c>
      <c r="BF8031" s="141">
        <v>52080</v>
      </c>
      <c r="BG8031" s="142" t="s">
        <v>17897</v>
      </c>
      <c r="BH8031" s="141" t="s">
        <v>478</v>
      </c>
      <c r="BI8031" s="141" t="s">
        <v>177</v>
      </c>
      <c r="BJ8031" s="141"/>
      <c r="BK8031" s="141" t="s">
        <v>3784</v>
      </c>
      <c r="BL8031" s="141" t="s">
        <v>17845</v>
      </c>
      <c r="BM8031" s="141">
        <v>46.293129999999998</v>
      </c>
      <c r="BN8031" s="141">
        <v>-73.388490000000004</v>
      </c>
      <c r="BO8031" s="141">
        <v>1977</v>
      </c>
      <c r="BP8031" s="143"/>
      <c r="BQ8031" s="143" t="s">
        <v>17560</v>
      </c>
    </row>
    <row r="8032" spans="15:69" x14ac:dyDescent="0.25">
      <c r="O8032" s="225" t="str">
        <f t="shared" si="1336"/>
        <v/>
      </c>
      <c r="BF8032" s="141">
        <v>53010</v>
      </c>
      <c r="BG8032" s="142" t="s">
        <v>21911</v>
      </c>
      <c r="BH8032" s="141" t="s">
        <v>180</v>
      </c>
      <c r="BI8032" s="141" t="s">
        <v>191</v>
      </c>
      <c r="BJ8032" s="141" t="s">
        <v>21912</v>
      </c>
      <c r="BK8032" s="141"/>
      <c r="BL8032" s="141" t="s">
        <v>18387</v>
      </c>
      <c r="BM8032" s="141">
        <v>45.9133687698275</v>
      </c>
      <c r="BN8032" s="141">
        <v>-72.926706385538296</v>
      </c>
      <c r="BO8032" s="141">
        <v>1987</v>
      </c>
      <c r="BP8032" s="143" t="s">
        <v>483</v>
      </c>
      <c r="BQ8032" s="143" t="s">
        <v>17560</v>
      </c>
    </row>
    <row r="8033" spans="15:69" x14ac:dyDescent="0.25">
      <c r="O8033" s="225" t="str">
        <f t="shared" si="1336"/>
        <v/>
      </c>
      <c r="BF8033" s="141">
        <v>53010</v>
      </c>
      <c r="BG8033" s="142" t="s">
        <v>21913</v>
      </c>
      <c r="BH8033" s="141" t="s">
        <v>180</v>
      </c>
      <c r="BI8033" s="141" t="s">
        <v>178</v>
      </c>
      <c r="BJ8033" s="141"/>
      <c r="BK8033" s="141"/>
      <c r="BL8033" s="141" t="s">
        <v>6003</v>
      </c>
      <c r="BM8033" s="141">
        <v>45.914502043589003</v>
      </c>
      <c r="BN8033" s="141">
        <v>-72.933836232898997</v>
      </c>
      <c r="BO8033" s="141">
        <v>1987</v>
      </c>
      <c r="BP8033" s="143" t="s">
        <v>26133</v>
      </c>
      <c r="BQ8033" s="143" t="s">
        <v>17560</v>
      </c>
    </row>
    <row r="8034" spans="15:69" x14ac:dyDescent="0.25">
      <c r="O8034" s="225" t="str">
        <f t="shared" si="1336"/>
        <v/>
      </c>
      <c r="BF8034" s="141">
        <v>53010</v>
      </c>
      <c r="BG8034" s="142" t="s">
        <v>21914</v>
      </c>
      <c r="BH8034" s="141" t="s">
        <v>478</v>
      </c>
      <c r="BI8034" s="141" t="s">
        <v>186</v>
      </c>
      <c r="BJ8034" s="141"/>
      <c r="BK8034" s="141" t="s">
        <v>2208</v>
      </c>
      <c r="BL8034" s="141" t="s">
        <v>2211</v>
      </c>
      <c r="BM8034" s="141">
        <v>45.814999999999998</v>
      </c>
      <c r="BN8034" s="141">
        <v>-73.102065999999994</v>
      </c>
      <c r="BO8034" s="141">
        <v>1999</v>
      </c>
      <c r="BP8034" s="143"/>
      <c r="BQ8034" s="143" t="s">
        <v>17560</v>
      </c>
    </row>
    <row r="8035" spans="15:69" x14ac:dyDescent="0.25">
      <c r="O8035" s="225" t="str">
        <f t="shared" si="1336"/>
        <v/>
      </c>
      <c r="BF8035" s="141">
        <v>53010</v>
      </c>
      <c r="BG8035" s="142" t="s">
        <v>21915</v>
      </c>
      <c r="BH8035" s="141" t="s">
        <v>478</v>
      </c>
      <c r="BI8035" s="141" t="s">
        <v>186</v>
      </c>
      <c r="BJ8035" s="141"/>
      <c r="BK8035" s="141" t="s">
        <v>2213</v>
      </c>
      <c r="BL8035" s="141" t="s">
        <v>2214</v>
      </c>
      <c r="BM8035" s="141">
        <v>45.782435999999997</v>
      </c>
      <c r="BN8035" s="141">
        <v>-73.000336000000004</v>
      </c>
      <c r="BO8035" s="141">
        <v>1981</v>
      </c>
      <c r="BP8035" s="143"/>
      <c r="BQ8035" s="143" t="s">
        <v>17560</v>
      </c>
    </row>
    <row r="8036" spans="15:69" x14ac:dyDescent="0.25">
      <c r="O8036" s="225" t="str">
        <f t="shared" si="1336"/>
        <v/>
      </c>
      <c r="BF8036" s="141">
        <v>53010</v>
      </c>
      <c r="BG8036" s="142" t="s">
        <v>21916</v>
      </c>
      <c r="BH8036" s="141" t="s">
        <v>478</v>
      </c>
      <c r="BI8036" s="141" t="s">
        <v>186</v>
      </c>
      <c r="BJ8036" s="141"/>
      <c r="BK8036" s="141" t="s">
        <v>2216</v>
      </c>
      <c r="BL8036" s="141" t="s">
        <v>2217</v>
      </c>
      <c r="BM8036" s="141">
        <v>45.937930000000001</v>
      </c>
      <c r="BN8036" s="141">
        <v>-72.885329999999996</v>
      </c>
      <c r="BO8036" s="141">
        <v>1981</v>
      </c>
      <c r="BP8036" s="143" t="s">
        <v>23951</v>
      </c>
      <c r="BQ8036" s="143" t="s">
        <v>17560</v>
      </c>
    </row>
    <row r="8037" spans="15:69" x14ac:dyDescent="0.25">
      <c r="O8037" s="225" t="str">
        <f t="shared" si="1336"/>
        <v/>
      </c>
      <c r="BF8037" s="141">
        <v>53010</v>
      </c>
      <c r="BG8037" s="142" t="s">
        <v>21917</v>
      </c>
      <c r="BH8037" s="141" t="s">
        <v>478</v>
      </c>
      <c r="BI8037" s="141" t="s">
        <v>186</v>
      </c>
      <c r="BJ8037" s="141" t="s">
        <v>2219</v>
      </c>
      <c r="BK8037" s="141" t="s">
        <v>1527</v>
      </c>
      <c r="BL8037" s="141" t="s">
        <v>2220</v>
      </c>
      <c r="BM8037" s="141">
        <v>45.774185000000003</v>
      </c>
      <c r="BN8037" s="141">
        <v>-73.168729999999996</v>
      </c>
      <c r="BO8037" s="141">
        <v>1981</v>
      </c>
      <c r="BP8037" s="143" t="s">
        <v>23952</v>
      </c>
      <c r="BQ8037" s="143" t="s">
        <v>17560</v>
      </c>
    </row>
    <row r="8038" spans="15:69" x14ac:dyDescent="0.25">
      <c r="O8038" s="225" t="str">
        <f t="shared" si="1336"/>
        <v/>
      </c>
      <c r="BF8038" s="141">
        <v>53040</v>
      </c>
      <c r="BG8038" s="142" t="s">
        <v>21559</v>
      </c>
      <c r="BH8038" s="141" t="s">
        <v>180</v>
      </c>
      <c r="BI8038" s="141" t="s">
        <v>191</v>
      </c>
      <c r="BJ8038" s="141" t="s">
        <v>21560</v>
      </c>
      <c r="BK8038" s="141"/>
      <c r="BL8038" s="141"/>
      <c r="BM8038" s="141">
        <v>45.523772999999998</v>
      </c>
      <c r="BN8038" s="141">
        <v>-73.091837999999996</v>
      </c>
      <c r="BO8038" s="141">
        <v>1994</v>
      </c>
      <c r="BP8038" s="143"/>
      <c r="BQ8038" s="143" t="s">
        <v>17560</v>
      </c>
    </row>
    <row r="8039" spans="15:69" x14ac:dyDescent="0.25">
      <c r="O8039" s="225" t="str">
        <f t="shared" si="1336"/>
        <v/>
      </c>
      <c r="BF8039" s="141">
        <v>53040</v>
      </c>
      <c r="BG8039" s="142" t="s">
        <v>21561</v>
      </c>
      <c r="BH8039" s="141" t="s">
        <v>180</v>
      </c>
      <c r="BI8039" s="141" t="s">
        <v>191</v>
      </c>
      <c r="BJ8039" s="141" t="s">
        <v>1665</v>
      </c>
      <c r="BK8039" s="141"/>
      <c r="BL8039" s="141"/>
      <c r="BM8039" s="141">
        <v>45.534686000000001</v>
      </c>
      <c r="BN8039" s="141">
        <v>-73.095616000000007</v>
      </c>
      <c r="BO8039" s="141">
        <v>1994</v>
      </c>
      <c r="BP8039" s="143"/>
      <c r="BQ8039" s="143" t="s">
        <v>17560</v>
      </c>
    </row>
    <row r="8040" spans="15:69" x14ac:dyDescent="0.25">
      <c r="O8040" s="225" t="str">
        <f t="shared" si="1336"/>
        <v/>
      </c>
      <c r="BF8040" s="141">
        <v>53040</v>
      </c>
      <c r="BG8040" s="142" t="s">
        <v>21562</v>
      </c>
      <c r="BH8040" s="141" t="s">
        <v>180</v>
      </c>
      <c r="BI8040" s="141" t="s">
        <v>191</v>
      </c>
      <c r="BJ8040" s="141" t="s">
        <v>21563</v>
      </c>
      <c r="BK8040" s="141"/>
      <c r="BL8040" s="141"/>
      <c r="BM8040" s="141">
        <v>45.532592999999999</v>
      </c>
      <c r="BN8040" s="141">
        <v>-73.094678000000002</v>
      </c>
      <c r="BO8040" s="141">
        <v>1994</v>
      </c>
      <c r="BP8040" s="143"/>
      <c r="BQ8040" s="143" t="s">
        <v>17560</v>
      </c>
    </row>
    <row r="8041" spans="15:69" x14ac:dyDescent="0.25">
      <c r="O8041" s="225" t="str">
        <f t="shared" si="1336"/>
        <v/>
      </c>
      <c r="BF8041" s="141">
        <v>53040</v>
      </c>
      <c r="BG8041" s="142" t="s">
        <v>27034</v>
      </c>
      <c r="BH8041" s="141" t="s">
        <v>478</v>
      </c>
      <c r="BI8041" s="141" t="s">
        <v>1268</v>
      </c>
      <c r="BJ8041" s="141"/>
      <c r="BK8041" s="141" t="s">
        <v>27358</v>
      </c>
      <c r="BL8041" s="141" t="s">
        <v>27534</v>
      </c>
      <c r="BM8041" s="141">
        <v>45.832092000000003</v>
      </c>
      <c r="BN8041" s="141">
        <v>-73.190071000000003</v>
      </c>
      <c r="BO8041" s="141">
        <v>2015</v>
      </c>
      <c r="BP8041" s="143" t="s">
        <v>14903</v>
      </c>
      <c r="BQ8041" s="143" t="s">
        <v>17560</v>
      </c>
    </row>
    <row r="8042" spans="15:69" x14ac:dyDescent="0.25">
      <c r="O8042" s="225" t="str">
        <f t="shared" si="1336"/>
        <v/>
      </c>
      <c r="BF8042" s="141">
        <v>53052</v>
      </c>
      <c r="BG8042" s="142" t="s">
        <v>21938</v>
      </c>
      <c r="BH8042" s="141" t="s">
        <v>180</v>
      </c>
      <c r="BI8042" s="141" t="s">
        <v>191</v>
      </c>
      <c r="BJ8042" s="141" t="s">
        <v>21939</v>
      </c>
      <c r="BK8042" s="141"/>
      <c r="BL8042" s="141" t="s">
        <v>21940</v>
      </c>
      <c r="BM8042" s="141">
        <v>46.018937999999999</v>
      </c>
      <c r="BN8042" s="141">
        <v>-73.105810000000005</v>
      </c>
      <c r="BO8042" s="141">
        <v>2005</v>
      </c>
      <c r="BP8042" s="143"/>
      <c r="BQ8042" s="143" t="s">
        <v>17560</v>
      </c>
    </row>
    <row r="8043" spans="15:69" x14ac:dyDescent="0.25">
      <c r="O8043" s="225" t="str">
        <f t="shared" si="1336"/>
        <v/>
      </c>
      <c r="BF8043" s="141">
        <v>53015</v>
      </c>
      <c r="BG8043" s="142" t="s">
        <v>20841</v>
      </c>
      <c r="BH8043" s="141" t="s">
        <v>478</v>
      </c>
      <c r="BI8043" s="141" t="s">
        <v>186</v>
      </c>
      <c r="BJ8043" s="141"/>
      <c r="BK8043" s="141" t="s">
        <v>2216</v>
      </c>
      <c r="BL8043" s="141" t="s">
        <v>2217</v>
      </c>
      <c r="BM8043" s="141">
        <v>45.937930000000001</v>
      </c>
      <c r="BN8043" s="141">
        <v>-72.885329999999996</v>
      </c>
      <c r="BO8043" s="141">
        <v>1981</v>
      </c>
      <c r="BP8043" s="143" t="s">
        <v>23951</v>
      </c>
      <c r="BQ8043" s="143" t="s">
        <v>27848</v>
      </c>
    </row>
    <row r="8044" spans="15:69" x14ac:dyDescent="0.25">
      <c r="O8044" s="225" t="str">
        <f t="shared" si="1336"/>
        <v/>
      </c>
      <c r="BF8044" s="141">
        <v>53052</v>
      </c>
      <c r="BG8044" s="142" t="s">
        <v>21941</v>
      </c>
      <c r="BH8044" s="141" t="s">
        <v>180</v>
      </c>
      <c r="BI8044" s="141" t="s">
        <v>191</v>
      </c>
      <c r="BJ8044" s="141" t="s">
        <v>21942</v>
      </c>
      <c r="BK8044" s="141"/>
      <c r="BL8044" s="141" t="s">
        <v>21943</v>
      </c>
      <c r="BM8044" s="141">
        <v>46.064349999999997</v>
      </c>
      <c r="BN8044" s="141">
        <v>-73.133509000000004</v>
      </c>
      <c r="BO8044" s="141">
        <v>2008</v>
      </c>
      <c r="BP8044" s="143"/>
      <c r="BQ8044" s="143" t="s">
        <v>17560</v>
      </c>
    </row>
    <row r="8045" spans="15:69" x14ac:dyDescent="0.25">
      <c r="O8045" s="225" t="str">
        <f t="shared" si="1336"/>
        <v/>
      </c>
      <c r="BF8045" s="141">
        <v>53052</v>
      </c>
      <c r="BG8045" s="142" t="s">
        <v>21944</v>
      </c>
      <c r="BH8045" s="141" t="s">
        <v>180</v>
      </c>
      <c r="BI8045" s="141" t="s">
        <v>191</v>
      </c>
      <c r="BJ8045" s="141" t="s">
        <v>21945</v>
      </c>
      <c r="BK8045" s="141"/>
      <c r="BL8045" s="141" t="s">
        <v>21946</v>
      </c>
      <c r="BM8045" s="141">
        <v>46.037250999999998</v>
      </c>
      <c r="BN8045" s="141">
        <v>-73.126447999999996</v>
      </c>
      <c r="BO8045" s="141">
        <v>1990</v>
      </c>
      <c r="BP8045" s="143"/>
      <c r="BQ8045" s="143" t="s">
        <v>17560</v>
      </c>
    </row>
    <row r="8046" spans="15:69" x14ac:dyDescent="0.25">
      <c r="O8046" s="225" t="str">
        <f t="shared" si="1336"/>
        <v/>
      </c>
      <c r="BF8046" s="141">
        <v>53052</v>
      </c>
      <c r="BG8046" s="142" t="s">
        <v>21947</v>
      </c>
      <c r="BH8046" s="141" t="s">
        <v>180</v>
      </c>
      <c r="BI8046" s="141" t="s">
        <v>191</v>
      </c>
      <c r="BJ8046" s="141" t="s">
        <v>21948</v>
      </c>
      <c r="BK8046" s="141"/>
      <c r="BL8046" s="141" t="s">
        <v>21949</v>
      </c>
      <c r="BM8046" s="141">
        <v>46.000768000000001</v>
      </c>
      <c r="BN8046" s="141">
        <v>-73.150043999999994</v>
      </c>
      <c r="BO8046" s="141">
        <v>2011</v>
      </c>
      <c r="BP8046" s="143"/>
      <c r="BQ8046" s="143" t="s">
        <v>17560</v>
      </c>
    </row>
    <row r="8047" spans="15:69" x14ac:dyDescent="0.25">
      <c r="O8047" s="225" t="str">
        <f t="shared" si="1336"/>
        <v/>
      </c>
      <c r="BF8047" s="141">
        <v>53052</v>
      </c>
      <c r="BG8047" s="142" t="s">
        <v>21950</v>
      </c>
      <c r="BH8047" s="141" t="s">
        <v>180</v>
      </c>
      <c r="BI8047" s="141" t="s">
        <v>191</v>
      </c>
      <c r="BJ8047" s="141" t="s">
        <v>21951</v>
      </c>
      <c r="BK8047" s="141"/>
      <c r="BL8047" s="141" t="s">
        <v>21952</v>
      </c>
      <c r="BM8047" s="141">
        <v>46.046999</v>
      </c>
      <c r="BN8047" s="141">
        <v>-73.115616000000003</v>
      </c>
      <c r="BO8047" s="141">
        <v>1990</v>
      </c>
      <c r="BP8047" s="143" t="s">
        <v>26135</v>
      </c>
      <c r="BQ8047" s="143" t="s">
        <v>17560</v>
      </c>
    </row>
    <row r="8048" spans="15:69" x14ac:dyDescent="0.25">
      <c r="O8048" s="225" t="str">
        <f t="shared" si="1336"/>
        <v/>
      </c>
      <c r="BF8048" s="141">
        <v>53052</v>
      </c>
      <c r="BG8048" s="142" t="s">
        <v>21953</v>
      </c>
      <c r="BH8048" s="141" t="s">
        <v>180</v>
      </c>
      <c r="BI8048" s="141" t="s">
        <v>191</v>
      </c>
      <c r="BJ8048" s="141" t="s">
        <v>21954</v>
      </c>
      <c r="BK8048" s="141"/>
      <c r="BL8048" s="141" t="s">
        <v>533</v>
      </c>
      <c r="BM8048" s="141">
        <v>46.042839999999998</v>
      </c>
      <c r="BN8048" s="141">
        <v>-73.120450000000005</v>
      </c>
      <c r="BO8048" s="141">
        <v>1990</v>
      </c>
      <c r="BP8048" s="143" t="s">
        <v>26135</v>
      </c>
      <c r="BQ8048" s="143" t="s">
        <v>17560</v>
      </c>
    </row>
    <row r="8049" spans="15:69" x14ac:dyDescent="0.25">
      <c r="O8049" s="225" t="str">
        <f t="shared" si="1336"/>
        <v/>
      </c>
      <c r="BF8049" s="141">
        <v>53065</v>
      </c>
      <c r="BG8049" s="142" t="s">
        <v>21510</v>
      </c>
      <c r="BH8049" s="141" t="s">
        <v>180</v>
      </c>
      <c r="BI8049" s="141" t="s">
        <v>191</v>
      </c>
      <c r="BJ8049" s="141" t="s">
        <v>21511</v>
      </c>
      <c r="BK8049" s="141" t="s">
        <v>461</v>
      </c>
      <c r="BL8049" s="141" t="s">
        <v>21512</v>
      </c>
      <c r="BM8049" s="141">
        <v>46.07443</v>
      </c>
      <c r="BN8049" s="141">
        <v>-72.976349999999996</v>
      </c>
      <c r="BO8049" s="141">
        <v>1999</v>
      </c>
      <c r="BP8049" s="143"/>
      <c r="BQ8049" s="143" t="s">
        <v>17560</v>
      </c>
    </row>
    <row r="8050" spans="15:69" x14ac:dyDescent="0.25">
      <c r="O8050" s="225" t="str">
        <f t="shared" si="1336"/>
        <v/>
      </c>
      <c r="BF8050" s="141">
        <v>53065</v>
      </c>
      <c r="BG8050" s="142" t="s">
        <v>21513</v>
      </c>
      <c r="BH8050" s="141" t="s">
        <v>180</v>
      </c>
      <c r="BI8050" s="141" t="s">
        <v>191</v>
      </c>
      <c r="BJ8050" s="141" t="s">
        <v>21514</v>
      </c>
      <c r="BK8050" s="141" t="s">
        <v>2148</v>
      </c>
      <c r="BL8050" s="141" t="s">
        <v>21512</v>
      </c>
      <c r="BM8050" s="141">
        <v>46.076520000000002</v>
      </c>
      <c r="BN8050" s="141">
        <v>-72.973465000000004</v>
      </c>
      <c r="BO8050" s="141">
        <v>1999</v>
      </c>
      <c r="BP8050" s="143"/>
      <c r="BQ8050" s="143" t="s">
        <v>17560</v>
      </c>
    </row>
    <row r="8051" spans="15:69" x14ac:dyDescent="0.25">
      <c r="O8051" s="225" t="str">
        <f t="shared" si="1336"/>
        <v/>
      </c>
      <c r="BF8051" s="141">
        <v>53065</v>
      </c>
      <c r="BG8051" s="142" t="s">
        <v>21515</v>
      </c>
      <c r="BH8051" s="141" t="s">
        <v>180</v>
      </c>
      <c r="BI8051" s="141" t="s">
        <v>191</v>
      </c>
      <c r="BJ8051" s="141" t="s">
        <v>21516</v>
      </c>
      <c r="BK8051" s="141" t="s">
        <v>2722</v>
      </c>
      <c r="BL8051" s="141" t="s">
        <v>21512</v>
      </c>
      <c r="BM8051" s="141">
        <v>46.077311999999999</v>
      </c>
      <c r="BN8051" s="141">
        <v>-72.971620000000001</v>
      </c>
      <c r="BO8051" s="141">
        <v>1999</v>
      </c>
      <c r="BP8051" s="143"/>
      <c r="BQ8051" s="143" t="s">
        <v>17560</v>
      </c>
    </row>
    <row r="8052" spans="15:69" x14ac:dyDescent="0.25">
      <c r="O8052" s="225" t="str">
        <f t="shared" si="1336"/>
        <v/>
      </c>
      <c r="BF8052" s="141">
        <v>54008</v>
      </c>
      <c r="BG8052" s="142" t="s">
        <v>21609</v>
      </c>
      <c r="BH8052" s="141" t="s">
        <v>180</v>
      </c>
      <c r="BI8052" s="141" t="s">
        <v>191</v>
      </c>
      <c r="BJ8052" s="141"/>
      <c r="BK8052" s="141"/>
      <c r="BL8052" s="141" t="s">
        <v>4337</v>
      </c>
      <c r="BM8052" s="141">
        <v>45.507642367794404</v>
      </c>
      <c r="BN8052" s="141">
        <v>-72.913997906395494</v>
      </c>
      <c r="BO8052" s="141">
        <v>1988</v>
      </c>
      <c r="BP8052" s="143" t="s">
        <v>26096</v>
      </c>
      <c r="BQ8052" s="143" t="s">
        <v>17560</v>
      </c>
    </row>
    <row r="8053" spans="15:69" x14ac:dyDescent="0.25">
      <c r="O8053" s="225" t="str">
        <f t="shared" si="1336"/>
        <v/>
      </c>
      <c r="BF8053" s="141">
        <v>54008</v>
      </c>
      <c r="BG8053" s="142" t="s">
        <v>21610</v>
      </c>
      <c r="BH8053" s="141" t="s">
        <v>180</v>
      </c>
      <c r="BI8053" s="141" t="s">
        <v>191</v>
      </c>
      <c r="BJ8053" s="141"/>
      <c r="BK8053" s="141"/>
      <c r="BL8053" s="141" t="s">
        <v>4337</v>
      </c>
      <c r="BM8053" s="141">
        <v>45.500177089345499</v>
      </c>
      <c r="BN8053" s="141">
        <v>-72.905949953736794</v>
      </c>
      <c r="BO8053" s="141">
        <v>1988</v>
      </c>
      <c r="BP8053" s="143" t="s">
        <v>26097</v>
      </c>
      <c r="BQ8053" s="143" t="s">
        <v>17560</v>
      </c>
    </row>
    <row r="8054" spans="15:69" x14ac:dyDescent="0.25">
      <c r="O8054" s="225" t="str">
        <f t="shared" si="1336"/>
        <v/>
      </c>
      <c r="BF8054" s="141">
        <v>54008</v>
      </c>
      <c r="BG8054" s="142" t="s">
        <v>21611</v>
      </c>
      <c r="BH8054" s="141" t="s">
        <v>180</v>
      </c>
      <c r="BI8054" s="141" t="s">
        <v>191</v>
      </c>
      <c r="BJ8054" s="141" t="s">
        <v>21612</v>
      </c>
      <c r="BK8054" s="141" t="s">
        <v>3008</v>
      </c>
      <c r="BL8054" s="141" t="s">
        <v>21613</v>
      </c>
      <c r="BM8054" s="141">
        <v>45.508090349251901</v>
      </c>
      <c r="BN8054" s="141">
        <v>-72.904919679635199</v>
      </c>
      <c r="BO8054" s="141">
        <v>1988</v>
      </c>
      <c r="BP8054" s="143" t="s">
        <v>26098</v>
      </c>
      <c r="BQ8054" s="143" t="s">
        <v>17560</v>
      </c>
    </row>
    <row r="8055" spans="15:69" x14ac:dyDescent="0.25">
      <c r="O8055" s="225" t="str">
        <f t="shared" si="1336"/>
        <v/>
      </c>
      <c r="BF8055" s="141">
        <v>53015</v>
      </c>
      <c r="BG8055" s="142" t="s">
        <v>20842</v>
      </c>
      <c r="BH8055" s="141" t="s">
        <v>478</v>
      </c>
      <c r="BI8055" s="141" t="s">
        <v>1268</v>
      </c>
      <c r="BJ8055" s="141" t="s">
        <v>2219</v>
      </c>
      <c r="BK8055" s="141" t="s">
        <v>1527</v>
      </c>
      <c r="BL8055" s="141" t="s">
        <v>2220</v>
      </c>
      <c r="BM8055" s="141">
        <v>45.774185000000003</v>
      </c>
      <c r="BN8055" s="141">
        <v>-73.168729999999996</v>
      </c>
      <c r="BO8055" s="141">
        <v>1981</v>
      </c>
      <c r="BP8055" s="143" t="s">
        <v>23952</v>
      </c>
      <c r="BQ8055" s="143" t="s">
        <v>27848</v>
      </c>
    </row>
    <row r="8056" spans="15:69" x14ac:dyDescent="0.25">
      <c r="O8056" s="225" t="str">
        <f t="shared" si="1336"/>
        <v/>
      </c>
      <c r="BF8056" s="141">
        <v>54025</v>
      </c>
      <c r="BG8056" s="142" t="s">
        <v>21972</v>
      </c>
      <c r="BH8056" s="141" t="s">
        <v>478</v>
      </c>
      <c r="BI8056" s="141" t="s">
        <v>186</v>
      </c>
      <c r="BJ8056" s="141"/>
      <c r="BK8056" s="141" t="s">
        <v>20725</v>
      </c>
      <c r="BL8056" s="141" t="s">
        <v>20723</v>
      </c>
      <c r="BM8056" s="141">
        <v>45.531154999999998</v>
      </c>
      <c r="BN8056" s="141">
        <v>-73.205414000000005</v>
      </c>
      <c r="BO8056" s="141">
        <v>1974</v>
      </c>
      <c r="BP8056" s="143" t="s">
        <v>26140</v>
      </c>
      <c r="BQ8056" s="143" t="s">
        <v>17560</v>
      </c>
    </row>
    <row r="8057" spans="15:69" x14ac:dyDescent="0.25">
      <c r="O8057" s="225" t="str">
        <f t="shared" si="1336"/>
        <v/>
      </c>
      <c r="BF8057" s="141">
        <v>54025</v>
      </c>
      <c r="BG8057" s="142" t="s">
        <v>21973</v>
      </c>
      <c r="BH8057" s="141" t="s">
        <v>478</v>
      </c>
      <c r="BI8057" s="141" t="s">
        <v>186</v>
      </c>
      <c r="BJ8057" s="141"/>
      <c r="BK8057" s="141" t="s">
        <v>3721</v>
      </c>
      <c r="BL8057" s="141" t="s">
        <v>20907</v>
      </c>
      <c r="BM8057" s="141">
        <v>45.540675999999998</v>
      </c>
      <c r="BN8057" s="141">
        <v>-73.204440000000005</v>
      </c>
      <c r="BO8057" s="141">
        <v>1974</v>
      </c>
      <c r="BP8057" s="143" t="s">
        <v>26140</v>
      </c>
      <c r="BQ8057" s="143" t="s">
        <v>17560</v>
      </c>
    </row>
    <row r="8058" spans="15:69" x14ac:dyDescent="0.25">
      <c r="O8058" s="225" t="str">
        <f t="shared" si="1336"/>
        <v/>
      </c>
      <c r="BF8058" s="141">
        <v>54025</v>
      </c>
      <c r="BG8058" s="142" t="s">
        <v>21974</v>
      </c>
      <c r="BH8058" s="141" t="s">
        <v>478</v>
      </c>
      <c r="BI8058" s="141" t="s">
        <v>186</v>
      </c>
      <c r="BJ8058" s="141"/>
      <c r="BK8058" s="141" t="s">
        <v>16597</v>
      </c>
      <c r="BL8058" s="141" t="s">
        <v>20909</v>
      </c>
      <c r="BM8058" s="141">
        <v>45.556199999999997</v>
      </c>
      <c r="BN8058" s="141">
        <v>-73.198089999999993</v>
      </c>
      <c r="BO8058" s="141">
        <v>1974</v>
      </c>
      <c r="BP8058" s="143" t="s">
        <v>26140</v>
      </c>
      <c r="BQ8058" s="143" t="s">
        <v>17560</v>
      </c>
    </row>
    <row r="8059" spans="15:69" x14ac:dyDescent="0.25">
      <c r="O8059" s="225" t="str">
        <f t="shared" si="1336"/>
        <v/>
      </c>
      <c r="BF8059" s="141">
        <v>54025</v>
      </c>
      <c r="BG8059" s="142" t="s">
        <v>21975</v>
      </c>
      <c r="BH8059" s="141" t="s">
        <v>478</v>
      </c>
      <c r="BI8059" s="141" t="s">
        <v>177</v>
      </c>
      <c r="BJ8059" s="141" t="s">
        <v>21976</v>
      </c>
      <c r="BK8059" s="141" t="s">
        <v>21977</v>
      </c>
      <c r="BL8059" s="141" t="s">
        <v>21978</v>
      </c>
      <c r="BM8059" s="141">
        <v>45.591531000000003</v>
      </c>
      <c r="BN8059" s="141">
        <v>-73.094301000000002</v>
      </c>
      <c r="BO8059" s="141">
        <v>1963</v>
      </c>
      <c r="BP8059" s="143"/>
      <c r="BQ8059" s="143" t="s">
        <v>17560</v>
      </c>
    </row>
    <row r="8060" spans="15:69" x14ac:dyDescent="0.25">
      <c r="O8060" s="225" t="str">
        <f t="shared" si="1336"/>
        <v/>
      </c>
      <c r="BF8060" s="141">
        <v>54025</v>
      </c>
      <c r="BG8060" s="142" t="s">
        <v>21979</v>
      </c>
      <c r="BH8060" s="141" t="s">
        <v>180</v>
      </c>
      <c r="BI8060" s="141" t="s">
        <v>178</v>
      </c>
      <c r="BJ8060" s="141"/>
      <c r="BK8060" s="141" t="s">
        <v>4842</v>
      </c>
      <c r="BL8060" s="141" t="s">
        <v>21978</v>
      </c>
      <c r="BM8060" s="141">
        <v>45.581921999999999</v>
      </c>
      <c r="BN8060" s="141">
        <v>-73.095658</v>
      </c>
      <c r="BO8060" s="141">
        <v>1998</v>
      </c>
      <c r="BP8060" s="143" t="s">
        <v>26141</v>
      </c>
      <c r="BQ8060" s="143" t="s">
        <v>17560</v>
      </c>
    </row>
    <row r="8061" spans="15:69" x14ac:dyDescent="0.25">
      <c r="O8061" s="225" t="str">
        <f t="shared" si="1336"/>
        <v/>
      </c>
      <c r="BF8061" s="141">
        <v>54030</v>
      </c>
      <c r="BG8061" s="142" t="s">
        <v>26403</v>
      </c>
      <c r="BH8061" s="141" t="s">
        <v>180</v>
      </c>
      <c r="BI8061" s="141" t="s">
        <v>178</v>
      </c>
      <c r="BJ8061" s="141"/>
      <c r="BK8061" s="141"/>
      <c r="BL8061" s="141" t="s">
        <v>16181</v>
      </c>
      <c r="BM8061" s="141">
        <v>45.584449999999997</v>
      </c>
      <c r="BN8061" s="141">
        <v>-73.094309999999993</v>
      </c>
      <c r="BO8061" s="141">
        <v>1999</v>
      </c>
      <c r="BP8061" s="143"/>
      <c r="BQ8061" s="143" t="s">
        <v>17560</v>
      </c>
    </row>
    <row r="8062" spans="15:69" x14ac:dyDescent="0.25">
      <c r="O8062" s="225" t="str">
        <f t="shared" si="1336"/>
        <v/>
      </c>
      <c r="BF8062" s="141">
        <v>54030</v>
      </c>
      <c r="BG8062" s="142" t="s">
        <v>26442</v>
      </c>
      <c r="BH8062" s="141" t="s">
        <v>180</v>
      </c>
      <c r="BI8062" s="141" t="s">
        <v>191</v>
      </c>
      <c r="BJ8062" s="141" t="s">
        <v>2088</v>
      </c>
      <c r="BK8062" s="141"/>
      <c r="BL8062" s="141" t="s">
        <v>26646</v>
      </c>
      <c r="BM8062" s="141">
        <v>45.585569999999997</v>
      </c>
      <c r="BN8062" s="141">
        <v>-73.110780000000005</v>
      </c>
      <c r="BO8062" s="141">
        <v>2001</v>
      </c>
      <c r="BP8062" s="143"/>
      <c r="BQ8062" s="143" t="s">
        <v>17560</v>
      </c>
    </row>
    <row r="8063" spans="15:69" x14ac:dyDescent="0.25">
      <c r="O8063" s="225" t="str">
        <f t="shared" si="1336"/>
        <v/>
      </c>
      <c r="BF8063" s="141">
        <v>54030</v>
      </c>
      <c r="BG8063" s="142" t="s">
        <v>26443</v>
      </c>
      <c r="BH8063" s="141" t="s">
        <v>180</v>
      </c>
      <c r="BI8063" s="141" t="s">
        <v>191</v>
      </c>
      <c r="BJ8063" s="141" t="s">
        <v>2136</v>
      </c>
      <c r="BK8063" s="141"/>
      <c r="BL8063" s="141" t="s">
        <v>26647</v>
      </c>
      <c r="BM8063" s="141">
        <v>45.584099999999999</v>
      </c>
      <c r="BN8063" s="141">
        <v>-73.101889999999997</v>
      </c>
      <c r="BO8063" s="141">
        <v>2002</v>
      </c>
      <c r="BP8063" s="143"/>
      <c r="BQ8063" s="143" t="s">
        <v>17560</v>
      </c>
    </row>
    <row r="8064" spans="15:69" x14ac:dyDescent="0.25">
      <c r="O8064" s="225" t="str">
        <f t="shared" si="1336"/>
        <v/>
      </c>
      <c r="BF8064" s="141">
        <v>53065</v>
      </c>
      <c r="BG8064" s="142" t="s">
        <v>21517</v>
      </c>
      <c r="BH8064" s="141" t="s">
        <v>180</v>
      </c>
      <c r="BI8064" s="141" t="s">
        <v>191</v>
      </c>
      <c r="BJ8064" s="141" t="s">
        <v>21518</v>
      </c>
      <c r="BK8064" s="141" t="s">
        <v>2958</v>
      </c>
      <c r="BL8064" s="141" t="s">
        <v>21512</v>
      </c>
      <c r="BM8064" s="141">
        <v>46.078102000000001</v>
      </c>
      <c r="BN8064" s="141">
        <v>-72.970245000000006</v>
      </c>
      <c r="BO8064" s="141">
        <v>1999</v>
      </c>
      <c r="BP8064" s="143"/>
      <c r="BQ8064" s="143" t="s">
        <v>17560</v>
      </c>
    </row>
    <row r="8065" spans="15:69" x14ac:dyDescent="0.25">
      <c r="O8065" s="225" t="str">
        <f t="shared" si="1336"/>
        <v/>
      </c>
      <c r="BF8065" s="141">
        <v>53065</v>
      </c>
      <c r="BG8065" s="142" t="s">
        <v>21519</v>
      </c>
      <c r="BH8065" s="141" t="s">
        <v>478</v>
      </c>
      <c r="BI8065" s="141" t="s">
        <v>186</v>
      </c>
      <c r="BJ8065" s="141"/>
      <c r="BK8065" s="141" t="s">
        <v>2968</v>
      </c>
      <c r="BL8065" s="141" t="s">
        <v>2969</v>
      </c>
      <c r="BM8065" s="141">
        <v>46.016804999999998</v>
      </c>
      <c r="BN8065" s="141">
        <v>-73.034366000000006</v>
      </c>
      <c r="BO8065" s="141">
        <v>1968</v>
      </c>
      <c r="BP8065" s="143"/>
      <c r="BQ8065" s="143" t="s">
        <v>17560</v>
      </c>
    </row>
    <row r="8066" spans="15:69" x14ac:dyDescent="0.25">
      <c r="O8066" s="225" t="str">
        <f t="shared" si="1336"/>
        <v/>
      </c>
      <c r="BF8066" s="141">
        <v>53065</v>
      </c>
      <c r="BG8066" s="142" t="s">
        <v>21520</v>
      </c>
      <c r="BH8066" s="141" t="s">
        <v>478</v>
      </c>
      <c r="BI8066" s="141" t="s">
        <v>186</v>
      </c>
      <c r="BJ8066" s="141"/>
      <c r="BK8066" s="141"/>
      <c r="BL8066" s="141" t="s">
        <v>2971</v>
      </c>
      <c r="BM8066" s="141">
        <v>45.980127000000003</v>
      </c>
      <c r="BN8066" s="141">
        <v>-73.138037999999995</v>
      </c>
      <c r="BO8066" s="141">
        <v>1972</v>
      </c>
      <c r="BP8066" s="143"/>
      <c r="BQ8066" s="143" t="s">
        <v>17560</v>
      </c>
    </row>
    <row r="8067" spans="15:69" x14ac:dyDescent="0.25">
      <c r="O8067" s="225" t="str">
        <f t="shared" si="1336"/>
        <v/>
      </c>
      <c r="BF8067" s="141">
        <v>54008</v>
      </c>
      <c r="BG8067" s="142" t="s">
        <v>21525</v>
      </c>
      <c r="BH8067" s="141" t="s">
        <v>180</v>
      </c>
      <c r="BI8067" s="141" t="s">
        <v>178</v>
      </c>
      <c r="BJ8067" s="141"/>
      <c r="BK8067" s="141" t="s">
        <v>5453</v>
      </c>
      <c r="BL8067" s="141" t="s">
        <v>21526</v>
      </c>
      <c r="BM8067" s="141">
        <v>45.510095269776002</v>
      </c>
      <c r="BN8067" s="141">
        <v>-72.914655275015306</v>
      </c>
      <c r="BO8067" s="141">
        <v>1988</v>
      </c>
      <c r="BP8067" s="143" t="s">
        <v>26080</v>
      </c>
      <c r="BQ8067" s="143" t="s">
        <v>17560</v>
      </c>
    </row>
    <row r="8068" spans="15:69" x14ac:dyDescent="0.25">
      <c r="O8068" s="225" t="str">
        <f t="shared" si="1336"/>
        <v/>
      </c>
      <c r="BF8068" s="141">
        <v>54030</v>
      </c>
      <c r="BG8068" s="142" t="s">
        <v>26444</v>
      </c>
      <c r="BH8068" s="141" t="s">
        <v>180</v>
      </c>
      <c r="BI8068" s="141" t="s">
        <v>191</v>
      </c>
      <c r="BJ8068" s="141" t="s">
        <v>2086</v>
      </c>
      <c r="BK8068" s="141"/>
      <c r="BL8068" s="141" t="s">
        <v>16556</v>
      </c>
      <c r="BM8068" s="141">
        <v>45.596820000000001</v>
      </c>
      <c r="BN8068" s="141">
        <v>-73.088679999999997</v>
      </c>
      <c r="BO8068" s="141">
        <v>2000</v>
      </c>
      <c r="BP8068" s="143"/>
      <c r="BQ8068" s="143" t="s">
        <v>17560</v>
      </c>
    </row>
    <row r="8069" spans="15:69" x14ac:dyDescent="0.25">
      <c r="O8069" s="225" t="str">
        <f t="shared" si="1336"/>
        <v/>
      </c>
      <c r="BF8069" s="141">
        <v>54030</v>
      </c>
      <c r="BG8069" s="142" t="s">
        <v>26445</v>
      </c>
      <c r="BH8069" s="141" t="s">
        <v>180</v>
      </c>
      <c r="BI8069" s="141" t="s">
        <v>191</v>
      </c>
      <c r="BJ8069" s="141" t="s">
        <v>5772</v>
      </c>
      <c r="BK8069" s="141" t="s">
        <v>10513</v>
      </c>
      <c r="BL8069" s="141" t="s">
        <v>16181</v>
      </c>
      <c r="BM8069" s="141">
        <v>45.586930000000002</v>
      </c>
      <c r="BN8069" s="141">
        <v>-73.09478</v>
      </c>
      <c r="BO8069" s="141">
        <v>1999</v>
      </c>
      <c r="BP8069" s="143"/>
      <c r="BQ8069" s="143" t="s">
        <v>17560</v>
      </c>
    </row>
    <row r="8070" spans="15:69" x14ac:dyDescent="0.25">
      <c r="O8070" s="225" t="str">
        <f t="shared" si="1336"/>
        <v/>
      </c>
      <c r="BF8070" s="141">
        <v>54035</v>
      </c>
      <c r="BG8070" s="142" t="s">
        <v>22602</v>
      </c>
      <c r="BH8070" s="141" t="s">
        <v>180</v>
      </c>
      <c r="BI8070" s="141" t="s">
        <v>178</v>
      </c>
      <c r="BJ8070" s="141" t="s">
        <v>2406</v>
      </c>
      <c r="BK8070" s="141" t="s">
        <v>22603</v>
      </c>
      <c r="BL8070" s="141" t="s">
        <v>22604</v>
      </c>
      <c r="BM8070" s="141">
        <v>45.67792</v>
      </c>
      <c r="BN8070" s="141">
        <v>-73.045450000000002</v>
      </c>
      <c r="BO8070" s="141">
        <v>2002</v>
      </c>
      <c r="BP8070" s="143" t="s">
        <v>484</v>
      </c>
      <c r="BQ8070" s="143" t="s">
        <v>17560</v>
      </c>
    </row>
    <row r="8071" spans="15:69" x14ac:dyDescent="0.25">
      <c r="O8071" s="225" t="str">
        <f t="shared" si="1336"/>
        <v/>
      </c>
      <c r="BF8071" s="141">
        <v>53072</v>
      </c>
      <c r="BG8071" s="142" t="s">
        <v>21724</v>
      </c>
      <c r="BH8071" s="141" t="s">
        <v>478</v>
      </c>
      <c r="BI8071" s="141" t="s">
        <v>186</v>
      </c>
      <c r="BJ8071" s="141"/>
      <c r="BK8071" s="141" t="s">
        <v>2900</v>
      </c>
      <c r="BL8071" s="141" t="s">
        <v>27535</v>
      </c>
      <c r="BM8071" s="141">
        <v>46.003950000000003</v>
      </c>
      <c r="BN8071" s="141">
        <v>-72.916669999999996</v>
      </c>
      <c r="BO8071" s="141">
        <v>1967</v>
      </c>
      <c r="BP8071" s="143" t="s">
        <v>24619</v>
      </c>
      <c r="BQ8071" s="143" t="s">
        <v>27848</v>
      </c>
    </row>
    <row r="8072" spans="15:69" x14ac:dyDescent="0.25">
      <c r="O8072" s="225" t="str">
        <f t="shared" si="1336"/>
        <v/>
      </c>
      <c r="BF8072" s="141">
        <v>53072</v>
      </c>
      <c r="BG8072" s="142" t="s">
        <v>21725</v>
      </c>
      <c r="BH8072" s="141" t="s">
        <v>478</v>
      </c>
      <c r="BI8072" s="141" t="s">
        <v>177</v>
      </c>
      <c r="BJ8072" s="141" t="s">
        <v>1807</v>
      </c>
      <c r="BK8072" s="141" t="s">
        <v>2900</v>
      </c>
      <c r="BL8072" s="141" t="s">
        <v>27535</v>
      </c>
      <c r="BM8072" s="141">
        <v>46.003950000000003</v>
      </c>
      <c r="BN8072" s="141">
        <v>-72.916669999999996</v>
      </c>
      <c r="BO8072" s="141">
        <v>1967</v>
      </c>
      <c r="BP8072" s="143" t="s">
        <v>26110</v>
      </c>
      <c r="BQ8072" s="143" t="s">
        <v>27848</v>
      </c>
    </row>
    <row r="8073" spans="15:69" x14ac:dyDescent="0.25">
      <c r="O8073" s="225" t="str">
        <f t="shared" si="1336"/>
        <v/>
      </c>
      <c r="BF8073" s="141">
        <v>53072</v>
      </c>
      <c r="BG8073" s="142" t="s">
        <v>21727</v>
      </c>
      <c r="BH8073" s="141" t="s">
        <v>180</v>
      </c>
      <c r="BI8073" s="141" t="s">
        <v>191</v>
      </c>
      <c r="BJ8073" s="141" t="s">
        <v>21728</v>
      </c>
      <c r="BK8073" s="141" t="s">
        <v>4355</v>
      </c>
      <c r="BL8073" s="141" t="s">
        <v>1665</v>
      </c>
      <c r="BM8073" s="141">
        <v>46.015219999999999</v>
      </c>
      <c r="BN8073" s="141">
        <v>-72.914900000000003</v>
      </c>
      <c r="BO8073" s="141">
        <v>2007</v>
      </c>
      <c r="BP8073" s="143"/>
      <c r="BQ8073" s="143" t="s">
        <v>27848</v>
      </c>
    </row>
    <row r="8074" spans="15:69" x14ac:dyDescent="0.25">
      <c r="O8074" s="225" t="str">
        <f t="shared" si="1336"/>
        <v/>
      </c>
      <c r="BF8074" s="141">
        <v>53072</v>
      </c>
      <c r="BG8074" s="142" t="s">
        <v>21729</v>
      </c>
      <c r="BH8074" s="141" t="s">
        <v>180</v>
      </c>
      <c r="BI8074" s="141" t="s">
        <v>191</v>
      </c>
      <c r="BJ8074" s="141" t="s">
        <v>21730</v>
      </c>
      <c r="BK8074" s="141" t="s">
        <v>27359</v>
      </c>
      <c r="BL8074" s="141" t="s">
        <v>1665</v>
      </c>
      <c r="BM8074" s="141">
        <v>46.008850000000002</v>
      </c>
      <c r="BN8074" s="141">
        <v>-72.914619999999999</v>
      </c>
      <c r="BO8074" s="141">
        <v>2007</v>
      </c>
      <c r="BP8074" s="143"/>
      <c r="BQ8074" s="143" t="s">
        <v>27848</v>
      </c>
    </row>
    <row r="8075" spans="15:69" x14ac:dyDescent="0.25">
      <c r="O8075" s="225" t="str">
        <f t="shared" si="1336"/>
        <v/>
      </c>
      <c r="BF8075" s="141">
        <v>53072</v>
      </c>
      <c r="BG8075" s="142" t="s">
        <v>21731</v>
      </c>
      <c r="BH8075" s="141" t="s">
        <v>180</v>
      </c>
      <c r="BI8075" s="141" t="s">
        <v>191</v>
      </c>
      <c r="BJ8075" s="141" t="s">
        <v>21732</v>
      </c>
      <c r="BK8075" s="141" t="s">
        <v>2082</v>
      </c>
      <c r="BL8075" s="141" t="s">
        <v>27536</v>
      </c>
      <c r="BM8075" s="141">
        <v>46.004980000000003</v>
      </c>
      <c r="BN8075" s="141">
        <v>-72.908690000000007</v>
      </c>
      <c r="BO8075" s="141">
        <v>2007</v>
      </c>
      <c r="BP8075" s="143"/>
      <c r="BQ8075" s="143" t="s">
        <v>27848</v>
      </c>
    </row>
    <row r="8076" spans="15:69" x14ac:dyDescent="0.25">
      <c r="O8076" s="225" t="str">
        <f t="shared" si="1336"/>
        <v/>
      </c>
      <c r="BF8076" s="141">
        <v>53072</v>
      </c>
      <c r="BG8076" s="142" t="s">
        <v>21733</v>
      </c>
      <c r="BH8076" s="141" t="s">
        <v>180</v>
      </c>
      <c r="BI8076" s="141" t="s">
        <v>178</v>
      </c>
      <c r="BJ8076" s="141" t="s">
        <v>1686</v>
      </c>
      <c r="BK8076" s="141" t="s">
        <v>3190</v>
      </c>
      <c r="BL8076" s="141" t="s">
        <v>21734</v>
      </c>
      <c r="BM8076" s="141">
        <v>46.010010000000001</v>
      </c>
      <c r="BN8076" s="141">
        <v>-72.89631</v>
      </c>
      <c r="BO8076" s="141">
        <v>2007</v>
      </c>
      <c r="BP8076" s="143"/>
      <c r="BQ8076" s="143" t="s">
        <v>27848</v>
      </c>
    </row>
    <row r="8077" spans="15:69" x14ac:dyDescent="0.25">
      <c r="O8077" s="225" t="str">
        <f t="shared" si="1336"/>
        <v/>
      </c>
      <c r="BF8077" s="141">
        <v>53072</v>
      </c>
      <c r="BG8077" s="142" t="s">
        <v>21735</v>
      </c>
      <c r="BH8077" s="141" t="s">
        <v>478</v>
      </c>
      <c r="BI8077" s="141" t="s">
        <v>1268</v>
      </c>
      <c r="BJ8077" s="141" t="s">
        <v>14903</v>
      </c>
      <c r="BK8077" s="141" t="s">
        <v>21736</v>
      </c>
      <c r="BL8077" s="141" t="s">
        <v>21737</v>
      </c>
      <c r="BM8077" s="141">
        <v>46.008381</v>
      </c>
      <c r="BN8077" s="141">
        <v>-72.975189</v>
      </c>
      <c r="BO8077" s="141">
        <v>1967</v>
      </c>
      <c r="BP8077" s="143"/>
      <c r="BQ8077" s="143" t="s">
        <v>27848</v>
      </c>
    </row>
    <row r="8078" spans="15:69" x14ac:dyDescent="0.25">
      <c r="O8078" s="225" t="str">
        <f t="shared" ref="O8078:O8141" si="1337">IF(OR(B8078="",C8078="",G8078="",H8078="",I8078="",AND(J8078="",BW8078=FALSE),AND(K8078="",BX8078=FALSE),AND(L8078="",BY8078=FALSE),AND(M8078="",BZ8078=FALSE)),"",(IF(AND(100&gt;=CG8078,CG8078&gt;80),"A",IF(AND(80&gt;=CG8078,CG8078&gt;60),"B",IF(AND(60&gt;=CG8078,CG8078&gt;40),"C",IF(AND(40&gt;=CG8078,CG8078&gt;20),"D","E"))))))</f>
        <v/>
      </c>
      <c r="BF8078" s="141">
        <v>54017</v>
      </c>
      <c r="BG8078" s="142" t="s">
        <v>22086</v>
      </c>
      <c r="BH8078" s="141" t="s">
        <v>180</v>
      </c>
      <c r="BI8078" s="141" t="s">
        <v>178</v>
      </c>
      <c r="BJ8078" s="141"/>
      <c r="BK8078" s="141" t="s">
        <v>463</v>
      </c>
      <c r="BL8078" s="141" t="s">
        <v>1616</v>
      </c>
      <c r="BM8078" s="141">
        <v>45.531190000191103</v>
      </c>
      <c r="BN8078" s="141">
        <v>-72.995473978974402</v>
      </c>
      <c r="BO8078" s="141">
        <v>1992</v>
      </c>
      <c r="BP8078" s="143" t="s">
        <v>26146</v>
      </c>
      <c r="BQ8078" s="143" t="s">
        <v>27848</v>
      </c>
    </row>
    <row r="8079" spans="15:69" x14ac:dyDescent="0.25">
      <c r="O8079" s="225" t="str">
        <f t="shared" si="1337"/>
        <v/>
      </c>
      <c r="BF8079" s="141">
        <v>54035</v>
      </c>
      <c r="BG8079" s="142" t="s">
        <v>22605</v>
      </c>
      <c r="BH8079" s="141" t="s">
        <v>180</v>
      </c>
      <c r="BI8079" s="141" t="s">
        <v>191</v>
      </c>
      <c r="BJ8079" s="141" t="s">
        <v>22606</v>
      </c>
      <c r="BK8079" s="141" t="s">
        <v>4449</v>
      </c>
      <c r="BL8079" s="141" t="s">
        <v>2063</v>
      </c>
      <c r="BM8079" s="141">
        <v>45.662730000000003</v>
      </c>
      <c r="BN8079" s="141">
        <v>-73.04504</v>
      </c>
      <c r="BO8079" s="141">
        <v>2002</v>
      </c>
      <c r="BP8079" s="143" t="s">
        <v>26210</v>
      </c>
      <c r="BQ8079" s="143" t="s">
        <v>17560</v>
      </c>
    </row>
    <row r="8080" spans="15:69" x14ac:dyDescent="0.25">
      <c r="O8080" s="225" t="str">
        <f t="shared" si="1337"/>
        <v/>
      </c>
      <c r="BF8080" s="141">
        <v>54035</v>
      </c>
      <c r="BG8080" s="142" t="s">
        <v>22607</v>
      </c>
      <c r="BH8080" s="141" t="s">
        <v>180</v>
      </c>
      <c r="BI8080" s="141" t="s">
        <v>191</v>
      </c>
      <c r="BJ8080" s="141" t="s">
        <v>22608</v>
      </c>
      <c r="BK8080" s="141" t="s">
        <v>1483</v>
      </c>
      <c r="BL8080" s="141" t="s">
        <v>22609</v>
      </c>
      <c r="BM8080" s="141">
        <v>45.673290000000001</v>
      </c>
      <c r="BN8080" s="141">
        <v>-73.058610000000002</v>
      </c>
      <c r="BO8080" s="141">
        <v>2003</v>
      </c>
      <c r="BP8080" s="143" t="s">
        <v>26210</v>
      </c>
      <c r="BQ8080" s="143" t="s">
        <v>17560</v>
      </c>
    </row>
    <row r="8081" spans="15:69" x14ac:dyDescent="0.25">
      <c r="O8081" s="225" t="str">
        <f t="shared" si="1337"/>
        <v/>
      </c>
      <c r="BF8081" s="141">
        <v>54035</v>
      </c>
      <c r="BG8081" s="142" t="s">
        <v>22610</v>
      </c>
      <c r="BH8081" s="141" t="s">
        <v>478</v>
      </c>
      <c r="BI8081" s="141" t="s">
        <v>177</v>
      </c>
      <c r="BJ8081" s="141" t="s">
        <v>22611</v>
      </c>
      <c r="BK8081" s="141" t="s">
        <v>17723</v>
      </c>
      <c r="BL8081" s="141" t="s">
        <v>10488</v>
      </c>
      <c r="BM8081" s="141">
        <v>45.629480000000001</v>
      </c>
      <c r="BN8081" s="141">
        <v>-73.097589999999997</v>
      </c>
      <c r="BO8081" s="141">
        <v>1982</v>
      </c>
      <c r="BP8081" s="143" t="s">
        <v>485</v>
      </c>
      <c r="BQ8081" s="143" t="s">
        <v>17560</v>
      </c>
    </row>
    <row r="8082" spans="15:69" x14ac:dyDescent="0.25">
      <c r="O8082" s="225" t="str">
        <f t="shared" si="1337"/>
        <v/>
      </c>
      <c r="BF8082" s="141">
        <v>54048</v>
      </c>
      <c r="BG8082" s="142" t="s">
        <v>20568</v>
      </c>
      <c r="BH8082" s="141" t="s">
        <v>478</v>
      </c>
      <c r="BI8082" s="141" t="s">
        <v>1268</v>
      </c>
      <c r="BJ8082" s="141" t="s">
        <v>20569</v>
      </c>
      <c r="BK8082" s="141" t="s">
        <v>20570</v>
      </c>
      <c r="BL8082" s="141" t="s">
        <v>17185</v>
      </c>
      <c r="BM8082" s="141">
        <v>45.600900000000003</v>
      </c>
      <c r="BN8082" s="141">
        <v>-72.005499999999998</v>
      </c>
      <c r="BO8082" s="141">
        <v>1968</v>
      </c>
      <c r="BP8082" s="143"/>
      <c r="BQ8082" s="143" t="s">
        <v>17560</v>
      </c>
    </row>
    <row r="8083" spans="15:69" x14ac:dyDescent="0.25">
      <c r="O8083" s="225" t="str">
        <f t="shared" si="1337"/>
        <v/>
      </c>
      <c r="BF8083" s="141">
        <v>54048</v>
      </c>
      <c r="BG8083" s="142" t="s">
        <v>20571</v>
      </c>
      <c r="BH8083" s="141" t="s">
        <v>478</v>
      </c>
      <c r="BI8083" s="141" t="s">
        <v>1268</v>
      </c>
      <c r="BJ8083" s="141" t="s">
        <v>20572</v>
      </c>
      <c r="BK8083" s="141" t="s">
        <v>20573</v>
      </c>
      <c r="BL8083" s="141" t="s">
        <v>20574</v>
      </c>
      <c r="BM8083" s="141">
        <v>45.556800000000003</v>
      </c>
      <c r="BN8083" s="141">
        <v>-72.936000000000007</v>
      </c>
      <c r="BO8083" s="141">
        <v>1983</v>
      </c>
      <c r="BP8083" s="143"/>
      <c r="BQ8083" s="143" t="s">
        <v>17560</v>
      </c>
    </row>
    <row r="8084" spans="15:69" x14ac:dyDescent="0.25">
      <c r="O8084" s="225" t="str">
        <f t="shared" si="1337"/>
        <v/>
      </c>
      <c r="BF8084" s="141">
        <v>54048</v>
      </c>
      <c r="BG8084" s="142" t="s">
        <v>20575</v>
      </c>
      <c r="BH8084" s="141" t="s">
        <v>478</v>
      </c>
      <c r="BI8084" s="141" t="s">
        <v>1268</v>
      </c>
      <c r="BJ8084" s="141" t="s">
        <v>20576</v>
      </c>
      <c r="BK8084" s="141" t="s">
        <v>20577</v>
      </c>
      <c r="BL8084" s="141" t="s">
        <v>20463</v>
      </c>
      <c r="BM8084" s="141">
        <v>45.570099999999996</v>
      </c>
      <c r="BN8084" s="141">
        <v>-72.982100000000003</v>
      </c>
      <c r="BO8084" s="141">
        <v>1983</v>
      </c>
      <c r="BP8084" s="143"/>
      <c r="BQ8084" s="143" t="s">
        <v>17560</v>
      </c>
    </row>
    <row r="8085" spans="15:69" x14ac:dyDescent="0.25">
      <c r="O8085" s="225" t="str">
        <f t="shared" si="1337"/>
        <v/>
      </c>
      <c r="BF8085" s="141">
        <v>54072</v>
      </c>
      <c r="BG8085" s="142" t="s">
        <v>21618</v>
      </c>
      <c r="BH8085" s="141" t="s">
        <v>478</v>
      </c>
      <c r="BI8085" s="141" t="s">
        <v>176</v>
      </c>
      <c r="BJ8085" s="141"/>
      <c r="BK8085" s="141" t="s">
        <v>2958</v>
      </c>
      <c r="BL8085" s="141" t="s">
        <v>21619</v>
      </c>
      <c r="BM8085" s="141">
        <v>45.646509999999999</v>
      </c>
      <c r="BN8085" s="141">
        <v>-72.758589999999998</v>
      </c>
      <c r="BO8085" s="141">
        <v>1990</v>
      </c>
      <c r="BP8085" s="143" t="s">
        <v>24209</v>
      </c>
      <c r="BQ8085" s="143" t="s">
        <v>17560</v>
      </c>
    </row>
    <row r="8086" spans="15:69" x14ac:dyDescent="0.25">
      <c r="O8086" s="225" t="str">
        <f t="shared" si="1337"/>
        <v/>
      </c>
      <c r="BF8086" s="141">
        <v>54072</v>
      </c>
      <c r="BG8086" s="142" t="s">
        <v>21620</v>
      </c>
      <c r="BH8086" s="141" t="s">
        <v>180</v>
      </c>
      <c r="BI8086" s="141" t="s">
        <v>178</v>
      </c>
      <c r="BJ8086" s="141"/>
      <c r="BK8086" s="141" t="s">
        <v>5506</v>
      </c>
      <c r="BL8086" s="141" t="s">
        <v>21615</v>
      </c>
      <c r="BM8086" s="141">
        <v>45.653930000000003</v>
      </c>
      <c r="BN8086" s="141">
        <v>-72.769769999999994</v>
      </c>
      <c r="BO8086" s="141">
        <v>1990</v>
      </c>
      <c r="BP8086" s="143" t="s">
        <v>484</v>
      </c>
      <c r="BQ8086" s="143" t="s">
        <v>17560</v>
      </c>
    </row>
    <row r="8087" spans="15:69" x14ac:dyDescent="0.25">
      <c r="O8087" s="225" t="str">
        <f t="shared" si="1337"/>
        <v/>
      </c>
      <c r="BF8087" s="141">
        <v>55008</v>
      </c>
      <c r="BG8087" s="142" t="s">
        <v>21718</v>
      </c>
      <c r="BH8087" s="141" t="s">
        <v>180</v>
      </c>
      <c r="BI8087" s="141" t="s">
        <v>191</v>
      </c>
      <c r="BJ8087" s="141" t="s">
        <v>21719</v>
      </c>
      <c r="BK8087" s="141" t="s">
        <v>16456</v>
      </c>
      <c r="BL8087" s="141" t="s">
        <v>2063</v>
      </c>
      <c r="BM8087" s="141">
        <v>45.347000000000001</v>
      </c>
      <c r="BN8087" s="141">
        <v>-72.938050000000004</v>
      </c>
      <c r="BO8087" s="141">
        <v>1974</v>
      </c>
      <c r="BP8087" s="143" t="s">
        <v>26107</v>
      </c>
      <c r="BQ8087" s="143" t="s">
        <v>17560</v>
      </c>
    </row>
    <row r="8088" spans="15:69" x14ac:dyDescent="0.25">
      <c r="O8088" s="225" t="str">
        <f t="shared" si="1337"/>
        <v/>
      </c>
      <c r="BF8088" s="141">
        <v>55008</v>
      </c>
      <c r="BG8088" s="142" t="s">
        <v>21720</v>
      </c>
      <c r="BH8088" s="141" t="s">
        <v>180</v>
      </c>
      <c r="BI8088" s="141" t="s">
        <v>191</v>
      </c>
      <c r="BJ8088" s="141" t="s">
        <v>21721</v>
      </c>
      <c r="BK8088" s="141" t="s">
        <v>5506</v>
      </c>
      <c r="BL8088" s="141" t="s">
        <v>21722</v>
      </c>
      <c r="BM8088" s="141">
        <v>45.361499999999999</v>
      </c>
      <c r="BN8088" s="141">
        <v>-72.923220000000001</v>
      </c>
      <c r="BO8088" s="141">
        <v>2013</v>
      </c>
      <c r="BP8088" s="143" t="s">
        <v>26108</v>
      </c>
      <c r="BQ8088" s="143" t="s">
        <v>17560</v>
      </c>
    </row>
    <row r="8089" spans="15:69" x14ac:dyDescent="0.25">
      <c r="O8089" s="225" t="str">
        <f t="shared" si="1337"/>
        <v/>
      </c>
      <c r="BF8089" s="141">
        <v>55008</v>
      </c>
      <c r="BG8089" s="142" t="s">
        <v>21723</v>
      </c>
      <c r="BH8089" s="141" t="s">
        <v>478</v>
      </c>
      <c r="BI8089" s="141" t="s">
        <v>177</v>
      </c>
      <c r="BJ8089" s="141"/>
      <c r="BK8089" s="141" t="s">
        <v>1800</v>
      </c>
      <c r="BL8089" s="141" t="s">
        <v>2063</v>
      </c>
      <c r="BM8089" s="141">
        <v>45.343789999999998</v>
      </c>
      <c r="BN8089" s="141">
        <v>-72.938580000000002</v>
      </c>
      <c r="BO8089" s="141">
        <v>2000</v>
      </c>
      <c r="BP8089" s="143" t="s">
        <v>26109</v>
      </c>
      <c r="BQ8089" s="143" t="s">
        <v>17560</v>
      </c>
    </row>
    <row r="8090" spans="15:69" x14ac:dyDescent="0.25">
      <c r="O8090" s="225" t="str">
        <f t="shared" si="1337"/>
        <v/>
      </c>
      <c r="BF8090" s="141">
        <v>55023</v>
      </c>
      <c r="BG8090" s="142" t="s">
        <v>22113</v>
      </c>
      <c r="BH8090" s="141" t="s">
        <v>180</v>
      </c>
      <c r="BI8090" s="141" t="s">
        <v>178</v>
      </c>
      <c r="BJ8090" s="141" t="s">
        <v>21468</v>
      </c>
      <c r="BK8090" s="141" t="s">
        <v>21469</v>
      </c>
      <c r="BL8090" s="141" t="s">
        <v>12916</v>
      </c>
      <c r="BM8090" s="141">
        <v>45.439028999999998</v>
      </c>
      <c r="BN8090" s="141">
        <v>-73.089231999999996</v>
      </c>
      <c r="BO8090" s="141">
        <v>1996</v>
      </c>
      <c r="BP8090" s="143" t="s">
        <v>26153</v>
      </c>
      <c r="BQ8090" s="143" t="s">
        <v>17560</v>
      </c>
    </row>
    <row r="8091" spans="15:69" x14ac:dyDescent="0.25">
      <c r="O8091" s="225" t="str">
        <f t="shared" si="1337"/>
        <v/>
      </c>
      <c r="BF8091" s="141">
        <v>55023</v>
      </c>
      <c r="BG8091" s="142" t="s">
        <v>22114</v>
      </c>
      <c r="BH8091" s="141" t="s">
        <v>180</v>
      </c>
      <c r="BI8091" s="141" t="s">
        <v>191</v>
      </c>
      <c r="BJ8091" s="141" t="s">
        <v>21471</v>
      </c>
      <c r="BK8091" s="141" t="s">
        <v>21472</v>
      </c>
      <c r="BL8091" s="141" t="s">
        <v>4097</v>
      </c>
      <c r="BM8091" s="141">
        <v>45.414608000000001</v>
      </c>
      <c r="BN8091" s="141">
        <v>-73.002179999999996</v>
      </c>
      <c r="BO8091" s="141">
        <v>1996</v>
      </c>
      <c r="BP8091" s="143" t="s">
        <v>26154</v>
      </c>
      <c r="BQ8091" s="143" t="s">
        <v>17560</v>
      </c>
    </row>
    <row r="8092" spans="15:69" x14ac:dyDescent="0.25">
      <c r="O8092" s="225" t="str">
        <f t="shared" si="1337"/>
        <v/>
      </c>
      <c r="BF8092" s="141">
        <v>55037</v>
      </c>
      <c r="BG8092" s="142" t="s">
        <v>21467</v>
      </c>
      <c r="BH8092" s="141" t="s">
        <v>180</v>
      </c>
      <c r="BI8092" s="141" t="s">
        <v>178</v>
      </c>
      <c r="BJ8092" s="141" t="s">
        <v>21468</v>
      </c>
      <c r="BK8092" s="141" t="s">
        <v>21469</v>
      </c>
      <c r="BL8092" s="141" t="s">
        <v>12916</v>
      </c>
      <c r="BM8092" s="141">
        <v>45.439030000000002</v>
      </c>
      <c r="BN8092" s="141">
        <v>-73.089230000000001</v>
      </c>
      <c r="BO8092" s="141">
        <v>1996</v>
      </c>
      <c r="BP8092" s="143" t="s">
        <v>26067</v>
      </c>
      <c r="BQ8092" s="143" t="s">
        <v>17560</v>
      </c>
    </row>
    <row r="8093" spans="15:69" x14ac:dyDescent="0.25">
      <c r="O8093" s="225" t="str">
        <f t="shared" si="1337"/>
        <v/>
      </c>
      <c r="BF8093" s="141">
        <v>55037</v>
      </c>
      <c r="BG8093" s="142" t="s">
        <v>21470</v>
      </c>
      <c r="BH8093" s="141" t="s">
        <v>180</v>
      </c>
      <c r="BI8093" s="141" t="s">
        <v>191</v>
      </c>
      <c r="BJ8093" s="141" t="s">
        <v>21471</v>
      </c>
      <c r="BK8093" s="141" t="s">
        <v>21472</v>
      </c>
      <c r="BL8093" s="141" t="s">
        <v>4097</v>
      </c>
      <c r="BM8093" s="141">
        <v>45.414610000000003</v>
      </c>
      <c r="BN8093" s="141">
        <v>-73.002179999999996</v>
      </c>
      <c r="BO8093" s="141">
        <v>1996</v>
      </c>
      <c r="BP8093" s="143" t="s">
        <v>26068</v>
      </c>
      <c r="BQ8093" s="143" t="s">
        <v>17560</v>
      </c>
    </row>
    <row r="8094" spans="15:69" x14ac:dyDescent="0.25">
      <c r="O8094" s="225" t="str">
        <f t="shared" si="1337"/>
        <v/>
      </c>
      <c r="BF8094" s="141">
        <v>55037</v>
      </c>
      <c r="BG8094" s="142" t="s">
        <v>21473</v>
      </c>
      <c r="BH8094" s="141" t="s">
        <v>180</v>
      </c>
      <c r="BI8094" s="141" t="s">
        <v>191</v>
      </c>
      <c r="BJ8094" s="141" t="s">
        <v>21474</v>
      </c>
      <c r="BK8094" s="141" t="s">
        <v>3252</v>
      </c>
      <c r="BL8094" s="141" t="s">
        <v>21475</v>
      </c>
      <c r="BM8094" s="141">
        <v>45.423459999999999</v>
      </c>
      <c r="BN8094" s="141">
        <v>-73.037469999999999</v>
      </c>
      <c r="BO8094" s="141">
        <v>1996</v>
      </c>
      <c r="BP8094" s="143" t="s">
        <v>26069</v>
      </c>
      <c r="BQ8094" s="143" t="s">
        <v>17560</v>
      </c>
    </row>
    <row r="8095" spans="15:69" x14ac:dyDescent="0.25">
      <c r="O8095" s="225" t="str">
        <f t="shared" si="1337"/>
        <v/>
      </c>
      <c r="BF8095" s="141">
        <v>55048</v>
      </c>
      <c r="BG8095" s="142" t="s">
        <v>22667</v>
      </c>
      <c r="BH8095" s="141" t="s">
        <v>180</v>
      </c>
      <c r="BI8095" s="141" t="s">
        <v>191</v>
      </c>
      <c r="BJ8095" s="141" t="s">
        <v>22668</v>
      </c>
      <c r="BK8095" s="141" t="s">
        <v>22669</v>
      </c>
      <c r="BL8095" s="141" t="s">
        <v>22670</v>
      </c>
      <c r="BM8095" s="141">
        <v>45.430568999999998</v>
      </c>
      <c r="BN8095" s="141">
        <v>-73.135951000000006</v>
      </c>
      <c r="BO8095" s="141">
        <v>2014</v>
      </c>
      <c r="BP8095" s="143"/>
      <c r="BQ8095" s="143" t="s">
        <v>17560</v>
      </c>
    </row>
    <row r="8096" spans="15:69" x14ac:dyDescent="0.25">
      <c r="O8096" s="225" t="str">
        <f t="shared" si="1337"/>
        <v/>
      </c>
      <c r="BF8096" s="141">
        <v>55048</v>
      </c>
      <c r="BG8096" s="142" t="s">
        <v>22671</v>
      </c>
      <c r="BH8096" s="141" t="s">
        <v>180</v>
      </c>
      <c r="BI8096" s="141" t="s">
        <v>191</v>
      </c>
      <c r="BJ8096" s="141" t="s">
        <v>22672</v>
      </c>
      <c r="BK8096" s="141" t="s">
        <v>22673</v>
      </c>
      <c r="BL8096" s="141" t="s">
        <v>22674</v>
      </c>
      <c r="BM8096" s="141">
        <v>45.421928899999997</v>
      </c>
      <c r="BN8096" s="141">
        <v>-73.131777</v>
      </c>
      <c r="BO8096" s="141">
        <v>2014</v>
      </c>
      <c r="BP8096" s="143"/>
      <c r="BQ8096" s="143" t="s">
        <v>17560</v>
      </c>
    </row>
    <row r="8097" spans="15:69" x14ac:dyDescent="0.25">
      <c r="O8097" s="225" t="str">
        <f t="shared" si="1337"/>
        <v/>
      </c>
      <c r="BF8097" s="141">
        <v>54120</v>
      </c>
      <c r="BG8097" s="142" t="s">
        <v>21540</v>
      </c>
      <c r="BH8097" s="141" t="s">
        <v>180</v>
      </c>
      <c r="BI8097" s="141" t="s">
        <v>178</v>
      </c>
      <c r="BJ8097" s="141"/>
      <c r="BK8097" s="141" t="s">
        <v>5101</v>
      </c>
      <c r="BL8097" s="141" t="s">
        <v>21541</v>
      </c>
      <c r="BM8097" s="141">
        <v>45.854799999999997</v>
      </c>
      <c r="BN8097" s="141">
        <v>-72.969260000000006</v>
      </c>
      <c r="BO8097" s="141">
        <v>2010</v>
      </c>
      <c r="BP8097" s="143" t="s">
        <v>26086</v>
      </c>
      <c r="BQ8097" s="143" t="s">
        <v>27848</v>
      </c>
    </row>
    <row r="8098" spans="15:69" x14ac:dyDescent="0.25">
      <c r="O8098" s="225" t="str">
        <f t="shared" si="1337"/>
        <v/>
      </c>
      <c r="BF8098" s="141">
        <v>55048</v>
      </c>
      <c r="BG8098" s="142" t="s">
        <v>22675</v>
      </c>
      <c r="BH8098" s="141" t="s">
        <v>180</v>
      </c>
      <c r="BI8098" s="141" t="s">
        <v>191</v>
      </c>
      <c r="BJ8098" s="141" t="s">
        <v>22676</v>
      </c>
      <c r="BK8098" s="141" t="s">
        <v>22677</v>
      </c>
      <c r="BL8098" s="141" t="s">
        <v>22678</v>
      </c>
      <c r="BM8098" s="141">
        <v>45.433204000000003</v>
      </c>
      <c r="BN8098" s="141">
        <v>-73.139373000000006</v>
      </c>
      <c r="BO8098" s="141">
        <v>2014</v>
      </c>
      <c r="BP8098" s="143"/>
      <c r="BQ8098" s="143" t="s">
        <v>17560</v>
      </c>
    </row>
    <row r="8099" spans="15:69" x14ac:dyDescent="0.25">
      <c r="O8099" s="225" t="str">
        <f t="shared" si="1337"/>
        <v/>
      </c>
      <c r="BF8099" s="141">
        <v>55048</v>
      </c>
      <c r="BG8099" s="142" t="s">
        <v>22679</v>
      </c>
      <c r="BH8099" s="141" t="s">
        <v>180</v>
      </c>
      <c r="BI8099" s="141" t="s">
        <v>191</v>
      </c>
      <c r="BJ8099" s="141" t="s">
        <v>22680</v>
      </c>
      <c r="BK8099" s="141" t="s">
        <v>22681</v>
      </c>
      <c r="BL8099" s="141" t="s">
        <v>22678</v>
      </c>
      <c r="BM8099" s="141">
        <v>45.434263000000001</v>
      </c>
      <c r="BN8099" s="141">
        <v>-73.145775</v>
      </c>
      <c r="BO8099" s="141">
        <v>2008</v>
      </c>
      <c r="BP8099" s="143"/>
      <c r="BQ8099" s="143" t="s">
        <v>17560</v>
      </c>
    </row>
    <row r="8100" spans="15:69" x14ac:dyDescent="0.25">
      <c r="O8100" s="225" t="str">
        <f t="shared" si="1337"/>
        <v/>
      </c>
      <c r="BF8100" s="141">
        <v>55048</v>
      </c>
      <c r="BG8100" s="142" t="s">
        <v>22682</v>
      </c>
      <c r="BH8100" s="141" t="s">
        <v>478</v>
      </c>
      <c r="BI8100" s="141" t="s">
        <v>176</v>
      </c>
      <c r="BJ8100" s="141"/>
      <c r="BK8100" s="141" t="s">
        <v>21962</v>
      </c>
      <c r="BL8100" s="141" t="s">
        <v>21963</v>
      </c>
      <c r="BM8100" s="141">
        <v>45.427242</v>
      </c>
      <c r="BN8100" s="141">
        <v>-73.249144999999999</v>
      </c>
      <c r="BO8100" s="141">
        <v>1959</v>
      </c>
      <c r="BP8100" s="143" t="s">
        <v>26139</v>
      </c>
      <c r="BQ8100" s="143" t="s">
        <v>17560</v>
      </c>
    </row>
    <row r="8101" spans="15:69" x14ac:dyDescent="0.25">
      <c r="O8101" s="225" t="str">
        <f t="shared" si="1337"/>
        <v/>
      </c>
      <c r="BF8101" s="141">
        <v>55048</v>
      </c>
      <c r="BG8101" s="142" t="s">
        <v>22683</v>
      </c>
      <c r="BH8101" s="141" t="s">
        <v>478</v>
      </c>
      <c r="BI8101" s="141" t="s">
        <v>176</v>
      </c>
      <c r="BJ8101" s="141" t="s">
        <v>21965</v>
      </c>
      <c r="BK8101" s="141" t="s">
        <v>21962</v>
      </c>
      <c r="BL8101" s="141" t="s">
        <v>21963</v>
      </c>
      <c r="BM8101" s="141">
        <v>45.427242</v>
      </c>
      <c r="BN8101" s="141">
        <v>-73.249144999999999</v>
      </c>
      <c r="BO8101" s="141">
        <v>1959</v>
      </c>
      <c r="BP8101" s="143"/>
      <c r="BQ8101" s="143" t="s">
        <v>17560</v>
      </c>
    </row>
    <row r="8102" spans="15:69" x14ac:dyDescent="0.25">
      <c r="O8102" s="225" t="str">
        <f t="shared" si="1337"/>
        <v/>
      </c>
      <c r="BF8102" s="141">
        <v>55057</v>
      </c>
      <c r="BG8102" s="142" t="s">
        <v>22176</v>
      </c>
      <c r="BH8102" s="141" t="s">
        <v>180</v>
      </c>
      <c r="BI8102" s="141" t="s">
        <v>191</v>
      </c>
      <c r="BJ8102" s="141" t="s">
        <v>22177</v>
      </c>
      <c r="BK8102" s="141" t="s">
        <v>461</v>
      </c>
      <c r="BL8102" s="141" t="s">
        <v>22178</v>
      </c>
      <c r="BM8102" s="141">
        <v>45.433098000000001</v>
      </c>
      <c r="BN8102" s="141">
        <v>-73.243610000000004</v>
      </c>
      <c r="BO8102" s="141">
        <v>1991</v>
      </c>
      <c r="BP8102" s="143"/>
      <c r="BQ8102" s="143" t="s">
        <v>17560</v>
      </c>
    </row>
    <row r="8103" spans="15:69" x14ac:dyDescent="0.25">
      <c r="O8103" s="225" t="str">
        <f t="shared" si="1337"/>
        <v/>
      </c>
      <c r="BF8103" s="141">
        <v>55057</v>
      </c>
      <c r="BG8103" s="142" t="s">
        <v>22179</v>
      </c>
      <c r="BH8103" s="141" t="s">
        <v>180</v>
      </c>
      <c r="BI8103" s="141" t="s">
        <v>191</v>
      </c>
      <c r="BJ8103" s="141" t="s">
        <v>22180</v>
      </c>
      <c r="BK8103" s="141" t="s">
        <v>4160</v>
      </c>
      <c r="BL8103" s="141" t="s">
        <v>22181</v>
      </c>
      <c r="BM8103" s="141">
        <v>45.435960000000001</v>
      </c>
      <c r="BN8103" s="141">
        <v>-73.241010000000003</v>
      </c>
      <c r="BO8103" s="141">
        <v>1991</v>
      </c>
      <c r="BP8103" s="143"/>
      <c r="BQ8103" s="143" t="s">
        <v>17560</v>
      </c>
    </row>
    <row r="8104" spans="15:69" x14ac:dyDescent="0.25">
      <c r="O8104" s="225" t="str">
        <f t="shared" si="1337"/>
        <v/>
      </c>
      <c r="BF8104" s="141">
        <v>55057</v>
      </c>
      <c r="BG8104" s="142" t="s">
        <v>21961</v>
      </c>
      <c r="BH8104" s="141" t="s">
        <v>478</v>
      </c>
      <c r="BI8104" s="141" t="s">
        <v>176</v>
      </c>
      <c r="BJ8104" s="141"/>
      <c r="BK8104" s="141" t="s">
        <v>21962</v>
      </c>
      <c r="BL8104" s="141" t="s">
        <v>21963</v>
      </c>
      <c r="BM8104" s="141">
        <v>45.427242</v>
      </c>
      <c r="BN8104" s="141">
        <v>-73.249144999999999</v>
      </c>
      <c r="BO8104" s="141">
        <v>1959</v>
      </c>
      <c r="BP8104" s="143" t="s">
        <v>26139</v>
      </c>
      <c r="BQ8104" s="143" t="s">
        <v>17560</v>
      </c>
    </row>
    <row r="8105" spans="15:69" x14ac:dyDescent="0.25">
      <c r="O8105" s="225" t="str">
        <f t="shared" si="1337"/>
        <v/>
      </c>
      <c r="BF8105" s="141">
        <v>55057</v>
      </c>
      <c r="BG8105" s="142" t="s">
        <v>21964</v>
      </c>
      <c r="BH8105" s="141" t="s">
        <v>478</v>
      </c>
      <c r="BI8105" s="141" t="s">
        <v>176</v>
      </c>
      <c r="BJ8105" s="141" t="s">
        <v>21965</v>
      </c>
      <c r="BK8105" s="141" t="s">
        <v>21962</v>
      </c>
      <c r="BL8105" s="141" t="s">
        <v>21963</v>
      </c>
      <c r="BM8105" s="141">
        <v>45.427242</v>
      </c>
      <c r="BN8105" s="141">
        <v>-73.249144999999999</v>
      </c>
      <c r="BO8105" s="141">
        <v>1959</v>
      </c>
      <c r="BP8105" s="143"/>
      <c r="BQ8105" s="143" t="s">
        <v>17560</v>
      </c>
    </row>
    <row r="8106" spans="15:69" x14ac:dyDescent="0.25">
      <c r="O8106" s="225" t="str">
        <f t="shared" si="1337"/>
        <v/>
      </c>
      <c r="BF8106" s="141">
        <v>55065</v>
      </c>
      <c r="BG8106" s="142" t="s">
        <v>20912</v>
      </c>
      <c r="BH8106" s="141" t="s">
        <v>180</v>
      </c>
      <c r="BI8106" s="141" t="s">
        <v>178</v>
      </c>
      <c r="BJ8106" s="141"/>
      <c r="BK8106" s="141" t="s">
        <v>2282</v>
      </c>
      <c r="BL8106" s="141" t="s">
        <v>20911</v>
      </c>
      <c r="BM8106" s="141">
        <v>45.486863</v>
      </c>
      <c r="BN8106" s="141">
        <v>-73.259912999999997</v>
      </c>
      <c r="BO8106" s="141">
        <v>1997</v>
      </c>
      <c r="BP8106" s="143"/>
      <c r="BQ8106" s="143" t="s">
        <v>17560</v>
      </c>
    </row>
    <row r="8107" spans="15:69" x14ac:dyDescent="0.25">
      <c r="O8107" s="225" t="str">
        <f t="shared" si="1337"/>
        <v/>
      </c>
      <c r="BF8107" s="141">
        <v>55065</v>
      </c>
      <c r="BG8107" s="142" t="s">
        <v>20914</v>
      </c>
      <c r="BH8107" s="141" t="s">
        <v>180</v>
      </c>
      <c r="BI8107" s="141" t="s">
        <v>191</v>
      </c>
      <c r="BJ8107" s="141" t="s">
        <v>1539</v>
      </c>
      <c r="BK8107" s="141" t="s">
        <v>20913</v>
      </c>
      <c r="BL8107" s="141" t="s">
        <v>2220</v>
      </c>
      <c r="BM8107" s="141">
        <v>45.476531999999999</v>
      </c>
      <c r="BN8107" s="141">
        <v>-73.267700000000005</v>
      </c>
      <c r="BO8107" s="141">
        <v>2005</v>
      </c>
      <c r="BP8107" s="143"/>
      <c r="BQ8107" s="143" t="s">
        <v>17560</v>
      </c>
    </row>
    <row r="8108" spans="15:69" x14ac:dyDescent="0.25">
      <c r="O8108" s="225" t="str">
        <f t="shared" si="1337"/>
        <v/>
      </c>
      <c r="BF8108" s="141">
        <v>55065</v>
      </c>
      <c r="BG8108" s="142" t="s">
        <v>20916</v>
      </c>
      <c r="BH8108" s="141" t="s">
        <v>180</v>
      </c>
      <c r="BI8108" s="141" t="s">
        <v>191</v>
      </c>
      <c r="BJ8108" s="141" t="s">
        <v>1536</v>
      </c>
      <c r="BK8108" s="141"/>
      <c r="BL8108" s="141" t="s">
        <v>20915</v>
      </c>
      <c r="BM8108" s="141">
        <v>45.486977000000003</v>
      </c>
      <c r="BN8108" s="141">
        <v>-73.261151999999996</v>
      </c>
      <c r="BO8108" s="141">
        <v>1997</v>
      </c>
      <c r="BP8108" s="143"/>
      <c r="BQ8108" s="143" t="s">
        <v>17560</v>
      </c>
    </row>
    <row r="8109" spans="15:69" x14ac:dyDescent="0.25">
      <c r="O8109" s="225" t="str">
        <f t="shared" si="1337"/>
        <v/>
      </c>
      <c r="BF8109" s="141">
        <v>55065</v>
      </c>
      <c r="BG8109" s="142" t="s">
        <v>20918</v>
      </c>
      <c r="BH8109" s="141" t="s">
        <v>180</v>
      </c>
      <c r="BI8109" s="141" t="s">
        <v>191</v>
      </c>
      <c r="BJ8109" s="141" t="s">
        <v>1918</v>
      </c>
      <c r="BK8109" s="141" t="s">
        <v>20917</v>
      </c>
      <c r="BL8109" s="141" t="s">
        <v>2220</v>
      </c>
      <c r="BM8109" s="141">
        <v>45.490692000000003</v>
      </c>
      <c r="BN8109" s="141">
        <v>-73.260765000000006</v>
      </c>
      <c r="BO8109" s="141">
        <v>2005</v>
      </c>
      <c r="BP8109" s="143"/>
      <c r="BQ8109" s="143" t="s">
        <v>17560</v>
      </c>
    </row>
    <row r="8110" spans="15:69" x14ac:dyDescent="0.25">
      <c r="O8110" s="225" t="str">
        <f t="shared" si="1337"/>
        <v/>
      </c>
      <c r="BF8110" s="141">
        <v>55065</v>
      </c>
      <c r="BG8110" s="142" t="s">
        <v>20920</v>
      </c>
      <c r="BH8110" s="141" t="s">
        <v>180</v>
      </c>
      <c r="BI8110" s="141" t="s">
        <v>191</v>
      </c>
      <c r="BJ8110" s="141" t="s">
        <v>4557</v>
      </c>
      <c r="BK8110" s="141"/>
      <c r="BL8110" s="141" t="s">
        <v>20919</v>
      </c>
      <c r="BM8110" s="141">
        <v>45.459470000000003</v>
      </c>
      <c r="BN8110" s="141">
        <v>-73.256463999999994</v>
      </c>
      <c r="BO8110" s="141">
        <v>2005</v>
      </c>
      <c r="BP8110" s="143"/>
      <c r="BQ8110" s="143" t="s">
        <v>17560</v>
      </c>
    </row>
    <row r="8111" spans="15:69" x14ac:dyDescent="0.25">
      <c r="O8111" s="225" t="str">
        <f t="shared" si="1337"/>
        <v/>
      </c>
      <c r="BF8111" s="141">
        <v>55065</v>
      </c>
      <c r="BG8111" s="142" t="s">
        <v>27035</v>
      </c>
      <c r="BH8111" s="141" t="s">
        <v>180</v>
      </c>
      <c r="BI8111" s="141" t="s">
        <v>191</v>
      </c>
      <c r="BJ8111" s="141" t="s">
        <v>5632</v>
      </c>
      <c r="BK8111" s="141" t="s">
        <v>472</v>
      </c>
      <c r="BL8111" s="141" t="s">
        <v>20921</v>
      </c>
      <c r="BM8111" s="141">
        <v>45.49736</v>
      </c>
      <c r="BN8111" s="141">
        <v>-73.252939999999995</v>
      </c>
      <c r="BO8111" s="141">
        <v>2005</v>
      </c>
      <c r="BP8111" s="143"/>
      <c r="BQ8111" s="143" t="s">
        <v>17560</v>
      </c>
    </row>
    <row r="8112" spans="15:69" x14ac:dyDescent="0.25">
      <c r="O8112" s="225" t="str">
        <f t="shared" si="1337"/>
        <v/>
      </c>
      <c r="BF8112" s="141">
        <v>56005</v>
      </c>
      <c r="BG8112" s="142" t="s">
        <v>21791</v>
      </c>
      <c r="BH8112" s="141" t="s">
        <v>478</v>
      </c>
      <c r="BI8112" s="141" t="s">
        <v>176</v>
      </c>
      <c r="BJ8112" s="141" t="s">
        <v>21792</v>
      </c>
      <c r="BK8112" s="141" t="s">
        <v>3150</v>
      </c>
      <c r="BL8112" s="141" t="s">
        <v>21793</v>
      </c>
      <c r="BM8112" s="141">
        <v>45.135980000000004</v>
      </c>
      <c r="BN8112" s="141">
        <v>-73.24118</v>
      </c>
      <c r="BO8112" s="141">
        <v>2004</v>
      </c>
      <c r="BP8112" s="143" t="s">
        <v>26118</v>
      </c>
      <c r="BQ8112" s="143" t="s">
        <v>17560</v>
      </c>
    </row>
    <row r="8113" spans="15:69" x14ac:dyDescent="0.25">
      <c r="O8113" s="225" t="str">
        <f t="shared" si="1337"/>
        <v/>
      </c>
      <c r="BF8113" s="141">
        <v>56005</v>
      </c>
      <c r="BG8113" s="142" t="s">
        <v>21794</v>
      </c>
      <c r="BH8113" s="141" t="s">
        <v>478</v>
      </c>
      <c r="BI8113" s="141" t="s">
        <v>186</v>
      </c>
      <c r="BJ8113" s="141" t="s">
        <v>191</v>
      </c>
      <c r="BK8113" s="141" t="s">
        <v>3150</v>
      </c>
      <c r="BL8113" s="141" t="s">
        <v>21793</v>
      </c>
      <c r="BM8113" s="141">
        <v>45.135980000000004</v>
      </c>
      <c r="BN8113" s="141">
        <v>-73.24118</v>
      </c>
      <c r="BO8113" s="141">
        <v>1976</v>
      </c>
      <c r="BP8113" s="143" t="s">
        <v>26118</v>
      </c>
      <c r="BQ8113" s="143" t="s">
        <v>17560</v>
      </c>
    </row>
    <row r="8114" spans="15:69" x14ac:dyDescent="0.25">
      <c r="O8114" s="225" t="str">
        <f t="shared" si="1337"/>
        <v/>
      </c>
      <c r="BF8114" s="141">
        <v>56005</v>
      </c>
      <c r="BG8114" s="142" t="s">
        <v>21795</v>
      </c>
      <c r="BH8114" s="141" t="s">
        <v>478</v>
      </c>
      <c r="BI8114" s="141" t="s">
        <v>1268</v>
      </c>
      <c r="BJ8114" s="141" t="s">
        <v>21796</v>
      </c>
      <c r="BK8114" s="141" t="s">
        <v>4909</v>
      </c>
      <c r="BL8114" s="141" t="s">
        <v>21797</v>
      </c>
      <c r="BM8114" s="141">
        <v>45.089460000000003</v>
      </c>
      <c r="BN8114" s="141">
        <v>-73.151880000000006</v>
      </c>
      <c r="BO8114" s="141">
        <v>1995</v>
      </c>
      <c r="BP8114" s="143" t="s">
        <v>26119</v>
      </c>
      <c r="BQ8114" s="143" t="s">
        <v>17560</v>
      </c>
    </row>
    <row r="8115" spans="15:69" x14ac:dyDescent="0.25">
      <c r="O8115" s="225" t="str">
        <f t="shared" si="1337"/>
        <v/>
      </c>
      <c r="BF8115" s="141">
        <v>56005</v>
      </c>
      <c r="BG8115" s="142" t="s">
        <v>21798</v>
      </c>
      <c r="BH8115" s="141" t="s">
        <v>478</v>
      </c>
      <c r="BI8115" s="141" t="s">
        <v>186</v>
      </c>
      <c r="BJ8115" s="141" t="s">
        <v>21788</v>
      </c>
      <c r="BK8115" s="141" t="s">
        <v>21789</v>
      </c>
      <c r="BL8115" s="141" t="s">
        <v>21790</v>
      </c>
      <c r="BM8115" s="141">
        <v>45.057679999999998</v>
      </c>
      <c r="BN8115" s="141">
        <v>-73.168760000000006</v>
      </c>
      <c r="BO8115" s="141">
        <v>1998</v>
      </c>
      <c r="BP8115" s="143" t="s">
        <v>26117</v>
      </c>
      <c r="BQ8115" s="143" t="s">
        <v>17560</v>
      </c>
    </row>
    <row r="8116" spans="15:69" x14ac:dyDescent="0.25">
      <c r="O8116" s="225" t="str">
        <f t="shared" si="1337"/>
        <v/>
      </c>
      <c r="BF8116" s="141">
        <v>56005</v>
      </c>
      <c r="BG8116" s="142" t="s">
        <v>21799</v>
      </c>
      <c r="BH8116" s="141" t="s">
        <v>180</v>
      </c>
      <c r="BI8116" s="141" t="s">
        <v>178</v>
      </c>
      <c r="BJ8116" s="141" t="s">
        <v>21800</v>
      </c>
      <c r="BK8116" s="141" t="s">
        <v>1788</v>
      </c>
      <c r="BL8116" s="141" t="s">
        <v>21801</v>
      </c>
      <c r="BM8116" s="141">
        <v>45.084870000000002</v>
      </c>
      <c r="BN8116" s="141">
        <v>-73.161820000000006</v>
      </c>
      <c r="BO8116" s="141">
        <v>1994</v>
      </c>
      <c r="BP8116" s="143" t="s">
        <v>484</v>
      </c>
      <c r="BQ8116" s="143" t="s">
        <v>17560</v>
      </c>
    </row>
    <row r="8117" spans="15:69" x14ac:dyDescent="0.25">
      <c r="O8117" s="225" t="str">
        <f t="shared" si="1337"/>
        <v/>
      </c>
      <c r="BF8117" s="141">
        <v>56010</v>
      </c>
      <c r="BG8117" s="142" t="s">
        <v>22306</v>
      </c>
      <c r="BH8117" s="141" t="s">
        <v>478</v>
      </c>
      <c r="BI8117" s="141" t="s">
        <v>1268</v>
      </c>
      <c r="BJ8117" s="141" t="s">
        <v>21796</v>
      </c>
      <c r="BK8117" s="141" t="s">
        <v>4909</v>
      </c>
      <c r="BL8117" s="141" t="s">
        <v>21797</v>
      </c>
      <c r="BM8117" s="141">
        <v>45.089460000000003</v>
      </c>
      <c r="BN8117" s="141">
        <v>-73.151880000000006</v>
      </c>
      <c r="BO8117" s="141">
        <v>1995</v>
      </c>
      <c r="BP8117" s="143" t="s">
        <v>26119</v>
      </c>
      <c r="BQ8117" s="143" t="s">
        <v>17560</v>
      </c>
    </row>
    <row r="8118" spans="15:69" x14ac:dyDescent="0.25">
      <c r="O8118" s="225" t="str">
        <f t="shared" si="1337"/>
        <v/>
      </c>
      <c r="BF8118" s="141">
        <v>56010</v>
      </c>
      <c r="BG8118" s="142" t="s">
        <v>21787</v>
      </c>
      <c r="BH8118" s="141" t="s">
        <v>478</v>
      </c>
      <c r="BI8118" s="141" t="s">
        <v>186</v>
      </c>
      <c r="BJ8118" s="141" t="s">
        <v>21788</v>
      </c>
      <c r="BK8118" s="141" t="s">
        <v>21789</v>
      </c>
      <c r="BL8118" s="141" t="s">
        <v>21790</v>
      </c>
      <c r="BM8118" s="141">
        <v>45.057679999999998</v>
      </c>
      <c r="BN8118" s="141">
        <v>-73.168760000000006</v>
      </c>
      <c r="BO8118" s="141">
        <v>1998</v>
      </c>
      <c r="BP8118" s="143" t="s">
        <v>26117</v>
      </c>
      <c r="BQ8118" s="143" t="s">
        <v>17560</v>
      </c>
    </row>
    <row r="8119" spans="15:69" x14ac:dyDescent="0.25">
      <c r="O8119" s="225" t="str">
        <f t="shared" si="1337"/>
        <v/>
      </c>
      <c r="BF8119" s="141">
        <v>56015</v>
      </c>
      <c r="BG8119" s="142" t="s">
        <v>22519</v>
      </c>
      <c r="BH8119" s="141" t="s">
        <v>180</v>
      </c>
      <c r="BI8119" s="141" t="s">
        <v>191</v>
      </c>
      <c r="BJ8119" s="141"/>
      <c r="BK8119" s="141" t="s">
        <v>1708</v>
      </c>
      <c r="BL8119" s="141" t="s">
        <v>22520</v>
      </c>
      <c r="BM8119" s="141">
        <v>45.064720000000001</v>
      </c>
      <c r="BN8119" s="141">
        <v>-73.318740000000005</v>
      </c>
      <c r="BO8119" s="141">
        <v>2013</v>
      </c>
      <c r="BP8119" s="143"/>
      <c r="BQ8119" s="143" t="s">
        <v>17560</v>
      </c>
    </row>
    <row r="8120" spans="15:69" x14ac:dyDescent="0.25">
      <c r="O8120" s="225" t="str">
        <f t="shared" si="1337"/>
        <v/>
      </c>
      <c r="BF8120" s="141">
        <v>56042</v>
      </c>
      <c r="BG8120" s="142" t="s">
        <v>22299</v>
      </c>
      <c r="BH8120" s="141" t="s">
        <v>180</v>
      </c>
      <c r="BI8120" s="141" t="s">
        <v>191</v>
      </c>
      <c r="BJ8120" s="141"/>
      <c r="BK8120" s="141" t="s">
        <v>13727</v>
      </c>
      <c r="BL8120" s="141" t="s">
        <v>21875</v>
      </c>
      <c r="BM8120" s="141">
        <v>45.134819999999998</v>
      </c>
      <c r="BN8120" s="141">
        <v>-73.185100000000006</v>
      </c>
      <c r="BO8120" s="141">
        <v>1988</v>
      </c>
      <c r="BP8120" s="143" t="s">
        <v>26166</v>
      </c>
      <c r="BQ8120" s="143" t="s">
        <v>17560</v>
      </c>
    </row>
    <row r="8121" spans="15:69" x14ac:dyDescent="0.25">
      <c r="O8121" s="225" t="str">
        <f t="shared" si="1337"/>
        <v/>
      </c>
      <c r="BF8121" s="141">
        <v>56042</v>
      </c>
      <c r="BG8121" s="142" t="s">
        <v>22300</v>
      </c>
      <c r="BH8121" s="141" t="s">
        <v>478</v>
      </c>
      <c r="BI8121" s="141" t="s">
        <v>176</v>
      </c>
      <c r="BJ8121" s="141" t="s">
        <v>21792</v>
      </c>
      <c r="BK8121" s="141" t="s">
        <v>3150</v>
      </c>
      <c r="BL8121" s="141" t="s">
        <v>21793</v>
      </c>
      <c r="BM8121" s="141">
        <v>45.135980000000004</v>
      </c>
      <c r="BN8121" s="141">
        <v>-73.24118</v>
      </c>
      <c r="BO8121" s="141">
        <v>2004</v>
      </c>
      <c r="BP8121" s="143" t="s">
        <v>26118</v>
      </c>
      <c r="BQ8121" s="143" t="s">
        <v>17560</v>
      </c>
    </row>
    <row r="8122" spans="15:69" x14ac:dyDescent="0.25">
      <c r="O8122" s="225" t="str">
        <f t="shared" si="1337"/>
        <v/>
      </c>
      <c r="BF8122" s="141">
        <v>56042</v>
      </c>
      <c r="BG8122" s="142" t="s">
        <v>22301</v>
      </c>
      <c r="BH8122" s="141" t="s">
        <v>478</v>
      </c>
      <c r="BI8122" s="141" t="s">
        <v>186</v>
      </c>
      <c r="BJ8122" s="141" t="s">
        <v>191</v>
      </c>
      <c r="BK8122" s="141" t="s">
        <v>3150</v>
      </c>
      <c r="BL8122" s="141" t="s">
        <v>21793</v>
      </c>
      <c r="BM8122" s="141">
        <v>45.135980000000004</v>
      </c>
      <c r="BN8122" s="141">
        <v>-73.24118</v>
      </c>
      <c r="BO8122" s="141">
        <v>1976</v>
      </c>
      <c r="BP8122" s="143" t="s">
        <v>26118</v>
      </c>
      <c r="BQ8122" s="143" t="s">
        <v>17560</v>
      </c>
    </row>
    <row r="8123" spans="15:69" x14ac:dyDescent="0.25">
      <c r="O8123" s="225" t="str">
        <f t="shared" si="1337"/>
        <v/>
      </c>
      <c r="BF8123" s="141">
        <v>56042</v>
      </c>
      <c r="BG8123" s="142" t="s">
        <v>22302</v>
      </c>
      <c r="BH8123" s="141" t="s">
        <v>478</v>
      </c>
      <c r="BI8123" s="141" t="s">
        <v>1268</v>
      </c>
      <c r="BJ8123" s="141" t="s">
        <v>21796</v>
      </c>
      <c r="BK8123" s="141" t="s">
        <v>4909</v>
      </c>
      <c r="BL8123" s="141" t="s">
        <v>21797</v>
      </c>
      <c r="BM8123" s="141">
        <v>45.089460000000003</v>
      </c>
      <c r="BN8123" s="141">
        <v>-73.151880000000006</v>
      </c>
      <c r="BO8123" s="141">
        <v>1995</v>
      </c>
      <c r="BP8123" s="143" t="s">
        <v>26119</v>
      </c>
      <c r="BQ8123" s="143" t="s">
        <v>17560</v>
      </c>
    </row>
    <row r="8124" spans="15:69" x14ac:dyDescent="0.25">
      <c r="O8124" s="225" t="str">
        <f t="shared" si="1337"/>
        <v/>
      </c>
      <c r="BF8124" s="141">
        <v>56042</v>
      </c>
      <c r="BG8124" s="142" t="s">
        <v>22303</v>
      </c>
      <c r="BH8124" s="141" t="s">
        <v>478</v>
      </c>
      <c r="BI8124" s="141" t="s">
        <v>186</v>
      </c>
      <c r="BJ8124" s="141" t="s">
        <v>21788</v>
      </c>
      <c r="BK8124" s="141" t="s">
        <v>21789</v>
      </c>
      <c r="BL8124" s="141" t="s">
        <v>21790</v>
      </c>
      <c r="BM8124" s="141">
        <v>45.057679999999998</v>
      </c>
      <c r="BN8124" s="141">
        <v>-73.168760000000006</v>
      </c>
      <c r="BO8124" s="141">
        <v>1998</v>
      </c>
      <c r="BP8124" s="143" t="s">
        <v>26117</v>
      </c>
      <c r="BQ8124" s="143" t="s">
        <v>17560</v>
      </c>
    </row>
    <row r="8125" spans="15:69" x14ac:dyDescent="0.25">
      <c r="O8125" s="225" t="str">
        <f t="shared" si="1337"/>
        <v/>
      </c>
      <c r="BF8125" s="141">
        <v>56050</v>
      </c>
      <c r="BG8125" s="142" t="s">
        <v>22297</v>
      </c>
      <c r="BH8125" s="141" t="s">
        <v>478</v>
      </c>
      <c r="BI8125" s="141" t="s">
        <v>186</v>
      </c>
      <c r="BJ8125" s="141" t="s">
        <v>21788</v>
      </c>
      <c r="BK8125" s="141" t="s">
        <v>21789</v>
      </c>
      <c r="BL8125" s="141" t="s">
        <v>21790</v>
      </c>
      <c r="BM8125" s="141">
        <v>45.057679999999998</v>
      </c>
      <c r="BN8125" s="141">
        <v>-73.168760000000006</v>
      </c>
      <c r="BO8125" s="141">
        <v>1998</v>
      </c>
      <c r="BP8125" s="143" t="s">
        <v>26117</v>
      </c>
      <c r="BQ8125" s="143" t="s">
        <v>17560</v>
      </c>
    </row>
    <row r="8126" spans="15:69" x14ac:dyDescent="0.25">
      <c r="O8126" s="225" t="str">
        <f t="shared" si="1337"/>
        <v/>
      </c>
      <c r="BF8126" s="141">
        <v>56083</v>
      </c>
      <c r="BG8126" s="142" t="s">
        <v>21095</v>
      </c>
      <c r="BH8126" s="141" t="s">
        <v>180</v>
      </c>
      <c r="BI8126" s="141" t="s">
        <v>191</v>
      </c>
      <c r="BJ8126" s="141" t="s">
        <v>21096</v>
      </c>
      <c r="BK8126" s="141" t="s">
        <v>4355</v>
      </c>
      <c r="BL8126" s="141" t="s">
        <v>21097</v>
      </c>
      <c r="BM8126" s="141">
        <v>45.374212999999997</v>
      </c>
      <c r="BN8126" s="141">
        <v>-73.386630999999994</v>
      </c>
      <c r="BO8126" s="141">
        <v>1995</v>
      </c>
      <c r="BP8126" s="143" t="s">
        <v>25968</v>
      </c>
      <c r="BQ8126" s="143" t="s">
        <v>17560</v>
      </c>
    </row>
    <row r="8127" spans="15:69" x14ac:dyDescent="0.25">
      <c r="O8127" s="225" t="str">
        <f t="shared" si="1337"/>
        <v/>
      </c>
      <c r="BF8127" s="141">
        <v>56083</v>
      </c>
      <c r="BG8127" s="142" t="s">
        <v>21098</v>
      </c>
      <c r="BH8127" s="141" t="s">
        <v>180</v>
      </c>
      <c r="BI8127" s="141" t="s">
        <v>191</v>
      </c>
      <c r="BJ8127" s="141" t="s">
        <v>21099</v>
      </c>
      <c r="BK8127" s="141" t="s">
        <v>10758</v>
      </c>
      <c r="BL8127" s="141" t="s">
        <v>21100</v>
      </c>
      <c r="BM8127" s="141">
        <v>45.320064319776797</v>
      </c>
      <c r="BN8127" s="141">
        <v>-73.262866218327105</v>
      </c>
      <c r="BO8127" s="141">
        <v>1995</v>
      </c>
      <c r="BP8127" s="143" t="s">
        <v>25968</v>
      </c>
      <c r="BQ8127" s="143" t="s">
        <v>17560</v>
      </c>
    </row>
    <row r="8128" spans="15:69" x14ac:dyDescent="0.25">
      <c r="O8128" s="225" t="str">
        <f t="shared" si="1337"/>
        <v/>
      </c>
      <c r="BF8128" s="141">
        <v>56083</v>
      </c>
      <c r="BG8128" s="142" t="s">
        <v>21101</v>
      </c>
      <c r="BH8128" s="141" t="s">
        <v>180</v>
      </c>
      <c r="BI8128" s="141" t="s">
        <v>191</v>
      </c>
      <c r="BJ8128" s="141" t="s">
        <v>20923</v>
      </c>
      <c r="BK8128" s="141" t="s">
        <v>14736</v>
      </c>
      <c r="BL8128" s="141" t="s">
        <v>10042</v>
      </c>
      <c r="BM8128" s="141">
        <v>45.319830000000003</v>
      </c>
      <c r="BN8128" s="141">
        <v>-73.260931999999997</v>
      </c>
      <c r="BO8128" s="141">
        <v>1984</v>
      </c>
      <c r="BP8128" s="143"/>
      <c r="BQ8128" s="143" t="s">
        <v>17560</v>
      </c>
    </row>
    <row r="8129" spans="15:69" x14ac:dyDescent="0.25">
      <c r="O8129" s="225" t="str">
        <f t="shared" si="1337"/>
        <v/>
      </c>
      <c r="BF8129" s="141">
        <v>56083</v>
      </c>
      <c r="BG8129" s="142" t="s">
        <v>21102</v>
      </c>
      <c r="BH8129" s="141" t="s">
        <v>478</v>
      </c>
      <c r="BI8129" s="141" t="s">
        <v>176</v>
      </c>
      <c r="BJ8129" s="141" t="s">
        <v>21103</v>
      </c>
      <c r="BK8129" s="141" t="s">
        <v>14106</v>
      </c>
      <c r="BL8129" s="141" t="s">
        <v>21104</v>
      </c>
      <c r="BM8129" s="141">
        <v>45.301681701758298</v>
      </c>
      <c r="BN8129" s="141">
        <v>-73.251020505868595</v>
      </c>
      <c r="BO8129" s="141">
        <v>1988</v>
      </c>
      <c r="BP8129" s="143"/>
      <c r="BQ8129" s="143" t="s">
        <v>17560</v>
      </c>
    </row>
    <row r="8130" spans="15:69" x14ac:dyDescent="0.25">
      <c r="O8130" s="225" t="str">
        <f t="shared" si="1337"/>
        <v/>
      </c>
      <c r="BF8130" s="141">
        <v>56083</v>
      </c>
      <c r="BG8130" s="142" t="s">
        <v>21105</v>
      </c>
      <c r="BH8130" s="141" t="s">
        <v>478</v>
      </c>
      <c r="BI8130" s="141" t="s">
        <v>176</v>
      </c>
      <c r="BJ8130" s="141" t="s">
        <v>21106</v>
      </c>
      <c r="BK8130" s="141" t="s">
        <v>1550</v>
      </c>
      <c r="BL8130" s="141" t="s">
        <v>2719</v>
      </c>
      <c r="BM8130" s="141">
        <v>45.297239824080798</v>
      </c>
      <c r="BN8130" s="141">
        <v>-73.244460856670202</v>
      </c>
      <c r="BO8130" s="141">
        <v>1957</v>
      </c>
      <c r="BP8130" s="143"/>
      <c r="BQ8130" s="143" t="s">
        <v>17560</v>
      </c>
    </row>
    <row r="8131" spans="15:69" x14ac:dyDescent="0.25">
      <c r="O8131" s="225" t="str">
        <f t="shared" si="1337"/>
        <v/>
      </c>
      <c r="BF8131" s="141">
        <v>56083</v>
      </c>
      <c r="BG8131" s="142" t="s">
        <v>21107</v>
      </c>
      <c r="BH8131" s="141" t="s">
        <v>180</v>
      </c>
      <c r="BI8131" s="141" t="s">
        <v>178</v>
      </c>
      <c r="BJ8131" s="141" t="s">
        <v>21108</v>
      </c>
      <c r="BK8131" s="141" t="s">
        <v>10389</v>
      </c>
      <c r="BL8131" s="141" t="s">
        <v>21109</v>
      </c>
      <c r="BM8131" s="141">
        <v>45.376961000000001</v>
      </c>
      <c r="BN8131" s="141">
        <v>-73.281480999999999</v>
      </c>
      <c r="BO8131" s="141">
        <v>1997</v>
      </c>
      <c r="BP8131" s="143"/>
      <c r="BQ8131" s="143" t="s">
        <v>17560</v>
      </c>
    </row>
    <row r="8132" spans="15:69" x14ac:dyDescent="0.25">
      <c r="O8132" s="225" t="str">
        <f t="shared" si="1337"/>
        <v/>
      </c>
      <c r="BF8132" s="141">
        <v>56083</v>
      </c>
      <c r="BG8132" s="142" t="s">
        <v>21110</v>
      </c>
      <c r="BH8132" s="141" t="s">
        <v>478</v>
      </c>
      <c r="BI8132" s="141" t="s">
        <v>177</v>
      </c>
      <c r="BJ8132" s="141" t="s">
        <v>21111</v>
      </c>
      <c r="BK8132" s="141" t="s">
        <v>2442</v>
      </c>
      <c r="BL8132" s="141" t="s">
        <v>20702</v>
      </c>
      <c r="BM8132" s="141">
        <v>45.318320999999997</v>
      </c>
      <c r="BN8132" s="141">
        <v>-73.304288999999997</v>
      </c>
      <c r="BO8132" s="141">
        <v>2000</v>
      </c>
      <c r="BP8132" s="143"/>
      <c r="BQ8132" s="143" t="s">
        <v>17560</v>
      </c>
    </row>
    <row r="8133" spans="15:69" x14ac:dyDescent="0.25">
      <c r="O8133" s="225" t="str">
        <f t="shared" si="1337"/>
        <v/>
      </c>
      <c r="BF8133" s="141">
        <v>56083</v>
      </c>
      <c r="BG8133" s="142" t="s">
        <v>21112</v>
      </c>
      <c r="BH8133" s="141" t="s">
        <v>478</v>
      </c>
      <c r="BI8133" s="141" t="s">
        <v>177</v>
      </c>
      <c r="BJ8133" s="141" t="s">
        <v>21113</v>
      </c>
      <c r="BK8133" s="141" t="s">
        <v>21114</v>
      </c>
      <c r="BL8133" s="141" t="s">
        <v>7006</v>
      </c>
      <c r="BM8133" s="141">
        <v>45.364362999999997</v>
      </c>
      <c r="BN8133" s="141">
        <v>-73.316851</v>
      </c>
      <c r="BO8133" s="141">
        <v>2000</v>
      </c>
      <c r="BP8133" s="143"/>
      <c r="BQ8133" s="143" t="s">
        <v>17560</v>
      </c>
    </row>
    <row r="8134" spans="15:69" x14ac:dyDescent="0.25">
      <c r="O8134" s="225" t="str">
        <f t="shared" si="1337"/>
        <v/>
      </c>
      <c r="BF8134" s="141">
        <v>56083</v>
      </c>
      <c r="BG8134" s="142" t="s">
        <v>21115</v>
      </c>
      <c r="BH8134" s="141" t="s">
        <v>478</v>
      </c>
      <c r="BI8134" s="141" t="s">
        <v>177</v>
      </c>
      <c r="BJ8134" s="141" t="s">
        <v>21116</v>
      </c>
      <c r="BK8134" s="141" t="s">
        <v>20680</v>
      </c>
      <c r="BL8134" s="141" t="s">
        <v>20681</v>
      </c>
      <c r="BM8134" s="141">
        <v>45.305732999999996</v>
      </c>
      <c r="BN8134" s="141">
        <v>-73.210014000000001</v>
      </c>
      <c r="BO8134" s="141">
        <v>2000</v>
      </c>
      <c r="BP8134" s="143"/>
      <c r="BQ8134" s="143" t="s">
        <v>17560</v>
      </c>
    </row>
    <row r="8135" spans="15:69" x14ac:dyDescent="0.25">
      <c r="O8135" s="225" t="str">
        <f t="shared" si="1337"/>
        <v/>
      </c>
      <c r="BF8135" s="141">
        <v>56083</v>
      </c>
      <c r="BG8135" s="142" t="s">
        <v>21117</v>
      </c>
      <c r="BH8135" s="141" t="s">
        <v>478</v>
      </c>
      <c r="BI8135" s="141" t="s">
        <v>177</v>
      </c>
      <c r="BJ8135" s="141" t="s">
        <v>21118</v>
      </c>
      <c r="BK8135" s="141" t="s">
        <v>14106</v>
      </c>
      <c r="BL8135" s="141" t="s">
        <v>21119</v>
      </c>
      <c r="BM8135" s="141">
        <v>45.342911000000001</v>
      </c>
      <c r="BN8135" s="141">
        <v>-73.279678000000004</v>
      </c>
      <c r="BO8135" s="141">
        <v>2000</v>
      </c>
      <c r="BP8135" s="143"/>
      <c r="BQ8135" s="143" t="s">
        <v>17560</v>
      </c>
    </row>
    <row r="8136" spans="15:69" x14ac:dyDescent="0.25">
      <c r="O8136" s="225" t="str">
        <f t="shared" si="1337"/>
        <v/>
      </c>
      <c r="BF8136" s="141">
        <v>56083</v>
      </c>
      <c r="BG8136" s="142" t="s">
        <v>21120</v>
      </c>
      <c r="BH8136" s="141" t="s">
        <v>478</v>
      </c>
      <c r="BI8136" s="141" t="s">
        <v>186</v>
      </c>
      <c r="BJ8136" s="141" t="s">
        <v>21121</v>
      </c>
      <c r="BK8136" s="141" t="s">
        <v>21122</v>
      </c>
      <c r="BL8136" s="141" t="s">
        <v>21123</v>
      </c>
      <c r="BM8136" s="141">
        <v>45.303566000000004</v>
      </c>
      <c r="BN8136" s="141">
        <v>-73.297618999999997</v>
      </c>
      <c r="BO8136" s="141">
        <v>2000</v>
      </c>
      <c r="BP8136" s="143"/>
      <c r="BQ8136" s="143" t="s">
        <v>17560</v>
      </c>
    </row>
    <row r="8137" spans="15:69" x14ac:dyDescent="0.25">
      <c r="O8137" s="225" t="str">
        <f t="shared" si="1337"/>
        <v/>
      </c>
      <c r="BF8137" s="141">
        <v>56083</v>
      </c>
      <c r="BG8137" s="142" t="s">
        <v>21124</v>
      </c>
      <c r="BH8137" s="141" t="s">
        <v>478</v>
      </c>
      <c r="BI8137" s="141" t="s">
        <v>177</v>
      </c>
      <c r="BJ8137" s="141" t="s">
        <v>21125</v>
      </c>
      <c r="BK8137" s="141"/>
      <c r="BL8137" s="141" t="s">
        <v>21126</v>
      </c>
      <c r="BM8137" s="141">
        <v>45.279110000000003</v>
      </c>
      <c r="BN8137" s="141">
        <v>-73.252223000000001</v>
      </c>
      <c r="BO8137" s="141">
        <v>2000</v>
      </c>
      <c r="BP8137" s="143"/>
      <c r="BQ8137" s="143" t="s">
        <v>17560</v>
      </c>
    </row>
    <row r="8138" spans="15:69" x14ac:dyDescent="0.25">
      <c r="O8138" s="225" t="str">
        <f t="shared" si="1337"/>
        <v/>
      </c>
      <c r="BF8138" s="141">
        <v>56083</v>
      </c>
      <c r="BG8138" s="142" t="s">
        <v>21127</v>
      </c>
      <c r="BH8138" s="141" t="s">
        <v>478</v>
      </c>
      <c r="BI8138" s="141" t="s">
        <v>177</v>
      </c>
      <c r="BJ8138" s="141" t="s">
        <v>21128</v>
      </c>
      <c r="BK8138" s="141" t="s">
        <v>3129</v>
      </c>
      <c r="BL8138" s="141" t="s">
        <v>20778</v>
      </c>
      <c r="BM8138" s="141">
        <v>45.295918999999998</v>
      </c>
      <c r="BN8138" s="141">
        <v>-73.239898999999994</v>
      </c>
      <c r="BO8138" s="141">
        <v>2000</v>
      </c>
      <c r="BP8138" s="143"/>
      <c r="BQ8138" s="143" t="s">
        <v>17560</v>
      </c>
    </row>
    <row r="8139" spans="15:69" x14ac:dyDescent="0.25">
      <c r="O8139" s="225" t="str">
        <f t="shared" si="1337"/>
        <v/>
      </c>
      <c r="BF8139" s="141">
        <v>57020</v>
      </c>
      <c r="BG8139" s="142" t="s">
        <v>20964</v>
      </c>
      <c r="BH8139" s="141" t="s">
        <v>478</v>
      </c>
      <c r="BI8139" s="141" t="s">
        <v>186</v>
      </c>
      <c r="BJ8139" s="141"/>
      <c r="BK8139" s="141" t="s">
        <v>5043</v>
      </c>
      <c r="BL8139" s="141" t="s">
        <v>20723</v>
      </c>
      <c r="BM8139" s="141">
        <v>45.552174000000001</v>
      </c>
      <c r="BN8139" s="141">
        <v>-73.184169999999995</v>
      </c>
      <c r="BO8139" s="141">
        <v>1960</v>
      </c>
      <c r="BP8139" s="143" t="s">
        <v>25980</v>
      </c>
      <c r="BQ8139" s="143" t="s">
        <v>17560</v>
      </c>
    </row>
    <row r="8140" spans="15:69" x14ac:dyDescent="0.25">
      <c r="O8140" s="225" t="str">
        <f t="shared" si="1337"/>
        <v/>
      </c>
      <c r="BF8140" s="141">
        <v>57020</v>
      </c>
      <c r="BG8140" s="142" t="s">
        <v>20965</v>
      </c>
      <c r="BH8140" s="141" t="s">
        <v>478</v>
      </c>
      <c r="BI8140" s="141" t="s">
        <v>186</v>
      </c>
      <c r="BJ8140" s="141"/>
      <c r="BK8140" s="141" t="s">
        <v>20725</v>
      </c>
      <c r="BL8140" s="141" t="s">
        <v>20723</v>
      </c>
      <c r="BM8140" s="141">
        <v>45.531154999999998</v>
      </c>
      <c r="BN8140" s="141">
        <v>-73.205414000000005</v>
      </c>
      <c r="BO8140" s="141">
        <v>1974</v>
      </c>
      <c r="BP8140" s="143" t="s">
        <v>25981</v>
      </c>
      <c r="BQ8140" s="143" t="s">
        <v>17560</v>
      </c>
    </row>
    <row r="8141" spans="15:69" x14ac:dyDescent="0.25">
      <c r="O8141" s="225" t="str">
        <f t="shared" si="1337"/>
        <v/>
      </c>
      <c r="BF8141" s="141">
        <v>57020</v>
      </c>
      <c r="BG8141" s="142" t="s">
        <v>20966</v>
      </c>
      <c r="BH8141" s="141" t="s">
        <v>478</v>
      </c>
      <c r="BI8141" s="141" t="s">
        <v>186</v>
      </c>
      <c r="BJ8141" s="141"/>
      <c r="BK8141" s="141" t="s">
        <v>3721</v>
      </c>
      <c r="BL8141" s="141" t="s">
        <v>20907</v>
      </c>
      <c r="BM8141" s="141">
        <v>45.540675999999998</v>
      </c>
      <c r="BN8141" s="141">
        <v>-73.204440000000005</v>
      </c>
      <c r="BO8141" s="141">
        <v>1974</v>
      </c>
      <c r="BP8141" s="143" t="s">
        <v>25981</v>
      </c>
      <c r="BQ8141" s="143" t="s">
        <v>17560</v>
      </c>
    </row>
    <row r="8142" spans="15:69" x14ac:dyDescent="0.25">
      <c r="O8142" s="225" t="str">
        <f t="shared" ref="O8142:O8205" si="1338">IF(OR(B8142="",C8142="",G8142="",H8142="",I8142="",AND(J8142="",BW8142=FALSE),AND(K8142="",BX8142=FALSE),AND(L8142="",BY8142=FALSE),AND(M8142="",BZ8142=FALSE)),"",(IF(AND(100&gt;=CG8142,CG8142&gt;80),"A",IF(AND(80&gt;=CG8142,CG8142&gt;60),"B",IF(AND(60&gt;=CG8142,CG8142&gt;40),"C",IF(AND(40&gt;=CG8142,CG8142&gt;20),"D","E"))))))</f>
        <v/>
      </c>
      <c r="BF8142" s="141">
        <v>57020</v>
      </c>
      <c r="BG8142" s="142" t="s">
        <v>20967</v>
      </c>
      <c r="BH8142" s="141" t="s">
        <v>478</v>
      </c>
      <c r="BI8142" s="141" t="s">
        <v>186</v>
      </c>
      <c r="BJ8142" s="141"/>
      <c r="BK8142" s="141" t="s">
        <v>16597</v>
      </c>
      <c r="BL8142" s="141" t="s">
        <v>20909</v>
      </c>
      <c r="BM8142" s="141">
        <v>45.556199999999997</v>
      </c>
      <c r="BN8142" s="141">
        <v>-73.198089999999993</v>
      </c>
      <c r="BO8142" s="141">
        <v>1974</v>
      </c>
      <c r="BP8142" s="143" t="s">
        <v>25981</v>
      </c>
      <c r="BQ8142" s="143" t="s">
        <v>17560</v>
      </c>
    </row>
    <row r="8143" spans="15:69" x14ac:dyDescent="0.25">
      <c r="O8143" s="225" t="str">
        <f t="shared" si="1338"/>
        <v/>
      </c>
      <c r="BF8143" s="141">
        <v>57025</v>
      </c>
      <c r="BG8143" s="142" t="s">
        <v>22337</v>
      </c>
      <c r="BH8143" s="141" t="s">
        <v>180</v>
      </c>
      <c r="BI8143" s="141" t="s">
        <v>191</v>
      </c>
      <c r="BJ8143" s="141" t="s">
        <v>21993</v>
      </c>
      <c r="BK8143" s="141" t="s">
        <v>21994</v>
      </c>
      <c r="BL8143" s="141" t="s">
        <v>21995</v>
      </c>
      <c r="BM8143" s="141">
        <v>45.353830000000002</v>
      </c>
      <c r="BN8143" s="141">
        <v>-73.117630000000005</v>
      </c>
      <c r="BO8143" s="141">
        <v>1997</v>
      </c>
      <c r="BP8143" s="143"/>
      <c r="BQ8143" s="143" t="s">
        <v>17560</v>
      </c>
    </row>
    <row r="8144" spans="15:69" x14ac:dyDescent="0.25">
      <c r="O8144" s="225" t="str">
        <f t="shared" si="1338"/>
        <v/>
      </c>
      <c r="BF8144" s="141">
        <v>57030</v>
      </c>
      <c r="BG8144" s="142" t="s">
        <v>22137</v>
      </c>
      <c r="BH8144" s="141" t="s">
        <v>478</v>
      </c>
      <c r="BI8144" s="141" t="s">
        <v>177</v>
      </c>
      <c r="BJ8144" s="141" t="s">
        <v>21712</v>
      </c>
      <c r="BK8144" s="141" t="s">
        <v>12706</v>
      </c>
      <c r="BL8144" s="141" t="s">
        <v>21713</v>
      </c>
      <c r="BM8144" s="141">
        <v>45.5527743027436</v>
      </c>
      <c r="BN8144" s="141">
        <v>-73.184286831962794</v>
      </c>
      <c r="BO8144" s="141">
        <v>2006</v>
      </c>
      <c r="BP8144" s="143" t="s">
        <v>4001</v>
      </c>
      <c r="BQ8144" s="143" t="s">
        <v>17560</v>
      </c>
    </row>
    <row r="8145" spans="15:69" x14ac:dyDescent="0.25">
      <c r="O8145" s="225" t="str">
        <f t="shared" si="1338"/>
        <v/>
      </c>
      <c r="BF8145" s="141">
        <v>57030</v>
      </c>
      <c r="BG8145" s="142" t="s">
        <v>22138</v>
      </c>
      <c r="BH8145" s="141" t="s">
        <v>180</v>
      </c>
      <c r="BI8145" s="141" t="s">
        <v>178</v>
      </c>
      <c r="BJ8145" s="141"/>
      <c r="BK8145" s="141" t="s">
        <v>2501</v>
      </c>
      <c r="BL8145" s="141" t="s">
        <v>21991</v>
      </c>
      <c r="BM8145" s="141">
        <v>45.593704000000002</v>
      </c>
      <c r="BN8145" s="141">
        <v>-73.170062000000001</v>
      </c>
      <c r="BO8145" s="141">
        <v>1998</v>
      </c>
      <c r="BP8145" s="143" t="s">
        <v>26156</v>
      </c>
      <c r="BQ8145" s="143" t="s">
        <v>17560</v>
      </c>
    </row>
    <row r="8146" spans="15:69" x14ac:dyDescent="0.25">
      <c r="O8146" s="225" t="str">
        <f t="shared" si="1338"/>
        <v/>
      </c>
      <c r="BF8146" s="141">
        <v>57030</v>
      </c>
      <c r="BG8146" s="142" t="s">
        <v>22139</v>
      </c>
      <c r="BH8146" s="141" t="s">
        <v>180</v>
      </c>
      <c r="BI8146" s="141" t="s">
        <v>191</v>
      </c>
      <c r="BJ8146" s="141" t="s">
        <v>21993</v>
      </c>
      <c r="BK8146" s="141" t="s">
        <v>21994</v>
      </c>
      <c r="BL8146" s="141" t="s">
        <v>21995</v>
      </c>
      <c r="BM8146" s="141">
        <v>45.353830000000002</v>
      </c>
      <c r="BN8146" s="141">
        <v>-73.117630000000005</v>
      </c>
      <c r="BO8146" s="141">
        <v>1997</v>
      </c>
      <c r="BP8146" s="143"/>
      <c r="BQ8146" s="143" t="s">
        <v>17560</v>
      </c>
    </row>
    <row r="8147" spans="15:69" x14ac:dyDescent="0.25">
      <c r="O8147" s="225" t="str">
        <f t="shared" si="1338"/>
        <v/>
      </c>
      <c r="BF8147" s="141">
        <v>57030</v>
      </c>
      <c r="BG8147" s="142" t="s">
        <v>22140</v>
      </c>
      <c r="BH8147" s="141" t="s">
        <v>180</v>
      </c>
      <c r="BI8147" s="141" t="s">
        <v>191</v>
      </c>
      <c r="BJ8147" s="141" t="s">
        <v>21997</v>
      </c>
      <c r="BK8147" s="141" t="s">
        <v>18439</v>
      </c>
      <c r="BL8147" s="141" t="s">
        <v>21998</v>
      </c>
      <c r="BM8147" s="141">
        <v>45.34355</v>
      </c>
      <c r="BN8147" s="141">
        <v>-73.114400000000003</v>
      </c>
      <c r="BO8147" s="141">
        <v>1997</v>
      </c>
      <c r="BP8147" s="143"/>
      <c r="BQ8147" s="143" t="s">
        <v>17560</v>
      </c>
    </row>
    <row r="8148" spans="15:69" x14ac:dyDescent="0.25">
      <c r="O8148" s="225" t="str">
        <f t="shared" si="1338"/>
        <v/>
      </c>
      <c r="BF8148" s="141">
        <v>57030</v>
      </c>
      <c r="BG8148" s="142" t="s">
        <v>22141</v>
      </c>
      <c r="BH8148" s="141" t="s">
        <v>180</v>
      </c>
      <c r="BI8148" s="141" t="s">
        <v>191</v>
      </c>
      <c r="BJ8148" s="141" t="s">
        <v>22000</v>
      </c>
      <c r="BK8148" s="141" t="s">
        <v>12301</v>
      </c>
      <c r="BL8148" s="141" t="s">
        <v>21995</v>
      </c>
      <c r="BM8148" s="141">
        <v>45.341639999999998</v>
      </c>
      <c r="BN8148" s="141">
        <v>-73.114090000000004</v>
      </c>
      <c r="BO8148" s="141">
        <v>1997</v>
      </c>
      <c r="BP8148" s="143"/>
      <c r="BQ8148" s="143" t="s">
        <v>17560</v>
      </c>
    </row>
    <row r="8149" spans="15:69" x14ac:dyDescent="0.25">
      <c r="O8149" s="225" t="str">
        <f t="shared" si="1338"/>
        <v/>
      </c>
      <c r="BF8149" s="141">
        <v>57030</v>
      </c>
      <c r="BG8149" s="142" t="s">
        <v>22142</v>
      </c>
      <c r="BH8149" s="141" t="s">
        <v>180</v>
      </c>
      <c r="BI8149" s="141" t="s">
        <v>191</v>
      </c>
      <c r="BJ8149" s="141" t="s">
        <v>6567</v>
      </c>
      <c r="BK8149" s="141" t="s">
        <v>22002</v>
      </c>
      <c r="BL8149" s="141" t="s">
        <v>21995</v>
      </c>
      <c r="BM8149" s="141">
        <v>45.33128</v>
      </c>
      <c r="BN8149" s="141">
        <v>-73.121269999999996</v>
      </c>
      <c r="BO8149" s="141">
        <v>1997</v>
      </c>
      <c r="BP8149" s="143"/>
      <c r="BQ8149" s="143" t="s">
        <v>17560</v>
      </c>
    </row>
    <row r="8150" spans="15:69" x14ac:dyDescent="0.25">
      <c r="O8150" s="225" t="str">
        <f t="shared" si="1338"/>
        <v/>
      </c>
      <c r="BF8150" s="141">
        <v>57030</v>
      </c>
      <c r="BG8150" s="142" t="s">
        <v>22143</v>
      </c>
      <c r="BH8150" s="141" t="s">
        <v>180</v>
      </c>
      <c r="BI8150" s="141" t="s">
        <v>191</v>
      </c>
      <c r="BJ8150" s="141" t="s">
        <v>22004</v>
      </c>
      <c r="BK8150" s="141" t="s">
        <v>2396</v>
      </c>
      <c r="BL8150" s="141" t="s">
        <v>21995</v>
      </c>
      <c r="BM8150" s="141">
        <v>45.32461</v>
      </c>
      <c r="BN8150" s="141">
        <v>-73.12285</v>
      </c>
      <c r="BO8150" s="141">
        <v>1997</v>
      </c>
      <c r="BP8150" s="143"/>
      <c r="BQ8150" s="143" t="s">
        <v>17560</v>
      </c>
    </row>
    <row r="8151" spans="15:69" x14ac:dyDescent="0.25">
      <c r="O8151" s="225" t="str">
        <f t="shared" si="1338"/>
        <v/>
      </c>
      <c r="BF8151" s="141">
        <v>57030</v>
      </c>
      <c r="BG8151" s="142" t="s">
        <v>22144</v>
      </c>
      <c r="BH8151" s="141" t="s">
        <v>180</v>
      </c>
      <c r="BI8151" s="141" t="s">
        <v>191</v>
      </c>
      <c r="BJ8151" s="141" t="s">
        <v>22006</v>
      </c>
      <c r="BK8151" s="141" t="s">
        <v>4184</v>
      </c>
      <c r="BL8151" s="141" t="s">
        <v>22006</v>
      </c>
      <c r="BM8151" s="141">
        <v>45.32358</v>
      </c>
      <c r="BN8151" s="141">
        <v>-73.125579999999999</v>
      </c>
      <c r="BO8151" s="141">
        <v>1997</v>
      </c>
      <c r="BP8151" s="143"/>
      <c r="BQ8151" s="143" t="s">
        <v>17560</v>
      </c>
    </row>
    <row r="8152" spans="15:69" x14ac:dyDescent="0.25">
      <c r="O8152" s="225" t="str">
        <f t="shared" si="1338"/>
        <v/>
      </c>
      <c r="BF8152" s="141">
        <v>57030</v>
      </c>
      <c r="BG8152" s="142" t="s">
        <v>22145</v>
      </c>
      <c r="BH8152" s="141" t="s">
        <v>180</v>
      </c>
      <c r="BI8152" s="141" t="s">
        <v>191</v>
      </c>
      <c r="BJ8152" s="141" t="s">
        <v>22008</v>
      </c>
      <c r="BK8152" s="141" t="s">
        <v>3835</v>
      </c>
      <c r="BL8152" s="141" t="s">
        <v>22008</v>
      </c>
      <c r="BM8152" s="141">
        <v>45.323250000000002</v>
      </c>
      <c r="BN8152" s="141">
        <v>-73.132180000000005</v>
      </c>
      <c r="BO8152" s="141">
        <v>1997</v>
      </c>
      <c r="BP8152" s="143"/>
      <c r="BQ8152" s="143" t="s">
        <v>17560</v>
      </c>
    </row>
    <row r="8153" spans="15:69" x14ac:dyDescent="0.25">
      <c r="O8153" s="225" t="str">
        <f t="shared" si="1338"/>
        <v/>
      </c>
      <c r="BF8153" s="141">
        <v>57030</v>
      </c>
      <c r="BG8153" s="142" t="s">
        <v>22146</v>
      </c>
      <c r="BH8153" s="141" t="s">
        <v>180</v>
      </c>
      <c r="BI8153" s="141" t="s">
        <v>191</v>
      </c>
      <c r="BJ8153" s="141" t="s">
        <v>22010</v>
      </c>
      <c r="BK8153" s="141" t="s">
        <v>2447</v>
      </c>
      <c r="BL8153" s="141" t="s">
        <v>22010</v>
      </c>
      <c r="BM8153" s="141">
        <v>45.322659999999999</v>
      </c>
      <c r="BN8153" s="141">
        <v>-73.131649999999993</v>
      </c>
      <c r="BO8153" s="141">
        <v>1997</v>
      </c>
      <c r="BP8153" s="143"/>
      <c r="BQ8153" s="143" t="s">
        <v>17560</v>
      </c>
    </row>
    <row r="8154" spans="15:69" x14ac:dyDescent="0.25">
      <c r="O8154" s="225" t="str">
        <f t="shared" si="1338"/>
        <v/>
      </c>
      <c r="BF8154" s="141">
        <v>57030</v>
      </c>
      <c r="BG8154" s="142" t="s">
        <v>22147</v>
      </c>
      <c r="BH8154" s="141" t="s">
        <v>180</v>
      </c>
      <c r="BI8154" s="141" t="s">
        <v>191</v>
      </c>
      <c r="BJ8154" s="141" t="s">
        <v>14118</v>
      </c>
      <c r="BK8154" s="141" t="s">
        <v>16964</v>
      </c>
      <c r="BL8154" s="141" t="s">
        <v>21995</v>
      </c>
      <c r="BM8154" s="141">
        <v>45.327970000000001</v>
      </c>
      <c r="BN8154" s="141">
        <v>-73.134420000000006</v>
      </c>
      <c r="BO8154" s="141">
        <v>1997</v>
      </c>
      <c r="BP8154" s="143"/>
      <c r="BQ8154" s="143" t="s">
        <v>17560</v>
      </c>
    </row>
    <row r="8155" spans="15:69" x14ac:dyDescent="0.25">
      <c r="O8155" s="225" t="str">
        <f t="shared" si="1338"/>
        <v/>
      </c>
      <c r="BF8155" s="141">
        <v>57030</v>
      </c>
      <c r="BG8155" s="142" t="s">
        <v>22148</v>
      </c>
      <c r="BH8155" s="141" t="s">
        <v>180</v>
      </c>
      <c r="BI8155" s="141" t="s">
        <v>191</v>
      </c>
      <c r="BJ8155" s="141" t="s">
        <v>22013</v>
      </c>
      <c r="BK8155" s="141" t="s">
        <v>22014</v>
      </c>
      <c r="BL8155" s="141" t="s">
        <v>21998</v>
      </c>
      <c r="BM8155" s="141">
        <v>45.34346</v>
      </c>
      <c r="BN8155" s="141">
        <v>-73.11439</v>
      </c>
      <c r="BO8155" s="141">
        <v>1997</v>
      </c>
      <c r="BP8155" s="143"/>
      <c r="BQ8155" s="143" t="s">
        <v>17560</v>
      </c>
    </row>
    <row r="8156" spans="15:69" x14ac:dyDescent="0.25">
      <c r="O8156" s="225" t="str">
        <f t="shared" si="1338"/>
        <v/>
      </c>
      <c r="BF8156" s="141">
        <v>57030</v>
      </c>
      <c r="BG8156" s="142" t="s">
        <v>22149</v>
      </c>
      <c r="BH8156" s="141" t="s">
        <v>180</v>
      </c>
      <c r="BI8156" s="141" t="s">
        <v>191</v>
      </c>
      <c r="BJ8156" s="141" t="s">
        <v>22016</v>
      </c>
      <c r="BK8156" s="141" t="s">
        <v>1537</v>
      </c>
      <c r="BL8156" s="141" t="s">
        <v>22016</v>
      </c>
      <c r="BM8156" s="141">
        <v>45.332479999999997</v>
      </c>
      <c r="BN8156" s="141">
        <v>-73.122630000000001</v>
      </c>
      <c r="BO8156" s="141">
        <v>1997</v>
      </c>
      <c r="BP8156" s="143"/>
      <c r="BQ8156" s="143" t="s">
        <v>17560</v>
      </c>
    </row>
    <row r="8157" spans="15:69" x14ac:dyDescent="0.25">
      <c r="O8157" s="225" t="str">
        <f t="shared" si="1338"/>
        <v/>
      </c>
      <c r="BF8157" s="141">
        <v>57030</v>
      </c>
      <c r="BG8157" s="142" t="s">
        <v>22150</v>
      </c>
      <c r="BH8157" s="141" t="s">
        <v>180</v>
      </c>
      <c r="BI8157" s="141" t="s">
        <v>191</v>
      </c>
      <c r="BJ8157" s="141" t="s">
        <v>21641</v>
      </c>
      <c r="BK8157" s="141" t="s">
        <v>2082</v>
      </c>
      <c r="BL8157" s="141" t="s">
        <v>21998</v>
      </c>
      <c r="BM8157" s="141">
        <v>45.324680000000001</v>
      </c>
      <c r="BN8157" s="141">
        <v>-73.125870000000006</v>
      </c>
      <c r="BO8157" s="141">
        <v>1997</v>
      </c>
      <c r="BP8157" s="143"/>
      <c r="BQ8157" s="143" t="s">
        <v>17560</v>
      </c>
    </row>
    <row r="8158" spans="15:69" x14ac:dyDescent="0.25">
      <c r="O8158" s="225" t="str">
        <f t="shared" si="1338"/>
        <v/>
      </c>
      <c r="BF8158" s="141">
        <v>57030</v>
      </c>
      <c r="BG8158" s="142" t="s">
        <v>22151</v>
      </c>
      <c r="BH8158" s="141" t="s">
        <v>180</v>
      </c>
      <c r="BI8158" s="141" t="s">
        <v>191</v>
      </c>
      <c r="BJ8158" s="141" t="s">
        <v>22019</v>
      </c>
      <c r="BK8158" s="141" t="s">
        <v>6055</v>
      </c>
      <c r="BL8158" s="141" t="s">
        <v>22019</v>
      </c>
      <c r="BM8158" s="141">
        <v>45.335889999999999</v>
      </c>
      <c r="BN8158" s="141">
        <v>-73.132639999999995</v>
      </c>
      <c r="BO8158" s="141">
        <v>1997</v>
      </c>
      <c r="BP8158" s="143"/>
      <c r="BQ8158" s="143" t="s">
        <v>17560</v>
      </c>
    </row>
    <row r="8159" spans="15:69" x14ac:dyDescent="0.25">
      <c r="O8159" s="225" t="str">
        <f t="shared" si="1338"/>
        <v/>
      </c>
      <c r="BF8159" s="141">
        <v>57030</v>
      </c>
      <c r="BG8159" s="142" t="s">
        <v>22327</v>
      </c>
      <c r="BH8159" s="141" t="s">
        <v>180</v>
      </c>
      <c r="BI8159" s="141" t="s">
        <v>191</v>
      </c>
      <c r="BJ8159" s="141" t="s">
        <v>22021</v>
      </c>
      <c r="BK8159" s="141" t="s">
        <v>3176</v>
      </c>
      <c r="BL8159" s="141" t="s">
        <v>22021</v>
      </c>
      <c r="BM8159" s="141">
        <v>45.324289999999998</v>
      </c>
      <c r="BN8159" s="141">
        <v>-73.131410000000002</v>
      </c>
      <c r="BO8159" s="141">
        <v>1997</v>
      </c>
      <c r="BP8159" s="143"/>
      <c r="BQ8159" s="143" t="s">
        <v>17560</v>
      </c>
    </row>
    <row r="8160" spans="15:69" x14ac:dyDescent="0.25">
      <c r="O8160" s="225" t="str">
        <f t="shared" si="1338"/>
        <v/>
      </c>
      <c r="BF8160" s="141">
        <v>57030</v>
      </c>
      <c r="BG8160" s="142" t="s">
        <v>22328</v>
      </c>
      <c r="BH8160" s="141" t="s">
        <v>180</v>
      </c>
      <c r="BI8160" s="141" t="s">
        <v>191</v>
      </c>
      <c r="BJ8160" s="141" t="s">
        <v>22023</v>
      </c>
      <c r="BK8160" s="141" t="s">
        <v>2272</v>
      </c>
      <c r="BL8160" s="141" t="s">
        <v>22023</v>
      </c>
      <c r="BM8160" s="141">
        <v>45.323779999999999</v>
      </c>
      <c r="BN8160" s="141">
        <v>-73.133170000000007</v>
      </c>
      <c r="BO8160" s="141">
        <v>1997</v>
      </c>
      <c r="BP8160" s="143"/>
      <c r="BQ8160" s="143" t="s">
        <v>17560</v>
      </c>
    </row>
    <row r="8161" spans="15:69" x14ac:dyDescent="0.25">
      <c r="O8161" s="225" t="str">
        <f t="shared" si="1338"/>
        <v/>
      </c>
      <c r="BF8161" s="141">
        <v>57030</v>
      </c>
      <c r="BG8161" s="142" t="s">
        <v>22329</v>
      </c>
      <c r="BH8161" s="141" t="s">
        <v>180</v>
      </c>
      <c r="BI8161" s="141" t="s">
        <v>191</v>
      </c>
      <c r="BJ8161" s="141" t="s">
        <v>22025</v>
      </c>
      <c r="BK8161" s="141" t="s">
        <v>2501</v>
      </c>
      <c r="BL8161" s="141" t="s">
        <v>22026</v>
      </c>
      <c r="BM8161" s="141">
        <v>45.353920000000002</v>
      </c>
      <c r="BN8161" s="141">
        <v>-73.109629999999996</v>
      </c>
      <c r="BO8161" s="141">
        <v>1997</v>
      </c>
      <c r="BP8161" s="143"/>
      <c r="BQ8161" s="143" t="s">
        <v>17560</v>
      </c>
    </row>
    <row r="8162" spans="15:69" x14ac:dyDescent="0.25">
      <c r="O8162" s="225" t="str">
        <f t="shared" si="1338"/>
        <v/>
      </c>
      <c r="BF8162" s="141">
        <v>57033</v>
      </c>
      <c r="BG8162" s="142" t="s">
        <v>20981</v>
      </c>
      <c r="BH8162" s="141" t="s">
        <v>180</v>
      </c>
      <c r="BI8162" s="141" t="s">
        <v>191</v>
      </c>
      <c r="BJ8162" s="141"/>
      <c r="BK8162" s="141"/>
      <c r="BL8162" s="141" t="s">
        <v>20982</v>
      </c>
      <c r="BM8162" s="141">
        <v>45.516759</v>
      </c>
      <c r="BN8162" s="141">
        <v>-73.124906999999993</v>
      </c>
      <c r="BO8162" s="141">
        <v>1984</v>
      </c>
      <c r="BP8162" s="143"/>
      <c r="BQ8162" s="143" t="s">
        <v>17560</v>
      </c>
    </row>
    <row r="8163" spans="15:69" x14ac:dyDescent="0.25">
      <c r="O8163" s="225" t="str">
        <f t="shared" si="1338"/>
        <v/>
      </c>
      <c r="BF8163" s="141">
        <v>57035</v>
      </c>
      <c r="BG8163" s="142" t="s">
        <v>21983</v>
      </c>
      <c r="BH8163" s="141" t="s">
        <v>478</v>
      </c>
      <c r="BI8163" s="141" t="s">
        <v>186</v>
      </c>
      <c r="BJ8163" s="141" t="s">
        <v>21984</v>
      </c>
      <c r="BK8163" s="141" t="s">
        <v>18197</v>
      </c>
      <c r="BL8163" s="141" t="s">
        <v>21982</v>
      </c>
      <c r="BM8163" s="141">
        <v>45.5791434</v>
      </c>
      <c r="BN8163" s="141">
        <v>-73.166846000000007</v>
      </c>
      <c r="BO8163" s="141">
        <v>2013</v>
      </c>
      <c r="BP8163" s="143" t="s">
        <v>480</v>
      </c>
      <c r="BQ8163" s="143" t="s">
        <v>17560</v>
      </c>
    </row>
    <row r="8164" spans="15:69" x14ac:dyDescent="0.25">
      <c r="O8164" s="225" t="str">
        <f t="shared" si="1338"/>
        <v/>
      </c>
      <c r="BF8164" s="141">
        <v>57035</v>
      </c>
      <c r="BG8164" s="142" t="s">
        <v>21985</v>
      </c>
      <c r="BH8164" s="141" t="s">
        <v>478</v>
      </c>
      <c r="BI8164" s="141" t="s">
        <v>186</v>
      </c>
      <c r="BJ8164" s="141" t="s">
        <v>21986</v>
      </c>
      <c r="BK8164" s="141" t="s">
        <v>21959</v>
      </c>
      <c r="BL8164" s="141" t="s">
        <v>21987</v>
      </c>
      <c r="BM8164" s="141">
        <v>45.571332599999998</v>
      </c>
      <c r="BN8164" s="141">
        <v>-73.163439100000005</v>
      </c>
      <c r="BO8164" s="141">
        <v>2001</v>
      </c>
      <c r="BP8164" s="143" t="s">
        <v>480</v>
      </c>
      <c r="BQ8164" s="143" t="s">
        <v>17560</v>
      </c>
    </row>
    <row r="8165" spans="15:69" x14ac:dyDescent="0.25">
      <c r="O8165" s="225" t="str">
        <f t="shared" si="1338"/>
        <v/>
      </c>
      <c r="BF8165" s="141">
        <v>57035</v>
      </c>
      <c r="BG8165" s="142" t="s">
        <v>21988</v>
      </c>
      <c r="BH8165" s="141" t="s">
        <v>478</v>
      </c>
      <c r="BI8165" s="141" t="s">
        <v>186</v>
      </c>
      <c r="BJ8165" s="141" t="s">
        <v>21068</v>
      </c>
      <c r="BK8165" s="141" t="s">
        <v>5407</v>
      </c>
      <c r="BL8165" s="141" t="s">
        <v>21989</v>
      </c>
      <c r="BM8165" s="141">
        <v>45.542803999999997</v>
      </c>
      <c r="BN8165" s="141">
        <v>-73.179680000000005</v>
      </c>
      <c r="BO8165" s="141">
        <v>2004</v>
      </c>
      <c r="BP8165" s="143" t="s">
        <v>480</v>
      </c>
      <c r="BQ8165" s="143" t="s">
        <v>17560</v>
      </c>
    </row>
    <row r="8166" spans="15:69" x14ac:dyDescent="0.25">
      <c r="O8166" s="225" t="str">
        <f t="shared" si="1338"/>
        <v/>
      </c>
      <c r="BF8166" s="141">
        <v>57035</v>
      </c>
      <c r="BG8166" s="142" t="s">
        <v>21990</v>
      </c>
      <c r="BH8166" s="141" t="s">
        <v>180</v>
      </c>
      <c r="BI8166" s="141" t="s">
        <v>178</v>
      </c>
      <c r="BJ8166" s="141"/>
      <c r="BK8166" s="141" t="s">
        <v>2501</v>
      </c>
      <c r="BL8166" s="141" t="s">
        <v>21991</v>
      </c>
      <c r="BM8166" s="141">
        <v>45.593704000000002</v>
      </c>
      <c r="BN8166" s="141">
        <v>-73.170062000000001</v>
      </c>
      <c r="BO8166" s="141">
        <v>1998</v>
      </c>
      <c r="BP8166" s="143" t="s">
        <v>26142</v>
      </c>
      <c r="BQ8166" s="143" t="s">
        <v>17560</v>
      </c>
    </row>
    <row r="8167" spans="15:69" x14ac:dyDescent="0.25">
      <c r="O8167" s="225" t="str">
        <f t="shared" si="1338"/>
        <v/>
      </c>
      <c r="BF8167" s="141">
        <v>57035</v>
      </c>
      <c r="BG8167" s="142" t="s">
        <v>21992</v>
      </c>
      <c r="BH8167" s="141" t="s">
        <v>180</v>
      </c>
      <c r="BI8167" s="141" t="s">
        <v>191</v>
      </c>
      <c r="BJ8167" s="141" t="s">
        <v>21993</v>
      </c>
      <c r="BK8167" s="141" t="s">
        <v>21994</v>
      </c>
      <c r="BL8167" s="141" t="s">
        <v>21995</v>
      </c>
      <c r="BM8167" s="141">
        <v>45.353830000000002</v>
      </c>
      <c r="BN8167" s="141">
        <v>-73.117630000000005</v>
      </c>
      <c r="BO8167" s="141">
        <v>1997</v>
      </c>
      <c r="BP8167" s="143"/>
      <c r="BQ8167" s="143" t="s">
        <v>17560</v>
      </c>
    </row>
    <row r="8168" spans="15:69" x14ac:dyDescent="0.25">
      <c r="O8168" s="225" t="str">
        <f t="shared" si="1338"/>
        <v/>
      </c>
      <c r="BF8168" s="141">
        <v>57035</v>
      </c>
      <c r="BG8168" s="142" t="s">
        <v>21996</v>
      </c>
      <c r="BH8168" s="141" t="s">
        <v>180</v>
      </c>
      <c r="BI8168" s="141" t="s">
        <v>191</v>
      </c>
      <c r="BJ8168" s="141" t="s">
        <v>21997</v>
      </c>
      <c r="BK8168" s="141" t="s">
        <v>18439</v>
      </c>
      <c r="BL8168" s="141" t="s">
        <v>21998</v>
      </c>
      <c r="BM8168" s="141">
        <v>45.34355</v>
      </c>
      <c r="BN8168" s="141">
        <v>-73.114400000000003</v>
      </c>
      <c r="BO8168" s="141">
        <v>1997</v>
      </c>
      <c r="BP8168" s="143"/>
      <c r="BQ8168" s="143" t="s">
        <v>17560</v>
      </c>
    </row>
    <row r="8169" spans="15:69" x14ac:dyDescent="0.25">
      <c r="O8169" s="225" t="str">
        <f t="shared" si="1338"/>
        <v/>
      </c>
      <c r="BF8169" s="141">
        <v>57035</v>
      </c>
      <c r="BG8169" s="142" t="s">
        <v>21999</v>
      </c>
      <c r="BH8169" s="141" t="s">
        <v>180</v>
      </c>
      <c r="BI8169" s="141" t="s">
        <v>191</v>
      </c>
      <c r="BJ8169" s="141" t="s">
        <v>22000</v>
      </c>
      <c r="BK8169" s="141" t="s">
        <v>12301</v>
      </c>
      <c r="BL8169" s="141" t="s">
        <v>21995</v>
      </c>
      <c r="BM8169" s="141">
        <v>45.341639999999998</v>
      </c>
      <c r="BN8169" s="141">
        <v>-73.114090000000004</v>
      </c>
      <c r="BO8169" s="141">
        <v>1997</v>
      </c>
      <c r="BP8169" s="143"/>
      <c r="BQ8169" s="143" t="s">
        <v>17560</v>
      </c>
    </row>
    <row r="8170" spans="15:69" x14ac:dyDescent="0.25">
      <c r="O8170" s="225" t="str">
        <f t="shared" si="1338"/>
        <v/>
      </c>
      <c r="BF8170" s="141">
        <v>57035</v>
      </c>
      <c r="BG8170" s="142" t="s">
        <v>22001</v>
      </c>
      <c r="BH8170" s="141" t="s">
        <v>180</v>
      </c>
      <c r="BI8170" s="141" t="s">
        <v>191</v>
      </c>
      <c r="BJ8170" s="141" t="s">
        <v>6567</v>
      </c>
      <c r="BK8170" s="141" t="s">
        <v>22002</v>
      </c>
      <c r="BL8170" s="141" t="s">
        <v>21995</v>
      </c>
      <c r="BM8170" s="141">
        <v>45.33128</v>
      </c>
      <c r="BN8170" s="141">
        <v>-73.121269999999996</v>
      </c>
      <c r="BO8170" s="141">
        <v>1997</v>
      </c>
      <c r="BP8170" s="143"/>
      <c r="BQ8170" s="143" t="s">
        <v>17560</v>
      </c>
    </row>
    <row r="8171" spans="15:69" x14ac:dyDescent="0.25">
      <c r="O8171" s="225" t="str">
        <f t="shared" si="1338"/>
        <v/>
      </c>
      <c r="BF8171" s="141">
        <v>57035</v>
      </c>
      <c r="BG8171" s="142" t="s">
        <v>22003</v>
      </c>
      <c r="BH8171" s="141" t="s">
        <v>180</v>
      </c>
      <c r="BI8171" s="141" t="s">
        <v>191</v>
      </c>
      <c r="BJ8171" s="141" t="s">
        <v>22004</v>
      </c>
      <c r="BK8171" s="141" t="s">
        <v>2396</v>
      </c>
      <c r="BL8171" s="141" t="s">
        <v>21995</v>
      </c>
      <c r="BM8171" s="141">
        <v>45.32461</v>
      </c>
      <c r="BN8171" s="141">
        <v>-73.12285</v>
      </c>
      <c r="BO8171" s="141">
        <v>1997</v>
      </c>
      <c r="BP8171" s="143"/>
      <c r="BQ8171" s="143" t="s">
        <v>17560</v>
      </c>
    </row>
    <row r="8172" spans="15:69" x14ac:dyDescent="0.25">
      <c r="O8172" s="225" t="str">
        <f t="shared" si="1338"/>
        <v/>
      </c>
      <c r="BF8172" s="141">
        <v>57035</v>
      </c>
      <c r="BG8172" s="142" t="s">
        <v>22005</v>
      </c>
      <c r="BH8172" s="141" t="s">
        <v>180</v>
      </c>
      <c r="BI8172" s="141" t="s">
        <v>191</v>
      </c>
      <c r="BJ8172" s="141" t="s">
        <v>22006</v>
      </c>
      <c r="BK8172" s="141" t="s">
        <v>4184</v>
      </c>
      <c r="BL8172" s="141" t="s">
        <v>22006</v>
      </c>
      <c r="BM8172" s="141">
        <v>45.32358</v>
      </c>
      <c r="BN8172" s="141">
        <v>-73.125579999999999</v>
      </c>
      <c r="BO8172" s="141">
        <v>1997</v>
      </c>
      <c r="BP8172" s="143"/>
      <c r="BQ8172" s="143" t="s">
        <v>17560</v>
      </c>
    </row>
    <row r="8173" spans="15:69" x14ac:dyDescent="0.25">
      <c r="O8173" s="225" t="str">
        <f t="shared" si="1338"/>
        <v/>
      </c>
      <c r="BF8173" s="141">
        <v>57035</v>
      </c>
      <c r="BG8173" s="142" t="s">
        <v>22007</v>
      </c>
      <c r="BH8173" s="141" t="s">
        <v>180</v>
      </c>
      <c r="BI8173" s="141" t="s">
        <v>191</v>
      </c>
      <c r="BJ8173" s="141" t="s">
        <v>22008</v>
      </c>
      <c r="BK8173" s="141" t="s">
        <v>3835</v>
      </c>
      <c r="BL8173" s="141" t="s">
        <v>22008</v>
      </c>
      <c r="BM8173" s="141">
        <v>45.323250000000002</v>
      </c>
      <c r="BN8173" s="141">
        <v>-73.132180000000005</v>
      </c>
      <c r="BO8173" s="141">
        <v>1997</v>
      </c>
      <c r="BP8173" s="143"/>
      <c r="BQ8173" s="143" t="s">
        <v>17560</v>
      </c>
    </row>
    <row r="8174" spans="15:69" x14ac:dyDescent="0.25">
      <c r="O8174" s="225" t="str">
        <f t="shared" si="1338"/>
        <v/>
      </c>
      <c r="BF8174" s="141">
        <v>57035</v>
      </c>
      <c r="BG8174" s="142" t="s">
        <v>22009</v>
      </c>
      <c r="BH8174" s="141" t="s">
        <v>180</v>
      </c>
      <c r="BI8174" s="141" t="s">
        <v>191</v>
      </c>
      <c r="BJ8174" s="141" t="s">
        <v>22010</v>
      </c>
      <c r="BK8174" s="141" t="s">
        <v>2447</v>
      </c>
      <c r="BL8174" s="141" t="s">
        <v>22010</v>
      </c>
      <c r="BM8174" s="141">
        <v>45.322659999999999</v>
      </c>
      <c r="BN8174" s="141">
        <v>-73.131649999999993</v>
      </c>
      <c r="BO8174" s="141">
        <v>1997</v>
      </c>
      <c r="BP8174" s="143"/>
      <c r="BQ8174" s="143" t="s">
        <v>17560</v>
      </c>
    </row>
    <row r="8175" spans="15:69" x14ac:dyDescent="0.25">
      <c r="O8175" s="225" t="str">
        <f t="shared" si="1338"/>
        <v/>
      </c>
      <c r="BF8175" s="141">
        <v>57035</v>
      </c>
      <c r="BG8175" s="142" t="s">
        <v>22011</v>
      </c>
      <c r="BH8175" s="141" t="s">
        <v>180</v>
      </c>
      <c r="BI8175" s="141" t="s">
        <v>191</v>
      </c>
      <c r="BJ8175" s="141" t="s">
        <v>14118</v>
      </c>
      <c r="BK8175" s="141" t="s">
        <v>16964</v>
      </c>
      <c r="BL8175" s="141" t="s">
        <v>21995</v>
      </c>
      <c r="BM8175" s="141">
        <v>45.327970000000001</v>
      </c>
      <c r="BN8175" s="141">
        <v>-73.134420000000006</v>
      </c>
      <c r="BO8175" s="141">
        <v>1997</v>
      </c>
      <c r="BP8175" s="143"/>
      <c r="BQ8175" s="143" t="s">
        <v>17560</v>
      </c>
    </row>
    <row r="8176" spans="15:69" x14ac:dyDescent="0.25">
      <c r="O8176" s="225" t="str">
        <f t="shared" si="1338"/>
        <v/>
      </c>
      <c r="BF8176" s="141">
        <v>57035</v>
      </c>
      <c r="BG8176" s="142" t="s">
        <v>22012</v>
      </c>
      <c r="BH8176" s="141" t="s">
        <v>180</v>
      </c>
      <c r="BI8176" s="141" t="s">
        <v>191</v>
      </c>
      <c r="BJ8176" s="141" t="s">
        <v>22013</v>
      </c>
      <c r="BK8176" s="141" t="s">
        <v>22014</v>
      </c>
      <c r="BL8176" s="141" t="s">
        <v>21998</v>
      </c>
      <c r="BM8176" s="141">
        <v>45.34346</v>
      </c>
      <c r="BN8176" s="141">
        <v>-73.11439</v>
      </c>
      <c r="BO8176" s="141">
        <v>1997</v>
      </c>
      <c r="BP8176" s="143"/>
      <c r="BQ8176" s="143" t="s">
        <v>17560</v>
      </c>
    </row>
    <row r="8177" spans="15:69" x14ac:dyDescent="0.25">
      <c r="O8177" s="225" t="str">
        <f t="shared" si="1338"/>
        <v/>
      </c>
      <c r="BF8177" s="141">
        <v>57035</v>
      </c>
      <c r="BG8177" s="142" t="s">
        <v>22015</v>
      </c>
      <c r="BH8177" s="141" t="s">
        <v>180</v>
      </c>
      <c r="BI8177" s="141" t="s">
        <v>191</v>
      </c>
      <c r="BJ8177" s="141" t="s">
        <v>22016</v>
      </c>
      <c r="BK8177" s="141" t="s">
        <v>1537</v>
      </c>
      <c r="BL8177" s="141" t="s">
        <v>22016</v>
      </c>
      <c r="BM8177" s="141">
        <v>45.332479999999997</v>
      </c>
      <c r="BN8177" s="141">
        <v>-73.122630000000001</v>
      </c>
      <c r="BO8177" s="141">
        <v>1997</v>
      </c>
      <c r="BP8177" s="143"/>
      <c r="BQ8177" s="143" t="s">
        <v>17560</v>
      </c>
    </row>
    <row r="8178" spans="15:69" x14ac:dyDescent="0.25">
      <c r="O8178" s="225" t="str">
        <f t="shared" si="1338"/>
        <v/>
      </c>
      <c r="BF8178" s="141">
        <v>57035</v>
      </c>
      <c r="BG8178" s="142" t="s">
        <v>22017</v>
      </c>
      <c r="BH8178" s="141" t="s">
        <v>180</v>
      </c>
      <c r="BI8178" s="141" t="s">
        <v>191</v>
      </c>
      <c r="BJ8178" s="141" t="s">
        <v>21641</v>
      </c>
      <c r="BK8178" s="141" t="s">
        <v>2082</v>
      </c>
      <c r="BL8178" s="141" t="s">
        <v>21998</v>
      </c>
      <c r="BM8178" s="141">
        <v>45.324680000000001</v>
      </c>
      <c r="BN8178" s="141">
        <v>-73.125870000000006</v>
      </c>
      <c r="BO8178" s="141">
        <v>1997</v>
      </c>
      <c r="BP8178" s="143"/>
      <c r="BQ8178" s="143" t="s">
        <v>17560</v>
      </c>
    </row>
    <row r="8179" spans="15:69" x14ac:dyDescent="0.25">
      <c r="O8179" s="225" t="str">
        <f t="shared" si="1338"/>
        <v/>
      </c>
      <c r="BF8179" s="141">
        <v>57035</v>
      </c>
      <c r="BG8179" s="142" t="s">
        <v>22018</v>
      </c>
      <c r="BH8179" s="141" t="s">
        <v>180</v>
      </c>
      <c r="BI8179" s="141" t="s">
        <v>191</v>
      </c>
      <c r="BJ8179" s="141" t="s">
        <v>22019</v>
      </c>
      <c r="BK8179" s="141" t="s">
        <v>6055</v>
      </c>
      <c r="BL8179" s="141" t="s">
        <v>22019</v>
      </c>
      <c r="BM8179" s="141">
        <v>45.335889999999999</v>
      </c>
      <c r="BN8179" s="141">
        <v>-73.132639999999995</v>
      </c>
      <c r="BO8179" s="141">
        <v>1997</v>
      </c>
      <c r="BP8179" s="143"/>
      <c r="BQ8179" s="143" t="s">
        <v>17560</v>
      </c>
    </row>
    <row r="8180" spans="15:69" x14ac:dyDescent="0.25">
      <c r="O8180" s="225" t="str">
        <f t="shared" si="1338"/>
        <v/>
      </c>
      <c r="BF8180" s="141">
        <v>57035</v>
      </c>
      <c r="BG8180" s="142" t="s">
        <v>22020</v>
      </c>
      <c r="BH8180" s="141" t="s">
        <v>180</v>
      </c>
      <c r="BI8180" s="141" t="s">
        <v>191</v>
      </c>
      <c r="BJ8180" s="141" t="s">
        <v>22021</v>
      </c>
      <c r="BK8180" s="141" t="s">
        <v>3176</v>
      </c>
      <c r="BL8180" s="141" t="s">
        <v>22021</v>
      </c>
      <c r="BM8180" s="141">
        <v>45.324289999999998</v>
      </c>
      <c r="BN8180" s="141">
        <v>-73.131410000000002</v>
      </c>
      <c r="BO8180" s="141">
        <v>1997</v>
      </c>
      <c r="BP8180" s="143"/>
      <c r="BQ8180" s="143" t="s">
        <v>17560</v>
      </c>
    </row>
    <row r="8181" spans="15:69" x14ac:dyDescent="0.25">
      <c r="O8181" s="225" t="str">
        <f t="shared" si="1338"/>
        <v/>
      </c>
      <c r="BF8181" s="141">
        <v>57035</v>
      </c>
      <c r="BG8181" s="142" t="s">
        <v>22022</v>
      </c>
      <c r="BH8181" s="141" t="s">
        <v>180</v>
      </c>
      <c r="BI8181" s="141" t="s">
        <v>191</v>
      </c>
      <c r="BJ8181" s="141" t="s">
        <v>22023</v>
      </c>
      <c r="BK8181" s="141" t="s">
        <v>2272</v>
      </c>
      <c r="BL8181" s="141" t="s">
        <v>22023</v>
      </c>
      <c r="BM8181" s="141">
        <v>45.323779999999999</v>
      </c>
      <c r="BN8181" s="141">
        <v>-73.133170000000007</v>
      </c>
      <c r="BO8181" s="141">
        <v>1997</v>
      </c>
      <c r="BP8181" s="143"/>
      <c r="BQ8181" s="143" t="s">
        <v>17560</v>
      </c>
    </row>
    <row r="8182" spans="15:69" x14ac:dyDescent="0.25">
      <c r="O8182" s="225" t="str">
        <f t="shared" si="1338"/>
        <v/>
      </c>
      <c r="BF8182" s="141">
        <v>57035</v>
      </c>
      <c r="BG8182" s="142" t="s">
        <v>22024</v>
      </c>
      <c r="BH8182" s="141" t="s">
        <v>180</v>
      </c>
      <c r="BI8182" s="141" t="s">
        <v>191</v>
      </c>
      <c r="BJ8182" s="141" t="s">
        <v>22025</v>
      </c>
      <c r="BK8182" s="141" t="s">
        <v>2501</v>
      </c>
      <c r="BL8182" s="141" t="s">
        <v>22026</v>
      </c>
      <c r="BM8182" s="141">
        <v>45.353920000000002</v>
      </c>
      <c r="BN8182" s="141">
        <v>-73.109629999999996</v>
      </c>
      <c r="BO8182" s="141">
        <v>1997</v>
      </c>
      <c r="BP8182" s="143"/>
      <c r="BQ8182" s="143" t="s">
        <v>17560</v>
      </c>
    </row>
    <row r="8183" spans="15:69" x14ac:dyDescent="0.25">
      <c r="O8183" s="225" t="str">
        <f t="shared" si="1338"/>
        <v/>
      </c>
      <c r="BF8183" s="141">
        <v>57040</v>
      </c>
      <c r="BG8183" s="142" t="s">
        <v>23839</v>
      </c>
      <c r="BH8183" s="141" t="s">
        <v>180</v>
      </c>
      <c r="BI8183" s="141" t="s">
        <v>191</v>
      </c>
      <c r="BJ8183" s="141" t="s">
        <v>22008</v>
      </c>
      <c r="BK8183" s="141" t="s">
        <v>3835</v>
      </c>
      <c r="BL8183" s="141" t="s">
        <v>22008</v>
      </c>
      <c r="BM8183" s="141">
        <v>45.323250000000002</v>
      </c>
      <c r="BN8183" s="141">
        <v>-73.132180000000005</v>
      </c>
      <c r="BO8183" s="141">
        <v>1997</v>
      </c>
      <c r="BP8183" s="143"/>
      <c r="BQ8183" s="143" t="s">
        <v>17560</v>
      </c>
    </row>
    <row r="8184" spans="15:69" x14ac:dyDescent="0.25">
      <c r="O8184" s="225" t="str">
        <f t="shared" si="1338"/>
        <v/>
      </c>
      <c r="BF8184" s="141">
        <v>57040</v>
      </c>
      <c r="BG8184" s="142" t="s">
        <v>23840</v>
      </c>
      <c r="BH8184" s="141" t="s">
        <v>180</v>
      </c>
      <c r="BI8184" s="141" t="s">
        <v>191</v>
      </c>
      <c r="BJ8184" s="141" t="s">
        <v>22010</v>
      </c>
      <c r="BK8184" s="141" t="s">
        <v>2447</v>
      </c>
      <c r="BL8184" s="141" t="s">
        <v>22010</v>
      </c>
      <c r="BM8184" s="141">
        <v>45.322659999999999</v>
      </c>
      <c r="BN8184" s="141">
        <v>-73.131649999999993</v>
      </c>
      <c r="BO8184" s="141">
        <v>1997</v>
      </c>
      <c r="BP8184" s="143"/>
      <c r="BQ8184" s="143" t="s">
        <v>17560</v>
      </c>
    </row>
    <row r="8185" spans="15:69" x14ac:dyDescent="0.25">
      <c r="O8185" s="225" t="str">
        <f t="shared" si="1338"/>
        <v/>
      </c>
      <c r="BF8185" s="141">
        <v>57040</v>
      </c>
      <c r="BG8185" s="142" t="s">
        <v>23841</v>
      </c>
      <c r="BH8185" s="141" t="s">
        <v>180</v>
      </c>
      <c r="BI8185" s="141" t="s">
        <v>191</v>
      </c>
      <c r="BJ8185" s="141" t="s">
        <v>14118</v>
      </c>
      <c r="BK8185" s="141" t="s">
        <v>16964</v>
      </c>
      <c r="BL8185" s="141" t="s">
        <v>21995</v>
      </c>
      <c r="BM8185" s="141">
        <v>45.327970000000001</v>
      </c>
      <c r="BN8185" s="141">
        <v>-73.134420000000006</v>
      </c>
      <c r="BO8185" s="141">
        <v>1997</v>
      </c>
      <c r="BP8185" s="143"/>
      <c r="BQ8185" s="143" t="s">
        <v>17560</v>
      </c>
    </row>
    <row r="8186" spans="15:69" x14ac:dyDescent="0.25">
      <c r="O8186" s="225" t="str">
        <f t="shared" si="1338"/>
        <v/>
      </c>
      <c r="BF8186" s="141">
        <v>57040</v>
      </c>
      <c r="BG8186" s="142" t="s">
        <v>23842</v>
      </c>
      <c r="BH8186" s="141" t="s">
        <v>180</v>
      </c>
      <c r="BI8186" s="141" t="s">
        <v>191</v>
      </c>
      <c r="BJ8186" s="141" t="s">
        <v>22013</v>
      </c>
      <c r="BK8186" s="141" t="s">
        <v>22014</v>
      </c>
      <c r="BL8186" s="141" t="s">
        <v>21998</v>
      </c>
      <c r="BM8186" s="141">
        <v>45.34346</v>
      </c>
      <c r="BN8186" s="141">
        <v>-73.11439</v>
      </c>
      <c r="BO8186" s="141">
        <v>1997</v>
      </c>
      <c r="BP8186" s="143"/>
      <c r="BQ8186" s="143" t="s">
        <v>17560</v>
      </c>
    </row>
    <row r="8187" spans="15:69" x14ac:dyDescent="0.25">
      <c r="O8187" s="225" t="str">
        <f t="shared" si="1338"/>
        <v/>
      </c>
      <c r="BF8187" s="141">
        <v>57040</v>
      </c>
      <c r="BG8187" s="142" t="s">
        <v>23843</v>
      </c>
      <c r="BH8187" s="141" t="s">
        <v>180</v>
      </c>
      <c r="BI8187" s="141" t="s">
        <v>191</v>
      </c>
      <c r="BJ8187" s="141" t="s">
        <v>22016</v>
      </c>
      <c r="BK8187" s="141" t="s">
        <v>1537</v>
      </c>
      <c r="BL8187" s="141" t="s">
        <v>22016</v>
      </c>
      <c r="BM8187" s="141">
        <v>45.332479999999997</v>
      </c>
      <c r="BN8187" s="141">
        <v>-73.122630000000001</v>
      </c>
      <c r="BO8187" s="141">
        <v>1997</v>
      </c>
      <c r="BP8187" s="143"/>
      <c r="BQ8187" s="143" t="s">
        <v>17560</v>
      </c>
    </row>
    <row r="8188" spans="15:69" x14ac:dyDescent="0.25">
      <c r="O8188" s="225" t="str">
        <f t="shared" si="1338"/>
        <v/>
      </c>
      <c r="BF8188" s="141">
        <v>57040</v>
      </c>
      <c r="BG8188" s="142" t="s">
        <v>23844</v>
      </c>
      <c r="BH8188" s="141" t="s">
        <v>180</v>
      </c>
      <c r="BI8188" s="141" t="s">
        <v>191</v>
      </c>
      <c r="BJ8188" s="141" t="s">
        <v>21641</v>
      </c>
      <c r="BK8188" s="141" t="s">
        <v>2082</v>
      </c>
      <c r="BL8188" s="141" t="s">
        <v>21998</v>
      </c>
      <c r="BM8188" s="141">
        <v>45.324680000000001</v>
      </c>
      <c r="BN8188" s="141">
        <v>-73.125870000000006</v>
      </c>
      <c r="BO8188" s="141">
        <v>1997</v>
      </c>
      <c r="BP8188" s="143"/>
      <c r="BQ8188" s="143" t="s">
        <v>17560</v>
      </c>
    </row>
    <row r="8189" spans="15:69" x14ac:dyDescent="0.25">
      <c r="O8189" s="225" t="str">
        <f t="shared" si="1338"/>
        <v/>
      </c>
      <c r="BF8189" s="141">
        <v>57040</v>
      </c>
      <c r="BG8189" s="142" t="s">
        <v>23845</v>
      </c>
      <c r="BH8189" s="141" t="s">
        <v>180</v>
      </c>
      <c r="BI8189" s="141" t="s">
        <v>191</v>
      </c>
      <c r="BJ8189" s="141" t="s">
        <v>22019</v>
      </c>
      <c r="BK8189" s="141" t="s">
        <v>6055</v>
      </c>
      <c r="BL8189" s="141" t="s">
        <v>22019</v>
      </c>
      <c r="BM8189" s="141">
        <v>45.335889999999999</v>
      </c>
      <c r="BN8189" s="141">
        <v>-73.132639999999995</v>
      </c>
      <c r="BO8189" s="141">
        <v>1997</v>
      </c>
      <c r="BP8189" s="143"/>
      <c r="BQ8189" s="143" t="s">
        <v>17560</v>
      </c>
    </row>
    <row r="8190" spans="15:69" x14ac:dyDescent="0.25">
      <c r="O8190" s="225" t="str">
        <f t="shared" si="1338"/>
        <v/>
      </c>
      <c r="BF8190" s="141">
        <v>57025</v>
      </c>
      <c r="BG8190" s="142" t="s">
        <v>22338</v>
      </c>
      <c r="BH8190" s="141" t="s">
        <v>180</v>
      </c>
      <c r="BI8190" s="141" t="s">
        <v>191</v>
      </c>
      <c r="BJ8190" s="141" t="s">
        <v>21997</v>
      </c>
      <c r="BK8190" s="141" t="s">
        <v>18439</v>
      </c>
      <c r="BL8190" s="141" t="s">
        <v>21998</v>
      </c>
      <c r="BM8190" s="141">
        <v>45.34355</v>
      </c>
      <c r="BN8190" s="141">
        <v>-73.114400000000003</v>
      </c>
      <c r="BO8190" s="141">
        <v>1997</v>
      </c>
      <c r="BP8190" s="143"/>
      <c r="BQ8190" s="143" t="s">
        <v>17560</v>
      </c>
    </row>
    <row r="8191" spans="15:69" x14ac:dyDescent="0.25">
      <c r="O8191" s="225" t="str">
        <f t="shared" si="1338"/>
        <v/>
      </c>
      <c r="BF8191" s="141">
        <v>57025</v>
      </c>
      <c r="BG8191" s="142" t="s">
        <v>22072</v>
      </c>
      <c r="BH8191" s="141" t="s">
        <v>180</v>
      </c>
      <c r="BI8191" s="141" t="s">
        <v>191</v>
      </c>
      <c r="BJ8191" s="141" t="s">
        <v>22000</v>
      </c>
      <c r="BK8191" s="141" t="s">
        <v>12301</v>
      </c>
      <c r="BL8191" s="141" t="s">
        <v>21995</v>
      </c>
      <c r="BM8191" s="141">
        <v>45.341639999999998</v>
      </c>
      <c r="BN8191" s="141">
        <v>-73.114090000000004</v>
      </c>
      <c r="BO8191" s="141">
        <v>1997</v>
      </c>
      <c r="BP8191" s="143"/>
      <c r="BQ8191" s="143" t="s">
        <v>17560</v>
      </c>
    </row>
    <row r="8192" spans="15:69" x14ac:dyDescent="0.25">
      <c r="O8192" s="225" t="str">
        <f t="shared" si="1338"/>
        <v/>
      </c>
      <c r="BF8192" s="141">
        <v>57025</v>
      </c>
      <c r="BG8192" s="142" t="s">
        <v>22073</v>
      </c>
      <c r="BH8192" s="141" t="s">
        <v>180</v>
      </c>
      <c r="BI8192" s="141" t="s">
        <v>191</v>
      </c>
      <c r="BJ8192" s="141" t="s">
        <v>6567</v>
      </c>
      <c r="BK8192" s="141" t="s">
        <v>22002</v>
      </c>
      <c r="BL8192" s="141" t="s">
        <v>21995</v>
      </c>
      <c r="BM8192" s="141">
        <v>45.33128</v>
      </c>
      <c r="BN8192" s="141">
        <v>-73.121269999999996</v>
      </c>
      <c r="BO8192" s="141">
        <v>1997</v>
      </c>
      <c r="BP8192" s="143"/>
      <c r="BQ8192" s="143" t="s">
        <v>17560</v>
      </c>
    </row>
    <row r="8193" spans="15:69" x14ac:dyDescent="0.25">
      <c r="O8193" s="225" t="str">
        <f t="shared" si="1338"/>
        <v/>
      </c>
      <c r="BF8193" s="141">
        <v>57025</v>
      </c>
      <c r="BG8193" s="142" t="s">
        <v>22074</v>
      </c>
      <c r="BH8193" s="141" t="s">
        <v>180</v>
      </c>
      <c r="BI8193" s="141" t="s">
        <v>191</v>
      </c>
      <c r="BJ8193" s="141" t="s">
        <v>22004</v>
      </c>
      <c r="BK8193" s="141" t="s">
        <v>2396</v>
      </c>
      <c r="BL8193" s="141" t="s">
        <v>21995</v>
      </c>
      <c r="BM8193" s="141">
        <v>45.32461</v>
      </c>
      <c r="BN8193" s="141">
        <v>-73.12285</v>
      </c>
      <c r="BO8193" s="141">
        <v>1997</v>
      </c>
      <c r="BP8193" s="143"/>
      <c r="BQ8193" s="143" t="s">
        <v>17560</v>
      </c>
    </row>
    <row r="8194" spans="15:69" x14ac:dyDescent="0.25">
      <c r="O8194" s="225" t="str">
        <f t="shared" si="1338"/>
        <v/>
      </c>
      <c r="BF8194" s="141">
        <v>57025</v>
      </c>
      <c r="BG8194" s="142" t="s">
        <v>22075</v>
      </c>
      <c r="BH8194" s="141" t="s">
        <v>180</v>
      </c>
      <c r="BI8194" s="141" t="s">
        <v>191</v>
      </c>
      <c r="BJ8194" s="141" t="s">
        <v>22006</v>
      </c>
      <c r="BK8194" s="141" t="s">
        <v>4184</v>
      </c>
      <c r="BL8194" s="141" t="s">
        <v>22006</v>
      </c>
      <c r="BM8194" s="141">
        <v>45.32358</v>
      </c>
      <c r="BN8194" s="141">
        <v>-73.125579999999999</v>
      </c>
      <c r="BO8194" s="141">
        <v>1997</v>
      </c>
      <c r="BP8194" s="143"/>
      <c r="BQ8194" s="143" t="s">
        <v>17560</v>
      </c>
    </row>
    <row r="8195" spans="15:69" x14ac:dyDescent="0.25">
      <c r="O8195" s="225" t="str">
        <f t="shared" si="1338"/>
        <v/>
      </c>
      <c r="BF8195" s="141">
        <v>57025</v>
      </c>
      <c r="BG8195" s="142" t="s">
        <v>22076</v>
      </c>
      <c r="BH8195" s="141" t="s">
        <v>180</v>
      </c>
      <c r="BI8195" s="141" t="s">
        <v>191</v>
      </c>
      <c r="BJ8195" s="141" t="s">
        <v>22008</v>
      </c>
      <c r="BK8195" s="141" t="s">
        <v>3835</v>
      </c>
      <c r="BL8195" s="141" t="s">
        <v>22008</v>
      </c>
      <c r="BM8195" s="141">
        <v>45.323250000000002</v>
      </c>
      <c r="BN8195" s="141">
        <v>-73.132180000000005</v>
      </c>
      <c r="BO8195" s="141">
        <v>1997</v>
      </c>
      <c r="BP8195" s="143"/>
      <c r="BQ8195" s="143" t="s">
        <v>17560</v>
      </c>
    </row>
    <row r="8196" spans="15:69" x14ac:dyDescent="0.25">
      <c r="O8196" s="225" t="str">
        <f t="shared" si="1338"/>
        <v/>
      </c>
      <c r="BF8196" s="141">
        <v>57025</v>
      </c>
      <c r="BG8196" s="142" t="s">
        <v>22077</v>
      </c>
      <c r="BH8196" s="141" t="s">
        <v>180</v>
      </c>
      <c r="BI8196" s="141" t="s">
        <v>191</v>
      </c>
      <c r="BJ8196" s="141" t="s">
        <v>22010</v>
      </c>
      <c r="BK8196" s="141" t="s">
        <v>2447</v>
      </c>
      <c r="BL8196" s="141" t="s">
        <v>22010</v>
      </c>
      <c r="BM8196" s="141">
        <v>45.322659999999999</v>
      </c>
      <c r="BN8196" s="141">
        <v>-73.131649999999993</v>
      </c>
      <c r="BO8196" s="141">
        <v>1997</v>
      </c>
      <c r="BP8196" s="143"/>
      <c r="BQ8196" s="143" t="s">
        <v>17560</v>
      </c>
    </row>
    <row r="8197" spans="15:69" x14ac:dyDescent="0.25">
      <c r="O8197" s="225" t="str">
        <f t="shared" si="1338"/>
        <v/>
      </c>
      <c r="BF8197" s="141">
        <v>57025</v>
      </c>
      <c r="BG8197" s="142" t="s">
        <v>22078</v>
      </c>
      <c r="BH8197" s="141" t="s">
        <v>180</v>
      </c>
      <c r="BI8197" s="141" t="s">
        <v>191</v>
      </c>
      <c r="BJ8197" s="141" t="s">
        <v>14118</v>
      </c>
      <c r="BK8197" s="141" t="s">
        <v>16964</v>
      </c>
      <c r="BL8197" s="141" t="s">
        <v>21995</v>
      </c>
      <c r="BM8197" s="141">
        <v>45.327970000000001</v>
      </c>
      <c r="BN8197" s="141">
        <v>-73.134420000000006</v>
      </c>
      <c r="BO8197" s="141">
        <v>1997</v>
      </c>
      <c r="BP8197" s="143"/>
      <c r="BQ8197" s="143" t="s">
        <v>17560</v>
      </c>
    </row>
    <row r="8198" spans="15:69" x14ac:dyDescent="0.25">
      <c r="O8198" s="225" t="str">
        <f t="shared" si="1338"/>
        <v/>
      </c>
      <c r="BF8198" s="141">
        <v>57025</v>
      </c>
      <c r="BG8198" s="142" t="s">
        <v>22079</v>
      </c>
      <c r="BH8198" s="141" t="s">
        <v>180</v>
      </c>
      <c r="BI8198" s="141" t="s">
        <v>191</v>
      </c>
      <c r="BJ8198" s="141" t="s">
        <v>22013</v>
      </c>
      <c r="BK8198" s="141" t="s">
        <v>22014</v>
      </c>
      <c r="BL8198" s="141" t="s">
        <v>21998</v>
      </c>
      <c r="BM8198" s="141">
        <v>45.34346</v>
      </c>
      <c r="BN8198" s="141">
        <v>-73.11439</v>
      </c>
      <c r="BO8198" s="141">
        <v>1997</v>
      </c>
      <c r="BP8198" s="143"/>
      <c r="BQ8198" s="143" t="s">
        <v>17560</v>
      </c>
    </row>
    <row r="8199" spans="15:69" x14ac:dyDescent="0.25">
      <c r="O8199" s="225" t="str">
        <f t="shared" si="1338"/>
        <v/>
      </c>
      <c r="BF8199" s="141">
        <v>57025</v>
      </c>
      <c r="BG8199" s="142" t="s">
        <v>22080</v>
      </c>
      <c r="BH8199" s="141" t="s">
        <v>180</v>
      </c>
      <c r="BI8199" s="141" t="s">
        <v>191</v>
      </c>
      <c r="BJ8199" s="141" t="s">
        <v>22016</v>
      </c>
      <c r="BK8199" s="141" t="s">
        <v>1537</v>
      </c>
      <c r="BL8199" s="141" t="s">
        <v>22016</v>
      </c>
      <c r="BM8199" s="141">
        <v>45.332479999999997</v>
      </c>
      <c r="BN8199" s="141">
        <v>-73.122630000000001</v>
      </c>
      <c r="BO8199" s="141">
        <v>1997</v>
      </c>
      <c r="BP8199" s="143"/>
      <c r="BQ8199" s="143" t="s">
        <v>17560</v>
      </c>
    </row>
    <row r="8200" spans="15:69" x14ac:dyDescent="0.25">
      <c r="O8200" s="225" t="str">
        <f t="shared" si="1338"/>
        <v/>
      </c>
      <c r="BF8200" s="141">
        <v>57025</v>
      </c>
      <c r="BG8200" s="142" t="s">
        <v>22081</v>
      </c>
      <c r="BH8200" s="141" t="s">
        <v>180</v>
      </c>
      <c r="BI8200" s="141" t="s">
        <v>191</v>
      </c>
      <c r="BJ8200" s="141" t="s">
        <v>21641</v>
      </c>
      <c r="BK8200" s="141" t="s">
        <v>2082</v>
      </c>
      <c r="BL8200" s="141" t="s">
        <v>21998</v>
      </c>
      <c r="BM8200" s="141">
        <v>45.324680000000001</v>
      </c>
      <c r="BN8200" s="141">
        <v>-73.125870000000006</v>
      </c>
      <c r="BO8200" s="141">
        <v>1997</v>
      </c>
      <c r="BP8200" s="143"/>
      <c r="BQ8200" s="143" t="s">
        <v>17560</v>
      </c>
    </row>
    <row r="8201" spans="15:69" x14ac:dyDescent="0.25">
      <c r="O8201" s="225" t="str">
        <f t="shared" si="1338"/>
        <v/>
      </c>
      <c r="BF8201" s="141">
        <v>57025</v>
      </c>
      <c r="BG8201" s="142" t="s">
        <v>22082</v>
      </c>
      <c r="BH8201" s="141" t="s">
        <v>180</v>
      </c>
      <c r="BI8201" s="141" t="s">
        <v>191</v>
      </c>
      <c r="BJ8201" s="141" t="s">
        <v>22019</v>
      </c>
      <c r="BK8201" s="141" t="s">
        <v>6055</v>
      </c>
      <c r="BL8201" s="141" t="s">
        <v>22019</v>
      </c>
      <c r="BM8201" s="141">
        <v>45.335889999999999</v>
      </c>
      <c r="BN8201" s="141">
        <v>-73.132639999999995</v>
      </c>
      <c r="BO8201" s="141">
        <v>1997</v>
      </c>
      <c r="BP8201" s="143"/>
      <c r="BQ8201" s="143" t="s">
        <v>17560</v>
      </c>
    </row>
    <row r="8202" spans="15:69" x14ac:dyDescent="0.25">
      <c r="O8202" s="225" t="str">
        <f t="shared" si="1338"/>
        <v/>
      </c>
      <c r="BF8202" s="141">
        <v>57025</v>
      </c>
      <c r="BG8202" s="142" t="s">
        <v>22083</v>
      </c>
      <c r="BH8202" s="141" t="s">
        <v>180</v>
      </c>
      <c r="BI8202" s="141" t="s">
        <v>191</v>
      </c>
      <c r="BJ8202" s="141" t="s">
        <v>22021</v>
      </c>
      <c r="BK8202" s="141" t="s">
        <v>3176</v>
      </c>
      <c r="BL8202" s="141" t="s">
        <v>22021</v>
      </c>
      <c r="BM8202" s="141">
        <v>45.324289999999998</v>
      </c>
      <c r="BN8202" s="141">
        <v>-73.131410000000002</v>
      </c>
      <c r="BO8202" s="141">
        <v>1997</v>
      </c>
      <c r="BP8202" s="143"/>
      <c r="BQ8202" s="143" t="s">
        <v>17560</v>
      </c>
    </row>
    <row r="8203" spans="15:69" x14ac:dyDescent="0.25">
      <c r="O8203" s="225" t="str">
        <f t="shared" si="1338"/>
        <v/>
      </c>
      <c r="BF8203" s="141">
        <v>57025</v>
      </c>
      <c r="BG8203" s="142" t="s">
        <v>22084</v>
      </c>
      <c r="BH8203" s="141" t="s">
        <v>180</v>
      </c>
      <c r="BI8203" s="141" t="s">
        <v>191</v>
      </c>
      <c r="BJ8203" s="141" t="s">
        <v>22023</v>
      </c>
      <c r="BK8203" s="141" t="s">
        <v>2272</v>
      </c>
      <c r="BL8203" s="141" t="s">
        <v>22023</v>
      </c>
      <c r="BM8203" s="141">
        <v>45.323779999999999</v>
      </c>
      <c r="BN8203" s="141">
        <v>-73.133170000000007</v>
      </c>
      <c r="BO8203" s="141">
        <v>1997</v>
      </c>
      <c r="BP8203" s="143"/>
      <c r="BQ8203" s="143" t="s">
        <v>17560</v>
      </c>
    </row>
    <row r="8204" spans="15:69" x14ac:dyDescent="0.25">
      <c r="O8204" s="225" t="str">
        <f t="shared" si="1338"/>
        <v/>
      </c>
      <c r="BF8204" s="141">
        <v>57025</v>
      </c>
      <c r="BG8204" s="142" t="s">
        <v>22085</v>
      </c>
      <c r="BH8204" s="141" t="s">
        <v>180</v>
      </c>
      <c r="BI8204" s="141" t="s">
        <v>191</v>
      </c>
      <c r="BJ8204" s="141" t="s">
        <v>22025</v>
      </c>
      <c r="BK8204" s="141" t="s">
        <v>2501</v>
      </c>
      <c r="BL8204" s="141" t="s">
        <v>22026</v>
      </c>
      <c r="BM8204" s="141">
        <v>45.353920000000002</v>
      </c>
      <c r="BN8204" s="141">
        <v>-73.109629999999996</v>
      </c>
      <c r="BO8204" s="141">
        <v>1997</v>
      </c>
      <c r="BP8204" s="143"/>
      <c r="BQ8204" s="143" t="s">
        <v>17560</v>
      </c>
    </row>
    <row r="8205" spans="15:69" x14ac:dyDescent="0.25">
      <c r="O8205" s="225" t="str">
        <f t="shared" si="1338"/>
        <v/>
      </c>
      <c r="BF8205" s="141">
        <v>57030</v>
      </c>
      <c r="BG8205" s="142" t="s">
        <v>22031</v>
      </c>
      <c r="BH8205" s="141" t="s">
        <v>478</v>
      </c>
      <c r="BI8205" s="141" t="s">
        <v>186</v>
      </c>
      <c r="BJ8205" s="141"/>
      <c r="BK8205" s="141" t="s">
        <v>16597</v>
      </c>
      <c r="BL8205" s="141" t="s">
        <v>20909</v>
      </c>
      <c r="BM8205" s="141">
        <v>45.556199999999997</v>
      </c>
      <c r="BN8205" s="141">
        <v>-73.198089999999993</v>
      </c>
      <c r="BO8205" s="141">
        <v>1974</v>
      </c>
      <c r="BP8205" s="143" t="s">
        <v>25981</v>
      </c>
      <c r="BQ8205" s="143" t="s">
        <v>17560</v>
      </c>
    </row>
    <row r="8206" spans="15:69" x14ac:dyDescent="0.25">
      <c r="O8206" s="225" t="str">
        <f t="shared" ref="O8206:O8269" si="1339">IF(OR(B8206="",C8206="",G8206="",H8206="",I8206="",AND(J8206="",BW8206=FALSE),AND(K8206="",BX8206=FALSE),AND(L8206="",BY8206=FALSE),AND(M8206="",BZ8206=FALSE)),"",(IF(AND(100&gt;=CG8206,CG8206&gt;80),"A",IF(AND(80&gt;=CG8206,CG8206&gt;60),"B",IF(AND(60&gt;=CG8206,CG8206&gt;40),"C",IF(AND(40&gt;=CG8206,CG8206&gt;20),"D","E"))))))</f>
        <v/>
      </c>
      <c r="BF8206" s="141">
        <v>57040</v>
      </c>
      <c r="BG8206" s="142" t="s">
        <v>23846</v>
      </c>
      <c r="BH8206" s="141" t="s">
        <v>180</v>
      </c>
      <c r="BI8206" s="141" t="s">
        <v>191</v>
      </c>
      <c r="BJ8206" s="141" t="s">
        <v>22021</v>
      </c>
      <c r="BK8206" s="141" t="s">
        <v>3176</v>
      </c>
      <c r="BL8206" s="141" t="s">
        <v>22021</v>
      </c>
      <c r="BM8206" s="141">
        <v>45.324289999999998</v>
      </c>
      <c r="BN8206" s="141">
        <v>-73.131410000000002</v>
      </c>
      <c r="BO8206" s="141">
        <v>1997</v>
      </c>
      <c r="BP8206" s="143"/>
      <c r="BQ8206" s="143" t="s">
        <v>17560</v>
      </c>
    </row>
    <row r="8207" spans="15:69" x14ac:dyDescent="0.25">
      <c r="O8207" s="225" t="str">
        <f t="shared" si="1339"/>
        <v/>
      </c>
      <c r="BF8207" s="141">
        <v>57040</v>
      </c>
      <c r="BG8207" s="142" t="s">
        <v>23847</v>
      </c>
      <c r="BH8207" s="141" t="s">
        <v>180</v>
      </c>
      <c r="BI8207" s="141" t="s">
        <v>191</v>
      </c>
      <c r="BJ8207" s="141" t="s">
        <v>22023</v>
      </c>
      <c r="BK8207" s="141" t="s">
        <v>2272</v>
      </c>
      <c r="BL8207" s="141" t="s">
        <v>22023</v>
      </c>
      <c r="BM8207" s="141">
        <v>45.323779999999999</v>
      </c>
      <c r="BN8207" s="141">
        <v>-73.133170000000007</v>
      </c>
      <c r="BO8207" s="141">
        <v>1997</v>
      </c>
      <c r="BP8207" s="143"/>
      <c r="BQ8207" s="143" t="s">
        <v>17560</v>
      </c>
    </row>
    <row r="8208" spans="15:69" x14ac:dyDescent="0.25">
      <c r="O8208" s="225" t="str">
        <f t="shared" si="1339"/>
        <v/>
      </c>
      <c r="BF8208" s="141">
        <v>57040</v>
      </c>
      <c r="BG8208" s="142" t="s">
        <v>23848</v>
      </c>
      <c r="BH8208" s="141" t="s">
        <v>180</v>
      </c>
      <c r="BI8208" s="141" t="s">
        <v>191</v>
      </c>
      <c r="BJ8208" s="141" t="s">
        <v>22025</v>
      </c>
      <c r="BK8208" s="141" t="s">
        <v>2501</v>
      </c>
      <c r="BL8208" s="141" t="s">
        <v>22026</v>
      </c>
      <c r="BM8208" s="141">
        <v>45.353920000000002</v>
      </c>
      <c r="BN8208" s="141">
        <v>-73.109629999999996</v>
      </c>
      <c r="BO8208" s="141">
        <v>1997</v>
      </c>
      <c r="BP8208" s="143"/>
      <c r="BQ8208" s="143" t="s">
        <v>17560</v>
      </c>
    </row>
    <row r="8209" spans="15:69" x14ac:dyDescent="0.25">
      <c r="O8209" s="225" t="str">
        <f t="shared" si="1339"/>
        <v/>
      </c>
      <c r="BF8209" s="141">
        <v>57050</v>
      </c>
      <c r="BG8209" s="142" t="s">
        <v>21527</v>
      </c>
      <c r="BH8209" s="141" t="s">
        <v>180</v>
      </c>
      <c r="BI8209" s="141" t="s">
        <v>178</v>
      </c>
      <c r="BJ8209" s="141"/>
      <c r="BK8209" s="141"/>
      <c r="BL8209" s="141" t="s">
        <v>21528</v>
      </c>
      <c r="BM8209" s="141">
        <v>45.691969999999998</v>
      </c>
      <c r="BN8209" s="141">
        <v>-73.182289999999995</v>
      </c>
      <c r="BO8209" s="141">
        <v>2008</v>
      </c>
      <c r="BP8209" s="143" t="s">
        <v>26081</v>
      </c>
      <c r="BQ8209" s="143" t="s">
        <v>17560</v>
      </c>
    </row>
    <row r="8210" spans="15:69" x14ac:dyDescent="0.25">
      <c r="O8210" s="225" t="str">
        <f t="shared" si="1339"/>
        <v/>
      </c>
      <c r="BF8210" s="141">
        <v>57050</v>
      </c>
      <c r="BG8210" s="142" t="s">
        <v>21529</v>
      </c>
      <c r="BH8210" s="141" t="s">
        <v>180</v>
      </c>
      <c r="BI8210" s="141" t="s">
        <v>191</v>
      </c>
      <c r="BJ8210" s="141" t="s">
        <v>21530</v>
      </c>
      <c r="BK8210" s="141" t="s">
        <v>12392</v>
      </c>
      <c r="BL8210" s="141" t="s">
        <v>21531</v>
      </c>
      <c r="BM8210" s="141">
        <v>45.684289999999997</v>
      </c>
      <c r="BN8210" s="141">
        <v>-73.192030000000003</v>
      </c>
      <c r="BO8210" s="141">
        <v>2008</v>
      </c>
      <c r="BP8210" s="143" t="s">
        <v>26082</v>
      </c>
      <c r="BQ8210" s="143" t="s">
        <v>17560</v>
      </c>
    </row>
    <row r="8211" spans="15:69" x14ac:dyDescent="0.25">
      <c r="O8211" s="225" t="str">
        <f t="shared" si="1339"/>
        <v/>
      </c>
      <c r="BF8211" s="141">
        <v>57050</v>
      </c>
      <c r="BG8211" s="142" t="s">
        <v>21532</v>
      </c>
      <c r="BH8211" s="141" t="s">
        <v>180</v>
      </c>
      <c r="BI8211" s="141" t="s">
        <v>191</v>
      </c>
      <c r="BJ8211" s="141" t="s">
        <v>21533</v>
      </c>
      <c r="BK8211" s="141"/>
      <c r="BL8211" s="141" t="s">
        <v>21534</v>
      </c>
      <c r="BM8211" s="141">
        <v>45.6768</v>
      </c>
      <c r="BN8211" s="141">
        <v>-73.193730000000002</v>
      </c>
      <c r="BO8211" s="141">
        <v>2008</v>
      </c>
      <c r="BP8211" s="143" t="s">
        <v>26083</v>
      </c>
      <c r="BQ8211" s="143" t="s">
        <v>17560</v>
      </c>
    </row>
    <row r="8212" spans="15:69" x14ac:dyDescent="0.25">
      <c r="O8212" s="225" t="str">
        <f t="shared" si="1339"/>
        <v/>
      </c>
      <c r="BF8212" s="141">
        <v>57057</v>
      </c>
      <c r="BG8212" s="142" t="s">
        <v>21535</v>
      </c>
      <c r="BH8212" s="141" t="s">
        <v>180</v>
      </c>
      <c r="BI8212" s="141" t="s">
        <v>178</v>
      </c>
      <c r="BJ8212" s="141"/>
      <c r="BK8212" s="141"/>
      <c r="BL8212" s="141" t="s">
        <v>21528</v>
      </c>
      <c r="BM8212" s="141">
        <v>45.691969999999998</v>
      </c>
      <c r="BN8212" s="141">
        <v>-73.182289999999995</v>
      </c>
      <c r="BO8212" s="141">
        <v>2008</v>
      </c>
      <c r="BP8212" s="143" t="s">
        <v>26081</v>
      </c>
      <c r="BQ8212" s="143" t="s">
        <v>17560</v>
      </c>
    </row>
    <row r="8213" spans="15:69" x14ac:dyDescent="0.25">
      <c r="O8213" s="225" t="str">
        <f t="shared" si="1339"/>
        <v/>
      </c>
      <c r="BF8213" s="141">
        <v>57057</v>
      </c>
      <c r="BG8213" s="142" t="s">
        <v>21536</v>
      </c>
      <c r="BH8213" s="141" t="s">
        <v>180</v>
      </c>
      <c r="BI8213" s="141" t="s">
        <v>191</v>
      </c>
      <c r="BJ8213" s="141" t="s">
        <v>21537</v>
      </c>
      <c r="BK8213" s="141"/>
      <c r="BL8213" s="141" t="s">
        <v>21528</v>
      </c>
      <c r="BM8213" s="141">
        <v>45.691420000000001</v>
      </c>
      <c r="BN8213" s="141">
        <v>-73.186779999999999</v>
      </c>
      <c r="BO8213" s="141">
        <v>2008</v>
      </c>
      <c r="BP8213" s="143" t="s">
        <v>26084</v>
      </c>
      <c r="BQ8213" s="143" t="s">
        <v>17560</v>
      </c>
    </row>
    <row r="8214" spans="15:69" x14ac:dyDescent="0.25">
      <c r="O8214" s="225" t="str">
        <f t="shared" si="1339"/>
        <v/>
      </c>
      <c r="BF8214" s="141">
        <v>57057</v>
      </c>
      <c r="BG8214" s="142" t="s">
        <v>21538</v>
      </c>
      <c r="BH8214" s="141" t="s">
        <v>180</v>
      </c>
      <c r="BI8214" s="141" t="s">
        <v>191</v>
      </c>
      <c r="BJ8214" s="141" t="s">
        <v>21539</v>
      </c>
      <c r="BK8214" s="141"/>
      <c r="BL8214" s="141" t="s">
        <v>2308</v>
      </c>
      <c r="BM8214" s="141">
        <v>45.683199999999999</v>
      </c>
      <c r="BN8214" s="141">
        <v>-73.185760000000002</v>
      </c>
      <c r="BO8214" s="141">
        <v>2008</v>
      </c>
      <c r="BP8214" s="143" t="s">
        <v>26085</v>
      </c>
      <c r="BQ8214" s="143" t="s">
        <v>17560</v>
      </c>
    </row>
    <row r="8215" spans="15:69" x14ac:dyDescent="0.25">
      <c r="O8215" s="225" t="str">
        <f t="shared" si="1339"/>
        <v/>
      </c>
      <c r="BF8215" s="141">
        <v>57075</v>
      </c>
      <c r="BG8215" s="142" t="s">
        <v>22158</v>
      </c>
      <c r="BH8215" s="141" t="s">
        <v>180</v>
      </c>
      <c r="BI8215" s="141" t="s">
        <v>191</v>
      </c>
      <c r="BJ8215" s="141" t="s">
        <v>22159</v>
      </c>
      <c r="BK8215" s="141" t="s">
        <v>22160</v>
      </c>
      <c r="BL8215" s="141" t="s">
        <v>22161</v>
      </c>
      <c r="BM8215" s="141">
        <v>45.78</v>
      </c>
      <c r="BN8215" s="141">
        <v>-73.171279999999996</v>
      </c>
      <c r="BO8215" s="141">
        <v>1973</v>
      </c>
      <c r="BP8215" s="143" t="s">
        <v>26159</v>
      </c>
      <c r="BQ8215" s="143" t="s">
        <v>17560</v>
      </c>
    </row>
    <row r="8216" spans="15:69" x14ac:dyDescent="0.25">
      <c r="O8216" s="225" t="str">
        <f t="shared" si="1339"/>
        <v/>
      </c>
      <c r="BF8216" s="141">
        <v>57075</v>
      </c>
      <c r="BG8216" s="142" t="s">
        <v>22162</v>
      </c>
      <c r="BH8216" s="141" t="s">
        <v>180</v>
      </c>
      <c r="BI8216" s="141" t="s">
        <v>191</v>
      </c>
      <c r="BJ8216" s="141" t="s">
        <v>1918</v>
      </c>
      <c r="BK8216" s="141" t="s">
        <v>22163</v>
      </c>
      <c r="BL8216" s="141" t="s">
        <v>22161</v>
      </c>
      <c r="BM8216" s="141">
        <v>45.757429999999999</v>
      </c>
      <c r="BN8216" s="141">
        <v>-73.165279999999996</v>
      </c>
      <c r="BO8216" s="141">
        <v>2007</v>
      </c>
      <c r="BP8216" s="143" t="s">
        <v>25978</v>
      </c>
      <c r="BQ8216" s="143" t="s">
        <v>17560</v>
      </c>
    </row>
    <row r="8217" spans="15:69" x14ac:dyDescent="0.25">
      <c r="O8217" s="225" t="str">
        <f t="shared" si="1339"/>
        <v/>
      </c>
      <c r="BF8217" s="141">
        <v>58012</v>
      </c>
      <c r="BG8217" s="142" t="s">
        <v>21007</v>
      </c>
      <c r="BH8217" s="141" t="s">
        <v>478</v>
      </c>
      <c r="BI8217" s="141" t="s">
        <v>177</v>
      </c>
      <c r="BJ8217" s="141" t="s">
        <v>21008</v>
      </c>
      <c r="BK8217" s="141" t="s">
        <v>21009</v>
      </c>
      <c r="BL8217" s="141" t="s">
        <v>21010</v>
      </c>
      <c r="BM8217" s="141">
        <v>45.482680999999999</v>
      </c>
      <c r="BN8217" s="141">
        <v>-73.417897999999994</v>
      </c>
      <c r="BO8217" s="141">
        <v>1977</v>
      </c>
      <c r="BP8217" s="143" t="s">
        <v>23982</v>
      </c>
      <c r="BQ8217" s="143" t="s">
        <v>17560</v>
      </c>
    </row>
    <row r="8218" spans="15:69" x14ac:dyDescent="0.25">
      <c r="O8218" s="225" t="str">
        <f t="shared" si="1339"/>
        <v/>
      </c>
      <c r="BF8218" s="141">
        <v>58012</v>
      </c>
      <c r="BG8218" s="142" t="s">
        <v>21011</v>
      </c>
      <c r="BH8218" s="141" t="s">
        <v>478</v>
      </c>
      <c r="BI8218" s="141" t="s">
        <v>177</v>
      </c>
      <c r="BJ8218" s="141" t="s">
        <v>21012</v>
      </c>
      <c r="BK8218" s="141"/>
      <c r="BL8218" s="141" t="s">
        <v>21013</v>
      </c>
      <c r="BM8218" s="141">
        <v>45.575957435670297</v>
      </c>
      <c r="BN8218" s="141">
        <v>-73.431931904367403</v>
      </c>
      <c r="BO8218" s="141">
        <v>1979</v>
      </c>
      <c r="BP8218" s="143" t="s">
        <v>23982</v>
      </c>
      <c r="BQ8218" s="143" t="s">
        <v>17560</v>
      </c>
    </row>
    <row r="8219" spans="15:69" x14ac:dyDescent="0.25">
      <c r="O8219" s="225" t="str">
        <f t="shared" si="1339"/>
        <v/>
      </c>
      <c r="BF8219" s="141">
        <v>58012</v>
      </c>
      <c r="BG8219" s="142" t="s">
        <v>21014</v>
      </c>
      <c r="BH8219" s="141" t="s">
        <v>478</v>
      </c>
      <c r="BI8219" s="141" t="s">
        <v>177</v>
      </c>
      <c r="BJ8219" s="141" t="s">
        <v>21015</v>
      </c>
      <c r="BK8219" s="141"/>
      <c r="BL8219" s="141" t="s">
        <v>21016</v>
      </c>
      <c r="BM8219" s="141">
        <v>45.6125390228976</v>
      </c>
      <c r="BN8219" s="141">
        <v>-73.438426548616704</v>
      </c>
      <c r="BO8219" s="141">
        <v>1969</v>
      </c>
      <c r="BP8219" s="143" t="s">
        <v>23982</v>
      </c>
      <c r="BQ8219" s="143" t="s">
        <v>17560</v>
      </c>
    </row>
    <row r="8220" spans="15:69" x14ac:dyDescent="0.25">
      <c r="O8220" s="225" t="str">
        <f t="shared" si="1339"/>
        <v/>
      </c>
      <c r="BF8220" s="141">
        <v>58037</v>
      </c>
      <c r="BG8220" s="142" t="s">
        <v>21430</v>
      </c>
      <c r="BH8220" s="141" t="s">
        <v>180</v>
      </c>
      <c r="BI8220" s="141" t="s">
        <v>191</v>
      </c>
      <c r="BJ8220" s="141" t="s">
        <v>20941</v>
      </c>
      <c r="BK8220" s="141" t="s">
        <v>1729</v>
      </c>
      <c r="BL8220" s="141" t="s">
        <v>11762</v>
      </c>
      <c r="BM8220" s="141">
        <v>45.52572</v>
      </c>
      <c r="BN8220" s="141">
        <v>-73.282510000000002</v>
      </c>
      <c r="BO8220" s="141">
        <v>1973</v>
      </c>
      <c r="BP8220" s="143" t="s">
        <v>26062</v>
      </c>
      <c r="BQ8220" s="143" t="s">
        <v>17560</v>
      </c>
    </row>
    <row r="8221" spans="15:69" x14ac:dyDescent="0.25">
      <c r="O8221" s="225" t="str">
        <f t="shared" si="1339"/>
        <v/>
      </c>
      <c r="BF8221" s="141">
        <v>58037</v>
      </c>
      <c r="BG8221" s="142" t="s">
        <v>21431</v>
      </c>
      <c r="BH8221" s="141" t="s">
        <v>180</v>
      </c>
      <c r="BI8221" s="141" t="s">
        <v>191</v>
      </c>
      <c r="BJ8221" s="141" t="s">
        <v>20943</v>
      </c>
      <c r="BK8221" s="141"/>
      <c r="BL8221" s="141" t="s">
        <v>20944</v>
      </c>
      <c r="BM8221" s="141">
        <v>45.533560000000001</v>
      </c>
      <c r="BN8221" s="141">
        <v>-73.273820000000001</v>
      </c>
      <c r="BO8221" s="141">
        <v>1993</v>
      </c>
      <c r="BP8221" s="143" t="s">
        <v>26062</v>
      </c>
      <c r="BQ8221" s="143" t="s">
        <v>17560</v>
      </c>
    </row>
    <row r="8222" spans="15:69" x14ac:dyDescent="0.25">
      <c r="O8222" s="225" t="str">
        <f t="shared" si="1339"/>
        <v/>
      </c>
      <c r="BF8222" s="141">
        <v>58037</v>
      </c>
      <c r="BG8222" s="142" t="s">
        <v>21432</v>
      </c>
      <c r="BH8222" s="141" t="s">
        <v>180</v>
      </c>
      <c r="BI8222" s="141" t="s">
        <v>191</v>
      </c>
      <c r="BJ8222" s="141" t="s">
        <v>5459</v>
      </c>
      <c r="BK8222" s="141" t="s">
        <v>14659</v>
      </c>
      <c r="BL8222" s="141" t="s">
        <v>20956</v>
      </c>
      <c r="BM8222" s="141">
        <v>45.48807</v>
      </c>
      <c r="BN8222" s="141">
        <v>-73.268510000000006</v>
      </c>
      <c r="BO8222" s="141">
        <v>1999</v>
      </c>
      <c r="BP8222" s="143" t="s">
        <v>26062</v>
      </c>
      <c r="BQ8222" s="143" t="s">
        <v>17560</v>
      </c>
    </row>
    <row r="8223" spans="15:69" x14ac:dyDescent="0.25">
      <c r="O8223" s="225" t="str">
        <f t="shared" si="1339"/>
        <v/>
      </c>
      <c r="BF8223" s="141">
        <v>58037</v>
      </c>
      <c r="BG8223" s="142" t="s">
        <v>21433</v>
      </c>
      <c r="BH8223" s="141" t="s">
        <v>180</v>
      </c>
      <c r="BI8223" s="141" t="s">
        <v>191</v>
      </c>
      <c r="BJ8223" s="141" t="s">
        <v>20958</v>
      </c>
      <c r="BK8223" s="141" t="s">
        <v>14640</v>
      </c>
      <c r="BL8223" s="141" t="s">
        <v>20959</v>
      </c>
      <c r="BM8223" s="141">
        <v>45.526899999999998</v>
      </c>
      <c r="BN8223" s="141">
        <v>-73.344539999999995</v>
      </c>
      <c r="BO8223" s="141">
        <v>1999</v>
      </c>
      <c r="BP8223" s="143" t="s">
        <v>26062</v>
      </c>
      <c r="BQ8223" s="143" t="s">
        <v>17560</v>
      </c>
    </row>
    <row r="8224" spans="15:69" x14ac:dyDescent="0.25">
      <c r="O8224" s="225" t="str">
        <f t="shared" si="1339"/>
        <v/>
      </c>
      <c r="BF8224" s="141">
        <v>59010</v>
      </c>
      <c r="BG8224" s="142" t="s">
        <v>21604</v>
      </c>
      <c r="BH8224" s="141" t="s">
        <v>478</v>
      </c>
      <c r="BI8224" s="141" t="s">
        <v>186</v>
      </c>
      <c r="BJ8224" s="141" t="s">
        <v>19430</v>
      </c>
      <c r="BK8224" s="141" t="s">
        <v>10278</v>
      </c>
      <c r="BL8224" s="141" t="s">
        <v>19430</v>
      </c>
      <c r="BM8224" s="141">
        <v>45.5824</v>
      </c>
      <c r="BN8224" s="141">
        <v>-73.31</v>
      </c>
      <c r="BO8224" s="141">
        <v>2015</v>
      </c>
      <c r="BP8224" s="143" t="s">
        <v>1562</v>
      </c>
      <c r="BQ8224" s="143" t="s">
        <v>17560</v>
      </c>
    </row>
    <row r="8225" spans="15:69" x14ac:dyDescent="0.25">
      <c r="O8225" s="225" t="str">
        <f t="shared" si="1339"/>
        <v/>
      </c>
      <c r="BF8225" s="141">
        <v>59010</v>
      </c>
      <c r="BG8225" s="142" t="s">
        <v>21605</v>
      </c>
      <c r="BH8225" s="141" t="s">
        <v>478</v>
      </c>
      <c r="BI8225" s="141" t="s">
        <v>177</v>
      </c>
      <c r="BJ8225" s="141" t="s">
        <v>21606</v>
      </c>
      <c r="BK8225" s="141" t="s">
        <v>1825</v>
      </c>
      <c r="BL8225" s="141" t="s">
        <v>21606</v>
      </c>
      <c r="BM8225" s="141">
        <v>45.578000000000003</v>
      </c>
      <c r="BN8225" s="141">
        <v>-73.325000000000003</v>
      </c>
      <c r="BO8225" s="141">
        <v>1984</v>
      </c>
      <c r="BP8225" s="143" t="s">
        <v>26095</v>
      </c>
      <c r="BQ8225" s="143" t="s">
        <v>17560</v>
      </c>
    </row>
    <row r="8226" spans="15:69" x14ac:dyDescent="0.25">
      <c r="O8226" s="225" t="str">
        <f t="shared" si="1339"/>
        <v/>
      </c>
      <c r="BF8226" s="141">
        <v>59010</v>
      </c>
      <c r="BG8226" s="142" t="s">
        <v>21607</v>
      </c>
      <c r="BH8226" s="141" t="s">
        <v>478</v>
      </c>
      <c r="BI8226" s="141" t="s">
        <v>176</v>
      </c>
      <c r="BJ8226" s="141" t="s">
        <v>14677</v>
      </c>
      <c r="BK8226" s="141" t="s">
        <v>2437</v>
      </c>
      <c r="BL8226" s="141" t="s">
        <v>20236</v>
      </c>
      <c r="BM8226" s="141">
        <v>45.673400000000001</v>
      </c>
      <c r="BN8226" s="141">
        <v>-73.438355000000001</v>
      </c>
      <c r="BO8226" s="141">
        <v>1982</v>
      </c>
      <c r="BP8226" s="143"/>
      <c r="BQ8226" s="143" t="s">
        <v>17560</v>
      </c>
    </row>
    <row r="8227" spans="15:69" x14ac:dyDescent="0.25">
      <c r="O8227" s="225" t="str">
        <f t="shared" si="1339"/>
        <v/>
      </c>
      <c r="BF8227" s="141">
        <v>59010</v>
      </c>
      <c r="BG8227" s="142" t="s">
        <v>21608</v>
      </c>
      <c r="BH8227" s="141" t="s">
        <v>478</v>
      </c>
      <c r="BI8227" s="141" t="s">
        <v>186</v>
      </c>
      <c r="BJ8227" s="141" t="s">
        <v>14705</v>
      </c>
      <c r="BK8227" s="141" t="s">
        <v>17884</v>
      </c>
      <c r="BL8227" s="141" t="s">
        <v>20238</v>
      </c>
      <c r="BM8227" s="141">
        <v>45.640357999999999</v>
      </c>
      <c r="BN8227" s="141">
        <v>-73.400239999999997</v>
      </c>
      <c r="BO8227" s="141">
        <v>1992</v>
      </c>
      <c r="BP8227" s="143"/>
      <c r="BQ8227" s="143" t="s">
        <v>17560</v>
      </c>
    </row>
    <row r="8228" spans="15:69" x14ac:dyDescent="0.25">
      <c r="O8228" s="225" t="str">
        <f t="shared" si="1339"/>
        <v/>
      </c>
      <c r="BF8228" s="141">
        <v>59010</v>
      </c>
      <c r="BG8228" s="142" t="s">
        <v>21629</v>
      </c>
      <c r="BH8228" s="141" t="s">
        <v>478</v>
      </c>
      <c r="BI8228" s="141" t="s">
        <v>186</v>
      </c>
      <c r="BJ8228" s="141" t="s">
        <v>14690</v>
      </c>
      <c r="BK8228" s="141" t="s">
        <v>20240</v>
      </c>
      <c r="BL8228" s="141" t="s">
        <v>20238</v>
      </c>
      <c r="BM8228" s="141">
        <v>45.624540000000003</v>
      </c>
      <c r="BN8228" s="141">
        <v>-73.377660000000006</v>
      </c>
      <c r="BO8228" s="141">
        <v>1975</v>
      </c>
      <c r="BP8228" s="143"/>
      <c r="BQ8228" s="143" t="s">
        <v>17560</v>
      </c>
    </row>
    <row r="8229" spans="15:69" x14ac:dyDescent="0.25">
      <c r="O8229" s="225" t="str">
        <f t="shared" si="1339"/>
        <v/>
      </c>
      <c r="BF8229" s="141">
        <v>59010</v>
      </c>
      <c r="BG8229" s="142" t="s">
        <v>21630</v>
      </c>
      <c r="BH8229" s="141" t="s">
        <v>478</v>
      </c>
      <c r="BI8229" s="141" t="s">
        <v>186</v>
      </c>
      <c r="BJ8229" s="141" t="s">
        <v>14690</v>
      </c>
      <c r="BK8229" s="141" t="s">
        <v>20240</v>
      </c>
      <c r="BL8229" s="141" t="s">
        <v>20238</v>
      </c>
      <c r="BM8229" s="141">
        <v>45.624540000000003</v>
      </c>
      <c r="BN8229" s="141">
        <v>-73.377660000000006</v>
      </c>
      <c r="BO8229" s="141">
        <v>1975</v>
      </c>
      <c r="BP8229" s="143"/>
      <c r="BQ8229" s="143" t="s">
        <v>17560</v>
      </c>
    </row>
    <row r="8230" spans="15:69" x14ac:dyDescent="0.25">
      <c r="O8230" s="225" t="str">
        <f t="shared" si="1339"/>
        <v/>
      </c>
      <c r="BF8230" s="141">
        <v>59010</v>
      </c>
      <c r="BG8230" s="142" t="s">
        <v>21631</v>
      </c>
      <c r="BH8230" s="141" t="s">
        <v>478</v>
      </c>
      <c r="BI8230" s="141" t="s">
        <v>186</v>
      </c>
      <c r="BJ8230" s="141" t="s">
        <v>14665</v>
      </c>
      <c r="BK8230" s="141" t="s">
        <v>1563</v>
      </c>
      <c r="BL8230" s="141" t="s">
        <v>20243</v>
      </c>
      <c r="BM8230" s="141">
        <v>45.617721000000003</v>
      </c>
      <c r="BN8230" s="141">
        <v>-73.371762000000004</v>
      </c>
      <c r="BO8230" s="141">
        <v>1975</v>
      </c>
      <c r="BP8230" s="143"/>
      <c r="BQ8230" s="143" t="s">
        <v>17560</v>
      </c>
    </row>
    <row r="8231" spans="15:69" x14ac:dyDescent="0.25">
      <c r="O8231" s="225" t="str">
        <f t="shared" si="1339"/>
        <v/>
      </c>
      <c r="BF8231" s="141">
        <v>59010</v>
      </c>
      <c r="BG8231" s="142" t="s">
        <v>21632</v>
      </c>
      <c r="BH8231" s="141" t="s">
        <v>478</v>
      </c>
      <c r="BI8231" s="141" t="s">
        <v>186</v>
      </c>
      <c r="BJ8231" s="141" t="s">
        <v>20426</v>
      </c>
      <c r="BK8231" s="141" t="s">
        <v>1825</v>
      </c>
      <c r="BL8231" s="141" t="s">
        <v>20427</v>
      </c>
      <c r="BM8231" s="141">
        <v>45.561923</v>
      </c>
      <c r="BN8231" s="141">
        <v>-73.324939000000001</v>
      </c>
      <c r="BO8231" s="141">
        <v>1975</v>
      </c>
      <c r="BP8231" s="143"/>
      <c r="BQ8231" s="143" t="s">
        <v>17560</v>
      </c>
    </row>
    <row r="8232" spans="15:69" x14ac:dyDescent="0.25">
      <c r="O8232" s="225" t="str">
        <f t="shared" si="1339"/>
        <v/>
      </c>
      <c r="BF8232" s="141">
        <v>59010</v>
      </c>
      <c r="BG8232" s="142" t="s">
        <v>21633</v>
      </c>
      <c r="BH8232" s="141" t="s">
        <v>478</v>
      </c>
      <c r="BI8232" s="141" t="s">
        <v>186</v>
      </c>
      <c r="BJ8232" s="141" t="s">
        <v>14554</v>
      </c>
      <c r="BK8232" s="141" t="s">
        <v>10549</v>
      </c>
      <c r="BL8232" s="141" t="s">
        <v>20429</v>
      </c>
      <c r="BM8232" s="141">
        <v>45.632694000000001</v>
      </c>
      <c r="BN8232" s="141">
        <v>-73.319275000000005</v>
      </c>
      <c r="BO8232" s="141">
        <v>1996</v>
      </c>
      <c r="BP8232" s="143"/>
      <c r="BQ8232" s="143" t="s">
        <v>17560</v>
      </c>
    </row>
    <row r="8233" spans="15:69" x14ac:dyDescent="0.25">
      <c r="O8233" s="225" t="str">
        <f t="shared" si="1339"/>
        <v/>
      </c>
      <c r="BF8233" s="141">
        <v>59010</v>
      </c>
      <c r="BG8233" s="142" t="s">
        <v>21634</v>
      </c>
      <c r="BH8233" s="141" t="s">
        <v>478</v>
      </c>
      <c r="BI8233" s="141" t="s">
        <v>176</v>
      </c>
      <c r="BJ8233" s="141" t="s">
        <v>20431</v>
      </c>
      <c r="BK8233" s="141" t="s">
        <v>2437</v>
      </c>
      <c r="BL8233" s="141" t="s">
        <v>20236</v>
      </c>
      <c r="BM8233" s="141">
        <v>45.673400000000001</v>
      </c>
      <c r="BN8233" s="141">
        <v>-73.438355000000001</v>
      </c>
      <c r="BO8233" s="141">
        <v>1959</v>
      </c>
      <c r="BP8233" s="143"/>
      <c r="BQ8233" s="143" t="s">
        <v>17560</v>
      </c>
    </row>
    <row r="8234" spans="15:69" x14ac:dyDescent="0.25">
      <c r="O8234" s="225" t="str">
        <f t="shared" si="1339"/>
        <v/>
      </c>
      <c r="BF8234" s="141">
        <v>59010</v>
      </c>
      <c r="BG8234" s="142" t="s">
        <v>21635</v>
      </c>
      <c r="BH8234" s="141" t="s">
        <v>478</v>
      </c>
      <c r="BI8234" s="141" t="s">
        <v>1268</v>
      </c>
      <c r="BJ8234" s="141" t="s">
        <v>14683</v>
      </c>
      <c r="BK8234" s="141" t="s">
        <v>2437</v>
      </c>
      <c r="BL8234" s="141" t="s">
        <v>20236</v>
      </c>
      <c r="BM8234" s="141">
        <v>45.673400000000001</v>
      </c>
      <c r="BN8234" s="141">
        <v>-73.438355000000001</v>
      </c>
      <c r="BO8234" s="141">
        <v>1959</v>
      </c>
      <c r="BP8234" s="143" t="s">
        <v>25962</v>
      </c>
      <c r="BQ8234" s="143" t="s">
        <v>17560</v>
      </c>
    </row>
    <row r="8235" spans="15:69" x14ac:dyDescent="0.25">
      <c r="O8235" s="225" t="str">
        <f t="shared" si="1339"/>
        <v/>
      </c>
      <c r="BF8235" s="141">
        <v>59010</v>
      </c>
      <c r="BG8235" s="142" t="s">
        <v>21636</v>
      </c>
      <c r="BH8235" s="141" t="s">
        <v>478</v>
      </c>
      <c r="BI8235" s="141" t="s">
        <v>186</v>
      </c>
      <c r="BJ8235" s="141" t="s">
        <v>14709</v>
      </c>
      <c r="BK8235" s="141" t="s">
        <v>5386</v>
      </c>
      <c r="BL8235" s="141" t="s">
        <v>20434</v>
      </c>
      <c r="BM8235" s="141">
        <v>45.577454000000003</v>
      </c>
      <c r="BN8235" s="141">
        <v>-73.328154999999995</v>
      </c>
      <c r="BO8235" s="141">
        <v>1975</v>
      </c>
      <c r="BP8235" s="143"/>
      <c r="BQ8235" s="143" t="s">
        <v>17560</v>
      </c>
    </row>
    <row r="8236" spans="15:69" x14ac:dyDescent="0.25">
      <c r="O8236" s="225" t="str">
        <f t="shared" si="1339"/>
        <v/>
      </c>
      <c r="BF8236" s="141">
        <v>59015</v>
      </c>
      <c r="BG8236" s="142" t="s">
        <v>21838</v>
      </c>
      <c r="BH8236" s="141" t="s">
        <v>180</v>
      </c>
      <c r="BI8236" s="141" t="s">
        <v>191</v>
      </c>
      <c r="BJ8236" s="141" t="s">
        <v>21839</v>
      </c>
      <c r="BK8236" s="141" t="s">
        <v>1664</v>
      </c>
      <c r="BL8236" s="141" t="s">
        <v>21840</v>
      </c>
      <c r="BM8236" s="141">
        <v>45.635804499999999</v>
      </c>
      <c r="BN8236" s="141">
        <v>-73.304246000000006</v>
      </c>
      <c r="BO8236" s="141">
        <v>2000</v>
      </c>
      <c r="BP8236" s="143" t="s">
        <v>26128</v>
      </c>
      <c r="BQ8236" s="143" t="s">
        <v>17560</v>
      </c>
    </row>
    <row r="8237" spans="15:69" x14ac:dyDescent="0.25">
      <c r="O8237" s="225" t="str">
        <f t="shared" si="1339"/>
        <v/>
      </c>
      <c r="BF8237" s="141">
        <v>59015</v>
      </c>
      <c r="BG8237" s="142" t="s">
        <v>21841</v>
      </c>
      <c r="BH8237" s="141" t="s">
        <v>180</v>
      </c>
      <c r="BI8237" s="141" t="s">
        <v>191</v>
      </c>
      <c r="BJ8237" s="141" t="s">
        <v>21842</v>
      </c>
      <c r="BK8237" s="141" t="s">
        <v>12603</v>
      </c>
      <c r="BL8237" s="141" t="s">
        <v>2796</v>
      </c>
      <c r="BM8237" s="141">
        <v>45.6381479</v>
      </c>
      <c r="BN8237" s="141">
        <v>-73.313842699999995</v>
      </c>
      <c r="BO8237" s="141">
        <v>2002</v>
      </c>
      <c r="BP8237" s="143" t="s">
        <v>26128</v>
      </c>
      <c r="BQ8237" s="143" t="s">
        <v>17560</v>
      </c>
    </row>
    <row r="8238" spans="15:69" x14ac:dyDescent="0.25">
      <c r="O8238" s="225" t="str">
        <f t="shared" si="1339"/>
        <v/>
      </c>
      <c r="BF8238" s="141">
        <v>59015</v>
      </c>
      <c r="BG8238" s="142" t="s">
        <v>21843</v>
      </c>
      <c r="BH8238" s="141" t="s">
        <v>180</v>
      </c>
      <c r="BI8238" s="141" t="s">
        <v>191</v>
      </c>
      <c r="BJ8238" s="141" t="s">
        <v>21844</v>
      </c>
      <c r="BK8238" s="141" t="s">
        <v>3255</v>
      </c>
      <c r="BL8238" s="141" t="s">
        <v>2796</v>
      </c>
      <c r="BM8238" s="141">
        <v>45.650421000000001</v>
      </c>
      <c r="BN8238" s="141">
        <v>-73.297643800000003</v>
      </c>
      <c r="BO8238" s="141">
        <v>2002</v>
      </c>
      <c r="BP8238" s="143" t="s">
        <v>26128</v>
      </c>
      <c r="BQ8238" s="143" t="s">
        <v>17560</v>
      </c>
    </row>
    <row r="8239" spans="15:69" x14ac:dyDescent="0.25">
      <c r="O8239" s="225" t="str">
        <f t="shared" si="1339"/>
        <v/>
      </c>
      <c r="BF8239" s="141">
        <v>59015</v>
      </c>
      <c r="BG8239" s="142" t="s">
        <v>21845</v>
      </c>
      <c r="BH8239" s="141" t="s">
        <v>180</v>
      </c>
      <c r="BI8239" s="141" t="s">
        <v>191</v>
      </c>
      <c r="BJ8239" s="141" t="s">
        <v>21846</v>
      </c>
      <c r="BK8239" s="141" t="s">
        <v>11440</v>
      </c>
      <c r="BL8239" s="141" t="s">
        <v>21847</v>
      </c>
      <c r="BM8239" s="141">
        <v>45.642526699999998</v>
      </c>
      <c r="BN8239" s="141">
        <v>-73.296769999999995</v>
      </c>
      <c r="BO8239" s="141">
        <v>2009</v>
      </c>
      <c r="BP8239" s="143" t="s">
        <v>26128</v>
      </c>
      <c r="BQ8239" s="143" t="s">
        <v>17560</v>
      </c>
    </row>
    <row r="8240" spans="15:69" x14ac:dyDescent="0.25">
      <c r="O8240" s="225" t="str">
        <f t="shared" si="1339"/>
        <v/>
      </c>
      <c r="BF8240" s="141">
        <v>59015</v>
      </c>
      <c r="BG8240" s="142" t="s">
        <v>21848</v>
      </c>
      <c r="BH8240" s="141" t="s">
        <v>180</v>
      </c>
      <c r="BI8240" s="141" t="s">
        <v>191</v>
      </c>
      <c r="BJ8240" s="141" t="s">
        <v>21849</v>
      </c>
      <c r="BK8240" s="141" t="s">
        <v>12537</v>
      </c>
      <c r="BL8240" s="141" t="s">
        <v>21850</v>
      </c>
      <c r="BM8240" s="141">
        <v>45.645434899999998</v>
      </c>
      <c r="BN8240" s="141">
        <v>-73.290135899999996</v>
      </c>
      <c r="BO8240" s="141">
        <v>2002</v>
      </c>
      <c r="BP8240" s="143" t="s">
        <v>26128</v>
      </c>
      <c r="BQ8240" s="143" t="s">
        <v>17560</v>
      </c>
    </row>
    <row r="8241" spans="15:69" x14ac:dyDescent="0.25">
      <c r="O8241" s="225" t="str">
        <f t="shared" si="1339"/>
        <v/>
      </c>
      <c r="BF8241" s="141">
        <v>59015</v>
      </c>
      <c r="BG8241" s="142" t="s">
        <v>21851</v>
      </c>
      <c r="BH8241" s="141" t="s">
        <v>180</v>
      </c>
      <c r="BI8241" s="141" t="s">
        <v>191</v>
      </c>
      <c r="BJ8241" s="141" t="s">
        <v>21852</v>
      </c>
      <c r="BK8241" s="141" t="s">
        <v>21853</v>
      </c>
      <c r="BL8241" s="141" t="s">
        <v>21854</v>
      </c>
      <c r="BM8241" s="141">
        <v>45.655973500000002</v>
      </c>
      <c r="BN8241" s="141">
        <v>-73.299912500000005</v>
      </c>
      <c r="BO8241" s="141">
        <v>2009</v>
      </c>
      <c r="BP8241" s="143" t="s">
        <v>26128</v>
      </c>
      <c r="BQ8241" s="143" t="s">
        <v>17560</v>
      </c>
    </row>
    <row r="8242" spans="15:69" x14ac:dyDescent="0.25">
      <c r="O8242" s="225" t="str">
        <f t="shared" si="1339"/>
        <v/>
      </c>
      <c r="BF8242" s="141">
        <v>59015</v>
      </c>
      <c r="BG8242" s="142" t="s">
        <v>21855</v>
      </c>
      <c r="BH8242" s="141" t="s">
        <v>180</v>
      </c>
      <c r="BI8242" s="141" t="s">
        <v>191</v>
      </c>
      <c r="BJ8242" s="141" t="s">
        <v>21856</v>
      </c>
      <c r="BK8242" s="141" t="s">
        <v>10269</v>
      </c>
      <c r="BL8242" s="141" t="s">
        <v>21857</v>
      </c>
      <c r="BM8242" s="141">
        <v>45.6364029</v>
      </c>
      <c r="BN8242" s="141">
        <v>-73.297634299999999</v>
      </c>
      <c r="BO8242" s="141">
        <v>2004</v>
      </c>
      <c r="BP8242" s="143" t="s">
        <v>26128</v>
      </c>
      <c r="BQ8242" s="143" t="s">
        <v>17560</v>
      </c>
    </row>
    <row r="8243" spans="15:69" x14ac:dyDescent="0.25">
      <c r="O8243" s="225" t="str">
        <f t="shared" si="1339"/>
        <v/>
      </c>
      <c r="BF8243" s="141">
        <v>59015</v>
      </c>
      <c r="BG8243" s="142" t="s">
        <v>21858</v>
      </c>
      <c r="BH8243" s="141" t="s">
        <v>180</v>
      </c>
      <c r="BI8243" s="141" t="s">
        <v>191</v>
      </c>
      <c r="BJ8243" s="141" t="s">
        <v>21859</v>
      </c>
      <c r="BK8243" s="141" t="s">
        <v>1833</v>
      </c>
      <c r="BL8243" s="141" t="s">
        <v>21860</v>
      </c>
      <c r="BM8243" s="141">
        <v>45.631555900000002</v>
      </c>
      <c r="BN8243" s="141">
        <v>-73.302060400000002</v>
      </c>
      <c r="BO8243" s="141">
        <v>2005</v>
      </c>
      <c r="BP8243" s="143" t="s">
        <v>26128</v>
      </c>
      <c r="BQ8243" s="143" t="s">
        <v>17560</v>
      </c>
    </row>
    <row r="8244" spans="15:69" x14ac:dyDescent="0.25">
      <c r="O8244" s="225" t="str">
        <f t="shared" si="1339"/>
        <v/>
      </c>
      <c r="BF8244" s="141">
        <v>59015</v>
      </c>
      <c r="BG8244" s="142" t="s">
        <v>21861</v>
      </c>
      <c r="BH8244" s="141" t="s">
        <v>180</v>
      </c>
      <c r="BI8244" s="141" t="s">
        <v>191</v>
      </c>
      <c r="BJ8244" s="141" t="s">
        <v>21862</v>
      </c>
      <c r="BK8244" s="141" t="s">
        <v>10950</v>
      </c>
      <c r="BL8244" s="141" t="s">
        <v>2574</v>
      </c>
      <c r="BM8244" s="141">
        <v>45.645979699999998</v>
      </c>
      <c r="BN8244" s="141">
        <v>-73.3108</v>
      </c>
      <c r="BO8244" s="141">
        <v>2011</v>
      </c>
      <c r="BP8244" s="143" t="s">
        <v>26128</v>
      </c>
      <c r="BQ8244" s="143" t="s">
        <v>17560</v>
      </c>
    </row>
    <row r="8245" spans="15:69" x14ac:dyDescent="0.25">
      <c r="O8245" s="225" t="str">
        <f t="shared" si="1339"/>
        <v/>
      </c>
      <c r="BF8245" s="141">
        <v>59015</v>
      </c>
      <c r="BG8245" s="142" t="s">
        <v>21863</v>
      </c>
      <c r="BH8245" s="141" t="s">
        <v>180</v>
      </c>
      <c r="BI8245" s="141" t="s">
        <v>191</v>
      </c>
      <c r="BJ8245" s="141" t="s">
        <v>21864</v>
      </c>
      <c r="BK8245" s="141" t="s">
        <v>21865</v>
      </c>
      <c r="BL8245" s="141" t="s">
        <v>21866</v>
      </c>
      <c r="BM8245" s="141">
        <v>45.648540300000001</v>
      </c>
      <c r="BN8245" s="141">
        <v>-73.295837000000006</v>
      </c>
      <c r="BO8245" s="141">
        <v>1995</v>
      </c>
      <c r="BP8245" s="143" t="s">
        <v>26128</v>
      </c>
      <c r="BQ8245" s="143" t="s">
        <v>17560</v>
      </c>
    </row>
    <row r="8246" spans="15:69" x14ac:dyDescent="0.25">
      <c r="O8246" s="225" t="str">
        <f t="shared" si="1339"/>
        <v/>
      </c>
      <c r="BF8246" s="141">
        <v>59015</v>
      </c>
      <c r="BG8246" s="142" t="s">
        <v>21867</v>
      </c>
      <c r="BH8246" s="141" t="s">
        <v>180</v>
      </c>
      <c r="BI8246" s="141" t="s">
        <v>191</v>
      </c>
      <c r="BJ8246" s="141" t="s">
        <v>21868</v>
      </c>
      <c r="BK8246" s="141" t="s">
        <v>21869</v>
      </c>
      <c r="BL8246" s="141" t="s">
        <v>21870</v>
      </c>
      <c r="BM8246" s="141">
        <v>45.641868000000002</v>
      </c>
      <c r="BN8246" s="141">
        <v>-73.310817</v>
      </c>
      <c r="BO8246" s="141">
        <v>2014</v>
      </c>
      <c r="BP8246" s="143" t="s">
        <v>26128</v>
      </c>
      <c r="BQ8246" s="143" t="s">
        <v>17560</v>
      </c>
    </row>
    <row r="8247" spans="15:69" x14ac:dyDescent="0.25">
      <c r="O8247" s="225" t="str">
        <f t="shared" si="1339"/>
        <v/>
      </c>
      <c r="BF8247" s="141">
        <v>59020</v>
      </c>
      <c r="BG8247" s="142" t="s">
        <v>20726</v>
      </c>
      <c r="BH8247" s="141" t="s">
        <v>180</v>
      </c>
      <c r="BI8247" s="141" t="s">
        <v>190</v>
      </c>
      <c r="BJ8247" s="141" t="s">
        <v>20727</v>
      </c>
      <c r="BK8247" s="141"/>
      <c r="BL8247" s="141" t="s">
        <v>20728</v>
      </c>
      <c r="BM8247" s="141">
        <v>45.674208999999998</v>
      </c>
      <c r="BN8247" s="141">
        <v>-73.436959999999999</v>
      </c>
      <c r="BO8247" s="141">
        <v>2013</v>
      </c>
      <c r="BP8247" s="143"/>
      <c r="BQ8247" s="143" t="s">
        <v>17560</v>
      </c>
    </row>
    <row r="8248" spans="15:69" x14ac:dyDescent="0.25">
      <c r="O8248" s="225" t="str">
        <f t="shared" si="1339"/>
        <v/>
      </c>
      <c r="BF8248" s="141">
        <v>59020</v>
      </c>
      <c r="BG8248" s="142" t="s">
        <v>20729</v>
      </c>
      <c r="BH8248" s="141" t="s">
        <v>180</v>
      </c>
      <c r="BI8248" s="141" t="s">
        <v>190</v>
      </c>
      <c r="BJ8248" s="141" t="s">
        <v>20730</v>
      </c>
      <c r="BK8248" s="141" t="s">
        <v>14447</v>
      </c>
      <c r="BL8248" s="141" t="s">
        <v>20440</v>
      </c>
      <c r="BM8248" s="141">
        <v>45.681564000000002</v>
      </c>
      <c r="BN8248" s="141">
        <v>-73.441772999999998</v>
      </c>
      <c r="BO8248" s="141">
        <v>2015</v>
      </c>
      <c r="BP8248" s="143"/>
      <c r="BQ8248" s="143" t="s">
        <v>17560</v>
      </c>
    </row>
    <row r="8249" spans="15:69" x14ac:dyDescent="0.25">
      <c r="O8249" s="225" t="str">
        <f t="shared" si="1339"/>
        <v/>
      </c>
      <c r="BF8249" s="141">
        <v>60013</v>
      </c>
      <c r="BG8249" s="142" t="s">
        <v>17868</v>
      </c>
      <c r="BH8249" s="141" t="s">
        <v>180</v>
      </c>
      <c r="BI8249" s="141" t="s">
        <v>191</v>
      </c>
      <c r="BJ8249" s="141" t="s">
        <v>17869</v>
      </c>
      <c r="BK8249" s="141" t="s">
        <v>17870</v>
      </c>
      <c r="BL8249" s="141" t="s">
        <v>17860</v>
      </c>
      <c r="BM8249" s="141">
        <v>45.776800000000001</v>
      </c>
      <c r="BN8249" s="141">
        <v>-73.439040000000006</v>
      </c>
      <c r="BO8249" s="141">
        <v>1992</v>
      </c>
      <c r="BP8249" s="143"/>
      <c r="BQ8249" s="143" t="s">
        <v>17560</v>
      </c>
    </row>
    <row r="8250" spans="15:69" x14ac:dyDescent="0.25">
      <c r="O8250" s="225" t="str">
        <f t="shared" si="1339"/>
        <v/>
      </c>
      <c r="BF8250" s="141">
        <v>60013</v>
      </c>
      <c r="BG8250" s="142" t="s">
        <v>17871</v>
      </c>
      <c r="BH8250" s="141" t="s">
        <v>180</v>
      </c>
      <c r="BI8250" s="141" t="s">
        <v>191</v>
      </c>
      <c r="BJ8250" s="141" t="s">
        <v>17883</v>
      </c>
      <c r="BK8250" s="141" t="s">
        <v>17884</v>
      </c>
      <c r="BL8250" s="141" t="s">
        <v>17885</v>
      </c>
      <c r="BM8250" s="141">
        <v>45.784970000000001</v>
      </c>
      <c r="BN8250" s="141">
        <v>-73.412059999999997</v>
      </c>
      <c r="BO8250" s="141">
        <v>2005</v>
      </c>
      <c r="BP8250" s="143"/>
      <c r="BQ8250" s="143" t="s">
        <v>17560</v>
      </c>
    </row>
    <row r="8251" spans="15:69" x14ac:dyDescent="0.25">
      <c r="O8251" s="225" t="str">
        <f t="shared" si="1339"/>
        <v/>
      </c>
      <c r="BF8251" s="141">
        <v>60013</v>
      </c>
      <c r="BG8251" s="142" t="s">
        <v>17873</v>
      </c>
      <c r="BH8251" s="141" t="s">
        <v>180</v>
      </c>
      <c r="BI8251" s="141" t="s">
        <v>191</v>
      </c>
      <c r="BJ8251" s="141" t="s">
        <v>17967</v>
      </c>
      <c r="BK8251" s="141" t="s">
        <v>17423</v>
      </c>
      <c r="BL8251" s="141" t="s">
        <v>5228</v>
      </c>
      <c r="BM8251" s="141">
        <v>45.732439999999997</v>
      </c>
      <c r="BN8251" s="141">
        <v>-73.451800000000006</v>
      </c>
      <c r="BO8251" s="141">
        <v>1986</v>
      </c>
      <c r="BP8251" s="143"/>
      <c r="BQ8251" s="143" t="s">
        <v>17560</v>
      </c>
    </row>
    <row r="8252" spans="15:69" x14ac:dyDescent="0.25">
      <c r="O8252" s="225" t="str">
        <f t="shared" si="1339"/>
        <v/>
      </c>
      <c r="BF8252" s="141">
        <v>60013</v>
      </c>
      <c r="BG8252" s="142" t="s">
        <v>17876</v>
      </c>
      <c r="BH8252" s="141" t="s">
        <v>180</v>
      </c>
      <c r="BI8252" s="141" t="s">
        <v>191</v>
      </c>
      <c r="BJ8252" s="141" t="s">
        <v>17862</v>
      </c>
      <c r="BK8252" s="141" t="s">
        <v>17863</v>
      </c>
      <c r="BL8252" s="141" t="s">
        <v>17864</v>
      </c>
      <c r="BM8252" s="141">
        <v>45.759419999999999</v>
      </c>
      <c r="BN8252" s="141">
        <v>-73.44144</v>
      </c>
      <c r="BO8252" s="141">
        <v>1976</v>
      </c>
      <c r="BP8252" s="143"/>
      <c r="BQ8252" s="143" t="s">
        <v>17560</v>
      </c>
    </row>
    <row r="8253" spans="15:69" x14ac:dyDescent="0.25">
      <c r="O8253" s="225" t="str">
        <f t="shared" si="1339"/>
        <v/>
      </c>
      <c r="BF8253" s="141">
        <v>61025</v>
      </c>
      <c r="BG8253" s="142" t="s">
        <v>18024</v>
      </c>
      <c r="BH8253" s="141" t="s">
        <v>478</v>
      </c>
      <c r="BI8253" s="141" t="s">
        <v>176</v>
      </c>
      <c r="BJ8253" s="141" t="s">
        <v>18025</v>
      </c>
      <c r="BK8253" s="141" t="s">
        <v>1805</v>
      </c>
      <c r="BL8253" s="141" t="s">
        <v>2519</v>
      </c>
      <c r="BM8253" s="141">
        <v>46.023212000000001</v>
      </c>
      <c r="BN8253" s="141">
        <v>-73.435135000000002</v>
      </c>
      <c r="BO8253" s="141">
        <v>1984</v>
      </c>
      <c r="BP8253" s="143" t="s">
        <v>25565</v>
      </c>
      <c r="BQ8253" s="143" t="s">
        <v>17560</v>
      </c>
    </row>
    <row r="8254" spans="15:69" x14ac:dyDescent="0.25">
      <c r="O8254" s="225" t="str">
        <f t="shared" si="1339"/>
        <v/>
      </c>
      <c r="BF8254" s="141">
        <v>61025</v>
      </c>
      <c r="BG8254" s="142" t="s">
        <v>18026</v>
      </c>
      <c r="BH8254" s="141" t="s">
        <v>478</v>
      </c>
      <c r="BI8254" s="141" t="s">
        <v>176</v>
      </c>
      <c r="BJ8254" s="141" t="s">
        <v>18027</v>
      </c>
      <c r="BK8254" s="141" t="s">
        <v>1805</v>
      </c>
      <c r="BL8254" s="141" t="s">
        <v>2519</v>
      </c>
      <c r="BM8254" s="141">
        <v>46.023212000000001</v>
      </c>
      <c r="BN8254" s="141">
        <v>-73.435135000000002</v>
      </c>
      <c r="BO8254" s="141">
        <v>1984</v>
      </c>
      <c r="BP8254" s="143" t="s">
        <v>25566</v>
      </c>
      <c r="BQ8254" s="143" t="s">
        <v>17560</v>
      </c>
    </row>
    <row r="8255" spans="15:69" x14ac:dyDescent="0.25">
      <c r="O8255" s="225" t="str">
        <f t="shared" si="1339"/>
        <v/>
      </c>
      <c r="BF8255" s="141">
        <v>61025</v>
      </c>
      <c r="BG8255" s="142" t="s">
        <v>18116</v>
      </c>
      <c r="BH8255" s="141" t="s">
        <v>478</v>
      </c>
      <c r="BI8255" s="141" t="s">
        <v>176</v>
      </c>
      <c r="BJ8255" s="141" t="s">
        <v>18064</v>
      </c>
      <c r="BK8255" s="141" t="s">
        <v>1805</v>
      </c>
      <c r="BL8255" s="141" t="s">
        <v>2519</v>
      </c>
      <c r="BM8255" s="141">
        <v>46.023212000000001</v>
      </c>
      <c r="BN8255" s="141">
        <v>-73.435135000000002</v>
      </c>
      <c r="BO8255" s="141">
        <v>1984</v>
      </c>
      <c r="BP8255" s="143" t="s">
        <v>25575</v>
      </c>
      <c r="BQ8255" s="143" t="s">
        <v>17560</v>
      </c>
    </row>
    <row r="8256" spans="15:69" x14ac:dyDescent="0.25">
      <c r="O8256" s="225" t="str">
        <f t="shared" si="1339"/>
        <v/>
      </c>
      <c r="BF8256" s="141">
        <v>61025</v>
      </c>
      <c r="BG8256" s="142" t="s">
        <v>18117</v>
      </c>
      <c r="BH8256" s="141" t="s">
        <v>478</v>
      </c>
      <c r="BI8256" s="141" t="s">
        <v>176</v>
      </c>
      <c r="BJ8256" s="141" t="s">
        <v>18066</v>
      </c>
      <c r="BK8256" s="141" t="s">
        <v>1805</v>
      </c>
      <c r="BL8256" s="141" t="s">
        <v>2519</v>
      </c>
      <c r="BM8256" s="141">
        <v>46.023212000000001</v>
      </c>
      <c r="BN8256" s="141">
        <v>-73.435135000000002</v>
      </c>
      <c r="BO8256" s="141">
        <v>2004</v>
      </c>
      <c r="BP8256" s="143" t="s">
        <v>25576</v>
      </c>
      <c r="BQ8256" s="143" t="s">
        <v>17560</v>
      </c>
    </row>
    <row r="8257" spans="15:69" x14ac:dyDescent="0.25">
      <c r="O8257" s="225" t="str">
        <f t="shared" si="1339"/>
        <v/>
      </c>
      <c r="BF8257" s="141">
        <v>61025</v>
      </c>
      <c r="BG8257" s="142" t="s">
        <v>18118</v>
      </c>
      <c r="BH8257" s="141" t="s">
        <v>478</v>
      </c>
      <c r="BI8257" s="141" t="s">
        <v>176</v>
      </c>
      <c r="BJ8257" s="141" t="s">
        <v>18068</v>
      </c>
      <c r="BK8257" s="141" t="s">
        <v>1805</v>
      </c>
      <c r="BL8257" s="141" t="s">
        <v>2519</v>
      </c>
      <c r="BM8257" s="141">
        <v>46.023212000000001</v>
      </c>
      <c r="BN8257" s="141">
        <v>-73.435135000000002</v>
      </c>
      <c r="BO8257" s="141">
        <v>1984</v>
      </c>
      <c r="BP8257" s="143" t="s">
        <v>25577</v>
      </c>
      <c r="BQ8257" s="143" t="s">
        <v>17560</v>
      </c>
    </row>
    <row r="8258" spans="15:69" x14ac:dyDescent="0.25">
      <c r="O8258" s="225" t="str">
        <f t="shared" si="1339"/>
        <v/>
      </c>
      <c r="BF8258" s="141">
        <v>61025</v>
      </c>
      <c r="BG8258" s="142" t="s">
        <v>18119</v>
      </c>
      <c r="BH8258" s="141" t="s">
        <v>478</v>
      </c>
      <c r="BI8258" s="141" t="s">
        <v>176</v>
      </c>
      <c r="BJ8258" s="141" t="s">
        <v>18070</v>
      </c>
      <c r="BK8258" s="141" t="s">
        <v>1805</v>
      </c>
      <c r="BL8258" s="141" t="s">
        <v>2519</v>
      </c>
      <c r="BM8258" s="141">
        <v>46.023212000000001</v>
      </c>
      <c r="BN8258" s="141">
        <v>-73.435135000000002</v>
      </c>
      <c r="BO8258" s="141">
        <v>1984</v>
      </c>
      <c r="BP8258" s="143" t="s">
        <v>25578</v>
      </c>
      <c r="BQ8258" s="143" t="s">
        <v>17560</v>
      </c>
    </row>
    <row r="8259" spans="15:69" x14ac:dyDescent="0.25">
      <c r="O8259" s="225" t="str">
        <f t="shared" si="1339"/>
        <v/>
      </c>
      <c r="BF8259" s="141">
        <v>61025</v>
      </c>
      <c r="BG8259" s="142" t="s">
        <v>18120</v>
      </c>
      <c r="BH8259" s="141" t="s">
        <v>478</v>
      </c>
      <c r="BI8259" s="141" t="s">
        <v>176</v>
      </c>
      <c r="BJ8259" s="141" t="s">
        <v>18072</v>
      </c>
      <c r="BK8259" s="141" t="s">
        <v>1805</v>
      </c>
      <c r="BL8259" s="141" t="s">
        <v>2519</v>
      </c>
      <c r="BM8259" s="141">
        <v>46.023212000000001</v>
      </c>
      <c r="BN8259" s="141">
        <v>-73.435135000000002</v>
      </c>
      <c r="BO8259" s="141">
        <v>1999</v>
      </c>
      <c r="BP8259" s="143" t="s">
        <v>25579</v>
      </c>
      <c r="BQ8259" s="143" t="s">
        <v>17560</v>
      </c>
    </row>
    <row r="8260" spans="15:69" x14ac:dyDescent="0.25">
      <c r="O8260" s="225" t="str">
        <f t="shared" si="1339"/>
        <v/>
      </c>
      <c r="BF8260" s="141">
        <v>61025</v>
      </c>
      <c r="BG8260" s="142" t="s">
        <v>18121</v>
      </c>
      <c r="BH8260" s="141" t="s">
        <v>478</v>
      </c>
      <c r="BI8260" s="141" t="s">
        <v>186</v>
      </c>
      <c r="BJ8260" s="141" t="s">
        <v>18074</v>
      </c>
      <c r="BK8260" s="141" t="s">
        <v>1805</v>
      </c>
      <c r="BL8260" s="141" t="s">
        <v>2519</v>
      </c>
      <c r="BM8260" s="141">
        <v>46.023212000000001</v>
      </c>
      <c r="BN8260" s="141">
        <v>-73.435135000000002</v>
      </c>
      <c r="BO8260" s="141">
        <v>1994</v>
      </c>
      <c r="BP8260" s="143" t="s">
        <v>25580</v>
      </c>
      <c r="BQ8260" s="143" t="s">
        <v>17560</v>
      </c>
    </row>
    <row r="8261" spans="15:69" x14ac:dyDescent="0.25">
      <c r="O8261" s="225" t="str">
        <f t="shared" si="1339"/>
        <v/>
      </c>
      <c r="BF8261" s="141">
        <v>61025</v>
      </c>
      <c r="BG8261" s="142" t="s">
        <v>18122</v>
      </c>
      <c r="BH8261" s="141" t="s">
        <v>180</v>
      </c>
      <c r="BI8261" s="141" t="s">
        <v>191</v>
      </c>
      <c r="BJ8261" s="141" t="s">
        <v>18123</v>
      </c>
      <c r="BK8261" s="141" t="s">
        <v>18124</v>
      </c>
      <c r="BL8261" s="141" t="s">
        <v>18125</v>
      </c>
      <c r="BM8261" s="141">
        <v>46.021234999999997</v>
      </c>
      <c r="BN8261" s="141">
        <v>-73.437147999999993</v>
      </c>
      <c r="BO8261" s="141">
        <v>1994</v>
      </c>
      <c r="BP8261" s="143" t="s">
        <v>25596</v>
      </c>
      <c r="BQ8261" s="143" t="s">
        <v>17560</v>
      </c>
    </row>
    <row r="8262" spans="15:69" x14ac:dyDescent="0.25">
      <c r="O8262" s="225" t="str">
        <f t="shared" si="1339"/>
        <v/>
      </c>
      <c r="BF8262" s="141">
        <v>61025</v>
      </c>
      <c r="BG8262" s="142" t="s">
        <v>18126</v>
      </c>
      <c r="BH8262" s="141" t="s">
        <v>180</v>
      </c>
      <c r="BI8262" s="141" t="s">
        <v>191</v>
      </c>
      <c r="BJ8262" s="141" t="s">
        <v>10663</v>
      </c>
      <c r="BK8262" s="141" t="s">
        <v>2297</v>
      </c>
      <c r="BL8262" s="141" t="s">
        <v>18076</v>
      </c>
      <c r="BM8262" s="141">
        <v>46.018099999999997</v>
      </c>
      <c r="BN8262" s="141">
        <v>-73.439940000000007</v>
      </c>
      <c r="BO8262" s="141">
        <v>1994</v>
      </c>
      <c r="BP8262" s="143" t="s">
        <v>25581</v>
      </c>
      <c r="BQ8262" s="143" t="s">
        <v>17560</v>
      </c>
    </row>
    <row r="8263" spans="15:69" x14ac:dyDescent="0.25">
      <c r="O8263" s="225" t="str">
        <f t="shared" si="1339"/>
        <v/>
      </c>
      <c r="BF8263" s="141">
        <v>61025</v>
      </c>
      <c r="BG8263" s="142" t="s">
        <v>18127</v>
      </c>
      <c r="BH8263" s="141" t="s">
        <v>180</v>
      </c>
      <c r="BI8263" s="141" t="s">
        <v>191</v>
      </c>
      <c r="BJ8263" s="141" t="s">
        <v>18128</v>
      </c>
      <c r="BK8263" s="141" t="s">
        <v>18129</v>
      </c>
      <c r="BL8263" s="141" t="s">
        <v>18128</v>
      </c>
      <c r="BM8263" s="141">
        <v>46.021439999999998</v>
      </c>
      <c r="BN8263" s="141">
        <v>-73.458410000000001</v>
      </c>
      <c r="BO8263" s="141">
        <v>1988</v>
      </c>
      <c r="BP8263" s="143" t="s">
        <v>25597</v>
      </c>
      <c r="BQ8263" s="143" t="s">
        <v>17560</v>
      </c>
    </row>
    <row r="8264" spans="15:69" x14ac:dyDescent="0.25">
      <c r="O8264" s="225" t="str">
        <f t="shared" si="1339"/>
        <v/>
      </c>
      <c r="BF8264" s="141">
        <v>60013</v>
      </c>
      <c r="BG8264" s="142" t="s">
        <v>17879</v>
      </c>
      <c r="BH8264" s="141" t="s">
        <v>180</v>
      </c>
      <c r="BI8264" s="141" t="s">
        <v>191</v>
      </c>
      <c r="BJ8264" s="141" t="s">
        <v>17892</v>
      </c>
      <c r="BK8264" s="141" t="s">
        <v>1481</v>
      </c>
      <c r="BL8264" s="141" t="s">
        <v>17893</v>
      </c>
      <c r="BM8264" s="141">
        <v>45.734000000000002</v>
      </c>
      <c r="BN8264" s="141">
        <v>-73.48348</v>
      </c>
      <c r="BO8264" s="141">
        <v>1987</v>
      </c>
      <c r="BP8264" s="143"/>
      <c r="BQ8264" s="143" t="s">
        <v>17560</v>
      </c>
    </row>
    <row r="8265" spans="15:69" x14ac:dyDescent="0.25">
      <c r="O8265" s="225" t="str">
        <f t="shared" si="1339"/>
        <v/>
      </c>
      <c r="BF8265" s="141">
        <v>60013</v>
      </c>
      <c r="BG8265" s="142" t="s">
        <v>17882</v>
      </c>
      <c r="BH8265" s="141" t="s">
        <v>180</v>
      </c>
      <c r="BI8265" s="141" t="s">
        <v>191</v>
      </c>
      <c r="BJ8265" s="141" t="s">
        <v>17923</v>
      </c>
      <c r="BK8265" s="141" t="s">
        <v>17924</v>
      </c>
      <c r="BL8265" s="141" t="s">
        <v>5228</v>
      </c>
      <c r="BM8265" s="141">
        <v>45.746540000000003</v>
      </c>
      <c r="BN8265" s="141">
        <v>-73.476020000000005</v>
      </c>
      <c r="BO8265" s="141">
        <v>1966</v>
      </c>
      <c r="BP8265" s="143"/>
      <c r="BQ8265" s="143" t="s">
        <v>17560</v>
      </c>
    </row>
    <row r="8266" spans="15:69" x14ac:dyDescent="0.25">
      <c r="O8266" s="225" t="str">
        <f t="shared" si="1339"/>
        <v/>
      </c>
      <c r="BF8266" s="141">
        <v>60013</v>
      </c>
      <c r="BG8266" s="142" t="s">
        <v>17886</v>
      </c>
      <c r="BH8266" s="141" t="s">
        <v>180</v>
      </c>
      <c r="BI8266" s="141" t="s">
        <v>191</v>
      </c>
      <c r="BJ8266" s="141" t="s">
        <v>27278</v>
      </c>
      <c r="BK8266" s="141" t="s">
        <v>3235</v>
      </c>
      <c r="BL8266" s="141" t="s">
        <v>5228</v>
      </c>
      <c r="BM8266" s="141">
        <v>45.756070000000001</v>
      </c>
      <c r="BN8266" s="141">
        <v>-73.463139999999996</v>
      </c>
      <c r="BO8266" s="141">
        <v>1966</v>
      </c>
      <c r="BP8266" s="143"/>
      <c r="BQ8266" s="143" t="s">
        <v>17560</v>
      </c>
    </row>
    <row r="8267" spans="15:69" x14ac:dyDescent="0.25">
      <c r="O8267" s="225" t="str">
        <f t="shared" si="1339"/>
        <v/>
      </c>
      <c r="BF8267" s="141">
        <v>60013</v>
      </c>
      <c r="BG8267" s="142" t="s">
        <v>17889</v>
      </c>
      <c r="BH8267" s="141" t="s">
        <v>180</v>
      </c>
      <c r="BI8267" s="141" t="s">
        <v>191</v>
      </c>
      <c r="BJ8267" s="141" t="s">
        <v>17930</v>
      </c>
      <c r="BK8267" s="141" t="s">
        <v>17931</v>
      </c>
      <c r="BL8267" s="141" t="s">
        <v>17932</v>
      </c>
      <c r="BM8267" s="141">
        <v>45.768250000000002</v>
      </c>
      <c r="BN8267" s="141">
        <v>-73.459249999999997</v>
      </c>
      <c r="BO8267" s="141">
        <v>1987</v>
      </c>
      <c r="BP8267" s="143"/>
      <c r="BQ8267" s="143" t="s">
        <v>17560</v>
      </c>
    </row>
    <row r="8268" spans="15:69" x14ac:dyDescent="0.25">
      <c r="O8268" s="225" t="str">
        <f t="shared" si="1339"/>
        <v/>
      </c>
      <c r="BF8268" s="141">
        <v>60013</v>
      </c>
      <c r="BG8268" s="142" t="s">
        <v>27036</v>
      </c>
      <c r="BH8268" s="141" t="s">
        <v>478</v>
      </c>
      <c r="BI8268" s="141" t="s">
        <v>186</v>
      </c>
      <c r="BJ8268" s="141" t="s">
        <v>17934</v>
      </c>
      <c r="BK8268" s="141" t="s">
        <v>17935</v>
      </c>
      <c r="BL8268" s="141" t="s">
        <v>5228</v>
      </c>
      <c r="BM8268" s="141">
        <v>45.767209999999999</v>
      </c>
      <c r="BN8268" s="141">
        <v>-73.453590000000005</v>
      </c>
      <c r="BO8268" s="141">
        <v>1976</v>
      </c>
      <c r="BP8268" s="143"/>
      <c r="BQ8268" s="143" t="s">
        <v>17560</v>
      </c>
    </row>
    <row r="8269" spans="15:69" x14ac:dyDescent="0.25">
      <c r="O8269" s="225" t="str">
        <f t="shared" si="1339"/>
        <v/>
      </c>
      <c r="BF8269" s="141">
        <v>60013</v>
      </c>
      <c r="BG8269" s="142" t="s">
        <v>27037</v>
      </c>
      <c r="BH8269" s="141" t="s">
        <v>478</v>
      </c>
      <c r="BI8269" s="141" t="s">
        <v>177</v>
      </c>
      <c r="BJ8269" s="141" t="s">
        <v>17890</v>
      </c>
      <c r="BK8269" s="141" t="s">
        <v>13745</v>
      </c>
      <c r="BL8269" s="141" t="s">
        <v>17888</v>
      </c>
      <c r="BM8269" s="141">
        <v>45.748980000000003</v>
      </c>
      <c r="BN8269" s="141">
        <v>-73.468310000000002</v>
      </c>
      <c r="BO8269" s="141">
        <v>1976</v>
      </c>
      <c r="BP8269" s="143"/>
      <c r="BQ8269" s="143" t="s">
        <v>17560</v>
      </c>
    </row>
    <row r="8270" spans="15:69" x14ac:dyDescent="0.25">
      <c r="O8270" s="225" t="str">
        <f t="shared" ref="O8270:O8333" si="1340">IF(OR(B8270="",C8270="",G8270="",H8270="",I8270="",AND(J8270="",BW8270=FALSE),AND(K8270="",BX8270=FALSE),AND(L8270="",BY8270=FALSE),AND(M8270="",BZ8270=FALSE)),"",(IF(AND(100&gt;=CG8270,CG8270&gt;80),"A",IF(AND(80&gt;=CG8270,CG8270&gt;60),"B",IF(AND(60&gt;=CG8270,CG8270&gt;40),"C",IF(AND(40&gt;=CG8270,CG8270&gt;20),"D","E"))))))</f>
        <v/>
      </c>
      <c r="BF8270" s="141">
        <v>60020</v>
      </c>
      <c r="BG8270" s="142" t="s">
        <v>17765</v>
      </c>
      <c r="BH8270" s="141" t="s">
        <v>180</v>
      </c>
      <c r="BI8270" s="141" t="s">
        <v>191</v>
      </c>
      <c r="BJ8270" s="141" t="s">
        <v>17766</v>
      </c>
      <c r="BK8270" s="141" t="s">
        <v>17767</v>
      </c>
      <c r="BL8270" s="141" t="s">
        <v>17768</v>
      </c>
      <c r="BM8270" s="141">
        <v>45.822380838220099</v>
      </c>
      <c r="BN8270" s="141">
        <v>-73.363930633951099</v>
      </c>
      <c r="BO8270" s="141">
        <v>1988</v>
      </c>
      <c r="BP8270" s="143"/>
      <c r="BQ8270" s="143" t="s">
        <v>17560</v>
      </c>
    </row>
    <row r="8271" spans="15:69" x14ac:dyDescent="0.25">
      <c r="O8271" s="225" t="str">
        <f t="shared" si="1340"/>
        <v/>
      </c>
      <c r="BF8271" s="141">
        <v>60020</v>
      </c>
      <c r="BG8271" s="142" t="s">
        <v>17769</v>
      </c>
      <c r="BH8271" s="141" t="s">
        <v>180</v>
      </c>
      <c r="BI8271" s="141" t="s">
        <v>178</v>
      </c>
      <c r="BJ8271" s="141" t="s">
        <v>17770</v>
      </c>
      <c r="BK8271" s="141" t="s">
        <v>14640</v>
      </c>
      <c r="BL8271" s="141" t="s">
        <v>6003</v>
      </c>
      <c r="BM8271" s="141">
        <v>45.834371117893198</v>
      </c>
      <c r="BN8271" s="141">
        <v>-73.340049085166996</v>
      </c>
      <c r="BO8271" s="141">
        <v>1993</v>
      </c>
      <c r="BP8271" s="143"/>
      <c r="BQ8271" s="143" t="s">
        <v>17560</v>
      </c>
    </row>
    <row r="8272" spans="15:69" x14ac:dyDescent="0.25">
      <c r="O8272" s="225" t="str">
        <f t="shared" si="1340"/>
        <v/>
      </c>
      <c r="BF8272" s="141">
        <v>60020</v>
      </c>
      <c r="BG8272" s="142" t="s">
        <v>17771</v>
      </c>
      <c r="BH8272" s="141" t="s">
        <v>478</v>
      </c>
      <c r="BI8272" s="141" t="s">
        <v>176</v>
      </c>
      <c r="BJ8272" s="141" t="s">
        <v>17772</v>
      </c>
      <c r="BK8272" s="141" t="s">
        <v>5101</v>
      </c>
      <c r="BL8272" s="141" t="s">
        <v>17773</v>
      </c>
      <c r="BM8272" s="141">
        <v>45.859935170699998</v>
      </c>
      <c r="BN8272" s="141">
        <v>-73.328372564700004</v>
      </c>
      <c r="BO8272" s="141">
        <v>1995</v>
      </c>
      <c r="BP8272" s="143" t="s">
        <v>25537</v>
      </c>
      <c r="BQ8272" s="143" t="s">
        <v>17560</v>
      </c>
    </row>
    <row r="8273" spans="15:69" x14ac:dyDescent="0.25">
      <c r="O8273" s="225" t="str">
        <f t="shared" si="1340"/>
        <v/>
      </c>
      <c r="BF8273" s="141">
        <v>60028</v>
      </c>
      <c r="BG8273" s="142" t="s">
        <v>26450</v>
      </c>
      <c r="BH8273" s="141" t="s">
        <v>180</v>
      </c>
      <c r="BI8273" s="141" t="s">
        <v>191</v>
      </c>
      <c r="BJ8273" s="141"/>
      <c r="BK8273" s="141" t="s">
        <v>20537</v>
      </c>
      <c r="BL8273" s="141" t="s">
        <v>26655</v>
      </c>
      <c r="BM8273" s="141">
        <v>45.848501010842902</v>
      </c>
      <c r="BN8273" s="141">
        <v>-73.434489274459494</v>
      </c>
      <c r="BO8273" s="141">
        <v>1996</v>
      </c>
      <c r="BP8273" s="143" t="s">
        <v>483</v>
      </c>
      <c r="BQ8273" s="143" t="s">
        <v>17560</v>
      </c>
    </row>
    <row r="8274" spans="15:69" x14ac:dyDescent="0.25">
      <c r="O8274" s="225" t="str">
        <f t="shared" si="1340"/>
        <v/>
      </c>
      <c r="BF8274" s="141">
        <v>60028</v>
      </c>
      <c r="BG8274" s="142" t="s">
        <v>26451</v>
      </c>
      <c r="BH8274" s="141" t="s">
        <v>180</v>
      </c>
      <c r="BI8274" s="141" t="s">
        <v>191</v>
      </c>
      <c r="BJ8274" s="141"/>
      <c r="BK8274" s="141" t="s">
        <v>3835</v>
      </c>
      <c r="BL8274" s="141" t="s">
        <v>20041</v>
      </c>
      <c r="BM8274" s="141">
        <v>45.829177844515399</v>
      </c>
      <c r="BN8274" s="141">
        <v>-73.413892475943101</v>
      </c>
      <c r="BO8274" s="141">
        <v>1999</v>
      </c>
      <c r="BP8274" s="143" t="s">
        <v>483</v>
      </c>
      <c r="BQ8274" s="143" t="s">
        <v>17560</v>
      </c>
    </row>
    <row r="8275" spans="15:69" x14ac:dyDescent="0.25">
      <c r="O8275" s="225" t="str">
        <f t="shared" si="1340"/>
        <v/>
      </c>
      <c r="BF8275" s="141">
        <v>60028</v>
      </c>
      <c r="BG8275" s="142" t="s">
        <v>26452</v>
      </c>
      <c r="BH8275" s="141" t="s">
        <v>478</v>
      </c>
      <c r="BI8275" s="141" t="s">
        <v>186</v>
      </c>
      <c r="BJ8275" s="141"/>
      <c r="BK8275" s="141" t="s">
        <v>1992</v>
      </c>
      <c r="BL8275" s="141" t="s">
        <v>26656</v>
      </c>
      <c r="BM8275" s="141">
        <v>45.8523550573899</v>
      </c>
      <c r="BN8275" s="141">
        <v>-73.439879967706304</v>
      </c>
      <c r="BO8275" s="141">
        <v>2003</v>
      </c>
      <c r="BP8275" s="143" t="s">
        <v>480</v>
      </c>
      <c r="BQ8275" s="143" t="s">
        <v>17560</v>
      </c>
    </row>
    <row r="8276" spans="15:69" x14ac:dyDescent="0.25">
      <c r="O8276" s="225" t="str">
        <f t="shared" si="1340"/>
        <v/>
      </c>
      <c r="BF8276" s="141">
        <v>60028</v>
      </c>
      <c r="BG8276" s="142" t="s">
        <v>26453</v>
      </c>
      <c r="BH8276" s="141" t="s">
        <v>180</v>
      </c>
      <c r="BI8276" s="141" t="s">
        <v>191</v>
      </c>
      <c r="BJ8276" s="141" t="s">
        <v>26657</v>
      </c>
      <c r="BK8276" s="141" t="s">
        <v>4255</v>
      </c>
      <c r="BL8276" s="141" t="s">
        <v>26658</v>
      </c>
      <c r="BM8276" s="141">
        <v>45.840110088279303</v>
      </c>
      <c r="BN8276" s="141">
        <v>-73.413605272468402</v>
      </c>
      <c r="BO8276" s="141">
        <v>1987</v>
      </c>
      <c r="BP8276" s="143" t="s">
        <v>26781</v>
      </c>
      <c r="BQ8276" s="143" t="s">
        <v>17560</v>
      </c>
    </row>
    <row r="8277" spans="15:69" x14ac:dyDescent="0.25">
      <c r="O8277" s="225" t="str">
        <f t="shared" si="1340"/>
        <v/>
      </c>
      <c r="BF8277" s="141">
        <v>60028</v>
      </c>
      <c r="BG8277" s="142" t="s">
        <v>26454</v>
      </c>
      <c r="BH8277" s="141" t="s">
        <v>180</v>
      </c>
      <c r="BI8277" s="141" t="s">
        <v>191</v>
      </c>
      <c r="BJ8277" s="141" t="s">
        <v>26659</v>
      </c>
      <c r="BK8277" s="141" t="s">
        <v>11301</v>
      </c>
      <c r="BL8277" s="141" t="s">
        <v>26660</v>
      </c>
      <c r="BM8277" s="141">
        <v>45.777911671625802</v>
      </c>
      <c r="BN8277" s="141">
        <v>-73.451520513352307</v>
      </c>
      <c r="BO8277" s="141">
        <v>1997</v>
      </c>
      <c r="BP8277" s="143" t="s">
        <v>26782</v>
      </c>
      <c r="BQ8277" s="143" t="s">
        <v>17560</v>
      </c>
    </row>
    <row r="8278" spans="15:69" x14ac:dyDescent="0.25">
      <c r="O8278" s="225" t="str">
        <f t="shared" si="1340"/>
        <v/>
      </c>
      <c r="BF8278" s="141">
        <v>60035</v>
      </c>
      <c r="BG8278" s="142" t="s">
        <v>27038</v>
      </c>
      <c r="BH8278" s="141" t="s">
        <v>180</v>
      </c>
      <c r="BI8278" s="141" t="s">
        <v>1269</v>
      </c>
      <c r="BJ8278" s="141" t="s">
        <v>27279</v>
      </c>
      <c r="BK8278" s="141"/>
      <c r="BL8278" s="141" t="s">
        <v>27537</v>
      </c>
      <c r="BM8278" s="141">
        <v>45.84225</v>
      </c>
      <c r="BN8278" s="141">
        <v>-73.488389999999995</v>
      </c>
      <c r="BO8278" s="141">
        <v>1987</v>
      </c>
      <c r="BP8278" s="143"/>
      <c r="BQ8278" s="143" t="s">
        <v>17560</v>
      </c>
    </row>
    <row r="8279" spans="15:69" x14ac:dyDescent="0.25">
      <c r="O8279" s="225" t="str">
        <f t="shared" si="1340"/>
        <v/>
      </c>
      <c r="BF8279" s="141">
        <v>60035</v>
      </c>
      <c r="BG8279" s="142" t="s">
        <v>27039</v>
      </c>
      <c r="BH8279" s="141" t="s">
        <v>180</v>
      </c>
      <c r="BI8279" s="141" t="s">
        <v>1269</v>
      </c>
      <c r="BJ8279" s="141" t="s">
        <v>27280</v>
      </c>
      <c r="BK8279" s="141"/>
      <c r="BL8279" s="141" t="s">
        <v>27538</v>
      </c>
      <c r="BM8279" s="141">
        <v>45.846249999999998</v>
      </c>
      <c r="BN8279" s="141">
        <v>-73.479830000000007</v>
      </c>
      <c r="BO8279" s="141">
        <v>1987</v>
      </c>
      <c r="BP8279" s="143"/>
      <c r="BQ8279" s="143" t="s">
        <v>17560</v>
      </c>
    </row>
    <row r="8280" spans="15:69" x14ac:dyDescent="0.25">
      <c r="O8280" s="225" t="str">
        <f t="shared" si="1340"/>
        <v/>
      </c>
      <c r="BF8280" s="141">
        <v>60035</v>
      </c>
      <c r="BG8280" s="142" t="s">
        <v>27040</v>
      </c>
      <c r="BH8280" s="141" t="s">
        <v>180</v>
      </c>
      <c r="BI8280" s="141" t="s">
        <v>1269</v>
      </c>
      <c r="BJ8280" s="141" t="s">
        <v>27281</v>
      </c>
      <c r="BK8280" s="141"/>
      <c r="BL8280" s="141" t="s">
        <v>27539</v>
      </c>
      <c r="BM8280" s="141">
        <v>45.851320000000001</v>
      </c>
      <c r="BN8280" s="141">
        <v>-73.47869</v>
      </c>
      <c r="BO8280" s="141">
        <v>1987</v>
      </c>
      <c r="BP8280" s="143"/>
      <c r="BQ8280" s="143" t="s">
        <v>17560</v>
      </c>
    </row>
    <row r="8281" spans="15:69" x14ac:dyDescent="0.25">
      <c r="O8281" s="225" t="str">
        <f t="shared" si="1340"/>
        <v/>
      </c>
      <c r="BF8281" s="141">
        <v>61013</v>
      </c>
      <c r="BG8281" s="142" t="s">
        <v>18013</v>
      </c>
      <c r="BH8281" s="141" t="s">
        <v>180</v>
      </c>
      <c r="BI8281" s="141" t="s">
        <v>191</v>
      </c>
      <c r="BJ8281" s="141" t="s">
        <v>18014</v>
      </c>
      <c r="BK8281" s="141" t="s">
        <v>10108</v>
      </c>
      <c r="BL8281" s="141" t="s">
        <v>18015</v>
      </c>
      <c r="BM8281" s="141">
        <v>45.973480000000002</v>
      </c>
      <c r="BN8281" s="141">
        <v>-73.475210000000004</v>
      </c>
      <c r="BO8281" s="141">
        <v>2007</v>
      </c>
      <c r="BP8281" s="143" t="s">
        <v>25563</v>
      </c>
      <c r="BQ8281" s="143" t="s">
        <v>17560</v>
      </c>
    </row>
    <row r="8282" spans="15:69" x14ac:dyDescent="0.25">
      <c r="O8282" s="225" t="str">
        <f t="shared" si="1340"/>
        <v/>
      </c>
      <c r="BF8282" s="141">
        <v>61013</v>
      </c>
      <c r="BG8282" s="142" t="s">
        <v>18016</v>
      </c>
      <c r="BH8282" s="141" t="s">
        <v>180</v>
      </c>
      <c r="BI8282" s="141" t="s">
        <v>191</v>
      </c>
      <c r="BJ8282" s="141" t="s">
        <v>18017</v>
      </c>
      <c r="BK8282" s="141" t="s">
        <v>18018</v>
      </c>
      <c r="BL8282" s="141" t="s">
        <v>18015</v>
      </c>
      <c r="BM8282" s="141">
        <v>45.970129999999997</v>
      </c>
      <c r="BN8282" s="141">
        <v>-73.474720000000005</v>
      </c>
      <c r="BO8282" s="141">
        <v>2005</v>
      </c>
      <c r="BP8282" s="143" t="s">
        <v>25563</v>
      </c>
      <c r="BQ8282" s="143" t="s">
        <v>17560</v>
      </c>
    </row>
    <row r="8283" spans="15:69" x14ac:dyDescent="0.25">
      <c r="O8283" s="225" t="str">
        <f t="shared" si="1340"/>
        <v/>
      </c>
      <c r="BF8283" s="141">
        <v>61013</v>
      </c>
      <c r="BG8283" s="142" t="s">
        <v>18019</v>
      </c>
      <c r="BH8283" s="141" t="s">
        <v>180</v>
      </c>
      <c r="BI8283" s="141" t="s">
        <v>191</v>
      </c>
      <c r="BJ8283" s="141" t="s">
        <v>18020</v>
      </c>
      <c r="BK8283" s="141" t="s">
        <v>2282</v>
      </c>
      <c r="BL8283" s="141" t="s">
        <v>18021</v>
      </c>
      <c r="BM8283" s="141">
        <v>45.967869999999998</v>
      </c>
      <c r="BN8283" s="141">
        <v>-73.469800000000006</v>
      </c>
      <c r="BO8283" s="141">
        <v>1997</v>
      </c>
      <c r="BP8283" s="143" t="s">
        <v>25563</v>
      </c>
      <c r="BQ8283" s="143" t="s">
        <v>17560</v>
      </c>
    </row>
    <row r="8284" spans="15:69" x14ac:dyDescent="0.25">
      <c r="O8284" s="225" t="str">
        <f t="shared" si="1340"/>
        <v/>
      </c>
      <c r="BF8284" s="141">
        <v>61025</v>
      </c>
      <c r="BG8284" s="142" t="s">
        <v>18022</v>
      </c>
      <c r="BH8284" s="141" t="s">
        <v>478</v>
      </c>
      <c r="BI8284" s="141" t="s">
        <v>176</v>
      </c>
      <c r="BJ8284" s="141" t="s">
        <v>18023</v>
      </c>
      <c r="BK8284" s="141" t="s">
        <v>1805</v>
      </c>
      <c r="BL8284" s="141" t="s">
        <v>2519</v>
      </c>
      <c r="BM8284" s="141">
        <v>46.023212000000001</v>
      </c>
      <c r="BN8284" s="141">
        <v>-73.435135000000002</v>
      </c>
      <c r="BO8284" s="141">
        <v>2007</v>
      </c>
      <c r="BP8284" s="143" t="s">
        <v>25564</v>
      </c>
      <c r="BQ8284" s="143" t="s">
        <v>17560</v>
      </c>
    </row>
    <row r="8285" spans="15:69" x14ac:dyDescent="0.25">
      <c r="O8285" s="225" t="str">
        <f t="shared" si="1340"/>
        <v/>
      </c>
      <c r="BF8285" s="141">
        <v>61025</v>
      </c>
      <c r="BG8285" s="142" t="s">
        <v>18130</v>
      </c>
      <c r="BH8285" s="141" t="s">
        <v>180</v>
      </c>
      <c r="BI8285" s="141" t="s">
        <v>191</v>
      </c>
      <c r="BJ8285" s="141" t="s">
        <v>18131</v>
      </c>
      <c r="BK8285" s="141" t="s">
        <v>18132</v>
      </c>
      <c r="BL8285" s="141" t="s">
        <v>18131</v>
      </c>
      <c r="BM8285" s="141">
        <v>46.024889999999999</v>
      </c>
      <c r="BN8285" s="141">
        <v>-73.462779999999995</v>
      </c>
      <c r="BO8285" s="141">
        <v>1986</v>
      </c>
      <c r="BP8285" s="143" t="s">
        <v>25598</v>
      </c>
      <c r="BQ8285" s="143" t="s">
        <v>17560</v>
      </c>
    </row>
    <row r="8286" spans="15:69" x14ac:dyDescent="0.25">
      <c r="O8286" s="225" t="str">
        <f t="shared" si="1340"/>
        <v/>
      </c>
      <c r="BF8286" s="141">
        <v>61025</v>
      </c>
      <c r="BG8286" s="142" t="s">
        <v>18133</v>
      </c>
      <c r="BH8286" s="141" t="s">
        <v>180</v>
      </c>
      <c r="BI8286" s="141" t="s">
        <v>191</v>
      </c>
      <c r="BJ8286" s="141" t="s">
        <v>18134</v>
      </c>
      <c r="BK8286" s="141"/>
      <c r="BL8286" s="141" t="s">
        <v>18134</v>
      </c>
      <c r="BM8286" s="141">
        <v>46.02187</v>
      </c>
      <c r="BN8286" s="141">
        <v>-73.419944999999998</v>
      </c>
      <c r="BO8286" s="141">
        <v>2006</v>
      </c>
      <c r="BP8286" s="143"/>
      <c r="BQ8286" s="143" t="s">
        <v>17560</v>
      </c>
    </row>
    <row r="8287" spans="15:69" x14ac:dyDescent="0.25">
      <c r="O8287" s="225" t="str">
        <f t="shared" si="1340"/>
        <v/>
      </c>
      <c r="BF8287" s="141">
        <v>61025</v>
      </c>
      <c r="BG8287" s="142" t="s">
        <v>18135</v>
      </c>
      <c r="BH8287" s="141" t="s">
        <v>180</v>
      </c>
      <c r="BI8287" s="141" t="s">
        <v>191</v>
      </c>
      <c r="BJ8287" s="141" t="s">
        <v>18136</v>
      </c>
      <c r="BK8287" s="141" t="s">
        <v>18137</v>
      </c>
      <c r="BL8287" s="141" t="s">
        <v>18136</v>
      </c>
      <c r="BM8287" s="141">
        <v>46.019599999999997</v>
      </c>
      <c r="BN8287" s="141">
        <v>-73.412949999999995</v>
      </c>
      <c r="BO8287" s="141">
        <v>2009</v>
      </c>
      <c r="BP8287" s="143"/>
      <c r="BQ8287" s="143" t="s">
        <v>17560</v>
      </c>
    </row>
    <row r="8288" spans="15:69" x14ac:dyDescent="0.25">
      <c r="O8288" s="225" t="str">
        <f t="shared" si="1340"/>
        <v/>
      </c>
      <c r="BF8288" s="141">
        <v>61025</v>
      </c>
      <c r="BG8288" s="142" t="s">
        <v>18138</v>
      </c>
      <c r="BH8288" s="141" t="s">
        <v>180</v>
      </c>
      <c r="BI8288" s="141" t="s">
        <v>191</v>
      </c>
      <c r="BJ8288" s="141" t="s">
        <v>18139</v>
      </c>
      <c r="BK8288" s="141" t="s">
        <v>15494</v>
      </c>
      <c r="BL8288" s="141" t="s">
        <v>18140</v>
      </c>
      <c r="BM8288" s="141">
        <v>46.006160000000001</v>
      </c>
      <c r="BN8288" s="141">
        <v>-73.420479999999998</v>
      </c>
      <c r="BO8288" s="141">
        <v>2009</v>
      </c>
      <c r="BP8288" s="143"/>
      <c r="BQ8288" s="143" t="s">
        <v>17560</v>
      </c>
    </row>
    <row r="8289" spans="15:69" x14ac:dyDescent="0.25">
      <c r="O8289" s="225" t="str">
        <f t="shared" si="1340"/>
        <v/>
      </c>
      <c r="BF8289" s="141">
        <v>61025</v>
      </c>
      <c r="BG8289" s="142" t="s">
        <v>18141</v>
      </c>
      <c r="BH8289" s="141" t="s">
        <v>180</v>
      </c>
      <c r="BI8289" s="141" t="s">
        <v>191</v>
      </c>
      <c r="BJ8289" s="141" t="s">
        <v>18142</v>
      </c>
      <c r="BK8289" s="141" t="s">
        <v>15494</v>
      </c>
      <c r="BL8289" s="141" t="s">
        <v>18143</v>
      </c>
      <c r="BM8289" s="141">
        <v>46.010109999999997</v>
      </c>
      <c r="BN8289" s="141">
        <v>-73.404970000000006</v>
      </c>
      <c r="BO8289" s="141">
        <v>2008</v>
      </c>
      <c r="BP8289" s="143"/>
      <c r="BQ8289" s="143" t="s">
        <v>17560</v>
      </c>
    </row>
    <row r="8290" spans="15:69" x14ac:dyDescent="0.25">
      <c r="O8290" s="225" t="str">
        <f t="shared" si="1340"/>
        <v/>
      </c>
      <c r="BF8290" s="141">
        <v>61025</v>
      </c>
      <c r="BG8290" s="142" t="s">
        <v>18144</v>
      </c>
      <c r="BH8290" s="141" t="s">
        <v>180</v>
      </c>
      <c r="BI8290" s="141" t="s">
        <v>191</v>
      </c>
      <c r="BJ8290" s="141" t="s">
        <v>18145</v>
      </c>
      <c r="BK8290" s="141" t="s">
        <v>2620</v>
      </c>
      <c r="BL8290" s="141" t="s">
        <v>18146</v>
      </c>
      <c r="BM8290" s="141">
        <v>46.001359999999998</v>
      </c>
      <c r="BN8290" s="141">
        <v>-73.414090000000002</v>
      </c>
      <c r="BO8290" s="141">
        <v>1994</v>
      </c>
      <c r="BP8290" s="143" t="s">
        <v>25599</v>
      </c>
      <c r="BQ8290" s="143" t="s">
        <v>17560</v>
      </c>
    </row>
    <row r="8291" spans="15:69" x14ac:dyDescent="0.25">
      <c r="O8291" s="225" t="str">
        <f t="shared" si="1340"/>
        <v/>
      </c>
      <c r="BF8291" s="141">
        <v>61025</v>
      </c>
      <c r="BG8291" s="142" t="s">
        <v>18154</v>
      </c>
      <c r="BH8291" s="141" t="s">
        <v>478</v>
      </c>
      <c r="BI8291" s="141" t="s">
        <v>177</v>
      </c>
      <c r="BJ8291" s="141" t="s">
        <v>18087</v>
      </c>
      <c r="BK8291" s="141" t="s">
        <v>2297</v>
      </c>
      <c r="BL8291" s="141" t="s">
        <v>18076</v>
      </c>
      <c r="BM8291" s="141">
        <v>46.018099999999997</v>
      </c>
      <c r="BN8291" s="141">
        <v>-73.439940000000007</v>
      </c>
      <c r="BO8291" s="141">
        <v>1999</v>
      </c>
      <c r="BP8291" s="143" t="s">
        <v>25587</v>
      </c>
      <c r="BQ8291" s="143" t="s">
        <v>17560</v>
      </c>
    </row>
    <row r="8292" spans="15:69" x14ac:dyDescent="0.25">
      <c r="O8292" s="225" t="str">
        <f t="shared" si="1340"/>
        <v/>
      </c>
      <c r="BF8292" s="141">
        <v>61025</v>
      </c>
      <c r="BG8292" s="142" t="s">
        <v>18155</v>
      </c>
      <c r="BH8292" s="141" t="s">
        <v>478</v>
      </c>
      <c r="BI8292" s="141" t="s">
        <v>176</v>
      </c>
      <c r="BJ8292" s="141" t="s">
        <v>18089</v>
      </c>
      <c r="BK8292" s="141" t="s">
        <v>1805</v>
      </c>
      <c r="BL8292" s="141" t="s">
        <v>2519</v>
      </c>
      <c r="BM8292" s="141">
        <v>46.023212000000001</v>
      </c>
      <c r="BN8292" s="141">
        <v>-73.435135000000002</v>
      </c>
      <c r="BO8292" s="141">
        <v>1984</v>
      </c>
      <c r="BP8292" s="143" t="s">
        <v>25588</v>
      </c>
      <c r="BQ8292" s="143" t="s">
        <v>17560</v>
      </c>
    </row>
    <row r="8293" spans="15:69" x14ac:dyDescent="0.25">
      <c r="O8293" s="225" t="str">
        <f t="shared" si="1340"/>
        <v/>
      </c>
      <c r="BF8293" s="141">
        <v>61025</v>
      </c>
      <c r="BG8293" s="142" t="s">
        <v>18156</v>
      </c>
      <c r="BH8293" s="141" t="s">
        <v>478</v>
      </c>
      <c r="BI8293" s="141" t="s">
        <v>176</v>
      </c>
      <c r="BJ8293" s="141" t="s">
        <v>18091</v>
      </c>
      <c r="BK8293" s="141" t="s">
        <v>1805</v>
      </c>
      <c r="BL8293" s="141" t="s">
        <v>2519</v>
      </c>
      <c r="BM8293" s="141">
        <v>46.023212000000001</v>
      </c>
      <c r="BN8293" s="141">
        <v>-73.435135000000002</v>
      </c>
      <c r="BO8293" s="141">
        <v>1984</v>
      </c>
      <c r="BP8293" s="143" t="s">
        <v>25589</v>
      </c>
      <c r="BQ8293" s="143" t="s">
        <v>17560</v>
      </c>
    </row>
    <row r="8294" spans="15:69" x14ac:dyDescent="0.25">
      <c r="O8294" s="225" t="str">
        <f t="shared" si="1340"/>
        <v/>
      </c>
      <c r="BF8294" s="141">
        <v>61025</v>
      </c>
      <c r="BG8294" s="142" t="s">
        <v>18157</v>
      </c>
      <c r="BH8294" s="141" t="s">
        <v>478</v>
      </c>
      <c r="BI8294" s="141" t="s">
        <v>176</v>
      </c>
      <c r="BJ8294" s="141" t="s">
        <v>18093</v>
      </c>
      <c r="BK8294" s="141" t="s">
        <v>1805</v>
      </c>
      <c r="BL8294" s="141" t="s">
        <v>2519</v>
      </c>
      <c r="BM8294" s="141">
        <v>46.023212000000001</v>
      </c>
      <c r="BN8294" s="141">
        <v>-73.435135000000002</v>
      </c>
      <c r="BO8294" s="141">
        <v>1984</v>
      </c>
      <c r="BP8294" s="143" t="s">
        <v>25590</v>
      </c>
      <c r="BQ8294" s="143" t="s">
        <v>17560</v>
      </c>
    </row>
    <row r="8295" spans="15:69" x14ac:dyDescent="0.25">
      <c r="O8295" s="225" t="str">
        <f t="shared" si="1340"/>
        <v/>
      </c>
      <c r="BF8295" s="141">
        <v>61025</v>
      </c>
      <c r="BG8295" s="142" t="s">
        <v>18158</v>
      </c>
      <c r="BH8295" s="141" t="s">
        <v>478</v>
      </c>
      <c r="BI8295" s="141" t="s">
        <v>176</v>
      </c>
      <c r="BJ8295" s="141" t="s">
        <v>18095</v>
      </c>
      <c r="BK8295" s="141" t="s">
        <v>1805</v>
      </c>
      <c r="BL8295" s="141" t="s">
        <v>2519</v>
      </c>
      <c r="BM8295" s="141">
        <v>46.023212000000001</v>
      </c>
      <c r="BN8295" s="141">
        <v>-73.435135000000002</v>
      </c>
      <c r="BO8295" s="141">
        <v>1984</v>
      </c>
      <c r="BP8295" s="143" t="s">
        <v>25591</v>
      </c>
      <c r="BQ8295" s="143" t="s">
        <v>17560</v>
      </c>
    </row>
    <row r="8296" spans="15:69" x14ac:dyDescent="0.25">
      <c r="O8296" s="225" t="str">
        <f t="shared" si="1340"/>
        <v/>
      </c>
      <c r="BF8296" s="141">
        <v>61025</v>
      </c>
      <c r="BG8296" s="142" t="s">
        <v>18159</v>
      </c>
      <c r="BH8296" s="141" t="s">
        <v>478</v>
      </c>
      <c r="BI8296" s="141" t="s">
        <v>177</v>
      </c>
      <c r="BJ8296" s="141" t="s">
        <v>1941</v>
      </c>
      <c r="BK8296" s="141" t="s">
        <v>2297</v>
      </c>
      <c r="BL8296" s="141" t="s">
        <v>18076</v>
      </c>
      <c r="BM8296" s="141">
        <v>46.018099999999997</v>
      </c>
      <c r="BN8296" s="141">
        <v>-73.439940000000007</v>
      </c>
      <c r="BO8296" s="141">
        <v>1999</v>
      </c>
      <c r="BP8296" s="143" t="s">
        <v>25592</v>
      </c>
      <c r="BQ8296" s="143" t="s">
        <v>17560</v>
      </c>
    </row>
    <row r="8297" spans="15:69" x14ac:dyDescent="0.25">
      <c r="O8297" s="225" t="str">
        <f t="shared" si="1340"/>
        <v/>
      </c>
      <c r="BF8297" s="141">
        <v>61025</v>
      </c>
      <c r="BG8297" s="142" t="s">
        <v>18160</v>
      </c>
      <c r="BH8297" s="141" t="s">
        <v>478</v>
      </c>
      <c r="BI8297" s="141" t="s">
        <v>176</v>
      </c>
      <c r="BJ8297" s="141" t="s">
        <v>18098</v>
      </c>
      <c r="BK8297" s="141" t="s">
        <v>1805</v>
      </c>
      <c r="BL8297" s="141" t="s">
        <v>2519</v>
      </c>
      <c r="BM8297" s="141">
        <v>46.023212000000001</v>
      </c>
      <c r="BN8297" s="141">
        <v>-73.435135000000002</v>
      </c>
      <c r="BO8297" s="141">
        <v>1954</v>
      </c>
      <c r="BP8297" s="143" t="s">
        <v>25593</v>
      </c>
      <c r="BQ8297" s="143" t="s">
        <v>17560</v>
      </c>
    </row>
    <row r="8298" spans="15:69" x14ac:dyDescent="0.25">
      <c r="O8298" s="225" t="str">
        <f t="shared" si="1340"/>
        <v/>
      </c>
      <c r="BF8298" s="141">
        <v>61025</v>
      </c>
      <c r="BG8298" s="142" t="s">
        <v>18161</v>
      </c>
      <c r="BH8298" s="141" t="s">
        <v>478</v>
      </c>
      <c r="BI8298" s="141" t="s">
        <v>176</v>
      </c>
      <c r="BJ8298" s="141" t="s">
        <v>18100</v>
      </c>
      <c r="BK8298" s="141" t="s">
        <v>1805</v>
      </c>
      <c r="BL8298" s="141" t="s">
        <v>2519</v>
      </c>
      <c r="BM8298" s="141">
        <v>46.023212000000001</v>
      </c>
      <c r="BN8298" s="141">
        <v>-73.435135000000002</v>
      </c>
      <c r="BO8298" s="141">
        <v>2015</v>
      </c>
      <c r="BP8298" s="143" t="s">
        <v>25594</v>
      </c>
      <c r="BQ8298" s="143" t="s">
        <v>17560</v>
      </c>
    </row>
    <row r="8299" spans="15:69" x14ac:dyDescent="0.25">
      <c r="O8299" s="225" t="str">
        <f t="shared" si="1340"/>
        <v/>
      </c>
      <c r="BF8299" s="141">
        <v>61025</v>
      </c>
      <c r="BG8299" s="142" t="s">
        <v>18162</v>
      </c>
      <c r="BH8299" s="141" t="s">
        <v>478</v>
      </c>
      <c r="BI8299" s="141" t="s">
        <v>186</v>
      </c>
      <c r="BJ8299" s="141" t="s">
        <v>18163</v>
      </c>
      <c r="BK8299" s="141" t="s">
        <v>18164</v>
      </c>
      <c r="BL8299" s="141" t="s">
        <v>18165</v>
      </c>
      <c r="BM8299" s="141">
        <v>45.998393999999998</v>
      </c>
      <c r="BN8299" s="141">
        <v>-73.407839999999993</v>
      </c>
      <c r="BO8299" s="141">
        <v>1999</v>
      </c>
      <c r="BP8299" s="143" t="s">
        <v>25601</v>
      </c>
      <c r="BQ8299" s="143" t="s">
        <v>17560</v>
      </c>
    </row>
    <row r="8300" spans="15:69" x14ac:dyDescent="0.25">
      <c r="O8300" s="225" t="str">
        <f t="shared" si="1340"/>
        <v/>
      </c>
      <c r="BF8300" s="141">
        <v>61025</v>
      </c>
      <c r="BG8300" s="142" t="s">
        <v>18166</v>
      </c>
      <c r="BH8300" s="141" t="s">
        <v>478</v>
      </c>
      <c r="BI8300" s="141" t="s">
        <v>186</v>
      </c>
      <c r="BJ8300" s="141" t="s">
        <v>18163</v>
      </c>
      <c r="BK8300" s="141" t="s">
        <v>18167</v>
      </c>
      <c r="BL8300" s="141" t="s">
        <v>18165</v>
      </c>
      <c r="BM8300" s="141">
        <v>46.001269999999998</v>
      </c>
      <c r="BN8300" s="141">
        <v>-73.410560000000004</v>
      </c>
      <c r="BO8300" s="141">
        <v>2005</v>
      </c>
      <c r="BP8300" s="143" t="s">
        <v>25601</v>
      </c>
      <c r="BQ8300" s="143" t="s">
        <v>17560</v>
      </c>
    </row>
    <row r="8301" spans="15:69" x14ac:dyDescent="0.25">
      <c r="O8301" s="225" t="str">
        <f t="shared" si="1340"/>
        <v/>
      </c>
      <c r="BF8301" s="141">
        <v>61025</v>
      </c>
      <c r="BG8301" s="142" t="s">
        <v>18168</v>
      </c>
      <c r="BH8301" s="141" t="s">
        <v>478</v>
      </c>
      <c r="BI8301" s="141" t="s">
        <v>186</v>
      </c>
      <c r="BJ8301" s="141" t="s">
        <v>18163</v>
      </c>
      <c r="BK8301" s="141" t="s">
        <v>1554</v>
      </c>
      <c r="BL8301" s="141" t="s">
        <v>18165</v>
      </c>
      <c r="BM8301" s="141">
        <v>46.001860000000001</v>
      </c>
      <c r="BN8301" s="141">
        <v>-73.410910000000001</v>
      </c>
      <c r="BO8301" s="141">
        <v>2005</v>
      </c>
      <c r="BP8301" s="143" t="s">
        <v>25601</v>
      </c>
      <c r="BQ8301" s="143" t="s">
        <v>17560</v>
      </c>
    </row>
    <row r="8302" spans="15:69" x14ac:dyDescent="0.25">
      <c r="O8302" s="225" t="str">
        <f t="shared" si="1340"/>
        <v/>
      </c>
      <c r="BF8302" s="141">
        <v>61025</v>
      </c>
      <c r="BG8302" s="142" t="s">
        <v>18169</v>
      </c>
      <c r="BH8302" s="141" t="s">
        <v>180</v>
      </c>
      <c r="BI8302" s="141" t="s">
        <v>1269</v>
      </c>
      <c r="BJ8302" s="141" t="s">
        <v>18170</v>
      </c>
      <c r="BK8302" s="141" t="s">
        <v>18171</v>
      </c>
      <c r="BL8302" s="141" t="s">
        <v>18172</v>
      </c>
      <c r="BM8302" s="141">
        <v>46.02384</v>
      </c>
      <c r="BN8302" s="141">
        <v>-73.432670000000002</v>
      </c>
      <c r="BO8302" s="141">
        <v>1987</v>
      </c>
      <c r="BP8302" s="143"/>
      <c r="BQ8302" s="143" t="s">
        <v>17560</v>
      </c>
    </row>
    <row r="8303" spans="15:69" x14ac:dyDescent="0.25">
      <c r="O8303" s="225" t="str">
        <f t="shared" si="1340"/>
        <v/>
      </c>
      <c r="BF8303" s="141">
        <v>61025</v>
      </c>
      <c r="BG8303" s="142" t="s">
        <v>18173</v>
      </c>
      <c r="BH8303" s="141" t="s">
        <v>478</v>
      </c>
      <c r="BI8303" s="141" t="s">
        <v>1268</v>
      </c>
      <c r="BJ8303" s="141" t="s">
        <v>18102</v>
      </c>
      <c r="BK8303" s="141" t="s">
        <v>1805</v>
      </c>
      <c r="BL8303" s="141" t="s">
        <v>18103</v>
      </c>
      <c r="BM8303" s="141">
        <v>46.023212000000001</v>
      </c>
      <c r="BN8303" s="141">
        <v>-73.435135000000002</v>
      </c>
      <c r="BO8303" s="141">
        <v>1987</v>
      </c>
      <c r="BP8303" s="143" t="s">
        <v>25595</v>
      </c>
      <c r="BQ8303" s="143" t="s">
        <v>17560</v>
      </c>
    </row>
    <row r="8304" spans="15:69" x14ac:dyDescent="0.25">
      <c r="O8304" s="225" t="str">
        <f t="shared" si="1340"/>
        <v/>
      </c>
      <c r="BF8304" s="141">
        <v>61025</v>
      </c>
      <c r="BG8304" s="142" t="s">
        <v>18174</v>
      </c>
      <c r="BH8304" s="141" t="s">
        <v>180</v>
      </c>
      <c r="BI8304" s="141" t="s">
        <v>1269</v>
      </c>
      <c r="BJ8304" s="141" t="s">
        <v>18175</v>
      </c>
      <c r="BK8304" s="141" t="s">
        <v>4408</v>
      </c>
      <c r="BL8304" s="141" t="s">
        <v>18176</v>
      </c>
      <c r="BM8304" s="141">
        <v>46.02</v>
      </c>
      <c r="BN8304" s="141">
        <v>-73.442369999999997</v>
      </c>
      <c r="BO8304" s="141">
        <v>1989</v>
      </c>
      <c r="BP8304" s="143"/>
      <c r="BQ8304" s="143" t="s">
        <v>17560</v>
      </c>
    </row>
    <row r="8305" spans="15:69" x14ac:dyDescent="0.25">
      <c r="O8305" s="225" t="str">
        <f t="shared" si="1340"/>
        <v/>
      </c>
      <c r="BF8305" s="141">
        <v>61025</v>
      </c>
      <c r="BG8305" s="142" t="s">
        <v>18177</v>
      </c>
      <c r="BH8305" s="141" t="s">
        <v>180</v>
      </c>
      <c r="BI8305" s="141" t="s">
        <v>1269</v>
      </c>
      <c r="BJ8305" s="141" t="s">
        <v>18178</v>
      </c>
      <c r="BK8305" s="141" t="s">
        <v>2311</v>
      </c>
      <c r="BL8305" s="141" t="s">
        <v>18179</v>
      </c>
      <c r="BM8305" s="141">
        <v>46.020603000000001</v>
      </c>
      <c r="BN8305" s="141">
        <v>-73.43768</v>
      </c>
      <c r="BO8305" s="141">
        <v>1987</v>
      </c>
      <c r="BP8305" s="143" t="s">
        <v>25602</v>
      </c>
      <c r="BQ8305" s="143" t="s">
        <v>17560</v>
      </c>
    </row>
    <row r="8306" spans="15:69" x14ac:dyDescent="0.25">
      <c r="O8306" s="225" t="str">
        <f t="shared" si="1340"/>
        <v/>
      </c>
      <c r="BF8306" s="141">
        <v>61025</v>
      </c>
      <c r="BG8306" s="142" t="s">
        <v>18180</v>
      </c>
      <c r="BH8306" s="141" t="s">
        <v>180</v>
      </c>
      <c r="BI8306" s="141" t="s">
        <v>1269</v>
      </c>
      <c r="BJ8306" s="141" t="s">
        <v>18181</v>
      </c>
      <c r="BK8306" s="141" t="s">
        <v>3588</v>
      </c>
      <c r="BL8306" s="141" t="s">
        <v>18182</v>
      </c>
      <c r="BM8306" s="141">
        <v>46.016635999999998</v>
      </c>
      <c r="BN8306" s="141">
        <v>-73.439544999999995</v>
      </c>
      <c r="BO8306" s="141">
        <v>1994</v>
      </c>
      <c r="BP8306" s="143" t="s">
        <v>25603</v>
      </c>
      <c r="BQ8306" s="143" t="s">
        <v>17560</v>
      </c>
    </row>
    <row r="8307" spans="15:69" x14ac:dyDescent="0.25">
      <c r="O8307" s="225" t="str">
        <f t="shared" si="1340"/>
        <v/>
      </c>
      <c r="BF8307" s="141">
        <v>61025</v>
      </c>
      <c r="BG8307" s="142" t="s">
        <v>18183</v>
      </c>
      <c r="BH8307" s="141" t="s">
        <v>180</v>
      </c>
      <c r="BI8307" s="141" t="s">
        <v>1269</v>
      </c>
      <c r="BJ8307" s="141" t="s">
        <v>18184</v>
      </c>
      <c r="BK8307" s="141" t="s">
        <v>18185</v>
      </c>
      <c r="BL8307" s="141" t="s">
        <v>18076</v>
      </c>
      <c r="BM8307" s="141">
        <v>46.018320000000003</v>
      </c>
      <c r="BN8307" s="141">
        <v>-73.439229999999995</v>
      </c>
      <c r="BO8307" s="141">
        <v>1905</v>
      </c>
      <c r="BP8307" s="143" t="s">
        <v>25604</v>
      </c>
      <c r="BQ8307" s="143" t="s">
        <v>17560</v>
      </c>
    </row>
    <row r="8308" spans="15:69" x14ac:dyDescent="0.25">
      <c r="O8308" s="225" t="str">
        <f t="shared" si="1340"/>
        <v/>
      </c>
      <c r="BF8308" s="141">
        <v>61025</v>
      </c>
      <c r="BG8308" s="142" t="s">
        <v>18186</v>
      </c>
      <c r="BH8308" s="141" t="s">
        <v>180</v>
      </c>
      <c r="BI8308" s="141" t="s">
        <v>190</v>
      </c>
      <c r="BJ8308" s="141" t="s">
        <v>18187</v>
      </c>
      <c r="BK8308" s="141" t="s">
        <v>18188</v>
      </c>
      <c r="BL8308" s="141" t="s">
        <v>18189</v>
      </c>
      <c r="BM8308" s="141">
        <v>46.001427</v>
      </c>
      <c r="BN8308" s="141">
        <v>-73.436499999999995</v>
      </c>
      <c r="BO8308" s="141">
        <v>2013</v>
      </c>
      <c r="BP8308" s="143"/>
      <c r="BQ8308" s="143" t="s">
        <v>17560</v>
      </c>
    </row>
    <row r="8309" spans="15:69" x14ac:dyDescent="0.25">
      <c r="O8309" s="225" t="str">
        <f t="shared" si="1340"/>
        <v/>
      </c>
      <c r="BF8309" s="141">
        <v>61025</v>
      </c>
      <c r="BG8309" s="142" t="s">
        <v>18190</v>
      </c>
      <c r="BH8309" s="141" t="s">
        <v>180</v>
      </c>
      <c r="BI8309" s="141" t="s">
        <v>190</v>
      </c>
      <c r="BJ8309" s="141" t="s">
        <v>18191</v>
      </c>
      <c r="BK8309" s="141" t="s">
        <v>18192</v>
      </c>
      <c r="BL8309" s="141" t="s">
        <v>18193</v>
      </c>
      <c r="BM8309" s="141">
        <v>45.999946999999999</v>
      </c>
      <c r="BN8309" s="141">
        <v>-73.433109999999999</v>
      </c>
      <c r="BO8309" s="141">
        <v>2013</v>
      </c>
      <c r="BP8309" s="143"/>
      <c r="BQ8309" s="143" t="s">
        <v>17560</v>
      </c>
    </row>
    <row r="8310" spans="15:69" x14ac:dyDescent="0.25">
      <c r="O8310" s="225" t="str">
        <f t="shared" si="1340"/>
        <v/>
      </c>
      <c r="BF8310" s="141">
        <v>61025</v>
      </c>
      <c r="BG8310" s="142" t="s">
        <v>18194</v>
      </c>
      <c r="BH8310" s="141" t="s">
        <v>180</v>
      </c>
      <c r="BI8310" s="141" t="s">
        <v>190</v>
      </c>
      <c r="BJ8310" s="141" t="s">
        <v>18195</v>
      </c>
      <c r="BK8310" s="141"/>
      <c r="BL8310" s="141" t="s">
        <v>18196</v>
      </c>
      <c r="BM8310" s="141">
        <v>45.996519999999997</v>
      </c>
      <c r="BN8310" s="141">
        <v>-73.428610000000006</v>
      </c>
      <c r="BO8310" s="141">
        <v>2014</v>
      </c>
      <c r="BP8310" s="143" t="s">
        <v>25605</v>
      </c>
      <c r="BQ8310" s="143" t="s">
        <v>17560</v>
      </c>
    </row>
    <row r="8311" spans="15:69" x14ac:dyDescent="0.25">
      <c r="O8311" s="225" t="str">
        <f t="shared" si="1340"/>
        <v/>
      </c>
      <c r="BF8311" s="141">
        <v>61027</v>
      </c>
      <c r="BG8311" s="142" t="s">
        <v>27041</v>
      </c>
      <c r="BH8311" s="141" t="s">
        <v>478</v>
      </c>
      <c r="BI8311" s="141" t="s">
        <v>176</v>
      </c>
      <c r="BJ8311" s="141" t="s">
        <v>18070</v>
      </c>
      <c r="BK8311" s="141" t="s">
        <v>1805</v>
      </c>
      <c r="BL8311" s="141" t="s">
        <v>2519</v>
      </c>
      <c r="BM8311" s="141">
        <v>46.023212000000001</v>
      </c>
      <c r="BN8311" s="141">
        <v>-73.435135000000002</v>
      </c>
      <c r="BO8311" s="141">
        <v>1984</v>
      </c>
      <c r="BP8311" s="143" t="s">
        <v>25578</v>
      </c>
      <c r="BQ8311" s="143" t="s">
        <v>17560</v>
      </c>
    </row>
    <row r="8312" spans="15:69" x14ac:dyDescent="0.25">
      <c r="O8312" s="225" t="str">
        <f t="shared" si="1340"/>
        <v/>
      </c>
      <c r="BF8312" s="141">
        <v>61027</v>
      </c>
      <c r="BG8312" s="142" t="s">
        <v>27042</v>
      </c>
      <c r="BH8312" s="141" t="s">
        <v>478</v>
      </c>
      <c r="BI8312" s="141" t="s">
        <v>176</v>
      </c>
      <c r="BJ8312" s="141" t="s">
        <v>18072</v>
      </c>
      <c r="BK8312" s="141" t="s">
        <v>1805</v>
      </c>
      <c r="BL8312" s="141" t="s">
        <v>2519</v>
      </c>
      <c r="BM8312" s="141">
        <v>46.023212000000001</v>
      </c>
      <c r="BN8312" s="141">
        <v>-73.435135000000002</v>
      </c>
      <c r="BO8312" s="141">
        <v>1999</v>
      </c>
      <c r="BP8312" s="143" t="s">
        <v>25579</v>
      </c>
      <c r="BQ8312" s="143" t="s">
        <v>17560</v>
      </c>
    </row>
    <row r="8313" spans="15:69" x14ac:dyDescent="0.25">
      <c r="O8313" s="225" t="str">
        <f t="shared" si="1340"/>
        <v/>
      </c>
      <c r="BF8313" s="141">
        <v>61027</v>
      </c>
      <c r="BG8313" s="142" t="s">
        <v>27043</v>
      </c>
      <c r="BH8313" s="141" t="s">
        <v>478</v>
      </c>
      <c r="BI8313" s="141" t="s">
        <v>186</v>
      </c>
      <c r="BJ8313" s="141" t="s">
        <v>18074</v>
      </c>
      <c r="BK8313" s="141" t="s">
        <v>1805</v>
      </c>
      <c r="BL8313" s="141" t="s">
        <v>2519</v>
      </c>
      <c r="BM8313" s="141">
        <v>46.023212000000001</v>
      </c>
      <c r="BN8313" s="141">
        <v>-73.435135000000002</v>
      </c>
      <c r="BO8313" s="141">
        <v>1994</v>
      </c>
      <c r="BP8313" s="143" t="s">
        <v>25580</v>
      </c>
      <c r="BQ8313" s="143" t="s">
        <v>17560</v>
      </c>
    </row>
    <row r="8314" spans="15:69" x14ac:dyDescent="0.25">
      <c r="O8314" s="225" t="str">
        <f t="shared" si="1340"/>
        <v/>
      </c>
      <c r="BF8314" s="141">
        <v>61027</v>
      </c>
      <c r="BG8314" s="142" t="s">
        <v>27044</v>
      </c>
      <c r="BH8314" s="141" t="s">
        <v>180</v>
      </c>
      <c r="BI8314" s="141" t="s">
        <v>191</v>
      </c>
      <c r="BJ8314" s="141" t="s">
        <v>10663</v>
      </c>
      <c r="BK8314" s="141" t="s">
        <v>2297</v>
      </c>
      <c r="BL8314" s="141" t="s">
        <v>18076</v>
      </c>
      <c r="BM8314" s="141">
        <v>46.018099999999997</v>
      </c>
      <c r="BN8314" s="141">
        <v>-73.439940000000007</v>
      </c>
      <c r="BO8314" s="141">
        <v>1994</v>
      </c>
      <c r="BP8314" s="143" t="s">
        <v>25581</v>
      </c>
      <c r="BQ8314" s="143" t="s">
        <v>17560</v>
      </c>
    </row>
    <row r="8315" spans="15:69" x14ac:dyDescent="0.25">
      <c r="O8315" s="225" t="str">
        <f t="shared" si="1340"/>
        <v/>
      </c>
      <c r="BF8315" s="141">
        <v>61027</v>
      </c>
      <c r="BG8315" s="142" t="s">
        <v>27045</v>
      </c>
      <c r="BH8315" s="141" t="s">
        <v>478</v>
      </c>
      <c r="BI8315" s="141" t="s">
        <v>177</v>
      </c>
      <c r="BJ8315" s="141" t="s">
        <v>18078</v>
      </c>
      <c r="BK8315" s="141" t="s">
        <v>2297</v>
      </c>
      <c r="BL8315" s="141" t="s">
        <v>18076</v>
      </c>
      <c r="BM8315" s="141">
        <v>46.018099999999997</v>
      </c>
      <c r="BN8315" s="141">
        <v>-73.439940000000007</v>
      </c>
      <c r="BO8315" s="141">
        <v>1999</v>
      </c>
      <c r="BP8315" s="143" t="s">
        <v>25582</v>
      </c>
      <c r="BQ8315" s="143" t="s">
        <v>17560</v>
      </c>
    </row>
    <row r="8316" spans="15:69" x14ac:dyDescent="0.25">
      <c r="O8316" s="225" t="str">
        <f t="shared" si="1340"/>
        <v/>
      </c>
      <c r="BF8316" s="141">
        <v>61027</v>
      </c>
      <c r="BG8316" s="142" t="s">
        <v>27046</v>
      </c>
      <c r="BH8316" s="141" t="s">
        <v>478</v>
      </c>
      <c r="BI8316" s="141" t="s">
        <v>177</v>
      </c>
      <c r="BJ8316" s="141" t="s">
        <v>18064</v>
      </c>
      <c r="BK8316" s="141" t="s">
        <v>2297</v>
      </c>
      <c r="BL8316" s="141" t="s">
        <v>18076</v>
      </c>
      <c r="BM8316" s="141">
        <v>46.018099999999997</v>
      </c>
      <c r="BN8316" s="141">
        <v>-73.439940000000007</v>
      </c>
      <c r="BO8316" s="141">
        <v>1999</v>
      </c>
      <c r="BP8316" s="143" t="s">
        <v>25583</v>
      </c>
      <c r="BQ8316" s="143" t="s">
        <v>17560</v>
      </c>
    </row>
    <row r="8317" spans="15:69" x14ac:dyDescent="0.25">
      <c r="O8317" s="225" t="str">
        <f t="shared" si="1340"/>
        <v/>
      </c>
      <c r="BF8317" s="141">
        <v>61027</v>
      </c>
      <c r="BG8317" s="142" t="s">
        <v>27047</v>
      </c>
      <c r="BH8317" s="141" t="s">
        <v>478</v>
      </c>
      <c r="BI8317" s="141" t="s">
        <v>176</v>
      </c>
      <c r="BJ8317" s="141" t="s">
        <v>18081</v>
      </c>
      <c r="BK8317" s="141" t="s">
        <v>2297</v>
      </c>
      <c r="BL8317" s="141" t="s">
        <v>18076</v>
      </c>
      <c r="BM8317" s="141">
        <v>46.018099999999997</v>
      </c>
      <c r="BN8317" s="141">
        <v>-73.439940000000007</v>
      </c>
      <c r="BO8317" s="141">
        <v>1999</v>
      </c>
      <c r="BP8317" s="143" t="s">
        <v>25584</v>
      </c>
      <c r="BQ8317" s="143" t="s">
        <v>17560</v>
      </c>
    </row>
    <row r="8318" spans="15:69" x14ac:dyDescent="0.25">
      <c r="O8318" s="225" t="str">
        <f t="shared" si="1340"/>
        <v/>
      </c>
      <c r="BF8318" s="141">
        <v>61027</v>
      </c>
      <c r="BG8318" s="142" t="s">
        <v>27048</v>
      </c>
      <c r="BH8318" s="141" t="s">
        <v>478</v>
      </c>
      <c r="BI8318" s="141" t="s">
        <v>177</v>
      </c>
      <c r="BJ8318" s="141" t="s">
        <v>18083</v>
      </c>
      <c r="BK8318" s="141" t="s">
        <v>2297</v>
      </c>
      <c r="BL8318" s="141" t="s">
        <v>18076</v>
      </c>
      <c r="BM8318" s="141">
        <v>46.018099999999997</v>
      </c>
      <c r="BN8318" s="141">
        <v>-73.439940000000007</v>
      </c>
      <c r="BO8318" s="141">
        <v>1999</v>
      </c>
      <c r="BP8318" s="143" t="s">
        <v>25585</v>
      </c>
      <c r="BQ8318" s="143" t="s">
        <v>17560</v>
      </c>
    </row>
    <row r="8319" spans="15:69" x14ac:dyDescent="0.25">
      <c r="O8319" s="225" t="str">
        <f t="shared" si="1340"/>
        <v/>
      </c>
      <c r="BF8319" s="141">
        <v>61027</v>
      </c>
      <c r="BG8319" s="142" t="s">
        <v>27049</v>
      </c>
      <c r="BH8319" s="141" t="s">
        <v>478</v>
      </c>
      <c r="BI8319" s="141" t="s">
        <v>177</v>
      </c>
      <c r="BJ8319" s="141" t="s">
        <v>18085</v>
      </c>
      <c r="BK8319" s="141" t="s">
        <v>2297</v>
      </c>
      <c r="BL8319" s="141" t="s">
        <v>18076</v>
      </c>
      <c r="BM8319" s="141">
        <v>46.018099999999997</v>
      </c>
      <c r="BN8319" s="141">
        <v>-73.439940000000007</v>
      </c>
      <c r="BO8319" s="141">
        <v>1999</v>
      </c>
      <c r="BP8319" s="143" t="s">
        <v>25586</v>
      </c>
      <c r="BQ8319" s="143" t="s">
        <v>17560</v>
      </c>
    </row>
    <row r="8320" spans="15:69" x14ac:dyDescent="0.25">
      <c r="O8320" s="225" t="str">
        <f t="shared" si="1340"/>
        <v/>
      </c>
      <c r="BF8320" s="141">
        <v>61027</v>
      </c>
      <c r="BG8320" s="142" t="s">
        <v>27050</v>
      </c>
      <c r="BH8320" s="141" t="s">
        <v>478</v>
      </c>
      <c r="BI8320" s="141" t="s">
        <v>177</v>
      </c>
      <c r="BJ8320" s="141" t="s">
        <v>18087</v>
      </c>
      <c r="BK8320" s="141" t="s">
        <v>2297</v>
      </c>
      <c r="BL8320" s="141" t="s">
        <v>18076</v>
      </c>
      <c r="BM8320" s="141">
        <v>46.018099999999997</v>
      </c>
      <c r="BN8320" s="141">
        <v>-73.439940000000007</v>
      </c>
      <c r="BO8320" s="141">
        <v>1999</v>
      </c>
      <c r="BP8320" s="143" t="s">
        <v>25587</v>
      </c>
      <c r="BQ8320" s="143" t="s">
        <v>17560</v>
      </c>
    </row>
    <row r="8321" spans="15:69" x14ac:dyDescent="0.25">
      <c r="O8321" s="225" t="str">
        <f t="shared" si="1340"/>
        <v/>
      </c>
      <c r="BF8321" s="141">
        <v>61027</v>
      </c>
      <c r="BG8321" s="142" t="s">
        <v>27051</v>
      </c>
      <c r="BH8321" s="141" t="s">
        <v>478</v>
      </c>
      <c r="BI8321" s="141" t="s">
        <v>176</v>
      </c>
      <c r="BJ8321" s="141" t="s">
        <v>18089</v>
      </c>
      <c r="BK8321" s="141" t="s">
        <v>1805</v>
      </c>
      <c r="BL8321" s="141" t="s">
        <v>2519</v>
      </c>
      <c r="BM8321" s="141">
        <v>46.023212000000001</v>
      </c>
      <c r="BN8321" s="141">
        <v>-73.435135000000002</v>
      </c>
      <c r="BO8321" s="141">
        <v>1984</v>
      </c>
      <c r="BP8321" s="143" t="s">
        <v>25588</v>
      </c>
      <c r="BQ8321" s="143" t="s">
        <v>17560</v>
      </c>
    </row>
    <row r="8322" spans="15:69" x14ac:dyDescent="0.25">
      <c r="O8322" s="225" t="str">
        <f t="shared" si="1340"/>
        <v/>
      </c>
      <c r="BF8322" s="141">
        <v>61027</v>
      </c>
      <c r="BG8322" s="142" t="s">
        <v>27052</v>
      </c>
      <c r="BH8322" s="141" t="s">
        <v>478</v>
      </c>
      <c r="BI8322" s="141" t="s">
        <v>176</v>
      </c>
      <c r="BJ8322" s="141" t="s">
        <v>18091</v>
      </c>
      <c r="BK8322" s="141" t="s">
        <v>1805</v>
      </c>
      <c r="BL8322" s="141" t="s">
        <v>2519</v>
      </c>
      <c r="BM8322" s="141">
        <v>46.023212000000001</v>
      </c>
      <c r="BN8322" s="141">
        <v>-73.435135000000002</v>
      </c>
      <c r="BO8322" s="141">
        <v>1984</v>
      </c>
      <c r="BP8322" s="143" t="s">
        <v>25589</v>
      </c>
      <c r="BQ8322" s="143" t="s">
        <v>17560</v>
      </c>
    </row>
    <row r="8323" spans="15:69" x14ac:dyDescent="0.25">
      <c r="O8323" s="225" t="str">
        <f t="shared" si="1340"/>
        <v/>
      </c>
      <c r="BF8323" s="141">
        <v>61027</v>
      </c>
      <c r="BG8323" s="142" t="s">
        <v>27053</v>
      </c>
      <c r="BH8323" s="141" t="s">
        <v>478</v>
      </c>
      <c r="BI8323" s="141" t="s">
        <v>176</v>
      </c>
      <c r="BJ8323" s="141" t="s">
        <v>18093</v>
      </c>
      <c r="BK8323" s="141" t="s">
        <v>1805</v>
      </c>
      <c r="BL8323" s="141" t="s">
        <v>2519</v>
      </c>
      <c r="BM8323" s="141">
        <v>46.023212000000001</v>
      </c>
      <c r="BN8323" s="141">
        <v>-73.435135000000002</v>
      </c>
      <c r="BO8323" s="141">
        <v>1984</v>
      </c>
      <c r="BP8323" s="143" t="s">
        <v>25590</v>
      </c>
      <c r="BQ8323" s="143" t="s">
        <v>17560</v>
      </c>
    </row>
    <row r="8324" spans="15:69" x14ac:dyDescent="0.25">
      <c r="O8324" s="225" t="str">
        <f t="shared" si="1340"/>
        <v/>
      </c>
      <c r="BF8324" s="141">
        <v>61027</v>
      </c>
      <c r="BG8324" s="142" t="s">
        <v>27054</v>
      </c>
      <c r="BH8324" s="141" t="s">
        <v>478</v>
      </c>
      <c r="BI8324" s="141" t="s">
        <v>176</v>
      </c>
      <c r="BJ8324" s="141" t="s">
        <v>18095</v>
      </c>
      <c r="BK8324" s="141" t="s">
        <v>1805</v>
      </c>
      <c r="BL8324" s="141" t="s">
        <v>2519</v>
      </c>
      <c r="BM8324" s="141">
        <v>46.023212000000001</v>
      </c>
      <c r="BN8324" s="141">
        <v>-73.435135000000002</v>
      </c>
      <c r="BO8324" s="141">
        <v>1984</v>
      </c>
      <c r="BP8324" s="143" t="s">
        <v>25591</v>
      </c>
      <c r="BQ8324" s="143" t="s">
        <v>17560</v>
      </c>
    </row>
    <row r="8325" spans="15:69" x14ac:dyDescent="0.25">
      <c r="O8325" s="225" t="str">
        <f t="shared" si="1340"/>
        <v/>
      </c>
      <c r="BF8325" s="141">
        <v>61027</v>
      </c>
      <c r="BG8325" s="142" t="s">
        <v>27055</v>
      </c>
      <c r="BH8325" s="141" t="s">
        <v>478</v>
      </c>
      <c r="BI8325" s="141" t="s">
        <v>177</v>
      </c>
      <c r="BJ8325" s="141" t="s">
        <v>1941</v>
      </c>
      <c r="BK8325" s="141" t="s">
        <v>2297</v>
      </c>
      <c r="BL8325" s="141" t="s">
        <v>18076</v>
      </c>
      <c r="BM8325" s="141">
        <v>46.018099999999997</v>
      </c>
      <c r="BN8325" s="141">
        <v>-73.439940000000007</v>
      </c>
      <c r="BO8325" s="141">
        <v>1999</v>
      </c>
      <c r="BP8325" s="143" t="s">
        <v>25592</v>
      </c>
      <c r="BQ8325" s="143" t="s">
        <v>17560</v>
      </c>
    </row>
    <row r="8326" spans="15:69" x14ac:dyDescent="0.25">
      <c r="O8326" s="225" t="str">
        <f t="shared" si="1340"/>
        <v/>
      </c>
      <c r="BF8326" s="141">
        <v>62047</v>
      </c>
      <c r="BG8326" s="142" t="s">
        <v>18344</v>
      </c>
      <c r="BH8326" s="141" t="s">
        <v>478</v>
      </c>
      <c r="BI8326" s="141" t="s">
        <v>186</v>
      </c>
      <c r="BJ8326" s="141" t="s">
        <v>2514</v>
      </c>
      <c r="BK8326" s="141" t="s">
        <v>16287</v>
      </c>
      <c r="BL8326" s="141" t="s">
        <v>16982</v>
      </c>
      <c r="BM8326" s="141">
        <v>46.073729999999998</v>
      </c>
      <c r="BN8326" s="141">
        <v>-73.882649999999998</v>
      </c>
      <c r="BO8326" s="141">
        <v>2010</v>
      </c>
      <c r="BP8326" s="143" t="s">
        <v>25632</v>
      </c>
      <c r="BQ8326" s="143" t="s">
        <v>17560</v>
      </c>
    </row>
    <row r="8327" spans="15:69" x14ac:dyDescent="0.25">
      <c r="O8327" s="225" t="str">
        <f t="shared" si="1340"/>
        <v/>
      </c>
      <c r="BF8327" s="141">
        <v>62055</v>
      </c>
      <c r="BG8327" s="142" t="s">
        <v>18437</v>
      </c>
      <c r="BH8327" s="141" t="s">
        <v>478</v>
      </c>
      <c r="BI8327" s="141" t="s">
        <v>176</v>
      </c>
      <c r="BJ8327" s="141" t="s">
        <v>18438</v>
      </c>
      <c r="BK8327" s="141" t="s">
        <v>18439</v>
      </c>
      <c r="BL8327" s="141" t="s">
        <v>18440</v>
      </c>
      <c r="BM8327" s="141">
        <v>46.225000000000001</v>
      </c>
      <c r="BN8327" s="141">
        <v>-74.062079999999995</v>
      </c>
      <c r="BO8327" s="141">
        <v>2002</v>
      </c>
      <c r="BP8327" s="143" t="s">
        <v>25662</v>
      </c>
      <c r="BQ8327" s="143" t="s">
        <v>17560</v>
      </c>
    </row>
    <row r="8328" spans="15:69" x14ac:dyDescent="0.25">
      <c r="O8328" s="225" t="str">
        <f t="shared" si="1340"/>
        <v/>
      </c>
      <c r="BF8328" s="141">
        <v>62060</v>
      </c>
      <c r="BG8328" s="142" t="s">
        <v>18454</v>
      </c>
      <c r="BH8328" s="141" t="s">
        <v>180</v>
      </c>
      <c r="BI8328" s="141" t="s">
        <v>191</v>
      </c>
      <c r="BJ8328" s="141" t="s">
        <v>18442</v>
      </c>
      <c r="BK8328" s="141" t="s">
        <v>3282</v>
      </c>
      <c r="BL8328" s="141" t="s">
        <v>18455</v>
      </c>
      <c r="BM8328" s="141">
        <v>46.191589999999998</v>
      </c>
      <c r="BN8328" s="141">
        <v>-74.124920000000003</v>
      </c>
      <c r="BO8328" s="141">
        <v>1986</v>
      </c>
      <c r="BP8328" s="143" t="s">
        <v>25665</v>
      </c>
      <c r="BQ8328" s="143" t="s">
        <v>17560</v>
      </c>
    </row>
    <row r="8329" spans="15:69" x14ac:dyDescent="0.25">
      <c r="O8329" s="225" t="str">
        <f t="shared" si="1340"/>
        <v/>
      </c>
      <c r="BF8329" s="141">
        <v>62060</v>
      </c>
      <c r="BG8329" s="142" t="s">
        <v>18456</v>
      </c>
      <c r="BH8329" s="141" t="s">
        <v>180</v>
      </c>
      <c r="BI8329" s="141" t="s">
        <v>191</v>
      </c>
      <c r="BJ8329" s="141" t="s">
        <v>18457</v>
      </c>
      <c r="BK8329" s="141" t="s">
        <v>12666</v>
      </c>
      <c r="BL8329" s="141" t="s">
        <v>18458</v>
      </c>
      <c r="BM8329" s="141">
        <v>46.323210000000003</v>
      </c>
      <c r="BN8329" s="141">
        <v>-74.207669999999993</v>
      </c>
      <c r="BO8329" s="141">
        <v>2009</v>
      </c>
      <c r="BP8329" s="143" t="s">
        <v>25665</v>
      </c>
      <c r="BQ8329" s="143" t="s">
        <v>17560</v>
      </c>
    </row>
    <row r="8330" spans="15:69" x14ac:dyDescent="0.25">
      <c r="O8330" s="225" t="str">
        <f t="shared" si="1340"/>
        <v/>
      </c>
      <c r="BF8330" s="141">
        <v>62060</v>
      </c>
      <c r="BG8330" s="142" t="s">
        <v>18368</v>
      </c>
      <c r="BH8330" s="141" t="s">
        <v>180</v>
      </c>
      <c r="BI8330" s="141" t="s">
        <v>178</v>
      </c>
      <c r="BJ8330" s="141" t="s">
        <v>18369</v>
      </c>
      <c r="BK8330" s="141" t="s">
        <v>18370</v>
      </c>
      <c r="BL8330" s="141" t="s">
        <v>8916</v>
      </c>
      <c r="BM8330" s="141">
        <v>46.317259999999997</v>
      </c>
      <c r="BN8330" s="141">
        <v>-74.215500000000006</v>
      </c>
      <c r="BO8330" s="141">
        <v>1975</v>
      </c>
      <c r="BP8330" s="143" t="s">
        <v>25637</v>
      </c>
      <c r="BQ8330" s="143" t="s">
        <v>17560</v>
      </c>
    </row>
    <row r="8331" spans="15:69" x14ac:dyDescent="0.25">
      <c r="O8331" s="225" t="str">
        <f t="shared" si="1340"/>
        <v/>
      </c>
      <c r="BF8331" s="141">
        <v>62075</v>
      </c>
      <c r="BG8331" s="142" t="s">
        <v>18466</v>
      </c>
      <c r="BH8331" s="141" t="s">
        <v>478</v>
      </c>
      <c r="BI8331" s="141" t="s">
        <v>177</v>
      </c>
      <c r="BJ8331" s="141"/>
      <c r="BK8331" s="141" t="s">
        <v>18394</v>
      </c>
      <c r="BL8331" s="141" t="s">
        <v>18395</v>
      </c>
      <c r="BM8331" s="141">
        <v>46.3332721361637</v>
      </c>
      <c r="BN8331" s="141">
        <v>-73.499694511112907</v>
      </c>
      <c r="BO8331" s="141">
        <v>1999</v>
      </c>
      <c r="BP8331" s="143" t="s">
        <v>25667</v>
      </c>
      <c r="BQ8331" s="143" t="s">
        <v>17560</v>
      </c>
    </row>
    <row r="8332" spans="15:69" x14ac:dyDescent="0.25">
      <c r="O8332" s="225" t="str">
        <f t="shared" si="1340"/>
        <v/>
      </c>
      <c r="BF8332" s="141">
        <v>62075</v>
      </c>
      <c r="BG8332" s="142" t="s">
        <v>18467</v>
      </c>
      <c r="BH8332" s="141" t="s">
        <v>478</v>
      </c>
      <c r="BI8332" s="141" t="s">
        <v>177</v>
      </c>
      <c r="BJ8332" s="141"/>
      <c r="BK8332" s="141" t="s">
        <v>2160</v>
      </c>
      <c r="BL8332" s="141" t="s">
        <v>18468</v>
      </c>
      <c r="BM8332" s="141">
        <v>46.339526999999997</v>
      </c>
      <c r="BN8332" s="141">
        <v>-73.481069000000005</v>
      </c>
      <c r="BO8332" s="141">
        <v>1983</v>
      </c>
      <c r="BP8332" s="143" t="s">
        <v>25667</v>
      </c>
      <c r="BQ8332" s="143" t="s">
        <v>17560</v>
      </c>
    </row>
    <row r="8333" spans="15:69" x14ac:dyDescent="0.25">
      <c r="O8333" s="225" t="str">
        <f t="shared" si="1340"/>
        <v/>
      </c>
      <c r="BF8333" s="141">
        <v>62080</v>
      </c>
      <c r="BG8333" s="142" t="s">
        <v>18474</v>
      </c>
      <c r="BH8333" s="141" t="s">
        <v>180</v>
      </c>
      <c r="BI8333" s="141" t="s">
        <v>191</v>
      </c>
      <c r="BJ8333" s="141"/>
      <c r="BK8333" s="141"/>
      <c r="BL8333" s="141" t="s">
        <v>18475</v>
      </c>
      <c r="BM8333" s="141">
        <v>46.556910000000002</v>
      </c>
      <c r="BN8333" s="141">
        <v>-73.803179999999998</v>
      </c>
      <c r="BO8333" s="141">
        <v>2009</v>
      </c>
      <c r="BP8333" s="143" t="s">
        <v>25670</v>
      </c>
      <c r="BQ8333" s="143" t="s">
        <v>17560</v>
      </c>
    </row>
    <row r="8334" spans="15:69" x14ac:dyDescent="0.25">
      <c r="O8334" s="225" t="str">
        <f t="shared" ref="O8334:O8397" si="1341">IF(OR(B8334="",C8334="",G8334="",H8334="",I8334="",AND(J8334="",BW8334=FALSE),AND(K8334="",BX8334=FALSE),AND(L8334="",BY8334=FALSE),AND(M8334="",BZ8334=FALSE)),"",(IF(AND(100&gt;=CG8334,CG8334&gt;80),"A",IF(AND(80&gt;=CG8334,CG8334&gt;60),"B",IF(AND(60&gt;=CG8334,CG8334&gt;40),"C",IF(AND(40&gt;=CG8334,CG8334&gt;20),"D","E"))))))</f>
        <v/>
      </c>
      <c r="BF8334" s="141">
        <v>62080</v>
      </c>
      <c r="BG8334" s="142" t="s">
        <v>18476</v>
      </c>
      <c r="BH8334" s="141" t="s">
        <v>478</v>
      </c>
      <c r="BI8334" s="141" t="s">
        <v>176</v>
      </c>
      <c r="BJ8334" s="141" t="s">
        <v>1588</v>
      </c>
      <c r="BK8334" s="141" t="s">
        <v>3207</v>
      </c>
      <c r="BL8334" s="141" t="s">
        <v>18477</v>
      </c>
      <c r="BM8334" s="141">
        <v>46.549410000000002</v>
      </c>
      <c r="BN8334" s="141">
        <v>-73.826830000000001</v>
      </c>
      <c r="BO8334" s="141">
        <v>2012</v>
      </c>
      <c r="BP8334" s="143" t="s">
        <v>24578</v>
      </c>
      <c r="BQ8334" s="143" t="s">
        <v>17560</v>
      </c>
    </row>
    <row r="8335" spans="15:69" x14ac:dyDescent="0.25">
      <c r="O8335" s="225" t="str">
        <f t="shared" si="1341"/>
        <v/>
      </c>
      <c r="BF8335" s="141">
        <v>63013</v>
      </c>
      <c r="BG8335" s="142" t="s">
        <v>18597</v>
      </c>
      <c r="BH8335" s="141" t="s">
        <v>478</v>
      </c>
      <c r="BI8335" s="141" t="s">
        <v>176</v>
      </c>
      <c r="BJ8335" s="141" t="s">
        <v>18598</v>
      </c>
      <c r="BK8335" s="141" t="s">
        <v>18599</v>
      </c>
      <c r="BL8335" s="141" t="s">
        <v>18596</v>
      </c>
      <c r="BM8335" s="141">
        <v>46.021210000000004</v>
      </c>
      <c r="BN8335" s="141">
        <v>-73.692689999999999</v>
      </c>
      <c r="BO8335" s="141">
        <v>1978</v>
      </c>
      <c r="BP8335" s="143"/>
      <c r="BQ8335" s="143" t="s">
        <v>17560</v>
      </c>
    </row>
    <row r="8336" spans="15:69" x14ac:dyDescent="0.25">
      <c r="O8336" s="225" t="str">
        <f t="shared" si="1341"/>
        <v/>
      </c>
      <c r="BF8336" s="141">
        <v>61030</v>
      </c>
      <c r="BG8336" s="142" t="s">
        <v>18243</v>
      </c>
      <c r="BH8336" s="141" t="s">
        <v>478</v>
      </c>
      <c r="BI8336" s="141" t="s">
        <v>176</v>
      </c>
      <c r="BJ8336" s="141" t="s">
        <v>18095</v>
      </c>
      <c r="BK8336" s="141" t="s">
        <v>1805</v>
      </c>
      <c r="BL8336" s="141" t="s">
        <v>2519</v>
      </c>
      <c r="BM8336" s="141">
        <v>46.023212000000001</v>
      </c>
      <c r="BN8336" s="141">
        <v>-73.435135000000002</v>
      </c>
      <c r="BO8336" s="141">
        <v>1984</v>
      </c>
      <c r="BP8336" s="143" t="s">
        <v>25591</v>
      </c>
      <c r="BQ8336" s="143" t="s">
        <v>17560</v>
      </c>
    </row>
    <row r="8337" spans="15:69" x14ac:dyDescent="0.25">
      <c r="O8337" s="225" t="str">
        <f t="shared" si="1341"/>
        <v/>
      </c>
      <c r="BF8337" s="141">
        <v>61030</v>
      </c>
      <c r="BG8337" s="142" t="s">
        <v>18244</v>
      </c>
      <c r="BH8337" s="141" t="s">
        <v>478</v>
      </c>
      <c r="BI8337" s="141" t="s">
        <v>176</v>
      </c>
      <c r="BJ8337" s="141" t="s">
        <v>18098</v>
      </c>
      <c r="BK8337" s="141" t="s">
        <v>1805</v>
      </c>
      <c r="BL8337" s="141" t="s">
        <v>2519</v>
      </c>
      <c r="BM8337" s="141">
        <v>46.023212000000001</v>
      </c>
      <c r="BN8337" s="141">
        <v>-73.435135000000002</v>
      </c>
      <c r="BO8337" s="141">
        <v>1954</v>
      </c>
      <c r="BP8337" s="143" t="s">
        <v>25593</v>
      </c>
      <c r="BQ8337" s="143" t="s">
        <v>17560</v>
      </c>
    </row>
    <row r="8338" spans="15:69" x14ac:dyDescent="0.25">
      <c r="O8338" s="225" t="str">
        <f t="shared" si="1341"/>
        <v/>
      </c>
      <c r="BF8338" s="141">
        <v>61030</v>
      </c>
      <c r="BG8338" s="142" t="s">
        <v>18245</v>
      </c>
      <c r="BH8338" s="141" t="s">
        <v>478</v>
      </c>
      <c r="BI8338" s="141" t="s">
        <v>176</v>
      </c>
      <c r="BJ8338" s="141" t="s">
        <v>18100</v>
      </c>
      <c r="BK8338" s="141" t="s">
        <v>1805</v>
      </c>
      <c r="BL8338" s="141" t="s">
        <v>2519</v>
      </c>
      <c r="BM8338" s="141">
        <v>46.023212000000001</v>
      </c>
      <c r="BN8338" s="141">
        <v>-73.435135000000002</v>
      </c>
      <c r="BO8338" s="141">
        <v>2015</v>
      </c>
      <c r="BP8338" s="143" t="s">
        <v>25594</v>
      </c>
      <c r="BQ8338" s="143" t="s">
        <v>17560</v>
      </c>
    </row>
    <row r="8339" spans="15:69" x14ac:dyDescent="0.25">
      <c r="O8339" s="225" t="str">
        <f t="shared" si="1341"/>
        <v/>
      </c>
      <c r="BF8339" s="141">
        <v>61030</v>
      </c>
      <c r="BG8339" s="142" t="s">
        <v>18246</v>
      </c>
      <c r="BH8339" s="141" t="s">
        <v>478</v>
      </c>
      <c r="BI8339" s="141" t="s">
        <v>186</v>
      </c>
      <c r="BJ8339" s="141" t="s">
        <v>18102</v>
      </c>
      <c r="BK8339" s="141" t="s">
        <v>1805</v>
      </c>
      <c r="BL8339" s="141" t="s">
        <v>18103</v>
      </c>
      <c r="BM8339" s="141">
        <v>46.023212000000001</v>
      </c>
      <c r="BN8339" s="141">
        <v>-73.435135000000002</v>
      </c>
      <c r="BO8339" s="141">
        <v>1987</v>
      </c>
      <c r="BP8339" s="143" t="s">
        <v>25595</v>
      </c>
      <c r="BQ8339" s="143" t="s">
        <v>17560</v>
      </c>
    </row>
    <row r="8340" spans="15:69" x14ac:dyDescent="0.25">
      <c r="O8340" s="225" t="str">
        <f t="shared" si="1341"/>
        <v/>
      </c>
      <c r="BF8340" s="141">
        <v>61030</v>
      </c>
      <c r="BG8340" s="142" t="s">
        <v>18247</v>
      </c>
      <c r="BH8340" s="141" t="s">
        <v>478</v>
      </c>
      <c r="BI8340" s="141" t="s">
        <v>186</v>
      </c>
      <c r="BJ8340" s="141" t="s">
        <v>10663</v>
      </c>
      <c r="BK8340" s="141" t="s">
        <v>2297</v>
      </c>
      <c r="BL8340" s="141" t="s">
        <v>18076</v>
      </c>
      <c r="BM8340" s="141">
        <v>46.018099999999997</v>
      </c>
      <c r="BN8340" s="141">
        <v>-73.439940000000007</v>
      </c>
      <c r="BO8340" s="141">
        <v>1994</v>
      </c>
      <c r="BP8340" s="143" t="s">
        <v>25581</v>
      </c>
      <c r="BQ8340" s="143" t="s">
        <v>17560</v>
      </c>
    </row>
    <row r="8341" spans="15:69" x14ac:dyDescent="0.25">
      <c r="O8341" s="225" t="str">
        <f t="shared" si="1341"/>
        <v/>
      </c>
      <c r="BF8341" s="141">
        <v>61030</v>
      </c>
      <c r="BG8341" s="142" t="s">
        <v>18248</v>
      </c>
      <c r="BH8341" s="141" t="s">
        <v>478</v>
      </c>
      <c r="BI8341" s="141" t="s">
        <v>177</v>
      </c>
      <c r="BJ8341" s="141" t="s">
        <v>18078</v>
      </c>
      <c r="BK8341" s="141" t="s">
        <v>2297</v>
      </c>
      <c r="BL8341" s="141" t="s">
        <v>18076</v>
      </c>
      <c r="BM8341" s="141">
        <v>46.018099999999997</v>
      </c>
      <c r="BN8341" s="141">
        <v>-73.439940000000007</v>
      </c>
      <c r="BO8341" s="141">
        <v>1999</v>
      </c>
      <c r="BP8341" s="143" t="s">
        <v>25582</v>
      </c>
      <c r="BQ8341" s="143" t="s">
        <v>17560</v>
      </c>
    </row>
    <row r="8342" spans="15:69" x14ac:dyDescent="0.25">
      <c r="O8342" s="225" t="str">
        <f t="shared" si="1341"/>
        <v/>
      </c>
      <c r="BF8342" s="141">
        <v>61030</v>
      </c>
      <c r="BG8342" s="142" t="s">
        <v>18249</v>
      </c>
      <c r="BH8342" s="141" t="s">
        <v>478</v>
      </c>
      <c r="BI8342" s="141" t="s">
        <v>176</v>
      </c>
      <c r="BJ8342" s="141" t="s">
        <v>18064</v>
      </c>
      <c r="BK8342" s="141" t="s">
        <v>2297</v>
      </c>
      <c r="BL8342" s="141" t="s">
        <v>18076</v>
      </c>
      <c r="BM8342" s="141">
        <v>46.018099999999997</v>
      </c>
      <c r="BN8342" s="141">
        <v>-73.439940000000007</v>
      </c>
      <c r="BO8342" s="141">
        <v>1999</v>
      </c>
      <c r="BP8342" s="143" t="s">
        <v>25583</v>
      </c>
      <c r="BQ8342" s="143" t="s">
        <v>17560</v>
      </c>
    </row>
    <row r="8343" spans="15:69" x14ac:dyDescent="0.25">
      <c r="O8343" s="225" t="str">
        <f t="shared" si="1341"/>
        <v/>
      </c>
      <c r="BF8343" s="141">
        <v>61030</v>
      </c>
      <c r="BG8343" s="142" t="s">
        <v>18250</v>
      </c>
      <c r="BH8343" s="141" t="s">
        <v>478</v>
      </c>
      <c r="BI8343" s="141" t="s">
        <v>177</v>
      </c>
      <c r="BJ8343" s="141" t="s">
        <v>18081</v>
      </c>
      <c r="BK8343" s="141" t="s">
        <v>2297</v>
      </c>
      <c r="BL8343" s="141" t="s">
        <v>18076</v>
      </c>
      <c r="BM8343" s="141">
        <v>46.018099999999997</v>
      </c>
      <c r="BN8343" s="141">
        <v>-73.439940000000007</v>
      </c>
      <c r="BO8343" s="141">
        <v>1999</v>
      </c>
      <c r="BP8343" s="143" t="s">
        <v>25584</v>
      </c>
      <c r="BQ8343" s="143" t="s">
        <v>17560</v>
      </c>
    </row>
    <row r="8344" spans="15:69" x14ac:dyDescent="0.25">
      <c r="O8344" s="225" t="str">
        <f t="shared" si="1341"/>
        <v/>
      </c>
      <c r="BF8344" s="141">
        <v>61030</v>
      </c>
      <c r="BG8344" s="142" t="s">
        <v>18251</v>
      </c>
      <c r="BH8344" s="141" t="s">
        <v>478</v>
      </c>
      <c r="BI8344" s="141" t="s">
        <v>177</v>
      </c>
      <c r="BJ8344" s="141" t="s">
        <v>18083</v>
      </c>
      <c r="BK8344" s="141" t="s">
        <v>2297</v>
      </c>
      <c r="BL8344" s="141" t="s">
        <v>18076</v>
      </c>
      <c r="BM8344" s="141">
        <v>46.018099999999997</v>
      </c>
      <c r="BN8344" s="141">
        <v>-73.439940000000007</v>
      </c>
      <c r="BO8344" s="141">
        <v>1999</v>
      </c>
      <c r="BP8344" s="143" t="s">
        <v>25613</v>
      </c>
      <c r="BQ8344" s="143" t="s">
        <v>17560</v>
      </c>
    </row>
    <row r="8345" spans="15:69" x14ac:dyDescent="0.25">
      <c r="O8345" s="225" t="str">
        <f t="shared" si="1341"/>
        <v/>
      </c>
      <c r="BF8345" s="141">
        <v>61030</v>
      </c>
      <c r="BG8345" s="142" t="s">
        <v>18252</v>
      </c>
      <c r="BH8345" s="141" t="s">
        <v>478</v>
      </c>
      <c r="BI8345" s="141" t="s">
        <v>177</v>
      </c>
      <c r="BJ8345" s="141" t="s">
        <v>18085</v>
      </c>
      <c r="BK8345" s="141" t="s">
        <v>2297</v>
      </c>
      <c r="BL8345" s="141" t="s">
        <v>18076</v>
      </c>
      <c r="BM8345" s="141">
        <v>46.018099999999997</v>
      </c>
      <c r="BN8345" s="141">
        <v>-73.439940000000007</v>
      </c>
      <c r="BO8345" s="141">
        <v>1999</v>
      </c>
      <c r="BP8345" s="143" t="s">
        <v>25586</v>
      </c>
      <c r="BQ8345" s="143" t="s">
        <v>17560</v>
      </c>
    </row>
    <row r="8346" spans="15:69" x14ac:dyDescent="0.25">
      <c r="O8346" s="225" t="str">
        <f t="shared" si="1341"/>
        <v/>
      </c>
      <c r="BF8346" s="141">
        <v>61030</v>
      </c>
      <c r="BG8346" s="142" t="s">
        <v>18253</v>
      </c>
      <c r="BH8346" s="141" t="s">
        <v>478</v>
      </c>
      <c r="BI8346" s="141" t="s">
        <v>177</v>
      </c>
      <c r="BJ8346" s="141" t="s">
        <v>18087</v>
      </c>
      <c r="BK8346" s="141" t="s">
        <v>2297</v>
      </c>
      <c r="BL8346" s="141" t="s">
        <v>18076</v>
      </c>
      <c r="BM8346" s="141">
        <v>46.018099999999997</v>
      </c>
      <c r="BN8346" s="141">
        <v>-73.439940000000007</v>
      </c>
      <c r="BO8346" s="141">
        <v>1999</v>
      </c>
      <c r="BP8346" s="143" t="s">
        <v>25587</v>
      </c>
      <c r="BQ8346" s="143" t="s">
        <v>17560</v>
      </c>
    </row>
    <row r="8347" spans="15:69" x14ac:dyDescent="0.25">
      <c r="O8347" s="225" t="str">
        <f t="shared" si="1341"/>
        <v/>
      </c>
      <c r="BF8347" s="141">
        <v>61030</v>
      </c>
      <c r="BG8347" s="142" t="s">
        <v>18254</v>
      </c>
      <c r="BH8347" s="141" t="s">
        <v>478</v>
      </c>
      <c r="BI8347" s="141" t="s">
        <v>186</v>
      </c>
      <c r="BJ8347" s="141" t="s">
        <v>1941</v>
      </c>
      <c r="BK8347" s="141" t="s">
        <v>2297</v>
      </c>
      <c r="BL8347" s="141" t="s">
        <v>18076</v>
      </c>
      <c r="BM8347" s="141">
        <v>46.018099999999997</v>
      </c>
      <c r="BN8347" s="141">
        <v>-73.439940000000007</v>
      </c>
      <c r="BO8347" s="141">
        <v>1999</v>
      </c>
      <c r="BP8347" s="143" t="s">
        <v>25592</v>
      </c>
      <c r="BQ8347" s="143" t="s">
        <v>17560</v>
      </c>
    </row>
    <row r="8348" spans="15:69" x14ac:dyDescent="0.25">
      <c r="O8348" s="225" t="str">
        <f t="shared" si="1341"/>
        <v/>
      </c>
      <c r="BF8348" s="141">
        <v>61035</v>
      </c>
      <c r="BG8348" s="142" t="s">
        <v>18205</v>
      </c>
      <c r="BH8348" s="141" t="s">
        <v>180</v>
      </c>
      <c r="BI8348" s="141" t="s">
        <v>178</v>
      </c>
      <c r="BJ8348" s="141" t="s">
        <v>2406</v>
      </c>
      <c r="BK8348" s="141" t="s">
        <v>2407</v>
      </c>
      <c r="BL8348" s="141" t="s">
        <v>2408</v>
      </c>
      <c r="BM8348" s="141">
        <v>45.98677</v>
      </c>
      <c r="BN8348" s="141">
        <v>-73.381559999999993</v>
      </c>
      <c r="BO8348" s="141">
        <v>1999</v>
      </c>
      <c r="BP8348" s="143" t="s">
        <v>25606</v>
      </c>
      <c r="BQ8348" s="143" t="s">
        <v>17560</v>
      </c>
    </row>
    <row r="8349" spans="15:69" x14ac:dyDescent="0.25">
      <c r="O8349" s="225" t="str">
        <f t="shared" si="1341"/>
        <v/>
      </c>
      <c r="BF8349" s="141">
        <v>61035</v>
      </c>
      <c r="BG8349" s="142" t="s">
        <v>18206</v>
      </c>
      <c r="BH8349" s="141" t="s">
        <v>180</v>
      </c>
      <c r="BI8349" s="141" t="s">
        <v>191</v>
      </c>
      <c r="BJ8349" s="141" t="s">
        <v>2436</v>
      </c>
      <c r="BK8349" s="141" t="s">
        <v>2437</v>
      </c>
      <c r="BL8349" s="141" t="s">
        <v>2438</v>
      </c>
      <c r="BM8349" s="141">
        <v>45.994920499999999</v>
      </c>
      <c r="BN8349" s="141">
        <v>-73.4216318</v>
      </c>
      <c r="BO8349" s="141">
        <v>1999</v>
      </c>
      <c r="BP8349" s="143" t="s">
        <v>23987</v>
      </c>
      <c r="BQ8349" s="143" t="s">
        <v>17560</v>
      </c>
    </row>
    <row r="8350" spans="15:69" x14ac:dyDescent="0.25">
      <c r="O8350" s="225" t="str">
        <f t="shared" si="1341"/>
        <v/>
      </c>
      <c r="BF8350" s="141">
        <v>61035</v>
      </c>
      <c r="BG8350" s="142" t="s">
        <v>18207</v>
      </c>
      <c r="BH8350" s="141" t="s">
        <v>180</v>
      </c>
      <c r="BI8350" s="141" t="s">
        <v>191</v>
      </c>
      <c r="BJ8350" s="141" t="s">
        <v>2514</v>
      </c>
      <c r="BK8350" s="141" t="s">
        <v>2515</v>
      </c>
      <c r="BL8350" s="141" t="s">
        <v>2516</v>
      </c>
      <c r="BM8350" s="141">
        <v>45.997622</v>
      </c>
      <c r="BN8350" s="141">
        <v>-73.406276899999995</v>
      </c>
      <c r="BO8350" s="141">
        <v>1999</v>
      </c>
      <c r="BP8350" s="143" t="s">
        <v>24001</v>
      </c>
      <c r="BQ8350" s="143" t="s">
        <v>17560</v>
      </c>
    </row>
    <row r="8351" spans="15:69" x14ac:dyDescent="0.25">
      <c r="O8351" s="225" t="str">
        <f t="shared" si="1341"/>
        <v/>
      </c>
      <c r="BF8351" s="141">
        <v>61040</v>
      </c>
      <c r="BG8351" s="142" t="s">
        <v>18268</v>
      </c>
      <c r="BH8351" s="141" t="s">
        <v>180</v>
      </c>
      <c r="BI8351" s="141" t="s">
        <v>191</v>
      </c>
      <c r="BJ8351" s="141" t="s">
        <v>18269</v>
      </c>
      <c r="BK8351" s="141" t="s">
        <v>10187</v>
      </c>
      <c r="BL8351" s="141" t="s">
        <v>18213</v>
      </c>
      <c r="BM8351" s="141">
        <v>46.076349999999998</v>
      </c>
      <c r="BN8351" s="141">
        <v>-73.549109999999999</v>
      </c>
      <c r="BO8351" s="141">
        <v>1994</v>
      </c>
      <c r="BP8351" s="143" t="s">
        <v>25610</v>
      </c>
      <c r="BQ8351" s="143" t="s">
        <v>17560</v>
      </c>
    </row>
    <row r="8352" spans="15:69" x14ac:dyDescent="0.25">
      <c r="O8352" s="225" t="str">
        <f t="shared" si="1341"/>
        <v/>
      </c>
      <c r="BF8352" s="141">
        <v>61027</v>
      </c>
      <c r="BG8352" s="142" t="s">
        <v>27056</v>
      </c>
      <c r="BH8352" s="141" t="s">
        <v>478</v>
      </c>
      <c r="BI8352" s="141" t="s">
        <v>176</v>
      </c>
      <c r="BJ8352" s="141" t="s">
        <v>18098</v>
      </c>
      <c r="BK8352" s="141" t="s">
        <v>1805</v>
      </c>
      <c r="BL8352" s="141" t="s">
        <v>2519</v>
      </c>
      <c r="BM8352" s="141">
        <v>46.023212000000001</v>
      </c>
      <c r="BN8352" s="141">
        <v>-73.435135000000002</v>
      </c>
      <c r="BO8352" s="141">
        <v>1954</v>
      </c>
      <c r="BP8352" s="143" t="s">
        <v>25593</v>
      </c>
      <c r="BQ8352" s="143" t="s">
        <v>17560</v>
      </c>
    </row>
    <row r="8353" spans="15:69" x14ac:dyDescent="0.25">
      <c r="O8353" s="225" t="str">
        <f t="shared" si="1341"/>
        <v/>
      </c>
      <c r="BF8353" s="141">
        <v>61027</v>
      </c>
      <c r="BG8353" s="142" t="s">
        <v>27057</v>
      </c>
      <c r="BH8353" s="141" t="s">
        <v>478</v>
      </c>
      <c r="BI8353" s="141" t="s">
        <v>176</v>
      </c>
      <c r="BJ8353" s="141" t="s">
        <v>18100</v>
      </c>
      <c r="BK8353" s="141" t="s">
        <v>1805</v>
      </c>
      <c r="BL8353" s="141" t="s">
        <v>2519</v>
      </c>
      <c r="BM8353" s="141">
        <v>46.023212000000001</v>
      </c>
      <c r="BN8353" s="141">
        <v>-73.435135000000002</v>
      </c>
      <c r="BO8353" s="141">
        <v>2015</v>
      </c>
      <c r="BP8353" s="143" t="s">
        <v>25594</v>
      </c>
      <c r="BQ8353" s="143" t="s">
        <v>17560</v>
      </c>
    </row>
    <row r="8354" spans="15:69" x14ac:dyDescent="0.25">
      <c r="O8354" s="225" t="str">
        <f t="shared" si="1341"/>
        <v/>
      </c>
      <c r="BF8354" s="141">
        <v>61027</v>
      </c>
      <c r="BG8354" s="142" t="s">
        <v>27058</v>
      </c>
      <c r="BH8354" s="141" t="s">
        <v>478</v>
      </c>
      <c r="BI8354" s="141" t="s">
        <v>1268</v>
      </c>
      <c r="BJ8354" s="141" t="s">
        <v>18102</v>
      </c>
      <c r="BK8354" s="141" t="s">
        <v>1805</v>
      </c>
      <c r="BL8354" s="141" t="s">
        <v>18103</v>
      </c>
      <c r="BM8354" s="141">
        <v>46.023212000000001</v>
      </c>
      <c r="BN8354" s="141">
        <v>-73.435135000000002</v>
      </c>
      <c r="BO8354" s="141">
        <v>1987</v>
      </c>
      <c r="BP8354" s="143" t="s">
        <v>25595</v>
      </c>
      <c r="BQ8354" s="143" t="s">
        <v>17560</v>
      </c>
    </row>
    <row r="8355" spans="15:69" x14ac:dyDescent="0.25">
      <c r="O8355" s="225" t="str">
        <f t="shared" si="1341"/>
        <v/>
      </c>
      <c r="BF8355" s="141">
        <v>61030</v>
      </c>
      <c r="BG8355" s="142" t="s">
        <v>18241</v>
      </c>
      <c r="BH8355" s="141" t="s">
        <v>478</v>
      </c>
      <c r="BI8355" s="141" t="s">
        <v>176</v>
      </c>
      <c r="BJ8355" s="141" t="s">
        <v>18091</v>
      </c>
      <c r="BK8355" s="141" t="s">
        <v>1805</v>
      </c>
      <c r="BL8355" s="141" t="s">
        <v>2519</v>
      </c>
      <c r="BM8355" s="141">
        <v>46.023212000000001</v>
      </c>
      <c r="BN8355" s="141">
        <v>-73.435135000000002</v>
      </c>
      <c r="BO8355" s="141">
        <v>1984</v>
      </c>
      <c r="BP8355" s="143" t="s">
        <v>25589</v>
      </c>
      <c r="BQ8355" s="143" t="s">
        <v>17560</v>
      </c>
    </row>
    <row r="8356" spans="15:69" x14ac:dyDescent="0.25">
      <c r="O8356" s="225" t="str">
        <f t="shared" si="1341"/>
        <v/>
      </c>
      <c r="BF8356" s="141">
        <v>61030</v>
      </c>
      <c r="BG8356" s="142" t="s">
        <v>18242</v>
      </c>
      <c r="BH8356" s="141" t="s">
        <v>478</v>
      </c>
      <c r="BI8356" s="141" t="s">
        <v>176</v>
      </c>
      <c r="BJ8356" s="141" t="s">
        <v>18093</v>
      </c>
      <c r="BK8356" s="141" t="s">
        <v>1805</v>
      </c>
      <c r="BL8356" s="141" t="s">
        <v>2519</v>
      </c>
      <c r="BM8356" s="141">
        <v>46.023212000000001</v>
      </c>
      <c r="BN8356" s="141">
        <v>-73.435135000000002</v>
      </c>
      <c r="BO8356" s="141">
        <v>1984</v>
      </c>
      <c r="BP8356" s="143" t="s">
        <v>25590</v>
      </c>
      <c r="BQ8356" s="143" t="s">
        <v>17560</v>
      </c>
    </row>
    <row r="8357" spans="15:69" x14ac:dyDescent="0.25">
      <c r="O8357" s="225" t="str">
        <f t="shared" si="1341"/>
        <v/>
      </c>
      <c r="BF8357" s="141">
        <v>61040</v>
      </c>
      <c r="BG8357" s="142" t="s">
        <v>18270</v>
      </c>
      <c r="BH8357" s="141" t="s">
        <v>180</v>
      </c>
      <c r="BI8357" s="141" t="s">
        <v>178</v>
      </c>
      <c r="BJ8357" s="141" t="s">
        <v>1686</v>
      </c>
      <c r="BK8357" s="141" t="s">
        <v>12398</v>
      </c>
      <c r="BL8357" s="141" t="s">
        <v>18213</v>
      </c>
      <c r="BM8357" s="141">
        <v>46.074359999999999</v>
      </c>
      <c r="BN8357" s="141">
        <v>-73.543419999999998</v>
      </c>
      <c r="BO8357" s="141">
        <v>1994</v>
      </c>
      <c r="BP8357" s="143" t="s">
        <v>1686</v>
      </c>
      <c r="BQ8357" s="143" t="s">
        <v>17560</v>
      </c>
    </row>
    <row r="8358" spans="15:69" x14ac:dyDescent="0.25">
      <c r="O8358" s="225" t="str">
        <f t="shared" si="1341"/>
        <v/>
      </c>
      <c r="BF8358" s="141">
        <v>61045</v>
      </c>
      <c r="BG8358" s="142" t="s">
        <v>26460</v>
      </c>
      <c r="BH8358" s="141" t="s">
        <v>478</v>
      </c>
      <c r="BI8358" s="141" t="s">
        <v>177</v>
      </c>
      <c r="BJ8358" s="141"/>
      <c r="BK8358" s="141" t="s">
        <v>17793</v>
      </c>
      <c r="BL8358" s="141" t="s">
        <v>2063</v>
      </c>
      <c r="BM8358" s="141">
        <v>46.099670000000003</v>
      </c>
      <c r="BN8358" s="141">
        <v>-73.445980000000006</v>
      </c>
      <c r="BO8358" s="141">
        <v>1992</v>
      </c>
      <c r="BP8358" s="143" t="s">
        <v>485</v>
      </c>
      <c r="BQ8358" s="143" t="s">
        <v>17560</v>
      </c>
    </row>
    <row r="8359" spans="15:69" x14ac:dyDescent="0.25">
      <c r="O8359" s="225" t="str">
        <f t="shared" si="1341"/>
        <v/>
      </c>
      <c r="BF8359" s="141">
        <v>62007</v>
      </c>
      <c r="BG8359" s="142" t="s">
        <v>18400</v>
      </c>
      <c r="BH8359" s="141" t="s">
        <v>478</v>
      </c>
      <c r="BI8359" s="141" t="s">
        <v>186</v>
      </c>
      <c r="BJ8359" s="141" t="s">
        <v>1727</v>
      </c>
      <c r="BK8359" s="141" t="s">
        <v>12583</v>
      </c>
      <c r="BL8359" s="141" t="s">
        <v>4989</v>
      </c>
      <c r="BM8359" s="141">
        <v>46.167465554539604</v>
      </c>
      <c r="BN8359" s="141">
        <v>-73.437558335946804</v>
      </c>
      <c r="BO8359" s="141">
        <v>1965</v>
      </c>
      <c r="BP8359" s="143" t="s">
        <v>25647</v>
      </c>
      <c r="BQ8359" s="143" t="s">
        <v>17560</v>
      </c>
    </row>
    <row r="8360" spans="15:69" x14ac:dyDescent="0.25">
      <c r="O8360" s="225" t="str">
        <f t="shared" si="1341"/>
        <v/>
      </c>
      <c r="BF8360" s="141">
        <v>62007</v>
      </c>
      <c r="BG8360" s="142" t="s">
        <v>18401</v>
      </c>
      <c r="BH8360" s="141" t="s">
        <v>180</v>
      </c>
      <c r="BI8360" s="141" t="s">
        <v>191</v>
      </c>
      <c r="BJ8360" s="141" t="s">
        <v>191</v>
      </c>
      <c r="BK8360" s="141" t="s">
        <v>2501</v>
      </c>
      <c r="BL8360" s="141" t="s">
        <v>18402</v>
      </c>
      <c r="BM8360" s="141">
        <v>46.16283</v>
      </c>
      <c r="BN8360" s="141">
        <v>-73.429919999999996</v>
      </c>
      <c r="BO8360" s="141">
        <v>1988</v>
      </c>
      <c r="BP8360" s="143" t="s">
        <v>25648</v>
      </c>
      <c r="BQ8360" s="143" t="s">
        <v>17560</v>
      </c>
    </row>
    <row r="8361" spans="15:69" x14ac:dyDescent="0.25">
      <c r="O8361" s="225" t="str">
        <f t="shared" si="1341"/>
        <v/>
      </c>
      <c r="BF8361" s="141">
        <v>62007</v>
      </c>
      <c r="BG8361" s="142" t="s">
        <v>18403</v>
      </c>
      <c r="BH8361" s="141" t="s">
        <v>180</v>
      </c>
      <c r="BI8361" s="141" t="s">
        <v>178</v>
      </c>
      <c r="BJ8361" s="141" t="s">
        <v>2769</v>
      </c>
      <c r="BK8361" s="141" t="s">
        <v>2674</v>
      </c>
      <c r="BL8361" s="141" t="s">
        <v>18399</v>
      </c>
      <c r="BM8361" s="141">
        <v>46.169876738652697</v>
      </c>
      <c r="BN8361" s="141">
        <v>-73.405386389862201</v>
      </c>
      <c r="BO8361" s="141">
        <v>1999</v>
      </c>
      <c r="BP8361" s="143" t="s">
        <v>25649</v>
      </c>
      <c r="BQ8361" s="143" t="s">
        <v>17560</v>
      </c>
    </row>
    <row r="8362" spans="15:69" x14ac:dyDescent="0.25">
      <c r="O8362" s="225" t="str">
        <f t="shared" si="1341"/>
        <v/>
      </c>
      <c r="BF8362" s="141">
        <v>62007</v>
      </c>
      <c r="BG8362" s="142" t="s">
        <v>18404</v>
      </c>
      <c r="BH8362" s="141" t="s">
        <v>478</v>
      </c>
      <c r="BI8362" s="141" t="s">
        <v>186</v>
      </c>
      <c r="BJ8362" s="141" t="s">
        <v>191</v>
      </c>
      <c r="BK8362" s="141" t="s">
        <v>12583</v>
      </c>
      <c r="BL8362" s="141" t="s">
        <v>4989</v>
      </c>
      <c r="BM8362" s="141">
        <v>46.167465554539604</v>
      </c>
      <c r="BN8362" s="141">
        <v>-73.437558335946804</v>
      </c>
      <c r="BO8362" s="141">
        <v>2011</v>
      </c>
      <c r="BP8362" s="143" t="s">
        <v>25650</v>
      </c>
      <c r="BQ8362" s="143" t="s">
        <v>17560</v>
      </c>
    </row>
    <row r="8363" spans="15:69" x14ac:dyDescent="0.25">
      <c r="O8363" s="225" t="str">
        <f t="shared" si="1341"/>
        <v/>
      </c>
      <c r="BF8363" s="141">
        <v>62037</v>
      </c>
      <c r="BG8363" s="142" t="s">
        <v>18323</v>
      </c>
      <c r="BH8363" s="141" t="s">
        <v>180</v>
      </c>
      <c r="BI8363" s="141" t="s">
        <v>191</v>
      </c>
      <c r="BJ8363" s="141"/>
      <c r="BK8363" s="141" t="s">
        <v>18324</v>
      </c>
      <c r="BL8363" s="141" t="s">
        <v>18325</v>
      </c>
      <c r="BM8363" s="141">
        <v>46.044726300000001</v>
      </c>
      <c r="BN8363" s="141">
        <v>-73.697046599999993</v>
      </c>
      <c r="BO8363" s="141">
        <v>1989</v>
      </c>
      <c r="BP8363" s="143"/>
      <c r="BQ8363" s="143" t="s">
        <v>17560</v>
      </c>
    </row>
    <row r="8364" spans="15:69" x14ac:dyDescent="0.25">
      <c r="O8364" s="225" t="str">
        <f t="shared" si="1341"/>
        <v/>
      </c>
      <c r="BF8364" s="141">
        <v>62037</v>
      </c>
      <c r="BG8364" s="142" t="s">
        <v>18326</v>
      </c>
      <c r="BH8364" s="141" t="s">
        <v>180</v>
      </c>
      <c r="BI8364" s="141" t="s">
        <v>191</v>
      </c>
      <c r="BJ8364" s="141"/>
      <c r="BK8364" s="141" t="s">
        <v>18327</v>
      </c>
      <c r="BL8364" s="141" t="s">
        <v>18328</v>
      </c>
      <c r="BM8364" s="141">
        <v>46.033570400000002</v>
      </c>
      <c r="BN8364" s="141">
        <v>-73.689459499999998</v>
      </c>
      <c r="BO8364" s="141">
        <v>1992</v>
      </c>
      <c r="BP8364" s="143"/>
      <c r="BQ8364" s="143" t="s">
        <v>17560</v>
      </c>
    </row>
    <row r="8365" spans="15:69" x14ac:dyDescent="0.25">
      <c r="O8365" s="225" t="str">
        <f t="shared" si="1341"/>
        <v/>
      </c>
      <c r="BF8365" s="141">
        <v>62037</v>
      </c>
      <c r="BG8365" s="142" t="s">
        <v>18329</v>
      </c>
      <c r="BH8365" s="141" t="s">
        <v>180</v>
      </c>
      <c r="BI8365" s="141" t="s">
        <v>178</v>
      </c>
      <c r="BJ8365" s="141" t="s">
        <v>18330</v>
      </c>
      <c r="BK8365" s="141" t="s">
        <v>18331</v>
      </c>
      <c r="BL8365" s="141" t="s">
        <v>18332</v>
      </c>
      <c r="BM8365" s="141">
        <v>46.084716</v>
      </c>
      <c r="BN8365" s="141">
        <v>-73.889331999999996</v>
      </c>
      <c r="BO8365" s="141">
        <v>2008</v>
      </c>
      <c r="BP8365" s="143" t="s">
        <v>25626</v>
      </c>
      <c r="BQ8365" s="143" t="s">
        <v>17560</v>
      </c>
    </row>
    <row r="8366" spans="15:69" x14ac:dyDescent="0.25">
      <c r="O8366" s="225" t="str">
        <f t="shared" si="1341"/>
        <v/>
      </c>
      <c r="BF8366" s="141">
        <v>62047</v>
      </c>
      <c r="BG8366" s="142" t="s">
        <v>18342</v>
      </c>
      <c r="BH8366" s="141" t="s">
        <v>180</v>
      </c>
      <c r="BI8366" s="141" t="s">
        <v>178</v>
      </c>
      <c r="BJ8366" s="141" t="s">
        <v>2514</v>
      </c>
      <c r="BK8366" s="141" t="s">
        <v>18343</v>
      </c>
      <c r="BL8366" s="141" t="s">
        <v>18337</v>
      </c>
      <c r="BM8366" s="141">
        <v>46.156280000000002</v>
      </c>
      <c r="BN8366" s="141">
        <v>-73.813389999999998</v>
      </c>
      <c r="BO8366" s="141">
        <v>2007</v>
      </c>
      <c r="BP8366" s="143" t="s">
        <v>25631</v>
      </c>
      <c r="BQ8366" s="143" t="s">
        <v>17560</v>
      </c>
    </row>
    <row r="8367" spans="15:69" x14ac:dyDescent="0.25">
      <c r="O8367" s="225" t="str">
        <f t="shared" si="1341"/>
        <v/>
      </c>
      <c r="BF8367" s="141">
        <v>65005</v>
      </c>
      <c r="BG8367" s="142" t="s">
        <v>26390</v>
      </c>
      <c r="BH8367" s="141" t="s">
        <v>180</v>
      </c>
      <c r="BI8367" s="141" t="s">
        <v>191</v>
      </c>
      <c r="BJ8367" s="141" t="s">
        <v>17646</v>
      </c>
      <c r="BK8367" s="141" t="s">
        <v>17647</v>
      </c>
      <c r="BL8367" s="141" t="s">
        <v>17648</v>
      </c>
      <c r="BM8367" s="141">
        <v>45.536356186226698</v>
      </c>
      <c r="BN8367" s="141">
        <v>-73.8781309568095</v>
      </c>
      <c r="BO8367" s="141">
        <v>1990</v>
      </c>
      <c r="BP8367" s="143" t="s">
        <v>26702</v>
      </c>
      <c r="BQ8367" s="143" t="s">
        <v>17560</v>
      </c>
    </row>
    <row r="8368" spans="15:69" x14ac:dyDescent="0.25">
      <c r="O8368" s="225" t="str">
        <f t="shared" si="1341"/>
        <v/>
      </c>
      <c r="BF8368" s="141">
        <v>65005</v>
      </c>
      <c r="BG8368" s="142" t="s">
        <v>26391</v>
      </c>
      <c r="BH8368" s="141" t="s">
        <v>180</v>
      </c>
      <c r="BI8368" s="141" t="s">
        <v>191</v>
      </c>
      <c r="BJ8368" s="141" t="s">
        <v>17649</v>
      </c>
      <c r="BK8368" s="141" t="s">
        <v>1737</v>
      </c>
      <c r="BL8368" s="141" t="s">
        <v>17650</v>
      </c>
      <c r="BM8368" s="141">
        <v>45.529038860788603</v>
      </c>
      <c r="BN8368" s="141">
        <v>-73.746401036778494</v>
      </c>
      <c r="BO8368" s="141">
        <v>1995</v>
      </c>
      <c r="BP8368" s="143" t="s">
        <v>26701</v>
      </c>
      <c r="BQ8368" s="143" t="s">
        <v>17560</v>
      </c>
    </row>
    <row r="8369" spans="15:69" x14ac:dyDescent="0.25">
      <c r="O8369" s="225" t="str">
        <f t="shared" si="1341"/>
        <v/>
      </c>
      <c r="BF8369" s="141">
        <v>65005</v>
      </c>
      <c r="BG8369" s="142" t="s">
        <v>26392</v>
      </c>
      <c r="BH8369" s="141" t="s">
        <v>180</v>
      </c>
      <c r="BI8369" s="141" t="s">
        <v>191</v>
      </c>
      <c r="BJ8369" s="141" t="s">
        <v>17651</v>
      </c>
      <c r="BK8369" s="141" t="s">
        <v>2722</v>
      </c>
      <c r="BL8369" s="141" t="s">
        <v>17652</v>
      </c>
      <c r="BM8369" s="141">
        <v>45.524297294743903</v>
      </c>
      <c r="BN8369" s="141">
        <v>-73.751089961938504</v>
      </c>
      <c r="BO8369" s="141">
        <v>1990</v>
      </c>
      <c r="BP8369" s="143" t="s">
        <v>26702</v>
      </c>
      <c r="BQ8369" s="143" t="s">
        <v>17560</v>
      </c>
    </row>
    <row r="8370" spans="15:69" x14ac:dyDescent="0.25">
      <c r="O8370" s="225" t="str">
        <f t="shared" si="1341"/>
        <v/>
      </c>
      <c r="BF8370" s="141">
        <v>65005</v>
      </c>
      <c r="BG8370" s="142" t="s">
        <v>26393</v>
      </c>
      <c r="BH8370" s="141" t="s">
        <v>180</v>
      </c>
      <c r="BI8370" s="141" t="s">
        <v>191</v>
      </c>
      <c r="BJ8370" s="141" t="s">
        <v>17653</v>
      </c>
      <c r="BK8370" s="141" t="s">
        <v>6055</v>
      </c>
      <c r="BL8370" s="141" t="s">
        <v>17654</v>
      </c>
      <c r="BM8370" s="141">
        <v>45.539549527650799</v>
      </c>
      <c r="BN8370" s="141">
        <v>-73.753548503033301</v>
      </c>
      <c r="BO8370" s="141">
        <v>1990</v>
      </c>
      <c r="BP8370" s="143" t="s">
        <v>26702</v>
      </c>
      <c r="BQ8370" s="143" t="s">
        <v>17560</v>
      </c>
    </row>
    <row r="8371" spans="15:69" x14ac:dyDescent="0.25">
      <c r="O8371" s="225" t="str">
        <f t="shared" si="1341"/>
        <v/>
      </c>
      <c r="BF8371" s="141">
        <v>65005</v>
      </c>
      <c r="BG8371" s="142" t="s">
        <v>26397</v>
      </c>
      <c r="BH8371" s="141" t="s">
        <v>180</v>
      </c>
      <c r="BI8371" s="141" t="s">
        <v>191</v>
      </c>
      <c r="BJ8371" s="141" t="s">
        <v>17655</v>
      </c>
      <c r="BK8371" s="141" t="s">
        <v>17656</v>
      </c>
      <c r="BL8371" s="141" t="s">
        <v>17657</v>
      </c>
      <c r="BM8371" s="141">
        <v>45.602782056139297</v>
      </c>
      <c r="BN8371" s="141">
        <v>-73.738743686390606</v>
      </c>
      <c r="BO8371" s="141">
        <v>2004</v>
      </c>
      <c r="BP8371" s="143" t="s">
        <v>26701</v>
      </c>
      <c r="BQ8371" s="143" t="s">
        <v>17560</v>
      </c>
    </row>
    <row r="8372" spans="15:69" x14ac:dyDescent="0.25">
      <c r="O8372" s="225" t="str">
        <f t="shared" si="1341"/>
        <v/>
      </c>
      <c r="BF8372" s="141">
        <v>65005</v>
      </c>
      <c r="BG8372" s="142" t="s">
        <v>26398</v>
      </c>
      <c r="BH8372" s="141" t="s">
        <v>180</v>
      </c>
      <c r="BI8372" s="141" t="s">
        <v>191</v>
      </c>
      <c r="BJ8372" s="141" t="s">
        <v>17658</v>
      </c>
      <c r="BK8372" s="141" t="s">
        <v>17659</v>
      </c>
      <c r="BL8372" s="141" t="s">
        <v>17660</v>
      </c>
      <c r="BM8372" s="141">
        <v>45.573480687658801</v>
      </c>
      <c r="BN8372" s="141">
        <v>-73.670550304315896</v>
      </c>
      <c r="BO8372" s="141">
        <v>1990</v>
      </c>
      <c r="BP8372" s="143" t="s">
        <v>26702</v>
      </c>
      <c r="BQ8372" s="143" t="s">
        <v>17560</v>
      </c>
    </row>
    <row r="8373" spans="15:69" x14ac:dyDescent="0.25">
      <c r="O8373" s="225" t="str">
        <f t="shared" si="1341"/>
        <v/>
      </c>
      <c r="BF8373" s="141">
        <v>64015</v>
      </c>
      <c r="BG8373" s="142" t="s">
        <v>3006</v>
      </c>
      <c r="BH8373" s="141" t="s">
        <v>180</v>
      </c>
      <c r="BI8373" s="141" t="s">
        <v>191</v>
      </c>
      <c r="BJ8373" s="141" t="s">
        <v>3007</v>
      </c>
      <c r="BK8373" s="141" t="s">
        <v>3008</v>
      </c>
      <c r="BL8373" s="141" t="s">
        <v>3009</v>
      </c>
      <c r="BM8373" s="141">
        <v>45.733657999999998</v>
      </c>
      <c r="BN8373" s="141">
        <v>-73.67165</v>
      </c>
      <c r="BO8373" s="141">
        <v>2011</v>
      </c>
      <c r="BP8373" s="143" t="s">
        <v>23998</v>
      </c>
      <c r="BQ8373" s="143" t="s">
        <v>17560</v>
      </c>
    </row>
    <row r="8374" spans="15:69" x14ac:dyDescent="0.25">
      <c r="O8374" s="225" t="str">
        <f t="shared" si="1341"/>
        <v/>
      </c>
      <c r="BF8374" s="141">
        <v>64015</v>
      </c>
      <c r="BG8374" s="142" t="s">
        <v>3010</v>
      </c>
      <c r="BH8374" s="141" t="s">
        <v>180</v>
      </c>
      <c r="BI8374" s="141" t="s">
        <v>191</v>
      </c>
      <c r="BJ8374" s="141" t="s">
        <v>3011</v>
      </c>
      <c r="BK8374" s="141" t="s">
        <v>3012</v>
      </c>
      <c r="BL8374" s="141" t="s">
        <v>3013</v>
      </c>
      <c r="BM8374" s="141">
        <v>45.726880000000001</v>
      </c>
      <c r="BN8374" s="141">
        <v>-73.667595000000006</v>
      </c>
      <c r="BO8374" s="141">
        <v>2011</v>
      </c>
      <c r="BP8374" s="143" t="s">
        <v>23998</v>
      </c>
      <c r="BQ8374" s="143" t="s">
        <v>17560</v>
      </c>
    </row>
    <row r="8375" spans="15:69" x14ac:dyDescent="0.25">
      <c r="O8375" s="225" t="str">
        <f t="shared" si="1341"/>
        <v/>
      </c>
      <c r="BF8375" s="141">
        <v>64015</v>
      </c>
      <c r="BG8375" s="142" t="s">
        <v>3014</v>
      </c>
      <c r="BH8375" s="141" t="s">
        <v>180</v>
      </c>
      <c r="BI8375" s="141" t="s">
        <v>191</v>
      </c>
      <c r="BJ8375" s="141" t="s">
        <v>3015</v>
      </c>
      <c r="BK8375" s="141" t="s">
        <v>3016</v>
      </c>
      <c r="BL8375" s="141" t="s">
        <v>3017</v>
      </c>
      <c r="BM8375" s="141">
        <v>45.731051999999998</v>
      </c>
      <c r="BN8375" s="141">
        <v>-73.673749999999998</v>
      </c>
      <c r="BO8375" s="141">
        <v>2011</v>
      </c>
      <c r="BP8375" s="143" t="s">
        <v>24071</v>
      </c>
      <c r="BQ8375" s="143" t="s">
        <v>17560</v>
      </c>
    </row>
    <row r="8376" spans="15:69" x14ac:dyDescent="0.25">
      <c r="O8376" s="225" t="str">
        <f t="shared" si="1341"/>
        <v/>
      </c>
      <c r="BF8376" s="141">
        <v>64015</v>
      </c>
      <c r="BG8376" s="142" t="s">
        <v>3034</v>
      </c>
      <c r="BH8376" s="141" t="s">
        <v>180</v>
      </c>
      <c r="BI8376" s="141" t="s">
        <v>191</v>
      </c>
      <c r="BJ8376" s="141" t="s">
        <v>3035</v>
      </c>
      <c r="BK8376" s="141" t="s">
        <v>3036</v>
      </c>
      <c r="BL8376" s="141" t="s">
        <v>3037</v>
      </c>
      <c r="BM8376" s="141">
        <v>45.736260000000001</v>
      </c>
      <c r="BN8376" s="141">
        <v>-73.671970000000002</v>
      </c>
      <c r="BO8376" s="141">
        <v>2008</v>
      </c>
      <c r="BP8376" s="143" t="s">
        <v>23998</v>
      </c>
      <c r="BQ8376" s="143" t="s">
        <v>17560</v>
      </c>
    </row>
    <row r="8377" spans="15:69" x14ac:dyDescent="0.25">
      <c r="O8377" s="225" t="str">
        <f t="shared" si="1341"/>
        <v/>
      </c>
      <c r="BF8377" s="141">
        <v>64015</v>
      </c>
      <c r="BG8377" s="142" t="s">
        <v>3038</v>
      </c>
      <c r="BH8377" s="141" t="s">
        <v>180</v>
      </c>
      <c r="BI8377" s="141" t="s">
        <v>191</v>
      </c>
      <c r="BJ8377" s="141" t="s">
        <v>3039</v>
      </c>
      <c r="BK8377" s="141" t="s">
        <v>3040</v>
      </c>
      <c r="BL8377" s="141" t="s">
        <v>3041</v>
      </c>
      <c r="BM8377" s="141">
        <v>45.737586999999998</v>
      </c>
      <c r="BN8377" s="141">
        <v>-73.684524999999994</v>
      </c>
      <c r="BO8377" s="141">
        <v>1996</v>
      </c>
      <c r="BP8377" s="143" t="s">
        <v>24073</v>
      </c>
      <c r="BQ8377" s="143" t="s">
        <v>17560</v>
      </c>
    </row>
    <row r="8378" spans="15:69" x14ac:dyDescent="0.25">
      <c r="O8378" s="225" t="str">
        <f t="shared" si="1341"/>
        <v/>
      </c>
      <c r="BF8378" s="141">
        <v>64015</v>
      </c>
      <c r="BG8378" s="142" t="s">
        <v>3042</v>
      </c>
      <c r="BH8378" s="141" t="s">
        <v>180</v>
      </c>
      <c r="BI8378" s="141" t="s">
        <v>191</v>
      </c>
      <c r="BJ8378" s="141" t="s">
        <v>3043</v>
      </c>
      <c r="BK8378" s="141" t="s">
        <v>3044</v>
      </c>
      <c r="BL8378" s="141" t="s">
        <v>3045</v>
      </c>
      <c r="BM8378" s="141">
        <v>45.743096000000001</v>
      </c>
      <c r="BN8378" s="141">
        <v>-73.597824000000003</v>
      </c>
      <c r="BO8378" s="141">
        <v>2009</v>
      </c>
      <c r="BP8378" s="143" t="s">
        <v>23998</v>
      </c>
      <c r="BQ8378" s="143" t="s">
        <v>17560</v>
      </c>
    </row>
    <row r="8379" spans="15:69" x14ac:dyDescent="0.25">
      <c r="O8379" s="225" t="str">
        <f t="shared" si="1341"/>
        <v/>
      </c>
      <c r="BF8379" s="141">
        <v>64015</v>
      </c>
      <c r="BG8379" s="142" t="s">
        <v>3046</v>
      </c>
      <c r="BH8379" s="141" t="s">
        <v>180</v>
      </c>
      <c r="BI8379" s="141" t="s">
        <v>191</v>
      </c>
      <c r="BJ8379" s="141" t="s">
        <v>3047</v>
      </c>
      <c r="BK8379" s="141" t="s">
        <v>3048</v>
      </c>
      <c r="BL8379" s="141" t="s">
        <v>2566</v>
      </c>
      <c r="BM8379" s="141">
        <v>45.727730999999999</v>
      </c>
      <c r="BN8379" s="141">
        <v>-73.602143999999996</v>
      </c>
      <c r="BO8379" s="141">
        <v>2004</v>
      </c>
      <c r="BP8379" s="143" t="s">
        <v>23998</v>
      </c>
      <c r="BQ8379" s="143" t="s">
        <v>17560</v>
      </c>
    </row>
    <row r="8380" spans="15:69" x14ac:dyDescent="0.25">
      <c r="O8380" s="225" t="str">
        <f t="shared" si="1341"/>
        <v/>
      </c>
      <c r="BF8380" s="141">
        <v>64015</v>
      </c>
      <c r="BG8380" s="142" t="s">
        <v>18884</v>
      </c>
      <c r="BH8380" s="141" t="s">
        <v>478</v>
      </c>
      <c r="BI8380" s="141" t="s">
        <v>186</v>
      </c>
      <c r="BJ8380" s="141" t="s">
        <v>18885</v>
      </c>
      <c r="BK8380" s="141" t="s">
        <v>18886</v>
      </c>
      <c r="BL8380" s="141" t="s">
        <v>18887</v>
      </c>
      <c r="BM8380" s="141">
        <v>45.727694999999997</v>
      </c>
      <c r="BN8380" s="141">
        <v>-73.620987</v>
      </c>
      <c r="BO8380" s="141">
        <v>2014</v>
      </c>
      <c r="BP8380" s="143" t="s">
        <v>5456</v>
      </c>
      <c r="BQ8380" s="143" t="s">
        <v>17560</v>
      </c>
    </row>
    <row r="8381" spans="15:69" x14ac:dyDescent="0.25">
      <c r="O8381" s="225" t="str">
        <f t="shared" si="1341"/>
        <v/>
      </c>
      <c r="BF8381" s="141">
        <v>65005</v>
      </c>
      <c r="BG8381" s="142" t="s">
        <v>26388</v>
      </c>
      <c r="BH8381" s="141" t="s">
        <v>180</v>
      </c>
      <c r="BI8381" s="141" t="s">
        <v>191</v>
      </c>
      <c r="BJ8381" s="141" t="s">
        <v>17640</v>
      </c>
      <c r="BK8381" s="141" t="s">
        <v>17641</v>
      </c>
      <c r="BL8381" s="141" t="s">
        <v>17642</v>
      </c>
      <c r="BM8381" s="141">
        <v>45.5427389637331</v>
      </c>
      <c r="BN8381" s="141">
        <v>-73.870647914926707</v>
      </c>
      <c r="BO8381" s="141">
        <v>1990</v>
      </c>
      <c r="BP8381" s="143" t="s">
        <v>26702</v>
      </c>
      <c r="BQ8381" s="143" t="s">
        <v>17560</v>
      </c>
    </row>
    <row r="8382" spans="15:69" x14ac:dyDescent="0.25">
      <c r="O8382" s="225" t="str">
        <f t="shared" si="1341"/>
        <v/>
      </c>
      <c r="BF8382" s="141">
        <v>65005</v>
      </c>
      <c r="BG8382" s="142" t="s">
        <v>26389</v>
      </c>
      <c r="BH8382" s="141" t="s">
        <v>180</v>
      </c>
      <c r="BI8382" s="141" t="s">
        <v>191</v>
      </c>
      <c r="BJ8382" s="141" t="s">
        <v>17643</v>
      </c>
      <c r="BK8382" s="141" t="s">
        <v>17644</v>
      </c>
      <c r="BL8382" s="141" t="s">
        <v>17645</v>
      </c>
      <c r="BM8382" s="141">
        <v>45.585022938109198</v>
      </c>
      <c r="BN8382" s="141">
        <v>-73.762964675218896</v>
      </c>
      <c r="BO8382" s="141">
        <v>1990</v>
      </c>
      <c r="BP8382" s="143" t="s">
        <v>26702</v>
      </c>
      <c r="BQ8382" s="143" t="s">
        <v>17560</v>
      </c>
    </row>
    <row r="8383" spans="15:69" x14ac:dyDescent="0.25">
      <c r="O8383" s="225" t="str">
        <f t="shared" si="1341"/>
        <v/>
      </c>
      <c r="BF8383" s="141">
        <v>63023</v>
      </c>
      <c r="BG8383" s="142" t="s">
        <v>18600</v>
      </c>
      <c r="BH8383" s="141" t="s">
        <v>180</v>
      </c>
      <c r="BI8383" s="141" t="s">
        <v>191</v>
      </c>
      <c r="BJ8383" s="141"/>
      <c r="BK8383" s="141" t="s">
        <v>1931</v>
      </c>
      <c r="BL8383" s="141" t="s">
        <v>2063</v>
      </c>
      <c r="BM8383" s="141">
        <v>45.930619999999998</v>
      </c>
      <c r="BN8383" s="141">
        <v>-73.609819999999999</v>
      </c>
      <c r="BO8383" s="141">
        <v>1999</v>
      </c>
      <c r="BP8383" s="143" t="s">
        <v>25684</v>
      </c>
      <c r="BQ8383" s="143" t="s">
        <v>17560</v>
      </c>
    </row>
    <row r="8384" spans="15:69" x14ac:dyDescent="0.25">
      <c r="O8384" s="225" t="str">
        <f t="shared" si="1341"/>
        <v/>
      </c>
      <c r="BF8384" s="141">
        <v>63030</v>
      </c>
      <c r="BG8384" s="142" t="s">
        <v>18684</v>
      </c>
      <c r="BH8384" s="141" t="s">
        <v>478</v>
      </c>
      <c r="BI8384" s="141" t="s">
        <v>177</v>
      </c>
      <c r="BJ8384" s="141" t="s">
        <v>3254</v>
      </c>
      <c r="BK8384" s="141" t="s">
        <v>2896</v>
      </c>
      <c r="BL8384" s="141" t="s">
        <v>18605</v>
      </c>
      <c r="BM8384" s="141">
        <v>45.914560000000002</v>
      </c>
      <c r="BN8384" s="141">
        <v>-73.706370000000007</v>
      </c>
      <c r="BO8384" s="141">
        <v>1976</v>
      </c>
      <c r="BP8384" s="143" t="s">
        <v>25703</v>
      </c>
      <c r="BQ8384" s="143" t="s">
        <v>17560</v>
      </c>
    </row>
    <row r="8385" spans="15:69" x14ac:dyDescent="0.25">
      <c r="O8385" s="225" t="str">
        <f t="shared" si="1341"/>
        <v/>
      </c>
      <c r="BF8385" s="141">
        <v>63035</v>
      </c>
      <c r="BG8385" s="142" t="s">
        <v>18685</v>
      </c>
      <c r="BH8385" s="141" t="s">
        <v>478</v>
      </c>
      <c r="BI8385" s="141" t="s">
        <v>176</v>
      </c>
      <c r="BJ8385" s="141"/>
      <c r="BK8385" s="141" t="s">
        <v>4160</v>
      </c>
      <c r="BL8385" s="141" t="s">
        <v>18686</v>
      </c>
      <c r="BM8385" s="141">
        <v>45.859029999999997</v>
      </c>
      <c r="BN8385" s="141">
        <v>-73.597319999999996</v>
      </c>
      <c r="BO8385" s="141">
        <v>1980</v>
      </c>
      <c r="BP8385" s="143" t="s">
        <v>25704</v>
      </c>
      <c r="BQ8385" s="143" t="s">
        <v>17560</v>
      </c>
    </row>
    <row r="8386" spans="15:69" x14ac:dyDescent="0.25">
      <c r="O8386" s="225" t="str">
        <f t="shared" si="1341"/>
        <v/>
      </c>
      <c r="BF8386" s="141">
        <v>63035</v>
      </c>
      <c r="BG8386" s="142" t="s">
        <v>18687</v>
      </c>
      <c r="BH8386" s="141" t="s">
        <v>478</v>
      </c>
      <c r="BI8386" s="141" t="s">
        <v>176</v>
      </c>
      <c r="BJ8386" s="141"/>
      <c r="BK8386" s="141"/>
      <c r="BL8386" s="141" t="s">
        <v>18688</v>
      </c>
      <c r="BM8386" s="141">
        <v>45.877000000000002</v>
      </c>
      <c r="BN8386" s="141">
        <v>-73.577309999999997</v>
      </c>
      <c r="BO8386" s="141">
        <v>1992</v>
      </c>
      <c r="BP8386" s="143" t="s">
        <v>12898</v>
      </c>
      <c r="BQ8386" s="143" t="s">
        <v>17560</v>
      </c>
    </row>
    <row r="8387" spans="15:69" x14ac:dyDescent="0.25">
      <c r="O8387" s="225" t="str">
        <f t="shared" si="1341"/>
        <v/>
      </c>
      <c r="BF8387" s="141">
        <v>63035</v>
      </c>
      <c r="BG8387" s="142" t="s">
        <v>18689</v>
      </c>
      <c r="BH8387" s="141" t="s">
        <v>180</v>
      </c>
      <c r="BI8387" s="141" t="s">
        <v>178</v>
      </c>
      <c r="BJ8387" s="141"/>
      <c r="BK8387" s="141" t="s">
        <v>1788</v>
      </c>
      <c r="BL8387" s="141" t="s">
        <v>18690</v>
      </c>
      <c r="BM8387" s="141">
        <v>45.854610000000001</v>
      </c>
      <c r="BN8387" s="141">
        <v>-73.586060000000003</v>
      </c>
      <c r="BO8387" s="141">
        <v>1987</v>
      </c>
      <c r="BP8387" s="143" t="s">
        <v>484</v>
      </c>
      <c r="BQ8387" s="143" t="s">
        <v>17560</v>
      </c>
    </row>
    <row r="8388" spans="15:69" x14ac:dyDescent="0.25">
      <c r="O8388" s="225" t="str">
        <f t="shared" si="1341"/>
        <v/>
      </c>
      <c r="BF8388" s="141">
        <v>63035</v>
      </c>
      <c r="BG8388" s="142" t="s">
        <v>18691</v>
      </c>
      <c r="BH8388" s="141" t="s">
        <v>478</v>
      </c>
      <c r="BI8388" s="141" t="s">
        <v>176</v>
      </c>
      <c r="BJ8388" s="141"/>
      <c r="BK8388" s="141"/>
      <c r="BL8388" s="141" t="s">
        <v>2063</v>
      </c>
      <c r="BM8388" s="141">
        <v>45.867899999999999</v>
      </c>
      <c r="BN8388" s="141">
        <v>-73.600840000000005</v>
      </c>
      <c r="BO8388" s="141">
        <v>2006</v>
      </c>
      <c r="BP8388" s="143" t="s">
        <v>12898</v>
      </c>
      <c r="BQ8388" s="143" t="s">
        <v>17560</v>
      </c>
    </row>
    <row r="8389" spans="15:69" x14ac:dyDescent="0.25">
      <c r="O8389" s="225" t="str">
        <f t="shared" si="1341"/>
        <v/>
      </c>
      <c r="BF8389" s="141">
        <v>63035</v>
      </c>
      <c r="BG8389" s="142" t="s">
        <v>18692</v>
      </c>
      <c r="BH8389" s="141" t="s">
        <v>478</v>
      </c>
      <c r="BI8389" s="141" t="s">
        <v>186</v>
      </c>
      <c r="BJ8389" s="141"/>
      <c r="BK8389" s="141" t="s">
        <v>3479</v>
      </c>
      <c r="BL8389" s="141" t="s">
        <v>18693</v>
      </c>
      <c r="BM8389" s="141">
        <v>45.500639999999997</v>
      </c>
      <c r="BN8389" s="141">
        <v>-73.35436</v>
      </c>
      <c r="BO8389" s="141">
        <v>2015</v>
      </c>
      <c r="BP8389" s="143" t="s">
        <v>25705</v>
      </c>
      <c r="BQ8389" s="143" t="s">
        <v>17560</v>
      </c>
    </row>
    <row r="8390" spans="15:69" x14ac:dyDescent="0.25">
      <c r="O8390" s="225" t="str">
        <f t="shared" si="1341"/>
        <v/>
      </c>
      <c r="BF8390" s="141">
        <v>63035</v>
      </c>
      <c r="BG8390" s="142" t="s">
        <v>18694</v>
      </c>
      <c r="BH8390" s="141" t="s">
        <v>180</v>
      </c>
      <c r="BI8390" s="141" t="s">
        <v>178</v>
      </c>
      <c r="BJ8390" s="141"/>
      <c r="BK8390" s="141" t="s">
        <v>1671</v>
      </c>
      <c r="BL8390" s="141" t="s">
        <v>18695</v>
      </c>
      <c r="BM8390" s="141">
        <v>45.49342</v>
      </c>
      <c r="BN8390" s="141">
        <v>-73.355770000000007</v>
      </c>
      <c r="BO8390" s="141">
        <v>2015</v>
      </c>
      <c r="BP8390" s="143" t="s">
        <v>484</v>
      </c>
      <c r="BQ8390" s="143" t="s">
        <v>17560</v>
      </c>
    </row>
    <row r="8391" spans="15:69" x14ac:dyDescent="0.25">
      <c r="O8391" s="225" t="str">
        <f t="shared" si="1341"/>
        <v/>
      </c>
      <c r="BF8391" s="141">
        <v>63060</v>
      </c>
      <c r="BG8391" s="142" t="s">
        <v>18698</v>
      </c>
      <c r="BH8391" s="141" t="s">
        <v>478</v>
      </c>
      <c r="BI8391" s="141" t="s">
        <v>186</v>
      </c>
      <c r="BJ8391" s="141" t="s">
        <v>1562</v>
      </c>
      <c r="BK8391" s="141" t="s">
        <v>5110</v>
      </c>
      <c r="BL8391" s="141" t="s">
        <v>18699</v>
      </c>
      <c r="BM8391" s="141">
        <v>45.965248000000003</v>
      </c>
      <c r="BN8391" s="141">
        <v>-73.714257000000003</v>
      </c>
      <c r="BO8391" s="141">
        <v>1987</v>
      </c>
      <c r="BP8391" s="143" t="s">
        <v>480</v>
      </c>
      <c r="BQ8391" s="143" t="s">
        <v>17560</v>
      </c>
    </row>
    <row r="8392" spans="15:69" x14ac:dyDescent="0.25">
      <c r="O8392" s="225" t="str">
        <f t="shared" si="1341"/>
        <v/>
      </c>
      <c r="BF8392" s="141">
        <v>63060</v>
      </c>
      <c r="BG8392" s="142" t="s">
        <v>18700</v>
      </c>
      <c r="BH8392" s="141" t="s">
        <v>478</v>
      </c>
      <c r="BI8392" s="141" t="s">
        <v>176</v>
      </c>
      <c r="BJ8392" s="141" t="s">
        <v>18701</v>
      </c>
      <c r="BK8392" s="141" t="s">
        <v>18702</v>
      </c>
      <c r="BL8392" s="141" t="s">
        <v>17970</v>
      </c>
      <c r="BM8392" s="141">
        <v>45.972397000000001</v>
      </c>
      <c r="BN8392" s="141">
        <v>-73.703749999999999</v>
      </c>
      <c r="BO8392" s="141">
        <v>1987</v>
      </c>
      <c r="BP8392" s="143" t="s">
        <v>25707</v>
      </c>
      <c r="BQ8392" s="143" t="s">
        <v>17560</v>
      </c>
    </row>
    <row r="8393" spans="15:69" x14ac:dyDescent="0.25">
      <c r="O8393" s="225" t="str">
        <f t="shared" si="1341"/>
        <v/>
      </c>
      <c r="BF8393" s="141">
        <v>63060</v>
      </c>
      <c r="BG8393" s="142" t="s">
        <v>18703</v>
      </c>
      <c r="BH8393" s="141" t="s">
        <v>180</v>
      </c>
      <c r="BI8393" s="141" t="s">
        <v>191</v>
      </c>
      <c r="BJ8393" s="141" t="s">
        <v>2257</v>
      </c>
      <c r="BK8393" s="141"/>
      <c r="BL8393" s="141" t="s">
        <v>18704</v>
      </c>
      <c r="BM8393" s="141">
        <v>45.961086999999999</v>
      </c>
      <c r="BN8393" s="141">
        <v>-73.714596999999998</v>
      </c>
      <c r="BO8393" s="141">
        <v>1985</v>
      </c>
      <c r="BP8393" s="143" t="s">
        <v>25671</v>
      </c>
      <c r="BQ8393" s="143" t="s">
        <v>17560</v>
      </c>
    </row>
    <row r="8394" spans="15:69" x14ac:dyDescent="0.25">
      <c r="O8394" s="225" t="str">
        <f t="shared" si="1341"/>
        <v/>
      </c>
      <c r="BF8394" s="141">
        <v>63060</v>
      </c>
      <c r="BG8394" s="142" t="s">
        <v>18484</v>
      </c>
      <c r="BH8394" s="141" t="s">
        <v>180</v>
      </c>
      <c r="BI8394" s="141" t="s">
        <v>191</v>
      </c>
      <c r="BJ8394" s="141" t="s">
        <v>2254</v>
      </c>
      <c r="BK8394" s="141" t="s">
        <v>17038</v>
      </c>
      <c r="BL8394" s="141" t="s">
        <v>18485</v>
      </c>
      <c r="BM8394" s="141">
        <v>45.955981000000001</v>
      </c>
      <c r="BN8394" s="141">
        <v>-73.705582000000007</v>
      </c>
      <c r="BO8394" s="141">
        <v>1985</v>
      </c>
      <c r="BP8394" s="143" t="s">
        <v>25671</v>
      </c>
      <c r="BQ8394" s="143" t="s">
        <v>17560</v>
      </c>
    </row>
    <row r="8395" spans="15:69" x14ac:dyDescent="0.25">
      <c r="O8395" s="225" t="str">
        <f t="shared" si="1341"/>
        <v/>
      </c>
      <c r="BF8395" s="141">
        <v>63060</v>
      </c>
      <c r="BG8395" s="142" t="s">
        <v>18486</v>
      </c>
      <c r="BH8395" s="141" t="s">
        <v>180</v>
      </c>
      <c r="BI8395" s="141" t="s">
        <v>1269</v>
      </c>
      <c r="BJ8395" s="141" t="s">
        <v>18487</v>
      </c>
      <c r="BK8395" s="141" t="s">
        <v>18488</v>
      </c>
      <c r="BL8395" s="141" t="s">
        <v>18485</v>
      </c>
      <c r="BM8395" s="141">
        <v>45.961215000000003</v>
      </c>
      <c r="BN8395" s="141">
        <v>-73.707122999999996</v>
      </c>
      <c r="BO8395" s="141">
        <v>1985</v>
      </c>
      <c r="BP8395" s="143" t="s">
        <v>25671</v>
      </c>
      <c r="BQ8395" s="143" t="s">
        <v>17560</v>
      </c>
    </row>
    <row r="8396" spans="15:69" x14ac:dyDescent="0.25">
      <c r="O8396" s="225" t="str">
        <f t="shared" si="1341"/>
        <v/>
      </c>
      <c r="BF8396" s="141">
        <v>64015</v>
      </c>
      <c r="BG8396" s="142" t="s">
        <v>18888</v>
      </c>
      <c r="BH8396" s="141" t="s">
        <v>478</v>
      </c>
      <c r="BI8396" s="141" t="s">
        <v>186</v>
      </c>
      <c r="BJ8396" s="141" t="s">
        <v>18889</v>
      </c>
      <c r="BK8396" s="141" t="s">
        <v>18890</v>
      </c>
      <c r="BL8396" s="141" t="s">
        <v>3045</v>
      </c>
      <c r="BM8396" s="141">
        <v>45.753681</v>
      </c>
      <c r="BN8396" s="141">
        <v>-73.621262000000002</v>
      </c>
      <c r="BO8396" s="141">
        <v>2014</v>
      </c>
      <c r="BP8396" s="143" t="s">
        <v>5456</v>
      </c>
      <c r="BQ8396" s="143" t="s">
        <v>17560</v>
      </c>
    </row>
    <row r="8397" spans="15:69" x14ac:dyDescent="0.25">
      <c r="O8397" s="225" t="str">
        <f t="shared" si="1341"/>
        <v/>
      </c>
      <c r="BF8397" s="141">
        <v>64015</v>
      </c>
      <c r="BG8397" s="142" t="s">
        <v>18631</v>
      </c>
      <c r="BH8397" s="141" t="s">
        <v>180</v>
      </c>
      <c r="BI8397" s="141" t="s">
        <v>190</v>
      </c>
      <c r="BJ8397" s="141" t="s">
        <v>18632</v>
      </c>
      <c r="BK8397" s="141" t="s">
        <v>18633</v>
      </c>
      <c r="BL8397" s="141" t="s">
        <v>18634</v>
      </c>
      <c r="BM8397" s="141">
        <v>45.72728</v>
      </c>
      <c r="BN8397" s="141">
        <v>-73.626047</v>
      </c>
      <c r="BO8397" s="141">
        <v>2008</v>
      </c>
      <c r="BP8397" s="143" t="s">
        <v>3407</v>
      </c>
      <c r="BQ8397" s="143" t="s">
        <v>17560</v>
      </c>
    </row>
    <row r="8398" spans="15:69" x14ac:dyDescent="0.25">
      <c r="O8398" s="225" t="str">
        <f t="shared" ref="O8398:O8461" si="1342">IF(OR(B8398="",C8398="",G8398="",H8398="",I8398="",AND(J8398="",BW8398=FALSE),AND(K8398="",BX8398=FALSE),AND(L8398="",BY8398=FALSE),AND(M8398="",BZ8398=FALSE)),"",(IF(AND(100&gt;=CG8398,CG8398&gt;80),"A",IF(AND(80&gt;=CG8398,CG8398&gt;60),"B",IF(AND(60&gt;=CG8398,CG8398&gt;40),"C",IF(AND(40&gt;=CG8398,CG8398&gt;20),"D","E"))))))</f>
        <v/>
      </c>
      <c r="BF8398" s="141">
        <v>64015</v>
      </c>
      <c r="BG8398" s="142" t="s">
        <v>18635</v>
      </c>
      <c r="BH8398" s="141" t="s">
        <v>180</v>
      </c>
      <c r="BI8398" s="141" t="s">
        <v>190</v>
      </c>
      <c r="BJ8398" s="141" t="s">
        <v>18636</v>
      </c>
      <c r="BK8398" s="141" t="s">
        <v>18637</v>
      </c>
      <c r="BL8398" s="141" t="s">
        <v>18638</v>
      </c>
      <c r="BM8398" s="141">
        <v>45.758802000000003</v>
      </c>
      <c r="BN8398" s="141">
        <v>-73.618154000000004</v>
      </c>
      <c r="BO8398" s="141">
        <v>2015</v>
      </c>
      <c r="BP8398" s="143" t="s">
        <v>25691</v>
      </c>
      <c r="BQ8398" s="143" t="s">
        <v>17560</v>
      </c>
    </row>
    <row r="8399" spans="15:69" x14ac:dyDescent="0.25">
      <c r="O8399" s="225" t="str">
        <f t="shared" si="1342"/>
        <v/>
      </c>
      <c r="BF8399" s="141">
        <v>64015</v>
      </c>
      <c r="BG8399" s="142" t="s">
        <v>18639</v>
      </c>
      <c r="BH8399" s="141" t="s">
        <v>180</v>
      </c>
      <c r="BI8399" s="141" t="s">
        <v>190</v>
      </c>
      <c r="BJ8399" s="141" t="s">
        <v>18640</v>
      </c>
      <c r="BK8399" s="141" t="s">
        <v>18641</v>
      </c>
      <c r="BL8399" s="141" t="s">
        <v>18642</v>
      </c>
      <c r="BM8399" s="141">
        <v>45.723509999999997</v>
      </c>
      <c r="BN8399" s="141">
        <v>-73.638034000000005</v>
      </c>
      <c r="BO8399" s="141">
        <v>2013</v>
      </c>
      <c r="BP8399" s="143" t="s">
        <v>25692</v>
      </c>
      <c r="BQ8399" s="143" t="s">
        <v>17560</v>
      </c>
    </row>
    <row r="8400" spans="15:69" x14ac:dyDescent="0.25">
      <c r="O8400" s="225" t="str">
        <f t="shared" si="1342"/>
        <v/>
      </c>
      <c r="BF8400" s="141">
        <v>64015</v>
      </c>
      <c r="BG8400" s="142" t="s">
        <v>18643</v>
      </c>
      <c r="BH8400" s="141" t="s">
        <v>180</v>
      </c>
      <c r="BI8400" s="141" t="s">
        <v>190</v>
      </c>
      <c r="BJ8400" s="141" t="s">
        <v>18644</v>
      </c>
      <c r="BK8400" s="141" t="s">
        <v>18645</v>
      </c>
      <c r="BL8400" s="141" t="s">
        <v>18646</v>
      </c>
      <c r="BM8400" s="141">
        <v>45.734251999999998</v>
      </c>
      <c r="BN8400" s="141">
        <v>-73.625113999999996</v>
      </c>
      <c r="BO8400" s="141">
        <v>2012</v>
      </c>
      <c r="BP8400" s="143" t="s">
        <v>25693</v>
      </c>
      <c r="BQ8400" s="143" t="s">
        <v>17560</v>
      </c>
    </row>
    <row r="8401" spans="15:69" x14ac:dyDescent="0.25">
      <c r="O8401" s="225" t="str">
        <f t="shared" si="1342"/>
        <v/>
      </c>
      <c r="BF8401" s="141">
        <v>64015</v>
      </c>
      <c r="BG8401" s="142" t="s">
        <v>18647</v>
      </c>
      <c r="BH8401" s="141" t="s">
        <v>478</v>
      </c>
      <c r="BI8401" s="141" t="s">
        <v>177</v>
      </c>
      <c r="BJ8401" s="141" t="s">
        <v>3015</v>
      </c>
      <c r="BK8401" s="141" t="s">
        <v>11495</v>
      </c>
      <c r="BL8401" s="141" t="s">
        <v>3017</v>
      </c>
      <c r="BM8401" s="141">
        <v>45.712722999999997</v>
      </c>
      <c r="BN8401" s="141">
        <v>-73.653903999999997</v>
      </c>
      <c r="BO8401" s="141">
        <v>1976</v>
      </c>
      <c r="BP8401" s="143" t="s">
        <v>25694</v>
      </c>
      <c r="BQ8401" s="143" t="s">
        <v>17560</v>
      </c>
    </row>
    <row r="8402" spans="15:69" x14ac:dyDescent="0.25">
      <c r="O8402" s="225" t="str">
        <f t="shared" si="1342"/>
        <v/>
      </c>
      <c r="BF8402" s="141">
        <v>63065</v>
      </c>
      <c r="BG8402" s="142" t="s">
        <v>18489</v>
      </c>
      <c r="BH8402" s="141" t="s">
        <v>478</v>
      </c>
      <c r="BI8402" s="141" t="s">
        <v>176</v>
      </c>
      <c r="BJ8402" s="141" t="s">
        <v>18490</v>
      </c>
      <c r="BK8402" s="141" t="s">
        <v>17811</v>
      </c>
      <c r="BL8402" s="141" t="s">
        <v>18491</v>
      </c>
      <c r="BM8402" s="141">
        <v>46.002526272139797</v>
      </c>
      <c r="BN8402" s="141">
        <v>-73.577389844042401</v>
      </c>
      <c r="BO8402" s="141">
        <v>1980</v>
      </c>
      <c r="BP8402" s="143" t="s">
        <v>25672</v>
      </c>
      <c r="BQ8402" s="143" t="s">
        <v>27848</v>
      </c>
    </row>
    <row r="8403" spans="15:69" x14ac:dyDescent="0.25">
      <c r="O8403" s="225" t="str">
        <f t="shared" si="1342"/>
        <v/>
      </c>
      <c r="BF8403" s="141">
        <v>66023</v>
      </c>
      <c r="BG8403" s="142" t="s">
        <v>13068</v>
      </c>
      <c r="BH8403" s="141" t="s">
        <v>478</v>
      </c>
      <c r="BI8403" s="141" t="s">
        <v>186</v>
      </c>
      <c r="BJ8403" s="141" t="s">
        <v>13069</v>
      </c>
      <c r="BK8403" s="141" t="s">
        <v>4805</v>
      </c>
      <c r="BL8403" s="141" t="s">
        <v>13070</v>
      </c>
      <c r="BM8403" s="141">
        <v>45.487104000000002</v>
      </c>
      <c r="BN8403" s="141">
        <v>-73.581635000000006</v>
      </c>
      <c r="BO8403" s="141">
        <v>1972</v>
      </c>
      <c r="BP8403" s="143"/>
      <c r="BQ8403" s="143" t="s">
        <v>27848</v>
      </c>
    </row>
    <row r="8404" spans="15:69" x14ac:dyDescent="0.25">
      <c r="O8404" s="225" t="str">
        <f t="shared" si="1342"/>
        <v/>
      </c>
      <c r="BF8404" s="141">
        <v>66023</v>
      </c>
      <c r="BG8404" s="142" t="s">
        <v>13026</v>
      </c>
      <c r="BH8404" s="141" t="s">
        <v>478</v>
      </c>
      <c r="BI8404" s="141" t="s">
        <v>186</v>
      </c>
      <c r="BJ8404" s="141" t="s">
        <v>13027</v>
      </c>
      <c r="BK8404" s="141"/>
      <c r="BL8404" s="141" t="s">
        <v>13028</v>
      </c>
      <c r="BM8404" s="141">
        <v>45.490012</v>
      </c>
      <c r="BN8404" s="141">
        <v>-73.883466999999996</v>
      </c>
      <c r="BO8404" s="141">
        <v>1980</v>
      </c>
      <c r="BP8404" s="143"/>
      <c r="BQ8404" s="143" t="s">
        <v>27848</v>
      </c>
    </row>
    <row r="8405" spans="15:69" x14ac:dyDescent="0.25">
      <c r="O8405" s="225" t="str">
        <f t="shared" si="1342"/>
        <v/>
      </c>
      <c r="BF8405" s="141">
        <v>66023</v>
      </c>
      <c r="BG8405" s="142" t="s">
        <v>13031</v>
      </c>
      <c r="BH8405" s="141" t="s">
        <v>478</v>
      </c>
      <c r="BI8405" s="141" t="s">
        <v>186</v>
      </c>
      <c r="BJ8405" s="141" t="s">
        <v>13032</v>
      </c>
      <c r="BK8405" s="141" t="s">
        <v>13033</v>
      </c>
      <c r="BL8405" s="141" t="s">
        <v>13034</v>
      </c>
      <c r="BM8405" s="141">
        <v>45.453828999999999</v>
      </c>
      <c r="BN8405" s="141">
        <v>-73.735821999999999</v>
      </c>
      <c r="BO8405" s="141">
        <v>1993</v>
      </c>
      <c r="BP8405" s="143"/>
      <c r="BQ8405" s="143" t="s">
        <v>27848</v>
      </c>
    </row>
    <row r="8406" spans="15:69" x14ac:dyDescent="0.25">
      <c r="O8406" s="225" t="str">
        <f t="shared" si="1342"/>
        <v/>
      </c>
      <c r="BF8406" s="141">
        <v>66023</v>
      </c>
      <c r="BG8406" s="142" t="s">
        <v>13045</v>
      </c>
      <c r="BH8406" s="141" t="s">
        <v>478</v>
      </c>
      <c r="BI8406" s="141" t="s">
        <v>186</v>
      </c>
      <c r="BJ8406" s="141" t="s">
        <v>13046</v>
      </c>
      <c r="BK8406" s="141" t="s">
        <v>13047</v>
      </c>
      <c r="BL8406" s="141" t="s">
        <v>13048</v>
      </c>
      <c r="BM8406" s="141">
        <v>45.435709000000003</v>
      </c>
      <c r="BN8406" s="141">
        <v>-73.655581999999995</v>
      </c>
      <c r="BO8406" s="141">
        <v>1987</v>
      </c>
      <c r="BP8406" s="143"/>
      <c r="BQ8406" s="143" t="s">
        <v>27848</v>
      </c>
    </row>
    <row r="8407" spans="15:69" x14ac:dyDescent="0.25">
      <c r="O8407" s="225" t="str">
        <f t="shared" si="1342"/>
        <v/>
      </c>
      <c r="BF8407" s="141">
        <v>66023</v>
      </c>
      <c r="BG8407" s="142" t="s">
        <v>13038</v>
      </c>
      <c r="BH8407" s="141" t="s">
        <v>478</v>
      </c>
      <c r="BI8407" s="141" t="s">
        <v>186</v>
      </c>
      <c r="BJ8407" s="141" t="s">
        <v>13039</v>
      </c>
      <c r="BK8407" s="141" t="s">
        <v>13040</v>
      </c>
      <c r="BL8407" s="141" t="s">
        <v>13041</v>
      </c>
      <c r="BM8407" s="141">
        <v>45.522123999999998</v>
      </c>
      <c r="BN8407" s="141">
        <v>-73.707318999999998</v>
      </c>
      <c r="BO8407" s="141">
        <v>1983</v>
      </c>
      <c r="BP8407" s="143"/>
      <c r="BQ8407" s="143" t="s">
        <v>27848</v>
      </c>
    </row>
    <row r="8408" spans="15:69" x14ac:dyDescent="0.25">
      <c r="O8408" s="225" t="str">
        <f t="shared" si="1342"/>
        <v/>
      </c>
      <c r="BF8408" s="141">
        <v>66023</v>
      </c>
      <c r="BG8408" s="142" t="s">
        <v>13035</v>
      </c>
      <c r="BH8408" s="141" t="s">
        <v>478</v>
      </c>
      <c r="BI8408" s="141" t="s">
        <v>186</v>
      </c>
      <c r="BJ8408" s="141" t="s">
        <v>13036</v>
      </c>
      <c r="BK8408" s="141" t="s">
        <v>1708</v>
      </c>
      <c r="BL8408" s="141" t="s">
        <v>13037</v>
      </c>
      <c r="BM8408" s="141">
        <v>45.479590999999999</v>
      </c>
      <c r="BN8408" s="141">
        <v>-73.723782</v>
      </c>
      <c r="BO8408" s="141">
        <v>1989</v>
      </c>
      <c r="BP8408" s="143"/>
      <c r="BQ8408" s="143" t="s">
        <v>27848</v>
      </c>
    </row>
    <row r="8409" spans="15:69" x14ac:dyDescent="0.25">
      <c r="O8409" s="225" t="str">
        <f t="shared" si="1342"/>
        <v/>
      </c>
      <c r="BF8409" s="141">
        <v>66023</v>
      </c>
      <c r="BG8409" s="142" t="s">
        <v>13058</v>
      </c>
      <c r="BH8409" s="141" t="s">
        <v>478</v>
      </c>
      <c r="BI8409" s="141" t="s">
        <v>186</v>
      </c>
      <c r="BJ8409" s="141" t="s">
        <v>13059</v>
      </c>
      <c r="BK8409" s="141" t="s">
        <v>468</v>
      </c>
      <c r="BL8409" s="141" t="s">
        <v>13060</v>
      </c>
      <c r="BM8409" s="141">
        <v>45.490785000000002</v>
      </c>
      <c r="BN8409" s="141">
        <v>-73.606230999999994</v>
      </c>
      <c r="BO8409" s="141">
        <v>2009</v>
      </c>
      <c r="BP8409" s="143"/>
      <c r="BQ8409" s="143" t="s">
        <v>27848</v>
      </c>
    </row>
    <row r="8410" spans="15:69" x14ac:dyDescent="0.25">
      <c r="O8410" s="225" t="str">
        <f t="shared" si="1342"/>
        <v/>
      </c>
      <c r="BF8410" s="141">
        <v>66023</v>
      </c>
      <c r="BG8410" s="142" t="s">
        <v>13061</v>
      </c>
      <c r="BH8410" s="141" t="s">
        <v>478</v>
      </c>
      <c r="BI8410" s="141" t="s">
        <v>186</v>
      </c>
      <c r="BJ8410" s="141" t="s">
        <v>13062</v>
      </c>
      <c r="BK8410" s="141"/>
      <c r="BL8410" s="141" t="s">
        <v>13063</v>
      </c>
      <c r="BM8410" s="141">
        <v>45.500793999999999</v>
      </c>
      <c r="BN8410" s="141">
        <v>-73.589799999999997</v>
      </c>
      <c r="BO8410" s="141">
        <v>1931</v>
      </c>
      <c r="BP8410" s="143"/>
      <c r="BQ8410" s="143" t="s">
        <v>27848</v>
      </c>
    </row>
    <row r="8411" spans="15:69" x14ac:dyDescent="0.25">
      <c r="O8411" s="225" t="str">
        <f t="shared" si="1342"/>
        <v/>
      </c>
      <c r="BF8411" s="141">
        <v>64015</v>
      </c>
      <c r="BG8411" s="142" t="s">
        <v>18648</v>
      </c>
      <c r="BH8411" s="141" t="s">
        <v>478</v>
      </c>
      <c r="BI8411" s="141" t="s">
        <v>177</v>
      </c>
      <c r="BJ8411" s="141" t="s">
        <v>18649</v>
      </c>
      <c r="BK8411" s="141" t="s">
        <v>10187</v>
      </c>
      <c r="BL8411" s="141" t="s">
        <v>18650</v>
      </c>
      <c r="BM8411" s="141">
        <v>45.689312999999999</v>
      </c>
      <c r="BN8411" s="141">
        <v>-73.756360000000001</v>
      </c>
      <c r="BO8411" s="141">
        <v>2011</v>
      </c>
      <c r="BP8411" s="143" t="s">
        <v>25695</v>
      </c>
      <c r="BQ8411" s="143" t="s">
        <v>17560</v>
      </c>
    </row>
    <row r="8412" spans="15:69" x14ac:dyDescent="0.25">
      <c r="O8412" s="225" t="str">
        <f t="shared" si="1342"/>
        <v/>
      </c>
      <c r="BF8412" s="141">
        <v>65005</v>
      </c>
      <c r="BG8412" s="142" t="s">
        <v>26399</v>
      </c>
      <c r="BH8412" s="141" t="s">
        <v>180</v>
      </c>
      <c r="BI8412" s="141" t="s">
        <v>191</v>
      </c>
      <c r="BJ8412" s="141" t="s">
        <v>17661</v>
      </c>
      <c r="BK8412" s="141" t="s">
        <v>17662</v>
      </c>
      <c r="BL8412" s="141" t="s">
        <v>17663</v>
      </c>
      <c r="BM8412" s="141">
        <v>45.620605369807897</v>
      </c>
      <c r="BN8412" s="141">
        <v>-73.669490299291198</v>
      </c>
      <c r="BO8412" s="141">
        <v>2006</v>
      </c>
      <c r="BP8412" s="143" t="s">
        <v>26701</v>
      </c>
      <c r="BQ8412" s="143" t="s">
        <v>17560</v>
      </c>
    </row>
    <row r="8413" spans="15:69" x14ac:dyDescent="0.25">
      <c r="O8413" s="225" t="str">
        <f t="shared" si="1342"/>
        <v/>
      </c>
      <c r="BF8413" s="141">
        <v>65005</v>
      </c>
      <c r="BG8413" s="142" t="s">
        <v>26400</v>
      </c>
      <c r="BH8413" s="141" t="s">
        <v>180</v>
      </c>
      <c r="BI8413" s="141" t="s">
        <v>191</v>
      </c>
      <c r="BJ8413" s="141" t="s">
        <v>17664</v>
      </c>
      <c r="BK8413" s="141" t="s">
        <v>470</v>
      </c>
      <c r="BL8413" s="141" t="s">
        <v>17665</v>
      </c>
      <c r="BM8413" s="141">
        <v>45.611821672116101</v>
      </c>
      <c r="BN8413" s="141">
        <v>-73.794301988275095</v>
      </c>
      <c r="BO8413" s="141">
        <v>1990</v>
      </c>
      <c r="BP8413" s="143" t="s">
        <v>26702</v>
      </c>
      <c r="BQ8413" s="143" t="s">
        <v>17560</v>
      </c>
    </row>
    <row r="8414" spans="15:69" x14ac:dyDescent="0.25">
      <c r="O8414" s="225" t="str">
        <f t="shared" si="1342"/>
        <v/>
      </c>
      <c r="BF8414" s="141">
        <v>65005</v>
      </c>
      <c r="BG8414" s="142" t="s">
        <v>26401</v>
      </c>
      <c r="BH8414" s="141" t="s">
        <v>180</v>
      </c>
      <c r="BI8414" s="141" t="s">
        <v>191</v>
      </c>
      <c r="BJ8414" s="141" t="s">
        <v>17666</v>
      </c>
      <c r="BK8414" s="141" t="s">
        <v>11769</v>
      </c>
      <c r="BL8414" s="141" t="s">
        <v>17667</v>
      </c>
      <c r="BM8414" s="141">
        <v>45.623258185959003</v>
      </c>
      <c r="BN8414" s="141">
        <v>-73.718199529294694</v>
      </c>
      <c r="BO8414" s="141">
        <v>1990</v>
      </c>
      <c r="BP8414" s="143" t="s">
        <v>26702</v>
      </c>
      <c r="BQ8414" s="143" t="s">
        <v>17560</v>
      </c>
    </row>
    <row r="8415" spans="15:69" x14ac:dyDescent="0.25">
      <c r="O8415" s="225" t="str">
        <f t="shared" si="1342"/>
        <v/>
      </c>
      <c r="BF8415" s="141">
        <v>65005</v>
      </c>
      <c r="BG8415" s="142" t="s">
        <v>26402</v>
      </c>
      <c r="BH8415" s="141" t="s">
        <v>180</v>
      </c>
      <c r="BI8415" s="141" t="s">
        <v>191</v>
      </c>
      <c r="BJ8415" s="141" t="s">
        <v>17668</v>
      </c>
      <c r="BK8415" s="141" t="s">
        <v>14726</v>
      </c>
      <c r="BL8415" s="141" t="s">
        <v>17669</v>
      </c>
      <c r="BM8415" s="141">
        <v>45.516678698641101</v>
      </c>
      <c r="BN8415" s="141">
        <v>-73.786145027878206</v>
      </c>
      <c r="BO8415" s="141">
        <v>1990</v>
      </c>
      <c r="BP8415" s="143" t="s">
        <v>26702</v>
      </c>
      <c r="BQ8415" s="143" t="s">
        <v>17560</v>
      </c>
    </row>
    <row r="8416" spans="15:69" x14ac:dyDescent="0.25">
      <c r="O8416" s="225" t="str">
        <f t="shared" si="1342"/>
        <v/>
      </c>
      <c r="BF8416" s="141">
        <v>65005</v>
      </c>
      <c r="BG8416" s="142" t="s">
        <v>26461</v>
      </c>
      <c r="BH8416" s="141" t="s">
        <v>180</v>
      </c>
      <c r="BI8416" s="141" t="s">
        <v>191</v>
      </c>
      <c r="BJ8416" s="141" t="s">
        <v>17670</v>
      </c>
      <c r="BK8416" s="141" t="s">
        <v>10961</v>
      </c>
      <c r="BL8416" s="141" t="s">
        <v>17671</v>
      </c>
      <c r="BM8416" s="141">
        <v>45.522739130168802</v>
      </c>
      <c r="BN8416" s="141">
        <v>-73.856806667360303</v>
      </c>
      <c r="BO8416" s="141">
        <v>1990</v>
      </c>
      <c r="BP8416" s="143" t="s">
        <v>26702</v>
      </c>
      <c r="BQ8416" s="143" t="s">
        <v>17560</v>
      </c>
    </row>
    <row r="8417" spans="15:69" x14ac:dyDescent="0.25">
      <c r="O8417" s="225" t="str">
        <f t="shared" si="1342"/>
        <v/>
      </c>
      <c r="BF8417" s="141">
        <v>65005</v>
      </c>
      <c r="BG8417" s="142" t="s">
        <v>26462</v>
      </c>
      <c r="BH8417" s="141" t="s">
        <v>180</v>
      </c>
      <c r="BI8417" s="141" t="s">
        <v>191</v>
      </c>
      <c r="BJ8417" s="141" t="s">
        <v>17672</v>
      </c>
      <c r="BK8417" s="141" t="s">
        <v>17673</v>
      </c>
      <c r="BL8417" s="141" t="s">
        <v>17674</v>
      </c>
      <c r="BM8417" s="141">
        <v>45.518474616543102</v>
      </c>
      <c r="BN8417" s="141">
        <v>-73.803298523330497</v>
      </c>
      <c r="BO8417" s="141">
        <v>1990</v>
      </c>
      <c r="BP8417" s="143" t="s">
        <v>26702</v>
      </c>
      <c r="BQ8417" s="143" t="s">
        <v>17560</v>
      </c>
    </row>
    <row r="8418" spans="15:69" x14ac:dyDescent="0.25">
      <c r="O8418" s="225" t="str">
        <f t="shared" si="1342"/>
        <v/>
      </c>
      <c r="BF8418" s="141">
        <v>65005</v>
      </c>
      <c r="BG8418" s="142" t="s">
        <v>26483</v>
      </c>
      <c r="BH8418" s="141" t="s">
        <v>180</v>
      </c>
      <c r="BI8418" s="141" t="s">
        <v>191</v>
      </c>
      <c r="BJ8418" s="141" t="s">
        <v>17675</v>
      </c>
      <c r="BK8418" s="141" t="s">
        <v>1797</v>
      </c>
      <c r="BL8418" s="141" t="s">
        <v>17676</v>
      </c>
      <c r="BM8418" s="141">
        <v>45.6072221071936</v>
      </c>
      <c r="BN8418" s="141">
        <v>-73.804327120936406</v>
      </c>
      <c r="BO8418" s="141">
        <v>1990</v>
      </c>
      <c r="BP8418" s="143" t="s">
        <v>26702</v>
      </c>
      <c r="BQ8418" s="143" t="s">
        <v>17560</v>
      </c>
    </row>
    <row r="8419" spans="15:69" x14ac:dyDescent="0.25">
      <c r="O8419" s="225" t="str">
        <f t="shared" si="1342"/>
        <v/>
      </c>
      <c r="BF8419" s="141">
        <v>65005</v>
      </c>
      <c r="BG8419" s="142" t="s">
        <v>26484</v>
      </c>
      <c r="BH8419" s="141" t="s">
        <v>180</v>
      </c>
      <c r="BI8419" s="141" t="s">
        <v>191</v>
      </c>
      <c r="BJ8419" s="141" t="s">
        <v>17677</v>
      </c>
      <c r="BK8419" s="141" t="s">
        <v>12320</v>
      </c>
      <c r="BL8419" s="141" t="s">
        <v>17678</v>
      </c>
      <c r="BM8419" s="141">
        <v>45.560374685301099</v>
      </c>
      <c r="BN8419" s="141">
        <v>-73.738383401567106</v>
      </c>
      <c r="BO8419" s="141">
        <v>1990</v>
      </c>
      <c r="BP8419" s="143" t="s">
        <v>26702</v>
      </c>
      <c r="BQ8419" s="143" t="s">
        <v>17560</v>
      </c>
    </row>
    <row r="8420" spans="15:69" x14ac:dyDescent="0.25">
      <c r="O8420" s="225" t="str">
        <f t="shared" si="1342"/>
        <v/>
      </c>
      <c r="BF8420" s="141">
        <v>65005</v>
      </c>
      <c r="BG8420" s="142" t="s">
        <v>26485</v>
      </c>
      <c r="BH8420" s="141" t="s">
        <v>180</v>
      </c>
      <c r="BI8420" s="141" t="s">
        <v>191</v>
      </c>
      <c r="BJ8420" s="141" t="s">
        <v>17679</v>
      </c>
      <c r="BK8420" s="141" t="s">
        <v>17170</v>
      </c>
      <c r="BL8420" s="141" t="s">
        <v>17680</v>
      </c>
      <c r="BM8420" s="141">
        <v>45.546025112318397</v>
      </c>
      <c r="BN8420" s="141">
        <v>-73.775541706678695</v>
      </c>
      <c r="BO8420" s="141">
        <v>1990</v>
      </c>
      <c r="BP8420" s="143" t="s">
        <v>26702</v>
      </c>
      <c r="BQ8420" s="143" t="s">
        <v>17560</v>
      </c>
    </row>
    <row r="8421" spans="15:69" x14ac:dyDescent="0.25">
      <c r="O8421" s="225" t="str">
        <f t="shared" si="1342"/>
        <v/>
      </c>
      <c r="BF8421" s="141">
        <v>65005</v>
      </c>
      <c r="BG8421" s="142" t="s">
        <v>26486</v>
      </c>
      <c r="BH8421" s="141" t="s">
        <v>180</v>
      </c>
      <c r="BI8421" s="141" t="s">
        <v>191</v>
      </c>
      <c r="BJ8421" s="141" t="s">
        <v>17681</v>
      </c>
      <c r="BK8421" s="141" t="s">
        <v>466</v>
      </c>
      <c r="BL8421" s="141" t="s">
        <v>17682</v>
      </c>
      <c r="BM8421" s="141">
        <v>45.629307734636598</v>
      </c>
      <c r="BN8421" s="141">
        <v>-73.783359917114296</v>
      </c>
      <c r="BO8421" s="141">
        <v>1990</v>
      </c>
      <c r="BP8421" s="143" t="s">
        <v>26702</v>
      </c>
      <c r="BQ8421" s="143" t="s">
        <v>17560</v>
      </c>
    </row>
    <row r="8422" spans="15:69" x14ac:dyDescent="0.25">
      <c r="O8422" s="225" t="str">
        <f t="shared" si="1342"/>
        <v/>
      </c>
      <c r="BF8422" s="141">
        <v>65005</v>
      </c>
      <c r="BG8422" s="142" t="s">
        <v>26487</v>
      </c>
      <c r="BH8422" s="141" t="s">
        <v>180</v>
      </c>
      <c r="BI8422" s="141" t="s">
        <v>191</v>
      </c>
      <c r="BJ8422" s="141" t="s">
        <v>17683</v>
      </c>
      <c r="BK8422" s="141" t="s">
        <v>17684</v>
      </c>
      <c r="BL8422" s="141" t="s">
        <v>17685</v>
      </c>
      <c r="BM8422" s="141">
        <v>45.644812509709602</v>
      </c>
      <c r="BN8422" s="141">
        <v>-73.617015263652604</v>
      </c>
      <c r="BO8422" s="141">
        <v>1990</v>
      </c>
      <c r="BP8422" s="143" t="s">
        <v>26702</v>
      </c>
      <c r="BQ8422" s="143" t="s">
        <v>17560</v>
      </c>
    </row>
    <row r="8423" spans="15:69" x14ac:dyDescent="0.25">
      <c r="O8423" s="225" t="str">
        <f t="shared" si="1342"/>
        <v/>
      </c>
      <c r="BF8423" s="141">
        <v>65005</v>
      </c>
      <c r="BG8423" s="142" t="s">
        <v>26488</v>
      </c>
      <c r="BH8423" s="141" t="s">
        <v>180</v>
      </c>
      <c r="BI8423" s="141" t="s">
        <v>191</v>
      </c>
      <c r="BJ8423" s="141" t="s">
        <v>17686</v>
      </c>
      <c r="BK8423" s="141" t="s">
        <v>468</v>
      </c>
      <c r="BL8423" s="141" t="s">
        <v>17687</v>
      </c>
      <c r="BM8423" s="141">
        <v>45.543334052276798</v>
      </c>
      <c r="BN8423" s="141">
        <v>-73.711173546852706</v>
      </c>
      <c r="BO8423" s="141">
        <v>1990</v>
      </c>
      <c r="BP8423" s="143" t="s">
        <v>26702</v>
      </c>
      <c r="BQ8423" s="143" t="s">
        <v>17560</v>
      </c>
    </row>
    <row r="8424" spans="15:69" x14ac:dyDescent="0.25">
      <c r="O8424" s="225" t="str">
        <f t="shared" si="1342"/>
        <v/>
      </c>
      <c r="BF8424" s="141">
        <v>65005</v>
      </c>
      <c r="BG8424" s="142" t="s">
        <v>26489</v>
      </c>
      <c r="BH8424" s="141" t="s">
        <v>180</v>
      </c>
      <c r="BI8424" s="141" t="s">
        <v>191</v>
      </c>
      <c r="BJ8424" s="141" t="s">
        <v>17688</v>
      </c>
      <c r="BK8424" s="141" t="s">
        <v>1729</v>
      </c>
      <c r="BL8424" s="141" t="s">
        <v>17689</v>
      </c>
      <c r="BM8424" s="141">
        <v>45.607600094235202</v>
      </c>
      <c r="BN8424" s="141">
        <v>-73.797963186035105</v>
      </c>
      <c r="BO8424" s="141">
        <v>1990</v>
      </c>
      <c r="BP8424" s="143" t="s">
        <v>26702</v>
      </c>
      <c r="BQ8424" s="143" t="s">
        <v>17560</v>
      </c>
    </row>
    <row r="8425" spans="15:69" x14ac:dyDescent="0.25">
      <c r="O8425" s="225" t="str">
        <f t="shared" si="1342"/>
        <v/>
      </c>
      <c r="BF8425" s="141">
        <v>65005</v>
      </c>
      <c r="BG8425" s="142" t="s">
        <v>26490</v>
      </c>
      <c r="BH8425" s="141" t="s">
        <v>180</v>
      </c>
      <c r="BI8425" s="141" t="s">
        <v>191</v>
      </c>
      <c r="BJ8425" s="141" t="s">
        <v>17690</v>
      </c>
      <c r="BK8425" s="141" t="s">
        <v>17691</v>
      </c>
      <c r="BL8425" s="141" t="s">
        <v>17692</v>
      </c>
      <c r="BM8425" s="141">
        <v>45.542585432112297</v>
      </c>
      <c r="BN8425" s="141">
        <v>-73.786357096541195</v>
      </c>
      <c r="BO8425" s="141">
        <v>2005</v>
      </c>
      <c r="BP8425" s="143" t="s">
        <v>26701</v>
      </c>
      <c r="BQ8425" s="143" t="s">
        <v>17560</v>
      </c>
    </row>
    <row r="8426" spans="15:69" x14ac:dyDescent="0.25">
      <c r="O8426" s="225" t="str">
        <f t="shared" si="1342"/>
        <v/>
      </c>
      <c r="BF8426" s="141">
        <v>65005</v>
      </c>
      <c r="BG8426" s="142" t="s">
        <v>26491</v>
      </c>
      <c r="BH8426" s="141" t="s">
        <v>180</v>
      </c>
      <c r="BI8426" s="141" t="s">
        <v>191</v>
      </c>
      <c r="BJ8426" s="141" t="s">
        <v>17693</v>
      </c>
      <c r="BK8426" s="141" t="s">
        <v>4440</v>
      </c>
      <c r="BL8426" s="141" t="s">
        <v>17694</v>
      </c>
      <c r="BM8426" s="141">
        <v>45.518434208282599</v>
      </c>
      <c r="BN8426" s="141">
        <v>-73.818476600108696</v>
      </c>
      <c r="BO8426" s="141">
        <v>1990</v>
      </c>
      <c r="BP8426" s="143" t="s">
        <v>26702</v>
      </c>
      <c r="BQ8426" s="143" t="s">
        <v>17560</v>
      </c>
    </row>
    <row r="8427" spans="15:69" x14ac:dyDescent="0.25">
      <c r="O8427" s="225" t="str">
        <f t="shared" si="1342"/>
        <v/>
      </c>
      <c r="BF8427" s="141">
        <v>65005</v>
      </c>
      <c r="BG8427" s="142" t="s">
        <v>26492</v>
      </c>
      <c r="BH8427" s="141" t="s">
        <v>180</v>
      </c>
      <c r="BI8427" s="141" t="s">
        <v>191</v>
      </c>
      <c r="BJ8427" s="141" t="s">
        <v>17695</v>
      </c>
      <c r="BK8427" s="141" t="s">
        <v>17696</v>
      </c>
      <c r="BL8427" s="141" t="s">
        <v>17697</v>
      </c>
      <c r="BM8427" s="141">
        <v>45.5946706571427</v>
      </c>
      <c r="BN8427" s="141">
        <v>-73.655026093099593</v>
      </c>
      <c r="BO8427" s="141">
        <v>1990</v>
      </c>
      <c r="BP8427" s="143" t="s">
        <v>26702</v>
      </c>
      <c r="BQ8427" s="143" t="s">
        <v>17560</v>
      </c>
    </row>
    <row r="8428" spans="15:69" x14ac:dyDescent="0.25">
      <c r="O8428" s="225" t="str">
        <f t="shared" si="1342"/>
        <v/>
      </c>
      <c r="BF8428" s="141">
        <v>65005</v>
      </c>
      <c r="BG8428" s="142" t="s">
        <v>26493</v>
      </c>
      <c r="BH8428" s="141" t="s">
        <v>180</v>
      </c>
      <c r="BI8428" s="141" t="s">
        <v>191</v>
      </c>
      <c r="BJ8428" s="141" t="s">
        <v>17698</v>
      </c>
      <c r="BK8428" s="141" t="s">
        <v>2208</v>
      </c>
      <c r="BL8428" s="141" t="s">
        <v>17699</v>
      </c>
      <c r="BM8428" s="141">
        <v>45.612599375812302</v>
      </c>
      <c r="BN8428" s="141">
        <v>-73.641947511057694</v>
      </c>
      <c r="BO8428" s="141">
        <v>1990</v>
      </c>
      <c r="BP8428" s="143" t="s">
        <v>26702</v>
      </c>
      <c r="BQ8428" s="143" t="s">
        <v>17560</v>
      </c>
    </row>
    <row r="8429" spans="15:69" x14ac:dyDescent="0.25">
      <c r="O8429" s="225" t="str">
        <f t="shared" si="1342"/>
        <v/>
      </c>
      <c r="BF8429" s="141">
        <v>65005</v>
      </c>
      <c r="BG8429" s="142" t="s">
        <v>26494</v>
      </c>
      <c r="BH8429" s="141" t="s">
        <v>180</v>
      </c>
      <c r="BI8429" s="141" t="s">
        <v>191</v>
      </c>
      <c r="BJ8429" s="141" t="s">
        <v>17700</v>
      </c>
      <c r="BK8429" s="141" t="s">
        <v>1735</v>
      </c>
      <c r="BL8429" s="141" t="s">
        <v>17701</v>
      </c>
      <c r="BM8429" s="141">
        <v>45.605494013035397</v>
      </c>
      <c r="BN8429" s="141">
        <v>-73.739661551922495</v>
      </c>
      <c r="BO8429" s="141">
        <v>1990</v>
      </c>
      <c r="BP8429" s="143" t="s">
        <v>26702</v>
      </c>
      <c r="BQ8429" s="143" t="s">
        <v>17560</v>
      </c>
    </row>
    <row r="8430" spans="15:69" x14ac:dyDescent="0.25">
      <c r="O8430" s="225" t="str">
        <f t="shared" si="1342"/>
        <v/>
      </c>
      <c r="BF8430" s="141">
        <v>65005</v>
      </c>
      <c r="BG8430" s="142" t="s">
        <v>26495</v>
      </c>
      <c r="BH8430" s="141" t="s">
        <v>180</v>
      </c>
      <c r="BI8430" s="141" t="s">
        <v>191</v>
      </c>
      <c r="BJ8430" s="141" t="s">
        <v>17702</v>
      </c>
      <c r="BK8430" s="141" t="s">
        <v>17703</v>
      </c>
      <c r="BL8430" s="141" t="s">
        <v>17704</v>
      </c>
      <c r="BM8430" s="141">
        <v>45.522174013720502</v>
      </c>
      <c r="BN8430" s="141">
        <v>-73.759790244056603</v>
      </c>
      <c r="BO8430" s="141">
        <v>1990</v>
      </c>
      <c r="BP8430" s="143" t="s">
        <v>26702</v>
      </c>
      <c r="BQ8430" s="143" t="s">
        <v>17560</v>
      </c>
    </row>
    <row r="8431" spans="15:69" x14ac:dyDescent="0.25">
      <c r="O8431" s="225" t="str">
        <f t="shared" si="1342"/>
        <v/>
      </c>
      <c r="BF8431" s="141">
        <v>65005</v>
      </c>
      <c r="BG8431" s="142" t="s">
        <v>26496</v>
      </c>
      <c r="BH8431" s="141" t="s">
        <v>180</v>
      </c>
      <c r="BI8431" s="141" t="s">
        <v>191</v>
      </c>
      <c r="BJ8431" s="141" t="s">
        <v>17705</v>
      </c>
      <c r="BK8431" s="141" t="s">
        <v>17706</v>
      </c>
      <c r="BL8431" s="141" t="s">
        <v>17707</v>
      </c>
      <c r="BM8431" s="141">
        <v>45.531906654008502</v>
      </c>
      <c r="BN8431" s="141">
        <v>-73.860260014801099</v>
      </c>
      <c r="BO8431" s="141">
        <v>1990</v>
      </c>
      <c r="BP8431" s="143" t="s">
        <v>26702</v>
      </c>
      <c r="BQ8431" s="143" t="s">
        <v>17560</v>
      </c>
    </row>
    <row r="8432" spans="15:69" x14ac:dyDescent="0.25">
      <c r="O8432" s="225" t="str">
        <f t="shared" si="1342"/>
        <v/>
      </c>
      <c r="BF8432" s="141">
        <v>65005</v>
      </c>
      <c r="BG8432" s="142" t="s">
        <v>26497</v>
      </c>
      <c r="BH8432" s="141" t="s">
        <v>180</v>
      </c>
      <c r="BI8432" s="141" t="s">
        <v>191</v>
      </c>
      <c r="BJ8432" s="141" t="s">
        <v>17708</v>
      </c>
      <c r="BK8432" s="141" t="s">
        <v>11986</v>
      </c>
      <c r="BL8432" s="141" t="s">
        <v>14886</v>
      </c>
      <c r="BM8432" s="141">
        <v>45.533894636308197</v>
      </c>
      <c r="BN8432" s="141">
        <v>-73.796993709135407</v>
      </c>
      <c r="BO8432" s="141">
        <v>1990</v>
      </c>
      <c r="BP8432" s="143" t="s">
        <v>26702</v>
      </c>
      <c r="BQ8432" s="143" t="s">
        <v>17560</v>
      </c>
    </row>
    <row r="8433" spans="15:69" x14ac:dyDescent="0.25">
      <c r="O8433" s="225" t="str">
        <f t="shared" si="1342"/>
        <v/>
      </c>
      <c r="BF8433" s="141">
        <v>65005</v>
      </c>
      <c r="BG8433" s="142" t="s">
        <v>26498</v>
      </c>
      <c r="BH8433" s="141" t="s">
        <v>180</v>
      </c>
      <c r="BI8433" s="141" t="s">
        <v>191</v>
      </c>
      <c r="BJ8433" s="141" t="s">
        <v>17709</v>
      </c>
      <c r="BK8433" s="141" t="s">
        <v>17710</v>
      </c>
      <c r="BL8433" s="141" t="s">
        <v>17685</v>
      </c>
      <c r="BM8433" s="141">
        <v>45.678254312956497</v>
      </c>
      <c r="BN8433" s="141">
        <v>-73.552726928266097</v>
      </c>
      <c r="BO8433" s="141">
        <v>1990</v>
      </c>
      <c r="BP8433" s="143" t="s">
        <v>26702</v>
      </c>
      <c r="BQ8433" s="143" t="s">
        <v>17560</v>
      </c>
    </row>
    <row r="8434" spans="15:69" x14ac:dyDescent="0.25">
      <c r="O8434" s="225" t="str">
        <f t="shared" si="1342"/>
        <v/>
      </c>
      <c r="BF8434" s="141">
        <v>65005</v>
      </c>
      <c r="BG8434" s="142" t="s">
        <v>26499</v>
      </c>
      <c r="BH8434" s="141" t="s">
        <v>180</v>
      </c>
      <c r="BI8434" s="141" t="s">
        <v>191</v>
      </c>
      <c r="BJ8434" s="141" t="s">
        <v>2616</v>
      </c>
      <c r="BK8434" s="141" t="s">
        <v>2617</v>
      </c>
      <c r="BL8434" s="141" t="s">
        <v>17711</v>
      </c>
      <c r="BM8434" s="141">
        <v>45.687921187798402</v>
      </c>
      <c r="BN8434" s="141">
        <v>-73.636284765379003</v>
      </c>
      <c r="BO8434" s="141">
        <v>1990</v>
      </c>
      <c r="BP8434" s="143" t="s">
        <v>26702</v>
      </c>
      <c r="BQ8434" s="143" t="s">
        <v>17560</v>
      </c>
    </row>
    <row r="8435" spans="15:69" x14ac:dyDescent="0.25">
      <c r="O8435" s="225" t="str">
        <f t="shared" si="1342"/>
        <v/>
      </c>
      <c r="BF8435" s="141">
        <v>65005</v>
      </c>
      <c r="BG8435" s="142" t="s">
        <v>26500</v>
      </c>
      <c r="BH8435" s="141" t="s">
        <v>180</v>
      </c>
      <c r="BI8435" s="141" t="s">
        <v>191</v>
      </c>
      <c r="BJ8435" s="141" t="s">
        <v>17712</v>
      </c>
      <c r="BK8435" s="141" t="s">
        <v>17713</v>
      </c>
      <c r="BL8435" s="141" t="s">
        <v>17714</v>
      </c>
      <c r="BM8435" s="141">
        <v>45.567951891018197</v>
      </c>
      <c r="BN8435" s="141">
        <v>-73.764282719219807</v>
      </c>
      <c r="BO8435" s="141">
        <v>1990</v>
      </c>
      <c r="BP8435" s="143" t="s">
        <v>26702</v>
      </c>
      <c r="BQ8435" s="143" t="s">
        <v>17560</v>
      </c>
    </row>
    <row r="8436" spans="15:69" x14ac:dyDescent="0.25">
      <c r="O8436" s="225" t="str">
        <f t="shared" si="1342"/>
        <v/>
      </c>
      <c r="BF8436" s="141">
        <v>65005</v>
      </c>
      <c r="BG8436" s="142" t="s">
        <v>26501</v>
      </c>
      <c r="BH8436" s="141" t="s">
        <v>180</v>
      </c>
      <c r="BI8436" s="141" t="s">
        <v>191</v>
      </c>
      <c r="BJ8436" s="141" t="s">
        <v>17715</v>
      </c>
      <c r="BK8436" s="141" t="s">
        <v>17716</v>
      </c>
      <c r="BL8436" s="141" t="s">
        <v>17685</v>
      </c>
      <c r="BM8436" s="141">
        <v>45.650987566822302</v>
      </c>
      <c r="BN8436" s="141">
        <v>-73.604439127299599</v>
      </c>
      <c r="BO8436" s="141">
        <v>1990</v>
      </c>
      <c r="BP8436" s="143" t="s">
        <v>26702</v>
      </c>
      <c r="BQ8436" s="143" t="s">
        <v>17560</v>
      </c>
    </row>
    <row r="8437" spans="15:69" x14ac:dyDescent="0.25">
      <c r="O8437" s="225" t="str">
        <f t="shared" si="1342"/>
        <v/>
      </c>
      <c r="BF8437" s="141">
        <v>65005</v>
      </c>
      <c r="BG8437" s="142" t="s">
        <v>26502</v>
      </c>
      <c r="BH8437" s="141" t="s">
        <v>180</v>
      </c>
      <c r="BI8437" s="141" t="s">
        <v>191</v>
      </c>
      <c r="BJ8437" s="141" t="s">
        <v>17717</v>
      </c>
      <c r="BK8437" s="141" t="s">
        <v>17718</v>
      </c>
      <c r="BL8437" s="141" t="s">
        <v>17719</v>
      </c>
      <c r="BM8437" s="141">
        <v>45.535049416606697</v>
      </c>
      <c r="BN8437" s="141">
        <v>-73.760359113832493</v>
      </c>
      <c r="BO8437" s="141">
        <v>1990</v>
      </c>
      <c r="BP8437" s="143" t="s">
        <v>26702</v>
      </c>
      <c r="BQ8437" s="143" t="s">
        <v>17560</v>
      </c>
    </row>
    <row r="8438" spans="15:69" x14ac:dyDescent="0.25">
      <c r="O8438" s="225" t="str">
        <f t="shared" si="1342"/>
        <v/>
      </c>
      <c r="BF8438" s="141">
        <v>65005</v>
      </c>
      <c r="BG8438" s="142" t="s">
        <v>26503</v>
      </c>
      <c r="BH8438" s="141" t="s">
        <v>180</v>
      </c>
      <c r="BI8438" s="141" t="s">
        <v>191</v>
      </c>
      <c r="BJ8438" s="141" t="s">
        <v>17720</v>
      </c>
      <c r="BK8438" s="141" t="s">
        <v>4255</v>
      </c>
      <c r="BL8438" s="141" t="s">
        <v>17721</v>
      </c>
      <c r="BM8438" s="141">
        <v>45.521956686660303</v>
      </c>
      <c r="BN8438" s="141">
        <v>-73.759202965213902</v>
      </c>
      <c r="BO8438" s="141">
        <v>1990</v>
      </c>
      <c r="BP8438" s="143" t="s">
        <v>26702</v>
      </c>
      <c r="BQ8438" s="143" t="s">
        <v>17560</v>
      </c>
    </row>
    <row r="8439" spans="15:69" x14ac:dyDescent="0.25">
      <c r="O8439" s="225" t="str">
        <f t="shared" si="1342"/>
        <v/>
      </c>
      <c r="BF8439" s="141">
        <v>65005</v>
      </c>
      <c r="BG8439" s="142" t="s">
        <v>26504</v>
      </c>
      <c r="BH8439" s="141" t="s">
        <v>180</v>
      </c>
      <c r="BI8439" s="141" t="s">
        <v>191</v>
      </c>
      <c r="BJ8439" s="141" t="s">
        <v>17722</v>
      </c>
      <c r="BK8439" s="141" t="s">
        <v>17723</v>
      </c>
      <c r="BL8439" s="141" t="s">
        <v>17724</v>
      </c>
      <c r="BM8439" s="141">
        <v>45.560942633053202</v>
      </c>
      <c r="BN8439" s="141">
        <v>-73.709870145881993</v>
      </c>
      <c r="BO8439" s="141">
        <v>1990</v>
      </c>
      <c r="BP8439" s="143" t="s">
        <v>26702</v>
      </c>
      <c r="BQ8439" s="143" t="s">
        <v>17560</v>
      </c>
    </row>
    <row r="8440" spans="15:69" x14ac:dyDescent="0.25">
      <c r="O8440" s="225" t="str">
        <f t="shared" si="1342"/>
        <v/>
      </c>
      <c r="BF8440" s="141">
        <v>65005</v>
      </c>
      <c r="BG8440" s="142" t="s">
        <v>26505</v>
      </c>
      <c r="BH8440" s="141" t="s">
        <v>180</v>
      </c>
      <c r="BI8440" s="141" t="s">
        <v>191</v>
      </c>
      <c r="BJ8440" s="141" t="s">
        <v>17725</v>
      </c>
      <c r="BK8440" s="141" t="s">
        <v>10896</v>
      </c>
      <c r="BL8440" s="141" t="s">
        <v>17726</v>
      </c>
      <c r="BM8440" s="141">
        <v>45.5901557695273</v>
      </c>
      <c r="BN8440" s="141">
        <v>-73.817435009786493</v>
      </c>
      <c r="BO8440" s="141">
        <v>1990</v>
      </c>
      <c r="BP8440" s="143" t="s">
        <v>26702</v>
      </c>
      <c r="BQ8440" s="143" t="s">
        <v>17560</v>
      </c>
    </row>
    <row r="8441" spans="15:69" x14ac:dyDescent="0.25">
      <c r="O8441" s="225" t="str">
        <f t="shared" si="1342"/>
        <v/>
      </c>
      <c r="BF8441" s="141">
        <v>65005</v>
      </c>
      <c r="BG8441" s="142" t="s">
        <v>26506</v>
      </c>
      <c r="BH8441" s="141" t="s">
        <v>180</v>
      </c>
      <c r="BI8441" s="141" t="s">
        <v>191</v>
      </c>
      <c r="BJ8441" s="141" t="s">
        <v>17727</v>
      </c>
      <c r="BK8441" s="141" t="s">
        <v>1581</v>
      </c>
      <c r="BL8441" s="141" t="s">
        <v>17728</v>
      </c>
      <c r="BM8441" s="141">
        <v>45.558872480626398</v>
      </c>
      <c r="BN8441" s="141">
        <v>-73.684644923332897</v>
      </c>
      <c r="BO8441" s="141">
        <v>1990</v>
      </c>
      <c r="BP8441" s="143" t="s">
        <v>26702</v>
      </c>
      <c r="BQ8441" s="143" t="s">
        <v>17560</v>
      </c>
    </row>
    <row r="8442" spans="15:69" x14ac:dyDescent="0.25">
      <c r="O8442" s="225" t="str">
        <f t="shared" si="1342"/>
        <v/>
      </c>
      <c r="BF8442" s="141">
        <v>65005</v>
      </c>
      <c r="BG8442" s="142" t="s">
        <v>26507</v>
      </c>
      <c r="BH8442" s="141" t="s">
        <v>180</v>
      </c>
      <c r="BI8442" s="141" t="s">
        <v>191</v>
      </c>
      <c r="BJ8442" s="141" t="s">
        <v>17729</v>
      </c>
      <c r="BK8442" s="141" t="s">
        <v>3721</v>
      </c>
      <c r="BL8442" s="141" t="s">
        <v>17730</v>
      </c>
      <c r="BM8442" s="141">
        <v>45.665381792747297</v>
      </c>
      <c r="BN8442" s="141">
        <v>-73.581418225663597</v>
      </c>
      <c r="BO8442" s="141">
        <v>1990</v>
      </c>
      <c r="BP8442" s="143" t="s">
        <v>26702</v>
      </c>
      <c r="BQ8442" s="143" t="s">
        <v>17560</v>
      </c>
    </row>
    <row r="8443" spans="15:69" x14ac:dyDescent="0.25">
      <c r="O8443" s="225" t="str">
        <f t="shared" si="1342"/>
        <v/>
      </c>
      <c r="BF8443" s="141">
        <v>65005</v>
      </c>
      <c r="BG8443" s="142" t="s">
        <v>26508</v>
      </c>
      <c r="BH8443" s="141" t="s">
        <v>180</v>
      </c>
      <c r="BI8443" s="141" t="s">
        <v>191</v>
      </c>
      <c r="BJ8443" s="141" t="s">
        <v>17731</v>
      </c>
      <c r="BK8443" s="141" t="s">
        <v>17732</v>
      </c>
      <c r="BL8443" s="141" t="s">
        <v>17733</v>
      </c>
      <c r="BM8443" s="141">
        <v>45.611150810372699</v>
      </c>
      <c r="BN8443" s="141">
        <v>-73.731127547241698</v>
      </c>
      <c r="BO8443" s="141">
        <v>1990</v>
      </c>
      <c r="BP8443" s="143" t="s">
        <v>26702</v>
      </c>
      <c r="BQ8443" s="143" t="s">
        <v>17560</v>
      </c>
    </row>
    <row r="8444" spans="15:69" x14ac:dyDescent="0.25">
      <c r="O8444" s="225" t="str">
        <f t="shared" si="1342"/>
        <v/>
      </c>
      <c r="BF8444" s="141">
        <v>69010</v>
      </c>
      <c r="BG8444" s="142" t="s">
        <v>2764</v>
      </c>
      <c r="BH8444" s="141" t="s">
        <v>180</v>
      </c>
      <c r="BI8444" s="141" t="s">
        <v>191</v>
      </c>
      <c r="BJ8444" s="141" t="s">
        <v>1536</v>
      </c>
      <c r="BK8444" s="141" t="s">
        <v>2765</v>
      </c>
      <c r="BL8444" s="141" t="s">
        <v>2757</v>
      </c>
      <c r="BM8444" s="141">
        <v>45.057079000000002</v>
      </c>
      <c r="BN8444" s="141">
        <v>-73.880032999999997</v>
      </c>
      <c r="BO8444" s="141">
        <v>2011</v>
      </c>
      <c r="BP8444" s="143"/>
      <c r="BQ8444" s="143" t="s">
        <v>17560</v>
      </c>
    </row>
    <row r="8445" spans="15:69" x14ac:dyDescent="0.25">
      <c r="O8445" s="225" t="str">
        <f t="shared" si="1342"/>
        <v/>
      </c>
      <c r="BF8445" s="141">
        <v>69010</v>
      </c>
      <c r="BG8445" s="142" t="s">
        <v>2766</v>
      </c>
      <c r="BH8445" s="141" t="s">
        <v>180</v>
      </c>
      <c r="BI8445" s="141" t="s">
        <v>191</v>
      </c>
      <c r="BJ8445" s="141" t="s">
        <v>2257</v>
      </c>
      <c r="BK8445" s="141" t="s">
        <v>2767</v>
      </c>
      <c r="BL8445" s="141" t="s">
        <v>2308</v>
      </c>
      <c r="BM8445" s="141">
        <v>45.054732999999999</v>
      </c>
      <c r="BN8445" s="141">
        <v>-73.892430000000004</v>
      </c>
      <c r="BO8445" s="141">
        <v>2011</v>
      </c>
      <c r="BP8445" s="143"/>
      <c r="BQ8445" s="143" t="s">
        <v>17560</v>
      </c>
    </row>
    <row r="8446" spans="15:69" x14ac:dyDescent="0.25">
      <c r="O8446" s="225" t="str">
        <f t="shared" si="1342"/>
        <v/>
      </c>
      <c r="BF8446" s="141">
        <v>66023</v>
      </c>
      <c r="BG8446" s="142" t="s">
        <v>13064</v>
      </c>
      <c r="BH8446" s="141" t="s">
        <v>478</v>
      </c>
      <c r="BI8446" s="141" t="s">
        <v>186</v>
      </c>
      <c r="BJ8446" s="141" t="s">
        <v>13065</v>
      </c>
      <c r="BK8446" s="141" t="s">
        <v>13066</v>
      </c>
      <c r="BL8446" s="141" t="s">
        <v>13067</v>
      </c>
      <c r="BM8446" s="141">
        <v>45.499423999999998</v>
      </c>
      <c r="BN8446" s="141">
        <v>-73.586793999999998</v>
      </c>
      <c r="BO8446" s="141">
        <v>1920</v>
      </c>
      <c r="BP8446" s="143"/>
      <c r="BQ8446" s="143" t="s">
        <v>27848</v>
      </c>
    </row>
    <row r="8447" spans="15:69" x14ac:dyDescent="0.25">
      <c r="O8447" s="225" t="str">
        <f t="shared" si="1342"/>
        <v/>
      </c>
      <c r="BF8447" s="141">
        <v>66023</v>
      </c>
      <c r="BG8447" s="142" t="s">
        <v>13029</v>
      </c>
      <c r="BH8447" s="141" t="s">
        <v>478</v>
      </c>
      <c r="BI8447" s="141" t="s">
        <v>186</v>
      </c>
      <c r="BJ8447" s="141" t="s">
        <v>13030</v>
      </c>
      <c r="BK8447" s="141" t="s">
        <v>1708</v>
      </c>
      <c r="BL8447" s="141" t="s">
        <v>27540</v>
      </c>
      <c r="BM8447" s="141">
        <v>45.426622999999999</v>
      </c>
      <c r="BN8447" s="141">
        <v>-73.857073999999997</v>
      </c>
      <c r="BO8447" s="141">
        <v>2016</v>
      </c>
      <c r="BP8447" s="143" t="s">
        <v>27815</v>
      </c>
      <c r="BQ8447" s="143" t="s">
        <v>27848</v>
      </c>
    </row>
    <row r="8448" spans="15:69" x14ac:dyDescent="0.25">
      <c r="O8448" s="225" t="str">
        <f t="shared" si="1342"/>
        <v/>
      </c>
      <c r="BF8448" s="141">
        <v>69010</v>
      </c>
      <c r="BG8448" s="142" t="s">
        <v>2768</v>
      </c>
      <c r="BH8448" s="141" t="s">
        <v>180</v>
      </c>
      <c r="BI8448" s="141" t="s">
        <v>178</v>
      </c>
      <c r="BJ8448" s="141" t="s">
        <v>2769</v>
      </c>
      <c r="BK8448" s="141" t="s">
        <v>2765</v>
      </c>
      <c r="BL8448" s="141" t="s">
        <v>2757</v>
      </c>
      <c r="BM8448" s="141">
        <v>45.057079000000002</v>
      </c>
      <c r="BN8448" s="141">
        <v>-73.880032999999997</v>
      </c>
      <c r="BO8448" s="141">
        <v>2011</v>
      </c>
      <c r="BP8448" s="143"/>
      <c r="BQ8448" s="143" t="s">
        <v>17560</v>
      </c>
    </row>
    <row r="8449" spans="15:69" x14ac:dyDescent="0.25">
      <c r="O8449" s="225" t="str">
        <f t="shared" si="1342"/>
        <v/>
      </c>
      <c r="BF8449" s="141">
        <v>69017</v>
      </c>
      <c r="BG8449" s="142" t="s">
        <v>22543</v>
      </c>
      <c r="BH8449" s="141" t="s">
        <v>180</v>
      </c>
      <c r="BI8449" s="141" t="s">
        <v>178</v>
      </c>
      <c r="BJ8449" s="141"/>
      <c r="BK8449" s="141" t="s">
        <v>2342</v>
      </c>
      <c r="BL8449" s="141" t="s">
        <v>22544</v>
      </c>
      <c r="BM8449" s="141">
        <v>45.112479999999998</v>
      </c>
      <c r="BN8449" s="141">
        <v>-73.751339999999999</v>
      </c>
      <c r="BO8449" s="141">
        <v>1994</v>
      </c>
      <c r="BP8449" s="143" t="s">
        <v>26192</v>
      </c>
      <c r="BQ8449" s="143" t="s">
        <v>17560</v>
      </c>
    </row>
    <row r="8450" spans="15:69" x14ac:dyDescent="0.25">
      <c r="O8450" s="225" t="str">
        <f t="shared" si="1342"/>
        <v/>
      </c>
      <c r="BF8450" s="141">
        <v>69025</v>
      </c>
      <c r="BG8450" s="142" t="s">
        <v>21624</v>
      </c>
      <c r="BH8450" s="141" t="s">
        <v>180</v>
      </c>
      <c r="BI8450" s="141" t="s">
        <v>191</v>
      </c>
      <c r="BJ8450" s="141"/>
      <c r="BK8450" s="141"/>
      <c r="BL8450" s="141" t="s">
        <v>21625</v>
      </c>
      <c r="BM8450" s="141">
        <v>45.190460000000002</v>
      </c>
      <c r="BN8450" s="141">
        <v>-73.849720000000005</v>
      </c>
      <c r="BO8450" s="141">
        <v>2013</v>
      </c>
      <c r="BP8450" s="143" t="s">
        <v>26101</v>
      </c>
      <c r="BQ8450" s="143" t="s">
        <v>17560</v>
      </c>
    </row>
    <row r="8451" spans="15:69" x14ac:dyDescent="0.25">
      <c r="O8451" s="225" t="str">
        <f t="shared" si="1342"/>
        <v/>
      </c>
      <c r="BF8451" s="141">
        <v>69037</v>
      </c>
      <c r="BG8451" s="142" t="s">
        <v>22277</v>
      </c>
      <c r="BH8451" s="141" t="s">
        <v>478</v>
      </c>
      <c r="BI8451" s="141" t="s">
        <v>176</v>
      </c>
      <c r="BJ8451" s="141" t="s">
        <v>22278</v>
      </c>
      <c r="BK8451" s="141"/>
      <c r="BL8451" s="141" t="s">
        <v>19844</v>
      </c>
      <c r="BM8451" s="141">
        <v>45.115816700000003</v>
      </c>
      <c r="BN8451" s="141">
        <v>-73.978410999999994</v>
      </c>
      <c r="BO8451" s="141">
        <v>1967</v>
      </c>
      <c r="BP8451" s="143" t="s">
        <v>26751</v>
      </c>
      <c r="BQ8451" s="143" t="s">
        <v>17560</v>
      </c>
    </row>
    <row r="8452" spans="15:69" x14ac:dyDescent="0.25">
      <c r="O8452" s="225" t="str">
        <f t="shared" si="1342"/>
        <v/>
      </c>
      <c r="BF8452" s="141">
        <v>69037</v>
      </c>
      <c r="BG8452" s="142" t="s">
        <v>22279</v>
      </c>
      <c r="BH8452" s="141" t="s">
        <v>478</v>
      </c>
      <c r="BI8452" s="141" t="s">
        <v>176</v>
      </c>
      <c r="BJ8452" s="141" t="s">
        <v>22280</v>
      </c>
      <c r="BK8452" s="141"/>
      <c r="BL8452" s="141" t="s">
        <v>19844</v>
      </c>
      <c r="BM8452" s="141">
        <v>45.115036099999998</v>
      </c>
      <c r="BN8452" s="141">
        <v>-73.976191659999998</v>
      </c>
      <c r="BO8452" s="141">
        <v>1975</v>
      </c>
      <c r="BP8452" s="143" t="s">
        <v>26751</v>
      </c>
      <c r="BQ8452" s="143" t="s">
        <v>17560</v>
      </c>
    </row>
    <row r="8453" spans="15:69" x14ac:dyDescent="0.25">
      <c r="O8453" s="225" t="str">
        <f t="shared" si="1342"/>
        <v/>
      </c>
      <c r="BF8453" s="141">
        <v>69037</v>
      </c>
      <c r="BG8453" s="142" t="s">
        <v>22281</v>
      </c>
      <c r="BH8453" s="141" t="s">
        <v>478</v>
      </c>
      <c r="BI8453" s="141" t="s">
        <v>176</v>
      </c>
      <c r="BJ8453" s="141" t="s">
        <v>22282</v>
      </c>
      <c r="BK8453" s="141"/>
      <c r="BL8453" s="141" t="s">
        <v>19844</v>
      </c>
      <c r="BM8453" s="141">
        <v>45.113936099999997</v>
      </c>
      <c r="BN8453" s="141">
        <v>-73.974486110000001</v>
      </c>
      <c r="BO8453" s="141">
        <v>1975</v>
      </c>
      <c r="BP8453" s="143" t="s">
        <v>26751</v>
      </c>
      <c r="BQ8453" s="143" t="s">
        <v>17560</v>
      </c>
    </row>
    <row r="8454" spans="15:69" x14ac:dyDescent="0.25">
      <c r="O8454" s="225" t="str">
        <f t="shared" si="1342"/>
        <v/>
      </c>
      <c r="BF8454" s="141">
        <v>69037</v>
      </c>
      <c r="BG8454" s="142" t="s">
        <v>22283</v>
      </c>
      <c r="BH8454" s="141" t="s">
        <v>478</v>
      </c>
      <c r="BI8454" s="141" t="s">
        <v>176</v>
      </c>
      <c r="BJ8454" s="141" t="s">
        <v>22284</v>
      </c>
      <c r="BK8454" s="141"/>
      <c r="BL8454" s="141" t="s">
        <v>22285</v>
      </c>
      <c r="BM8454" s="141">
        <v>45.1265778</v>
      </c>
      <c r="BN8454" s="141">
        <v>-73.995713890000005</v>
      </c>
      <c r="BO8454" s="141">
        <v>1954</v>
      </c>
      <c r="BP8454" s="143" t="s">
        <v>26751</v>
      </c>
      <c r="BQ8454" s="143" t="s">
        <v>17560</v>
      </c>
    </row>
    <row r="8455" spans="15:69" x14ac:dyDescent="0.25">
      <c r="O8455" s="225" t="str">
        <f t="shared" si="1342"/>
        <v/>
      </c>
      <c r="BF8455" s="141">
        <v>66058</v>
      </c>
      <c r="BG8455" s="142" t="s">
        <v>13551</v>
      </c>
      <c r="BH8455" s="141" t="s">
        <v>180</v>
      </c>
      <c r="BI8455" s="141" t="s">
        <v>191</v>
      </c>
      <c r="BJ8455" s="141" t="s">
        <v>13552</v>
      </c>
      <c r="BK8455" s="141" t="s">
        <v>13553</v>
      </c>
      <c r="BL8455" s="141" t="s">
        <v>13554</v>
      </c>
      <c r="BM8455" s="141">
        <v>45.460230000000003</v>
      </c>
      <c r="BN8455" s="141">
        <v>-73.664360000000002</v>
      </c>
      <c r="BO8455" s="141">
        <v>1959</v>
      </c>
      <c r="BP8455" s="143" t="s">
        <v>24869</v>
      </c>
      <c r="BQ8455" s="143" t="s">
        <v>17560</v>
      </c>
    </row>
    <row r="8456" spans="15:69" x14ac:dyDescent="0.25">
      <c r="O8456" s="225" t="str">
        <f t="shared" si="1342"/>
        <v/>
      </c>
      <c r="BF8456" s="141">
        <v>66058</v>
      </c>
      <c r="BG8456" s="142" t="s">
        <v>13179</v>
      </c>
      <c r="BH8456" s="141" t="s">
        <v>180</v>
      </c>
      <c r="BI8456" s="141" t="s">
        <v>191</v>
      </c>
      <c r="BJ8456" s="141" t="s">
        <v>13180</v>
      </c>
      <c r="BK8456" s="141" t="s">
        <v>13181</v>
      </c>
      <c r="BL8456" s="141" t="s">
        <v>13182</v>
      </c>
      <c r="BM8456" s="141">
        <v>45.474769999999999</v>
      </c>
      <c r="BN8456" s="141">
        <v>-73.655590000000004</v>
      </c>
      <c r="BO8456" s="141">
        <v>1965</v>
      </c>
      <c r="BP8456" s="143" t="s">
        <v>24855</v>
      </c>
      <c r="BQ8456" s="143" t="s">
        <v>17560</v>
      </c>
    </row>
    <row r="8457" spans="15:69" x14ac:dyDescent="0.25">
      <c r="O8457" s="225" t="str">
        <f t="shared" si="1342"/>
        <v/>
      </c>
      <c r="BF8457" s="141">
        <v>66058</v>
      </c>
      <c r="BG8457" s="142" t="s">
        <v>13183</v>
      </c>
      <c r="BH8457" s="141" t="s">
        <v>180</v>
      </c>
      <c r="BI8457" s="141" t="s">
        <v>190</v>
      </c>
      <c r="BJ8457" s="141" t="s">
        <v>13184</v>
      </c>
      <c r="BK8457" s="141" t="s">
        <v>13185</v>
      </c>
      <c r="BL8457" s="141" t="s">
        <v>13186</v>
      </c>
      <c r="BM8457" s="141">
        <v>45.476590000000002</v>
      </c>
      <c r="BN8457" s="141">
        <v>-73.663700000000006</v>
      </c>
      <c r="BO8457" s="141">
        <v>2012</v>
      </c>
      <c r="BP8457" s="143" t="s">
        <v>24856</v>
      </c>
      <c r="BQ8457" s="143" t="s">
        <v>17560</v>
      </c>
    </row>
    <row r="8458" spans="15:69" x14ac:dyDescent="0.25">
      <c r="O8458" s="225" t="str">
        <f t="shared" si="1342"/>
        <v/>
      </c>
      <c r="BF8458" s="141">
        <v>66058</v>
      </c>
      <c r="BG8458" s="142" t="s">
        <v>13187</v>
      </c>
      <c r="BH8458" s="141" t="s">
        <v>180</v>
      </c>
      <c r="BI8458" s="141" t="s">
        <v>190</v>
      </c>
      <c r="BJ8458" s="141" t="s">
        <v>13188</v>
      </c>
      <c r="BK8458" s="141" t="s">
        <v>13189</v>
      </c>
      <c r="BL8458" s="141" t="s">
        <v>13190</v>
      </c>
      <c r="BM8458" s="141">
        <v>45.47401</v>
      </c>
      <c r="BN8458" s="141">
        <v>-73.665490000000005</v>
      </c>
      <c r="BO8458" s="141">
        <v>2012</v>
      </c>
      <c r="BP8458" s="143" t="s">
        <v>24857</v>
      </c>
      <c r="BQ8458" s="143" t="s">
        <v>17560</v>
      </c>
    </row>
    <row r="8459" spans="15:69" x14ac:dyDescent="0.25">
      <c r="O8459" s="225" t="str">
        <f t="shared" si="1342"/>
        <v/>
      </c>
      <c r="BF8459" s="141">
        <v>66058</v>
      </c>
      <c r="BG8459" s="142" t="s">
        <v>13191</v>
      </c>
      <c r="BH8459" s="141" t="s">
        <v>180</v>
      </c>
      <c r="BI8459" s="141" t="s">
        <v>190</v>
      </c>
      <c r="BJ8459" s="141" t="s">
        <v>13192</v>
      </c>
      <c r="BK8459" s="141" t="s">
        <v>2330</v>
      </c>
      <c r="BL8459" s="141" t="s">
        <v>13193</v>
      </c>
      <c r="BM8459" s="141">
        <v>45.477620000000002</v>
      </c>
      <c r="BN8459" s="141">
        <v>-73.660820000000001</v>
      </c>
      <c r="BO8459" s="141">
        <v>2002</v>
      </c>
      <c r="BP8459" s="143" t="s">
        <v>24858</v>
      </c>
      <c r="BQ8459" s="143" t="s">
        <v>17560</v>
      </c>
    </row>
    <row r="8460" spans="15:69" x14ac:dyDescent="0.25">
      <c r="O8460" s="225" t="str">
        <f t="shared" si="1342"/>
        <v/>
      </c>
      <c r="BF8460" s="141">
        <v>66058</v>
      </c>
      <c r="BG8460" s="142" t="s">
        <v>13194</v>
      </c>
      <c r="BH8460" s="141" t="s">
        <v>180</v>
      </c>
      <c r="BI8460" s="141" t="s">
        <v>190</v>
      </c>
      <c r="BJ8460" s="141" t="s">
        <v>13195</v>
      </c>
      <c r="BK8460" s="141" t="s">
        <v>13196</v>
      </c>
      <c r="BL8460" s="141" t="s">
        <v>13193</v>
      </c>
      <c r="BM8460" s="141">
        <v>45.478180000000002</v>
      </c>
      <c r="BN8460" s="141">
        <v>-73.661929999999998</v>
      </c>
      <c r="BO8460" s="141">
        <v>2002</v>
      </c>
      <c r="BP8460" s="143" t="s">
        <v>24858</v>
      </c>
      <c r="BQ8460" s="143" t="s">
        <v>17560</v>
      </c>
    </row>
    <row r="8461" spans="15:69" x14ac:dyDescent="0.25">
      <c r="O8461" s="225" t="str">
        <f t="shared" si="1342"/>
        <v/>
      </c>
      <c r="BF8461" s="141">
        <v>66102</v>
      </c>
      <c r="BG8461" s="142" t="s">
        <v>2732</v>
      </c>
      <c r="BH8461" s="141" t="s">
        <v>180</v>
      </c>
      <c r="BI8461" s="141" t="s">
        <v>190</v>
      </c>
      <c r="BJ8461" s="141" t="s">
        <v>2733</v>
      </c>
      <c r="BK8461" s="141" t="s">
        <v>2734</v>
      </c>
      <c r="BL8461" s="141" t="s">
        <v>2735</v>
      </c>
      <c r="BM8461" s="141">
        <v>45.445709999999998</v>
      </c>
      <c r="BN8461" s="141">
        <v>-73.879779999999997</v>
      </c>
      <c r="BO8461" s="141">
        <v>1999</v>
      </c>
      <c r="BP8461" s="143"/>
      <c r="BQ8461" s="143" t="s">
        <v>17560</v>
      </c>
    </row>
    <row r="8462" spans="15:69" x14ac:dyDescent="0.25">
      <c r="O8462" s="225" t="str">
        <f t="shared" ref="O8462:O8525" si="1343">IF(OR(B8462="",C8462="",G8462="",H8462="",I8462="",AND(J8462="",BW8462=FALSE),AND(K8462="",BX8462=FALSE),AND(L8462="",BY8462=FALSE),AND(M8462="",BZ8462=FALSE)),"",(IF(AND(100&gt;=CG8462,CG8462&gt;80),"A",IF(AND(80&gt;=CG8462,CG8462&gt;60),"B",IF(AND(60&gt;=CG8462,CG8462&gt;40),"C",IF(AND(40&gt;=CG8462,CG8462&gt;20),"D","E"))))))</f>
        <v/>
      </c>
      <c r="BF8462" s="141">
        <v>67045</v>
      </c>
      <c r="BG8462" s="142" t="s">
        <v>21784</v>
      </c>
      <c r="BH8462" s="141" t="s">
        <v>180</v>
      </c>
      <c r="BI8462" s="141" t="s">
        <v>191</v>
      </c>
      <c r="BJ8462" s="141"/>
      <c r="BK8462" s="141" t="s">
        <v>3600</v>
      </c>
      <c r="BL8462" s="141" t="s">
        <v>2889</v>
      </c>
      <c r="BM8462" s="141">
        <v>45.309104464519102</v>
      </c>
      <c r="BN8462" s="141">
        <v>-73.741049481700301</v>
      </c>
      <c r="BO8462" s="141">
        <v>1970</v>
      </c>
      <c r="BP8462" s="143" t="s">
        <v>191</v>
      </c>
      <c r="BQ8462" s="143" t="s">
        <v>17560</v>
      </c>
    </row>
    <row r="8463" spans="15:69" x14ac:dyDescent="0.25">
      <c r="O8463" s="225" t="str">
        <f t="shared" si="1343"/>
        <v/>
      </c>
      <c r="BF8463" s="141">
        <v>67045</v>
      </c>
      <c r="BG8463" s="142" t="s">
        <v>21785</v>
      </c>
      <c r="BH8463" s="141" t="s">
        <v>478</v>
      </c>
      <c r="BI8463" s="141" t="s">
        <v>177</v>
      </c>
      <c r="BJ8463" s="141"/>
      <c r="BK8463" s="141" t="s">
        <v>467</v>
      </c>
      <c r="BL8463" s="141" t="s">
        <v>21786</v>
      </c>
      <c r="BM8463" s="141">
        <v>45.313389999999998</v>
      </c>
      <c r="BN8463" s="141">
        <v>-73.745549999999994</v>
      </c>
      <c r="BO8463" s="141">
        <v>1980</v>
      </c>
      <c r="BP8463" s="143" t="s">
        <v>26116</v>
      </c>
      <c r="BQ8463" s="143" t="s">
        <v>17560</v>
      </c>
    </row>
    <row r="8464" spans="15:69" x14ac:dyDescent="0.25">
      <c r="O8464" s="225" t="str">
        <f t="shared" si="1343"/>
        <v/>
      </c>
      <c r="BF8464" s="141">
        <v>67055</v>
      </c>
      <c r="BG8464" s="142" t="s">
        <v>22458</v>
      </c>
      <c r="BH8464" s="141" t="s">
        <v>478</v>
      </c>
      <c r="BI8464" s="141" t="s">
        <v>177</v>
      </c>
      <c r="BJ8464" s="141"/>
      <c r="BK8464" s="141" t="s">
        <v>22456</v>
      </c>
      <c r="BL8464" s="141" t="s">
        <v>22457</v>
      </c>
      <c r="BM8464" s="141">
        <v>45.36177</v>
      </c>
      <c r="BN8464" s="141">
        <v>-73.789670000000001</v>
      </c>
      <c r="BO8464" s="141">
        <v>1978</v>
      </c>
      <c r="BP8464" s="143" t="s">
        <v>26199</v>
      </c>
      <c r="BQ8464" s="143" t="s">
        <v>17560</v>
      </c>
    </row>
    <row r="8465" spans="15:69" x14ac:dyDescent="0.25">
      <c r="O8465" s="225" t="str">
        <f t="shared" si="1343"/>
        <v/>
      </c>
      <c r="BF8465" s="141">
        <v>68010</v>
      </c>
      <c r="BG8465" s="142" t="s">
        <v>22545</v>
      </c>
      <c r="BH8465" s="141" t="s">
        <v>478</v>
      </c>
      <c r="BI8465" s="141" t="s">
        <v>176</v>
      </c>
      <c r="BJ8465" s="141"/>
      <c r="BK8465" s="141" t="s">
        <v>2565</v>
      </c>
      <c r="BL8465" s="141" t="s">
        <v>22546</v>
      </c>
      <c r="BM8465" s="141">
        <v>45.044759999999997</v>
      </c>
      <c r="BN8465" s="141">
        <v>-73.579059999999998</v>
      </c>
      <c r="BO8465" s="141">
        <v>1955</v>
      </c>
      <c r="BP8465" s="143" t="s">
        <v>1565</v>
      </c>
      <c r="BQ8465" s="143" t="s">
        <v>17560</v>
      </c>
    </row>
    <row r="8466" spans="15:69" x14ac:dyDescent="0.25">
      <c r="O8466" s="225" t="str">
        <f t="shared" si="1343"/>
        <v/>
      </c>
      <c r="BF8466" s="141">
        <v>68010</v>
      </c>
      <c r="BG8466" s="142" t="s">
        <v>22547</v>
      </c>
      <c r="BH8466" s="141" t="s">
        <v>478</v>
      </c>
      <c r="BI8466" s="141" t="s">
        <v>177</v>
      </c>
      <c r="BJ8466" s="141"/>
      <c r="BK8466" s="141" t="s">
        <v>2565</v>
      </c>
      <c r="BL8466" s="141" t="s">
        <v>22546</v>
      </c>
      <c r="BM8466" s="141">
        <v>45.044759999999997</v>
      </c>
      <c r="BN8466" s="141">
        <v>-73.579059999999998</v>
      </c>
      <c r="BO8466" s="141">
        <v>1955</v>
      </c>
      <c r="BP8466" s="143" t="s">
        <v>26201</v>
      </c>
      <c r="BQ8466" s="143" t="s">
        <v>17560</v>
      </c>
    </row>
    <row r="8467" spans="15:69" x14ac:dyDescent="0.25">
      <c r="O8467" s="225" t="str">
        <f t="shared" si="1343"/>
        <v/>
      </c>
      <c r="BF8467" s="141">
        <v>68010</v>
      </c>
      <c r="BG8467" s="142" t="s">
        <v>22548</v>
      </c>
      <c r="BH8467" s="141" t="s">
        <v>180</v>
      </c>
      <c r="BI8467" s="141" t="s">
        <v>178</v>
      </c>
      <c r="BJ8467" s="141"/>
      <c r="BK8467" s="141" t="s">
        <v>4863</v>
      </c>
      <c r="BL8467" s="141" t="s">
        <v>22549</v>
      </c>
      <c r="BM8467" s="141">
        <v>45.057549999999999</v>
      </c>
      <c r="BN8467" s="141">
        <v>-73.585080000000005</v>
      </c>
      <c r="BO8467" s="141">
        <v>1998</v>
      </c>
      <c r="BP8467" s="143"/>
      <c r="BQ8467" s="143" t="s">
        <v>17560</v>
      </c>
    </row>
    <row r="8468" spans="15:69" x14ac:dyDescent="0.25">
      <c r="O8468" s="225" t="str">
        <f t="shared" si="1343"/>
        <v/>
      </c>
      <c r="BF8468" s="141">
        <v>68010</v>
      </c>
      <c r="BG8468" s="142" t="s">
        <v>22550</v>
      </c>
      <c r="BH8468" s="141" t="s">
        <v>180</v>
      </c>
      <c r="BI8468" s="141" t="s">
        <v>190</v>
      </c>
      <c r="BJ8468" s="141"/>
      <c r="BK8468" s="141" t="s">
        <v>4863</v>
      </c>
      <c r="BL8468" s="141" t="s">
        <v>22549</v>
      </c>
      <c r="BM8468" s="141">
        <v>45.057549999999999</v>
      </c>
      <c r="BN8468" s="141">
        <v>-73.585080000000005</v>
      </c>
      <c r="BO8468" s="141">
        <v>1998</v>
      </c>
      <c r="BP8468" s="143" t="s">
        <v>26202</v>
      </c>
      <c r="BQ8468" s="143" t="s">
        <v>17560</v>
      </c>
    </row>
    <row r="8469" spans="15:69" x14ac:dyDescent="0.25">
      <c r="O8469" s="225" t="str">
        <f t="shared" si="1343"/>
        <v/>
      </c>
      <c r="BF8469" s="141">
        <v>68010</v>
      </c>
      <c r="BG8469" s="142" t="s">
        <v>22551</v>
      </c>
      <c r="BH8469" s="141" t="s">
        <v>180</v>
      </c>
      <c r="BI8469" s="141" t="s">
        <v>191</v>
      </c>
      <c r="BJ8469" s="141" t="s">
        <v>1690</v>
      </c>
      <c r="BK8469" s="141" t="s">
        <v>22552</v>
      </c>
      <c r="BL8469" s="141" t="s">
        <v>22549</v>
      </c>
      <c r="BM8469" s="141">
        <v>45.0565</v>
      </c>
      <c r="BN8469" s="141">
        <v>-73.585080000000005</v>
      </c>
      <c r="BO8469" s="141">
        <v>1998</v>
      </c>
      <c r="BP8469" s="143"/>
      <c r="BQ8469" s="143" t="s">
        <v>17560</v>
      </c>
    </row>
    <row r="8470" spans="15:69" x14ac:dyDescent="0.25">
      <c r="O8470" s="225" t="str">
        <f t="shared" si="1343"/>
        <v/>
      </c>
      <c r="BF8470" s="141">
        <v>68030</v>
      </c>
      <c r="BG8470" s="142" t="s">
        <v>20895</v>
      </c>
      <c r="BH8470" s="141" t="s">
        <v>180</v>
      </c>
      <c r="BI8470" s="141" t="s">
        <v>178</v>
      </c>
      <c r="BJ8470" s="141" t="s">
        <v>20896</v>
      </c>
      <c r="BK8470" s="141" t="s">
        <v>3262</v>
      </c>
      <c r="BL8470" s="141" t="s">
        <v>20894</v>
      </c>
      <c r="BM8470" s="141">
        <v>45.194090000000003</v>
      </c>
      <c r="BN8470" s="141">
        <v>-73.394049999999993</v>
      </c>
      <c r="BO8470" s="141">
        <v>1993</v>
      </c>
      <c r="BP8470" s="143"/>
      <c r="BQ8470" s="143" t="s">
        <v>17560</v>
      </c>
    </row>
    <row r="8471" spans="15:69" x14ac:dyDescent="0.25">
      <c r="O8471" s="225" t="str">
        <f t="shared" si="1343"/>
        <v/>
      </c>
      <c r="BF8471" s="141">
        <v>68055</v>
      </c>
      <c r="BG8471" s="142" t="s">
        <v>21756</v>
      </c>
      <c r="BH8471" s="141" t="s">
        <v>478</v>
      </c>
      <c r="BI8471" s="141" t="s">
        <v>176</v>
      </c>
      <c r="BJ8471" s="141" t="s">
        <v>21757</v>
      </c>
      <c r="BK8471" s="141" t="s">
        <v>14086</v>
      </c>
      <c r="BL8471" s="141" t="s">
        <v>21758</v>
      </c>
      <c r="BM8471" s="141">
        <v>45.278365000000001</v>
      </c>
      <c r="BN8471" s="141">
        <v>-73.621675999999994</v>
      </c>
      <c r="BO8471" s="141">
        <v>2014</v>
      </c>
      <c r="BP8471" s="143"/>
      <c r="BQ8471" s="143" t="s">
        <v>17560</v>
      </c>
    </row>
    <row r="8472" spans="15:69" x14ac:dyDescent="0.25">
      <c r="O8472" s="225" t="str">
        <f t="shared" si="1343"/>
        <v/>
      </c>
      <c r="BF8472" s="141">
        <v>68055</v>
      </c>
      <c r="BG8472" s="142" t="s">
        <v>21759</v>
      </c>
      <c r="BH8472" s="141" t="s">
        <v>180</v>
      </c>
      <c r="BI8472" s="141" t="s">
        <v>178</v>
      </c>
      <c r="BJ8472" s="141" t="s">
        <v>21760</v>
      </c>
      <c r="BK8472" s="141" t="s">
        <v>3190</v>
      </c>
      <c r="BL8472" s="141" t="s">
        <v>21751</v>
      </c>
      <c r="BM8472" s="141">
        <v>45.276226000000001</v>
      </c>
      <c r="BN8472" s="141">
        <v>-73.619338999999997</v>
      </c>
      <c r="BO8472" s="141">
        <v>1996</v>
      </c>
      <c r="BP8472" s="143"/>
      <c r="BQ8472" s="143" t="s">
        <v>17560</v>
      </c>
    </row>
    <row r="8473" spans="15:69" x14ac:dyDescent="0.25">
      <c r="O8473" s="225" t="str">
        <f t="shared" si="1343"/>
        <v/>
      </c>
      <c r="BF8473" s="141">
        <v>68055</v>
      </c>
      <c r="BG8473" s="142" t="s">
        <v>21761</v>
      </c>
      <c r="BH8473" s="141" t="s">
        <v>180</v>
      </c>
      <c r="BI8473" s="141" t="s">
        <v>191</v>
      </c>
      <c r="BJ8473" s="141" t="s">
        <v>21762</v>
      </c>
      <c r="BK8473" s="141" t="s">
        <v>21763</v>
      </c>
      <c r="BL8473" s="141" t="s">
        <v>6690</v>
      </c>
      <c r="BM8473" s="141">
        <v>45.262577</v>
      </c>
      <c r="BN8473" s="141">
        <v>-73.632583999999994</v>
      </c>
      <c r="BO8473" s="141">
        <v>1965</v>
      </c>
      <c r="BP8473" s="143"/>
      <c r="BQ8473" s="143" t="s">
        <v>17560</v>
      </c>
    </row>
    <row r="8474" spans="15:69" x14ac:dyDescent="0.25">
      <c r="O8474" s="225" t="str">
        <f t="shared" si="1343"/>
        <v/>
      </c>
      <c r="BF8474" s="141">
        <v>68055</v>
      </c>
      <c r="BG8474" s="142" t="s">
        <v>21764</v>
      </c>
      <c r="BH8474" s="141" t="s">
        <v>180</v>
      </c>
      <c r="BI8474" s="141" t="s">
        <v>191</v>
      </c>
      <c r="BJ8474" s="141" t="s">
        <v>21765</v>
      </c>
      <c r="BK8474" s="141" t="s">
        <v>19837</v>
      </c>
      <c r="BL8474" s="141" t="s">
        <v>5027</v>
      </c>
      <c r="BM8474" s="141">
        <v>45.262099999999997</v>
      </c>
      <c r="BN8474" s="141">
        <v>-73.606353999999996</v>
      </c>
      <c r="BO8474" s="141">
        <v>1994</v>
      </c>
      <c r="BP8474" s="143"/>
      <c r="BQ8474" s="143" t="s">
        <v>17560</v>
      </c>
    </row>
    <row r="8475" spans="15:69" x14ac:dyDescent="0.25">
      <c r="O8475" s="225" t="str">
        <f t="shared" si="1343"/>
        <v/>
      </c>
      <c r="BF8475" s="141">
        <v>68055</v>
      </c>
      <c r="BG8475" s="142" t="s">
        <v>21766</v>
      </c>
      <c r="BH8475" s="141" t="s">
        <v>180</v>
      </c>
      <c r="BI8475" s="141" t="s">
        <v>191</v>
      </c>
      <c r="BJ8475" s="141" t="s">
        <v>21767</v>
      </c>
      <c r="BK8475" s="141" t="s">
        <v>1905</v>
      </c>
      <c r="BL8475" s="141" t="s">
        <v>21768</v>
      </c>
      <c r="BM8475" s="141">
        <v>45.269416999999997</v>
      </c>
      <c r="BN8475" s="141">
        <v>-73.618797000000001</v>
      </c>
      <c r="BO8475" s="141">
        <v>1994</v>
      </c>
      <c r="BP8475" s="143"/>
      <c r="BQ8475" s="143" t="s">
        <v>17560</v>
      </c>
    </row>
    <row r="8476" spans="15:69" x14ac:dyDescent="0.25">
      <c r="O8476" s="225" t="str">
        <f t="shared" si="1343"/>
        <v/>
      </c>
      <c r="BF8476" s="141">
        <v>68055</v>
      </c>
      <c r="BG8476" s="142" t="s">
        <v>21769</v>
      </c>
      <c r="BH8476" s="141" t="s">
        <v>180</v>
      </c>
      <c r="BI8476" s="141" t="s">
        <v>191</v>
      </c>
      <c r="BJ8476" s="141" t="s">
        <v>21770</v>
      </c>
      <c r="BK8476" s="141" t="s">
        <v>4913</v>
      </c>
      <c r="BL8476" s="141" t="s">
        <v>21758</v>
      </c>
      <c r="BM8476" s="141">
        <v>45.278312</v>
      </c>
      <c r="BN8476" s="141">
        <v>-73.621684000000002</v>
      </c>
      <c r="BO8476" s="141">
        <v>2010</v>
      </c>
      <c r="BP8476" s="143"/>
      <c r="BQ8476" s="143" t="s">
        <v>17560</v>
      </c>
    </row>
    <row r="8477" spans="15:69" x14ac:dyDescent="0.25">
      <c r="O8477" s="225" t="str">
        <f t="shared" si="1343"/>
        <v/>
      </c>
      <c r="BF8477" s="141">
        <v>69037</v>
      </c>
      <c r="BG8477" s="142" t="s">
        <v>22286</v>
      </c>
      <c r="BH8477" s="141" t="s">
        <v>478</v>
      </c>
      <c r="BI8477" s="141" t="s">
        <v>177</v>
      </c>
      <c r="BJ8477" s="141" t="s">
        <v>22287</v>
      </c>
      <c r="BK8477" s="141"/>
      <c r="BL8477" s="141" t="s">
        <v>22285</v>
      </c>
      <c r="BM8477" s="141">
        <v>45.126525000000001</v>
      </c>
      <c r="BN8477" s="141">
        <v>-73.995836109999999</v>
      </c>
      <c r="BO8477" s="141">
        <v>1954</v>
      </c>
      <c r="BP8477" s="143" t="s">
        <v>26751</v>
      </c>
      <c r="BQ8477" s="143" t="s">
        <v>17560</v>
      </c>
    </row>
    <row r="8478" spans="15:69" x14ac:dyDescent="0.25">
      <c r="O8478" s="225" t="str">
        <f t="shared" si="1343"/>
        <v/>
      </c>
      <c r="BF8478" s="141">
        <v>70022</v>
      </c>
      <c r="BG8478" s="142" t="s">
        <v>20282</v>
      </c>
      <c r="BH8478" s="141" t="s">
        <v>180</v>
      </c>
      <c r="BI8478" s="141" t="s">
        <v>191</v>
      </c>
      <c r="BJ8478" s="141" t="s">
        <v>20283</v>
      </c>
      <c r="BK8478" s="141"/>
      <c r="BL8478" s="141" t="s">
        <v>20284</v>
      </c>
      <c r="BM8478" s="141">
        <v>45.327914</v>
      </c>
      <c r="BN8478" s="141">
        <v>-73.840905000000006</v>
      </c>
      <c r="BO8478" s="141">
        <v>1985</v>
      </c>
      <c r="BP8478" s="143" t="s">
        <v>25938</v>
      </c>
      <c r="BQ8478" s="143" t="s">
        <v>17560</v>
      </c>
    </row>
    <row r="8479" spans="15:69" x14ac:dyDescent="0.25">
      <c r="O8479" s="225" t="str">
        <f t="shared" si="1343"/>
        <v/>
      </c>
      <c r="BF8479" s="141">
        <v>70022</v>
      </c>
      <c r="BG8479" s="142" t="s">
        <v>20285</v>
      </c>
      <c r="BH8479" s="141" t="s">
        <v>180</v>
      </c>
      <c r="BI8479" s="141" t="s">
        <v>191</v>
      </c>
      <c r="BJ8479" s="141" t="s">
        <v>20286</v>
      </c>
      <c r="BK8479" s="141"/>
      <c r="BL8479" s="141" t="s">
        <v>20086</v>
      </c>
      <c r="BM8479" s="141">
        <v>45.319099000000001</v>
      </c>
      <c r="BN8479" s="141">
        <v>-73.847730999999996</v>
      </c>
      <c r="BO8479" s="141">
        <v>1965</v>
      </c>
      <c r="BP8479" s="143" t="s">
        <v>25939</v>
      </c>
      <c r="BQ8479" s="143" t="s">
        <v>17560</v>
      </c>
    </row>
    <row r="8480" spans="15:69" x14ac:dyDescent="0.25">
      <c r="O8480" s="225" t="str">
        <f t="shared" si="1343"/>
        <v/>
      </c>
      <c r="BF8480" s="141">
        <v>70022</v>
      </c>
      <c r="BG8480" s="142" t="s">
        <v>20287</v>
      </c>
      <c r="BH8480" s="141" t="s">
        <v>180</v>
      </c>
      <c r="BI8480" s="141" t="s">
        <v>191</v>
      </c>
      <c r="BJ8480" s="141" t="s">
        <v>20288</v>
      </c>
      <c r="BK8480" s="141"/>
      <c r="BL8480" s="141" t="s">
        <v>4055</v>
      </c>
      <c r="BM8480" s="141">
        <v>45.318581150111903</v>
      </c>
      <c r="BN8480" s="141">
        <v>-73.859098666118996</v>
      </c>
      <c r="BO8480" s="141">
        <v>1985</v>
      </c>
      <c r="BP8480" s="143" t="s">
        <v>25940</v>
      </c>
      <c r="BQ8480" s="143" t="s">
        <v>17560</v>
      </c>
    </row>
    <row r="8481" spans="15:69" x14ac:dyDescent="0.25">
      <c r="O8481" s="225" t="str">
        <f t="shared" si="1343"/>
        <v/>
      </c>
      <c r="BF8481" s="141">
        <v>70022</v>
      </c>
      <c r="BG8481" s="142" t="s">
        <v>20289</v>
      </c>
      <c r="BH8481" s="141" t="s">
        <v>180</v>
      </c>
      <c r="BI8481" s="141" t="s">
        <v>191</v>
      </c>
      <c r="BJ8481" s="141" t="s">
        <v>20290</v>
      </c>
      <c r="BK8481" s="141"/>
      <c r="BL8481" s="141" t="s">
        <v>20291</v>
      </c>
      <c r="BM8481" s="141">
        <v>45.319151452337501</v>
      </c>
      <c r="BN8481" s="141">
        <v>-73.847665646056299</v>
      </c>
      <c r="BO8481" s="141">
        <v>2008</v>
      </c>
      <c r="BP8481" s="143" t="s">
        <v>25940</v>
      </c>
      <c r="BQ8481" s="143" t="s">
        <v>17560</v>
      </c>
    </row>
    <row r="8482" spans="15:69" x14ac:dyDescent="0.25">
      <c r="O8482" s="225" t="str">
        <f t="shared" si="1343"/>
        <v/>
      </c>
      <c r="BF8482" s="141">
        <v>71005</v>
      </c>
      <c r="BG8482" s="142" t="s">
        <v>21822</v>
      </c>
      <c r="BH8482" s="141" t="s">
        <v>180</v>
      </c>
      <c r="BI8482" s="141" t="s">
        <v>178</v>
      </c>
      <c r="BJ8482" s="141"/>
      <c r="BK8482" s="141" t="s">
        <v>5461</v>
      </c>
      <c r="BL8482" s="141" t="s">
        <v>12302</v>
      </c>
      <c r="BM8482" s="141">
        <v>45.2254</v>
      </c>
      <c r="BN8482" s="141">
        <v>-74.335329999999999</v>
      </c>
      <c r="BO8482" s="141">
        <v>1988</v>
      </c>
      <c r="BP8482" s="143" t="s">
        <v>26122</v>
      </c>
      <c r="BQ8482" s="143" t="s">
        <v>17560</v>
      </c>
    </row>
    <row r="8483" spans="15:69" x14ac:dyDescent="0.25">
      <c r="O8483" s="225" t="str">
        <f t="shared" si="1343"/>
        <v/>
      </c>
      <c r="BF8483" s="141">
        <v>71005</v>
      </c>
      <c r="BG8483" s="142" t="s">
        <v>21823</v>
      </c>
      <c r="BH8483" s="141" t="s">
        <v>180</v>
      </c>
      <c r="BI8483" s="141" t="s">
        <v>178</v>
      </c>
      <c r="BJ8483" s="141"/>
      <c r="BK8483" s="141" t="s">
        <v>2050</v>
      </c>
      <c r="BL8483" s="141" t="s">
        <v>21824</v>
      </c>
      <c r="BM8483" s="141">
        <v>45.228259999999999</v>
      </c>
      <c r="BN8483" s="141">
        <v>-74.330169999999995</v>
      </c>
      <c r="BO8483" s="141">
        <v>2003</v>
      </c>
      <c r="BP8483" s="143" t="s">
        <v>26123</v>
      </c>
      <c r="BQ8483" s="143" t="s">
        <v>17560</v>
      </c>
    </row>
    <row r="8484" spans="15:69" x14ac:dyDescent="0.25">
      <c r="O8484" s="225" t="str">
        <f t="shared" si="1343"/>
        <v/>
      </c>
      <c r="BF8484" s="141">
        <v>68035</v>
      </c>
      <c r="BG8484" s="142" t="s">
        <v>21815</v>
      </c>
      <c r="BH8484" s="141" t="s">
        <v>180</v>
      </c>
      <c r="BI8484" s="141" t="s">
        <v>178</v>
      </c>
      <c r="BJ8484" s="141" t="s">
        <v>21816</v>
      </c>
      <c r="BK8484" s="141"/>
      <c r="BL8484" s="141" t="s">
        <v>21814</v>
      </c>
      <c r="BM8484" s="141">
        <v>45.194240000000001</v>
      </c>
      <c r="BN8484" s="141">
        <v>-73.387510000000006</v>
      </c>
      <c r="BO8484" s="141">
        <v>1993</v>
      </c>
      <c r="BP8484" s="143" t="s">
        <v>26120</v>
      </c>
      <c r="BQ8484" s="143" t="s">
        <v>27848</v>
      </c>
    </row>
    <row r="8485" spans="15:69" x14ac:dyDescent="0.25">
      <c r="O8485" s="225" t="str">
        <f t="shared" si="1343"/>
        <v/>
      </c>
      <c r="BF8485" s="141">
        <v>68035</v>
      </c>
      <c r="BG8485" s="142" t="s">
        <v>21817</v>
      </c>
      <c r="BH8485" s="141" t="s">
        <v>180</v>
      </c>
      <c r="BI8485" s="141" t="s">
        <v>191</v>
      </c>
      <c r="BJ8485" s="141" t="s">
        <v>21818</v>
      </c>
      <c r="BK8485" s="141" t="s">
        <v>1815</v>
      </c>
      <c r="BL8485" s="141" t="s">
        <v>19311</v>
      </c>
      <c r="BM8485" s="141">
        <v>45.190899999999999</v>
      </c>
      <c r="BN8485" s="141">
        <v>-73.432400000000001</v>
      </c>
      <c r="BO8485" s="141">
        <v>2005</v>
      </c>
      <c r="BP8485" s="143"/>
      <c r="BQ8485" s="143" t="s">
        <v>27848</v>
      </c>
    </row>
    <row r="8486" spans="15:69" x14ac:dyDescent="0.25">
      <c r="O8486" s="225" t="str">
        <f t="shared" si="1343"/>
        <v/>
      </c>
      <c r="BF8486" s="141">
        <v>71020</v>
      </c>
      <c r="BG8486" s="142" t="s">
        <v>21774</v>
      </c>
      <c r="BH8486" s="141" t="s">
        <v>180</v>
      </c>
      <c r="BI8486" s="141" t="s">
        <v>178</v>
      </c>
      <c r="BJ8486" s="141"/>
      <c r="BK8486" s="141" t="s">
        <v>3129</v>
      </c>
      <c r="BL8486" s="141" t="s">
        <v>21775</v>
      </c>
      <c r="BM8486" s="141">
        <v>45.304624777132602</v>
      </c>
      <c r="BN8486" s="141">
        <v>-74.293228241880698</v>
      </c>
      <c r="BO8486" s="141">
        <v>2001</v>
      </c>
      <c r="BP8486" s="143" t="s">
        <v>484</v>
      </c>
      <c r="BQ8486" s="143" t="s">
        <v>17560</v>
      </c>
    </row>
    <row r="8487" spans="15:69" x14ac:dyDescent="0.25">
      <c r="O8487" s="225" t="str">
        <f t="shared" si="1343"/>
        <v/>
      </c>
      <c r="BF8487" s="141">
        <v>71020</v>
      </c>
      <c r="BG8487" s="142" t="s">
        <v>22045</v>
      </c>
      <c r="BH8487" s="141" t="s">
        <v>180</v>
      </c>
      <c r="BI8487" s="141" t="s">
        <v>191</v>
      </c>
      <c r="BJ8487" s="141" t="s">
        <v>22046</v>
      </c>
      <c r="BK8487" s="141" t="s">
        <v>17757</v>
      </c>
      <c r="BL8487" s="141" t="s">
        <v>22047</v>
      </c>
      <c r="BM8487" s="141">
        <v>45.30359</v>
      </c>
      <c r="BN8487" s="141">
        <v>-74.296670000000006</v>
      </c>
      <c r="BO8487" s="141">
        <v>2001</v>
      </c>
      <c r="BP8487" s="143"/>
      <c r="BQ8487" s="143" t="s">
        <v>17560</v>
      </c>
    </row>
    <row r="8488" spans="15:69" x14ac:dyDescent="0.25">
      <c r="O8488" s="225" t="str">
        <f t="shared" si="1343"/>
        <v/>
      </c>
      <c r="BF8488" s="141">
        <v>71025</v>
      </c>
      <c r="BG8488" s="142" t="s">
        <v>21703</v>
      </c>
      <c r="BH8488" s="141" t="s">
        <v>180</v>
      </c>
      <c r="BI8488" s="141" t="s">
        <v>191</v>
      </c>
      <c r="BJ8488" s="141" t="s">
        <v>21704</v>
      </c>
      <c r="BK8488" s="141" t="s">
        <v>21705</v>
      </c>
      <c r="BL8488" s="141" t="s">
        <v>21706</v>
      </c>
      <c r="BM8488" s="141">
        <v>45.247531000000002</v>
      </c>
      <c r="BN8488" s="141">
        <v>-74.249590999999995</v>
      </c>
      <c r="BO8488" s="141">
        <v>1996</v>
      </c>
      <c r="BP8488" s="143" t="s">
        <v>26105</v>
      </c>
      <c r="BQ8488" s="143" t="s">
        <v>17560</v>
      </c>
    </row>
    <row r="8489" spans="15:69" x14ac:dyDescent="0.25">
      <c r="O8489" s="225" t="str">
        <f t="shared" si="1343"/>
        <v/>
      </c>
      <c r="BF8489" s="141">
        <v>71025</v>
      </c>
      <c r="BG8489" s="142" t="s">
        <v>21707</v>
      </c>
      <c r="BH8489" s="141" t="s">
        <v>180</v>
      </c>
      <c r="BI8489" s="141" t="s">
        <v>191</v>
      </c>
      <c r="BJ8489" s="141" t="s">
        <v>21708</v>
      </c>
      <c r="BK8489" s="141" t="s">
        <v>3190</v>
      </c>
      <c r="BL8489" s="141" t="s">
        <v>21709</v>
      </c>
      <c r="BM8489" s="141">
        <v>45.242218999999999</v>
      </c>
      <c r="BN8489" s="141">
        <v>-74.278398999999993</v>
      </c>
      <c r="BO8489" s="141">
        <v>2009</v>
      </c>
      <c r="BP8489" s="143" t="s">
        <v>26105</v>
      </c>
      <c r="BQ8489" s="143" t="s">
        <v>17560</v>
      </c>
    </row>
    <row r="8490" spans="15:69" x14ac:dyDescent="0.25">
      <c r="O8490" s="225" t="str">
        <f t="shared" si="1343"/>
        <v/>
      </c>
      <c r="BF8490" s="141">
        <v>71033</v>
      </c>
      <c r="BG8490" s="142" t="s">
        <v>23670</v>
      </c>
      <c r="BH8490" s="141" t="s">
        <v>180</v>
      </c>
      <c r="BI8490" s="141" t="s">
        <v>191</v>
      </c>
      <c r="BJ8490" s="141"/>
      <c r="BK8490" s="141" t="s">
        <v>6133</v>
      </c>
      <c r="BL8490" s="141" t="s">
        <v>10076</v>
      </c>
      <c r="BM8490" s="141">
        <v>45.278799242737698</v>
      </c>
      <c r="BN8490" s="141">
        <v>-74.231491832121193</v>
      </c>
      <c r="BO8490" s="141">
        <v>1996</v>
      </c>
      <c r="BP8490" s="143" t="s">
        <v>483</v>
      </c>
      <c r="BQ8490" s="143" t="s">
        <v>17560</v>
      </c>
    </row>
    <row r="8491" spans="15:69" x14ac:dyDescent="0.25">
      <c r="O8491" s="225" t="str">
        <f t="shared" si="1343"/>
        <v/>
      </c>
      <c r="BF8491" s="141">
        <v>71033</v>
      </c>
      <c r="BG8491" s="142" t="s">
        <v>23671</v>
      </c>
      <c r="BH8491" s="141" t="s">
        <v>478</v>
      </c>
      <c r="BI8491" s="141" t="s">
        <v>176</v>
      </c>
      <c r="BJ8491" s="141"/>
      <c r="BK8491" s="141" t="s">
        <v>2282</v>
      </c>
      <c r="BL8491" s="141" t="s">
        <v>23672</v>
      </c>
      <c r="BM8491" s="141">
        <v>45.256343755926601</v>
      </c>
      <c r="BN8491" s="141">
        <v>-74.204400504981606</v>
      </c>
      <c r="BO8491" s="141">
        <v>2010</v>
      </c>
      <c r="BP8491" s="143" t="s">
        <v>26359</v>
      </c>
      <c r="BQ8491" s="143" t="s">
        <v>17560</v>
      </c>
    </row>
    <row r="8492" spans="15:69" x14ac:dyDescent="0.25">
      <c r="O8492" s="225" t="str">
        <f t="shared" si="1343"/>
        <v/>
      </c>
      <c r="BF8492" s="141">
        <v>71033</v>
      </c>
      <c r="BG8492" s="142" t="s">
        <v>23673</v>
      </c>
      <c r="BH8492" s="141" t="s">
        <v>180</v>
      </c>
      <c r="BI8492" s="141" t="s">
        <v>191</v>
      </c>
      <c r="BJ8492" s="141"/>
      <c r="BK8492" s="141" t="s">
        <v>1602</v>
      </c>
      <c r="BL8492" s="141" t="s">
        <v>23674</v>
      </c>
      <c r="BM8492" s="141">
        <v>45.279286074538398</v>
      </c>
      <c r="BN8492" s="141">
        <v>-74.228099052461602</v>
      </c>
      <c r="BO8492" s="141">
        <v>1996</v>
      </c>
      <c r="BP8492" s="143" t="s">
        <v>483</v>
      </c>
      <c r="BQ8492" s="143" t="s">
        <v>17560</v>
      </c>
    </row>
    <row r="8493" spans="15:69" x14ac:dyDescent="0.25">
      <c r="O8493" s="225" t="str">
        <f t="shared" si="1343"/>
        <v/>
      </c>
      <c r="BF8493" s="141">
        <v>71033</v>
      </c>
      <c r="BG8493" s="142" t="s">
        <v>23675</v>
      </c>
      <c r="BH8493" s="141" t="s">
        <v>180</v>
      </c>
      <c r="BI8493" s="141" t="s">
        <v>191</v>
      </c>
      <c r="BJ8493" s="141"/>
      <c r="BK8493" s="141" t="s">
        <v>2342</v>
      </c>
      <c r="BL8493" s="141" t="s">
        <v>2063</v>
      </c>
      <c r="BM8493" s="141">
        <v>45.259435780741804</v>
      </c>
      <c r="BN8493" s="141">
        <v>-74.200590743200905</v>
      </c>
      <c r="BO8493" s="141">
        <v>1996</v>
      </c>
      <c r="BP8493" s="143" t="s">
        <v>483</v>
      </c>
      <c r="BQ8493" s="143" t="s">
        <v>17560</v>
      </c>
    </row>
    <row r="8494" spans="15:69" x14ac:dyDescent="0.25">
      <c r="O8494" s="225" t="str">
        <f t="shared" si="1343"/>
        <v/>
      </c>
      <c r="BF8494" s="141">
        <v>71033</v>
      </c>
      <c r="BG8494" s="142" t="s">
        <v>23676</v>
      </c>
      <c r="BH8494" s="141" t="s">
        <v>180</v>
      </c>
      <c r="BI8494" s="141" t="s">
        <v>178</v>
      </c>
      <c r="BJ8494" s="141" t="s">
        <v>23677</v>
      </c>
      <c r="BK8494" s="141" t="s">
        <v>6167</v>
      </c>
      <c r="BL8494" s="141" t="s">
        <v>23678</v>
      </c>
      <c r="BM8494" s="141">
        <v>45.295423999999997</v>
      </c>
      <c r="BN8494" s="141">
        <v>-74.197569000000001</v>
      </c>
      <c r="BO8494" s="141">
        <v>1995</v>
      </c>
      <c r="BP8494" s="143" t="s">
        <v>26360</v>
      </c>
      <c r="BQ8494" s="143" t="s">
        <v>17560</v>
      </c>
    </row>
    <row r="8495" spans="15:69" x14ac:dyDescent="0.25">
      <c r="O8495" s="225" t="str">
        <f t="shared" si="1343"/>
        <v/>
      </c>
      <c r="BF8495" s="141">
        <v>71075</v>
      </c>
      <c r="BG8495" s="142" t="s">
        <v>22034</v>
      </c>
      <c r="BH8495" s="141" t="s">
        <v>180</v>
      </c>
      <c r="BI8495" s="141" t="s">
        <v>191</v>
      </c>
      <c r="BJ8495" s="141" t="s">
        <v>191</v>
      </c>
      <c r="BK8495" s="141" t="s">
        <v>1876</v>
      </c>
      <c r="BL8495" s="141" t="s">
        <v>22035</v>
      </c>
      <c r="BM8495" s="141">
        <v>45.387779999999999</v>
      </c>
      <c r="BN8495" s="141">
        <v>-73.994860000000003</v>
      </c>
      <c r="BO8495" s="141">
        <v>1986</v>
      </c>
      <c r="BP8495" s="143" t="s">
        <v>483</v>
      </c>
      <c r="BQ8495" s="143" t="s">
        <v>17560</v>
      </c>
    </row>
    <row r="8496" spans="15:69" x14ac:dyDescent="0.25">
      <c r="O8496" s="225" t="str">
        <f t="shared" si="1343"/>
        <v/>
      </c>
      <c r="BF8496" s="141">
        <v>71075</v>
      </c>
      <c r="BG8496" s="142" t="s">
        <v>22036</v>
      </c>
      <c r="BH8496" s="141" t="s">
        <v>478</v>
      </c>
      <c r="BI8496" s="141" t="s">
        <v>176</v>
      </c>
      <c r="BJ8496" s="141"/>
      <c r="BK8496" s="141" t="s">
        <v>12663</v>
      </c>
      <c r="BL8496" s="141" t="s">
        <v>20732</v>
      </c>
      <c r="BM8496" s="141">
        <v>45.388449999999999</v>
      </c>
      <c r="BN8496" s="141">
        <v>-73.916399999999996</v>
      </c>
      <c r="BO8496" s="141">
        <v>1982</v>
      </c>
      <c r="BP8496" s="143"/>
      <c r="BQ8496" s="143" t="s">
        <v>17560</v>
      </c>
    </row>
    <row r="8497" spans="15:69" x14ac:dyDescent="0.25">
      <c r="O8497" s="225" t="str">
        <f t="shared" si="1343"/>
        <v/>
      </c>
      <c r="BF8497" s="141">
        <v>71100</v>
      </c>
      <c r="BG8497" s="142" t="s">
        <v>22371</v>
      </c>
      <c r="BH8497" s="141" t="s">
        <v>180</v>
      </c>
      <c r="BI8497" s="141" t="s">
        <v>191</v>
      </c>
      <c r="BJ8497" s="141" t="s">
        <v>22372</v>
      </c>
      <c r="BK8497" s="141" t="s">
        <v>1729</v>
      </c>
      <c r="BL8497" s="141" t="s">
        <v>22373</v>
      </c>
      <c r="BM8497" s="141">
        <v>45.449623000000003</v>
      </c>
      <c r="BN8497" s="141">
        <v>-74.135000000000005</v>
      </c>
      <c r="BO8497" s="141">
        <v>2011</v>
      </c>
      <c r="BP8497" s="143" t="s">
        <v>26184</v>
      </c>
      <c r="BQ8497" s="143" t="s">
        <v>17560</v>
      </c>
    </row>
    <row r="8498" spans="15:69" x14ac:dyDescent="0.25">
      <c r="O8498" s="225" t="str">
        <f t="shared" si="1343"/>
        <v/>
      </c>
      <c r="BF8498" s="141">
        <v>71100</v>
      </c>
      <c r="BG8498" s="142" t="s">
        <v>22374</v>
      </c>
      <c r="BH8498" s="141" t="s">
        <v>180</v>
      </c>
      <c r="BI8498" s="141" t="s">
        <v>191</v>
      </c>
      <c r="BJ8498" s="141" t="s">
        <v>22375</v>
      </c>
      <c r="BK8498" s="141" t="s">
        <v>22376</v>
      </c>
      <c r="BL8498" s="141" t="s">
        <v>22377</v>
      </c>
      <c r="BM8498" s="141">
        <v>45.450133999999998</v>
      </c>
      <c r="BN8498" s="141">
        <v>-74.131209999999996</v>
      </c>
      <c r="BO8498" s="141">
        <v>2008</v>
      </c>
      <c r="BP8498" s="143" t="s">
        <v>26185</v>
      </c>
      <c r="BQ8498" s="143" t="s">
        <v>17560</v>
      </c>
    </row>
    <row r="8499" spans="15:69" x14ac:dyDescent="0.25">
      <c r="O8499" s="225" t="str">
        <f t="shared" si="1343"/>
        <v/>
      </c>
      <c r="BF8499" s="141">
        <v>71020</v>
      </c>
      <c r="BG8499" s="142" t="s">
        <v>22048</v>
      </c>
      <c r="BH8499" s="141" t="s">
        <v>180</v>
      </c>
      <c r="BI8499" s="141" t="s">
        <v>191</v>
      </c>
      <c r="BJ8499" s="141" t="s">
        <v>22049</v>
      </c>
      <c r="BK8499" s="141" t="s">
        <v>1679</v>
      </c>
      <c r="BL8499" s="141" t="s">
        <v>4382</v>
      </c>
      <c r="BM8499" s="141">
        <v>45.305230000000002</v>
      </c>
      <c r="BN8499" s="141">
        <v>-74.309330000000003</v>
      </c>
      <c r="BO8499" s="141">
        <v>1992</v>
      </c>
      <c r="BP8499" s="143"/>
      <c r="BQ8499" s="143" t="s">
        <v>17560</v>
      </c>
    </row>
    <row r="8500" spans="15:69" x14ac:dyDescent="0.25">
      <c r="O8500" s="225" t="str">
        <f t="shared" si="1343"/>
        <v/>
      </c>
      <c r="BF8500" s="141">
        <v>71020</v>
      </c>
      <c r="BG8500" s="142" t="s">
        <v>22050</v>
      </c>
      <c r="BH8500" s="141" t="s">
        <v>478</v>
      </c>
      <c r="BI8500" s="141" t="s">
        <v>177</v>
      </c>
      <c r="BJ8500" s="141" t="s">
        <v>22051</v>
      </c>
      <c r="BK8500" s="141" t="s">
        <v>2334</v>
      </c>
      <c r="BL8500" s="141" t="s">
        <v>22052</v>
      </c>
      <c r="BM8500" s="141">
        <v>45.368450000000003</v>
      </c>
      <c r="BN8500" s="141">
        <v>-74.419629999999998</v>
      </c>
      <c r="BO8500" s="141">
        <v>1953</v>
      </c>
      <c r="BP8500" s="143" t="s">
        <v>26144</v>
      </c>
      <c r="BQ8500" s="143" t="s">
        <v>17560</v>
      </c>
    </row>
    <row r="8501" spans="15:69" x14ac:dyDescent="0.25">
      <c r="O8501" s="225" t="str">
        <f t="shared" si="1343"/>
        <v/>
      </c>
      <c r="BF8501" s="141">
        <v>71020</v>
      </c>
      <c r="BG8501" s="142" t="s">
        <v>22053</v>
      </c>
      <c r="BH8501" s="141" t="s">
        <v>478</v>
      </c>
      <c r="BI8501" s="141" t="s">
        <v>176</v>
      </c>
      <c r="BJ8501" s="141" t="s">
        <v>22054</v>
      </c>
      <c r="BK8501" s="141" t="s">
        <v>5378</v>
      </c>
      <c r="BL8501" s="141" t="s">
        <v>22052</v>
      </c>
      <c r="BM8501" s="141">
        <v>45.35154</v>
      </c>
      <c r="BN8501" s="141">
        <v>-74.424379999999999</v>
      </c>
      <c r="BO8501" s="141">
        <v>2009</v>
      </c>
      <c r="BP8501" s="143"/>
      <c r="BQ8501" s="143" t="s">
        <v>17560</v>
      </c>
    </row>
    <row r="8502" spans="15:69" x14ac:dyDescent="0.25">
      <c r="O8502" s="225" t="str">
        <f t="shared" si="1343"/>
        <v/>
      </c>
      <c r="BF8502" s="141">
        <v>71020</v>
      </c>
      <c r="BG8502" s="142" t="s">
        <v>22055</v>
      </c>
      <c r="BH8502" s="141" t="s">
        <v>478</v>
      </c>
      <c r="BI8502" s="141" t="s">
        <v>186</v>
      </c>
      <c r="BJ8502" s="141" t="s">
        <v>1562</v>
      </c>
      <c r="BK8502" s="141" t="s">
        <v>22056</v>
      </c>
      <c r="BL8502" s="141" t="s">
        <v>21773</v>
      </c>
      <c r="BM8502" s="141">
        <v>45.30583</v>
      </c>
      <c r="BN8502" s="141">
        <v>-74.308120000000002</v>
      </c>
      <c r="BO8502" s="141">
        <v>2009</v>
      </c>
      <c r="BP8502" s="143"/>
      <c r="BQ8502" s="143" t="s">
        <v>17560</v>
      </c>
    </row>
    <row r="8503" spans="15:69" x14ac:dyDescent="0.25">
      <c r="O8503" s="225" t="str">
        <f t="shared" si="1343"/>
        <v/>
      </c>
      <c r="BF8503" s="141">
        <v>71025</v>
      </c>
      <c r="BG8503" s="142" t="s">
        <v>22124</v>
      </c>
      <c r="BH8503" s="141" t="s">
        <v>180</v>
      </c>
      <c r="BI8503" s="141" t="s">
        <v>191</v>
      </c>
      <c r="BJ8503" s="141" t="s">
        <v>22125</v>
      </c>
      <c r="BK8503" s="141" t="s">
        <v>1976</v>
      </c>
      <c r="BL8503" s="141" t="s">
        <v>22126</v>
      </c>
      <c r="BM8503" s="141">
        <v>45.221037000000003</v>
      </c>
      <c r="BN8503" s="141">
        <v>-74.296200999999996</v>
      </c>
      <c r="BO8503" s="141">
        <v>1996</v>
      </c>
      <c r="BP8503" s="143" t="s">
        <v>26105</v>
      </c>
      <c r="BQ8503" s="143" t="s">
        <v>17560</v>
      </c>
    </row>
    <row r="8504" spans="15:69" x14ac:dyDescent="0.25">
      <c r="O8504" s="225" t="str">
        <f t="shared" si="1343"/>
        <v/>
      </c>
      <c r="BF8504" s="141">
        <v>71025</v>
      </c>
      <c r="BG8504" s="142" t="s">
        <v>22127</v>
      </c>
      <c r="BH8504" s="141" t="s">
        <v>180</v>
      </c>
      <c r="BI8504" s="141" t="s">
        <v>191</v>
      </c>
      <c r="BJ8504" s="141" t="s">
        <v>22128</v>
      </c>
      <c r="BK8504" s="141" t="s">
        <v>22129</v>
      </c>
      <c r="BL8504" s="141" t="s">
        <v>2068</v>
      </c>
      <c r="BM8504" s="141">
        <v>45.225093999999999</v>
      </c>
      <c r="BN8504" s="141">
        <v>-74.296920999999998</v>
      </c>
      <c r="BO8504" s="141">
        <v>1996</v>
      </c>
      <c r="BP8504" s="143" t="s">
        <v>26105</v>
      </c>
      <c r="BQ8504" s="143" t="s">
        <v>17560</v>
      </c>
    </row>
    <row r="8505" spans="15:69" x14ac:dyDescent="0.25">
      <c r="O8505" s="225" t="str">
        <f t="shared" si="1343"/>
        <v/>
      </c>
      <c r="BF8505" s="141">
        <v>71025</v>
      </c>
      <c r="BG8505" s="142" t="s">
        <v>22130</v>
      </c>
      <c r="BH8505" s="141" t="s">
        <v>180</v>
      </c>
      <c r="BI8505" s="141" t="s">
        <v>191</v>
      </c>
      <c r="BJ8505" s="141" t="s">
        <v>22131</v>
      </c>
      <c r="BK8505" s="141" t="s">
        <v>15432</v>
      </c>
      <c r="BL8505" s="141" t="s">
        <v>22132</v>
      </c>
      <c r="BM8505" s="141">
        <v>45.223596999999998</v>
      </c>
      <c r="BN8505" s="141">
        <v>-74.278424999999999</v>
      </c>
      <c r="BO8505" s="141">
        <v>2005</v>
      </c>
      <c r="BP8505" s="143" t="s">
        <v>26105</v>
      </c>
      <c r="BQ8505" s="143" t="s">
        <v>17560</v>
      </c>
    </row>
    <row r="8506" spans="15:69" x14ac:dyDescent="0.25">
      <c r="O8506" s="225" t="str">
        <f t="shared" si="1343"/>
        <v/>
      </c>
      <c r="BF8506" s="141">
        <v>71025</v>
      </c>
      <c r="BG8506" s="142" t="s">
        <v>22133</v>
      </c>
      <c r="BH8506" s="141" t="s">
        <v>180</v>
      </c>
      <c r="BI8506" s="141" t="s">
        <v>191</v>
      </c>
      <c r="BJ8506" s="141" t="s">
        <v>22134</v>
      </c>
      <c r="BK8506" s="141" t="s">
        <v>2927</v>
      </c>
      <c r="BL8506" s="141" t="s">
        <v>22132</v>
      </c>
      <c r="BM8506" s="141">
        <v>45.225648999999997</v>
      </c>
      <c r="BN8506" s="141">
        <v>-74.285171000000005</v>
      </c>
      <c r="BO8506" s="141">
        <v>2005</v>
      </c>
      <c r="BP8506" s="143" t="s">
        <v>26105</v>
      </c>
      <c r="BQ8506" s="143" t="s">
        <v>17560</v>
      </c>
    </row>
    <row r="8507" spans="15:69" x14ac:dyDescent="0.25">
      <c r="O8507" s="225" t="str">
        <f t="shared" si="1343"/>
        <v/>
      </c>
      <c r="BF8507" s="141">
        <v>71025</v>
      </c>
      <c r="BG8507" s="142" t="s">
        <v>22135</v>
      </c>
      <c r="BH8507" s="141" t="s">
        <v>180</v>
      </c>
      <c r="BI8507" s="141" t="s">
        <v>191</v>
      </c>
      <c r="BJ8507" s="141" t="s">
        <v>22136</v>
      </c>
      <c r="BK8507" s="141" t="s">
        <v>4913</v>
      </c>
      <c r="BL8507" s="141" t="s">
        <v>22132</v>
      </c>
      <c r="BM8507" s="141">
        <v>45.228278000000003</v>
      </c>
      <c r="BN8507" s="141">
        <v>-74.286957999999998</v>
      </c>
      <c r="BO8507" s="141">
        <v>2005</v>
      </c>
      <c r="BP8507" s="143" t="s">
        <v>26105</v>
      </c>
      <c r="BQ8507" s="143" t="s">
        <v>17560</v>
      </c>
    </row>
    <row r="8508" spans="15:69" x14ac:dyDescent="0.25">
      <c r="O8508" s="225" t="str">
        <f t="shared" si="1343"/>
        <v/>
      </c>
      <c r="BF8508" s="141">
        <v>71025</v>
      </c>
      <c r="BG8508" s="142" t="s">
        <v>21695</v>
      </c>
      <c r="BH8508" s="141" t="s">
        <v>180</v>
      </c>
      <c r="BI8508" s="141" t="s">
        <v>191</v>
      </c>
      <c r="BJ8508" s="141" t="s">
        <v>21696</v>
      </c>
      <c r="BK8508" s="141" t="s">
        <v>3105</v>
      </c>
      <c r="BL8508" s="141" t="s">
        <v>21697</v>
      </c>
      <c r="BM8508" s="141">
        <v>45.229889999999997</v>
      </c>
      <c r="BN8508" s="141">
        <v>-74.282252</v>
      </c>
      <c r="BO8508" s="141">
        <v>2000</v>
      </c>
      <c r="BP8508" s="143" t="s">
        <v>26105</v>
      </c>
      <c r="BQ8508" s="143" t="s">
        <v>17560</v>
      </c>
    </row>
    <row r="8509" spans="15:69" x14ac:dyDescent="0.25">
      <c r="O8509" s="225" t="str">
        <f t="shared" si="1343"/>
        <v/>
      </c>
      <c r="BF8509" s="141">
        <v>71025</v>
      </c>
      <c r="BG8509" s="142" t="s">
        <v>21698</v>
      </c>
      <c r="BH8509" s="141" t="s">
        <v>180</v>
      </c>
      <c r="BI8509" s="141" t="s">
        <v>191</v>
      </c>
      <c r="BJ8509" s="141" t="s">
        <v>21699</v>
      </c>
      <c r="BK8509" s="141" t="s">
        <v>18274</v>
      </c>
      <c r="BL8509" s="141" t="s">
        <v>21700</v>
      </c>
      <c r="BM8509" s="141">
        <v>45.241551000000001</v>
      </c>
      <c r="BN8509" s="141">
        <v>-74.252070000000003</v>
      </c>
      <c r="BO8509" s="141">
        <v>2009</v>
      </c>
      <c r="BP8509" s="143" t="s">
        <v>26105</v>
      </c>
      <c r="BQ8509" s="143" t="s">
        <v>17560</v>
      </c>
    </row>
    <row r="8510" spans="15:69" x14ac:dyDescent="0.25">
      <c r="O8510" s="225" t="str">
        <f t="shared" si="1343"/>
        <v/>
      </c>
      <c r="BF8510" s="141">
        <v>71025</v>
      </c>
      <c r="BG8510" s="142" t="s">
        <v>21701</v>
      </c>
      <c r="BH8510" s="141" t="s">
        <v>180</v>
      </c>
      <c r="BI8510" s="141" t="s">
        <v>191</v>
      </c>
      <c r="BJ8510" s="141" t="s">
        <v>21702</v>
      </c>
      <c r="BK8510" s="141" t="s">
        <v>19473</v>
      </c>
      <c r="BL8510" s="141" t="s">
        <v>15864</v>
      </c>
      <c r="BM8510" s="141">
        <v>45.258093000000002</v>
      </c>
      <c r="BN8510" s="141">
        <v>-74.235111000000003</v>
      </c>
      <c r="BO8510" s="141">
        <v>2008</v>
      </c>
      <c r="BP8510" s="143" t="s">
        <v>26105</v>
      </c>
      <c r="BQ8510" s="143" t="s">
        <v>17560</v>
      </c>
    </row>
    <row r="8511" spans="15:69" x14ac:dyDescent="0.25">
      <c r="O8511" s="225" t="str">
        <f t="shared" si="1343"/>
        <v/>
      </c>
      <c r="BF8511" s="141">
        <v>72005</v>
      </c>
      <c r="BG8511" s="142" t="s">
        <v>18566</v>
      </c>
      <c r="BH8511" s="141" t="s">
        <v>478</v>
      </c>
      <c r="BI8511" s="141" t="s">
        <v>177</v>
      </c>
      <c r="BJ8511" s="141" t="s">
        <v>18567</v>
      </c>
      <c r="BK8511" s="141" t="s">
        <v>18568</v>
      </c>
      <c r="BL8511" s="141" t="s">
        <v>18569</v>
      </c>
      <c r="BM8511" s="141">
        <v>45.579799999999999</v>
      </c>
      <c r="BN8511" s="141">
        <v>-73.862899999999996</v>
      </c>
      <c r="BO8511" s="141">
        <v>1973</v>
      </c>
      <c r="BP8511" s="143" t="s">
        <v>25682</v>
      </c>
      <c r="BQ8511" s="143" t="s">
        <v>17560</v>
      </c>
    </row>
    <row r="8512" spans="15:69" x14ac:dyDescent="0.25">
      <c r="O8512" s="225" t="str">
        <f t="shared" si="1343"/>
        <v/>
      </c>
      <c r="BF8512" s="141">
        <v>72005</v>
      </c>
      <c r="BG8512" s="142" t="s">
        <v>18570</v>
      </c>
      <c r="BH8512" s="141" t="s">
        <v>180</v>
      </c>
      <c r="BI8512" s="141" t="s">
        <v>191</v>
      </c>
      <c r="BJ8512" s="141" t="s">
        <v>18571</v>
      </c>
      <c r="BK8512" s="141" t="s">
        <v>2272</v>
      </c>
      <c r="BL8512" s="141" t="s">
        <v>18572</v>
      </c>
      <c r="BM8512" s="141">
        <v>45.553100000000001</v>
      </c>
      <c r="BN8512" s="141">
        <v>-73.891199999999998</v>
      </c>
      <c r="BO8512" s="141">
        <v>2015</v>
      </c>
      <c r="BP8512" s="143" t="s">
        <v>25680</v>
      </c>
      <c r="BQ8512" s="143" t="s">
        <v>17560</v>
      </c>
    </row>
    <row r="8513" spans="15:69" x14ac:dyDescent="0.25">
      <c r="O8513" s="225" t="str">
        <f t="shared" si="1343"/>
        <v/>
      </c>
      <c r="BF8513" s="141">
        <v>72005</v>
      </c>
      <c r="BG8513" s="142" t="s">
        <v>18573</v>
      </c>
      <c r="BH8513" s="141" t="s">
        <v>180</v>
      </c>
      <c r="BI8513" s="141" t="s">
        <v>191</v>
      </c>
      <c r="BJ8513" s="141" t="s">
        <v>17533</v>
      </c>
      <c r="BK8513" s="141" t="s">
        <v>12490</v>
      </c>
      <c r="BL8513" s="141" t="s">
        <v>14147</v>
      </c>
      <c r="BM8513" s="141">
        <v>45.553400000000003</v>
      </c>
      <c r="BN8513" s="141">
        <v>-73.9208</v>
      </c>
      <c r="BO8513" s="141">
        <v>2001</v>
      </c>
      <c r="BP8513" s="143" t="s">
        <v>25680</v>
      </c>
      <c r="BQ8513" s="143" t="s">
        <v>17560</v>
      </c>
    </row>
    <row r="8514" spans="15:69" x14ac:dyDescent="0.25">
      <c r="O8514" s="225" t="str">
        <f t="shared" si="1343"/>
        <v/>
      </c>
      <c r="BF8514" s="141">
        <v>72005</v>
      </c>
      <c r="BG8514" s="142" t="s">
        <v>18574</v>
      </c>
      <c r="BH8514" s="141" t="s">
        <v>180</v>
      </c>
      <c r="BI8514" s="141" t="s">
        <v>191</v>
      </c>
      <c r="BJ8514" s="141" t="s">
        <v>18575</v>
      </c>
      <c r="BK8514" s="141" t="s">
        <v>18576</v>
      </c>
      <c r="BL8514" s="141" t="s">
        <v>18577</v>
      </c>
      <c r="BM8514" s="141">
        <v>45.558700000000002</v>
      </c>
      <c r="BN8514" s="141">
        <v>-73.900700000000001</v>
      </c>
      <c r="BO8514" s="141">
        <v>2003</v>
      </c>
      <c r="BP8514" s="143" t="s">
        <v>25683</v>
      </c>
      <c r="BQ8514" s="143" t="s">
        <v>17560</v>
      </c>
    </row>
    <row r="8515" spans="15:69" x14ac:dyDescent="0.25">
      <c r="O8515" s="225" t="str">
        <f t="shared" si="1343"/>
        <v/>
      </c>
      <c r="BF8515" s="141">
        <v>72005</v>
      </c>
      <c r="BG8515" s="142" t="s">
        <v>18578</v>
      </c>
      <c r="BH8515" s="141" t="s">
        <v>180</v>
      </c>
      <c r="BI8515" s="141" t="s">
        <v>191</v>
      </c>
      <c r="BJ8515" s="141" t="s">
        <v>18579</v>
      </c>
      <c r="BK8515" s="141" t="s">
        <v>4255</v>
      </c>
      <c r="BL8515" s="141" t="s">
        <v>18580</v>
      </c>
      <c r="BM8515" s="141">
        <v>45.5794</v>
      </c>
      <c r="BN8515" s="141">
        <v>-73.847300000000004</v>
      </c>
      <c r="BO8515" s="141">
        <v>2003</v>
      </c>
      <c r="BP8515" s="143" t="s">
        <v>25680</v>
      </c>
      <c r="BQ8515" s="143" t="s">
        <v>17560</v>
      </c>
    </row>
    <row r="8516" spans="15:69" x14ac:dyDescent="0.25">
      <c r="O8516" s="225" t="str">
        <f t="shared" si="1343"/>
        <v/>
      </c>
      <c r="BF8516" s="141">
        <v>72005</v>
      </c>
      <c r="BG8516" s="142" t="s">
        <v>18581</v>
      </c>
      <c r="BH8516" s="141" t="s">
        <v>180</v>
      </c>
      <c r="BI8516" s="141" t="s">
        <v>191</v>
      </c>
      <c r="BJ8516" s="141" t="s">
        <v>18582</v>
      </c>
      <c r="BK8516" s="141" t="s">
        <v>10171</v>
      </c>
      <c r="BL8516" s="141" t="s">
        <v>18583</v>
      </c>
      <c r="BM8516" s="141">
        <v>45.563699999999997</v>
      </c>
      <c r="BN8516" s="141">
        <v>-73.918700000000001</v>
      </c>
      <c r="BO8516" s="141">
        <v>2003</v>
      </c>
      <c r="BP8516" s="143" t="s">
        <v>25683</v>
      </c>
      <c r="BQ8516" s="143" t="s">
        <v>17560</v>
      </c>
    </row>
    <row r="8517" spans="15:69" x14ac:dyDescent="0.25">
      <c r="O8517" s="225" t="str">
        <f t="shared" si="1343"/>
        <v/>
      </c>
      <c r="BF8517" s="141">
        <v>72005</v>
      </c>
      <c r="BG8517" s="142" t="s">
        <v>18584</v>
      </c>
      <c r="BH8517" s="141" t="s">
        <v>180</v>
      </c>
      <c r="BI8517" s="141" t="s">
        <v>191</v>
      </c>
      <c r="BJ8517" s="141" t="s">
        <v>18585</v>
      </c>
      <c r="BK8517" s="141" t="s">
        <v>2216</v>
      </c>
      <c r="BL8517" s="141" t="s">
        <v>18586</v>
      </c>
      <c r="BM8517" s="141">
        <v>45.558700000000002</v>
      </c>
      <c r="BN8517" s="141">
        <v>-73.907399999999996</v>
      </c>
      <c r="BO8517" s="141">
        <v>2000</v>
      </c>
      <c r="BP8517" s="143" t="s">
        <v>25680</v>
      </c>
      <c r="BQ8517" s="143" t="s">
        <v>17560</v>
      </c>
    </row>
    <row r="8518" spans="15:69" x14ac:dyDescent="0.25">
      <c r="O8518" s="225" t="str">
        <f t="shared" si="1343"/>
        <v/>
      </c>
      <c r="BF8518" s="141">
        <v>72005</v>
      </c>
      <c r="BG8518" s="142" t="s">
        <v>18612</v>
      </c>
      <c r="BH8518" s="141" t="s">
        <v>180</v>
      </c>
      <c r="BI8518" s="141" t="s">
        <v>191</v>
      </c>
      <c r="BJ8518" s="141" t="s">
        <v>18613</v>
      </c>
      <c r="BK8518" s="141" t="s">
        <v>2501</v>
      </c>
      <c r="BL8518" s="141" t="s">
        <v>18614</v>
      </c>
      <c r="BM8518" s="141">
        <v>45.579599999999999</v>
      </c>
      <c r="BN8518" s="141">
        <v>-73.878100000000003</v>
      </c>
      <c r="BO8518" s="141">
        <v>1996</v>
      </c>
      <c r="BP8518" s="143" t="s">
        <v>25680</v>
      </c>
      <c r="BQ8518" s="143" t="s">
        <v>17560</v>
      </c>
    </row>
    <row r="8519" spans="15:69" x14ac:dyDescent="0.25">
      <c r="O8519" s="225" t="str">
        <f t="shared" si="1343"/>
        <v/>
      </c>
      <c r="BF8519" s="141">
        <v>72005</v>
      </c>
      <c r="BG8519" s="142" t="s">
        <v>18615</v>
      </c>
      <c r="BH8519" s="141" t="s">
        <v>180</v>
      </c>
      <c r="BI8519" s="141" t="s">
        <v>191</v>
      </c>
      <c r="BJ8519" s="141" t="s">
        <v>18616</v>
      </c>
      <c r="BK8519" s="141" t="s">
        <v>2674</v>
      </c>
      <c r="BL8519" s="141" t="s">
        <v>15994</v>
      </c>
      <c r="BM8519" s="141">
        <v>45.569400000000002</v>
      </c>
      <c r="BN8519" s="141">
        <v>-73.898300000000006</v>
      </c>
      <c r="BO8519" s="141">
        <v>1994</v>
      </c>
      <c r="BP8519" s="143" t="s">
        <v>25680</v>
      </c>
      <c r="BQ8519" s="143" t="s">
        <v>17560</v>
      </c>
    </row>
    <row r="8520" spans="15:69" x14ac:dyDescent="0.25">
      <c r="O8520" s="225" t="str">
        <f t="shared" si="1343"/>
        <v/>
      </c>
      <c r="BF8520" s="141">
        <v>72005</v>
      </c>
      <c r="BG8520" s="142" t="s">
        <v>18617</v>
      </c>
      <c r="BH8520" s="141" t="s">
        <v>180</v>
      </c>
      <c r="BI8520" s="141" t="s">
        <v>191</v>
      </c>
      <c r="BJ8520" s="141" t="s">
        <v>18618</v>
      </c>
      <c r="BK8520" s="141" t="s">
        <v>2674</v>
      </c>
      <c r="BL8520" s="141" t="s">
        <v>18619</v>
      </c>
      <c r="BM8520" s="141">
        <v>45.569400000000002</v>
      </c>
      <c r="BN8520" s="141">
        <v>-73.898300000000006</v>
      </c>
      <c r="BO8520" s="141">
        <v>1995</v>
      </c>
      <c r="BP8520" s="143" t="s">
        <v>25680</v>
      </c>
      <c r="BQ8520" s="143" t="s">
        <v>17560</v>
      </c>
    </row>
    <row r="8521" spans="15:69" x14ac:dyDescent="0.25">
      <c r="O8521" s="225" t="str">
        <f t="shared" si="1343"/>
        <v/>
      </c>
      <c r="BF8521" s="141">
        <v>72010</v>
      </c>
      <c r="BG8521" s="142" t="s">
        <v>18904</v>
      </c>
      <c r="BH8521" s="141" t="s">
        <v>180</v>
      </c>
      <c r="BI8521" s="141" t="s">
        <v>190</v>
      </c>
      <c r="BJ8521" s="141" t="s">
        <v>18905</v>
      </c>
      <c r="BK8521" s="141" t="s">
        <v>10882</v>
      </c>
      <c r="BL8521" s="141" t="s">
        <v>18624</v>
      </c>
      <c r="BM8521" s="141">
        <v>45.534190000000002</v>
      </c>
      <c r="BN8521" s="141">
        <v>-73.8917</v>
      </c>
      <c r="BO8521" s="141">
        <v>2012</v>
      </c>
      <c r="BP8521" s="143" t="s">
        <v>25728</v>
      </c>
      <c r="BQ8521" s="143" t="s">
        <v>17560</v>
      </c>
    </row>
    <row r="8522" spans="15:69" x14ac:dyDescent="0.25">
      <c r="O8522" s="225" t="str">
        <f t="shared" si="1343"/>
        <v/>
      </c>
      <c r="BF8522" s="141">
        <v>71100</v>
      </c>
      <c r="BG8522" s="142" t="s">
        <v>22378</v>
      </c>
      <c r="BH8522" s="141" t="s">
        <v>180</v>
      </c>
      <c r="BI8522" s="141" t="s">
        <v>191</v>
      </c>
      <c r="BJ8522" s="141" t="s">
        <v>22379</v>
      </c>
      <c r="BK8522" s="141" t="s">
        <v>22380</v>
      </c>
      <c r="BL8522" s="141" t="s">
        <v>22381</v>
      </c>
      <c r="BM8522" s="141">
        <v>45.443910000000002</v>
      </c>
      <c r="BN8522" s="141">
        <v>-74.109436000000002</v>
      </c>
      <c r="BO8522" s="141">
        <v>2008</v>
      </c>
      <c r="BP8522" s="143" t="s">
        <v>26186</v>
      </c>
      <c r="BQ8522" s="143" t="s">
        <v>17560</v>
      </c>
    </row>
    <row r="8523" spans="15:69" x14ac:dyDescent="0.25">
      <c r="O8523" s="225" t="str">
        <f t="shared" si="1343"/>
        <v/>
      </c>
      <c r="BF8523" s="141">
        <v>71100</v>
      </c>
      <c r="BG8523" s="142" t="s">
        <v>22382</v>
      </c>
      <c r="BH8523" s="141" t="s">
        <v>180</v>
      </c>
      <c r="BI8523" s="141" t="s">
        <v>191</v>
      </c>
      <c r="BJ8523" s="141" t="s">
        <v>22383</v>
      </c>
      <c r="BK8523" s="141" t="s">
        <v>22384</v>
      </c>
      <c r="BL8523" s="141" t="s">
        <v>22385</v>
      </c>
      <c r="BM8523" s="141">
        <v>45.440990999999997</v>
      </c>
      <c r="BN8523" s="141">
        <v>-74.107311999999993</v>
      </c>
      <c r="BO8523" s="141">
        <v>2008</v>
      </c>
      <c r="BP8523" s="143" t="s">
        <v>26187</v>
      </c>
      <c r="BQ8523" s="143" t="s">
        <v>17560</v>
      </c>
    </row>
    <row r="8524" spans="15:69" x14ac:dyDescent="0.25">
      <c r="O8524" s="225" t="str">
        <f t="shared" si="1343"/>
        <v/>
      </c>
      <c r="BF8524" s="141">
        <v>71105</v>
      </c>
      <c r="BG8524" s="142" t="s">
        <v>22497</v>
      </c>
      <c r="BH8524" s="141" t="s">
        <v>478</v>
      </c>
      <c r="BI8524" s="141" t="s">
        <v>176</v>
      </c>
      <c r="BJ8524" s="141" t="s">
        <v>22498</v>
      </c>
      <c r="BK8524" s="141" t="s">
        <v>22499</v>
      </c>
      <c r="BL8524" s="141" t="s">
        <v>7529</v>
      </c>
      <c r="BM8524" s="141">
        <v>45.429504000000001</v>
      </c>
      <c r="BN8524" s="141">
        <v>-74.137838000000002</v>
      </c>
      <c r="BO8524" s="141">
        <v>1975</v>
      </c>
      <c r="BP8524" s="143"/>
      <c r="BQ8524" s="143" t="s">
        <v>17560</v>
      </c>
    </row>
    <row r="8525" spans="15:69" x14ac:dyDescent="0.25">
      <c r="O8525" s="225" t="str">
        <f t="shared" si="1343"/>
        <v/>
      </c>
      <c r="BF8525" s="141">
        <v>71105</v>
      </c>
      <c r="BG8525" s="142" t="s">
        <v>22500</v>
      </c>
      <c r="BH8525" s="141" t="s">
        <v>478</v>
      </c>
      <c r="BI8525" s="141" t="s">
        <v>177</v>
      </c>
      <c r="BJ8525" s="141" t="s">
        <v>22501</v>
      </c>
      <c r="BK8525" s="141" t="s">
        <v>2920</v>
      </c>
      <c r="BL8525" s="141" t="s">
        <v>22502</v>
      </c>
      <c r="BM8525" s="141">
        <v>45.399079999999998</v>
      </c>
      <c r="BN8525" s="141">
        <v>-74.157905999999997</v>
      </c>
      <c r="BO8525" s="141">
        <v>1984</v>
      </c>
      <c r="BP8525" s="143"/>
      <c r="BQ8525" s="143" t="s">
        <v>17560</v>
      </c>
    </row>
    <row r="8526" spans="15:69" x14ac:dyDescent="0.25">
      <c r="O8526" s="225" t="str">
        <f t="shared" ref="O8526:O8589" si="1344">IF(OR(B8526="",C8526="",G8526="",H8526="",I8526="",AND(J8526="",BW8526=FALSE),AND(K8526="",BX8526=FALSE),AND(L8526="",BY8526=FALSE),AND(M8526="",BZ8526=FALSE)),"",(IF(AND(100&gt;=CG8526,CG8526&gt;80),"A",IF(AND(80&gt;=CG8526,CG8526&gt;60),"B",IF(AND(60&gt;=CG8526,CG8526&gt;40),"C",IF(AND(40&gt;=CG8526,CG8526&gt;20),"D","E"))))))</f>
        <v/>
      </c>
      <c r="BF8526" s="141">
        <v>71105</v>
      </c>
      <c r="BG8526" s="142" t="s">
        <v>22503</v>
      </c>
      <c r="BH8526" s="141" t="s">
        <v>478</v>
      </c>
      <c r="BI8526" s="141" t="s">
        <v>176</v>
      </c>
      <c r="BJ8526" s="141" t="s">
        <v>22504</v>
      </c>
      <c r="BK8526" s="141" t="s">
        <v>10636</v>
      </c>
      <c r="BL8526" s="141" t="s">
        <v>22505</v>
      </c>
      <c r="BM8526" s="141">
        <v>45.427700000000002</v>
      </c>
      <c r="BN8526" s="141">
        <v>-74.162030000000001</v>
      </c>
      <c r="BO8526" s="141">
        <v>1984</v>
      </c>
      <c r="BP8526" s="143"/>
      <c r="BQ8526" s="143" t="s">
        <v>17560</v>
      </c>
    </row>
    <row r="8527" spans="15:69" x14ac:dyDescent="0.25">
      <c r="O8527" s="225" t="str">
        <f t="shared" si="1344"/>
        <v/>
      </c>
      <c r="BF8527" s="141">
        <v>71105</v>
      </c>
      <c r="BG8527" s="142" t="s">
        <v>22506</v>
      </c>
      <c r="BH8527" s="141" t="s">
        <v>180</v>
      </c>
      <c r="BI8527" s="141" t="s">
        <v>191</v>
      </c>
      <c r="BJ8527" s="141" t="s">
        <v>22482</v>
      </c>
      <c r="BK8527" s="141" t="s">
        <v>3405</v>
      </c>
      <c r="BL8527" s="141" t="s">
        <v>22482</v>
      </c>
      <c r="BM8527" s="141">
        <v>45.394725999999999</v>
      </c>
      <c r="BN8527" s="141">
        <v>-74.12124</v>
      </c>
      <c r="BO8527" s="141">
        <v>1995</v>
      </c>
      <c r="BP8527" s="143"/>
      <c r="BQ8527" s="143" t="s">
        <v>17560</v>
      </c>
    </row>
    <row r="8528" spans="15:69" x14ac:dyDescent="0.25">
      <c r="O8528" s="225" t="str">
        <f t="shared" si="1344"/>
        <v/>
      </c>
      <c r="BF8528" s="141">
        <v>71105</v>
      </c>
      <c r="BG8528" s="142" t="s">
        <v>22507</v>
      </c>
      <c r="BH8528" s="141" t="s">
        <v>180</v>
      </c>
      <c r="BI8528" s="141" t="s">
        <v>191</v>
      </c>
      <c r="BJ8528" s="141" t="s">
        <v>22508</v>
      </c>
      <c r="BK8528" s="141" t="s">
        <v>22509</v>
      </c>
      <c r="BL8528" s="141" t="s">
        <v>22508</v>
      </c>
      <c r="BM8528" s="141">
        <v>45.409270999999997</v>
      </c>
      <c r="BN8528" s="141">
        <v>-74.139363000000003</v>
      </c>
      <c r="BO8528" s="141">
        <v>2003</v>
      </c>
      <c r="BP8528" s="143"/>
      <c r="BQ8528" s="143" t="s">
        <v>17560</v>
      </c>
    </row>
    <row r="8529" spans="15:69" x14ac:dyDescent="0.25">
      <c r="O8529" s="225" t="str">
        <f t="shared" si="1344"/>
        <v/>
      </c>
      <c r="BF8529" s="141">
        <v>71105</v>
      </c>
      <c r="BG8529" s="142" t="s">
        <v>22510</v>
      </c>
      <c r="BH8529" s="141" t="s">
        <v>180</v>
      </c>
      <c r="BI8529" s="141" t="s">
        <v>191</v>
      </c>
      <c r="BJ8529" s="141" t="s">
        <v>22511</v>
      </c>
      <c r="BK8529" s="141" t="s">
        <v>22512</v>
      </c>
      <c r="BL8529" s="141" t="s">
        <v>22511</v>
      </c>
      <c r="BM8529" s="141">
        <v>45.405656999999998</v>
      </c>
      <c r="BN8529" s="141">
        <v>-74.150081999999998</v>
      </c>
      <c r="BO8529" s="141">
        <v>2000</v>
      </c>
      <c r="BP8529" s="143"/>
      <c r="BQ8529" s="143" t="s">
        <v>17560</v>
      </c>
    </row>
    <row r="8530" spans="15:69" x14ac:dyDescent="0.25">
      <c r="O8530" s="225" t="str">
        <f t="shared" si="1344"/>
        <v/>
      </c>
      <c r="BF8530" s="141">
        <v>71105</v>
      </c>
      <c r="BG8530" s="142" t="s">
        <v>22730</v>
      </c>
      <c r="BH8530" s="141" t="s">
        <v>180</v>
      </c>
      <c r="BI8530" s="141" t="s">
        <v>191</v>
      </c>
      <c r="BJ8530" s="141" t="s">
        <v>11193</v>
      </c>
      <c r="BK8530" s="141" t="s">
        <v>22731</v>
      </c>
      <c r="BL8530" s="141" t="s">
        <v>11193</v>
      </c>
      <c r="BM8530" s="141">
        <v>45.398014000000003</v>
      </c>
      <c r="BN8530" s="141">
        <v>-74.139660000000006</v>
      </c>
      <c r="BO8530" s="141">
        <v>1996</v>
      </c>
      <c r="BP8530" s="143"/>
      <c r="BQ8530" s="143" t="s">
        <v>17560</v>
      </c>
    </row>
    <row r="8531" spans="15:69" x14ac:dyDescent="0.25">
      <c r="O8531" s="225" t="str">
        <f t="shared" si="1344"/>
        <v/>
      </c>
      <c r="BF8531" s="141">
        <v>71105</v>
      </c>
      <c r="BG8531" s="142" t="s">
        <v>22732</v>
      </c>
      <c r="BH8531" s="141" t="s">
        <v>180</v>
      </c>
      <c r="BI8531" s="141" t="s">
        <v>191</v>
      </c>
      <c r="BJ8531" s="141" t="s">
        <v>22733</v>
      </c>
      <c r="BK8531" s="141" t="s">
        <v>22232</v>
      </c>
      <c r="BL8531" s="141" t="s">
        <v>22733</v>
      </c>
      <c r="BM8531" s="141">
        <v>45.390618000000003</v>
      </c>
      <c r="BN8531" s="141">
        <v>-74.112179999999995</v>
      </c>
      <c r="BO8531" s="141">
        <v>2006</v>
      </c>
      <c r="BP8531" s="143"/>
      <c r="BQ8531" s="143" t="s">
        <v>17560</v>
      </c>
    </row>
    <row r="8532" spans="15:69" x14ac:dyDescent="0.25">
      <c r="O8532" s="225" t="str">
        <f t="shared" si="1344"/>
        <v/>
      </c>
      <c r="BF8532" s="141">
        <v>71105</v>
      </c>
      <c r="BG8532" s="142" t="s">
        <v>22734</v>
      </c>
      <c r="BH8532" s="141" t="s">
        <v>180</v>
      </c>
      <c r="BI8532" s="141" t="s">
        <v>191</v>
      </c>
      <c r="BJ8532" s="141" t="s">
        <v>22735</v>
      </c>
      <c r="BK8532" s="141" t="s">
        <v>22736</v>
      </c>
      <c r="BL8532" s="141" t="s">
        <v>22735</v>
      </c>
      <c r="BM8532" s="141">
        <v>45.398499999999999</v>
      </c>
      <c r="BN8532" s="141">
        <v>-74.120739999999998</v>
      </c>
      <c r="BO8532" s="141">
        <v>1990</v>
      </c>
      <c r="BP8532" s="143"/>
      <c r="BQ8532" s="143" t="s">
        <v>17560</v>
      </c>
    </row>
    <row r="8533" spans="15:69" x14ac:dyDescent="0.25">
      <c r="O8533" s="225" t="str">
        <f t="shared" si="1344"/>
        <v/>
      </c>
      <c r="BF8533" s="141">
        <v>71105</v>
      </c>
      <c r="BG8533" s="142" t="s">
        <v>22737</v>
      </c>
      <c r="BH8533" s="141" t="s">
        <v>180</v>
      </c>
      <c r="BI8533" s="141" t="s">
        <v>178</v>
      </c>
      <c r="BJ8533" s="141" t="s">
        <v>12780</v>
      </c>
      <c r="BK8533" s="141" t="s">
        <v>4805</v>
      </c>
      <c r="BL8533" s="141" t="s">
        <v>22738</v>
      </c>
      <c r="BM8533" s="141">
        <v>45.382080000000002</v>
      </c>
      <c r="BN8533" s="141">
        <v>-74.119484</v>
      </c>
      <c r="BO8533" s="141">
        <v>1995</v>
      </c>
      <c r="BP8533" s="143"/>
      <c r="BQ8533" s="143" t="s">
        <v>17560</v>
      </c>
    </row>
    <row r="8534" spans="15:69" x14ac:dyDescent="0.25">
      <c r="O8534" s="225" t="str">
        <f t="shared" si="1344"/>
        <v/>
      </c>
      <c r="BF8534" s="141">
        <v>71105</v>
      </c>
      <c r="BG8534" s="142" t="s">
        <v>22739</v>
      </c>
      <c r="BH8534" s="141" t="s">
        <v>478</v>
      </c>
      <c r="BI8534" s="141" t="s">
        <v>176</v>
      </c>
      <c r="BJ8534" s="141" t="s">
        <v>15945</v>
      </c>
      <c r="BK8534" s="141" t="s">
        <v>2920</v>
      </c>
      <c r="BL8534" s="141" t="s">
        <v>22253</v>
      </c>
      <c r="BM8534" s="141">
        <v>45.400639599999998</v>
      </c>
      <c r="BN8534" s="141">
        <v>-74.157548000000006</v>
      </c>
      <c r="BO8534" s="141">
        <v>2014</v>
      </c>
      <c r="BP8534" s="143"/>
      <c r="BQ8534" s="143" t="s">
        <v>17560</v>
      </c>
    </row>
    <row r="8535" spans="15:69" x14ac:dyDescent="0.25">
      <c r="O8535" s="225" t="str">
        <f t="shared" si="1344"/>
        <v/>
      </c>
      <c r="BF8535" s="141">
        <v>71105</v>
      </c>
      <c r="BG8535" s="142" t="s">
        <v>26509</v>
      </c>
      <c r="BH8535" s="141" t="s">
        <v>180</v>
      </c>
      <c r="BI8535" s="141" t="s">
        <v>191</v>
      </c>
      <c r="BJ8535" s="141" t="s">
        <v>26667</v>
      </c>
      <c r="BK8535" s="141" t="s">
        <v>4307</v>
      </c>
      <c r="BL8535" s="141" t="s">
        <v>26668</v>
      </c>
      <c r="BM8535" s="141">
        <v>45.380758</v>
      </c>
      <c r="BN8535" s="141">
        <v>-74.113911999999999</v>
      </c>
      <c r="BO8535" s="141">
        <v>2014</v>
      </c>
      <c r="BP8535" s="143"/>
      <c r="BQ8535" s="143" t="s">
        <v>17560</v>
      </c>
    </row>
    <row r="8536" spans="15:69" x14ac:dyDescent="0.25">
      <c r="O8536" s="225" t="str">
        <f t="shared" si="1344"/>
        <v/>
      </c>
      <c r="BF8536" s="141">
        <v>72010</v>
      </c>
      <c r="BG8536" s="142" t="s">
        <v>18906</v>
      </c>
      <c r="BH8536" s="141" t="s">
        <v>180</v>
      </c>
      <c r="BI8536" s="141" t="s">
        <v>178</v>
      </c>
      <c r="BJ8536" s="141" t="s">
        <v>18907</v>
      </c>
      <c r="BK8536" s="141" t="s">
        <v>18908</v>
      </c>
      <c r="BL8536" s="141" t="s">
        <v>8503</v>
      </c>
      <c r="BM8536" s="141">
        <v>45.528109999999998</v>
      </c>
      <c r="BN8536" s="141">
        <v>-79.979780000000005</v>
      </c>
      <c r="BO8536" s="141">
        <v>1998</v>
      </c>
      <c r="BP8536" s="143" t="s">
        <v>25729</v>
      </c>
      <c r="BQ8536" s="143" t="s">
        <v>17560</v>
      </c>
    </row>
    <row r="8537" spans="15:69" x14ac:dyDescent="0.25">
      <c r="O8537" s="225" t="str">
        <f t="shared" si="1344"/>
        <v/>
      </c>
      <c r="BF8537" s="141">
        <v>72025</v>
      </c>
      <c r="BG8537" s="142" t="s">
        <v>18934</v>
      </c>
      <c r="BH8537" s="141" t="s">
        <v>180</v>
      </c>
      <c r="BI8537" s="141" t="s">
        <v>191</v>
      </c>
      <c r="BJ8537" s="141"/>
      <c r="BK8537" s="141"/>
      <c r="BL8537" s="141" t="s">
        <v>4348</v>
      </c>
      <c r="BM8537" s="141">
        <v>45.513629999999999</v>
      </c>
      <c r="BN8537" s="141">
        <v>-73.977980000000002</v>
      </c>
      <c r="BO8537" s="141">
        <v>2000</v>
      </c>
      <c r="BP8537" s="143" t="s">
        <v>191</v>
      </c>
      <c r="BQ8537" s="143" t="s">
        <v>17560</v>
      </c>
    </row>
    <row r="8538" spans="15:69" x14ac:dyDescent="0.25">
      <c r="O8538" s="225" t="str">
        <f t="shared" si="1344"/>
        <v/>
      </c>
      <c r="BF8538" s="141">
        <v>73020</v>
      </c>
      <c r="BG8538" s="142" t="s">
        <v>18973</v>
      </c>
      <c r="BH8538" s="141" t="s">
        <v>180</v>
      </c>
      <c r="BI8538" s="141" t="s">
        <v>178</v>
      </c>
      <c r="BJ8538" s="141" t="s">
        <v>2571</v>
      </c>
      <c r="BK8538" s="141" t="s">
        <v>1797</v>
      </c>
      <c r="BL8538" s="141" t="s">
        <v>18974</v>
      </c>
      <c r="BM8538" s="141">
        <v>45.649037451890301</v>
      </c>
      <c r="BN8538" s="141">
        <v>-73.774043621298205</v>
      </c>
      <c r="BO8538" s="141">
        <v>1998</v>
      </c>
      <c r="BP8538" s="143" t="s">
        <v>25743</v>
      </c>
      <c r="BQ8538" s="143" t="s">
        <v>17560</v>
      </c>
    </row>
    <row r="8539" spans="15:69" x14ac:dyDescent="0.25">
      <c r="O8539" s="225" t="str">
        <f t="shared" si="1344"/>
        <v/>
      </c>
      <c r="BF8539" s="141">
        <v>73020</v>
      </c>
      <c r="BG8539" s="142" t="s">
        <v>19046</v>
      </c>
      <c r="BH8539" s="141" t="s">
        <v>180</v>
      </c>
      <c r="BI8539" s="141" t="s">
        <v>191</v>
      </c>
      <c r="BJ8539" s="141" t="s">
        <v>19047</v>
      </c>
      <c r="BK8539" s="141"/>
      <c r="BL8539" s="141" t="s">
        <v>19048</v>
      </c>
      <c r="BM8539" s="141">
        <v>45.648539999999997</v>
      </c>
      <c r="BN8539" s="141">
        <v>-73.774950000000004</v>
      </c>
      <c r="BO8539" s="141">
        <v>1967</v>
      </c>
      <c r="BP8539" s="143" t="s">
        <v>25745</v>
      </c>
      <c r="BQ8539" s="143" t="s">
        <v>17560</v>
      </c>
    </row>
    <row r="8540" spans="15:69" x14ac:dyDescent="0.25">
      <c r="O8540" s="225" t="str">
        <f t="shared" si="1344"/>
        <v/>
      </c>
      <c r="BF8540" s="141">
        <v>73020</v>
      </c>
      <c r="BG8540" s="142" t="s">
        <v>19049</v>
      </c>
      <c r="BH8540" s="141" t="s">
        <v>180</v>
      </c>
      <c r="BI8540" s="141" t="s">
        <v>191</v>
      </c>
      <c r="BJ8540" s="141" t="s">
        <v>19050</v>
      </c>
      <c r="BK8540" s="141" t="s">
        <v>1797</v>
      </c>
      <c r="BL8540" s="141" t="s">
        <v>19051</v>
      </c>
      <c r="BM8540" s="141">
        <v>45.656390000000002</v>
      </c>
      <c r="BN8540" s="141">
        <v>-73.772130000000004</v>
      </c>
      <c r="BO8540" s="141">
        <v>1998</v>
      </c>
      <c r="BP8540" s="143" t="s">
        <v>25746</v>
      </c>
      <c r="BQ8540" s="143" t="s">
        <v>17560</v>
      </c>
    </row>
    <row r="8541" spans="15:69" x14ac:dyDescent="0.25">
      <c r="O8541" s="225" t="str">
        <f t="shared" si="1344"/>
        <v/>
      </c>
      <c r="BF8541" s="141">
        <v>73030</v>
      </c>
      <c r="BG8541" s="142" t="s">
        <v>19284</v>
      </c>
      <c r="BH8541" s="141" t="s">
        <v>180</v>
      </c>
      <c r="BI8541" s="141" t="s">
        <v>178</v>
      </c>
      <c r="BJ8541" s="141" t="s">
        <v>19285</v>
      </c>
      <c r="BK8541" s="141"/>
      <c r="BL8541" s="141" t="s">
        <v>19286</v>
      </c>
      <c r="BM8541" s="141">
        <v>45.69838</v>
      </c>
      <c r="BN8541" s="141">
        <v>-73.735159999999993</v>
      </c>
      <c r="BO8541" s="141">
        <v>2000</v>
      </c>
      <c r="BP8541" s="143" t="s">
        <v>25771</v>
      </c>
      <c r="BQ8541" s="143" t="s">
        <v>17560</v>
      </c>
    </row>
    <row r="8542" spans="15:69" x14ac:dyDescent="0.25">
      <c r="O8542" s="225" t="str">
        <f t="shared" si="1344"/>
        <v/>
      </c>
      <c r="BF8542" s="141">
        <v>74005</v>
      </c>
      <c r="BG8542" s="142" t="s">
        <v>19178</v>
      </c>
      <c r="BH8542" s="141" t="s">
        <v>180</v>
      </c>
      <c r="BI8542" s="141" t="s">
        <v>178</v>
      </c>
      <c r="BJ8542" s="141"/>
      <c r="BK8542" s="141" t="s">
        <v>19179</v>
      </c>
      <c r="BL8542" s="141" t="s">
        <v>2193</v>
      </c>
      <c r="BM8542" s="141">
        <v>45.714660000000002</v>
      </c>
      <c r="BN8542" s="141">
        <v>-73.935519999999997</v>
      </c>
      <c r="BO8542" s="141">
        <v>1993</v>
      </c>
      <c r="BP8542" s="143" t="s">
        <v>1686</v>
      </c>
      <c r="BQ8542" s="143" t="s">
        <v>17560</v>
      </c>
    </row>
    <row r="8543" spans="15:69" x14ac:dyDescent="0.25">
      <c r="O8543" s="225" t="str">
        <f t="shared" si="1344"/>
        <v/>
      </c>
      <c r="BF8543" s="141">
        <v>74005</v>
      </c>
      <c r="BG8543" s="142" t="s">
        <v>19180</v>
      </c>
      <c r="BH8543" s="141" t="s">
        <v>180</v>
      </c>
      <c r="BI8543" s="141" t="s">
        <v>178</v>
      </c>
      <c r="BJ8543" s="141"/>
      <c r="BK8543" s="141" t="s">
        <v>19181</v>
      </c>
      <c r="BL8543" s="141" t="s">
        <v>19123</v>
      </c>
      <c r="BM8543" s="141">
        <v>45.677500000000002</v>
      </c>
      <c r="BN8543" s="141">
        <v>-73.933220000000006</v>
      </c>
      <c r="BO8543" s="141">
        <v>2000</v>
      </c>
      <c r="BP8543" s="143" t="s">
        <v>25765</v>
      </c>
      <c r="BQ8543" s="143" t="s">
        <v>17560</v>
      </c>
    </row>
    <row r="8544" spans="15:69" x14ac:dyDescent="0.25">
      <c r="O8544" s="225" t="str">
        <f t="shared" si="1344"/>
        <v/>
      </c>
      <c r="BF8544" s="141">
        <v>74005</v>
      </c>
      <c r="BG8544" s="142" t="s">
        <v>19182</v>
      </c>
      <c r="BH8544" s="141" t="s">
        <v>180</v>
      </c>
      <c r="BI8544" s="141" t="s">
        <v>178</v>
      </c>
      <c r="BJ8544" s="141"/>
      <c r="BK8544" s="141" t="s">
        <v>19181</v>
      </c>
      <c r="BL8544" s="141" t="s">
        <v>19123</v>
      </c>
      <c r="BM8544" s="141">
        <v>45.677500000000002</v>
      </c>
      <c r="BN8544" s="141">
        <v>-73.933220000000006</v>
      </c>
      <c r="BO8544" s="141">
        <v>1999</v>
      </c>
      <c r="BP8544" s="143" t="s">
        <v>25766</v>
      </c>
      <c r="BQ8544" s="143" t="s">
        <v>17560</v>
      </c>
    </row>
    <row r="8545" spans="15:69" x14ac:dyDescent="0.25">
      <c r="O8545" s="225" t="str">
        <f t="shared" si="1344"/>
        <v/>
      </c>
      <c r="BF8545" s="141">
        <v>74005</v>
      </c>
      <c r="BG8545" s="142" t="s">
        <v>19183</v>
      </c>
      <c r="BH8545" s="141" t="s">
        <v>180</v>
      </c>
      <c r="BI8545" s="141" t="s">
        <v>190</v>
      </c>
      <c r="BJ8545" s="141"/>
      <c r="BK8545" s="141" t="s">
        <v>19184</v>
      </c>
      <c r="BL8545" s="141" t="s">
        <v>19185</v>
      </c>
      <c r="BM8545" s="141">
        <v>45.604509999999998</v>
      </c>
      <c r="BN8545" s="141">
        <v>-74.1905</v>
      </c>
      <c r="BO8545" s="141">
        <v>1999</v>
      </c>
      <c r="BP8545" s="143" t="s">
        <v>2709</v>
      </c>
      <c r="BQ8545" s="143" t="s">
        <v>17560</v>
      </c>
    </row>
    <row r="8546" spans="15:69" x14ac:dyDescent="0.25">
      <c r="O8546" s="225" t="str">
        <f t="shared" si="1344"/>
        <v/>
      </c>
      <c r="BF8546" s="141">
        <v>74005</v>
      </c>
      <c r="BG8546" s="142" t="s">
        <v>19186</v>
      </c>
      <c r="BH8546" s="141" t="s">
        <v>180</v>
      </c>
      <c r="BI8546" s="141" t="s">
        <v>191</v>
      </c>
      <c r="BJ8546" s="141"/>
      <c r="BK8546" s="141" t="s">
        <v>19187</v>
      </c>
      <c r="BL8546" s="141" t="s">
        <v>19188</v>
      </c>
      <c r="BM8546" s="141">
        <v>45.714730000000003</v>
      </c>
      <c r="BN8546" s="141">
        <v>-73.908569999999997</v>
      </c>
      <c r="BO8546" s="141">
        <v>2007</v>
      </c>
      <c r="BP8546" s="143" t="s">
        <v>191</v>
      </c>
      <c r="BQ8546" s="143" t="s">
        <v>17560</v>
      </c>
    </row>
    <row r="8547" spans="15:69" x14ac:dyDescent="0.25">
      <c r="O8547" s="225" t="str">
        <f t="shared" si="1344"/>
        <v/>
      </c>
      <c r="BF8547" s="141">
        <v>74005</v>
      </c>
      <c r="BG8547" s="142" t="s">
        <v>19189</v>
      </c>
      <c r="BH8547" s="141" t="s">
        <v>180</v>
      </c>
      <c r="BI8547" s="141" t="s">
        <v>191</v>
      </c>
      <c r="BJ8547" s="141"/>
      <c r="BK8547" s="141" t="s">
        <v>19190</v>
      </c>
      <c r="BL8547" s="141" t="s">
        <v>19191</v>
      </c>
      <c r="BM8547" s="141">
        <v>45.704889999999999</v>
      </c>
      <c r="BN8547" s="141">
        <v>-73.944739999999996</v>
      </c>
      <c r="BO8547" s="141">
        <v>2002</v>
      </c>
      <c r="BP8547" s="143" t="s">
        <v>191</v>
      </c>
      <c r="BQ8547" s="143" t="s">
        <v>17560</v>
      </c>
    </row>
    <row r="8548" spans="15:69" x14ac:dyDescent="0.25">
      <c r="O8548" s="225" t="str">
        <f t="shared" si="1344"/>
        <v/>
      </c>
      <c r="BF8548" s="141">
        <v>74005</v>
      </c>
      <c r="BG8548" s="142" t="s">
        <v>19192</v>
      </c>
      <c r="BH8548" s="141" t="s">
        <v>180</v>
      </c>
      <c r="BI8548" s="141" t="s">
        <v>191</v>
      </c>
      <c r="BJ8548" s="141"/>
      <c r="BK8548" s="141" t="s">
        <v>19193</v>
      </c>
      <c r="BL8548" s="141" t="s">
        <v>19095</v>
      </c>
      <c r="BM8548" s="141">
        <v>45.645269999999996</v>
      </c>
      <c r="BN8548" s="141">
        <v>-74.093829999999997</v>
      </c>
      <c r="BO8548" s="141">
        <v>1977</v>
      </c>
      <c r="BP8548" s="143" t="s">
        <v>191</v>
      </c>
      <c r="BQ8548" s="143" t="s">
        <v>17560</v>
      </c>
    </row>
    <row r="8549" spans="15:69" x14ac:dyDescent="0.25">
      <c r="O8549" s="225" t="str">
        <f t="shared" si="1344"/>
        <v/>
      </c>
      <c r="BF8549" s="141">
        <v>74005</v>
      </c>
      <c r="BG8549" s="142" t="s">
        <v>19194</v>
      </c>
      <c r="BH8549" s="141" t="s">
        <v>180</v>
      </c>
      <c r="BI8549" s="141" t="s">
        <v>191</v>
      </c>
      <c r="BJ8549" s="141"/>
      <c r="BK8549" s="141" t="s">
        <v>19122</v>
      </c>
      <c r="BL8549" s="141" t="s">
        <v>19123</v>
      </c>
      <c r="BM8549" s="141">
        <v>45.682229999999997</v>
      </c>
      <c r="BN8549" s="141">
        <v>-73.92559</v>
      </c>
      <c r="BO8549" s="141">
        <v>2015</v>
      </c>
      <c r="BP8549" s="143" t="s">
        <v>191</v>
      </c>
      <c r="BQ8549" s="143" t="s">
        <v>17560</v>
      </c>
    </row>
    <row r="8550" spans="15:69" x14ac:dyDescent="0.25">
      <c r="O8550" s="225" t="str">
        <f t="shared" si="1344"/>
        <v/>
      </c>
      <c r="BF8550" s="141">
        <v>74005</v>
      </c>
      <c r="BG8550" s="142" t="s">
        <v>19195</v>
      </c>
      <c r="BH8550" s="141" t="s">
        <v>180</v>
      </c>
      <c r="BI8550" s="141" t="s">
        <v>191</v>
      </c>
      <c r="BJ8550" s="141"/>
      <c r="BK8550" s="141" t="s">
        <v>19196</v>
      </c>
      <c r="BL8550" s="141" t="s">
        <v>5267</v>
      </c>
      <c r="BM8550" s="141">
        <v>45.649799999999999</v>
      </c>
      <c r="BN8550" s="141">
        <v>-74.093549999999993</v>
      </c>
      <c r="BO8550" s="141">
        <v>1968</v>
      </c>
      <c r="BP8550" s="143" t="s">
        <v>191</v>
      </c>
      <c r="BQ8550" s="143" t="s">
        <v>17560</v>
      </c>
    </row>
    <row r="8551" spans="15:69" x14ac:dyDescent="0.25">
      <c r="O8551" s="225" t="str">
        <f t="shared" si="1344"/>
        <v/>
      </c>
      <c r="BF8551" s="141">
        <v>74005</v>
      </c>
      <c r="BG8551" s="142" t="s">
        <v>19197</v>
      </c>
      <c r="BH8551" s="141" t="s">
        <v>180</v>
      </c>
      <c r="BI8551" s="141" t="s">
        <v>191</v>
      </c>
      <c r="BJ8551" s="141"/>
      <c r="BK8551" s="141" t="s">
        <v>19198</v>
      </c>
      <c r="BL8551" s="141" t="s">
        <v>19199</v>
      </c>
      <c r="BM8551" s="141">
        <v>45.649749999999997</v>
      </c>
      <c r="BN8551" s="141">
        <v>-73.877399999999994</v>
      </c>
      <c r="BO8551" s="141">
        <v>1994</v>
      </c>
      <c r="BP8551" s="143" t="s">
        <v>191</v>
      </c>
      <c r="BQ8551" s="143" t="s">
        <v>17560</v>
      </c>
    </row>
    <row r="8552" spans="15:69" x14ac:dyDescent="0.25">
      <c r="O8552" s="225" t="str">
        <f t="shared" si="1344"/>
        <v/>
      </c>
      <c r="BF8552" s="141">
        <v>74005</v>
      </c>
      <c r="BG8552" s="142" t="s">
        <v>19200</v>
      </c>
      <c r="BH8552" s="141" t="s">
        <v>180</v>
      </c>
      <c r="BI8552" s="141" t="s">
        <v>191</v>
      </c>
      <c r="BJ8552" s="141"/>
      <c r="BK8552" s="141" t="s">
        <v>19201</v>
      </c>
      <c r="BL8552" s="141" t="s">
        <v>19202</v>
      </c>
      <c r="BM8552" s="141">
        <v>45.439700000000002</v>
      </c>
      <c r="BN8552" s="141">
        <v>-73.391170000000002</v>
      </c>
      <c r="BO8552" s="141">
        <v>2012</v>
      </c>
      <c r="BP8552" s="143" t="s">
        <v>191</v>
      </c>
      <c r="BQ8552" s="143" t="s">
        <v>17560</v>
      </c>
    </row>
    <row r="8553" spans="15:69" x14ac:dyDescent="0.25">
      <c r="O8553" s="225" t="str">
        <f t="shared" si="1344"/>
        <v/>
      </c>
      <c r="BF8553" s="141">
        <v>74005</v>
      </c>
      <c r="BG8553" s="142" t="s">
        <v>19203</v>
      </c>
      <c r="BH8553" s="141" t="s">
        <v>180</v>
      </c>
      <c r="BI8553" s="141" t="s">
        <v>191</v>
      </c>
      <c r="BJ8553" s="141"/>
      <c r="BK8553" s="141" t="s">
        <v>19204</v>
      </c>
      <c r="BL8553" s="141" t="s">
        <v>19205</v>
      </c>
      <c r="BM8553" s="141">
        <v>45.672620000000002</v>
      </c>
      <c r="BN8553" s="141">
        <v>-73.924220000000005</v>
      </c>
      <c r="BO8553" s="141">
        <v>2014</v>
      </c>
      <c r="BP8553" s="143" t="s">
        <v>191</v>
      </c>
      <c r="BQ8553" s="143" t="s">
        <v>17560</v>
      </c>
    </row>
    <row r="8554" spans="15:69" x14ac:dyDescent="0.25">
      <c r="O8554" s="225" t="str">
        <f t="shared" si="1344"/>
        <v/>
      </c>
      <c r="BF8554" s="141">
        <v>74005</v>
      </c>
      <c r="BG8554" s="142" t="s">
        <v>19206</v>
      </c>
      <c r="BH8554" s="141" t="s">
        <v>180</v>
      </c>
      <c r="BI8554" s="141" t="s">
        <v>191</v>
      </c>
      <c r="BJ8554" s="141"/>
      <c r="BK8554" s="141" t="s">
        <v>19207</v>
      </c>
      <c r="BL8554" s="141" t="s">
        <v>19208</v>
      </c>
      <c r="BM8554" s="141">
        <v>45.668799999999997</v>
      </c>
      <c r="BN8554" s="141">
        <v>-73.941419999999994</v>
      </c>
      <c r="BO8554" s="141">
        <v>2012</v>
      </c>
      <c r="BP8554" s="143" t="s">
        <v>191</v>
      </c>
      <c r="BQ8554" s="143" t="s">
        <v>17560</v>
      </c>
    </row>
    <row r="8555" spans="15:69" x14ac:dyDescent="0.25">
      <c r="O8555" s="225" t="str">
        <f t="shared" si="1344"/>
        <v/>
      </c>
      <c r="BF8555" s="141">
        <v>74005</v>
      </c>
      <c r="BG8555" s="142" t="s">
        <v>19209</v>
      </c>
      <c r="BH8555" s="141" t="s">
        <v>180</v>
      </c>
      <c r="BI8555" s="141" t="s">
        <v>191</v>
      </c>
      <c r="BJ8555" s="141"/>
      <c r="BK8555" s="141" t="s">
        <v>19210</v>
      </c>
      <c r="BL8555" s="141" t="s">
        <v>19211</v>
      </c>
      <c r="BM8555" s="141">
        <v>45.66534</v>
      </c>
      <c r="BN8555" s="141">
        <v>-73.932419999999993</v>
      </c>
      <c r="BO8555" s="141">
        <v>2006</v>
      </c>
      <c r="BP8555" s="143" t="s">
        <v>191</v>
      </c>
      <c r="BQ8555" s="143" t="s">
        <v>17560</v>
      </c>
    </row>
    <row r="8556" spans="15:69" x14ac:dyDescent="0.25">
      <c r="O8556" s="225" t="str">
        <f t="shared" si="1344"/>
        <v/>
      </c>
      <c r="BF8556" s="141">
        <v>74005</v>
      </c>
      <c r="BG8556" s="142" t="s">
        <v>19212</v>
      </c>
      <c r="BH8556" s="141" t="s">
        <v>180</v>
      </c>
      <c r="BI8556" s="141" t="s">
        <v>191</v>
      </c>
      <c r="BJ8556" s="141"/>
      <c r="BK8556" s="141" t="s">
        <v>19213</v>
      </c>
      <c r="BL8556" s="141" t="s">
        <v>19214</v>
      </c>
      <c r="BM8556" s="141">
        <v>45.704270000000001</v>
      </c>
      <c r="BN8556" s="141">
        <v>-74.092780000000005</v>
      </c>
      <c r="BO8556" s="141">
        <v>1978</v>
      </c>
      <c r="BP8556" s="143" t="s">
        <v>191</v>
      </c>
      <c r="BQ8556" s="143" t="s">
        <v>17560</v>
      </c>
    </row>
    <row r="8557" spans="15:69" x14ac:dyDescent="0.25">
      <c r="O8557" s="225" t="str">
        <f t="shared" si="1344"/>
        <v/>
      </c>
      <c r="BF8557" s="141">
        <v>74005</v>
      </c>
      <c r="BG8557" s="142" t="s">
        <v>19215</v>
      </c>
      <c r="BH8557" s="141" t="s">
        <v>180</v>
      </c>
      <c r="BI8557" s="141" t="s">
        <v>191</v>
      </c>
      <c r="BJ8557" s="141" t="s">
        <v>12625</v>
      </c>
      <c r="BK8557" s="141" t="s">
        <v>19216</v>
      </c>
      <c r="BL8557" s="141" t="s">
        <v>12625</v>
      </c>
      <c r="BM8557" s="141">
        <v>45.524709999999999</v>
      </c>
      <c r="BN8557" s="141">
        <v>-73.573319999999995</v>
      </c>
      <c r="BO8557" s="141">
        <v>1995</v>
      </c>
      <c r="BP8557" s="143" t="s">
        <v>25767</v>
      </c>
      <c r="BQ8557" s="143" t="s">
        <v>17560</v>
      </c>
    </row>
    <row r="8558" spans="15:69" x14ac:dyDescent="0.25">
      <c r="O8558" s="225" t="str">
        <f t="shared" si="1344"/>
        <v/>
      </c>
      <c r="BF8558" s="141">
        <v>74005</v>
      </c>
      <c r="BG8558" s="142" t="s">
        <v>19217</v>
      </c>
      <c r="BH8558" s="141" t="s">
        <v>180</v>
      </c>
      <c r="BI8558" s="141" t="s">
        <v>191</v>
      </c>
      <c r="BJ8558" s="141"/>
      <c r="BK8558" s="141" t="s">
        <v>19218</v>
      </c>
      <c r="BL8558" s="141" t="s">
        <v>19219</v>
      </c>
      <c r="BM8558" s="141">
        <v>45.716889999999999</v>
      </c>
      <c r="BN8558" s="141">
        <v>-74.086709999999997</v>
      </c>
      <c r="BO8558" s="141">
        <v>1992</v>
      </c>
      <c r="BP8558" s="143" t="s">
        <v>191</v>
      </c>
      <c r="BQ8558" s="143" t="s">
        <v>17560</v>
      </c>
    </row>
    <row r="8559" spans="15:69" x14ac:dyDescent="0.25">
      <c r="O8559" s="225" t="str">
        <f t="shared" si="1344"/>
        <v/>
      </c>
      <c r="BF8559" s="141">
        <v>74005</v>
      </c>
      <c r="BG8559" s="142" t="s">
        <v>19220</v>
      </c>
      <c r="BH8559" s="141" t="s">
        <v>180</v>
      </c>
      <c r="BI8559" s="141" t="s">
        <v>191</v>
      </c>
      <c r="BJ8559" s="141"/>
      <c r="BK8559" s="141" t="s">
        <v>19221</v>
      </c>
      <c r="BL8559" s="141" t="s">
        <v>19222</v>
      </c>
      <c r="BM8559" s="141">
        <v>45.71557</v>
      </c>
      <c r="BN8559" s="141">
        <v>-74.088059999999999</v>
      </c>
      <c r="BO8559" s="141">
        <v>1996</v>
      </c>
      <c r="BP8559" s="143" t="s">
        <v>191</v>
      </c>
      <c r="BQ8559" s="143" t="s">
        <v>17560</v>
      </c>
    </row>
    <row r="8560" spans="15:69" x14ac:dyDescent="0.25">
      <c r="O8560" s="225" t="str">
        <f t="shared" si="1344"/>
        <v/>
      </c>
      <c r="BF8560" s="141">
        <v>74005</v>
      </c>
      <c r="BG8560" s="142" t="s">
        <v>19223</v>
      </c>
      <c r="BH8560" s="141" t="s">
        <v>180</v>
      </c>
      <c r="BI8560" s="141" t="s">
        <v>191</v>
      </c>
      <c r="BJ8560" s="141"/>
      <c r="BK8560" s="141" t="s">
        <v>19224</v>
      </c>
      <c r="BL8560" s="141" t="s">
        <v>19225</v>
      </c>
      <c r="BM8560" s="141">
        <v>45.69885</v>
      </c>
      <c r="BN8560" s="141">
        <v>-74.107089999999999</v>
      </c>
      <c r="BO8560" s="141">
        <v>2004</v>
      </c>
      <c r="BP8560" s="143" t="s">
        <v>191</v>
      </c>
      <c r="BQ8560" s="143" t="s">
        <v>17560</v>
      </c>
    </row>
    <row r="8561" spans="15:69" x14ac:dyDescent="0.25">
      <c r="O8561" s="225" t="str">
        <f t="shared" si="1344"/>
        <v/>
      </c>
      <c r="BF8561" s="141">
        <v>74005</v>
      </c>
      <c r="BG8561" s="142" t="s">
        <v>19226</v>
      </c>
      <c r="BH8561" s="141" t="s">
        <v>180</v>
      </c>
      <c r="BI8561" s="141" t="s">
        <v>191</v>
      </c>
      <c r="BJ8561" s="141"/>
      <c r="BK8561" s="141" t="s">
        <v>19227</v>
      </c>
      <c r="BL8561" s="141" t="s">
        <v>19083</v>
      </c>
      <c r="BM8561" s="141">
        <v>45.706910000000001</v>
      </c>
      <c r="BN8561" s="141">
        <v>-73.923509999999993</v>
      </c>
      <c r="BO8561" s="141">
        <v>1969</v>
      </c>
      <c r="BP8561" s="143" t="s">
        <v>191</v>
      </c>
      <c r="BQ8561" s="143" t="s">
        <v>17560</v>
      </c>
    </row>
    <row r="8562" spans="15:69" x14ac:dyDescent="0.25">
      <c r="O8562" s="225" t="str">
        <f t="shared" si="1344"/>
        <v/>
      </c>
      <c r="BF8562" s="141">
        <v>74005</v>
      </c>
      <c r="BG8562" s="142" t="s">
        <v>19228</v>
      </c>
      <c r="BH8562" s="141" t="s">
        <v>180</v>
      </c>
      <c r="BI8562" s="141" t="s">
        <v>191</v>
      </c>
      <c r="BJ8562" s="141"/>
      <c r="BK8562" s="141" t="s">
        <v>19229</v>
      </c>
      <c r="BL8562" s="141" t="s">
        <v>19086</v>
      </c>
      <c r="BM8562" s="141">
        <v>45.698819999999998</v>
      </c>
      <c r="BN8562" s="141">
        <v>-73.92989</v>
      </c>
      <c r="BO8562" s="141">
        <v>1968</v>
      </c>
      <c r="BP8562" s="143" t="s">
        <v>191</v>
      </c>
      <c r="BQ8562" s="143" t="s">
        <v>17560</v>
      </c>
    </row>
    <row r="8563" spans="15:69" x14ac:dyDescent="0.25">
      <c r="O8563" s="225" t="str">
        <f t="shared" si="1344"/>
        <v/>
      </c>
      <c r="BF8563" s="141">
        <v>74005</v>
      </c>
      <c r="BG8563" s="142" t="s">
        <v>19230</v>
      </c>
      <c r="BH8563" s="141" t="s">
        <v>180</v>
      </c>
      <c r="BI8563" s="141" t="s">
        <v>191</v>
      </c>
      <c r="BJ8563" s="141"/>
      <c r="BK8563" s="141" t="s">
        <v>19231</v>
      </c>
      <c r="BL8563" s="141" t="s">
        <v>19114</v>
      </c>
      <c r="BM8563" s="141">
        <v>45.748860000000001</v>
      </c>
      <c r="BN8563" s="141">
        <v>-73.97681</v>
      </c>
      <c r="BO8563" s="141">
        <v>1968</v>
      </c>
      <c r="BP8563" s="143" t="s">
        <v>191</v>
      </c>
      <c r="BQ8563" s="143" t="s">
        <v>17560</v>
      </c>
    </row>
    <row r="8564" spans="15:69" x14ac:dyDescent="0.25">
      <c r="O8564" s="225" t="str">
        <f t="shared" si="1344"/>
        <v/>
      </c>
      <c r="BF8564" s="141">
        <v>74005</v>
      </c>
      <c r="BG8564" s="142" t="s">
        <v>19232</v>
      </c>
      <c r="BH8564" s="141" t="s">
        <v>180</v>
      </c>
      <c r="BI8564" s="141" t="s">
        <v>191</v>
      </c>
      <c r="BJ8564" s="141"/>
      <c r="BK8564" s="141" t="s">
        <v>19233</v>
      </c>
      <c r="BL8564" s="141" t="s">
        <v>19234</v>
      </c>
      <c r="BM8564" s="141">
        <v>45.75403</v>
      </c>
      <c r="BN8564" s="141">
        <v>-73.963369999999998</v>
      </c>
      <c r="BO8564" s="141">
        <v>2005</v>
      </c>
      <c r="BP8564" s="143" t="s">
        <v>191</v>
      </c>
      <c r="BQ8564" s="143" t="s">
        <v>17560</v>
      </c>
    </row>
    <row r="8565" spans="15:69" x14ac:dyDescent="0.25">
      <c r="O8565" s="225" t="str">
        <f t="shared" si="1344"/>
        <v/>
      </c>
      <c r="BF8565" s="141">
        <v>74005</v>
      </c>
      <c r="BG8565" s="142" t="s">
        <v>19235</v>
      </c>
      <c r="BH8565" s="141" t="s">
        <v>180</v>
      </c>
      <c r="BI8565" s="141" t="s">
        <v>191</v>
      </c>
      <c r="BJ8565" s="141" t="s">
        <v>19236</v>
      </c>
      <c r="BK8565" s="141" t="s">
        <v>19237</v>
      </c>
      <c r="BL8565" s="141" t="s">
        <v>19236</v>
      </c>
      <c r="BM8565" s="141">
        <v>45.623559999999998</v>
      </c>
      <c r="BN8565" s="141">
        <v>-73.975149999999999</v>
      </c>
      <c r="BO8565" s="141">
        <v>1976</v>
      </c>
      <c r="BP8565" s="143" t="s">
        <v>191</v>
      </c>
      <c r="BQ8565" s="143" t="s">
        <v>17560</v>
      </c>
    </row>
    <row r="8566" spans="15:69" x14ac:dyDescent="0.25">
      <c r="O8566" s="225" t="str">
        <f t="shared" si="1344"/>
        <v/>
      </c>
      <c r="BF8566" s="141">
        <v>74005</v>
      </c>
      <c r="BG8566" s="142" t="s">
        <v>19238</v>
      </c>
      <c r="BH8566" s="141" t="s">
        <v>180</v>
      </c>
      <c r="BI8566" s="141" t="s">
        <v>191</v>
      </c>
      <c r="BJ8566" s="141" t="s">
        <v>19002</v>
      </c>
      <c r="BK8566" s="141" t="s">
        <v>19239</v>
      </c>
      <c r="BL8566" s="141" t="s">
        <v>19002</v>
      </c>
      <c r="BM8566" s="141">
        <v>45.624400000000001</v>
      </c>
      <c r="BN8566" s="141">
        <v>-73.982939999999999</v>
      </c>
      <c r="BO8566" s="141">
        <v>1988</v>
      </c>
      <c r="BP8566" s="143" t="s">
        <v>191</v>
      </c>
      <c r="BQ8566" s="143" t="s">
        <v>17560</v>
      </c>
    </row>
    <row r="8567" spans="15:69" x14ac:dyDescent="0.25">
      <c r="O8567" s="225" t="str">
        <f t="shared" si="1344"/>
        <v/>
      </c>
      <c r="BF8567" s="141">
        <v>74005</v>
      </c>
      <c r="BG8567" s="142" t="s">
        <v>19240</v>
      </c>
      <c r="BH8567" s="141" t="s">
        <v>180</v>
      </c>
      <c r="BI8567" s="141" t="s">
        <v>191</v>
      </c>
      <c r="BJ8567" s="141" t="s">
        <v>3269</v>
      </c>
      <c r="BK8567" s="141" t="s">
        <v>19241</v>
      </c>
      <c r="BL8567" s="141" t="s">
        <v>19242</v>
      </c>
      <c r="BM8567" s="141">
        <v>45.638559999999998</v>
      </c>
      <c r="BN8567" s="141">
        <v>-74.024829999999994</v>
      </c>
      <c r="BO8567" s="141">
        <v>2005</v>
      </c>
      <c r="BP8567" s="143" t="s">
        <v>191</v>
      </c>
      <c r="BQ8567" s="143" t="s">
        <v>17560</v>
      </c>
    </row>
    <row r="8568" spans="15:69" x14ac:dyDescent="0.25">
      <c r="O8568" s="225" t="str">
        <f t="shared" si="1344"/>
        <v/>
      </c>
      <c r="BF8568" s="141">
        <v>74005</v>
      </c>
      <c r="BG8568" s="142" t="s">
        <v>19243</v>
      </c>
      <c r="BH8568" s="141" t="s">
        <v>180</v>
      </c>
      <c r="BI8568" s="141" t="s">
        <v>191</v>
      </c>
      <c r="BJ8568" s="141" t="s">
        <v>19069</v>
      </c>
      <c r="BK8568" s="141" t="s">
        <v>19068</v>
      </c>
      <c r="BL8568" s="141" t="s">
        <v>19069</v>
      </c>
      <c r="BM8568" s="141">
        <v>45.562460000000002</v>
      </c>
      <c r="BN8568" s="141">
        <v>-74.085629999999995</v>
      </c>
      <c r="BO8568" s="141">
        <v>1994</v>
      </c>
      <c r="BP8568" s="143" t="s">
        <v>191</v>
      </c>
      <c r="BQ8568" s="143" t="s">
        <v>17560</v>
      </c>
    </row>
    <row r="8569" spans="15:69" x14ac:dyDescent="0.25">
      <c r="O8569" s="225" t="str">
        <f t="shared" si="1344"/>
        <v/>
      </c>
      <c r="BF8569" s="141">
        <v>74005</v>
      </c>
      <c r="BG8569" s="142" t="s">
        <v>19244</v>
      </c>
      <c r="BH8569" s="141" t="s">
        <v>180</v>
      </c>
      <c r="BI8569" s="141" t="s">
        <v>191</v>
      </c>
      <c r="BJ8569" s="141" t="s">
        <v>19245</v>
      </c>
      <c r="BK8569" s="141" t="s">
        <v>19246</v>
      </c>
      <c r="BL8569" s="141" t="s">
        <v>19245</v>
      </c>
      <c r="BM8569" s="141">
        <v>45.635350000000003</v>
      </c>
      <c r="BN8569" s="141">
        <v>-73.984549999999999</v>
      </c>
      <c r="BO8569" s="141">
        <v>1991</v>
      </c>
      <c r="BP8569" s="143" t="s">
        <v>191</v>
      </c>
      <c r="BQ8569" s="143" t="s">
        <v>17560</v>
      </c>
    </row>
    <row r="8570" spans="15:69" x14ac:dyDescent="0.25">
      <c r="O8570" s="225" t="str">
        <f t="shared" si="1344"/>
        <v/>
      </c>
      <c r="BF8570" s="141">
        <v>74005</v>
      </c>
      <c r="BG8570" s="142" t="s">
        <v>19247</v>
      </c>
      <c r="BH8570" s="141" t="s">
        <v>180</v>
      </c>
      <c r="BI8570" s="141" t="s">
        <v>191</v>
      </c>
      <c r="BJ8570" s="141" t="s">
        <v>19248</v>
      </c>
      <c r="BK8570" s="141" t="s">
        <v>19249</v>
      </c>
      <c r="BL8570" s="141" t="s">
        <v>19248</v>
      </c>
      <c r="BM8570" s="141">
        <v>45.631680000000003</v>
      </c>
      <c r="BN8570" s="141">
        <v>-74.003820000000005</v>
      </c>
      <c r="BO8570" s="141">
        <v>2002</v>
      </c>
      <c r="BP8570" s="143" t="s">
        <v>191</v>
      </c>
      <c r="BQ8570" s="143" t="s">
        <v>17560</v>
      </c>
    </row>
    <row r="8571" spans="15:69" x14ac:dyDescent="0.25">
      <c r="O8571" s="225" t="str">
        <f t="shared" si="1344"/>
        <v/>
      </c>
      <c r="BF8571" s="141">
        <v>74005</v>
      </c>
      <c r="BG8571" s="142" t="s">
        <v>19250</v>
      </c>
      <c r="BH8571" s="141" t="s">
        <v>180</v>
      </c>
      <c r="BI8571" s="141" t="s">
        <v>191</v>
      </c>
      <c r="BJ8571" s="141" t="s">
        <v>19251</v>
      </c>
      <c r="BK8571" s="141" t="s">
        <v>19252</v>
      </c>
      <c r="BL8571" s="141" t="s">
        <v>19251</v>
      </c>
      <c r="BM8571" s="141">
        <v>45.635599999999997</v>
      </c>
      <c r="BN8571" s="141">
        <v>-74.030730000000005</v>
      </c>
      <c r="BO8571" s="141">
        <v>2007</v>
      </c>
      <c r="BP8571" s="143" t="s">
        <v>191</v>
      </c>
      <c r="BQ8571" s="143" t="s">
        <v>17560</v>
      </c>
    </row>
    <row r="8572" spans="15:69" x14ac:dyDescent="0.25">
      <c r="O8572" s="225" t="str">
        <f t="shared" si="1344"/>
        <v/>
      </c>
      <c r="BF8572" s="141">
        <v>74005</v>
      </c>
      <c r="BG8572" s="142" t="s">
        <v>19253</v>
      </c>
      <c r="BH8572" s="141" t="s">
        <v>180</v>
      </c>
      <c r="BI8572" s="141" t="s">
        <v>191</v>
      </c>
      <c r="BJ8572" s="141" t="s">
        <v>19254</v>
      </c>
      <c r="BK8572" s="141" t="s">
        <v>19255</v>
      </c>
      <c r="BL8572" s="141" t="s">
        <v>19254</v>
      </c>
      <c r="BM8572" s="141">
        <v>45.628279999999997</v>
      </c>
      <c r="BN8572" s="141">
        <v>-73.998779999999996</v>
      </c>
      <c r="BO8572" s="141">
        <v>2013</v>
      </c>
      <c r="BP8572" s="143" t="s">
        <v>191</v>
      </c>
      <c r="BQ8572" s="143" t="s">
        <v>17560</v>
      </c>
    </row>
    <row r="8573" spans="15:69" x14ac:dyDescent="0.25">
      <c r="O8573" s="225" t="str">
        <f t="shared" si="1344"/>
        <v/>
      </c>
      <c r="BF8573" s="141">
        <v>75005</v>
      </c>
      <c r="BG8573" s="142" t="s">
        <v>19265</v>
      </c>
      <c r="BH8573" s="141" t="s">
        <v>478</v>
      </c>
      <c r="BI8573" s="141" t="s">
        <v>176</v>
      </c>
      <c r="BJ8573" s="141" t="s">
        <v>11193</v>
      </c>
      <c r="BK8573" s="141" t="s">
        <v>1942</v>
      </c>
      <c r="BL8573" s="141" t="s">
        <v>19266</v>
      </c>
      <c r="BM8573" s="141">
        <v>45.752641361823301</v>
      </c>
      <c r="BN8573" s="141">
        <v>-74.097071379014693</v>
      </c>
      <c r="BO8573" s="141">
        <v>2010</v>
      </c>
      <c r="BP8573" s="143" t="s">
        <v>25753</v>
      </c>
      <c r="BQ8573" s="143" t="s">
        <v>17560</v>
      </c>
    </row>
    <row r="8574" spans="15:69" x14ac:dyDescent="0.25">
      <c r="O8574" s="225" t="str">
        <f t="shared" si="1344"/>
        <v/>
      </c>
      <c r="BF8574" s="141">
        <v>75005</v>
      </c>
      <c r="BG8574" s="142" t="s">
        <v>19267</v>
      </c>
      <c r="BH8574" s="141" t="s">
        <v>478</v>
      </c>
      <c r="BI8574" s="141" t="s">
        <v>176</v>
      </c>
      <c r="BJ8574" s="141" t="s">
        <v>26679</v>
      </c>
      <c r="BK8574" s="141" t="s">
        <v>4636</v>
      </c>
      <c r="BL8574" s="141" t="s">
        <v>19260</v>
      </c>
      <c r="BM8574" s="141">
        <v>45.734538258149001</v>
      </c>
      <c r="BN8574" s="141">
        <v>-74.132760414294594</v>
      </c>
      <c r="BO8574" s="141">
        <v>1996</v>
      </c>
      <c r="BP8574" s="143" t="s">
        <v>26789</v>
      </c>
      <c r="BQ8574" s="143" t="s">
        <v>17560</v>
      </c>
    </row>
    <row r="8575" spans="15:69" x14ac:dyDescent="0.25">
      <c r="O8575" s="225" t="str">
        <f t="shared" si="1344"/>
        <v/>
      </c>
      <c r="BF8575" s="141">
        <v>75005</v>
      </c>
      <c r="BG8575" s="142" t="s">
        <v>26510</v>
      </c>
      <c r="BH8575" s="141" t="s">
        <v>478</v>
      </c>
      <c r="BI8575" s="141" t="s">
        <v>177</v>
      </c>
      <c r="BJ8575" s="141" t="s">
        <v>26582</v>
      </c>
      <c r="BK8575" s="141" t="s">
        <v>19259</v>
      </c>
      <c r="BL8575" s="141" t="s">
        <v>19260</v>
      </c>
      <c r="BM8575" s="141">
        <v>45.718780674570198</v>
      </c>
      <c r="BN8575" s="141">
        <v>-74.113028475293504</v>
      </c>
      <c r="BO8575" s="141">
        <v>1994</v>
      </c>
      <c r="BP8575" s="143" t="s">
        <v>26787</v>
      </c>
      <c r="BQ8575" s="143" t="s">
        <v>17560</v>
      </c>
    </row>
    <row r="8576" spans="15:69" x14ac:dyDescent="0.25">
      <c r="O8576" s="225" t="str">
        <f t="shared" si="1344"/>
        <v/>
      </c>
      <c r="BF8576" s="141">
        <v>75017</v>
      </c>
      <c r="BG8576" s="142" t="s">
        <v>19425</v>
      </c>
      <c r="BH8576" s="141" t="s">
        <v>478</v>
      </c>
      <c r="BI8576" s="141" t="s">
        <v>176</v>
      </c>
      <c r="BJ8576" s="141" t="s">
        <v>10150</v>
      </c>
      <c r="BK8576" s="141" t="s">
        <v>16164</v>
      </c>
      <c r="BL8576" s="141" t="s">
        <v>7994</v>
      </c>
      <c r="BM8576" s="141">
        <v>45.781199999999998</v>
      </c>
      <c r="BN8576" s="141">
        <v>-74.081500000000005</v>
      </c>
      <c r="BO8576" s="141">
        <v>1975</v>
      </c>
      <c r="BP8576" s="143" t="s">
        <v>25793</v>
      </c>
      <c r="BQ8576" s="143" t="s">
        <v>17560</v>
      </c>
    </row>
    <row r="8577" spans="15:69" x14ac:dyDescent="0.25">
      <c r="O8577" s="225" t="str">
        <f t="shared" si="1344"/>
        <v/>
      </c>
      <c r="BF8577" s="141">
        <v>75017</v>
      </c>
      <c r="BG8577" s="142" t="s">
        <v>19426</v>
      </c>
      <c r="BH8577" s="141" t="s">
        <v>478</v>
      </c>
      <c r="BI8577" s="141" t="s">
        <v>176</v>
      </c>
      <c r="BJ8577" s="141" t="s">
        <v>19427</v>
      </c>
      <c r="BK8577" s="141" t="s">
        <v>16640</v>
      </c>
      <c r="BL8577" s="141" t="s">
        <v>19428</v>
      </c>
      <c r="BM8577" s="141">
        <v>45.787399999999998</v>
      </c>
      <c r="BN8577" s="141">
        <v>-74.0655</v>
      </c>
      <c r="BO8577" s="141">
        <v>1987</v>
      </c>
      <c r="BP8577" s="143" t="s">
        <v>25793</v>
      </c>
      <c r="BQ8577" s="143" t="s">
        <v>17560</v>
      </c>
    </row>
    <row r="8578" spans="15:69" x14ac:dyDescent="0.25">
      <c r="O8578" s="225" t="str">
        <f t="shared" si="1344"/>
        <v/>
      </c>
      <c r="BF8578" s="141">
        <v>75017</v>
      </c>
      <c r="BG8578" s="142" t="s">
        <v>19429</v>
      </c>
      <c r="BH8578" s="141" t="s">
        <v>180</v>
      </c>
      <c r="BI8578" s="141" t="s">
        <v>191</v>
      </c>
      <c r="BJ8578" s="141" t="s">
        <v>19430</v>
      </c>
      <c r="BK8578" s="141" t="s">
        <v>10187</v>
      </c>
      <c r="BL8578" s="141" t="s">
        <v>19430</v>
      </c>
      <c r="BM8578" s="141">
        <v>45.7545</v>
      </c>
      <c r="BN8578" s="141">
        <v>-73.989599999999996</v>
      </c>
      <c r="BO8578" s="141">
        <v>1985</v>
      </c>
      <c r="BP8578" s="143" t="s">
        <v>191</v>
      </c>
      <c r="BQ8578" s="143" t="s">
        <v>17560</v>
      </c>
    </row>
    <row r="8579" spans="15:69" x14ac:dyDescent="0.25">
      <c r="O8579" s="225" t="str">
        <f t="shared" si="1344"/>
        <v/>
      </c>
      <c r="BF8579" s="141">
        <v>75017</v>
      </c>
      <c r="BG8579" s="142" t="s">
        <v>19431</v>
      </c>
      <c r="BH8579" s="141" t="s">
        <v>180</v>
      </c>
      <c r="BI8579" s="141" t="s">
        <v>191</v>
      </c>
      <c r="BJ8579" s="141" t="s">
        <v>19432</v>
      </c>
      <c r="BK8579" s="141" t="s">
        <v>1626</v>
      </c>
      <c r="BL8579" s="141" t="s">
        <v>19433</v>
      </c>
      <c r="BM8579" s="141">
        <v>45.8093</v>
      </c>
      <c r="BN8579" s="141">
        <v>-74.016099999999994</v>
      </c>
      <c r="BO8579" s="141">
        <v>2012</v>
      </c>
      <c r="BP8579" s="143" t="s">
        <v>191</v>
      </c>
      <c r="BQ8579" s="143" t="s">
        <v>17560</v>
      </c>
    </row>
    <row r="8580" spans="15:69" x14ac:dyDescent="0.25">
      <c r="O8580" s="225" t="str">
        <f t="shared" si="1344"/>
        <v/>
      </c>
      <c r="BF8580" s="141">
        <v>75017</v>
      </c>
      <c r="BG8580" s="142" t="s">
        <v>19434</v>
      </c>
      <c r="BH8580" s="141" t="s">
        <v>180</v>
      </c>
      <c r="BI8580" s="141" t="s">
        <v>191</v>
      </c>
      <c r="BJ8580" s="141" t="s">
        <v>19435</v>
      </c>
      <c r="BK8580" s="141" t="s">
        <v>3459</v>
      </c>
      <c r="BL8580" s="141" t="s">
        <v>19436</v>
      </c>
      <c r="BM8580" s="141">
        <v>45.803199999999997</v>
      </c>
      <c r="BN8580" s="141">
        <v>-74.0291</v>
      </c>
      <c r="BO8580" s="141">
        <v>1995</v>
      </c>
      <c r="BP8580" s="143" t="s">
        <v>191</v>
      </c>
      <c r="BQ8580" s="143" t="s">
        <v>17560</v>
      </c>
    </row>
    <row r="8581" spans="15:69" x14ac:dyDescent="0.25">
      <c r="O8581" s="225" t="str">
        <f t="shared" si="1344"/>
        <v/>
      </c>
      <c r="BF8581" s="141">
        <v>75017</v>
      </c>
      <c r="BG8581" s="142" t="s">
        <v>19437</v>
      </c>
      <c r="BH8581" s="141" t="s">
        <v>180</v>
      </c>
      <c r="BI8581" s="141" t="s">
        <v>191</v>
      </c>
      <c r="BJ8581" s="141" t="s">
        <v>19438</v>
      </c>
      <c r="BK8581" s="141" t="s">
        <v>1708</v>
      </c>
      <c r="BL8581" s="141" t="s">
        <v>19439</v>
      </c>
      <c r="BM8581" s="141">
        <v>45.755499999999998</v>
      </c>
      <c r="BN8581" s="141">
        <v>-74.020799999999994</v>
      </c>
      <c r="BO8581" s="141">
        <v>1985</v>
      </c>
      <c r="BP8581" s="143" t="s">
        <v>191</v>
      </c>
      <c r="BQ8581" s="143" t="s">
        <v>17560</v>
      </c>
    </row>
    <row r="8582" spans="15:69" x14ac:dyDescent="0.25">
      <c r="O8582" s="225" t="str">
        <f t="shared" si="1344"/>
        <v/>
      </c>
      <c r="BF8582" s="141">
        <v>75017</v>
      </c>
      <c r="BG8582" s="142" t="s">
        <v>19440</v>
      </c>
      <c r="BH8582" s="141" t="s">
        <v>180</v>
      </c>
      <c r="BI8582" s="141" t="s">
        <v>191</v>
      </c>
      <c r="BJ8582" s="141" t="s">
        <v>18125</v>
      </c>
      <c r="BK8582" s="141" t="s">
        <v>19441</v>
      </c>
      <c r="BL8582" s="141" t="s">
        <v>19442</v>
      </c>
      <c r="BM8582" s="141">
        <v>45.755099999999999</v>
      </c>
      <c r="BN8582" s="141">
        <v>-73.989599999999996</v>
      </c>
      <c r="BO8582" s="141">
        <v>1992</v>
      </c>
      <c r="BP8582" s="143" t="s">
        <v>191</v>
      </c>
      <c r="BQ8582" s="143" t="s">
        <v>17560</v>
      </c>
    </row>
    <row r="8583" spans="15:69" x14ac:dyDescent="0.25">
      <c r="O8583" s="225" t="str">
        <f t="shared" si="1344"/>
        <v/>
      </c>
      <c r="BF8583" s="141">
        <v>73030</v>
      </c>
      <c r="BG8583" s="142" t="s">
        <v>19287</v>
      </c>
      <c r="BH8583" s="141" t="s">
        <v>180</v>
      </c>
      <c r="BI8583" s="141" t="s">
        <v>191</v>
      </c>
      <c r="BJ8583" s="141" t="s">
        <v>19288</v>
      </c>
      <c r="BK8583" s="141" t="s">
        <v>3117</v>
      </c>
      <c r="BL8583" s="141" t="s">
        <v>19289</v>
      </c>
      <c r="BM8583" s="141">
        <v>45.667180000000002</v>
      </c>
      <c r="BN8583" s="141">
        <v>-73.751980000000003</v>
      </c>
      <c r="BO8583" s="141">
        <v>2000</v>
      </c>
      <c r="BP8583" s="143" t="s">
        <v>25772</v>
      </c>
      <c r="BQ8583" s="143" t="s">
        <v>17560</v>
      </c>
    </row>
    <row r="8584" spans="15:69" x14ac:dyDescent="0.25">
      <c r="O8584" s="225" t="str">
        <f t="shared" si="1344"/>
        <v/>
      </c>
      <c r="BF8584" s="141">
        <v>73030</v>
      </c>
      <c r="BG8584" s="142" t="s">
        <v>19290</v>
      </c>
      <c r="BH8584" s="141" t="s">
        <v>180</v>
      </c>
      <c r="BI8584" s="141" t="s">
        <v>191</v>
      </c>
      <c r="BJ8584" s="141" t="s">
        <v>19291</v>
      </c>
      <c r="BK8584" s="141"/>
      <c r="BL8584" s="141" t="s">
        <v>19291</v>
      </c>
      <c r="BM8584" s="141">
        <v>45.662649999999999</v>
      </c>
      <c r="BN8584" s="141">
        <v>-73.756280000000004</v>
      </c>
      <c r="BO8584" s="141">
        <v>1964</v>
      </c>
      <c r="BP8584" s="143" t="s">
        <v>25773</v>
      </c>
      <c r="BQ8584" s="143" t="s">
        <v>17560</v>
      </c>
    </row>
    <row r="8585" spans="15:69" x14ac:dyDescent="0.25">
      <c r="O8585" s="225" t="str">
        <f t="shared" si="1344"/>
        <v/>
      </c>
      <c r="BF8585" s="141">
        <v>73030</v>
      </c>
      <c r="BG8585" s="142" t="s">
        <v>19292</v>
      </c>
      <c r="BH8585" s="141" t="s">
        <v>180</v>
      </c>
      <c r="BI8585" s="141" t="s">
        <v>191</v>
      </c>
      <c r="BJ8585" s="141" t="s">
        <v>19293</v>
      </c>
      <c r="BK8585" s="141"/>
      <c r="BL8585" s="141" t="s">
        <v>19294</v>
      </c>
      <c r="BM8585" s="141">
        <v>45.67794</v>
      </c>
      <c r="BN8585" s="141">
        <v>-73.772360000000006</v>
      </c>
      <c r="BO8585" s="141">
        <v>2000</v>
      </c>
      <c r="BP8585" s="143" t="s">
        <v>25774</v>
      </c>
      <c r="BQ8585" s="143" t="s">
        <v>17560</v>
      </c>
    </row>
    <row r="8586" spans="15:69" x14ac:dyDescent="0.25">
      <c r="O8586" s="225" t="str">
        <f t="shared" si="1344"/>
        <v/>
      </c>
      <c r="BF8586" s="141">
        <v>73030</v>
      </c>
      <c r="BG8586" s="142" t="s">
        <v>19295</v>
      </c>
      <c r="BH8586" s="141" t="s">
        <v>180</v>
      </c>
      <c r="BI8586" s="141" t="s">
        <v>191</v>
      </c>
      <c r="BJ8586" s="141" t="s">
        <v>19296</v>
      </c>
      <c r="BK8586" s="141"/>
      <c r="BL8586" s="141" t="s">
        <v>19297</v>
      </c>
      <c r="BM8586" s="141">
        <v>45.679029999999997</v>
      </c>
      <c r="BN8586" s="141">
        <v>-73.764510000000001</v>
      </c>
      <c r="BO8586" s="141">
        <v>1998</v>
      </c>
      <c r="BP8586" s="143" t="s">
        <v>25774</v>
      </c>
      <c r="BQ8586" s="143" t="s">
        <v>17560</v>
      </c>
    </row>
    <row r="8587" spans="15:69" x14ac:dyDescent="0.25">
      <c r="O8587" s="225" t="str">
        <f t="shared" si="1344"/>
        <v/>
      </c>
      <c r="BF8587" s="141">
        <v>73030</v>
      </c>
      <c r="BG8587" s="142" t="s">
        <v>19298</v>
      </c>
      <c r="BH8587" s="141" t="s">
        <v>180</v>
      </c>
      <c r="BI8587" s="141" t="s">
        <v>190</v>
      </c>
      <c r="BJ8587" s="141"/>
      <c r="BK8587" s="141"/>
      <c r="BL8587" s="141" t="s">
        <v>19299</v>
      </c>
      <c r="BM8587" s="141">
        <v>45.678849999999997</v>
      </c>
      <c r="BN8587" s="141">
        <v>-73.780199999999994</v>
      </c>
      <c r="BO8587" s="141">
        <v>2010</v>
      </c>
      <c r="BP8587" s="143" t="s">
        <v>25775</v>
      </c>
      <c r="BQ8587" s="143" t="s">
        <v>17560</v>
      </c>
    </row>
    <row r="8588" spans="15:69" x14ac:dyDescent="0.25">
      <c r="O8588" s="225" t="str">
        <f t="shared" si="1344"/>
        <v/>
      </c>
      <c r="BF8588" s="141">
        <v>74005</v>
      </c>
      <c r="BG8588" s="142" t="s">
        <v>19115</v>
      </c>
      <c r="BH8588" s="141" t="s">
        <v>478</v>
      </c>
      <c r="BI8588" s="141" t="s">
        <v>1268</v>
      </c>
      <c r="BJ8588" s="141"/>
      <c r="BK8588" s="141" t="s">
        <v>19116</v>
      </c>
      <c r="BL8588" s="141" t="s">
        <v>19117</v>
      </c>
      <c r="BM8588" s="141">
        <v>45.645240000000001</v>
      </c>
      <c r="BN8588" s="141">
        <v>-73.869230000000002</v>
      </c>
      <c r="BO8588" s="141">
        <v>1999</v>
      </c>
      <c r="BP8588" s="143" t="s">
        <v>25755</v>
      </c>
      <c r="BQ8588" s="143" t="s">
        <v>17560</v>
      </c>
    </row>
    <row r="8589" spans="15:69" x14ac:dyDescent="0.25">
      <c r="O8589" s="225" t="str">
        <f t="shared" si="1344"/>
        <v/>
      </c>
      <c r="BF8589" s="141">
        <v>74005</v>
      </c>
      <c r="BG8589" s="142" t="s">
        <v>19118</v>
      </c>
      <c r="BH8589" s="141" t="s">
        <v>478</v>
      </c>
      <c r="BI8589" s="141" t="s">
        <v>1268</v>
      </c>
      <c r="BJ8589" s="141"/>
      <c r="BK8589" s="141" t="s">
        <v>19119</v>
      </c>
      <c r="BL8589" s="141" t="s">
        <v>19120</v>
      </c>
      <c r="BM8589" s="141">
        <v>45.653469999999999</v>
      </c>
      <c r="BN8589" s="141">
        <v>-73.88158</v>
      </c>
      <c r="BO8589" s="141">
        <v>2012</v>
      </c>
      <c r="BP8589" s="143" t="s">
        <v>25755</v>
      </c>
      <c r="BQ8589" s="143" t="s">
        <v>17560</v>
      </c>
    </row>
    <row r="8590" spans="15:69" x14ac:dyDescent="0.25">
      <c r="O8590" s="225" t="str">
        <f t="shared" ref="O8590:O8653" si="1345">IF(OR(B8590="",C8590="",G8590="",H8590="",I8590="",AND(J8590="",BW8590=FALSE),AND(K8590="",BX8590=FALSE),AND(L8590="",BY8590=FALSE),AND(M8590="",BZ8590=FALSE)),"",(IF(AND(100&gt;=CG8590,CG8590&gt;80),"A",IF(AND(80&gt;=CG8590,CG8590&gt;60),"B",IF(AND(60&gt;=CG8590,CG8590&gt;40),"C",IF(AND(40&gt;=CG8590,CG8590&gt;20),"D","E"))))))</f>
        <v/>
      </c>
      <c r="BF8590" s="141">
        <v>74005</v>
      </c>
      <c r="BG8590" s="142" t="s">
        <v>19121</v>
      </c>
      <c r="BH8590" s="141" t="s">
        <v>478</v>
      </c>
      <c r="BI8590" s="141" t="s">
        <v>1268</v>
      </c>
      <c r="BJ8590" s="141"/>
      <c r="BK8590" s="141" t="s">
        <v>19122</v>
      </c>
      <c r="BL8590" s="141" t="s">
        <v>19123</v>
      </c>
      <c r="BM8590" s="141">
        <v>45.682229999999997</v>
      </c>
      <c r="BN8590" s="141">
        <v>-73.92559</v>
      </c>
      <c r="BO8590" s="141">
        <v>2015</v>
      </c>
      <c r="BP8590" s="143" t="s">
        <v>25755</v>
      </c>
      <c r="BQ8590" s="143" t="s">
        <v>17560</v>
      </c>
    </row>
    <row r="8591" spans="15:69" x14ac:dyDescent="0.25">
      <c r="O8591" s="225" t="str">
        <f t="shared" si="1345"/>
        <v/>
      </c>
      <c r="BF8591" s="141">
        <v>74005</v>
      </c>
      <c r="BG8591" s="142" t="s">
        <v>19124</v>
      </c>
      <c r="BH8591" s="141" t="s">
        <v>478</v>
      </c>
      <c r="BI8591" s="141" t="s">
        <v>186</v>
      </c>
      <c r="BJ8591" s="141"/>
      <c r="BK8591" s="141" t="s">
        <v>19125</v>
      </c>
      <c r="BL8591" s="141" t="s">
        <v>19126</v>
      </c>
      <c r="BM8591" s="141">
        <v>45.745600000000003</v>
      </c>
      <c r="BN8591" s="141">
        <v>-74.044539999999998</v>
      </c>
      <c r="BO8591" s="141">
        <v>2004</v>
      </c>
      <c r="BP8591" s="143" t="s">
        <v>191</v>
      </c>
      <c r="BQ8591" s="143" t="s">
        <v>17560</v>
      </c>
    </row>
    <row r="8592" spans="15:69" x14ac:dyDescent="0.25">
      <c r="O8592" s="225" t="str">
        <f t="shared" si="1345"/>
        <v/>
      </c>
      <c r="BF8592" s="141">
        <v>74005</v>
      </c>
      <c r="BG8592" s="142" t="s">
        <v>19127</v>
      </c>
      <c r="BH8592" s="141" t="s">
        <v>180</v>
      </c>
      <c r="BI8592" s="141" t="s">
        <v>178</v>
      </c>
      <c r="BJ8592" s="141"/>
      <c r="BK8592" s="141" t="s">
        <v>19128</v>
      </c>
      <c r="BL8592" s="141" t="s">
        <v>19129</v>
      </c>
      <c r="BM8592" s="141">
        <v>45.574649999999998</v>
      </c>
      <c r="BN8592" s="141">
        <v>-74.08287</v>
      </c>
      <c r="BO8592" s="141">
        <v>1995</v>
      </c>
      <c r="BP8592" s="143" t="s">
        <v>1686</v>
      </c>
      <c r="BQ8592" s="143" t="s">
        <v>17560</v>
      </c>
    </row>
    <row r="8593" spans="15:69" x14ac:dyDescent="0.25">
      <c r="O8593" s="225" t="str">
        <f t="shared" si="1345"/>
        <v/>
      </c>
      <c r="BF8593" s="141">
        <v>74005</v>
      </c>
      <c r="BG8593" s="142" t="s">
        <v>19175</v>
      </c>
      <c r="BH8593" s="141" t="s">
        <v>180</v>
      </c>
      <c r="BI8593" s="141" t="s">
        <v>178</v>
      </c>
      <c r="BJ8593" s="141"/>
      <c r="BK8593" s="141" t="s">
        <v>19176</v>
      </c>
      <c r="BL8593" s="141" t="s">
        <v>19177</v>
      </c>
      <c r="BM8593" s="141">
        <v>45.701689999999999</v>
      </c>
      <c r="BN8593" s="141">
        <v>-74.09393</v>
      </c>
      <c r="BO8593" s="141">
        <v>1974</v>
      </c>
      <c r="BP8593" s="143" t="s">
        <v>14157</v>
      </c>
      <c r="BQ8593" s="143" t="s">
        <v>17560</v>
      </c>
    </row>
    <row r="8594" spans="15:69" x14ac:dyDescent="0.25">
      <c r="O8594" s="225" t="str">
        <f t="shared" si="1345"/>
        <v/>
      </c>
      <c r="BF8594" s="141">
        <v>75017</v>
      </c>
      <c r="BG8594" s="142" t="s">
        <v>19443</v>
      </c>
      <c r="BH8594" s="141" t="s">
        <v>180</v>
      </c>
      <c r="BI8594" s="141" t="s">
        <v>191</v>
      </c>
      <c r="BJ8594" s="141" t="s">
        <v>19444</v>
      </c>
      <c r="BK8594" s="141" t="s">
        <v>4805</v>
      </c>
      <c r="BL8594" s="141" t="s">
        <v>19445</v>
      </c>
      <c r="BM8594" s="141">
        <v>45.756999999999998</v>
      </c>
      <c r="BN8594" s="141">
        <v>-73.984499999999997</v>
      </c>
      <c r="BO8594" s="141">
        <v>1992</v>
      </c>
      <c r="BP8594" s="143" t="s">
        <v>191</v>
      </c>
      <c r="BQ8594" s="143" t="s">
        <v>17560</v>
      </c>
    </row>
    <row r="8595" spans="15:69" x14ac:dyDescent="0.25">
      <c r="O8595" s="225" t="str">
        <f t="shared" si="1345"/>
        <v/>
      </c>
      <c r="BF8595" s="141">
        <v>75017</v>
      </c>
      <c r="BG8595" s="142" t="s">
        <v>26511</v>
      </c>
      <c r="BH8595" s="141" t="s">
        <v>180</v>
      </c>
      <c r="BI8595" s="141" t="s">
        <v>191</v>
      </c>
      <c r="BJ8595" s="141" t="s">
        <v>26669</v>
      </c>
      <c r="BK8595" s="141" t="s">
        <v>26670</v>
      </c>
      <c r="BL8595" s="141" t="s">
        <v>26671</v>
      </c>
      <c r="BM8595" s="141">
        <v>45.774799999999999</v>
      </c>
      <c r="BN8595" s="141">
        <v>-74.043700000000001</v>
      </c>
      <c r="BO8595" s="141">
        <v>2015</v>
      </c>
      <c r="BP8595" s="143" t="s">
        <v>191</v>
      </c>
      <c r="BQ8595" s="143" t="s">
        <v>17560</v>
      </c>
    </row>
    <row r="8596" spans="15:69" x14ac:dyDescent="0.25">
      <c r="O8596" s="225" t="str">
        <f t="shared" si="1345"/>
        <v/>
      </c>
      <c r="BF8596" s="141">
        <v>75017</v>
      </c>
      <c r="BG8596" s="142" t="s">
        <v>26512</v>
      </c>
      <c r="BH8596" s="141" t="s">
        <v>180</v>
      </c>
      <c r="BI8596" s="141" t="s">
        <v>191</v>
      </c>
      <c r="BJ8596" s="141" t="s">
        <v>26672</v>
      </c>
      <c r="BK8596" s="141" t="s">
        <v>4749</v>
      </c>
      <c r="BL8596" s="141" t="s">
        <v>26673</v>
      </c>
      <c r="BM8596" s="141">
        <v>45.758200000000002</v>
      </c>
      <c r="BN8596" s="141">
        <v>-73.989099999999993</v>
      </c>
      <c r="BO8596" s="141">
        <v>2013</v>
      </c>
      <c r="BP8596" s="143" t="s">
        <v>191</v>
      </c>
      <c r="BQ8596" s="143" t="s">
        <v>17560</v>
      </c>
    </row>
    <row r="8597" spans="15:69" x14ac:dyDescent="0.25">
      <c r="O8597" s="225" t="str">
        <f t="shared" si="1345"/>
        <v/>
      </c>
      <c r="BF8597" s="141">
        <v>75017</v>
      </c>
      <c r="BG8597" s="142" t="s">
        <v>26513</v>
      </c>
      <c r="BH8597" s="141" t="s">
        <v>180</v>
      </c>
      <c r="BI8597" s="141" t="s">
        <v>191</v>
      </c>
      <c r="BJ8597" s="141" t="s">
        <v>26674</v>
      </c>
      <c r="BK8597" s="141" t="s">
        <v>2447</v>
      </c>
      <c r="BL8597" s="141" t="s">
        <v>26675</v>
      </c>
      <c r="BM8597" s="141">
        <v>45.756399999999999</v>
      </c>
      <c r="BN8597" s="141">
        <v>-74.015799999999999</v>
      </c>
      <c r="BO8597" s="141">
        <v>2015</v>
      </c>
      <c r="BP8597" s="143" t="s">
        <v>191</v>
      </c>
      <c r="BQ8597" s="143" t="s">
        <v>17560</v>
      </c>
    </row>
    <row r="8598" spans="15:69" x14ac:dyDescent="0.25">
      <c r="O8598" s="225" t="str">
        <f t="shared" si="1345"/>
        <v/>
      </c>
      <c r="BF8598" s="141">
        <v>75017</v>
      </c>
      <c r="BG8598" s="142" t="s">
        <v>26514</v>
      </c>
      <c r="BH8598" s="141" t="s">
        <v>180</v>
      </c>
      <c r="BI8598" s="141" t="s">
        <v>190</v>
      </c>
      <c r="BJ8598" s="141"/>
      <c r="BK8598" s="141"/>
      <c r="BL8598" s="141" t="s">
        <v>26676</v>
      </c>
      <c r="BM8598" s="141">
        <v>45.786900000000003</v>
      </c>
      <c r="BN8598" s="141">
        <v>-73.985600000000005</v>
      </c>
      <c r="BO8598" s="141">
        <v>2015</v>
      </c>
      <c r="BP8598" s="143" t="s">
        <v>1807</v>
      </c>
      <c r="BQ8598" s="143" t="s">
        <v>17560</v>
      </c>
    </row>
    <row r="8599" spans="15:69" x14ac:dyDescent="0.25">
      <c r="O8599" s="225" t="str">
        <f t="shared" si="1345"/>
        <v/>
      </c>
      <c r="BF8599" s="141">
        <v>75017</v>
      </c>
      <c r="BG8599" s="142" t="s">
        <v>26515</v>
      </c>
      <c r="BH8599" s="141" t="s">
        <v>180</v>
      </c>
      <c r="BI8599" s="141" t="s">
        <v>190</v>
      </c>
      <c r="BJ8599" s="141"/>
      <c r="BK8599" s="141"/>
      <c r="BL8599" s="141" t="s">
        <v>26677</v>
      </c>
      <c r="BM8599" s="141">
        <v>45.025500000000001</v>
      </c>
      <c r="BN8599" s="141">
        <v>-74.025499999999994</v>
      </c>
      <c r="BO8599" s="141">
        <v>2015</v>
      </c>
      <c r="BP8599" s="143" t="s">
        <v>1807</v>
      </c>
      <c r="BQ8599" s="143" t="s">
        <v>17560</v>
      </c>
    </row>
    <row r="8600" spans="15:69" x14ac:dyDescent="0.25">
      <c r="O8600" s="225" t="str">
        <f t="shared" si="1345"/>
        <v/>
      </c>
      <c r="BF8600" s="141">
        <v>75017</v>
      </c>
      <c r="BG8600" s="142" t="s">
        <v>26516</v>
      </c>
      <c r="BH8600" s="141" t="s">
        <v>180</v>
      </c>
      <c r="BI8600" s="141" t="s">
        <v>190</v>
      </c>
      <c r="BJ8600" s="141"/>
      <c r="BK8600" s="141"/>
      <c r="BL8600" s="141" t="s">
        <v>26678</v>
      </c>
      <c r="BM8600" s="141">
        <v>45.788800000000002</v>
      </c>
      <c r="BN8600" s="141">
        <v>-74.032399999999996</v>
      </c>
      <c r="BO8600" s="141">
        <v>2015</v>
      </c>
      <c r="BP8600" s="143" t="s">
        <v>1807</v>
      </c>
      <c r="BQ8600" s="143" t="s">
        <v>17560</v>
      </c>
    </row>
    <row r="8601" spans="15:69" x14ac:dyDescent="0.25">
      <c r="O8601" s="225" t="str">
        <f t="shared" si="1345"/>
        <v/>
      </c>
      <c r="BF8601" s="141">
        <v>75017</v>
      </c>
      <c r="BG8601" s="142" t="s">
        <v>26517</v>
      </c>
      <c r="BH8601" s="141" t="s">
        <v>180</v>
      </c>
      <c r="BI8601" s="141" t="s">
        <v>190</v>
      </c>
      <c r="BJ8601" s="141"/>
      <c r="BK8601" s="141"/>
      <c r="BL8601" s="141" t="s">
        <v>7124</v>
      </c>
      <c r="BM8601" s="141">
        <v>45.7744</v>
      </c>
      <c r="BN8601" s="141">
        <v>-74.043499999999995</v>
      </c>
      <c r="BO8601" s="141">
        <v>2015</v>
      </c>
      <c r="BP8601" s="143" t="s">
        <v>1807</v>
      </c>
      <c r="BQ8601" s="143" t="s">
        <v>17560</v>
      </c>
    </row>
    <row r="8602" spans="15:69" x14ac:dyDescent="0.25">
      <c r="O8602" s="225" t="str">
        <f t="shared" si="1345"/>
        <v/>
      </c>
      <c r="BF8602" s="141">
        <v>75028</v>
      </c>
      <c r="BG8602" s="142" t="s">
        <v>19453</v>
      </c>
      <c r="BH8602" s="141" t="s">
        <v>180</v>
      </c>
      <c r="BI8602" s="141" t="s">
        <v>191</v>
      </c>
      <c r="BJ8602" s="141" t="s">
        <v>19454</v>
      </c>
      <c r="BK8602" s="141" t="s">
        <v>14086</v>
      </c>
      <c r="BL8602" s="141" t="s">
        <v>19455</v>
      </c>
      <c r="BM8602" s="141">
        <v>45.819485999999998</v>
      </c>
      <c r="BN8602" s="141">
        <v>-73.880660000000006</v>
      </c>
      <c r="BO8602" s="141">
        <v>2008</v>
      </c>
      <c r="BP8602" s="143" t="s">
        <v>191</v>
      </c>
      <c r="BQ8602" s="143" t="s">
        <v>17560</v>
      </c>
    </row>
    <row r="8603" spans="15:69" x14ac:dyDescent="0.25">
      <c r="O8603" s="225" t="str">
        <f t="shared" si="1345"/>
        <v/>
      </c>
      <c r="BF8603" s="141">
        <v>75028</v>
      </c>
      <c r="BG8603" s="142" t="s">
        <v>19456</v>
      </c>
      <c r="BH8603" s="141" t="s">
        <v>180</v>
      </c>
      <c r="BI8603" s="141" t="s">
        <v>191</v>
      </c>
      <c r="BJ8603" s="141" t="s">
        <v>19457</v>
      </c>
      <c r="BK8603" s="141" t="s">
        <v>19458</v>
      </c>
      <c r="BL8603" s="141" t="s">
        <v>19457</v>
      </c>
      <c r="BM8603" s="141">
        <v>45.817036000000002</v>
      </c>
      <c r="BN8603" s="141">
        <v>-73.902747000000005</v>
      </c>
      <c r="BO8603" s="141">
        <v>2015</v>
      </c>
      <c r="BP8603" s="143" t="s">
        <v>25794</v>
      </c>
      <c r="BQ8603" s="143" t="s">
        <v>17560</v>
      </c>
    </row>
    <row r="8604" spans="15:69" x14ac:dyDescent="0.25">
      <c r="O8604" s="225" t="str">
        <f t="shared" si="1345"/>
        <v/>
      </c>
      <c r="BF8604" s="141">
        <v>75040</v>
      </c>
      <c r="BG8604" s="142" t="s">
        <v>19487</v>
      </c>
      <c r="BH8604" s="141" t="s">
        <v>180</v>
      </c>
      <c r="BI8604" s="141" t="s">
        <v>191</v>
      </c>
      <c r="BJ8604" s="141" t="s">
        <v>19488</v>
      </c>
      <c r="BK8604" s="141" t="s">
        <v>16526</v>
      </c>
      <c r="BL8604" s="141" t="s">
        <v>19464</v>
      </c>
      <c r="BM8604" s="141">
        <v>45.877949999999998</v>
      </c>
      <c r="BN8604" s="141">
        <v>-74.089449999999999</v>
      </c>
      <c r="BO8604" s="141">
        <v>1989</v>
      </c>
      <c r="BP8604" s="143" t="s">
        <v>191</v>
      </c>
      <c r="BQ8604" s="143" t="s">
        <v>17560</v>
      </c>
    </row>
    <row r="8605" spans="15:69" x14ac:dyDescent="0.25">
      <c r="O8605" s="225" t="str">
        <f t="shared" si="1345"/>
        <v/>
      </c>
      <c r="BF8605" s="141">
        <v>75040</v>
      </c>
      <c r="BG8605" s="142" t="s">
        <v>19489</v>
      </c>
      <c r="BH8605" s="141" t="s">
        <v>180</v>
      </c>
      <c r="BI8605" s="141" t="s">
        <v>191</v>
      </c>
      <c r="BJ8605" s="141" t="s">
        <v>3125</v>
      </c>
      <c r="BK8605" s="141" t="s">
        <v>19490</v>
      </c>
      <c r="BL8605" s="141" t="s">
        <v>19491</v>
      </c>
      <c r="BM8605" s="141">
        <v>45.873649999999998</v>
      </c>
      <c r="BN8605" s="141">
        <v>-74.084559999999996</v>
      </c>
      <c r="BO8605" s="141">
        <v>1989</v>
      </c>
      <c r="BP8605" s="143" t="s">
        <v>191</v>
      </c>
      <c r="BQ8605" s="143" t="s">
        <v>17560</v>
      </c>
    </row>
    <row r="8606" spans="15:69" x14ac:dyDescent="0.25">
      <c r="O8606" s="225" t="str">
        <f t="shared" si="1345"/>
        <v/>
      </c>
      <c r="BF8606" s="141">
        <v>75040</v>
      </c>
      <c r="BG8606" s="142" t="s">
        <v>19373</v>
      </c>
      <c r="BH8606" s="141" t="s">
        <v>180</v>
      </c>
      <c r="BI8606" s="141" t="s">
        <v>191</v>
      </c>
      <c r="BJ8606" s="141" t="s">
        <v>15718</v>
      </c>
      <c r="BK8606" s="141" t="s">
        <v>19374</v>
      </c>
      <c r="BL8606" s="141" t="s">
        <v>19375</v>
      </c>
      <c r="BM8606" s="141">
        <v>45.875169999999997</v>
      </c>
      <c r="BN8606" s="141">
        <v>-74.084370000000007</v>
      </c>
      <c r="BO8606" s="141">
        <v>1989</v>
      </c>
      <c r="BP8606" s="143" t="s">
        <v>191</v>
      </c>
      <c r="BQ8606" s="143" t="s">
        <v>17560</v>
      </c>
    </row>
    <row r="8607" spans="15:69" x14ac:dyDescent="0.25">
      <c r="O8607" s="225" t="str">
        <f t="shared" si="1345"/>
        <v/>
      </c>
      <c r="BF8607" s="141">
        <v>75040</v>
      </c>
      <c r="BG8607" s="142" t="s">
        <v>19376</v>
      </c>
      <c r="BH8607" s="141" t="s">
        <v>180</v>
      </c>
      <c r="BI8607" s="141" t="s">
        <v>191</v>
      </c>
      <c r="BJ8607" s="141" t="s">
        <v>3251</v>
      </c>
      <c r="BK8607" s="141" t="s">
        <v>2050</v>
      </c>
      <c r="BL8607" s="141" t="s">
        <v>19377</v>
      </c>
      <c r="BM8607" s="141">
        <v>45.870820000000002</v>
      </c>
      <c r="BN8607" s="141">
        <v>-74.076980000000006</v>
      </c>
      <c r="BO8607" s="141">
        <v>1989</v>
      </c>
      <c r="BP8607" s="143" t="s">
        <v>191</v>
      </c>
      <c r="BQ8607" s="143" t="s">
        <v>17560</v>
      </c>
    </row>
    <row r="8608" spans="15:69" x14ac:dyDescent="0.25">
      <c r="O8608" s="225" t="str">
        <f t="shared" si="1345"/>
        <v/>
      </c>
      <c r="BF8608" s="141">
        <v>75040</v>
      </c>
      <c r="BG8608" s="142" t="s">
        <v>19378</v>
      </c>
      <c r="BH8608" s="141" t="s">
        <v>180</v>
      </c>
      <c r="BI8608" s="141" t="s">
        <v>191</v>
      </c>
      <c r="BJ8608" s="141" t="s">
        <v>15762</v>
      </c>
      <c r="BK8608" s="141" t="s">
        <v>19379</v>
      </c>
      <c r="BL8608" s="141" t="s">
        <v>19174</v>
      </c>
      <c r="BM8608" s="141">
        <v>45.849330000000002</v>
      </c>
      <c r="BN8608" s="141">
        <v>-74.065910000000002</v>
      </c>
      <c r="BO8608" s="141">
        <v>2014</v>
      </c>
      <c r="BP8608" s="143" t="s">
        <v>191</v>
      </c>
      <c r="BQ8608" s="143" t="s">
        <v>17560</v>
      </c>
    </row>
    <row r="8609" spans="15:69" x14ac:dyDescent="0.25">
      <c r="O8609" s="225" t="str">
        <f t="shared" si="1345"/>
        <v/>
      </c>
      <c r="BF8609" s="141">
        <v>75040</v>
      </c>
      <c r="BG8609" s="142" t="s">
        <v>19380</v>
      </c>
      <c r="BH8609" s="141" t="s">
        <v>180</v>
      </c>
      <c r="BI8609" s="141" t="s">
        <v>191</v>
      </c>
      <c r="BJ8609" s="141" t="s">
        <v>15753</v>
      </c>
      <c r="BK8609" s="141" t="s">
        <v>2120</v>
      </c>
      <c r="BL8609" s="141" t="s">
        <v>19381</v>
      </c>
      <c r="BM8609" s="141">
        <v>45.848080000000003</v>
      </c>
      <c r="BN8609" s="141">
        <v>-74.064859999999996</v>
      </c>
      <c r="BO8609" s="141">
        <v>1989</v>
      </c>
      <c r="BP8609" s="143" t="s">
        <v>191</v>
      </c>
      <c r="BQ8609" s="143" t="s">
        <v>17560</v>
      </c>
    </row>
    <row r="8610" spans="15:69" x14ac:dyDescent="0.25">
      <c r="O8610" s="225" t="str">
        <f t="shared" si="1345"/>
        <v/>
      </c>
      <c r="BF8610" s="141">
        <v>75040</v>
      </c>
      <c r="BG8610" s="142" t="s">
        <v>19382</v>
      </c>
      <c r="BH8610" s="141" t="s">
        <v>180</v>
      </c>
      <c r="BI8610" s="141" t="s">
        <v>191</v>
      </c>
      <c r="BJ8610" s="141" t="s">
        <v>15793</v>
      </c>
      <c r="BK8610" s="141" t="s">
        <v>19383</v>
      </c>
      <c r="BL8610" s="141" t="s">
        <v>19174</v>
      </c>
      <c r="BM8610" s="141">
        <v>45.828780000000002</v>
      </c>
      <c r="BN8610" s="141">
        <v>-74.055329999999998</v>
      </c>
      <c r="BO8610" s="141">
        <v>2014</v>
      </c>
      <c r="BP8610" s="143" t="s">
        <v>191</v>
      </c>
      <c r="BQ8610" s="143" t="s">
        <v>17560</v>
      </c>
    </row>
    <row r="8611" spans="15:69" x14ac:dyDescent="0.25">
      <c r="O8611" s="225" t="str">
        <f t="shared" si="1345"/>
        <v/>
      </c>
      <c r="BF8611" s="141">
        <v>75040</v>
      </c>
      <c r="BG8611" s="142" t="s">
        <v>19384</v>
      </c>
      <c r="BH8611" s="141" t="s">
        <v>180</v>
      </c>
      <c r="BI8611" s="141" t="s">
        <v>191</v>
      </c>
      <c r="BJ8611" s="141" t="s">
        <v>15790</v>
      </c>
      <c r="BK8611" s="141" t="s">
        <v>19385</v>
      </c>
      <c r="BL8611" s="141" t="s">
        <v>19386</v>
      </c>
      <c r="BM8611" s="141">
        <v>45.827739999999999</v>
      </c>
      <c r="BN8611" s="141">
        <v>-74.052449999999993</v>
      </c>
      <c r="BO8611" s="141">
        <v>1989</v>
      </c>
      <c r="BP8611" s="143" t="s">
        <v>191</v>
      </c>
      <c r="BQ8611" s="143" t="s">
        <v>17560</v>
      </c>
    </row>
    <row r="8612" spans="15:69" x14ac:dyDescent="0.25">
      <c r="O8612" s="225" t="str">
        <f t="shared" si="1345"/>
        <v/>
      </c>
      <c r="BF8612" s="141">
        <v>75040</v>
      </c>
      <c r="BG8612" s="142" t="s">
        <v>19387</v>
      </c>
      <c r="BH8612" s="141" t="s">
        <v>180</v>
      </c>
      <c r="BI8612" s="141" t="s">
        <v>191</v>
      </c>
      <c r="BJ8612" s="141" t="s">
        <v>19388</v>
      </c>
      <c r="BK8612" s="141" t="s">
        <v>19389</v>
      </c>
      <c r="BL8612" s="141" t="s">
        <v>19174</v>
      </c>
      <c r="BM8612" s="141">
        <v>45.837389999999999</v>
      </c>
      <c r="BN8612" s="141">
        <v>-74.062489999999997</v>
      </c>
      <c r="BO8612" s="141">
        <v>2005</v>
      </c>
      <c r="BP8612" s="143" t="s">
        <v>191</v>
      </c>
      <c r="BQ8612" s="143" t="s">
        <v>17560</v>
      </c>
    </row>
    <row r="8613" spans="15:69" x14ac:dyDescent="0.25">
      <c r="O8613" s="225" t="str">
        <f t="shared" si="1345"/>
        <v/>
      </c>
      <c r="BF8613" s="141">
        <v>75040</v>
      </c>
      <c r="BG8613" s="142" t="s">
        <v>19390</v>
      </c>
      <c r="BH8613" s="141" t="s">
        <v>180</v>
      </c>
      <c r="BI8613" s="141" t="s">
        <v>191</v>
      </c>
      <c r="BJ8613" s="141" t="s">
        <v>19391</v>
      </c>
      <c r="BK8613" s="141" t="s">
        <v>14694</v>
      </c>
      <c r="BL8613" s="141" t="s">
        <v>19392</v>
      </c>
      <c r="BM8613" s="141">
        <v>45.858130000000003</v>
      </c>
      <c r="BN8613" s="141">
        <v>-74.05874</v>
      </c>
      <c r="BO8613" s="141">
        <v>2010</v>
      </c>
      <c r="BP8613" s="143" t="s">
        <v>191</v>
      </c>
      <c r="BQ8613" s="143" t="s">
        <v>17560</v>
      </c>
    </row>
    <row r="8614" spans="15:69" x14ac:dyDescent="0.25">
      <c r="O8614" s="225" t="str">
        <f t="shared" si="1345"/>
        <v/>
      </c>
      <c r="BF8614" s="141">
        <v>76008</v>
      </c>
      <c r="BG8614" s="142" t="s">
        <v>19585</v>
      </c>
      <c r="BH8614" s="141" t="s">
        <v>478</v>
      </c>
      <c r="BI8614" s="141" t="s">
        <v>177</v>
      </c>
      <c r="BJ8614" s="141"/>
      <c r="BK8614" s="141"/>
      <c r="BL8614" s="141" t="s">
        <v>19583</v>
      </c>
      <c r="BM8614" s="141">
        <v>45.600029999999997</v>
      </c>
      <c r="BN8614" s="141">
        <v>-74.335329999999999</v>
      </c>
      <c r="BO8614" s="141">
        <v>2010</v>
      </c>
      <c r="BP8614" s="143" t="s">
        <v>25811</v>
      </c>
      <c r="BQ8614" s="143" t="s">
        <v>17560</v>
      </c>
    </row>
    <row r="8615" spans="15:69" x14ac:dyDescent="0.25">
      <c r="O8615" s="225" t="str">
        <f t="shared" si="1345"/>
        <v/>
      </c>
      <c r="BF8615" s="141">
        <v>76008</v>
      </c>
      <c r="BG8615" s="142" t="s">
        <v>19586</v>
      </c>
      <c r="BH8615" s="141" t="s">
        <v>478</v>
      </c>
      <c r="BI8615" s="141" t="s">
        <v>186</v>
      </c>
      <c r="BJ8615" s="141"/>
      <c r="BK8615" s="141" t="s">
        <v>5506</v>
      </c>
      <c r="BL8615" s="141" t="s">
        <v>19587</v>
      </c>
      <c r="BM8615" s="141">
        <v>45.582569999999997</v>
      </c>
      <c r="BN8615" s="141">
        <v>-74.339089999999999</v>
      </c>
      <c r="BO8615" s="141">
        <v>2013</v>
      </c>
      <c r="BP8615" s="143" t="s">
        <v>25812</v>
      </c>
      <c r="BQ8615" s="143" t="s">
        <v>17560</v>
      </c>
    </row>
    <row r="8616" spans="15:69" x14ac:dyDescent="0.25">
      <c r="O8616" s="225" t="str">
        <f t="shared" si="1345"/>
        <v/>
      </c>
      <c r="BF8616" s="141">
        <v>76020</v>
      </c>
      <c r="BG8616" s="142" t="s">
        <v>19356</v>
      </c>
      <c r="BH8616" s="141" t="s">
        <v>180</v>
      </c>
      <c r="BI8616" s="141" t="s">
        <v>191</v>
      </c>
      <c r="BJ8616" s="141" t="s">
        <v>19357</v>
      </c>
      <c r="BK8616" s="141"/>
      <c r="BL8616" s="141" t="s">
        <v>1616</v>
      </c>
      <c r="BM8616" s="141">
        <v>45.654733</v>
      </c>
      <c r="BN8616" s="141">
        <v>-74.344500999999994</v>
      </c>
      <c r="BO8616" s="141">
        <v>1999</v>
      </c>
      <c r="BP8616" s="143" t="s">
        <v>25781</v>
      </c>
      <c r="BQ8616" s="143" t="s">
        <v>17560</v>
      </c>
    </row>
    <row r="8617" spans="15:69" x14ac:dyDescent="0.25">
      <c r="O8617" s="225" t="str">
        <f t="shared" si="1345"/>
        <v/>
      </c>
      <c r="BF8617" s="141">
        <v>76043</v>
      </c>
      <c r="BG8617" s="142" t="s">
        <v>19493</v>
      </c>
      <c r="BH8617" s="141" t="s">
        <v>180</v>
      </c>
      <c r="BI8617" s="141" t="s">
        <v>178</v>
      </c>
      <c r="BJ8617" s="141" t="s">
        <v>2406</v>
      </c>
      <c r="BK8617" s="141" t="s">
        <v>14086</v>
      </c>
      <c r="BL8617" s="141" t="s">
        <v>5267</v>
      </c>
      <c r="BM8617" s="141">
        <v>45.666890000000002</v>
      </c>
      <c r="BN8617" s="141">
        <v>-74.412130000000005</v>
      </c>
      <c r="BO8617" s="141">
        <v>1996</v>
      </c>
      <c r="BP8617" s="143"/>
      <c r="BQ8617" s="143" t="s">
        <v>17560</v>
      </c>
    </row>
    <row r="8618" spans="15:69" x14ac:dyDescent="0.25">
      <c r="O8618" s="225" t="str">
        <f t="shared" si="1345"/>
        <v/>
      </c>
      <c r="BF8618" s="141">
        <v>76043</v>
      </c>
      <c r="BG8618" s="142" t="s">
        <v>19494</v>
      </c>
      <c r="BH8618" s="141" t="s">
        <v>180</v>
      </c>
      <c r="BI8618" s="141" t="s">
        <v>191</v>
      </c>
      <c r="BJ8618" s="141" t="s">
        <v>19495</v>
      </c>
      <c r="BK8618" s="141"/>
      <c r="BL8618" s="141" t="s">
        <v>19496</v>
      </c>
      <c r="BM8618" s="141">
        <v>45.625079999999997</v>
      </c>
      <c r="BN8618" s="141">
        <v>-74.450749999999999</v>
      </c>
      <c r="BO8618" s="141">
        <v>1996</v>
      </c>
      <c r="BP8618" s="143" t="s">
        <v>25796</v>
      </c>
      <c r="BQ8618" s="143" t="s">
        <v>17560</v>
      </c>
    </row>
    <row r="8619" spans="15:69" x14ac:dyDescent="0.25">
      <c r="O8619" s="225" t="str">
        <f t="shared" si="1345"/>
        <v/>
      </c>
      <c r="BF8619" s="141">
        <v>76043</v>
      </c>
      <c r="BG8619" s="142" t="s">
        <v>19497</v>
      </c>
      <c r="BH8619" s="141" t="s">
        <v>180</v>
      </c>
      <c r="BI8619" s="141" t="s">
        <v>190</v>
      </c>
      <c r="BJ8619" s="141" t="s">
        <v>3407</v>
      </c>
      <c r="BK8619" s="141" t="s">
        <v>19498</v>
      </c>
      <c r="BL8619" s="141" t="s">
        <v>1665</v>
      </c>
      <c r="BM8619" s="141">
        <v>45.677500000000002</v>
      </c>
      <c r="BN8619" s="141">
        <v>-74.410970000000006</v>
      </c>
      <c r="BO8619" s="141">
        <v>2012</v>
      </c>
      <c r="BP8619" s="143"/>
      <c r="BQ8619" s="143" t="s">
        <v>17560</v>
      </c>
    </row>
    <row r="8620" spans="15:69" x14ac:dyDescent="0.25">
      <c r="O8620" s="225" t="str">
        <f t="shared" si="1345"/>
        <v/>
      </c>
      <c r="BF8620" s="141">
        <v>76043</v>
      </c>
      <c r="BG8620" s="142" t="s">
        <v>19499</v>
      </c>
      <c r="BH8620" s="141" t="s">
        <v>478</v>
      </c>
      <c r="BI8620" s="141" t="s">
        <v>1268</v>
      </c>
      <c r="BJ8620" s="141" t="s">
        <v>19500</v>
      </c>
      <c r="BK8620" s="141" t="s">
        <v>19501</v>
      </c>
      <c r="BL8620" s="141" t="s">
        <v>10902</v>
      </c>
      <c r="BM8620" s="141">
        <v>45.673540000000003</v>
      </c>
      <c r="BN8620" s="141">
        <v>-74.405900000000003</v>
      </c>
      <c r="BO8620" s="141">
        <v>2008</v>
      </c>
      <c r="BP8620" s="143"/>
      <c r="BQ8620" s="143" t="s">
        <v>17560</v>
      </c>
    </row>
    <row r="8621" spans="15:69" x14ac:dyDescent="0.25">
      <c r="O8621" s="225" t="str">
        <f t="shared" si="1345"/>
        <v/>
      </c>
      <c r="BF8621" s="141">
        <v>76052</v>
      </c>
      <c r="BG8621" s="142" t="s">
        <v>19502</v>
      </c>
      <c r="BH8621" s="141" t="s">
        <v>478</v>
      </c>
      <c r="BI8621" s="141" t="s">
        <v>176</v>
      </c>
      <c r="BJ8621" s="141"/>
      <c r="BK8621" s="141" t="s">
        <v>4046</v>
      </c>
      <c r="BL8621" s="141" t="s">
        <v>19503</v>
      </c>
      <c r="BM8621" s="141">
        <v>45.651159999999997</v>
      </c>
      <c r="BN8621" s="141">
        <v>-74.632829999999998</v>
      </c>
      <c r="BO8621" s="141">
        <v>1976</v>
      </c>
      <c r="BP8621" s="143" t="s">
        <v>25797</v>
      </c>
      <c r="BQ8621" s="143" t="s">
        <v>17560</v>
      </c>
    </row>
    <row r="8622" spans="15:69" x14ac:dyDescent="0.25">
      <c r="O8622" s="225" t="str">
        <f t="shared" si="1345"/>
        <v/>
      </c>
      <c r="BF8622" s="141">
        <v>76052</v>
      </c>
      <c r="BG8622" s="142" t="s">
        <v>19504</v>
      </c>
      <c r="BH8622" s="141" t="s">
        <v>478</v>
      </c>
      <c r="BI8622" s="141" t="s">
        <v>177</v>
      </c>
      <c r="BJ8622" s="141"/>
      <c r="BK8622" s="141" t="s">
        <v>2160</v>
      </c>
      <c r="BL8622" s="141" t="s">
        <v>16769</v>
      </c>
      <c r="BM8622" s="141">
        <v>45.652169999999998</v>
      </c>
      <c r="BN8622" s="141">
        <v>-74.635099999999994</v>
      </c>
      <c r="BO8622" s="141">
        <v>1976</v>
      </c>
      <c r="BP8622" s="143" t="s">
        <v>25798</v>
      </c>
      <c r="BQ8622" s="143" t="s">
        <v>17560</v>
      </c>
    </row>
    <row r="8623" spans="15:69" x14ac:dyDescent="0.25">
      <c r="O8623" s="225" t="str">
        <f t="shared" si="1345"/>
        <v/>
      </c>
      <c r="BF8623" s="141">
        <v>76055</v>
      </c>
      <c r="BG8623" s="142" t="s">
        <v>19505</v>
      </c>
      <c r="BH8623" s="141" t="s">
        <v>180</v>
      </c>
      <c r="BI8623" s="141" t="s">
        <v>178</v>
      </c>
      <c r="BJ8623" s="141"/>
      <c r="BK8623" s="141" t="s">
        <v>461</v>
      </c>
      <c r="BL8623" s="141" t="s">
        <v>19506</v>
      </c>
      <c r="BM8623" s="141">
        <v>45.623912657435703</v>
      </c>
      <c r="BN8623" s="141">
        <v>-74.588478501395997</v>
      </c>
      <c r="BO8623" s="141">
        <v>2002</v>
      </c>
      <c r="BP8623" s="143" t="s">
        <v>25799</v>
      </c>
      <c r="BQ8623" s="143" t="s">
        <v>17560</v>
      </c>
    </row>
    <row r="8624" spans="15:69" x14ac:dyDescent="0.25">
      <c r="O8624" s="225" t="str">
        <f t="shared" si="1345"/>
        <v/>
      </c>
      <c r="BF8624" s="141">
        <v>76055</v>
      </c>
      <c r="BG8624" s="142" t="s">
        <v>19624</v>
      </c>
      <c r="BH8624" s="141" t="s">
        <v>180</v>
      </c>
      <c r="BI8624" s="141" t="s">
        <v>191</v>
      </c>
      <c r="BJ8624" s="141"/>
      <c r="BK8624" s="141" t="s">
        <v>468</v>
      </c>
      <c r="BL8624" s="141" t="s">
        <v>19625</v>
      </c>
      <c r="BM8624" s="141">
        <v>45.626719999999999</v>
      </c>
      <c r="BN8624" s="141">
        <v>-74.605289999999997</v>
      </c>
      <c r="BO8624" s="141">
        <v>2002</v>
      </c>
      <c r="BP8624" s="143" t="s">
        <v>25821</v>
      </c>
      <c r="BQ8624" s="143" t="s">
        <v>17560</v>
      </c>
    </row>
    <row r="8625" spans="15:69" x14ac:dyDescent="0.25">
      <c r="O8625" s="225" t="str">
        <f t="shared" si="1345"/>
        <v/>
      </c>
      <c r="BF8625" s="141">
        <v>76020</v>
      </c>
      <c r="BG8625" s="142" t="s">
        <v>19358</v>
      </c>
      <c r="BH8625" s="141" t="s">
        <v>180</v>
      </c>
      <c r="BI8625" s="141" t="s">
        <v>191</v>
      </c>
      <c r="BJ8625" s="141" t="s">
        <v>2136</v>
      </c>
      <c r="BK8625" s="141" t="s">
        <v>4747</v>
      </c>
      <c r="BL8625" s="141" t="s">
        <v>19359</v>
      </c>
      <c r="BM8625" s="141">
        <v>45.66178</v>
      </c>
      <c r="BN8625" s="141">
        <v>-74.311949999999996</v>
      </c>
      <c r="BO8625" s="141">
        <v>1999</v>
      </c>
      <c r="BP8625" s="143" t="s">
        <v>25782</v>
      </c>
      <c r="BQ8625" s="143" t="s">
        <v>17560</v>
      </c>
    </row>
    <row r="8626" spans="15:69" x14ac:dyDescent="0.25">
      <c r="O8626" s="225" t="str">
        <f t="shared" si="1345"/>
        <v/>
      </c>
      <c r="BF8626" s="141">
        <v>76020</v>
      </c>
      <c r="BG8626" s="142" t="s">
        <v>19360</v>
      </c>
      <c r="BH8626" s="141" t="s">
        <v>180</v>
      </c>
      <c r="BI8626" s="141" t="s">
        <v>191</v>
      </c>
      <c r="BJ8626" s="141" t="s">
        <v>5772</v>
      </c>
      <c r="BK8626" s="141" t="s">
        <v>1843</v>
      </c>
      <c r="BL8626" s="141" t="s">
        <v>19361</v>
      </c>
      <c r="BM8626" s="141">
        <v>45.649290000000001</v>
      </c>
      <c r="BN8626" s="141">
        <v>-74.349019999999996</v>
      </c>
      <c r="BO8626" s="141">
        <v>1999</v>
      </c>
      <c r="BP8626" s="143" t="s">
        <v>25783</v>
      </c>
      <c r="BQ8626" s="143" t="s">
        <v>17560</v>
      </c>
    </row>
    <row r="8627" spans="15:69" x14ac:dyDescent="0.25">
      <c r="O8627" s="225" t="str">
        <f t="shared" si="1345"/>
        <v/>
      </c>
      <c r="BF8627" s="141">
        <v>76020</v>
      </c>
      <c r="BG8627" s="142" t="s">
        <v>19362</v>
      </c>
      <c r="BH8627" s="141" t="s">
        <v>180</v>
      </c>
      <c r="BI8627" s="141" t="s">
        <v>191</v>
      </c>
      <c r="BJ8627" s="141" t="s">
        <v>19363</v>
      </c>
      <c r="BK8627" s="141" t="s">
        <v>4913</v>
      </c>
      <c r="BL8627" s="141" t="s">
        <v>19364</v>
      </c>
      <c r="BM8627" s="141">
        <v>45.635649999999998</v>
      </c>
      <c r="BN8627" s="141">
        <v>-74.364419999999996</v>
      </c>
      <c r="BO8627" s="141">
        <v>1999</v>
      </c>
      <c r="BP8627" s="143" t="s">
        <v>25784</v>
      </c>
      <c r="BQ8627" s="143" t="s">
        <v>17560</v>
      </c>
    </row>
    <row r="8628" spans="15:69" x14ac:dyDescent="0.25">
      <c r="O8628" s="225" t="str">
        <f t="shared" si="1345"/>
        <v/>
      </c>
      <c r="BF8628" s="141">
        <v>76020</v>
      </c>
      <c r="BG8628" s="142" t="s">
        <v>19365</v>
      </c>
      <c r="BH8628" s="141" t="s">
        <v>180</v>
      </c>
      <c r="BI8628" s="141" t="s">
        <v>191</v>
      </c>
      <c r="BJ8628" s="141" t="s">
        <v>19366</v>
      </c>
      <c r="BK8628" s="141" t="s">
        <v>2272</v>
      </c>
      <c r="BL8628" s="141" t="s">
        <v>19367</v>
      </c>
      <c r="BM8628" s="141">
        <v>45.647080000000003</v>
      </c>
      <c r="BN8628" s="141">
        <v>-74.357690000000005</v>
      </c>
      <c r="BO8628" s="141">
        <v>1999</v>
      </c>
      <c r="BP8628" s="143" t="s">
        <v>25785</v>
      </c>
      <c r="BQ8628" s="143" t="s">
        <v>17560</v>
      </c>
    </row>
    <row r="8629" spans="15:69" x14ac:dyDescent="0.25">
      <c r="O8629" s="225" t="str">
        <f t="shared" si="1345"/>
        <v/>
      </c>
      <c r="BF8629" s="141">
        <v>76020</v>
      </c>
      <c r="BG8629" s="142" t="s">
        <v>19368</v>
      </c>
      <c r="BH8629" s="141" t="s">
        <v>180</v>
      </c>
      <c r="BI8629" s="141" t="s">
        <v>191</v>
      </c>
      <c r="BJ8629" s="141" t="s">
        <v>19369</v>
      </c>
      <c r="BK8629" s="141"/>
      <c r="BL8629" s="141" t="s">
        <v>19370</v>
      </c>
      <c r="BM8629" s="141">
        <v>45.655999999999999</v>
      </c>
      <c r="BN8629" s="141">
        <v>-74.351585</v>
      </c>
      <c r="BO8629" s="141">
        <v>1999</v>
      </c>
      <c r="BP8629" s="143" t="s">
        <v>25781</v>
      </c>
      <c r="BQ8629" s="143" t="s">
        <v>17560</v>
      </c>
    </row>
    <row r="8630" spans="15:69" x14ac:dyDescent="0.25">
      <c r="O8630" s="225" t="str">
        <f t="shared" si="1345"/>
        <v/>
      </c>
      <c r="BF8630" s="141">
        <v>76035</v>
      </c>
      <c r="BG8630" s="142" t="s">
        <v>27059</v>
      </c>
      <c r="BH8630" s="141" t="s">
        <v>478</v>
      </c>
      <c r="BI8630" s="141" t="s">
        <v>176</v>
      </c>
      <c r="BJ8630" s="141" t="s">
        <v>12898</v>
      </c>
      <c r="BK8630" s="141" t="s">
        <v>2137</v>
      </c>
      <c r="BL8630" s="141" t="s">
        <v>27541</v>
      </c>
      <c r="BM8630" s="141">
        <v>45.764769999999999</v>
      </c>
      <c r="BN8630" s="141">
        <v>-74.373279999999994</v>
      </c>
      <c r="BO8630" s="141">
        <v>1985</v>
      </c>
      <c r="BP8630" s="143" t="s">
        <v>27816</v>
      </c>
      <c r="BQ8630" s="143" t="s">
        <v>17560</v>
      </c>
    </row>
    <row r="8631" spans="15:69" x14ac:dyDescent="0.25">
      <c r="O8631" s="225" t="str">
        <f t="shared" si="1345"/>
        <v/>
      </c>
      <c r="BF8631" s="141">
        <v>76055</v>
      </c>
      <c r="BG8631" s="142" t="s">
        <v>19626</v>
      </c>
      <c r="BH8631" s="141" t="s">
        <v>478</v>
      </c>
      <c r="BI8631" s="141" t="s">
        <v>176</v>
      </c>
      <c r="BJ8631" s="141"/>
      <c r="BK8631" s="141" t="s">
        <v>1876</v>
      </c>
      <c r="BL8631" s="141" t="s">
        <v>19627</v>
      </c>
      <c r="BM8631" s="141">
        <v>45.55959</v>
      </c>
      <c r="BN8631" s="141">
        <v>-76.484120000000004</v>
      </c>
      <c r="BO8631" s="141">
        <v>2005</v>
      </c>
      <c r="BP8631" s="143" t="s">
        <v>25822</v>
      </c>
      <c r="BQ8631" s="143" t="s">
        <v>17560</v>
      </c>
    </row>
    <row r="8632" spans="15:69" x14ac:dyDescent="0.25">
      <c r="O8632" s="225" t="str">
        <f t="shared" si="1345"/>
        <v/>
      </c>
      <c r="BF8632" s="141">
        <v>77011</v>
      </c>
      <c r="BG8632" s="142" t="s">
        <v>19631</v>
      </c>
      <c r="BH8632" s="141" t="s">
        <v>180</v>
      </c>
      <c r="BI8632" s="141" t="s">
        <v>191</v>
      </c>
      <c r="BJ8632" s="141"/>
      <c r="BK8632" s="141" t="s">
        <v>19629</v>
      </c>
      <c r="BL8632" s="141" t="s">
        <v>19630</v>
      </c>
      <c r="BM8632" s="141">
        <v>46.035139999999998</v>
      </c>
      <c r="BN8632" s="141">
        <v>-74.027479999999997</v>
      </c>
      <c r="BO8632" s="141">
        <v>1994</v>
      </c>
      <c r="BP8632" s="143" t="s">
        <v>25824</v>
      </c>
      <c r="BQ8632" s="143" t="s">
        <v>17560</v>
      </c>
    </row>
    <row r="8633" spans="15:69" x14ac:dyDescent="0.25">
      <c r="O8633" s="225" t="str">
        <f t="shared" si="1345"/>
        <v/>
      </c>
      <c r="BF8633" s="141">
        <v>77012</v>
      </c>
      <c r="BG8633" s="142" t="s">
        <v>19743</v>
      </c>
      <c r="BH8633" s="141" t="s">
        <v>478</v>
      </c>
      <c r="BI8633" s="141" t="s">
        <v>177</v>
      </c>
      <c r="BJ8633" s="141"/>
      <c r="BK8633" s="141" t="s">
        <v>2237</v>
      </c>
      <c r="BL8633" s="141" t="s">
        <v>19744</v>
      </c>
      <c r="BM8633" s="141">
        <v>46.035969999999999</v>
      </c>
      <c r="BN8633" s="141">
        <v>-74.064679999999996</v>
      </c>
      <c r="BO8633" s="141">
        <v>1960</v>
      </c>
      <c r="BP8633" s="143" t="s">
        <v>25835</v>
      </c>
      <c r="BQ8633" s="143" t="s">
        <v>17560</v>
      </c>
    </row>
    <row r="8634" spans="15:69" x14ac:dyDescent="0.25">
      <c r="O8634" s="225" t="str">
        <f t="shared" si="1345"/>
        <v/>
      </c>
      <c r="BF8634" s="141">
        <v>77012</v>
      </c>
      <c r="BG8634" s="142" t="s">
        <v>19745</v>
      </c>
      <c r="BH8634" s="141" t="s">
        <v>478</v>
      </c>
      <c r="BI8634" s="141" t="s">
        <v>186</v>
      </c>
      <c r="BJ8634" s="141"/>
      <c r="BK8634" s="141" t="s">
        <v>19746</v>
      </c>
      <c r="BL8634" s="141" t="s">
        <v>19747</v>
      </c>
      <c r="BM8634" s="141">
        <v>46.019640000000003</v>
      </c>
      <c r="BN8634" s="141">
        <v>-74.079639999999998</v>
      </c>
      <c r="BO8634" s="141">
        <v>2010</v>
      </c>
      <c r="BP8634" s="143" t="s">
        <v>25836</v>
      </c>
      <c r="BQ8634" s="143" t="s">
        <v>17560</v>
      </c>
    </row>
    <row r="8635" spans="15:69" x14ac:dyDescent="0.25">
      <c r="O8635" s="225" t="str">
        <f t="shared" si="1345"/>
        <v/>
      </c>
      <c r="BF8635" s="141">
        <v>77022</v>
      </c>
      <c r="BG8635" s="142" t="s">
        <v>19571</v>
      </c>
      <c r="BH8635" s="141" t="s">
        <v>478</v>
      </c>
      <c r="BI8635" s="141" t="s">
        <v>176</v>
      </c>
      <c r="BJ8635" s="141" t="s">
        <v>19572</v>
      </c>
      <c r="BK8635" s="141"/>
      <c r="BL8635" s="141" t="s">
        <v>19572</v>
      </c>
      <c r="BM8635" s="141">
        <v>45.933408999999997</v>
      </c>
      <c r="BN8635" s="141">
        <v>-74.161845999999997</v>
      </c>
      <c r="BO8635" s="141">
        <v>1990</v>
      </c>
      <c r="BP8635" s="143" t="s">
        <v>26788</v>
      </c>
      <c r="BQ8635" s="143" t="s">
        <v>17560</v>
      </c>
    </row>
    <row r="8636" spans="15:69" x14ac:dyDescent="0.25">
      <c r="O8636" s="225" t="str">
        <f t="shared" si="1345"/>
        <v/>
      </c>
      <c r="BF8636" s="141">
        <v>77022</v>
      </c>
      <c r="BG8636" s="142" t="s">
        <v>19752</v>
      </c>
      <c r="BH8636" s="141" t="s">
        <v>478</v>
      </c>
      <c r="BI8636" s="141" t="s">
        <v>186</v>
      </c>
      <c r="BJ8636" s="141" t="s">
        <v>19544</v>
      </c>
      <c r="BK8636" s="141"/>
      <c r="BL8636" s="141" t="s">
        <v>19411</v>
      </c>
      <c r="BM8636" s="141">
        <v>45.985166999999997</v>
      </c>
      <c r="BN8636" s="141">
        <v>-74.119315</v>
      </c>
      <c r="BO8636" s="141">
        <v>1980</v>
      </c>
      <c r="BP8636" s="143" t="s">
        <v>25837</v>
      </c>
      <c r="BQ8636" s="143" t="s">
        <v>17560</v>
      </c>
    </row>
    <row r="8637" spans="15:69" x14ac:dyDescent="0.25">
      <c r="O8637" s="225" t="str">
        <f t="shared" si="1345"/>
        <v/>
      </c>
      <c r="BF8637" s="141">
        <v>77022</v>
      </c>
      <c r="BG8637" s="142" t="s">
        <v>19573</v>
      </c>
      <c r="BH8637" s="141" t="s">
        <v>478</v>
      </c>
      <c r="BI8637" s="141" t="s">
        <v>186</v>
      </c>
      <c r="BJ8637" s="141" t="s">
        <v>19574</v>
      </c>
      <c r="BK8637" s="141"/>
      <c r="BL8637" s="141" t="s">
        <v>19575</v>
      </c>
      <c r="BM8637" s="141">
        <v>45.947310000000002</v>
      </c>
      <c r="BN8637" s="141">
        <v>-74.155814000000007</v>
      </c>
      <c r="BO8637" s="141">
        <v>1990</v>
      </c>
      <c r="BP8637" s="143" t="s">
        <v>25789</v>
      </c>
      <c r="BQ8637" s="143" t="s">
        <v>17560</v>
      </c>
    </row>
    <row r="8638" spans="15:69" x14ac:dyDescent="0.25">
      <c r="O8638" s="225" t="str">
        <f t="shared" si="1345"/>
        <v/>
      </c>
      <c r="BF8638" s="141">
        <v>76043</v>
      </c>
      <c r="BG8638" s="142" t="s">
        <v>19371</v>
      </c>
      <c r="BH8638" s="141" t="s">
        <v>180</v>
      </c>
      <c r="BI8638" s="141" t="s">
        <v>178</v>
      </c>
      <c r="BJ8638" s="141" t="s">
        <v>10766</v>
      </c>
      <c r="BK8638" s="141" t="s">
        <v>5461</v>
      </c>
      <c r="BL8638" s="141" t="s">
        <v>19342</v>
      </c>
      <c r="BM8638" s="141">
        <v>45.631929999999997</v>
      </c>
      <c r="BN8638" s="141">
        <v>-74.37079</v>
      </c>
      <c r="BO8638" s="141">
        <v>2000</v>
      </c>
      <c r="BP8638" s="143" t="s">
        <v>25777</v>
      </c>
      <c r="BQ8638" s="143" t="s">
        <v>17560</v>
      </c>
    </row>
    <row r="8639" spans="15:69" x14ac:dyDescent="0.25">
      <c r="O8639" s="225" t="str">
        <f t="shared" si="1345"/>
        <v/>
      </c>
      <c r="BF8639" s="141">
        <v>76043</v>
      </c>
      <c r="BG8639" s="142" t="s">
        <v>19372</v>
      </c>
      <c r="BH8639" s="141" t="s">
        <v>180</v>
      </c>
      <c r="BI8639" s="141" t="s">
        <v>191</v>
      </c>
      <c r="BJ8639" s="141" t="s">
        <v>19363</v>
      </c>
      <c r="BK8639" s="141" t="s">
        <v>4913</v>
      </c>
      <c r="BL8639" s="141" t="s">
        <v>19364</v>
      </c>
      <c r="BM8639" s="141">
        <v>45.635649999999998</v>
      </c>
      <c r="BN8639" s="141">
        <v>-74.364419999999996</v>
      </c>
      <c r="BO8639" s="141">
        <v>1999</v>
      </c>
      <c r="BP8639" s="143" t="s">
        <v>25784</v>
      </c>
      <c r="BQ8639" s="143" t="s">
        <v>17560</v>
      </c>
    </row>
    <row r="8640" spans="15:69" x14ac:dyDescent="0.25">
      <c r="O8640" s="225" t="str">
        <f t="shared" si="1345"/>
        <v/>
      </c>
      <c r="BF8640" s="141">
        <v>76043</v>
      </c>
      <c r="BG8640" s="142" t="s">
        <v>19492</v>
      </c>
      <c r="BH8640" s="141" t="s">
        <v>478</v>
      </c>
      <c r="BI8640" s="141" t="s">
        <v>176</v>
      </c>
      <c r="BJ8640" s="141" t="s">
        <v>1553</v>
      </c>
      <c r="BK8640" s="141" t="s">
        <v>2501</v>
      </c>
      <c r="BL8640" s="141" t="s">
        <v>18297</v>
      </c>
      <c r="BM8640" s="141">
        <v>45.679479999999998</v>
      </c>
      <c r="BN8640" s="141">
        <v>-74.409199999999998</v>
      </c>
      <c r="BO8640" s="141">
        <v>1996</v>
      </c>
      <c r="BP8640" s="143" t="s">
        <v>25795</v>
      </c>
      <c r="BQ8640" s="143" t="s">
        <v>17560</v>
      </c>
    </row>
    <row r="8641" spans="15:69" x14ac:dyDescent="0.25">
      <c r="O8641" s="225" t="str">
        <f t="shared" si="1345"/>
        <v/>
      </c>
      <c r="BF8641" s="141">
        <v>77022</v>
      </c>
      <c r="BG8641" s="142" t="s">
        <v>19576</v>
      </c>
      <c r="BH8641" s="141" t="s">
        <v>478</v>
      </c>
      <c r="BI8641" s="141" t="s">
        <v>186</v>
      </c>
      <c r="BJ8641" s="141" t="s">
        <v>19577</v>
      </c>
      <c r="BK8641" s="141"/>
      <c r="BL8641" s="141" t="s">
        <v>19577</v>
      </c>
      <c r="BM8641" s="141">
        <v>45.962445000000002</v>
      </c>
      <c r="BN8641" s="141">
        <v>-74.123645999999994</v>
      </c>
      <c r="BO8641" s="141">
        <v>1989</v>
      </c>
      <c r="BP8641" s="143" t="s">
        <v>25789</v>
      </c>
      <c r="BQ8641" s="143" t="s">
        <v>17560</v>
      </c>
    </row>
    <row r="8642" spans="15:69" x14ac:dyDescent="0.25">
      <c r="O8642" s="225" t="str">
        <f t="shared" si="1345"/>
        <v/>
      </c>
      <c r="BF8642" s="141">
        <v>77022</v>
      </c>
      <c r="BG8642" s="142" t="s">
        <v>19578</v>
      </c>
      <c r="BH8642" s="141" t="s">
        <v>478</v>
      </c>
      <c r="BI8642" s="141" t="s">
        <v>186</v>
      </c>
      <c r="BJ8642" s="141" t="s">
        <v>19579</v>
      </c>
      <c r="BK8642" s="141"/>
      <c r="BL8642" s="141" t="s">
        <v>19579</v>
      </c>
      <c r="BM8642" s="141">
        <v>45.962831000000001</v>
      </c>
      <c r="BN8642" s="141">
        <v>-74.123864999999995</v>
      </c>
      <c r="BO8642" s="141">
        <v>1980</v>
      </c>
      <c r="BP8642" s="143" t="s">
        <v>25789</v>
      </c>
      <c r="BQ8642" s="143" t="s">
        <v>17560</v>
      </c>
    </row>
    <row r="8643" spans="15:69" x14ac:dyDescent="0.25">
      <c r="O8643" s="225" t="str">
        <f t="shared" si="1345"/>
        <v/>
      </c>
      <c r="BF8643" s="141">
        <v>77022</v>
      </c>
      <c r="BG8643" s="142" t="s">
        <v>19590</v>
      </c>
      <c r="BH8643" s="141" t="s">
        <v>478</v>
      </c>
      <c r="BI8643" s="141" t="s">
        <v>186</v>
      </c>
      <c r="BJ8643" s="141" t="s">
        <v>19591</v>
      </c>
      <c r="BK8643" s="141"/>
      <c r="BL8643" s="141" t="s">
        <v>19591</v>
      </c>
      <c r="BM8643" s="141">
        <v>45.971783000000002</v>
      </c>
      <c r="BN8643" s="141">
        <v>-74.177706999999998</v>
      </c>
      <c r="BO8643" s="141">
        <v>2014</v>
      </c>
      <c r="BP8643" s="143" t="s">
        <v>25813</v>
      </c>
      <c r="BQ8643" s="143" t="s">
        <v>17560</v>
      </c>
    </row>
    <row r="8644" spans="15:69" x14ac:dyDescent="0.25">
      <c r="O8644" s="225" t="str">
        <f t="shared" si="1345"/>
        <v/>
      </c>
      <c r="BF8644" s="141">
        <v>77022</v>
      </c>
      <c r="BG8644" s="142" t="s">
        <v>19592</v>
      </c>
      <c r="BH8644" s="141" t="s">
        <v>478</v>
      </c>
      <c r="BI8644" s="141" t="s">
        <v>186</v>
      </c>
      <c r="BJ8644" s="141" t="s">
        <v>19593</v>
      </c>
      <c r="BK8644" s="141"/>
      <c r="BL8644" s="141" t="s">
        <v>19593</v>
      </c>
      <c r="BM8644" s="141">
        <v>45.980549000000003</v>
      </c>
      <c r="BN8644" s="141">
        <v>-74.155896999999996</v>
      </c>
      <c r="BO8644" s="141">
        <v>1990</v>
      </c>
      <c r="BP8644" s="143" t="s">
        <v>25789</v>
      </c>
      <c r="BQ8644" s="143" t="s">
        <v>17560</v>
      </c>
    </row>
    <row r="8645" spans="15:69" x14ac:dyDescent="0.25">
      <c r="O8645" s="225" t="str">
        <f t="shared" si="1345"/>
        <v/>
      </c>
      <c r="BF8645" s="141">
        <v>77022</v>
      </c>
      <c r="BG8645" s="142" t="s">
        <v>19594</v>
      </c>
      <c r="BH8645" s="141" t="s">
        <v>478</v>
      </c>
      <c r="BI8645" s="141" t="s">
        <v>186</v>
      </c>
      <c r="BJ8645" s="141" t="s">
        <v>19595</v>
      </c>
      <c r="BK8645" s="141"/>
      <c r="BL8645" s="141" t="s">
        <v>19595</v>
      </c>
      <c r="BM8645" s="141">
        <v>45.964478</v>
      </c>
      <c r="BN8645" s="141">
        <v>-74.156727000000004</v>
      </c>
      <c r="BO8645" s="141">
        <v>1990</v>
      </c>
      <c r="BP8645" s="143" t="s">
        <v>25789</v>
      </c>
      <c r="BQ8645" s="143" t="s">
        <v>17560</v>
      </c>
    </row>
    <row r="8646" spans="15:69" x14ac:dyDescent="0.25">
      <c r="O8646" s="225" t="str">
        <f t="shared" si="1345"/>
        <v/>
      </c>
      <c r="BF8646" s="141">
        <v>77022</v>
      </c>
      <c r="BG8646" s="142" t="s">
        <v>19596</v>
      </c>
      <c r="BH8646" s="141" t="s">
        <v>478</v>
      </c>
      <c r="BI8646" s="141" t="s">
        <v>186</v>
      </c>
      <c r="BJ8646" s="141" t="s">
        <v>19597</v>
      </c>
      <c r="BK8646" s="141"/>
      <c r="BL8646" s="141" t="s">
        <v>19598</v>
      </c>
      <c r="BM8646" s="141">
        <v>45.998620000000003</v>
      </c>
      <c r="BN8646" s="141">
        <v>-74.117773999999997</v>
      </c>
      <c r="BO8646" s="141">
        <v>2006</v>
      </c>
      <c r="BP8646" s="143" t="s">
        <v>25800</v>
      </c>
      <c r="BQ8646" s="143" t="s">
        <v>17560</v>
      </c>
    </row>
    <row r="8647" spans="15:69" x14ac:dyDescent="0.25">
      <c r="O8647" s="225" t="str">
        <f t="shared" si="1345"/>
        <v/>
      </c>
      <c r="BF8647" s="141">
        <v>77022</v>
      </c>
      <c r="BG8647" s="142" t="s">
        <v>19753</v>
      </c>
      <c r="BH8647" s="141" t="s">
        <v>478</v>
      </c>
      <c r="BI8647" s="141" t="s">
        <v>186</v>
      </c>
      <c r="BJ8647" s="141" t="s">
        <v>19754</v>
      </c>
      <c r="BK8647" s="141"/>
      <c r="BL8647" s="141" t="s">
        <v>19411</v>
      </c>
      <c r="BM8647" s="141">
        <v>45.963698000000001</v>
      </c>
      <c r="BN8647" s="141">
        <v>-74.122484999999998</v>
      </c>
      <c r="BO8647" s="141">
        <v>1982</v>
      </c>
      <c r="BP8647" s="143" t="s">
        <v>25789</v>
      </c>
      <c r="BQ8647" s="143" t="s">
        <v>17560</v>
      </c>
    </row>
    <row r="8648" spans="15:69" x14ac:dyDescent="0.25">
      <c r="O8648" s="225" t="str">
        <f t="shared" si="1345"/>
        <v/>
      </c>
      <c r="BF8648" s="141">
        <v>77022</v>
      </c>
      <c r="BG8648" s="142" t="s">
        <v>19599</v>
      </c>
      <c r="BH8648" s="141" t="s">
        <v>478</v>
      </c>
      <c r="BI8648" s="141" t="s">
        <v>186</v>
      </c>
      <c r="BJ8648" s="141" t="s">
        <v>19600</v>
      </c>
      <c r="BK8648" s="141"/>
      <c r="BL8648" s="141" t="s">
        <v>19600</v>
      </c>
      <c r="BM8648" s="141">
        <v>45.974100999999997</v>
      </c>
      <c r="BN8648" s="141">
        <v>-74.118976000000004</v>
      </c>
      <c r="BO8648" s="141">
        <v>1988</v>
      </c>
      <c r="BP8648" s="143" t="s">
        <v>25789</v>
      </c>
      <c r="BQ8648" s="143" t="s">
        <v>17560</v>
      </c>
    </row>
    <row r="8649" spans="15:69" x14ac:dyDescent="0.25">
      <c r="O8649" s="225" t="str">
        <f t="shared" si="1345"/>
        <v/>
      </c>
      <c r="BF8649" s="141">
        <v>77022</v>
      </c>
      <c r="BG8649" s="142" t="s">
        <v>19601</v>
      </c>
      <c r="BH8649" s="141" t="s">
        <v>478</v>
      </c>
      <c r="BI8649" s="141" t="s">
        <v>186</v>
      </c>
      <c r="BJ8649" s="141" t="s">
        <v>19602</v>
      </c>
      <c r="BK8649" s="141"/>
      <c r="BL8649" s="141" t="s">
        <v>19603</v>
      </c>
      <c r="BM8649" s="141">
        <v>45.970089999999999</v>
      </c>
      <c r="BN8649" s="141">
        <v>-74.141487999999995</v>
      </c>
      <c r="BO8649" s="141">
        <v>1990</v>
      </c>
      <c r="BP8649" s="143" t="s">
        <v>25789</v>
      </c>
      <c r="BQ8649" s="143" t="s">
        <v>17560</v>
      </c>
    </row>
    <row r="8650" spans="15:69" x14ac:dyDescent="0.25">
      <c r="O8650" s="225" t="str">
        <f t="shared" si="1345"/>
        <v/>
      </c>
      <c r="BF8650" s="141">
        <v>77022</v>
      </c>
      <c r="BG8650" s="142" t="s">
        <v>19755</v>
      </c>
      <c r="BH8650" s="141" t="s">
        <v>478</v>
      </c>
      <c r="BI8650" s="141" t="s">
        <v>186</v>
      </c>
      <c r="BJ8650" s="141" t="s">
        <v>19756</v>
      </c>
      <c r="BK8650" s="141"/>
      <c r="BL8650" s="141" t="s">
        <v>19402</v>
      </c>
      <c r="BM8650" s="141">
        <v>45.974550000000001</v>
      </c>
      <c r="BN8650" s="141">
        <v>-74.156047999999998</v>
      </c>
      <c r="BO8650" s="141">
        <v>1990</v>
      </c>
      <c r="BP8650" s="143" t="s">
        <v>25838</v>
      </c>
      <c r="BQ8650" s="143" t="s">
        <v>17560</v>
      </c>
    </row>
    <row r="8651" spans="15:69" x14ac:dyDescent="0.25">
      <c r="O8651" s="225" t="str">
        <f t="shared" si="1345"/>
        <v/>
      </c>
      <c r="BF8651" s="141">
        <v>77022</v>
      </c>
      <c r="BG8651" s="142" t="s">
        <v>19400</v>
      </c>
      <c r="BH8651" s="141" t="s">
        <v>478</v>
      </c>
      <c r="BI8651" s="141" t="s">
        <v>186</v>
      </c>
      <c r="BJ8651" s="141" t="s">
        <v>19401</v>
      </c>
      <c r="BK8651" s="141"/>
      <c r="BL8651" s="141" t="s">
        <v>19402</v>
      </c>
      <c r="BM8651" s="141">
        <v>45.983269</v>
      </c>
      <c r="BN8651" s="141">
        <v>-74.160364999999999</v>
      </c>
      <c r="BO8651" s="141">
        <v>1990</v>
      </c>
      <c r="BP8651" s="143" t="s">
        <v>25789</v>
      </c>
      <c r="BQ8651" s="143" t="s">
        <v>17560</v>
      </c>
    </row>
    <row r="8652" spans="15:69" x14ac:dyDescent="0.25">
      <c r="O8652" s="225" t="str">
        <f t="shared" si="1345"/>
        <v/>
      </c>
      <c r="BF8652" s="141">
        <v>77022</v>
      </c>
      <c r="BG8652" s="142" t="s">
        <v>19403</v>
      </c>
      <c r="BH8652" s="141" t="s">
        <v>478</v>
      </c>
      <c r="BI8652" s="141" t="s">
        <v>186</v>
      </c>
      <c r="BJ8652" s="141" t="s">
        <v>19404</v>
      </c>
      <c r="BK8652" s="141"/>
      <c r="BL8652" s="141" t="s">
        <v>19402</v>
      </c>
      <c r="BM8652" s="141">
        <v>45.986745999999997</v>
      </c>
      <c r="BN8652" s="141">
        <v>-74.160775000000001</v>
      </c>
      <c r="BO8652" s="141">
        <v>1990</v>
      </c>
      <c r="BP8652" s="143" t="s">
        <v>25789</v>
      </c>
      <c r="BQ8652" s="143" t="s">
        <v>17560</v>
      </c>
    </row>
    <row r="8653" spans="15:69" x14ac:dyDescent="0.25">
      <c r="O8653" s="225" t="str">
        <f t="shared" si="1345"/>
        <v/>
      </c>
      <c r="BF8653" s="141">
        <v>77022</v>
      </c>
      <c r="BG8653" s="142" t="s">
        <v>19604</v>
      </c>
      <c r="BH8653" s="141" t="s">
        <v>478</v>
      </c>
      <c r="BI8653" s="141" t="s">
        <v>186</v>
      </c>
      <c r="BJ8653" s="141" t="s">
        <v>19552</v>
      </c>
      <c r="BK8653" s="141" t="s">
        <v>13825</v>
      </c>
      <c r="BL8653" s="141" t="s">
        <v>19552</v>
      </c>
      <c r="BM8653" s="141">
        <v>45.950890999999999</v>
      </c>
      <c r="BN8653" s="141">
        <v>-74.137394999999998</v>
      </c>
      <c r="BO8653" s="141">
        <v>2007</v>
      </c>
      <c r="BP8653" s="143" t="s">
        <v>25814</v>
      </c>
      <c r="BQ8653" s="143" t="s">
        <v>17560</v>
      </c>
    </row>
    <row r="8654" spans="15:69" x14ac:dyDescent="0.25">
      <c r="O8654" s="225" t="str">
        <f t="shared" ref="O8654:O8717" si="1346">IF(OR(B8654="",C8654="",G8654="",H8654="",I8654="",AND(J8654="",BW8654=FALSE),AND(K8654="",BX8654=FALSE),AND(L8654="",BY8654=FALSE),AND(M8654="",BZ8654=FALSE)),"",(IF(AND(100&gt;=CG8654,CG8654&gt;80),"A",IF(AND(80&gt;=CG8654,CG8654&gt;60),"B",IF(AND(60&gt;=CG8654,CG8654&gt;40),"C",IF(AND(40&gt;=CG8654,CG8654&gt;20),"D","E"))))))</f>
        <v/>
      </c>
      <c r="BF8654" s="141">
        <v>77022</v>
      </c>
      <c r="BG8654" s="142" t="s">
        <v>19605</v>
      </c>
      <c r="BH8654" s="141" t="s">
        <v>478</v>
      </c>
      <c r="BI8654" s="141" t="s">
        <v>186</v>
      </c>
      <c r="BJ8654" s="141" t="s">
        <v>19606</v>
      </c>
      <c r="BK8654" s="141" t="s">
        <v>5855</v>
      </c>
      <c r="BL8654" s="141" t="s">
        <v>19606</v>
      </c>
      <c r="BM8654" s="141">
        <v>45.956169000000003</v>
      </c>
      <c r="BN8654" s="141">
        <v>-74.130251999999999</v>
      </c>
      <c r="BO8654" s="141">
        <v>1980</v>
      </c>
      <c r="BP8654" s="143" t="s">
        <v>25815</v>
      </c>
      <c r="BQ8654" s="143" t="s">
        <v>17560</v>
      </c>
    </row>
    <row r="8655" spans="15:69" x14ac:dyDescent="0.25">
      <c r="O8655" s="225" t="str">
        <f t="shared" si="1346"/>
        <v/>
      </c>
      <c r="BF8655" s="141">
        <v>77022</v>
      </c>
      <c r="BG8655" s="142" t="s">
        <v>19405</v>
      </c>
      <c r="BH8655" s="141" t="s">
        <v>478</v>
      </c>
      <c r="BI8655" s="141" t="s">
        <v>186</v>
      </c>
      <c r="BJ8655" s="141" t="s">
        <v>19406</v>
      </c>
      <c r="BK8655" s="141"/>
      <c r="BL8655" s="141" t="s">
        <v>19407</v>
      </c>
      <c r="BM8655" s="141">
        <v>45.95111</v>
      </c>
      <c r="BN8655" s="141">
        <v>-74.171553000000003</v>
      </c>
      <c r="BO8655" s="141">
        <v>1982</v>
      </c>
      <c r="BP8655" s="143" t="s">
        <v>25789</v>
      </c>
      <c r="BQ8655" s="143" t="s">
        <v>17560</v>
      </c>
    </row>
    <row r="8656" spans="15:69" x14ac:dyDescent="0.25">
      <c r="O8656" s="225" t="str">
        <f t="shared" si="1346"/>
        <v/>
      </c>
      <c r="BF8656" s="141">
        <v>77022</v>
      </c>
      <c r="BG8656" s="142" t="s">
        <v>19408</v>
      </c>
      <c r="BH8656" s="141" t="s">
        <v>478</v>
      </c>
      <c r="BI8656" s="141" t="s">
        <v>186</v>
      </c>
      <c r="BJ8656" s="141" t="s">
        <v>19409</v>
      </c>
      <c r="BK8656" s="141"/>
      <c r="BL8656" s="141" t="s">
        <v>19407</v>
      </c>
      <c r="BM8656" s="141">
        <v>45.952092999999998</v>
      </c>
      <c r="BN8656" s="141">
        <v>-74.174340000000001</v>
      </c>
      <c r="BO8656" s="141">
        <v>1982</v>
      </c>
      <c r="BP8656" s="143" t="s">
        <v>25789</v>
      </c>
      <c r="BQ8656" s="143" t="s">
        <v>17560</v>
      </c>
    </row>
    <row r="8657" spans="15:69" x14ac:dyDescent="0.25">
      <c r="O8657" s="225" t="str">
        <f t="shared" si="1346"/>
        <v/>
      </c>
      <c r="BF8657" s="141">
        <v>77022</v>
      </c>
      <c r="BG8657" s="142" t="s">
        <v>19607</v>
      </c>
      <c r="BH8657" s="141" t="s">
        <v>478</v>
      </c>
      <c r="BI8657" s="141" t="s">
        <v>186</v>
      </c>
      <c r="BJ8657" s="141" t="s">
        <v>19608</v>
      </c>
      <c r="BK8657" s="141" t="s">
        <v>19609</v>
      </c>
      <c r="BL8657" s="141" t="s">
        <v>19610</v>
      </c>
      <c r="BM8657" s="141">
        <v>45.936597999999996</v>
      </c>
      <c r="BN8657" s="141">
        <v>-74.124718999999999</v>
      </c>
      <c r="BO8657" s="141">
        <v>2007</v>
      </c>
      <c r="BP8657" s="143" t="s">
        <v>25816</v>
      </c>
      <c r="BQ8657" s="143" t="s">
        <v>17560</v>
      </c>
    </row>
    <row r="8658" spans="15:69" x14ac:dyDescent="0.25">
      <c r="O8658" s="225" t="str">
        <f t="shared" si="1346"/>
        <v/>
      </c>
      <c r="BF8658" s="141">
        <v>77022</v>
      </c>
      <c r="BG8658" s="142" t="s">
        <v>19611</v>
      </c>
      <c r="BH8658" s="141" t="s">
        <v>478</v>
      </c>
      <c r="BI8658" s="141" t="s">
        <v>186</v>
      </c>
      <c r="BJ8658" s="141" t="s">
        <v>19057</v>
      </c>
      <c r="BK8658" s="141"/>
      <c r="BL8658" s="141" t="s">
        <v>19057</v>
      </c>
      <c r="BM8658" s="141">
        <v>45.945973000000002</v>
      </c>
      <c r="BN8658" s="141">
        <v>-74.139915999999999</v>
      </c>
      <c r="BO8658" s="141">
        <v>1984</v>
      </c>
      <c r="BP8658" s="143" t="s">
        <v>25817</v>
      </c>
      <c r="BQ8658" s="143" t="s">
        <v>17560</v>
      </c>
    </row>
    <row r="8659" spans="15:69" x14ac:dyDescent="0.25">
      <c r="O8659" s="225" t="str">
        <f t="shared" si="1346"/>
        <v/>
      </c>
      <c r="BF8659" s="141">
        <v>77022</v>
      </c>
      <c r="BG8659" s="142" t="s">
        <v>19410</v>
      </c>
      <c r="BH8659" s="141" t="s">
        <v>478</v>
      </c>
      <c r="BI8659" s="141" t="s">
        <v>186</v>
      </c>
      <c r="BJ8659" s="141" t="s">
        <v>10677</v>
      </c>
      <c r="BK8659" s="141"/>
      <c r="BL8659" s="141" t="s">
        <v>19411</v>
      </c>
      <c r="BM8659" s="141">
        <v>45.991089000000002</v>
      </c>
      <c r="BN8659" s="141">
        <v>-74.114528000000007</v>
      </c>
      <c r="BO8659" s="141">
        <v>1980</v>
      </c>
      <c r="BP8659" s="143" t="s">
        <v>25790</v>
      </c>
      <c r="BQ8659" s="143" t="s">
        <v>17560</v>
      </c>
    </row>
    <row r="8660" spans="15:69" x14ac:dyDescent="0.25">
      <c r="O8660" s="225" t="str">
        <f t="shared" si="1346"/>
        <v/>
      </c>
      <c r="BF8660" s="141">
        <v>77022</v>
      </c>
      <c r="BG8660" s="142" t="s">
        <v>19612</v>
      </c>
      <c r="BH8660" s="141" t="s">
        <v>478</v>
      </c>
      <c r="BI8660" s="141" t="s">
        <v>186</v>
      </c>
      <c r="BJ8660" s="141" t="s">
        <v>19613</v>
      </c>
      <c r="BK8660" s="141"/>
      <c r="BL8660" s="141" t="s">
        <v>19614</v>
      </c>
      <c r="BM8660" s="141">
        <v>45.978036000000003</v>
      </c>
      <c r="BN8660" s="141">
        <v>-74.177527999999995</v>
      </c>
      <c r="BO8660" s="141">
        <v>1980</v>
      </c>
      <c r="BP8660" s="143" t="s">
        <v>25789</v>
      </c>
      <c r="BQ8660" s="143" t="s">
        <v>17560</v>
      </c>
    </row>
    <row r="8661" spans="15:69" x14ac:dyDescent="0.25">
      <c r="O8661" s="225" t="str">
        <f t="shared" si="1346"/>
        <v/>
      </c>
      <c r="BF8661" s="141">
        <v>77022</v>
      </c>
      <c r="BG8661" s="142" t="s">
        <v>19615</v>
      </c>
      <c r="BH8661" s="141" t="s">
        <v>478</v>
      </c>
      <c r="BI8661" s="141" t="s">
        <v>186</v>
      </c>
      <c r="BJ8661" s="141" t="s">
        <v>19616</v>
      </c>
      <c r="BK8661" s="141"/>
      <c r="BL8661" s="141" t="s">
        <v>19616</v>
      </c>
      <c r="BM8661" s="141">
        <v>45.953744999999998</v>
      </c>
      <c r="BN8661" s="141">
        <v>-74.144814999999994</v>
      </c>
      <c r="BO8661" s="141">
        <v>2014</v>
      </c>
      <c r="BP8661" s="143" t="s">
        <v>25813</v>
      </c>
      <c r="BQ8661" s="143" t="s">
        <v>17560</v>
      </c>
    </row>
    <row r="8662" spans="15:69" x14ac:dyDescent="0.25">
      <c r="O8662" s="225" t="str">
        <f t="shared" si="1346"/>
        <v/>
      </c>
      <c r="BF8662" s="141">
        <v>77022</v>
      </c>
      <c r="BG8662" s="142" t="s">
        <v>19617</v>
      </c>
      <c r="BH8662" s="141" t="s">
        <v>478</v>
      </c>
      <c r="BI8662" s="141" t="s">
        <v>186</v>
      </c>
      <c r="BJ8662" s="141" t="s">
        <v>19618</v>
      </c>
      <c r="BK8662" s="141"/>
      <c r="BL8662" s="141" t="s">
        <v>19618</v>
      </c>
      <c r="BM8662" s="141">
        <v>45.995755000000003</v>
      </c>
      <c r="BN8662" s="141">
        <v>-74.096609000000001</v>
      </c>
      <c r="BO8662" s="141">
        <v>1965</v>
      </c>
      <c r="BP8662" s="143" t="s">
        <v>25818</v>
      </c>
      <c r="BQ8662" s="143" t="s">
        <v>17560</v>
      </c>
    </row>
    <row r="8663" spans="15:69" x14ac:dyDescent="0.25">
      <c r="O8663" s="225" t="str">
        <f t="shared" si="1346"/>
        <v/>
      </c>
      <c r="BF8663" s="141">
        <v>77022</v>
      </c>
      <c r="BG8663" s="142" t="s">
        <v>19619</v>
      </c>
      <c r="BH8663" s="141" t="s">
        <v>478</v>
      </c>
      <c r="BI8663" s="141" t="s">
        <v>186</v>
      </c>
      <c r="BJ8663" s="141" t="s">
        <v>10907</v>
      </c>
      <c r="BK8663" s="141"/>
      <c r="BL8663" s="141" t="s">
        <v>19550</v>
      </c>
      <c r="BM8663" s="141">
        <v>45.944206999999999</v>
      </c>
      <c r="BN8663" s="141">
        <v>-74.157691999999997</v>
      </c>
      <c r="BO8663" s="141">
        <v>1988</v>
      </c>
      <c r="BP8663" s="143" t="s">
        <v>25789</v>
      </c>
      <c r="BQ8663" s="143" t="s">
        <v>17560</v>
      </c>
    </row>
    <row r="8664" spans="15:69" x14ac:dyDescent="0.25">
      <c r="O8664" s="225" t="str">
        <f t="shared" si="1346"/>
        <v/>
      </c>
      <c r="BF8664" s="141">
        <v>77030</v>
      </c>
      <c r="BG8664" s="142" t="s">
        <v>19768</v>
      </c>
      <c r="BH8664" s="141" t="s">
        <v>180</v>
      </c>
      <c r="BI8664" s="141" t="s">
        <v>191</v>
      </c>
      <c r="BJ8664" s="141"/>
      <c r="BK8664" s="141" t="s">
        <v>14680</v>
      </c>
      <c r="BL8664" s="141" t="s">
        <v>19623</v>
      </c>
      <c r="BM8664" s="141">
        <v>45.901949999999999</v>
      </c>
      <c r="BN8664" s="141">
        <v>-74.134190000000004</v>
      </c>
      <c r="BO8664" s="141">
        <v>2003</v>
      </c>
      <c r="BP8664" s="143" t="s">
        <v>191</v>
      </c>
      <c r="BQ8664" s="143" t="s">
        <v>17560</v>
      </c>
    </row>
    <row r="8665" spans="15:69" x14ac:dyDescent="0.25">
      <c r="O8665" s="225" t="str">
        <f t="shared" si="1346"/>
        <v/>
      </c>
      <c r="BF8665" s="141">
        <v>77030</v>
      </c>
      <c r="BG8665" s="142" t="s">
        <v>19769</v>
      </c>
      <c r="BH8665" s="141" t="s">
        <v>180</v>
      </c>
      <c r="BI8665" s="141" t="s">
        <v>1269</v>
      </c>
      <c r="BJ8665" s="141"/>
      <c r="BK8665" s="141" t="s">
        <v>7087</v>
      </c>
      <c r="BL8665" s="141" t="s">
        <v>19767</v>
      </c>
      <c r="BM8665" s="141">
        <v>45.906959999999998</v>
      </c>
      <c r="BN8665" s="141">
        <v>-74.137519999999995</v>
      </c>
      <c r="BO8665" s="141">
        <v>2003</v>
      </c>
      <c r="BP8665" s="143" t="s">
        <v>12141</v>
      </c>
      <c r="BQ8665" s="143" t="s">
        <v>17560</v>
      </c>
    </row>
    <row r="8666" spans="15:69" x14ac:dyDescent="0.25">
      <c r="O8666" s="225" t="str">
        <f t="shared" si="1346"/>
        <v/>
      </c>
      <c r="BF8666" s="141">
        <v>77030</v>
      </c>
      <c r="BG8666" s="142" t="s">
        <v>19770</v>
      </c>
      <c r="BH8666" s="141" t="s">
        <v>180</v>
      </c>
      <c r="BI8666" s="141" t="s">
        <v>1269</v>
      </c>
      <c r="BJ8666" s="141"/>
      <c r="BK8666" s="141" t="s">
        <v>14680</v>
      </c>
      <c r="BL8666" s="141" t="s">
        <v>19623</v>
      </c>
      <c r="BM8666" s="141">
        <v>45.901949999999999</v>
      </c>
      <c r="BN8666" s="141">
        <v>-74.134190000000004</v>
      </c>
      <c r="BO8666" s="141">
        <v>2003</v>
      </c>
      <c r="BP8666" s="143" t="s">
        <v>12141</v>
      </c>
      <c r="BQ8666" s="143" t="s">
        <v>17560</v>
      </c>
    </row>
    <row r="8667" spans="15:69" x14ac:dyDescent="0.25">
      <c r="O8667" s="225" t="str">
        <f t="shared" si="1346"/>
        <v/>
      </c>
      <c r="BF8667" s="141">
        <v>78032</v>
      </c>
      <c r="BG8667" s="142" t="s">
        <v>19724</v>
      </c>
      <c r="BH8667" s="141" t="s">
        <v>478</v>
      </c>
      <c r="BI8667" s="141" t="s">
        <v>176</v>
      </c>
      <c r="BJ8667" s="141" t="s">
        <v>1553</v>
      </c>
      <c r="BK8667" s="141" t="s">
        <v>1658</v>
      </c>
      <c r="BL8667" s="141" t="s">
        <v>19725</v>
      </c>
      <c r="BM8667" s="141">
        <v>46.030270000000002</v>
      </c>
      <c r="BN8667" s="141">
        <v>-74.288319999999999</v>
      </c>
      <c r="BO8667" s="141">
        <v>2013</v>
      </c>
      <c r="BP8667" s="143" t="s">
        <v>25830</v>
      </c>
      <c r="BQ8667" s="143" t="s">
        <v>17560</v>
      </c>
    </row>
    <row r="8668" spans="15:69" x14ac:dyDescent="0.25">
      <c r="O8668" s="225" t="str">
        <f t="shared" si="1346"/>
        <v/>
      </c>
      <c r="BF8668" s="141">
        <v>78032</v>
      </c>
      <c r="BG8668" s="142" t="s">
        <v>19726</v>
      </c>
      <c r="BH8668" s="141" t="s">
        <v>478</v>
      </c>
      <c r="BI8668" s="141" t="s">
        <v>176</v>
      </c>
      <c r="BJ8668" s="141" t="s">
        <v>19727</v>
      </c>
      <c r="BK8668" s="141" t="s">
        <v>1876</v>
      </c>
      <c r="BL8668" s="141" t="s">
        <v>19725</v>
      </c>
      <c r="BM8668" s="141">
        <v>46.035060000000001</v>
      </c>
      <c r="BN8668" s="141">
        <v>-74.301609999999997</v>
      </c>
      <c r="BO8668" s="141">
        <v>2013</v>
      </c>
      <c r="BP8668" s="143" t="s">
        <v>25831</v>
      </c>
      <c r="BQ8668" s="143" t="s">
        <v>17560</v>
      </c>
    </row>
    <row r="8669" spans="15:69" x14ac:dyDescent="0.25">
      <c r="O8669" s="225" t="str">
        <f t="shared" si="1346"/>
        <v/>
      </c>
      <c r="BF8669" s="141">
        <v>78032</v>
      </c>
      <c r="BG8669" s="142" t="s">
        <v>19728</v>
      </c>
      <c r="BH8669" s="141" t="s">
        <v>478</v>
      </c>
      <c r="BI8669" s="141" t="s">
        <v>177</v>
      </c>
      <c r="BJ8669" s="141" t="s">
        <v>19729</v>
      </c>
      <c r="BK8669" s="141" t="s">
        <v>1658</v>
      </c>
      <c r="BL8669" s="141" t="s">
        <v>19725</v>
      </c>
      <c r="BM8669" s="141">
        <v>46.030270000000002</v>
      </c>
      <c r="BN8669" s="141">
        <v>-74.288319999999999</v>
      </c>
      <c r="BO8669" s="141">
        <v>2013</v>
      </c>
      <c r="BP8669" s="143" t="s">
        <v>25832</v>
      </c>
      <c r="BQ8669" s="143" t="s">
        <v>17560</v>
      </c>
    </row>
    <row r="8670" spans="15:69" x14ac:dyDescent="0.25">
      <c r="O8670" s="225" t="str">
        <f t="shared" si="1346"/>
        <v/>
      </c>
      <c r="BF8670" s="141">
        <v>78032</v>
      </c>
      <c r="BG8670" s="142" t="s">
        <v>19730</v>
      </c>
      <c r="BH8670" s="141" t="s">
        <v>478</v>
      </c>
      <c r="BI8670" s="141" t="s">
        <v>177</v>
      </c>
      <c r="BJ8670" s="141" t="s">
        <v>19731</v>
      </c>
      <c r="BK8670" s="141" t="s">
        <v>1597</v>
      </c>
      <c r="BL8670" s="141" t="s">
        <v>19732</v>
      </c>
      <c r="BM8670" s="141">
        <v>46.033389999999997</v>
      </c>
      <c r="BN8670" s="141">
        <v>-74.248080000000002</v>
      </c>
      <c r="BO8670" s="141">
        <v>2013</v>
      </c>
      <c r="BP8670" s="143" t="s">
        <v>25832</v>
      </c>
      <c r="BQ8670" s="143" t="s">
        <v>17560</v>
      </c>
    </row>
    <row r="8671" spans="15:69" x14ac:dyDescent="0.25">
      <c r="O8671" s="225" t="str">
        <f t="shared" si="1346"/>
        <v/>
      </c>
      <c r="BF8671" s="141">
        <v>78032</v>
      </c>
      <c r="BG8671" s="142" t="s">
        <v>19733</v>
      </c>
      <c r="BH8671" s="141" t="s">
        <v>478</v>
      </c>
      <c r="BI8671" s="141" t="s">
        <v>1268</v>
      </c>
      <c r="BJ8671" s="141" t="s">
        <v>19734</v>
      </c>
      <c r="BK8671" s="141" t="s">
        <v>1658</v>
      </c>
      <c r="BL8671" s="141" t="s">
        <v>19725</v>
      </c>
      <c r="BM8671" s="141">
        <v>46.030270000000002</v>
      </c>
      <c r="BN8671" s="141">
        <v>-74.288319999999999</v>
      </c>
      <c r="BO8671" s="141">
        <v>2013</v>
      </c>
      <c r="BP8671" s="143" t="s">
        <v>25833</v>
      </c>
      <c r="BQ8671" s="143" t="s">
        <v>17560</v>
      </c>
    </row>
    <row r="8672" spans="15:69" x14ac:dyDescent="0.25">
      <c r="O8672" s="225" t="str">
        <f t="shared" si="1346"/>
        <v/>
      </c>
      <c r="BF8672" s="141">
        <v>78032</v>
      </c>
      <c r="BG8672" s="142" t="s">
        <v>19735</v>
      </c>
      <c r="BH8672" s="141" t="s">
        <v>478</v>
      </c>
      <c r="BI8672" s="141" t="s">
        <v>1268</v>
      </c>
      <c r="BJ8672" s="141" t="s">
        <v>19736</v>
      </c>
      <c r="BK8672" s="141" t="s">
        <v>1658</v>
      </c>
      <c r="BL8672" s="141" t="s">
        <v>19725</v>
      </c>
      <c r="BM8672" s="141">
        <v>46.030270000000002</v>
      </c>
      <c r="BN8672" s="141">
        <v>-74.288319999999999</v>
      </c>
      <c r="BO8672" s="141">
        <v>2013</v>
      </c>
      <c r="BP8672" s="143" t="s">
        <v>25834</v>
      </c>
      <c r="BQ8672" s="143" t="s">
        <v>17560</v>
      </c>
    </row>
    <row r="8673" spans="15:69" x14ac:dyDescent="0.25">
      <c r="O8673" s="225" t="str">
        <f t="shared" si="1346"/>
        <v/>
      </c>
      <c r="BF8673" s="141">
        <v>78032</v>
      </c>
      <c r="BG8673" s="142" t="s">
        <v>19819</v>
      </c>
      <c r="BH8673" s="141" t="s">
        <v>478</v>
      </c>
      <c r="BI8673" s="141" t="s">
        <v>1268</v>
      </c>
      <c r="BJ8673" s="141" t="s">
        <v>19820</v>
      </c>
      <c r="BK8673" s="141" t="s">
        <v>2082</v>
      </c>
      <c r="BL8673" s="141" t="s">
        <v>19725</v>
      </c>
      <c r="BM8673" s="141">
        <v>46.029890000000002</v>
      </c>
      <c r="BN8673" s="141">
        <v>-74.287319999999994</v>
      </c>
      <c r="BO8673" s="141">
        <v>2013</v>
      </c>
      <c r="BP8673" s="143" t="s">
        <v>25858</v>
      </c>
      <c r="BQ8673" s="143" t="s">
        <v>17560</v>
      </c>
    </row>
    <row r="8674" spans="15:69" x14ac:dyDescent="0.25">
      <c r="O8674" s="225" t="str">
        <f t="shared" si="1346"/>
        <v/>
      </c>
      <c r="BF8674" s="141">
        <v>78032</v>
      </c>
      <c r="BG8674" s="142" t="s">
        <v>19821</v>
      </c>
      <c r="BH8674" s="141" t="s">
        <v>478</v>
      </c>
      <c r="BI8674" s="141" t="s">
        <v>186</v>
      </c>
      <c r="BJ8674" s="141" t="s">
        <v>19822</v>
      </c>
      <c r="BK8674" s="141" t="s">
        <v>10187</v>
      </c>
      <c r="BL8674" s="141" t="s">
        <v>19823</v>
      </c>
      <c r="BM8674" s="141">
        <v>46.030349999999999</v>
      </c>
      <c r="BN8674" s="141">
        <v>-74.281300000000002</v>
      </c>
      <c r="BO8674" s="141">
        <v>2013</v>
      </c>
      <c r="BP8674" s="143" t="s">
        <v>12473</v>
      </c>
      <c r="BQ8674" s="143" t="s">
        <v>17560</v>
      </c>
    </row>
    <row r="8675" spans="15:69" x14ac:dyDescent="0.25">
      <c r="O8675" s="225" t="str">
        <f t="shared" si="1346"/>
        <v/>
      </c>
      <c r="BF8675" s="141">
        <v>78032</v>
      </c>
      <c r="BG8675" s="142" t="s">
        <v>19824</v>
      </c>
      <c r="BH8675" s="141" t="s">
        <v>478</v>
      </c>
      <c r="BI8675" s="141" t="s">
        <v>186</v>
      </c>
      <c r="BJ8675" s="141" t="s">
        <v>19825</v>
      </c>
      <c r="BK8675" s="141" t="s">
        <v>4184</v>
      </c>
      <c r="BL8675" s="141" t="s">
        <v>19826</v>
      </c>
      <c r="BM8675" s="141">
        <v>46.052500000000002</v>
      </c>
      <c r="BN8675" s="141">
        <v>-74.287090000000006</v>
      </c>
      <c r="BO8675" s="141">
        <v>2008</v>
      </c>
      <c r="BP8675" s="143" t="s">
        <v>12473</v>
      </c>
      <c r="BQ8675" s="143" t="s">
        <v>17560</v>
      </c>
    </row>
    <row r="8676" spans="15:69" x14ac:dyDescent="0.25">
      <c r="O8676" s="225" t="str">
        <f t="shared" si="1346"/>
        <v/>
      </c>
      <c r="BF8676" s="141">
        <v>78032</v>
      </c>
      <c r="BG8676" s="142" t="s">
        <v>19827</v>
      </c>
      <c r="BH8676" s="141" t="s">
        <v>478</v>
      </c>
      <c r="BI8676" s="141" t="s">
        <v>186</v>
      </c>
      <c r="BJ8676" s="141" t="s">
        <v>19828</v>
      </c>
      <c r="BK8676" s="141" t="s">
        <v>1597</v>
      </c>
      <c r="BL8676" s="141" t="s">
        <v>19732</v>
      </c>
      <c r="BM8676" s="141">
        <v>46.033389999999997</v>
      </c>
      <c r="BN8676" s="141">
        <v>-74.248080000000002</v>
      </c>
      <c r="BO8676" s="141">
        <v>2013</v>
      </c>
      <c r="BP8676" s="143" t="s">
        <v>10712</v>
      </c>
      <c r="BQ8676" s="143" t="s">
        <v>17560</v>
      </c>
    </row>
    <row r="8677" spans="15:69" x14ac:dyDescent="0.25">
      <c r="O8677" s="225" t="str">
        <f t="shared" si="1346"/>
        <v/>
      </c>
      <c r="BF8677" s="141">
        <v>78032</v>
      </c>
      <c r="BG8677" s="142" t="s">
        <v>19829</v>
      </c>
      <c r="BH8677" s="141" t="s">
        <v>478</v>
      </c>
      <c r="BI8677" s="141" t="s">
        <v>186</v>
      </c>
      <c r="BJ8677" s="141" t="s">
        <v>19830</v>
      </c>
      <c r="BK8677" s="141"/>
      <c r="BL8677" s="141" t="s">
        <v>19831</v>
      </c>
      <c r="BM8677" s="141">
        <v>46.033679999999997</v>
      </c>
      <c r="BN8677" s="141">
        <v>-74.256410000000002</v>
      </c>
      <c r="BO8677" s="141">
        <v>2005</v>
      </c>
      <c r="BP8677" s="143" t="s">
        <v>10712</v>
      </c>
      <c r="BQ8677" s="143" t="s">
        <v>17560</v>
      </c>
    </row>
    <row r="8678" spans="15:69" x14ac:dyDescent="0.25">
      <c r="O8678" s="225" t="str">
        <f t="shared" si="1346"/>
        <v/>
      </c>
      <c r="BF8678" s="141">
        <v>78032</v>
      </c>
      <c r="BG8678" s="142" t="s">
        <v>19832</v>
      </c>
      <c r="BH8678" s="141" t="s">
        <v>478</v>
      </c>
      <c r="BI8678" s="141" t="s">
        <v>186</v>
      </c>
      <c r="BJ8678" s="141" t="s">
        <v>19833</v>
      </c>
      <c r="BK8678" s="141"/>
      <c r="BL8678" s="141" t="s">
        <v>19834</v>
      </c>
      <c r="BM8678" s="141">
        <v>46.039729999999999</v>
      </c>
      <c r="BN8678" s="141">
        <v>-74.259249999999994</v>
      </c>
      <c r="BO8678" s="141">
        <v>2005</v>
      </c>
      <c r="BP8678" s="143" t="s">
        <v>12473</v>
      </c>
      <c r="BQ8678" s="143" t="s">
        <v>17560</v>
      </c>
    </row>
    <row r="8679" spans="15:69" x14ac:dyDescent="0.25">
      <c r="O8679" s="225" t="str">
        <f t="shared" si="1346"/>
        <v/>
      </c>
      <c r="BF8679" s="141">
        <v>78032</v>
      </c>
      <c r="BG8679" s="142" t="s">
        <v>19835</v>
      </c>
      <c r="BH8679" s="141" t="s">
        <v>478</v>
      </c>
      <c r="BI8679" s="141" t="s">
        <v>186</v>
      </c>
      <c r="BJ8679" s="141" t="s">
        <v>19836</v>
      </c>
      <c r="BK8679" s="141" t="s">
        <v>19837</v>
      </c>
      <c r="BL8679" s="141" t="s">
        <v>19838</v>
      </c>
      <c r="BM8679" s="141">
        <v>46.034019999999998</v>
      </c>
      <c r="BN8679" s="141">
        <v>-74.264330000000001</v>
      </c>
      <c r="BO8679" s="141">
        <v>1990</v>
      </c>
      <c r="BP8679" s="143" t="s">
        <v>12473</v>
      </c>
      <c r="BQ8679" s="143" t="s">
        <v>17560</v>
      </c>
    </row>
    <row r="8680" spans="15:69" x14ac:dyDescent="0.25">
      <c r="O8680" s="225" t="str">
        <f t="shared" si="1346"/>
        <v/>
      </c>
      <c r="BF8680" s="141">
        <v>78032</v>
      </c>
      <c r="BG8680" s="142" t="s">
        <v>19839</v>
      </c>
      <c r="BH8680" s="141" t="s">
        <v>478</v>
      </c>
      <c r="BI8680" s="141" t="s">
        <v>186</v>
      </c>
      <c r="BJ8680" s="141" t="s">
        <v>19840</v>
      </c>
      <c r="BK8680" s="141" t="s">
        <v>467</v>
      </c>
      <c r="BL8680" s="141" t="s">
        <v>19841</v>
      </c>
      <c r="BM8680" s="141">
        <v>46.041759999999996</v>
      </c>
      <c r="BN8680" s="141">
        <v>-74.264799999999994</v>
      </c>
      <c r="BO8680" s="141">
        <v>1990</v>
      </c>
      <c r="BP8680" s="143" t="s">
        <v>12473</v>
      </c>
      <c r="BQ8680" s="143" t="s">
        <v>17560</v>
      </c>
    </row>
    <row r="8681" spans="15:69" x14ac:dyDescent="0.25">
      <c r="O8681" s="225" t="str">
        <f t="shared" si="1346"/>
        <v/>
      </c>
      <c r="BF8681" s="141">
        <v>78032</v>
      </c>
      <c r="BG8681" s="142" t="s">
        <v>19842</v>
      </c>
      <c r="BH8681" s="141" t="s">
        <v>478</v>
      </c>
      <c r="BI8681" s="141" t="s">
        <v>186</v>
      </c>
      <c r="BJ8681" s="141" t="s">
        <v>19843</v>
      </c>
      <c r="BK8681" s="141"/>
      <c r="BL8681" s="141" t="s">
        <v>19844</v>
      </c>
      <c r="BM8681" s="141">
        <v>46.033540000000002</v>
      </c>
      <c r="BN8681" s="141">
        <v>-74.282920000000004</v>
      </c>
      <c r="BO8681" s="141">
        <v>1985</v>
      </c>
      <c r="BP8681" s="143" t="s">
        <v>12473</v>
      </c>
      <c r="BQ8681" s="143" t="s">
        <v>17560</v>
      </c>
    </row>
    <row r="8682" spans="15:69" x14ac:dyDescent="0.25">
      <c r="O8682" s="225" t="str">
        <f t="shared" si="1346"/>
        <v/>
      </c>
      <c r="BF8682" s="141">
        <v>78032</v>
      </c>
      <c r="BG8682" s="142" t="s">
        <v>19845</v>
      </c>
      <c r="BH8682" s="141" t="s">
        <v>478</v>
      </c>
      <c r="BI8682" s="141" t="s">
        <v>186</v>
      </c>
      <c r="BJ8682" s="141" t="s">
        <v>19846</v>
      </c>
      <c r="BK8682" s="141"/>
      <c r="BL8682" s="141" t="s">
        <v>19844</v>
      </c>
      <c r="BM8682" s="141">
        <v>46.033349999999999</v>
      </c>
      <c r="BN8682" s="141">
        <v>-74.282259999999994</v>
      </c>
      <c r="BO8682" s="141">
        <v>1990</v>
      </c>
      <c r="BP8682" s="143" t="s">
        <v>12473</v>
      </c>
      <c r="BQ8682" s="143" t="s">
        <v>17560</v>
      </c>
    </row>
    <row r="8683" spans="15:69" x14ac:dyDescent="0.25">
      <c r="O8683" s="225" t="str">
        <f t="shared" si="1346"/>
        <v/>
      </c>
      <c r="BF8683" s="141">
        <v>78032</v>
      </c>
      <c r="BG8683" s="142" t="s">
        <v>19847</v>
      </c>
      <c r="BH8683" s="141" t="s">
        <v>478</v>
      </c>
      <c r="BI8683" s="141" t="s">
        <v>186</v>
      </c>
      <c r="BJ8683" s="141" t="s">
        <v>19848</v>
      </c>
      <c r="BK8683" s="141"/>
      <c r="BL8683" s="141" t="s">
        <v>13125</v>
      </c>
      <c r="BM8683" s="141">
        <v>46.041890000000002</v>
      </c>
      <c r="BN8683" s="141">
        <v>-74.280199999999994</v>
      </c>
      <c r="BO8683" s="141">
        <v>2000</v>
      </c>
      <c r="BP8683" s="143" t="s">
        <v>12473</v>
      </c>
      <c r="BQ8683" s="143" t="s">
        <v>17560</v>
      </c>
    </row>
    <row r="8684" spans="15:69" x14ac:dyDescent="0.25">
      <c r="O8684" s="225" t="str">
        <f t="shared" si="1346"/>
        <v/>
      </c>
      <c r="BF8684" s="141">
        <v>78032</v>
      </c>
      <c r="BG8684" s="142" t="s">
        <v>19849</v>
      </c>
      <c r="BH8684" s="141" t="s">
        <v>478</v>
      </c>
      <c r="BI8684" s="141" t="s">
        <v>186</v>
      </c>
      <c r="BJ8684" s="141" t="s">
        <v>19850</v>
      </c>
      <c r="BK8684" s="141"/>
      <c r="BL8684" s="141" t="s">
        <v>19851</v>
      </c>
      <c r="BM8684" s="141">
        <v>46.041519999999998</v>
      </c>
      <c r="BN8684" s="141">
        <v>-74.289640000000006</v>
      </c>
      <c r="BO8684" s="141">
        <v>1980</v>
      </c>
      <c r="BP8684" s="143" t="s">
        <v>12473</v>
      </c>
      <c r="BQ8684" s="143" t="s">
        <v>17560</v>
      </c>
    </row>
    <row r="8685" spans="15:69" x14ac:dyDescent="0.25">
      <c r="O8685" s="225" t="str">
        <f t="shared" si="1346"/>
        <v/>
      </c>
      <c r="BF8685" s="141">
        <v>78032</v>
      </c>
      <c r="BG8685" s="142" t="s">
        <v>19852</v>
      </c>
      <c r="BH8685" s="141" t="s">
        <v>478</v>
      </c>
      <c r="BI8685" s="141" t="s">
        <v>186</v>
      </c>
      <c r="BJ8685" s="141" t="s">
        <v>19853</v>
      </c>
      <c r="BK8685" s="141"/>
      <c r="BL8685" s="141" t="s">
        <v>19854</v>
      </c>
      <c r="BM8685" s="141">
        <v>46.050829999999998</v>
      </c>
      <c r="BN8685" s="141">
        <v>-74.300280000000001</v>
      </c>
      <c r="BO8685" s="141">
        <v>1990</v>
      </c>
      <c r="BP8685" s="143" t="s">
        <v>12473</v>
      </c>
      <c r="BQ8685" s="143" t="s">
        <v>17560</v>
      </c>
    </row>
    <row r="8686" spans="15:69" x14ac:dyDescent="0.25">
      <c r="O8686" s="225" t="str">
        <f t="shared" si="1346"/>
        <v/>
      </c>
      <c r="BF8686" s="141">
        <v>78032</v>
      </c>
      <c r="BG8686" s="142" t="s">
        <v>19855</v>
      </c>
      <c r="BH8686" s="141" t="s">
        <v>478</v>
      </c>
      <c r="BI8686" s="141" t="s">
        <v>186</v>
      </c>
      <c r="BJ8686" s="141" t="s">
        <v>19856</v>
      </c>
      <c r="BK8686" s="141" t="s">
        <v>4160</v>
      </c>
      <c r="BL8686" s="141" t="s">
        <v>19857</v>
      </c>
      <c r="BM8686" s="141">
        <v>46.055010000000003</v>
      </c>
      <c r="BN8686" s="141">
        <v>-74.309899999999999</v>
      </c>
      <c r="BO8686" s="141">
        <v>1990</v>
      </c>
      <c r="BP8686" s="143" t="s">
        <v>12473</v>
      </c>
      <c r="BQ8686" s="143" t="s">
        <v>17560</v>
      </c>
    </row>
    <row r="8687" spans="15:69" x14ac:dyDescent="0.25">
      <c r="O8687" s="225" t="str">
        <f t="shared" si="1346"/>
        <v/>
      </c>
      <c r="BF8687" s="141">
        <v>78032</v>
      </c>
      <c r="BG8687" s="142" t="s">
        <v>19858</v>
      </c>
      <c r="BH8687" s="141" t="s">
        <v>478</v>
      </c>
      <c r="BI8687" s="141" t="s">
        <v>186</v>
      </c>
      <c r="BJ8687" s="141" t="s">
        <v>19859</v>
      </c>
      <c r="BK8687" s="141"/>
      <c r="BL8687" s="141" t="s">
        <v>19860</v>
      </c>
      <c r="BM8687" s="141">
        <v>46.052430000000001</v>
      </c>
      <c r="BN8687" s="141">
        <v>-74.252489999999995</v>
      </c>
      <c r="BO8687" s="141">
        <v>2014</v>
      </c>
      <c r="BP8687" s="143" t="s">
        <v>12473</v>
      </c>
      <c r="BQ8687" s="143" t="s">
        <v>17560</v>
      </c>
    </row>
    <row r="8688" spans="15:69" x14ac:dyDescent="0.25">
      <c r="O8688" s="225" t="str">
        <f t="shared" si="1346"/>
        <v/>
      </c>
      <c r="BF8688" s="141">
        <v>78032</v>
      </c>
      <c r="BG8688" s="142" t="s">
        <v>19861</v>
      </c>
      <c r="BH8688" s="141" t="s">
        <v>180</v>
      </c>
      <c r="BI8688" s="141" t="s">
        <v>178</v>
      </c>
      <c r="BJ8688" s="141" t="s">
        <v>2406</v>
      </c>
      <c r="BK8688" s="141" t="s">
        <v>3325</v>
      </c>
      <c r="BL8688" s="141" t="s">
        <v>19862</v>
      </c>
      <c r="BM8688" s="141">
        <v>46.050919999999998</v>
      </c>
      <c r="BN8688" s="141">
        <v>-74.274910000000006</v>
      </c>
      <c r="BO8688" s="141">
        <v>2014</v>
      </c>
      <c r="BP8688" s="143" t="s">
        <v>18907</v>
      </c>
      <c r="BQ8688" s="143" t="s">
        <v>17560</v>
      </c>
    </row>
    <row r="8689" spans="15:69" x14ac:dyDescent="0.25">
      <c r="O8689" s="225" t="str">
        <f t="shared" si="1346"/>
        <v/>
      </c>
      <c r="BF8689" s="141">
        <v>78047</v>
      </c>
      <c r="BG8689" s="142" t="s">
        <v>27060</v>
      </c>
      <c r="BH8689" s="141" t="s">
        <v>478</v>
      </c>
      <c r="BI8689" s="141" t="s">
        <v>177</v>
      </c>
      <c r="BJ8689" s="141"/>
      <c r="BK8689" s="141" t="s">
        <v>19746</v>
      </c>
      <c r="BL8689" s="141" t="s">
        <v>1616</v>
      </c>
      <c r="BM8689" s="141">
        <v>46.111370000000001</v>
      </c>
      <c r="BN8689" s="141">
        <v>-74.479730000000004</v>
      </c>
      <c r="BO8689" s="141">
        <v>1976</v>
      </c>
      <c r="BP8689" s="143" t="s">
        <v>27817</v>
      </c>
      <c r="BQ8689" s="143" t="s">
        <v>17560</v>
      </c>
    </row>
    <row r="8690" spans="15:69" x14ac:dyDescent="0.25">
      <c r="O8690" s="225" t="str">
        <f t="shared" si="1346"/>
        <v/>
      </c>
      <c r="BF8690" s="141">
        <v>78047</v>
      </c>
      <c r="BG8690" s="142" t="s">
        <v>27061</v>
      </c>
      <c r="BH8690" s="141" t="s">
        <v>478</v>
      </c>
      <c r="BI8690" s="141" t="s">
        <v>186</v>
      </c>
      <c r="BJ8690" s="141"/>
      <c r="BK8690" s="141" t="s">
        <v>1810</v>
      </c>
      <c r="BL8690" s="141" t="s">
        <v>27542</v>
      </c>
      <c r="BM8690" s="141">
        <v>46.132089999999998</v>
      </c>
      <c r="BN8690" s="141">
        <v>-74.467020000000005</v>
      </c>
      <c r="BO8690" s="141">
        <v>2009</v>
      </c>
      <c r="BP8690" s="143"/>
      <c r="BQ8690" s="143" t="s">
        <v>17560</v>
      </c>
    </row>
    <row r="8691" spans="15:69" x14ac:dyDescent="0.25">
      <c r="O8691" s="225" t="str">
        <f t="shared" si="1346"/>
        <v/>
      </c>
      <c r="BF8691" s="141">
        <v>78102</v>
      </c>
      <c r="BG8691" s="142" t="s">
        <v>20175</v>
      </c>
      <c r="BH8691" s="141" t="s">
        <v>180</v>
      </c>
      <c r="BI8691" s="141" t="s">
        <v>191</v>
      </c>
      <c r="BJ8691" s="141" t="s">
        <v>20176</v>
      </c>
      <c r="BK8691" s="141" t="s">
        <v>20177</v>
      </c>
      <c r="BL8691" s="141" t="s">
        <v>20178</v>
      </c>
      <c r="BM8691" s="141">
        <v>46.201059999999998</v>
      </c>
      <c r="BN8691" s="141">
        <v>-74.559970000000007</v>
      </c>
      <c r="BO8691" s="141">
        <v>2006</v>
      </c>
      <c r="BP8691" s="143" t="s">
        <v>25871</v>
      </c>
      <c r="BQ8691" s="143" t="s">
        <v>17560</v>
      </c>
    </row>
    <row r="8692" spans="15:69" x14ac:dyDescent="0.25">
      <c r="O8692" s="225" t="str">
        <f t="shared" si="1346"/>
        <v/>
      </c>
      <c r="BF8692" s="141">
        <v>78102</v>
      </c>
      <c r="BG8692" s="142" t="s">
        <v>20179</v>
      </c>
      <c r="BH8692" s="141" t="s">
        <v>180</v>
      </c>
      <c r="BI8692" s="141" t="s">
        <v>191</v>
      </c>
      <c r="BJ8692" s="141" t="s">
        <v>20180</v>
      </c>
      <c r="BK8692" s="141" t="s">
        <v>20181</v>
      </c>
      <c r="BL8692" s="141" t="s">
        <v>20182</v>
      </c>
      <c r="BM8692" s="141">
        <v>46.220559999999999</v>
      </c>
      <c r="BN8692" s="141">
        <v>-74.586550000000003</v>
      </c>
      <c r="BO8692" s="141">
        <v>2006</v>
      </c>
      <c r="BP8692" s="143" t="s">
        <v>25871</v>
      </c>
      <c r="BQ8692" s="143" t="s">
        <v>17560</v>
      </c>
    </row>
    <row r="8693" spans="15:69" x14ac:dyDescent="0.25">
      <c r="O8693" s="225" t="str">
        <f t="shared" si="1346"/>
        <v/>
      </c>
      <c r="BF8693" s="141">
        <v>78102</v>
      </c>
      <c r="BG8693" s="142" t="s">
        <v>20183</v>
      </c>
      <c r="BH8693" s="141" t="s">
        <v>180</v>
      </c>
      <c r="BI8693" s="141" t="s">
        <v>191</v>
      </c>
      <c r="BJ8693" s="141" t="s">
        <v>20184</v>
      </c>
      <c r="BK8693" s="141" t="s">
        <v>20185</v>
      </c>
      <c r="BL8693" s="141" t="s">
        <v>20186</v>
      </c>
      <c r="BM8693" s="141">
        <v>46.143569999999997</v>
      </c>
      <c r="BN8693" s="141">
        <v>-74.597539999999995</v>
      </c>
      <c r="BO8693" s="141">
        <v>2009</v>
      </c>
      <c r="BP8693" s="143" t="s">
        <v>25871</v>
      </c>
      <c r="BQ8693" s="143" t="s">
        <v>17560</v>
      </c>
    </row>
    <row r="8694" spans="15:69" x14ac:dyDescent="0.25">
      <c r="O8694" s="225" t="str">
        <f t="shared" si="1346"/>
        <v/>
      </c>
      <c r="BF8694" s="141">
        <v>78102</v>
      </c>
      <c r="BG8694" s="142" t="s">
        <v>20187</v>
      </c>
      <c r="BH8694" s="141" t="s">
        <v>180</v>
      </c>
      <c r="BI8694" s="141" t="s">
        <v>191</v>
      </c>
      <c r="BJ8694" s="141" t="s">
        <v>20188</v>
      </c>
      <c r="BK8694" s="141" t="s">
        <v>20189</v>
      </c>
      <c r="BL8694" s="141" t="s">
        <v>20190</v>
      </c>
      <c r="BM8694" s="141">
        <v>46.116480000000003</v>
      </c>
      <c r="BN8694" s="141">
        <v>-74.581559999999996</v>
      </c>
      <c r="BO8694" s="141">
        <v>2010</v>
      </c>
      <c r="BP8694" s="143" t="s">
        <v>25871</v>
      </c>
      <c r="BQ8694" s="143" t="s">
        <v>17560</v>
      </c>
    </row>
    <row r="8695" spans="15:69" x14ac:dyDescent="0.25">
      <c r="O8695" s="225" t="str">
        <f t="shared" si="1346"/>
        <v/>
      </c>
      <c r="BF8695" s="141">
        <v>78102</v>
      </c>
      <c r="BG8695" s="142" t="s">
        <v>20191</v>
      </c>
      <c r="BH8695" s="141" t="s">
        <v>180</v>
      </c>
      <c r="BI8695" s="141" t="s">
        <v>191</v>
      </c>
      <c r="BJ8695" s="141" t="s">
        <v>20192</v>
      </c>
      <c r="BK8695" s="141" t="s">
        <v>20193</v>
      </c>
      <c r="BL8695" s="141" t="s">
        <v>20194</v>
      </c>
      <c r="BM8695" s="141">
        <v>46.128129999999999</v>
      </c>
      <c r="BN8695" s="141">
        <v>-74.606120000000004</v>
      </c>
      <c r="BO8695" s="141">
        <v>1996</v>
      </c>
      <c r="BP8695" s="143" t="s">
        <v>25915</v>
      </c>
      <c r="BQ8695" s="143" t="s">
        <v>17560</v>
      </c>
    </row>
    <row r="8696" spans="15:69" x14ac:dyDescent="0.25">
      <c r="O8696" s="225" t="str">
        <f t="shared" si="1346"/>
        <v/>
      </c>
      <c r="BF8696" s="141">
        <v>78102</v>
      </c>
      <c r="BG8696" s="142" t="s">
        <v>20195</v>
      </c>
      <c r="BH8696" s="141" t="s">
        <v>180</v>
      </c>
      <c r="BI8696" s="141" t="s">
        <v>191</v>
      </c>
      <c r="BJ8696" s="141" t="s">
        <v>20196</v>
      </c>
      <c r="BK8696" s="141" t="s">
        <v>20197</v>
      </c>
      <c r="BL8696" s="141" t="s">
        <v>20198</v>
      </c>
      <c r="BM8696" s="141">
        <v>46.110840000000003</v>
      </c>
      <c r="BN8696" s="141">
        <v>-74.607339999999994</v>
      </c>
      <c r="BO8696" s="141">
        <v>1986</v>
      </c>
      <c r="BP8696" s="143" t="s">
        <v>25915</v>
      </c>
      <c r="BQ8696" s="143" t="s">
        <v>17560</v>
      </c>
    </row>
    <row r="8697" spans="15:69" x14ac:dyDescent="0.25">
      <c r="O8697" s="225" t="str">
        <f t="shared" si="1346"/>
        <v/>
      </c>
      <c r="BF8697" s="141">
        <v>78115</v>
      </c>
      <c r="BG8697" s="142" t="s">
        <v>20202</v>
      </c>
      <c r="BH8697" s="141" t="s">
        <v>180</v>
      </c>
      <c r="BI8697" s="141" t="s">
        <v>178</v>
      </c>
      <c r="BJ8697" s="141"/>
      <c r="BK8697" s="141" t="s">
        <v>20203</v>
      </c>
      <c r="BL8697" s="141" t="s">
        <v>20201</v>
      </c>
      <c r="BM8697" s="141">
        <v>46.152209999999997</v>
      </c>
      <c r="BN8697" s="141">
        <v>-74.694130000000001</v>
      </c>
      <c r="BO8697" s="141">
        <v>2009</v>
      </c>
      <c r="BP8697" s="143" t="s">
        <v>25916</v>
      </c>
      <c r="BQ8697" s="143" t="s">
        <v>17560</v>
      </c>
    </row>
    <row r="8698" spans="15:69" x14ac:dyDescent="0.25">
      <c r="O8698" s="225" t="str">
        <f t="shared" si="1346"/>
        <v/>
      </c>
      <c r="BF8698" s="141">
        <v>78130</v>
      </c>
      <c r="BG8698" s="142" t="s">
        <v>20026</v>
      </c>
      <c r="BH8698" s="141" t="s">
        <v>478</v>
      </c>
      <c r="BI8698" s="141" t="s">
        <v>186</v>
      </c>
      <c r="BJ8698" s="141"/>
      <c r="BK8698" s="141" t="s">
        <v>1708</v>
      </c>
      <c r="BL8698" s="141" t="s">
        <v>20007</v>
      </c>
      <c r="BM8698" s="141">
        <v>46.24718</v>
      </c>
      <c r="BN8698" s="141">
        <v>-74.941670000000002</v>
      </c>
      <c r="BO8698" s="141">
        <v>2010</v>
      </c>
      <c r="BP8698" s="143" t="s">
        <v>191</v>
      </c>
      <c r="BQ8698" s="143" t="s">
        <v>17560</v>
      </c>
    </row>
    <row r="8699" spans="15:69" x14ac:dyDescent="0.25">
      <c r="O8699" s="225" t="str">
        <f t="shared" si="1346"/>
        <v/>
      </c>
      <c r="BF8699" s="141">
        <v>80010</v>
      </c>
      <c r="BG8699" s="142" t="s">
        <v>13199</v>
      </c>
      <c r="BH8699" s="141" t="s">
        <v>478</v>
      </c>
      <c r="BI8699" s="141" t="s">
        <v>176</v>
      </c>
      <c r="BJ8699" s="141"/>
      <c r="BK8699" s="141" t="s">
        <v>2927</v>
      </c>
      <c r="BL8699" s="141" t="s">
        <v>13200</v>
      </c>
      <c r="BM8699" s="141">
        <v>45.668737999999998</v>
      </c>
      <c r="BN8699" s="141">
        <v>-74.919779000000005</v>
      </c>
      <c r="BO8699" s="141">
        <v>2007</v>
      </c>
      <c r="BP8699" s="143" t="s">
        <v>24859</v>
      </c>
      <c r="BQ8699" s="143" t="s">
        <v>17560</v>
      </c>
    </row>
    <row r="8700" spans="15:69" x14ac:dyDescent="0.25">
      <c r="O8700" s="225" t="str">
        <f t="shared" si="1346"/>
        <v/>
      </c>
      <c r="BF8700" s="141">
        <v>80010</v>
      </c>
      <c r="BG8700" s="142" t="s">
        <v>13201</v>
      </c>
      <c r="BH8700" s="141" t="s">
        <v>478</v>
      </c>
      <c r="BI8700" s="141" t="s">
        <v>177</v>
      </c>
      <c r="BJ8700" s="141"/>
      <c r="BK8700" s="141"/>
      <c r="BL8700" s="141" t="s">
        <v>13202</v>
      </c>
      <c r="BM8700" s="141">
        <v>45.655099</v>
      </c>
      <c r="BN8700" s="141">
        <v>-74.954372000000006</v>
      </c>
      <c r="BO8700" s="141">
        <v>1980</v>
      </c>
      <c r="BP8700" s="143" t="s">
        <v>24860</v>
      </c>
      <c r="BQ8700" s="143" t="s">
        <v>17560</v>
      </c>
    </row>
    <row r="8701" spans="15:69" x14ac:dyDescent="0.25">
      <c r="O8701" s="225" t="str">
        <f t="shared" si="1346"/>
        <v/>
      </c>
      <c r="BF8701" s="141">
        <v>80010</v>
      </c>
      <c r="BG8701" s="142" t="s">
        <v>13203</v>
      </c>
      <c r="BH8701" s="141" t="s">
        <v>478</v>
      </c>
      <c r="BI8701" s="141" t="s">
        <v>177</v>
      </c>
      <c r="BJ8701" s="141"/>
      <c r="BK8701" s="141"/>
      <c r="BL8701" s="141" t="s">
        <v>13204</v>
      </c>
      <c r="BM8701" s="141">
        <v>45.662447999999998</v>
      </c>
      <c r="BN8701" s="141">
        <v>-74.960659000000007</v>
      </c>
      <c r="BO8701" s="141">
        <v>1980</v>
      </c>
      <c r="BP8701" s="143" t="s">
        <v>24861</v>
      </c>
      <c r="BQ8701" s="143" t="s">
        <v>17560</v>
      </c>
    </row>
    <row r="8702" spans="15:69" x14ac:dyDescent="0.25">
      <c r="O8702" s="225" t="str">
        <f t="shared" si="1346"/>
        <v/>
      </c>
      <c r="BF8702" s="141">
        <v>80010</v>
      </c>
      <c r="BG8702" s="142" t="s">
        <v>13205</v>
      </c>
      <c r="BH8702" s="141" t="s">
        <v>180</v>
      </c>
      <c r="BI8702" s="141" t="s">
        <v>178</v>
      </c>
      <c r="BJ8702" s="141"/>
      <c r="BK8702" s="141"/>
      <c r="BL8702" s="141" t="s">
        <v>13206</v>
      </c>
      <c r="BM8702" s="141">
        <v>45.660184000000001</v>
      </c>
      <c r="BN8702" s="141">
        <v>-74.936847</v>
      </c>
      <c r="BO8702" s="141">
        <v>2001</v>
      </c>
      <c r="BP8702" s="143" t="s">
        <v>24862</v>
      </c>
      <c r="BQ8702" s="143" t="s">
        <v>17560</v>
      </c>
    </row>
    <row r="8703" spans="15:69" x14ac:dyDescent="0.25">
      <c r="O8703" s="225" t="str">
        <f t="shared" si="1346"/>
        <v/>
      </c>
      <c r="BF8703" s="141">
        <v>80010</v>
      </c>
      <c r="BG8703" s="142" t="s">
        <v>13207</v>
      </c>
      <c r="BH8703" s="141" t="s">
        <v>180</v>
      </c>
      <c r="BI8703" s="141" t="s">
        <v>191</v>
      </c>
      <c r="BJ8703" s="141"/>
      <c r="BK8703" s="141"/>
      <c r="BL8703" s="141" t="s">
        <v>13208</v>
      </c>
      <c r="BM8703" s="141">
        <v>45.649406999999997</v>
      </c>
      <c r="BN8703" s="141">
        <v>-74.937196</v>
      </c>
      <c r="BO8703" s="141">
        <v>2001</v>
      </c>
      <c r="BP8703" s="143" t="s">
        <v>24863</v>
      </c>
      <c r="BQ8703" s="143" t="s">
        <v>17560</v>
      </c>
    </row>
    <row r="8704" spans="15:69" x14ac:dyDescent="0.25">
      <c r="O8704" s="225" t="str">
        <f t="shared" si="1346"/>
        <v/>
      </c>
      <c r="BF8704" s="141">
        <v>80027</v>
      </c>
      <c r="BG8704" s="142" t="s">
        <v>13590</v>
      </c>
      <c r="BH8704" s="141" t="s">
        <v>478</v>
      </c>
      <c r="BI8704" s="141" t="s">
        <v>176</v>
      </c>
      <c r="BJ8704" s="141"/>
      <c r="BK8704" s="141" t="s">
        <v>13591</v>
      </c>
      <c r="BL8704" s="141" t="s">
        <v>13589</v>
      </c>
      <c r="BM8704" s="141">
        <v>45.726869999999998</v>
      </c>
      <c r="BN8704" s="141">
        <v>-75.056880000000007</v>
      </c>
      <c r="BO8704" s="141">
        <v>2002</v>
      </c>
      <c r="BP8704" s="143" t="s">
        <v>24884</v>
      </c>
      <c r="BQ8704" s="143" t="s">
        <v>17560</v>
      </c>
    </row>
    <row r="8705" spans="15:69" x14ac:dyDescent="0.25">
      <c r="O8705" s="225" t="str">
        <f t="shared" si="1346"/>
        <v/>
      </c>
      <c r="BF8705" s="141">
        <v>80027</v>
      </c>
      <c r="BG8705" s="142" t="s">
        <v>13592</v>
      </c>
      <c r="BH8705" s="141" t="s">
        <v>180</v>
      </c>
      <c r="BI8705" s="141" t="s">
        <v>191</v>
      </c>
      <c r="BJ8705" s="141" t="s">
        <v>13593</v>
      </c>
      <c r="BK8705" s="141" t="s">
        <v>2160</v>
      </c>
      <c r="BL8705" s="141" t="s">
        <v>13594</v>
      </c>
      <c r="BM8705" s="141">
        <v>45.720770000000002</v>
      </c>
      <c r="BN8705" s="141">
        <v>-75.054040000000001</v>
      </c>
      <c r="BO8705" s="141">
        <v>1995</v>
      </c>
      <c r="BP8705" s="143"/>
      <c r="BQ8705" s="143" t="s">
        <v>17560</v>
      </c>
    </row>
    <row r="8706" spans="15:69" x14ac:dyDescent="0.25">
      <c r="O8706" s="225" t="str">
        <f t="shared" si="1346"/>
        <v/>
      </c>
      <c r="BF8706" s="141">
        <v>80037</v>
      </c>
      <c r="BG8706" s="142" t="s">
        <v>13617</v>
      </c>
      <c r="BH8706" s="141" t="s">
        <v>180</v>
      </c>
      <c r="BI8706" s="141" t="s">
        <v>191</v>
      </c>
      <c r="BJ8706" s="141"/>
      <c r="BK8706" s="141"/>
      <c r="BL8706" s="141" t="s">
        <v>13618</v>
      </c>
      <c r="BM8706" s="141">
        <v>45.613709999999998</v>
      </c>
      <c r="BN8706" s="141">
        <v>-75.051249999999996</v>
      </c>
      <c r="BO8706" s="141">
        <v>2009</v>
      </c>
      <c r="BP8706" s="143" t="s">
        <v>26725</v>
      </c>
      <c r="BQ8706" s="143" t="s">
        <v>17560</v>
      </c>
    </row>
    <row r="8707" spans="15:69" x14ac:dyDescent="0.25">
      <c r="O8707" s="225" t="str">
        <f t="shared" si="1346"/>
        <v/>
      </c>
      <c r="BF8707" s="141">
        <v>80037</v>
      </c>
      <c r="BG8707" s="142" t="s">
        <v>13619</v>
      </c>
      <c r="BH8707" s="141" t="s">
        <v>180</v>
      </c>
      <c r="BI8707" s="141" t="s">
        <v>191</v>
      </c>
      <c r="BJ8707" s="141"/>
      <c r="BK8707" s="141"/>
      <c r="BL8707" s="141" t="s">
        <v>13620</v>
      </c>
      <c r="BM8707" s="141">
        <v>45.616630000000001</v>
      </c>
      <c r="BN8707" s="141">
        <v>-75.027900000000002</v>
      </c>
      <c r="BO8707" s="141">
        <v>1960</v>
      </c>
      <c r="BP8707" s="143" t="s">
        <v>26725</v>
      </c>
      <c r="BQ8707" s="143" t="s">
        <v>17560</v>
      </c>
    </row>
    <row r="8708" spans="15:69" x14ac:dyDescent="0.25">
      <c r="O8708" s="225" t="str">
        <f t="shared" si="1346"/>
        <v/>
      </c>
      <c r="BF8708" s="141">
        <v>84082</v>
      </c>
      <c r="BG8708" s="142" t="s">
        <v>14235</v>
      </c>
      <c r="BH8708" s="141" t="s">
        <v>180</v>
      </c>
      <c r="BI8708" s="141" t="s">
        <v>191</v>
      </c>
      <c r="BJ8708" s="141" t="s">
        <v>14236</v>
      </c>
      <c r="BK8708" s="141" t="s">
        <v>3176</v>
      </c>
      <c r="BL8708" s="141" t="s">
        <v>14237</v>
      </c>
      <c r="BM8708" s="141">
        <v>45.909495999999997</v>
      </c>
      <c r="BN8708" s="141">
        <v>-77.072180000000003</v>
      </c>
      <c r="BO8708" s="141">
        <v>1984</v>
      </c>
      <c r="BP8708" s="143" t="s">
        <v>25062</v>
      </c>
      <c r="BQ8708" s="143" t="s">
        <v>17560</v>
      </c>
    </row>
    <row r="8709" spans="15:69" x14ac:dyDescent="0.25">
      <c r="O8709" s="225" t="str">
        <f t="shared" si="1346"/>
        <v/>
      </c>
      <c r="BF8709" s="141">
        <v>86042</v>
      </c>
      <c r="BG8709" s="142" t="s">
        <v>14455</v>
      </c>
      <c r="BH8709" s="141" t="s">
        <v>180</v>
      </c>
      <c r="BI8709" s="141" t="s">
        <v>191</v>
      </c>
      <c r="BJ8709" s="141" t="s">
        <v>14456</v>
      </c>
      <c r="BK8709" s="141" t="s">
        <v>1559</v>
      </c>
      <c r="BL8709" s="141" t="s">
        <v>14457</v>
      </c>
      <c r="BM8709" s="141">
        <v>48.239411731409</v>
      </c>
      <c r="BN8709" s="141">
        <v>-79.018512374182606</v>
      </c>
      <c r="BO8709" s="141">
        <v>1988</v>
      </c>
      <c r="BP8709" s="143"/>
      <c r="BQ8709" s="143" t="s">
        <v>17560</v>
      </c>
    </row>
    <row r="8710" spans="15:69" x14ac:dyDescent="0.25">
      <c r="O8710" s="225" t="str">
        <f t="shared" si="1346"/>
        <v/>
      </c>
      <c r="BF8710" s="141">
        <v>86042</v>
      </c>
      <c r="BG8710" s="142" t="s">
        <v>14458</v>
      </c>
      <c r="BH8710" s="141" t="s">
        <v>180</v>
      </c>
      <c r="BI8710" s="141" t="s">
        <v>191</v>
      </c>
      <c r="BJ8710" s="141" t="s">
        <v>14459</v>
      </c>
      <c r="BK8710" s="141" t="s">
        <v>2780</v>
      </c>
      <c r="BL8710" s="141" t="s">
        <v>14460</v>
      </c>
      <c r="BM8710" s="141">
        <v>48.2376845677136</v>
      </c>
      <c r="BN8710" s="141">
        <v>-78.999491014896407</v>
      </c>
      <c r="BO8710" s="141">
        <v>1994</v>
      </c>
      <c r="BP8710" s="143"/>
      <c r="BQ8710" s="143" t="s">
        <v>17560</v>
      </c>
    </row>
    <row r="8711" spans="15:69" x14ac:dyDescent="0.25">
      <c r="O8711" s="225" t="str">
        <f t="shared" si="1346"/>
        <v/>
      </c>
      <c r="BF8711" s="141">
        <v>86042</v>
      </c>
      <c r="BG8711" s="142" t="s">
        <v>14461</v>
      </c>
      <c r="BH8711" s="141" t="s">
        <v>180</v>
      </c>
      <c r="BI8711" s="141" t="s">
        <v>191</v>
      </c>
      <c r="BJ8711" s="141" t="s">
        <v>14462</v>
      </c>
      <c r="BK8711" s="141" t="s">
        <v>2376</v>
      </c>
      <c r="BL8711" s="141" t="s">
        <v>14463</v>
      </c>
      <c r="BM8711" s="141">
        <v>48.239409999999999</v>
      </c>
      <c r="BN8711" s="141">
        <v>-79.004069999999999</v>
      </c>
      <c r="BO8711" s="141">
        <v>1996</v>
      </c>
      <c r="BP8711" s="143"/>
      <c r="BQ8711" s="143" t="s">
        <v>17560</v>
      </c>
    </row>
    <row r="8712" spans="15:69" x14ac:dyDescent="0.25">
      <c r="O8712" s="225" t="str">
        <f t="shared" si="1346"/>
        <v/>
      </c>
      <c r="BF8712" s="141">
        <v>86042</v>
      </c>
      <c r="BG8712" s="142" t="s">
        <v>14464</v>
      </c>
      <c r="BH8712" s="141" t="s">
        <v>180</v>
      </c>
      <c r="BI8712" s="141" t="s">
        <v>191</v>
      </c>
      <c r="BJ8712" s="141" t="s">
        <v>14465</v>
      </c>
      <c r="BK8712" s="141" t="s">
        <v>5569</v>
      </c>
      <c r="BL8712" s="141" t="s">
        <v>14466</v>
      </c>
      <c r="BM8712" s="141">
        <v>48.220840000000003</v>
      </c>
      <c r="BN8712" s="141">
        <v>-79.028959999999998</v>
      </c>
      <c r="BO8712" s="141">
        <v>1994</v>
      </c>
      <c r="BP8712" s="143"/>
      <c r="BQ8712" s="143" t="s">
        <v>17560</v>
      </c>
    </row>
    <row r="8713" spans="15:69" x14ac:dyDescent="0.25">
      <c r="O8713" s="225" t="str">
        <f t="shared" si="1346"/>
        <v/>
      </c>
      <c r="BF8713" s="141">
        <v>86042</v>
      </c>
      <c r="BG8713" s="142" t="s">
        <v>14467</v>
      </c>
      <c r="BH8713" s="141" t="s">
        <v>180</v>
      </c>
      <c r="BI8713" s="141" t="s">
        <v>191</v>
      </c>
      <c r="BJ8713" s="141" t="s">
        <v>14468</v>
      </c>
      <c r="BK8713" s="141" t="s">
        <v>1574</v>
      </c>
      <c r="BL8713" s="141" t="s">
        <v>14469</v>
      </c>
      <c r="BM8713" s="141">
        <v>48.241840000000003</v>
      </c>
      <c r="BN8713" s="141">
        <v>-79.048000000000002</v>
      </c>
      <c r="BO8713" s="141">
        <v>1980</v>
      </c>
      <c r="BP8713" s="143"/>
      <c r="BQ8713" s="143" t="s">
        <v>17560</v>
      </c>
    </row>
    <row r="8714" spans="15:69" x14ac:dyDescent="0.25">
      <c r="O8714" s="225" t="str">
        <f t="shared" si="1346"/>
        <v/>
      </c>
      <c r="BF8714" s="141">
        <v>86042</v>
      </c>
      <c r="BG8714" s="142" t="s">
        <v>14470</v>
      </c>
      <c r="BH8714" s="141" t="s">
        <v>180</v>
      </c>
      <c r="BI8714" s="141" t="s">
        <v>191</v>
      </c>
      <c r="BJ8714" s="141" t="s">
        <v>14471</v>
      </c>
      <c r="BK8714" s="141" t="s">
        <v>14472</v>
      </c>
      <c r="BL8714" s="141" t="s">
        <v>14473</v>
      </c>
      <c r="BM8714" s="141">
        <v>48.223939999999999</v>
      </c>
      <c r="BN8714" s="141">
        <v>-79.032870000000003</v>
      </c>
      <c r="BO8714" s="141">
        <v>2013</v>
      </c>
      <c r="BP8714" s="143"/>
      <c r="BQ8714" s="143" t="s">
        <v>17560</v>
      </c>
    </row>
    <row r="8715" spans="15:69" x14ac:dyDescent="0.25">
      <c r="O8715" s="225" t="str">
        <f t="shared" si="1346"/>
        <v/>
      </c>
      <c r="BF8715" s="141">
        <v>86042</v>
      </c>
      <c r="BG8715" s="142" t="s">
        <v>14474</v>
      </c>
      <c r="BH8715" s="141" t="s">
        <v>180</v>
      </c>
      <c r="BI8715" s="141" t="s">
        <v>191</v>
      </c>
      <c r="BJ8715" s="141" t="s">
        <v>14475</v>
      </c>
      <c r="BK8715" s="141" t="s">
        <v>14476</v>
      </c>
      <c r="BL8715" s="141" t="s">
        <v>14477</v>
      </c>
      <c r="BM8715" s="141">
        <v>48.228999999999999</v>
      </c>
      <c r="BN8715" s="141">
        <v>-79.039400000000001</v>
      </c>
      <c r="BO8715" s="141">
        <v>1978</v>
      </c>
      <c r="BP8715" s="143"/>
      <c r="BQ8715" s="143" t="s">
        <v>17560</v>
      </c>
    </row>
    <row r="8716" spans="15:69" x14ac:dyDescent="0.25">
      <c r="O8716" s="225" t="str">
        <f t="shared" si="1346"/>
        <v/>
      </c>
      <c r="BF8716" s="141">
        <v>86042</v>
      </c>
      <c r="BG8716" s="142" t="s">
        <v>14478</v>
      </c>
      <c r="BH8716" s="141" t="s">
        <v>180</v>
      </c>
      <c r="BI8716" s="141" t="s">
        <v>191</v>
      </c>
      <c r="BJ8716" s="141" t="s">
        <v>14479</v>
      </c>
      <c r="BK8716" s="141" t="s">
        <v>1664</v>
      </c>
      <c r="BL8716" s="141" t="s">
        <v>14480</v>
      </c>
      <c r="BM8716" s="141">
        <v>48.232002820645498</v>
      </c>
      <c r="BN8716" s="141">
        <v>-79.027736139416106</v>
      </c>
      <c r="BO8716" s="141">
        <v>1988</v>
      </c>
      <c r="BP8716" s="143"/>
      <c r="BQ8716" s="143" t="s">
        <v>17560</v>
      </c>
    </row>
    <row r="8717" spans="15:69" x14ac:dyDescent="0.25">
      <c r="O8717" s="225" t="str">
        <f t="shared" si="1346"/>
        <v/>
      </c>
      <c r="BF8717" s="141">
        <v>86042</v>
      </c>
      <c r="BG8717" s="142" t="s">
        <v>14481</v>
      </c>
      <c r="BH8717" s="141" t="s">
        <v>180</v>
      </c>
      <c r="BI8717" s="141" t="s">
        <v>191</v>
      </c>
      <c r="BJ8717" s="141" t="s">
        <v>14482</v>
      </c>
      <c r="BK8717" s="141" t="s">
        <v>14483</v>
      </c>
      <c r="BL8717" s="141" t="s">
        <v>14484</v>
      </c>
      <c r="BM8717" s="141">
        <v>48.222969999999997</v>
      </c>
      <c r="BN8717" s="141">
        <v>-78.991420000000005</v>
      </c>
      <c r="BO8717" s="141">
        <v>1988</v>
      </c>
      <c r="BP8717" s="143"/>
      <c r="BQ8717" s="143" t="s">
        <v>17560</v>
      </c>
    </row>
    <row r="8718" spans="15:69" x14ac:dyDescent="0.25">
      <c r="O8718" s="225" t="str">
        <f t="shared" ref="O8718:O8781" si="1347">IF(OR(B8718="",C8718="",G8718="",H8718="",I8718="",AND(J8718="",BW8718=FALSE),AND(K8718="",BX8718=FALSE),AND(L8718="",BY8718=FALSE),AND(M8718="",BZ8718=FALSE)),"",(IF(AND(100&gt;=CG8718,CG8718&gt;80),"A",IF(AND(80&gt;=CG8718,CG8718&gt;60),"B",IF(AND(60&gt;=CG8718,CG8718&gt;40),"C",IF(AND(40&gt;=CG8718,CG8718&gt;20),"D","E"))))))</f>
        <v/>
      </c>
      <c r="BF8718" s="141">
        <v>86042</v>
      </c>
      <c r="BG8718" s="142" t="s">
        <v>14485</v>
      </c>
      <c r="BH8718" s="141" t="s">
        <v>180</v>
      </c>
      <c r="BI8718" s="141" t="s">
        <v>191</v>
      </c>
      <c r="BJ8718" s="141" t="s">
        <v>14486</v>
      </c>
      <c r="BK8718" s="141" t="s">
        <v>1693</v>
      </c>
      <c r="BL8718" s="141" t="s">
        <v>14487</v>
      </c>
      <c r="BM8718" s="141">
        <v>48.219760000000001</v>
      </c>
      <c r="BN8718" s="141">
        <v>-79.061610000000002</v>
      </c>
      <c r="BO8718" s="141">
        <v>1989</v>
      </c>
      <c r="BP8718" s="143"/>
      <c r="BQ8718" s="143" t="s">
        <v>17560</v>
      </c>
    </row>
    <row r="8719" spans="15:69" x14ac:dyDescent="0.25">
      <c r="O8719" s="225" t="str">
        <f t="shared" si="1347"/>
        <v/>
      </c>
      <c r="BF8719" s="141">
        <v>79010</v>
      </c>
      <c r="BG8719" s="142" t="s">
        <v>20028</v>
      </c>
      <c r="BH8719" s="141" t="s">
        <v>478</v>
      </c>
      <c r="BI8719" s="141" t="s">
        <v>176</v>
      </c>
      <c r="BJ8719" s="141"/>
      <c r="BK8719" s="141" t="s">
        <v>13654</v>
      </c>
      <c r="BL8719" s="141" t="s">
        <v>1665</v>
      </c>
      <c r="BM8719" s="141">
        <v>46.284889999999997</v>
      </c>
      <c r="BN8719" s="141">
        <v>-75.631500000000003</v>
      </c>
      <c r="BO8719" s="141">
        <v>2013</v>
      </c>
      <c r="BP8719" s="143" t="s">
        <v>25891</v>
      </c>
      <c r="BQ8719" s="143" t="s">
        <v>17560</v>
      </c>
    </row>
    <row r="8720" spans="15:69" x14ac:dyDescent="0.25">
      <c r="O8720" s="225" t="str">
        <f t="shared" si="1347"/>
        <v/>
      </c>
      <c r="BF8720" s="141">
        <v>79010</v>
      </c>
      <c r="BG8720" s="142" t="s">
        <v>20029</v>
      </c>
      <c r="BH8720" s="141" t="s">
        <v>478</v>
      </c>
      <c r="BI8720" s="141" t="s">
        <v>1268</v>
      </c>
      <c r="BJ8720" s="141"/>
      <c r="BK8720" s="141" t="s">
        <v>13654</v>
      </c>
      <c r="BL8720" s="141" t="s">
        <v>1665</v>
      </c>
      <c r="BM8720" s="141">
        <v>46.284889999999997</v>
      </c>
      <c r="BN8720" s="141">
        <v>-75.631500000000003</v>
      </c>
      <c r="BO8720" s="141">
        <v>2013</v>
      </c>
      <c r="BP8720" s="143" t="s">
        <v>25892</v>
      </c>
      <c r="BQ8720" s="143" t="s">
        <v>17560</v>
      </c>
    </row>
    <row r="8721" spans="15:69" x14ac:dyDescent="0.25">
      <c r="O8721" s="225" t="str">
        <f t="shared" si="1347"/>
        <v/>
      </c>
      <c r="BF8721" s="141">
        <v>79078</v>
      </c>
      <c r="BG8721" s="142" t="s">
        <v>20084</v>
      </c>
      <c r="BH8721" s="141" t="s">
        <v>180</v>
      </c>
      <c r="BI8721" s="141" t="s">
        <v>178</v>
      </c>
      <c r="BJ8721" s="141" t="s">
        <v>20085</v>
      </c>
      <c r="BK8721" s="141" t="s">
        <v>13932</v>
      </c>
      <c r="BL8721" s="141" t="s">
        <v>20086</v>
      </c>
      <c r="BM8721" s="141">
        <v>46.500300000000003</v>
      </c>
      <c r="BN8721" s="141">
        <v>-75.366100000000003</v>
      </c>
      <c r="BO8721" s="141">
        <v>2012</v>
      </c>
      <c r="BP8721" s="143" t="s">
        <v>25900</v>
      </c>
      <c r="BQ8721" s="143" t="s">
        <v>17560</v>
      </c>
    </row>
    <row r="8722" spans="15:69" x14ac:dyDescent="0.25">
      <c r="O8722" s="225" t="str">
        <f t="shared" si="1347"/>
        <v/>
      </c>
      <c r="BF8722" s="141">
        <v>79078</v>
      </c>
      <c r="BG8722" s="142" t="s">
        <v>20087</v>
      </c>
      <c r="BH8722" s="141" t="s">
        <v>478</v>
      </c>
      <c r="BI8722" s="141" t="s">
        <v>176</v>
      </c>
      <c r="BJ8722" s="141" t="s">
        <v>20088</v>
      </c>
      <c r="BK8722" s="141"/>
      <c r="BL8722" s="141" t="s">
        <v>20078</v>
      </c>
      <c r="BM8722" s="141">
        <v>46.504249999999999</v>
      </c>
      <c r="BN8722" s="141">
        <v>-75.355800000000002</v>
      </c>
      <c r="BO8722" s="141">
        <v>2007</v>
      </c>
      <c r="BP8722" s="143" t="s">
        <v>25901</v>
      </c>
      <c r="BQ8722" s="143" t="s">
        <v>17560</v>
      </c>
    </row>
    <row r="8723" spans="15:69" x14ac:dyDescent="0.25">
      <c r="O8723" s="225" t="str">
        <f t="shared" si="1347"/>
        <v/>
      </c>
      <c r="BF8723" s="141">
        <v>79088</v>
      </c>
      <c r="BG8723" s="142" t="s">
        <v>20210</v>
      </c>
      <c r="BH8723" s="141" t="s">
        <v>478</v>
      </c>
      <c r="BI8723" s="141" t="s">
        <v>176</v>
      </c>
      <c r="BJ8723" s="141" t="s">
        <v>4407</v>
      </c>
      <c r="BK8723" s="141" t="s">
        <v>4747</v>
      </c>
      <c r="BL8723" s="141" t="s">
        <v>20211</v>
      </c>
      <c r="BM8723" s="141">
        <v>46.56035</v>
      </c>
      <c r="BN8723" s="141">
        <v>-75.490740000000002</v>
      </c>
      <c r="BO8723" s="141">
        <v>2008</v>
      </c>
      <c r="BP8723" s="143"/>
      <c r="BQ8723" s="143" t="s">
        <v>17560</v>
      </c>
    </row>
    <row r="8724" spans="15:69" x14ac:dyDescent="0.25">
      <c r="O8724" s="225" t="str">
        <f t="shared" si="1347"/>
        <v/>
      </c>
      <c r="BF8724" s="141">
        <v>79105</v>
      </c>
      <c r="BG8724" s="142" t="s">
        <v>20212</v>
      </c>
      <c r="BH8724" s="141" t="s">
        <v>478</v>
      </c>
      <c r="BI8724" s="141" t="s">
        <v>186</v>
      </c>
      <c r="BJ8724" s="141"/>
      <c r="BK8724" s="141" t="s">
        <v>20213</v>
      </c>
      <c r="BL8724" s="141" t="s">
        <v>1616</v>
      </c>
      <c r="BM8724" s="141">
        <v>46.734139999999996</v>
      </c>
      <c r="BN8724" s="141">
        <v>-75.312470000000005</v>
      </c>
      <c r="BO8724" s="141">
        <v>2010</v>
      </c>
      <c r="BP8724" s="143" t="s">
        <v>25918</v>
      </c>
      <c r="BQ8724" s="143" t="s">
        <v>17560</v>
      </c>
    </row>
    <row r="8725" spans="15:69" x14ac:dyDescent="0.25">
      <c r="O8725" s="225" t="str">
        <f t="shared" si="1347"/>
        <v/>
      </c>
      <c r="BF8725" s="141">
        <v>79115</v>
      </c>
      <c r="BG8725" s="142" t="s">
        <v>20220</v>
      </c>
      <c r="BH8725" s="141" t="s">
        <v>478</v>
      </c>
      <c r="BI8725" s="141" t="s">
        <v>177</v>
      </c>
      <c r="BJ8725" s="141"/>
      <c r="BK8725" s="141" t="s">
        <v>4160</v>
      </c>
      <c r="BL8725" s="141" t="s">
        <v>20218</v>
      </c>
      <c r="BM8725" s="141">
        <v>46.879984213676003</v>
      </c>
      <c r="BN8725" s="141">
        <v>-75.318482763439206</v>
      </c>
      <c r="BO8725" s="141">
        <v>1996</v>
      </c>
      <c r="BP8725" s="143" t="s">
        <v>25920</v>
      </c>
      <c r="BQ8725" s="143" t="s">
        <v>17560</v>
      </c>
    </row>
    <row r="8726" spans="15:69" x14ac:dyDescent="0.25">
      <c r="O8726" s="225" t="str">
        <f t="shared" si="1347"/>
        <v/>
      </c>
      <c r="BF8726" s="141">
        <v>80037</v>
      </c>
      <c r="BG8726" s="142" t="s">
        <v>13621</v>
      </c>
      <c r="BH8726" s="141" t="s">
        <v>180</v>
      </c>
      <c r="BI8726" s="141" t="s">
        <v>191</v>
      </c>
      <c r="BJ8726" s="141"/>
      <c r="BK8726" s="141"/>
      <c r="BL8726" s="141" t="s">
        <v>13622</v>
      </c>
      <c r="BM8726" s="141">
        <v>45.617690000000003</v>
      </c>
      <c r="BN8726" s="141">
        <v>-75.013739999999999</v>
      </c>
      <c r="BO8726" s="141">
        <v>2012</v>
      </c>
      <c r="BP8726" s="143" t="s">
        <v>26725</v>
      </c>
      <c r="BQ8726" s="143" t="s">
        <v>17560</v>
      </c>
    </row>
    <row r="8727" spans="15:69" x14ac:dyDescent="0.25">
      <c r="O8727" s="225" t="str">
        <f t="shared" si="1347"/>
        <v/>
      </c>
      <c r="BF8727" s="141">
        <v>80037</v>
      </c>
      <c r="BG8727" s="142" t="s">
        <v>13623</v>
      </c>
      <c r="BH8727" s="141" t="s">
        <v>478</v>
      </c>
      <c r="BI8727" s="141" t="s">
        <v>177</v>
      </c>
      <c r="BJ8727" s="141"/>
      <c r="BK8727" s="141" t="s">
        <v>13598</v>
      </c>
      <c r="BL8727" s="141" t="s">
        <v>13624</v>
      </c>
      <c r="BM8727" s="141">
        <v>45.63523</v>
      </c>
      <c r="BN8727" s="141">
        <v>-75.021659999999997</v>
      </c>
      <c r="BO8727" s="141">
        <v>1950</v>
      </c>
      <c r="BP8727" s="143" t="s">
        <v>26725</v>
      </c>
      <c r="BQ8727" s="143" t="s">
        <v>17560</v>
      </c>
    </row>
    <row r="8728" spans="15:69" x14ac:dyDescent="0.25">
      <c r="O8728" s="225" t="str">
        <f t="shared" si="1347"/>
        <v/>
      </c>
      <c r="BF8728" s="141">
        <v>80078</v>
      </c>
      <c r="BG8728" s="142" t="s">
        <v>13570</v>
      </c>
      <c r="BH8728" s="141" t="s">
        <v>478</v>
      </c>
      <c r="BI8728" s="141" t="s">
        <v>176</v>
      </c>
      <c r="BJ8728" s="141"/>
      <c r="BK8728" s="141" t="s">
        <v>2140</v>
      </c>
      <c r="BL8728" s="141" t="s">
        <v>13571</v>
      </c>
      <c r="BM8728" s="141">
        <v>45.782207606138897</v>
      </c>
      <c r="BN8728" s="141">
        <v>-75.103662889452593</v>
      </c>
      <c r="BO8728" s="141">
        <v>1972</v>
      </c>
      <c r="BP8728" s="143" t="s">
        <v>26723</v>
      </c>
      <c r="BQ8728" s="143" t="s">
        <v>17560</v>
      </c>
    </row>
    <row r="8729" spans="15:69" x14ac:dyDescent="0.25">
      <c r="O8729" s="225" t="str">
        <f t="shared" si="1347"/>
        <v/>
      </c>
      <c r="BF8729" s="141">
        <v>80078</v>
      </c>
      <c r="BG8729" s="142" t="s">
        <v>13572</v>
      </c>
      <c r="BH8729" s="141" t="s">
        <v>478</v>
      </c>
      <c r="BI8729" s="141" t="s">
        <v>177</v>
      </c>
      <c r="BJ8729" s="141"/>
      <c r="BK8729" s="141" t="s">
        <v>2140</v>
      </c>
      <c r="BL8729" s="141" t="s">
        <v>13571</v>
      </c>
      <c r="BM8729" s="141">
        <v>45.782207606138897</v>
      </c>
      <c r="BN8729" s="141">
        <v>-75.103662889452593</v>
      </c>
      <c r="BO8729" s="141">
        <v>1972</v>
      </c>
      <c r="BP8729" s="143" t="s">
        <v>26790</v>
      </c>
      <c r="BQ8729" s="143" t="s">
        <v>17560</v>
      </c>
    </row>
    <row r="8730" spans="15:69" x14ac:dyDescent="0.25">
      <c r="O8730" s="225" t="str">
        <f t="shared" si="1347"/>
        <v/>
      </c>
      <c r="BF8730" s="141">
        <v>82025</v>
      </c>
      <c r="BG8730" s="142" t="s">
        <v>27062</v>
      </c>
      <c r="BH8730" s="141" t="s">
        <v>180</v>
      </c>
      <c r="BI8730" s="141" t="s">
        <v>178</v>
      </c>
      <c r="BJ8730" s="141" t="s">
        <v>6096</v>
      </c>
      <c r="BK8730" s="141"/>
      <c r="BL8730" s="141" t="s">
        <v>27459</v>
      </c>
      <c r="BM8730" s="141">
        <v>45.605490957677603</v>
      </c>
      <c r="BN8730" s="141">
        <v>-75.893311999999995</v>
      </c>
      <c r="BO8730" s="141">
        <v>2010</v>
      </c>
      <c r="BP8730" s="143" t="s">
        <v>27818</v>
      </c>
      <c r="BQ8730" s="143" t="s">
        <v>17560</v>
      </c>
    </row>
    <row r="8731" spans="15:69" x14ac:dyDescent="0.25">
      <c r="O8731" s="225" t="str">
        <f t="shared" si="1347"/>
        <v/>
      </c>
      <c r="BF8731" s="141">
        <v>80090</v>
      </c>
      <c r="BG8731" s="142" t="s">
        <v>13573</v>
      </c>
      <c r="BH8731" s="141" t="s">
        <v>478</v>
      </c>
      <c r="BI8731" s="141" t="s">
        <v>176</v>
      </c>
      <c r="BJ8731" s="141" t="s">
        <v>191</v>
      </c>
      <c r="BK8731" s="141"/>
      <c r="BL8731" s="141" t="s">
        <v>13574</v>
      </c>
      <c r="BM8731" s="141">
        <v>45.85333</v>
      </c>
      <c r="BN8731" s="141">
        <v>-75.160219999999995</v>
      </c>
      <c r="BO8731" s="141">
        <v>1990</v>
      </c>
      <c r="BP8731" s="143" t="s">
        <v>24877</v>
      </c>
      <c r="BQ8731" s="143" t="s">
        <v>27848</v>
      </c>
    </row>
    <row r="8732" spans="15:69" x14ac:dyDescent="0.25">
      <c r="O8732" s="225" t="str">
        <f t="shared" si="1347"/>
        <v/>
      </c>
      <c r="BF8732" s="141">
        <v>83020</v>
      </c>
      <c r="BG8732" s="142" t="s">
        <v>2698</v>
      </c>
      <c r="BH8732" s="141" t="s">
        <v>180</v>
      </c>
      <c r="BI8732" s="141" t="s">
        <v>178</v>
      </c>
      <c r="BJ8732" s="141"/>
      <c r="BK8732" s="141"/>
      <c r="BL8732" s="141" t="s">
        <v>2699</v>
      </c>
      <c r="BM8732" s="141">
        <v>45.946410200000003</v>
      </c>
      <c r="BN8732" s="141">
        <v>-75.877905899999902</v>
      </c>
      <c r="BO8732" s="141">
        <v>1976</v>
      </c>
      <c r="BP8732" s="143" t="s">
        <v>24025</v>
      </c>
      <c r="BQ8732" s="143" t="s">
        <v>17560</v>
      </c>
    </row>
    <row r="8733" spans="15:69" x14ac:dyDescent="0.25">
      <c r="O8733" s="225" t="str">
        <f t="shared" si="1347"/>
        <v/>
      </c>
      <c r="BF8733" s="141">
        <v>83020</v>
      </c>
      <c r="BG8733" s="142" t="s">
        <v>2865</v>
      </c>
      <c r="BH8733" s="141" t="s">
        <v>180</v>
      </c>
      <c r="BI8733" s="141" t="s">
        <v>191</v>
      </c>
      <c r="BJ8733" s="141" t="s">
        <v>2257</v>
      </c>
      <c r="BK8733" s="141"/>
      <c r="BL8733" s="141" t="s">
        <v>2866</v>
      </c>
      <c r="BM8733" s="141">
        <v>45.945843000000004</v>
      </c>
      <c r="BN8733" s="141">
        <v>-75.872783999999996</v>
      </c>
      <c r="BO8733" s="141">
        <v>1976</v>
      </c>
      <c r="BP8733" s="143" t="s">
        <v>24051</v>
      </c>
      <c r="BQ8733" s="143" t="s">
        <v>17560</v>
      </c>
    </row>
    <row r="8734" spans="15:69" x14ac:dyDescent="0.25">
      <c r="O8734" s="225" t="str">
        <f t="shared" si="1347"/>
        <v/>
      </c>
      <c r="BF8734" s="141">
        <v>83020</v>
      </c>
      <c r="BG8734" s="142" t="s">
        <v>13777</v>
      </c>
      <c r="BH8734" s="141" t="s">
        <v>180</v>
      </c>
      <c r="BI8734" s="141" t="s">
        <v>191</v>
      </c>
      <c r="BJ8734" s="141" t="s">
        <v>2254</v>
      </c>
      <c r="BK8734" s="141"/>
      <c r="BL8734" s="141" t="s">
        <v>13778</v>
      </c>
      <c r="BM8734" s="141">
        <v>45.941265799999996</v>
      </c>
      <c r="BN8734" s="141">
        <v>-75.878306699999996</v>
      </c>
      <c r="BO8734" s="141">
        <v>1976</v>
      </c>
      <c r="BP8734" s="143" t="s">
        <v>24931</v>
      </c>
      <c r="BQ8734" s="143" t="s">
        <v>17560</v>
      </c>
    </row>
    <row r="8735" spans="15:69" x14ac:dyDescent="0.25">
      <c r="O8735" s="225" t="str">
        <f t="shared" si="1347"/>
        <v/>
      </c>
      <c r="BF8735" s="141">
        <v>87090</v>
      </c>
      <c r="BG8735" s="142" t="s">
        <v>14570</v>
      </c>
      <c r="BH8735" s="141" t="s">
        <v>180</v>
      </c>
      <c r="BI8735" s="141" t="s">
        <v>191</v>
      </c>
      <c r="BJ8735" s="141" t="s">
        <v>14571</v>
      </c>
      <c r="BK8735" s="141"/>
      <c r="BL8735" s="141" t="s">
        <v>14572</v>
      </c>
      <c r="BM8735" s="141">
        <v>48.792720000000003</v>
      </c>
      <c r="BN8735" s="141">
        <v>-79.182680000000005</v>
      </c>
      <c r="BO8735" s="141">
        <v>1995</v>
      </c>
      <c r="BP8735" s="143"/>
      <c r="BQ8735" s="143" t="s">
        <v>17560</v>
      </c>
    </row>
    <row r="8736" spans="15:69" x14ac:dyDescent="0.25">
      <c r="O8736" s="225" t="str">
        <f t="shared" si="1347"/>
        <v/>
      </c>
      <c r="BF8736" s="141">
        <v>88055</v>
      </c>
      <c r="BG8736" s="142" t="s">
        <v>14661</v>
      </c>
      <c r="BH8736" s="141" t="s">
        <v>180</v>
      </c>
      <c r="BI8736" s="141" t="s">
        <v>191</v>
      </c>
      <c r="BJ8736" s="141" t="s">
        <v>14662</v>
      </c>
      <c r="BK8736" s="141" t="s">
        <v>1708</v>
      </c>
      <c r="BL8736" s="141" t="s">
        <v>14663</v>
      </c>
      <c r="BM8736" s="141">
        <v>48.560600000000001</v>
      </c>
      <c r="BN8736" s="141">
        <v>-78.130899999999997</v>
      </c>
      <c r="BO8736" s="141">
        <v>1994</v>
      </c>
      <c r="BP8736" s="143" t="s">
        <v>25126</v>
      </c>
      <c r="BQ8736" s="143" t="s">
        <v>17560</v>
      </c>
    </row>
    <row r="8737" spans="15:69" x14ac:dyDescent="0.25">
      <c r="O8737" s="225" t="str">
        <f t="shared" si="1347"/>
        <v/>
      </c>
      <c r="BF8737" s="141">
        <v>88055</v>
      </c>
      <c r="BG8737" s="142" t="s">
        <v>14664</v>
      </c>
      <c r="BH8737" s="141" t="s">
        <v>180</v>
      </c>
      <c r="BI8737" s="141" t="s">
        <v>191</v>
      </c>
      <c r="BJ8737" s="141" t="s">
        <v>14665</v>
      </c>
      <c r="BK8737" s="141" t="s">
        <v>4246</v>
      </c>
      <c r="BL8737" s="141" t="s">
        <v>14666</v>
      </c>
      <c r="BM8737" s="141">
        <v>48.571199999999997</v>
      </c>
      <c r="BN8737" s="141">
        <v>-78.1066</v>
      </c>
      <c r="BO8737" s="141">
        <v>1994</v>
      </c>
      <c r="BP8737" s="143" t="s">
        <v>25127</v>
      </c>
      <c r="BQ8737" s="143" t="s">
        <v>17560</v>
      </c>
    </row>
    <row r="8738" spans="15:69" x14ac:dyDescent="0.25">
      <c r="O8738" s="225" t="str">
        <f t="shared" si="1347"/>
        <v/>
      </c>
      <c r="BF8738" s="141">
        <v>88055</v>
      </c>
      <c r="BG8738" s="142" t="s">
        <v>14667</v>
      </c>
      <c r="BH8738" s="141" t="s">
        <v>180</v>
      </c>
      <c r="BI8738" s="141" t="s">
        <v>190</v>
      </c>
      <c r="BJ8738" s="141" t="s">
        <v>14668</v>
      </c>
      <c r="BK8738" s="141" t="s">
        <v>1708</v>
      </c>
      <c r="BL8738" s="141" t="s">
        <v>14669</v>
      </c>
      <c r="BM8738" s="141">
        <v>48.580300000000001</v>
      </c>
      <c r="BN8738" s="141">
        <v>-78.123000000000005</v>
      </c>
      <c r="BO8738" s="141">
        <v>2013</v>
      </c>
      <c r="BP8738" s="143"/>
      <c r="BQ8738" s="143" t="s">
        <v>17560</v>
      </c>
    </row>
    <row r="8739" spans="15:69" x14ac:dyDescent="0.25">
      <c r="O8739" s="225" t="str">
        <f t="shared" si="1347"/>
        <v/>
      </c>
      <c r="BF8739" s="141">
        <v>89008</v>
      </c>
      <c r="BG8739" s="142" t="s">
        <v>14590</v>
      </c>
      <c r="BH8739" s="141" t="s">
        <v>180</v>
      </c>
      <c r="BI8739" s="141" t="s">
        <v>191</v>
      </c>
      <c r="BJ8739" s="141" t="s">
        <v>14588</v>
      </c>
      <c r="BK8739" s="141" t="s">
        <v>14589</v>
      </c>
      <c r="BL8739" s="141" t="s">
        <v>26558</v>
      </c>
      <c r="BM8739" s="141">
        <v>48.09601</v>
      </c>
      <c r="BN8739" s="141">
        <v>-77.826899999999995</v>
      </c>
      <c r="BO8739" s="141">
        <v>1977</v>
      </c>
      <c r="BP8739" s="143"/>
      <c r="BQ8739" s="143" t="s">
        <v>17560</v>
      </c>
    </row>
    <row r="8740" spans="15:69" x14ac:dyDescent="0.25">
      <c r="O8740" s="225" t="str">
        <f t="shared" si="1347"/>
        <v/>
      </c>
      <c r="BF8740" s="141">
        <v>89008</v>
      </c>
      <c r="BG8740" s="142" t="s">
        <v>14594</v>
      </c>
      <c r="BH8740" s="141" t="s">
        <v>180</v>
      </c>
      <c r="BI8740" s="141" t="s">
        <v>191</v>
      </c>
      <c r="BJ8740" s="141" t="s">
        <v>14631</v>
      </c>
      <c r="BK8740" s="141" t="s">
        <v>11758</v>
      </c>
      <c r="BL8740" s="141" t="s">
        <v>26559</v>
      </c>
      <c r="BM8740" s="141">
        <v>48.091929999999998</v>
      </c>
      <c r="BN8740" s="141">
        <v>-77.828100000000006</v>
      </c>
      <c r="BO8740" s="141">
        <v>1988</v>
      </c>
      <c r="BP8740" s="143"/>
      <c r="BQ8740" s="143" t="s">
        <v>17560</v>
      </c>
    </row>
    <row r="8741" spans="15:69" x14ac:dyDescent="0.25">
      <c r="O8741" s="225" t="str">
        <f t="shared" si="1347"/>
        <v/>
      </c>
      <c r="BF8741" s="141">
        <v>89008</v>
      </c>
      <c r="BG8741" s="142" t="s">
        <v>14597</v>
      </c>
      <c r="BH8741" s="141" t="s">
        <v>180</v>
      </c>
      <c r="BI8741" s="141" t="s">
        <v>191</v>
      </c>
      <c r="BJ8741" s="141" t="s">
        <v>14723</v>
      </c>
      <c r="BK8741" s="141" t="s">
        <v>4985</v>
      </c>
      <c r="BL8741" s="141" t="s">
        <v>14272</v>
      </c>
      <c r="BM8741" s="141">
        <v>48.102809999999998</v>
      </c>
      <c r="BN8741" s="141">
        <v>-77.805449999999993</v>
      </c>
      <c r="BO8741" s="141">
        <v>1986</v>
      </c>
      <c r="BP8741" s="143"/>
      <c r="BQ8741" s="143" t="s">
        <v>17560</v>
      </c>
    </row>
    <row r="8742" spans="15:69" x14ac:dyDescent="0.25">
      <c r="O8742" s="225" t="str">
        <f t="shared" si="1347"/>
        <v/>
      </c>
      <c r="BF8742" s="141">
        <v>89008</v>
      </c>
      <c r="BG8742" s="142" t="s">
        <v>14599</v>
      </c>
      <c r="BH8742" s="141" t="s">
        <v>180</v>
      </c>
      <c r="BI8742" s="141" t="s">
        <v>191</v>
      </c>
      <c r="BJ8742" s="141" t="s">
        <v>14725</v>
      </c>
      <c r="BK8742" s="141" t="s">
        <v>14726</v>
      </c>
      <c r="BL8742" s="141" t="s">
        <v>16537</v>
      </c>
      <c r="BM8742" s="141">
        <v>48.098820000000003</v>
      </c>
      <c r="BN8742" s="141">
        <v>-77.770420000000001</v>
      </c>
      <c r="BO8742" s="141">
        <v>1983</v>
      </c>
      <c r="BP8742" s="143"/>
      <c r="BQ8742" s="143" t="s">
        <v>17560</v>
      </c>
    </row>
    <row r="8743" spans="15:69" x14ac:dyDescent="0.25">
      <c r="O8743" s="225" t="str">
        <f t="shared" si="1347"/>
        <v/>
      </c>
      <c r="BF8743" s="141">
        <v>89008</v>
      </c>
      <c r="BG8743" s="142" t="s">
        <v>14601</v>
      </c>
      <c r="BH8743" s="141" t="s">
        <v>180</v>
      </c>
      <c r="BI8743" s="141" t="s">
        <v>191</v>
      </c>
      <c r="BJ8743" s="141" t="s">
        <v>14607</v>
      </c>
      <c r="BK8743" s="141" t="s">
        <v>14608</v>
      </c>
      <c r="BL8743" s="141" t="s">
        <v>3372</v>
      </c>
      <c r="BM8743" s="141">
        <v>48.119190000000003</v>
      </c>
      <c r="BN8743" s="141">
        <v>-77.787750000000003</v>
      </c>
      <c r="BO8743" s="141">
        <v>1983</v>
      </c>
      <c r="BP8743" s="143"/>
      <c r="BQ8743" s="143" t="s">
        <v>17560</v>
      </c>
    </row>
    <row r="8744" spans="15:69" x14ac:dyDescent="0.25">
      <c r="O8744" s="225" t="str">
        <f t="shared" si="1347"/>
        <v/>
      </c>
      <c r="BF8744" s="141">
        <v>89008</v>
      </c>
      <c r="BG8744" s="142" t="s">
        <v>14604</v>
      </c>
      <c r="BH8744" s="141" t="s">
        <v>180</v>
      </c>
      <c r="BI8744" s="141" t="s">
        <v>191</v>
      </c>
      <c r="BJ8744" s="141" t="s">
        <v>14605</v>
      </c>
      <c r="BK8744" s="141" t="s">
        <v>1779</v>
      </c>
      <c r="BL8744" s="141" t="s">
        <v>26560</v>
      </c>
      <c r="BM8744" s="141">
        <v>48.11477</v>
      </c>
      <c r="BN8744" s="141">
        <v>-77.798330000000007</v>
      </c>
      <c r="BO8744" s="141">
        <v>1976</v>
      </c>
      <c r="BP8744" s="143"/>
      <c r="BQ8744" s="143" t="s">
        <v>17560</v>
      </c>
    </row>
    <row r="8745" spans="15:69" x14ac:dyDescent="0.25">
      <c r="O8745" s="225" t="str">
        <f t="shared" si="1347"/>
        <v/>
      </c>
      <c r="BF8745" s="141">
        <v>89008</v>
      </c>
      <c r="BG8745" s="142" t="s">
        <v>14606</v>
      </c>
      <c r="BH8745" s="141" t="s">
        <v>180</v>
      </c>
      <c r="BI8745" s="141" t="s">
        <v>191</v>
      </c>
      <c r="BJ8745" s="141" t="s">
        <v>14636</v>
      </c>
      <c r="BK8745" s="141" t="s">
        <v>26681</v>
      </c>
      <c r="BL8745" s="141" t="s">
        <v>26682</v>
      </c>
      <c r="BM8745" s="141">
        <v>48.084420000000001</v>
      </c>
      <c r="BN8745" s="141">
        <v>-77.790350000000004</v>
      </c>
      <c r="BO8745" s="141">
        <v>1980</v>
      </c>
      <c r="BP8745" s="143"/>
      <c r="BQ8745" s="143" t="s">
        <v>17560</v>
      </c>
    </row>
    <row r="8746" spans="15:69" x14ac:dyDescent="0.25">
      <c r="O8746" s="225" t="str">
        <f t="shared" si="1347"/>
        <v/>
      </c>
      <c r="BF8746" s="141">
        <v>89008</v>
      </c>
      <c r="BG8746" s="142" t="s">
        <v>14630</v>
      </c>
      <c r="BH8746" s="141" t="s">
        <v>180</v>
      </c>
      <c r="BI8746" s="141" t="s">
        <v>191</v>
      </c>
      <c r="BJ8746" s="141" t="s">
        <v>26683</v>
      </c>
      <c r="BK8746" s="141" t="s">
        <v>4802</v>
      </c>
      <c r="BL8746" s="141" t="s">
        <v>14718</v>
      </c>
      <c r="BM8746" s="141">
        <v>48.094340000000003</v>
      </c>
      <c r="BN8746" s="141">
        <v>-77.898309999999995</v>
      </c>
      <c r="BO8746" s="141">
        <v>2005</v>
      </c>
      <c r="BP8746" s="143"/>
      <c r="BQ8746" s="143" t="s">
        <v>17560</v>
      </c>
    </row>
    <row r="8747" spans="15:69" x14ac:dyDescent="0.25">
      <c r="O8747" s="225" t="str">
        <f t="shared" si="1347"/>
        <v/>
      </c>
      <c r="BF8747" s="141">
        <v>87042</v>
      </c>
      <c r="BG8747" s="142" t="s">
        <v>14522</v>
      </c>
      <c r="BH8747" s="141" t="s">
        <v>180</v>
      </c>
      <c r="BI8747" s="141" t="s">
        <v>191</v>
      </c>
      <c r="BJ8747" s="141"/>
      <c r="BK8747" s="141" t="s">
        <v>1619</v>
      </c>
      <c r="BL8747" s="141" t="s">
        <v>1616</v>
      </c>
      <c r="BM8747" s="141">
        <v>48.662500000000001</v>
      </c>
      <c r="BN8747" s="141">
        <v>-78.681539999999998</v>
      </c>
      <c r="BO8747" s="141">
        <v>2005</v>
      </c>
      <c r="BP8747" s="143" t="s">
        <v>25111</v>
      </c>
      <c r="BQ8747" s="143" t="s">
        <v>27848</v>
      </c>
    </row>
    <row r="8748" spans="15:69" x14ac:dyDescent="0.25">
      <c r="O8748" s="225" t="str">
        <f t="shared" si="1347"/>
        <v/>
      </c>
      <c r="BF8748" s="141">
        <v>87005</v>
      </c>
      <c r="BG8748" s="142" t="s">
        <v>14302</v>
      </c>
      <c r="BH8748" s="141" t="s">
        <v>478</v>
      </c>
      <c r="BI8748" s="141" t="s">
        <v>177</v>
      </c>
      <c r="BJ8748" s="141" t="s">
        <v>14303</v>
      </c>
      <c r="BK8748" s="141" t="s">
        <v>1797</v>
      </c>
      <c r="BL8748" s="141" t="s">
        <v>14304</v>
      </c>
      <c r="BM8748" s="141">
        <v>48.50235</v>
      </c>
      <c r="BN8748" s="141">
        <v>-79.235240000000005</v>
      </c>
      <c r="BO8748" s="141">
        <v>2010</v>
      </c>
      <c r="BP8748" s="143" t="s">
        <v>25082</v>
      </c>
      <c r="BQ8748" s="143" t="s">
        <v>17560</v>
      </c>
    </row>
    <row r="8749" spans="15:69" x14ac:dyDescent="0.25">
      <c r="O8749" s="225" t="str">
        <f t="shared" si="1347"/>
        <v/>
      </c>
      <c r="BF8749" s="141">
        <v>87025</v>
      </c>
      <c r="BG8749" s="142" t="s">
        <v>14312</v>
      </c>
      <c r="BH8749" s="141" t="s">
        <v>180</v>
      </c>
      <c r="BI8749" s="141" t="s">
        <v>178</v>
      </c>
      <c r="BJ8749" s="141" t="s">
        <v>2406</v>
      </c>
      <c r="BK8749" s="141" t="s">
        <v>27360</v>
      </c>
      <c r="BL8749" s="141" t="s">
        <v>14313</v>
      </c>
      <c r="BM8749" s="141">
        <v>48.665689999999998</v>
      </c>
      <c r="BN8749" s="141">
        <v>-79.209710000000001</v>
      </c>
      <c r="BO8749" s="141">
        <v>2003</v>
      </c>
      <c r="BP8749" s="143" t="s">
        <v>27819</v>
      </c>
      <c r="BQ8749" s="143" t="s">
        <v>27848</v>
      </c>
    </row>
    <row r="8750" spans="15:69" x14ac:dyDescent="0.25">
      <c r="O8750" s="225" t="str">
        <f t="shared" si="1347"/>
        <v/>
      </c>
      <c r="BF8750" s="141">
        <v>86042</v>
      </c>
      <c r="BG8750" s="142" t="s">
        <v>14488</v>
      </c>
      <c r="BH8750" s="141" t="s">
        <v>180</v>
      </c>
      <c r="BI8750" s="141" t="s">
        <v>191</v>
      </c>
      <c r="BJ8750" s="141" t="s">
        <v>14489</v>
      </c>
      <c r="BK8750" s="141" t="s">
        <v>14490</v>
      </c>
      <c r="BL8750" s="141" t="s">
        <v>14460</v>
      </c>
      <c r="BM8750" s="141">
        <v>48.228598640260202</v>
      </c>
      <c r="BN8750" s="141">
        <v>-78.982820367314005</v>
      </c>
      <c r="BO8750" s="141">
        <v>1997</v>
      </c>
      <c r="BP8750" s="143"/>
      <c r="BQ8750" s="143" t="s">
        <v>17560</v>
      </c>
    </row>
    <row r="8751" spans="15:69" x14ac:dyDescent="0.25">
      <c r="O8751" s="225" t="str">
        <f t="shared" si="1347"/>
        <v/>
      </c>
      <c r="BF8751" s="141">
        <v>86042</v>
      </c>
      <c r="BG8751" s="142" t="s">
        <v>14491</v>
      </c>
      <c r="BH8751" s="141" t="s">
        <v>180</v>
      </c>
      <c r="BI8751" s="141" t="s">
        <v>191</v>
      </c>
      <c r="BJ8751" s="141" t="s">
        <v>14492</v>
      </c>
      <c r="BK8751" s="141" t="s">
        <v>5506</v>
      </c>
      <c r="BL8751" s="141" t="s">
        <v>14493</v>
      </c>
      <c r="BM8751" s="141">
        <v>48.215385465096404</v>
      </c>
      <c r="BN8751" s="141">
        <v>-79.022142510939105</v>
      </c>
      <c r="BO8751" s="141">
        <v>2011</v>
      </c>
      <c r="BP8751" s="143"/>
      <c r="BQ8751" s="143" t="s">
        <v>17560</v>
      </c>
    </row>
    <row r="8752" spans="15:69" x14ac:dyDescent="0.25">
      <c r="O8752" s="225" t="str">
        <f t="shared" si="1347"/>
        <v/>
      </c>
      <c r="BF8752" s="141">
        <v>86042</v>
      </c>
      <c r="BG8752" s="142" t="s">
        <v>14494</v>
      </c>
      <c r="BH8752" s="141" t="s">
        <v>180</v>
      </c>
      <c r="BI8752" s="141" t="s">
        <v>191</v>
      </c>
      <c r="BJ8752" s="141" t="s">
        <v>14495</v>
      </c>
      <c r="BK8752" s="141" t="s">
        <v>1876</v>
      </c>
      <c r="BL8752" s="141" t="s">
        <v>14430</v>
      </c>
      <c r="BM8752" s="141">
        <v>48.002850600000002</v>
      </c>
      <c r="BN8752" s="141">
        <v>-79.253243199999901</v>
      </c>
      <c r="BO8752" s="141">
        <v>2012</v>
      </c>
      <c r="BP8752" s="143"/>
      <c r="BQ8752" s="143" t="s">
        <v>17560</v>
      </c>
    </row>
    <row r="8753" spans="15:69" x14ac:dyDescent="0.25">
      <c r="O8753" s="225" t="str">
        <f t="shared" si="1347"/>
        <v/>
      </c>
      <c r="BF8753" s="141">
        <v>91005</v>
      </c>
      <c r="BG8753" s="142" t="s">
        <v>4378</v>
      </c>
      <c r="BH8753" s="141" t="s">
        <v>180</v>
      </c>
      <c r="BI8753" s="141" t="s">
        <v>191</v>
      </c>
      <c r="BJ8753" s="141" t="s">
        <v>4379</v>
      </c>
      <c r="BK8753" s="141" t="s">
        <v>2879</v>
      </c>
      <c r="BL8753" s="141" t="s">
        <v>2063</v>
      </c>
      <c r="BM8753" s="141">
        <v>48.253770000000003</v>
      </c>
      <c r="BN8753" s="141">
        <v>-72.187330000000003</v>
      </c>
      <c r="BO8753" s="141">
        <v>1992</v>
      </c>
      <c r="BP8753" s="143"/>
      <c r="BQ8753" s="143" t="s">
        <v>17560</v>
      </c>
    </row>
    <row r="8754" spans="15:69" x14ac:dyDescent="0.25">
      <c r="O8754" s="225" t="str">
        <f t="shared" si="1347"/>
        <v/>
      </c>
      <c r="BF8754" s="141">
        <v>91005</v>
      </c>
      <c r="BG8754" s="142" t="s">
        <v>4380</v>
      </c>
      <c r="BH8754" s="141" t="s">
        <v>478</v>
      </c>
      <c r="BI8754" s="141" t="s">
        <v>176</v>
      </c>
      <c r="BJ8754" s="141" t="s">
        <v>4381</v>
      </c>
      <c r="BK8754" s="141" t="s">
        <v>4123</v>
      </c>
      <c r="BL8754" s="141" t="s">
        <v>4382</v>
      </c>
      <c r="BM8754" s="141">
        <v>48.268090000000001</v>
      </c>
      <c r="BN8754" s="141">
        <v>-72.177189999999996</v>
      </c>
      <c r="BO8754" s="141">
        <v>2006</v>
      </c>
      <c r="BP8754" s="143" t="s">
        <v>24290</v>
      </c>
      <c r="BQ8754" s="143" t="s">
        <v>17560</v>
      </c>
    </row>
    <row r="8755" spans="15:69" x14ac:dyDescent="0.25">
      <c r="O8755" s="225" t="str">
        <f t="shared" si="1347"/>
        <v/>
      </c>
      <c r="BF8755" s="141">
        <v>87042</v>
      </c>
      <c r="BG8755" s="142" t="s">
        <v>14523</v>
      </c>
      <c r="BH8755" s="141" t="s">
        <v>180</v>
      </c>
      <c r="BI8755" s="141" t="s">
        <v>191</v>
      </c>
      <c r="BJ8755" s="141"/>
      <c r="BK8755" s="141" t="s">
        <v>5506</v>
      </c>
      <c r="BL8755" s="141" t="s">
        <v>14524</v>
      </c>
      <c r="BM8755" s="141">
        <v>48.666910000000001</v>
      </c>
      <c r="BN8755" s="141">
        <v>-78.688239999999993</v>
      </c>
      <c r="BO8755" s="141">
        <v>2005</v>
      </c>
      <c r="BP8755" s="143" t="s">
        <v>25111</v>
      </c>
      <c r="BQ8755" s="143" t="s">
        <v>27848</v>
      </c>
    </row>
    <row r="8756" spans="15:69" x14ac:dyDescent="0.25">
      <c r="O8756" s="225" t="str">
        <f t="shared" si="1347"/>
        <v/>
      </c>
      <c r="BF8756" s="141">
        <v>87042</v>
      </c>
      <c r="BG8756" s="142" t="s">
        <v>14525</v>
      </c>
      <c r="BH8756" s="141" t="s">
        <v>478</v>
      </c>
      <c r="BI8756" s="141" t="s">
        <v>176</v>
      </c>
      <c r="BJ8756" s="141"/>
      <c r="BK8756" s="141" t="s">
        <v>14526</v>
      </c>
      <c r="BL8756" s="141" t="s">
        <v>14527</v>
      </c>
      <c r="BM8756" s="141">
        <v>48.661639999999998</v>
      </c>
      <c r="BN8756" s="141">
        <v>-78.695390000000003</v>
      </c>
      <c r="BO8756" s="141">
        <v>1975</v>
      </c>
      <c r="BP8756" s="143" t="s">
        <v>25112</v>
      </c>
      <c r="BQ8756" s="143" t="s">
        <v>27848</v>
      </c>
    </row>
    <row r="8757" spans="15:69" x14ac:dyDescent="0.25">
      <c r="O8757" s="225" t="str">
        <f t="shared" si="1347"/>
        <v/>
      </c>
      <c r="BF8757" s="141">
        <v>91010</v>
      </c>
      <c r="BG8757" s="142" t="s">
        <v>4390</v>
      </c>
      <c r="BH8757" s="141" t="s">
        <v>478</v>
      </c>
      <c r="BI8757" s="141" t="s">
        <v>186</v>
      </c>
      <c r="BJ8757" s="141"/>
      <c r="BK8757" s="141" t="s">
        <v>3278</v>
      </c>
      <c r="BL8757" s="141" t="s">
        <v>4385</v>
      </c>
      <c r="BM8757" s="141">
        <v>48.319290000000002</v>
      </c>
      <c r="BN8757" s="141">
        <v>-71.975876</v>
      </c>
      <c r="BO8757" s="141">
        <v>2009</v>
      </c>
      <c r="BP8757" s="143"/>
      <c r="BQ8757" s="143" t="s">
        <v>17560</v>
      </c>
    </row>
    <row r="8758" spans="15:69" x14ac:dyDescent="0.25">
      <c r="O8758" s="225" t="str">
        <f t="shared" si="1347"/>
        <v/>
      </c>
      <c r="BF8758" s="141">
        <v>91020</v>
      </c>
      <c r="BG8758" s="142" t="s">
        <v>4397</v>
      </c>
      <c r="BH8758" s="141" t="s">
        <v>180</v>
      </c>
      <c r="BI8758" s="141" t="s">
        <v>191</v>
      </c>
      <c r="BJ8758" s="141" t="s">
        <v>1918</v>
      </c>
      <c r="BK8758" s="141"/>
      <c r="BL8758" s="141" t="s">
        <v>4069</v>
      </c>
      <c r="BM8758" s="141">
        <v>48.421787151903601</v>
      </c>
      <c r="BN8758" s="141">
        <v>-72.059434194608798</v>
      </c>
      <c r="BO8758" s="141">
        <v>1982</v>
      </c>
      <c r="BP8758" s="143"/>
      <c r="BQ8758" s="143" t="s">
        <v>17560</v>
      </c>
    </row>
    <row r="8759" spans="15:69" x14ac:dyDescent="0.25">
      <c r="O8759" s="225" t="str">
        <f t="shared" si="1347"/>
        <v/>
      </c>
      <c r="BF8759" s="141">
        <v>91020</v>
      </c>
      <c r="BG8759" s="142" t="s">
        <v>4398</v>
      </c>
      <c r="BH8759" s="141" t="s">
        <v>478</v>
      </c>
      <c r="BI8759" s="141" t="s">
        <v>176</v>
      </c>
      <c r="BJ8759" s="141" t="s">
        <v>4399</v>
      </c>
      <c r="BK8759" s="141"/>
      <c r="BL8759" s="141" t="s">
        <v>4400</v>
      </c>
      <c r="BM8759" s="141">
        <v>48.394550367229101</v>
      </c>
      <c r="BN8759" s="141">
        <v>-72.065814530973299</v>
      </c>
      <c r="BO8759" s="141">
        <v>2000</v>
      </c>
      <c r="BP8759" s="143"/>
      <c r="BQ8759" s="143" t="s">
        <v>17560</v>
      </c>
    </row>
    <row r="8760" spans="15:69" x14ac:dyDescent="0.25">
      <c r="O8760" s="225" t="str">
        <f t="shared" si="1347"/>
        <v/>
      </c>
      <c r="BF8760" s="141">
        <v>91020</v>
      </c>
      <c r="BG8760" s="142" t="s">
        <v>4401</v>
      </c>
      <c r="BH8760" s="141" t="s">
        <v>478</v>
      </c>
      <c r="BI8760" s="141" t="s">
        <v>176</v>
      </c>
      <c r="BJ8760" s="141" t="s">
        <v>4402</v>
      </c>
      <c r="BK8760" s="141"/>
      <c r="BL8760" s="141" t="s">
        <v>4396</v>
      </c>
      <c r="BM8760" s="141">
        <v>48.427</v>
      </c>
      <c r="BN8760" s="141">
        <v>-72.028000000000006</v>
      </c>
      <c r="BO8760" s="141">
        <v>2008</v>
      </c>
      <c r="BP8760" s="143"/>
      <c r="BQ8760" s="143" t="s">
        <v>17560</v>
      </c>
    </row>
    <row r="8761" spans="15:69" x14ac:dyDescent="0.25">
      <c r="O8761" s="225" t="str">
        <f t="shared" si="1347"/>
        <v/>
      </c>
      <c r="BF8761" s="141">
        <v>91020</v>
      </c>
      <c r="BG8761" s="142" t="s">
        <v>4403</v>
      </c>
      <c r="BH8761" s="141" t="s">
        <v>478</v>
      </c>
      <c r="BI8761" s="141" t="s">
        <v>186</v>
      </c>
      <c r="BJ8761" s="141" t="s">
        <v>1562</v>
      </c>
      <c r="BK8761" s="141"/>
      <c r="BL8761" s="141" t="s">
        <v>4069</v>
      </c>
      <c r="BM8761" s="141">
        <v>48.4297555538596</v>
      </c>
      <c r="BN8761" s="141">
        <v>-72.055844226332297</v>
      </c>
      <c r="BO8761" s="141">
        <v>1982</v>
      </c>
      <c r="BP8761" s="143"/>
      <c r="BQ8761" s="143" t="s">
        <v>17560</v>
      </c>
    </row>
    <row r="8762" spans="15:69" x14ac:dyDescent="0.25">
      <c r="O8762" s="225" t="str">
        <f t="shared" si="1347"/>
        <v/>
      </c>
      <c r="BF8762" s="141">
        <v>91025</v>
      </c>
      <c r="BG8762" s="142" t="s">
        <v>4301</v>
      </c>
      <c r="BH8762" s="141" t="s">
        <v>180</v>
      </c>
      <c r="BI8762" s="141" t="s">
        <v>178</v>
      </c>
      <c r="BJ8762" s="141" t="s">
        <v>1686</v>
      </c>
      <c r="BK8762" s="141" t="s">
        <v>3366</v>
      </c>
      <c r="BL8762" s="141" t="s">
        <v>4300</v>
      </c>
      <c r="BM8762" s="141">
        <v>48.4883209199809</v>
      </c>
      <c r="BN8762" s="141">
        <v>-72.241677061432398</v>
      </c>
      <c r="BO8762" s="141">
        <v>1985</v>
      </c>
      <c r="BP8762" s="143" t="s">
        <v>482</v>
      </c>
      <c r="BQ8762" s="143" t="s">
        <v>17560</v>
      </c>
    </row>
    <row r="8763" spans="15:69" x14ac:dyDescent="0.25">
      <c r="O8763" s="225" t="str">
        <f t="shared" si="1347"/>
        <v/>
      </c>
      <c r="BF8763" s="141">
        <v>91025</v>
      </c>
      <c r="BG8763" s="142" t="s">
        <v>4302</v>
      </c>
      <c r="BH8763" s="141" t="s">
        <v>180</v>
      </c>
      <c r="BI8763" s="141" t="s">
        <v>191</v>
      </c>
      <c r="BJ8763" s="141" t="s">
        <v>4303</v>
      </c>
      <c r="BK8763" s="141" t="s">
        <v>4123</v>
      </c>
      <c r="BL8763" s="141" t="s">
        <v>4304</v>
      </c>
      <c r="BM8763" s="141">
        <v>48.50085</v>
      </c>
      <c r="BN8763" s="141">
        <v>-72.216279999999998</v>
      </c>
      <c r="BO8763" s="141">
        <v>1976</v>
      </c>
      <c r="BP8763" s="143" t="s">
        <v>24274</v>
      </c>
      <c r="BQ8763" s="143" t="s">
        <v>17560</v>
      </c>
    </row>
    <row r="8764" spans="15:69" x14ac:dyDescent="0.25">
      <c r="O8764" s="225" t="str">
        <f t="shared" si="1347"/>
        <v/>
      </c>
      <c r="BF8764" s="141">
        <v>91025</v>
      </c>
      <c r="BG8764" s="142" t="s">
        <v>4305</v>
      </c>
      <c r="BH8764" s="141" t="s">
        <v>180</v>
      </c>
      <c r="BI8764" s="141" t="s">
        <v>191</v>
      </c>
      <c r="BJ8764" s="141" t="s">
        <v>4306</v>
      </c>
      <c r="BK8764" s="141" t="s">
        <v>4307</v>
      </c>
      <c r="BL8764" s="141" t="s">
        <v>4308</v>
      </c>
      <c r="BM8764" s="141">
        <v>48.519440000000003</v>
      </c>
      <c r="BN8764" s="141">
        <v>-72.22139</v>
      </c>
      <c r="BO8764" s="141">
        <v>1976</v>
      </c>
      <c r="BP8764" s="143" t="s">
        <v>24275</v>
      </c>
      <c r="BQ8764" s="143" t="s">
        <v>17560</v>
      </c>
    </row>
    <row r="8765" spans="15:69" x14ac:dyDescent="0.25">
      <c r="O8765" s="225" t="str">
        <f t="shared" si="1347"/>
        <v/>
      </c>
      <c r="BF8765" s="141">
        <v>89008</v>
      </c>
      <c r="BG8765" s="142" t="s">
        <v>14632</v>
      </c>
      <c r="BH8765" s="141" t="s">
        <v>180</v>
      </c>
      <c r="BI8765" s="141" t="s">
        <v>191</v>
      </c>
      <c r="BJ8765" s="141" t="s">
        <v>26684</v>
      </c>
      <c r="BK8765" s="141" t="s">
        <v>1791</v>
      </c>
      <c r="BL8765" s="141" t="s">
        <v>14718</v>
      </c>
      <c r="BM8765" s="141">
        <v>48.093530000000001</v>
      </c>
      <c r="BN8765" s="141">
        <v>-77.89564</v>
      </c>
      <c r="BO8765" s="141">
        <v>2005</v>
      </c>
      <c r="BP8765" s="143"/>
      <c r="BQ8765" s="143" t="s">
        <v>17560</v>
      </c>
    </row>
    <row r="8766" spans="15:69" x14ac:dyDescent="0.25">
      <c r="O8766" s="225" t="str">
        <f t="shared" si="1347"/>
        <v/>
      </c>
      <c r="BF8766" s="141">
        <v>89008</v>
      </c>
      <c r="BG8766" s="142" t="s">
        <v>14635</v>
      </c>
      <c r="BH8766" s="141" t="s">
        <v>180</v>
      </c>
      <c r="BI8766" s="141" t="s">
        <v>191</v>
      </c>
      <c r="BJ8766" s="141" t="s">
        <v>14591</v>
      </c>
      <c r="BK8766" s="141" t="s">
        <v>14592</v>
      </c>
      <c r="BL8766" s="141" t="s">
        <v>14593</v>
      </c>
      <c r="BM8766" s="141">
        <v>48.117829999999998</v>
      </c>
      <c r="BN8766" s="141">
        <v>-77.843770000000006</v>
      </c>
      <c r="BO8766" s="141">
        <v>1995</v>
      </c>
      <c r="BP8766" s="143"/>
      <c r="BQ8766" s="143" t="s">
        <v>17560</v>
      </c>
    </row>
    <row r="8767" spans="15:69" x14ac:dyDescent="0.25">
      <c r="O8767" s="225" t="str">
        <f t="shared" si="1347"/>
        <v/>
      </c>
      <c r="BF8767" s="141">
        <v>89008</v>
      </c>
      <c r="BG8767" s="142" t="s">
        <v>14637</v>
      </c>
      <c r="BH8767" s="141" t="s">
        <v>180</v>
      </c>
      <c r="BI8767" s="141" t="s">
        <v>191</v>
      </c>
      <c r="BJ8767" s="141" t="s">
        <v>14633</v>
      </c>
      <c r="BK8767" s="141" t="s">
        <v>14634</v>
      </c>
      <c r="BL8767" s="141" t="s">
        <v>26686</v>
      </c>
      <c r="BM8767" s="141">
        <v>48.12968</v>
      </c>
      <c r="BN8767" s="141">
        <v>-77.830510000000004</v>
      </c>
      <c r="BO8767" s="141">
        <v>1984</v>
      </c>
      <c r="BP8767" s="143"/>
      <c r="BQ8767" s="143" t="s">
        <v>17560</v>
      </c>
    </row>
    <row r="8768" spans="15:69" x14ac:dyDescent="0.25">
      <c r="O8768" s="225" t="str">
        <f t="shared" si="1347"/>
        <v/>
      </c>
      <c r="BF8768" s="141">
        <v>89008</v>
      </c>
      <c r="BG8768" s="142" t="s">
        <v>14639</v>
      </c>
      <c r="BH8768" s="141" t="s">
        <v>180</v>
      </c>
      <c r="BI8768" s="141" t="s">
        <v>191</v>
      </c>
      <c r="BJ8768" s="141" t="s">
        <v>14598</v>
      </c>
      <c r="BK8768" s="141" t="s">
        <v>2282</v>
      </c>
      <c r="BL8768" s="141" t="s">
        <v>26687</v>
      </c>
      <c r="BM8768" s="141">
        <v>48.108989999999999</v>
      </c>
      <c r="BN8768" s="141">
        <v>-77.775120000000001</v>
      </c>
      <c r="BO8768" s="141">
        <v>2005</v>
      </c>
      <c r="BP8768" s="143"/>
      <c r="BQ8768" s="143" t="s">
        <v>17560</v>
      </c>
    </row>
    <row r="8769" spans="15:69" x14ac:dyDescent="0.25">
      <c r="O8769" s="225" t="str">
        <f t="shared" si="1347"/>
        <v/>
      </c>
      <c r="BF8769" s="141">
        <v>89008</v>
      </c>
      <c r="BG8769" s="142" t="s">
        <v>14641</v>
      </c>
      <c r="BH8769" s="141" t="s">
        <v>180</v>
      </c>
      <c r="BI8769" s="141" t="s">
        <v>191</v>
      </c>
      <c r="BJ8769" s="141" t="s">
        <v>14638</v>
      </c>
      <c r="BK8769" s="141" t="s">
        <v>1779</v>
      </c>
      <c r="BL8769" s="141" t="s">
        <v>4822</v>
      </c>
      <c r="BM8769" s="141">
        <v>48.11477</v>
      </c>
      <c r="BN8769" s="141">
        <v>-77.798330000000007</v>
      </c>
      <c r="BO8769" s="141">
        <v>2007</v>
      </c>
      <c r="BP8769" s="143"/>
      <c r="BQ8769" s="143" t="s">
        <v>17560</v>
      </c>
    </row>
    <row r="8770" spans="15:69" x14ac:dyDescent="0.25">
      <c r="O8770" s="225" t="str">
        <f t="shared" si="1347"/>
        <v/>
      </c>
      <c r="BF8770" s="141">
        <v>89008</v>
      </c>
      <c r="BG8770" s="142" t="s">
        <v>14643</v>
      </c>
      <c r="BH8770" s="141" t="s">
        <v>180</v>
      </c>
      <c r="BI8770" s="141" t="s">
        <v>191</v>
      </c>
      <c r="BJ8770" s="141" t="s">
        <v>14600</v>
      </c>
      <c r="BK8770" s="141"/>
      <c r="BL8770" s="141" t="s">
        <v>26688</v>
      </c>
      <c r="BM8770" s="141">
        <v>48.11591</v>
      </c>
      <c r="BN8770" s="141">
        <v>-77.744010000000003</v>
      </c>
      <c r="BO8770" s="141">
        <v>2011</v>
      </c>
      <c r="BP8770" s="143"/>
      <c r="BQ8770" s="143" t="s">
        <v>17560</v>
      </c>
    </row>
    <row r="8771" spans="15:69" x14ac:dyDescent="0.25">
      <c r="O8771" s="225" t="str">
        <f t="shared" si="1347"/>
        <v/>
      </c>
      <c r="BF8771" s="141">
        <v>89008</v>
      </c>
      <c r="BG8771" s="142" t="s">
        <v>14645</v>
      </c>
      <c r="BH8771" s="141" t="s">
        <v>180</v>
      </c>
      <c r="BI8771" s="141" t="s">
        <v>191</v>
      </c>
      <c r="BJ8771" s="141" t="s">
        <v>14646</v>
      </c>
      <c r="BK8771" s="141"/>
      <c r="BL8771" s="141" t="s">
        <v>26689</v>
      </c>
      <c r="BM8771" s="141">
        <v>48.125320000000002</v>
      </c>
      <c r="BN8771" s="141">
        <v>-77.83099</v>
      </c>
      <c r="BO8771" s="141">
        <v>2015</v>
      </c>
      <c r="BP8771" s="143"/>
      <c r="BQ8771" s="143" t="s">
        <v>17560</v>
      </c>
    </row>
    <row r="8772" spans="15:69" x14ac:dyDescent="0.25">
      <c r="O8772" s="225" t="str">
        <f t="shared" si="1347"/>
        <v/>
      </c>
      <c r="BF8772" s="141">
        <v>89008</v>
      </c>
      <c r="BG8772" s="142" t="s">
        <v>14647</v>
      </c>
      <c r="BH8772" s="141" t="s">
        <v>180</v>
      </c>
      <c r="BI8772" s="141" t="s">
        <v>191</v>
      </c>
      <c r="BJ8772" s="141" t="s">
        <v>26690</v>
      </c>
      <c r="BK8772" s="141" t="s">
        <v>5043</v>
      </c>
      <c r="BL8772" s="141" t="s">
        <v>26691</v>
      </c>
      <c r="BM8772" s="141">
        <v>48.106729999999999</v>
      </c>
      <c r="BN8772" s="141">
        <v>-77.794740000000004</v>
      </c>
      <c r="BO8772" s="141">
        <v>2015</v>
      </c>
      <c r="BP8772" s="143"/>
      <c r="BQ8772" s="143" t="s">
        <v>17560</v>
      </c>
    </row>
    <row r="8773" spans="15:69" x14ac:dyDescent="0.25">
      <c r="O8773" s="225" t="str">
        <f t="shared" si="1347"/>
        <v/>
      </c>
      <c r="BF8773" s="141">
        <v>89008</v>
      </c>
      <c r="BG8773" s="142" t="s">
        <v>14648</v>
      </c>
      <c r="BH8773" s="141" t="s">
        <v>180</v>
      </c>
      <c r="BI8773" s="141" t="s">
        <v>191</v>
      </c>
      <c r="BJ8773" s="141" t="s">
        <v>26692</v>
      </c>
      <c r="BK8773" s="141"/>
      <c r="BL8773" s="141" t="s">
        <v>26693</v>
      </c>
      <c r="BM8773" s="141">
        <v>48.070300000000003</v>
      </c>
      <c r="BN8773" s="141">
        <v>-77.785809999999998</v>
      </c>
      <c r="BO8773" s="141">
        <v>2015</v>
      </c>
      <c r="BP8773" s="143"/>
      <c r="BQ8773" s="143" t="s">
        <v>17560</v>
      </c>
    </row>
    <row r="8774" spans="15:69" x14ac:dyDescent="0.25">
      <c r="O8774" s="225" t="str">
        <f t="shared" si="1347"/>
        <v/>
      </c>
      <c r="BF8774" s="141">
        <v>91025</v>
      </c>
      <c r="BG8774" s="142" t="s">
        <v>4309</v>
      </c>
      <c r="BH8774" s="141" t="s">
        <v>180</v>
      </c>
      <c r="BI8774" s="141" t="s">
        <v>191</v>
      </c>
      <c r="BJ8774" s="141" t="s">
        <v>4310</v>
      </c>
      <c r="BK8774" s="141" t="s">
        <v>2050</v>
      </c>
      <c r="BL8774" s="141" t="s">
        <v>4311</v>
      </c>
      <c r="BM8774" s="141">
        <v>48.534439999999996</v>
      </c>
      <c r="BN8774" s="141">
        <v>-72.218056000000004</v>
      </c>
      <c r="BO8774" s="141">
        <v>1984</v>
      </c>
      <c r="BP8774" s="143" t="s">
        <v>24276</v>
      </c>
      <c r="BQ8774" s="143" t="s">
        <v>17560</v>
      </c>
    </row>
    <row r="8775" spans="15:69" x14ac:dyDescent="0.25">
      <c r="O8775" s="225" t="str">
        <f t="shared" si="1347"/>
        <v/>
      </c>
      <c r="BF8775" s="141">
        <v>91025</v>
      </c>
      <c r="BG8775" s="142" t="s">
        <v>4312</v>
      </c>
      <c r="BH8775" s="141" t="s">
        <v>180</v>
      </c>
      <c r="BI8775" s="141" t="s">
        <v>191</v>
      </c>
      <c r="BJ8775" s="141" t="s">
        <v>4313</v>
      </c>
      <c r="BK8775" s="141"/>
      <c r="BL8775" s="141" t="s">
        <v>4314</v>
      </c>
      <c r="BM8775" s="141">
        <v>48.487569999999998</v>
      </c>
      <c r="BN8775" s="141">
        <v>-72.208730000000003</v>
      </c>
      <c r="BO8775" s="141">
        <v>2014</v>
      </c>
      <c r="BP8775" s="143"/>
      <c r="BQ8775" s="143" t="s">
        <v>17560</v>
      </c>
    </row>
    <row r="8776" spans="15:69" x14ac:dyDescent="0.25">
      <c r="O8776" s="225" t="str">
        <f t="shared" si="1347"/>
        <v/>
      </c>
      <c r="BF8776" s="141">
        <v>91030</v>
      </c>
      <c r="BG8776" s="142" t="s">
        <v>4423</v>
      </c>
      <c r="BH8776" s="141" t="s">
        <v>180</v>
      </c>
      <c r="BI8776" s="141" t="s">
        <v>191</v>
      </c>
      <c r="BJ8776" s="141" t="s">
        <v>4425</v>
      </c>
      <c r="BK8776" s="141" t="s">
        <v>4426</v>
      </c>
      <c r="BL8776" s="141" t="s">
        <v>4427</v>
      </c>
      <c r="BM8776" s="141">
        <v>48.477881936824602</v>
      </c>
      <c r="BN8776" s="141">
        <v>-72.355700448411994</v>
      </c>
      <c r="BO8776" s="141">
        <v>1977</v>
      </c>
      <c r="BP8776" s="143" t="s">
        <v>191</v>
      </c>
      <c r="BQ8776" s="143" t="s">
        <v>17560</v>
      </c>
    </row>
    <row r="8777" spans="15:69" x14ac:dyDescent="0.25">
      <c r="O8777" s="225" t="str">
        <f t="shared" si="1347"/>
        <v/>
      </c>
      <c r="BF8777" s="141">
        <v>91030</v>
      </c>
      <c r="BG8777" s="142" t="s">
        <v>4424</v>
      </c>
      <c r="BH8777" s="141" t="s">
        <v>478</v>
      </c>
      <c r="BI8777" s="141" t="s">
        <v>177</v>
      </c>
      <c r="BJ8777" s="141"/>
      <c r="BK8777" s="141" t="s">
        <v>4417</v>
      </c>
      <c r="BL8777" s="141" t="s">
        <v>4418</v>
      </c>
      <c r="BM8777" s="141">
        <v>48.48124</v>
      </c>
      <c r="BN8777" s="141">
        <v>-72.373429999999999</v>
      </c>
      <c r="BO8777" s="141">
        <v>2002</v>
      </c>
      <c r="BP8777" s="143" t="s">
        <v>24294</v>
      </c>
      <c r="BQ8777" s="143" t="s">
        <v>17560</v>
      </c>
    </row>
    <row r="8778" spans="15:69" x14ac:dyDescent="0.25">
      <c r="O8778" s="225" t="str">
        <f t="shared" si="1347"/>
        <v/>
      </c>
      <c r="BF8778" s="141">
        <v>91042</v>
      </c>
      <c r="BG8778" s="142" t="s">
        <v>4569</v>
      </c>
      <c r="BH8778" s="141" t="s">
        <v>180</v>
      </c>
      <c r="BI8778" s="141" t="s">
        <v>191</v>
      </c>
      <c r="BJ8778" s="141" t="s">
        <v>1539</v>
      </c>
      <c r="BK8778" s="141" t="s">
        <v>1550</v>
      </c>
      <c r="BL8778" s="141" t="s">
        <v>4396</v>
      </c>
      <c r="BM8778" s="141">
        <v>48.659730264537799</v>
      </c>
      <c r="BN8778" s="141">
        <v>-72.443498593403106</v>
      </c>
      <c r="BO8778" s="141">
        <v>1984</v>
      </c>
      <c r="BP8778" s="143" t="s">
        <v>24264</v>
      </c>
      <c r="BQ8778" s="143" t="s">
        <v>17560</v>
      </c>
    </row>
    <row r="8779" spans="15:69" x14ac:dyDescent="0.25">
      <c r="O8779" s="225" t="str">
        <f t="shared" si="1347"/>
        <v/>
      </c>
      <c r="BF8779" s="141">
        <v>91042</v>
      </c>
      <c r="BG8779" s="142" t="s">
        <v>4572</v>
      </c>
      <c r="BH8779" s="141" t="s">
        <v>478</v>
      </c>
      <c r="BI8779" s="141" t="s">
        <v>177</v>
      </c>
      <c r="BJ8779" s="141" t="s">
        <v>4563</v>
      </c>
      <c r="BK8779" s="141" t="s">
        <v>4564</v>
      </c>
      <c r="BL8779" s="141" t="s">
        <v>2308</v>
      </c>
      <c r="BM8779" s="141">
        <v>48.706307000000002</v>
      </c>
      <c r="BN8779" s="141">
        <v>-72.455748999999997</v>
      </c>
      <c r="BO8779" s="141">
        <v>1996</v>
      </c>
      <c r="BP8779" s="143" t="s">
        <v>24310</v>
      </c>
      <c r="BQ8779" s="143" t="s">
        <v>17560</v>
      </c>
    </row>
    <row r="8780" spans="15:69" x14ac:dyDescent="0.25">
      <c r="O8780" s="225" t="str">
        <f t="shared" si="1347"/>
        <v/>
      </c>
      <c r="BF8780" s="141">
        <v>91042</v>
      </c>
      <c r="BG8780" s="142" t="s">
        <v>4576</v>
      </c>
      <c r="BH8780" s="141" t="s">
        <v>478</v>
      </c>
      <c r="BI8780" s="141" t="s">
        <v>1268</v>
      </c>
      <c r="BJ8780" s="141" t="s">
        <v>4273</v>
      </c>
      <c r="BK8780" s="141" t="s">
        <v>1602</v>
      </c>
      <c r="BL8780" s="141" t="s">
        <v>4274</v>
      </c>
      <c r="BM8780" s="141">
        <v>48.584789999999998</v>
      </c>
      <c r="BN8780" s="141">
        <v>-72.483000000000004</v>
      </c>
      <c r="BO8780" s="141">
        <v>2015</v>
      </c>
      <c r="BP8780" s="143" t="s">
        <v>24266</v>
      </c>
      <c r="BQ8780" s="143" t="s">
        <v>17560</v>
      </c>
    </row>
    <row r="8781" spans="15:69" x14ac:dyDescent="0.25">
      <c r="O8781" s="225" t="str">
        <f t="shared" si="1347"/>
        <v/>
      </c>
      <c r="BF8781" s="141">
        <v>92050</v>
      </c>
      <c r="BG8781" s="142" t="s">
        <v>4589</v>
      </c>
      <c r="BH8781" s="141" t="s">
        <v>478</v>
      </c>
      <c r="BI8781" s="141" t="s">
        <v>176</v>
      </c>
      <c r="BJ8781" s="141" t="s">
        <v>3302</v>
      </c>
      <c r="BK8781" s="141" t="s">
        <v>3383</v>
      </c>
      <c r="BL8781" s="141" t="s">
        <v>4348</v>
      </c>
      <c r="BM8781" s="141">
        <v>48.886679999999998</v>
      </c>
      <c r="BN8781" s="141">
        <v>-72.518910000000005</v>
      </c>
      <c r="BO8781" s="141">
        <v>1997</v>
      </c>
      <c r="BP8781" s="143" t="s">
        <v>24314</v>
      </c>
      <c r="BQ8781" s="143" t="s">
        <v>17560</v>
      </c>
    </row>
    <row r="8782" spans="15:69" x14ac:dyDescent="0.25">
      <c r="O8782" s="225" t="str">
        <f t="shared" ref="O8782:O8845" si="1348">IF(OR(B8782="",C8782="",G8782="",H8782="",I8782="",AND(J8782="",BW8782=FALSE),AND(K8782="",BX8782=FALSE),AND(L8782="",BY8782=FALSE),AND(M8782="",BZ8782=FALSE)),"",(IF(AND(100&gt;=CG8782,CG8782&gt;80),"A",IF(AND(80&gt;=CG8782,CG8782&gt;60),"B",IF(AND(60&gt;=CG8782,CG8782&gt;40),"C",IF(AND(40&gt;=CG8782,CG8782&gt;20),"D","E"))))))</f>
        <v/>
      </c>
      <c r="BF8782" s="141">
        <v>89015</v>
      </c>
      <c r="BG8782" s="142" t="s">
        <v>14727</v>
      </c>
      <c r="BH8782" s="141" t="s">
        <v>180</v>
      </c>
      <c r="BI8782" s="141" t="s">
        <v>191</v>
      </c>
      <c r="BJ8782" s="141" t="s">
        <v>14728</v>
      </c>
      <c r="BK8782" s="141"/>
      <c r="BL8782" s="141" t="s">
        <v>14729</v>
      </c>
      <c r="BM8782" s="141">
        <v>48.141680000000001</v>
      </c>
      <c r="BN8782" s="141">
        <v>-78.108360000000005</v>
      </c>
      <c r="BO8782" s="141">
        <v>1998</v>
      </c>
      <c r="BP8782" s="143" t="s">
        <v>25139</v>
      </c>
      <c r="BQ8782" s="143" t="s">
        <v>27848</v>
      </c>
    </row>
    <row r="8783" spans="15:69" x14ac:dyDescent="0.25">
      <c r="O8783" s="225" t="str">
        <f t="shared" si="1348"/>
        <v/>
      </c>
      <c r="BF8783" s="141">
        <v>89015</v>
      </c>
      <c r="BG8783" s="142" t="s">
        <v>14730</v>
      </c>
      <c r="BH8783" s="141" t="s">
        <v>180</v>
      </c>
      <c r="BI8783" s="141" t="s">
        <v>191</v>
      </c>
      <c r="BJ8783" s="141" t="s">
        <v>14731</v>
      </c>
      <c r="BK8783" s="141" t="s">
        <v>3207</v>
      </c>
      <c r="BL8783" s="141" t="s">
        <v>14732</v>
      </c>
      <c r="BM8783" s="141">
        <v>48.13897</v>
      </c>
      <c r="BN8783" s="141">
        <v>-78.117429999999999</v>
      </c>
      <c r="BO8783" s="141">
        <v>1998</v>
      </c>
      <c r="BP8783" s="143" t="s">
        <v>25140</v>
      </c>
      <c r="BQ8783" s="143" t="s">
        <v>27848</v>
      </c>
    </row>
    <row r="8784" spans="15:69" x14ac:dyDescent="0.25">
      <c r="O8784" s="225" t="str">
        <f t="shared" si="1348"/>
        <v/>
      </c>
      <c r="BF8784" s="141">
        <v>89015</v>
      </c>
      <c r="BG8784" s="142" t="s">
        <v>14733</v>
      </c>
      <c r="BH8784" s="141" t="s">
        <v>180</v>
      </c>
      <c r="BI8784" s="141" t="s">
        <v>191</v>
      </c>
      <c r="BJ8784" s="141" t="s">
        <v>14191</v>
      </c>
      <c r="BK8784" s="141"/>
      <c r="BL8784" s="141" t="s">
        <v>14653</v>
      </c>
      <c r="BM8784" s="141">
        <v>48.136620000000001</v>
      </c>
      <c r="BN8784" s="141">
        <v>-78.101969999999994</v>
      </c>
      <c r="BO8784" s="141">
        <v>1998</v>
      </c>
      <c r="BP8784" s="143" t="s">
        <v>25141</v>
      </c>
      <c r="BQ8784" s="143" t="s">
        <v>27848</v>
      </c>
    </row>
    <row r="8785" spans="15:69" x14ac:dyDescent="0.25">
      <c r="O8785" s="225" t="str">
        <f t="shared" si="1348"/>
        <v/>
      </c>
      <c r="BF8785" s="141">
        <v>89015</v>
      </c>
      <c r="BG8785" s="142" t="s">
        <v>14734</v>
      </c>
      <c r="BH8785" s="141" t="s">
        <v>180</v>
      </c>
      <c r="BI8785" s="141" t="s">
        <v>191</v>
      </c>
      <c r="BJ8785" s="141" t="s">
        <v>14735</v>
      </c>
      <c r="BK8785" s="141" t="s">
        <v>14736</v>
      </c>
      <c r="BL8785" s="141" t="s">
        <v>14737</v>
      </c>
      <c r="BM8785" s="141">
        <v>48.143990000000002</v>
      </c>
      <c r="BN8785" s="141">
        <v>-78.115300000000005</v>
      </c>
      <c r="BO8785" s="141">
        <v>2010</v>
      </c>
      <c r="BP8785" s="143" t="s">
        <v>25142</v>
      </c>
      <c r="BQ8785" s="143" t="s">
        <v>27848</v>
      </c>
    </row>
    <row r="8786" spans="15:69" x14ac:dyDescent="0.25">
      <c r="O8786" s="225" t="str">
        <f t="shared" si="1348"/>
        <v/>
      </c>
      <c r="BF8786" s="141">
        <v>92055</v>
      </c>
      <c r="BG8786" s="142" t="s">
        <v>4590</v>
      </c>
      <c r="BH8786" s="141" t="s">
        <v>180</v>
      </c>
      <c r="BI8786" s="141" t="s">
        <v>178</v>
      </c>
      <c r="BJ8786" s="141"/>
      <c r="BK8786" s="141" t="s">
        <v>4595</v>
      </c>
      <c r="BL8786" s="141" t="s">
        <v>4596</v>
      </c>
      <c r="BM8786" s="141">
        <v>49.004654000000002</v>
      </c>
      <c r="BN8786" s="141">
        <v>-72.545019999999994</v>
      </c>
      <c r="BO8786" s="141">
        <v>1994</v>
      </c>
      <c r="BP8786" s="143" t="s">
        <v>1686</v>
      </c>
      <c r="BQ8786" s="143" t="s">
        <v>17560</v>
      </c>
    </row>
    <row r="8787" spans="15:69" x14ac:dyDescent="0.25">
      <c r="O8787" s="225" t="str">
        <f t="shared" si="1348"/>
        <v/>
      </c>
      <c r="BF8787" s="141">
        <v>92055</v>
      </c>
      <c r="BG8787" s="142" t="s">
        <v>4591</v>
      </c>
      <c r="BH8787" s="141" t="s">
        <v>478</v>
      </c>
      <c r="BI8787" s="141" t="s">
        <v>177</v>
      </c>
      <c r="BJ8787" s="141"/>
      <c r="BK8787" s="141" t="s">
        <v>4592</v>
      </c>
      <c r="BL8787" s="141" t="s">
        <v>4593</v>
      </c>
      <c r="BM8787" s="141">
        <v>48.963037838699996</v>
      </c>
      <c r="BN8787" s="141">
        <v>-72.531100541599997</v>
      </c>
      <c r="BO8787" s="141">
        <v>2012</v>
      </c>
      <c r="BP8787" s="143" t="s">
        <v>24317</v>
      </c>
      <c r="BQ8787" s="143" t="s">
        <v>17560</v>
      </c>
    </row>
    <row r="8788" spans="15:69" x14ac:dyDescent="0.25">
      <c r="O8788" s="225" t="str">
        <f t="shared" si="1348"/>
        <v/>
      </c>
      <c r="BF8788" s="141">
        <v>92055</v>
      </c>
      <c r="BG8788" s="142" t="s">
        <v>4594</v>
      </c>
      <c r="BH8788" s="141" t="s">
        <v>478</v>
      </c>
      <c r="BI8788" s="141" t="s">
        <v>177</v>
      </c>
      <c r="BJ8788" s="141"/>
      <c r="BK8788" s="141" t="s">
        <v>4222</v>
      </c>
      <c r="BL8788" s="141" t="s">
        <v>1616</v>
      </c>
      <c r="BM8788" s="141">
        <v>49.000810000000001</v>
      </c>
      <c r="BN8788" s="141">
        <v>-72.544219999999996</v>
      </c>
      <c r="BO8788" s="141">
        <v>1994</v>
      </c>
      <c r="BP8788" s="143" t="s">
        <v>24315</v>
      </c>
      <c r="BQ8788" s="143" t="s">
        <v>17560</v>
      </c>
    </row>
    <row r="8789" spans="15:69" x14ac:dyDescent="0.25">
      <c r="O8789" s="225" t="str">
        <f t="shared" si="1348"/>
        <v/>
      </c>
      <c r="BF8789" s="141">
        <v>92055</v>
      </c>
      <c r="BG8789" s="142" t="s">
        <v>4597</v>
      </c>
      <c r="BH8789" s="141" t="s">
        <v>478</v>
      </c>
      <c r="BI8789" s="141" t="s">
        <v>176</v>
      </c>
      <c r="BJ8789" s="141" t="s">
        <v>1565</v>
      </c>
      <c r="BK8789" s="141" t="s">
        <v>4592</v>
      </c>
      <c r="BL8789" s="141" t="s">
        <v>4593</v>
      </c>
      <c r="BM8789" s="141">
        <v>48.963037838699996</v>
      </c>
      <c r="BN8789" s="141">
        <v>-72.531100541599997</v>
      </c>
      <c r="BO8789" s="141">
        <v>2014</v>
      </c>
      <c r="BP8789" s="143" t="s">
        <v>24316</v>
      </c>
      <c r="BQ8789" s="143" t="s">
        <v>17560</v>
      </c>
    </row>
    <row r="8790" spans="15:69" x14ac:dyDescent="0.25">
      <c r="O8790" s="225" t="str">
        <f t="shared" si="1348"/>
        <v/>
      </c>
      <c r="BF8790" s="141">
        <v>92070</v>
      </c>
      <c r="BG8790" s="142" t="s">
        <v>4748</v>
      </c>
      <c r="BH8790" s="141" t="s">
        <v>478</v>
      </c>
      <c r="BI8790" s="141" t="s">
        <v>176</v>
      </c>
      <c r="BJ8790" s="141"/>
      <c r="BK8790" s="141" t="s">
        <v>4749</v>
      </c>
      <c r="BL8790" s="141" t="s">
        <v>2063</v>
      </c>
      <c r="BM8790" s="141">
        <v>48.998330000000003</v>
      </c>
      <c r="BN8790" s="141">
        <v>-72.168800000000005</v>
      </c>
      <c r="BO8790" s="141">
        <v>2006</v>
      </c>
      <c r="BP8790" s="143" t="s">
        <v>24332</v>
      </c>
      <c r="BQ8790" s="143" t="s">
        <v>17560</v>
      </c>
    </row>
    <row r="8791" spans="15:69" x14ac:dyDescent="0.25">
      <c r="O8791" s="225" t="str">
        <f t="shared" si="1348"/>
        <v/>
      </c>
      <c r="BF8791" s="141">
        <v>93005</v>
      </c>
      <c r="BG8791" s="142" t="s">
        <v>4763</v>
      </c>
      <c r="BH8791" s="141" t="s">
        <v>180</v>
      </c>
      <c r="BI8791" s="141" t="s">
        <v>191</v>
      </c>
      <c r="BJ8791" s="141" t="s">
        <v>1742</v>
      </c>
      <c r="BK8791" s="141" t="s">
        <v>4764</v>
      </c>
      <c r="BL8791" s="141" t="s">
        <v>4765</v>
      </c>
      <c r="BM8791" s="141">
        <v>48.419449999999998</v>
      </c>
      <c r="BN8791" s="141">
        <v>-71.95787</v>
      </c>
      <c r="BO8791" s="141">
        <v>2003</v>
      </c>
      <c r="BP8791" s="143"/>
      <c r="BQ8791" s="143" t="s">
        <v>17560</v>
      </c>
    </row>
    <row r="8792" spans="15:69" x14ac:dyDescent="0.25">
      <c r="O8792" s="225" t="str">
        <f t="shared" si="1348"/>
        <v/>
      </c>
      <c r="BF8792" s="141">
        <v>93065</v>
      </c>
      <c r="BG8792" s="142" t="s">
        <v>2902</v>
      </c>
      <c r="BH8792" s="141" t="s">
        <v>180</v>
      </c>
      <c r="BI8792" s="141" t="s">
        <v>191</v>
      </c>
      <c r="BJ8792" s="141"/>
      <c r="BK8792" s="141"/>
      <c r="BL8792" s="141" t="s">
        <v>2903</v>
      </c>
      <c r="BM8792" s="141">
        <v>48.685870000000001</v>
      </c>
      <c r="BN8792" s="141">
        <v>-71.662170000000003</v>
      </c>
      <c r="BO8792" s="141">
        <v>2001</v>
      </c>
      <c r="BP8792" s="143"/>
      <c r="BQ8792" s="143" t="s">
        <v>17560</v>
      </c>
    </row>
    <row r="8793" spans="15:69" x14ac:dyDescent="0.25">
      <c r="O8793" s="225" t="str">
        <f t="shared" si="1348"/>
        <v/>
      </c>
      <c r="BF8793" s="141">
        <v>93065</v>
      </c>
      <c r="BG8793" s="142" t="s">
        <v>2904</v>
      </c>
      <c r="BH8793" s="141" t="s">
        <v>478</v>
      </c>
      <c r="BI8793" s="141" t="s">
        <v>1268</v>
      </c>
      <c r="BJ8793" s="141"/>
      <c r="BK8793" s="141"/>
      <c r="BL8793" s="141"/>
      <c r="BM8793" s="141">
        <v>48.691099999999999</v>
      </c>
      <c r="BN8793" s="141">
        <v>-71.67</v>
      </c>
      <c r="BO8793" s="141">
        <v>1965</v>
      </c>
      <c r="BP8793" s="143" t="s">
        <v>24054</v>
      </c>
      <c r="BQ8793" s="143" t="s">
        <v>17560</v>
      </c>
    </row>
    <row r="8794" spans="15:69" x14ac:dyDescent="0.25">
      <c r="O8794" s="225" t="str">
        <f t="shared" si="1348"/>
        <v/>
      </c>
      <c r="BF8794" s="141">
        <v>93065</v>
      </c>
      <c r="BG8794" s="142" t="s">
        <v>2905</v>
      </c>
      <c r="BH8794" s="141" t="s">
        <v>478</v>
      </c>
      <c r="BI8794" s="141" t="s">
        <v>176</v>
      </c>
      <c r="BJ8794" s="141"/>
      <c r="BK8794" s="141"/>
      <c r="BL8794" s="141"/>
      <c r="BM8794" s="141">
        <v>48.707369999999997</v>
      </c>
      <c r="BN8794" s="141">
        <v>-71.657330000000002</v>
      </c>
      <c r="BO8794" s="141">
        <v>2011</v>
      </c>
      <c r="BP8794" s="143"/>
      <c r="BQ8794" s="143" t="s">
        <v>17560</v>
      </c>
    </row>
    <row r="8795" spans="15:69" x14ac:dyDescent="0.25">
      <c r="O8795" s="225" t="str">
        <f t="shared" si="1348"/>
        <v/>
      </c>
      <c r="BF8795" s="141">
        <v>93070</v>
      </c>
      <c r="BG8795" s="142" t="s">
        <v>4851</v>
      </c>
      <c r="BH8795" s="141" t="s">
        <v>478</v>
      </c>
      <c r="BI8795" s="141" t="s">
        <v>186</v>
      </c>
      <c r="BJ8795" s="141" t="s">
        <v>4852</v>
      </c>
      <c r="BK8795" s="141" t="s">
        <v>2160</v>
      </c>
      <c r="BL8795" s="141" t="s">
        <v>4853</v>
      </c>
      <c r="BM8795" s="141">
        <v>48.703223000000001</v>
      </c>
      <c r="BN8795" s="141">
        <v>-71.755943000000002</v>
      </c>
      <c r="BO8795" s="141">
        <v>1991</v>
      </c>
      <c r="BP8795" s="143" t="s">
        <v>24338</v>
      </c>
      <c r="BQ8795" s="143" t="s">
        <v>17560</v>
      </c>
    </row>
    <row r="8796" spans="15:69" x14ac:dyDescent="0.25">
      <c r="O8796" s="225" t="str">
        <f t="shared" si="1348"/>
        <v/>
      </c>
      <c r="BF8796" s="141">
        <v>93080</v>
      </c>
      <c r="BG8796" s="142" t="s">
        <v>4862</v>
      </c>
      <c r="BH8796" s="141" t="s">
        <v>478</v>
      </c>
      <c r="BI8796" s="141" t="s">
        <v>176</v>
      </c>
      <c r="BJ8796" s="141" t="s">
        <v>1565</v>
      </c>
      <c r="BK8796" s="141" t="s">
        <v>4863</v>
      </c>
      <c r="BL8796" s="141" t="s">
        <v>4864</v>
      </c>
      <c r="BM8796" s="141">
        <v>48.895693501244097</v>
      </c>
      <c r="BN8796" s="141">
        <v>-71.8245549518536</v>
      </c>
      <c r="BO8796" s="141">
        <v>2014</v>
      </c>
      <c r="BP8796" s="143"/>
      <c r="BQ8796" s="143" t="s">
        <v>17560</v>
      </c>
    </row>
    <row r="8797" spans="15:69" x14ac:dyDescent="0.25">
      <c r="O8797" s="225" t="str">
        <f t="shared" si="1348"/>
        <v/>
      </c>
      <c r="BF8797" s="141">
        <v>93080</v>
      </c>
      <c r="BG8797" s="142" t="s">
        <v>4865</v>
      </c>
      <c r="BH8797" s="141" t="s">
        <v>478</v>
      </c>
      <c r="BI8797" s="141" t="s">
        <v>176</v>
      </c>
      <c r="BJ8797" s="141" t="s">
        <v>1588</v>
      </c>
      <c r="BK8797" s="141" t="s">
        <v>2780</v>
      </c>
      <c r="BL8797" s="141" t="s">
        <v>4866</v>
      </c>
      <c r="BM8797" s="141">
        <v>48.902188735186002</v>
      </c>
      <c r="BN8797" s="141">
        <v>-71.832532858268607</v>
      </c>
      <c r="BO8797" s="141">
        <v>1982</v>
      </c>
      <c r="BP8797" s="143"/>
      <c r="BQ8797" s="143" t="s">
        <v>17560</v>
      </c>
    </row>
    <row r="8798" spans="15:69" x14ac:dyDescent="0.25">
      <c r="O8798" s="225" t="str">
        <f t="shared" si="1348"/>
        <v/>
      </c>
      <c r="BF8798" s="141">
        <v>93080</v>
      </c>
      <c r="BG8798" s="142" t="s">
        <v>4867</v>
      </c>
      <c r="BH8798" s="141" t="s">
        <v>478</v>
      </c>
      <c r="BI8798" s="141" t="s">
        <v>177</v>
      </c>
      <c r="BJ8798" s="141"/>
      <c r="BK8798" s="141" t="s">
        <v>4863</v>
      </c>
      <c r="BL8798" s="141" t="s">
        <v>4864</v>
      </c>
      <c r="BM8798" s="141">
        <v>48.895693501244097</v>
      </c>
      <c r="BN8798" s="141">
        <v>-71.8245549518536</v>
      </c>
      <c r="BO8798" s="141">
        <v>1982</v>
      </c>
      <c r="BP8798" s="143"/>
      <c r="BQ8798" s="143" t="s">
        <v>17560</v>
      </c>
    </row>
    <row r="8799" spans="15:69" x14ac:dyDescent="0.25">
      <c r="O8799" s="225" t="str">
        <f t="shared" si="1348"/>
        <v/>
      </c>
      <c r="BF8799" s="141">
        <v>93080</v>
      </c>
      <c r="BG8799" s="142" t="s">
        <v>4868</v>
      </c>
      <c r="BH8799" s="141" t="s">
        <v>478</v>
      </c>
      <c r="BI8799" s="141" t="s">
        <v>186</v>
      </c>
      <c r="BJ8799" s="141"/>
      <c r="BK8799" s="141" t="s">
        <v>4863</v>
      </c>
      <c r="BL8799" s="141" t="s">
        <v>4864</v>
      </c>
      <c r="BM8799" s="141">
        <v>48.895693501244097</v>
      </c>
      <c r="BN8799" s="141">
        <v>-71.8245549518536</v>
      </c>
      <c r="BO8799" s="141">
        <v>1982</v>
      </c>
      <c r="BP8799" s="143"/>
      <c r="BQ8799" s="143" t="s">
        <v>17560</v>
      </c>
    </row>
    <row r="8800" spans="15:69" x14ac:dyDescent="0.25">
      <c r="O8800" s="225" t="str">
        <f t="shared" si="1348"/>
        <v/>
      </c>
      <c r="BF8800" s="141">
        <v>94068</v>
      </c>
      <c r="BG8800" s="142" t="s">
        <v>5145</v>
      </c>
      <c r="BH8800" s="141" t="s">
        <v>180</v>
      </c>
      <c r="BI8800" s="141" t="s">
        <v>191</v>
      </c>
      <c r="BJ8800" s="141" t="s">
        <v>5146</v>
      </c>
      <c r="BK8800" s="141" t="s">
        <v>1605</v>
      </c>
      <c r="BL8800" s="141" t="s">
        <v>5147</v>
      </c>
      <c r="BM8800" s="141">
        <v>48.3384</v>
      </c>
      <c r="BN8800" s="141">
        <v>-70.898600000000002</v>
      </c>
      <c r="BO8800" s="141">
        <v>1992</v>
      </c>
      <c r="BP8800" s="143" t="s">
        <v>483</v>
      </c>
      <c r="BQ8800" s="143" t="s">
        <v>17560</v>
      </c>
    </row>
    <row r="8801" spans="15:69" x14ac:dyDescent="0.25">
      <c r="O8801" s="225" t="str">
        <f t="shared" si="1348"/>
        <v/>
      </c>
      <c r="BF8801" s="141">
        <v>94068</v>
      </c>
      <c r="BG8801" s="142" t="s">
        <v>5148</v>
      </c>
      <c r="BH8801" s="141" t="s">
        <v>180</v>
      </c>
      <c r="BI8801" s="141" t="s">
        <v>191</v>
      </c>
      <c r="BJ8801" s="141" t="s">
        <v>5149</v>
      </c>
      <c r="BK8801" s="141" t="s">
        <v>5150</v>
      </c>
      <c r="BL8801" s="141" t="s">
        <v>5151</v>
      </c>
      <c r="BM8801" s="141">
        <v>48.330399999999997</v>
      </c>
      <c r="BN8801" s="141">
        <v>-70.901600000000002</v>
      </c>
      <c r="BO8801" s="141">
        <v>1980</v>
      </c>
      <c r="BP8801" s="143" t="s">
        <v>483</v>
      </c>
      <c r="BQ8801" s="143" t="s">
        <v>17560</v>
      </c>
    </row>
    <row r="8802" spans="15:69" x14ac:dyDescent="0.25">
      <c r="O8802" s="225" t="str">
        <f t="shared" si="1348"/>
        <v/>
      </c>
      <c r="BF8802" s="141">
        <v>94068</v>
      </c>
      <c r="BG8802" s="142" t="s">
        <v>5001</v>
      </c>
      <c r="BH8802" s="141" t="s">
        <v>180</v>
      </c>
      <c r="BI8802" s="141" t="s">
        <v>191</v>
      </c>
      <c r="BJ8802" s="141" t="s">
        <v>5002</v>
      </c>
      <c r="BK8802" s="141" t="s">
        <v>5003</v>
      </c>
      <c r="BL8802" s="141" t="s">
        <v>4956</v>
      </c>
      <c r="BM8802" s="141">
        <v>48.331099999999999</v>
      </c>
      <c r="BN8802" s="141">
        <v>-70.932699999999997</v>
      </c>
      <c r="BO8802" s="141">
        <v>1997</v>
      </c>
      <c r="BP8802" s="143" t="s">
        <v>483</v>
      </c>
      <c r="BQ8802" s="143" t="s">
        <v>17560</v>
      </c>
    </row>
    <row r="8803" spans="15:69" x14ac:dyDescent="0.25">
      <c r="O8803" s="225" t="str">
        <f t="shared" si="1348"/>
        <v/>
      </c>
      <c r="BF8803" s="141">
        <v>94068</v>
      </c>
      <c r="BG8803" s="142" t="s">
        <v>5004</v>
      </c>
      <c r="BH8803" s="141" t="s">
        <v>180</v>
      </c>
      <c r="BI8803" s="141" t="s">
        <v>191</v>
      </c>
      <c r="BJ8803" s="141" t="s">
        <v>5005</v>
      </c>
      <c r="BK8803" s="141" t="s">
        <v>5006</v>
      </c>
      <c r="BL8803" s="141" t="s">
        <v>5007</v>
      </c>
      <c r="BM8803" s="141">
        <v>48.335500000000003</v>
      </c>
      <c r="BN8803" s="141">
        <v>-70.893600000000006</v>
      </c>
      <c r="BO8803" s="141">
        <v>1997</v>
      </c>
      <c r="BP8803" s="143" t="s">
        <v>483</v>
      </c>
      <c r="BQ8803" s="143" t="s">
        <v>17560</v>
      </c>
    </row>
    <row r="8804" spans="15:69" x14ac:dyDescent="0.25">
      <c r="O8804" s="225" t="str">
        <f t="shared" si="1348"/>
        <v/>
      </c>
      <c r="BF8804" s="141">
        <v>94068</v>
      </c>
      <c r="BG8804" s="142" t="s">
        <v>5008</v>
      </c>
      <c r="BH8804" s="141" t="s">
        <v>478</v>
      </c>
      <c r="BI8804" s="141" t="s">
        <v>176</v>
      </c>
      <c r="BJ8804" s="141" t="s">
        <v>5009</v>
      </c>
      <c r="BK8804" s="141" t="s">
        <v>5010</v>
      </c>
      <c r="BL8804" s="141" t="s">
        <v>5011</v>
      </c>
      <c r="BM8804" s="141">
        <v>48.405632554817501</v>
      </c>
      <c r="BN8804" s="141">
        <v>-71.122160726844797</v>
      </c>
      <c r="BO8804" s="141">
        <v>1940</v>
      </c>
      <c r="BP8804" s="143" t="s">
        <v>482</v>
      </c>
      <c r="BQ8804" s="143" t="s">
        <v>17560</v>
      </c>
    </row>
    <row r="8805" spans="15:69" x14ac:dyDescent="0.25">
      <c r="O8805" s="225" t="str">
        <f t="shared" si="1348"/>
        <v/>
      </c>
      <c r="BF8805" s="141">
        <v>94068</v>
      </c>
      <c r="BG8805" s="142" t="s">
        <v>5012</v>
      </c>
      <c r="BH8805" s="141" t="s">
        <v>478</v>
      </c>
      <c r="BI8805" s="141" t="s">
        <v>1268</v>
      </c>
      <c r="BJ8805" s="141" t="s">
        <v>5013</v>
      </c>
      <c r="BK8805" s="141" t="s">
        <v>5014</v>
      </c>
      <c r="BL8805" s="141" t="s">
        <v>5011</v>
      </c>
      <c r="BM8805" s="141">
        <v>48.405900000000003</v>
      </c>
      <c r="BN8805" s="141">
        <v>-71.126800000000003</v>
      </c>
      <c r="BO8805" s="141">
        <v>1998</v>
      </c>
      <c r="BP8805" s="143" t="s">
        <v>4448</v>
      </c>
      <c r="BQ8805" s="143" t="s">
        <v>17560</v>
      </c>
    </row>
    <row r="8806" spans="15:69" x14ac:dyDescent="0.25">
      <c r="O8806" s="225" t="str">
        <f t="shared" si="1348"/>
        <v/>
      </c>
      <c r="BF8806" s="141">
        <v>94068</v>
      </c>
      <c r="BG8806" s="142" t="s">
        <v>5015</v>
      </c>
      <c r="BH8806" s="141" t="s">
        <v>478</v>
      </c>
      <c r="BI8806" s="141" t="s">
        <v>176</v>
      </c>
      <c r="BJ8806" s="141" t="s">
        <v>5016</v>
      </c>
      <c r="BK8806" s="141" t="s">
        <v>5017</v>
      </c>
      <c r="BL8806" s="141" t="s">
        <v>5018</v>
      </c>
      <c r="BM8806" s="141">
        <v>48.493899999999996</v>
      </c>
      <c r="BN8806" s="141">
        <v>-71.048199999999994</v>
      </c>
      <c r="BO8806" s="141">
        <v>2009</v>
      </c>
      <c r="BP8806" s="143" t="s">
        <v>482</v>
      </c>
      <c r="BQ8806" s="143" t="s">
        <v>17560</v>
      </c>
    </row>
    <row r="8807" spans="15:69" x14ac:dyDescent="0.25">
      <c r="O8807" s="225" t="str">
        <f t="shared" si="1348"/>
        <v/>
      </c>
      <c r="BF8807" s="141">
        <v>94068</v>
      </c>
      <c r="BG8807" s="142" t="s">
        <v>5019</v>
      </c>
      <c r="BH8807" s="141" t="s">
        <v>478</v>
      </c>
      <c r="BI8807" s="141" t="s">
        <v>1268</v>
      </c>
      <c r="BJ8807" s="141" t="s">
        <v>5020</v>
      </c>
      <c r="BK8807" s="141" t="s">
        <v>1879</v>
      </c>
      <c r="BL8807" s="141" t="s">
        <v>5021</v>
      </c>
      <c r="BM8807" s="141">
        <v>48.488</v>
      </c>
      <c r="BN8807" s="141">
        <v>-71.051900000000003</v>
      </c>
      <c r="BO8807" s="141">
        <v>2009</v>
      </c>
      <c r="BP8807" s="143" t="s">
        <v>24352</v>
      </c>
      <c r="BQ8807" s="143" t="s">
        <v>17560</v>
      </c>
    </row>
    <row r="8808" spans="15:69" x14ac:dyDescent="0.25">
      <c r="O8808" s="225" t="str">
        <f t="shared" si="1348"/>
        <v/>
      </c>
      <c r="BF8808" s="141">
        <v>94068</v>
      </c>
      <c r="BG8808" s="142" t="s">
        <v>5022</v>
      </c>
      <c r="BH8808" s="141" t="s">
        <v>478</v>
      </c>
      <c r="BI8808" s="141" t="s">
        <v>176</v>
      </c>
      <c r="BJ8808" s="141" t="s">
        <v>5023</v>
      </c>
      <c r="BK8808" s="141" t="s">
        <v>5024</v>
      </c>
      <c r="BL8808" s="141" t="s">
        <v>5025</v>
      </c>
      <c r="BM8808" s="141">
        <v>48.293479511235702</v>
      </c>
      <c r="BN8808" s="141">
        <v>-71.139264266688897</v>
      </c>
      <c r="BO8808" s="141">
        <v>1999</v>
      </c>
      <c r="BP8808" s="143" t="s">
        <v>24330</v>
      </c>
      <c r="BQ8808" s="143" t="s">
        <v>17560</v>
      </c>
    </row>
    <row r="8809" spans="15:69" x14ac:dyDescent="0.25">
      <c r="O8809" s="225" t="str">
        <f t="shared" si="1348"/>
        <v/>
      </c>
      <c r="BF8809" s="141">
        <v>94068</v>
      </c>
      <c r="BG8809" s="142" t="s">
        <v>5026</v>
      </c>
      <c r="BH8809" s="141" t="s">
        <v>478</v>
      </c>
      <c r="BI8809" s="141" t="s">
        <v>177</v>
      </c>
      <c r="BJ8809" s="141" t="s">
        <v>5027</v>
      </c>
      <c r="BK8809" s="141" t="s">
        <v>5028</v>
      </c>
      <c r="BL8809" s="141" t="s">
        <v>5029</v>
      </c>
      <c r="BM8809" s="141">
        <v>48.397627545663099</v>
      </c>
      <c r="BN8809" s="141">
        <v>-71.115485995067203</v>
      </c>
      <c r="BO8809" s="141">
        <v>1978</v>
      </c>
      <c r="BP8809" s="143" t="s">
        <v>485</v>
      </c>
      <c r="BQ8809" s="143" t="s">
        <v>17560</v>
      </c>
    </row>
    <row r="8810" spans="15:69" x14ac:dyDescent="0.25">
      <c r="O8810" s="225" t="str">
        <f t="shared" si="1348"/>
        <v/>
      </c>
      <c r="BF8810" s="141">
        <v>94068</v>
      </c>
      <c r="BG8810" s="142" t="s">
        <v>5030</v>
      </c>
      <c r="BH8810" s="141" t="s">
        <v>478</v>
      </c>
      <c r="BI8810" s="141" t="s">
        <v>177</v>
      </c>
      <c r="BJ8810" s="141" t="s">
        <v>5031</v>
      </c>
      <c r="BK8810" s="141" t="s">
        <v>5032</v>
      </c>
      <c r="BL8810" s="141" t="s">
        <v>5033</v>
      </c>
      <c r="BM8810" s="141">
        <v>48.392992318152601</v>
      </c>
      <c r="BN8810" s="141">
        <v>-71.065125844556405</v>
      </c>
      <c r="BO8810" s="141">
        <v>1983</v>
      </c>
      <c r="BP8810" s="143" t="s">
        <v>485</v>
      </c>
      <c r="BQ8810" s="143" t="s">
        <v>17560</v>
      </c>
    </row>
    <row r="8811" spans="15:69" x14ac:dyDescent="0.25">
      <c r="O8811" s="225" t="str">
        <f t="shared" si="1348"/>
        <v/>
      </c>
      <c r="BF8811" s="141">
        <v>94068</v>
      </c>
      <c r="BG8811" s="142" t="s">
        <v>5034</v>
      </c>
      <c r="BH8811" s="141" t="s">
        <v>478</v>
      </c>
      <c r="BI8811" s="141" t="s">
        <v>177</v>
      </c>
      <c r="BJ8811" s="141" t="s">
        <v>5035</v>
      </c>
      <c r="BK8811" s="141" t="s">
        <v>5036</v>
      </c>
      <c r="BL8811" s="141" t="s">
        <v>773</v>
      </c>
      <c r="BM8811" s="141">
        <v>48.381999999999998</v>
      </c>
      <c r="BN8811" s="141">
        <v>-71.095200000000006</v>
      </c>
      <c r="BO8811" s="141">
        <v>1995</v>
      </c>
      <c r="BP8811" s="143" t="s">
        <v>485</v>
      </c>
      <c r="BQ8811" s="143" t="s">
        <v>17560</v>
      </c>
    </row>
    <row r="8812" spans="15:69" x14ac:dyDescent="0.25">
      <c r="O8812" s="225" t="str">
        <f t="shared" si="1348"/>
        <v/>
      </c>
      <c r="BF8812" s="141">
        <v>94068</v>
      </c>
      <c r="BG8812" s="142" t="s">
        <v>5037</v>
      </c>
      <c r="BH8812" s="141" t="s">
        <v>478</v>
      </c>
      <c r="BI8812" s="141" t="s">
        <v>177</v>
      </c>
      <c r="BJ8812" s="141" t="s">
        <v>5038</v>
      </c>
      <c r="BK8812" s="141" t="s">
        <v>5039</v>
      </c>
      <c r="BL8812" s="141" t="s">
        <v>5040</v>
      </c>
      <c r="BM8812" s="141">
        <v>48.462818097811798</v>
      </c>
      <c r="BN8812" s="141">
        <v>-71.078100000000006</v>
      </c>
      <c r="BO8812" s="141">
        <v>1978</v>
      </c>
      <c r="BP8812" s="143" t="s">
        <v>485</v>
      </c>
      <c r="BQ8812" s="143" t="s">
        <v>17560</v>
      </c>
    </row>
    <row r="8813" spans="15:69" x14ac:dyDescent="0.25">
      <c r="O8813" s="225" t="str">
        <f t="shared" si="1348"/>
        <v/>
      </c>
      <c r="BF8813" s="141">
        <v>94068</v>
      </c>
      <c r="BG8813" s="142" t="s">
        <v>5041</v>
      </c>
      <c r="BH8813" s="141" t="s">
        <v>478</v>
      </c>
      <c r="BI8813" s="141" t="s">
        <v>1268</v>
      </c>
      <c r="BJ8813" s="141" t="s">
        <v>5042</v>
      </c>
      <c r="BK8813" s="141" t="s">
        <v>5043</v>
      </c>
      <c r="BL8813" s="141" t="s">
        <v>5044</v>
      </c>
      <c r="BM8813" s="141">
        <v>48.452199999999998</v>
      </c>
      <c r="BN8813" s="141">
        <v>-71.018900000000002</v>
      </c>
      <c r="BO8813" s="141">
        <v>2004</v>
      </c>
      <c r="BP8813" s="143" t="s">
        <v>1565</v>
      </c>
      <c r="BQ8813" s="143" t="s">
        <v>17560</v>
      </c>
    </row>
    <row r="8814" spans="15:69" x14ac:dyDescent="0.25">
      <c r="O8814" s="225" t="str">
        <f t="shared" si="1348"/>
        <v/>
      </c>
      <c r="BF8814" s="141">
        <v>94068</v>
      </c>
      <c r="BG8814" s="142" t="s">
        <v>5045</v>
      </c>
      <c r="BH8814" s="141" t="s">
        <v>478</v>
      </c>
      <c r="BI8814" s="141" t="s">
        <v>186</v>
      </c>
      <c r="BJ8814" s="141" t="s">
        <v>5046</v>
      </c>
      <c r="BK8814" s="141" t="s">
        <v>5047</v>
      </c>
      <c r="BL8814" s="141" t="s">
        <v>5048</v>
      </c>
      <c r="BM8814" s="141">
        <v>48.3904</v>
      </c>
      <c r="BN8814" s="141">
        <v>-71.113100000000003</v>
      </c>
      <c r="BO8814" s="141">
        <v>1994</v>
      </c>
      <c r="BP8814" s="143" t="s">
        <v>480</v>
      </c>
      <c r="BQ8814" s="143" t="s">
        <v>17560</v>
      </c>
    </row>
    <row r="8815" spans="15:69" x14ac:dyDescent="0.25">
      <c r="O8815" s="225" t="str">
        <f t="shared" si="1348"/>
        <v/>
      </c>
      <c r="BF8815" s="141">
        <v>94068</v>
      </c>
      <c r="BG8815" s="142" t="s">
        <v>5049</v>
      </c>
      <c r="BH8815" s="141" t="s">
        <v>478</v>
      </c>
      <c r="BI8815" s="141" t="s">
        <v>186</v>
      </c>
      <c r="BJ8815" s="141" t="s">
        <v>5050</v>
      </c>
      <c r="BK8815" s="141" t="s">
        <v>5051</v>
      </c>
      <c r="BL8815" s="141" t="s">
        <v>5052</v>
      </c>
      <c r="BM8815" s="141">
        <v>48.4116</v>
      </c>
      <c r="BN8815" s="141">
        <v>-71.023399999999995</v>
      </c>
      <c r="BO8815" s="141">
        <v>1994</v>
      </c>
      <c r="BP8815" s="143" t="s">
        <v>480</v>
      </c>
      <c r="BQ8815" s="143" t="s">
        <v>17560</v>
      </c>
    </row>
    <row r="8816" spans="15:69" x14ac:dyDescent="0.25">
      <c r="O8816" s="225" t="str">
        <f t="shared" si="1348"/>
        <v/>
      </c>
      <c r="BF8816" s="141">
        <v>94068</v>
      </c>
      <c r="BG8816" s="142" t="s">
        <v>5053</v>
      </c>
      <c r="BH8816" s="141" t="s">
        <v>478</v>
      </c>
      <c r="BI8816" s="141" t="s">
        <v>186</v>
      </c>
      <c r="BJ8816" s="141" t="s">
        <v>5054</v>
      </c>
      <c r="BK8816" s="141" t="s">
        <v>5055</v>
      </c>
      <c r="BL8816" s="141" t="s">
        <v>5056</v>
      </c>
      <c r="BM8816" s="141">
        <v>48.431268878790902</v>
      </c>
      <c r="BN8816" s="141">
        <v>-70.9585587865717</v>
      </c>
      <c r="BO8816" s="141">
        <v>1991</v>
      </c>
      <c r="BP8816" s="143" t="s">
        <v>480</v>
      </c>
      <c r="BQ8816" s="143" t="s">
        <v>17560</v>
      </c>
    </row>
    <row r="8817" spans="15:69" x14ac:dyDescent="0.25">
      <c r="O8817" s="225" t="str">
        <f t="shared" si="1348"/>
        <v/>
      </c>
      <c r="BF8817" s="141">
        <v>94068</v>
      </c>
      <c r="BG8817" s="142" t="s">
        <v>5057</v>
      </c>
      <c r="BH8817" s="141" t="s">
        <v>478</v>
      </c>
      <c r="BI8817" s="141" t="s">
        <v>186</v>
      </c>
      <c r="BJ8817" s="141" t="s">
        <v>5058</v>
      </c>
      <c r="BK8817" s="141" t="s">
        <v>5059</v>
      </c>
      <c r="BL8817" s="141" t="s">
        <v>5060</v>
      </c>
      <c r="BM8817" s="141">
        <v>48.406399999999998</v>
      </c>
      <c r="BN8817" s="141">
        <v>-71.081500000000005</v>
      </c>
      <c r="BO8817" s="141">
        <v>1991</v>
      </c>
      <c r="BP8817" s="143" t="s">
        <v>480</v>
      </c>
      <c r="BQ8817" s="143" t="s">
        <v>17560</v>
      </c>
    </row>
    <row r="8818" spans="15:69" x14ac:dyDescent="0.25">
      <c r="O8818" s="225" t="str">
        <f t="shared" si="1348"/>
        <v/>
      </c>
      <c r="BF8818" s="141">
        <v>94068</v>
      </c>
      <c r="BG8818" s="142" t="s">
        <v>5061</v>
      </c>
      <c r="BH8818" s="141" t="s">
        <v>478</v>
      </c>
      <c r="BI8818" s="141" t="s">
        <v>186</v>
      </c>
      <c r="BJ8818" s="141" t="s">
        <v>5062</v>
      </c>
      <c r="BK8818" s="141" t="s">
        <v>5063</v>
      </c>
      <c r="BL8818" s="141" t="s">
        <v>5064</v>
      </c>
      <c r="BM8818" s="141">
        <v>48.438253580806901</v>
      </c>
      <c r="BN8818" s="141">
        <v>-71.075122824120598</v>
      </c>
      <c r="BO8818" s="141">
        <v>2006</v>
      </c>
      <c r="BP8818" s="143" t="s">
        <v>480</v>
      </c>
      <c r="BQ8818" s="143" t="s">
        <v>17560</v>
      </c>
    </row>
    <row r="8819" spans="15:69" x14ac:dyDescent="0.25">
      <c r="O8819" s="225" t="str">
        <f t="shared" si="1348"/>
        <v/>
      </c>
      <c r="BF8819" s="141">
        <v>94068</v>
      </c>
      <c r="BG8819" s="142" t="s">
        <v>5065</v>
      </c>
      <c r="BH8819" s="141" t="s">
        <v>478</v>
      </c>
      <c r="BI8819" s="141" t="s">
        <v>186</v>
      </c>
      <c r="BJ8819" s="141" t="s">
        <v>5066</v>
      </c>
      <c r="BK8819" s="141" t="s">
        <v>1836</v>
      </c>
      <c r="BL8819" s="141" t="s">
        <v>5067</v>
      </c>
      <c r="BM8819" s="141">
        <v>48.465895056556498</v>
      </c>
      <c r="BN8819" s="141">
        <v>-70.995082792040293</v>
      </c>
      <c r="BO8819" s="141">
        <v>2010</v>
      </c>
      <c r="BP8819" s="143" t="s">
        <v>480</v>
      </c>
      <c r="BQ8819" s="143" t="s">
        <v>17560</v>
      </c>
    </row>
    <row r="8820" spans="15:69" x14ac:dyDescent="0.25">
      <c r="O8820" s="225" t="str">
        <f t="shared" si="1348"/>
        <v/>
      </c>
      <c r="BF8820" s="141">
        <v>94068</v>
      </c>
      <c r="BG8820" s="142" t="s">
        <v>5068</v>
      </c>
      <c r="BH8820" s="141" t="s">
        <v>180</v>
      </c>
      <c r="BI8820" s="141" t="s">
        <v>178</v>
      </c>
      <c r="BJ8820" s="141" t="s">
        <v>5069</v>
      </c>
      <c r="BK8820" s="141" t="s">
        <v>5070</v>
      </c>
      <c r="BL8820" s="141" t="s">
        <v>5056</v>
      </c>
      <c r="BM8820" s="141">
        <v>48.438478970610497</v>
      </c>
      <c r="BN8820" s="141">
        <v>-71.010144387908198</v>
      </c>
      <c r="BO8820" s="141">
        <v>1999</v>
      </c>
      <c r="BP8820" s="143" t="s">
        <v>484</v>
      </c>
      <c r="BQ8820" s="143" t="s">
        <v>17560</v>
      </c>
    </row>
    <row r="8821" spans="15:69" x14ac:dyDescent="0.25">
      <c r="O8821" s="225" t="str">
        <f t="shared" si="1348"/>
        <v/>
      </c>
      <c r="BF8821" s="141">
        <v>94068</v>
      </c>
      <c r="BG8821" s="142" t="s">
        <v>5071</v>
      </c>
      <c r="BH8821" s="141" t="s">
        <v>180</v>
      </c>
      <c r="BI8821" s="141" t="s">
        <v>178</v>
      </c>
      <c r="BJ8821" s="141" t="s">
        <v>5072</v>
      </c>
      <c r="BK8821" s="141" t="s">
        <v>5073</v>
      </c>
      <c r="BL8821" s="141" t="s">
        <v>5074</v>
      </c>
      <c r="BM8821" s="141">
        <v>48.392400000000002</v>
      </c>
      <c r="BN8821" s="141">
        <v>-70.975700000000003</v>
      </c>
      <c r="BO8821" s="141">
        <v>1991</v>
      </c>
      <c r="BP8821" s="143" t="s">
        <v>484</v>
      </c>
      <c r="BQ8821" s="143" t="s">
        <v>17560</v>
      </c>
    </row>
    <row r="8822" spans="15:69" x14ac:dyDescent="0.25">
      <c r="O8822" s="225" t="str">
        <f t="shared" si="1348"/>
        <v/>
      </c>
      <c r="BF8822" s="141">
        <v>94068</v>
      </c>
      <c r="BG8822" s="142" t="s">
        <v>5075</v>
      </c>
      <c r="BH8822" s="141" t="s">
        <v>180</v>
      </c>
      <c r="BI8822" s="141" t="s">
        <v>178</v>
      </c>
      <c r="BJ8822" s="141" t="s">
        <v>5076</v>
      </c>
      <c r="BK8822" s="141" t="s">
        <v>5077</v>
      </c>
      <c r="BL8822" s="141" t="s">
        <v>4337</v>
      </c>
      <c r="BM8822" s="141">
        <v>48.308780406717602</v>
      </c>
      <c r="BN8822" s="141">
        <v>-71.104047054952105</v>
      </c>
      <c r="BO8822" s="141">
        <v>1984</v>
      </c>
      <c r="BP8822" s="143" t="s">
        <v>484</v>
      </c>
      <c r="BQ8822" s="143" t="s">
        <v>17560</v>
      </c>
    </row>
    <row r="8823" spans="15:69" x14ac:dyDescent="0.25">
      <c r="O8823" s="225" t="str">
        <f t="shared" si="1348"/>
        <v/>
      </c>
      <c r="BF8823" s="141">
        <v>94068</v>
      </c>
      <c r="BG8823" s="142" t="s">
        <v>5078</v>
      </c>
      <c r="BH8823" s="141" t="s">
        <v>180</v>
      </c>
      <c r="BI8823" s="141" t="s">
        <v>191</v>
      </c>
      <c r="BJ8823" s="141" t="s">
        <v>5079</v>
      </c>
      <c r="BK8823" s="141" t="s">
        <v>5080</v>
      </c>
      <c r="BL8823" s="141" t="s">
        <v>772</v>
      </c>
      <c r="BM8823" s="141">
        <v>48.436437142260303</v>
      </c>
      <c r="BN8823" s="141">
        <v>-71.122144388888003</v>
      </c>
      <c r="BO8823" s="141">
        <v>1995</v>
      </c>
      <c r="BP8823" s="143" t="s">
        <v>483</v>
      </c>
      <c r="BQ8823" s="143" t="s">
        <v>17560</v>
      </c>
    </row>
    <row r="8824" spans="15:69" x14ac:dyDescent="0.25">
      <c r="O8824" s="225" t="str">
        <f t="shared" si="1348"/>
        <v/>
      </c>
      <c r="BF8824" s="141">
        <v>94068</v>
      </c>
      <c r="BG8824" s="142" t="s">
        <v>5187</v>
      </c>
      <c r="BH8824" s="141" t="s">
        <v>180</v>
      </c>
      <c r="BI8824" s="141" t="s">
        <v>191</v>
      </c>
      <c r="BJ8824" s="141" t="s">
        <v>5188</v>
      </c>
      <c r="BK8824" s="141" t="s">
        <v>5189</v>
      </c>
      <c r="BL8824" s="141" t="s">
        <v>772</v>
      </c>
      <c r="BM8824" s="141">
        <v>48.4348716237429</v>
      </c>
      <c r="BN8824" s="141">
        <v>-71.099647207333504</v>
      </c>
      <c r="BO8824" s="141">
        <v>1995</v>
      </c>
      <c r="BP8824" s="143" t="s">
        <v>483</v>
      </c>
      <c r="BQ8824" s="143" t="s">
        <v>17560</v>
      </c>
    </row>
    <row r="8825" spans="15:69" x14ac:dyDescent="0.25">
      <c r="O8825" s="225" t="str">
        <f t="shared" si="1348"/>
        <v/>
      </c>
      <c r="BF8825" s="141">
        <v>94068</v>
      </c>
      <c r="BG8825" s="142" t="s">
        <v>5190</v>
      </c>
      <c r="BH8825" s="141" t="s">
        <v>180</v>
      </c>
      <c r="BI8825" s="141" t="s">
        <v>191</v>
      </c>
      <c r="BJ8825" s="141" t="s">
        <v>5191</v>
      </c>
      <c r="BK8825" s="141" t="s">
        <v>5192</v>
      </c>
      <c r="BL8825" s="141" t="s">
        <v>772</v>
      </c>
      <c r="BM8825" s="141">
        <v>48.392400000000002</v>
      </c>
      <c r="BN8825" s="141">
        <v>-71.083799999999997</v>
      </c>
      <c r="BO8825" s="141">
        <v>1987</v>
      </c>
      <c r="BP8825" s="143" t="s">
        <v>483</v>
      </c>
      <c r="BQ8825" s="143" t="s">
        <v>17560</v>
      </c>
    </row>
    <row r="8826" spans="15:69" x14ac:dyDescent="0.25">
      <c r="O8826" s="225" t="str">
        <f t="shared" si="1348"/>
        <v/>
      </c>
      <c r="BF8826" s="141">
        <v>94068</v>
      </c>
      <c r="BG8826" s="142" t="s">
        <v>5193</v>
      </c>
      <c r="BH8826" s="141" t="s">
        <v>180</v>
      </c>
      <c r="BI8826" s="141" t="s">
        <v>191</v>
      </c>
      <c r="BJ8826" s="141" t="s">
        <v>5194</v>
      </c>
      <c r="BK8826" s="141" t="s">
        <v>5043</v>
      </c>
      <c r="BL8826" s="141" t="s">
        <v>5195</v>
      </c>
      <c r="BM8826" s="141">
        <v>48.4293128680739</v>
      </c>
      <c r="BN8826" s="141">
        <v>-71.062811335359797</v>
      </c>
      <c r="BO8826" s="141">
        <v>1993</v>
      </c>
      <c r="BP8826" s="143" t="s">
        <v>483</v>
      </c>
      <c r="BQ8826" s="143" t="s">
        <v>17560</v>
      </c>
    </row>
    <row r="8827" spans="15:69" x14ac:dyDescent="0.25">
      <c r="O8827" s="225" t="str">
        <f t="shared" si="1348"/>
        <v/>
      </c>
      <c r="BF8827" s="141">
        <v>94068</v>
      </c>
      <c r="BG8827" s="142" t="s">
        <v>5196</v>
      </c>
      <c r="BH8827" s="141" t="s">
        <v>180</v>
      </c>
      <c r="BI8827" s="141" t="s">
        <v>191</v>
      </c>
      <c r="BJ8827" s="141" t="s">
        <v>5197</v>
      </c>
      <c r="BK8827" s="141" t="s">
        <v>2282</v>
      </c>
      <c r="BL8827" s="141" t="s">
        <v>5198</v>
      </c>
      <c r="BM8827" s="141">
        <v>48.431399999999996</v>
      </c>
      <c r="BN8827" s="141">
        <v>-71.031800000000004</v>
      </c>
      <c r="BO8827" s="141">
        <v>1999</v>
      </c>
      <c r="BP8827" s="143" t="s">
        <v>483</v>
      </c>
      <c r="BQ8827" s="143" t="s">
        <v>17560</v>
      </c>
    </row>
    <row r="8828" spans="15:69" x14ac:dyDescent="0.25">
      <c r="O8828" s="225" t="str">
        <f t="shared" si="1348"/>
        <v/>
      </c>
      <c r="BF8828" s="141">
        <v>94068</v>
      </c>
      <c r="BG8828" s="142" t="s">
        <v>5199</v>
      </c>
      <c r="BH8828" s="141" t="s">
        <v>180</v>
      </c>
      <c r="BI8828" s="141" t="s">
        <v>191</v>
      </c>
      <c r="BJ8828" s="141" t="s">
        <v>5200</v>
      </c>
      <c r="BK8828" s="141" t="s">
        <v>5201</v>
      </c>
      <c r="BL8828" s="141" t="s">
        <v>5186</v>
      </c>
      <c r="BM8828" s="141">
        <v>48.412281178239503</v>
      </c>
      <c r="BN8828" s="141">
        <v>-71.043372589261395</v>
      </c>
      <c r="BO8828" s="141">
        <v>1987</v>
      </c>
      <c r="BP8828" s="143" t="s">
        <v>483</v>
      </c>
      <c r="BQ8828" s="143" t="s">
        <v>17560</v>
      </c>
    </row>
    <row r="8829" spans="15:69" x14ac:dyDescent="0.25">
      <c r="O8829" s="225" t="str">
        <f t="shared" si="1348"/>
        <v/>
      </c>
      <c r="BF8829" s="141">
        <v>94068</v>
      </c>
      <c r="BG8829" s="142" t="s">
        <v>5202</v>
      </c>
      <c r="BH8829" s="141" t="s">
        <v>180</v>
      </c>
      <c r="BI8829" s="141" t="s">
        <v>191</v>
      </c>
      <c r="BJ8829" s="141" t="s">
        <v>5203</v>
      </c>
      <c r="BK8829" s="141" t="s">
        <v>3325</v>
      </c>
      <c r="BL8829" s="141" t="s">
        <v>1222</v>
      </c>
      <c r="BM8829" s="141">
        <v>48.425694051104898</v>
      </c>
      <c r="BN8829" s="141">
        <v>-71.074687006520506</v>
      </c>
      <c r="BO8829" s="141">
        <v>1987</v>
      </c>
      <c r="BP8829" s="143" t="s">
        <v>483</v>
      </c>
      <c r="BQ8829" s="143" t="s">
        <v>17560</v>
      </c>
    </row>
    <row r="8830" spans="15:69" x14ac:dyDescent="0.25">
      <c r="O8830" s="225" t="str">
        <f t="shared" si="1348"/>
        <v/>
      </c>
      <c r="BF8830" s="141">
        <v>94068</v>
      </c>
      <c r="BG8830" s="142" t="s">
        <v>5204</v>
      </c>
      <c r="BH8830" s="141" t="s">
        <v>180</v>
      </c>
      <c r="BI8830" s="141" t="s">
        <v>191</v>
      </c>
      <c r="BJ8830" s="141" t="s">
        <v>5205</v>
      </c>
      <c r="BK8830" s="141" t="s">
        <v>4837</v>
      </c>
      <c r="BL8830" s="141" t="s">
        <v>5206</v>
      </c>
      <c r="BM8830" s="141">
        <v>48.4238</v>
      </c>
      <c r="BN8830" s="141">
        <v>-71.081999999999994</v>
      </c>
      <c r="BO8830" s="141">
        <v>1998</v>
      </c>
      <c r="BP8830" s="143" t="s">
        <v>483</v>
      </c>
      <c r="BQ8830" s="143" t="s">
        <v>17560</v>
      </c>
    </row>
    <row r="8831" spans="15:69" x14ac:dyDescent="0.25">
      <c r="O8831" s="225" t="str">
        <f t="shared" si="1348"/>
        <v/>
      </c>
      <c r="BF8831" s="141">
        <v>94068</v>
      </c>
      <c r="BG8831" s="142" t="s">
        <v>5207</v>
      </c>
      <c r="BH8831" s="141" t="s">
        <v>180</v>
      </c>
      <c r="BI8831" s="141" t="s">
        <v>191</v>
      </c>
      <c r="BJ8831" s="141" t="s">
        <v>5208</v>
      </c>
      <c r="BK8831" s="141" t="s">
        <v>5209</v>
      </c>
      <c r="BL8831" s="141" t="s">
        <v>5011</v>
      </c>
      <c r="BM8831" s="141">
        <v>48.4056</v>
      </c>
      <c r="BN8831" s="141">
        <v>-71.122500000000002</v>
      </c>
      <c r="BO8831" s="141">
        <v>1987</v>
      </c>
      <c r="BP8831" s="143" t="s">
        <v>483</v>
      </c>
      <c r="BQ8831" s="143" t="s">
        <v>17560</v>
      </c>
    </row>
    <row r="8832" spans="15:69" x14ac:dyDescent="0.25">
      <c r="O8832" s="225" t="str">
        <f t="shared" si="1348"/>
        <v/>
      </c>
      <c r="BF8832" s="141">
        <v>94068</v>
      </c>
      <c r="BG8832" s="142" t="s">
        <v>5210</v>
      </c>
      <c r="BH8832" s="141" t="s">
        <v>180</v>
      </c>
      <c r="BI8832" s="141" t="s">
        <v>191</v>
      </c>
      <c r="BJ8832" s="141" t="s">
        <v>5211</v>
      </c>
      <c r="BK8832" s="141" t="s">
        <v>5212</v>
      </c>
      <c r="BL8832" s="141" t="s">
        <v>5213</v>
      </c>
      <c r="BM8832" s="141">
        <v>48.404800000000002</v>
      </c>
      <c r="BN8832" s="141">
        <v>-71.109499999999997</v>
      </c>
      <c r="BO8832" s="141">
        <v>1987</v>
      </c>
      <c r="BP8832" s="143" t="s">
        <v>483</v>
      </c>
      <c r="BQ8832" s="143" t="s">
        <v>17560</v>
      </c>
    </row>
    <row r="8833" spans="15:69" x14ac:dyDescent="0.25">
      <c r="O8833" s="225" t="str">
        <f t="shared" si="1348"/>
        <v/>
      </c>
      <c r="BF8833" s="141">
        <v>94068</v>
      </c>
      <c r="BG8833" s="142" t="s">
        <v>5214</v>
      </c>
      <c r="BH8833" s="141" t="s">
        <v>180</v>
      </c>
      <c r="BI8833" s="141" t="s">
        <v>191</v>
      </c>
      <c r="BJ8833" s="141" t="s">
        <v>5215</v>
      </c>
      <c r="BK8833" s="141" t="s">
        <v>5216</v>
      </c>
      <c r="BL8833" s="141" t="s">
        <v>5217</v>
      </c>
      <c r="BM8833" s="141">
        <v>48.391300000000001</v>
      </c>
      <c r="BN8833" s="141">
        <v>-70.979600000000005</v>
      </c>
      <c r="BO8833" s="141">
        <v>1991</v>
      </c>
      <c r="BP8833" s="143" t="s">
        <v>483</v>
      </c>
      <c r="BQ8833" s="143" t="s">
        <v>17560</v>
      </c>
    </row>
    <row r="8834" spans="15:69" x14ac:dyDescent="0.25">
      <c r="O8834" s="225" t="str">
        <f t="shared" si="1348"/>
        <v/>
      </c>
      <c r="BF8834" s="141">
        <v>94068</v>
      </c>
      <c r="BG8834" s="142" t="s">
        <v>5218</v>
      </c>
      <c r="BH8834" s="141" t="s">
        <v>180</v>
      </c>
      <c r="BI8834" s="141" t="s">
        <v>191</v>
      </c>
      <c r="BJ8834" s="141" t="s">
        <v>5219</v>
      </c>
      <c r="BK8834" s="141" t="s">
        <v>4947</v>
      </c>
      <c r="BL8834" s="141" t="s">
        <v>5220</v>
      </c>
      <c r="BM8834" s="141">
        <v>48.446035061736602</v>
      </c>
      <c r="BN8834" s="141">
        <v>-71.099820530739606</v>
      </c>
      <c r="BO8834" s="141">
        <v>1990</v>
      </c>
      <c r="BP8834" s="143" t="s">
        <v>483</v>
      </c>
      <c r="BQ8834" s="143" t="s">
        <v>17560</v>
      </c>
    </row>
    <row r="8835" spans="15:69" x14ac:dyDescent="0.25">
      <c r="O8835" s="225" t="str">
        <f t="shared" si="1348"/>
        <v/>
      </c>
      <c r="BF8835" s="141">
        <v>94068</v>
      </c>
      <c r="BG8835" s="142" t="s">
        <v>5081</v>
      </c>
      <c r="BH8835" s="141" t="s">
        <v>180</v>
      </c>
      <c r="BI8835" s="141" t="s">
        <v>191</v>
      </c>
      <c r="BJ8835" s="141" t="s">
        <v>5082</v>
      </c>
      <c r="BK8835" s="141" t="s">
        <v>5083</v>
      </c>
      <c r="BL8835" s="141" t="s">
        <v>5064</v>
      </c>
      <c r="BM8835" s="141">
        <v>48.4421408351472</v>
      </c>
      <c r="BN8835" s="141">
        <v>-71.089339066582994</v>
      </c>
      <c r="BO8835" s="141">
        <v>1993</v>
      </c>
      <c r="BP8835" s="143" t="s">
        <v>483</v>
      </c>
      <c r="BQ8835" s="143" t="s">
        <v>17560</v>
      </c>
    </row>
    <row r="8836" spans="15:69" x14ac:dyDescent="0.25">
      <c r="O8836" s="225" t="str">
        <f t="shared" si="1348"/>
        <v/>
      </c>
      <c r="BF8836" s="141">
        <v>94068</v>
      </c>
      <c r="BG8836" s="142" t="s">
        <v>5084</v>
      </c>
      <c r="BH8836" s="141" t="s">
        <v>180</v>
      </c>
      <c r="BI8836" s="141" t="s">
        <v>191</v>
      </c>
      <c r="BJ8836" s="141" t="s">
        <v>5085</v>
      </c>
      <c r="BK8836" s="141" t="s">
        <v>5086</v>
      </c>
      <c r="BL8836" s="141" t="s">
        <v>5087</v>
      </c>
      <c r="BM8836" s="141">
        <v>48.392183849448003</v>
      </c>
      <c r="BN8836" s="141">
        <v>-70.985457052943204</v>
      </c>
      <c r="BO8836" s="141">
        <v>1991</v>
      </c>
      <c r="BP8836" s="143" t="s">
        <v>483</v>
      </c>
      <c r="BQ8836" s="143" t="s">
        <v>17560</v>
      </c>
    </row>
    <row r="8837" spans="15:69" x14ac:dyDescent="0.25">
      <c r="O8837" s="225" t="str">
        <f t="shared" si="1348"/>
        <v/>
      </c>
      <c r="BF8837" s="141">
        <v>94068</v>
      </c>
      <c r="BG8837" s="142" t="s">
        <v>5088</v>
      </c>
      <c r="BH8837" s="141" t="s">
        <v>180</v>
      </c>
      <c r="BI8837" s="141" t="s">
        <v>191</v>
      </c>
      <c r="BJ8837" s="141" t="s">
        <v>5089</v>
      </c>
      <c r="BK8837" s="141" t="s">
        <v>467</v>
      </c>
      <c r="BL8837" s="141" t="s">
        <v>5090</v>
      </c>
      <c r="BM8837" s="141">
        <v>48.437546111431999</v>
      </c>
      <c r="BN8837" s="141">
        <v>-71.080243484356899</v>
      </c>
      <c r="BO8837" s="141">
        <v>1993</v>
      </c>
      <c r="BP8837" s="143" t="s">
        <v>483</v>
      </c>
      <c r="BQ8837" s="143" t="s">
        <v>17560</v>
      </c>
    </row>
    <row r="8838" spans="15:69" x14ac:dyDescent="0.25">
      <c r="O8838" s="225" t="str">
        <f t="shared" si="1348"/>
        <v/>
      </c>
      <c r="BF8838" s="141">
        <v>94068</v>
      </c>
      <c r="BG8838" s="142" t="s">
        <v>5091</v>
      </c>
      <c r="BH8838" s="141" t="s">
        <v>180</v>
      </c>
      <c r="BI8838" s="141" t="s">
        <v>191</v>
      </c>
      <c r="BJ8838" s="141" t="s">
        <v>5092</v>
      </c>
      <c r="BK8838" s="141" t="s">
        <v>5093</v>
      </c>
      <c r="BL8838" s="141" t="s">
        <v>5094</v>
      </c>
      <c r="BM8838" s="141">
        <v>48.436</v>
      </c>
      <c r="BN8838" s="141">
        <v>-71.064099999999996</v>
      </c>
      <c r="BO8838" s="141">
        <v>1993</v>
      </c>
      <c r="BP8838" s="143" t="s">
        <v>483</v>
      </c>
      <c r="BQ8838" s="143" t="s">
        <v>17560</v>
      </c>
    </row>
    <row r="8839" spans="15:69" x14ac:dyDescent="0.25">
      <c r="O8839" s="225" t="str">
        <f t="shared" si="1348"/>
        <v/>
      </c>
      <c r="BF8839" s="141">
        <v>94068</v>
      </c>
      <c r="BG8839" s="142" t="s">
        <v>5095</v>
      </c>
      <c r="BH8839" s="141" t="s">
        <v>180</v>
      </c>
      <c r="BI8839" s="141" t="s">
        <v>191</v>
      </c>
      <c r="BJ8839" s="141" t="s">
        <v>5096</v>
      </c>
      <c r="BK8839" s="141" t="s">
        <v>5097</v>
      </c>
      <c r="BL8839" s="141" t="s">
        <v>5098</v>
      </c>
      <c r="BM8839" s="141">
        <v>48.436227731972799</v>
      </c>
      <c r="BN8839" s="141">
        <v>-71.050020599865405</v>
      </c>
      <c r="BO8839" s="141">
        <v>1993</v>
      </c>
      <c r="BP8839" s="143" t="s">
        <v>483</v>
      </c>
      <c r="BQ8839" s="143" t="s">
        <v>17560</v>
      </c>
    </row>
    <row r="8840" spans="15:69" x14ac:dyDescent="0.25">
      <c r="O8840" s="225" t="str">
        <f t="shared" si="1348"/>
        <v/>
      </c>
      <c r="BF8840" s="141">
        <v>94068</v>
      </c>
      <c r="BG8840" s="142" t="s">
        <v>5099</v>
      </c>
      <c r="BH8840" s="141" t="s">
        <v>180</v>
      </c>
      <c r="BI8840" s="141" t="s">
        <v>191</v>
      </c>
      <c r="BJ8840" s="141" t="s">
        <v>5100</v>
      </c>
      <c r="BK8840" s="141" t="s">
        <v>5101</v>
      </c>
      <c r="BL8840" s="141" t="s">
        <v>5098</v>
      </c>
      <c r="BM8840" s="141">
        <v>48.434800000000003</v>
      </c>
      <c r="BN8840" s="141">
        <v>-71.044899999999998</v>
      </c>
      <c r="BO8840" s="141">
        <v>1993</v>
      </c>
      <c r="BP8840" s="143" t="s">
        <v>483</v>
      </c>
      <c r="BQ8840" s="143" t="s">
        <v>17560</v>
      </c>
    </row>
    <row r="8841" spans="15:69" x14ac:dyDescent="0.25">
      <c r="O8841" s="225" t="str">
        <f t="shared" si="1348"/>
        <v/>
      </c>
      <c r="BF8841" s="141">
        <v>94068</v>
      </c>
      <c r="BG8841" s="142" t="s">
        <v>5102</v>
      </c>
      <c r="BH8841" s="141" t="s">
        <v>180</v>
      </c>
      <c r="BI8841" s="141" t="s">
        <v>191</v>
      </c>
      <c r="BJ8841" s="141" t="s">
        <v>5103</v>
      </c>
      <c r="BK8841" s="141" t="s">
        <v>5104</v>
      </c>
      <c r="BL8841" s="141" t="s">
        <v>5064</v>
      </c>
      <c r="BM8841" s="141">
        <v>48.435528495170701</v>
      </c>
      <c r="BN8841" s="141">
        <v>-71.039984446205196</v>
      </c>
      <c r="BO8841" s="141">
        <v>1993</v>
      </c>
      <c r="BP8841" s="143" t="s">
        <v>483</v>
      </c>
      <c r="BQ8841" s="143" t="s">
        <v>17560</v>
      </c>
    </row>
    <row r="8842" spans="15:69" x14ac:dyDescent="0.25">
      <c r="O8842" s="225" t="str">
        <f t="shared" si="1348"/>
        <v/>
      </c>
      <c r="BF8842" s="141">
        <v>94068</v>
      </c>
      <c r="BG8842" s="142" t="s">
        <v>5105</v>
      </c>
      <c r="BH8842" s="141" t="s">
        <v>180</v>
      </c>
      <c r="BI8842" s="141" t="s">
        <v>191</v>
      </c>
      <c r="BJ8842" s="141" t="s">
        <v>5106</v>
      </c>
      <c r="BK8842" s="141" t="s">
        <v>5107</v>
      </c>
      <c r="BL8842" s="141" t="s">
        <v>5094</v>
      </c>
      <c r="BM8842" s="141">
        <v>48.444453390264002</v>
      </c>
      <c r="BN8842" s="141">
        <v>-71.027655902606298</v>
      </c>
      <c r="BO8842" s="141">
        <v>1993</v>
      </c>
      <c r="BP8842" s="143" t="s">
        <v>483</v>
      </c>
      <c r="BQ8842" s="143" t="s">
        <v>17560</v>
      </c>
    </row>
    <row r="8843" spans="15:69" x14ac:dyDescent="0.25">
      <c r="O8843" s="225" t="str">
        <f t="shared" si="1348"/>
        <v/>
      </c>
      <c r="BF8843" s="141">
        <v>94068</v>
      </c>
      <c r="BG8843" s="142" t="s">
        <v>5108</v>
      </c>
      <c r="BH8843" s="141" t="s">
        <v>180</v>
      </c>
      <c r="BI8843" s="141" t="s">
        <v>191</v>
      </c>
      <c r="BJ8843" s="141" t="s">
        <v>5109</v>
      </c>
      <c r="BK8843" s="141" t="s">
        <v>5110</v>
      </c>
      <c r="BL8843" s="141" t="s">
        <v>5064</v>
      </c>
      <c r="BM8843" s="141">
        <v>48.437100000000001</v>
      </c>
      <c r="BN8843" s="141">
        <v>-71.0745</v>
      </c>
      <c r="BO8843" s="141">
        <v>1994</v>
      </c>
      <c r="BP8843" s="143" t="s">
        <v>483</v>
      </c>
      <c r="BQ8843" s="143" t="s">
        <v>17560</v>
      </c>
    </row>
    <row r="8844" spans="15:69" x14ac:dyDescent="0.25">
      <c r="O8844" s="225" t="str">
        <f t="shared" si="1348"/>
        <v/>
      </c>
      <c r="BF8844" s="141">
        <v>94068</v>
      </c>
      <c r="BG8844" s="142" t="s">
        <v>5111</v>
      </c>
      <c r="BH8844" s="141" t="s">
        <v>180</v>
      </c>
      <c r="BI8844" s="141" t="s">
        <v>191</v>
      </c>
      <c r="BJ8844" s="141" t="s">
        <v>5112</v>
      </c>
      <c r="BK8844" s="141" t="s">
        <v>5113</v>
      </c>
      <c r="BL8844" s="141" t="s">
        <v>5114</v>
      </c>
      <c r="BM8844" s="141">
        <v>48.429000000000002</v>
      </c>
      <c r="BN8844" s="141">
        <v>-71.077600000000004</v>
      </c>
      <c r="BO8844" s="141">
        <v>2001</v>
      </c>
      <c r="BP8844" s="143" t="s">
        <v>483</v>
      </c>
      <c r="BQ8844" s="143" t="s">
        <v>17560</v>
      </c>
    </row>
    <row r="8845" spans="15:69" x14ac:dyDescent="0.25">
      <c r="O8845" s="225" t="str">
        <f t="shared" si="1348"/>
        <v/>
      </c>
      <c r="BF8845" s="141">
        <v>94068</v>
      </c>
      <c r="BG8845" s="142" t="s">
        <v>5115</v>
      </c>
      <c r="BH8845" s="141" t="s">
        <v>180</v>
      </c>
      <c r="BI8845" s="141" t="s">
        <v>191</v>
      </c>
      <c r="BJ8845" s="141" t="s">
        <v>5116</v>
      </c>
      <c r="BK8845" s="141" t="s">
        <v>5117</v>
      </c>
      <c r="BL8845" s="141" t="s">
        <v>5118</v>
      </c>
      <c r="BM8845" s="141">
        <v>48.456099999999999</v>
      </c>
      <c r="BN8845" s="141">
        <v>-71.119900000000001</v>
      </c>
      <c r="BO8845" s="141">
        <v>2013</v>
      </c>
      <c r="BP8845" s="143" t="s">
        <v>483</v>
      </c>
      <c r="BQ8845" s="143" t="s">
        <v>17560</v>
      </c>
    </row>
    <row r="8846" spans="15:69" x14ac:dyDescent="0.25">
      <c r="O8846" s="225" t="str">
        <f t="shared" ref="O8846:O8909" si="1349">IF(OR(B8846="",C8846="",G8846="",H8846="",I8846="",AND(J8846="",BW8846=FALSE),AND(K8846="",BX8846=FALSE),AND(L8846="",BY8846=FALSE),AND(M8846="",BZ8846=FALSE)),"",(IF(AND(100&gt;=CG8846,CG8846&gt;80),"A",IF(AND(80&gt;=CG8846,CG8846&gt;60),"B",IF(AND(60&gt;=CG8846,CG8846&gt;40),"C",IF(AND(40&gt;=CG8846,CG8846&gt;20),"D","E"))))))</f>
        <v/>
      </c>
      <c r="BF8846" s="141">
        <v>94068</v>
      </c>
      <c r="BG8846" s="142" t="s">
        <v>5152</v>
      </c>
      <c r="BH8846" s="141" t="s">
        <v>180</v>
      </c>
      <c r="BI8846" s="141" t="s">
        <v>191</v>
      </c>
      <c r="BJ8846" s="141" t="s">
        <v>5153</v>
      </c>
      <c r="BK8846" s="141" t="s">
        <v>2082</v>
      </c>
      <c r="BL8846" s="141" t="s">
        <v>5154</v>
      </c>
      <c r="BM8846" s="141">
        <v>48.439599999999999</v>
      </c>
      <c r="BN8846" s="141">
        <v>-71.084199999999996</v>
      </c>
      <c r="BO8846" s="141">
        <v>1989</v>
      </c>
      <c r="BP8846" s="143" t="s">
        <v>483</v>
      </c>
      <c r="BQ8846" s="143" t="s">
        <v>17560</v>
      </c>
    </row>
    <row r="8847" spans="15:69" x14ac:dyDescent="0.25">
      <c r="O8847" s="225" t="str">
        <f t="shared" si="1349"/>
        <v/>
      </c>
      <c r="BF8847" s="141">
        <v>94068</v>
      </c>
      <c r="BG8847" s="142" t="s">
        <v>5155</v>
      </c>
      <c r="BH8847" s="141" t="s">
        <v>180</v>
      </c>
      <c r="BI8847" s="141" t="s">
        <v>191</v>
      </c>
      <c r="BJ8847" s="141" t="s">
        <v>5156</v>
      </c>
      <c r="BK8847" s="141" t="s">
        <v>5157</v>
      </c>
      <c r="BL8847" s="141" t="s">
        <v>5158</v>
      </c>
      <c r="BM8847" s="141">
        <v>48.4108464327524</v>
      </c>
      <c r="BN8847" s="141">
        <v>-71.115820003955307</v>
      </c>
      <c r="BO8847" s="141">
        <v>1990</v>
      </c>
      <c r="BP8847" s="143" t="s">
        <v>483</v>
      </c>
      <c r="BQ8847" s="143" t="s">
        <v>17560</v>
      </c>
    </row>
    <row r="8848" spans="15:69" x14ac:dyDescent="0.25">
      <c r="O8848" s="225" t="str">
        <f t="shared" si="1349"/>
        <v/>
      </c>
      <c r="BF8848" s="141">
        <v>94068</v>
      </c>
      <c r="BG8848" s="142" t="s">
        <v>5159</v>
      </c>
      <c r="BH8848" s="141" t="s">
        <v>180</v>
      </c>
      <c r="BI8848" s="141" t="s">
        <v>191</v>
      </c>
      <c r="BJ8848" s="141" t="s">
        <v>5160</v>
      </c>
      <c r="BK8848" s="141" t="s">
        <v>5161</v>
      </c>
      <c r="BL8848" s="141" t="s">
        <v>5064</v>
      </c>
      <c r="BM8848" s="141">
        <v>48.437458513158198</v>
      </c>
      <c r="BN8848" s="141">
        <v>-71.075676753701501</v>
      </c>
      <c r="BO8848" s="141">
        <v>1994</v>
      </c>
      <c r="BP8848" s="143" t="s">
        <v>483</v>
      </c>
      <c r="BQ8848" s="143" t="s">
        <v>17560</v>
      </c>
    </row>
    <row r="8849" spans="15:69" x14ac:dyDescent="0.25">
      <c r="O8849" s="225" t="str">
        <f t="shared" si="1349"/>
        <v/>
      </c>
      <c r="BF8849" s="141">
        <v>94068</v>
      </c>
      <c r="BG8849" s="142" t="s">
        <v>5162</v>
      </c>
      <c r="BH8849" s="141" t="s">
        <v>180</v>
      </c>
      <c r="BI8849" s="141" t="s">
        <v>191</v>
      </c>
      <c r="BJ8849" s="141" t="s">
        <v>5163</v>
      </c>
      <c r="BK8849" s="141" t="s">
        <v>5164</v>
      </c>
      <c r="BL8849" s="141" t="s">
        <v>5165</v>
      </c>
      <c r="BM8849" s="141">
        <v>48.419855746403897</v>
      </c>
      <c r="BN8849" s="141">
        <v>-71.016769828312803</v>
      </c>
      <c r="BO8849" s="141">
        <v>1992</v>
      </c>
      <c r="BP8849" s="143" t="s">
        <v>483</v>
      </c>
      <c r="BQ8849" s="143" t="s">
        <v>17560</v>
      </c>
    </row>
    <row r="8850" spans="15:69" x14ac:dyDescent="0.25">
      <c r="O8850" s="225" t="str">
        <f t="shared" si="1349"/>
        <v/>
      </c>
      <c r="BF8850" s="141">
        <v>94068</v>
      </c>
      <c r="BG8850" s="142" t="s">
        <v>5166</v>
      </c>
      <c r="BH8850" s="141" t="s">
        <v>180</v>
      </c>
      <c r="BI8850" s="141" t="s">
        <v>191</v>
      </c>
      <c r="BJ8850" s="141" t="s">
        <v>5167</v>
      </c>
      <c r="BK8850" s="141" t="s">
        <v>5168</v>
      </c>
      <c r="BL8850" s="141" t="s">
        <v>5169</v>
      </c>
      <c r="BM8850" s="141">
        <v>48.437155434230696</v>
      </c>
      <c r="BN8850" s="141">
        <v>-71.017969841413901</v>
      </c>
      <c r="BO8850" s="141">
        <v>1999</v>
      </c>
      <c r="BP8850" s="143" t="s">
        <v>483</v>
      </c>
      <c r="BQ8850" s="143" t="s">
        <v>17560</v>
      </c>
    </row>
    <row r="8851" spans="15:69" x14ac:dyDescent="0.25">
      <c r="O8851" s="225" t="str">
        <f t="shared" si="1349"/>
        <v/>
      </c>
      <c r="BF8851" s="141">
        <v>94068</v>
      </c>
      <c r="BG8851" s="142" t="s">
        <v>5170</v>
      </c>
      <c r="BH8851" s="141" t="s">
        <v>180</v>
      </c>
      <c r="BI8851" s="141" t="s">
        <v>191</v>
      </c>
      <c r="BJ8851" s="141" t="s">
        <v>5171</v>
      </c>
      <c r="BK8851" s="141" t="s">
        <v>5172</v>
      </c>
      <c r="BL8851" s="141" t="s">
        <v>5158</v>
      </c>
      <c r="BM8851" s="141">
        <v>48.404362726724798</v>
      </c>
      <c r="BN8851" s="141">
        <v>-71.133900028675797</v>
      </c>
      <c r="BO8851" s="141">
        <v>2000</v>
      </c>
      <c r="BP8851" s="143" t="s">
        <v>483</v>
      </c>
      <c r="BQ8851" s="143" t="s">
        <v>17560</v>
      </c>
    </row>
    <row r="8852" spans="15:69" x14ac:dyDescent="0.25">
      <c r="O8852" s="225" t="str">
        <f t="shared" si="1349"/>
        <v/>
      </c>
      <c r="BF8852" s="141">
        <v>94068</v>
      </c>
      <c r="BG8852" s="142" t="s">
        <v>5173</v>
      </c>
      <c r="BH8852" s="141" t="s">
        <v>180</v>
      </c>
      <c r="BI8852" s="141" t="s">
        <v>191</v>
      </c>
      <c r="BJ8852" s="141" t="s">
        <v>5174</v>
      </c>
      <c r="BK8852" s="141" t="s">
        <v>5175</v>
      </c>
      <c r="BL8852" s="141" t="s">
        <v>4875</v>
      </c>
      <c r="BM8852" s="141">
        <v>48.449298652442401</v>
      </c>
      <c r="BN8852" s="141">
        <v>-71.021919221615505</v>
      </c>
      <c r="BO8852" s="141">
        <v>1995</v>
      </c>
      <c r="BP8852" s="143" t="s">
        <v>483</v>
      </c>
      <c r="BQ8852" s="143" t="s">
        <v>17560</v>
      </c>
    </row>
    <row r="8853" spans="15:69" x14ac:dyDescent="0.25">
      <c r="O8853" s="225" t="str">
        <f t="shared" si="1349"/>
        <v/>
      </c>
      <c r="BF8853" s="141">
        <v>94068</v>
      </c>
      <c r="BG8853" s="142" t="s">
        <v>5176</v>
      </c>
      <c r="BH8853" s="141" t="s">
        <v>180</v>
      </c>
      <c r="BI8853" s="141" t="s">
        <v>191</v>
      </c>
      <c r="BJ8853" s="141" t="s">
        <v>5177</v>
      </c>
      <c r="BK8853" s="141" t="s">
        <v>5178</v>
      </c>
      <c r="BL8853" s="141" t="s">
        <v>4875</v>
      </c>
      <c r="BM8853" s="141">
        <v>48.456400000000002</v>
      </c>
      <c r="BN8853" s="141">
        <v>-71.009600000000006</v>
      </c>
      <c r="BO8853" s="141">
        <v>1995</v>
      </c>
      <c r="BP8853" s="143" t="s">
        <v>483</v>
      </c>
      <c r="BQ8853" s="143" t="s">
        <v>17560</v>
      </c>
    </row>
    <row r="8854" spans="15:69" x14ac:dyDescent="0.25">
      <c r="O8854" s="225" t="str">
        <f t="shared" si="1349"/>
        <v/>
      </c>
      <c r="BF8854" s="141">
        <v>94068</v>
      </c>
      <c r="BG8854" s="142" t="s">
        <v>5179</v>
      </c>
      <c r="BH8854" s="141" t="s">
        <v>180</v>
      </c>
      <c r="BI8854" s="141" t="s">
        <v>191</v>
      </c>
      <c r="BJ8854" s="141" t="s">
        <v>5180</v>
      </c>
      <c r="BK8854" s="141" t="s">
        <v>4174</v>
      </c>
      <c r="BL8854" s="141" t="s">
        <v>5181</v>
      </c>
      <c r="BM8854" s="141">
        <v>48.459175774072797</v>
      </c>
      <c r="BN8854" s="141">
        <v>-71.001525115514795</v>
      </c>
      <c r="BO8854" s="141">
        <v>1995</v>
      </c>
      <c r="BP8854" s="143" t="s">
        <v>483</v>
      </c>
      <c r="BQ8854" s="143" t="s">
        <v>17560</v>
      </c>
    </row>
    <row r="8855" spans="15:69" x14ac:dyDescent="0.25">
      <c r="O8855" s="225" t="str">
        <f t="shared" si="1349"/>
        <v/>
      </c>
      <c r="BF8855" s="141">
        <v>94068</v>
      </c>
      <c r="BG8855" s="142" t="s">
        <v>5182</v>
      </c>
      <c r="BH8855" s="141" t="s">
        <v>180</v>
      </c>
      <c r="BI8855" s="141" t="s">
        <v>191</v>
      </c>
      <c r="BJ8855" s="141" t="s">
        <v>5183</v>
      </c>
      <c r="BK8855" s="141" t="s">
        <v>27361</v>
      </c>
      <c r="BL8855" s="141" t="s">
        <v>5087</v>
      </c>
      <c r="BM8855" s="141">
        <v>48.406860999999999</v>
      </c>
      <c r="BN8855" s="141">
        <v>-71.015859000000006</v>
      </c>
      <c r="BO8855" s="141">
        <v>2005</v>
      </c>
      <c r="BP8855" s="143" t="s">
        <v>483</v>
      </c>
      <c r="BQ8855" s="143" t="s">
        <v>17560</v>
      </c>
    </row>
    <row r="8856" spans="15:69" x14ac:dyDescent="0.25">
      <c r="O8856" s="225" t="str">
        <f t="shared" si="1349"/>
        <v/>
      </c>
      <c r="BF8856" s="141">
        <v>94068</v>
      </c>
      <c r="BG8856" s="142" t="s">
        <v>5184</v>
      </c>
      <c r="BH8856" s="141" t="s">
        <v>180</v>
      </c>
      <c r="BI8856" s="141" t="s">
        <v>191</v>
      </c>
      <c r="BJ8856" s="141" t="s">
        <v>5185</v>
      </c>
      <c r="BK8856" s="141" t="s">
        <v>2323</v>
      </c>
      <c r="BL8856" s="141" t="s">
        <v>5186</v>
      </c>
      <c r="BM8856" s="141">
        <v>48.412700000000001</v>
      </c>
      <c r="BN8856" s="141">
        <v>-71.039000000000001</v>
      </c>
      <c r="BO8856" s="141">
        <v>2010</v>
      </c>
      <c r="BP8856" s="143" t="s">
        <v>483</v>
      </c>
      <c r="BQ8856" s="143" t="s">
        <v>17560</v>
      </c>
    </row>
    <row r="8857" spans="15:69" x14ac:dyDescent="0.25">
      <c r="O8857" s="225" t="str">
        <f t="shared" si="1349"/>
        <v/>
      </c>
      <c r="BF8857" s="141">
        <v>94068</v>
      </c>
      <c r="BG8857" s="142" t="s">
        <v>5221</v>
      </c>
      <c r="BH8857" s="141" t="s">
        <v>180</v>
      </c>
      <c r="BI8857" s="141" t="s">
        <v>191</v>
      </c>
      <c r="BJ8857" s="141" t="s">
        <v>5222</v>
      </c>
      <c r="BK8857" s="141" t="s">
        <v>5223</v>
      </c>
      <c r="BL8857" s="141" t="s">
        <v>5224</v>
      </c>
      <c r="BM8857" s="141">
        <v>48.308100000000003</v>
      </c>
      <c r="BN8857" s="141">
        <v>-71.114199999999997</v>
      </c>
      <c r="BO8857" s="141">
        <v>2010</v>
      </c>
      <c r="BP8857" s="143" t="s">
        <v>483</v>
      </c>
      <c r="BQ8857" s="143" t="s">
        <v>17560</v>
      </c>
    </row>
    <row r="8858" spans="15:69" x14ac:dyDescent="0.25">
      <c r="O8858" s="225" t="str">
        <f t="shared" si="1349"/>
        <v/>
      </c>
      <c r="BF8858" s="141">
        <v>94068</v>
      </c>
      <c r="BG8858" s="142" t="s">
        <v>5225</v>
      </c>
      <c r="BH8858" s="141" t="s">
        <v>180</v>
      </c>
      <c r="BI8858" s="141" t="s">
        <v>191</v>
      </c>
      <c r="BJ8858" s="141" t="s">
        <v>5226</v>
      </c>
      <c r="BK8858" s="141" t="s">
        <v>5227</v>
      </c>
      <c r="BL8858" s="141" t="s">
        <v>5228</v>
      </c>
      <c r="BM8858" s="141">
        <v>48.3078</v>
      </c>
      <c r="BN8858" s="141">
        <v>-71.107100000000003</v>
      </c>
      <c r="BO8858" s="141">
        <v>1985</v>
      </c>
      <c r="BP8858" s="143" t="s">
        <v>483</v>
      </c>
      <c r="BQ8858" s="143" t="s">
        <v>17560</v>
      </c>
    </row>
    <row r="8859" spans="15:69" x14ac:dyDescent="0.25">
      <c r="O8859" s="225" t="str">
        <f t="shared" si="1349"/>
        <v/>
      </c>
      <c r="BF8859" s="141">
        <v>94068</v>
      </c>
      <c r="BG8859" s="142" t="s">
        <v>5229</v>
      </c>
      <c r="BH8859" s="141" t="s">
        <v>180</v>
      </c>
      <c r="BI8859" s="141" t="s">
        <v>191</v>
      </c>
      <c r="BJ8859" s="141" t="s">
        <v>5230</v>
      </c>
      <c r="BK8859" s="141" t="s">
        <v>5231</v>
      </c>
      <c r="BL8859" s="141" t="s">
        <v>5232</v>
      </c>
      <c r="BM8859" s="141">
        <v>48.317700000000002</v>
      </c>
      <c r="BN8859" s="141">
        <v>-71.132199999999997</v>
      </c>
      <c r="BO8859" s="141">
        <v>1993</v>
      </c>
      <c r="BP8859" s="143" t="s">
        <v>483</v>
      </c>
      <c r="BQ8859" s="143" t="s">
        <v>17560</v>
      </c>
    </row>
    <row r="8860" spans="15:69" x14ac:dyDescent="0.25">
      <c r="O8860" s="225" t="str">
        <f t="shared" si="1349"/>
        <v/>
      </c>
      <c r="BF8860" s="141">
        <v>94068</v>
      </c>
      <c r="BG8860" s="142" t="s">
        <v>5233</v>
      </c>
      <c r="BH8860" s="141" t="s">
        <v>180</v>
      </c>
      <c r="BI8860" s="141" t="s">
        <v>191</v>
      </c>
      <c r="BJ8860" s="141" t="s">
        <v>5234</v>
      </c>
      <c r="BK8860" s="141" t="s">
        <v>5235</v>
      </c>
      <c r="BL8860" s="141" t="s">
        <v>5236</v>
      </c>
      <c r="BM8860" s="141">
        <v>48.322400000000002</v>
      </c>
      <c r="BN8860" s="141">
        <v>-71.126800000000003</v>
      </c>
      <c r="BO8860" s="141">
        <v>1993</v>
      </c>
      <c r="BP8860" s="143" t="s">
        <v>483</v>
      </c>
      <c r="BQ8860" s="143" t="s">
        <v>17560</v>
      </c>
    </row>
    <row r="8861" spans="15:69" x14ac:dyDescent="0.25">
      <c r="O8861" s="225" t="str">
        <f t="shared" si="1349"/>
        <v/>
      </c>
      <c r="BF8861" s="141">
        <v>94068</v>
      </c>
      <c r="BG8861" s="142" t="s">
        <v>5237</v>
      </c>
      <c r="BH8861" s="141" t="s">
        <v>478</v>
      </c>
      <c r="BI8861" s="141" t="s">
        <v>176</v>
      </c>
      <c r="BJ8861" s="141" t="s">
        <v>5238</v>
      </c>
      <c r="BK8861" s="141" t="s">
        <v>5239</v>
      </c>
      <c r="BL8861" s="141" t="s">
        <v>5240</v>
      </c>
      <c r="BM8861" s="141">
        <v>48.405799999999999</v>
      </c>
      <c r="BN8861" s="141">
        <v>-71.262900000000002</v>
      </c>
      <c r="BO8861" s="141">
        <v>2016</v>
      </c>
      <c r="BP8861" s="143" t="s">
        <v>482</v>
      </c>
      <c r="BQ8861" s="143" t="s">
        <v>17560</v>
      </c>
    </row>
    <row r="8862" spans="15:69" x14ac:dyDescent="0.25">
      <c r="O8862" s="225" t="str">
        <f t="shared" si="1349"/>
        <v/>
      </c>
      <c r="BF8862" s="141">
        <v>94068</v>
      </c>
      <c r="BG8862" s="142" t="s">
        <v>5241</v>
      </c>
      <c r="BH8862" s="141" t="s">
        <v>478</v>
      </c>
      <c r="BI8862" s="141" t="s">
        <v>176</v>
      </c>
      <c r="BJ8862" s="141" t="s">
        <v>5242</v>
      </c>
      <c r="BK8862" s="141" t="s">
        <v>5243</v>
      </c>
      <c r="BL8862" s="141" t="s">
        <v>5244</v>
      </c>
      <c r="BM8862" s="141">
        <v>48.4224108155381</v>
      </c>
      <c r="BN8862" s="141">
        <v>-71.172223915044597</v>
      </c>
      <c r="BO8862" s="141">
        <v>1938</v>
      </c>
      <c r="BP8862" s="143" t="s">
        <v>482</v>
      </c>
      <c r="BQ8862" s="143" t="s">
        <v>17560</v>
      </c>
    </row>
    <row r="8863" spans="15:69" x14ac:dyDescent="0.25">
      <c r="O8863" s="225" t="str">
        <f t="shared" si="1349"/>
        <v/>
      </c>
      <c r="BF8863" s="141">
        <v>94068</v>
      </c>
      <c r="BG8863" s="142" t="s">
        <v>5245</v>
      </c>
      <c r="BH8863" s="141" t="s">
        <v>478</v>
      </c>
      <c r="BI8863" s="141" t="s">
        <v>1268</v>
      </c>
      <c r="BJ8863" s="141" t="s">
        <v>5246</v>
      </c>
      <c r="BK8863" s="141" t="s">
        <v>5247</v>
      </c>
      <c r="BL8863" s="141" t="s">
        <v>4599</v>
      </c>
      <c r="BM8863" s="141">
        <v>48.384799999999998</v>
      </c>
      <c r="BN8863" s="141">
        <v>-71.129300000000001</v>
      </c>
      <c r="BO8863" s="141">
        <v>1997</v>
      </c>
      <c r="BP8863" s="143" t="s">
        <v>4448</v>
      </c>
      <c r="BQ8863" s="143" t="s">
        <v>17560</v>
      </c>
    </row>
    <row r="8864" spans="15:69" x14ac:dyDescent="0.25">
      <c r="O8864" s="225" t="str">
        <f t="shared" si="1349"/>
        <v/>
      </c>
      <c r="BF8864" s="141">
        <v>94068</v>
      </c>
      <c r="BG8864" s="142" t="s">
        <v>5248</v>
      </c>
      <c r="BH8864" s="141" t="s">
        <v>478</v>
      </c>
      <c r="BI8864" s="141" t="s">
        <v>176</v>
      </c>
      <c r="BJ8864" s="141" t="s">
        <v>5249</v>
      </c>
      <c r="BK8864" s="141" t="s">
        <v>2833</v>
      </c>
      <c r="BL8864" s="141" t="s">
        <v>5250</v>
      </c>
      <c r="BM8864" s="141">
        <v>48.4713470084695</v>
      </c>
      <c r="BN8864" s="141">
        <v>-71.292761568009297</v>
      </c>
      <c r="BO8864" s="141">
        <v>1985</v>
      </c>
      <c r="BP8864" s="143" t="s">
        <v>24330</v>
      </c>
      <c r="BQ8864" s="143" t="s">
        <v>17560</v>
      </c>
    </row>
    <row r="8865" spans="15:69" x14ac:dyDescent="0.25">
      <c r="O8865" s="225" t="str">
        <f t="shared" si="1349"/>
        <v/>
      </c>
      <c r="BF8865" s="141">
        <v>94068</v>
      </c>
      <c r="BG8865" s="142" t="s">
        <v>5251</v>
      </c>
      <c r="BH8865" s="141" t="s">
        <v>478</v>
      </c>
      <c r="BI8865" s="141" t="s">
        <v>176</v>
      </c>
      <c r="BJ8865" s="141" t="s">
        <v>5252</v>
      </c>
      <c r="BK8865" s="141" t="s">
        <v>5253</v>
      </c>
      <c r="BL8865" s="141" t="s">
        <v>5254</v>
      </c>
      <c r="BM8865" s="141">
        <v>48.334352477310901</v>
      </c>
      <c r="BN8865" s="141">
        <v>-71.440957184994105</v>
      </c>
      <c r="BO8865" s="141">
        <v>2014</v>
      </c>
      <c r="BP8865" s="143" t="s">
        <v>24330</v>
      </c>
      <c r="BQ8865" s="143" t="s">
        <v>17560</v>
      </c>
    </row>
    <row r="8866" spans="15:69" x14ac:dyDescent="0.25">
      <c r="O8866" s="225" t="str">
        <f t="shared" si="1349"/>
        <v/>
      </c>
      <c r="BF8866" s="141">
        <v>94068</v>
      </c>
      <c r="BG8866" s="142" t="s">
        <v>5255</v>
      </c>
      <c r="BH8866" s="141" t="s">
        <v>478</v>
      </c>
      <c r="BI8866" s="141" t="s">
        <v>177</v>
      </c>
      <c r="BJ8866" s="141" t="s">
        <v>5256</v>
      </c>
      <c r="BK8866" s="141" t="s">
        <v>1879</v>
      </c>
      <c r="BL8866" s="141" t="s">
        <v>5257</v>
      </c>
      <c r="BM8866" s="141">
        <v>48.459099999999999</v>
      </c>
      <c r="BN8866" s="141">
        <v>-71.001499999999993</v>
      </c>
      <c r="BO8866" s="141">
        <v>1990</v>
      </c>
      <c r="BP8866" s="143" t="s">
        <v>485</v>
      </c>
      <c r="BQ8866" s="143" t="s">
        <v>17560</v>
      </c>
    </row>
    <row r="8867" spans="15:69" x14ac:dyDescent="0.25">
      <c r="O8867" s="225" t="str">
        <f t="shared" si="1349"/>
        <v/>
      </c>
      <c r="BF8867" s="141">
        <v>94068</v>
      </c>
      <c r="BG8867" s="142" t="s">
        <v>5258</v>
      </c>
      <c r="BH8867" s="141" t="s">
        <v>478</v>
      </c>
      <c r="BI8867" s="141" t="s">
        <v>177</v>
      </c>
      <c r="BJ8867" s="141" t="s">
        <v>5259</v>
      </c>
      <c r="BK8867" s="141" t="s">
        <v>5260</v>
      </c>
      <c r="BL8867" s="141" t="s">
        <v>5261</v>
      </c>
      <c r="BM8867" s="141">
        <v>48.489062984661402</v>
      </c>
      <c r="BN8867" s="141">
        <v>-71.243908105496203</v>
      </c>
      <c r="BO8867" s="141">
        <v>2010</v>
      </c>
      <c r="BP8867" s="143" t="s">
        <v>485</v>
      </c>
      <c r="BQ8867" s="143" t="s">
        <v>17560</v>
      </c>
    </row>
    <row r="8868" spans="15:69" x14ac:dyDescent="0.25">
      <c r="O8868" s="225" t="str">
        <f t="shared" si="1349"/>
        <v/>
      </c>
      <c r="BF8868" s="141">
        <v>94068</v>
      </c>
      <c r="BG8868" s="142" t="s">
        <v>5262</v>
      </c>
      <c r="BH8868" s="141" t="s">
        <v>478</v>
      </c>
      <c r="BI8868" s="141" t="s">
        <v>177</v>
      </c>
      <c r="BJ8868" s="141" t="s">
        <v>5263</v>
      </c>
      <c r="BK8868" s="141" t="s">
        <v>5264</v>
      </c>
      <c r="BL8868" s="141" t="s">
        <v>5265</v>
      </c>
      <c r="BM8868" s="141">
        <v>48.466000000000001</v>
      </c>
      <c r="BN8868" s="141">
        <v>-71.264300000000006</v>
      </c>
      <c r="BO8868" s="141">
        <v>2011</v>
      </c>
      <c r="BP8868" s="143" t="s">
        <v>485</v>
      </c>
      <c r="BQ8868" s="143" t="s">
        <v>17560</v>
      </c>
    </row>
    <row r="8869" spans="15:69" x14ac:dyDescent="0.25">
      <c r="O8869" s="225" t="str">
        <f t="shared" si="1349"/>
        <v/>
      </c>
      <c r="BF8869" s="141">
        <v>94068</v>
      </c>
      <c r="BG8869" s="142" t="s">
        <v>5266</v>
      </c>
      <c r="BH8869" s="141" t="s">
        <v>478</v>
      </c>
      <c r="BI8869" s="141" t="s">
        <v>186</v>
      </c>
      <c r="BJ8869" s="141" t="s">
        <v>5267</v>
      </c>
      <c r="BK8869" s="141" t="s">
        <v>5268</v>
      </c>
      <c r="BL8869" s="141" t="s">
        <v>5269</v>
      </c>
      <c r="BM8869" s="141">
        <v>48.411150563876603</v>
      </c>
      <c r="BN8869" s="141">
        <v>-71.211485112193799</v>
      </c>
      <c r="BO8869" s="141">
        <v>1984</v>
      </c>
      <c r="BP8869" s="143" t="s">
        <v>480</v>
      </c>
      <c r="BQ8869" s="143" t="s">
        <v>17560</v>
      </c>
    </row>
    <row r="8870" spans="15:69" x14ac:dyDescent="0.25">
      <c r="O8870" s="225" t="str">
        <f t="shared" si="1349"/>
        <v/>
      </c>
      <c r="BF8870" s="141">
        <v>94068</v>
      </c>
      <c r="BG8870" s="142" t="s">
        <v>5270</v>
      </c>
      <c r="BH8870" s="141" t="s">
        <v>478</v>
      </c>
      <c r="BI8870" s="141" t="s">
        <v>186</v>
      </c>
      <c r="BJ8870" s="141" t="s">
        <v>5271</v>
      </c>
      <c r="BK8870" s="141" t="s">
        <v>5272</v>
      </c>
      <c r="BL8870" s="141" t="s">
        <v>5273</v>
      </c>
      <c r="BM8870" s="141">
        <v>48.474200000000003</v>
      </c>
      <c r="BN8870" s="141">
        <v>-71.276300000000006</v>
      </c>
      <c r="BO8870" s="141">
        <v>1997</v>
      </c>
      <c r="BP8870" s="143" t="s">
        <v>480</v>
      </c>
      <c r="BQ8870" s="143" t="s">
        <v>17560</v>
      </c>
    </row>
    <row r="8871" spans="15:69" x14ac:dyDescent="0.25">
      <c r="O8871" s="225" t="str">
        <f t="shared" si="1349"/>
        <v/>
      </c>
      <c r="BF8871" s="141">
        <v>94068</v>
      </c>
      <c r="BG8871" s="142" t="s">
        <v>5274</v>
      </c>
      <c r="BH8871" s="141" t="s">
        <v>478</v>
      </c>
      <c r="BI8871" s="141" t="s">
        <v>186</v>
      </c>
      <c r="BJ8871" s="141" t="s">
        <v>5275</v>
      </c>
      <c r="BK8871" s="141" t="s">
        <v>5276</v>
      </c>
      <c r="BL8871" s="141" t="s">
        <v>5273</v>
      </c>
      <c r="BM8871" s="141">
        <v>48.506450883580001</v>
      </c>
      <c r="BN8871" s="141">
        <v>-71.274143477598003</v>
      </c>
      <c r="BO8871" s="141">
        <v>1984</v>
      </c>
      <c r="BP8871" s="143" t="s">
        <v>480</v>
      </c>
      <c r="BQ8871" s="143" t="s">
        <v>17560</v>
      </c>
    </row>
    <row r="8872" spans="15:69" x14ac:dyDescent="0.25">
      <c r="O8872" s="225" t="str">
        <f t="shared" si="1349"/>
        <v/>
      </c>
      <c r="BF8872" s="141">
        <v>94068</v>
      </c>
      <c r="BG8872" s="142" t="s">
        <v>5277</v>
      </c>
      <c r="BH8872" s="141" t="s">
        <v>180</v>
      </c>
      <c r="BI8872" s="141" t="s">
        <v>178</v>
      </c>
      <c r="BJ8872" s="141" t="s">
        <v>5278</v>
      </c>
      <c r="BK8872" s="141" t="s">
        <v>5279</v>
      </c>
      <c r="BL8872" s="141" t="s">
        <v>5280</v>
      </c>
      <c r="BM8872" s="141">
        <v>48.443099155175602</v>
      </c>
      <c r="BN8872" s="141">
        <v>-71.189095046585606</v>
      </c>
      <c r="BO8872" s="141">
        <v>1986</v>
      </c>
      <c r="BP8872" s="143" t="s">
        <v>484</v>
      </c>
      <c r="BQ8872" s="143" t="s">
        <v>17560</v>
      </c>
    </row>
    <row r="8873" spans="15:69" x14ac:dyDescent="0.25">
      <c r="O8873" s="225" t="str">
        <f t="shared" si="1349"/>
        <v/>
      </c>
      <c r="BF8873" s="141">
        <v>94068</v>
      </c>
      <c r="BG8873" s="142" t="s">
        <v>5281</v>
      </c>
      <c r="BH8873" s="141" t="s">
        <v>180</v>
      </c>
      <c r="BI8873" s="141" t="s">
        <v>1269</v>
      </c>
      <c r="BJ8873" s="141" t="s">
        <v>5282</v>
      </c>
      <c r="BK8873" s="141" t="s">
        <v>5283</v>
      </c>
      <c r="BL8873" s="141" t="s">
        <v>5284</v>
      </c>
      <c r="BM8873" s="141">
        <v>48.378900000000002</v>
      </c>
      <c r="BN8873" s="141">
        <v>-71.1798</v>
      </c>
      <c r="BO8873" s="141">
        <v>2002</v>
      </c>
      <c r="BP8873" s="143" t="s">
        <v>24353</v>
      </c>
      <c r="BQ8873" s="143" t="s">
        <v>17560</v>
      </c>
    </row>
    <row r="8874" spans="15:69" x14ac:dyDescent="0.25">
      <c r="O8874" s="225" t="str">
        <f t="shared" si="1349"/>
        <v/>
      </c>
      <c r="BF8874" s="141">
        <v>94068</v>
      </c>
      <c r="BG8874" s="142" t="s">
        <v>5285</v>
      </c>
      <c r="BH8874" s="141" t="s">
        <v>180</v>
      </c>
      <c r="BI8874" s="141" t="s">
        <v>178</v>
      </c>
      <c r="BJ8874" s="141" t="s">
        <v>5286</v>
      </c>
      <c r="BK8874" s="141" t="s">
        <v>5287</v>
      </c>
      <c r="BL8874" s="141" t="s">
        <v>5288</v>
      </c>
      <c r="BM8874" s="141">
        <v>48.503306318300602</v>
      </c>
      <c r="BN8874" s="141">
        <v>-71.255651153610302</v>
      </c>
      <c r="BO8874" s="141">
        <v>1994</v>
      </c>
      <c r="BP8874" s="143" t="s">
        <v>484</v>
      </c>
      <c r="BQ8874" s="143" t="s">
        <v>17560</v>
      </c>
    </row>
    <row r="8875" spans="15:69" x14ac:dyDescent="0.25">
      <c r="O8875" s="225" t="str">
        <f t="shared" si="1349"/>
        <v/>
      </c>
      <c r="BF8875" s="141">
        <v>94068</v>
      </c>
      <c r="BG8875" s="142" t="s">
        <v>5289</v>
      </c>
      <c r="BH8875" s="141" t="s">
        <v>180</v>
      </c>
      <c r="BI8875" s="141" t="s">
        <v>178</v>
      </c>
      <c r="BJ8875" s="141" t="s">
        <v>5290</v>
      </c>
      <c r="BK8875" s="141" t="s">
        <v>2423</v>
      </c>
      <c r="BL8875" s="141" t="s">
        <v>5291</v>
      </c>
      <c r="BM8875" s="141">
        <v>48.469900000000003</v>
      </c>
      <c r="BN8875" s="141">
        <v>-71.261499999999998</v>
      </c>
      <c r="BO8875" s="141">
        <v>1994</v>
      </c>
      <c r="BP8875" s="143" t="s">
        <v>484</v>
      </c>
      <c r="BQ8875" s="143" t="s">
        <v>17560</v>
      </c>
    </row>
    <row r="8876" spans="15:69" x14ac:dyDescent="0.25">
      <c r="O8876" s="225" t="str">
        <f t="shared" si="1349"/>
        <v/>
      </c>
      <c r="BF8876" s="141">
        <v>94068</v>
      </c>
      <c r="BG8876" s="142" t="s">
        <v>5292</v>
      </c>
      <c r="BH8876" s="141" t="s">
        <v>180</v>
      </c>
      <c r="BI8876" s="141" t="s">
        <v>178</v>
      </c>
      <c r="BJ8876" s="141" t="s">
        <v>5293</v>
      </c>
      <c r="BK8876" s="141" t="s">
        <v>2226</v>
      </c>
      <c r="BL8876" s="141" t="s">
        <v>5294</v>
      </c>
      <c r="BM8876" s="141">
        <v>48.397300000000001</v>
      </c>
      <c r="BN8876" s="141">
        <v>-71.318700000000007</v>
      </c>
      <c r="BO8876" s="141">
        <v>2011</v>
      </c>
      <c r="BP8876" s="143" t="s">
        <v>484</v>
      </c>
      <c r="BQ8876" s="143" t="s">
        <v>17560</v>
      </c>
    </row>
    <row r="8877" spans="15:69" x14ac:dyDescent="0.25">
      <c r="O8877" s="225" t="str">
        <f t="shared" si="1349"/>
        <v/>
      </c>
      <c r="BF8877" s="141">
        <v>94068</v>
      </c>
      <c r="BG8877" s="142" t="s">
        <v>5295</v>
      </c>
      <c r="BH8877" s="141" t="s">
        <v>180</v>
      </c>
      <c r="BI8877" s="141" t="s">
        <v>191</v>
      </c>
      <c r="BJ8877" s="141" t="s">
        <v>5296</v>
      </c>
      <c r="BK8877" s="141" t="s">
        <v>5297</v>
      </c>
      <c r="BL8877" s="141" t="s">
        <v>5298</v>
      </c>
      <c r="BM8877" s="141">
        <v>48.395499999999998</v>
      </c>
      <c r="BN8877" s="141">
        <v>-71.266900000000007</v>
      </c>
      <c r="BO8877" s="141">
        <v>1984</v>
      </c>
      <c r="BP8877" s="143" t="s">
        <v>483</v>
      </c>
      <c r="BQ8877" s="143" t="s">
        <v>17560</v>
      </c>
    </row>
    <row r="8878" spans="15:69" x14ac:dyDescent="0.25">
      <c r="O8878" s="225" t="str">
        <f t="shared" si="1349"/>
        <v/>
      </c>
      <c r="BF8878" s="141">
        <v>94068</v>
      </c>
      <c r="BG8878" s="142" t="s">
        <v>5299</v>
      </c>
      <c r="BH8878" s="141" t="s">
        <v>180</v>
      </c>
      <c r="BI8878" s="141" t="s">
        <v>191</v>
      </c>
      <c r="BJ8878" s="141" t="s">
        <v>5300</v>
      </c>
      <c r="BK8878" s="141" t="s">
        <v>5301</v>
      </c>
      <c r="BL8878" s="141" t="s">
        <v>5298</v>
      </c>
      <c r="BM8878" s="141">
        <v>48.385800000000003</v>
      </c>
      <c r="BN8878" s="141">
        <v>-71.266400000000004</v>
      </c>
      <c r="BO8878" s="141">
        <v>1984</v>
      </c>
      <c r="BP8878" s="143" t="s">
        <v>483</v>
      </c>
      <c r="BQ8878" s="143" t="s">
        <v>17560</v>
      </c>
    </row>
    <row r="8879" spans="15:69" x14ac:dyDescent="0.25">
      <c r="O8879" s="225" t="str">
        <f t="shared" si="1349"/>
        <v/>
      </c>
      <c r="BF8879" s="141">
        <v>94068</v>
      </c>
      <c r="BG8879" s="142" t="s">
        <v>5302</v>
      </c>
      <c r="BH8879" s="141" t="s">
        <v>180</v>
      </c>
      <c r="BI8879" s="141" t="s">
        <v>191</v>
      </c>
      <c r="BJ8879" s="141" t="s">
        <v>5303</v>
      </c>
      <c r="BK8879" s="141" t="s">
        <v>5304</v>
      </c>
      <c r="BL8879" s="141" t="s">
        <v>5298</v>
      </c>
      <c r="BM8879" s="141">
        <v>48.379100000000001</v>
      </c>
      <c r="BN8879" s="141">
        <v>-71.269000000000005</v>
      </c>
      <c r="BO8879" s="141">
        <v>1984</v>
      </c>
      <c r="BP8879" s="143" t="s">
        <v>483</v>
      </c>
      <c r="BQ8879" s="143" t="s">
        <v>17560</v>
      </c>
    </row>
    <row r="8880" spans="15:69" x14ac:dyDescent="0.25">
      <c r="O8880" s="225" t="str">
        <f t="shared" si="1349"/>
        <v/>
      </c>
      <c r="BF8880" s="141">
        <v>94068</v>
      </c>
      <c r="BG8880" s="142" t="s">
        <v>5305</v>
      </c>
      <c r="BH8880" s="141" t="s">
        <v>180</v>
      </c>
      <c r="BI8880" s="141" t="s">
        <v>191</v>
      </c>
      <c r="BJ8880" s="141" t="s">
        <v>5306</v>
      </c>
      <c r="BK8880" s="141" t="s">
        <v>5307</v>
      </c>
      <c r="BL8880" s="141" t="s">
        <v>5308</v>
      </c>
      <c r="BM8880" s="141">
        <v>48.3955887120269</v>
      </c>
      <c r="BN8880" s="141">
        <v>-71.235110503089999</v>
      </c>
      <c r="BO8880" s="141">
        <v>1991</v>
      </c>
      <c r="BP8880" s="143" t="s">
        <v>483</v>
      </c>
      <c r="BQ8880" s="143" t="s">
        <v>17560</v>
      </c>
    </row>
    <row r="8881" spans="15:69" x14ac:dyDescent="0.25">
      <c r="O8881" s="225" t="str">
        <f t="shared" si="1349"/>
        <v/>
      </c>
      <c r="BF8881" s="141">
        <v>94068</v>
      </c>
      <c r="BG8881" s="142" t="s">
        <v>5309</v>
      </c>
      <c r="BH8881" s="141" t="s">
        <v>180</v>
      </c>
      <c r="BI8881" s="141" t="s">
        <v>191</v>
      </c>
      <c r="BJ8881" s="141" t="s">
        <v>5310</v>
      </c>
      <c r="BK8881" s="141" t="s">
        <v>5311</v>
      </c>
      <c r="BL8881" s="141" t="s">
        <v>5312</v>
      </c>
      <c r="BM8881" s="141">
        <v>48.414700000000003</v>
      </c>
      <c r="BN8881" s="141">
        <v>-71.199200000000005</v>
      </c>
      <c r="BO8881" s="141">
        <v>1984</v>
      </c>
      <c r="BP8881" s="143" t="s">
        <v>483</v>
      </c>
      <c r="BQ8881" s="143" t="s">
        <v>17560</v>
      </c>
    </row>
    <row r="8882" spans="15:69" x14ac:dyDescent="0.25">
      <c r="O8882" s="225" t="str">
        <f t="shared" si="1349"/>
        <v/>
      </c>
      <c r="BF8882" s="141">
        <v>94068</v>
      </c>
      <c r="BG8882" s="142" t="s">
        <v>5313</v>
      </c>
      <c r="BH8882" s="141" t="s">
        <v>180</v>
      </c>
      <c r="BI8882" s="141" t="s">
        <v>191</v>
      </c>
      <c r="BJ8882" s="141" t="s">
        <v>5314</v>
      </c>
      <c r="BK8882" s="141" t="s">
        <v>5315</v>
      </c>
      <c r="BL8882" s="141" t="s">
        <v>5316</v>
      </c>
      <c r="BM8882" s="141">
        <v>48.415700000000001</v>
      </c>
      <c r="BN8882" s="141">
        <v>-71.255799999999994</v>
      </c>
      <c r="BO8882" s="141">
        <v>1973</v>
      </c>
      <c r="BP8882" s="143" t="s">
        <v>483</v>
      </c>
      <c r="BQ8882" s="143" t="s">
        <v>17560</v>
      </c>
    </row>
    <row r="8883" spans="15:69" x14ac:dyDescent="0.25">
      <c r="O8883" s="225" t="str">
        <f t="shared" si="1349"/>
        <v/>
      </c>
      <c r="BF8883" s="141">
        <v>94068</v>
      </c>
      <c r="BG8883" s="142" t="s">
        <v>5317</v>
      </c>
      <c r="BH8883" s="141" t="s">
        <v>180</v>
      </c>
      <c r="BI8883" s="141" t="s">
        <v>191</v>
      </c>
      <c r="BJ8883" s="141" t="s">
        <v>5318</v>
      </c>
      <c r="BK8883" s="141" t="s">
        <v>5319</v>
      </c>
      <c r="BL8883" s="141" t="s">
        <v>4062</v>
      </c>
      <c r="BM8883" s="141">
        <v>48.432572885935599</v>
      </c>
      <c r="BN8883" s="141">
        <v>-71.260120550280803</v>
      </c>
      <c r="BO8883" s="141">
        <v>1994</v>
      </c>
      <c r="BP8883" s="143" t="s">
        <v>483</v>
      </c>
      <c r="BQ8883" s="143" t="s">
        <v>17560</v>
      </c>
    </row>
    <row r="8884" spans="15:69" x14ac:dyDescent="0.25">
      <c r="O8884" s="225" t="str">
        <f t="shared" si="1349"/>
        <v/>
      </c>
      <c r="BF8884" s="141">
        <v>94068</v>
      </c>
      <c r="BG8884" s="142" t="s">
        <v>5320</v>
      </c>
      <c r="BH8884" s="141" t="s">
        <v>180</v>
      </c>
      <c r="BI8884" s="141" t="s">
        <v>191</v>
      </c>
      <c r="BJ8884" s="141" t="s">
        <v>5321</v>
      </c>
      <c r="BK8884" s="141" t="s">
        <v>5322</v>
      </c>
      <c r="BL8884" s="141" t="s">
        <v>5323</v>
      </c>
      <c r="BM8884" s="141">
        <v>48.405500000000004</v>
      </c>
      <c r="BN8884" s="141">
        <v>-71.271699999999996</v>
      </c>
      <c r="BO8884" s="141">
        <v>1992</v>
      </c>
      <c r="BP8884" s="143" t="s">
        <v>483</v>
      </c>
      <c r="BQ8884" s="143" t="s">
        <v>17560</v>
      </c>
    </row>
    <row r="8885" spans="15:69" x14ac:dyDescent="0.25">
      <c r="O8885" s="225" t="str">
        <f t="shared" si="1349"/>
        <v/>
      </c>
      <c r="BF8885" s="141">
        <v>94068</v>
      </c>
      <c r="BG8885" s="142" t="s">
        <v>5324</v>
      </c>
      <c r="BH8885" s="141" t="s">
        <v>180</v>
      </c>
      <c r="BI8885" s="141" t="s">
        <v>191</v>
      </c>
      <c r="BJ8885" s="141" t="s">
        <v>5325</v>
      </c>
      <c r="BK8885" s="141" t="s">
        <v>5326</v>
      </c>
      <c r="BL8885" s="141" t="s">
        <v>5327</v>
      </c>
      <c r="BM8885" s="141">
        <v>48.407200000000003</v>
      </c>
      <c r="BN8885" s="141">
        <v>-71.264399999999995</v>
      </c>
      <c r="BO8885" s="141">
        <v>1983</v>
      </c>
      <c r="BP8885" s="143" t="s">
        <v>483</v>
      </c>
      <c r="BQ8885" s="143" t="s">
        <v>17560</v>
      </c>
    </row>
    <row r="8886" spans="15:69" x14ac:dyDescent="0.25">
      <c r="O8886" s="225" t="str">
        <f t="shared" si="1349"/>
        <v/>
      </c>
      <c r="BF8886" s="141">
        <v>94068</v>
      </c>
      <c r="BG8886" s="142" t="s">
        <v>5328</v>
      </c>
      <c r="BH8886" s="141" t="s">
        <v>180</v>
      </c>
      <c r="BI8886" s="141" t="s">
        <v>191</v>
      </c>
      <c r="BJ8886" s="141" t="s">
        <v>5329</v>
      </c>
      <c r="BK8886" s="141" t="s">
        <v>5330</v>
      </c>
      <c r="BL8886" s="141" t="s">
        <v>5331</v>
      </c>
      <c r="BM8886" s="141">
        <v>48.41</v>
      </c>
      <c r="BN8886" s="141">
        <v>-71.258948033047702</v>
      </c>
      <c r="BO8886" s="141">
        <v>1983</v>
      </c>
      <c r="BP8886" s="143" t="s">
        <v>483</v>
      </c>
      <c r="BQ8886" s="143" t="s">
        <v>17560</v>
      </c>
    </row>
    <row r="8887" spans="15:69" x14ac:dyDescent="0.25">
      <c r="O8887" s="225" t="str">
        <f t="shared" si="1349"/>
        <v/>
      </c>
      <c r="BF8887" s="141">
        <v>94068</v>
      </c>
      <c r="BG8887" s="142" t="s">
        <v>5332</v>
      </c>
      <c r="BH8887" s="141" t="s">
        <v>180</v>
      </c>
      <c r="BI8887" s="141" t="s">
        <v>191</v>
      </c>
      <c r="BJ8887" s="141" t="s">
        <v>5333</v>
      </c>
      <c r="BK8887" s="141" t="s">
        <v>5334</v>
      </c>
      <c r="BL8887" s="141" t="s">
        <v>5335</v>
      </c>
      <c r="BM8887" s="141">
        <v>48.414200000000001</v>
      </c>
      <c r="BN8887" s="141">
        <v>-71.257499999999993</v>
      </c>
      <c r="BO8887" s="141">
        <v>1984</v>
      </c>
      <c r="BP8887" s="143" t="s">
        <v>483</v>
      </c>
      <c r="BQ8887" s="143" t="s">
        <v>17560</v>
      </c>
    </row>
    <row r="8888" spans="15:69" x14ac:dyDescent="0.25">
      <c r="O8888" s="225" t="str">
        <f t="shared" si="1349"/>
        <v/>
      </c>
      <c r="BF8888" s="141">
        <v>94068</v>
      </c>
      <c r="BG8888" s="142" t="s">
        <v>5336</v>
      </c>
      <c r="BH8888" s="141" t="s">
        <v>180</v>
      </c>
      <c r="BI8888" s="141" t="s">
        <v>191</v>
      </c>
      <c r="BJ8888" s="141" t="s">
        <v>5337</v>
      </c>
      <c r="BK8888" s="141" t="s">
        <v>5338</v>
      </c>
      <c r="BL8888" s="141" t="s">
        <v>5339</v>
      </c>
      <c r="BM8888" s="141">
        <v>48.436423764329597</v>
      </c>
      <c r="BN8888" s="141">
        <v>-71.232007620991396</v>
      </c>
      <c r="BO8888" s="141">
        <v>1969</v>
      </c>
      <c r="BP8888" s="143" t="s">
        <v>483</v>
      </c>
      <c r="BQ8888" s="143" t="s">
        <v>17560</v>
      </c>
    </row>
    <row r="8889" spans="15:69" x14ac:dyDescent="0.25">
      <c r="O8889" s="225" t="str">
        <f t="shared" si="1349"/>
        <v/>
      </c>
      <c r="BF8889" s="141">
        <v>94068</v>
      </c>
      <c r="BG8889" s="142" t="s">
        <v>5340</v>
      </c>
      <c r="BH8889" s="141" t="s">
        <v>180</v>
      </c>
      <c r="BI8889" s="141" t="s">
        <v>191</v>
      </c>
      <c r="BJ8889" s="141" t="s">
        <v>5341</v>
      </c>
      <c r="BK8889" s="141" t="s">
        <v>5342</v>
      </c>
      <c r="BL8889" s="141" t="s">
        <v>5298</v>
      </c>
      <c r="BM8889" s="141">
        <v>48.374200000000002</v>
      </c>
      <c r="BN8889" s="141">
        <v>-71.274500000000003</v>
      </c>
      <c r="BO8889" s="141">
        <v>1984</v>
      </c>
      <c r="BP8889" s="143" t="s">
        <v>483</v>
      </c>
      <c r="BQ8889" s="143" t="s">
        <v>17560</v>
      </c>
    </row>
    <row r="8890" spans="15:69" x14ac:dyDescent="0.25">
      <c r="O8890" s="225" t="str">
        <f t="shared" si="1349"/>
        <v/>
      </c>
      <c r="BF8890" s="141">
        <v>94068</v>
      </c>
      <c r="BG8890" s="142" t="s">
        <v>5343</v>
      </c>
      <c r="BH8890" s="141" t="s">
        <v>180</v>
      </c>
      <c r="BI8890" s="141" t="s">
        <v>191</v>
      </c>
      <c r="BJ8890" s="141" t="s">
        <v>5344</v>
      </c>
      <c r="BK8890" s="141" t="s">
        <v>5345</v>
      </c>
      <c r="BL8890" s="141" t="s">
        <v>5346</v>
      </c>
      <c r="BM8890" s="141">
        <v>48.433399999999999</v>
      </c>
      <c r="BN8890" s="141">
        <v>-71.224800000000002</v>
      </c>
      <c r="BO8890" s="141">
        <v>2016</v>
      </c>
      <c r="BP8890" s="143" t="s">
        <v>483</v>
      </c>
      <c r="BQ8890" s="143" t="s">
        <v>17560</v>
      </c>
    </row>
    <row r="8891" spans="15:69" x14ac:dyDescent="0.25">
      <c r="O8891" s="225" t="str">
        <f t="shared" si="1349"/>
        <v/>
      </c>
      <c r="BF8891" s="141">
        <v>94068</v>
      </c>
      <c r="BG8891" s="142" t="s">
        <v>5347</v>
      </c>
      <c r="BH8891" s="141" t="s">
        <v>180</v>
      </c>
      <c r="BI8891" s="141" t="s">
        <v>191</v>
      </c>
      <c r="BJ8891" s="141" t="s">
        <v>5348</v>
      </c>
      <c r="BK8891" s="141" t="s">
        <v>5349</v>
      </c>
      <c r="BL8891" s="141" t="s">
        <v>5350</v>
      </c>
      <c r="BM8891" s="141">
        <v>48.419546169294001</v>
      </c>
      <c r="BN8891" s="141">
        <v>-71.285551695879207</v>
      </c>
      <c r="BO8891" s="141">
        <v>1984</v>
      </c>
      <c r="BP8891" s="143" t="s">
        <v>483</v>
      </c>
      <c r="BQ8891" s="143" t="s">
        <v>17560</v>
      </c>
    </row>
    <row r="8892" spans="15:69" x14ac:dyDescent="0.25">
      <c r="O8892" s="225" t="str">
        <f t="shared" si="1349"/>
        <v/>
      </c>
      <c r="BF8892" s="141">
        <v>94068</v>
      </c>
      <c r="BG8892" s="142" t="s">
        <v>5351</v>
      </c>
      <c r="BH8892" s="141" t="s">
        <v>180</v>
      </c>
      <c r="BI8892" s="141" t="s">
        <v>191</v>
      </c>
      <c r="BJ8892" s="141" t="s">
        <v>5352</v>
      </c>
      <c r="BK8892" s="141" t="s">
        <v>5353</v>
      </c>
      <c r="BL8892" s="141" t="s">
        <v>5280</v>
      </c>
      <c r="BM8892" s="141">
        <v>48.437666200617898</v>
      </c>
      <c r="BN8892" s="141">
        <v>-71.126187102414093</v>
      </c>
      <c r="BO8892" s="141">
        <v>1988</v>
      </c>
      <c r="BP8892" s="143" t="s">
        <v>483</v>
      </c>
      <c r="BQ8892" s="143" t="s">
        <v>17560</v>
      </c>
    </row>
    <row r="8893" spans="15:69" x14ac:dyDescent="0.25">
      <c r="O8893" s="225" t="str">
        <f t="shared" si="1349"/>
        <v/>
      </c>
      <c r="BF8893" s="141">
        <v>94068</v>
      </c>
      <c r="BG8893" s="142" t="s">
        <v>5354</v>
      </c>
      <c r="BH8893" s="141" t="s">
        <v>180</v>
      </c>
      <c r="BI8893" s="141" t="s">
        <v>191</v>
      </c>
      <c r="BJ8893" s="141" t="s">
        <v>5355</v>
      </c>
      <c r="BK8893" s="141" t="s">
        <v>5356</v>
      </c>
      <c r="BL8893" s="141" t="s">
        <v>5357</v>
      </c>
      <c r="BM8893" s="141">
        <v>48.438499999999998</v>
      </c>
      <c r="BN8893" s="141">
        <v>-71.136799999999994</v>
      </c>
      <c r="BO8893" s="141">
        <v>1987</v>
      </c>
      <c r="BP8893" s="143" t="s">
        <v>483</v>
      </c>
      <c r="BQ8893" s="143" t="s">
        <v>17560</v>
      </c>
    </row>
    <row r="8894" spans="15:69" x14ac:dyDescent="0.25">
      <c r="O8894" s="225" t="str">
        <f t="shared" si="1349"/>
        <v/>
      </c>
      <c r="BF8894" s="141">
        <v>94068</v>
      </c>
      <c r="BG8894" s="142" t="s">
        <v>5358</v>
      </c>
      <c r="BH8894" s="141" t="s">
        <v>180</v>
      </c>
      <c r="BI8894" s="141" t="s">
        <v>191</v>
      </c>
      <c r="BJ8894" s="141" t="s">
        <v>5359</v>
      </c>
      <c r="BK8894" s="141" t="s">
        <v>5360</v>
      </c>
      <c r="BL8894" s="141" t="s">
        <v>5280</v>
      </c>
      <c r="BM8894" s="141">
        <v>48.4365675221621</v>
      </c>
      <c r="BN8894" s="141">
        <v>-71.151193287695804</v>
      </c>
      <c r="BO8894" s="141">
        <v>1988</v>
      </c>
      <c r="BP8894" s="143" t="s">
        <v>483</v>
      </c>
      <c r="BQ8894" s="143" t="s">
        <v>17560</v>
      </c>
    </row>
    <row r="8895" spans="15:69" x14ac:dyDescent="0.25">
      <c r="O8895" s="225" t="str">
        <f t="shared" si="1349"/>
        <v/>
      </c>
      <c r="BF8895" s="141">
        <v>94068</v>
      </c>
      <c r="BG8895" s="142" t="s">
        <v>5361</v>
      </c>
      <c r="BH8895" s="141" t="s">
        <v>180</v>
      </c>
      <c r="BI8895" s="141" t="s">
        <v>191</v>
      </c>
      <c r="BJ8895" s="141" t="s">
        <v>5362</v>
      </c>
      <c r="BK8895" s="141" t="s">
        <v>5363</v>
      </c>
      <c r="BL8895" s="141" t="s">
        <v>5364</v>
      </c>
      <c r="BM8895" s="141">
        <v>48.439972407866101</v>
      </c>
      <c r="BN8895" s="141">
        <v>-71.137098822559196</v>
      </c>
      <c r="BO8895" s="141">
        <v>1987</v>
      </c>
      <c r="BP8895" s="143" t="s">
        <v>483</v>
      </c>
      <c r="BQ8895" s="143" t="s">
        <v>17560</v>
      </c>
    </row>
    <row r="8896" spans="15:69" x14ac:dyDescent="0.25">
      <c r="O8896" s="225" t="str">
        <f t="shared" si="1349"/>
        <v/>
      </c>
      <c r="BF8896" s="141">
        <v>94068</v>
      </c>
      <c r="BG8896" s="142" t="s">
        <v>5365</v>
      </c>
      <c r="BH8896" s="141" t="s">
        <v>180</v>
      </c>
      <c r="BI8896" s="141" t="s">
        <v>191</v>
      </c>
      <c r="BJ8896" s="141" t="s">
        <v>5366</v>
      </c>
      <c r="BK8896" s="141" t="s">
        <v>5367</v>
      </c>
      <c r="BL8896" s="141" t="s">
        <v>5368</v>
      </c>
      <c r="BM8896" s="141">
        <v>48.401299999999999</v>
      </c>
      <c r="BN8896" s="141">
        <v>-71.153700000000001</v>
      </c>
      <c r="BO8896" s="141">
        <v>1979</v>
      </c>
      <c r="BP8896" s="143" t="s">
        <v>483</v>
      </c>
      <c r="BQ8896" s="143" t="s">
        <v>17560</v>
      </c>
    </row>
    <row r="8897" spans="15:69" x14ac:dyDescent="0.25">
      <c r="O8897" s="225" t="str">
        <f t="shared" si="1349"/>
        <v/>
      </c>
      <c r="BF8897" s="141">
        <v>94068</v>
      </c>
      <c r="BG8897" s="142" t="s">
        <v>5369</v>
      </c>
      <c r="BH8897" s="141" t="s">
        <v>180</v>
      </c>
      <c r="BI8897" s="141" t="s">
        <v>191</v>
      </c>
      <c r="BJ8897" s="141" t="s">
        <v>5370</v>
      </c>
      <c r="BK8897" s="141" t="s">
        <v>5371</v>
      </c>
      <c r="BL8897" s="141" t="s">
        <v>5372</v>
      </c>
      <c r="BM8897" s="141">
        <v>48.4054</v>
      </c>
      <c r="BN8897" s="141">
        <v>-71.146699999999996</v>
      </c>
      <c r="BO8897" s="141">
        <v>1988</v>
      </c>
      <c r="BP8897" s="143" t="s">
        <v>483</v>
      </c>
      <c r="BQ8897" s="143" t="s">
        <v>17560</v>
      </c>
    </row>
    <row r="8898" spans="15:69" x14ac:dyDescent="0.25">
      <c r="O8898" s="225" t="str">
        <f t="shared" si="1349"/>
        <v/>
      </c>
      <c r="BF8898" s="141">
        <v>94068</v>
      </c>
      <c r="BG8898" s="142" t="s">
        <v>5373</v>
      </c>
      <c r="BH8898" s="141" t="s">
        <v>180</v>
      </c>
      <c r="BI8898" s="141" t="s">
        <v>191</v>
      </c>
      <c r="BJ8898" s="141" t="s">
        <v>5374</v>
      </c>
      <c r="BK8898" s="141" t="s">
        <v>5375</v>
      </c>
      <c r="BL8898" s="141" t="s">
        <v>5158</v>
      </c>
      <c r="BM8898" s="141">
        <v>48.403100000000002</v>
      </c>
      <c r="BN8898" s="141">
        <v>-71.136300000000006</v>
      </c>
      <c r="BO8898" s="141">
        <v>1987</v>
      </c>
      <c r="BP8898" s="143" t="s">
        <v>483</v>
      </c>
      <c r="BQ8898" s="143" t="s">
        <v>17560</v>
      </c>
    </row>
    <row r="8899" spans="15:69" x14ac:dyDescent="0.25">
      <c r="O8899" s="225" t="str">
        <f t="shared" si="1349"/>
        <v/>
      </c>
      <c r="BF8899" s="141">
        <v>94068</v>
      </c>
      <c r="BG8899" s="142" t="s">
        <v>5376</v>
      </c>
      <c r="BH8899" s="141" t="s">
        <v>180</v>
      </c>
      <c r="BI8899" s="141" t="s">
        <v>191</v>
      </c>
      <c r="BJ8899" s="141" t="s">
        <v>5377</v>
      </c>
      <c r="BK8899" s="141" t="s">
        <v>5378</v>
      </c>
      <c r="BL8899" s="141" t="s">
        <v>5379</v>
      </c>
      <c r="BM8899" s="141">
        <v>48.399799999999999</v>
      </c>
      <c r="BN8899" s="141">
        <v>-71.156999999999996</v>
      </c>
      <c r="BO8899" s="141">
        <v>2008</v>
      </c>
      <c r="BP8899" s="143" t="s">
        <v>483</v>
      </c>
      <c r="BQ8899" s="143" t="s">
        <v>17560</v>
      </c>
    </row>
    <row r="8900" spans="15:69" x14ac:dyDescent="0.25">
      <c r="O8900" s="225" t="str">
        <f t="shared" si="1349"/>
        <v/>
      </c>
      <c r="BF8900" s="141">
        <v>94068</v>
      </c>
      <c r="BG8900" s="142" t="s">
        <v>5380</v>
      </c>
      <c r="BH8900" s="141" t="s">
        <v>180</v>
      </c>
      <c r="BI8900" s="141" t="s">
        <v>191</v>
      </c>
      <c r="BJ8900" s="141" t="s">
        <v>5381</v>
      </c>
      <c r="BK8900" s="141" t="s">
        <v>5382</v>
      </c>
      <c r="BL8900" s="141" t="s">
        <v>5383</v>
      </c>
      <c r="BM8900" s="141">
        <v>48.396799999999999</v>
      </c>
      <c r="BN8900" s="141">
        <v>-71.262</v>
      </c>
      <c r="BO8900" s="141">
        <v>2011</v>
      </c>
      <c r="BP8900" s="143" t="s">
        <v>483</v>
      </c>
      <c r="BQ8900" s="143" t="s">
        <v>17560</v>
      </c>
    </row>
    <row r="8901" spans="15:69" x14ac:dyDescent="0.25">
      <c r="O8901" s="225" t="str">
        <f t="shared" si="1349"/>
        <v/>
      </c>
      <c r="BF8901" s="141">
        <v>94068</v>
      </c>
      <c r="BG8901" s="142" t="s">
        <v>5384</v>
      </c>
      <c r="BH8901" s="141" t="s">
        <v>180</v>
      </c>
      <c r="BI8901" s="141" t="s">
        <v>191</v>
      </c>
      <c r="BJ8901" s="141" t="s">
        <v>5385</v>
      </c>
      <c r="BK8901" s="141" t="s">
        <v>5386</v>
      </c>
      <c r="BL8901" s="141" t="s">
        <v>5387</v>
      </c>
      <c r="BM8901" s="141">
        <v>48.397799999999997</v>
      </c>
      <c r="BN8901" s="141">
        <v>-71.132499999999993</v>
      </c>
      <c r="BO8901" s="141">
        <v>2013</v>
      </c>
      <c r="BP8901" s="143" t="s">
        <v>483</v>
      </c>
      <c r="BQ8901" s="143" t="s">
        <v>17560</v>
      </c>
    </row>
    <row r="8902" spans="15:69" x14ac:dyDescent="0.25">
      <c r="O8902" s="225" t="str">
        <f t="shared" si="1349"/>
        <v/>
      </c>
      <c r="BF8902" s="141">
        <v>94068</v>
      </c>
      <c r="BG8902" s="142" t="s">
        <v>5388</v>
      </c>
      <c r="BH8902" s="141" t="s">
        <v>180</v>
      </c>
      <c r="BI8902" s="141" t="s">
        <v>191</v>
      </c>
      <c r="BJ8902" s="141" t="s">
        <v>5389</v>
      </c>
      <c r="BK8902" s="141" t="s">
        <v>5390</v>
      </c>
      <c r="BL8902" s="141" t="s">
        <v>5391</v>
      </c>
      <c r="BM8902" s="141">
        <v>48.458799999999997</v>
      </c>
      <c r="BN8902" s="141">
        <v>-71.262</v>
      </c>
      <c r="BO8902" s="141">
        <v>1975</v>
      </c>
      <c r="BP8902" s="143" t="s">
        <v>483</v>
      </c>
      <c r="BQ8902" s="143" t="s">
        <v>17560</v>
      </c>
    </row>
    <row r="8903" spans="15:69" x14ac:dyDescent="0.25">
      <c r="O8903" s="225" t="str">
        <f t="shared" si="1349"/>
        <v/>
      </c>
      <c r="BF8903" s="141">
        <v>94068</v>
      </c>
      <c r="BG8903" s="142" t="s">
        <v>5392</v>
      </c>
      <c r="BH8903" s="141" t="s">
        <v>180</v>
      </c>
      <c r="BI8903" s="141" t="s">
        <v>191</v>
      </c>
      <c r="BJ8903" s="141" t="s">
        <v>5393</v>
      </c>
      <c r="BK8903" s="141" t="s">
        <v>5394</v>
      </c>
      <c r="BL8903" s="141" t="s">
        <v>5395</v>
      </c>
      <c r="BM8903" s="141">
        <v>48.466900000000003</v>
      </c>
      <c r="BN8903" s="141">
        <v>-71.266800000000003</v>
      </c>
      <c r="BO8903" s="141">
        <v>1993</v>
      </c>
      <c r="BP8903" s="143" t="s">
        <v>483</v>
      </c>
      <c r="BQ8903" s="143" t="s">
        <v>17560</v>
      </c>
    </row>
    <row r="8904" spans="15:69" x14ac:dyDescent="0.25">
      <c r="O8904" s="225" t="str">
        <f t="shared" si="1349"/>
        <v/>
      </c>
      <c r="BF8904" s="141">
        <v>94068</v>
      </c>
      <c r="BG8904" s="142" t="s">
        <v>5396</v>
      </c>
      <c r="BH8904" s="141" t="s">
        <v>180</v>
      </c>
      <c r="BI8904" s="141" t="s">
        <v>191</v>
      </c>
      <c r="BJ8904" s="141" t="s">
        <v>5397</v>
      </c>
      <c r="BK8904" s="141" t="s">
        <v>5398</v>
      </c>
      <c r="BL8904" s="141" t="s">
        <v>5399</v>
      </c>
      <c r="BM8904" s="141">
        <v>48.505600000000001</v>
      </c>
      <c r="BN8904" s="141">
        <v>-71.268799999999999</v>
      </c>
      <c r="BO8904" s="141">
        <v>1993</v>
      </c>
      <c r="BP8904" s="143" t="s">
        <v>483</v>
      </c>
      <c r="BQ8904" s="143" t="s">
        <v>17560</v>
      </c>
    </row>
    <row r="8905" spans="15:69" x14ac:dyDescent="0.25">
      <c r="O8905" s="225" t="str">
        <f t="shared" si="1349"/>
        <v/>
      </c>
      <c r="BF8905" s="141">
        <v>94068</v>
      </c>
      <c r="BG8905" s="142" t="s">
        <v>5400</v>
      </c>
      <c r="BH8905" s="141" t="s">
        <v>180</v>
      </c>
      <c r="BI8905" s="141" t="s">
        <v>191</v>
      </c>
      <c r="BJ8905" s="141" t="s">
        <v>5401</v>
      </c>
      <c r="BK8905" s="141" t="s">
        <v>4699</v>
      </c>
      <c r="BL8905" s="141" t="s">
        <v>5399</v>
      </c>
      <c r="BM8905" s="141">
        <v>48.493299999999998</v>
      </c>
      <c r="BN8905" s="141">
        <v>-71.266800000000003</v>
      </c>
      <c r="BO8905" s="141">
        <v>1993</v>
      </c>
      <c r="BP8905" s="143" t="s">
        <v>483</v>
      </c>
      <c r="BQ8905" s="143" t="s">
        <v>17560</v>
      </c>
    </row>
    <row r="8906" spans="15:69" x14ac:dyDescent="0.25">
      <c r="O8906" s="225" t="str">
        <f t="shared" si="1349"/>
        <v/>
      </c>
      <c r="BF8906" s="141">
        <v>94068</v>
      </c>
      <c r="BG8906" s="142" t="s">
        <v>5402</v>
      </c>
      <c r="BH8906" s="141" t="s">
        <v>180</v>
      </c>
      <c r="BI8906" s="141" t="s">
        <v>1269</v>
      </c>
      <c r="BJ8906" s="141" t="s">
        <v>5403</v>
      </c>
      <c r="BK8906" s="141" t="s">
        <v>5404</v>
      </c>
      <c r="BL8906" s="141" t="s">
        <v>5331</v>
      </c>
      <c r="BM8906" s="141">
        <v>48.410621100761702</v>
      </c>
      <c r="BN8906" s="141">
        <v>-71.260373771267794</v>
      </c>
      <c r="BO8906" s="141">
        <v>1983</v>
      </c>
      <c r="BP8906" s="143" t="s">
        <v>24354</v>
      </c>
      <c r="BQ8906" s="143" t="s">
        <v>17560</v>
      </c>
    </row>
    <row r="8907" spans="15:69" x14ac:dyDescent="0.25">
      <c r="O8907" s="225" t="str">
        <f t="shared" si="1349"/>
        <v/>
      </c>
      <c r="BF8907" s="141">
        <v>94255</v>
      </c>
      <c r="BG8907" s="142" t="s">
        <v>2819</v>
      </c>
      <c r="BH8907" s="141" t="s">
        <v>180</v>
      </c>
      <c r="BI8907" s="141" t="s">
        <v>191</v>
      </c>
      <c r="BJ8907" s="141" t="s">
        <v>2820</v>
      </c>
      <c r="BK8907" s="141" t="s">
        <v>2297</v>
      </c>
      <c r="BL8907" s="141" t="s">
        <v>2821</v>
      </c>
      <c r="BM8907" s="141">
        <v>48.562751783446799</v>
      </c>
      <c r="BN8907" s="141">
        <v>-71.325297724498895</v>
      </c>
      <c r="BO8907" s="141">
        <v>2007</v>
      </c>
      <c r="BP8907" s="143" t="s">
        <v>24044</v>
      </c>
      <c r="BQ8907" s="143" t="s">
        <v>17560</v>
      </c>
    </row>
    <row r="8908" spans="15:69" x14ac:dyDescent="0.25">
      <c r="O8908" s="225" t="str">
        <f t="shared" si="1349"/>
        <v/>
      </c>
      <c r="BF8908" s="141">
        <v>94255</v>
      </c>
      <c r="BG8908" s="142" t="s">
        <v>2822</v>
      </c>
      <c r="BH8908" s="141" t="s">
        <v>180</v>
      </c>
      <c r="BI8908" s="141" t="s">
        <v>191</v>
      </c>
      <c r="BJ8908" s="141" t="s">
        <v>2823</v>
      </c>
      <c r="BK8908" s="141" t="s">
        <v>2824</v>
      </c>
      <c r="BL8908" s="141" t="s">
        <v>2825</v>
      </c>
      <c r="BM8908" s="141">
        <v>48.54363</v>
      </c>
      <c r="BN8908" s="141">
        <v>-71.305869999999999</v>
      </c>
      <c r="BO8908" s="141">
        <v>2009</v>
      </c>
      <c r="BP8908" s="143" t="s">
        <v>24044</v>
      </c>
      <c r="BQ8908" s="143" t="s">
        <v>17560</v>
      </c>
    </row>
    <row r="8909" spans="15:69" x14ac:dyDescent="0.25">
      <c r="O8909" s="225" t="str">
        <f t="shared" si="1349"/>
        <v/>
      </c>
      <c r="BF8909" s="141">
        <v>94260</v>
      </c>
      <c r="BG8909" s="142" t="s">
        <v>5448</v>
      </c>
      <c r="BH8909" s="141" t="s">
        <v>478</v>
      </c>
      <c r="BI8909" s="141" t="s">
        <v>176</v>
      </c>
      <c r="BJ8909" s="141"/>
      <c r="BK8909" s="141" t="s">
        <v>4373</v>
      </c>
      <c r="BL8909" s="141" t="s">
        <v>5449</v>
      </c>
      <c r="BM8909" s="141">
        <v>48.49089</v>
      </c>
      <c r="BN8909" s="141">
        <v>-71.399109999999993</v>
      </c>
      <c r="BO8909" s="141">
        <v>1973</v>
      </c>
      <c r="BP8909" s="143" t="s">
        <v>24359</v>
      </c>
      <c r="BQ8909" s="143" t="s">
        <v>17560</v>
      </c>
    </row>
    <row r="8910" spans="15:69" x14ac:dyDescent="0.25">
      <c r="O8910" s="225" t="str">
        <f t="shared" ref="O8910:O8973" si="1350">IF(OR(B8910="",C8910="",G8910="",H8910="",I8910="",AND(J8910="",BW8910=FALSE),AND(K8910="",BX8910=FALSE),AND(L8910="",BY8910=FALSE),AND(M8910="",BZ8910=FALSE)),"",(IF(AND(100&gt;=CG8910,CG8910&gt;80),"A",IF(AND(80&gt;=CG8910,CG8910&gt;60),"B",IF(AND(60&gt;=CG8910,CG8910&gt;40),"C",IF(AND(40&gt;=CG8910,CG8910&gt;20),"D","E"))))))</f>
        <v/>
      </c>
      <c r="BF8910" s="141">
        <v>94260</v>
      </c>
      <c r="BG8910" s="142" t="s">
        <v>5450</v>
      </c>
      <c r="BH8910" s="141" t="s">
        <v>478</v>
      </c>
      <c r="BI8910" s="141" t="s">
        <v>186</v>
      </c>
      <c r="BJ8910" s="141"/>
      <c r="BK8910" s="141" t="s">
        <v>2879</v>
      </c>
      <c r="BL8910" s="141" t="s">
        <v>2880</v>
      </c>
      <c r="BM8910" s="141">
        <v>48.489359999999998</v>
      </c>
      <c r="BN8910" s="141">
        <v>-71.399510000000006</v>
      </c>
      <c r="BO8910" s="141">
        <v>1998</v>
      </c>
      <c r="BP8910" s="143" t="s">
        <v>27820</v>
      </c>
      <c r="BQ8910" s="143" t="s">
        <v>17560</v>
      </c>
    </row>
    <row r="8911" spans="15:69" x14ac:dyDescent="0.25">
      <c r="O8911" s="225" t="str">
        <f t="shared" si="1350"/>
        <v/>
      </c>
      <c r="BF8911" s="141">
        <v>95005</v>
      </c>
      <c r="BG8911" s="142" t="s">
        <v>14745</v>
      </c>
      <c r="BH8911" s="141" t="s">
        <v>478</v>
      </c>
      <c r="BI8911" s="141" t="s">
        <v>176</v>
      </c>
      <c r="BJ8911" s="141"/>
      <c r="BK8911" s="141" t="s">
        <v>1708</v>
      </c>
      <c r="BL8911" s="141" t="s">
        <v>14746</v>
      </c>
      <c r="BM8911" s="141">
        <v>48.142270000000003</v>
      </c>
      <c r="BN8911" s="141">
        <v>-69.693569999999994</v>
      </c>
      <c r="BO8911" s="141">
        <v>2003</v>
      </c>
      <c r="BP8911" s="143" t="s">
        <v>25144</v>
      </c>
      <c r="BQ8911" s="143" t="s">
        <v>17560</v>
      </c>
    </row>
    <row r="8912" spans="15:69" x14ac:dyDescent="0.25">
      <c r="O8912" s="225" t="str">
        <f t="shared" si="1350"/>
        <v/>
      </c>
      <c r="BF8912" s="141">
        <v>95005</v>
      </c>
      <c r="BG8912" s="142" t="s">
        <v>14747</v>
      </c>
      <c r="BH8912" s="141" t="s">
        <v>478</v>
      </c>
      <c r="BI8912" s="141" t="s">
        <v>176</v>
      </c>
      <c r="BJ8912" s="141"/>
      <c r="BK8912" s="141" t="s">
        <v>3117</v>
      </c>
      <c r="BL8912" s="141" t="s">
        <v>10902</v>
      </c>
      <c r="BM8912" s="141">
        <v>48.153030000000001</v>
      </c>
      <c r="BN8912" s="141">
        <v>-69.709519999999998</v>
      </c>
      <c r="BO8912" s="141">
        <v>2012</v>
      </c>
      <c r="BP8912" s="143" t="s">
        <v>25145</v>
      </c>
      <c r="BQ8912" s="143" t="s">
        <v>17560</v>
      </c>
    </row>
    <row r="8913" spans="15:69" x14ac:dyDescent="0.25">
      <c r="O8913" s="225" t="str">
        <f t="shared" si="1350"/>
        <v/>
      </c>
      <c r="BF8913" s="141">
        <v>95010</v>
      </c>
      <c r="BG8913" s="142" t="s">
        <v>14751</v>
      </c>
      <c r="BH8913" s="141" t="s">
        <v>180</v>
      </c>
      <c r="BI8913" s="141" t="s">
        <v>191</v>
      </c>
      <c r="BJ8913" s="141" t="s">
        <v>14755</v>
      </c>
      <c r="BK8913" s="141"/>
      <c r="BL8913" s="141" t="s">
        <v>26565</v>
      </c>
      <c r="BM8913" s="141">
        <v>48.23265</v>
      </c>
      <c r="BN8913" s="141">
        <v>-69.795450000000002</v>
      </c>
      <c r="BO8913" s="141">
        <v>2014</v>
      </c>
      <c r="BP8913" s="143" t="s">
        <v>482</v>
      </c>
      <c r="BQ8913" s="143" t="s">
        <v>17560</v>
      </c>
    </row>
    <row r="8914" spans="15:69" x14ac:dyDescent="0.25">
      <c r="O8914" s="225" t="str">
        <f t="shared" si="1350"/>
        <v/>
      </c>
      <c r="BF8914" s="141">
        <v>95010</v>
      </c>
      <c r="BG8914" s="142" t="s">
        <v>14752</v>
      </c>
      <c r="BH8914" s="141" t="s">
        <v>478</v>
      </c>
      <c r="BI8914" s="141" t="s">
        <v>186</v>
      </c>
      <c r="BJ8914" s="141" t="s">
        <v>26566</v>
      </c>
      <c r="BK8914" s="141"/>
      <c r="BL8914" s="141" t="s">
        <v>26562</v>
      </c>
      <c r="BM8914" s="141">
        <v>48.244840000000003</v>
      </c>
      <c r="BN8914" s="141">
        <v>-69.816140000000004</v>
      </c>
      <c r="BO8914" s="141">
        <v>2004</v>
      </c>
      <c r="BP8914" s="143"/>
      <c r="BQ8914" s="143" t="s">
        <v>17560</v>
      </c>
    </row>
    <row r="8915" spans="15:69" x14ac:dyDescent="0.25">
      <c r="O8915" s="225" t="str">
        <f t="shared" si="1350"/>
        <v/>
      </c>
      <c r="BF8915" s="141">
        <v>95010</v>
      </c>
      <c r="BG8915" s="142" t="s">
        <v>14753</v>
      </c>
      <c r="BH8915" s="141" t="s">
        <v>478</v>
      </c>
      <c r="BI8915" s="141" t="s">
        <v>177</v>
      </c>
      <c r="BJ8915" s="141" t="s">
        <v>26566</v>
      </c>
      <c r="BK8915" s="141"/>
      <c r="BL8915" s="141" t="s">
        <v>26562</v>
      </c>
      <c r="BM8915" s="141">
        <v>48.244840000000003</v>
      </c>
      <c r="BN8915" s="141">
        <v>-69.816140000000004</v>
      </c>
      <c r="BO8915" s="141">
        <v>2004</v>
      </c>
      <c r="BP8915" s="143"/>
      <c r="BQ8915" s="143" t="s">
        <v>17560</v>
      </c>
    </row>
    <row r="8916" spans="15:69" x14ac:dyDescent="0.25">
      <c r="O8916" s="225" t="str">
        <f t="shared" si="1350"/>
        <v/>
      </c>
      <c r="BF8916" s="141">
        <v>95010</v>
      </c>
      <c r="BG8916" s="142" t="s">
        <v>14754</v>
      </c>
      <c r="BH8916" s="141" t="s">
        <v>478</v>
      </c>
      <c r="BI8916" s="141" t="s">
        <v>1268</v>
      </c>
      <c r="BJ8916" s="141" t="s">
        <v>26566</v>
      </c>
      <c r="BK8916" s="141"/>
      <c r="BL8916" s="141" t="s">
        <v>26562</v>
      </c>
      <c r="BM8916" s="141">
        <v>48.244840000000003</v>
      </c>
      <c r="BN8916" s="141">
        <v>-69.816140000000004</v>
      </c>
      <c r="BO8916" s="141">
        <v>2004</v>
      </c>
      <c r="BP8916" s="143" t="s">
        <v>26729</v>
      </c>
      <c r="BQ8916" s="143" t="s">
        <v>17560</v>
      </c>
    </row>
    <row r="8917" spans="15:69" x14ac:dyDescent="0.25">
      <c r="O8917" s="225" t="str">
        <f t="shared" si="1350"/>
        <v/>
      </c>
      <c r="BF8917" s="141">
        <v>95010</v>
      </c>
      <c r="BG8917" s="142" t="s">
        <v>14756</v>
      </c>
      <c r="BH8917" s="141" t="s">
        <v>180</v>
      </c>
      <c r="BI8917" s="141" t="s">
        <v>178</v>
      </c>
      <c r="BJ8917" s="141" t="s">
        <v>14757</v>
      </c>
      <c r="BK8917" s="141"/>
      <c r="BL8917" s="141" t="s">
        <v>26567</v>
      </c>
      <c r="BM8917" s="141">
        <v>48.231580000000001</v>
      </c>
      <c r="BN8917" s="141">
        <v>-69.783670000000001</v>
      </c>
      <c r="BO8917" s="141">
        <v>1975</v>
      </c>
      <c r="BP8917" s="143"/>
      <c r="BQ8917" s="143" t="s">
        <v>17560</v>
      </c>
    </row>
    <row r="8918" spans="15:69" x14ac:dyDescent="0.25">
      <c r="O8918" s="225" t="str">
        <f t="shared" si="1350"/>
        <v/>
      </c>
      <c r="BF8918" s="141">
        <v>95010</v>
      </c>
      <c r="BG8918" s="142" t="s">
        <v>14758</v>
      </c>
      <c r="BH8918" s="141" t="s">
        <v>180</v>
      </c>
      <c r="BI8918" s="141" t="s">
        <v>178</v>
      </c>
      <c r="BJ8918" s="141" t="s">
        <v>1686</v>
      </c>
      <c r="BK8918" s="141"/>
      <c r="BL8918" s="141" t="s">
        <v>26567</v>
      </c>
      <c r="BM8918" s="141">
        <v>48.231580000000001</v>
      </c>
      <c r="BN8918" s="141">
        <v>-69.783670000000001</v>
      </c>
      <c r="BO8918" s="141">
        <v>1975</v>
      </c>
      <c r="BP8918" s="143" t="s">
        <v>26202</v>
      </c>
      <c r="BQ8918" s="143" t="s">
        <v>17560</v>
      </c>
    </row>
    <row r="8919" spans="15:69" x14ac:dyDescent="0.25">
      <c r="O8919" s="225" t="str">
        <f t="shared" si="1350"/>
        <v/>
      </c>
      <c r="BF8919" s="141">
        <v>95010</v>
      </c>
      <c r="BG8919" s="142" t="s">
        <v>14806</v>
      </c>
      <c r="BH8919" s="141" t="s">
        <v>180</v>
      </c>
      <c r="BI8919" s="141" t="s">
        <v>1269</v>
      </c>
      <c r="BJ8919" s="141"/>
      <c r="BK8919" s="141"/>
      <c r="BL8919" s="141" t="s">
        <v>26567</v>
      </c>
      <c r="BM8919" s="141">
        <v>48.231580000000001</v>
      </c>
      <c r="BN8919" s="141">
        <v>-69.783670000000001</v>
      </c>
      <c r="BO8919" s="141">
        <v>1975</v>
      </c>
      <c r="BP8919" s="143" t="s">
        <v>26729</v>
      </c>
      <c r="BQ8919" s="143" t="s">
        <v>17560</v>
      </c>
    </row>
    <row r="8920" spans="15:69" x14ac:dyDescent="0.25">
      <c r="O8920" s="225" t="str">
        <f t="shared" si="1350"/>
        <v/>
      </c>
      <c r="BF8920" s="141">
        <v>95025</v>
      </c>
      <c r="BG8920" s="142" t="s">
        <v>14822</v>
      </c>
      <c r="BH8920" s="141" t="s">
        <v>180</v>
      </c>
      <c r="BI8920" s="141" t="s">
        <v>1269</v>
      </c>
      <c r="BJ8920" s="141" t="s">
        <v>14164</v>
      </c>
      <c r="BK8920" s="141" t="s">
        <v>10187</v>
      </c>
      <c r="BL8920" s="141" t="s">
        <v>14823</v>
      </c>
      <c r="BM8920" s="141">
        <v>48.337223000000002</v>
      </c>
      <c r="BN8920" s="141">
        <v>-69.397229289999999</v>
      </c>
      <c r="BO8920" s="141">
        <v>1999</v>
      </c>
      <c r="BP8920" s="143"/>
      <c r="BQ8920" s="143" t="s">
        <v>17560</v>
      </c>
    </row>
    <row r="8921" spans="15:69" x14ac:dyDescent="0.25">
      <c r="O8921" s="225" t="str">
        <f t="shared" si="1350"/>
        <v/>
      </c>
      <c r="BF8921" s="141">
        <v>95045</v>
      </c>
      <c r="BG8921" s="142" t="s">
        <v>27063</v>
      </c>
      <c r="BH8921" s="141" t="s">
        <v>180</v>
      </c>
      <c r="BI8921" s="141" t="s">
        <v>191</v>
      </c>
      <c r="BJ8921" s="141" t="s">
        <v>2070</v>
      </c>
      <c r="BK8921" s="141" t="s">
        <v>10381</v>
      </c>
      <c r="BL8921" s="141" t="s">
        <v>27543</v>
      </c>
      <c r="BM8921" s="141">
        <v>48.726860000000002</v>
      </c>
      <c r="BN8921" s="141">
        <v>-69.097650000000002</v>
      </c>
      <c r="BO8921" s="141">
        <v>1993</v>
      </c>
      <c r="BP8921" s="143"/>
      <c r="BQ8921" s="143" t="s">
        <v>17560</v>
      </c>
    </row>
    <row r="8922" spans="15:69" x14ac:dyDescent="0.25">
      <c r="O8922" s="225" t="str">
        <f t="shared" si="1350"/>
        <v/>
      </c>
      <c r="BF8922" s="141">
        <v>95045</v>
      </c>
      <c r="BG8922" s="142" t="s">
        <v>27064</v>
      </c>
      <c r="BH8922" s="141" t="s">
        <v>478</v>
      </c>
      <c r="BI8922" s="141" t="s">
        <v>176</v>
      </c>
      <c r="BJ8922" s="141"/>
      <c r="BK8922" s="141" t="s">
        <v>2342</v>
      </c>
      <c r="BL8922" s="141" t="s">
        <v>23683</v>
      </c>
      <c r="BM8922" s="141">
        <v>48.737740000000002</v>
      </c>
      <c r="BN8922" s="141">
        <v>-69.068740000000005</v>
      </c>
      <c r="BO8922" s="141">
        <v>1992</v>
      </c>
      <c r="BP8922" s="143"/>
      <c r="BQ8922" s="143" t="s">
        <v>17560</v>
      </c>
    </row>
    <row r="8923" spans="15:69" x14ac:dyDescent="0.25">
      <c r="O8923" s="225" t="str">
        <f t="shared" si="1350"/>
        <v/>
      </c>
      <c r="BF8923" s="141">
        <v>95045</v>
      </c>
      <c r="BG8923" s="142" t="s">
        <v>27065</v>
      </c>
      <c r="BH8923" s="141" t="s">
        <v>478</v>
      </c>
      <c r="BI8923" s="141" t="s">
        <v>177</v>
      </c>
      <c r="BJ8923" s="141"/>
      <c r="BK8923" s="141" t="s">
        <v>2602</v>
      </c>
      <c r="BL8923" s="141" t="s">
        <v>15968</v>
      </c>
      <c r="BM8923" s="141">
        <v>48.738059999999997</v>
      </c>
      <c r="BN8923" s="141">
        <v>-69.738060000000004</v>
      </c>
      <c r="BO8923" s="141">
        <v>1992</v>
      </c>
      <c r="BP8923" s="143"/>
      <c r="BQ8923" s="143" t="s">
        <v>17560</v>
      </c>
    </row>
    <row r="8924" spans="15:69" x14ac:dyDescent="0.25">
      <c r="O8924" s="225" t="str">
        <f t="shared" si="1350"/>
        <v/>
      </c>
      <c r="BF8924" s="141">
        <v>96015</v>
      </c>
      <c r="BG8924" s="142" t="s">
        <v>26518</v>
      </c>
      <c r="BH8924" s="141" t="s">
        <v>478</v>
      </c>
      <c r="BI8924" s="141" t="s">
        <v>176</v>
      </c>
      <c r="BJ8924" s="141"/>
      <c r="BK8924" s="141" t="s">
        <v>1662</v>
      </c>
      <c r="BL8924" s="141" t="s">
        <v>26685</v>
      </c>
      <c r="BM8924" s="141">
        <v>49.292470000000002</v>
      </c>
      <c r="BN8924" s="141">
        <v>-67.891270000000006</v>
      </c>
      <c r="BO8924" s="141">
        <v>2016</v>
      </c>
      <c r="BP8924" s="143" t="s">
        <v>26791</v>
      </c>
      <c r="BQ8924" s="143" t="s">
        <v>17560</v>
      </c>
    </row>
    <row r="8925" spans="15:69" x14ac:dyDescent="0.25">
      <c r="O8925" s="225" t="str">
        <f t="shared" si="1350"/>
        <v/>
      </c>
      <c r="BF8925" s="141">
        <v>96020</v>
      </c>
      <c r="BG8925" s="142" t="s">
        <v>14835</v>
      </c>
      <c r="BH8925" s="141" t="s">
        <v>478</v>
      </c>
      <c r="BI8925" s="141" t="s">
        <v>186</v>
      </c>
      <c r="BJ8925" s="141" t="s">
        <v>14836</v>
      </c>
      <c r="BK8925" s="141" t="s">
        <v>2423</v>
      </c>
      <c r="BL8925" s="141" t="s">
        <v>14837</v>
      </c>
      <c r="BM8925" s="141">
        <v>49.200589999999998</v>
      </c>
      <c r="BN8925" s="141">
        <v>-68.337779999999995</v>
      </c>
      <c r="BO8925" s="141">
        <v>1980</v>
      </c>
      <c r="BP8925" s="143" t="s">
        <v>25154</v>
      </c>
      <c r="BQ8925" s="143" t="s">
        <v>17560</v>
      </c>
    </row>
    <row r="8926" spans="15:69" x14ac:dyDescent="0.25">
      <c r="O8926" s="225" t="str">
        <f t="shared" si="1350"/>
        <v/>
      </c>
      <c r="BF8926" s="141">
        <v>96020</v>
      </c>
      <c r="BG8926" s="142" t="s">
        <v>27066</v>
      </c>
      <c r="BH8926" s="141" t="s">
        <v>478</v>
      </c>
      <c r="BI8926" s="141" t="s">
        <v>177</v>
      </c>
      <c r="BJ8926" s="141"/>
      <c r="BK8926" s="141"/>
      <c r="BL8926" s="141" t="s">
        <v>14778</v>
      </c>
      <c r="BM8926" s="141">
        <v>49.190420344885403</v>
      </c>
      <c r="BN8926" s="141">
        <v>-68.286103282565605</v>
      </c>
      <c r="BO8926" s="141">
        <v>1990</v>
      </c>
      <c r="BP8926" s="143" t="s">
        <v>485</v>
      </c>
      <c r="BQ8926" s="143" t="s">
        <v>17560</v>
      </c>
    </row>
    <row r="8927" spans="15:69" x14ac:dyDescent="0.25">
      <c r="O8927" s="225" t="str">
        <f t="shared" si="1350"/>
        <v/>
      </c>
      <c r="BF8927" s="141">
        <v>96030</v>
      </c>
      <c r="BG8927" s="142" t="s">
        <v>14843</v>
      </c>
      <c r="BH8927" s="141" t="s">
        <v>180</v>
      </c>
      <c r="BI8927" s="141" t="s">
        <v>178</v>
      </c>
      <c r="BJ8927" s="141" t="s">
        <v>26568</v>
      </c>
      <c r="BK8927" s="141" t="s">
        <v>14844</v>
      </c>
      <c r="BL8927" s="141" t="s">
        <v>14845</v>
      </c>
      <c r="BM8927" s="141">
        <v>49.045828999999998</v>
      </c>
      <c r="BN8927" s="141">
        <v>-68.406315500000005</v>
      </c>
      <c r="BO8927" s="141">
        <v>2011</v>
      </c>
      <c r="BP8927" s="143" t="s">
        <v>25156</v>
      </c>
      <c r="BQ8927" s="143" t="s">
        <v>17560</v>
      </c>
    </row>
    <row r="8928" spans="15:69" x14ac:dyDescent="0.25">
      <c r="O8928" s="225" t="str">
        <f t="shared" si="1350"/>
        <v/>
      </c>
      <c r="BF8928" s="141">
        <v>97007</v>
      </c>
      <c r="BG8928" s="142" t="s">
        <v>14992</v>
      </c>
      <c r="BH8928" s="141" t="s">
        <v>180</v>
      </c>
      <c r="BI8928" s="141" t="s">
        <v>178</v>
      </c>
      <c r="BJ8928" s="141" t="s">
        <v>14993</v>
      </c>
      <c r="BK8928" s="141" t="s">
        <v>2423</v>
      </c>
      <c r="BL8928" s="141" t="s">
        <v>14977</v>
      </c>
      <c r="BM8928" s="141">
        <v>50.163060000000002</v>
      </c>
      <c r="BN8928" s="141">
        <v>-66.433449999999993</v>
      </c>
      <c r="BO8928" s="141">
        <v>1991</v>
      </c>
      <c r="BP8928" s="143" t="s">
        <v>25169</v>
      </c>
      <c r="BQ8928" s="143" t="s">
        <v>17560</v>
      </c>
    </row>
    <row r="8929" spans="15:69" x14ac:dyDescent="0.25">
      <c r="O8929" s="225" t="str">
        <f t="shared" si="1350"/>
        <v/>
      </c>
      <c r="BF8929" s="141">
        <v>97007</v>
      </c>
      <c r="BG8929" s="142" t="s">
        <v>14994</v>
      </c>
      <c r="BH8929" s="141" t="s">
        <v>180</v>
      </c>
      <c r="BI8929" s="141" t="s">
        <v>178</v>
      </c>
      <c r="BJ8929" s="141" t="s">
        <v>14995</v>
      </c>
      <c r="BK8929" s="141" t="s">
        <v>4618</v>
      </c>
      <c r="BL8929" s="141" t="s">
        <v>2308</v>
      </c>
      <c r="BM8929" s="141">
        <v>50.17792</v>
      </c>
      <c r="BN8929" s="141">
        <v>-66.633359999999996</v>
      </c>
      <c r="BO8929" s="141">
        <v>1994</v>
      </c>
      <c r="BP8929" s="143" t="s">
        <v>25169</v>
      </c>
      <c r="BQ8929" s="143" t="s">
        <v>17560</v>
      </c>
    </row>
    <row r="8930" spans="15:69" x14ac:dyDescent="0.25">
      <c r="O8930" s="225" t="str">
        <f t="shared" si="1350"/>
        <v/>
      </c>
      <c r="BF8930" s="141">
        <v>97007</v>
      </c>
      <c r="BG8930" s="142" t="s">
        <v>14996</v>
      </c>
      <c r="BH8930" s="141" t="s">
        <v>180</v>
      </c>
      <c r="BI8930" s="141" t="s">
        <v>178</v>
      </c>
      <c r="BJ8930" s="141" t="s">
        <v>14997</v>
      </c>
      <c r="BK8930" s="141" t="s">
        <v>14963</v>
      </c>
      <c r="BL8930" s="141" t="s">
        <v>14998</v>
      </c>
      <c r="BM8930" s="141">
        <v>50.14678</v>
      </c>
      <c r="BN8930" s="141">
        <v>-66.610849999999999</v>
      </c>
      <c r="BO8930" s="141">
        <v>1996</v>
      </c>
      <c r="BP8930" s="143" t="s">
        <v>25169</v>
      </c>
      <c r="BQ8930" s="143" t="s">
        <v>17560</v>
      </c>
    </row>
    <row r="8931" spans="15:69" x14ac:dyDescent="0.25">
      <c r="O8931" s="225" t="str">
        <f t="shared" si="1350"/>
        <v/>
      </c>
      <c r="BF8931" s="141">
        <v>97007</v>
      </c>
      <c r="BG8931" s="142" t="s">
        <v>14999</v>
      </c>
      <c r="BH8931" s="141" t="s">
        <v>478</v>
      </c>
      <c r="BI8931" s="141" t="s">
        <v>176</v>
      </c>
      <c r="BJ8931" s="141" t="s">
        <v>2514</v>
      </c>
      <c r="BK8931" s="141" t="s">
        <v>15000</v>
      </c>
      <c r="BL8931" s="141" t="s">
        <v>14998</v>
      </c>
      <c r="BM8931" s="141">
        <v>50.150069999999999</v>
      </c>
      <c r="BN8931" s="141">
        <v>-66.622129999999999</v>
      </c>
      <c r="BO8931" s="141">
        <v>1992</v>
      </c>
      <c r="BP8931" s="143"/>
      <c r="BQ8931" s="143" t="s">
        <v>17560</v>
      </c>
    </row>
    <row r="8932" spans="15:69" x14ac:dyDescent="0.25">
      <c r="O8932" s="225" t="str">
        <f t="shared" si="1350"/>
        <v/>
      </c>
      <c r="BF8932" s="141">
        <v>97007</v>
      </c>
      <c r="BG8932" s="142" t="s">
        <v>15001</v>
      </c>
      <c r="BH8932" s="141" t="s">
        <v>180</v>
      </c>
      <c r="BI8932" s="141" t="s">
        <v>178</v>
      </c>
      <c r="BJ8932" s="141" t="s">
        <v>15002</v>
      </c>
      <c r="BK8932" s="141" t="s">
        <v>14959</v>
      </c>
      <c r="BL8932" s="141" t="s">
        <v>14957</v>
      </c>
      <c r="BM8932" s="141">
        <v>50.189819999999997</v>
      </c>
      <c r="BN8932" s="141">
        <v>-66.142070000000004</v>
      </c>
      <c r="BO8932" s="141">
        <v>1997</v>
      </c>
      <c r="BP8932" s="143"/>
      <c r="BQ8932" s="143" t="s">
        <v>17560</v>
      </c>
    </row>
    <row r="8933" spans="15:69" x14ac:dyDescent="0.25">
      <c r="O8933" s="225" t="str">
        <f t="shared" si="1350"/>
        <v/>
      </c>
      <c r="BF8933" s="141">
        <v>97007</v>
      </c>
      <c r="BG8933" s="142" t="s">
        <v>15003</v>
      </c>
      <c r="BH8933" s="141" t="s">
        <v>478</v>
      </c>
      <c r="BI8933" s="141" t="s">
        <v>176</v>
      </c>
      <c r="BJ8933" s="141" t="s">
        <v>3242</v>
      </c>
      <c r="BK8933" s="141" t="s">
        <v>467</v>
      </c>
      <c r="BL8933" s="141" t="s">
        <v>15004</v>
      </c>
      <c r="BM8933" s="141">
        <v>50.192410000000002</v>
      </c>
      <c r="BN8933" s="141">
        <v>-66.093040000000002</v>
      </c>
      <c r="BO8933" s="141">
        <v>2013</v>
      </c>
      <c r="BP8933" s="143"/>
      <c r="BQ8933" s="143" t="s">
        <v>17560</v>
      </c>
    </row>
    <row r="8934" spans="15:69" x14ac:dyDescent="0.25">
      <c r="O8934" s="225" t="str">
        <f t="shared" si="1350"/>
        <v/>
      </c>
      <c r="BF8934" s="141">
        <v>97022</v>
      </c>
      <c r="BG8934" s="142" t="s">
        <v>14935</v>
      </c>
      <c r="BH8934" s="141" t="s">
        <v>180</v>
      </c>
      <c r="BI8934" s="141" t="s">
        <v>1269</v>
      </c>
      <c r="BJ8934" s="141" t="s">
        <v>14936</v>
      </c>
      <c r="BK8934" s="141"/>
      <c r="BL8934" s="141" t="s">
        <v>1582</v>
      </c>
      <c r="BM8934" s="141">
        <v>50.032234080000002</v>
      </c>
      <c r="BN8934" s="141">
        <v>-66.8797</v>
      </c>
      <c r="BO8934" s="141">
        <v>1998</v>
      </c>
      <c r="BP8934" s="143"/>
      <c r="BQ8934" s="143" t="s">
        <v>17560</v>
      </c>
    </row>
    <row r="8935" spans="15:69" x14ac:dyDescent="0.25">
      <c r="O8935" s="225" t="str">
        <f t="shared" si="1350"/>
        <v/>
      </c>
      <c r="BF8935" s="141">
        <v>97022</v>
      </c>
      <c r="BG8935" s="142" t="s">
        <v>14937</v>
      </c>
      <c r="BH8935" s="141" t="s">
        <v>180</v>
      </c>
      <c r="BI8935" s="141" t="s">
        <v>1269</v>
      </c>
      <c r="BJ8935" s="141" t="s">
        <v>14938</v>
      </c>
      <c r="BK8935" s="141"/>
      <c r="BL8935" s="141" t="s">
        <v>14939</v>
      </c>
      <c r="BM8935" s="141">
        <v>50.028636400000003</v>
      </c>
      <c r="BN8935" s="141">
        <v>-66.876199999999997</v>
      </c>
      <c r="BO8935" s="141">
        <v>1998</v>
      </c>
      <c r="BP8935" s="143"/>
      <c r="BQ8935" s="143" t="s">
        <v>17560</v>
      </c>
    </row>
    <row r="8936" spans="15:69" x14ac:dyDescent="0.25">
      <c r="O8936" s="225" t="str">
        <f t="shared" si="1350"/>
        <v/>
      </c>
      <c r="BF8936" s="141">
        <v>97022</v>
      </c>
      <c r="BG8936" s="142" t="s">
        <v>14940</v>
      </c>
      <c r="BH8936" s="141" t="s">
        <v>180</v>
      </c>
      <c r="BI8936" s="141" t="s">
        <v>1269</v>
      </c>
      <c r="BJ8936" s="141" t="s">
        <v>14941</v>
      </c>
      <c r="BK8936" s="141"/>
      <c r="BL8936" s="141" t="s">
        <v>14942</v>
      </c>
      <c r="BM8936" s="141">
        <v>50.020867199999998</v>
      </c>
      <c r="BN8936" s="141">
        <v>-66.875870000000006</v>
      </c>
      <c r="BO8936" s="141">
        <v>1998</v>
      </c>
      <c r="BP8936" s="143"/>
      <c r="BQ8936" s="143" t="s">
        <v>17560</v>
      </c>
    </row>
    <row r="8937" spans="15:69" x14ac:dyDescent="0.25">
      <c r="O8937" s="225" t="str">
        <f t="shared" si="1350"/>
        <v/>
      </c>
      <c r="BF8937" s="141">
        <v>97022</v>
      </c>
      <c r="BG8937" s="142" t="s">
        <v>15005</v>
      </c>
      <c r="BH8937" s="141" t="s">
        <v>180</v>
      </c>
      <c r="BI8937" s="141" t="s">
        <v>1269</v>
      </c>
      <c r="BJ8937" s="141" t="s">
        <v>15006</v>
      </c>
      <c r="BK8937" s="141"/>
      <c r="BL8937" s="141" t="s">
        <v>15007</v>
      </c>
      <c r="BM8937" s="141">
        <v>50.016815299999998</v>
      </c>
      <c r="BN8937" s="141">
        <v>-66.875770000000003</v>
      </c>
      <c r="BO8937" s="141">
        <v>1998</v>
      </c>
      <c r="BP8937" s="143"/>
      <c r="BQ8937" s="143" t="s">
        <v>17560</v>
      </c>
    </row>
    <row r="8938" spans="15:69" x14ac:dyDescent="0.25">
      <c r="O8938" s="225" t="str">
        <f t="shared" si="1350"/>
        <v/>
      </c>
      <c r="BF8938" s="141">
        <v>98045</v>
      </c>
      <c r="BG8938" s="142" t="s">
        <v>14878</v>
      </c>
      <c r="BH8938" s="141" t="s">
        <v>180</v>
      </c>
      <c r="BI8938" s="141" t="s">
        <v>191</v>
      </c>
      <c r="BJ8938" s="141" t="s">
        <v>3269</v>
      </c>
      <c r="BK8938" s="141" t="s">
        <v>14879</v>
      </c>
      <c r="BL8938" s="141" t="s">
        <v>14880</v>
      </c>
      <c r="BM8938" s="141">
        <v>50.261944</v>
      </c>
      <c r="BN8938" s="141">
        <v>-64.156800000000004</v>
      </c>
      <c r="BO8938" s="141">
        <v>2009</v>
      </c>
      <c r="BP8938" s="143" t="s">
        <v>483</v>
      </c>
      <c r="BQ8938" s="143" t="s">
        <v>17560</v>
      </c>
    </row>
    <row r="8939" spans="15:69" x14ac:dyDescent="0.25">
      <c r="O8939" s="225" t="str">
        <f t="shared" si="1350"/>
        <v/>
      </c>
      <c r="BF8939" s="141">
        <v>98055</v>
      </c>
      <c r="BG8939" s="142" t="s">
        <v>2892</v>
      </c>
      <c r="BH8939" s="141" t="s">
        <v>180</v>
      </c>
      <c r="BI8939" s="141" t="s">
        <v>191</v>
      </c>
      <c r="BJ8939" s="141"/>
      <c r="BK8939" s="141" t="s">
        <v>2893</v>
      </c>
      <c r="BL8939" s="141" t="s">
        <v>2894</v>
      </c>
      <c r="BM8939" s="141">
        <v>50.275073999999996</v>
      </c>
      <c r="BN8939" s="141">
        <v>-64.770899999999997</v>
      </c>
      <c r="BO8939" s="141">
        <v>1995</v>
      </c>
      <c r="BP8939" s="143" t="s">
        <v>24053</v>
      </c>
      <c r="BQ8939" s="143" t="s">
        <v>17560</v>
      </c>
    </row>
    <row r="8940" spans="15:69" x14ac:dyDescent="0.25">
      <c r="O8940" s="225" t="str">
        <f t="shared" si="1350"/>
        <v/>
      </c>
      <c r="BF8940" s="141">
        <v>98055</v>
      </c>
      <c r="BG8940" s="142" t="s">
        <v>2895</v>
      </c>
      <c r="BH8940" s="141" t="s">
        <v>180</v>
      </c>
      <c r="BI8940" s="141" t="s">
        <v>191</v>
      </c>
      <c r="BJ8940" s="141"/>
      <c r="BK8940" s="141" t="s">
        <v>2896</v>
      </c>
      <c r="BL8940" s="141" t="s">
        <v>2894</v>
      </c>
      <c r="BM8940" s="141">
        <v>50.275604000000001</v>
      </c>
      <c r="BN8940" s="141">
        <v>-64.766630000000006</v>
      </c>
      <c r="BO8940" s="141">
        <v>1995</v>
      </c>
      <c r="BP8940" s="143" t="s">
        <v>24053</v>
      </c>
      <c r="BQ8940" s="143" t="s">
        <v>17560</v>
      </c>
    </row>
    <row r="8941" spans="15:69" x14ac:dyDescent="0.25">
      <c r="O8941" s="225" t="str">
        <f t="shared" si="1350"/>
        <v/>
      </c>
      <c r="BF8941" s="141">
        <v>98055</v>
      </c>
      <c r="BG8941" s="142" t="s">
        <v>2915</v>
      </c>
      <c r="BH8941" s="141" t="s">
        <v>478</v>
      </c>
      <c r="BI8941" s="141" t="s">
        <v>176</v>
      </c>
      <c r="BJ8941" s="141" t="s">
        <v>2916</v>
      </c>
      <c r="BK8941" s="141" t="s">
        <v>1797</v>
      </c>
      <c r="BL8941" s="141" t="s">
        <v>2917</v>
      </c>
      <c r="BM8941" s="141">
        <v>50.280748469999999</v>
      </c>
      <c r="BN8941" s="141">
        <v>-64.742697609999993</v>
      </c>
      <c r="BO8941" s="141">
        <v>1992</v>
      </c>
      <c r="BP8941" s="143"/>
      <c r="BQ8941" s="143" t="s">
        <v>17560</v>
      </c>
    </row>
    <row r="8942" spans="15:69" x14ac:dyDescent="0.25">
      <c r="O8942" s="225" t="str">
        <f t="shared" si="1350"/>
        <v/>
      </c>
      <c r="BF8942" s="141">
        <v>97022</v>
      </c>
      <c r="BG8942" s="142" t="s">
        <v>15008</v>
      </c>
      <c r="BH8942" s="141" t="s">
        <v>180</v>
      </c>
      <c r="BI8942" s="141" t="s">
        <v>1269</v>
      </c>
      <c r="BJ8942" s="141" t="s">
        <v>15009</v>
      </c>
      <c r="BK8942" s="141"/>
      <c r="BL8942" s="141" t="s">
        <v>15010</v>
      </c>
      <c r="BM8942" s="141">
        <v>50.0301355</v>
      </c>
      <c r="BN8942" s="141">
        <v>-66.872410000000002</v>
      </c>
      <c r="BO8942" s="141">
        <v>2001</v>
      </c>
      <c r="BP8942" s="143"/>
      <c r="BQ8942" s="143" t="s">
        <v>17560</v>
      </c>
    </row>
    <row r="8943" spans="15:69" x14ac:dyDescent="0.25">
      <c r="O8943" s="225" t="str">
        <f t="shared" si="1350"/>
        <v/>
      </c>
      <c r="BF8943" s="141">
        <v>97022</v>
      </c>
      <c r="BG8943" s="142" t="s">
        <v>15011</v>
      </c>
      <c r="BH8943" s="141" t="s">
        <v>180</v>
      </c>
      <c r="BI8943" s="141" t="s">
        <v>1269</v>
      </c>
      <c r="BJ8943" s="141" t="s">
        <v>15012</v>
      </c>
      <c r="BK8943" s="141"/>
      <c r="BL8943" s="141" t="s">
        <v>15013</v>
      </c>
      <c r="BM8943" s="141">
        <v>50.026869900000001</v>
      </c>
      <c r="BN8943" s="141">
        <v>-66.868610000000004</v>
      </c>
      <c r="BO8943" s="141">
        <v>2001</v>
      </c>
      <c r="BP8943" s="143"/>
      <c r="BQ8943" s="143" t="s">
        <v>17560</v>
      </c>
    </row>
    <row r="8944" spans="15:69" x14ac:dyDescent="0.25">
      <c r="O8944" s="225" t="str">
        <f t="shared" si="1350"/>
        <v/>
      </c>
      <c r="BF8944" s="141">
        <v>97022</v>
      </c>
      <c r="BG8944" s="142" t="s">
        <v>15014</v>
      </c>
      <c r="BH8944" s="141" t="s">
        <v>180</v>
      </c>
      <c r="BI8944" s="141" t="s">
        <v>1269</v>
      </c>
      <c r="BJ8944" s="141" t="s">
        <v>15015</v>
      </c>
      <c r="BK8944" s="141"/>
      <c r="BL8944" s="141" t="s">
        <v>15016</v>
      </c>
      <c r="BM8944" s="141">
        <v>50.024749700000001</v>
      </c>
      <c r="BN8944" s="141">
        <v>-66.864850000000004</v>
      </c>
      <c r="BO8944" s="141">
        <v>2001</v>
      </c>
      <c r="BP8944" s="143"/>
      <c r="BQ8944" s="143" t="s">
        <v>17560</v>
      </c>
    </row>
    <row r="8945" spans="15:69" x14ac:dyDescent="0.25">
      <c r="O8945" s="225" t="str">
        <f t="shared" si="1350"/>
        <v/>
      </c>
      <c r="BF8945" s="141">
        <v>97022</v>
      </c>
      <c r="BG8945" s="142" t="s">
        <v>15017</v>
      </c>
      <c r="BH8945" s="141" t="s">
        <v>180</v>
      </c>
      <c r="BI8945" s="141" t="s">
        <v>1269</v>
      </c>
      <c r="BJ8945" s="141" t="s">
        <v>15018</v>
      </c>
      <c r="BK8945" s="141"/>
      <c r="BL8945" s="141" t="s">
        <v>15019</v>
      </c>
      <c r="BM8945" s="141">
        <v>50.033191104367198</v>
      </c>
      <c r="BN8945" s="141">
        <v>-66.883970000000005</v>
      </c>
      <c r="BO8945" s="141">
        <v>1998</v>
      </c>
      <c r="BP8945" s="143"/>
      <c r="BQ8945" s="143" t="s">
        <v>17560</v>
      </c>
    </row>
    <row r="8946" spans="15:69" x14ac:dyDescent="0.25">
      <c r="O8946" s="225" t="str">
        <f t="shared" si="1350"/>
        <v/>
      </c>
      <c r="BF8946" s="141">
        <v>97022</v>
      </c>
      <c r="BG8946" s="142" t="s">
        <v>15020</v>
      </c>
      <c r="BH8946" s="141" t="s">
        <v>180</v>
      </c>
      <c r="BI8946" s="141" t="s">
        <v>178</v>
      </c>
      <c r="BJ8946" s="141" t="s">
        <v>15021</v>
      </c>
      <c r="BK8946" s="141" t="s">
        <v>2674</v>
      </c>
      <c r="BL8946" s="141" t="s">
        <v>15022</v>
      </c>
      <c r="BM8946" s="141">
        <v>50.019667300000002</v>
      </c>
      <c r="BN8946" s="141">
        <v>-66.866134000000002</v>
      </c>
      <c r="BO8946" s="141">
        <v>2004</v>
      </c>
      <c r="BP8946" s="143"/>
      <c r="BQ8946" s="143" t="s">
        <v>17560</v>
      </c>
    </row>
    <row r="8947" spans="15:69" x14ac:dyDescent="0.25">
      <c r="O8947" s="225" t="str">
        <f t="shared" si="1350"/>
        <v/>
      </c>
      <c r="BF8947" s="141">
        <v>97022</v>
      </c>
      <c r="BG8947" s="142" t="s">
        <v>15023</v>
      </c>
      <c r="BH8947" s="141" t="s">
        <v>180</v>
      </c>
      <c r="BI8947" s="141" t="s">
        <v>178</v>
      </c>
      <c r="BJ8947" s="141" t="s">
        <v>15024</v>
      </c>
      <c r="BK8947" s="141"/>
      <c r="BL8947" s="141" t="s">
        <v>15025</v>
      </c>
      <c r="BM8947" s="141">
        <v>50.0284902</v>
      </c>
      <c r="BN8947" s="141">
        <v>-66.867035200000004</v>
      </c>
      <c r="BO8947" s="141">
        <v>1982</v>
      </c>
      <c r="BP8947" s="143"/>
      <c r="BQ8947" s="143" t="s">
        <v>17560</v>
      </c>
    </row>
    <row r="8948" spans="15:69" x14ac:dyDescent="0.25">
      <c r="O8948" s="225" t="str">
        <f t="shared" si="1350"/>
        <v/>
      </c>
      <c r="BF8948" s="141">
        <v>97022</v>
      </c>
      <c r="BG8948" s="142" t="s">
        <v>15026</v>
      </c>
      <c r="BH8948" s="141" t="s">
        <v>180</v>
      </c>
      <c r="BI8948" s="141" t="s">
        <v>178</v>
      </c>
      <c r="BJ8948" s="141" t="s">
        <v>15027</v>
      </c>
      <c r="BK8948" s="141" t="s">
        <v>4255</v>
      </c>
      <c r="BL8948" s="141" t="s">
        <v>15025</v>
      </c>
      <c r="BM8948" s="141">
        <v>50.034481499999998</v>
      </c>
      <c r="BN8948" s="141">
        <v>-66.848501299999995</v>
      </c>
      <c r="BO8948" s="141">
        <v>1997</v>
      </c>
      <c r="BP8948" s="143"/>
      <c r="BQ8948" s="143" t="s">
        <v>17560</v>
      </c>
    </row>
    <row r="8949" spans="15:69" x14ac:dyDescent="0.25">
      <c r="O8949" s="225" t="str">
        <f t="shared" si="1350"/>
        <v/>
      </c>
      <c r="BF8949" s="141">
        <v>98055</v>
      </c>
      <c r="BG8949" s="142" t="s">
        <v>2918</v>
      </c>
      <c r="BH8949" s="141" t="s">
        <v>180</v>
      </c>
      <c r="BI8949" s="141" t="s">
        <v>191</v>
      </c>
      <c r="BJ8949" s="141"/>
      <c r="BK8949" s="141"/>
      <c r="BL8949" s="141" t="s">
        <v>2917</v>
      </c>
      <c r="BM8949" s="141">
        <v>50.277700000000003</v>
      </c>
      <c r="BN8949" s="141">
        <v>-64.749960000000002</v>
      </c>
      <c r="BO8949" s="141">
        <v>2012</v>
      </c>
      <c r="BP8949" s="143" t="s">
        <v>24056</v>
      </c>
      <c r="BQ8949" s="143" t="s">
        <v>17560</v>
      </c>
    </row>
    <row r="8950" spans="15:69" x14ac:dyDescent="0.25">
      <c r="O8950" s="225" t="str">
        <f t="shared" si="1350"/>
        <v/>
      </c>
      <c r="BF8950" s="141">
        <v>98055</v>
      </c>
      <c r="BG8950" s="142" t="s">
        <v>2919</v>
      </c>
      <c r="BH8950" s="141" t="s">
        <v>478</v>
      </c>
      <c r="BI8950" s="141" t="s">
        <v>176</v>
      </c>
      <c r="BJ8950" s="141" t="s">
        <v>2916</v>
      </c>
      <c r="BK8950" s="141" t="s">
        <v>2920</v>
      </c>
      <c r="BL8950" s="141" t="s">
        <v>2894</v>
      </c>
      <c r="BM8950" s="141">
        <v>50.268210000000003</v>
      </c>
      <c r="BN8950" s="141">
        <v>-64.910809999999998</v>
      </c>
      <c r="BO8950" s="141">
        <v>2009</v>
      </c>
      <c r="BP8950" s="143"/>
      <c r="BQ8950" s="143" t="s">
        <v>17560</v>
      </c>
    </row>
    <row r="8951" spans="15:69" x14ac:dyDescent="0.25">
      <c r="O8951" s="225" t="str">
        <f t="shared" si="1350"/>
        <v/>
      </c>
      <c r="BF8951" s="141">
        <v>99060</v>
      </c>
      <c r="BG8951" s="142" t="s">
        <v>15223</v>
      </c>
      <c r="BH8951" s="141" t="s">
        <v>478</v>
      </c>
      <c r="BI8951" s="141" t="s">
        <v>176</v>
      </c>
      <c r="BJ8951" s="141" t="s">
        <v>15224</v>
      </c>
      <c r="BK8951" s="141"/>
      <c r="BL8951" s="141"/>
      <c r="BM8951" s="141">
        <v>49.153669999999998</v>
      </c>
      <c r="BN8951" s="141">
        <v>-79.272361000000004</v>
      </c>
      <c r="BO8951" s="141">
        <v>2003</v>
      </c>
      <c r="BP8951" s="143" t="s">
        <v>25202</v>
      </c>
      <c r="BQ8951" s="143" t="s">
        <v>17560</v>
      </c>
    </row>
    <row r="8952" spans="15:69" x14ac:dyDescent="0.25">
      <c r="O8952" s="225" t="str">
        <f t="shared" si="1350"/>
        <v/>
      </c>
      <c r="BF8952" s="141">
        <v>99060</v>
      </c>
      <c r="BG8952" s="142" t="s">
        <v>15225</v>
      </c>
      <c r="BH8952" s="141" t="s">
        <v>180</v>
      </c>
      <c r="BI8952" s="141" t="s">
        <v>178</v>
      </c>
      <c r="BJ8952" s="141" t="s">
        <v>15224</v>
      </c>
      <c r="BK8952" s="141"/>
      <c r="BL8952" s="141"/>
      <c r="BM8952" s="141">
        <v>49.161369999999998</v>
      </c>
      <c r="BN8952" s="141">
        <v>-79.291770999999997</v>
      </c>
      <c r="BO8952" s="141">
        <v>1979</v>
      </c>
      <c r="BP8952" s="143" t="s">
        <v>25198</v>
      </c>
      <c r="BQ8952" s="143" t="s">
        <v>17560</v>
      </c>
    </row>
    <row r="8953" spans="15:69" x14ac:dyDescent="0.25">
      <c r="O8953" s="225" t="str">
        <f t="shared" si="1350"/>
        <v/>
      </c>
      <c r="BF8953" s="141">
        <v>19068</v>
      </c>
      <c r="BG8953" s="142" t="s">
        <v>16278</v>
      </c>
      <c r="BH8953" s="141" t="s">
        <v>478</v>
      </c>
      <c r="BI8953" s="141" t="s">
        <v>176</v>
      </c>
      <c r="BJ8953" s="141" t="s">
        <v>16279</v>
      </c>
      <c r="BK8953" s="141" t="s">
        <v>3967</v>
      </c>
      <c r="BL8953" s="141" t="s">
        <v>16280</v>
      </c>
      <c r="BM8953" s="141">
        <v>46.672236246850801</v>
      </c>
      <c r="BN8953" s="141">
        <v>-71.091563676547906</v>
      </c>
      <c r="BO8953" s="141">
        <v>1997</v>
      </c>
      <c r="BP8953" s="143"/>
      <c r="BQ8953" s="143" t="s">
        <v>27848</v>
      </c>
    </row>
    <row r="8954" spans="15:69" x14ac:dyDescent="0.25">
      <c r="O8954" s="225" t="str">
        <f t="shared" si="1350"/>
        <v/>
      </c>
      <c r="BF8954" s="141">
        <v>19068</v>
      </c>
      <c r="BG8954" s="142" t="s">
        <v>16281</v>
      </c>
      <c r="BH8954" s="141" t="s">
        <v>180</v>
      </c>
      <c r="BI8954" s="141" t="s">
        <v>191</v>
      </c>
      <c r="BJ8954" s="141" t="s">
        <v>1536</v>
      </c>
      <c r="BK8954" s="141" t="s">
        <v>13841</v>
      </c>
      <c r="BL8954" s="141" t="s">
        <v>16269</v>
      </c>
      <c r="BM8954" s="141">
        <v>46.67651</v>
      </c>
      <c r="BN8954" s="141">
        <v>-71.088210000000004</v>
      </c>
      <c r="BO8954" s="141">
        <v>1994</v>
      </c>
      <c r="BP8954" s="143"/>
      <c r="BQ8954" s="143" t="s">
        <v>27848</v>
      </c>
    </row>
    <row r="8955" spans="15:69" x14ac:dyDescent="0.25">
      <c r="O8955" s="225" t="str">
        <f t="shared" si="1350"/>
        <v/>
      </c>
      <c r="BF8955" s="141">
        <v>19068</v>
      </c>
      <c r="BG8955" s="142" t="s">
        <v>16282</v>
      </c>
      <c r="BH8955" s="141" t="s">
        <v>180</v>
      </c>
      <c r="BI8955" s="141" t="s">
        <v>191</v>
      </c>
      <c r="BJ8955" s="141" t="s">
        <v>1918</v>
      </c>
      <c r="BK8955" s="141" t="s">
        <v>1602</v>
      </c>
      <c r="BL8955" s="141" t="s">
        <v>16269</v>
      </c>
      <c r="BM8955" s="141">
        <v>46.681780000000003</v>
      </c>
      <c r="BN8955" s="141">
        <v>-71.082610000000003</v>
      </c>
      <c r="BO8955" s="141">
        <v>2011</v>
      </c>
      <c r="BP8955" s="143"/>
      <c r="BQ8955" s="143" t="s">
        <v>27848</v>
      </c>
    </row>
    <row r="8956" spans="15:69" x14ac:dyDescent="0.25">
      <c r="O8956" s="225" t="str">
        <f t="shared" si="1350"/>
        <v/>
      </c>
      <c r="BF8956" s="141">
        <v>19068</v>
      </c>
      <c r="BG8956" s="142" t="s">
        <v>16283</v>
      </c>
      <c r="BH8956" s="141" t="s">
        <v>180</v>
      </c>
      <c r="BI8956" s="141" t="s">
        <v>191</v>
      </c>
      <c r="BJ8956" s="141" t="s">
        <v>4557</v>
      </c>
      <c r="BK8956" s="141" t="s">
        <v>6133</v>
      </c>
      <c r="BL8956" s="141" t="s">
        <v>16269</v>
      </c>
      <c r="BM8956" s="141">
        <v>46.686230000000002</v>
      </c>
      <c r="BN8956" s="141">
        <v>-71.08426</v>
      </c>
      <c r="BO8956" s="141">
        <v>1994</v>
      </c>
      <c r="BP8956" s="143"/>
      <c r="BQ8956" s="143" t="s">
        <v>27848</v>
      </c>
    </row>
    <row r="8957" spans="15:69" x14ac:dyDescent="0.25">
      <c r="O8957" s="225" t="str">
        <f t="shared" si="1350"/>
        <v/>
      </c>
      <c r="BF8957" s="141">
        <v>19068</v>
      </c>
      <c r="BG8957" s="142" t="s">
        <v>16315</v>
      </c>
      <c r="BH8957" s="141" t="s">
        <v>180</v>
      </c>
      <c r="BI8957" s="141" t="s">
        <v>191</v>
      </c>
      <c r="BJ8957" s="141" t="s">
        <v>4552</v>
      </c>
      <c r="BK8957" s="141"/>
      <c r="BL8957" s="141" t="s">
        <v>16316</v>
      </c>
      <c r="BM8957" s="141">
        <v>46.700229999999998</v>
      </c>
      <c r="BN8957" s="141">
        <v>-71.07987</v>
      </c>
      <c r="BO8957" s="141">
        <v>2006</v>
      </c>
      <c r="BP8957" s="143"/>
      <c r="BQ8957" s="143" t="s">
        <v>27848</v>
      </c>
    </row>
    <row r="8958" spans="15:69" x14ac:dyDescent="0.25">
      <c r="O8958" s="225" t="str">
        <f t="shared" si="1350"/>
        <v/>
      </c>
      <c r="BF8958" s="141">
        <v>98055</v>
      </c>
      <c r="BG8958" s="142" t="s">
        <v>27067</v>
      </c>
      <c r="BH8958" s="141" t="s">
        <v>478</v>
      </c>
      <c r="BI8958" s="141" t="s">
        <v>177</v>
      </c>
      <c r="BJ8958" s="141"/>
      <c r="BK8958" s="141"/>
      <c r="BL8958" s="141" t="s">
        <v>2894</v>
      </c>
      <c r="BM8958" s="141">
        <v>50.268210000000003</v>
      </c>
      <c r="BN8958" s="141">
        <v>-64.910809999999998</v>
      </c>
      <c r="BO8958" s="141">
        <v>2015</v>
      </c>
      <c r="BP8958" s="143"/>
      <c r="BQ8958" s="143" t="s">
        <v>17560</v>
      </c>
    </row>
    <row r="8959" spans="15:69" x14ac:dyDescent="0.25">
      <c r="O8959" s="225" t="str">
        <f t="shared" si="1350"/>
        <v/>
      </c>
      <c r="BF8959" s="141">
        <v>99025</v>
      </c>
      <c r="BG8959" s="142" t="s">
        <v>15306</v>
      </c>
      <c r="BH8959" s="141" t="s">
        <v>180</v>
      </c>
      <c r="BI8959" s="141" t="s">
        <v>191</v>
      </c>
      <c r="BJ8959" s="141" t="s">
        <v>15307</v>
      </c>
      <c r="BK8959" s="141"/>
      <c r="BL8959" s="141" t="s">
        <v>15308</v>
      </c>
      <c r="BM8959" s="141">
        <v>49.916463999999998</v>
      </c>
      <c r="BN8959" s="141">
        <v>-74.389589000000001</v>
      </c>
      <c r="BO8959" s="141">
        <v>1986</v>
      </c>
      <c r="BP8959" s="143" t="s">
        <v>25210</v>
      </c>
      <c r="BQ8959" s="143" t="s">
        <v>17560</v>
      </c>
    </row>
    <row r="8960" spans="15:69" x14ac:dyDescent="0.25">
      <c r="O8960" s="225" t="str">
        <f t="shared" si="1350"/>
        <v/>
      </c>
      <c r="BF8960" s="141">
        <v>99025</v>
      </c>
      <c r="BG8960" s="142" t="s">
        <v>15309</v>
      </c>
      <c r="BH8960" s="141" t="s">
        <v>180</v>
      </c>
      <c r="BI8960" s="141" t="s">
        <v>191</v>
      </c>
      <c r="BJ8960" s="141" t="s">
        <v>15310</v>
      </c>
      <c r="BK8960" s="141" t="s">
        <v>4184</v>
      </c>
      <c r="BL8960" s="141" t="s">
        <v>15311</v>
      </c>
      <c r="BM8960" s="141">
        <v>49.915669000000001</v>
      </c>
      <c r="BN8960" s="141">
        <v>-74.379368999999997</v>
      </c>
      <c r="BO8960" s="141">
        <v>1996</v>
      </c>
      <c r="BP8960" s="143" t="s">
        <v>25186</v>
      </c>
      <c r="BQ8960" s="143" t="s">
        <v>17560</v>
      </c>
    </row>
    <row r="8961" spans="15:69" x14ac:dyDescent="0.25">
      <c r="O8961" s="225" t="str">
        <f t="shared" si="1350"/>
        <v/>
      </c>
      <c r="BF8961" s="141">
        <v>99025</v>
      </c>
      <c r="BG8961" s="142" t="s">
        <v>15312</v>
      </c>
      <c r="BH8961" s="141" t="s">
        <v>180</v>
      </c>
      <c r="BI8961" s="141" t="s">
        <v>190</v>
      </c>
      <c r="BJ8961" s="141" t="s">
        <v>15313</v>
      </c>
      <c r="BK8961" s="141"/>
      <c r="BL8961" s="141" t="s">
        <v>15314</v>
      </c>
      <c r="BM8961" s="141">
        <v>49.915616999999997</v>
      </c>
      <c r="BN8961" s="141">
        <v>-74.370346999999995</v>
      </c>
      <c r="BO8961" s="141">
        <v>2006</v>
      </c>
      <c r="BP8961" s="143" t="s">
        <v>25211</v>
      </c>
      <c r="BQ8961" s="143" t="s">
        <v>17560</v>
      </c>
    </row>
    <row r="8962" spans="15:69" x14ac:dyDescent="0.25">
      <c r="O8962" s="225" t="str">
        <f t="shared" si="1350"/>
        <v/>
      </c>
      <c r="BF8962" s="141">
        <v>99060</v>
      </c>
      <c r="BG8962" s="142" t="s">
        <v>15215</v>
      </c>
      <c r="BH8962" s="141" t="s">
        <v>180</v>
      </c>
      <c r="BI8962" s="141" t="s">
        <v>190</v>
      </c>
      <c r="BJ8962" s="141" t="s">
        <v>15212</v>
      </c>
      <c r="BK8962" s="141"/>
      <c r="BL8962" s="141" t="s">
        <v>2308</v>
      </c>
      <c r="BM8962" s="141">
        <v>49.097113999999998</v>
      </c>
      <c r="BN8962" s="141">
        <v>-79.144972999999993</v>
      </c>
      <c r="BO8962" s="141">
        <v>1979</v>
      </c>
      <c r="BP8962" s="143" t="s">
        <v>25200</v>
      </c>
      <c r="BQ8962" s="143" t="s">
        <v>17560</v>
      </c>
    </row>
    <row r="8963" spans="15:69" x14ac:dyDescent="0.25">
      <c r="O8963" s="225" t="str">
        <f t="shared" si="1350"/>
        <v/>
      </c>
      <c r="BF8963" s="141">
        <v>99060</v>
      </c>
      <c r="BG8963" s="142" t="s">
        <v>15216</v>
      </c>
      <c r="BH8963" s="141" t="s">
        <v>180</v>
      </c>
      <c r="BI8963" s="141" t="s">
        <v>191</v>
      </c>
      <c r="BJ8963" s="141" t="s">
        <v>15212</v>
      </c>
      <c r="BK8963" s="141"/>
      <c r="BL8963" s="141" t="s">
        <v>15217</v>
      </c>
      <c r="BM8963" s="141">
        <v>49.097160000000002</v>
      </c>
      <c r="BN8963" s="141">
        <v>-79.153908999999999</v>
      </c>
      <c r="BO8963" s="141">
        <v>2007</v>
      </c>
      <c r="BP8963" s="143" t="s">
        <v>25201</v>
      </c>
      <c r="BQ8963" s="143" t="s">
        <v>17560</v>
      </c>
    </row>
    <row r="8964" spans="15:69" x14ac:dyDescent="0.25">
      <c r="O8964" s="225" t="str">
        <f t="shared" si="1350"/>
        <v/>
      </c>
      <c r="BF8964" s="141">
        <v>19068</v>
      </c>
      <c r="BG8964" s="142" t="s">
        <v>16317</v>
      </c>
      <c r="BH8964" s="141" t="s">
        <v>180</v>
      </c>
      <c r="BI8964" s="141" t="s">
        <v>191</v>
      </c>
      <c r="BJ8964" s="141" t="s">
        <v>4280</v>
      </c>
      <c r="BK8964" s="141" t="s">
        <v>13841</v>
      </c>
      <c r="BL8964" s="141" t="s">
        <v>16269</v>
      </c>
      <c r="BM8964" s="141">
        <v>46.67651</v>
      </c>
      <c r="BN8964" s="141">
        <v>-71.088210000000004</v>
      </c>
      <c r="BO8964" s="141">
        <v>2015</v>
      </c>
      <c r="BP8964" s="143"/>
      <c r="BQ8964" s="143" t="s">
        <v>27848</v>
      </c>
    </row>
    <row r="8965" spans="15:69" x14ac:dyDescent="0.25">
      <c r="O8965" s="225" t="str">
        <f t="shared" si="1350"/>
        <v/>
      </c>
      <c r="BF8965" s="141">
        <v>19105</v>
      </c>
      <c r="BG8965" s="142" t="s">
        <v>16396</v>
      </c>
      <c r="BH8965" s="141" t="s">
        <v>180</v>
      </c>
      <c r="BI8965" s="141" t="s">
        <v>191</v>
      </c>
      <c r="BJ8965" s="141" t="s">
        <v>2086</v>
      </c>
      <c r="BK8965" s="141" t="s">
        <v>16397</v>
      </c>
      <c r="BL8965" s="141" t="s">
        <v>16398</v>
      </c>
      <c r="BM8965" s="141">
        <v>46.830426889320002</v>
      </c>
      <c r="BN8965" s="141">
        <v>-71.013707149381901</v>
      </c>
      <c r="BO8965" s="141">
        <v>2011</v>
      </c>
      <c r="BP8965" s="143"/>
      <c r="BQ8965" s="143" t="s">
        <v>27848</v>
      </c>
    </row>
    <row r="8966" spans="15:69" x14ac:dyDescent="0.25">
      <c r="O8966" s="225" t="str">
        <f t="shared" si="1350"/>
        <v/>
      </c>
      <c r="BF8966" s="141">
        <v>19105</v>
      </c>
      <c r="BG8966" s="142" t="s">
        <v>16399</v>
      </c>
      <c r="BH8966" s="141" t="s">
        <v>478</v>
      </c>
      <c r="BI8966" s="141" t="s">
        <v>186</v>
      </c>
      <c r="BJ8966" s="141"/>
      <c r="BK8966" s="141"/>
      <c r="BL8966" s="141" t="s">
        <v>16395</v>
      </c>
      <c r="BM8966" s="141">
        <v>46.8283057530817</v>
      </c>
      <c r="BN8966" s="141">
        <v>-71.019244583612505</v>
      </c>
      <c r="BO8966" s="141">
        <v>1981</v>
      </c>
      <c r="BP8966" s="143" t="s">
        <v>480</v>
      </c>
      <c r="BQ8966" s="143" t="s">
        <v>27848</v>
      </c>
    </row>
    <row r="8967" spans="15:69" x14ac:dyDescent="0.25">
      <c r="O8967" s="225" t="str">
        <f t="shared" si="1350"/>
        <v/>
      </c>
      <c r="BF8967" s="141">
        <v>19117</v>
      </c>
      <c r="BG8967" s="142" t="s">
        <v>27068</v>
      </c>
      <c r="BH8967" s="141" t="s">
        <v>180</v>
      </c>
      <c r="BI8967" s="141" t="s">
        <v>178</v>
      </c>
      <c r="BJ8967" s="141"/>
      <c r="BK8967" s="141"/>
      <c r="BL8967" s="141"/>
      <c r="BM8967" s="141">
        <v>46.8917</v>
      </c>
      <c r="BN8967" s="141">
        <v>-70.830460000000002</v>
      </c>
      <c r="BO8967" s="141">
        <v>1998</v>
      </c>
      <c r="BP8967" s="143"/>
      <c r="BQ8967" s="143" t="s">
        <v>27848</v>
      </c>
    </row>
    <row r="8968" spans="15:69" x14ac:dyDescent="0.25">
      <c r="O8968" s="225" t="str">
        <f t="shared" si="1350"/>
        <v/>
      </c>
      <c r="BF8968" s="141">
        <v>19117</v>
      </c>
      <c r="BG8968" s="142" t="s">
        <v>27069</v>
      </c>
      <c r="BH8968" s="141" t="s">
        <v>180</v>
      </c>
      <c r="BI8968" s="141" t="s">
        <v>191</v>
      </c>
      <c r="BJ8968" s="141" t="s">
        <v>1690</v>
      </c>
      <c r="BK8968" s="141"/>
      <c r="BL8968" s="141" t="s">
        <v>5578</v>
      </c>
      <c r="BM8968" s="141">
        <v>46.894640000000003</v>
      </c>
      <c r="BN8968" s="141">
        <v>-70.829160000000002</v>
      </c>
      <c r="BO8968" s="141">
        <v>1998</v>
      </c>
      <c r="BP8968" s="143"/>
      <c r="BQ8968" s="143" t="s">
        <v>27848</v>
      </c>
    </row>
    <row r="8969" spans="15:69" x14ac:dyDescent="0.25">
      <c r="O8969" s="225" t="str">
        <f t="shared" si="1350"/>
        <v/>
      </c>
      <c r="BF8969" s="141">
        <v>99060</v>
      </c>
      <c r="BG8969" s="142" t="s">
        <v>15218</v>
      </c>
      <c r="BH8969" s="141" t="s">
        <v>180</v>
      </c>
      <c r="BI8969" s="141" t="s">
        <v>190</v>
      </c>
      <c r="BJ8969" s="141" t="s">
        <v>15212</v>
      </c>
      <c r="BK8969" s="141"/>
      <c r="BL8969" s="141" t="s">
        <v>15217</v>
      </c>
      <c r="BM8969" s="141">
        <v>49.097160000000002</v>
      </c>
      <c r="BN8969" s="141">
        <v>-79.153908999999999</v>
      </c>
      <c r="BO8969" s="141">
        <v>1979</v>
      </c>
      <c r="BP8969" s="143" t="s">
        <v>25200</v>
      </c>
      <c r="BQ8969" s="143" t="s">
        <v>17560</v>
      </c>
    </row>
    <row r="8970" spans="15:69" x14ac:dyDescent="0.25">
      <c r="O8970" s="225" t="str">
        <f t="shared" si="1350"/>
        <v/>
      </c>
      <c r="BF8970" s="141">
        <v>99060</v>
      </c>
      <c r="BG8970" s="142" t="s">
        <v>15219</v>
      </c>
      <c r="BH8970" s="141" t="s">
        <v>478</v>
      </c>
      <c r="BI8970" s="141" t="s">
        <v>176</v>
      </c>
      <c r="BJ8970" s="141" t="s">
        <v>15220</v>
      </c>
      <c r="BK8970" s="141"/>
      <c r="BL8970" s="141"/>
      <c r="BM8970" s="141">
        <v>49.023431000000002</v>
      </c>
      <c r="BN8970" s="141">
        <v>-79.219229999999996</v>
      </c>
      <c r="BO8970" s="141">
        <v>2003</v>
      </c>
      <c r="BP8970" s="143" t="s">
        <v>25202</v>
      </c>
      <c r="BQ8970" s="143" t="s">
        <v>17560</v>
      </c>
    </row>
    <row r="8971" spans="15:69" x14ac:dyDescent="0.25">
      <c r="O8971" s="225" t="str">
        <f t="shared" si="1350"/>
        <v/>
      </c>
      <c r="BF8971" s="141">
        <v>99060</v>
      </c>
      <c r="BG8971" s="142" t="s">
        <v>15221</v>
      </c>
      <c r="BH8971" s="141" t="s">
        <v>180</v>
      </c>
      <c r="BI8971" s="141" t="s">
        <v>178</v>
      </c>
      <c r="BJ8971" s="141" t="s">
        <v>15220</v>
      </c>
      <c r="BK8971" s="141"/>
      <c r="BL8971" s="141"/>
      <c r="BM8971" s="141">
        <v>49.044096000000003</v>
      </c>
      <c r="BN8971" s="141">
        <v>-79.244440999999995</v>
      </c>
      <c r="BO8971" s="141">
        <v>1977</v>
      </c>
      <c r="BP8971" s="143" t="s">
        <v>25203</v>
      </c>
      <c r="BQ8971" s="143" t="s">
        <v>17560</v>
      </c>
    </row>
    <row r="8972" spans="15:69" x14ac:dyDescent="0.25">
      <c r="O8972" s="225" t="str">
        <f t="shared" si="1350"/>
        <v/>
      </c>
      <c r="BF8972" s="141">
        <v>99060</v>
      </c>
      <c r="BG8972" s="142" t="s">
        <v>15222</v>
      </c>
      <c r="BH8972" s="141" t="s">
        <v>180</v>
      </c>
      <c r="BI8972" s="141" t="s">
        <v>191</v>
      </c>
      <c r="BJ8972" s="141" t="s">
        <v>15220</v>
      </c>
      <c r="BK8972" s="141"/>
      <c r="BL8972" s="141"/>
      <c r="BM8972" s="141">
        <v>49.039323000000003</v>
      </c>
      <c r="BN8972" s="141">
        <v>-79.240538999999998</v>
      </c>
      <c r="BO8972" s="141">
        <v>1977</v>
      </c>
      <c r="BP8972" s="143" t="s">
        <v>25204</v>
      </c>
      <c r="BQ8972" s="143" t="s">
        <v>17560</v>
      </c>
    </row>
    <row r="8973" spans="15:69" x14ac:dyDescent="0.25">
      <c r="O8973" s="225" t="str">
        <f t="shared" si="1350"/>
        <v/>
      </c>
      <c r="BF8973" s="141">
        <v>54115</v>
      </c>
      <c r="BG8973" s="142" t="s">
        <v>20580</v>
      </c>
      <c r="BH8973" s="141" t="s">
        <v>180</v>
      </c>
      <c r="BI8973" s="141" t="s">
        <v>178</v>
      </c>
      <c r="BJ8973" s="141" t="s">
        <v>20581</v>
      </c>
      <c r="BK8973" s="141" t="s">
        <v>10389</v>
      </c>
      <c r="BL8973" s="141" t="s">
        <v>20579</v>
      </c>
      <c r="BM8973" s="141">
        <v>45.827629999999999</v>
      </c>
      <c r="BN8973" s="141">
        <v>-73.058890000000005</v>
      </c>
      <c r="BO8973" s="141">
        <v>2015</v>
      </c>
      <c r="BP8973" s="143" t="s">
        <v>25964</v>
      </c>
      <c r="BQ8973" s="143" t="s">
        <v>27848</v>
      </c>
    </row>
    <row r="8974" spans="15:69" x14ac:dyDescent="0.25">
      <c r="O8974" s="225" t="str">
        <f t="shared" ref="O8974:O9037" si="1351">IF(OR(B8974="",C8974="",G8974="",H8974="",I8974="",AND(J8974="",BW8974=FALSE),AND(K8974="",BX8974=FALSE),AND(L8974="",BY8974=FALSE),AND(M8974="",BZ8974=FALSE)),"",(IF(AND(100&gt;=CG8974,CG8974&gt;80),"A",IF(AND(80&gt;=CG8974,CG8974&gt;60),"B",IF(AND(60&gt;=CG8974,CG8974&gt;40),"C",IF(AND(40&gt;=CG8974,CG8974&gt;20),"D","E"))))))</f>
        <v/>
      </c>
      <c r="BF8974" s="141">
        <v>54115</v>
      </c>
      <c r="BG8974" s="142" t="s">
        <v>20582</v>
      </c>
      <c r="BH8974" s="141" t="s">
        <v>478</v>
      </c>
      <c r="BI8974" s="141" t="s">
        <v>186</v>
      </c>
      <c r="BJ8974" s="141"/>
      <c r="BK8974" s="141" t="s">
        <v>2208</v>
      </c>
      <c r="BL8974" s="141" t="s">
        <v>2211</v>
      </c>
      <c r="BM8974" s="141">
        <v>45.814999999999998</v>
      </c>
      <c r="BN8974" s="141">
        <v>-73.102065999999994</v>
      </c>
      <c r="BO8974" s="141">
        <v>1999</v>
      </c>
      <c r="BP8974" s="143"/>
      <c r="BQ8974" s="143" t="s">
        <v>27848</v>
      </c>
    </row>
    <row r="8975" spans="15:69" x14ac:dyDescent="0.25">
      <c r="O8975" s="225" t="str">
        <f t="shared" si="1351"/>
        <v/>
      </c>
      <c r="BF8975" s="141">
        <v>54115</v>
      </c>
      <c r="BG8975" s="142" t="s">
        <v>20583</v>
      </c>
      <c r="BH8975" s="141" t="s">
        <v>478</v>
      </c>
      <c r="BI8975" s="141" t="s">
        <v>186</v>
      </c>
      <c r="BJ8975" s="141"/>
      <c r="BK8975" s="141" t="s">
        <v>2213</v>
      </c>
      <c r="BL8975" s="141" t="s">
        <v>2214</v>
      </c>
      <c r="BM8975" s="141">
        <v>45.782435999999997</v>
      </c>
      <c r="BN8975" s="141">
        <v>-73.000336000000004</v>
      </c>
      <c r="BO8975" s="141">
        <v>1981</v>
      </c>
      <c r="BP8975" s="143"/>
      <c r="BQ8975" s="143" t="s">
        <v>27848</v>
      </c>
    </row>
    <row r="8976" spans="15:69" x14ac:dyDescent="0.25">
      <c r="O8976" s="225" t="str">
        <f t="shared" si="1351"/>
        <v/>
      </c>
      <c r="BF8976" s="141">
        <v>54115</v>
      </c>
      <c r="BG8976" s="142" t="s">
        <v>20584</v>
      </c>
      <c r="BH8976" s="141" t="s">
        <v>478</v>
      </c>
      <c r="BI8976" s="141" t="s">
        <v>186</v>
      </c>
      <c r="BJ8976" s="141"/>
      <c r="BK8976" s="141" t="s">
        <v>2216</v>
      </c>
      <c r="BL8976" s="141" t="s">
        <v>2217</v>
      </c>
      <c r="BM8976" s="141">
        <v>45.937930000000001</v>
      </c>
      <c r="BN8976" s="141">
        <v>-72.885329999999996</v>
      </c>
      <c r="BO8976" s="141">
        <v>1981</v>
      </c>
      <c r="BP8976" s="143" t="s">
        <v>23951</v>
      </c>
      <c r="BQ8976" s="143" t="s">
        <v>27848</v>
      </c>
    </row>
    <row r="8977" spans="15:69" x14ac:dyDescent="0.25">
      <c r="O8977" s="225" t="str">
        <f t="shared" si="1351"/>
        <v/>
      </c>
      <c r="BF8977" s="141">
        <v>54115</v>
      </c>
      <c r="BG8977" s="142" t="s">
        <v>20585</v>
      </c>
      <c r="BH8977" s="141" t="s">
        <v>478</v>
      </c>
      <c r="BI8977" s="141" t="s">
        <v>1268</v>
      </c>
      <c r="BJ8977" s="141" t="s">
        <v>2219</v>
      </c>
      <c r="BK8977" s="141" t="s">
        <v>1527</v>
      </c>
      <c r="BL8977" s="141" t="s">
        <v>2220</v>
      </c>
      <c r="BM8977" s="141">
        <v>45.774185000000003</v>
      </c>
      <c r="BN8977" s="141">
        <v>-73.168729999999996</v>
      </c>
      <c r="BO8977" s="141">
        <v>1981</v>
      </c>
      <c r="BP8977" s="143" t="s">
        <v>23952</v>
      </c>
      <c r="BQ8977" s="143" t="s">
        <v>27848</v>
      </c>
    </row>
    <row r="8978" spans="15:69" x14ac:dyDescent="0.25">
      <c r="O8978" s="225" t="str">
        <f t="shared" si="1351"/>
        <v/>
      </c>
      <c r="BF8978" s="141">
        <v>54120</v>
      </c>
      <c r="BG8978" s="142" t="s">
        <v>21542</v>
      </c>
      <c r="BH8978" s="141" t="s">
        <v>180</v>
      </c>
      <c r="BI8978" s="141" t="s">
        <v>191</v>
      </c>
      <c r="BJ8978" s="141"/>
      <c r="BK8978" s="141" t="s">
        <v>11860</v>
      </c>
      <c r="BL8978" s="141" t="s">
        <v>21541</v>
      </c>
      <c r="BM8978" s="141">
        <v>45.854419999999998</v>
      </c>
      <c r="BN8978" s="141">
        <v>-72.977059999999994</v>
      </c>
      <c r="BO8978" s="141">
        <v>2010</v>
      </c>
      <c r="BP8978" s="143" t="s">
        <v>26087</v>
      </c>
      <c r="BQ8978" s="143" t="s">
        <v>27848</v>
      </c>
    </row>
    <row r="8979" spans="15:69" x14ac:dyDescent="0.25">
      <c r="O8979" s="225" t="str">
        <f t="shared" si="1351"/>
        <v/>
      </c>
      <c r="BF8979" s="141">
        <v>26022</v>
      </c>
      <c r="BG8979" s="142" t="s">
        <v>17513</v>
      </c>
      <c r="BH8979" s="141" t="s">
        <v>180</v>
      </c>
      <c r="BI8979" s="141" t="s">
        <v>178</v>
      </c>
      <c r="BJ8979" s="141" t="s">
        <v>1580</v>
      </c>
      <c r="BK8979" s="141" t="s">
        <v>17514</v>
      </c>
      <c r="BL8979" s="141" t="s">
        <v>2955</v>
      </c>
      <c r="BM8979" s="141">
        <v>46.405864999999999</v>
      </c>
      <c r="BN8979" s="141">
        <v>-71.056206000000003</v>
      </c>
      <c r="BO8979" s="141">
        <v>1989</v>
      </c>
      <c r="BP8979" s="143" t="s">
        <v>484</v>
      </c>
      <c r="BQ8979" s="143" t="s">
        <v>27848</v>
      </c>
    </row>
    <row r="8980" spans="15:69" x14ac:dyDescent="0.25">
      <c r="O8980" s="225" t="str">
        <f t="shared" si="1351"/>
        <v/>
      </c>
      <c r="BF8980" s="141">
        <v>26022</v>
      </c>
      <c r="BG8980" s="142" t="s">
        <v>17515</v>
      </c>
      <c r="BH8980" s="141" t="s">
        <v>478</v>
      </c>
      <c r="BI8980" s="141" t="s">
        <v>186</v>
      </c>
      <c r="BJ8980" s="141" t="s">
        <v>17516</v>
      </c>
      <c r="BK8980" s="141" t="s">
        <v>1829</v>
      </c>
      <c r="BL8980" s="141" t="s">
        <v>17517</v>
      </c>
      <c r="BM8980" s="141">
        <v>46.402329999999999</v>
      </c>
      <c r="BN8980" s="141">
        <v>-71.069090000000003</v>
      </c>
      <c r="BO8980" s="141">
        <v>2010</v>
      </c>
      <c r="BP8980" s="143"/>
      <c r="BQ8980" s="143" t="s">
        <v>27848</v>
      </c>
    </row>
    <row r="8981" spans="15:69" x14ac:dyDescent="0.25">
      <c r="O8981" s="225" t="str">
        <f t="shared" si="1351"/>
        <v/>
      </c>
      <c r="BF8981" s="141">
        <v>26022</v>
      </c>
      <c r="BG8981" s="142" t="s">
        <v>17518</v>
      </c>
      <c r="BH8981" s="141" t="s">
        <v>180</v>
      </c>
      <c r="BI8981" s="141" t="s">
        <v>191</v>
      </c>
      <c r="BJ8981" s="141" t="s">
        <v>17519</v>
      </c>
      <c r="BK8981" s="141" t="s">
        <v>11483</v>
      </c>
      <c r="BL8981" s="141" t="s">
        <v>17520</v>
      </c>
      <c r="BM8981" s="141">
        <v>46.413513000000002</v>
      </c>
      <c r="BN8981" s="141">
        <v>-71.052210000000002</v>
      </c>
      <c r="BO8981" s="141">
        <v>2002</v>
      </c>
      <c r="BP8981" s="143" t="s">
        <v>25523</v>
      </c>
      <c r="BQ8981" s="143" t="s">
        <v>27848</v>
      </c>
    </row>
    <row r="8982" spans="15:69" x14ac:dyDescent="0.25">
      <c r="O8982" s="225" t="str">
        <f t="shared" si="1351"/>
        <v/>
      </c>
      <c r="BF8982" s="141">
        <v>26040</v>
      </c>
      <c r="BG8982" s="142" t="s">
        <v>27070</v>
      </c>
      <c r="BH8982" s="141" t="s">
        <v>180</v>
      </c>
      <c r="BI8982" s="141" t="s">
        <v>178</v>
      </c>
      <c r="BJ8982" s="141"/>
      <c r="BK8982" s="141" t="s">
        <v>27362</v>
      </c>
      <c r="BL8982" s="141" t="s">
        <v>27544</v>
      </c>
      <c r="BM8982" s="141">
        <v>46.54974</v>
      </c>
      <c r="BN8982" s="141">
        <v>-70.994600000000005</v>
      </c>
      <c r="BO8982" s="141">
        <v>1989</v>
      </c>
      <c r="BP8982" s="143"/>
      <c r="BQ8982" s="143" t="s">
        <v>27848</v>
      </c>
    </row>
    <row r="8983" spans="15:69" x14ac:dyDescent="0.25">
      <c r="O8983" s="225" t="str">
        <f t="shared" si="1351"/>
        <v/>
      </c>
      <c r="BF8983" s="141">
        <v>26040</v>
      </c>
      <c r="BG8983" s="142" t="s">
        <v>27071</v>
      </c>
      <c r="BH8983" s="141" t="s">
        <v>180</v>
      </c>
      <c r="BI8983" s="141" t="s">
        <v>191</v>
      </c>
      <c r="BJ8983" s="141"/>
      <c r="BK8983" s="141" t="s">
        <v>1679</v>
      </c>
      <c r="BL8983" s="141" t="s">
        <v>2796</v>
      </c>
      <c r="BM8983" s="141">
        <v>46.55585</v>
      </c>
      <c r="BN8983" s="141">
        <v>-70.990620000000007</v>
      </c>
      <c r="BO8983" s="141">
        <v>1989</v>
      </c>
      <c r="BP8983" s="143"/>
      <c r="BQ8983" s="143" t="s">
        <v>27848</v>
      </c>
    </row>
    <row r="8984" spans="15:69" x14ac:dyDescent="0.25">
      <c r="O8984" s="225" t="str">
        <f t="shared" si="1351"/>
        <v/>
      </c>
      <c r="BF8984" s="141">
        <v>26040</v>
      </c>
      <c r="BG8984" s="142" t="s">
        <v>27072</v>
      </c>
      <c r="BH8984" s="141" t="s">
        <v>478</v>
      </c>
      <c r="BI8984" s="141" t="s">
        <v>176</v>
      </c>
      <c r="BJ8984" s="141"/>
      <c r="BK8984" s="141" t="s">
        <v>4999</v>
      </c>
      <c r="BL8984" s="141" t="s">
        <v>27544</v>
      </c>
      <c r="BM8984" s="141">
        <v>46.564</v>
      </c>
      <c r="BN8984" s="141">
        <v>-70.970129999999997</v>
      </c>
      <c r="BO8984" s="141">
        <v>1969</v>
      </c>
      <c r="BP8984" s="143"/>
      <c r="BQ8984" s="143" t="s">
        <v>27848</v>
      </c>
    </row>
    <row r="8985" spans="15:69" x14ac:dyDescent="0.25">
      <c r="O8985" s="225" t="str">
        <f t="shared" si="1351"/>
        <v/>
      </c>
      <c r="BF8985" s="141">
        <v>26040</v>
      </c>
      <c r="BG8985" s="142" t="s">
        <v>27073</v>
      </c>
      <c r="BH8985" s="141" t="s">
        <v>478</v>
      </c>
      <c r="BI8985" s="141" t="s">
        <v>177</v>
      </c>
      <c r="BJ8985" s="141"/>
      <c r="BK8985" s="141" t="s">
        <v>4999</v>
      </c>
      <c r="BL8985" s="141" t="s">
        <v>27544</v>
      </c>
      <c r="BM8985" s="141">
        <v>46.564</v>
      </c>
      <c r="BN8985" s="141">
        <v>-70.970129999999997</v>
      </c>
      <c r="BO8985" s="141">
        <v>2006</v>
      </c>
      <c r="BP8985" s="143"/>
      <c r="BQ8985" s="143" t="s">
        <v>27848</v>
      </c>
    </row>
    <row r="8986" spans="15:69" x14ac:dyDescent="0.25">
      <c r="O8986" s="225" t="str">
        <f t="shared" si="1351"/>
        <v/>
      </c>
      <c r="BF8986" s="141">
        <v>30100</v>
      </c>
      <c r="BG8986" s="142" t="s">
        <v>12957</v>
      </c>
      <c r="BH8986" s="141" t="s">
        <v>478</v>
      </c>
      <c r="BI8986" s="141" t="s">
        <v>176</v>
      </c>
      <c r="BJ8986" s="141" t="s">
        <v>12958</v>
      </c>
      <c r="BK8986" s="141" t="s">
        <v>1732</v>
      </c>
      <c r="BL8986" s="141" t="s">
        <v>12954</v>
      </c>
      <c r="BM8986" s="141">
        <v>45.781320000000001</v>
      </c>
      <c r="BN8986" s="141">
        <v>-71.071510000000004</v>
      </c>
      <c r="BO8986" s="141">
        <v>2003</v>
      </c>
      <c r="BP8986" s="143" t="s">
        <v>24831</v>
      </c>
      <c r="BQ8986" s="143" t="s">
        <v>27848</v>
      </c>
    </row>
    <row r="8987" spans="15:69" x14ac:dyDescent="0.25">
      <c r="O8987" s="225" t="str">
        <f t="shared" si="1351"/>
        <v/>
      </c>
      <c r="BF8987" s="141">
        <v>54120</v>
      </c>
      <c r="BG8987" s="142" t="s">
        <v>21543</v>
      </c>
      <c r="BH8987" s="141" t="s">
        <v>478</v>
      </c>
      <c r="BI8987" s="141" t="s">
        <v>186</v>
      </c>
      <c r="BJ8987" s="141"/>
      <c r="BK8987" s="141" t="s">
        <v>2208</v>
      </c>
      <c r="BL8987" s="141" t="s">
        <v>2211</v>
      </c>
      <c r="BM8987" s="141">
        <v>45.814999999999998</v>
      </c>
      <c r="BN8987" s="141">
        <v>-73.102069999999998</v>
      </c>
      <c r="BO8987" s="141">
        <v>1999</v>
      </c>
      <c r="BP8987" s="143"/>
      <c r="BQ8987" s="143" t="s">
        <v>27848</v>
      </c>
    </row>
    <row r="8988" spans="15:69" x14ac:dyDescent="0.25">
      <c r="O8988" s="225" t="str">
        <f t="shared" si="1351"/>
        <v/>
      </c>
      <c r="BF8988" s="141">
        <v>54120</v>
      </c>
      <c r="BG8988" s="142" t="s">
        <v>21544</v>
      </c>
      <c r="BH8988" s="141" t="s">
        <v>478</v>
      </c>
      <c r="BI8988" s="141" t="s">
        <v>186</v>
      </c>
      <c r="BJ8988" s="141"/>
      <c r="BK8988" s="141" t="s">
        <v>2213</v>
      </c>
      <c r="BL8988" s="141" t="s">
        <v>2214</v>
      </c>
      <c r="BM8988" s="141">
        <v>45.782440000000001</v>
      </c>
      <c r="BN8988" s="141">
        <v>-73.000339999999994</v>
      </c>
      <c r="BO8988" s="141">
        <v>1981</v>
      </c>
      <c r="BP8988" s="143"/>
      <c r="BQ8988" s="143" t="s">
        <v>27848</v>
      </c>
    </row>
    <row r="8989" spans="15:69" x14ac:dyDescent="0.25">
      <c r="O8989" s="225" t="str">
        <f t="shared" si="1351"/>
        <v/>
      </c>
      <c r="BF8989" s="141">
        <v>54120</v>
      </c>
      <c r="BG8989" s="142" t="s">
        <v>21545</v>
      </c>
      <c r="BH8989" s="141" t="s">
        <v>478</v>
      </c>
      <c r="BI8989" s="141" t="s">
        <v>176</v>
      </c>
      <c r="BJ8989" s="141"/>
      <c r="BK8989" s="141" t="s">
        <v>2216</v>
      </c>
      <c r="BL8989" s="141" t="s">
        <v>2217</v>
      </c>
      <c r="BM8989" s="141">
        <v>45.937930000000001</v>
      </c>
      <c r="BN8989" s="141">
        <v>-72.885329999999996</v>
      </c>
      <c r="BO8989" s="141">
        <v>1981</v>
      </c>
      <c r="BP8989" s="143" t="s">
        <v>23951</v>
      </c>
      <c r="BQ8989" s="143" t="s">
        <v>27848</v>
      </c>
    </row>
    <row r="8990" spans="15:69" x14ac:dyDescent="0.25">
      <c r="O8990" s="225" t="str">
        <f t="shared" si="1351"/>
        <v/>
      </c>
      <c r="BF8990" s="141">
        <v>30100</v>
      </c>
      <c r="BG8990" s="142" t="s">
        <v>12959</v>
      </c>
      <c r="BH8990" s="141" t="s">
        <v>180</v>
      </c>
      <c r="BI8990" s="141" t="s">
        <v>1269</v>
      </c>
      <c r="BJ8990" s="141" t="s">
        <v>12960</v>
      </c>
      <c r="BK8990" s="141" t="s">
        <v>12961</v>
      </c>
      <c r="BL8990" s="141" t="s">
        <v>5740</v>
      </c>
      <c r="BM8990" s="141">
        <v>45.77552</v>
      </c>
      <c r="BN8990" s="141">
        <v>-71.108729999999994</v>
      </c>
      <c r="BO8990" s="141">
        <v>1991</v>
      </c>
      <c r="BP8990" s="143" t="s">
        <v>27821</v>
      </c>
      <c r="BQ8990" s="143" t="s">
        <v>27848</v>
      </c>
    </row>
    <row r="8991" spans="15:69" x14ac:dyDescent="0.25">
      <c r="O8991" s="225" t="str">
        <f t="shared" si="1351"/>
        <v/>
      </c>
      <c r="BF8991" s="141">
        <v>30100</v>
      </c>
      <c r="BG8991" s="142" t="s">
        <v>12962</v>
      </c>
      <c r="BH8991" s="141" t="s">
        <v>180</v>
      </c>
      <c r="BI8991" s="141" t="s">
        <v>178</v>
      </c>
      <c r="BJ8991" s="141" t="s">
        <v>12519</v>
      </c>
      <c r="BK8991" s="141" t="s">
        <v>1708</v>
      </c>
      <c r="BL8991" s="141" t="s">
        <v>5740</v>
      </c>
      <c r="BM8991" s="141">
        <v>45.7667</v>
      </c>
      <c r="BN8991" s="141">
        <v>-71.035799999999995</v>
      </c>
      <c r="BO8991" s="141">
        <v>1991</v>
      </c>
      <c r="BP8991" s="143" t="s">
        <v>484</v>
      </c>
      <c r="BQ8991" s="143" t="s">
        <v>27848</v>
      </c>
    </row>
    <row r="8992" spans="15:69" x14ac:dyDescent="0.25">
      <c r="O8992" s="225" t="str">
        <f t="shared" si="1351"/>
        <v/>
      </c>
      <c r="BF8992" s="141">
        <v>32023</v>
      </c>
      <c r="BG8992" s="142" t="s">
        <v>23049</v>
      </c>
      <c r="BH8992" s="141" t="s">
        <v>180</v>
      </c>
      <c r="BI8992" s="141" t="s">
        <v>190</v>
      </c>
      <c r="BJ8992" s="141" t="s">
        <v>22845</v>
      </c>
      <c r="BK8992" s="141"/>
      <c r="BL8992" s="141" t="s">
        <v>2068</v>
      </c>
      <c r="BM8992" s="141">
        <v>46.156599999999997</v>
      </c>
      <c r="BN8992" s="141">
        <v>-71.712329999999994</v>
      </c>
      <c r="BO8992" s="141">
        <v>1952</v>
      </c>
      <c r="BP8992" s="143" t="s">
        <v>27822</v>
      </c>
      <c r="BQ8992" s="143" t="s">
        <v>27848</v>
      </c>
    </row>
    <row r="8993" spans="15:69" x14ac:dyDescent="0.25">
      <c r="O8993" s="225" t="str">
        <f t="shared" si="1351"/>
        <v/>
      </c>
      <c r="BF8993" s="141">
        <v>39043</v>
      </c>
      <c r="BG8993" s="142" t="s">
        <v>2386</v>
      </c>
      <c r="BH8993" s="141" t="s">
        <v>478</v>
      </c>
      <c r="BI8993" s="141" t="s">
        <v>176</v>
      </c>
      <c r="BJ8993" s="141" t="s">
        <v>1727</v>
      </c>
      <c r="BK8993" s="141"/>
      <c r="BL8993" s="141" t="s">
        <v>1275</v>
      </c>
      <c r="BM8993" s="141">
        <v>46.100499999999997</v>
      </c>
      <c r="BN8993" s="141">
        <v>-71.805610000000001</v>
      </c>
      <c r="BO8993" s="141">
        <v>2009</v>
      </c>
      <c r="BP8993" s="143" t="s">
        <v>23977</v>
      </c>
      <c r="BQ8993" s="143" t="s">
        <v>27848</v>
      </c>
    </row>
    <row r="8994" spans="15:69" x14ac:dyDescent="0.25">
      <c r="O8994" s="225" t="str">
        <f t="shared" si="1351"/>
        <v/>
      </c>
      <c r="BF8994" s="141">
        <v>46045</v>
      </c>
      <c r="BG8994" s="142" t="s">
        <v>27074</v>
      </c>
      <c r="BH8994" s="141" t="s">
        <v>180</v>
      </c>
      <c r="BI8994" s="141" t="s">
        <v>178</v>
      </c>
      <c r="BJ8994" s="141"/>
      <c r="BK8994" s="141"/>
      <c r="BL8994" s="141"/>
      <c r="BM8994" s="141">
        <v>45.118200000000002</v>
      </c>
      <c r="BN8994" s="141">
        <v>-72.911299999999997</v>
      </c>
      <c r="BO8994" s="141">
        <v>2009</v>
      </c>
      <c r="BP8994" s="143"/>
      <c r="BQ8994" s="143" t="s">
        <v>27848</v>
      </c>
    </row>
    <row r="8995" spans="15:69" x14ac:dyDescent="0.25">
      <c r="O8995" s="225" t="str">
        <f t="shared" si="1351"/>
        <v/>
      </c>
      <c r="BF8995" s="141">
        <v>46045</v>
      </c>
      <c r="BG8995" s="142" t="s">
        <v>27075</v>
      </c>
      <c r="BH8995" s="141" t="s">
        <v>180</v>
      </c>
      <c r="BI8995" s="141" t="s">
        <v>190</v>
      </c>
      <c r="BJ8995" s="141" t="s">
        <v>27282</v>
      </c>
      <c r="BK8995" s="141"/>
      <c r="BL8995" s="141"/>
      <c r="BM8995" s="141">
        <v>45.125239999999998</v>
      </c>
      <c r="BN8995" s="141">
        <v>-72.917649999999995</v>
      </c>
      <c r="BO8995" s="141">
        <v>2009</v>
      </c>
      <c r="BP8995" s="143"/>
      <c r="BQ8995" s="143" t="s">
        <v>27848</v>
      </c>
    </row>
    <row r="8996" spans="15:69" x14ac:dyDescent="0.25">
      <c r="O8996" s="225" t="str">
        <f t="shared" si="1351"/>
        <v/>
      </c>
      <c r="BF8996" s="141">
        <v>46045</v>
      </c>
      <c r="BG8996" s="142" t="s">
        <v>27076</v>
      </c>
      <c r="BH8996" s="141" t="s">
        <v>180</v>
      </c>
      <c r="BI8996" s="141" t="s">
        <v>191</v>
      </c>
      <c r="BJ8996" s="141" t="s">
        <v>27283</v>
      </c>
      <c r="BK8996" s="141" t="s">
        <v>461</v>
      </c>
      <c r="BL8996" s="141" t="s">
        <v>27545</v>
      </c>
      <c r="BM8996" s="141">
        <v>45.1267</v>
      </c>
      <c r="BN8996" s="141">
        <v>-72.990939999999995</v>
      </c>
      <c r="BO8996" s="141">
        <v>2009</v>
      </c>
      <c r="BP8996" s="143"/>
      <c r="BQ8996" s="143" t="s">
        <v>27848</v>
      </c>
    </row>
    <row r="8997" spans="15:69" x14ac:dyDescent="0.25">
      <c r="O8997" s="225" t="str">
        <f t="shared" si="1351"/>
        <v/>
      </c>
      <c r="BF8997" s="141">
        <v>46050</v>
      </c>
      <c r="BG8997" s="142" t="s">
        <v>27077</v>
      </c>
      <c r="BH8997" s="141" t="s">
        <v>180</v>
      </c>
      <c r="BI8997" s="141" t="s">
        <v>178</v>
      </c>
      <c r="BJ8997" s="141"/>
      <c r="BK8997" s="141"/>
      <c r="BL8997" s="141" t="s">
        <v>15869</v>
      </c>
      <c r="BM8997" s="141">
        <v>45.150390000000002</v>
      </c>
      <c r="BN8997" s="141">
        <v>-72.802390000000003</v>
      </c>
      <c r="BO8997" s="141">
        <v>1987</v>
      </c>
      <c r="BP8997" s="143"/>
      <c r="BQ8997" s="143" t="s">
        <v>27848</v>
      </c>
    </row>
    <row r="8998" spans="15:69" x14ac:dyDescent="0.25">
      <c r="O8998" s="225" t="str">
        <f t="shared" si="1351"/>
        <v/>
      </c>
      <c r="BF8998" s="141">
        <v>46050</v>
      </c>
      <c r="BG8998" s="142" t="s">
        <v>27078</v>
      </c>
      <c r="BH8998" s="141" t="s">
        <v>180</v>
      </c>
      <c r="BI8998" s="141" t="s">
        <v>191</v>
      </c>
      <c r="BJ8998" s="141" t="s">
        <v>1539</v>
      </c>
      <c r="BK8998" s="141" t="s">
        <v>27363</v>
      </c>
      <c r="BL8998" s="141" t="s">
        <v>27546</v>
      </c>
      <c r="BM8998" s="141">
        <v>45.089950000000002</v>
      </c>
      <c r="BN8998" s="141">
        <v>-72.795820000000006</v>
      </c>
      <c r="BO8998" s="141">
        <v>1987</v>
      </c>
      <c r="BP8998" s="143"/>
      <c r="BQ8998" s="143" t="s">
        <v>27848</v>
      </c>
    </row>
    <row r="8999" spans="15:69" x14ac:dyDescent="0.25">
      <c r="O8999" s="225" t="str">
        <f t="shared" si="1351"/>
        <v/>
      </c>
      <c r="BF8999" s="141">
        <v>46050</v>
      </c>
      <c r="BG8999" s="142" t="s">
        <v>27079</v>
      </c>
      <c r="BH8999" s="141" t="s">
        <v>180</v>
      </c>
      <c r="BI8999" s="141" t="s">
        <v>191</v>
      </c>
      <c r="BJ8999" s="141" t="s">
        <v>1536</v>
      </c>
      <c r="BK8999" s="141" t="s">
        <v>18797</v>
      </c>
      <c r="BL8999" s="141" t="s">
        <v>27547</v>
      </c>
      <c r="BM8999" s="141">
        <v>45.098190000000002</v>
      </c>
      <c r="BN8999" s="141">
        <v>-72.787689999999998</v>
      </c>
      <c r="BO8999" s="141">
        <v>1987</v>
      </c>
      <c r="BP8999" s="143"/>
      <c r="BQ8999" s="143" t="s">
        <v>27848</v>
      </c>
    </row>
    <row r="9000" spans="15:69" x14ac:dyDescent="0.25">
      <c r="O9000" s="225" t="str">
        <f t="shared" si="1351"/>
        <v/>
      </c>
      <c r="BF9000" s="141">
        <v>46050</v>
      </c>
      <c r="BG9000" s="142" t="s">
        <v>27080</v>
      </c>
      <c r="BH9000" s="141" t="s">
        <v>180</v>
      </c>
      <c r="BI9000" s="141" t="s">
        <v>191</v>
      </c>
      <c r="BJ9000" s="141" t="s">
        <v>1918</v>
      </c>
      <c r="BK9000" s="141" t="s">
        <v>4417</v>
      </c>
      <c r="BL9000" s="141" t="s">
        <v>27548</v>
      </c>
      <c r="BM9000" s="141">
        <v>45.096670000000003</v>
      </c>
      <c r="BN9000" s="141">
        <v>-72.784970000000001</v>
      </c>
      <c r="BO9000" s="141">
        <v>1987</v>
      </c>
      <c r="BP9000" s="143"/>
      <c r="BQ9000" s="143" t="s">
        <v>27848</v>
      </c>
    </row>
    <row r="9001" spans="15:69" x14ac:dyDescent="0.25">
      <c r="O9001" s="225" t="str">
        <f t="shared" si="1351"/>
        <v/>
      </c>
      <c r="BF9001" s="141">
        <v>46050</v>
      </c>
      <c r="BG9001" s="142" t="s">
        <v>27081</v>
      </c>
      <c r="BH9001" s="141" t="s">
        <v>180</v>
      </c>
      <c r="BI9001" s="141" t="s">
        <v>191</v>
      </c>
      <c r="BJ9001" s="141" t="s">
        <v>4557</v>
      </c>
      <c r="BK9001" s="141" t="s">
        <v>13727</v>
      </c>
      <c r="BL9001" s="141" t="s">
        <v>27548</v>
      </c>
      <c r="BM9001" s="141">
        <v>45.097999999999999</v>
      </c>
      <c r="BN9001" s="141">
        <v>-72.801100000000005</v>
      </c>
      <c r="BO9001" s="141">
        <v>1987</v>
      </c>
      <c r="BP9001" s="143"/>
      <c r="BQ9001" s="143" t="s">
        <v>27848</v>
      </c>
    </row>
    <row r="9002" spans="15:69" x14ac:dyDescent="0.25">
      <c r="O9002" s="225" t="str">
        <f t="shared" si="1351"/>
        <v/>
      </c>
      <c r="BF9002" s="141">
        <v>46050</v>
      </c>
      <c r="BG9002" s="142" t="s">
        <v>27082</v>
      </c>
      <c r="BH9002" s="141" t="s">
        <v>180</v>
      </c>
      <c r="BI9002" s="141" t="s">
        <v>191</v>
      </c>
      <c r="BJ9002" s="141" t="s">
        <v>5632</v>
      </c>
      <c r="BK9002" s="141" t="s">
        <v>12904</v>
      </c>
      <c r="BL9002" s="141" t="s">
        <v>27549</v>
      </c>
      <c r="BM9002" s="141">
        <v>45.089590000000001</v>
      </c>
      <c r="BN9002" s="141">
        <v>-72.808779999999999</v>
      </c>
      <c r="BO9002" s="141">
        <v>1987</v>
      </c>
      <c r="BP9002" s="143"/>
      <c r="BQ9002" s="143" t="s">
        <v>27848</v>
      </c>
    </row>
    <row r="9003" spans="15:69" x14ac:dyDescent="0.25">
      <c r="O9003" s="225" t="str">
        <f t="shared" si="1351"/>
        <v/>
      </c>
      <c r="BF9003" s="141">
        <v>46050</v>
      </c>
      <c r="BG9003" s="142" t="s">
        <v>27083</v>
      </c>
      <c r="BH9003" s="141" t="s">
        <v>180</v>
      </c>
      <c r="BI9003" s="141" t="s">
        <v>191</v>
      </c>
      <c r="BJ9003" s="141" t="s">
        <v>4552</v>
      </c>
      <c r="BK9003" s="141" t="s">
        <v>1942</v>
      </c>
      <c r="BL9003" s="141" t="s">
        <v>27550</v>
      </c>
      <c r="BM9003" s="141">
        <v>45.135629999999999</v>
      </c>
      <c r="BN9003" s="141">
        <v>-72.806240000000003</v>
      </c>
      <c r="BO9003" s="141">
        <v>1991</v>
      </c>
      <c r="BP9003" s="143"/>
      <c r="BQ9003" s="143" t="s">
        <v>27848</v>
      </c>
    </row>
    <row r="9004" spans="15:69" x14ac:dyDescent="0.25">
      <c r="O9004" s="225" t="str">
        <f t="shared" si="1351"/>
        <v/>
      </c>
      <c r="BF9004" s="141">
        <v>46075</v>
      </c>
      <c r="BG9004" s="142" t="s">
        <v>27084</v>
      </c>
      <c r="BH9004" s="141" t="s">
        <v>180</v>
      </c>
      <c r="BI9004" s="141" t="s">
        <v>191</v>
      </c>
      <c r="BJ9004" s="141" t="s">
        <v>27284</v>
      </c>
      <c r="BK9004" s="141"/>
      <c r="BL9004" s="141"/>
      <c r="BM9004" s="141">
        <v>45.244280000000003</v>
      </c>
      <c r="BN9004" s="141">
        <v>-72.551829999999995</v>
      </c>
      <c r="BO9004" s="141">
        <v>1994</v>
      </c>
      <c r="BP9004" s="143"/>
      <c r="BQ9004" s="143" t="s">
        <v>27848</v>
      </c>
    </row>
    <row r="9005" spans="15:69" x14ac:dyDescent="0.25">
      <c r="O9005" s="225" t="str">
        <f t="shared" si="1351"/>
        <v/>
      </c>
      <c r="BF9005" s="141">
        <v>46075</v>
      </c>
      <c r="BG9005" s="142" t="s">
        <v>27085</v>
      </c>
      <c r="BH9005" s="141" t="s">
        <v>180</v>
      </c>
      <c r="BI9005" s="141" t="s">
        <v>191</v>
      </c>
      <c r="BJ9005" s="141" t="s">
        <v>27285</v>
      </c>
      <c r="BK9005" s="141"/>
      <c r="BL9005" s="141"/>
      <c r="BM9005" s="141">
        <v>45.222410000000004</v>
      </c>
      <c r="BN9005" s="141">
        <v>-72.536140000000003</v>
      </c>
      <c r="BO9005" s="141">
        <v>1993</v>
      </c>
      <c r="BP9005" s="143"/>
      <c r="BQ9005" s="143" t="s">
        <v>27848</v>
      </c>
    </row>
    <row r="9006" spans="15:69" x14ac:dyDescent="0.25">
      <c r="O9006" s="225" t="str">
        <f t="shared" si="1351"/>
        <v/>
      </c>
      <c r="BF9006" s="141">
        <v>46075</v>
      </c>
      <c r="BG9006" s="142" t="s">
        <v>27086</v>
      </c>
      <c r="BH9006" s="141" t="s">
        <v>180</v>
      </c>
      <c r="BI9006" s="141" t="s">
        <v>191</v>
      </c>
      <c r="BJ9006" s="141" t="s">
        <v>27286</v>
      </c>
      <c r="BK9006" s="141"/>
      <c r="BL9006" s="141"/>
      <c r="BM9006" s="141">
        <v>45.176589999999997</v>
      </c>
      <c r="BN9006" s="141">
        <v>-72.663650000000004</v>
      </c>
      <c r="BO9006" s="141">
        <v>1986</v>
      </c>
      <c r="BP9006" s="143"/>
      <c r="BQ9006" s="143" t="s">
        <v>27848</v>
      </c>
    </row>
    <row r="9007" spans="15:69" x14ac:dyDescent="0.25">
      <c r="O9007" s="225" t="str">
        <f t="shared" si="1351"/>
        <v/>
      </c>
      <c r="BF9007" s="141">
        <v>46075</v>
      </c>
      <c r="BG9007" s="142" t="s">
        <v>27087</v>
      </c>
      <c r="BH9007" s="141" t="s">
        <v>180</v>
      </c>
      <c r="BI9007" s="141" t="s">
        <v>178</v>
      </c>
      <c r="BJ9007" s="141"/>
      <c r="BK9007" s="141"/>
      <c r="BL9007" s="141"/>
      <c r="BM9007" s="141">
        <v>45.245869999999996</v>
      </c>
      <c r="BN9007" s="141">
        <v>-72.574200000000005</v>
      </c>
      <c r="BO9007" s="141">
        <v>1986</v>
      </c>
      <c r="BP9007" s="143"/>
      <c r="BQ9007" s="143" t="s">
        <v>27848</v>
      </c>
    </row>
    <row r="9008" spans="15:69" x14ac:dyDescent="0.25">
      <c r="O9008" s="225" t="str">
        <f t="shared" si="1351"/>
        <v/>
      </c>
      <c r="BF9008" s="141">
        <v>46075</v>
      </c>
      <c r="BG9008" s="142" t="s">
        <v>27088</v>
      </c>
      <c r="BH9008" s="141" t="s">
        <v>180</v>
      </c>
      <c r="BI9008" s="141" t="s">
        <v>178</v>
      </c>
      <c r="BJ9008" s="141"/>
      <c r="BK9008" s="141"/>
      <c r="BL9008" s="141"/>
      <c r="BM9008" s="141">
        <v>45.176580000000001</v>
      </c>
      <c r="BN9008" s="141">
        <v>-72.662760000000006</v>
      </c>
      <c r="BO9008" s="141">
        <v>1986</v>
      </c>
      <c r="BP9008" s="143"/>
      <c r="BQ9008" s="143" t="s">
        <v>27848</v>
      </c>
    </row>
    <row r="9009" spans="15:69" x14ac:dyDescent="0.25">
      <c r="O9009" s="225" t="str">
        <f t="shared" si="1351"/>
        <v/>
      </c>
      <c r="BF9009" s="141">
        <v>46075</v>
      </c>
      <c r="BG9009" s="142" t="s">
        <v>27089</v>
      </c>
      <c r="BH9009" s="141" t="s">
        <v>478</v>
      </c>
      <c r="BI9009" s="141" t="s">
        <v>176</v>
      </c>
      <c r="BJ9009" s="141"/>
      <c r="BK9009" s="141" t="s">
        <v>1658</v>
      </c>
      <c r="BL9009" s="141" t="s">
        <v>27551</v>
      </c>
      <c r="BM9009" s="141">
        <v>45.213030000000003</v>
      </c>
      <c r="BN9009" s="141">
        <v>-72.473039999999997</v>
      </c>
      <c r="BO9009" s="141">
        <v>2000</v>
      </c>
      <c r="BP9009" s="143"/>
      <c r="BQ9009" s="143" t="s">
        <v>27848</v>
      </c>
    </row>
    <row r="9010" spans="15:69" x14ac:dyDescent="0.25">
      <c r="O9010" s="225" t="str">
        <f t="shared" si="1351"/>
        <v/>
      </c>
      <c r="BF9010" s="141">
        <v>46075</v>
      </c>
      <c r="BG9010" s="142" t="s">
        <v>27090</v>
      </c>
      <c r="BH9010" s="141" t="s">
        <v>478</v>
      </c>
      <c r="BI9010" s="141" t="s">
        <v>177</v>
      </c>
      <c r="BJ9010" s="141"/>
      <c r="BK9010" s="141" t="s">
        <v>1679</v>
      </c>
      <c r="BL9010" s="141" t="s">
        <v>27552</v>
      </c>
      <c r="BM9010" s="141">
        <v>45.23854</v>
      </c>
      <c r="BN9010" s="141">
        <v>-72.553120000000007</v>
      </c>
      <c r="BO9010" s="141">
        <v>2000</v>
      </c>
      <c r="BP9010" s="143"/>
      <c r="BQ9010" s="143" t="s">
        <v>27848</v>
      </c>
    </row>
    <row r="9011" spans="15:69" x14ac:dyDescent="0.25">
      <c r="O9011" s="225" t="str">
        <f t="shared" si="1351"/>
        <v/>
      </c>
      <c r="BF9011" s="141">
        <v>46075</v>
      </c>
      <c r="BG9011" s="142" t="s">
        <v>27091</v>
      </c>
      <c r="BH9011" s="141" t="s">
        <v>478</v>
      </c>
      <c r="BI9011" s="141" t="s">
        <v>177</v>
      </c>
      <c r="BJ9011" s="141"/>
      <c r="BK9011" s="141" t="s">
        <v>2620</v>
      </c>
      <c r="BL9011" s="141" t="s">
        <v>27553</v>
      </c>
      <c r="BM9011" s="141">
        <v>45.20514</v>
      </c>
      <c r="BN9011" s="141">
        <v>-72.484579999999994</v>
      </c>
      <c r="BO9011" s="141">
        <v>2000</v>
      </c>
      <c r="BP9011" s="143"/>
      <c r="BQ9011" s="143" t="s">
        <v>27848</v>
      </c>
    </row>
    <row r="9012" spans="15:69" x14ac:dyDescent="0.25">
      <c r="O9012" s="225" t="str">
        <f t="shared" si="1351"/>
        <v/>
      </c>
      <c r="BF9012" s="141">
        <v>48010</v>
      </c>
      <c r="BG9012" s="142" t="s">
        <v>27092</v>
      </c>
      <c r="BH9012" s="141" t="s">
        <v>180</v>
      </c>
      <c r="BI9012" s="141" t="s">
        <v>191</v>
      </c>
      <c r="BJ9012" s="141" t="s">
        <v>27287</v>
      </c>
      <c r="BK9012" s="141"/>
      <c r="BL9012" s="141"/>
      <c r="BM9012" s="141">
        <v>45.585419999999999</v>
      </c>
      <c r="BN9012" s="141">
        <v>-72.529520000000005</v>
      </c>
      <c r="BO9012" s="141">
        <v>1989</v>
      </c>
      <c r="BP9012" s="143"/>
      <c r="BQ9012" s="143" t="s">
        <v>27848</v>
      </c>
    </row>
    <row r="9013" spans="15:69" x14ac:dyDescent="0.25">
      <c r="O9013" s="225" t="str">
        <f t="shared" si="1351"/>
        <v/>
      </c>
      <c r="BF9013" s="141">
        <v>48050</v>
      </c>
      <c r="BG9013" s="142" t="s">
        <v>27093</v>
      </c>
      <c r="BH9013" s="141" t="s">
        <v>180</v>
      </c>
      <c r="BI9013" s="141" t="s">
        <v>191</v>
      </c>
      <c r="BJ9013" s="141" t="s">
        <v>1536</v>
      </c>
      <c r="BK9013" s="141"/>
      <c r="BL9013" s="141" t="s">
        <v>27554</v>
      </c>
      <c r="BM9013" s="141">
        <v>45.734949999999998</v>
      </c>
      <c r="BN9013" s="141">
        <v>-72.619540000000001</v>
      </c>
      <c r="BO9013" s="141">
        <v>2005</v>
      </c>
      <c r="BP9013" s="143"/>
      <c r="BQ9013" s="143" t="s">
        <v>27848</v>
      </c>
    </row>
    <row r="9014" spans="15:69" x14ac:dyDescent="0.25">
      <c r="O9014" s="225" t="str">
        <f t="shared" si="1351"/>
        <v/>
      </c>
      <c r="BF9014" s="141">
        <v>48050</v>
      </c>
      <c r="BG9014" s="142" t="s">
        <v>27094</v>
      </c>
      <c r="BH9014" s="141" t="s">
        <v>180</v>
      </c>
      <c r="BI9014" s="141" t="s">
        <v>191</v>
      </c>
      <c r="BJ9014" s="141" t="s">
        <v>1690</v>
      </c>
      <c r="BK9014" s="141" t="s">
        <v>3963</v>
      </c>
      <c r="BL9014" s="141" t="s">
        <v>1665</v>
      </c>
      <c r="BM9014" s="141">
        <v>45.737670000000001</v>
      </c>
      <c r="BN9014" s="141">
        <v>-72.615579999999994</v>
      </c>
      <c r="BO9014" s="141">
        <v>2005</v>
      </c>
      <c r="BP9014" s="143"/>
      <c r="BQ9014" s="143" t="s">
        <v>27848</v>
      </c>
    </row>
    <row r="9015" spans="15:69" x14ac:dyDescent="0.25">
      <c r="O9015" s="225" t="str">
        <f t="shared" si="1351"/>
        <v/>
      </c>
      <c r="BF9015" s="141">
        <v>49040</v>
      </c>
      <c r="BG9015" s="142" t="s">
        <v>23103</v>
      </c>
      <c r="BH9015" s="141" t="s">
        <v>180</v>
      </c>
      <c r="BI9015" s="141" t="s">
        <v>191</v>
      </c>
      <c r="BJ9015" s="141" t="s">
        <v>23104</v>
      </c>
      <c r="BK9015" s="141" t="s">
        <v>11301</v>
      </c>
      <c r="BL9015" s="141" t="s">
        <v>23102</v>
      </c>
      <c r="BM9015" s="141">
        <v>45.769799999999996</v>
      </c>
      <c r="BN9015" s="141">
        <v>-72.504320000000007</v>
      </c>
      <c r="BO9015" s="141">
        <v>1995</v>
      </c>
      <c r="BP9015" s="143" t="s">
        <v>26755</v>
      </c>
      <c r="BQ9015" s="143" t="s">
        <v>27848</v>
      </c>
    </row>
    <row r="9016" spans="15:69" x14ac:dyDescent="0.25">
      <c r="O9016" s="225" t="str">
        <f t="shared" si="1351"/>
        <v/>
      </c>
      <c r="BF9016" s="141">
        <v>56023</v>
      </c>
      <c r="BG9016" s="142" t="s">
        <v>27095</v>
      </c>
      <c r="BH9016" s="141" t="s">
        <v>180</v>
      </c>
      <c r="BI9016" s="141" t="s">
        <v>178</v>
      </c>
      <c r="BJ9016" s="141"/>
      <c r="BK9016" s="141"/>
      <c r="BL9016" s="141"/>
      <c r="BM9016" s="141">
        <v>45.056989999999999</v>
      </c>
      <c r="BN9016" s="141">
        <v>-73.345929999999996</v>
      </c>
      <c r="BO9016" s="141">
        <v>1991</v>
      </c>
      <c r="BP9016" s="143"/>
      <c r="BQ9016" s="143" t="s">
        <v>27848</v>
      </c>
    </row>
    <row r="9017" spans="15:69" x14ac:dyDescent="0.25">
      <c r="O9017" s="225" t="str">
        <f t="shared" si="1351"/>
        <v/>
      </c>
      <c r="BF9017" s="141">
        <v>56023</v>
      </c>
      <c r="BG9017" s="142" t="s">
        <v>27096</v>
      </c>
      <c r="BH9017" s="141" t="s">
        <v>180</v>
      </c>
      <c r="BI9017" s="141" t="s">
        <v>191</v>
      </c>
      <c r="BJ9017" s="141" t="s">
        <v>1173</v>
      </c>
      <c r="BK9017" s="141"/>
      <c r="BL9017" s="141"/>
      <c r="BM9017" s="141">
        <v>45.066229999999997</v>
      </c>
      <c r="BN9017" s="141">
        <v>-73.332669999999993</v>
      </c>
      <c r="BO9017" s="141">
        <v>1991</v>
      </c>
      <c r="BP9017" s="143"/>
      <c r="BQ9017" s="143" t="s">
        <v>27848</v>
      </c>
    </row>
    <row r="9018" spans="15:69" x14ac:dyDescent="0.25">
      <c r="O9018" s="225" t="str">
        <f t="shared" si="1351"/>
        <v/>
      </c>
      <c r="BF9018" s="141">
        <v>56023</v>
      </c>
      <c r="BG9018" s="142" t="s">
        <v>27097</v>
      </c>
      <c r="BH9018" s="141" t="s">
        <v>180</v>
      </c>
      <c r="BI9018" s="141" t="s">
        <v>191</v>
      </c>
      <c r="BJ9018" s="141" t="s">
        <v>27288</v>
      </c>
      <c r="BK9018" s="141"/>
      <c r="BL9018" s="141"/>
      <c r="BM9018" s="141">
        <v>45.080629999999999</v>
      </c>
      <c r="BN9018" s="141">
        <v>-73.367350000000002</v>
      </c>
      <c r="BO9018" s="141">
        <v>1991</v>
      </c>
      <c r="BP9018" s="143"/>
      <c r="BQ9018" s="143" t="s">
        <v>27848</v>
      </c>
    </row>
    <row r="9019" spans="15:69" x14ac:dyDescent="0.25">
      <c r="O9019" s="225" t="str">
        <f t="shared" si="1351"/>
        <v/>
      </c>
      <c r="BF9019" s="141">
        <v>56023</v>
      </c>
      <c r="BG9019" s="142" t="s">
        <v>27098</v>
      </c>
      <c r="BH9019" s="141" t="s">
        <v>478</v>
      </c>
      <c r="BI9019" s="141" t="s">
        <v>176</v>
      </c>
      <c r="BJ9019" s="141"/>
      <c r="BK9019" s="141" t="s">
        <v>2278</v>
      </c>
      <c r="BL9019" s="141" t="s">
        <v>27555</v>
      </c>
      <c r="BM9019" s="141">
        <v>45.063339999999997</v>
      </c>
      <c r="BN9019" s="141">
        <v>-73.335250000000002</v>
      </c>
      <c r="BO9019" s="141">
        <v>2004</v>
      </c>
      <c r="BP9019" s="143" t="s">
        <v>27823</v>
      </c>
      <c r="BQ9019" s="143" t="s">
        <v>27848</v>
      </c>
    </row>
    <row r="9020" spans="15:69" x14ac:dyDescent="0.25">
      <c r="O9020" s="225" t="str">
        <f t="shared" si="1351"/>
        <v/>
      </c>
      <c r="BF9020" s="141">
        <v>56030</v>
      </c>
      <c r="BG9020" s="142" t="s">
        <v>27099</v>
      </c>
      <c r="BH9020" s="141" t="s">
        <v>180</v>
      </c>
      <c r="BI9020" s="141" t="s">
        <v>178</v>
      </c>
      <c r="BJ9020" s="141"/>
      <c r="BK9020" s="141"/>
      <c r="BL9020" s="141"/>
      <c r="BM9020" s="141">
        <v>45.129669999999997</v>
      </c>
      <c r="BN9020" s="141">
        <v>-73.326130000000006</v>
      </c>
      <c r="BO9020" s="141">
        <v>2009</v>
      </c>
      <c r="BP9020" s="143"/>
      <c r="BQ9020" s="143" t="s">
        <v>27848</v>
      </c>
    </row>
    <row r="9021" spans="15:69" x14ac:dyDescent="0.25">
      <c r="O9021" s="225" t="str">
        <f t="shared" si="1351"/>
        <v/>
      </c>
      <c r="BF9021" s="141">
        <v>56030</v>
      </c>
      <c r="BG9021" s="142" t="s">
        <v>27100</v>
      </c>
      <c r="BH9021" s="141" t="s">
        <v>180</v>
      </c>
      <c r="BI9021" s="141" t="s">
        <v>191</v>
      </c>
      <c r="BJ9021" s="141" t="s">
        <v>1690</v>
      </c>
      <c r="BK9021" s="141" t="s">
        <v>17511</v>
      </c>
      <c r="BL9021" s="141" t="s">
        <v>27556</v>
      </c>
      <c r="BM9021" s="141">
        <v>45.128810000000001</v>
      </c>
      <c r="BN9021" s="141">
        <v>-73.325329999999994</v>
      </c>
      <c r="BO9021" s="141">
        <v>2009</v>
      </c>
      <c r="BP9021" s="143"/>
      <c r="BQ9021" s="143" t="s">
        <v>27848</v>
      </c>
    </row>
    <row r="9022" spans="15:69" x14ac:dyDescent="0.25">
      <c r="O9022" s="225" t="str">
        <f t="shared" si="1351"/>
        <v/>
      </c>
      <c r="BF9022" s="141">
        <v>56030</v>
      </c>
      <c r="BG9022" s="142" t="s">
        <v>27101</v>
      </c>
      <c r="BH9022" s="141" t="s">
        <v>180</v>
      </c>
      <c r="BI9022" s="141" t="s">
        <v>191</v>
      </c>
      <c r="BJ9022" s="141"/>
      <c r="BK9022" s="141" t="s">
        <v>1589</v>
      </c>
      <c r="BL9022" s="141" t="s">
        <v>27556</v>
      </c>
      <c r="BM9022" s="141">
        <v>45.128590000000003</v>
      </c>
      <c r="BN9022" s="141">
        <v>-73.314369999999997</v>
      </c>
      <c r="BO9022" s="141">
        <v>2009</v>
      </c>
      <c r="BP9022" s="143"/>
      <c r="BQ9022" s="143" t="s">
        <v>27848</v>
      </c>
    </row>
    <row r="9023" spans="15:69" x14ac:dyDescent="0.25">
      <c r="O9023" s="225" t="str">
        <f t="shared" si="1351"/>
        <v/>
      </c>
      <c r="BF9023" s="141">
        <v>56030</v>
      </c>
      <c r="BG9023" s="142" t="s">
        <v>27102</v>
      </c>
      <c r="BH9023" s="141" t="s">
        <v>180</v>
      </c>
      <c r="BI9023" s="141" t="s">
        <v>191</v>
      </c>
      <c r="BJ9023" s="141"/>
      <c r="BK9023" s="141"/>
      <c r="BL9023" s="141"/>
      <c r="BM9023" s="141">
        <v>45.129669999999997</v>
      </c>
      <c r="BN9023" s="141">
        <v>-73.326130000000006</v>
      </c>
      <c r="BO9023" s="141">
        <v>2009</v>
      </c>
      <c r="BP9023" s="143"/>
      <c r="BQ9023" s="143" t="s">
        <v>27848</v>
      </c>
    </row>
    <row r="9024" spans="15:69" x14ac:dyDescent="0.25">
      <c r="O9024" s="225" t="str">
        <f t="shared" si="1351"/>
        <v/>
      </c>
      <c r="BF9024" s="141">
        <v>68020</v>
      </c>
      <c r="BG9024" s="142" t="s">
        <v>27103</v>
      </c>
      <c r="BH9024" s="141" t="s">
        <v>180</v>
      </c>
      <c r="BI9024" s="141" t="s">
        <v>178</v>
      </c>
      <c r="BJ9024" s="141"/>
      <c r="BK9024" s="141" t="s">
        <v>461</v>
      </c>
      <c r="BL9024" s="141" t="s">
        <v>27557</v>
      </c>
      <c r="BM9024" s="141">
        <v>45.159840000000003</v>
      </c>
      <c r="BN9024" s="141">
        <v>-73.670109999999994</v>
      </c>
      <c r="BO9024" s="141">
        <v>2007</v>
      </c>
      <c r="BP9024" s="143"/>
      <c r="BQ9024" s="143" t="s">
        <v>27848</v>
      </c>
    </row>
    <row r="9025" spans="15:69" x14ac:dyDescent="0.25">
      <c r="O9025" s="225" t="str">
        <f t="shared" si="1351"/>
        <v/>
      </c>
      <c r="BF9025" s="141">
        <v>68020</v>
      </c>
      <c r="BG9025" s="142" t="s">
        <v>27104</v>
      </c>
      <c r="BH9025" s="141" t="s">
        <v>180</v>
      </c>
      <c r="BI9025" s="141" t="s">
        <v>191</v>
      </c>
      <c r="BJ9025" s="141"/>
      <c r="BK9025" s="141" t="s">
        <v>27364</v>
      </c>
      <c r="BL9025" s="141" t="s">
        <v>2799</v>
      </c>
      <c r="BM9025" s="141">
        <v>45.160179999999997</v>
      </c>
      <c r="BN9025" s="141">
        <v>-73.675219999999996</v>
      </c>
      <c r="BO9025" s="141">
        <v>2007</v>
      </c>
      <c r="BP9025" s="143"/>
      <c r="BQ9025" s="143" t="s">
        <v>27848</v>
      </c>
    </row>
    <row r="9026" spans="15:69" x14ac:dyDescent="0.25">
      <c r="O9026" s="225" t="str">
        <f t="shared" si="1351"/>
        <v/>
      </c>
      <c r="BF9026" s="141">
        <v>70005</v>
      </c>
      <c r="BG9026" s="142" t="s">
        <v>27105</v>
      </c>
      <c r="BH9026" s="141" t="s">
        <v>180</v>
      </c>
      <c r="BI9026" s="141" t="s">
        <v>178</v>
      </c>
      <c r="BJ9026" s="141"/>
      <c r="BK9026" s="141"/>
      <c r="BL9026" s="141"/>
      <c r="BM9026" s="141">
        <v>45.215159999999997</v>
      </c>
      <c r="BN9026" s="141">
        <v>-73.727959999999996</v>
      </c>
      <c r="BO9026" s="141">
        <v>2009</v>
      </c>
      <c r="BP9026" s="143"/>
      <c r="BQ9026" s="143" t="s">
        <v>27848</v>
      </c>
    </row>
    <row r="9027" spans="15:69" x14ac:dyDescent="0.25">
      <c r="O9027" s="225" t="str">
        <f t="shared" si="1351"/>
        <v/>
      </c>
      <c r="BF9027" s="141">
        <v>70005</v>
      </c>
      <c r="BG9027" s="142" t="s">
        <v>27106</v>
      </c>
      <c r="BH9027" s="141" t="s">
        <v>180</v>
      </c>
      <c r="BI9027" s="141" t="s">
        <v>191</v>
      </c>
      <c r="BJ9027" s="141"/>
      <c r="BK9027" s="141" t="s">
        <v>3881</v>
      </c>
      <c r="BL9027" s="141" t="s">
        <v>1665</v>
      </c>
      <c r="BM9027" s="141">
        <v>45.216320000000003</v>
      </c>
      <c r="BN9027" s="141">
        <v>-73.732889999999998</v>
      </c>
      <c r="BO9027" s="141">
        <v>2009</v>
      </c>
      <c r="BP9027" s="143"/>
      <c r="BQ9027" s="143" t="s">
        <v>27848</v>
      </c>
    </row>
    <row r="9028" spans="15:69" x14ac:dyDescent="0.25">
      <c r="O9028" s="225" t="str">
        <f t="shared" si="1351"/>
        <v/>
      </c>
      <c r="BF9028" s="141">
        <v>70005</v>
      </c>
      <c r="BG9028" s="142" t="s">
        <v>27107</v>
      </c>
      <c r="BH9028" s="141" t="s">
        <v>180</v>
      </c>
      <c r="BI9028" s="141" t="s">
        <v>191</v>
      </c>
      <c r="BJ9028" s="141"/>
      <c r="BK9028" s="141" t="s">
        <v>13700</v>
      </c>
      <c r="BL9028" s="141" t="s">
        <v>1665</v>
      </c>
      <c r="BM9028" s="141">
        <v>45.208170000000003</v>
      </c>
      <c r="BN9028" s="141">
        <v>-73.722359999999995</v>
      </c>
      <c r="BO9028" s="141">
        <v>2009</v>
      </c>
      <c r="BP9028" s="143"/>
      <c r="BQ9028" s="143" t="s">
        <v>27848</v>
      </c>
    </row>
    <row r="9029" spans="15:69" x14ac:dyDescent="0.25">
      <c r="O9029" s="225" t="str">
        <f t="shared" si="1351"/>
        <v/>
      </c>
      <c r="BF9029" s="141">
        <v>70005</v>
      </c>
      <c r="BG9029" s="142" t="s">
        <v>27108</v>
      </c>
      <c r="BH9029" s="141" t="s">
        <v>180</v>
      </c>
      <c r="BI9029" s="141" t="s">
        <v>191</v>
      </c>
      <c r="BJ9029" s="141"/>
      <c r="BK9029" s="141" t="s">
        <v>2585</v>
      </c>
      <c r="BL9029" s="141" t="s">
        <v>27558</v>
      </c>
      <c r="BM9029" s="141">
        <v>45.213380000000001</v>
      </c>
      <c r="BN9029" s="141">
        <v>-73.784840000000003</v>
      </c>
      <c r="BO9029" s="141">
        <v>2009</v>
      </c>
      <c r="BP9029" s="143"/>
      <c r="BQ9029" s="143" t="s">
        <v>27848</v>
      </c>
    </row>
    <row r="9030" spans="15:69" x14ac:dyDescent="0.25">
      <c r="O9030" s="225" t="str">
        <f t="shared" si="1351"/>
        <v/>
      </c>
      <c r="BF9030" s="141">
        <v>70035</v>
      </c>
      <c r="BG9030" s="142" t="s">
        <v>27109</v>
      </c>
      <c r="BH9030" s="141" t="s">
        <v>180</v>
      </c>
      <c r="BI9030" s="141" t="s">
        <v>178</v>
      </c>
      <c r="BJ9030" s="141"/>
      <c r="BK9030" s="141"/>
      <c r="BL9030" s="141"/>
      <c r="BM9030" s="141">
        <v>45.225580000000001</v>
      </c>
      <c r="BN9030" s="141">
        <v>-73.996480000000005</v>
      </c>
      <c r="BO9030" s="141">
        <v>1994</v>
      </c>
      <c r="BP9030" s="143"/>
      <c r="BQ9030" s="143" t="s">
        <v>27848</v>
      </c>
    </row>
    <row r="9031" spans="15:69" x14ac:dyDescent="0.25">
      <c r="O9031" s="225" t="str">
        <f t="shared" si="1351"/>
        <v/>
      </c>
      <c r="BF9031" s="141">
        <v>70035</v>
      </c>
      <c r="BG9031" s="142" t="s">
        <v>27110</v>
      </c>
      <c r="BH9031" s="141" t="s">
        <v>180</v>
      </c>
      <c r="BI9031" s="141" t="s">
        <v>191</v>
      </c>
      <c r="BJ9031" s="141"/>
      <c r="BK9031" s="141" t="s">
        <v>1992</v>
      </c>
      <c r="BL9031" s="141" t="s">
        <v>3045</v>
      </c>
      <c r="BM9031" s="141">
        <v>45.216819999999998</v>
      </c>
      <c r="BN9031" s="141">
        <v>-73.998720000000006</v>
      </c>
      <c r="BO9031" s="141">
        <v>1994</v>
      </c>
      <c r="BP9031" s="143"/>
      <c r="BQ9031" s="143" t="s">
        <v>27848</v>
      </c>
    </row>
    <row r="9032" spans="15:69" x14ac:dyDescent="0.25">
      <c r="O9032" s="225" t="str">
        <f t="shared" si="1351"/>
        <v/>
      </c>
      <c r="BF9032" s="141">
        <v>50128</v>
      </c>
      <c r="BG9032" s="142" t="s">
        <v>23466</v>
      </c>
      <c r="BH9032" s="141" t="s">
        <v>478</v>
      </c>
      <c r="BI9032" s="141" t="s">
        <v>176</v>
      </c>
      <c r="BJ9032" s="141" t="s">
        <v>23282</v>
      </c>
      <c r="BK9032" s="141" t="s">
        <v>3278</v>
      </c>
      <c r="BL9032" s="141" t="s">
        <v>23467</v>
      </c>
      <c r="BM9032" s="141">
        <v>46.065809999999999</v>
      </c>
      <c r="BN9032" s="141">
        <v>-72.809820000000002</v>
      </c>
      <c r="BO9032" s="141">
        <v>1985</v>
      </c>
      <c r="BP9032" s="143" t="s">
        <v>26779</v>
      </c>
      <c r="BQ9032" s="143" t="s">
        <v>27848</v>
      </c>
    </row>
    <row r="9033" spans="15:69" x14ac:dyDescent="0.25">
      <c r="O9033" s="225" t="str">
        <f t="shared" si="1351"/>
        <v/>
      </c>
      <c r="BF9033" s="141">
        <v>51025</v>
      </c>
      <c r="BG9033" s="142" t="s">
        <v>11559</v>
      </c>
      <c r="BH9033" s="141" t="s">
        <v>180</v>
      </c>
      <c r="BI9033" s="141" t="s">
        <v>178</v>
      </c>
      <c r="BJ9033" s="141"/>
      <c r="BK9033" s="141" t="s">
        <v>7101</v>
      </c>
      <c r="BL9033" s="141" t="s">
        <v>11560</v>
      </c>
      <c r="BM9033" s="141">
        <v>46.389009999999999</v>
      </c>
      <c r="BN9033" s="141">
        <v>-72.879630000000006</v>
      </c>
      <c r="BO9033" s="141">
        <v>2012</v>
      </c>
      <c r="BP9033" s="143" t="s">
        <v>26236</v>
      </c>
      <c r="BQ9033" s="143" t="s">
        <v>27848</v>
      </c>
    </row>
    <row r="9034" spans="15:69" x14ac:dyDescent="0.25">
      <c r="O9034" s="225" t="str">
        <f t="shared" si="1351"/>
        <v/>
      </c>
      <c r="BF9034" s="141">
        <v>70040</v>
      </c>
      <c r="BG9034" s="142" t="s">
        <v>27111</v>
      </c>
      <c r="BH9034" s="141" t="s">
        <v>180</v>
      </c>
      <c r="BI9034" s="141" t="s">
        <v>191</v>
      </c>
      <c r="BJ9034" s="141" t="s">
        <v>27289</v>
      </c>
      <c r="BK9034" s="141"/>
      <c r="BL9034" s="141" t="s">
        <v>27559</v>
      </c>
      <c r="BM9034" s="141">
        <v>45.178849999999997</v>
      </c>
      <c r="BN9034" s="141">
        <v>-74.132220000000004</v>
      </c>
      <c r="BO9034" s="141">
        <v>2011</v>
      </c>
      <c r="BP9034" s="143"/>
      <c r="BQ9034" s="143" t="s">
        <v>27848</v>
      </c>
    </row>
    <row r="9035" spans="15:69" x14ac:dyDescent="0.25">
      <c r="O9035" s="225" t="str">
        <f t="shared" si="1351"/>
        <v/>
      </c>
      <c r="BF9035" s="141">
        <v>70040</v>
      </c>
      <c r="BG9035" s="142" t="s">
        <v>27112</v>
      </c>
      <c r="BH9035" s="141" t="s">
        <v>180</v>
      </c>
      <c r="BI9035" s="141" t="s">
        <v>191</v>
      </c>
      <c r="BJ9035" s="141" t="s">
        <v>27290</v>
      </c>
      <c r="BK9035" s="141" t="s">
        <v>27365</v>
      </c>
      <c r="BL9035" s="141" t="s">
        <v>27560</v>
      </c>
      <c r="BM9035" s="141">
        <v>45.195129999999999</v>
      </c>
      <c r="BN9035" s="141">
        <v>-74.175349999999995</v>
      </c>
      <c r="BO9035" s="141">
        <v>2011</v>
      </c>
      <c r="BP9035" s="143"/>
      <c r="BQ9035" s="143" t="s">
        <v>27848</v>
      </c>
    </row>
    <row r="9036" spans="15:69" x14ac:dyDescent="0.25">
      <c r="O9036" s="225" t="str">
        <f t="shared" si="1351"/>
        <v/>
      </c>
      <c r="BF9036" s="141">
        <v>70040</v>
      </c>
      <c r="BG9036" s="142" t="s">
        <v>27113</v>
      </c>
      <c r="BH9036" s="141" t="s">
        <v>180</v>
      </c>
      <c r="BI9036" s="141" t="s">
        <v>191</v>
      </c>
      <c r="BJ9036" s="141" t="s">
        <v>27291</v>
      </c>
      <c r="BK9036" s="141" t="s">
        <v>27366</v>
      </c>
      <c r="BL9036" s="141" t="s">
        <v>27561</v>
      </c>
      <c r="BM9036" s="141">
        <v>45.216900000000003</v>
      </c>
      <c r="BN9036" s="141">
        <v>-74.156649999999999</v>
      </c>
      <c r="BO9036" s="141">
        <v>2011</v>
      </c>
      <c r="BP9036" s="143"/>
      <c r="BQ9036" s="143" t="s">
        <v>27848</v>
      </c>
    </row>
    <row r="9037" spans="15:69" x14ac:dyDescent="0.25">
      <c r="O9037" s="225" t="str">
        <f t="shared" si="1351"/>
        <v/>
      </c>
      <c r="BF9037" s="141">
        <v>70040</v>
      </c>
      <c r="BG9037" s="142" t="s">
        <v>27114</v>
      </c>
      <c r="BH9037" s="141" t="s">
        <v>180</v>
      </c>
      <c r="BI9037" s="141" t="s">
        <v>178</v>
      </c>
      <c r="BJ9037" s="141"/>
      <c r="BK9037" s="141"/>
      <c r="BL9037" s="141"/>
      <c r="BM9037" s="141">
        <v>45.223390000000002</v>
      </c>
      <c r="BN9037" s="141">
        <v>-74.152389999999997</v>
      </c>
      <c r="BO9037" s="141">
        <v>2011</v>
      </c>
      <c r="BP9037" s="143"/>
      <c r="BQ9037" s="143" t="s">
        <v>27848</v>
      </c>
    </row>
    <row r="9038" spans="15:69" x14ac:dyDescent="0.25">
      <c r="O9038" s="225" t="str">
        <f t="shared" ref="O9038:O9101" si="1352">IF(OR(B9038="",C9038="",G9038="",H9038="",I9038="",AND(J9038="",BW9038=FALSE),AND(K9038="",BX9038=FALSE),AND(L9038="",BY9038=FALSE),AND(M9038="",BZ9038=FALSE)),"",(IF(AND(100&gt;=CG9038,CG9038&gt;80),"A",IF(AND(80&gt;=CG9038,CG9038&gt;60),"B",IF(AND(60&gt;=CG9038,CG9038&gt;40),"C",IF(AND(40&gt;=CG9038,CG9038&gt;20),"D","E"))))))</f>
        <v/>
      </c>
      <c r="BF9038" s="141">
        <v>70040</v>
      </c>
      <c r="BG9038" s="142" t="s">
        <v>27115</v>
      </c>
      <c r="BH9038" s="141" t="s">
        <v>180</v>
      </c>
      <c r="BI9038" s="141" t="s">
        <v>191</v>
      </c>
      <c r="BJ9038" s="141" t="s">
        <v>1918</v>
      </c>
      <c r="BK9038" s="141" t="s">
        <v>4160</v>
      </c>
      <c r="BL9038" s="141" t="s">
        <v>27562</v>
      </c>
      <c r="BM9038" s="141">
        <v>45.198839999999997</v>
      </c>
      <c r="BN9038" s="141">
        <v>-74.165419999999997</v>
      </c>
      <c r="BO9038" s="141">
        <v>2011</v>
      </c>
      <c r="BP9038" s="143"/>
      <c r="BQ9038" s="143" t="s">
        <v>27848</v>
      </c>
    </row>
    <row r="9039" spans="15:69" x14ac:dyDescent="0.25">
      <c r="O9039" s="225" t="str">
        <f t="shared" si="1352"/>
        <v/>
      </c>
      <c r="BF9039" s="141">
        <v>70040</v>
      </c>
      <c r="BG9039" s="142" t="s">
        <v>27116</v>
      </c>
      <c r="BH9039" s="141" t="s">
        <v>180</v>
      </c>
      <c r="BI9039" s="141" t="s">
        <v>191</v>
      </c>
      <c r="BJ9039" s="141" t="s">
        <v>4557</v>
      </c>
      <c r="BK9039" s="141" t="s">
        <v>466</v>
      </c>
      <c r="BL9039" s="141" t="s">
        <v>20765</v>
      </c>
      <c r="BM9039" s="141">
        <v>45.203090000000003</v>
      </c>
      <c r="BN9039" s="141">
        <v>-74.161879999999996</v>
      </c>
      <c r="BO9039" s="141">
        <v>2011</v>
      </c>
      <c r="BP9039" s="143"/>
      <c r="BQ9039" s="143" t="s">
        <v>27848</v>
      </c>
    </row>
    <row r="9040" spans="15:69" x14ac:dyDescent="0.25">
      <c r="O9040" s="225" t="str">
        <f t="shared" si="1352"/>
        <v/>
      </c>
      <c r="BF9040" s="141">
        <v>85025</v>
      </c>
      <c r="BG9040" s="142" t="s">
        <v>14192</v>
      </c>
      <c r="BH9040" s="141" t="s">
        <v>180</v>
      </c>
      <c r="BI9040" s="141" t="s">
        <v>191</v>
      </c>
      <c r="BJ9040" s="141" t="s">
        <v>14193</v>
      </c>
      <c r="BK9040" s="141"/>
      <c r="BL9040" s="141" t="s">
        <v>5620</v>
      </c>
      <c r="BM9040" s="141">
        <v>47.333829999999999</v>
      </c>
      <c r="BN9040" s="141">
        <v>-79.445329999999998</v>
      </c>
      <c r="BO9040" s="141">
        <v>1987</v>
      </c>
      <c r="BP9040" s="143" t="s">
        <v>25048</v>
      </c>
      <c r="BQ9040" s="143" t="s">
        <v>27848</v>
      </c>
    </row>
    <row r="9041" spans="15:69" x14ac:dyDescent="0.25">
      <c r="O9041" s="225" t="str">
        <f t="shared" si="1352"/>
        <v/>
      </c>
      <c r="BF9041" s="141">
        <v>88060</v>
      </c>
      <c r="BG9041" s="142" t="s">
        <v>14712</v>
      </c>
      <c r="BH9041" s="141" t="s">
        <v>180</v>
      </c>
      <c r="BI9041" s="141" t="s">
        <v>178</v>
      </c>
      <c r="BJ9041" s="141" t="s">
        <v>2514</v>
      </c>
      <c r="BK9041" s="141" t="s">
        <v>2514</v>
      </c>
      <c r="BL9041" s="141" t="s">
        <v>14713</v>
      </c>
      <c r="BM9041" s="141">
        <v>48.674639999999997</v>
      </c>
      <c r="BN9041" s="141">
        <v>-78.110140000000001</v>
      </c>
      <c r="BO9041" s="141">
        <v>1981</v>
      </c>
      <c r="BP9041" s="143" t="s">
        <v>25137</v>
      </c>
      <c r="BQ9041" s="143" t="s">
        <v>27848</v>
      </c>
    </row>
    <row r="9042" spans="15:69" x14ac:dyDescent="0.25">
      <c r="O9042" s="225" t="str">
        <f t="shared" si="1352"/>
        <v/>
      </c>
      <c r="BF9042" s="141">
        <v>88060</v>
      </c>
      <c r="BG9042" s="142" t="s">
        <v>14714</v>
      </c>
      <c r="BH9042" s="141" t="s">
        <v>180</v>
      </c>
      <c r="BI9042" s="141" t="s">
        <v>191</v>
      </c>
      <c r="BJ9042" s="141" t="s">
        <v>2514</v>
      </c>
      <c r="BK9042" s="141" t="s">
        <v>1931</v>
      </c>
      <c r="BL9042" s="141" t="s">
        <v>14715</v>
      </c>
      <c r="BM9042" s="141">
        <v>48.675780000000003</v>
      </c>
      <c r="BN9042" s="141">
        <v>-78.107039999999998</v>
      </c>
      <c r="BO9042" s="141">
        <v>1981</v>
      </c>
      <c r="BP9042" s="143" t="s">
        <v>25138</v>
      </c>
      <c r="BQ9042" s="143" t="s">
        <v>27848</v>
      </c>
    </row>
    <row r="9043" spans="15:69" x14ac:dyDescent="0.25">
      <c r="O9043" s="225" t="str">
        <f t="shared" si="1352"/>
        <v/>
      </c>
      <c r="BF9043" s="141">
        <v>11005</v>
      </c>
      <c r="BG9043" s="142" t="s">
        <v>27117</v>
      </c>
      <c r="BH9043" s="141" t="s">
        <v>478</v>
      </c>
      <c r="BI9043" s="141" t="s">
        <v>177</v>
      </c>
      <c r="BJ9043" s="141" t="s">
        <v>1807</v>
      </c>
      <c r="BK9043" s="141" t="s">
        <v>1779</v>
      </c>
      <c r="BL9043" s="141" t="s">
        <v>27563</v>
      </c>
      <c r="BM9043" s="141">
        <v>47.924399999999999</v>
      </c>
      <c r="BN9043" s="141">
        <v>-69.09872</v>
      </c>
      <c r="BO9043" s="141">
        <v>1984</v>
      </c>
      <c r="BP9043" s="143" t="s">
        <v>27824</v>
      </c>
      <c r="BQ9043" s="143" t="s">
        <v>17560</v>
      </c>
    </row>
    <row r="9044" spans="15:69" x14ac:dyDescent="0.25">
      <c r="O9044" s="225" t="str">
        <f t="shared" si="1352"/>
        <v/>
      </c>
      <c r="BF9044" s="141">
        <v>11005</v>
      </c>
      <c r="BG9044" s="142" t="s">
        <v>27118</v>
      </c>
      <c r="BH9044" s="141" t="s">
        <v>478</v>
      </c>
      <c r="BI9044" s="141" t="s">
        <v>176</v>
      </c>
      <c r="BJ9044" s="141" t="s">
        <v>1573</v>
      </c>
      <c r="BK9044" s="141" t="s">
        <v>1779</v>
      </c>
      <c r="BL9044" s="141" t="s">
        <v>27563</v>
      </c>
      <c r="BM9044" s="141">
        <v>47.924399999999999</v>
      </c>
      <c r="BN9044" s="141">
        <v>-69.09872</v>
      </c>
      <c r="BO9044" s="141">
        <v>1984</v>
      </c>
      <c r="BP9044" s="143" t="s">
        <v>27825</v>
      </c>
      <c r="BQ9044" s="143" t="s">
        <v>17560</v>
      </c>
    </row>
    <row r="9045" spans="15:69" x14ac:dyDescent="0.25">
      <c r="O9045" s="225" t="str">
        <f t="shared" si="1352"/>
        <v/>
      </c>
      <c r="BF9045" s="141">
        <v>11005</v>
      </c>
      <c r="BG9045" s="142" t="s">
        <v>27119</v>
      </c>
      <c r="BH9045" s="141" t="s">
        <v>180</v>
      </c>
      <c r="BI9045" s="141" t="s">
        <v>178</v>
      </c>
      <c r="BJ9045" s="141" t="s">
        <v>27292</v>
      </c>
      <c r="BK9045" s="141" t="s">
        <v>1788</v>
      </c>
      <c r="BL9045" s="141" t="s">
        <v>13110</v>
      </c>
      <c r="BM9045" s="141">
        <v>47.920777000000001</v>
      </c>
      <c r="BN9045" s="141">
        <v>-69.088003</v>
      </c>
      <c r="BO9045" s="141">
        <v>2010</v>
      </c>
      <c r="BP9045" s="143" t="s">
        <v>27826</v>
      </c>
      <c r="BQ9045" s="143" t="s">
        <v>17560</v>
      </c>
    </row>
    <row r="9046" spans="15:69" x14ac:dyDescent="0.25">
      <c r="O9046" s="225" t="str">
        <f t="shared" si="1352"/>
        <v/>
      </c>
      <c r="BF9046" s="141">
        <v>11005</v>
      </c>
      <c r="BG9046" s="142" t="s">
        <v>27120</v>
      </c>
      <c r="BH9046" s="141" t="s">
        <v>180</v>
      </c>
      <c r="BI9046" s="141" t="s">
        <v>178</v>
      </c>
      <c r="BJ9046" s="141" t="s">
        <v>27293</v>
      </c>
      <c r="BK9046" s="141" t="s">
        <v>3335</v>
      </c>
      <c r="BL9046" s="141" t="s">
        <v>13110</v>
      </c>
      <c r="BM9046" s="141">
        <v>47.920777000000001</v>
      </c>
      <c r="BN9046" s="141">
        <v>-69.088003</v>
      </c>
      <c r="BO9046" s="141">
        <v>2010</v>
      </c>
      <c r="BP9046" s="143" t="s">
        <v>27827</v>
      </c>
      <c r="BQ9046" s="143" t="s">
        <v>17560</v>
      </c>
    </row>
    <row r="9047" spans="15:69" x14ac:dyDescent="0.25">
      <c r="O9047" s="225" t="str">
        <f t="shared" si="1352"/>
        <v/>
      </c>
      <c r="BF9047" s="141">
        <v>16005</v>
      </c>
      <c r="BG9047" s="142" t="s">
        <v>27121</v>
      </c>
      <c r="BH9047" s="141" t="s">
        <v>478</v>
      </c>
      <c r="BI9047" s="141" t="s">
        <v>177</v>
      </c>
      <c r="BJ9047" s="141"/>
      <c r="BK9047" s="141" t="s">
        <v>1534</v>
      </c>
      <c r="BL9047" s="141" t="s">
        <v>2063</v>
      </c>
      <c r="BM9047" s="141">
        <v>47.342820000000003</v>
      </c>
      <c r="BN9047" s="141">
        <v>-70.547979999999995</v>
      </c>
      <c r="BO9047" s="141">
        <v>2005</v>
      </c>
      <c r="BP9047" s="143" t="s">
        <v>27828</v>
      </c>
      <c r="BQ9047" s="143" t="s">
        <v>17560</v>
      </c>
    </row>
    <row r="9048" spans="15:69" x14ac:dyDescent="0.25">
      <c r="O9048" s="225" t="str">
        <f t="shared" si="1352"/>
        <v/>
      </c>
      <c r="BF9048" s="141">
        <v>16005</v>
      </c>
      <c r="BG9048" s="142" t="s">
        <v>27122</v>
      </c>
      <c r="BH9048" s="141" t="s">
        <v>478</v>
      </c>
      <c r="BI9048" s="141" t="s">
        <v>176</v>
      </c>
      <c r="BJ9048" s="141" t="s">
        <v>27294</v>
      </c>
      <c r="BK9048" s="141" t="s">
        <v>14736</v>
      </c>
      <c r="BL9048" s="141" t="s">
        <v>2063</v>
      </c>
      <c r="BM9048" s="141">
        <v>47.337620000000001</v>
      </c>
      <c r="BN9048" s="141">
        <v>-70.545509999999993</v>
      </c>
      <c r="BO9048" s="141">
        <v>2005</v>
      </c>
      <c r="BP9048" s="143" t="s">
        <v>27829</v>
      </c>
      <c r="BQ9048" s="143" t="s">
        <v>17560</v>
      </c>
    </row>
    <row r="9049" spans="15:69" x14ac:dyDescent="0.25">
      <c r="O9049" s="225" t="str">
        <f t="shared" si="1352"/>
        <v/>
      </c>
      <c r="BF9049" s="141">
        <v>16005</v>
      </c>
      <c r="BG9049" s="142" t="s">
        <v>27123</v>
      </c>
      <c r="BH9049" s="141" t="s">
        <v>478</v>
      </c>
      <c r="BI9049" s="141" t="s">
        <v>177</v>
      </c>
      <c r="BJ9049" s="141"/>
      <c r="BK9049" s="141" t="s">
        <v>27367</v>
      </c>
      <c r="BL9049" s="141" t="s">
        <v>2063</v>
      </c>
      <c r="BM9049" s="141">
        <v>47.290570000000002</v>
      </c>
      <c r="BN9049" s="141">
        <v>-70.571150000000003</v>
      </c>
      <c r="BO9049" s="141">
        <v>1995</v>
      </c>
      <c r="BP9049" s="143" t="s">
        <v>27830</v>
      </c>
      <c r="BQ9049" s="143" t="s">
        <v>17560</v>
      </c>
    </row>
    <row r="9050" spans="15:69" x14ac:dyDescent="0.25">
      <c r="O9050" s="225" t="str">
        <f t="shared" si="1352"/>
        <v/>
      </c>
      <c r="BF9050" s="141">
        <v>16005</v>
      </c>
      <c r="BG9050" s="142" t="s">
        <v>27124</v>
      </c>
      <c r="BH9050" s="141" t="s">
        <v>478</v>
      </c>
      <c r="BI9050" s="141" t="s">
        <v>176</v>
      </c>
      <c r="BJ9050" s="141" t="s">
        <v>12898</v>
      </c>
      <c r="BK9050" s="141" t="s">
        <v>18815</v>
      </c>
      <c r="BL9050" s="141" t="s">
        <v>2063</v>
      </c>
      <c r="BM9050" s="141">
        <v>47.290970000000002</v>
      </c>
      <c r="BN9050" s="141">
        <v>-70.571110000000004</v>
      </c>
      <c r="BO9050" s="141">
        <v>1995</v>
      </c>
      <c r="BP9050" s="143" t="s">
        <v>27831</v>
      </c>
      <c r="BQ9050" s="143" t="s">
        <v>17560</v>
      </c>
    </row>
    <row r="9051" spans="15:69" x14ac:dyDescent="0.25">
      <c r="O9051" s="225" t="str">
        <f t="shared" si="1352"/>
        <v/>
      </c>
      <c r="BF9051" s="141">
        <v>19105</v>
      </c>
      <c r="BG9051" s="142" t="s">
        <v>16400</v>
      </c>
      <c r="BH9051" s="141" t="s">
        <v>180</v>
      </c>
      <c r="BI9051" s="141" t="s">
        <v>178</v>
      </c>
      <c r="BJ9051" s="141"/>
      <c r="BK9051" s="141" t="s">
        <v>4200</v>
      </c>
      <c r="BL9051" s="141" t="s">
        <v>16395</v>
      </c>
      <c r="BM9051" s="141">
        <v>46.831798190809202</v>
      </c>
      <c r="BN9051" s="141">
        <v>-71.053525478952807</v>
      </c>
      <c r="BO9051" s="141">
        <v>2011</v>
      </c>
      <c r="BP9051" s="143" t="s">
        <v>484</v>
      </c>
      <c r="BQ9051" s="143" t="s">
        <v>27848</v>
      </c>
    </row>
    <row r="9052" spans="15:69" x14ac:dyDescent="0.25">
      <c r="O9052" s="225" t="str">
        <f t="shared" si="1352"/>
        <v/>
      </c>
      <c r="BF9052" s="141">
        <v>51035</v>
      </c>
      <c r="BG9052" s="142" t="s">
        <v>11592</v>
      </c>
      <c r="BH9052" s="141" t="s">
        <v>478</v>
      </c>
      <c r="BI9052" s="141" t="s">
        <v>176</v>
      </c>
      <c r="BJ9052" s="141" t="s">
        <v>11376</v>
      </c>
      <c r="BK9052" s="141"/>
      <c r="BL9052" s="141"/>
      <c r="BM9052" s="141">
        <v>46.333661569900002</v>
      </c>
      <c r="BN9052" s="141">
        <v>-73.080860173399998</v>
      </c>
      <c r="BO9052" s="141">
        <v>1997</v>
      </c>
      <c r="BP9052" s="143" t="s">
        <v>24560</v>
      </c>
      <c r="BQ9052" s="143" t="s">
        <v>17560</v>
      </c>
    </row>
    <row r="9053" spans="15:69" x14ac:dyDescent="0.25">
      <c r="O9053" s="225" t="str">
        <f t="shared" si="1352"/>
        <v/>
      </c>
      <c r="BF9053" s="141">
        <v>19105</v>
      </c>
      <c r="BG9053" s="142" t="s">
        <v>16401</v>
      </c>
      <c r="BH9053" s="141" t="s">
        <v>478</v>
      </c>
      <c r="BI9053" s="141" t="s">
        <v>176</v>
      </c>
      <c r="BJ9053" s="141" t="s">
        <v>16402</v>
      </c>
      <c r="BK9053" s="141"/>
      <c r="BL9053" s="141" t="s">
        <v>16403</v>
      </c>
      <c r="BM9053" s="141">
        <v>46.493115000000003</v>
      </c>
      <c r="BN9053" s="141">
        <v>-71.109120000000004</v>
      </c>
      <c r="BO9053" s="141">
        <v>2009</v>
      </c>
      <c r="BP9053" s="143"/>
      <c r="BQ9053" s="143" t="s">
        <v>27848</v>
      </c>
    </row>
    <row r="9054" spans="15:69" x14ac:dyDescent="0.25">
      <c r="O9054" s="225" t="str">
        <f t="shared" si="1352"/>
        <v/>
      </c>
      <c r="BF9054" s="141">
        <v>19105</v>
      </c>
      <c r="BG9054" s="142" t="s">
        <v>16404</v>
      </c>
      <c r="BH9054" s="141" t="s">
        <v>478</v>
      </c>
      <c r="BI9054" s="141" t="s">
        <v>176</v>
      </c>
      <c r="BJ9054" s="141" t="s">
        <v>16405</v>
      </c>
      <c r="BK9054" s="141"/>
      <c r="BL9054" s="141" t="s">
        <v>16406</v>
      </c>
      <c r="BM9054" s="141">
        <v>46.493443999999997</v>
      </c>
      <c r="BN9054" s="141">
        <v>-71.035880000000006</v>
      </c>
      <c r="BO9054" s="141">
        <v>2013</v>
      </c>
      <c r="BP9054" s="143"/>
      <c r="BQ9054" s="143" t="s">
        <v>27848</v>
      </c>
    </row>
    <row r="9055" spans="15:69" x14ac:dyDescent="0.25">
      <c r="O9055" s="225" t="str">
        <f t="shared" si="1352"/>
        <v/>
      </c>
      <c r="BF9055" s="141">
        <v>19105</v>
      </c>
      <c r="BG9055" s="142" t="s">
        <v>16407</v>
      </c>
      <c r="BH9055" s="141" t="s">
        <v>180</v>
      </c>
      <c r="BI9055" s="141" t="s">
        <v>191</v>
      </c>
      <c r="BJ9055" s="141" t="s">
        <v>2088</v>
      </c>
      <c r="BK9055" s="141"/>
      <c r="BL9055" s="141" t="s">
        <v>4118</v>
      </c>
      <c r="BM9055" s="141">
        <v>46.495339999999999</v>
      </c>
      <c r="BN9055" s="141">
        <v>-71.020979999999994</v>
      </c>
      <c r="BO9055" s="141">
        <v>1981</v>
      </c>
      <c r="BP9055" s="143"/>
      <c r="BQ9055" s="143" t="s">
        <v>27848</v>
      </c>
    </row>
    <row r="9056" spans="15:69" x14ac:dyDescent="0.25">
      <c r="O9056" s="225" t="str">
        <f t="shared" si="1352"/>
        <v/>
      </c>
      <c r="BF9056" s="141">
        <v>19105</v>
      </c>
      <c r="BG9056" s="142" t="s">
        <v>16408</v>
      </c>
      <c r="BH9056" s="141" t="s">
        <v>180</v>
      </c>
      <c r="BI9056" s="141" t="s">
        <v>191</v>
      </c>
      <c r="BJ9056" s="141" t="s">
        <v>5772</v>
      </c>
      <c r="BK9056" s="141"/>
      <c r="BL9056" s="141" t="s">
        <v>16409</v>
      </c>
      <c r="BM9056" s="141">
        <v>46.495609999999999</v>
      </c>
      <c r="BN9056" s="141">
        <v>-71.161850000000001</v>
      </c>
      <c r="BO9056" s="141">
        <v>2009</v>
      </c>
      <c r="BP9056" s="143"/>
      <c r="BQ9056" s="143" t="s">
        <v>27848</v>
      </c>
    </row>
    <row r="9057" spans="15:69" x14ac:dyDescent="0.25">
      <c r="O9057" s="225" t="str">
        <f t="shared" si="1352"/>
        <v/>
      </c>
      <c r="BF9057" s="141">
        <v>19105</v>
      </c>
      <c r="BG9057" s="142" t="s">
        <v>16410</v>
      </c>
      <c r="BH9057" s="141" t="s">
        <v>180</v>
      </c>
      <c r="BI9057" s="141" t="s">
        <v>191</v>
      </c>
      <c r="BJ9057" s="141" t="s">
        <v>2139</v>
      </c>
      <c r="BK9057" s="141"/>
      <c r="BL9057" s="141" t="s">
        <v>16411</v>
      </c>
      <c r="BM9057" s="141">
        <v>46.495137</v>
      </c>
      <c r="BN9057" s="141">
        <v>-71.141660000000002</v>
      </c>
      <c r="BO9057" s="141">
        <v>1998</v>
      </c>
      <c r="BP9057" s="143"/>
      <c r="BQ9057" s="143" t="s">
        <v>27848</v>
      </c>
    </row>
    <row r="9058" spans="15:69" x14ac:dyDescent="0.25">
      <c r="O9058" s="225" t="str">
        <f t="shared" si="1352"/>
        <v/>
      </c>
      <c r="BF9058" s="141">
        <v>70005</v>
      </c>
      <c r="BG9058" s="142" t="s">
        <v>27125</v>
      </c>
      <c r="BH9058" s="141" t="s">
        <v>180</v>
      </c>
      <c r="BI9058" s="141" t="s">
        <v>191</v>
      </c>
      <c r="BJ9058" s="141"/>
      <c r="BK9058" s="141" t="s">
        <v>1788</v>
      </c>
      <c r="BL9058" s="141" t="s">
        <v>27564</v>
      </c>
      <c r="BM9058" s="141">
        <v>45.221699999999998</v>
      </c>
      <c r="BN9058" s="141">
        <v>-73.734279999999998</v>
      </c>
      <c r="BO9058" s="141">
        <v>2009</v>
      </c>
      <c r="BP9058" s="143"/>
      <c r="BQ9058" s="143" t="s">
        <v>27848</v>
      </c>
    </row>
    <row r="9059" spans="15:69" x14ac:dyDescent="0.25">
      <c r="O9059" s="225" t="str">
        <f t="shared" si="1352"/>
        <v/>
      </c>
      <c r="BF9059" s="141">
        <v>51025</v>
      </c>
      <c r="BG9059" s="142" t="s">
        <v>11566</v>
      </c>
      <c r="BH9059" s="141" t="s">
        <v>478</v>
      </c>
      <c r="BI9059" s="141" t="s">
        <v>1268</v>
      </c>
      <c r="BJ9059" s="141" t="s">
        <v>11567</v>
      </c>
      <c r="BK9059" s="141" t="s">
        <v>4484</v>
      </c>
      <c r="BL9059" s="141" t="s">
        <v>11562</v>
      </c>
      <c r="BM9059" s="141">
        <v>46.472459999999998</v>
      </c>
      <c r="BN9059" s="141">
        <v>-72.926860000000005</v>
      </c>
      <c r="BO9059" s="141">
        <v>1990</v>
      </c>
      <c r="BP9059" s="143" t="s">
        <v>24609</v>
      </c>
      <c r="BQ9059" s="143" t="s">
        <v>27848</v>
      </c>
    </row>
    <row r="9060" spans="15:69" x14ac:dyDescent="0.25">
      <c r="O9060" s="225" t="str">
        <f t="shared" si="1352"/>
        <v/>
      </c>
      <c r="BF9060" s="141">
        <v>54017</v>
      </c>
      <c r="BG9060" s="142" t="s">
        <v>22339</v>
      </c>
      <c r="BH9060" s="141" t="s">
        <v>180</v>
      </c>
      <c r="BI9060" s="141" t="s">
        <v>178</v>
      </c>
      <c r="BJ9060" s="141"/>
      <c r="BK9060" s="141" t="s">
        <v>463</v>
      </c>
      <c r="BL9060" s="141" t="s">
        <v>1616</v>
      </c>
      <c r="BM9060" s="141">
        <v>45.531190000191103</v>
      </c>
      <c r="BN9060" s="141">
        <v>-72.995473978974402</v>
      </c>
      <c r="BO9060" s="141">
        <v>2008</v>
      </c>
      <c r="BP9060" s="143" t="s">
        <v>26177</v>
      </c>
      <c r="BQ9060" s="143" t="s">
        <v>27848</v>
      </c>
    </row>
    <row r="9061" spans="15:69" x14ac:dyDescent="0.25">
      <c r="O9061" s="225" t="str">
        <f t="shared" si="1352"/>
        <v/>
      </c>
      <c r="BF9061" s="141">
        <v>54017</v>
      </c>
      <c r="BG9061" s="142" t="s">
        <v>22340</v>
      </c>
      <c r="BH9061" s="141" t="s">
        <v>180</v>
      </c>
      <c r="BI9061" s="141" t="s">
        <v>191</v>
      </c>
      <c r="BJ9061" s="141"/>
      <c r="BK9061" s="141" t="s">
        <v>2168</v>
      </c>
      <c r="BL9061" s="141" t="s">
        <v>1616</v>
      </c>
      <c r="BM9061" s="141">
        <v>45.531208107226099</v>
      </c>
      <c r="BN9061" s="141">
        <v>-73.000915697984496</v>
      </c>
      <c r="BO9061" s="141">
        <v>1990</v>
      </c>
      <c r="BP9061" s="143" t="s">
        <v>26178</v>
      </c>
      <c r="BQ9061" s="143" t="s">
        <v>27848</v>
      </c>
    </row>
    <row r="9062" spans="15:69" x14ac:dyDescent="0.25">
      <c r="O9062" s="225" t="str">
        <f t="shared" si="1352"/>
        <v/>
      </c>
      <c r="BF9062" s="141">
        <v>54017</v>
      </c>
      <c r="BG9062" s="142" t="s">
        <v>22341</v>
      </c>
      <c r="BH9062" s="141" t="s">
        <v>478</v>
      </c>
      <c r="BI9062" s="141" t="s">
        <v>176</v>
      </c>
      <c r="BJ9062" s="141"/>
      <c r="BK9062" s="141" t="s">
        <v>22342</v>
      </c>
      <c r="BL9062" s="141" t="s">
        <v>22343</v>
      </c>
      <c r="BM9062" s="141">
        <v>45.514919349267302</v>
      </c>
      <c r="BN9062" s="141">
        <v>-72.978392234635393</v>
      </c>
      <c r="BO9062" s="141">
        <v>2001</v>
      </c>
      <c r="BP9062" s="143" t="s">
        <v>26179</v>
      </c>
      <c r="BQ9062" s="143" t="s">
        <v>27848</v>
      </c>
    </row>
    <row r="9063" spans="15:69" x14ac:dyDescent="0.25">
      <c r="O9063" s="225" t="str">
        <f t="shared" si="1352"/>
        <v/>
      </c>
      <c r="BF9063" s="141">
        <v>54017</v>
      </c>
      <c r="BG9063" s="142" t="s">
        <v>22344</v>
      </c>
      <c r="BH9063" s="141" t="s">
        <v>478</v>
      </c>
      <c r="BI9063" s="141" t="s">
        <v>186</v>
      </c>
      <c r="BJ9063" s="141"/>
      <c r="BK9063" s="141" t="s">
        <v>22345</v>
      </c>
      <c r="BL9063" s="141" t="s">
        <v>22346</v>
      </c>
      <c r="BM9063" s="141">
        <v>45.522309089236401</v>
      </c>
      <c r="BN9063" s="141">
        <v>-73.002289242618502</v>
      </c>
      <c r="BO9063" s="141">
        <v>1999</v>
      </c>
      <c r="BP9063" s="143" t="s">
        <v>480</v>
      </c>
      <c r="BQ9063" s="143" t="s">
        <v>27848</v>
      </c>
    </row>
    <row r="9064" spans="15:69" x14ac:dyDescent="0.25">
      <c r="O9064" s="225" t="str">
        <f t="shared" si="1352"/>
        <v/>
      </c>
      <c r="BF9064" s="141">
        <v>54017</v>
      </c>
      <c r="BG9064" s="142" t="s">
        <v>22347</v>
      </c>
      <c r="BH9064" s="141" t="s">
        <v>478</v>
      </c>
      <c r="BI9064" s="141" t="s">
        <v>177</v>
      </c>
      <c r="BJ9064" s="141"/>
      <c r="BK9064" s="141" t="s">
        <v>2030</v>
      </c>
      <c r="BL9064" s="141" t="s">
        <v>1616</v>
      </c>
      <c r="BM9064" s="141">
        <v>45.560851381597203</v>
      </c>
      <c r="BN9064" s="141">
        <v>-72.983296200144906</v>
      </c>
      <c r="BO9064" s="141">
        <v>2008</v>
      </c>
      <c r="BP9064" s="143" t="s">
        <v>4001</v>
      </c>
      <c r="BQ9064" s="143" t="s">
        <v>27848</v>
      </c>
    </row>
    <row r="9065" spans="15:69" x14ac:dyDescent="0.25">
      <c r="O9065" s="225" t="str">
        <f t="shared" si="1352"/>
        <v/>
      </c>
      <c r="BF9065" s="141">
        <v>54017</v>
      </c>
      <c r="BG9065" s="142" t="s">
        <v>22348</v>
      </c>
      <c r="BH9065" s="141" t="s">
        <v>180</v>
      </c>
      <c r="BI9065" s="141" t="s">
        <v>178</v>
      </c>
      <c r="BJ9065" s="141" t="s">
        <v>22349</v>
      </c>
      <c r="BK9065" s="141" t="s">
        <v>1905</v>
      </c>
      <c r="BL9065" s="141" t="s">
        <v>1616</v>
      </c>
      <c r="BM9065" s="141">
        <v>45.53302</v>
      </c>
      <c r="BN9065" s="141">
        <v>-72.999179999999996</v>
      </c>
      <c r="BO9065" s="141">
        <v>2008</v>
      </c>
      <c r="BP9065" s="143" t="s">
        <v>26180</v>
      </c>
      <c r="BQ9065" s="143" t="s">
        <v>27848</v>
      </c>
    </row>
    <row r="9066" spans="15:69" x14ac:dyDescent="0.25">
      <c r="O9066" s="225" t="str">
        <f t="shared" si="1352"/>
        <v/>
      </c>
      <c r="BF9066" s="141">
        <v>54017</v>
      </c>
      <c r="BG9066" s="142" t="s">
        <v>22350</v>
      </c>
      <c r="BH9066" s="141" t="s">
        <v>478</v>
      </c>
      <c r="BI9066" s="141" t="s">
        <v>176</v>
      </c>
      <c r="BJ9066" s="141"/>
      <c r="BK9066" s="141" t="s">
        <v>2030</v>
      </c>
      <c r="BL9066" s="141" t="s">
        <v>1616</v>
      </c>
      <c r="BM9066" s="141">
        <v>45.560851381597203</v>
      </c>
      <c r="BN9066" s="141">
        <v>-72.983296200144906</v>
      </c>
      <c r="BO9066" s="141">
        <v>2001</v>
      </c>
      <c r="BP9066" s="143" t="s">
        <v>1553</v>
      </c>
      <c r="BQ9066" s="143" t="s">
        <v>27848</v>
      </c>
    </row>
    <row r="9067" spans="15:69" x14ac:dyDescent="0.25">
      <c r="O9067" s="225" t="str">
        <f t="shared" si="1352"/>
        <v/>
      </c>
      <c r="BF9067" s="141">
        <v>54120</v>
      </c>
      <c r="BG9067" s="142" t="s">
        <v>21546</v>
      </c>
      <c r="BH9067" s="141" t="s">
        <v>478</v>
      </c>
      <c r="BI9067" s="141" t="s">
        <v>1268</v>
      </c>
      <c r="BJ9067" s="141" t="s">
        <v>2219</v>
      </c>
      <c r="BK9067" s="141" t="s">
        <v>1527</v>
      </c>
      <c r="BL9067" s="141" t="s">
        <v>2220</v>
      </c>
      <c r="BM9067" s="141">
        <v>45.774189999999997</v>
      </c>
      <c r="BN9067" s="141">
        <v>-73.168729999999996</v>
      </c>
      <c r="BO9067" s="141">
        <v>1981</v>
      </c>
      <c r="BP9067" s="143" t="s">
        <v>23952</v>
      </c>
      <c r="BQ9067" s="143" t="s">
        <v>27848</v>
      </c>
    </row>
    <row r="9068" spans="15:69" x14ac:dyDescent="0.25">
      <c r="O9068" s="225" t="str">
        <f t="shared" si="1352"/>
        <v/>
      </c>
      <c r="BF9068" s="141">
        <v>19105</v>
      </c>
      <c r="BG9068" s="142" t="s">
        <v>16412</v>
      </c>
      <c r="BH9068" s="141" t="s">
        <v>180</v>
      </c>
      <c r="BI9068" s="141" t="s">
        <v>191</v>
      </c>
      <c r="BJ9068" s="141" t="s">
        <v>16413</v>
      </c>
      <c r="BK9068" s="141"/>
      <c r="BL9068" s="141"/>
      <c r="BM9068" s="141">
        <v>46.495489999999997</v>
      </c>
      <c r="BN9068" s="141">
        <v>-71.222219999999993</v>
      </c>
      <c r="BO9068" s="141">
        <v>1998</v>
      </c>
      <c r="BP9068" s="143"/>
      <c r="BQ9068" s="143" t="s">
        <v>27848</v>
      </c>
    </row>
    <row r="9069" spans="15:69" x14ac:dyDescent="0.25">
      <c r="O9069" s="225" t="str">
        <f t="shared" si="1352"/>
        <v/>
      </c>
      <c r="BF9069" s="141">
        <v>19105</v>
      </c>
      <c r="BG9069" s="142" t="s">
        <v>16414</v>
      </c>
      <c r="BH9069" s="141" t="s">
        <v>478</v>
      </c>
      <c r="BI9069" s="141" t="s">
        <v>176</v>
      </c>
      <c r="BJ9069" s="141" t="s">
        <v>16415</v>
      </c>
      <c r="BK9069" s="141"/>
      <c r="BL9069" s="141" t="s">
        <v>16395</v>
      </c>
      <c r="BM9069" s="141">
        <v>46.828717784699997</v>
      </c>
      <c r="BN9069" s="141">
        <v>-71.019641779099999</v>
      </c>
      <c r="BO9069" s="141">
        <v>1986</v>
      </c>
      <c r="BP9069" s="143"/>
      <c r="BQ9069" s="143" t="s">
        <v>27848</v>
      </c>
    </row>
    <row r="9070" spans="15:69" x14ac:dyDescent="0.25">
      <c r="O9070" s="225" t="str">
        <f t="shared" si="1352"/>
        <v/>
      </c>
      <c r="BF9070" s="141">
        <v>38047</v>
      </c>
      <c r="BG9070" s="142" t="s">
        <v>23066</v>
      </c>
      <c r="BH9070" s="141" t="s">
        <v>180</v>
      </c>
      <c r="BI9070" s="141" t="s">
        <v>178</v>
      </c>
      <c r="BJ9070" s="141" t="s">
        <v>1686</v>
      </c>
      <c r="BK9070" s="141"/>
      <c r="BL9070" s="141" t="s">
        <v>23059</v>
      </c>
      <c r="BM9070" s="141">
        <v>46.495559999999998</v>
      </c>
      <c r="BN9070" s="141">
        <v>-72.047979999999995</v>
      </c>
      <c r="BO9070" s="141">
        <v>2000</v>
      </c>
      <c r="BP9070" s="143" t="s">
        <v>1686</v>
      </c>
      <c r="BQ9070" s="143" t="s">
        <v>27848</v>
      </c>
    </row>
    <row r="9071" spans="15:69" x14ac:dyDescent="0.25">
      <c r="O9071" s="225" t="str">
        <f t="shared" si="1352"/>
        <v/>
      </c>
      <c r="BF9071" s="141">
        <v>38047</v>
      </c>
      <c r="BG9071" s="142" t="s">
        <v>23067</v>
      </c>
      <c r="BH9071" s="141" t="s">
        <v>478</v>
      </c>
      <c r="BI9071" s="141" t="s">
        <v>177</v>
      </c>
      <c r="BJ9071" s="141" t="s">
        <v>23068</v>
      </c>
      <c r="BK9071" s="141" t="s">
        <v>11318</v>
      </c>
      <c r="BL9071" s="141" t="s">
        <v>23062</v>
      </c>
      <c r="BM9071" s="141">
        <v>46.489570000000001</v>
      </c>
      <c r="BN9071" s="141">
        <v>-72.029700000000005</v>
      </c>
      <c r="BO9071" s="141">
        <v>1983</v>
      </c>
      <c r="BP9071" s="143" t="s">
        <v>26300</v>
      </c>
      <c r="BQ9071" s="143" t="s">
        <v>27848</v>
      </c>
    </row>
    <row r="9072" spans="15:69" x14ac:dyDescent="0.25">
      <c r="O9072" s="225" t="str">
        <f t="shared" si="1352"/>
        <v/>
      </c>
      <c r="BF9072" s="141">
        <v>49040</v>
      </c>
      <c r="BG9072" s="142" t="s">
        <v>23105</v>
      </c>
      <c r="BH9072" s="141" t="s">
        <v>478</v>
      </c>
      <c r="BI9072" s="141" t="s">
        <v>177</v>
      </c>
      <c r="BJ9072" s="141"/>
      <c r="BK9072" s="141" t="s">
        <v>23100</v>
      </c>
      <c r="BL9072" s="141" t="s">
        <v>1616</v>
      </c>
      <c r="BM9072" s="141">
        <v>45.756630000000001</v>
      </c>
      <c r="BN9072" s="141">
        <v>-72.494960000000006</v>
      </c>
      <c r="BO9072" s="141">
        <v>1995</v>
      </c>
      <c r="BP9072" s="143" t="s">
        <v>26778</v>
      </c>
      <c r="BQ9072" s="143" t="s">
        <v>27848</v>
      </c>
    </row>
    <row r="9073" spans="15:69" x14ac:dyDescent="0.25">
      <c r="O9073" s="225" t="str">
        <f t="shared" si="1352"/>
        <v/>
      </c>
      <c r="BF9073" s="141">
        <v>51025</v>
      </c>
      <c r="BG9073" s="142" t="s">
        <v>11561</v>
      </c>
      <c r="BH9073" s="141" t="s">
        <v>478</v>
      </c>
      <c r="BI9073" s="141" t="s">
        <v>176</v>
      </c>
      <c r="BJ9073" s="141" t="s">
        <v>10605</v>
      </c>
      <c r="BK9073" s="141" t="s">
        <v>4484</v>
      </c>
      <c r="BL9073" s="141" t="s">
        <v>11562</v>
      </c>
      <c r="BM9073" s="141">
        <v>46.47296</v>
      </c>
      <c r="BN9073" s="141">
        <v>-72.926460000000006</v>
      </c>
      <c r="BO9073" s="141">
        <v>1998</v>
      </c>
      <c r="BP9073" s="143"/>
      <c r="BQ9073" s="143" t="s">
        <v>27848</v>
      </c>
    </row>
    <row r="9074" spans="15:69" x14ac:dyDescent="0.25">
      <c r="O9074" s="225" t="str">
        <f t="shared" si="1352"/>
        <v/>
      </c>
      <c r="BF9074" s="141">
        <v>51025</v>
      </c>
      <c r="BG9074" s="142" t="s">
        <v>11563</v>
      </c>
      <c r="BH9074" s="141" t="s">
        <v>478</v>
      </c>
      <c r="BI9074" s="141" t="s">
        <v>1268</v>
      </c>
      <c r="BJ9074" s="141" t="s">
        <v>1565</v>
      </c>
      <c r="BK9074" s="141" t="s">
        <v>4484</v>
      </c>
      <c r="BL9074" s="141" t="s">
        <v>11562</v>
      </c>
      <c r="BM9074" s="141">
        <v>46.472459999999998</v>
      </c>
      <c r="BN9074" s="141">
        <v>-72.926860000000005</v>
      </c>
      <c r="BO9074" s="141">
        <v>2004</v>
      </c>
      <c r="BP9074" s="143" t="s">
        <v>24607</v>
      </c>
      <c r="BQ9074" s="143" t="s">
        <v>27848</v>
      </c>
    </row>
    <row r="9075" spans="15:69" x14ac:dyDescent="0.25">
      <c r="O9075" s="225" t="str">
        <f t="shared" si="1352"/>
        <v/>
      </c>
      <c r="BF9075" s="141">
        <v>51025</v>
      </c>
      <c r="BG9075" s="142" t="s">
        <v>11564</v>
      </c>
      <c r="BH9075" s="141" t="s">
        <v>478</v>
      </c>
      <c r="BI9075" s="141" t="s">
        <v>177</v>
      </c>
      <c r="BJ9075" s="141" t="s">
        <v>11565</v>
      </c>
      <c r="BK9075" s="141" t="s">
        <v>4484</v>
      </c>
      <c r="BL9075" s="141" t="s">
        <v>11562</v>
      </c>
      <c r="BM9075" s="141">
        <v>46.472459999999998</v>
      </c>
      <c r="BN9075" s="141">
        <v>-72.926860000000005</v>
      </c>
      <c r="BO9075" s="141">
        <v>1971</v>
      </c>
      <c r="BP9075" s="143" t="s">
        <v>24608</v>
      </c>
      <c r="BQ9075" s="143" t="s">
        <v>27848</v>
      </c>
    </row>
    <row r="9076" spans="15:69" x14ac:dyDescent="0.25">
      <c r="O9076" s="225" t="str">
        <f t="shared" si="1352"/>
        <v/>
      </c>
      <c r="BF9076" s="141">
        <v>51055</v>
      </c>
      <c r="BG9076" s="142" t="s">
        <v>11619</v>
      </c>
      <c r="BH9076" s="141" t="s">
        <v>478</v>
      </c>
      <c r="BI9076" s="141" t="s">
        <v>1268</v>
      </c>
      <c r="BJ9076" s="141" t="s">
        <v>11386</v>
      </c>
      <c r="BK9076" s="141"/>
      <c r="BL9076" s="141"/>
      <c r="BM9076" s="141">
        <v>46.261110000000002</v>
      </c>
      <c r="BN9076" s="141">
        <v>-72.963930000000005</v>
      </c>
      <c r="BO9076" s="141">
        <v>1997</v>
      </c>
      <c r="BP9076" s="143" t="s">
        <v>24560</v>
      </c>
      <c r="BQ9076" s="143" t="s">
        <v>27848</v>
      </c>
    </row>
    <row r="9077" spans="15:69" x14ac:dyDescent="0.25">
      <c r="O9077" s="225" t="str">
        <f t="shared" si="1352"/>
        <v/>
      </c>
      <c r="BF9077" s="141">
        <v>51055</v>
      </c>
      <c r="BG9077" s="142" t="s">
        <v>11620</v>
      </c>
      <c r="BH9077" s="141" t="s">
        <v>478</v>
      </c>
      <c r="BI9077" s="141" t="s">
        <v>1268</v>
      </c>
      <c r="BJ9077" s="141" t="s">
        <v>11388</v>
      </c>
      <c r="BK9077" s="141"/>
      <c r="BL9077" s="141"/>
      <c r="BM9077" s="141">
        <v>46.372819999999997</v>
      </c>
      <c r="BN9077" s="141">
        <v>-73.058149999999998</v>
      </c>
      <c r="BO9077" s="141">
        <v>1997</v>
      </c>
      <c r="BP9077" s="143" t="s">
        <v>24560</v>
      </c>
      <c r="BQ9077" s="143" t="s">
        <v>27848</v>
      </c>
    </row>
    <row r="9078" spans="15:69" x14ac:dyDescent="0.25">
      <c r="O9078" s="225" t="str">
        <f t="shared" si="1352"/>
        <v/>
      </c>
      <c r="BF9078" s="141">
        <v>80020</v>
      </c>
      <c r="BG9078" s="142" t="s">
        <v>13584</v>
      </c>
      <c r="BH9078" s="141" t="s">
        <v>478</v>
      </c>
      <c r="BI9078" s="141" t="s">
        <v>176</v>
      </c>
      <c r="BJ9078" s="141"/>
      <c r="BK9078" s="141"/>
      <c r="BL9078" s="141" t="s">
        <v>5526</v>
      </c>
      <c r="BM9078" s="141">
        <v>45.807220000000001</v>
      </c>
      <c r="BN9078" s="141">
        <v>-74.964799999999997</v>
      </c>
      <c r="BO9078" s="141">
        <v>1988</v>
      </c>
      <c r="BP9078" s="143"/>
      <c r="BQ9078" s="143" t="s">
        <v>27848</v>
      </c>
    </row>
    <row r="9079" spans="15:69" x14ac:dyDescent="0.25">
      <c r="O9079" s="225" t="str">
        <f t="shared" si="1352"/>
        <v/>
      </c>
      <c r="BF9079" s="141">
        <v>13045</v>
      </c>
      <c r="BG9079" s="142" t="s">
        <v>4041</v>
      </c>
      <c r="BH9079" s="141" t="s">
        <v>478</v>
      </c>
      <c r="BI9079" s="141" t="s">
        <v>176</v>
      </c>
      <c r="BJ9079" s="141"/>
      <c r="BK9079" s="141" t="s">
        <v>3566</v>
      </c>
      <c r="BL9079" s="141" t="s">
        <v>290</v>
      </c>
      <c r="BM9079" s="141">
        <v>47.732900000000001</v>
      </c>
      <c r="BN9079" s="141">
        <v>-68.650260000000003</v>
      </c>
      <c r="BO9079" s="141">
        <v>2013</v>
      </c>
      <c r="BP9079" s="143" t="s">
        <v>24209</v>
      </c>
      <c r="BQ9079" s="143" t="s">
        <v>27848</v>
      </c>
    </row>
    <row r="9080" spans="15:69" x14ac:dyDescent="0.25">
      <c r="O9080" s="225" t="str">
        <f t="shared" si="1352"/>
        <v/>
      </c>
      <c r="BF9080" s="141">
        <v>13045</v>
      </c>
      <c r="BG9080" s="142" t="s">
        <v>4042</v>
      </c>
      <c r="BH9080" s="141" t="s">
        <v>180</v>
      </c>
      <c r="BI9080" s="141" t="s">
        <v>178</v>
      </c>
      <c r="BJ9080" s="141"/>
      <c r="BK9080" s="141" t="s">
        <v>4043</v>
      </c>
      <c r="BL9080" s="141" t="s">
        <v>4044</v>
      </c>
      <c r="BM9080" s="141">
        <v>47.729179999999999</v>
      </c>
      <c r="BN9080" s="141">
        <v>-68.643529999999998</v>
      </c>
      <c r="BO9080" s="141">
        <v>2008</v>
      </c>
      <c r="BP9080" s="143" t="s">
        <v>1686</v>
      </c>
      <c r="BQ9080" s="143" t="s">
        <v>27848</v>
      </c>
    </row>
    <row r="9081" spans="15:69" x14ac:dyDescent="0.25">
      <c r="O9081" s="225" t="str">
        <f t="shared" si="1352"/>
        <v/>
      </c>
      <c r="BF9081" s="141">
        <v>37240</v>
      </c>
      <c r="BG9081" s="142" t="s">
        <v>11353</v>
      </c>
      <c r="BH9081" s="141" t="s">
        <v>478</v>
      </c>
      <c r="BI9081" s="141" t="s">
        <v>186</v>
      </c>
      <c r="BJ9081" s="141" t="s">
        <v>1565</v>
      </c>
      <c r="BK9081" s="141" t="s">
        <v>4909</v>
      </c>
      <c r="BL9081" s="141" t="s">
        <v>3053</v>
      </c>
      <c r="BM9081" s="141">
        <v>46.557920000000003</v>
      </c>
      <c r="BN9081" s="141">
        <v>-72.460080000000005</v>
      </c>
      <c r="BO9081" s="141">
        <v>2009</v>
      </c>
      <c r="BP9081" s="143" t="s">
        <v>27832</v>
      </c>
      <c r="BQ9081" s="143" t="s">
        <v>27848</v>
      </c>
    </row>
    <row r="9082" spans="15:69" x14ac:dyDescent="0.25">
      <c r="O9082" s="225" t="str">
        <f t="shared" si="1352"/>
        <v/>
      </c>
      <c r="BF9082" s="141">
        <v>37240</v>
      </c>
      <c r="BG9082" s="142" t="s">
        <v>11354</v>
      </c>
      <c r="BH9082" s="141" t="s">
        <v>478</v>
      </c>
      <c r="BI9082" s="141" t="s">
        <v>176</v>
      </c>
      <c r="BJ9082" s="141" t="s">
        <v>11355</v>
      </c>
      <c r="BK9082" s="141" t="s">
        <v>4909</v>
      </c>
      <c r="BL9082" s="141" t="s">
        <v>11356</v>
      </c>
      <c r="BM9082" s="141">
        <v>46.56</v>
      </c>
      <c r="BN9082" s="141">
        <v>-72.459999999999994</v>
      </c>
      <c r="BO9082" s="141">
        <v>1965</v>
      </c>
      <c r="BP9082" s="143" t="s">
        <v>24604</v>
      </c>
      <c r="BQ9082" s="143" t="s">
        <v>27848</v>
      </c>
    </row>
    <row r="9083" spans="15:69" x14ac:dyDescent="0.25">
      <c r="O9083" s="225" t="str">
        <f t="shared" si="1352"/>
        <v/>
      </c>
      <c r="BF9083" s="141">
        <v>94225</v>
      </c>
      <c r="BG9083" s="142" t="s">
        <v>27126</v>
      </c>
      <c r="BH9083" s="141" t="s">
        <v>478</v>
      </c>
      <c r="BI9083" s="141" t="s">
        <v>176</v>
      </c>
      <c r="BJ9083" s="141"/>
      <c r="BK9083" s="141" t="s">
        <v>12533</v>
      </c>
      <c r="BL9083" s="141" t="s">
        <v>2796</v>
      </c>
      <c r="BM9083" s="141">
        <v>48.276429999999998</v>
      </c>
      <c r="BN9083" s="141">
        <v>-70.625370000000004</v>
      </c>
      <c r="BO9083" s="141">
        <v>2009</v>
      </c>
      <c r="BP9083" s="143" t="s">
        <v>27833</v>
      </c>
      <c r="BQ9083" s="143" t="s">
        <v>27848</v>
      </c>
    </row>
    <row r="9084" spans="15:69" x14ac:dyDescent="0.25">
      <c r="O9084" s="225" t="str">
        <f t="shared" si="1352"/>
        <v/>
      </c>
      <c r="BF9084" s="141">
        <v>94225</v>
      </c>
      <c r="BG9084" s="142" t="s">
        <v>27127</v>
      </c>
      <c r="BH9084" s="141" t="s">
        <v>478</v>
      </c>
      <c r="BI9084" s="141" t="s">
        <v>177</v>
      </c>
      <c r="BJ9084" s="141"/>
      <c r="BK9084" s="141" t="s">
        <v>12533</v>
      </c>
      <c r="BL9084" s="141" t="s">
        <v>2796</v>
      </c>
      <c r="BM9084" s="141">
        <v>48.276429999999998</v>
      </c>
      <c r="BN9084" s="141">
        <v>-70.625370000000004</v>
      </c>
      <c r="BO9084" s="141">
        <v>2009</v>
      </c>
      <c r="BP9084" s="143" t="s">
        <v>27834</v>
      </c>
      <c r="BQ9084" s="143" t="s">
        <v>27848</v>
      </c>
    </row>
    <row r="9085" spans="15:69" x14ac:dyDescent="0.25">
      <c r="O9085" s="225" t="str">
        <f t="shared" si="1352"/>
        <v/>
      </c>
      <c r="BF9085" s="141">
        <v>94225</v>
      </c>
      <c r="BG9085" s="142" t="s">
        <v>27128</v>
      </c>
      <c r="BH9085" s="141" t="s">
        <v>180</v>
      </c>
      <c r="BI9085" s="141" t="s">
        <v>178</v>
      </c>
      <c r="BJ9085" s="141"/>
      <c r="BK9085" s="141"/>
      <c r="BL9085" s="141" t="s">
        <v>4370</v>
      </c>
      <c r="BM9085" s="141">
        <v>48.269849999999998</v>
      </c>
      <c r="BN9085" s="141">
        <v>-70.636390000000006</v>
      </c>
      <c r="BO9085" s="141">
        <v>1990</v>
      </c>
      <c r="BP9085" s="143" t="s">
        <v>26586</v>
      </c>
      <c r="BQ9085" s="143" t="s">
        <v>27848</v>
      </c>
    </row>
    <row r="9086" spans="15:69" x14ac:dyDescent="0.25">
      <c r="O9086" s="225" t="str">
        <f t="shared" si="1352"/>
        <v/>
      </c>
      <c r="BF9086" s="141">
        <v>94225</v>
      </c>
      <c r="BG9086" s="142" t="s">
        <v>27129</v>
      </c>
      <c r="BH9086" s="141" t="s">
        <v>180</v>
      </c>
      <c r="BI9086" s="141" t="s">
        <v>191</v>
      </c>
      <c r="BJ9086" s="141"/>
      <c r="BK9086" s="141" t="s">
        <v>12533</v>
      </c>
      <c r="BL9086" s="141" t="s">
        <v>2796</v>
      </c>
      <c r="BM9086" s="141">
        <v>48.276429999999998</v>
      </c>
      <c r="BN9086" s="141">
        <v>-70.625370000000004</v>
      </c>
      <c r="BO9086" s="141">
        <v>1990</v>
      </c>
      <c r="BP9086" s="143"/>
      <c r="BQ9086" s="143" t="s">
        <v>27848</v>
      </c>
    </row>
    <row r="9087" spans="15:69" x14ac:dyDescent="0.25">
      <c r="O9087" s="225" t="str">
        <f t="shared" si="1352"/>
        <v/>
      </c>
      <c r="BF9087" s="141">
        <v>37225</v>
      </c>
      <c r="BG9087" s="142" t="s">
        <v>27130</v>
      </c>
      <c r="BH9087" s="141" t="s">
        <v>478</v>
      </c>
      <c r="BI9087" s="141" t="s">
        <v>177</v>
      </c>
      <c r="BJ9087" s="141" t="s">
        <v>2514</v>
      </c>
      <c r="BK9087" s="141" t="s">
        <v>2160</v>
      </c>
      <c r="BL9087" s="141" t="s">
        <v>27565</v>
      </c>
      <c r="BM9087" s="141">
        <v>46.49109</v>
      </c>
      <c r="BN9087" s="141">
        <v>-72.431690000000003</v>
      </c>
      <c r="BO9087" s="141">
        <v>1980</v>
      </c>
      <c r="BP9087" s="143" t="s">
        <v>27835</v>
      </c>
      <c r="BQ9087" s="143" t="s">
        <v>17560</v>
      </c>
    </row>
    <row r="9088" spans="15:69" x14ac:dyDescent="0.25">
      <c r="O9088" s="225" t="str">
        <f t="shared" si="1352"/>
        <v/>
      </c>
      <c r="BF9088" s="141">
        <v>37225</v>
      </c>
      <c r="BG9088" s="142" t="s">
        <v>27131</v>
      </c>
      <c r="BH9088" s="141" t="s">
        <v>478</v>
      </c>
      <c r="BI9088" s="141" t="s">
        <v>186</v>
      </c>
      <c r="BJ9088" s="141" t="s">
        <v>16234</v>
      </c>
      <c r="BK9088" s="141" t="s">
        <v>27368</v>
      </c>
      <c r="BL9088" s="141" t="s">
        <v>3972</v>
      </c>
      <c r="BM9088" s="141">
        <v>46.506219999999999</v>
      </c>
      <c r="BN9088" s="141">
        <v>-72.436440000000005</v>
      </c>
      <c r="BO9088" s="141">
        <v>1986</v>
      </c>
      <c r="BP9088" s="143" t="s">
        <v>16234</v>
      </c>
      <c r="BQ9088" s="143" t="s">
        <v>17560</v>
      </c>
    </row>
    <row r="9089" spans="15:69" x14ac:dyDescent="0.25">
      <c r="O9089" s="225" t="str">
        <f t="shared" si="1352"/>
        <v/>
      </c>
      <c r="BF9089" s="141">
        <v>37225</v>
      </c>
      <c r="BG9089" s="142" t="s">
        <v>27132</v>
      </c>
      <c r="BH9089" s="141" t="s">
        <v>180</v>
      </c>
      <c r="BI9089" s="141" t="s">
        <v>178</v>
      </c>
      <c r="BJ9089" s="141" t="s">
        <v>2769</v>
      </c>
      <c r="BK9089" s="141" t="s">
        <v>2501</v>
      </c>
      <c r="BL9089" s="141" t="s">
        <v>18872</v>
      </c>
      <c r="BM9089" s="141">
        <v>46.493259999999999</v>
      </c>
      <c r="BN9089" s="141">
        <v>-72.415409999999994</v>
      </c>
      <c r="BO9089" s="141">
        <v>2012</v>
      </c>
      <c r="BP9089" s="143" t="s">
        <v>2769</v>
      </c>
      <c r="BQ9089" s="143" t="s">
        <v>17560</v>
      </c>
    </row>
    <row r="9090" spans="15:69" x14ac:dyDescent="0.25">
      <c r="O9090" s="225" t="str">
        <f t="shared" si="1352"/>
        <v/>
      </c>
      <c r="BF9090" s="141">
        <v>37225</v>
      </c>
      <c r="BG9090" s="142" t="s">
        <v>27133</v>
      </c>
      <c r="BH9090" s="141" t="s">
        <v>478</v>
      </c>
      <c r="BI9090" s="141" t="s">
        <v>186</v>
      </c>
      <c r="BJ9090" s="141" t="s">
        <v>16234</v>
      </c>
      <c r="BK9090" s="141" t="s">
        <v>10389</v>
      </c>
      <c r="BL9090" s="141" t="s">
        <v>1665</v>
      </c>
      <c r="BM9090" s="141">
        <v>46.493130000000001</v>
      </c>
      <c r="BN9090" s="141">
        <v>-72.415379999999999</v>
      </c>
      <c r="BO9090" s="141">
        <v>2012</v>
      </c>
      <c r="BP9090" s="143" t="s">
        <v>16234</v>
      </c>
      <c r="BQ9090" s="143" t="s">
        <v>17560</v>
      </c>
    </row>
    <row r="9091" spans="15:69" x14ac:dyDescent="0.25">
      <c r="O9091" s="225" t="str">
        <f t="shared" si="1352"/>
        <v/>
      </c>
      <c r="BF9091" s="141">
        <v>37225</v>
      </c>
      <c r="BG9091" s="142" t="s">
        <v>27134</v>
      </c>
      <c r="BH9091" s="141" t="s">
        <v>478</v>
      </c>
      <c r="BI9091" s="141" t="s">
        <v>176</v>
      </c>
      <c r="BJ9091" s="141" t="s">
        <v>27295</v>
      </c>
      <c r="BK9091" s="141" t="s">
        <v>27369</v>
      </c>
      <c r="BL9091" s="141" t="s">
        <v>27565</v>
      </c>
      <c r="BM9091" s="141">
        <v>46.491669999999999</v>
      </c>
      <c r="BN9091" s="141">
        <v>-72.427210000000002</v>
      </c>
      <c r="BO9091" s="141">
        <v>2013</v>
      </c>
      <c r="BP9091" s="143" t="s">
        <v>27295</v>
      </c>
      <c r="BQ9091" s="143" t="s">
        <v>17560</v>
      </c>
    </row>
    <row r="9092" spans="15:69" x14ac:dyDescent="0.25">
      <c r="O9092" s="225" t="str">
        <f t="shared" si="1352"/>
        <v/>
      </c>
      <c r="BF9092" s="141">
        <v>97022</v>
      </c>
      <c r="BG9092" s="142" t="s">
        <v>15028</v>
      </c>
      <c r="BH9092" s="141" t="s">
        <v>478</v>
      </c>
      <c r="BI9092" s="141" t="s">
        <v>1268</v>
      </c>
      <c r="BJ9092" s="141" t="s">
        <v>15029</v>
      </c>
      <c r="BK9092" s="141"/>
      <c r="BL9092" s="141" t="s">
        <v>5723</v>
      </c>
      <c r="BM9092" s="141">
        <v>50.037823903731301</v>
      </c>
      <c r="BN9092" s="141">
        <v>-66.837950000000006</v>
      </c>
      <c r="BO9092" s="141">
        <v>1960</v>
      </c>
      <c r="BP9092" s="143" t="s">
        <v>25170</v>
      </c>
      <c r="BQ9092" s="143" t="s">
        <v>17560</v>
      </c>
    </row>
    <row r="9093" spans="15:69" x14ac:dyDescent="0.25">
      <c r="O9093" s="225" t="str">
        <f t="shared" si="1352"/>
        <v/>
      </c>
      <c r="BF9093" s="141">
        <v>97022</v>
      </c>
      <c r="BG9093" s="142" t="s">
        <v>15030</v>
      </c>
      <c r="BH9093" s="141" t="s">
        <v>478</v>
      </c>
      <c r="BI9093" s="141" t="s">
        <v>1268</v>
      </c>
      <c r="BJ9093" s="141" t="s">
        <v>15031</v>
      </c>
      <c r="BK9093" s="141"/>
      <c r="BL9093" s="141" t="s">
        <v>15032</v>
      </c>
      <c r="BM9093" s="141">
        <v>50.0332662</v>
      </c>
      <c r="BN9093" s="141">
        <v>-66.830326700000001</v>
      </c>
      <c r="BO9093" s="141">
        <v>1975</v>
      </c>
      <c r="BP9093" s="143" t="s">
        <v>25171</v>
      </c>
      <c r="BQ9093" s="143" t="s">
        <v>17560</v>
      </c>
    </row>
    <row r="9094" spans="15:69" x14ac:dyDescent="0.25">
      <c r="O9094" s="225" t="str">
        <f t="shared" si="1352"/>
        <v/>
      </c>
      <c r="BF9094" s="141">
        <v>66023</v>
      </c>
      <c r="BG9094" s="142" t="s">
        <v>13042</v>
      </c>
      <c r="BH9094" s="141" t="s">
        <v>478</v>
      </c>
      <c r="BI9094" s="141" t="s">
        <v>186</v>
      </c>
      <c r="BJ9094" s="141" t="s">
        <v>13043</v>
      </c>
      <c r="BK9094" s="141"/>
      <c r="BL9094" s="141" t="s">
        <v>13044</v>
      </c>
      <c r="BM9094" s="141">
        <v>45.504086000000001</v>
      </c>
      <c r="BN9094" s="141">
        <v>-73.670060000000007</v>
      </c>
      <c r="BO9094" s="141">
        <v>1958</v>
      </c>
      <c r="BP9094" s="143"/>
      <c r="BQ9094" s="143" t="s">
        <v>27848</v>
      </c>
    </row>
    <row r="9095" spans="15:69" x14ac:dyDescent="0.25">
      <c r="O9095" s="225" t="str">
        <f t="shared" si="1352"/>
        <v/>
      </c>
      <c r="BF9095" s="141">
        <v>66023</v>
      </c>
      <c r="BG9095" s="142" t="s">
        <v>13049</v>
      </c>
      <c r="BH9095" s="141" t="s">
        <v>478</v>
      </c>
      <c r="BI9095" s="141" t="s">
        <v>186</v>
      </c>
      <c r="BJ9095" s="141" t="s">
        <v>13050</v>
      </c>
      <c r="BK9095" s="141" t="s">
        <v>1682</v>
      </c>
      <c r="BL9095" s="141" t="s">
        <v>13051</v>
      </c>
      <c r="BM9095" s="141">
        <v>45.527791999999998</v>
      </c>
      <c r="BN9095" s="141">
        <v>-73.653509</v>
      </c>
      <c r="BO9095" s="141">
        <v>1979</v>
      </c>
      <c r="BP9095" s="143"/>
      <c r="BQ9095" s="143" t="s">
        <v>27848</v>
      </c>
    </row>
    <row r="9096" spans="15:69" x14ac:dyDescent="0.25">
      <c r="O9096" s="225" t="str">
        <f t="shared" si="1352"/>
        <v/>
      </c>
      <c r="BF9096" s="141">
        <v>66023</v>
      </c>
      <c r="BG9096" s="142" t="s">
        <v>13052</v>
      </c>
      <c r="BH9096" s="141" t="s">
        <v>478</v>
      </c>
      <c r="BI9096" s="141" t="s">
        <v>186</v>
      </c>
      <c r="BJ9096" s="141" t="s">
        <v>13053</v>
      </c>
      <c r="BK9096" s="141"/>
      <c r="BL9096" s="141" t="s">
        <v>13054</v>
      </c>
      <c r="BM9096" s="141">
        <v>45.555225</v>
      </c>
      <c r="BN9096" s="141">
        <v>-73.624077999999997</v>
      </c>
      <c r="BO9096" s="141">
        <v>1986</v>
      </c>
      <c r="BP9096" s="143"/>
      <c r="BQ9096" s="143" t="s">
        <v>27848</v>
      </c>
    </row>
    <row r="9097" spans="15:69" x14ac:dyDescent="0.25">
      <c r="O9097" s="225" t="str">
        <f t="shared" si="1352"/>
        <v/>
      </c>
      <c r="BF9097" s="141">
        <v>66023</v>
      </c>
      <c r="BG9097" s="142" t="s">
        <v>13055</v>
      </c>
      <c r="BH9097" s="141" t="s">
        <v>478</v>
      </c>
      <c r="BI9097" s="141" t="s">
        <v>186</v>
      </c>
      <c r="BJ9097" s="141" t="s">
        <v>13056</v>
      </c>
      <c r="BK9097" s="141"/>
      <c r="BL9097" s="141" t="s">
        <v>13057</v>
      </c>
      <c r="BM9097" s="141">
        <v>45.619762000000001</v>
      </c>
      <c r="BN9097" s="141">
        <v>-73.610223000000005</v>
      </c>
      <c r="BO9097" s="141">
        <v>1968</v>
      </c>
      <c r="BP9097" s="143"/>
      <c r="BQ9097" s="143" t="s">
        <v>27848</v>
      </c>
    </row>
    <row r="9098" spans="15:69" x14ac:dyDescent="0.25">
      <c r="O9098" s="225" t="str">
        <f t="shared" si="1352"/>
        <v/>
      </c>
      <c r="BF9098" s="141">
        <v>66023</v>
      </c>
      <c r="BG9098" s="142" t="s">
        <v>13071</v>
      </c>
      <c r="BH9098" s="141" t="s">
        <v>478</v>
      </c>
      <c r="BI9098" s="141" t="s">
        <v>186</v>
      </c>
      <c r="BJ9098" s="141" t="s">
        <v>13072</v>
      </c>
      <c r="BK9098" s="141" t="s">
        <v>13073</v>
      </c>
      <c r="BL9098" s="141" t="s">
        <v>13057</v>
      </c>
      <c r="BM9098" s="141">
        <v>45.650731</v>
      </c>
      <c r="BN9098" s="141">
        <v>-73.562027</v>
      </c>
      <c r="BO9098" s="141"/>
      <c r="BP9098" s="143"/>
      <c r="BQ9098" s="143" t="s">
        <v>27848</v>
      </c>
    </row>
    <row r="9099" spans="15:69" x14ac:dyDescent="0.25">
      <c r="O9099" s="225" t="str">
        <f t="shared" si="1352"/>
        <v/>
      </c>
      <c r="BF9099" s="141">
        <v>97022</v>
      </c>
      <c r="BG9099" s="142" t="s">
        <v>15033</v>
      </c>
      <c r="BH9099" s="141" t="s">
        <v>478</v>
      </c>
      <c r="BI9099" s="141" t="s">
        <v>1268</v>
      </c>
      <c r="BJ9099" s="141" t="s">
        <v>15034</v>
      </c>
      <c r="BK9099" s="141"/>
      <c r="BL9099" s="141" t="s">
        <v>15035</v>
      </c>
      <c r="BM9099" s="141">
        <v>50.031654600000003</v>
      </c>
      <c r="BN9099" s="141">
        <v>-66.854842000000005</v>
      </c>
      <c r="BO9099" s="141">
        <v>1976</v>
      </c>
      <c r="BP9099" s="143" t="s">
        <v>25171</v>
      </c>
      <c r="BQ9099" s="143" t="s">
        <v>17560</v>
      </c>
    </row>
    <row r="9100" spans="15:69" x14ac:dyDescent="0.25">
      <c r="O9100" s="225" t="str">
        <f t="shared" si="1352"/>
        <v/>
      </c>
      <c r="BF9100" s="141">
        <v>97022</v>
      </c>
      <c r="BG9100" s="142" t="s">
        <v>15036</v>
      </c>
      <c r="BH9100" s="141" t="s">
        <v>478</v>
      </c>
      <c r="BI9100" s="141" t="s">
        <v>1268</v>
      </c>
      <c r="BJ9100" s="141" t="s">
        <v>15037</v>
      </c>
      <c r="BK9100" s="141"/>
      <c r="BL9100" s="141" t="s">
        <v>15038</v>
      </c>
      <c r="BM9100" s="141">
        <v>50.032867500000002</v>
      </c>
      <c r="BN9100" s="141">
        <v>-66.853425799999997</v>
      </c>
      <c r="BO9100" s="141">
        <v>1976</v>
      </c>
      <c r="BP9100" s="143" t="s">
        <v>25171</v>
      </c>
      <c r="BQ9100" s="143" t="s">
        <v>17560</v>
      </c>
    </row>
    <row r="9101" spans="15:69" x14ac:dyDescent="0.25">
      <c r="O9101" s="225" t="str">
        <f t="shared" si="1352"/>
        <v/>
      </c>
      <c r="BF9101" s="141">
        <v>97022</v>
      </c>
      <c r="BG9101" s="142" t="s">
        <v>15039</v>
      </c>
      <c r="BH9101" s="141" t="s">
        <v>478</v>
      </c>
      <c r="BI9101" s="141" t="s">
        <v>1268</v>
      </c>
      <c r="BJ9101" s="141" t="s">
        <v>15040</v>
      </c>
      <c r="BK9101" s="141"/>
      <c r="BL9101" s="141" t="s">
        <v>15041</v>
      </c>
      <c r="BM9101" s="141">
        <v>50.0338323</v>
      </c>
      <c r="BN9101" s="141">
        <v>-66.850936700000005</v>
      </c>
      <c r="BO9101" s="141">
        <v>1976</v>
      </c>
      <c r="BP9101" s="143" t="s">
        <v>25171</v>
      </c>
      <c r="BQ9101" s="143" t="s">
        <v>17560</v>
      </c>
    </row>
    <row r="9102" spans="15:69" x14ac:dyDescent="0.25">
      <c r="O9102" s="225" t="str">
        <f t="shared" ref="O9102:O9118" si="1353">IF(OR(B9102="",C9102="",G9102="",H9102="",I9102="",AND(J9102="",BW9102=FALSE),AND(K9102="",BX9102=FALSE),AND(L9102="",BY9102=FALSE),AND(M9102="",BZ9102=FALSE)),"",(IF(AND(100&gt;=CG9102,CG9102&gt;80),"A",IF(AND(80&gt;=CG9102,CG9102&gt;60),"B",IF(AND(60&gt;=CG9102,CG9102&gt;40),"C",IF(AND(40&gt;=CG9102,CG9102&gt;20),"D","E"))))))</f>
        <v/>
      </c>
      <c r="BF9102" s="141">
        <v>97022</v>
      </c>
      <c r="BG9102" s="142" t="s">
        <v>15042</v>
      </c>
      <c r="BH9102" s="141" t="s">
        <v>478</v>
      </c>
      <c r="BI9102" s="141" t="s">
        <v>1268</v>
      </c>
      <c r="BJ9102" s="141" t="s">
        <v>15043</v>
      </c>
      <c r="BK9102" s="141"/>
      <c r="BL9102" s="141" t="s">
        <v>15044</v>
      </c>
      <c r="BM9102" s="141">
        <v>50.034466299999998</v>
      </c>
      <c r="BN9102" s="141">
        <v>-66.848490600000005</v>
      </c>
      <c r="BO9102" s="141">
        <v>1976</v>
      </c>
      <c r="BP9102" s="143" t="s">
        <v>25171</v>
      </c>
      <c r="BQ9102" s="143" t="s">
        <v>17560</v>
      </c>
    </row>
    <row r="9103" spans="15:69" x14ac:dyDescent="0.25">
      <c r="O9103" s="225" t="str">
        <f t="shared" si="1353"/>
        <v/>
      </c>
      <c r="BF9103" s="141">
        <v>97022</v>
      </c>
      <c r="BG9103" s="142" t="s">
        <v>15045</v>
      </c>
      <c r="BH9103" s="141" t="s">
        <v>478</v>
      </c>
      <c r="BI9103" s="141" t="s">
        <v>1268</v>
      </c>
      <c r="BJ9103" s="141" t="s">
        <v>15046</v>
      </c>
      <c r="BK9103" s="141"/>
      <c r="BL9103" s="141" t="s">
        <v>15047</v>
      </c>
      <c r="BM9103" s="141">
        <v>50.035072800000002</v>
      </c>
      <c r="BN9103" s="141">
        <v>-66.844585300000006</v>
      </c>
      <c r="BO9103" s="141">
        <v>1976</v>
      </c>
      <c r="BP9103" s="143" t="s">
        <v>25171</v>
      </c>
      <c r="BQ9103" s="143" t="s">
        <v>17560</v>
      </c>
    </row>
    <row r="9104" spans="15:69" x14ac:dyDescent="0.25">
      <c r="O9104" s="225" t="str">
        <f t="shared" si="1353"/>
        <v/>
      </c>
      <c r="BF9104" s="141">
        <v>66023</v>
      </c>
      <c r="BG9104" s="142" t="s">
        <v>13074</v>
      </c>
      <c r="BH9104" s="141" t="s">
        <v>478</v>
      </c>
      <c r="BI9104" s="141" t="s">
        <v>186</v>
      </c>
      <c r="BJ9104" s="141" t="s">
        <v>13075</v>
      </c>
      <c r="BK9104" s="141" t="s">
        <v>13076</v>
      </c>
      <c r="BL9104" s="141" t="s">
        <v>13077</v>
      </c>
      <c r="BM9104" s="141">
        <v>45.671505000000003</v>
      </c>
      <c r="BN9104" s="141">
        <v>-73.505087000000003</v>
      </c>
      <c r="BO9104" s="141">
        <v>1988</v>
      </c>
      <c r="BP9104" s="143"/>
      <c r="BQ9104" s="143" t="s">
        <v>27848</v>
      </c>
    </row>
    <row r="9105" spans="15:69" x14ac:dyDescent="0.25">
      <c r="O9105" s="225" t="str">
        <f t="shared" si="1353"/>
        <v/>
      </c>
      <c r="BF9105" s="141">
        <v>66023</v>
      </c>
      <c r="BG9105" s="142" t="s">
        <v>2980</v>
      </c>
      <c r="BH9105" s="141" t="s">
        <v>478</v>
      </c>
      <c r="BI9105" s="141" t="s">
        <v>186</v>
      </c>
      <c r="BJ9105" s="141" t="s">
        <v>2981</v>
      </c>
      <c r="BK9105" s="141" t="s">
        <v>2982</v>
      </c>
      <c r="BL9105" s="141" t="s">
        <v>2983</v>
      </c>
      <c r="BM9105" s="141">
        <v>45.464331000000001</v>
      </c>
      <c r="BN9105" s="141">
        <v>-73.654854999999998</v>
      </c>
      <c r="BO9105" s="141">
        <v>2015</v>
      </c>
      <c r="BP9105" s="143"/>
      <c r="BQ9105" s="143" t="s">
        <v>27848</v>
      </c>
    </row>
    <row r="9106" spans="15:69" x14ac:dyDescent="0.25">
      <c r="O9106" s="225" t="str">
        <f t="shared" si="1353"/>
        <v/>
      </c>
      <c r="BF9106" s="141">
        <v>66023</v>
      </c>
      <c r="BG9106" s="142" t="s">
        <v>2993</v>
      </c>
      <c r="BH9106" s="141" t="s">
        <v>478</v>
      </c>
      <c r="BI9106" s="141" t="s">
        <v>186</v>
      </c>
      <c r="BJ9106" s="141" t="s">
        <v>2994</v>
      </c>
      <c r="BK9106" s="141" t="s">
        <v>2995</v>
      </c>
      <c r="BL9106" s="141" t="s">
        <v>2983</v>
      </c>
      <c r="BM9106" s="141">
        <v>45.473787999999999</v>
      </c>
      <c r="BN9106" s="141">
        <v>-73.644560999999996</v>
      </c>
      <c r="BO9106" s="141">
        <v>2015</v>
      </c>
      <c r="BP9106" s="143"/>
      <c r="BQ9106" s="143" t="s">
        <v>27848</v>
      </c>
    </row>
    <row r="9107" spans="15:69" x14ac:dyDescent="0.25">
      <c r="O9107" s="225" t="str">
        <f t="shared" si="1353"/>
        <v/>
      </c>
      <c r="BF9107" s="141">
        <v>66023</v>
      </c>
      <c r="BG9107" s="142" t="s">
        <v>3021</v>
      </c>
      <c r="BH9107" s="141" t="s">
        <v>478</v>
      </c>
      <c r="BI9107" s="141" t="s">
        <v>186</v>
      </c>
      <c r="BJ9107" s="141" t="s">
        <v>3022</v>
      </c>
      <c r="BK9107" s="141"/>
      <c r="BL9107" s="141" t="s">
        <v>3023</v>
      </c>
      <c r="BM9107" s="141">
        <v>45.460653999999998</v>
      </c>
      <c r="BN9107" s="141">
        <v>-73.648848000000001</v>
      </c>
      <c r="BO9107" s="141">
        <v>2015</v>
      </c>
      <c r="BP9107" s="143"/>
      <c r="BQ9107" s="143" t="s">
        <v>27848</v>
      </c>
    </row>
    <row r="9108" spans="15:69" x14ac:dyDescent="0.25">
      <c r="O9108" s="225" t="str">
        <f t="shared" si="1353"/>
        <v/>
      </c>
      <c r="BF9108" s="141">
        <v>66023</v>
      </c>
      <c r="BG9108" s="142" t="s">
        <v>3018</v>
      </c>
      <c r="BH9108" s="141" t="s">
        <v>478</v>
      </c>
      <c r="BI9108" s="141" t="s">
        <v>186</v>
      </c>
      <c r="BJ9108" s="141" t="s">
        <v>3019</v>
      </c>
      <c r="BK9108" s="141"/>
      <c r="BL9108" s="141" t="s">
        <v>3020</v>
      </c>
      <c r="BM9108" s="141">
        <v>45.460405999999999</v>
      </c>
      <c r="BN9108" s="141">
        <v>-73.635158000000004</v>
      </c>
      <c r="BO9108" s="141">
        <v>2015</v>
      </c>
      <c r="BP9108" s="143"/>
      <c r="BQ9108" s="143" t="s">
        <v>27848</v>
      </c>
    </row>
    <row r="9109" spans="15:69" x14ac:dyDescent="0.25">
      <c r="O9109" s="225" t="str">
        <f t="shared" si="1353"/>
        <v/>
      </c>
      <c r="BF9109" s="141">
        <v>97022</v>
      </c>
      <c r="BG9109" s="142" t="s">
        <v>15048</v>
      </c>
      <c r="BH9109" s="141" t="s">
        <v>478</v>
      </c>
      <c r="BI9109" s="141" t="s">
        <v>1268</v>
      </c>
      <c r="BJ9109" s="141" t="s">
        <v>15049</v>
      </c>
      <c r="BK9109" s="141"/>
      <c r="BL9109" s="141" t="s">
        <v>15050</v>
      </c>
      <c r="BM9109" s="141">
        <v>50.030358900000003</v>
      </c>
      <c r="BN9109" s="141">
        <v>-66.864455100000001</v>
      </c>
      <c r="BO9109" s="141">
        <v>1976</v>
      </c>
      <c r="BP9109" s="143" t="s">
        <v>25171</v>
      </c>
      <c r="BQ9109" s="143" t="s">
        <v>17560</v>
      </c>
    </row>
    <row r="9110" spans="15:69" x14ac:dyDescent="0.25">
      <c r="O9110" s="225" t="str">
        <f t="shared" si="1353"/>
        <v/>
      </c>
      <c r="BF9110" s="141">
        <v>97022</v>
      </c>
      <c r="BG9110" s="142" t="s">
        <v>15051</v>
      </c>
      <c r="BH9110" s="141" t="s">
        <v>478</v>
      </c>
      <c r="BI9110" s="141" t="s">
        <v>1268</v>
      </c>
      <c r="BJ9110" s="141" t="s">
        <v>15052</v>
      </c>
      <c r="BK9110" s="141"/>
      <c r="BL9110" s="141" t="s">
        <v>15053</v>
      </c>
      <c r="BM9110" s="141">
        <v>50.031433999999997</v>
      </c>
      <c r="BN9110" s="141">
        <v>-66.863682600000004</v>
      </c>
      <c r="BO9110" s="141">
        <v>1976</v>
      </c>
      <c r="BP9110" s="143" t="s">
        <v>25171</v>
      </c>
      <c r="BQ9110" s="143" t="s">
        <v>17560</v>
      </c>
    </row>
    <row r="9111" spans="15:69" x14ac:dyDescent="0.25">
      <c r="O9111" s="225" t="str">
        <f t="shared" si="1353"/>
        <v/>
      </c>
      <c r="BF9111" s="141">
        <v>97022</v>
      </c>
      <c r="BG9111" s="142" t="s">
        <v>15054</v>
      </c>
      <c r="BH9111" s="141" t="s">
        <v>478</v>
      </c>
      <c r="BI9111" s="141" t="s">
        <v>1268</v>
      </c>
      <c r="BJ9111" s="141" t="s">
        <v>15055</v>
      </c>
      <c r="BK9111" s="141"/>
      <c r="BL9111" s="141" t="s">
        <v>15056</v>
      </c>
      <c r="BM9111" s="141">
        <v>50.0285394</v>
      </c>
      <c r="BN9111" s="141">
        <v>-66.869690800000001</v>
      </c>
      <c r="BO9111" s="141">
        <v>1976</v>
      </c>
      <c r="BP9111" s="143" t="s">
        <v>25171</v>
      </c>
      <c r="BQ9111" s="143" t="s">
        <v>17560</v>
      </c>
    </row>
    <row r="9112" spans="15:69" x14ac:dyDescent="0.25">
      <c r="O9112" s="225" t="str">
        <f t="shared" si="1353"/>
        <v/>
      </c>
      <c r="BF9112" s="141">
        <v>97022</v>
      </c>
      <c r="BG9112" s="142" t="s">
        <v>15057</v>
      </c>
      <c r="BH9112" s="141" t="s">
        <v>478</v>
      </c>
      <c r="BI9112" s="141" t="s">
        <v>1268</v>
      </c>
      <c r="BJ9112" s="141" t="s">
        <v>15058</v>
      </c>
      <c r="BK9112" s="141"/>
      <c r="BL9112" s="141" t="s">
        <v>15059</v>
      </c>
      <c r="BM9112" s="141">
        <v>50.0299178</v>
      </c>
      <c r="BN9112" s="141">
        <v>-66.865055900000002</v>
      </c>
      <c r="BO9112" s="141">
        <v>1976</v>
      </c>
      <c r="BP9112" s="143" t="s">
        <v>25171</v>
      </c>
      <c r="BQ9112" s="143" t="s">
        <v>17560</v>
      </c>
    </row>
    <row r="9113" spans="15:69" x14ac:dyDescent="0.25">
      <c r="O9113" s="225" t="str">
        <f t="shared" si="1353"/>
        <v/>
      </c>
      <c r="BF9113" s="141">
        <v>97022</v>
      </c>
      <c r="BG9113" s="142" t="s">
        <v>15060</v>
      </c>
      <c r="BH9113" s="141" t="s">
        <v>478</v>
      </c>
      <c r="BI9113" s="141" t="s">
        <v>1268</v>
      </c>
      <c r="BJ9113" s="141" t="s">
        <v>15061</v>
      </c>
      <c r="BK9113" s="141" t="s">
        <v>4174</v>
      </c>
      <c r="BL9113" s="141" t="s">
        <v>14883</v>
      </c>
      <c r="BM9113" s="141">
        <v>50.026984800000001</v>
      </c>
      <c r="BN9113" s="141">
        <v>-66.869679899999994</v>
      </c>
      <c r="BO9113" s="141">
        <v>1976</v>
      </c>
      <c r="BP9113" s="143" t="s">
        <v>25171</v>
      </c>
      <c r="BQ9113" s="143" t="s">
        <v>17560</v>
      </c>
    </row>
    <row r="9114" spans="15:69" x14ac:dyDescent="0.25">
      <c r="O9114" s="225" t="str">
        <f t="shared" si="1353"/>
        <v/>
      </c>
      <c r="BF9114" s="141">
        <v>97022</v>
      </c>
      <c r="BG9114" s="142" t="s">
        <v>15062</v>
      </c>
      <c r="BH9114" s="141" t="s">
        <v>478</v>
      </c>
      <c r="BI9114" s="141" t="s">
        <v>1268</v>
      </c>
      <c r="BJ9114" s="141" t="s">
        <v>15063</v>
      </c>
      <c r="BK9114" s="141"/>
      <c r="BL9114" s="141" t="s">
        <v>15064</v>
      </c>
      <c r="BM9114" s="141">
        <v>50.038066299999997</v>
      </c>
      <c r="BN9114" s="141">
        <v>-66.837391600000004</v>
      </c>
      <c r="BO9114" s="141">
        <v>1960</v>
      </c>
      <c r="BP9114" s="143" t="s">
        <v>25171</v>
      </c>
      <c r="BQ9114" s="143" t="s">
        <v>17560</v>
      </c>
    </row>
    <row r="9115" spans="15:69" x14ac:dyDescent="0.25">
      <c r="O9115" s="225" t="str">
        <f t="shared" si="1353"/>
        <v/>
      </c>
      <c r="BF9115" s="141">
        <v>97022</v>
      </c>
      <c r="BG9115" s="142" t="s">
        <v>15065</v>
      </c>
      <c r="BH9115" s="141" t="s">
        <v>478</v>
      </c>
      <c r="BI9115" s="141" t="s">
        <v>1268</v>
      </c>
      <c r="BJ9115" s="141" t="s">
        <v>15066</v>
      </c>
      <c r="BK9115" s="141"/>
      <c r="BL9115" s="141" t="s">
        <v>15064</v>
      </c>
      <c r="BM9115" s="141">
        <v>50.036013400000002</v>
      </c>
      <c r="BN9115" s="141">
        <v>-66.837219899999994</v>
      </c>
      <c r="BO9115" s="141">
        <v>1960</v>
      </c>
      <c r="BP9115" s="143" t="s">
        <v>25171</v>
      </c>
      <c r="BQ9115" s="143" t="s">
        <v>17560</v>
      </c>
    </row>
    <row r="9116" spans="15:69" x14ac:dyDescent="0.25">
      <c r="O9116" s="225" t="str">
        <f t="shared" si="1353"/>
        <v/>
      </c>
      <c r="BF9116" s="141">
        <v>66023</v>
      </c>
      <c r="BG9116" s="142" t="s">
        <v>13085</v>
      </c>
      <c r="BH9116" s="141" t="s">
        <v>478</v>
      </c>
      <c r="BI9116" s="141" t="s">
        <v>186</v>
      </c>
      <c r="BJ9116" s="141" t="s">
        <v>13086</v>
      </c>
      <c r="BK9116" s="141"/>
      <c r="BL9116" s="141" t="s">
        <v>13087</v>
      </c>
      <c r="BM9116" s="141">
        <v>45.467911999999998</v>
      </c>
      <c r="BN9116" s="141">
        <v>-73.638214000000005</v>
      </c>
      <c r="BO9116" s="141">
        <v>2015</v>
      </c>
      <c r="BP9116" s="143"/>
      <c r="BQ9116" s="143" t="s">
        <v>27848</v>
      </c>
    </row>
    <row r="9117" spans="15:69" x14ac:dyDescent="0.25">
      <c r="O9117" s="225" t="str">
        <f t="shared" si="1353"/>
        <v/>
      </c>
      <c r="BF9117" s="141">
        <v>66023</v>
      </c>
      <c r="BG9117" s="142" t="s">
        <v>2984</v>
      </c>
      <c r="BH9117" s="141" t="s">
        <v>478</v>
      </c>
      <c r="BI9117" s="141" t="s">
        <v>186</v>
      </c>
      <c r="BJ9117" s="141" t="s">
        <v>2985</v>
      </c>
      <c r="BK9117" s="141"/>
      <c r="BL9117" s="141" t="s">
        <v>2986</v>
      </c>
      <c r="BM9117" s="141">
        <v>45.458069000000002</v>
      </c>
      <c r="BN9117" s="141">
        <v>-73.650660999999999</v>
      </c>
      <c r="BO9117" s="141">
        <v>2015</v>
      </c>
      <c r="BP9117" s="143"/>
      <c r="BQ9117" s="143" t="s">
        <v>27848</v>
      </c>
    </row>
    <row r="9118" spans="15:69" x14ac:dyDescent="0.25">
      <c r="O9118" s="225" t="str">
        <f t="shared" si="1353"/>
        <v/>
      </c>
      <c r="BF9118" s="141">
        <v>66023</v>
      </c>
      <c r="BG9118" s="142" t="s">
        <v>13530</v>
      </c>
      <c r="BH9118" s="141" t="s">
        <v>478</v>
      </c>
      <c r="BI9118" s="141" t="s">
        <v>186</v>
      </c>
      <c r="BJ9118" s="141" t="s">
        <v>13531</v>
      </c>
      <c r="BK9118" s="141"/>
      <c r="BL9118" s="141" t="s">
        <v>13532</v>
      </c>
      <c r="BM9118" s="141">
        <v>45.466653999999998</v>
      </c>
      <c r="BN9118" s="141">
        <v>-73.635284999999996</v>
      </c>
      <c r="BO9118" s="141">
        <v>2015</v>
      </c>
      <c r="BP9118" s="143"/>
      <c r="BQ9118" s="143" t="s">
        <v>27848</v>
      </c>
    </row>
    <row r="9119" spans="15:69" x14ac:dyDescent="0.25">
      <c r="BF9119" s="48">
        <v>85060</v>
      </c>
      <c r="BG9119" s="46" t="s">
        <v>14156</v>
      </c>
      <c r="BH9119" s="48" t="s">
        <v>478</v>
      </c>
      <c r="BI9119" s="48" t="s">
        <v>176</v>
      </c>
      <c r="BJ9119" s="48" t="s">
        <v>26680</v>
      </c>
      <c r="BK9119" s="48" t="s">
        <v>6014</v>
      </c>
      <c r="BL9119" s="48" t="s">
        <v>1953</v>
      </c>
      <c r="BM9119" s="48">
        <v>47.427410000000002</v>
      </c>
      <c r="BN9119" s="48">
        <v>-79.0381</v>
      </c>
      <c r="BO9119" s="48">
        <v>2001</v>
      </c>
      <c r="BP9119" t="s">
        <v>25036</v>
      </c>
      <c r="BQ9119" t="s">
        <v>27848</v>
      </c>
    </row>
    <row r="9120" spans="15:69" x14ac:dyDescent="0.25">
      <c r="BF9120" s="48">
        <v>87025</v>
      </c>
      <c r="BG9120" s="46" t="s">
        <v>14518</v>
      </c>
      <c r="BH9120" s="48" t="s">
        <v>478</v>
      </c>
      <c r="BI9120" s="48" t="s">
        <v>176</v>
      </c>
      <c r="BJ9120" s="48" t="s">
        <v>14519</v>
      </c>
      <c r="BK9120" s="48" t="s">
        <v>4235</v>
      </c>
      <c r="BL9120" s="48" t="s">
        <v>14520</v>
      </c>
      <c r="BM9120" s="48">
        <v>48.669969999999999</v>
      </c>
      <c r="BN9120" s="48">
        <v>-79.208730000000003</v>
      </c>
      <c r="BO9120" s="48">
        <v>2001</v>
      </c>
      <c r="BP9120" t="s">
        <v>27836</v>
      </c>
      <c r="BQ9120" t="s">
        <v>27848</v>
      </c>
    </row>
    <row r="9121" spans="58:69" x14ac:dyDescent="0.25">
      <c r="BF9121" s="48">
        <v>14070</v>
      </c>
      <c r="BG9121" s="46" t="s">
        <v>27135</v>
      </c>
      <c r="BH9121" s="48" t="s">
        <v>478</v>
      </c>
      <c r="BI9121" s="48" t="s">
        <v>177</v>
      </c>
      <c r="BJ9121" s="48" t="s">
        <v>1807</v>
      </c>
      <c r="BK9121" s="48" t="s">
        <v>27342</v>
      </c>
      <c r="BL9121" s="48" t="s">
        <v>27470</v>
      </c>
      <c r="BM9121" s="48">
        <v>47.403005999999998</v>
      </c>
      <c r="BN9121" s="48">
        <v>-69.949447000000006</v>
      </c>
      <c r="BO9121" s="48">
        <v>1998</v>
      </c>
      <c r="BP9121" t="s">
        <v>27837</v>
      </c>
      <c r="BQ9121" t="s">
        <v>17560</v>
      </c>
    </row>
    <row r="9122" spans="58:69" x14ac:dyDescent="0.25">
      <c r="BF9122" s="48">
        <v>14070</v>
      </c>
      <c r="BG9122" s="46" t="s">
        <v>27136</v>
      </c>
      <c r="BH9122" s="48" t="s">
        <v>478</v>
      </c>
      <c r="BI9122" s="48" t="s">
        <v>177</v>
      </c>
      <c r="BK9122" s="48" t="s">
        <v>2168</v>
      </c>
      <c r="BL9122" s="48" t="s">
        <v>27468</v>
      </c>
      <c r="BM9122" s="48">
        <v>47.412393000000002</v>
      </c>
      <c r="BN9122" s="48">
        <v>-69.944913999999997</v>
      </c>
      <c r="BO9122" s="48">
        <v>1970</v>
      </c>
      <c r="BP9122" t="s">
        <v>27837</v>
      </c>
      <c r="BQ9122" t="s">
        <v>17560</v>
      </c>
    </row>
    <row r="9123" spans="58:69" x14ac:dyDescent="0.25">
      <c r="BF9123" s="48">
        <v>17065</v>
      </c>
      <c r="BG9123" s="46" t="s">
        <v>17049</v>
      </c>
      <c r="BH9123" s="48" t="s">
        <v>180</v>
      </c>
      <c r="BI9123" s="48" t="s">
        <v>191</v>
      </c>
      <c r="BJ9123" s="48" t="s">
        <v>4306</v>
      </c>
      <c r="BK9123" s="48" t="s">
        <v>17050</v>
      </c>
      <c r="BL9123" s="48" t="s">
        <v>17044</v>
      </c>
      <c r="BM9123" s="48">
        <v>47.31541</v>
      </c>
      <c r="BN9123" s="48">
        <v>-70.144589999999994</v>
      </c>
      <c r="BO9123" s="48">
        <v>2013</v>
      </c>
      <c r="BQ9123" t="s">
        <v>17560</v>
      </c>
    </row>
    <row r="9124" spans="58:69" x14ac:dyDescent="0.25">
      <c r="BF9124" s="48">
        <v>89015</v>
      </c>
      <c r="BG9124" s="46" t="s">
        <v>14738</v>
      </c>
      <c r="BH9124" s="48" t="s">
        <v>478</v>
      </c>
      <c r="BI9124" s="48" t="s">
        <v>176</v>
      </c>
      <c r="BJ9124" s="48" t="s">
        <v>14276</v>
      </c>
      <c r="BK9124" s="48" t="s">
        <v>14739</v>
      </c>
      <c r="BL9124" s="48" t="s">
        <v>14740</v>
      </c>
      <c r="BM9124" s="48">
        <v>48.165959999999998</v>
      </c>
      <c r="BN9124" s="48">
        <v>-78.154510000000002</v>
      </c>
      <c r="BO9124" s="48">
        <v>1973</v>
      </c>
      <c r="BQ9124" t="s">
        <v>27848</v>
      </c>
    </row>
    <row r="9125" spans="58:69" x14ac:dyDescent="0.25">
      <c r="BF9125" s="48">
        <v>39060</v>
      </c>
      <c r="BG9125" s="46" t="s">
        <v>2387</v>
      </c>
      <c r="BH9125" s="48" t="s">
        <v>478</v>
      </c>
      <c r="BI9125" s="48" t="s">
        <v>1268</v>
      </c>
      <c r="BJ9125" s="48" t="s">
        <v>2388</v>
      </c>
      <c r="BK9125" s="48" t="s">
        <v>2389</v>
      </c>
      <c r="BL9125" s="48" t="s">
        <v>2390</v>
      </c>
      <c r="BM9125" s="48">
        <v>46.033830000000002</v>
      </c>
      <c r="BN9125" s="48">
        <v>-71.939660000000003</v>
      </c>
      <c r="BO9125" s="48">
        <v>1996</v>
      </c>
      <c r="BQ9125" t="s">
        <v>27848</v>
      </c>
    </row>
    <row r="9126" spans="58:69" x14ac:dyDescent="0.25">
      <c r="BF9126" s="48">
        <v>39060</v>
      </c>
      <c r="BG9126" s="46" t="s">
        <v>2391</v>
      </c>
      <c r="BH9126" s="48" t="s">
        <v>478</v>
      </c>
      <c r="BI9126" s="48" t="s">
        <v>1268</v>
      </c>
      <c r="BJ9126" s="48" t="s">
        <v>2392</v>
      </c>
      <c r="BK9126" s="48" t="s">
        <v>2393</v>
      </c>
      <c r="BL9126" s="48" t="s">
        <v>2390</v>
      </c>
      <c r="BM9126" s="48">
        <v>46.033009999999997</v>
      </c>
      <c r="BN9126" s="48">
        <v>-71.937669999999997</v>
      </c>
      <c r="BO9126" s="48">
        <v>2012</v>
      </c>
      <c r="BQ9126" t="s">
        <v>27848</v>
      </c>
    </row>
    <row r="9127" spans="58:69" x14ac:dyDescent="0.25">
      <c r="BF9127" s="48">
        <v>50095</v>
      </c>
      <c r="BG9127" s="46" t="s">
        <v>23449</v>
      </c>
      <c r="BH9127" s="48" t="s">
        <v>478</v>
      </c>
      <c r="BI9127" s="48" t="s">
        <v>176</v>
      </c>
      <c r="BK9127" s="48" t="s">
        <v>23447</v>
      </c>
      <c r="BL9127" s="48" t="s">
        <v>23448</v>
      </c>
      <c r="BM9127" s="48">
        <v>46.028590000000001</v>
      </c>
      <c r="BN9127" s="48">
        <v>-72.707530000000006</v>
      </c>
      <c r="BO9127" s="48">
        <v>1972</v>
      </c>
      <c r="BP9127" t="s">
        <v>26349</v>
      </c>
      <c r="BQ9127" t="s">
        <v>27848</v>
      </c>
    </row>
    <row r="9128" spans="58:69" x14ac:dyDescent="0.25">
      <c r="BF9128" s="48">
        <v>66023</v>
      </c>
      <c r="BG9128" s="46" t="s">
        <v>13078</v>
      </c>
      <c r="BH9128" s="48" t="s">
        <v>478</v>
      </c>
      <c r="BI9128" s="48" t="s">
        <v>186</v>
      </c>
      <c r="BJ9128" s="48" t="s">
        <v>13079</v>
      </c>
      <c r="BK9128" s="48" t="s">
        <v>13080</v>
      </c>
      <c r="BL9128" s="48" t="s">
        <v>13081</v>
      </c>
      <c r="BM9128" s="48">
        <v>45.510176999999999</v>
      </c>
      <c r="BN9128" s="48">
        <v>-73.817547000000005</v>
      </c>
      <c r="BO9128" s="48">
        <v>2015</v>
      </c>
      <c r="BQ9128" t="s">
        <v>27848</v>
      </c>
    </row>
    <row r="9129" spans="58:69" x14ac:dyDescent="0.25">
      <c r="BF9129" s="48">
        <v>89015</v>
      </c>
      <c r="BG9129" s="46" t="s">
        <v>14741</v>
      </c>
      <c r="BH9129" s="48" t="s">
        <v>478</v>
      </c>
      <c r="BI9129" s="48" t="s">
        <v>176</v>
      </c>
      <c r="BJ9129" s="48" t="s">
        <v>14279</v>
      </c>
      <c r="BK9129" s="48" t="s">
        <v>14739</v>
      </c>
      <c r="BL9129" s="48" t="s">
        <v>14740</v>
      </c>
      <c r="BM9129" s="48">
        <v>48.158650000000002</v>
      </c>
      <c r="BN9129" s="48">
        <v>-78.1434</v>
      </c>
      <c r="BO9129" s="48">
        <v>1973</v>
      </c>
      <c r="BQ9129" t="s">
        <v>27848</v>
      </c>
    </row>
    <row r="9130" spans="58:69" x14ac:dyDescent="0.25">
      <c r="BF9130" s="48">
        <v>89015</v>
      </c>
      <c r="BG9130" s="46" t="s">
        <v>14742</v>
      </c>
      <c r="BH9130" s="48" t="s">
        <v>478</v>
      </c>
      <c r="BI9130" s="48" t="s">
        <v>176</v>
      </c>
      <c r="BJ9130" s="48" t="s">
        <v>14281</v>
      </c>
      <c r="BK9130" s="48" t="s">
        <v>14739</v>
      </c>
      <c r="BL9130" s="48" t="s">
        <v>14740</v>
      </c>
      <c r="BM9130" s="48">
        <v>48.159880000000001</v>
      </c>
      <c r="BN9130" s="48">
        <v>-78.143770000000004</v>
      </c>
      <c r="BO9130" s="48">
        <v>1973</v>
      </c>
      <c r="BQ9130" t="s">
        <v>27848</v>
      </c>
    </row>
    <row r="9131" spans="58:69" x14ac:dyDescent="0.25">
      <c r="BF9131" s="48">
        <v>32072</v>
      </c>
      <c r="BG9131" s="46" t="s">
        <v>22847</v>
      </c>
      <c r="BH9131" s="48" t="s">
        <v>180</v>
      </c>
      <c r="BI9131" s="48" t="s">
        <v>191</v>
      </c>
      <c r="BJ9131" s="48" t="s">
        <v>22848</v>
      </c>
      <c r="BK9131" s="48" t="s">
        <v>3563</v>
      </c>
      <c r="BL9131" s="48" t="s">
        <v>22846</v>
      </c>
      <c r="BM9131" s="48">
        <v>46.271430000000002</v>
      </c>
      <c r="BN9131" s="48">
        <v>-71.627449999999996</v>
      </c>
      <c r="BO9131" s="48">
        <v>1991</v>
      </c>
      <c r="BP9131" t="s">
        <v>26250</v>
      </c>
      <c r="BQ9131" t="s">
        <v>27848</v>
      </c>
    </row>
    <row r="9132" spans="58:69" x14ac:dyDescent="0.25">
      <c r="BF9132" s="48">
        <v>50090</v>
      </c>
      <c r="BG9132" s="46" t="s">
        <v>23441</v>
      </c>
      <c r="BH9132" s="48" t="s">
        <v>478</v>
      </c>
      <c r="BI9132" s="48" t="s">
        <v>186</v>
      </c>
      <c r="BK9132" s="48" t="s">
        <v>23442</v>
      </c>
      <c r="BL9132" s="48" t="s">
        <v>23443</v>
      </c>
      <c r="BM9132" s="48">
        <v>46.052480000000003</v>
      </c>
      <c r="BN9132" s="48">
        <v>-72.614270000000005</v>
      </c>
      <c r="BO9132" s="48">
        <v>1981</v>
      </c>
      <c r="BQ9132" t="s">
        <v>27848</v>
      </c>
    </row>
    <row r="9133" spans="58:69" x14ac:dyDescent="0.25">
      <c r="BF9133" s="48">
        <v>50090</v>
      </c>
      <c r="BG9133" s="46" t="s">
        <v>23444</v>
      </c>
      <c r="BH9133" s="48" t="s">
        <v>478</v>
      </c>
      <c r="BI9133" s="48" t="s">
        <v>177</v>
      </c>
      <c r="BK9133" s="48" t="s">
        <v>23442</v>
      </c>
      <c r="BL9133" s="48" t="s">
        <v>23443</v>
      </c>
      <c r="BM9133" s="48">
        <v>46.052480000000003</v>
      </c>
      <c r="BN9133" s="48">
        <v>-72.614270000000005</v>
      </c>
      <c r="BO9133" s="48">
        <v>1969</v>
      </c>
      <c r="BQ9133" t="s">
        <v>27848</v>
      </c>
    </row>
    <row r="9134" spans="58:69" x14ac:dyDescent="0.25">
      <c r="BF9134" s="48">
        <v>50090</v>
      </c>
      <c r="BG9134" s="46" t="s">
        <v>23445</v>
      </c>
      <c r="BH9134" s="48" t="s">
        <v>180</v>
      </c>
      <c r="BI9134" s="48" t="s">
        <v>178</v>
      </c>
      <c r="BJ9134" s="48" t="s">
        <v>23440</v>
      </c>
      <c r="BL9134" s="48" t="s">
        <v>23443</v>
      </c>
      <c r="BM9134" s="48">
        <v>46.060670000000002</v>
      </c>
      <c r="BN9134" s="48">
        <v>-72.622399999999999</v>
      </c>
      <c r="BO9134" s="48">
        <v>1969</v>
      </c>
      <c r="BP9134" t="s">
        <v>26348</v>
      </c>
      <c r="BQ9134" t="s">
        <v>27848</v>
      </c>
    </row>
    <row r="9135" spans="58:69" x14ac:dyDescent="0.25">
      <c r="BF9135" s="48">
        <v>50113</v>
      </c>
      <c r="BG9135" s="46" t="s">
        <v>23281</v>
      </c>
      <c r="BH9135" s="48" t="s">
        <v>478</v>
      </c>
      <c r="BI9135" s="48" t="s">
        <v>176</v>
      </c>
      <c r="BJ9135" s="48" t="s">
        <v>23282</v>
      </c>
      <c r="BK9135" s="48" t="s">
        <v>3278</v>
      </c>
      <c r="BL9135" s="48" t="s">
        <v>23283</v>
      </c>
      <c r="BM9135" s="48">
        <v>46.065809999999999</v>
      </c>
      <c r="BN9135" s="48">
        <v>-72.809820000000002</v>
      </c>
      <c r="BO9135" s="48">
        <v>1985</v>
      </c>
      <c r="BP9135" t="s">
        <v>26340</v>
      </c>
      <c r="BQ9135" t="s">
        <v>27848</v>
      </c>
    </row>
    <row r="9136" spans="58:69" x14ac:dyDescent="0.25">
      <c r="BF9136" s="48">
        <v>50113</v>
      </c>
      <c r="BG9136" s="46" t="s">
        <v>23284</v>
      </c>
      <c r="BH9136" s="48" t="s">
        <v>180</v>
      </c>
      <c r="BI9136" s="48" t="s">
        <v>178</v>
      </c>
      <c r="BL9136" s="48" t="s">
        <v>15925</v>
      </c>
      <c r="BM9136" s="48">
        <v>46.069969999999998</v>
      </c>
      <c r="BN9136" s="48">
        <v>-72.797529999999995</v>
      </c>
      <c r="BO9136" s="48">
        <v>2004</v>
      </c>
      <c r="BP9136" t="s">
        <v>26341</v>
      </c>
      <c r="BQ9136" t="s">
        <v>27848</v>
      </c>
    </row>
    <row r="9137" spans="58:69" x14ac:dyDescent="0.25">
      <c r="BF9137" s="48">
        <v>50113</v>
      </c>
      <c r="BG9137" s="46" t="s">
        <v>23285</v>
      </c>
      <c r="BH9137" s="48" t="s">
        <v>180</v>
      </c>
      <c r="BI9137" s="48" t="s">
        <v>191</v>
      </c>
      <c r="BJ9137" s="48" t="s">
        <v>23286</v>
      </c>
      <c r="BL9137" s="48" t="s">
        <v>23283</v>
      </c>
      <c r="BM9137" s="48">
        <v>46.065759999999997</v>
      </c>
      <c r="BN9137" s="48">
        <v>-72.809960000000004</v>
      </c>
      <c r="BO9137" s="48">
        <v>2004</v>
      </c>
      <c r="BP9137" t="s">
        <v>26342</v>
      </c>
      <c r="BQ9137" t="s">
        <v>27848</v>
      </c>
    </row>
    <row r="9138" spans="58:69" x14ac:dyDescent="0.25">
      <c r="BF9138" s="48">
        <v>50113</v>
      </c>
      <c r="BG9138" s="46" t="s">
        <v>23287</v>
      </c>
      <c r="BH9138" s="48" t="s">
        <v>180</v>
      </c>
      <c r="BI9138" s="48" t="s">
        <v>191</v>
      </c>
      <c r="BJ9138" s="48" t="s">
        <v>23288</v>
      </c>
      <c r="BL9138" s="48" t="s">
        <v>23289</v>
      </c>
      <c r="BM9138" s="48">
        <v>46.067610000000002</v>
      </c>
      <c r="BN9138" s="48">
        <v>-72.811679999999996</v>
      </c>
      <c r="BO9138" s="48">
        <v>2004</v>
      </c>
      <c r="BP9138" t="s">
        <v>26343</v>
      </c>
      <c r="BQ9138" t="s">
        <v>27848</v>
      </c>
    </row>
    <row r="9139" spans="58:69" x14ac:dyDescent="0.25">
      <c r="BF9139" s="48">
        <v>83032</v>
      </c>
      <c r="BG9139" s="46" t="s">
        <v>13788</v>
      </c>
      <c r="BH9139" s="48" t="s">
        <v>478</v>
      </c>
      <c r="BI9139" s="48" t="s">
        <v>177</v>
      </c>
      <c r="BK9139" s="48" t="s">
        <v>467</v>
      </c>
      <c r="BL9139" s="48" t="s">
        <v>13789</v>
      </c>
      <c r="BM9139" s="48">
        <v>46.098190000000002</v>
      </c>
      <c r="BN9139" s="48">
        <v>-76.042010000000005</v>
      </c>
      <c r="BO9139" s="48">
        <v>2008</v>
      </c>
      <c r="BP9139" t="s">
        <v>24934</v>
      </c>
      <c r="BQ9139" t="s">
        <v>27848</v>
      </c>
    </row>
    <row r="9140" spans="58:69" x14ac:dyDescent="0.25">
      <c r="BF9140" s="48">
        <v>66023</v>
      </c>
      <c r="BG9140" s="46" t="s">
        <v>2989</v>
      </c>
      <c r="BH9140" s="48" t="s">
        <v>478</v>
      </c>
      <c r="BI9140" s="48" t="s">
        <v>186</v>
      </c>
      <c r="BJ9140" s="48" t="s">
        <v>2990</v>
      </c>
      <c r="BK9140" s="48" t="s">
        <v>2991</v>
      </c>
      <c r="BL9140" s="48" t="s">
        <v>2992</v>
      </c>
      <c r="BM9140" s="48">
        <v>45.503324999999997</v>
      </c>
      <c r="BN9140" s="48">
        <v>-73.816478000000004</v>
      </c>
      <c r="BO9140" s="48">
        <v>2015</v>
      </c>
      <c r="BQ9140" t="s">
        <v>27848</v>
      </c>
    </row>
    <row r="9141" spans="58:69" x14ac:dyDescent="0.25">
      <c r="BF9141" s="48">
        <v>66023</v>
      </c>
      <c r="BG9141" s="46" t="s">
        <v>13082</v>
      </c>
      <c r="BH9141" s="48" t="s">
        <v>478</v>
      </c>
      <c r="BI9141" s="48" t="s">
        <v>186</v>
      </c>
      <c r="BJ9141" s="48" t="s">
        <v>13083</v>
      </c>
      <c r="BL9141" s="48" t="s">
        <v>13084</v>
      </c>
      <c r="BM9141" s="48">
        <v>45.500432000000004</v>
      </c>
      <c r="BN9141" s="48">
        <v>-73.775210000000001</v>
      </c>
      <c r="BO9141" s="48">
        <v>2015</v>
      </c>
      <c r="BQ9141" t="s">
        <v>27848</v>
      </c>
    </row>
    <row r="9142" spans="58:69" x14ac:dyDescent="0.25">
      <c r="BF9142" s="48">
        <v>66023</v>
      </c>
      <c r="BG9142" s="46" t="s">
        <v>13501</v>
      </c>
      <c r="BH9142" s="48" t="s">
        <v>478</v>
      </c>
      <c r="BI9142" s="48" t="s">
        <v>186</v>
      </c>
      <c r="BJ9142" s="48" t="s">
        <v>13502</v>
      </c>
      <c r="BL9142" s="48" t="s">
        <v>13503</v>
      </c>
      <c r="BM9142" s="48">
        <v>45.464894000000001</v>
      </c>
      <c r="BN9142" s="48">
        <v>-73.626822000000004</v>
      </c>
      <c r="BO9142" s="48">
        <v>2015</v>
      </c>
      <c r="BQ9142" t="s">
        <v>27848</v>
      </c>
    </row>
    <row r="9143" spans="58:69" x14ac:dyDescent="0.25">
      <c r="BF9143" s="48">
        <v>66023</v>
      </c>
      <c r="BG9143" s="46" t="s">
        <v>13495</v>
      </c>
      <c r="BH9143" s="48" t="s">
        <v>478</v>
      </c>
      <c r="BI9143" s="48" t="s">
        <v>186</v>
      </c>
      <c r="BJ9143" s="48" t="s">
        <v>13496</v>
      </c>
      <c r="BK9143" s="48" t="s">
        <v>13497</v>
      </c>
      <c r="BL9143" s="48" t="s">
        <v>13498</v>
      </c>
      <c r="BM9143" s="48">
        <v>45.458837000000003</v>
      </c>
      <c r="BN9143" s="48">
        <v>-73.655034000000001</v>
      </c>
      <c r="BO9143" s="48">
        <v>2015</v>
      </c>
      <c r="BQ9143" t="s">
        <v>27848</v>
      </c>
    </row>
    <row r="9144" spans="58:69" x14ac:dyDescent="0.25">
      <c r="BF9144" s="48">
        <v>66023</v>
      </c>
      <c r="BG9144" s="46" t="s">
        <v>13538</v>
      </c>
      <c r="BH9144" s="48" t="s">
        <v>478</v>
      </c>
      <c r="BI9144" s="48" t="s">
        <v>186</v>
      </c>
      <c r="BJ9144" s="48" t="s">
        <v>13539</v>
      </c>
      <c r="BK9144" s="48" t="s">
        <v>3600</v>
      </c>
      <c r="BL9144" s="48" t="s">
        <v>1676</v>
      </c>
      <c r="BM9144" s="48">
        <v>45.502377000000003</v>
      </c>
      <c r="BN9144" s="48">
        <v>-73.807254</v>
      </c>
      <c r="BO9144" s="48">
        <v>2015</v>
      </c>
      <c r="BQ9144" t="s">
        <v>27848</v>
      </c>
    </row>
    <row r="9145" spans="58:69" x14ac:dyDescent="0.25">
      <c r="BF9145" s="48">
        <v>66023</v>
      </c>
      <c r="BG9145" s="46" t="s">
        <v>13533</v>
      </c>
      <c r="BH9145" s="48" t="s">
        <v>478</v>
      </c>
      <c r="BI9145" s="48" t="s">
        <v>186</v>
      </c>
      <c r="BJ9145" s="48" t="s">
        <v>13534</v>
      </c>
      <c r="BK9145" s="48" t="s">
        <v>3129</v>
      </c>
      <c r="BL9145" s="48" t="s">
        <v>10042</v>
      </c>
      <c r="BM9145" s="48">
        <v>45.50056</v>
      </c>
      <c r="BN9145" s="48">
        <v>-73.800415999999998</v>
      </c>
      <c r="BO9145" s="48">
        <v>2015</v>
      </c>
      <c r="BQ9145" t="s">
        <v>27848</v>
      </c>
    </row>
    <row r="9146" spans="58:69" x14ac:dyDescent="0.25">
      <c r="BF9146" s="48">
        <v>66023</v>
      </c>
      <c r="BG9146" s="46" t="s">
        <v>13523</v>
      </c>
      <c r="BH9146" s="48" t="s">
        <v>478</v>
      </c>
      <c r="BI9146" s="48" t="s">
        <v>186</v>
      </c>
      <c r="BJ9146" s="48" t="s">
        <v>13524</v>
      </c>
      <c r="BK9146" s="48" t="s">
        <v>13525</v>
      </c>
      <c r="BL9146" s="48" t="s">
        <v>13526</v>
      </c>
      <c r="BM9146" s="48">
        <v>45.468980999999999</v>
      </c>
      <c r="BN9146" s="48">
        <v>-73.657227000000006</v>
      </c>
      <c r="BO9146" s="48">
        <v>2015</v>
      </c>
      <c r="BQ9146" t="s">
        <v>27848</v>
      </c>
    </row>
    <row r="9147" spans="58:69" x14ac:dyDescent="0.25">
      <c r="BF9147" s="48">
        <v>66023</v>
      </c>
      <c r="BG9147" s="46" t="s">
        <v>13527</v>
      </c>
      <c r="BH9147" s="48" t="s">
        <v>478</v>
      </c>
      <c r="BI9147" s="48" t="s">
        <v>186</v>
      </c>
      <c r="BJ9147" s="48" t="s">
        <v>13528</v>
      </c>
      <c r="BL9147" s="48" t="s">
        <v>13529</v>
      </c>
      <c r="BM9147" s="48">
        <v>45.465285000000002</v>
      </c>
      <c r="BN9147" s="48">
        <v>-73.645038999999997</v>
      </c>
      <c r="BO9147" s="48">
        <v>2015</v>
      </c>
      <c r="BQ9147" t="s">
        <v>27848</v>
      </c>
    </row>
    <row r="9148" spans="58:69" x14ac:dyDescent="0.25">
      <c r="BF9148" s="48">
        <v>66023</v>
      </c>
      <c r="BG9148" s="46" t="s">
        <v>13519</v>
      </c>
      <c r="BH9148" s="48" t="s">
        <v>478</v>
      </c>
      <c r="BI9148" s="48" t="s">
        <v>186</v>
      </c>
      <c r="BJ9148" s="48" t="s">
        <v>13520</v>
      </c>
      <c r="BK9148" s="48" t="s">
        <v>13521</v>
      </c>
      <c r="BL9148" s="48" t="s">
        <v>13522</v>
      </c>
      <c r="BM9148" s="48">
        <v>45.479014999999997</v>
      </c>
      <c r="BN9148" s="48">
        <v>-73.665841</v>
      </c>
      <c r="BO9148" s="48">
        <v>2015</v>
      </c>
      <c r="BQ9148" t="s">
        <v>27848</v>
      </c>
    </row>
    <row r="9149" spans="58:69" x14ac:dyDescent="0.25">
      <c r="BF9149" s="48">
        <v>66023</v>
      </c>
      <c r="BG9149" s="46" t="s">
        <v>13228</v>
      </c>
      <c r="BH9149" s="48" t="s">
        <v>180</v>
      </c>
      <c r="BI9149" s="48" t="s">
        <v>178</v>
      </c>
      <c r="BJ9149" s="48" t="s">
        <v>13229</v>
      </c>
      <c r="BK9149" s="48" t="s">
        <v>11613</v>
      </c>
      <c r="BL9149" s="48" t="s">
        <v>13057</v>
      </c>
      <c r="BM9149" s="48">
        <v>45.670842999999998</v>
      </c>
      <c r="BN9149" s="48">
        <v>-73.524146000000002</v>
      </c>
      <c r="BO9149" s="48">
        <v>1984</v>
      </c>
      <c r="BQ9149" t="s">
        <v>27848</v>
      </c>
    </row>
    <row r="9150" spans="58:69" x14ac:dyDescent="0.25">
      <c r="BF9150" s="48">
        <v>66023</v>
      </c>
      <c r="BG9150" s="46" t="s">
        <v>13230</v>
      </c>
      <c r="BH9150" s="48" t="s">
        <v>180</v>
      </c>
      <c r="BI9150" s="48" t="s">
        <v>178</v>
      </c>
      <c r="BJ9150" s="48" t="s">
        <v>13231</v>
      </c>
      <c r="BL9150" s="48" t="s">
        <v>13232</v>
      </c>
      <c r="BM9150" s="48">
        <v>45.564655000000002</v>
      </c>
      <c r="BN9150" s="48">
        <v>-73.661396999999994</v>
      </c>
      <c r="BO9150" s="48">
        <v>1984</v>
      </c>
      <c r="BP9150" t="s">
        <v>27838</v>
      </c>
      <c r="BQ9150" t="s">
        <v>27848</v>
      </c>
    </row>
    <row r="9151" spans="58:69" x14ac:dyDescent="0.25">
      <c r="BF9151" s="48">
        <v>66023</v>
      </c>
      <c r="BG9151" s="46" t="s">
        <v>13233</v>
      </c>
      <c r="BH9151" s="48" t="s">
        <v>180</v>
      </c>
      <c r="BI9151" s="48" t="s">
        <v>178</v>
      </c>
      <c r="BJ9151" s="48" t="s">
        <v>13234</v>
      </c>
      <c r="BL9151" s="48" t="s">
        <v>13232</v>
      </c>
      <c r="BM9151" s="48">
        <v>45.535083</v>
      </c>
      <c r="BN9151" s="48">
        <v>-73.542022000000003</v>
      </c>
      <c r="BO9151" s="48">
        <v>1990</v>
      </c>
      <c r="BP9151" t="s">
        <v>27838</v>
      </c>
      <c r="BQ9151" t="s">
        <v>27848</v>
      </c>
    </row>
    <row r="9152" spans="58:69" x14ac:dyDescent="0.25">
      <c r="BF9152" s="48">
        <v>66023</v>
      </c>
      <c r="BG9152" s="46" t="s">
        <v>13242</v>
      </c>
      <c r="BH9152" s="48" t="s">
        <v>180</v>
      </c>
      <c r="BI9152" s="48" t="s">
        <v>178</v>
      </c>
      <c r="BJ9152" s="48" t="s">
        <v>13243</v>
      </c>
      <c r="BL9152" s="48" t="s">
        <v>13232</v>
      </c>
      <c r="BM9152" s="48">
        <v>45.449852999999997</v>
      </c>
      <c r="BN9152" s="48">
        <v>-73.761708999999996</v>
      </c>
      <c r="BO9152" s="48">
        <v>1988</v>
      </c>
      <c r="BP9152" t="s">
        <v>27838</v>
      </c>
      <c r="BQ9152" t="s">
        <v>27848</v>
      </c>
    </row>
    <row r="9153" spans="58:69" x14ac:dyDescent="0.25">
      <c r="BF9153" s="48">
        <v>66023</v>
      </c>
      <c r="BG9153" s="46" t="s">
        <v>13303</v>
      </c>
      <c r="BH9153" s="48" t="s">
        <v>180</v>
      </c>
      <c r="BI9153" s="48" t="s">
        <v>178</v>
      </c>
      <c r="BJ9153" s="48" t="s">
        <v>13304</v>
      </c>
      <c r="BK9153" s="48" t="s">
        <v>1936</v>
      </c>
      <c r="BL9153" s="48" t="s">
        <v>13305</v>
      </c>
      <c r="BM9153" s="48">
        <v>45.518853999999997</v>
      </c>
      <c r="BN9153" s="48">
        <v>-73.527415000000005</v>
      </c>
      <c r="BO9153" s="48">
        <v>1966</v>
      </c>
      <c r="BP9153" t="s">
        <v>24866</v>
      </c>
      <c r="BQ9153" t="s">
        <v>27848</v>
      </c>
    </row>
    <row r="9154" spans="58:69" x14ac:dyDescent="0.25">
      <c r="BF9154" s="48">
        <v>66023</v>
      </c>
      <c r="BG9154" s="46" t="s">
        <v>27137</v>
      </c>
      <c r="BH9154" s="48" t="s">
        <v>180</v>
      </c>
      <c r="BI9154" s="48" t="s">
        <v>190</v>
      </c>
      <c r="BJ9154" s="48" t="s">
        <v>13337</v>
      </c>
      <c r="BK9154" s="48" t="s">
        <v>13338</v>
      </c>
      <c r="BL9154" s="48" t="s">
        <v>13339</v>
      </c>
      <c r="BM9154" s="48">
        <v>45.673264000000003</v>
      </c>
      <c r="BN9154" s="48">
        <v>-73.539625999999998</v>
      </c>
      <c r="BO9154" s="48">
        <v>1964</v>
      </c>
      <c r="BP9154" t="s">
        <v>27839</v>
      </c>
      <c r="BQ9154" t="s">
        <v>27848</v>
      </c>
    </row>
    <row r="9155" spans="58:69" x14ac:dyDescent="0.25">
      <c r="BF9155" s="48">
        <v>66023</v>
      </c>
      <c r="BG9155" s="46" t="s">
        <v>27138</v>
      </c>
      <c r="BH9155" s="48" t="s">
        <v>180</v>
      </c>
      <c r="BI9155" s="48" t="s">
        <v>190</v>
      </c>
      <c r="BJ9155" s="48" t="s">
        <v>3032</v>
      </c>
      <c r="BL9155" s="48" t="s">
        <v>3033</v>
      </c>
      <c r="BM9155" s="48">
        <v>45.649233000000002</v>
      </c>
      <c r="BN9155" s="48">
        <v>-73.578890000000001</v>
      </c>
      <c r="BO9155" s="48">
        <v>1977</v>
      </c>
      <c r="BP9155" t="s">
        <v>27840</v>
      </c>
      <c r="BQ9155" t="s">
        <v>27848</v>
      </c>
    </row>
    <row r="9156" spans="58:69" x14ac:dyDescent="0.25">
      <c r="BF9156" s="48">
        <v>66023</v>
      </c>
      <c r="BG9156" s="46" t="s">
        <v>27139</v>
      </c>
      <c r="BH9156" s="48" t="s">
        <v>180</v>
      </c>
      <c r="BI9156" s="48" t="s">
        <v>190</v>
      </c>
      <c r="BJ9156" s="48" t="s">
        <v>13276</v>
      </c>
      <c r="BK9156" s="48" t="s">
        <v>13277</v>
      </c>
      <c r="BL9156" s="48" t="s">
        <v>13278</v>
      </c>
      <c r="BM9156" s="48">
        <v>45.640098000000002</v>
      </c>
      <c r="BN9156" s="48">
        <v>-73.594153000000006</v>
      </c>
      <c r="BO9156" s="48">
        <v>1974</v>
      </c>
      <c r="BP9156" t="s">
        <v>27841</v>
      </c>
      <c r="BQ9156" t="s">
        <v>27848</v>
      </c>
    </row>
    <row r="9157" spans="58:69" x14ac:dyDescent="0.25">
      <c r="BF9157" s="48">
        <v>66023</v>
      </c>
      <c r="BG9157" s="46" t="s">
        <v>27140</v>
      </c>
      <c r="BH9157" s="48" t="s">
        <v>180</v>
      </c>
      <c r="BI9157" s="48" t="s">
        <v>190</v>
      </c>
      <c r="BJ9157" s="48" t="s">
        <v>13315</v>
      </c>
      <c r="BL9157" s="48" t="s">
        <v>13316</v>
      </c>
      <c r="BM9157" s="48">
        <v>45.548602000000002</v>
      </c>
      <c r="BN9157" s="48">
        <v>-73.564830999999998</v>
      </c>
      <c r="BO9157" s="48">
        <v>1980</v>
      </c>
      <c r="BP9157" t="s">
        <v>24072</v>
      </c>
      <c r="BQ9157" t="s">
        <v>27848</v>
      </c>
    </row>
    <row r="9158" spans="58:69" x14ac:dyDescent="0.25">
      <c r="BF9158" s="48">
        <v>66023</v>
      </c>
      <c r="BG9158" s="46" t="s">
        <v>13336</v>
      </c>
      <c r="BH9158" s="48" t="s">
        <v>180</v>
      </c>
      <c r="BI9158" s="48" t="s">
        <v>190</v>
      </c>
      <c r="BJ9158" s="48" t="s">
        <v>13325</v>
      </c>
      <c r="BK9158" s="48" t="s">
        <v>13326</v>
      </c>
      <c r="BL9158" s="48" t="s">
        <v>13327</v>
      </c>
      <c r="BM9158" s="48">
        <v>45.598562000000001</v>
      </c>
      <c r="BN9158" s="48">
        <v>-73.512209999999996</v>
      </c>
      <c r="BO9158" s="48">
        <v>2007</v>
      </c>
      <c r="BP9158" t="s">
        <v>24072</v>
      </c>
      <c r="BQ9158" t="s">
        <v>27848</v>
      </c>
    </row>
    <row r="9159" spans="58:69" x14ac:dyDescent="0.25">
      <c r="BF9159" s="48">
        <v>66023</v>
      </c>
      <c r="BG9159" s="46" t="s">
        <v>3031</v>
      </c>
      <c r="BH9159" s="48" t="s">
        <v>180</v>
      </c>
      <c r="BI9159" s="48" t="s">
        <v>190</v>
      </c>
      <c r="BJ9159" s="48" t="s">
        <v>13321</v>
      </c>
      <c r="BK9159" s="48" t="s">
        <v>13322</v>
      </c>
      <c r="BL9159" s="48" t="s">
        <v>13323</v>
      </c>
      <c r="BM9159" s="48">
        <v>45.465449999999997</v>
      </c>
      <c r="BN9159" s="48">
        <v>-73.649666999999994</v>
      </c>
      <c r="BO9159" s="48">
        <v>1979</v>
      </c>
      <c r="BP9159" t="s">
        <v>27842</v>
      </c>
      <c r="BQ9159" t="s">
        <v>27848</v>
      </c>
    </row>
    <row r="9160" spans="58:69" x14ac:dyDescent="0.25">
      <c r="BF9160" s="48">
        <v>66023</v>
      </c>
      <c r="BG9160" s="46" t="s">
        <v>13275</v>
      </c>
      <c r="BH9160" s="48" t="s">
        <v>180</v>
      </c>
      <c r="BI9160" s="48" t="s">
        <v>190</v>
      </c>
      <c r="BJ9160" s="48" t="s">
        <v>13307</v>
      </c>
      <c r="BM9160" s="48">
        <v>45.472971000000001</v>
      </c>
      <c r="BN9160" s="48">
        <v>-73.585857000000004</v>
      </c>
      <c r="BO9160" s="48">
        <v>1997</v>
      </c>
      <c r="BP9160" t="s">
        <v>24072</v>
      </c>
      <c r="BQ9160" t="s">
        <v>27848</v>
      </c>
    </row>
    <row r="9161" spans="58:69" x14ac:dyDescent="0.25">
      <c r="BF9161" s="48">
        <v>66023</v>
      </c>
      <c r="BG9161" s="46" t="s">
        <v>13314</v>
      </c>
      <c r="BH9161" s="48" t="s">
        <v>180</v>
      </c>
      <c r="BI9161" s="48" t="s">
        <v>190</v>
      </c>
      <c r="BJ9161" s="48" t="s">
        <v>13309</v>
      </c>
      <c r="BM9161" s="48">
        <v>45.468628000000002</v>
      </c>
      <c r="BN9161" s="48">
        <v>-73.593388000000004</v>
      </c>
      <c r="BO9161" s="48">
        <v>1997</v>
      </c>
      <c r="BP9161" t="s">
        <v>24072</v>
      </c>
      <c r="BQ9161" t="s">
        <v>27848</v>
      </c>
    </row>
    <row r="9162" spans="58:69" x14ac:dyDescent="0.25">
      <c r="BF9162" s="48">
        <v>66023</v>
      </c>
      <c r="BG9162" s="46" t="s">
        <v>13324</v>
      </c>
      <c r="BH9162" s="48" t="s">
        <v>180</v>
      </c>
      <c r="BI9162" s="48" t="s">
        <v>190</v>
      </c>
      <c r="BJ9162" s="48" t="s">
        <v>13335</v>
      </c>
      <c r="BM9162" s="48">
        <v>45.470032000000003</v>
      </c>
      <c r="BN9162" s="48">
        <v>-73.596234999999993</v>
      </c>
      <c r="BO9162" s="48">
        <v>1997</v>
      </c>
      <c r="BP9162" t="s">
        <v>24072</v>
      </c>
      <c r="BQ9162" t="s">
        <v>27848</v>
      </c>
    </row>
    <row r="9163" spans="58:69" x14ac:dyDescent="0.25">
      <c r="BF9163" s="48">
        <v>66023</v>
      </c>
      <c r="BG9163" s="46" t="s">
        <v>13320</v>
      </c>
      <c r="BH9163" s="48" t="s">
        <v>180</v>
      </c>
      <c r="BI9163" s="48" t="s">
        <v>190</v>
      </c>
      <c r="BJ9163" s="48" t="s">
        <v>13341</v>
      </c>
      <c r="BK9163" s="48" t="s">
        <v>6120</v>
      </c>
      <c r="BL9163" s="48" t="s">
        <v>13342</v>
      </c>
      <c r="BM9163" s="48">
        <v>45.519164000000004</v>
      </c>
      <c r="BN9163" s="48">
        <v>-73.656222</v>
      </c>
      <c r="BO9163" s="48">
        <v>2008</v>
      </c>
      <c r="BP9163" t="s">
        <v>24072</v>
      </c>
      <c r="BQ9163" t="s">
        <v>27848</v>
      </c>
    </row>
    <row r="9164" spans="58:69" x14ac:dyDescent="0.25">
      <c r="BF9164" s="48">
        <v>66023</v>
      </c>
      <c r="BG9164" s="46" t="s">
        <v>13306</v>
      </c>
      <c r="BH9164" s="48" t="s">
        <v>180</v>
      </c>
      <c r="BI9164" s="48" t="s">
        <v>190</v>
      </c>
      <c r="BJ9164" s="48" t="s">
        <v>13332</v>
      </c>
      <c r="BL9164" s="48" t="s">
        <v>13333</v>
      </c>
      <c r="BM9164" s="48">
        <v>45.514933999999997</v>
      </c>
      <c r="BN9164" s="48">
        <v>-73.551578000000006</v>
      </c>
      <c r="BO9164" s="48">
        <v>1995</v>
      </c>
      <c r="BP9164" t="s">
        <v>24072</v>
      </c>
      <c r="BQ9164" t="s">
        <v>27848</v>
      </c>
    </row>
    <row r="9165" spans="58:69" x14ac:dyDescent="0.25">
      <c r="BF9165" s="48">
        <v>66023</v>
      </c>
      <c r="BG9165" s="46" t="s">
        <v>13308</v>
      </c>
      <c r="BH9165" s="48" t="s">
        <v>180</v>
      </c>
      <c r="BI9165" s="48" t="s">
        <v>191</v>
      </c>
      <c r="BJ9165" s="48" t="s">
        <v>27296</v>
      </c>
      <c r="BL9165" s="48" t="s">
        <v>27566</v>
      </c>
      <c r="BM9165" s="48">
        <v>45.483220000000003</v>
      </c>
      <c r="BN9165" s="48">
        <v>-73.876549999999995</v>
      </c>
      <c r="BO9165" s="48">
        <v>2002</v>
      </c>
      <c r="BQ9165" t="s">
        <v>27848</v>
      </c>
    </row>
    <row r="9166" spans="58:69" x14ac:dyDescent="0.25">
      <c r="BF9166" s="48">
        <v>66023</v>
      </c>
      <c r="BG9166" s="46" t="s">
        <v>13334</v>
      </c>
      <c r="BH9166" s="48" t="s">
        <v>180</v>
      </c>
      <c r="BI9166" s="48" t="s">
        <v>191</v>
      </c>
      <c r="BJ9166" s="48" t="s">
        <v>27297</v>
      </c>
      <c r="BK9166" s="48" t="s">
        <v>27370</v>
      </c>
      <c r="BL9166" s="48" t="s">
        <v>27567</v>
      </c>
      <c r="BM9166" s="48">
        <v>45.451970000000003</v>
      </c>
      <c r="BN9166" s="48">
        <v>-73.568129999999996</v>
      </c>
      <c r="BO9166" s="48">
        <v>1990</v>
      </c>
      <c r="BQ9166" t="s">
        <v>27848</v>
      </c>
    </row>
    <row r="9167" spans="58:69" x14ac:dyDescent="0.25">
      <c r="BF9167" s="48">
        <v>66023</v>
      </c>
      <c r="BG9167" s="46" t="s">
        <v>13340</v>
      </c>
      <c r="BH9167" s="48" t="s">
        <v>180</v>
      </c>
      <c r="BI9167" s="48" t="s">
        <v>191</v>
      </c>
      <c r="BJ9167" s="48" t="s">
        <v>27298</v>
      </c>
      <c r="BK9167" s="48" t="s">
        <v>2660</v>
      </c>
      <c r="BL9167" s="48" t="s">
        <v>27568</v>
      </c>
      <c r="BM9167" s="48">
        <v>45.488760999999997</v>
      </c>
      <c r="BN9167" s="48">
        <v>-73.568129999999996</v>
      </c>
      <c r="BO9167" s="48">
        <v>1933</v>
      </c>
      <c r="BQ9167" t="s">
        <v>27848</v>
      </c>
    </row>
    <row r="9168" spans="58:69" x14ac:dyDescent="0.25">
      <c r="BF9168" s="48">
        <v>66023</v>
      </c>
      <c r="BG9168" s="46" t="s">
        <v>13331</v>
      </c>
      <c r="BH9168" s="48" t="s">
        <v>180</v>
      </c>
      <c r="BI9168" s="48" t="s">
        <v>191</v>
      </c>
      <c r="BJ9168" s="48" t="s">
        <v>27299</v>
      </c>
      <c r="BK9168" s="48" t="s">
        <v>27371</v>
      </c>
      <c r="BL9168" s="48" t="s">
        <v>27569</v>
      </c>
      <c r="BM9168" s="48">
        <v>45.482219999999998</v>
      </c>
      <c r="BN9168" s="48">
        <v>-73.538929999999993</v>
      </c>
      <c r="BO9168" s="48">
        <v>1990</v>
      </c>
      <c r="BQ9168" t="s">
        <v>27848</v>
      </c>
    </row>
    <row r="9169" spans="58:69" x14ac:dyDescent="0.25">
      <c r="BF9169" s="48">
        <v>66023</v>
      </c>
      <c r="BG9169" s="46" t="s">
        <v>13504</v>
      </c>
      <c r="BH9169" s="48" t="s">
        <v>180</v>
      </c>
      <c r="BI9169" s="48" t="s">
        <v>191</v>
      </c>
      <c r="BJ9169" s="48" t="s">
        <v>13505</v>
      </c>
      <c r="BK9169" s="48" t="s">
        <v>13506</v>
      </c>
      <c r="BL9169" s="48" t="s">
        <v>13507</v>
      </c>
      <c r="BM9169" s="48">
        <v>45.436540999999998</v>
      </c>
      <c r="BN9169" s="48">
        <v>-73.709452999999996</v>
      </c>
      <c r="BO9169" s="48">
        <v>1950</v>
      </c>
      <c r="BQ9169" t="s">
        <v>27848</v>
      </c>
    </row>
    <row r="9170" spans="58:69" x14ac:dyDescent="0.25">
      <c r="BF9170" s="48">
        <v>66023</v>
      </c>
      <c r="BG9170" s="46" t="s">
        <v>13108</v>
      </c>
      <c r="BH9170" s="48" t="s">
        <v>180</v>
      </c>
      <c r="BI9170" s="48" t="s">
        <v>191</v>
      </c>
      <c r="BJ9170" s="48" t="s">
        <v>13109</v>
      </c>
      <c r="BL9170" s="48" t="s">
        <v>13110</v>
      </c>
      <c r="BM9170" s="48">
        <v>45.485439999999997</v>
      </c>
      <c r="BN9170" s="48">
        <v>-73.868672000000004</v>
      </c>
      <c r="BO9170" s="48">
        <v>1982</v>
      </c>
      <c r="BQ9170" t="s">
        <v>27848</v>
      </c>
    </row>
    <row r="9171" spans="58:69" x14ac:dyDescent="0.25">
      <c r="BF9171" s="48">
        <v>66023</v>
      </c>
      <c r="BG9171" s="46" t="s">
        <v>13101</v>
      </c>
      <c r="BH9171" s="48" t="s">
        <v>180</v>
      </c>
      <c r="BI9171" s="48" t="s">
        <v>191</v>
      </c>
      <c r="BJ9171" s="48" t="s">
        <v>13102</v>
      </c>
      <c r="BK9171" s="48" t="s">
        <v>1679</v>
      </c>
      <c r="BL9171" s="48" t="s">
        <v>2978</v>
      </c>
      <c r="BM9171" s="48">
        <v>45.473005000000001</v>
      </c>
      <c r="BN9171" s="48">
        <v>-73.877218999999997</v>
      </c>
      <c r="BO9171" s="48">
        <v>1982</v>
      </c>
      <c r="BQ9171" t="s">
        <v>27848</v>
      </c>
    </row>
    <row r="9172" spans="58:69" x14ac:dyDescent="0.25">
      <c r="BF9172" s="48">
        <v>66023</v>
      </c>
      <c r="BG9172" s="46" t="s">
        <v>13397</v>
      </c>
      <c r="BH9172" s="48" t="s">
        <v>180</v>
      </c>
      <c r="BI9172" s="48" t="s">
        <v>191</v>
      </c>
      <c r="BJ9172" s="48" t="s">
        <v>13398</v>
      </c>
      <c r="BK9172" s="48" t="s">
        <v>13399</v>
      </c>
      <c r="BL9172" s="48" t="s">
        <v>21599</v>
      </c>
      <c r="BM9172" s="48">
        <v>45.606687000000001</v>
      </c>
      <c r="BN9172" s="48">
        <v>-73.586922000000001</v>
      </c>
      <c r="BO9172" s="48">
        <v>1989</v>
      </c>
      <c r="BQ9172" t="s">
        <v>27848</v>
      </c>
    </row>
    <row r="9173" spans="58:69" x14ac:dyDescent="0.25">
      <c r="BF9173" s="48">
        <v>66023</v>
      </c>
      <c r="BG9173" s="46" t="s">
        <v>13412</v>
      </c>
      <c r="BH9173" s="48" t="s">
        <v>180</v>
      </c>
      <c r="BI9173" s="48" t="s">
        <v>191</v>
      </c>
      <c r="BJ9173" s="48" t="s">
        <v>13413</v>
      </c>
      <c r="BK9173" s="48" t="s">
        <v>13414</v>
      </c>
      <c r="BL9173" s="48" t="s">
        <v>13415</v>
      </c>
      <c r="BM9173" s="48">
        <v>45.615468</v>
      </c>
      <c r="BN9173" s="48">
        <v>-73.557783000000001</v>
      </c>
      <c r="BO9173" s="48">
        <v>1959</v>
      </c>
      <c r="BQ9173" t="s">
        <v>27848</v>
      </c>
    </row>
    <row r="9174" spans="58:69" x14ac:dyDescent="0.25">
      <c r="BF9174" s="48">
        <v>66023</v>
      </c>
      <c r="BG9174" s="46" t="s">
        <v>13175</v>
      </c>
      <c r="BH9174" s="48" t="s">
        <v>180</v>
      </c>
      <c r="BI9174" s="48" t="s">
        <v>191</v>
      </c>
      <c r="BJ9174" s="48" t="s">
        <v>13176</v>
      </c>
      <c r="BK9174" s="48" t="s">
        <v>13177</v>
      </c>
      <c r="BL9174" s="48" t="s">
        <v>13178</v>
      </c>
      <c r="BM9174" s="48">
        <v>45.546230999999999</v>
      </c>
      <c r="BN9174" s="48">
        <v>-73.696601000000001</v>
      </c>
      <c r="BO9174" s="48">
        <v>1979</v>
      </c>
      <c r="BQ9174" t="s">
        <v>27848</v>
      </c>
    </row>
    <row r="9175" spans="58:69" x14ac:dyDescent="0.25">
      <c r="BF9175" s="48">
        <v>66023</v>
      </c>
      <c r="BG9175" s="46" t="s">
        <v>13118</v>
      </c>
      <c r="BH9175" s="48" t="s">
        <v>180</v>
      </c>
      <c r="BI9175" s="48" t="s">
        <v>191</v>
      </c>
      <c r="BJ9175" s="48" t="s">
        <v>13119</v>
      </c>
      <c r="BK9175" s="48" t="s">
        <v>13120</v>
      </c>
      <c r="BL9175" s="48" t="s">
        <v>13121</v>
      </c>
      <c r="BM9175" s="48">
        <v>45.507640000000002</v>
      </c>
      <c r="BN9175" s="48">
        <v>-73.854380000000006</v>
      </c>
      <c r="BO9175" s="48">
        <v>1989</v>
      </c>
      <c r="BQ9175" t="s">
        <v>27848</v>
      </c>
    </row>
    <row r="9176" spans="58:69" x14ac:dyDescent="0.25">
      <c r="BF9176" s="48">
        <v>66023</v>
      </c>
      <c r="BG9176" s="46" t="s">
        <v>13126</v>
      </c>
      <c r="BH9176" s="48" t="s">
        <v>180</v>
      </c>
      <c r="BI9176" s="48" t="s">
        <v>191</v>
      </c>
      <c r="BJ9176" s="48" t="s">
        <v>13127</v>
      </c>
      <c r="BK9176" s="48" t="s">
        <v>13128</v>
      </c>
      <c r="BL9176" s="48" t="s">
        <v>13129</v>
      </c>
      <c r="BM9176" s="48">
        <v>45.496181999999997</v>
      </c>
      <c r="BN9176" s="48">
        <v>-73.845804000000001</v>
      </c>
      <c r="BO9176" s="48">
        <v>1971</v>
      </c>
      <c r="BQ9176" t="s">
        <v>27848</v>
      </c>
    </row>
    <row r="9177" spans="58:69" x14ac:dyDescent="0.25">
      <c r="BF9177" s="48">
        <v>66023</v>
      </c>
      <c r="BG9177" s="46" t="s">
        <v>13122</v>
      </c>
      <c r="BH9177" s="48" t="s">
        <v>180</v>
      </c>
      <c r="BI9177" s="48" t="s">
        <v>191</v>
      </c>
      <c r="BJ9177" s="48" t="s">
        <v>13123</v>
      </c>
      <c r="BK9177" s="48" t="s">
        <v>13124</v>
      </c>
      <c r="BL9177" s="48" t="s">
        <v>13125</v>
      </c>
      <c r="BM9177" s="48">
        <v>45.510303999999998</v>
      </c>
      <c r="BN9177" s="48">
        <v>-73.851021000000003</v>
      </c>
      <c r="BO9177" s="48">
        <v>1974</v>
      </c>
      <c r="BQ9177" t="s">
        <v>27848</v>
      </c>
    </row>
    <row r="9178" spans="58:69" x14ac:dyDescent="0.25">
      <c r="BF9178" s="48">
        <v>66023</v>
      </c>
      <c r="BG9178" s="46" t="s">
        <v>13137</v>
      </c>
      <c r="BH9178" s="48" t="s">
        <v>180</v>
      </c>
      <c r="BI9178" s="48" t="s">
        <v>191</v>
      </c>
      <c r="BJ9178" s="48" t="s">
        <v>13138</v>
      </c>
      <c r="BL9178" s="48" t="s">
        <v>13139</v>
      </c>
      <c r="BM9178" s="48">
        <v>45.509292000000002</v>
      </c>
      <c r="BN9178" s="48">
        <v>-73.785077000000001</v>
      </c>
      <c r="BO9178" s="48">
        <v>1957</v>
      </c>
      <c r="BQ9178" t="s">
        <v>27848</v>
      </c>
    </row>
    <row r="9179" spans="58:69" x14ac:dyDescent="0.25">
      <c r="BF9179" s="48">
        <v>66023</v>
      </c>
      <c r="BG9179" s="46" t="s">
        <v>13492</v>
      </c>
      <c r="BH9179" s="48" t="s">
        <v>180</v>
      </c>
      <c r="BI9179" s="48" t="s">
        <v>191</v>
      </c>
      <c r="BJ9179" s="48" t="s">
        <v>13493</v>
      </c>
      <c r="BK9179" s="48" t="s">
        <v>1732</v>
      </c>
      <c r="BL9179" s="48" t="s">
        <v>13494</v>
      </c>
      <c r="BM9179" s="48">
        <v>45.509259</v>
      </c>
      <c r="BN9179" s="48">
        <v>-73.784419999999997</v>
      </c>
      <c r="BO9179" s="48">
        <v>1982</v>
      </c>
      <c r="BP9179" t="s">
        <v>27843</v>
      </c>
      <c r="BQ9179" t="s">
        <v>27848</v>
      </c>
    </row>
    <row r="9180" spans="58:69" x14ac:dyDescent="0.25">
      <c r="BF9180" s="48">
        <v>66023</v>
      </c>
      <c r="BG9180" s="46" t="s">
        <v>13115</v>
      </c>
      <c r="BH9180" s="48" t="s">
        <v>180</v>
      </c>
      <c r="BI9180" s="48" t="s">
        <v>191</v>
      </c>
      <c r="BJ9180" s="48" t="s">
        <v>13116</v>
      </c>
      <c r="BL9180" s="48" t="s">
        <v>13117</v>
      </c>
      <c r="BM9180" s="48">
        <v>45.5053907</v>
      </c>
      <c r="BN9180" s="48">
        <v>-73.862679</v>
      </c>
      <c r="BO9180" s="48">
        <v>1970</v>
      </c>
      <c r="BQ9180" t="s">
        <v>27848</v>
      </c>
    </row>
    <row r="9181" spans="58:69" x14ac:dyDescent="0.25">
      <c r="BF9181" s="48">
        <v>66023</v>
      </c>
      <c r="BG9181" s="46" t="s">
        <v>13106</v>
      </c>
      <c r="BH9181" s="48" t="s">
        <v>180</v>
      </c>
      <c r="BI9181" s="48" t="s">
        <v>191</v>
      </c>
      <c r="BJ9181" s="48" t="s">
        <v>13107</v>
      </c>
      <c r="BK9181" s="48" t="s">
        <v>1581</v>
      </c>
      <c r="BL9181" s="48" t="s">
        <v>27570</v>
      </c>
      <c r="BM9181" s="48">
        <v>45.489663</v>
      </c>
      <c r="BN9181" s="48">
        <v>-73.870676000000003</v>
      </c>
      <c r="BO9181" s="48">
        <v>1975</v>
      </c>
      <c r="BQ9181" t="s">
        <v>27848</v>
      </c>
    </row>
    <row r="9182" spans="58:69" x14ac:dyDescent="0.25">
      <c r="BF9182" s="48">
        <v>66023</v>
      </c>
      <c r="BG9182" s="46" t="s">
        <v>13475</v>
      </c>
      <c r="BH9182" s="48" t="s">
        <v>180</v>
      </c>
      <c r="BI9182" s="48" t="s">
        <v>191</v>
      </c>
      <c r="BJ9182" s="48" t="s">
        <v>13476</v>
      </c>
      <c r="BK9182" s="48" t="s">
        <v>27372</v>
      </c>
      <c r="BL9182" s="48" t="s">
        <v>16730</v>
      </c>
      <c r="BM9182" s="48">
        <v>45.662357999999998</v>
      </c>
      <c r="BN9182" s="48">
        <v>-73.491507999999996</v>
      </c>
      <c r="BO9182" s="48">
        <v>1957</v>
      </c>
      <c r="BQ9182" t="s">
        <v>27848</v>
      </c>
    </row>
    <row r="9183" spans="58:69" x14ac:dyDescent="0.25">
      <c r="BF9183" s="48">
        <v>66023</v>
      </c>
      <c r="BG9183" s="46" t="s">
        <v>13481</v>
      </c>
      <c r="BH9183" s="48" t="s">
        <v>180</v>
      </c>
      <c r="BI9183" s="48" t="s">
        <v>191</v>
      </c>
      <c r="BJ9183" s="48" t="s">
        <v>13482</v>
      </c>
      <c r="BK9183" s="48" t="s">
        <v>27373</v>
      </c>
      <c r="BL9183" s="48" t="s">
        <v>27571</v>
      </c>
      <c r="BM9183" s="48">
        <v>45.688792999999997</v>
      </c>
      <c r="BN9183" s="48">
        <v>-73.486288999999999</v>
      </c>
      <c r="BO9183" s="48">
        <v>1985</v>
      </c>
      <c r="BQ9183" t="s">
        <v>27848</v>
      </c>
    </row>
    <row r="9184" spans="58:69" x14ac:dyDescent="0.25">
      <c r="BF9184" s="48">
        <v>66023</v>
      </c>
      <c r="BG9184" s="46" t="s">
        <v>13471</v>
      </c>
      <c r="BH9184" s="48" t="s">
        <v>180</v>
      </c>
      <c r="BI9184" s="48" t="s">
        <v>191</v>
      </c>
      <c r="BJ9184" s="48" t="s">
        <v>13472</v>
      </c>
      <c r="BK9184" s="48" t="s">
        <v>13473</v>
      </c>
      <c r="BL9184" s="48" t="s">
        <v>13474</v>
      </c>
      <c r="BM9184" s="48">
        <v>45.697682999999998</v>
      </c>
      <c r="BN9184" s="48">
        <v>-73.494765000000001</v>
      </c>
      <c r="BO9184" s="48">
        <v>1990</v>
      </c>
      <c r="BQ9184" t="s">
        <v>27848</v>
      </c>
    </row>
    <row r="9185" spans="58:69" x14ac:dyDescent="0.25">
      <c r="BF9185" s="48">
        <v>66023</v>
      </c>
      <c r="BG9185" s="46" t="s">
        <v>13479</v>
      </c>
      <c r="BH9185" s="48" t="s">
        <v>180</v>
      </c>
      <c r="BI9185" s="48" t="s">
        <v>191</v>
      </c>
      <c r="BJ9185" s="48" t="s">
        <v>13480</v>
      </c>
      <c r="BK9185" s="48" t="s">
        <v>27374</v>
      </c>
      <c r="BL9185" s="48" t="s">
        <v>27572</v>
      </c>
      <c r="BM9185" s="48">
        <v>45.700077999999998</v>
      </c>
      <c r="BN9185" s="48">
        <v>-73.489199999999997</v>
      </c>
      <c r="BO9185" s="48">
        <v>1952</v>
      </c>
      <c r="BQ9185" t="s">
        <v>27848</v>
      </c>
    </row>
    <row r="9186" spans="58:69" x14ac:dyDescent="0.25">
      <c r="BF9186" s="48">
        <v>66023</v>
      </c>
      <c r="BG9186" s="46" t="s">
        <v>13368</v>
      </c>
      <c r="BH9186" s="48" t="s">
        <v>180</v>
      </c>
      <c r="BI9186" s="48" t="s">
        <v>191</v>
      </c>
      <c r="BJ9186" s="48" t="s">
        <v>13369</v>
      </c>
      <c r="BK9186" s="48" t="s">
        <v>27375</v>
      </c>
      <c r="BL9186" s="48" t="s">
        <v>13370</v>
      </c>
      <c r="BM9186" s="48">
        <v>45.613830999999998</v>
      </c>
      <c r="BN9186" s="48">
        <v>-73.599610999999996</v>
      </c>
      <c r="BO9186" s="48">
        <v>1994</v>
      </c>
      <c r="BQ9186" t="s">
        <v>27848</v>
      </c>
    </row>
    <row r="9187" spans="58:69" x14ac:dyDescent="0.25">
      <c r="BF9187" s="48">
        <v>66023</v>
      </c>
      <c r="BG9187" s="46" t="s">
        <v>13360</v>
      </c>
      <c r="BH9187" s="48" t="s">
        <v>180</v>
      </c>
      <c r="BI9187" s="48" t="s">
        <v>191</v>
      </c>
      <c r="BJ9187" s="48" t="s">
        <v>13361</v>
      </c>
      <c r="BK9187" s="48" t="s">
        <v>27376</v>
      </c>
      <c r="BL9187" s="48" t="s">
        <v>27573</v>
      </c>
      <c r="BM9187" s="48">
        <v>45.630229</v>
      </c>
      <c r="BN9187" s="48">
        <v>-73.611383000000004</v>
      </c>
      <c r="BO9187" s="48">
        <v>1996</v>
      </c>
      <c r="BQ9187" t="s">
        <v>27848</v>
      </c>
    </row>
    <row r="9188" spans="58:69" x14ac:dyDescent="0.25">
      <c r="BF9188" s="48">
        <v>66023</v>
      </c>
      <c r="BG9188" s="46" t="s">
        <v>13362</v>
      </c>
      <c r="BH9188" s="48" t="s">
        <v>180</v>
      </c>
      <c r="BI9188" s="48" t="s">
        <v>191</v>
      </c>
      <c r="BJ9188" s="48" t="s">
        <v>13363</v>
      </c>
      <c r="BK9188" s="48" t="s">
        <v>27377</v>
      </c>
      <c r="BL9188" s="48" t="s">
        <v>27574</v>
      </c>
      <c r="BM9188" s="48">
        <v>45.633853000000002</v>
      </c>
      <c r="BN9188" s="48">
        <v>-73.605309000000005</v>
      </c>
      <c r="BO9188" s="48">
        <v>1983</v>
      </c>
      <c r="BQ9188" t="s">
        <v>27848</v>
      </c>
    </row>
    <row r="9189" spans="58:69" x14ac:dyDescent="0.25">
      <c r="BF9189" s="48">
        <v>66023</v>
      </c>
      <c r="BG9189" s="46" t="s">
        <v>13441</v>
      </c>
      <c r="BH9189" s="48" t="s">
        <v>180</v>
      </c>
      <c r="BI9189" s="48" t="s">
        <v>191</v>
      </c>
      <c r="BJ9189" s="48" t="s">
        <v>13442</v>
      </c>
      <c r="BK9189" s="48" t="s">
        <v>27378</v>
      </c>
      <c r="BL9189" s="48" t="s">
        <v>27575</v>
      </c>
      <c r="BM9189" s="48">
        <v>45.665609000000003</v>
      </c>
      <c r="BN9189" s="48">
        <v>-73.531543999999997</v>
      </c>
      <c r="BO9189" s="48">
        <v>1985</v>
      </c>
      <c r="BP9189" t="s">
        <v>27844</v>
      </c>
      <c r="BQ9189" t="s">
        <v>27848</v>
      </c>
    </row>
    <row r="9190" spans="58:69" x14ac:dyDescent="0.25">
      <c r="BF9190" s="48">
        <v>66023</v>
      </c>
      <c r="BG9190" s="46" t="s">
        <v>13468</v>
      </c>
      <c r="BH9190" s="48" t="s">
        <v>180</v>
      </c>
      <c r="BI9190" s="48" t="s">
        <v>191</v>
      </c>
      <c r="BJ9190" s="48" t="s">
        <v>13469</v>
      </c>
      <c r="BK9190" s="48" t="s">
        <v>13470</v>
      </c>
      <c r="BL9190" s="48" t="s">
        <v>13474</v>
      </c>
      <c r="BM9190" s="48">
        <v>45.699545999999998</v>
      </c>
      <c r="BN9190" s="48">
        <v>-73.505272000000005</v>
      </c>
      <c r="BO9190" s="48">
        <v>2003</v>
      </c>
      <c r="BQ9190" t="s">
        <v>27848</v>
      </c>
    </row>
    <row r="9191" spans="58:69" x14ac:dyDescent="0.25">
      <c r="BF9191" s="48">
        <v>66023</v>
      </c>
      <c r="BG9191" s="46" t="s">
        <v>13358</v>
      </c>
      <c r="BH9191" s="48" t="s">
        <v>180</v>
      </c>
      <c r="BI9191" s="48" t="s">
        <v>191</v>
      </c>
      <c r="BJ9191" s="48" t="s">
        <v>13359</v>
      </c>
      <c r="BK9191" s="48" t="s">
        <v>27379</v>
      </c>
      <c r="BL9191" s="48" t="s">
        <v>4195</v>
      </c>
      <c r="BM9191" s="48">
        <v>45.526704000000002</v>
      </c>
      <c r="BN9191" s="48">
        <v>-73.612431000000001</v>
      </c>
      <c r="BO9191" s="48">
        <v>1923</v>
      </c>
      <c r="BQ9191" t="s">
        <v>27848</v>
      </c>
    </row>
    <row r="9192" spans="58:69" x14ac:dyDescent="0.25">
      <c r="BF9192" s="48">
        <v>66023</v>
      </c>
      <c r="BG9192" s="46" t="s">
        <v>13416</v>
      </c>
      <c r="BH9192" s="48" t="s">
        <v>180</v>
      </c>
      <c r="BI9192" s="48" t="s">
        <v>191</v>
      </c>
      <c r="BJ9192" s="48" t="s">
        <v>13417</v>
      </c>
      <c r="BK9192" s="48" t="s">
        <v>27380</v>
      </c>
      <c r="BL9192" s="48" t="s">
        <v>27576</v>
      </c>
      <c r="BM9192" s="48">
        <v>45.482067000000001</v>
      </c>
      <c r="BN9192" s="48">
        <v>-73.557871000000006</v>
      </c>
      <c r="BO9192" s="48">
        <v>1962</v>
      </c>
      <c r="BQ9192" t="s">
        <v>27848</v>
      </c>
    </row>
    <row r="9193" spans="58:69" x14ac:dyDescent="0.25">
      <c r="BF9193" s="48">
        <v>66023</v>
      </c>
      <c r="BG9193" s="46" t="s">
        <v>13384</v>
      </c>
      <c r="BH9193" s="48" t="s">
        <v>180</v>
      </c>
      <c r="BI9193" s="48" t="s">
        <v>191</v>
      </c>
      <c r="BJ9193" s="48" t="s">
        <v>13385</v>
      </c>
      <c r="BK9193" s="48" t="s">
        <v>13386</v>
      </c>
      <c r="BL9193" s="48" t="s">
        <v>13387</v>
      </c>
      <c r="BM9193" s="48">
        <v>45.471584</v>
      </c>
      <c r="BN9193" s="48">
        <v>-73.593727999999999</v>
      </c>
      <c r="BO9193" s="48">
        <v>1925</v>
      </c>
      <c r="BQ9193" t="s">
        <v>27848</v>
      </c>
    </row>
    <row r="9194" spans="58:69" x14ac:dyDescent="0.25">
      <c r="BF9194" s="48">
        <v>66023</v>
      </c>
      <c r="BG9194" s="46" t="s">
        <v>13375</v>
      </c>
      <c r="BH9194" s="48" t="s">
        <v>180</v>
      </c>
      <c r="BI9194" s="48" t="s">
        <v>191</v>
      </c>
      <c r="BJ9194" s="48" t="s">
        <v>27300</v>
      </c>
      <c r="BK9194" s="48" t="s">
        <v>12398</v>
      </c>
      <c r="BL9194" s="48" t="s">
        <v>27577</v>
      </c>
      <c r="BM9194" s="48">
        <v>45.470106999999999</v>
      </c>
      <c r="BN9194" s="48">
        <v>-73.596335999999994</v>
      </c>
      <c r="BO9194" s="48">
        <v>1966</v>
      </c>
      <c r="BQ9194" t="s">
        <v>27848</v>
      </c>
    </row>
    <row r="9195" spans="58:69" x14ac:dyDescent="0.25">
      <c r="BF9195" s="48">
        <v>66023</v>
      </c>
      <c r="BG9195" s="46" t="s">
        <v>13390</v>
      </c>
      <c r="BH9195" s="48" t="s">
        <v>180</v>
      </c>
      <c r="BI9195" s="48" t="s">
        <v>191</v>
      </c>
      <c r="BJ9195" s="48" t="s">
        <v>13391</v>
      </c>
      <c r="BK9195" s="48" t="s">
        <v>13392</v>
      </c>
      <c r="BL9195" s="48" t="s">
        <v>13393</v>
      </c>
      <c r="BM9195" s="48">
        <v>45.491371000000001</v>
      </c>
      <c r="BN9195" s="48">
        <v>-73.587890000000002</v>
      </c>
      <c r="BO9195" s="48">
        <v>1912</v>
      </c>
      <c r="BQ9195" t="s">
        <v>27848</v>
      </c>
    </row>
    <row r="9196" spans="58:69" x14ac:dyDescent="0.25">
      <c r="BF9196" s="48">
        <v>66023</v>
      </c>
      <c r="BG9196" s="46" t="s">
        <v>13394</v>
      </c>
      <c r="BH9196" s="48" t="s">
        <v>180</v>
      </c>
      <c r="BI9196" s="48" t="s">
        <v>191</v>
      </c>
      <c r="BJ9196" s="48" t="s">
        <v>13395</v>
      </c>
      <c r="BK9196" s="48" t="s">
        <v>13396</v>
      </c>
      <c r="BL9196" s="48" t="s">
        <v>27578</v>
      </c>
      <c r="BM9196" s="48">
        <v>45.475752999999997</v>
      </c>
      <c r="BN9196" s="48">
        <v>-73.587000000000003</v>
      </c>
      <c r="BO9196" s="48">
        <v>1939</v>
      </c>
      <c r="BQ9196" t="s">
        <v>27848</v>
      </c>
    </row>
    <row r="9197" spans="58:69" x14ac:dyDescent="0.25">
      <c r="BF9197" s="48">
        <v>66023</v>
      </c>
      <c r="BG9197" s="46" t="s">
        <v>13431</v>
      </c>
      <c r="BH9197" s="48" t="s">
        <v>180</v>
      </c>
      <c r="BI9197" s="48" t="s">
        <v>191</v>
      </c>
      <c r="BJ9197" s="48" t="s">
        <v>13432</v>
      </c>
      <c r="BK9197" s="48" t="s">
        <v>2674</v>
      </c>
      <c r="BL9197" s="48" t="s">
        <v>27579</v>
      </c>
      <c r="BM9197" s="48">
        <v>45.487426999999997</v>
      </c>
      <c r="BN9197" s="48">
        <v>-73.539867999999998</v>
      </c>
      <c r="BO9197" s="48">
        <v>1965</v>
      </c>
      <c r="BQ9197" t="s">
        <v>27848</v>
      </c>
    </row>
    <row r="9198" spans="58:69" x14ac:dyDescent="0.25">
      <c r="BF9198" s="48">
        <v>66023</v>
      </c>
      <c r="BG9198" s="46" t="s">
        <v>13349</v>
      </c>
      <c r="BH9198" s="48" t="s">
        <v>180</v>
      </c>
      <c r="BI9198" s="48" t="s">
        <v>191</v>
      </c>
      <c r="BJ9198" s="48" t="s">
        <v>27301</v>
      </c>
      <c r="BK9198" s="48" t="s">
        <v>27381</v>
      </c>
      <c r="BL9198" s="48" t="s">
        <v>27580</v>
      </c>
      <c r="BM9198" s="48">
        <v>45.571019</v>
      </c>
      <c r="BN9198" s="48">
        <v>-73.619940999999997</v>
      </c>
      <c r="BO9198" s="48">
        <v>1958</v>
      </c>
      <c r="BQ9198" t="s">
        <v>27848</v>
      </c>
    </row>
    <row r="9199" spans="58:69" x14ac:dyDescent="0.25">
      <c r="BF9199" s="48">
        <v>66023</v>
      </c>
      <c r="BG9199" s="46" t="s">
        <v>13366</v>
      </c>
      <c r="BH9199" s="48" t="s">
        <v>180</v>
      </c>
      <c r="BI9199" s="48" t="s">
        <v>191</v>
      </c>
      <c r="BJ9199" s="48" t="s">
        <v>13367</v>
      </c>
      <c r="BK9199" s="48" t="s">
        <v>2060</v>
      </c>
      <c r="BL9199" s="48" t="s">
        <v>27581</v>
      </c>
      <c r="BM9199" s="48">
        <v>45.570247999999999</v>
      </c>
      <c r="BN9199" s="48">
        <v>-73.599590000000006</v>
      </c>
      <c r="BO9199" s="48">
        <v>1937</v>
      </c>
      <c r="BQ9199" t="s">
        <v>27848</v>
      </c>
    </row>
    <row r="9200" spans="58:69" x14ac:dyDescent="0.25">
      <c r="BF9200" s="48">
        <v>66023</v>
      </c>
      <c r="BG9200" s="46" t="s">
        <v>13157</v>
      </c>
      <c r="BH9200" s="48" t="s">
        <v>180</v>
      </c>
      <c r="BI9200" s="48" t="s">
        <v>191</v>
      </c>
      <c r="BJ9200" s="48" t="s">
        <v>13158</v>
      </c>
      <c r="BK9200" s="48" t="s">
        <v>13159</v>
      </c>
      <c r="BL9200" s="48" t="s">
        <v>13160</v>
      </c>
      <c r="BM9200" s="48">
        <v>45.524366999999998</v>
      </c>
      <c r="BN9200" s="48">
        <v>-73.707493999999997</v>
      </c>
      <c r="BO9200" s="48">
        <v>1915</v>
      </c>
      <c r="BQ9200" t="s">
        <v>27848</v>
      </c>
    </row>
    <row r="9201" spans="58:69" x14ac:dyDescent="0.25">
      <c r="BF9201" s="48">
        <v>66023</v>
      </c>
      <c r="BG9201" s="46" t="s">
        <v>13508</v>
      </c>
      <c r="BH9201" s="48" t="s">
        <v>180</v>
      </c>
      <c r="BI9201" s="48" t="s">
        <v>191</v>
      </c>
      <c r="BJ9201" s="48" t="s">
        <v>13509</v>
      </c>
      <c r="BK9201" s="48" t="s">
        <v>13510</v>
      </c>
      <c r="BL9201" s="48" t="s">
        <v>3030</v>
      </c>
      <c r="BM9201" s="48">
        <v>45.525270999999996</v>
      </c>
      <c r="BN9201" s="48">
        <v>-73.734482</v>
      </c>
      <c r="BO9201" s="48">
        <v>1964</v>
      </c>
      <c r="BQ9201" t="s">
        <v>27848</v>
      </c>
    </row>
    <row r="9202" spans="58:69" x14ac:dyDescent="0.25">
      <c r="BF9202" s="48">
        <v>66023</v>
      </c>
      <c r="BG9202" s="46" t="s">
        <v>13146</v>
      </c>
      <c r="BH9202" s="48" t="s">
        <v>180</v>
      </c>
      <c r="BI9202" s="48" t="s">
        <v>191</v>
      </c>
      <c r="BJ9202" s="48" t="s">
        <v>13147</v>
      </c>
      <c r="BK9202" s="48" t="s">
        <v>13148</v>
      </c>
      <c r="BL9202" s="48" t="s">
        <v>4481</v>
      </c>
      <c r="BM9202" s="48">
        <v>45.530039000000002</v>
      </c>
      <c r="BN9202" s="48">
        <v>-73.725864000000001</v>
      </c>
      <c r="BO9202" s="48">
        <v>1962</v>
      </c>
      <c r="BQ9202" t="s">
        <v>27848</v>
      </c>
    </row>
    <row r="9203" spans="58:69" x14ac:dyDescent="0.25">
      <c r="BF9203" s="48">
        <v>66023</v>
      </c>
      <c r="BG9203" s="46" t="s">
        <v>13515</v>
      </c>
      <c r="BH9203" s="48" t="s">
        <v>180</v>
      </c>
      <c r="BI9203" s="48" t="s">
        <v>191</v>
      </c>
      <c r="BJ9203" s="48" t="s">
        <v>13516</v>
      </c>
      <c r="BK9203" s="48" t="s">
        <v>13517</v>
      </c>
      <c r="BL9203" s="48" t="s">
        <v>13518</v>
      </c>
      <c r="BM9203" s="48">
        <v>45.537089999999999</v>
      </c>
      <c r="BN9203" s="48">
        <v>-73.713018000000005</v>
      </c>
      <c r="BO9203" s="48">
        <v>1929</v>
      </c>
      <c r="BQ9203" t="s">
        <v>27848</v>
      </c>
    </row>
    <row r="9204" spans="58:69" x14ac:dyDescent="0.25">
      <c r="BF9204" s="48">
        <v>66023</v>
      </c>
      <c r="BG9204" s="46" t="s">
        <v>13161</v>
      </c>
      <c r="BH9204" s="48" t="s">
        <v>180</v>
      </c>
      <c r="BI9204" s="48" t="s">
        <v>191</v>
      </c>
      <c r="BJ9204" s="48" t="s">
        <v>13162</v>
      </c>
      <c r="BK9204" s="48" t="s">
        <v>27382</v>
      </c>
      <c r="BL9204" s="48" t="s">
        <v>13164</v>
      </c>
      <c r="BM9204" s="48">
        <v>45.536515999999999</v>
      </c>
      <c r="BN9204" s="48">
        <v>-73.701764999999995</v>
      </c>
      <c r="BO9204" s="48">
        <v>1953</v>
      </c>
      <c r="BQ9204" t="s">
        <v>27848</v>
      </c>
    </row>
    <row r="9205" spans="58:69" x14ac:dyDescent="0.25">
      <c r="BF9205" s="48">
        <v>66023</v>
      </c>
      <c r="BG9205" s="46" t="s">
        <v>13226</v>
      </c>
      <c r="BH9205" s="48" t="s">
        <v>180</v>
      </c>
      <c r="BI9205" s="48" t="s">
        <v>191</v>
      </c>
      <c r="BJ9205" s="48" t="s">
        <v>13227</v>
      </c>
      <c r="BK9205" s="48" t="s">
        <v>27383</v>
      </c>
      <c r="BL9205" s="48" t="s">
        <v>27582</v>
      </c>
      <c r="BM9205" s="48">
        <v>45.536464000000002</v>
      </c>
      <c r="BN9205" s="48">
        <v>-73.655675000000002</v>
      </c>
      <c r="BO9205" s="48">
        <v>1955</v>
      </c>
      <c r="BQ9205" t="s">
        <v>27848</v>
      </c>
    </row>
    <row r="9206" spans="58:69" x14ac:dyDescent="0.25">
      <c r="BF9206" s="48">
        <v>66023</v>
      </c>
      <c r="BG9206" s="46" t="s">
        <v>13209</v>
      </c>
      <c r="BH9206" s="48" t="s">
        <v>180</v>
      </c>
      <c r="BI9206" s="48" t="s">
        <v>191</v>
      </c>
      <c r="BJ9206" s="48" t="s">
        <v>13210</v>
      </c>
      <c r="BK9206" s="48" t="s">
        <v>27384</v>
      </c>
      <c r="BL9206" s="48" t="s">
        <v>27583</v>
      </c>
      <c r="BM9206" s="48">
        <v>45.543239999999997</v>
      </c>
      <c r="BN9206" s="48">
        <v>-73.693845999999994</v>
      </c>
      <c r="BO9206" s="48">
        <v>1930</v>
      </c>
      <c r="BQ9206" t="s">
        <v>27848</v>
      </c>
    </row>
    <row r="9207" spans="58:69" x14ac:dyDescent="0.25">
      <c r="BF9207" s="48">
        <v>66023</v>
      </c>
      <c r="BG9207" s="46" t="s">
        <v>13171</v>
      </c>
      <c r="BH9207" s="48" t="s">
        <v>180</v>
      </c>
      <c r="BI9207" s="48" t="s">
        <v>191</v>
      </c>
      <c r="BJ9207" s="48" t="s">
        <v>13172</v>
      </c>
      <c r="BK9207" s="48" t="s">
        <v>13167</v>
      </c>
      <c r="BL9207" s="48" t="s">
        <v>13174</v>
      </c>
      <c r="BM9207" s="48">
        <v>45.544714999999997</v>
      </c>
      <c r="BN9207" s="48">
        <v>-73.700567000000007</v>
      </c>
      <c r="BO9207" s="48">
        <v>1923</v>
      </c>
      <c r="BQ9207" t="s">
        <v>27848</v>
      </c>
    </row>
    <row r="9208" spans="58:69" x14ac:dyDescent="0.25">
      <c r="BF9208" s="48">
        <v>66023</v>
      </c>
      <c r="BG9208" s="46" t="s">
        <v>13168</v>
      </c>
      <c r="BH9208" s="48" t="s">
        <v>180</v>
      </c>
      <c r="BI9208" s="48" t="s">
        <v>191</v>
      </c>
      <c r="BJ9208" s="48" t="s">
        <v>13169</v>
      </c>
      <c r="BK9208" s="48" t="s">
        <v>13148</v>
      </c>
      <c r="BL9208" s="48" t="s">
        <v>13170</v>
      </c>
      <c r="BM9208" s="48">
        <v>45.545521999999998</v>
      </c>
      <c r="BN9208" s="48">
        <v>-73.701327000000006</v>
      </c>
      <c r="BO9208" s="48">
        <v>1968</v>
      </c>
      <c r="BQ9208" t="s">
        <v>27848</v>
      </c>
    </row>
    <row r="9209" spans="58:69" x14ac:dyDescent="0.25">
      <c r="BF9209" s="48">
        <v>66023</v>
      </c>
      <c r="BG9209" s="46" t="s">
        <v>13218</v>
      </c>
      <c r="BH9209" s="48" t="s">
        <v>180</v>
      </c>
      <c r="BI9209" s="48" t="s">
        <v>191</v>
      </c>
      <c r="BJ9209" s="48" t="s">
        <v>13219</v>
      </c>
      <c r="BK9209" s="48" t="s">
        <v>13220</v>
      </c>
      <c r="BL9209" s="48" t="s">
        <v>27584</v>
      </c>
      <c r="BM9209" s="48">
        <v>45.576618000000003</v>
      </c>
      <c r="BN9209" s="48">
        <v>-73.662364999999994</v>
      </c>
      <c r="BO9209" s="48">
        <v>1987</v>
      </c>
      <c r="BQ9209" t="s">
        <v>27848</v>
      </c>
    </row>
    <row r="9210" spans="58:69" x14ac:dyDescent="0.25">
      <c r="BF9210" s="48">
        <v>66023</v>
      </c>
      <c r="BG9210" s="46" t="s">
        <v>13345</v>
      </c>
      <c r="BH9210" s="48" t="s">
        <v>180</v>
      </c>
      <c r="BI9210" s="48" t="s">
        <v>191</v>
      </c>
      <c r="BJ9210" s="48" t="s">
        <v>13346</v>
      </c>
      <c r="BK9210" s="48" t="s">
        <v>27385</v>
      </c>
      <c r="BL9210" s="48" t="s">
        <v>27585</v>
      </c>
      <c r="BM9210" s="48">
        <v>45.505052999999997</v>
      </c>
      <c r="BN9210" s="48">
        <v>-73.640112999999999</v>
      </c>
      <c r="BO9210" s="48">
        <v>1968</v>
      </c>
      <c r="BQ9210" t="s">
        <v>27848</v>
      </c>
    </row>
    <row r="9211" spans="58:69" x14ac:dyDescent="0.25">
      <c r="BF9211" s="48">
        <v>66023</v>
      </c>
      <c r="BG9211" s="46" t="s">
        <v>13343</v>
      </c>
      <c r="BH9211" s="48" t="s">
        <v>180</v>
      </c>
      <c r="BI9211" s="48" t="s">
        <v>191</v>
      </c>
      <c r="BJ9211" s="48" t="s">
        <v>13344</v>
      </c>
      <c r="BK9211" s="48" t="s">
        <v>27386</v>
      </c>
      <c r="BL9211" s="48" t="s">
        <v>27586</v>
      </c>
      <c r="BM9211" s="48">
        <v>45.490870999999999</v>
      </c>
      <c r="BN9211" s="48">
        <v>-73.645966999999999</v>
      </c>
      <c r="BO9211" s="48">
        <v>1969</v>
      </c>
      <c r="BQ9211" t="s">
        <v>27848</v>
      </c>
    </row>
    <row r="9212" spans="58:69" x14ac:dyDescent="0.25">
      <c r="BF9212" s="48">
        <v>66023</v>
      </c>
      <c r="BG9212" s="46" t="s">
        <v>13224</v>
      </c>
      <c r="BH9212" s="48" t="s">
        <v>180</v>
      </c>
      <c r="BI9212" s="48" t="s">
        <v>191</v>
      </c>
      <c r="BJ9212" s="48" t="s">
        <v>13225</v>
      </c>
      <c r="BK9212" s="48" t="s">
        <v>27387</v>
      </c>
      <c r="BL9212" s="48" t="s">
        <v>27586</v>
      </c>
      <c r="BM9212" s="48">
        <v>45.497968</v>
      </c>
      <c r="BN9212" s="48">
        <v>-73.658157000000003</v>
      </c>
      <c r="BO9212" s="48">
        <v>1969</v>
      </c>
      <c r="BQ9212" t="s">
        <v>27848</v>
      </c>
    </row>
    <row r="9213" spans="58:69" x14ac:dyDescent="0.25">
      <c r="BF9213" s="48">
        <v>66023</v>
      </c>
      <c r="BG9213" s="46" t="s">
        <v>13447</v>
      </c>
      <c r="BH9213" s="48" t="s">
        <v>180</v>
      </c>
      <c r="BI9213" s="48" t="s">
        <v>191</v>
      </c>
      <c r="BJ9213" s="48" t="s">
        <v>13448</v>
      </c>
      <c r="BK9213" s="48" t="s">
        <v>1708</v>
      </c>
      <c r="BL9213" s="48" t="s">
        <v>27587</v>
      </c>
      <c r="BM9213" s="48">
        <v>45.499937000000003</v>
      </c>
      <c r="BN9213" s="48">
        <v>-73.526116000000002</v>
      </c>
      <c r="BO9213" s="48">
        <v>1989</v>
      </c>
      <c r="BQ9213" t="s">
        <v>27848</v>
      </c>
    </row>
    <row r="9214" spans="58:69" x14ac:dyDescent="0.25">
      <c r="BF9214" s="48">
        <v>66023</v>
      </c>
      <c r="BG9214" s="46" t="s">
        <v>13449</v>
      </c>
      <c r="BH9214" s="48" t="s">
        <v>180</v>
      </c>
      <c r="BI9214" s="48" t="s">
        <v>191</v>
      </c>
      <c r="BJ9214" s="48" t="s">
        <v>13450</v>
      </c>
      <c r="BK9214" s="48" t="s">
        <v>1825</v>
      </c>
      <c r="BL9214" s="48" t="s">
        <v>27588</v>
      </c>
      <c r="BM9214" s="48">
        <v>45.504066999999999</v>
      </c>
      <c r="BN9214" s="48">
        <v>-73.527660999999995</v>
      </c>
      <c r="BO9214" s="48">
        <v>1966</v>
      </c>
      <c r="BQ9214" t="s">
        <v>27848</v>
      </c>
    </row>
    <row r="9215" spans="58:69" x14ac:dyDescent="0.25">
      <c r="BF9215" s="48">
        <v>66023</v>
      </c>
      <c r="BG9215" s="46" t="s">
        <v>13457</v>
      </c>
      <c r="BH9215" s="48" t="s">
        <v>180</v>
      </c>
      <c r="BI9215" s="48" t="s">
        <v>191</v>
      </c>
      <c r="BJ9215" s="48" t="s">
        <v>13458</v>
      </c>
      <c r="BK9215" s="48" t="s">
        <v>1810</v>
      </c>
      <c r="BL9215" s="48" t="s">
        <v>27587</v>
      </c>
      <c r="BM9215" s="48">
        <v>45.500526000000001</v>
      </c>
      <c r="BN9215" s="48">
        <v>-73.526201</v>
      </c>
      <c r="BO9215" s="48">
        <v>1989</v>
      </c>
      <c r="BQ9215" t="s">
        <v>27848</v>
      </c>
    </row>
    <row r="9216" spans="58:69" x14ac:dyDescent="0.25">
      <c r="BF9216" s="48">
        <v>66023</v>
      </c>
      <c r="BG9216" s="46" t="s">
        <v>13427</v>
      </c>
      <c r="BH9216" s="48" t="s">
        <v>180</v>
      </c>
      <c r="BI9216" s="48" t="s">
        <v>191</v>
      </c>
      <c r="BJ9216" s="48" t="s">
        <v>13428</v>
      </c>
      <c r="BK9216" s="48" t="s">
        <v>6055</v>
      </c>
      <c r="BL9216" s="48" t="s">
        <v>27589</v>
      </c>
      <c r="BM9216" s="48">
        <v>45.514763000000002</v>
      </c>
      <c r="BN9216" s="48">
        <v>-73.551996000000003</v>
      </c>
      <c r="BO9216" s="48">
        <v>1877</v>
      </c>
      <c r="BQ9216" t="s">
        <v>27848</v>
      </c>
    </row>
    <row r="9217" spans="58:69" x14ac:dyDescent="0.25">
      <c r="BF9217" s="48">
        <v>66023</v>
      </c>
      <c r="BG9217" s="46" t="s">
        <v>13443</v>
      </c>
      <c r="BH9217" s="48" t="s">
        <v>180</v>
      </c>
      <c r="BI9217" s="48" t="s">
        <v>191</v>
      </c>
      <c r="BJ9217" s="48" t="s">
        <v>13444</v>
      </c>
      <c r="BK9217" s="48" t="s">
        <v>2501</v>
      </c>
      <c r="BL9217" s="48" t="s">
        <v>27590</v>
      </c>
      <c r="BM9217" s="48">
        <v>45.513081999999997</v>
      </c>
      <c r="BN9217" s="48">
        <v>-73.530792000000005</v>
      </c>
      <c r="BO9217" s="48">
        <v>1965</v>
      </c>
      <c r="BQ9217" t="s">
        <v>27848</v>
      </c>
    </row>
    <row r="9218" spans="58:69" x14ac:dyDescent="0.25">
      <c r="BF9218" s="48">
        <v>66023</v>
      </c>
      <c r="BG9218" s="46" t="s">
        <v>13425</v>
      </c>
      <c r="BH9218" s="48" t="s">
        <v>180</v>
      </c>
      <c r="BI9218" s="48" t="s">
        <v>191</v>
      </c>
      <c r="BJ9218" s="48" t="s">
        <v>13426</v>
      </c>
      <c r="BK9218" s="48" t="s">
        <v>1905</v>
      </c>
      <c r="BL9218" s="48" t="s">
        <v>27591</v>
      </c>
      <c r="BM9218" s="48">
        <v>45.505229999999997</v>
      </c>
      <c r="BN9218" s="48">
        <v>-73.553022999999996</v>
      </c>
      <c r="BO9218" s="48">
        <v>1989</v>
      </c>
      <c r="BQ9218" t="s">
        <v>27848</v>
      </c>
    </row>
    <row r="9219" spans="58:69" x14ac:dyDescent="0.25">
      <c r="BF9219" s="48">
        <v>66023</v>
      </c>
      <c r="BG9219" s="46" t="s">
        <v>13459</v>
      </c>
      <c r="BH9219" s="48" t="s">
        <v>180</v>
      </c>
      <c r="BI9219" s="48" t="s">
        <v>191</v>
      </c>
      <c r="BJ9219" s="48" t="s">
        <v>13460</v>
      </c>
      <c r="BK9219" s="48" t="s">
        <v>1810</v>
      </c>
      <c r="BL9219" s="48" t="s">
        <v>27587</v>
      </c>
      <c r="BM9219" s="48">
        <v>45.500945000000002</v>
      </c>
      <c r="BN9219" s="48">
        <v>-73.526643000000007</v>
      </c>
      <c r="BO9219" s="48">
        <v>1985</v>
      </c>
      <c r="BQ9219" t="s">
        <v>27848</v>
      </c>
    </row>
    <row r="9220" spans="58:69" x14ac:dyDescent="0.25">
      <c r="BF9220" s="48">
        <v>66023</v>
      </c>
      <c r="BG9220" s="46" t="s">
        <v>13455</v>
      </c>
      <c r="BH9220" s="48" t="s">
        <v>180</v>
      </c>
      <c r="BI9220" s="48" t="s">
        <v>191</v>
      </c>
      <c r="BJ9220" s="48" t="s">
        <v>13456</v>
      </c>
      <c r="BK9220" s="48" t="s">
        <v>3952</v>
      </c>
      <c r="BL9220" s="48" t="s">
        <v>27592</v>
      </c>
      <c r="BM9220" s="48">
        <v>45.512417999999997</v>
      </c>
      <c r="BN9220" s="48">
        <v>-73.527829999999994</v>
      </c>
      <c r="BO9220" s="48">
        <v>1966</v>
      </c>
      <c r="BQ9220" t="s">
        <v>27848</v>
      </c>
    </row>
    <row r="9221" spans="58:69" x14ac:dyDescent="0.25">
      <c r="BF9221" s="48">
        <v>66023</v>
      </c>
      <c r="BG9221" s="46" t="s">
        <v>13453</v>
      </c>
      <c r="BH9221" s="48" t="s">
        <v>180</v>
      </c>
      <c r="BI9221" s="48" t="s">
        <v>191</v>
      </c>
      <c r="BJ9221" s="48" t="s">
        <v>13454</v>
      </c>
      <c r="BK9221" s="48" t="s">
        <v>27388</v>
      </c>
      <c r="BL9221" s="48" t="s">
        <v>27593</v>
      </c>
      <c r="BM9221" s="48">
        <v>45.581468999999998</v>
      </c>
      <c r="BN9221" s="48">
        <v>-73.527484999999999</v>
      </c>
      <c r="BO9221" s="48">
        <v>1918</v>
      </c>
      <c r="BQ9221" t="s">
        <v>27848</v>
      </c>
    </row>
    <row r="9222" spans="58:69" x14ac:dyDescent="0.25">
      <c r="BF9222" s="48">
        <v>66023</v>
      </c>
      <c r="BG9222" s="46" t="s">
        <v>13477</v>
      </c>
      <c r="BH9222" s="48" t="s">
        <v>180</v>
      </c>
      <c r="BI9222" s="48" t="s">
        <v>191</v>
      </c>
      <c r="BJ9222" s="48" t="s">
        <v>13478</v>
      </c>
      <c r="BK9222" s="48" t="s">
        <v>3967</v>
      </c>
      <c r="BL9222" s="48" t="s">
        <v>27594</v>
      </c>
      <c r="BM9222" s="48">
        <v>45.657496999999999</v>
      </c>
      <c r="BN9222" s="48">
        <v>-73.490572</v>
      </c>
      <c r="BO9222" s="48">
        <v>1995</v>
      </c>
      <c r="BQ9222" t="s">
        <v>27848</v>
      </c>
    </row>
    <row r="9223" spans="58:69" x14ac:dyDescent="0.25">
      <c r="BF9223" s="48">
        <v>66023</v>
      </c>
      <c r="BG9223" s="46" t="s">
        <v>13211</v>
      </c>
      <c r="BH9223" s="48" t="s">
        <v>180</v>
      </c>
      <c r="BI9223" s="48" t="s">
        <v>191</v>
      </c>
      <c r="BJ9223" s="48" t="s">
        <v>27302</v>
      </c>
      <c r="BK9223" s="48" t="s">
        <v>27389</v>
      </c>
      <c r="BL9223" s="48" t="s">
        <v>27595</v>
      </c>
      <c r="BM9223" s="48">
        <v>45.519309999999997</v>
      </c>
      <c r="BN9223" s="48">
        <v>-73.692289000000002</v>
      </c>
      <c r="BO9223" s="48">
        <v>1931</v>
      </c>
      <c r="BQ9223" t="s">
        <v>27848</v>
      </c>
    </row>
    <row r="9224" spans="58:69" x14ac:dyDescent="0.25">
      <c r="BF9224" s="48">
        <v>66023</v>
      </c>
      <c r="BG9224" s="46" t="s">
        <v>3028</v>
      </c>
      <c r="BH9224" s="48" t="s">
        <v>180</v>
      </c>
      <c r="BI9224" s="48" t="s">
        <v>191</v>
      </c>
      <c r="BJ9224" s="48" t="s">
        <v>27303</v>
      </c>
      <c r="BK9224" s="48" t="s">
        <v>3029</v>
      </c>
      <c r="BL9224" s="48" t="s">
        <v>3030</v>
      </c>
      <c r="BM9224" s="48">
        <v>45.454689999999999</v>
      </c>
      <c r="BN9224" s="48">
        <v>-73.936294000000004</v>
      </c>
      <c r="BO9224" s="48">
        <v>2009</v>
      </c>
      <c r="BQ9224" t="s">
        <v>27848</v>
      </c>
    </row>
    <row r="9225" spans="58:69" x14ac:dyDescent="0.25">
      <c r="BF9225" s="48">
        <v>66023</v>
      </c>
      <c r="BG9225" s="46" t="s">
        <v>13144</v>
      </c>
      <c r="BH9225" s="48" t="s">
        <v>180</v>
      </c>
      <c r="BI9225" s="48" t="s">
        <v>191</v>
      </c>
      <c r="BJ9225" s="48" t="s">
        <v>13145</v>
      </c>
      <c r="BK9225" s="48" t="s">
        <v>27390</v>
      </c>
      <c r="BL9225" s="48" t="s">
        <v>27596</v>
      </c>
      <c r="BM9225" s="48">
        <v>45.522432000000002</v>
      </c>
      <c r="BN9225" s="48">
        <v>-73.730542</v>
      </c>
      <c r="BO9225" s="48">
        <v>1957</v>
      </c>
      <c r="BQ9225" t="s">
        <v>27848</v>
      </c>
    </row>
    <row r="9226" spans="58:69" x14ac:dyDescent="0.25">
      <c r="BF9226" s="48">
        <v>66023</v>
      </c>
      <c r="BG9226" s="46" t="s">
        <v>13499</v>
      </c>
      <c r="BH9226" s="48" t="s">
        <v>180</v>
      </c>
      <c r="BI9226" s="48" t="s">
        <v>191</v>
      </c>
      <c r="BJ9226" s="48" t="s">
        <v>13500</v>
      </c>
      <c r="BK9226" s="48" t="s">
        <v>4755</v>
      </c>
      <c r="BL9226" s="48" t="s">
        <v>27586</v>
      </c>
      <c r="BM9226" s="48">
        <v>45.507350000000002</v>
      </c>
      <c r="BN9226" s="48">
        <v>-73.669989999999999</v>
      </c>
      <c r="BO9226" s="48">
        <v>1941</v>
      </c>
      <c r="BQ9226" t="s">
        <v>27848</v>
      </c>
    </row>
    <row r="9227" spans="58:69" x14ac:dyDescent="0.25">
      <c r="BF9227" s="48">
        <v>66023</v>
      </c>
      <c r="BG9227" s="46" t="s">
        <v>13153</v>
      </c>
      <c r="BH9227" s="48" t="s">
        <v>180</v>
      </c>
      <c r="BI9227" s="48" t="s">
        <v>191</v>
      </c>
      <c r="BJ9227" s="48" t="s">
        <v>13154</v>
      </c>
      <c r="BK9227" s="48" t="s">
        <v>2767</v>
      </c>
      <c r="BL9227" s="48" t="s">
        <v>27597</v>
      </c>
      <c r="BM9227" s="48">
        <v>45.489935000000003</v>
      </c>
      <c r="BN9227" s="48">
        <v>-73.713942000000003</v>
      </c>
      <c r="BO9227" s="48">
        <v>1966</v>
      </c>
      <c r="BQ9227" t="s">
        <v>27848</v>
      </c>
    </row>
    <row r="9228" spans="58:69" x14ac:dyDescent="0.25">
      <c r="BF9228" s="48">
        <v>66023</v>
      </c>
      <c r="BG9228" s="46" t="s">
        <v>13155</v>
      </c>
      <c r="BH9228" s="48" t="s">
        <v>180</v>
      </c>
      <c r="BI9228" s="48" t="s">
        <v>191</v>
      </c>
      <c r="BJ9228" s="48" t="s">
        <v>13156</v>
      </c>
      <c r="BK9228" s="48" t="s">
        <v>26652</v>
      </c>
      <c r="BL9228" s="48" t="s">
        <v>27598</v>
      </c>
      <c r="BM9228" s="48">
        <v>45.486663999999998</v>
      </c>
      <c r="BN9228" s="48">
        <v>-73.712350999999998</v>
      </c>
      <c r="BO9228" s="48">
        <v>1988</v>
      </c>
      <c r="BQ9228" t="s">
        <v>27848</v>
      </c>
    </row>
    <row r="9229" spans="58:69" x14ac:dyDescent="0.25">
      <c r="BF9229" s="48">
        <v>66023</v>
      </c>
      <c r="BG9229" s="46" t="s">
        <v>13406</v>
      </c>
      <c r="BH9229" s="48" t="s">
        <v>180</v>
      </c>
      <c r="BI9229" s="48" t="s">
        <v>191</v>
      </c>
      <c r="BJ9229" s="48" t="s">
        <v>13407</v>
      </c>
      <c r="BK9229" s="48" t="s">
        <v>3117</v>
      </c>
      <c r="BL9229" s="48" t="s">
        <v>13393</v>
      </c>
      <c r="BM9229" s="48">
        <v>45.472378999999997</v>
      </c>
      <c r="BN9229" s="48">
        <v>-73.571622000000005</v>
      </c>
      <c r="BO9229" s="48">
        <v>1922</v>
      </c>
      <c r="BQ9229" t="s">
        <v>27848</v>
      </c>
    </row>
    <row r="9230" spans="58:69" x14ac:dyDescent="0.25">
      <c r="BF9230" s="48">
        <v>66023</v>
      </c>
      <c r="BG9230" s="46" t="s">
        <v>13511</v>
      </c>
      <c r="BH9230" s="48" t="s">
        <v>180</v>
      </c>
      <c r="BI9230" s="48" t="s">
        <v>191</v>
      </c>
      <c r="BJ9230" s="48" t="s">
        <v>13512</v>
      </c>
      <c r="BK9230" s="48" t="s">
        <v>13513</v>
      </c>
      <c r="BL9230" s="48" t="s">
        <v>13514</v>
      </c>
      <c r="BM9230" s="48">
        <v>45.513213</v>
      </c>
      <c r="BN9230" s="48">
        <v>-73.827625999999995</v>
      </c>
      <c r="BO9230" s="48">
        <v>1972</v>
      </c>
      <c r="BP9230" t="s">
        <v>27843</v>
      </c>
      <c r="BQ9230" t="s">
        <v>27848</v>
      </c>
    </row>
    <row r="9231" spans="58:69" x14ac:dyDescent="0.25">
      <c r="BF9231" s="48">
        <v>66023</v>
      </c>
      <c r="BG9231" s="46" t="s">
        <v>13388</v>
      </c>
      <c r="BH9231" s="48" t="s">
        <v>180</v>
      </c>
      <c r="BI9231" s="48" t="s">
        <v>191</v>
      </c>
      <c r="BJ9231" s="48" t="s">
        <v>13389</v>
      </c>
      <c r="BL9231" s="48" t="s">
        <v>27599</v>
      </c>
      <c r="BM9231" s="48">
        <v>45.470390000000002</v>
      </c>
      <c r="BN9231" s="48">
        <v>-73.588094999999996</v>
      </c>
      <c r="BO9231" s="48">
        <v>1997</v>
      </c>
      <c r="BQ9231" t="s">
        <v>27848</v>
      </c>
    </row>
    <row r="9232" spans="58:69" x14ac:dyDescent="0.25">
      <c r="BF9232" s="48">
        <v>66023</v>
      </c>
      <c r="BG9232" s="46" t="s">
        <v>13546</v>
      </c>
      <c r="BH9232" s="48" t="s">
        <v>180</v>
      </c>
      <c r="BI9232" s="48" t="s">
        <v>191</v>
      </c>
      <c r="BJ9232" s="48" t="s">
        <v>13547</v>
      </c>
      <c r="BK9232" s="48" t="s">
        <v>2950</v>
      </c>
      <c r="BL9232" s="48" t="s">
        <v>27600</v>
      </c>
      <c r="BM9232" s="48">
        <v>45.516077000000003</v>
      </c>
      <c r="BN9232" s="48">
        <v>-73.862651999999997</v>
      </c>
      <c r="BO9232" s="48">
        <v>2009</v>
      </c>
      <c r="BQ9232" t="s">
        <v>27848</v>
      </c>
    </row>
    <row r="9233" spans="58:69" x14ac:dyDescent="0.25">
      <c r="BF9233" s="48">
        <v>66023</v>
      </c>
      <c r="BG9233" s="46" t="s">
        <v>13283</v>
      </c>
      <c r="BH9233" s="48" t="s">
        <v>180</v>
      </c>
      <c r="BI9233" s="48" t="s">
        <v>191</v>
      </c>
      <c r="BJ9233" s="48" t="s">
        <v>13284</v>
      </c>
      <c r="BK9233" s="48" t="s">
        <v>13285</v>
      </c>
      <c r="BL9233" s="48" t="s">
        <v>27601</v>
      </c>
      <c r="BM9233" s="48">
        <v>45.458661999999997</v>
      </c>
      <c r="BN9233" s="48">
        <v>-73.563322999999997</v>
      </c>
      <c r="BO9233" s="48">
        <v>1930</v>
      </c>
      <c r="BQ9233" t="s">
        <v>27848</v>
      </c>
    </row>
    <row r="9234" spans="58:69" x14ac:dyDescent="0.25">
      <c r="BF9234" s="48">
        <v>66023</v>
      </c>
      <c r="BG9234" s="46" t="s">
        <v>13214</v>
      </c>
      <c r="BH9234" s="48" t="s">
        <v>180</v>
      </c>
      <c r="BI9234" s="48" t="s">
        <v>191</v>
      </c>
      <c r="BJ9234" s="48" t="s">
        <v>13215</v>
      </c>
      <c r="BK9234" s="48" t="s">
        <v>10179</v>
      </c>
      <c r="BL9234" s="48" t="s">
        <v>3030</v>
      </c>
      <c r="BM9234" s="48">
        <v>45.548762000000004</v>
      </c>
      <c r="BN9234" s="48">
        <v>-73.679000000000002</v>
      </c>
      <c r="BO9234" s="48">
        <v>1929</v>
      </c>
      <c r="BQ9234" t="s">
        <v>27848</v>
      </c>
    </row>
    <row r="9235" spans="58:69" x14ac:dyDescent="0.25">
      <c r="BF9235" s="48">
        <v>66023</v>
      </c>
      <c r="BG9235" s="46" t="s">
        <v>13212</v>
      </c>
      <c r="BH9235" s="48" t="s">
        <v>180</v>
      </c>
      <c r="BI9235" s="48" t="s">
        <v>191</v>
      </c>
      <c r="BJ9235" s="48" t="s">
        <v>13213</v>
      </c>
      <c r="BK9235" s="48" t="s">
        <v>12301</v>
      </c>
      <c r="BL9235" s="48" t="s">
        <v>3030</v>
      </c>
      <c r="BM9235" s="48">
        <v>45.548628000000001</v>
      </c>
      <c r="BN9235" s="48">
        <v>-73.679402999999994</v>
      </c>
      <c r="BO9235" s="48">
        <v>1994</v>
      </c>
      <c r="BQ9235" t="s">
        <v>27848</v>
      </c>
    </row>
    <row r="9236" spans="58:69" x14ac:dyDescent="0.25">
      <c r="BF9236" s="48">
        <v>66023</v>
      </c>
      <c r="BG9236" s="46" t="s">
        <v>13535</v>
      </c>
      <c r="BH9236" s="48" t="s">
        <v>180</v>
      </c>
      <c r="BI9236" s="48" t="s">
        <v>191</v>
      </c>
      <c r="BJ9236" s="48" t="s">
        <v>13536</v>
      </c>
      <c r="BK9236" s="48" t="s">
        <v>1735</v>
      </c>
      <c r="BL9236" s="48" t="s">
        <v>13537</v>
      </c>
      <c r="BM9236" s="48">
        <v>45.43038</v>
      </c>
      <c r="BN9236" s="48">
        <v>-73.665457000000004</v>
      </c>
      <c r="BO9236" s="48">
        <v>1964</v>
      </c>
      <c r="BQ9236" t="s">
        <v>27848</v>
      </c>
    </row>
    <row r="9237" spans="58:69" x14ac:dyDescent="0.25">
      <c r="BF9237" s="48">
        <v>66023</v>
      </c>
      <c r="BG9237" s="46" t="s">
        <v>13410</v>
      </c>
      <c r="BH9237" s="48" t="s">
        <v>180</v>
      </c>
      <c r="BI9237" s="48" t="s">
        <v>191</v>
      </c>
      <c r="BJ9237" s="48" t="s">
        <v>13411</v>
      </c>
      <c r="BK9237" s="48" t="s">
        <v>23338</v>
      </c>
      <c r="BL9237" s="48" t="s">
        <v>27601</v>
      </c>
      <c r="BM9237" s="48">
        <v>45.449944000000002</v>
      </c>
      <c r="BN9237" s="48">
        <v>-73.568220999999994</v>
      </c>
      <c r="BO9237" s="48">
        <v>1985</v>
      </c>
      <c r="BQ9237" t="s">
        <v>27848</v>
      </c>
    </row>
    <row r="9238" spans="58:69" x14ac:dyDescent="0.25">
      <c r="BF9238" s="48">
        <v>66023</v>
      </c>
      <c r="BG9238" s="46" t="s">
        <v>13483</v>
      </c>
      <c r="BH9238" s="48" t="s">
        <v>180</v>
      </c>
      <c r="BI9238" s="48" t="s">
        <v>191</v>
      </c>
      <c r="BJ9238" s="48" t="s">
        <v>13484</v>
      </c>
      <c r="BK9238" s="48" t="s">
        <v>5017</v>
      </c>
      <c r="BL9238" s="48" t="s">
        <v>13485</v>
      </c>
      <c r="BM9238" s="48">
        <v>45.463315999999999</v>
      </c>
      <c r="BN9238" s="48">
        <v>-73.554592</v>
      </c>
      <c r="BO9238" s="48">
        <v>1971</v>
      </c>
      <c r="BQ9238" t="s">
        <v>27848</v>
      </c>
    </row>
    <row r="9239" spans="58:69" x14ac:dyDescent="0.25">
      <c r="BF9239" s="48">
        <v>66023</v>
      </c>
      <c r="BG9239" s="46" t="s">
        <v>13400</v>
      </c>
      <c r="BH9239" s="48" t="s">
        <v>180</v>
      </c>
      <c r="BI9239" s="48" t="s">
        <v>191</v>
      </c>
      <c r="BJ9239" s="48" t="s">
        <v>13401</v>
      </c>
      <c r="BL9239" s="48" t="s">
        <v>27602</v>
      </c>
      <c r="BM9239" s="48">
        <v>45.474713999999999</v>
      </c>
      <c r="BN9239" s="48">
        <v>-73.572732999999999</v>
      </c>
      <c r="BO9239" s="48">
        <v>1955</v>
      </c>
      <c r="BQ9239" t="s">
        <v>27848</v>
      </c>
    </row>
    <row r="9240" spans="58:69" x14ac:dyDescent="0.25">
      <c r="BF9240" s="48">
        <v>66023</v>
      </c>
      <c r="BG9240" s="46" t="s">
        <v>13543</v>
      </c>
      <c r="BH9240" s="48" t="s">
        <v>180</v>
      </c>
      <c r="BI9240" s="48" t="s">
        <v>191</v>
      </c>
      <c r="BJ9240" s="48" t="s">
        <v>13544</v>
      </c>
      <c r="BK9240" s="48" t="s">
        <v>13545</v>
      </c>
      <c r="BL9240" s="48" t="s">
        <v>13474</v>
      </c>
      <c r="BM9240" s="48">
        <v>45.637008999999999</v>
      </c>
      <c r="BN9240" s="48">
        <v>-73.607042000000007</v>
      </c>
      <c r="BO9240" s="48">
        <v>1984</v>
      </c>
      <c r="BQ9240" t="s">
        <v>27848</v>
      </c>
    </row>
    <row r="9241" spans="58:69" x14ac:dyDescent="0.25">
      <c r="BF9241" s="48">
        <v>66023</v>
      </c>
      <c r="BG9241" s="46" t="s">
        <v>13142</v>
      </c>
      <c r="BH9241" s="48" t="s">
        <v>180</v>
      </c>
      <c r="BI9241" s="48" t="s">
        <v>191</v>
      </c>
      <c r="BJ9241" s="48" t="s">
        <v>13143</v>
      </c>
      <c r="BK9241" s="48" t="s">
        <v>3117</v>
      </c>
      <c r="BL9241" s="48" t="s">
        <v>27603</v>
      </c>
      <c r="BM9241" s="48">
        <v>45.511691999999996</v>
      </c>
      <c r="BN9241" s="48">
        <v>-73.754243000000002</v>
      </c>
      <c r="BO9241" s="48">
        <v>1962</v>
      </c>
      <c r="BQ9241" t="s">
        <v>27848</v>
      </c>
    </row>
    <row r="9242" spans="58:69" x14ac:dyDescent="0.25">
      <c r="BF9242" s="48">
        <v>66023</v>
      </c>
      <c r="BG9242" s="46" t="s">
        <v>13488</v>
      </c>
      <c r="BH9242" s="48" t="s">
        <v>180</v>
      </c>
      <c r="BI9242" s="48" t="s">
        <v>191</v>
      </c>
      <c r="BJ9242" s="48" t="s">
        <v>13489</v>
      </c>
      <c r="BK9242" s="48" t="s">
        <v>3117</v>
      </c>
      <c r="BL9242" s="48" t="s">
        <v>27604</v>
      </c>
      <c r="BM9242" s="48">
        <v>45.698908000000003</v>
      </c>
      <c r="BN9242" s="48">
        <v>-73.480341999999993</v>
      </c>
      <c r="BO9242" s="48">
        <v>1995</v>
      </c>
      <c r="BQ9242" t="s">
        <v>27848</v>
      </c>
    </row>
    <row r="9243" spans="58:69" x14ac:dyDescent="0.25">
      <c r="BF9243" s="48">
        <v>66023</v>
      </c>
      <c r="BG9243" s="46" t="s">
        <v>13451</v>
      </c>
      <c r="BH9243" s="48" t="s">
        <v>180</v>
      </c>
      <c r="BI9243" s="48" t="s">
        <v>191</v>
      </c>
      <c r="BJ9243" s="48" t="s">
        <v>13452</v>
      </c>
      <c r="BK9243" s="48" t="s">
        <v>2288</v>
      </c>
      <c r="BL9243" s="48" t="s">
        <v>27592</v>
      </c>
      <c r="BM9243" s="48">
        <v>45.520825000000002</v>
      </c>
      <c r="BN9243" s="48">
        <v>-73.528015999999994</v>
      </c>
      <c r="BO9243" s="48">
        <v>1965</v>
      </c>
      <c r="BQ9243" t="s">
        <v>27848</v>
      </c>
    </row>
    <row r="9244" spans="58:69" x14ac:dyDescent="0.25">
      <c r="BF9244" s="48">
        <v>66023</v>
      </c>
      <c r="BG9244" s="46" t="s">
        <v>13433</v>
      </c>
      <c r="BH9244" s="48" t="s">
        <v>180</v>
      </c>
      <c r="BI9244" s="48" t="s">
        <v>191</v>
      </c>
      <c r="BJ9244" s="48" t="s">
        <v>13434</v>
      </c>
      <c r="BK9244" s="48" t="s">
        <v>4440</v>
      </c>
      <c r="BL9244" s="48" t="s">
        <v>27605</v>
      </c>
      <c r="BM9244" s="48">
        <v>45.523918999999999</v>
      </c>
      <c r="BN9244" s="48">
        <v>-73.538515000000004</v>
      </c>
      <c r="BO9244" s="48">
        <v>1995</v>
      </c>
      <c r="BQ9244" t="s">
        <v>27848</v>
      </c>
    </row>
    <row r="9245" spans="58:69" x14ac:dyDescent="0.25">
      <c r="BF9245" s="48">
        <v>66023</v>
      </c>
      <c r="BG9245" s="46" t="s">
        <v>13429</v>
      </c>
      <c r="BH9245" s="48" t="s">
        <v>180</v>
      </c>
      <c r="BI9245" s="48" t="s">
        <v>191</v>
      </c>
      <c r="BJ9245" s="48" t="s">
        <v>13430</v>
      </c>
      <c r="BL9245" s="48" t="s">
        <v>5611</v>
      </c>
      <c r="BM9245" s="48">
        <v>45.466742000000004</v>
      </c>
      <c r="BN9245" s="48">
        <v>-73.549563000000006</v>
      </c>
      <c r="BO9245" s="48">
        <v>1995</v>
      </c>
      <c r="BQ9245" t="s">
        <v>27848</v>
      </c>
    </row>
    <row r="9246" spans="58:69" x14ac:dyDescent="0.25">
      <c r="BF9246" s="48">
        <v>66023</v>
      </c>
      <c r="BG9246" s="46" t="s">
        <v>13423</v>
      </c>
      <c r="BH9246" s="48" t="s">
        <v>180</v>
      </c>
      <c r="BI9246" s="48" t="s">
        <v>191</v>
      </c>
      <c r="BJ9246" s="48" t="s">
        <v>13424</v>
      </c>
      <c r="BL9246" s="48" t="s">
        <v>27606</v>
      </c>
      <c r="BM9246" s="48">
        <v>45.44802</v>
      </c>
      <c r="BN9246" s="48">
        <v>-73.553916000000001</v>
      </c>
      <c r="BO9246" s="48">
        <v>2007</v>
      </c>
      <c r="BQ9246" t="s">
        <v>27848</v>
      </c>
    </row>
    <row r="9247" spans="58:69" x14ac:dyDescent="0.25">
      <c r="BF9247" s="48">
        <v>66023</v>
      </c>
      <c r="BG9247" s="46" t="s">
        <v>13140</v>
      </c>
      <c r="BH9247" s="48" t="s">
        <v>180</v>
      </c>
      <c r="BI9247" s="48" t="s">
        <v>191</v>
      </c>
      <c r="BJ9247" s="48" t="s">
        <v>13141</v>
      </c>
      <c r="BK9247" s="48" t="s">
        <v>13250</v>
      </c>
      <c r="BL9247" s="48" t="s">
        <v>27607</v>
      </c>
      <c r="BM9247" s="48">
        <v>45.494906999999998</v>
      </c>
      <c r="BN9247" s="48">
        <v>-73.760847999999996</v>
      </c>
      <c r="BO9247" s="48">
        <v>1995</v>
      </c>
      <c r="BQ9247" t="s">
        <v>27848</v>
      </c>
    </row>
    <row r="9248" spans="58:69" x14ac:dyDescent="0.25">
      <c r="BF9248" s="48">
        <v>66023</v>
      </c>
      <c r="BG9248" s="46" t="s">
        <v>13402</v>
      </c>
      <c r="BH9248" s="48" t="s">
        <v>180</v>
      </c>
      <c r="BI9248" s="48" t="s">
        <v>191</v>
      </c>
      <c r="BJ9248" s="48" t="s">
        <v>13403</v>
      </c>
      <c r="BK9248" s="48" t="s">
        <v>13404</v>
      </c>
      <c r="BL9248" s="48" t="s">
        <v>13405</v>
      </c>
      <c r="BM9248" s="48">
        <v>45.601363999999997</v>
      </c>
      <c r="BN9248" s="48">
        <v>-73.572193999999996</v>
      </c>
      <c r="BO9248" s="48">
        <v>1964</v>
      </c>
      <c r="BQ9248" t="s">
        <v>27848</v>
      </c>
    </row>
    <row r="9249" spans="58:69" x14ac:dyDescent="0.25">
      <c r="BF9249" s="48">
        <v>66023</v>
      </c>
      <c r="BG9249" s="46" t="s">
        <v>13350</v>
      </c>
      <c r="BH9249" s="48" t="s">
        <v>180</v>
      </c>
      <c r="BI9249" s="48" t="s">
        <v>191</v>
      </c>
      <c r="BJ9249" s="48" t="s">
        <v>13351</v>
      </c>
      <c r="BK9249" s="48" t="s">
        <v>13352</v>
      </c>
      <c r="BL9249" s="48" t="s">
        <v>13353</v>
      </c>
      <c r="BM9249" s="48">
        <v>45.466512999999999</v>
      </c>
      <c r="BN9249" s="48">
        <v>-73.590862999999999</v>
      </c>
      <c r="BO9249" s="48">
        <v>1949</v>
      </c>
      <c r="BQ9249" t="s">
        <v>27848</v>
      </c>
    </row>
    <row r="9250" spans="58:69" x14ac:dyDescent="0.25">
      <c r="BF9250" s="48">
        <v>66023</v>
      </c>
      <c r="BG9250" s="46" t="s">
        <v>13466</v>
      </c>
      <c r="BH9250" s="48" t="s">
        <v>180</v>
      </c>
      <c r="BI9250" s="48" t="s">
        <v>191</v>
      </c>
      <c r="BJ9250" s="48" t="s">
        <v>13467</v>
      </c>
      <c r="BK9250" s="48" t="s">
        <v>27391</v>
      </c>
      <c r="BL9250" s="48" t="s">
        <v>27608</v>
      </c>
      <c r="BM9250" s="48">
        <v>45.584774000000003</v>
      </c>
      <c r="BN9250" s="48">
        <v>-73.508346000000003</v>
      </c>
      <c r="BO9250" s="48">
        <v>1964</v>
      </c>
      <c r="BQ9250" t="s">
        <v>27848</v>
      </c>
    </row>
    <row r="9251" spans="58:69" x14ac:dyDescent="0.25">
      <c r="BF9251" s="48">
        <v>66023</v>
      </c>
      <c r="BG9251" s="46" t="s">
        <v>13088</v>
      </c>
      <c r="BH9251" s="48" t="s">
        <v>180</v>
      </c>
      <c r="BI9251" s="48" t="s">
        <v>191</v>
      </c>
      <c r="BJ9251" s="48" t="s">
        <v>13089</v>
      </c>
      <c r="BK9251" s="48" t="s">
        <v>27392</v>
      </c>
      <c r="BL9251" s="48" t="s">
        <v>27609</v>
      </c>
      <c r="BM9251" s="48">
        <v>45.470902000000002</v>
      </c>
      <c r="BN9251" s="48">
        <v>-73.932511000000005</v>
      </c>
      <c r="BO9251" s="48">
        <v>2009</v>
      </c>
      <c r="BQ9251" t="s">
        <v>27848</v>
      </c>
    </row>
    <row r="9252" spans="58:69" x14ac:dyDescent="0.25">
      <c r="BF9252" s="48">
        <v>66023</v>
      </c>
      <c r="BG9252" s="46" t="s">
        <v>13090</v>
      </c>
      <c r="BH9252" s="48" t="s">
        <v>180</v>
      </c>
      <c r="BI9252" s="48" t="s">
        <v>191</v>
      </c>
      <c r="BJ9252" s="48" t="s">
        <v>13091</v>
      </c>
      <c r="BK9252" s="48" t="s">
        <v>11440</v>
      </c>
      <c r="BL9252" s="48" t="s">
        <v>27609</v>
      </c>
      <c r="BM9252" s="48">
        <v>45.467576000000001</v>
      </c>
      <c r="BN9252" s="48">
        <v>-73.922662000000003</v>
      </c>
      <c r="BO9252" s="48">
        <v>2009</v>
      </c>
      <c r="BQ9252" t="s">
        <v>27848</v>
      </c>
    </row>
    <row r="9253" spans="58:69" x14ac:dyDescent="0.25">
      <c r="BF9253" s="48">
        <v>66023</v>
      </c>
      <c r="BG9253" s="46" t="s">
        <v>3026</v>
      </c>
      <c r="BH9253" s="48" t="s">
        <v>180</v>
      </c>
      <c r="BI9253" s="48" t="s">
        <v>191</v>
      </c>
      <c r="BJ9253" s="48" t="s">
        <v>3027</v>
      </c>
      <c r="BK9253" s="48" t="s">
        <v>13841</v>
      </c>
      <c r="BL9253" s="48" t="s">
        <v>27610</v>
      </c>
      <c r="BM9253" s="48">
        <v>45.470210999999999</v>
      </c>
      <c r="BN9253" s="48">
        <v>-73.935367999999997</v>
      </c>
      <c r="BO9253" s="48">
        <v>2009</v>
      </c>
      <c r="BQ9253" t="s">
        <v>27848</v>
      </c>
    </row>
    <row r="9254" spans="58:69" x14ac:dyDescent="0.25">
      <c r="BF9254" s="48">
        <v>66023</v>
      </c>
      <c r="BG9254" s="46" t="s">
        <v>13354</v>
      </c>
      <c r="BH9254" s="48" t="s">
        <v>180</v>
      </c>
      <c r="BI9254" s="48" t="s">
        <v>191</v>
      </c>
      <c r="BJ9254" s="48" t="s">
        <v>13355</v>
      </c>
      <c r="BK9254" s="48" t="s">
        <v>13356</v>
      </c>
      <c r="BL9254" s="48" t="s">
        <v>13357</v>
      </c>
      <c r="BM9254" s="48">
        <v>45.601647999999997</v>
      </c>
      <c r="BN9254" s="48">
        <v>-73.614819999999995</v>
      </c>
      <c r="BO9254" s="48">
        <v>1967</v>
      </c>
      <c r="BQ9254" t="s">
        <v>27848</v>
      </c>
    </row>
    <row r="9255" spans="58:69" x14ac:dyDescent="0.25">
      <c r="BF9255" s="48">
        <v>66023</v>
      </c>
      <c r="BG9255" s="46" t="s">
        <v>3024</v>
      </c>
      <c r="BH9255" s="48" t="s">
        <v>180</v>
      </c>
      <c r="BI9255" s="48" t="s">
        <v>191</v>
      </c>
      <c r="BJ9255" s="48" t="s">
        <v>3025</v>
      </c>
      <c r="BK9255" s="48" t="s">
        <v>27393</v>
      </c>
      <c r="BL9255" s="48" t="s">
        <v>27611</v>
      </c>
      <c r="BM9255" s="48">
        <v>45.461852999999998</v>
      </c>
      <c r="BN9255" s="48">
        <v>-73.938407999999995</v>
      </c>
      <c r="BO9255" s="48">
        <v>2009</v>
      </c>
      <c r="BQ9255" t="s">
        <v>27848</v>
      </c>
    </row>
    <row r="9256" spans="58:69" x14ac:dyDescent="0.25">
      <c r="BF9256" s="48">
        <v>66023</v>
      </c>
      <c r="BG9256" s="46" t="s">
        <v>13465</v>
      </c>
      <c r="BH9256" s="48" t="s">
        <v>180</v>
      </c>
      <c r="BI9256" s="48" t="s">
        <v>191</v>
      </c>
      <c r="BJ9256" s="48" t="s">
        <v>27304</v>
      </c>
      <c r="BK9256" s="48" t="s">
        <v>1794</v>
      </c>
      <c r="BL9256" s="48" t="s">
        <v>27612</v>
      </c>
      <c r="BM9256" s="48">
        <v>45.577688000000002</v>
      </c>
      <c r="BN9256" s="48">
        <v>-73.529959000000005</v>
      </c>
      <c r="BO9256" s="48">
        <v>1998</v>
      </c>
      <c r="BQ9256" t="s">
        <v>27848</v>
      </c>
    </row>
    <row r="9257" spans="58:69" x14ac:dyDescent="0.25">
      <c r="BF9257" s="48">
        <v>66023</v>
      </c>
      <c r="BG9257" s="46" t="s">
        <v>13103</v>
      </c>
      <c r="BH9257" s="48" t="s">
        <v>180</v>
      </c>
      <c r="BI9257" s="48" t="s">
        <v>191</v>
      </c>
      <c r="BJ9257" s="48" t="s">
        <v>13104</v>
      </c>
      <c r="BK9257" s="48" t="s">
        <v>1825</v>
      </c>
      <c r="BL9257" s="48" t="s">
        <v>13105</v>
      </c>
      <c r="BM9257" s="48">
        <v>45.508553999999997</v>
      </c>
      <c r="BN9257" s="48">
        <v>-73.872544000000005</v>
      </c>
      <c r="BO9257" s="48">
        <v>2005</v>
      </c>
      <c r="BQ9257" t="s">
        <v>27848</v>
      </c>
    </row>
    <row r="9258" spans="58:69" x14ac:dyDescent="0.25">
      <c r="BF9258" s="48">
        <v>66023</v>
      </c>
      <c r="BG9258" s="46" t="s">
        <v>13023</v>
      </c>
      <c r="BH9258" s="48" t="s">
        <v>180</v>
      </c>
      <c r="BI9258" s="48" t="s">
        <v>191</v>
      </c>
      <c r="BJ9258" s="48" t="s">
        <v>13024</v>
      </c>
      <c r="BK9258" s="48" t="s">
        <v>1597</v>
      </c>
      <c r="BL9258" s="48" t="s">
        <v>27613</v>
      </c>
      <c r="BM9258" s="48">
        <v>45.514040999999999</v>
      </c>
      <c r="BN9258" s="48">
        <v>-73.858804000000006</v>
      </c>
      <c r="BO9258" s="48">
        <v>2009</v>
      </c>
      <c r="BQ9258" t="s">
        <v>27848</v>
      </c>
    </row>
    <row r="9259" spans="58:69" x14ac:dyDescent="0.25">
      <c r="BF9259" s="48">
        <v>66023</v>
      </c>
      <c r="BG9259" s="46" t="s">
        <v>13092</v>
      </c>
      <c r="BH9259" s="48" t="s">
        <v>180</v>
      </c>
      <c r="BI9259" s="48" t="s">
        <v>191</v>
      </c>
      <c r="BJ9259" s="48" t="s">
        <v>27305</v>
      </c>
      <c r="BK9259" s="48" t="s">
        <v>13821</v>
      </c>
      <c r="BL9259" s="48" t="s">
        <v>27610</v>
      </c>
      <c r="BM9259" s="48">
        <v>45.462274000000001</v>
      </c>
      <c r="BN9259" s="48">
        <v>-73.921499999999995</v>
      </c>
      <c r="BO9259" s="48">
        <v>2009</v>
      </c>
      <c r="BQ9259" t="s">
        <v>27848</v>
      </c>
    </row>
    <row r="9260" spans="58:69" x14ac:dyDescent="0.25">
      <c r="BF9260" s="48">
        <v>66023</v>
      </c>
      <c r="BG9260" s="46" t="s">
        <v>13093</v>
      </c>
      <c r="BH9260" s="48" t="s">
        <v>180</v>
      </c>
      <c r="BI9260" s="48" t="s">
        <v>191</v>
      </c>
      <c r="BJ9260" s="48" t="s">
        <v>13094</v>
      </c>
      <c r="BL9260" s="48" t="s">
        <v>27614</v>
      </c>
      <c r="BM9260" s="48">
        <v>45.462251000000002</v>
      </c>
      <c r="BN9260" s="48">
        <v>-73.921509</v>
      </c>
      <c r="BO9260" s="48">
        <v>2009</v>
      </c>
      <c r="BQ9260" t="s">
        <v>27848</v>
      </c>
    </row>
    <row r="9261" spans="58:69" x14ac:dyDescent="0.25">
      <c r="BF9261" s="48">
        <v>66023</v>
      </c>
      <c r="BG9261" s="46" t="s">
        <v>13408</v>
      </c>
      <c r="BH9261" s="48" t="s">
        <v>180</v>
      </c>
      <c r="BI9261" s="48" t="s">
        <v>191</v>
      </c>
      <c r="BJ9261" s="48" t="s">
        <v>13409</v>
      </c>
      <c r="BK9261" s="48" t="s">
        <v>27394</v>
      </c>
      <c r="BL9261" s="48" t="s">
        <v>27615</v>
      </c>
      <c r="BM9261" s="48">
        <v>45.475583999999998</v>
      </c>
      <c r="BN9261" s="48">
        <v>-73.569894000000005</v>
      </c>
      <c r="BO9261" s="48">
        <v>1941</v>
      </c>
      <c r="BQ9261" t="s">
        <v>27848</v>
      </c>
    </row>
    <row r="9262" spans="58:69" x14ac:dyDescent="0.25">
      <c r="BF9262" s="48">
        <v>66023</v>
      </c>
      <c r="BG9262" s="46" t="s">
        <v>13098</v>
      </c>
      <c r="BH9262" s="48" t="s">
        <v>180</v>
      </c>
      <c r="BI9262" s="48" t="s">
        <v>191</v>
      </c>
      <c r="BJ9262" s="48" t="s">
        <v>13099</v>
      </c>
      <c r="BK9262" s="48" t="s">
        <v>2048</v>
      </c>
      <c r="BL9262" s="48" t="s">
        <v>13100</v>
      </c>
      <c r="BM9262" s="48">
        <v>45.472141000000001</v>
      </c>
      <c r="BN9262" s="48">
        <v>-73.877692999999994</v>
      </c>
      <c r="BO9262" s="48">
        <v>1982</v>
      </c>
      <c r="BQ9262" t="s">
        <v>27848</v>
      </c>
    </row>
    <row r="9263" spans="58:69" x14ac:dyDescent="0.25">
      <c r="BF9263" s="48">
        <v>66023</v>
      </c>
      <c r="BG9263" s="46" t="s">
        <v>13111</v>
      </c>
      <c r="BH9263" s="48" t="s">
        <v>180</v>
      </c>
      <c r="BI9263" s="48" t="s">
        <v>191</v>
      </c>
      <c r="BJ9263" s="48" t="s">
        <v>13112</v>
      </c>
      <c r="BL9263" s="48" t="s">
        <v>27616</v>
      </c>
      <c r="BM9263" s="48">
        <v>45.518056999999999</v>
      </c>
      <c r="BN9263" s="48">
        <v>-73.867198999999999</v>
      </c>
      <c r="BO9263" s="48">
        <v>2012</v>
      </c>
      <c r="BQ9263" t="s">
        <v>27848</v>
      </c>
    </row>
    <row r="9264" spans="58:69" x14ac:dyDescent="0.25">
      <c r="BF9264" s="48">
        <v>66023</v>
      </c>
      <c r="BG9264" s="46" t="s">
        <v>13133</v>
      </c>
      <c r="BH9264" s="48" t="s">
        <v>180</v>
      </c>
      <c r="BI9264" s="48" t="s">
        <v>191</v>
      </c>
      <c r="BJ9264" s="48" t="s">
        <v>13134</v>
      </c>
      <c r="BK9264" s="48" t="s">
        <v>27395</v>
      </c>
      <c r="BL9264" s="48" t="s">
        <v>27617</v>
      </c>
      <c r="BM9264" s="48">
        <v>45.512248</v>
      </c>
      <c r="BN9264" s="48">
        <v>-73.816706999999994</v>
      </c>
      <c r="BO9264" s="48">
        <v>1976</v>
      </c>
      <c r="BQ9264" t="s">
        <v>27848</v>
      </c>
    </row>
    <row r="9265" spans="58:69" x14ac:dyDescent="0.25">
      <c r="BF9265" s="48">
        <v>66023</v>
      </c>
      <c r="BG9265" s="46" t="s">
        <v>2987</v>
      </c>
      <c r="BH9265" s="48" t="s">
        <v>180</v>
      </c>
      <c r="BI9265" s="48" t="s">
        <v>191</v>
      </c>
      <c r="BJ9265" s="48" t="s">
        <v>2988</v>
      </c>
      <c r="BL9265" s="48" t="s">
        <v>27618</v>
      </c>
      <c r="BM9265" s="48">
        <v>45.510903999999996</v>
      </c>
      <c r="BN9265" s="48">
        <v>-73.806102999999993</v>
      </c>
      <c r="BO9265" s="48">
        <v>1995</v>
      </c>
      <c r="BQ9265" t="s">
        <v>27848</v>
      </c>
    </row>
    <row r="9266" spans="58:69" x14ac:dyDescent="0.25">
      <c r="BF9266" s="48">
        <v>66023</v>
      </c>
      <c r="BG9266" s="46" t="s">
        <v>13490</v>
      </c>
      <c r="BH9266" s="48" t="s">
        <v>180</v>
      </c>
      <c r="BI9266" s="48" t="s">
        <v>191</v>
      </c>
      <c r="BJ9266" s="48" t="s">
        <v>13491</v>
      </c>
      <c r="BK9266" s="48" t="s">
        <v>1654</v>
      </c>
      <c r="BL9266" s="48" t="s">
        <v>13132</v>
      </c>
      <c r="BM9266" s="48">
        <v>45.510783000000004</v>
      </c>
      <c r="BN9266" s="48">
        <v>-73.815764000000001</v>
      </c>
      <c r="BO9266" s="48">
        <v>1979</v>
      </c>
      <c r="BQ9266" t="s">
        <v>27848</v>
      </c>
    </row>
    <row r="9267" spans="58:69" x14ac:dyDescent="0.25">
      <c r="BF9267" s="48">
        <v>66023</v>
      </c>
      <c r="BG9267" s="46" t="s">
        <v>13130</v>
      </c>
      <c r="BH9267" s="48" t="s">
        <v>180</v>
      </c>
      <c r="BI9267" s="48" t="s">
        <v>191</v>
      </c>
      <c r="BJ9267" s="48" t="s">
        <v>13131</v>
      </c>
      <c r="BK9267" s="48" t="s">
        <v>2168</v>
      </c>
      <c r="BL9267" s="48" t="s">
        <v>13132</v>
      </c>
      <c r="BM9267" s="48">
        <v>45.512557999999999</v>
      </c>
      <c r="BN9267" s="48">
        <v>-73.818629999999999</v>
      </c>
      <c r="BO9267" s="48">
        <v>1979</v>
      </c>
      <c r="BQ9267" t="s">
        <v>27848</v>
      </c>
    </row>
    <row r="9268" spans="58:69" x14ac:dyDescent="0.25">
      <c r="BF9268" s="48">
        <v>66023</v>
      </c>
      <c r="BG9268" s="46" t="s">
        <v>13540</v>
      </c>
      <c r="BH9268" s="48" t="s">
        <v>180</v>
      </c>
      <c r="BI9268" s="48" t="s">
        <v>191</v>
      </c>
      <c r="BJ9268" s="48" t="s">
        <v>13541</v>
      </c>
      <c r="BK9268" s="48" t="s">
        <v>1581</v>
      </c>
      <c r="BL9268" s="48" t="s">
        <v>13542</v>
      </c>
      <c r="BM9268" s="48">
        <v>45.515393000000003</v>
      </c>
      <c r="BN9268" s="48">
        <v>-73.813182999999995</v>
      </c>
      <c r="BO9268" s="48">
        <v>1978</v>
      </c>
      <c r="BQ9268" t="s">
        <v>27848</v>
      </c>
    </row>
    <row r="9269" spans="58:69" x14ac:dyDescent="0.25">
      <c r="BF9269" s="48">
        <v>66023</v>
      </c>
      <c r="BG9269" s="46" t="s">
        <v>13135</v>
      </c>
      <c r="BH9269" s="48" t="s">
        <v>180</v>
      </c>
      <c r="BI9269" s="48" t="s">
        <v>191</v>
      </c>
      <c r="BJ9269" s="48" t="s">
        <v>13136</v>
      </c>
      <c r="BK9269" s="48" t="s">
        <v>2780</v>
      </c>
      <c r="BL9269" s="48" t="s">
        <v>27619</v>
      </c>
      <c r="BM9269" s="48">
        <v>45.510353000000002</v>
      </c>
      <c r="BN9269" s="48">
        <v>-73.799492999999998</v>
      </c>
      <c r="BO9269" s="48">
        <v>1979</v>
      </c>
      <c r="BQ9269" t="s">
        <v>27848</v>
      </c>
    </row>
    <row r="9270" spans="58:69" x14ac:dyDescent="0.25">
      <c r="BF9270" s="48">
        <v>66023</v>
      </c>
      <c r="BG9270" s="46" t="s">
        <v>13216</v>
      </c>
      <c r="BH9270" s="48" t="s">
        <v>180</v>
      </c>
      <c r="BI9270" s="48" t="s">
        <v>191</v>
      </c>
      <c r="BJ9270" s="48" t="s">
        <v>13217</v>
      </c>
      <c r="BK9270" s="48" t="s">
        <v>2208</v>
      </c>
      <c r="BL9270" s="48" t="s">
        <v>27620</v>
      </c>
      <c r="BM9270" s="48">
        <v>45.540213000000001</v>
      </c>
      <c r="BN9270" s="48">
        <v>-73.664095000000003</v>
      </c>
      <c r="BO9270" s="48">
        <v>1952</v>
      </c>
      <c r="BQ9270" t="s">
        <v>27848</v>
      </c>
    </row>
    <row r="9271" spans="58:69" x14ac:dyDescent="0.25">
      <c r="BF9271" s="48">
        <v>66023</v>
      </c>
      <c r="BG9271" s="46" t="s">
        <v>13371</v>
      </c>
      <c r="BH9271" s="48" t="s">
        <v>180</v>
      </c>
      <c r="BI9271" s="48" t="s">
        <v>191</v>
      </c>
      <c r="BJ9271" s="48" t="s">
        <v>13372</v>
      </c>
      <c r="BK9271" s="48" t="s">
        <v>13373</v>
      </c>
      <c r="BL9271" s="48" t="s">
        <v>13374</v>
      </c>
      <c r="BM9271" s="48">
        <v>45.530402000000002</v>
      </c>
      <c r="BN9271" s="48">
        <v>-73.597176000000005</v>
      </c>
      <c r="BO9271" s="48">
        <v>1970</v>
      </c>
      <c r="BQ9271" t="s">
        <v>27848</v>
      </c>
    </row>
    <row r="9272" spans="58:69" x14ac:dyDescent="0.25">
      <c r="BF9272" s="48">
        <v>66023</v>
      </c>
      <c r="BG9272" s="46" t="s">
        <v>13380</v>
      </c>
      <c r="BH9272" s="48" t="s">
        <v>180</v>
      </c>
      <c r="BI9272" s="48" t="s">
        <v>191</v>
      </c>
      <c r="BJ9272" s="48" t="s">
        <v>13381</v>
      </c>
      <c r="BK9272" s="48" t="s">
        <v>12398</v>
      </c>
      <c r="BL9272" s="48" t="s">
        <v>27621</v>
      </c>
      <c r="BM9272" s="48">
        <v>45.470011999999997</v>
      </c>
      <c r="BN9272" s="48">
        <v>-73.596220000000002</v>
      </c>
      <c r="BO9272" s="48">
        <v>1966</v>
      </c>
      <c r="BQ9272" t="s">
        <v>27848</v>
      </c>
    </row>
    <row r="9273" spans="58:69" x14ac:dyDescent="0.25">
      <c r="BF9273" s="48">
        <v>66023</v>
      </c>
      <c r="BG9273" s="46" t="s">
        <v>13347</v>
      </c>
      <c r="BH9273" s="48" t="s">
        <v>180</v>
      </c>
      <c r="BI9273" s="48" t="s">
        <v>191</v>
      </c>
      <c r="BJ9273" s="48" t="s">
        <v>13348</v>
      </c>
      <c r="BK9273" s="48" t="s">
        <v>3207</v>
      </c>
      <c r="BL9273" s="48" t="s">
        <v>27622</v>
      </c>
      <c r="BM9273" s="48">
        <v>45.530563000000001</v>
      </c>
      <c r="BN9273" s="48">
        <v>-73.622001999999995</v>
      </c>
      <c r="BO9273" s="48">
        <v>1933</v>
      </c>
      <c r="BQ9273" t="s">
        <v>27848</v>
      </c>
    </row>
    <row r="9274" spans="58:69" x14ac:dyDescent="0.25">
      <c r="BF9274" s="48">
        <v>66023</v>
      </c>
      <c r="BG9274" s="46" t="s">
        <v>13221</v>
      </c>
      <c r="BH9274" s="48" t="s">
        <v>180</v>
      </c>
      <c r="BI9274" s="48" t="s">
        <v>191</v>
      </c>
      <c r="BJ9274" s="48" t="s">
        <v>13222</v>
      </c>
      <c r="BK9274" s="48" t="s">
        <v>27396</v>
      </c>
      <c r="BL9274" s="48" t="s">
        <v>13223</v>
      </c>
      <c r="BM9274" s="48">
        <v>45.539065999999998</v>
      </c>
      <c r="BN9274" s="48">
        <v>-73.660477</v>
      </c>
      <c r="BO9274" s="48">
        <v>1952</v>
      </c>
      <c r="BQ9274" t="s">
        <v>27848</v>
      </c>
    </row>
    <row r="9275" spans="58:69" x14ac:dyDescent="0.25">
      <c r="BF9275" s="48">
        <v>66023</v>
      </c>
      <c r="BG9275" s="46" t="s">
        <v>13461</v>
      </c>
      <c r="BH9275" s="48" t="s">
        <v>180</v>
      </c>
      <c r="BI9275" s="48" t="s">
        <v>191</v>
      </c>
      <c r="BJ9275" s="48" t="s">
        <v>13462</v>
      </c>
      <c r="BK9275" s="48" t="s">
        <v>1708</v>
      </c>
      <c r="BL9275" s="48" t="s">
        <v>27623</v>
      </c>
      <c r="BM9275" s="48">
        <v>45.497838000000002</v>
      </c>
      <c r="BN9275" s="48">
        <v>-73.524182999999994</v>
      </c>
      <c r="BO9275" s="48">
        <v>1989</v>
      </c>
      <c r="BQ9275" t="s">
        <v>27848</v>
      </c>
    </row>
    <row r="9276" spans="58:69" x14ac:dyDescent="0.25">
      <c r="BF9276" s="48">
        <v>66023</v>
      </c>
      <c r="BG9276" s="46" t="s">
        <v>13463</v>
      </c>
      <c r="BH9276" s="48" t="s">
        <v>180</v>
      </c>
      <c r="BI9276" s="48" t="s">
        <v>191</v>
      </c>
      <c r="BJ9276" s="48" t="s">
        <v>13464</v>
      </c>
      <c r="BL9276" s="48" t="s">
        <v>27624</v>
      </c>
      <c r="BM9276" s="48">
        <v>45.499442999999999</v>
      </c>
      <c r="BN9276" s="48">
        <v>-73.525550999999993</v>
      </c>
      <c r="BO9276" s="48">
        <v>2002</v>
      </c>
      <c r="BQ9276" t="s">
        <v>27848</v>
      </c>
    </row>
    <row r="9277" spans="58:69" x14ac:dyDescent="0.25">
      <c r="BF9277" s="48">
        <v>66023</v>
      </c>
      <c r="BG9277" s="46" t="s">
        <v>13445</v>
      </c>
      <c r="BH9277" s="48" t="s">
        <v>180</v>
      </c>
      <c r="BI9277" s="48" t="s">
        <v>191</v>
      </c>
      <c r="BJ9277" s="48" t="s">
        <v>13446</v>
      </c>
      <c r="BK9277" s="48" t="s">
        <v>1708</v>
      </c>
      <c r="BL9277" s="48" t="s">
        <v>27623</v>
      </c>
      <c r="BM9277" s="48">
        <v>45.503630999999999</v>
      </c>
      <c r="BN9277" s="48">
        <v>-73.529909000000004</v>
      </c>
      <c r="BO9277" s="48">
        <v>1958</v>
      </c>
      <c r="BQ9277" t="s">
        <v>27848</v>
      </c>
    </row>
    <row r="9278" spans="58:69" x14ac:dyDescent="0.25">
      <c r="BF9278" s="48">
        <v>66023</v>
      </c>
      <c r="BG9278" s="46" t="s">
        <v>13435</v>
      </c>
      <c r="BH9278" s="48" t="s">
        <v>180</v>
      </c>
      <c r="BI9278" s="48" t="s">
        <v>191</v>
      </c>
      <c r="BJ9278" s="48" t="s">
        <v>13436</v>
      </c>
      <c r="BK9278" s="48" t="s">
        <v>2082</v>
      </c>
      <c r="BL9278" s="48" t="s">
        <v>27625</v>
      </c>
      <c r="BM9278" s="48">
        <v>45.507542999999998</v>
      </c>
      <c r="BN9278" s="48">
        <v>-73.535239000000004</v>
      </c>
      <c r="BO9278" s="48">
        <v>1992</v>
      </c>
      <c r="BP9278" t="s">
        <v>24867</v>
      </c>
      <c r="BQ9278" t="s">
        <v>27848</v>
      </c>
    </row>
    <row r="9279" spans="58:69" x14ac:dyDescent="0.25">
      <c r="BF9279" s="48">
        <v>66023</v>
      </c>
      <c r="BG9279" s="46" t="s">
        <v>13437</v>
      </c>
      <c r="BH9279" s="48" t="s">
        <v>180</v>
      </c>
      <c r="BI9279" s="48" t="s">
        <v>191</v>
      </c>
      <c r="BJ9279" s="48" t="s">
        <v>13438</v>
      </c>
      <c r="BL9279" s="48" t="s">
        <v>27626</v>
      </c>
      <c r="BM9279" s="48">
        <v>45.510542000000001</v>
      </c>
      <c r="BN9279" s="48">
        <v>-73.536610999999994</v>
      </c>
      <c r="BO9279" s="48">
        <v>1992</v>
      </c>
      <c r="BP9279" t="s">
        <v>24867</v>
      </c>
      <c r="BQ9279" t="s">
        <v>27848</v>
      </c>
    </row>
    <row r="9280" spans="58:69" x14ac:dyDescent="0.25">
      <c r="BF9280" s="48">
        <v>66023</v>
      </c>
      <c r="BG9280" s="46" t="s">
        <v>13439</v>
      </c>
      <c r="BH9280" s="48" t="s">
        <v>180</v>
      </c>
      <c r="BI9280" s="48" t="s">
        <v>191</v>
      </c>
      <c r="BJ9280" s="48" t="s">
        <v>13440</v>
      </c>
      <c r="BL9280" s="48" t="s">
        <v>27627</v>
      </c>
      <c r="BM9280" s="48">
        <v>45.518214</v>
      </c>
      <c r="BN9280" s="48">
        <v>-73.534327000000005</v>
      </c>
      <c r="BO9280" s="48">
        <v>1966</v>
      </c>
      <c r="BQ9280" t="s">
        <v>27848</v>
      </c>
    </row>
    <row r="9281" spans="58:69" x14ac:dyDescent="0.25">
      <c r="BF9281" s="48">
        <v>66023</v>
      </c>
      <c r="BG9281" s="46" t="s">
        <v>13376</v>
      </c>
      <c r="BH9281" s="48" t="s">
        <v>180</v>
      </c>
      <c r="BI9281" s="48" t="s">
        <v>191</v>
      </c>
      <c r="BJ9281" s="48" t="s">
        <v>13377</v>
      </c>
      <c r="BK9281" s="48" t="s">
        <v>13378</v>
      </c>
      <c r="BL9281" s="48" t="s">
        <v>13379</v>
      </c>
      <c r="BM9281" s="48">
        <v>45.469509000000002</v>
      </c>
      <c r="BN9281" s="48">
        <v>-73.593470999999994</v>
      </c>
      <c r="BO9281" s="48">
        <v>1888</v>
      </c>
      <c r="BQ9281" t="s">
        <v>27848</v>
      </c>
    </row>
    <row r="9282" spans="58:69" x14ac:dyDescent="0.25">
      <c r="BF9282" s="48">
        <v>66023</v>
      </c>
      <c r="BG9282" s="46" t="s">
        <v>13421</v>
      </c>
      <c r="BH9282" s="48" t="s">
        <v>180</v>
      </c>
      <c r="BI9282" s="48" t="s">
        <v>191</v>
      </c>
      <c r="BJ9282" s="48" t="s">
        <v>13422</v>
      </c>
      <c r="BK9282" s="48" t="s">
        <v>27397</v>
      </c>
      <c r="BL9282" s="48" t="s">
        <v>27628</v>
      </c>
      <c r="BM9282" s="48">
        <v>45.508476000000002</v>
      </c>
      <c r="BN9282" s="48">
        <v>-73.554580999999999</v>
      </c>
      <c r="BO9282" s="48">
        <v>1930</v>
      </c>
      <c r="BQ9282" t="s">
        <v>27848</v>
      </c>
    </row>
    <row r="9283" spans="58:69" x14ac:dyDescent="0.25">
      <c r="BF9283" s="48">
        <v>66023</v>
      </c>
      <c r="BG9283" s="46" t="s">
        <v>13382</v>
      </c>
      <c r="BH9283" s="48" t="s">
        <v>180</v>
      </c>
      <c r="BI9283" s="48" t="s">
        <v>191</v>
      </c>
      <c r="BJ9283" s="48" t="s">
        <v>13383</v>
      </c>
      <c r="BK9283" s="48" t="s">
        <v>27398</v>
      </c>
      <c r="BL9283" s="48" t="s">
        <v>27629</v>
      </c>
      <c r="BM9283" s="48">
        <v>45.617064999999997</v>
      </c>
      <c r="BN9283" s="48">
        <v>-73.594037</v>
      </c>
      <c r="BO9283" s="48">
        <v>1973</v>
      </c>
      <c r="BQ9283" t="s">
        <v>27848</v>
      </c>
    </row>
    <row r="9284" spans="58:69" x14ac:dyDescent="0.25">
      <c r="BF9284" s="48">
        <v>66023</v>
      </c>
      <c r="BG9284" s="46" t="s">
        <v>13486</v>
      </c>
      <c r="BH9284" s="48" t="s">
        <v>180</v>
      </c>
      <c r="BI9284" s="48" t="s">
        <v>191</v>
      </c>
      <c r="BJ9284" s="48" t="s">
        <v>13487</v>
      </c>
      <c r="BK9284" s="48" t="s">
        <v>27399</v>
      </c>
      <c r="BL9284" s="48" t="s">
        <v>27630</v>
      </c>
      <c r="BM9284" s="48">
        <v>45.489068000000003</v>
      </c>
      <c r="BN9284" s="48">
        <v>-73.735478999999998</v>
      </c>
      <c r="BO9284" s="48">
        <v>1967</v>
      </c>
      <c r="BQ9284" t="s">
        <v>27848</v>
      </c>
    </row>
    <row r="9285" spans="58:69" x14ac:dyDescent="0.25">
      <c r="BF9285" s="48">
        <v>66023</v>
      </c>
      <c r="BG9285" s="46" t="s">
        <v>13095</v>
      </c>
      <c r="BH9285" s="48" t="s">
        <v>180</v>
      </c>
      <c r="BI9285" s="48" t="s">
        <v>191</v>
      </c>
      <c r="BJ9285" s="48" t="s">
        <v>13096</v>
      </c>
      <c r="BK9285" s="48" t="s">
        <v>1815</v>
      </c>
      <c r="BL9285" s="48" t="s">
        <v>13097</v>
      </c>
      <c r="BM9285" s="48">
        <v>45.483676000000003</v>
      </c>
      <c r="BN9285" s="48">
        <v>-73.876696999999993</v>
      </c>
      <c r="BO9285" s="48">
        <v>2010</v>
      </c>
      <c r="BQ9285" t="s">
        <v>27848</v>
      </c>
    </row>
    <row r="9286" spans="58:69" x14ac:dyDescent="0.25">
      <c r="BF9286" s="48">
        <v>66023</v>
      </c>
      <c r="BG9286" s="46" t="s">
        <v>13113</v>
      </c>
      <c r="BH9286" s="48" t="s">
        <v>180</v>
      </c>
      <c r="BI9286" s="48" t="s">
        <v>191</v>
      </c>
      <c r="BJ9286" s="48" t="s">
        <v>13114</v>
      </c>
      <c r="BK9286" s="48" t="s">
        <v>12320</v>
      </c>
      <c r="BL9286" s="48" t="s">
        <v>13025</v>
      </c>
      <c r="BM9286" s="48">
        <v>45.512152</v>
      </c>
      <c r="BN9286" s="48">
        <v>-73.860609999999994</v>
      </c>
      <c r="BO9286" s="48">
        <v>2009</v>
      </c>
      <c r="BQ9286" t="s">
        <v>27848</v>
      </c>
    </row>
    <row r="9287" spans="58:69" x14ac:dyDescent="0.25">
      <c r="BF9287" s="48">
        <v>66023</v>
      </c>
      <c r="BG9287" s="46" t="s">
        <v>13418</v>
      </c>
      <c r="BH9287" s="48" t="s">
        <v>180</v>
      </c>
      <c r="BI9287" s="48" t="s">
        <v>191</v>
      </c>
      <c r="BJ9287" s="48" t="s">
        <v>13419</v>
      </c>
      <c r="BK9287" s="48" t="s">
        <v>13420</v>
      </c>
      <c r="BL9287" s="48" t="s">
        <v>27631</v>
      </c>
      <c r="BM9287" s="48">
        <v>45.557634</v>
      </c>
      <c r="BN9287" s="48">
        <v>-73.556949000000003</v>
      </c>
      <c r="BO9287" s="48">
        <v>1991</v>
      </c>
      <c r="BQ9287" t="s">
        <v>27848</v>
      </c>
    </row>
    <row r="9288" spans="58:69" x14ac:dyDescent="0.25">
      <c r="BF9288" s="48">
        <v>66023</v>
      </c>
      <c r="BG9288" s="46" t="s">
        <v>13364</v>
      </c>
      <c r="BH9288" s="48" t="s">
        <v>180</v>
      </c>
      <c r="BI9288" s="48" t="s">
        <v>191</v>
      </c>
      <c r="BJ9288" s="48" t="s">
        <v>13365</v>
      </c>
      <c r="BK9288" s="48" t="s">
        <v>2366</v>
      </c>
      <c r="BL9288" s="48" t="s">
        <v>27632</v>
      </c>
      <c r="BM9288" s="48">
        <v>45.444606</v>
      </c>
      <c r="BN9288" s="48">
        <v>-73.601454000000004</v>
      </c>
      <c r="BO9288" s="48">
        <v>1955</v>
      </c>
      <c r="BQ9288" t="s">
        <v>27848</v>
      </c>
    </row>
    <row r="9289" spans="58:69" x14ac:dyDescent="0.25">
      <c r="BF9289" s="48">
        <v>66023</v>
      </c>
      <c r="BG9289" s="46" t="s">
        <v>13165</v>
      </c>
      <c r="BH9289" s="48" t="s">
        <v>180</v>
      </c>
      <c r="BI9289" s="48" t="s">
        <v>191</v>
      </c>
      <c r="BJ9289" s="48" t="s">
        <v>13166</v>
      </c>
      <c r="BK9289" s="48" t="s">
        <v>13167</v>
      </c>
      <c r="BL9289" s="48" t="s">
        <v>27633</v>
      </c>
      <c r="BM9289" s="48">
        <v>45.544736</v>
      </c>
      <c r="BN9289" s="48">
        <v>-73.700564999999997</v>
      </c>
      <c r="BO9289" s="48">
        <v>1923</v>
      </c>
      <c r="BQ9289" t="s">
        <v>27848</v>
      </c>
    </row>
    <row r="9290" spans="58:69" x14ac:dyDescent="0.25">
      <c r="BF9290" s="48">
        <v>66023</v>
      </c>
      <c r="BG9290" s="46" t="s">
        <v>13149</v>
      </c>
      <c r="BH9290" s="48" t="s">
        <v>180</v>
      </c>
      <c r="BI9290" s="48" t="s">
        <v>191</v>
      </c>
      <c r="BJ9290" s="48" t="s">
        <v>13150</v>
      </c>
      <c r="BK9290" s="48" t="s">
        <v>13151</v>
      </c>
      <c r="BL9290" s="48" t="s">
        <v>13152</v>
      </c>
      <c r="BM9290" s="48">
        <v>45.478101000000002</v>
      </c>
      <c r="BN9290" s="48">
        <v>-73.728397999999999</v>
      </c>
      <c r="BO9290" s="48">
        <v>2004</v>
      </c>
      <c r="BQ9290" t="s">
        <v>27848</v>
      </c>
    </row>
    <row r="9291" spans="58:69" x14ac:dyDescent="0.25">
      <c r="BF9291" s="48">
        <v>66023</v>
      </c>
      <c r="BG9291" s="46" t="s">
        <v>27141</v>
      </c>
      <c r="BH9291" s="48" t="s">
        <v>180</v>
      </c>
      <c r="BI9291" s="48" t="s">
        <v>191</v>
      </c>
      <c r="BJ9291" s="48" t="s">
        <v>27306</v>
      </c>
      <c r="BK9291" s="48" t="s">
        <v>12703</v>
      </c>
      <c r="BL9291" s="48" t="s">
        <v>9750</v>
      </c>
      <c r="BM9291" s="48">
        <v>45.471359999999997</v>
      </c>
      <c r="BN9291" s="48">
        <v>-73.585300000000004</v>
      </c>
      <c r="BO9291" s="48">
        <v>1928</v>
      </c>
      <c r="BQ9291" t="s">
        <v>27848</v>
      </c>
    </row>
    <row r="9292" spans="58:69" x14ac:dyDescent="0.25">
      <c r="BF9292" s="48">
        <v>66023</v>
      </c>
      <c r="BG9292" s="46" t="s">
        <v>27142</v>
      </c>
      <c r="BH9292" s="48" t="s">
        <v>180</v>
      </c>
      <c r="BI9292" s="48" t="s">
        <v>191</v>
      </c>
      <c r="BJ9292" s="48" t="s">
        <v>27307</v>
      </c>
      <c r="BK9292" s="48" t="s">
        <v>1934</v>
      </c>
      <c r="BL9292" s="48" t="s">
        <v>10729</v>
      </c>
      <c r="BM9292" s="48">
        <v>45.439390000000003</v>
      </c>
      <c r="BN9292" s="48">
        <v>-73.655519999999996</v>
      </c>
      <c r="BO9292" s="48">
        <v>1961</v>
      </c>
      <c r="BQ9292" t="s">
        <v>27848</v>
      </c>
    </row>
    <row r="9293" spans="58:69" x14ac:dyDescent="0.25">
      <c r="BF9293" s="48">
        <v>66023</v>
      </c>
      <c r="BG9293" s="46" t="s">
        <v>27143</v>
      </c>
      <c r="BH9293" s="48" t="s">
        <v>180</v>
      </c>
      <c r="BI9293" s="48" t="s">
        <v>191</v>
      </c>
      <c r="BJ9293" s="48" t="s">
        <v>27308</v>
      </c>
      <c r="BK9293" s="48" t="s">
        <v>13148</v>
      </c>
      <c r="BL9293" s="48" t="s">
        <v>27634</v>
      </c>
      <c r="BM9293" s="48">
        <v>45.690770000000001</v>
      </c>
      <c r="BN9293" s="48">
        <v>-73.523650000000004</v>
      </c>
      <c r="BO9293" s="48">
        <v>1992</v>
      </c>
      <c r="BQ9293" t="s">
        <v>27848</v>
      </c>
    </row>
    <row r="9294" spans="58:69" x14ac:dyDescent="0.25">
      <c r="BF9294" s="48">
        <v>66023</v>
      </c>
      <c r="BG9294" s="46" t="s">
        <v>27144</v>
      </c>
      <c r="BH9294" s="48" t="s">
        <v>180</v>
      </c>
      <c r="BI9294" s="48" t="s">
        <v>191</v>
      </c>
      <c r="BJ9294" s="48" t="s">
        <v>27309</v>
      </c>
      <c r="BK9294" s="48" t="s">
        <v>27400</v>
      </c>
      <c r="BL9294" s="48" t="s">
        <v>27634</v>
      </c>
      <c r="BM9294" s="48">
        <v>45.607120000000002</v>
      </c>
      <c r="BN9294" s="48">
        <v>-73.638459999999995</v>
      </c>
      <c r="BO9294" s="48">
        <v>1984</v>
      </c>
      <c r="BQ9294" t="s">
        <v>27848</v>
      </c>
    </row>
    <row r="9295" spans="58:69" x14ac:dyDescent="0.25">
      <c r="BF9295" s="48">
        <v>66023</v>
      </c>
      <c r="BG9295" s="46" t="s">
        <v>27145</v>
      </c>
      <c r="BH9295" s="48" t="s">
        <v>180</v>
      </c>
      <c r="BI9295" s="48" t="s">
        <v>191</v>
      </c>
      <c r="BJ9295" s="48" t="s">
        <v>27310</v>
      </c>
      <c r="BK9295" s="48" t="s">
        <v>14218</v>
      </c>
      <c r="BL9295" s="48" t="s">
        <v>27635</v>
      </c>
      <c r="BM9295" s="48">
        <v>45.549309999999998</v>
      </c>
      <c r="BN9295" s="48">
        <v>-73.644440000000003</v>
      </c>
      <c r="BO9295" s="48">
        <v>1940</v>
      </c>
      <c r="BQ9295" t="s">
        <v>27848</v>
      </c>
    </row>
    <row r="9296" spans="58:69" x14ac:dyDescent="0.25">
      <c r="BF9296" s="48">
        <v>66023</v>
      </c>
      <c r="BG9296" s="46" t="s">
        <v>27146</v>
      </c>
      <c r="BH9296" s="48" t="s">
        <v>180</v>
      </c>
      <c r="BI9296" s="48" t="s">
        <v>191</v>
      </c>
      <c r="BJ9296" s="48" t="s">
        <v>27311</v>
      </c>
      <c r="BK9296" s="48" t="s">
        <v>11440</v>
      </c>
      <c r="BL9296" s="48" t="s">
        <v>27636</v>
      </c>
      <c r="BM9296" s="48">
        <v>45.43553</v>
      </c>
      <c r="BN9296" s="48">
        <v>-73.688209999999998</v>
      </c>
      <c r="BO9296" s="48">
        <v>1985</v>
      </c>
      <c r="BQ9296" t="s">
        <v>27848</v>
      </c>
    </row>
    <row r="9297" spans="58:69" x14ac:dyDescent="0.25">
      <c r="BF9297" s="48">
        <v>66023</v>
      </c>
      <c r="BG9297" s="46" t="s">
        <v>27147</v>
      </c>
      <c r="BH9297" s="48" t="s">
        <v>180</v>
      </c>
      <c r="BI9297" s="48" t="s">
        <v>191</v>
      </c>
      <c r="BJ9297" s="48" t="s">
        <v>27312</v>
      </c>
      <c r="BK9297" s="48" t="s">
        <v>5039</v>
      </c>
      <c r="BL9297" s="48" t="s">
        <v>27637</v>
      </c>
      <c r="BM9297" s="48">
        <v>45.487079999999999</v>
      </c>
      <c r="BN9297" s="48">
        <v>-73.817070000000001</v>
      </c>
      <c r="BO9297" s="48">
        <v>1989</v>
      </c>
      <c r="BQ9297" t="s">
        <v>27848</v>
      </c>
    </row>
    <row r="9298" spans="58:69" x14ac:dyDescent="0.25">
      <c r="BF9298" s="48">
        <v>66023</v>
      </c>
      <c r="BG9298" s="46" t="s">
        <v>27148</v>
      </c>
      <c r="BH9298" s="48" t="s">
        <v>180</v>
      </c>
      <c r="BI9298" s="48" t="s">
        <v>191</v>
      </c>
      <c r="BJ9298" s="48" t="s">
        <v>27313</v>
      </c>
      <c r="BK9298" s="48" t="s">
        <v>3335</v>
      </c>
      <c r="BL9298" s="48" t="s">
        <v>27638</v>
      </c>
      <c r="BM9298" s="48">
        <v>45.402639999999998</v>
      </c>
      <c r="BN9298" s="48">
        <v>-73.946169999999995</v>
      </c>
      <c r="BO9298" s="48">
        <v>1990</v>
      </c>
      <c r="BQ9298" t="s">
        <v>27848</v>
      </c>
    </row>
    <row r="9299" spans="58:69" x14ac:dyDescent="0.25">
      <c r="BF9299" s="48">
        <v>66023</v>
      </c>
      <c r="BG9299" s="46" t="s">
        <v>27149</v>
      </c>
      <c r="BH9299" s="48" t="s">
        <v>180</v>
      </c>
      <c r="BI9299" s="48" t="s">
        <v>191</v>
      </c>
      <c r="BJ9299" s="48" t="s">
        <v>27314</v>
      </c>
      <c r="BK9299" s="48" t="s">
        <v>11318</v>
      </c>
      <c r="BL9299" s="48" t="s">
        <v>27639</v>
      </c>
      <c r="BM9299" s="48">
        <v>45.498829999999998</v>
      </c>
      <c r="BN9299" s="48">
        <v>-73.790589999999995</v>
      </c>
      <c r="BO9299" s="48">
        <v>1967</v>
      </c>
      <c r="BQ9299" t="s">
        <v>27848</v>
      </c>
    </row>
    <row r="9300" spans="58:69" x14ac:dyDescent="0.25">
      <c r="BF9300" s="48">
        <v>66023</v>
      </c>
      <c r="BG9300" s="46" t="s">
        <v>27150</v>
      </c>
      <c r="BH9300" s="48" t="s">
        <v>180</v>
      </c>
      <c r="BI9300" s="48" t="s">
        <v>191</v>
      </c>
      <c r="BJ9300" s="48" t="s">
        <v>27315</v>
      </c>
      <c r="BK9300" s="48" t="s">
        <v>3503</v>
      </c>
      <c r="BL9300" s="48" t="s">
        <v>10986</v>
      </c>
      <c r="BM9300" s="48">
        <v>45.433819999999997</v>
      </c>
      <c r="BN9300" s="48">
        <v>-73.847070000000002</v>
      </c>
      <c r="BO9300" s="48">
        <v>1961</v>
      </c>
      <c r="BQ9300" t="s">
        <v>27848</v>
      </c>
    </row>
    <row r="9301" spans="58:69" x14ac:dyDescent="0.25">
      <c r="BF9301" s="48">
        <v>66023</v>
      </c>
      <c r="BG9301" s="46" t="s">
        <v>27151</v>
      </c>
      <c r="BH9301" s="48" t="s">
        <v>180</v>
      </c>
      <c r="BI9301" s="48" t="s">
        <v>191</v>
      </c>
      <c r="BJ9301" s="48" t="s">
        <v>27316</v>
      </c>
      <c r="BK9301" s="48" t="s">
        <v>2314</v>
      </c>
      <c r="BL9301" s="48" t="s">
        <v>27640</v>
      </c>
      <c r="BM9301" s="48">
        <v>45.441330000000001</v>
      </c>
      <c r="BN9301" s="48">
        <v>-73.739400000000003</v>
      </c>
      <c r="BO9301" s="48">
        <v>1956</v>
      </c>
      <c r="BQ9301" t="s">
        <v>27848</v>
      </c>
    </row>
    <row r="9302" spans="58:69" x14ac:dyDescent="0.25">
      <c r="BF9302" s="48">
        <v>66023</v>
      </c>
      <c r="BG9302" s="46" t="s">
        <v>27152</v>
      </c>
      <c r="BH9302" s="48" t="s">
        <v>180</v>
      </c>
      <c r="BI9302" s="48" t="s">
        <v>191</v>
      </c>
      <c r="BJ9302" s="48" t="s">
        <v>27317</v>
      </c>
      <c r="BK9302" s="48" t="s">
        <v>27401</v>
      </c>
      <c r="BL9302" s="48" t="s">
        <v>27641</v>
      </c>
      <c r="BM9302" s="48">
        <v>45.440779999999997</v>
      </c>
      <c r="BN9302" s="48">
        <v>-73.771060000000006</v>
      </c>
      <c r="BO9302" s="48">
        <v>1984</v>
      </c>
      <c r="BQ9302" t="s">
        <v>27848</v>
      </c>
    </row>
    <row r="9303" spans="58:69" x14ac:dyDescent="0.25">
      <c r="BF9303" s="48">
        <v>66023</v>
      </c>
      <c r="BG9303" s="46" t="s">
        <v>27153</v>
      </c>
      <c r="BH9303" s="48" t="s">
        <v>180</v>
      </c>
      <c r="BI9303" s="48" t="s">
        <v>191</v>
      </c>
      <c r="BJ9303" s="48" t="s">
        <v>27318</v>
      </c>
      <c r="BK9303" s="48" t="s">
        <v>11495</v>
      </c>
      <c r="BL9303" s="48" t="s">
        <v>27640</v>
      </c>
      <c r="BM9303" s="48">
        <v>45.441850000000002</v>
      </c>
      <c r="BN9303" s="48">
        <v>-73.759060000000005</v>
      </c>
      <c r="BO9303" s="48">
        <v>2005</v>
      </c>
      <c r="BQ9303" t="s">
        <v>27848</v>
      </c>
    </row>
    <row r="9304" spans="58:69" x14ac:dyDescent="0.25">
      <c r="BF9304" s="48">
        <v>66023</v>
      </c>
      <c r="BG9304" s="46" t="s">
        <v>27154</v>
      </c>
      <c r="BH9304" s="48" t="s">
        <v>180</v>
      </c>
      <c r="BI9304" s="48" t="s">
        <v>191</v>
      </c>
      <c r="BJ9304" s="48" t="s">
        <v>27319</v>
      </c>
      <c r="BK9304" s="48" t="s">
        <v>27402</v>
      </c>
      <c r="BL9304" s="48" t="s">
        <v>27642</v>
      </c>
      <c r="BM9304" s="48">
        <v>45.64819</v>
      </c>
      <c r="BN9304" s="48">
        <v>-73.544439999999994</v>
      </c>
      <c r="BO9304" s="48">
        <v>1955</v>
      </c>
      <c r="BQ9304" t="s">
        <v>27848</v>
      </c>
    </row>
    <row r="9305" spans="58:69" x14ac:dyDescent="0.25">
      <c r="BF9305" s="48">
        <v>66023</v>
      </c>
      <c r="BG9305" s="46" t="s">
        <v>27155</v>
      </c>
      <c r="BH9305" s="48" t="s">
        <v>180</v>
      </c>
      <c r="BI9305" s="48" t="s">
        <v>191</v>
      </c>
      <c r="BJ9305" s="48" t="s">
        <v>27320</v>
      </c>
      <c r="BK9305" s="48" t="s">
        <v>463</v>
      </c>
      <c r="BL9305" s="48" t="s">
        <v>27643</v>
      </c>
      <c r="BM9305" s="48">
        <v>45.467829999999999</v>
      </c>
      <c r="BN9305" s="48">
        <v>-73.563749999999999</v>
      </c>
      <c r="BO9305" s="48">
        <v>1960</v>
      </c>
      <c r="BQ9305" t="s">
        <v>27848</v>
      </c>
    </row>
    <row r="9306" spans="58:69" x14ac:dyDescent="0.25">
      <c r="BF9306" s="48">
        <v>66023</v>
      </c>
      <c r="BG9306" s="46" t="s">
        <v>27156</v>
      </c>
      <c r="BH9306" s="48" t="s">
        <v>180</v>
      </c>
      <c r="BI9306" s="48" t="s">
        <v>191</v>
      </c>
      <c r="BJ9306" s="48" t="s">
        <v>27321</v>
      </c>
      <c r="BK9306" s="48" t="s">
        <v>2288</v>
      </c>
      <c r="BL9306" s="48" t="s">
        <v>27644</v>
      </c>
      <c r="BM9306" s="48">
        <v>45.520409999999998</v>
      </c>
      <c r="BN9306" s="48">
        <v>-73.528649999999999</v>
      </c>
      <c r="BO9306" s="48">
        <v>1965</v>
      </c>
      <c r="BQ9306" t="s">
        <v>27848</v>
      </c>
    </row>
    <row r="9307" spans="58:69" x14ac:dyDescent="0.25">
      <c r="BF9307" s="48">
        <v>66023</v>
      </c>
      <c r="BG9307" s="46" t="s">
        <v>27157</v>
      </c>
      <c r="BH9307" s="48" t="s">
        <v>180</v>
      </c>
      <c r="BI9307" s="48" t="s">
        <v>191</v>
      </c>
      <c r="BJ9307" s="48" t="s">
        <v>27322</v>
      </c>
      <c r="BL9307" s="48" t="s">
        <v>27645</v>
      </c>
      <c r="BM9307" s="48">
        <v>45.515434999999997</v>
      </c>
      <c r="BN9307" s="48">
        <v>-73.535634000000002</v>
      </c>
      <c r="BO9307" s="48">
        <v>1997</v>
      </c>
      <c r="BQ9307" t="s">
        <v>27848</v>
      </c>
    </row>
    <row r="9308" spans="58:69" x14ac:dyDescent="0.25">
      <c r="BF9308" s="48">
        <v>66023</v>
      </c>
      <c r="BG9308" s="46" t="s">
        <v>27158</v>
      </c>
      <c r="BH9308" s="48" t="s">
        <v>180</v>
      </c>
      <c r="BI9308" s="48" t="s">
        <v>191</v>
      </c>
      <c r="BJ9308" s="48" t="s">
        <v>27323</v>
      </c>
      <c r="BK9308" s="48" t="s">
        <v>11860</v>
      </c>
      <c r="BL9308" s="48" t="s">
        <v>27646</v>
      </c>
      <c r="BM9308" s="48">
        <v>45.440114000000001</v>
      </c>
      <c r="BN9308" s="48">
        <v>-73.664043000000007</v>
      </c>
      <c r="BO9308" s="48">
        <v>1993</v>
      </c>
      <c r="BQ9308" t="s">
        <v>27848</v>
      </c>
    </row>
    <row r="9309" spans="58:69" x14ac:dyDescent="0.25">
      <c r="BF9309" s="48">
        <v>66023</v>
      </c>
      <c r="BG9309" s="46" t="s">
        <v>27159</v>
      </c>
      <c r="BH9309" s="48" t="s">
        <v>180</v>
      </c>
      <c r="BI9309" s="48" t="s">
        <v>191</v>
      </c>
      <c r="BJ9309" s="48" t="s">
        <v>27324</v>
      </c>
      <c r="BK9309" s="48" t="s">
        <v>27403</v>
      </c>
      <c r="BL9309" s="48" t="s">
        <v>21599</v>
      </c>
      <c r="BM9309" s="48">
        <v>45.606830000000002</v>
      </c>
      <c r="BN9309" s="48">
        <v>-73.586269999999999</v>
      </c>
      <c r="BO9309" s="48">
        <v>1989</v>
      </c>
      <c r="BQ9309" t="s">
        <v>27848</v>
      </c>
    </row>
    <row r="9310" spans="58:69" x14ac:dyDescent="0.25">
      <c r="BF9310" s="48">
        <v>66023</v>
      </c>
      <c r="BG9310" s="46" t="s">
        <v>27160</v>
      </c>
      <c r="BH9310" s="48" t="s">
        <v>180</v>
      </c>
      <c r="BI9310" s="48" t="s">
        <v>191</v>
      </c>
      <c r="BJ9310" s="48" t="s">
        <v>27325</v>
      </c>
      <c r="BK9310" s="48" t="s">
        <v>18300</v>
      </c>
      <c r="BL9310" s="48" t="s">
        <v>27647</v>
      </c>
      <c r="BM9310" s="48">
        <v>45.571835999999998</v>
      </c>
      <c r="BN9310" s="48">
        <v>-73.531149999999997</v>
      </c>
      <c r="BO9310" s="48">
        <v>1976</v>
      </c>
      <c r="BQ9310" t="s">
        <v>27848</v>
      </c>
    </row>
    <row r="9311" spans="58:69" x14ac:dyDescent="0.25">
      <c r="BF9311" s="48">
        <v>66023</v>
      </c>
      <c r="BG9311" s="46" t="s">
        <v>27161</v>
      </c>
      <c r="BH9311" s="48" t="s">
        <v>180</v>
      </c>
      <c r="BI9311" s="48" t="s">
        <v>191</v>
      </c>
      <c r="BJ9311" s="48" t="s">
        <v>27326</v>
      </c>
      <c r="BK9311" s="48" t="s">
        <v>27404</v>
      </c>
      <c r="BL9311" s="48" t="s">
        <v>27634</v>
      </c>
      <c r="BM9311" s="48">
        <v>45.664169999999999</v>
      </c>
      <c r="BN9311" s="48">
        <v>-73.560460000000006</v>
      </c>
      <c r="BO9311" s="48">
        <v>1954</v>
      </c>
      <c r="BQ9311" t="s">
        <v>27848</v>
      </c>
    </row>
    <row r="9312" spans="58:69" x14ac:dyDescent="0.25">
      <c r="BF9312" s="48">
        <v>66023</v>
      </c>
      <c r="BG9312" s="46" t="s">
        <v>27162</v>
      </c>
      <c r="BH9312" s="48" t="s">
        <v>180</v>
      </c>
      <c r="BI9312" s="48" t="s">
        <v>191</v>
      </c>
      <c r="BJ9312" s="48" t="s">
        <v>27327</v>
      </c>
      <c r="BK9312" s="48" t="s">
        <v>463</v>
      </c>
      <c r="BL9312" s="48" t="s">
        <v>27648</v>
      </c>
      <c r="BM9312" s="48">
        <v>45.463050000000003</v>
      </c>
      <c r="BN9312" s="48">
        <v>-73.540760000000006</v>
      </c>
      <c r="BO9312" s="48">
        <v>1967</v>
      </c>
      <c r="BQ9312" t="s">
        <v>27848</v>
      </c>
    </row>
    <row r="9313" spans="58:69" x14ac:dyDescent="0.25">
      <c r="BF9313" s="48">
        <v>66023</v>
      </c>
      <c r="BG9313" s="46" t="s">
        <v>27163</v>
      </c>
      <c r="BH9313" s="48" t="s">
        <v>180</v>
      </c>
      <c r="BI9313" s="48" t="s">
        <v>191</v>
      </c>
      <c r="BJ9313" s="48" t="s">
        <v>27328</v>
      </c>
      <c r="BL9313" s="48" t="s">
        <v>27649</v>
      </c>
      <c r="BM9313" s="48">
        <v>45.498902000000001</v>
      </c>
      <c r="BN9313" s="48">
        <v>-73.52561</v>
      </c>
      <c r="BO9313" s="48">
        <v>1989</v>
      </c>
      <c r="BQ9313" t="s">
        <v>27848</v>
      </c>
    </row>
    <row r="9314" spans="58:69" x14ac:dyDescent="0.25">
      <c r="BF9314" s="48">
        <v>66023</v>
      </c>
      <c r="BG9314" s="46" t="s">
        <v>27164</v>
      </c>
      <c r="BH9314" s="48" t="s">
        <v>180</v>
      </c>
      <c r="BI9314" s="48" t="s">
        <v>191</v>
      </c>
      <c r="BJ9314" s="48" t="s">
        <v>27329</v>
      </c>
      <c r="BK9314" s="48" t="s">
        <v>27405</v>
      </c>
      <c r="BL9314" s="48" t="s">
        <v>27650</v>
      </c>
      <c r="BM9314" s="48">
        <v>45.469769999999997</v>
      </c>
      <c r="BN9314" s="48">
        <v>-73.935509999999994</v>
      </c>
      <c r="BO9314" s="48">
        <v>2009</v>
      </c>
      <c r="BQ9314" t="s">
        <v>27848</v>
      </c>
    </row>
    <row r="9315" spans="58:69" x14ac:dyDescent="0.25">
      <c r="BF9315" s="48">
        <v>12072</v>
      </c>
      <c r="BG9315" s="46" t="s">
        <v>3419</v>
      </c>
      <c r="BH9315" s="48" t="s">
        <v>180</v>
      </c>
      <c r="BI9315" s="48" t="s">
        <v>1269</v>
      </c>
      <c r="BJ9315" s="48" t="s">
        <v>3420</v>
      </c>
      <c r="BK9315" s="48" t="s">
        <v>2160</v>
      </c>
      <c r="BL9315" s="48" t="s">
        <v>3421</v>
      </c>
      <c r="BM9315" s="48">
        <v>47.826999999999998</v>
      </c>
      <c r="BN9315" s="48">
        <v>-69.520499999999998</v>
      </c>
      <c r="BO9315" s="48">
        <v>1997</v>
      </c>
      <c r="BP9315" t="s">
        <v>24125</v>
      </c>
      <c r="BQ9315" t="s">
        <v>17560</v>
      </c>
    </row>
    <row r="9316" spans="58:69" x14ac:dyDescent="0.25">
      <c r="BF9316" s="48">
        <v>12072</v>
      </c>
      <c r="BG9316" s="46" t="s">
        <v>3422</v>
      </c>
      <c r="BH9316" s="48" t="s">
        <v>180</v>
      </c>
      <c r="BI9316" s="48" t="s">
        <v>1269</v>
      </c>
      <c r="BJ9316" s="48" t="s">
        <v>3423</v>
      </c>
      <c r="BK9316" s="48" t="s">
        <v>2160</v>
      </c>
      <c r="BL9316" s="48" t="s">
        <v>3424</v>
      </c>
      <c r="BM9316" s="48">
        <v>47.826099999999997</v>
      </c>
      <c r="BN9316" s="48">
        <v>-69.528499999999994</v>
      </c>
      <c r="BO9316" s="48">
        <v>1997</v>
      </c>
      <c r="BP9316" t="s">
        <v>24125</v>
      </c>
      <c r="BQ9316" t="s">
        <v>17560</v>
      </c>
    </row>
    <row r="9317" spans="58:69" x14ac:dyDescent="0.25">
      <c r="BF9317" s="48">
        <v>12072</v>
      </c>
      <c r="BG9317" s="46" t="s">
        <v>3425</v>
      </c>
      <c r="BH9317" s="48" t="s">
        <v>180</v>
      </c>
      <c r="BI9317" s="48" t="s">
        <v>1269</v>
      </c>
      <c r="BJ9317" s="48" t="s">
        <v>3426</v>
      </c>
      <c r="BK9317" s="48" t="s">
        <v>2160</v>
      </c>
      <c r="BL9317" s="48" t="s">
        <v>3427</v>
      </c>
      <c r="BM9317" s="48">
        <v>47.827100000000002</v>
      </c>
      <c r="BN9317" s="48">
        <v>-69.541700000000006</v>
      </c>
      <c r="BO9317" s="48">
        <v>1997</v>
      </c>
      <c r="BP9317" t="s">
        <v>24125</v>
      </c>
      <c r="BQ9317" t="s">
        <v>17560</v>
      </c>
    </row>
    <row r="9318" spans="58:69" x14ac:dyDescent="0.25">
      <c r="BF9318" s="48">
        <v>12072</v>
      </c>
      <c r="BG9318" s="46" t="s">
        <v>3428</v>
      </c>
      <c r="BH9318" s="48" t="s">
        <v>180</v>
      </c>
      <c r="BI9318" s="48" t="s">
        <v>1269</v>
      </c>
      <c r="BJ9318" s="48" t="s">
        <v>3429</v>
      </c>
      <c r="BK9318" s="48" t="s">
        <v>2160</v>
      </c>
      <c r="BL9318" s="48" t="s">
        <v>3430</v>
      </c>
      <c r="BM9318" s="48">
        <v>47.828899999999997</v>
      </c>
      <c r="BN9318" s="48">
        <v>-69.539100000000005</v>
      </c>
      <c r="BO9318" s="48">
        <v>1997</v>
      </c>
      <c r="BP9318" t="s">
        <v>24125</v>
      </c>
      <c r="BQ9318" t="s">
        <v>17560</v>
      </c>
    </row>
    <row r="9319" spans="58:69" x14ac:dyDescent="0.25">
      <c r="BF9319" s="48">
        <v>12072</v>
      </c>
      <c r="BG9319" s="46" t="s">
        <v>3431</v>
      </c>
      <c r="BH9319" s="48" t="s">
        <v>180</v>
      </c>
      <c r="BI9319" s="48" t="s">
        <v>1269</v>
      </c>
      <c r="BJ9319" s="48" t="s">
        <v>3432</v>
      </c>
      <c r="BK9319" s="48" t="s">
        <v>2160</v>
      </c>
      <c r="BL9319" s="48" t="s">
        <v>3433</v>
      </c>
      <c r="BM9319" s="48">
        <v>47.830399999999997</v>
      </c>
      <c r="BN9319" s="48">
        <v>-69.537300000000002</v>
      </c>
      <c r="BO9319" s="48">
        <v>1997</v>
      </c>
      <c r="BP9319" t="s">
        <v>24125</v>
      </c>
      <c r="BQ9319" t="s">
        <v>17560</v>
      </c>
    </row>
    <row r="9320" spans="58:69" x14ac:dyDescent="0.25">
      <c r="BF9320" s="48">
        <v>12072</v>
      </c>
      <c r="BG9320" s="46" t="s">
        <v>3434</v>
      </c>
      <c r="BH9320" s="48" t="s">
        <v>180</v>
      </c>
      <c r="BI9320" s="48" t="s">
        <v>1269</v>
      </c>
      <c r="BJ9320" s="48" t="s">
        <v>3435</v>
      </c>
      <c r="BK9320" s="48" t="s">
        <v>2160</v>
      </c>
      <c r="BL9320" s="48" t="s">
        <v>3436</v>
      </c>
      <c r="BM9320" s="48">
        <v>47.824599999999997</v>
      </c>
      <c r="BN9320" s="48">
        <v>-69.545299999999997</v>
      </c>
      <c r="BO9320" s="48">
        <v>1997</v>
      </c>
      <c r="BP9320" t="s">
        <v>24125</v>
      </c>
      <c r="BQ9320" t="s">
        <v>17560</v>
      </c>
    </row>
    <row r="9321" spans="58:69" x14ac:dyDescent="0.25">
      <c r="BF9321" s="48">
        <v>18050</v>
      </c>
      <c r="BG9321" s="46" t="s">
        <v>17142</v>
      </c>
      <c r="BH9321" s="48" t="s">
        <v>180</v>
      </c>
      <c r="BI9321" s="48" t="s">
        <v>191</v>
      </c>
      <c r="BJ9321" s="48" t="s">
        <v>17143</v>
      </c>
      <c r="BL9321" s="48" t="s">
        <v>17144</v>
      </c>
      <c r="BM9321" s="48">
        <v>46.981498000000002</v>
      </c>
      <c r="BN9321" s="48">
        <v>-70.563785999999993</v>
      </c>
      <c r="BO9321" s="48">
        <v>2006</v>
      </c>
      <c r="BP9321" t="s">
        <v>25452</v>
      </c>
      <c r="BQ9321" t="s">
        <v>17560</v>
      </c>
    </row>
    <row r="9322" spans="58:69" x14ac:dyDescent="0.25">
      <c r="BF9322" s="48">
        <v>18050</v>
      </c>
      <c r="BG9322" s="46" t="s">
        <v>17145</v>
      </c>
      <c r="BH9322" s="48" t="s">
        <v>478</v>
      </c>
      <c r="BI9322" s="48" t="s">
        <v>176</v>
      </c>
      <c r="BJ9322" s="48" t="s">
        <v>12870</v>
      </c>
      <c r="BK9322" s="48" t="s">
        <v>1597</v>
      </c>
      <c r="BL9322" s="48" t="s">
        <v>17146</v>
      </c>
      <c r="BM9322" s="48">
        <v>47.003439999999998</v>
      </c>
      <c r="BN9322" s="48">
        <v>-70.427019999999999</v>
      </c>
      <c r="BO9322" s="48">
        <v>1963</v>
      </c>
      <c r="BP9322" t="s">
        <v>25453</v>
      </c>
      <c r="BQ9322" t="s">
        <v>17560</v>
      </c>
    </row>
    <row r="9323" spans="58:69" x14ac:dyDescent="0.25">
      <c r="BF9323" s="48">
        <v>18050</v>
      </c>
      <c r="BG9323" s="46" t="s">
        <v>17147</v>
      </c>
      <c r="BH9323" s="48" t="s">
        <v>478</v>
      </c>
      <c r="BI9323" s="48" t="s">
        <v>186</v>
      </c>
      <c r="BJ9323" s="48" t="s">
        <v>17148</v>
      </c>
      <c r="BL9323" s="48" t="s">
        <v>17149</v>
      </c>
      <c r="BM9323" s="48">
        <v>46.987319999999997</v>
      </c>
      <c r="BN9323" s="48">
        <v>-70.570859999999996</v>
      </c>
      <c r="BO9323" s="48">
        <v>1990</v>
      </c>
      <c r="BP9323" t="s">
        <v>19134</v>
      </c>
      <c r="BQ9323" t="s">
        <v>17560</v>
      </c>
    </row>
    <row r="9324" spans="58:69" x14ac:dyDescent="0.25">
      <c r="BF9324" s="48">
        <v>18050</v>
      </c>
      <c r="BG9324" s="46" t="s">
        <v>17150</v>
      </c>
      <c r="BH9324" s="48" t="s">
        <v>180</v>
      </c>
      <c r="BI9324" s="48" t="s">
        <v>191</v>
      </c>
      <c r="BJ9324" s="48" t="s">
        <v>4259</v>
      </c>
      <c r="BL9324" s="48" t="s">
        <v>17151</v>
      </c>
      <c r="BM9324" s="48">
        <v>46.987319999999997</v>
      </c>
      <c r="BN9324" s="48">
        <v>-70.570859999999996</v>
      </c>
      <c r="BO9324" s="48">
        <v>1990</v>
      </c>
      <c r="BP9324" t="s">
        <v>25454</v>
      </c>
      <c r="BQ9324" t="s">
        <v>17560</v>
      </c>
    </row>
    <row r="9325" spans="58:69" x14ac:dyDescent="0.25">
      <c r="BF9325" s="48">
        <v>34017</v>
      </c>
      <c r="BG9325" s="46" t="s">
        <v>6159</v>
      </c>
      <c r="BH9325" s="48" t="s">
        <v>180</v>
      </c>
      <c r="BI9325" s="48" t="s">
        <v>191</v>
      </c>
      <c r="BJ9325" s="48" t="s">
        <v>6160</v>
      </c>
      <c r="BL9325" s="48" t="s">
        <v>6161</v>
      </c>
      <c r="BM9325" s="48">
        <v>46.757190000000001</v>
      </c>
      <c r="BN9325" s="48">
        <v>-71.698009999999996</v>
      </c>
      <c r="BO9325" s="48">
        <v>2001</v>
      </c>
      <c r="BP9325" t="s">
        <v>24479</v>
      </c>
      <c r="BQ9325" t="s">
        <v>17560</v>
      </c>
    </row>
    <row r="9326" spans="58:69" x14ac:dyDescent="0.25">
      <c r="BF9326" s="48">
        <v>67050</v>
      </c>
      <c r="BG9326" s="46" t="s">
        <v>20873</v>
      </c>
      <c r="BH9326" s="48" t="s">
        <v>180</v>
      </c>
      <c r="BI9326" s="48" t="s">
        <v>191</v>
      </c>
      <c r="BJ9326" s="48" t="s">
        <v>20874</v>
      </c>
      <c r="BK9326" s="48" t="s">
        <v>12301</v>
      </c>
      <c r="BL9326" s="48" t="s">
        <v>20875</v>
      </c>
      <c r="BM9326" s="48">
        <v>45.350240190728002</v>
      </c>
      <c r="BN9326" s="48">
        <v>-73.744138511801495</v>
      </c>
      <c r="BO9326" s="48">
        <v>1989</v>
      </c>
      <c r="BQ9326" t="s">
        <v>17560</v>
      </c>
    </row>
    <row r="9327" spans="58:69" x14ac:dyDescent="0.25">
      <c r="BF9327" s="48">
        <v>67050</v>
      </c>
      <c r="BG9327" s="46" t="s">
        <v>20876</v>
      </c>
      <c r="BH9327" s="48" t="s">
        <v>180</v>
      </c>
      <c r="BI9327" s="48" t="s">
        <v>191</v>
      </c>
      <c r="BJ9327" s="48" t="s">
        <v>20877</v>
      </c>
      <c r="BK9327" s="48" t="s">
        <v>16597</v>
      </c>
      <c r="BL9327" s="48" t="s">
        <v>20878</v>
      </c>
      <c r="BM9327" s="48">
        <v>45.368463753591399</v>
      </c>
      <c r="BN9327" s="48">
        <v>-73.730531560659102</v>
      </c>
      <c r="BO9327" s="48">
        <v>1968</v>
      </c>
      <c r="BQ9327" t="s">
        <v>17560</v>
      </c>
    </row>
    <row r="9328" spans="58:69" x14ac:dyDescent="0.25">
      <c r="BF9328" s="48">
        <v>67050</v>
      </c>
      <c r="BG9328" s="46" t="s">
        <v>20879</v>
      </c>
      <c r="BH9328" s="48" t="s">
        <v>180</v>
      </c>
      <c r="BI9328" s="48" t="s">
        <v>191</v>
      </c>
      <c r="BJ9328" s="48" t="s">
        <v>20880</v>
      </c>
      <c r="BL9328" s="48" t="s">
        <v>20881</v>
      </c>
      <c r="BM9328" s="48">
        <v>45.353662374084799</v>
      </c>
      <c r="BN9328" s="48">
        <v>-73.742876950969304</v>
      </c>
      <c r="BO9328" s="48">
        <v>2000</v>
      </c>
      <c r="BQ9328" t="s">
        <v>17560</v>
      </c>
    </row>
    <row r="9329" spans="58:69" x14ac:dyDescent="0.25">
      <c r="BF9329" s="48">
        <v>67050</v>
      </c>
      <c r="BG9329" s="46" t="s">
        <v>27165</v>
      </c>
      <c r="BH9329" s="48" t="s">
        <v>180</v>
      </c>
      <c r="BI9329" s="48" t="s">
        <v>190</v>
      </c>
      <c r="BK9329" s="48" t="s">
        <v>2208</v>
      </c>
      <c r="BL9329" s="48" t="s">
        <v>20849</v>
      </c>
      <c r="BM9329" s="48">
        <v>45.384180000000001</v>
      </c>
      <c r="BN9329" s="48">
        <v>-73.737409999999997</v>
      </c>
      <c r="BO9329" s="48">
        <v>1991</v>
      </c>
      <c r="BQ9329" t="s">
        <v>17560</v>
      </c>
    </row>
    <row r="9330" spans="58:69" x14ac:dyDescent="0.25">
      <c r="BF9330" s="48">
        <v>70052</v>
      </c>
      <c r="BG9330" s="46" t="s">
        <v>20836</v>
      </c>
      <c r="BH9330" s="48" t="s">
        <v>180</v>
      </c>
      <c r="BI9330" s="48" t="s">
        <v>191</v>
      </c>
      <c r="BJ9330" s="48" t="s">
        <v>20837</v>
      </c>
      <c r="BK9330" s="48" t="s">
        <v>20838</v>
      </c>
      <c r="BL9330" s="48" t="s">
        <v>27495</v>
      </c>
      <c r="BM9330" s="48">
        <v>45.290672000000001</v>
      </c>
      <c r="BN9330" s="48">
        <v>-74.119471000000004</v>
      </c>
      <c r="BO9330" s="48">
        <v>1993</v>
      </c>
      <c r="BP9330" t="s">
        <v>26002</v>
      </c>
      <c r="BQ9330" t="s">
        <v>17560</v>
      </c>
    </row>
    <row r="9331" spans="58:69" x14ac:dyDescent="0.25">
      <c r="BF9331" s="48">
        <v>71133</v>
      </c>
      <c r="BG9331" s="46" t="s">
        <v>20713</v>
      </c>
      <c r="BH9331" s="48" t="s">
        <v>180</v>
      </c>
      <c r="BI9331" s="48" t="s">
        <v>191</v>
      </c>
      <c r="BJ9331" s="48" t="s">
        <v>2088</v>
      </c>
      <c r="BK9331" s="48" t="s">
        <v>3563</v>
      </c>
      <c r="BL9331" s="48" t="s">
        <v>4830</v>
      </c>
      <c r="BM9331" s="48">
        <v>45.476599999999998</v>
      </c>
      <c r="BN9331" s="48">
        <v>-74.306290000000004</v>
      </c>
      <c r="BO9331" s="48">
        <v>1988</v>
      </c>
      <c r="BP9331" t="s">
        <v>25974</v>
      </c>
      <c r="BQ9331" t="s">
        <v>17560</v>
      </c>
    </row>
    <row r="9332" spans="58:69" x14ac:dyDescent="0.25">
      <c r="BF9332" s="48">
        <v>83065</v>
      </c>
      <c r="BG9332" s="46" t="s">
        <v>14199</v>
      </c>
      <c r="BH9332" s="48" t="s">
        <v>180</v>
      </c>
      <c r="BI9332" s="48" t="s">
        <v>191</v>
      </c>
      <c r="BJ9332" s="48" t="s">
        <v>14200</v>
      </c>
      <c r="BL9332" s="48" t="s">
        <v>14201</v>
      </c>
      <c r="BM9332" s="48">
        <v>46.371969999999997</v>
      </c>
      <c r="BN9332" s="48">
        <v>-75.985230000000001</v>
      </c>
      <c r="BO9332" s="48">
        <v>1989</v>
      </c>
      <c r="BP9332" t="s">
        <v>25049</v>
      </c>
      <c r="BQ9332" t="s">
        <v>17560</v>
      </c>
    </row>
    <row r="9333" spans="58:69" x14ac:dyDescent="0.25">
      <c r="BF9333" s="48">
        <v>83065</v>
      </c>
      <c r="BG9333" s="46" t="s">
        <v>14202</v>
      </c>
      <c r="BH9333" s="48" t="s">
        <v>180</v>
      </c>
      <c r="BI9333" s="48" t="s">
        <v>191</v>
      </c>
      <c r="BJ9333" s="48" t="s">
        <v>14203</v>
      </c>
      <c r="BL9333" s="48" t="s">
        <v>14204</v>
      </c>
      <c r="BM9333" s="48">
        <v>46.369370000000004</v>
      </c>
      <c r="BN9333" s="48">
        <v>-75.976489999999998</v>
      </c>
      <c r="BO9333" s="48">
        <v>1989</v>
      </c>
      <c r="BP9333" t="s">
        <v>25050</v>
      </c>
      <c r="BQ9333" t="s">
        <v>17560</v>
      </c>
    </row>
    <row r="9334" spans="58:69" x14ac:dyDescent="0.25">
      <c r="BF9334" s="48">
        <v>83065</v>
      </c>
      <c r="BG9334" s="46" t="s">
        <v>14205</v>
      </c>
      <c r="BH9334" s="48" t="s">
        <v>180</v>
      </c>
      <c r="BI9334" s="48" t="s">
        <v>191</v>
      </c>
      <c r="BJ9334" s="48" t="s">
        <v>14206</v>
      </c>
      <c r="BL9334" s="48" t="s">
        <v>14207</v>
      </c>
      <c r="BM9334" s="48">
        <v>46.390360000000001</v>
      </c>
      <c r="BN9334" s="48">
        <v>-75.991630000000001</v>
      </c>
      <c r="BO9334" s="48">
        <v>1989</v>
      </c>
      <c r="BP9334" t="s">
        <v>25051</v>
      </c>
      <c r="BQ9334" t="s">
        <v>17560</v>
      </c>
    </row>
    <row r="9335" spans="58:69" x14ac:dyDescent="0.25">
      <c r="BF9335" s="48">
        <v>83065</v>
      </c>
      <c r="BG9335" s="46" t="s">
        <v>14208</v>
      </c>
      <c r="BH9335" s="48" t="s">
        <v>180</v>
      </c>
      <c r="BI9335" s="48" t="s">
        <v>191</v>
      </c>
      <c r="BJ9335" s="48" t="s">
        <v>14209</v>
      </c>
      <c r="BL9335" s="48" t="s">
        <v>14210</v>
      </c>
      <c r="BM9335" s="48">
        <v>46.379219999999997</v>
      </c>
      <c r="BN9335" s="48">
        <v>-75.959379999999996</v>
      </c>
      <c r="BO9335" s="48">
        <v>1989</v>
      </c>
      <c r="BP9335" t="s">
        <v>25052</v>
      </c>
      <c r="BQ9335" t="s">
        <v>17560</v>
      </c>
    </row>
    <row r="9336" spans="58:69" x14ac:dyDescent="0.25">
      <c r="BF9336" s="48">
        <v>83065</v>
      </c>
      <c r="BG9336" s="46" t="s">
        <v>14211</v>
      </c>
      <c r="BH9336" s="48" t="s">
        <v>180</v>
      </c>
      <c r="BI9336" s="48" t="s">
        <v>191</v>
      </c>
      <c r="BJ9336" s="48" t="s">
        <v>14212</v>
      </c>
      <c r="BL9336" s="48" t="s">
        <v>14213</v>
      </c>
      <c r="BM9336" s="48">
        <v>46.38259</v>
      </c>
      <c r="BN9336" s="48">
        <v>-75.96696</v>
      </c>
      <c r="BO9336" s="48">
        <v>1989</v>
      </c>
      <c r="BP9336" t="s">
        <v>25053</v>
      </c>
      <c r="BQ9336" t="s">
        <v>17560</v>
      </c>
    </row>
    <row r="9337" spans="58:69" x14ac:dyDescent="0.25">
      <c r="BF9337" s="48">
        <v>86042</v>
      </c>
      <c r="BG9337" s="46" t="s">
        <v>14496</v>
      </c>
      <c r="BH9337" s="48" t="s">
        <v>180</v>
      </c>
      <c r="BI9337" s="48" t="s">
        <v>191</v>
      </c>
      <c r="BJ9337" s="48" t="s">
        <v>14497</v>
      </c>
      <c r="BK9337" s="48" t="s">
        <v>3952</v>
      </c>
      <c r="BL9337" s="48" t="s">
        <v>14498</v>
      </c>
      <c r="BM9337" s="48">
        <v>48.238039899999997</v>
      </c>
      <c r="BN9337" s="48">
        <v>-79.049920899999904</v>
      </c>
      <c r="BO9337" s="48">
        <v>2015</v>
      </c>
      <c r="BQ9337" t="s">
        <v>17560</v>
      </c>
    </row>
    <row r="9338" spans="58:69" x14ac:dyDescent="0.25">
      <c r="BF9338" s="48">
        <v>86042</v>
      </c>
      <c r="BG9338" s="46" t="s">
        <v>14499</v>
      </c>
      <c r="BH9338" s="48" t="s">
        <v>180</v>
      </c>
      <c r="BI9338" s="48" t="s">
        <v>178</v>
      </c>
      <c r="BJ9338" s="48" t="s">
        <v>14500</v>
      </c>
      <c r="BK9338" s="48" t="s">
        <v>3361</v>
      </c>
      <c r="BL9338" s="48" t="s">
        <v>14388</v>
      </c>
      <c r="BM9338" s="48">
        <v>48.212185549640601</v>
      </c>
      <c r="BN9338" s="48">
        <v>-78.832158713231394</v>
      </c>
      <c r="BO9338" s="48">
        <v>1979</v>
      </c>
      <c r="BP9338" t="s">
        <v>25101</v>
      </c>
      <c r="BQ9338" t="s">
        <v>17560</v>
      </c>
    </row>
    <row r="9339" spans="58:69" x14ac:dyDescent="0.25">
      <c r="BF9339" s="48">
        <v>34017</v>
      </c>
      <c r="BG9339" s="46" t="s">
        <v>6162</v>
      </c>
      <c r="BH9339" s="48" t="s">
        <v>180</v>
      </c>
      <c r="BI9339" s="48" t="s">
        <v>191</v>
      </c>
      <c r="BJ9339" s="48" t="s">
        <v>6163</v>
      </c>
      <c r="BK9339" s="48" t="s">
        <v>1619</v>
      </c>
      <c r="BL9339" s="48" t="s">
        <v>6164</v>
      </c>
      <c r="BM9339" s="48">
        <v>46.747860000000003</v>
      </c>
      <c r="BN9339" s="48">
        <v>-71.682580000000002</v>
      </c>
      <c r="BO9339" s="48">
        <v>2002</v>
      </c>
      <c r="BP9339" t="s">
        <v>24480</v>
      </c>
      <c r="BQ9339" t="s">
        <v>17560</v>
      </c>
    </row>
    <row r="9340" spans="58:69" x14ac:dyDescent="0.25">
      <c r="BF9340" s="48">
        <v>64015</v>
      </c>
      <c r="BG9340" s="46" t="s">
        <v>18651</v>
      </c>
      <c r="BH9340" s="48" t="s">
        <v>478</v>
      </c>
      <c r="BI9340" s="48" t="s">
        <v>186</v>
      </c>
      <c r="BJ9340" s="48" t="s">
        <v>18652</v>
      </c>
      <c r="BK9340" s="48" t="s">
        <v>12587</v>
      </c>
      <c r="BL9340" s="48" t="s">
        <v>18653</v>
      </c>
      <c r="BM9340" s="48">
        <v>45.708796</v>
      </c>
      <c r="BN9340" s="48">
        <v>-73.652269000000004</v>
      </c>
      <c r="BO9340" s="48">
        <v>2000</v>
      </c>
      <c r="BP9340" t="s">
        <v>25696</v>
      </c>
      <c r="BQ9340" t="s">
        <v>17560</v>
      </c>
    </row>
    <row r="9341" spans="58:69" x14ac:dyDescent="0.25">
      <c r="BF9341" s="48">
        <v>64015</v>
      </c>
      <c r="BG9341" s="46" t="s">
        <v>18654</v>
      </c>
      <c r="BH9341" s="48" t="s">
        <v>478</v>
      </c>
      <c r="BI9341" s="48" t="s">
        <v>186</v>
      </c>
      <c r="BJ9341" s="48" t="s">
        <v>18655</v>
      </c>
      <c r="BK9341" s="48" t="s">
        <v>4842</v>
      </c>
      <c r="BL9341" s="48" t="s">
        <v>18656</v>
      </c>
      <c r="BM9341" s="48">
        <v>45.684806999999999</v>
      </c>
      <c r="BN9341" s="48">
        <v>-73.749109000000004</v>
      </c>
      <c r="BO9341" s="48">
        <v>1994</v>
      </c>
      <c r="BP9341" t="s">
        <v>25697</v>
      </c>
      <c r="BQ9341" t="s">
        <v>17560</v>
      </c>
    </row>
    <row r="9342" spans="58:69" x14ac:dyDescent="0.25">
      <c r="BF9342" s="48">
        <v>64015</v>
      </c>
      <c r="BG9342" s="46" t="s">
        <v>18657</v>
      </c>
      <c r="BH9342" s="48" t="s">
        <v>478</v>
      </c>
      <c r="BI9342" s="48" t="s">
        <v>1268</v>
      </c>
      <c r="BJ9342" s="48" t="s">
        <v>18658</v>
      </c>
      <c r="BK9342" s="48" t="s">
        <v>18659</v>
      </c>
      <c r="BL9342" s="48" t="s">
        <v>18660</v>
      </c>
      <c r="BM9342" s="48">
        <v>45.718944999999998</v>
      </c>
      <c r="BN9342" s="48">
        <v>-73.643096999999997</v>
      </c>
      <c r="BO9342" s="48">
        <v>2006</v>
      </c>
      <c r="BP9342" t="s">
        <v>25698</v>
      </c>
      <c r="BQ9342" t="s">
        <v>17560</v>
      </c>
    </row>
    <row r="9343" spans="58:69" x14ac:dyDescent="0.25">
      <c r="BF9343" s="48">
        <v>64015</v>
      </c>
      <c r="BG9343" s="46" t="s">
        <v>18661</v>
      </c>
      <c r="BH9343" s="48" t="s">
        <v>478</v>
      </c>
      <c r="BI9343" s="48" t="s">
        <v>1268</v>
      </c>
      <c r="BJ9343" s="48" t="s">
        <v>18662</v>
      </c>
      <c r="BK9343" s="48" t="s">
        <v>18663</v>
      </c>
      <c r="BL9343" s="48" t="s">
        <v>3017</v>
      </c>
      <c r="BM9343" s="48">
        <v>45.740110000000001</v>
      </c>
      <c r="BN9343" s="48">
        <v>-73.689261000000002</v>
      </c>
      <c r="BO9343" s="48">
        <v>2013</v>
      </c>
      <c r="BP9343" t="s">
        <v>25699</v>
      </c>
      <c r="BQ9343" t="s">
        <v>17560</v>
      </c>
    </row>
    <row r="9344" spans="58:69" x14ac:dyDescent="0.25">
      <c r="BF9344" s="48">
        <v>64015</v>
      </c>
      <c r="BG9344" s="46" t="s">
        <v>18664</v>
      </c>
      <c r="BH9344" s="48" t="s">
        <v>478</v>
      </c>
      <c r="BI9344" s="48" t="s">
        <v>1268</v>
      </c>
      <c r="BJ9344" s="48" t="s">
        <v>18665</v>
      </c>
      <c r="BK9344" s="48" t="s">
        <v>18666</v>
      </c>
      <c r="BL9344" s="48" t="s">
        <v>18667</v>
      </c>
      <c r="BM9344" s="48">
        <v>45.694848999999998</v>
      </c>
      <c r="BN9344" s="48">
        <v>-73.621268000000001</v>
      </c>
      <c r="BO9344" s="48">
        <v>1994</v>
      </c>
      <c r="BP9344" t="s">
        <v>25700</v>
      </c>
      <c r="BQ9344" t="s">
        <v>17560</v>
      </c>
    </row>
    <row r="9345" spans="58:69" x14ac:dyDescent="0.25">
      <c r="BF9345" s="48">
        <v>64015</v>
      </c>
      <c r="BG9345" s="46" t="s">
        <v>18668</v>
      </c>
      <c r="BH9345" s="48" t="s">
        <v>478</v>
      </c>
      <c r="BI9345" s="48" t="s">
        <v>1268</v>
      </c>
      <c r="BJ9345" s="48" t="s">
        <v>18669</v>
      </c>
      <c r="BK9345" s="48" t="s">
        <v>1581</v>
      </c>
      <c r="BL9345" s="48" t="s">
        <v>18670</v>
      </c>
      <c r="BM9345" s="48">
        <v>45.698714000000002</v>
      </c>
      <c r="BN9345" s="48">
        <v>-73.622307000000006</v>
      </c>
      <c r="BO9345" s="48">
        <v>1970</v>
      </c>
      <c r="BP9345" t="s">
        <v>25701</v>
      </c>
      <c r="BQ9345" t="s">
        <v>17560</v>
      </c>
    </row>
    <row r="9346" spans="58:69" x14ac:dyDescent="0.25">
      <c r="BF9346" s="48">
        <v>86042</v>
      </c>
      <c r="BG9346" s="46" t="s">
        <v>14501</v>
      </c>
      <c r="BH9346" s="48" t="s">
        <v>180</v>
      </c>
      <c r="BI9346" s="48" t="s">
        <v>178</v>
      </c>
      <c r="BJ9346" s="48" t="s">
        <v>14502</v>
      </c>
      <c r="BK9346" s="48" t="s">
        <v>1934</v>
      </c>
      <c r="BL9346" s="48" t="s">
        <v>14391</v>
      </c>
      <c r="BM9346" s="48">
        <v>48.204965700000002</v>
      </c>
      <c r="BN9346" s="48">
        <v>-79.236939300000003</v>
      </c>
      <c r="BO9346" s="48">
        <v>2008</v>
      </c>
      <c r="BP9346" t="s">
        <v>25102</v>
      </c>
      <c r="BQ9346" t="s">
        <v>17560</v>
      </c>
    </row>
    <row r="9347" spans="58:69" x14ac:dyDescent="0.25">
      <c r="BF9347" s="48">
        <v>86042</v>
      </c>
      <c r="BG9347" s="46" t="s">
        <v>14503</v>
      </c>
      <c r="BH9347" s="48" t="s">
        <v>180</v>
      </c>
      <c r="BI9347" s="48" t="s">
        <v>178</v>
      </c>
      <c r="BJ9347" s="48" t="s">
        <v>14504</v>
      </c>
      <c r="BK9347" s="48" t="s">
        <v>468</v>
      </c>
      <c r="BL9347" s="48" t="s">
        <v>14396</v>
      </c>
      <c r="BM9347" s="48">
        <v>48.195059399999998</v>
      </c>
      <c r="BN9347" s="48">
        <v>-79.255028600000003</v>
      </c>
      <c r="BO9347" s="48">
        <v>2008</v>
      </c>
      <c r="BP9347" t="s">
        <v>25103</v>
      </c>
      <c r="BQ9347" t="s">
        <v>17560</v>
      </c>
    </row>
    <row r="9348" spans="58:69" x14ac:dyDescent="0.25">
      <c r="BF9348" s="48">
        <v>86042</v>
      </c>
      <c r="BG9348" s="46" t="s">
        <v>14505</v>
      </c>
      <c r="BH9348" s="48" t="s">
        <v>180</v>
      </c>
      <c r="BI9348" s="48" t="s">
        <v>178</v>
      </c>
      <c r="BJ9348" s="48" t="s">
        <v>14506</v>
      </c>
      <c r="BK9348" s="48" t="s">
        <v>4798</v>
      </c>
      <c r="BL9348" s="48" t="s">
        <v>14332</v>
      </c>
      <c r="BM9348" s="48">
        <v>48.1106444194929</v>
      </c>
      <c r="BN9348" s="48">
        <v>-79.139770770389404</v>
      </c>
      <c r="BO9348" s="48">
        <v>1995</v>
      </c>
      <c r="BP9348" t="s">
        <v>25104</v>
      </c>
      <c r="BQ9348" t="s">
        <v>17560</v>
      </c>
    </row>
    <row r="9349" spans="58:69" x14ac:dyDescent="0.25">
      <c r="BF9349" s="48">
        <v>86042</v>
      </c>
      <c r="BG9349" s="46" t="s">
        <v>14507</v>
      </c>
      <c r="BH9349" s="48" t="s">
        <v>180</v>
      </c>
      <c r="BI9349" s="48" t="s">
        <v>178</v>
      </c>
      <c r="BJ9349" s="48" t="s">
        <v>14508</v>
      </c>
      <c r="BK9349" s="48" t="s">
        <v>1537</v>
      </c>
      <c r="BL9349" s="48" t="s">
        <v>14509</v>
      </c>
      <c r="BM9349" s="48">
        <v>48.222871400000002</v>
      </c>
      <c r="BN9349" s="48">
        <v>-78.380427899999901</v>
      </c>
      <c r="BO9349" s="48">
        <v>2013</v>
      </c>
      <c r="BP9349" t="s">
        <v>25105</v>
      </c>
      <c r="BQ9349" t="s">
        <v>17560</v>
      </c>
    </row>
    <row r="9350" spans="58:69" x14ac:dyDescent="0.25">
      <c r="BF9350" s="48">
        <v>86042</v>
      </c>
      <c r="BG9350" s="46" t="s">
        <v>14510</v>
      </c>
      <c r="BH9350" s="48" t="s">
        <v>180</v>
      </c>
      <c r="BI9350" s="48" t="s">
        <v>178</v>
      </c>
      <c r="BJ9350" s="48" t="s">
        <v>14511</v>
      </c>
      <c r="BK9350" s="48" t="s">
        <v>1732</v>
      </c>
      <c r="BL9350" s="48" t="s">
        <v>14405</v>
      </c>
      <c r="BM9350" s="48">
        <v>48.237414049073799</v>
      </c>
      <c r="BN9350" s="48">
        <v>-79.129982322354905</v>
      </c>
      <c r="BO9350" s="48">
        <v>1992</v>
      </c>
      <c r="BP9350" t="s">
        <v>25106</v>
      </c>
      <c r="BQ9350" t="s">
        <v>17560</v>
      </c>
    </row>
    <row r="9351" spans="58:69" x14ac:dyDescent="0.25">
      <c r="BF9351" s="48">
        <v>86042</v>
      </c>
      <c r="BG9351" s="46" t="s">
        <v>14512</v>
      </c>
      <c r="BH9351" s="48" t="s">
        <v>180</v>
      </c>
      <c r="BI9351" s="48" t="s">
        <v>178</v>
      </c>
      <c r="BJ9351" s="48" t="s">
        <v>14381</v>
      </c>
      <c r="BK9351" s="48" t="s">
        <v>10549</v>
      </c>
      <c r="BL9351" s="48" t="s">
        <v>14417</v>
      </c>
      <c r="BM9351" s="48">
        <v>48.190786299999999</v>
      </c>
      <c r="BN9351" s="48">
        <v>-79.047494700000001</v>
      </c>
      <c r="BO9351" s="48">
        <v>1985</v>
      </c>
      <c r="BP9351" t="s">
        <v>25107</v>
      </c>
      <c r="BQ9351" t="s">
        <v>17560</v>
      </c>
    </row>
    <row r="9352" spans="58:69" x14ac:dyDescent="0.25">
      <c r="BF9352" s="48">
        <v>86042</v>
      </c>
      <c r="BG9352" s="46" t="s">
        <v>14338</v>
      </c>
      <c r="BH9352" s="48" t="s">
        <v>180</v>
      </c>
      <c r="BI9352" s="48" t="s">
        <v>178</v>
      </c>
      <c r="BJ9352" s="48" t="s">
        <v>14339</v>
      </c>
      <c r="BK9352" s="48" t="s">
        <v>2389</v>
      </c>
      <c r="BL9352" s="48" t="s">
        <v>14337</v>
      </c>
      <c r="BM9352" s="48">
        <v>48.2865062908837</v>
      </c>
      <c r="BN9352" s="48">
        <v>-79.031923662971593</v>
      </c>
      <c r="BO9352" s="48">
        <v>1993</v>
      </c>
      <c r="BP9352" t="s">
        <v>25094</v>
      </c>
      <c r="BQ9352" t="s">
        <v>17560</v>
      </c>
    </row>
    <row r="9353" spans="58:69" x14ac:dyDescent="0.25">
      <c r="BF9353" s="48">
        <v>86042</v>
      </c>
      <c r="BG9353" s="46" t="s">
        <v>14513</v>
      </c>
      <c r="BH9353" s="48" t="s">
        <v>180</v>
      </c>
      <c r="BI9353" s="48" t="s">
        <v>178</v>
      </c>
      <c r="BJ9353" s="48" t="s">
        <v>14514</v>
      </c>
      <c r="BK9353" s="48" t="s">
        <v>14515</v>
      </c>
      <c r="BL9353" s="48" t="s">
        <v>14516</v>
      </c>
      <c r="BM9353" s="48">
        <v>48.256026358184002</v>
      </c>
      <c r="BN9353" s="48">
        <v>-78.964172838517698</v>
      </c>
      <c r="BO9353" s="48">
        <v>1998</v>
      </c>
      <c r="BP9353" t="s">
        <v>25108</v>
      </c>
      <c r="BQ9353" t="s">
        <v>17560</v>
      </c>
    </row>
    <row r="9354" spans="58:69" x14ac:dyDescent="0.25">
      <c r="BF9354" s="48">
        <v>51035</v>
      </c>
      <c r="BG9354" s="46" t="s">
        <v>11593</v>
      </c>
      <c r="BH9354" s="48" t="s">
        <v>478</v>
      </c>
      <c r="BI9354" s="48" t="s">
        <v>1268</v>
      </c>
      <c r="BJ9354" s="48" t="s">
        <v>11378</v>
      </c>
      <c r="BM9354" s="48">
        <v>46.329689999999999</v>
      </c>
      <c r="BN9354" s="48">
        <v>-73.118290000000002</v>
      </c>
      <c r="BO9354" s="48">
        <v>1997</v>
      </c>
      <c r="BP9354" t="s">
        <v>24560</v>
      </c>
      <c r="BQ9354" t="s">
        <v>17560</v>
      </c>
    </row>
    <row r="9355" spans="58:69" x14ac:dyDescent="0.25">
      <c r="BF9355" s="48">
        <v>51035</v>
      </c>
      <c r="BG9355" s="46" t="s">
        <v>11594</v>
      </c>
      <c r="BH9355" s="48" t="s">
        <v>478</v>
      </c>
      <c r="BI9355" s="48" t="s">
        <v>1268</v>
      </c>
      <c r="BJ9355" s="48" t="s">
        <v>11380</v>
      </c>
      <c r="BM9355" s="48">
        <v>46.29269</v>
      </c>
      <c r="BN9355" s="48">
        <v>-73.063519999999997</v>
      </c>
      <c r="BO9355" s="48">
        <v>1997</v>
      </c>
      <c r="BP9355" t="s">
        <v>24560</v>
      </c>
      <c r="BQ9355" t="s">
        <v>17560</v>
      </c>
    </row>
    <row r="9356" spans="58:69" x14ac:dyDescent="0.25">
      <c r="BF9356" s="48">
        <v>51035</v>
      </c>
      <c r="BG9356" s="46" t="s">
        <v>11595</v>
      </c>
      <c r="BH9356" s="48" t="s">
        <v>478</v>
      </c>
      <c r="BI9356" s="48" t="s">
        <v>1268</v>
      </c>
      <c r="BJ9356" s="48" t="s">
        <v>11382</v>
      </c>
      <c r="BM9356" s="48">
        <v>46.283439999999999</v>
      </c>
      <c r="BN9356" s="48">
        <v>-73.026960000000003</v>
      </c>
      <c r="BO9356" s="48">
        <v>1997</v>
      </c>
      <c r="BP9356" t="s">
        <v>24560</v>
      </c>
      <c r="BQ9356" t="s">
        <v>17560</v>
      </c>
    </row>
    <row r="9357" spans="58:69" x14ac:dyDescent="0.25">
      <c r="BF9357" s="48">
        <v>51035</v>
      </c>
      <c r="BG9357" s="46" t="s">
        <v>11596</v>
      </c>
      <c r="BH9357" s="48" t="s">
        <v>478</v>
      </c>
      <c r="BI9357" s="48" t="s">
        <v>1268</v>
      </c>
      <c r="BJ9357" s="48" t="s">
        <v>11384</v>
      </c>
      <c r="BM9357" s="48">
        <v>46.273470000000003</v>
      </c>
      <c r="BN9357" s="48">
        <v>-73.009270000000001</v>
      </c>
      <c r="BO9357" s="48">
        <v>1997</v>
      </c>
      <c r="BP9357" t="s">
        <v>24560</v>
      </c>
      <c r="BQ9357" t="s">
        <v>17560</v>
      </c>
    </row>
    <row r="9358" spans="58:69" x14ac:dyDescent="0.25">
      <c r="BF9358" s="48">
        <v>51035</v>
      </c>
      <c r="BG9358" s="46" t="s">
        <v>11597</v>
      </c>
      <c r="BH9358" s="48" t="s">
        <v>478</v>
      </c>
      <c r="BI9358" s="48" t="s">
        <v>1268</v>
      </c>
      <c r="BJ9358" s="48" t="s">
        <v>11386</v>
      </c>
      <c r="BM9358" s="48">
        <v>46.261110000000002</v>
      </c>
      <c r="BN9358" s="48">
        <v>-72.963930000000005</v>
      </c>
      <c r="BO9358" s="48">
        <v>1997</v>
      </c>
      <c r="BP9358" t="s">
        <v>24560</v>
      </c>
      <c r="BQ9358" t="s">
        <v>17560</v>
      </c>
    </row>
    <row r="9359" spans="58:69" x14ac:dyDescent="0.25">
      <c r="BF9359" s="48">
        <v>51035</v>
      </c>
      <c r="BG9359" s="46" t="s">
        <v>11598</v>
      </c>
      <c r="BH9359" s="48" t="s">
        <v>478</v>
      </c>
      <c r="BI9359" s="48" t="s">
        <v>1268</v>
      </c>
      <c r="BJ9359" s="48" t="s">
        <v>11388</v>
      </c>
      <c r="BM9359" s="48">
        <v>46.372819999999997</v>
      </c>
      <c r="BN9359" s="48">
        <v>-73.058149999999998</v>
      </c>
      <c r="BO9359" s="48">
        <v>1997</v>
      </c>
      <c r="BP9359" t="s">
        <v>24560</v>
      </c>
      <c r="BQ9359" t="s">
        <v>17560</v>
      </c>
    </row>
    <row r="9360" spans="58:69" x14ac:dyDescent="0.25">
      <c r="BF9360" s="48">
        <v>51035</v>
      </c>
      <c r="BG9360" s="46" t="s">
        <v>11599</v>
      </c>
      <c r="BH9360" s="48" t="s">
        <v>478</v>
      </c>
      <c r="BI9360" s="48" t="s">
        <v>1268</v>
      </c>
      <c r="BJ9360" s="48" t="s">
        <v>11390</v>
      </c>
      <c r="BM9360" s="48">
        <v>46.368090000000002</v>
      </c>
      <c r="BN9360" s="48">
        <v>-73.054370000000006</v>
      </c>
      <c r="BO9360" s="48">
        <v>1997</v>
      </c>
      <c r="BP9360" t="s">
        <v>24560</v>
      </c>
      <c r="BQ9360" t="s">
        <v>17560</v>
      </c>
    </row>
    <row r="9361" spans="58:69" x14ac:dyDescent="0.25">
      <c r="BF9361" s="48">
        <v>51035</v>
      </c>
      <c r="BG9361" s="46" t="s">
        <v>11600</v>
      </c>
      <c r="BH9361" s="48" t="s">
        <v>478</v>
      </c>
      <c r="BI9361" s="48" t="s">
        <v>1268</v>
      </c>
      <c r="BJ9361" s="48" t="s">
        <v>11392</v>
      </c>
      <c r="BM9361" s="48">
        <v>46.363590000000002</v>
      </c>
      <c r="BN9361" s="48">
        <v>-73.050600000000003</v>
      </c>
      <c r="BO9361" s="48">
        <v>1997</v>
      </c>
      <c r="BP9361" t="s">
        <v>24560</v>
      </c>
      <c r="BQ9361" t="s">
        <v>17560</v>
      </c>
    </row>
    <row r="9362" spans="58:69" x14ac:dyDescent="0.25">
      <c r="BF9362" s="48">
        <v>51035</v>
      </c>
      <c r="BG9362" s="46" t="s">
        <v>11601</v>
      </c>
      <c r="BH9362" s="48" t="s">
        <v>478</v>
      </c>
      <c r="BI9362" s="48" t="s">
        <v>1268</v>
      </c>
      <c r="BJ9362" s="48" t="s">
        <v>10578</v>
      </c>
      <c r="BM9362" s="48">
        <v>46.347949999999997</v>
      </c>
      <c r="BN9362" s="48">
        <v>-73.028279999999995</v>
      </c>
      <c r="BO9362" s="48">
        <v>1997</v>
      </c>
      <c r="BP9362" t="s">
        <v>24560</v>
      </c>
      <c r="BQ9362" t="s">
        <v>17560</v>
      </c>
    </row>
    <row r="9363" spans="58:69" x14ac:dyDescent="0.25">
      <c r="BF9363" s="48">
        <v>51035</v>
      </c>
      <c r="BG9363" s="46" t="s">
        <v>11602</v>
      </c>
      <c r="BH9363" s="48" t="s">
        <v>478</v>
      </c>
      <c r="BI9363" s="48" t="s">
        <v>1268</v>
      </c>
      <c r="BJ9363" s="48" t="s">
        <v>10580</v>
      </c>
      <c r="BM9363" s="48">
        <v>46.315939999999998</v>
      </c>
      <c r="BN9363" s="48">
        <v>-72.996009999999998</v>
      </c>
      <c r="BO9363" s="48">
        <v>1997</v>
      </c>
      <c r="BP9363" t="s">
        <v>24560</v>
      </c>
      <c r="BQ9363" t="s">
        <v>17560</v>
      </c>
    </row>
    <row r="9364" spans="58:69" x14ac:dyDescent="0.25">
      <c r="BF9364" s="48">
        <v>51035</v>
      </c>
      <c r="BG9364" s="46" t="s">
        <v>11603</v>
      </c>
      <c r="BH9364" s="48" t="s">
        <v>478</v>
      </c>
      <c r="BI9364" s="48" t="s">
        <v>1268</v>
      </c>
      <c r="BJ9364" s="48" t="s">
        <v>11396</v>
      </c>
      <c r="BM9364" s="48">
        <v>46.305030000000002</v>
      </c>
      <c r="BN9364" s="48">
        <v>-72.981589999999997</v>
      </c>
      <c r="BO9364" s="48">
        <v>1997</v>
      </c>
      <c r="BP9364" t="s">
        <v>24560</v>
      </c>
      <c r="BQ9364" t="s">
        <v>17560</v>
      </c>
    </row>
    <row r="9365" spans="58:69" x14ac:dyDescent="0.25">
      <c r="BF9365" s="48">
        <v>51035</v>
      </c>
      <c r="BG9365" s="46" t="s">
        <v>11604</v>
      </c>
      <c r="BH9365" s="48" t="s">
        <v>478</v>
      </c>
      <c r="BI9365" s="48" t="s">
        <v>1268</v>
      </c>
      <c r="BJ9365" s="48" t="s">
        <v>11398</v>
      </c>
      <c r="BM9365" s="48">
        <v>46.310020000000002</v>
      </c>
      <c r="BN9365" s="48">
        <v>-72.948629999999994</v>
      </c>
      <c r="BO9365" s="48">
        <v>1997</v>
      </c>
      <c r="BP9365" t="s">
        <v>24560</v>
      </c>
      <c r="BQ9365" t="s">
        <v>17560</v>
      </c>
    </row>
    <row r="9366" spans="58:69" x14ac:dyDescent="0.25">
      <c r="BF9366" s="48">
        <v>51035</v>
      </c>
      <c r="BG9366" s="46" t="s">
        <v>11605</v>
      </c>
      <c r="BH9366" s="48" t="s">
        <v>478</v>
      </c>
      <c r="BI9366" s="48" t="s">
        <v>1268</v>
      </c>
      <c r="BJ9366" s="48" t="s">
        <v>11400</v>
      </c>
      <c r="BM9366" s="48">
        <v>46.311199999999999</v>
      </c>
      <c r="BN9366" s="48">
        <v>-72.940389999999994</v>
      </c>
      <c r="BO9366" s="48">
        <v>1997</v>
      </c>
      <c r="BP9366" t="s">
        <v>24560</v>
      </c>
      <c r="BQ9366" t="s">
        <v>17560</v>
      </c>
    </row>
    <row r="9367" spans="58:69" x14ac:dyDescent="0.25">
      <c r="BF9367" s="48">
        <v>51035</v>
      </c>
      <c r="BG9367" s="46" t="s">
        <v>11606</v>
      </c>
      <c r="BH9367" s="48" t="s">
        <v>478</v>
      </c>
      <c r="BI9367" s="48" t="s">
        <v>1268</v>
      </c>
      <c r="BJ9367" s="48" t="s">
        <v>11402</v>
      </c>
      <c r="BM9367" s="48">
        <v>46.318339999999999</v>
      </c>
      <c r="BN9367" s="48">
        <v>-72.865570000000005</v>
      </c>
      <c r="BO9367" s="48">
        <v>1997</v>
      </c>
      <c r="BP9367" t="s">
        <v>24560</v>
      </c>
      <c r="BQ9367" t="s">
        <v>17560</v>
      </c>
    </row>
    <row r="9368" spans="58:69" x14ac:dyDescent="0.25">
      <c r="BF9368" s="48">
        <v>51035</v>
      </c>
      <c r="BG9368" s="46" t="s">
        <v>11607</v>
      </c>
      <c r="BH9368" s="48" t="s">
        <v>478</v>
      </c>
      <c r="BI9368" s="48" t="s">
        <v>176</v>
      </c>
      <c r="BJ9368" s="48" t="s">
        <v>2123</v>
      </c>
      <c r="BL9368" s="48" t="s">
        <v>5090</v>
      </c>
      <c r="BM9368" s="48">
        <v>46.310343449859801</v>
      </c>
      <c r="BN9368" s="48">
        <v>-72.946114398240297</v>
      </c>
      <c r="BO9368" s="48">
        <v>2004</v>
      </c>
      <c r="BP9368" t="s">
        <v>481</v>
      </c>
      <c r="BQ9368" t="s">
        <v>17560</v>
      </c>
    </row>
    <row r="9369" spans="58:69" x14ac:dyDescent="0.25">
      <c r="BF9369" s="48">
        <v>51035</v>
      </c>
      <c r="BG9369" s="46" t="s">
        <v>11609</v>
      </c>
      <c r="BH9369" s="48" t="s">
        <v>180</v>
      </c>
      <c r="BI9369" s="48" t="s">
        <v>191</v>
      </c>
      <c r="BL9369" s="48" t="s">
        <v>2063</v>
      </c>
      <c r="BM9369" s="48">
        <v>46.310850909342697</v>
      </c>
      <c r="BN9369" s="48">
        <v>-72.9321779244993</v>
      </c>
      <c r="BO9369" s="48">
        <v>2005</v>
      </c>
      <c r="BP9369" t="s">
        <v>480</v>
      </c>
      <c r="BQ9369" t="s">
        <v>17560</v>
      </c>
    </row>
    <row r="9370" spans="58:69" x14ac:dyDescent="0.25">
      <c r="BF9370" s="48">
        <v>51035</v>
      </c>
      <c r="BG9370" s="46" t="s">
        <v>11610</v>
      </c>
      <c r="BH9370" s="48" t="s">
        <v>180</v>
      </c>
      <c r="BI9370" s="48" t="s">
        <v>191</v>
      </c>
      <c r="BL9370" s="48" t="s">
        <v>5090</v>
      </c>
      <c r="BM9370" s="48">
        <v>46.312224939605997</v>
      </c>
      <c r="BN9370" s="48">
        <v>-72.938954291549805</v>
      </c>
      <c r="BO9370" s="48">
        <v>2005</v>
      </c>
      <c r="BP9370" t="s">
        <v>480</v>
      </c>
      <c r="BQ9370" t="s">
        <v>17560</v>
      </c>
    </row>
    <row r="9371" spans="58:69" x14ac:dyDescent="0.25">
      <c r="BF9371" s="48">
        <v>51035</v>
      </c>
      <c r="BG9371" s="46" t="s">
        <v>11611</v>
      </c>
      <c r="BH9371" s="48" t="s">
        <v>180</v>
      </c>
      <c r="BI9371" s="48" t="s">
        <v>191</v>
      </c>
      <c r="BJ9371" s="48" t="s">
        <v>4642</v>
      </c>
      <c r="BL9371" s="48" t="s">
        <v>2063</v>
      </c>
      <c r="BM9371" s="48">
        <v>46.311654198001499</v>
      </c>
      <c r="BN9371" s="48">
        <v>-72.934506690384296</v>
      </c>
      <c r="BO9371" s="48">
        <v>2005</v>
      </c>
      <c r="BP9371" t="s">
        <v>480</v>
      </c>
      <c r="BQ9371" t="s">
        <v>17560</v>
      </c>
    </row>
    <row r="9372" spans="58:69" x14ac:dyDescent="0.25">
      <c r="BF9372" s="48">
        <v>51035</v>
      </c>
      <c r="BG9372" s="46" t="s">
        <v>11612</v>
      </c>
      <c r="BH9372" s="48" t="s">
        <v>478</v>
      </c>
      <c r="BI9372" s="48" t="s">
        <v>176</v>
      </c>
      <c r="BJ9372" s="48" t="s">
        <v>1588</v>
      </c>
      <c r="BK9372" s="48" t="s">
        <v>11613</v>
      </c>
      <c r="BL9372" s="48" t="s">
        <v>11614</v>
      </c>
      <c r="BM9372" s="48">
        <v>46.378357999999999</v>
      </c>
      <c r="BN9372" s="48">
        <v>-73.004964000000001</v>
      </c>
      <c r="BO9372" s="48">
        <v>2007</v>
      </c>
      <c r="BQ9372" t="s">
        <v>17560</v>
      </c>
    </row>
    <row r="9373" spans="58:69" x14ac:dyDescent="0.25">
      <c r="BF9373" s="48">
        <v>51035</v>
      </c>
      <c r="BG9373" s="46" t="s">
        <v>27166</v>
      </c>
      <c r="BH9373" s="48" t="s">
        <v>180</v>
      </c>
      <c r="BI9373" s="48" t="s">
        <v>178</v>
      </c>
      <c r="BK9373" s="48" t="s">
        <v>10342</v>
      </c>
      <c r="BL9373" s="48" t="s">
        <v>1616</v>
      </c>
      <c r="BM9373" s="48">
        <v>46.310850909342697</v>
      </c>
      <c r="BN9373" s="48">
        <v>-72.9321779244993</v>
      </c>
      <c r="BO9373" s="48">
        <v>2005</v>
      </c>
      <c r="BQ9373" t="s">
        <v>17560</v>
      </c>
    </row>
    <row r="9374" spans="58:69" x14ac:dyDescent="0.25">
      <c r="BF9374" s="48">
        <v>37210</v>
      </c>
      <c r="BG9374" s="46" t="s">
        <v>10537</v>
      </c>
      <c r="BH9374" s="48" t="s">
        <v>478</v>
      </c>
      <c r="BI9374" s="48" t="s">
        <v>176</v>
      </c>
      <c r="BK9374" s="48" t="s">
        <v>10535</v>
      </c>
      <c r="BL9374" s="48" t="s">
        <v>10536</v>
      </c>
      <c r="BM9374" s="48">
        <v>46.485750000000003</v>
      </c>
      <c r="BN9374" s="48">
        <v>-72.269059999999996</v>
      </c>
      <c r="BO9374" s="48">
        <v>1964</v>
      </c>
      <c r="BQ9374" t="s">
        <v>27848</v>
      </c>
    </row>
    <row r="9375" spans="58:69" x14ac:dyDescent="0.25">
      <c r="BF9375" s="48">
        <v>38065</v>
      </c>
      <c r="BG9375" s="46" t="s">
        <v>23806</v>
      </c>
      <c r="BH9375" s="48" t="s">
        <v>478</v>
      </c>
      <c r="BI9375" s="48" t="s">
        <v>186</v>
      </c>
      <c r="BJ9375" s="48" t="s">
        <v>23807</v>
      </c>
      <c r="BK9375" s="48" t="s">
        <v>16597</v>
      </c>
      <c r="BL9375" s="48" t="s">
        <v>23808</v>
      </c>
      <c r="BM9375" s="48">
        <v>46.491870290983002</v>
      </c>
      <c r="BN9375" s="48">
        <v>-72.187878493671406</v>
      </c>
      <c r="BO9375" s="48">
        <v>2005</v>
      </c>
      <c r="BQ9375" t="s">
        <v>27848</v>
      </c>
    </row>
    <row r="9376" spans="58:69" x14ac:dyDescent="0.25">
      <c r="BF9376" s="48">
        <v>38065</v>
      </c>
      <c r="BG9376" s="46" t="s">
        <v>23809</v>
      </c>
      <c r="BH9376" s="48" t="s">
        <v>478</v>
      </c>
      <c r="BI9376" s="48" t="s">
        <v>176</v>
      </c>
      <c r="BJ9376" s="48" t="s">
        <v>23810</v>
      </c>
      <c r="BL9376" s="48" t="s">
        <v>23811</v>
      </c>
      <c r="BM9376" s="48">
        <v>46.4080798114</v>
      </c>
      <c r="BN9376" s="48">
        <v>-72.140676307199996</v>
      </c>
      <c r="BO9376" s="48">
        <v>2005</v>
      </c>
      <c r="BQ9376" t="s">
        <v>27848</v>
      </c>
    </row>
    <row r="9377" spans="58:69" x14ac:dyDescent="0.25">
      <c r="BF9377" s="48">
        <v>51060</v>
      </c>
      <c r="BG9377" s="46" t="s">
        <v>10719</v>
      </c>
      <c r="BH9377" s="48" t="s">
        <v>478</v>
      </c>
      <c r="BI9377" s="48" t="s">
        <v>177</v>
      </c>
      <c r="BK9377" s="48" t="s">
        <v>10720</v>
      </c>
      <c r="BL9377" s="48" t="s">
        <v>10721</v>
      </c>
      <c r="BM9377" s="48">
        <v>46.419595399999999</v>
      </c>
      <c r="BN9377" s="48">
        <v>-73.024815099999998</v>
      </c>
      <c r="BO9377" s="48">
        <v>1991</v>
      </c>
      <c r="BP9377" t="s">
        <v>24587</v>
      </c>
      <c r="BQ9377" t="s">
        <v>27848</v>
      </c>
    </row>
    <row r="9378" spans="58:69" x14ac:dyDescent="0.25">
      <c r="BF9378" s="48">
        <v>38070</v>
      </c>
      <c r="BG9378" s="46" t="s">
        <v>23036</v>
      </c>
      <c r="BH9378" s="48" t="s">
        <v>180</v>
      </c>
      <c r="BI9378" s="48" t="s">
        <v>191</v>
      </c>
      <c r="BJ9378" s="48" t="s">
        <v>23037</v>
      </c>
      <c r="BK9378" s="48" t="s">
        <v>23038</v>
      </c>
      <c r="BL9378" s="48" t="s">
        <v>23028</v>
      </c>
      <c r="BM9378" s="48">
        <v>46.550110199999999</v>
      </c>
      <c r="BN9378" s="48">
        <v>-72.127555700000002</v>
      </c>
      <c r="BO9378" s="48">
        <v>1997</v>
      </c>
      <c r="BP9378" t="s">
        <v>26292</v>
      </c>
      <c r="BQ9378" t="s">
        <v>27848</v>
      </c>
    </row>
    <row r="9379" spans="58:69" x14ac:dyDescent="0.25">
      <c r="BF9379" s="48">
        <v>38070</v>
      </c>
      <c r="BG9379" s="46" t="s">
        <v>23039</v>
      </c>
      <c r="BH9379" s="48" t="s">
        <v>478</v>
      </c>
      <c r="BI9379" s="48" t="s">
        <v>177</v>
      </c>
      <c r="BK9379" s="48" t="s">
        <v>2376</v>
      </c>
      <c r="BL9379" s="48" t="s">
        <v>23040</v>
      </c>
      <c r="BM9379" s="48">
        <v>46.553847900000001</v>
      </c>
      <c r="BN9379" s="48">
        <v>-72.118555099999895</v>
      </c>
      <c r="BO9379" s="48">
        <v>1997</v>
      </c>
      <c r="BP9379" t="s">
        <v>26293</v>
      </c>
      <c r="BQ9379" t="s">
        <v>27848</v>
      </c>
    </row>
    <row r="9380" spans="58:69" x14ac:dyDescent="0.25">
      <c r="BF9380" s="48">
        <v>51085</v>
      </c>
      <c r="BG9380" s="46" t="s">
        <v>10749</v>
      </c>
      <c r="BH9380" s="48" t="s">
        <v>180</v>
      </c>
      <c r="BI9380" s="48" t="s">
        <v>191</v>
      </c>
      <c r="BK9380" s="48" t="s">
        <v>2674</v>
      </c>
      <c r="BL9380" s="48" t="s">
        <v>10750</v>
      </c>
      <c r="BM9380" s="48">
        <v>46.519447700000001</v>
      </c>
      <c r="BN9380" s="48">
        <v>-72.816471000000007</v>
      </c>
      <c r="BO9380" s="48">
        <v>2011</v>
      </c>
      <c r="BP9380" t="s">
        <v>24591</v>
      </c>
      <c r="BQ9380" t="s">
        <v>27848</v>
      </c>
    </row>
    <row r="9381" spans="58:69" x14ac:dyDescent="0.25">
      <c r="BF9381" s="48">
        <v>51085</v>
      </c>
      <c r="BG9381" s="46" t="s">
        <v>10751</v>
      </c>
      <c r="BH9381" s="48" t="s">
        <v>180</v>
      </c>
      <c r="BI9381" s="48" t="s">
        <v>191</v>
      </c>
      <c r="BK9381" s="48" t="s">
        <v>10389</v>
      </c>
      <c r="BL9381" s="48" t="s">
        <v>10752</v>
      </c>
      <c r="BM9381" s="48">
        <v>46.598554999999998</v>
      </c>
      <c r="BN9381" s="48">
        <v>-72.816689999999994</v>
      </c>
      <c r="BO9381" s="48">
        <v>2002</v>
      </c>
      <c r="BP9381" t="s">
        <v>27693</v>
      </c>
      <c r="BQ9381" t="s">
        <v>27848</v>
      </c>
    </row>
    <row r="9382" spans="58:69" x14ac:dyDescent="0.25">
      <c r="BF9382" s="48">
        <v>51085</v>
      </c>
      <c r="BG9382" s="46" t="s">
        <v>27167</v>
      </c>
      <c r="BH9382" s="48" t="s">
        <v>478</v>
      </c>
      <c r="BI9382" s="48" t="s">
        <v>176</v>
      </c>
      <c r="BJ9382" s="48" t="s">
        <v>2341</v>
      </c>
      <c r="BK9382" s="48" t="s">
        <v>3405</v>
      </c>
      <c r="BL9382" s="48" t="s">
        <v>2063</v>
      </c>
      <c r="BM9382" s="48">
        <v>46.491630000000001</v>
      </c>
      <c r="BN9382" s="48">
        <v>-72.810850000000002</v>
      </c>
      <c r="BO9382" s="48">
        <v>2000</v>
      </c>
      <c r="BP9382" t="s">
        <v>27845</v>
      </c>
      <c r="BQ9382" t="s">
        <v>27848</v>
      </c>
    </row>
    <row r="9383" spans="58:69" x14ac:dyDescent="0.25">
      <c r="BF9383" s="48">
        <v>51085</v>
      </c>
      <c r="BG9383" s="46" t="s">
        <v>27168</v>
      </c>
      <c r="BH9383" s="48" t="s">
        <v>478</v>
      </c>
      <c r="BI9383" s="48" t="s">
        <v>176</v>
      </c>
      <c r="BJ9383" s="48" t="s">
        <v>2345</v>
      </c>
      <c r="BK9383" s="48" t="s">
        <v>3405</v>
      </c>
      <c r="BL9383" s="48" t="s">
        <v>2063</v>
      </c>
      <c r="BM9383" s="48">
        <v>46.491630000000001</v>
      </c>
      <c r="BN9383" s="48">
        <v>-72.810850000000002</v>
      </c>
      <c r="BO9383" s="48">
        <v>2000</v>
      </c>
      <c r="BP9383" t="s">
        <v>27845</v>
      </c>
      <c r="BQ9383" t="s">
        <v>27848</v>
      </c>
    </row>
    <row r="9384" spans="58:69" x14ac:dyDescent="0.25">
      <c r="BF9384" s="48">
        <v>51085</v>
      </c>
      <c r="BG9384" s="46" t="s">
        <v>27169</v>
      </c>
      <c r="BH9384" s="48" t="s">
        <v>478</v>
      </c>
      <c r="BI9384" s="48" t="s">
        <v>176</v>
      </c>
      <c r="BJ9384" s="48" t="s">
        <v>10935</v>
      </c>
      <c r="BK9384" s="48" t="s">
        <v>3405</v>
      </c>
      <c r="BL9384" s="48" t="s">
        <v>2063</v>
      </c>
      <c r="BM9384" s="48">
        <v>46.491630000000001</v>
      </c>
      <c r="BN9384" s="48">
        <v>-72.810850000000002</v>
      </c>
      <c r="BO9384" s="48">
        <v>2004</v>
      </c>
      <c r="BP9384" t="s">
        <v>27845</v>
      </c>
      <c r="BQ9384" t="s">
        <v>27848</v>
      </c>
    </row>
    <row r="9385" spans="58:69" x14ac:dyDescent="0.25">
      <c r="BF9385" s="48">
        <v>51085</v>
      </c>
      <c r="BG9385" s="46" t="s">
        <v>27170</v>
      </c>
      <c r="BH9385" s="48" t="s">
        <v>478</v>
      </c>
      <c r="BI9385" s="48" t="s">
        <v>176</v>
      </c>
      <c r="BJ9385" s="48" t="s">
        <v>10607</v>
      </c>
      <c r="BK9385" s="48" t="s">
        <v>3405</v>
      </c>
      <c r="BL9385" s="48" t="s">
        <v>2063</v>
      </c>
      <c r="BM9385" s="48">
        <v>46.491630000000001</v>
      </c>
      <c r="BN9385" s="48">
        <v>-72.810850000000002</v>
      </c>
      <c r="BO9385" s="48">
        <v>2008</v>
      </c>
      <c r="BP9385" t="s">
        <v>27845</v>
      </c>
      <c r="BQ9385" t="s">
        <v>27848</v>
      </c>
    </row>
    <row r="9386" spans="58:69" x14ac:dyDescent="0.25">
      <c r="BF9386" s="48">
        <v>51085</v>
      </c>
      <c r="BG9386" s="46" t="s">
        <v>27171</v>
      </c>
      <c r="BH9386" s="48" t="s">
        <v>478</v>
      </c>
      <c r="BI9386" s="48" t="s">
        <v>176</v>
      </c>
      <c r="BJ9386" s="48" t="s">
        <v>10972</v>
      </c>
      <c r="BK9386" s="48" t="s">
        <v>3405</v>
      </c>
      <c r="BL9386" s="48" t="s">
        <v>2063</v>
      </c>
      <c r="BM9386" s="48">
        <v>46.491630000000001</v>
      </c>
      <c r="BN9386" s="48">
        <v>-72.810850000000002</v>
      </c>
      <c r="BO9386" s="48">
        <v>2000</v>
      </c>
      <c r="BP9386" t="s">
        <v>27845</v>
      </c>
      <c r="BQ9386" t="s">
        <v>27848</v>
      </c>
    </row>
    <row r="9387" spans="58:69" x14ac:dyDescent="0.25">
      <c r="BF9387" s="48">
        <v>51085</v>
      </c>
      <c r="BG9387" s="46" t="s">
        <v>27172</v>
      </c>
      <c r="BH9387" s="48" t="s">
        <v>478</v>
      </c>
      <c r="BI9387" s="48" t="s">
        <v>176</v>
      </c>
      <c r="BJ9387" s="48" t="s">
        <v>10605</v>
      </c>
      <c r="BK9387" s="48" t="s">
        <v>3405</v>
      </c>
      <c r="BL9387" s="48" t="s">
        <v>2063</v>
      </c>
      <c r="BM9387" s="48">
        <v>46.491630000000001</v>
      </c>
      <c r="BN9387" s="48">
        <v>-72.810850000000002</v>
      </c>
      <c r="BO9387" s="48">
        <v>2000</v>
      </c>
      <c r="BP9387" t="s">
        <v>27845</v>
      </c>
      <c r="BQ9387" t="s">
        <v>27848</v>
      </c>
    </row>
    <row r="9388" spans="58:69" x14ac:dyDescent="0.25">
      <c r="BF9388" s="48">
        <v>85037</v>
      </c>
      <c r="BG9388" s="46" t="s">
        <v>14250</v>
      </c>
      <c r="BH9388" s="48" t="s">
        <v>180</v>
      </c>
      <c r="BI9388" s="48" t="s">
        <v>191</v>
      </c>
      <c r="BJ9388" s="48" t="s">
        <v>14251</v>
      </c>
      <c r="BK9388" s="48" t="s">
        <v>3967</v>
      </c>
      <c r="BL9388" s="48" t="s">
        <v>14252</v>
      </c>
      <c r="BM9388" s="48">
        <v>47.355039699999999</v>
      </c>
      <c r="BN9388" s="48">
        <v>-79.354965699999894</v>
      </c>
      <c r="BO9388" s="48">
        <v>2001</v>
      </c>
      <c r="BP9388" t="s">
        <v>27846</v>
      </c>
      <c r="BQ9388" t="s">
        <v>27848</v>
      </c>
    </row>
    <row r="9389" spans="58:69" x14ac:dyDescent="0.25">
      <c r="BF9389" s="48">
        <v>85037</v>
      </c>
      <c r="BG9389" s="46" t="s">
        <v>14253</v>
      </c>
      <c r="BH9389" s="48" t="s">
        <v>478</v>
      </c>
      <c r="BI9389" s="48" t="s">
        <v>177</v>
      </c>
      <c r="BK9389" s="48" t="s">
        <v>11006</v>
      </c>
      <c r="BL9389" s="48" t="s">
        <v>14198</v>
      </c>
      <c r="BM9389" s="48">
        <v>47.337019462900003</v>
      </c>
      <c r="BN9389" s="48">
        <v>-79.352029008100004</v>
      </c>
      <c r="BO9389" s="48">
        <v>1970</v>
      </c>
      <c r="BP9389" t="s">
        <v>27847</v>
      </c>
      <c r="BQ9389" t="s">
        <v>27848</v>
      </c>
    </row>
    <row r="9390" spans="58:69" x14ac:dyDescent="0.25">
      <c r="BF9390" s="48">
        <v>85052</v>
      </c>
      <c r="BG9390" s="46" t="s">
        <v>27858</v>
      </c>
      <c r="BH9390" s="48" t="s">
        <v>478</v>
      </c>
      <c r="BI9390" s="48" t="s">
        <v>176</v>
      </c>
      <c r="BK9390" s="48" t="s">
        <v>2828</v>
      </c>
      <c r="BL9390" s="48" t="s">
        <v>14256</v>
      </c>
      <c r="BM9390" s="48">
        <v>47.428260000000002</v>
      </c>
      <c r="BN9390" s="48">
        <v>-79.311539999999994</v>
      </c>
      <c r="BO9390" s="48">
        <v>1950</v>
      </c>
      <c r="BP9390" t="s">
        <v>25065</v>
      </c>
      <c r="BQ9390" t="s">
        <v>27848</v>
      </c>
    </row>
    <row r="9391" spans="58:69" x14ac:dyDescent="0.25">
      <c r="BF9391" s="48">
        <v>85052</v>
      </c>
      <c r="BG9391" s="46" t="s">
        <v>27859</v>
      </c>
      <c r="BH9391" s="48" t="s">
        <v>478</v>
      </c>
      <c r="BI9391" s="48" t="s">
        <v>186</v>
      </c>
      <c r="BK9391" s="48" t="s">
        <v>1905</v>
      </c>
      <c r="BL9391" s="48" t="s">
        <v>11227</v>
      </c>
      <c r="BM9391" s="48">
        <v>47.423180000000002</v>
      </c>
      <c r="BN9391" s="48">
        <v>-79.305620000000005</v>
      </c>
      <c r="BO9391" s="48">
        <v>2000</v>
      </c>
      <c r="BP9391" t="s">
        <v>25066</v>
      </c>
      <c r="BQ9391" t="s">
        <v>27848</v>
      </c>
    </row>
    <row r="9392" spans="58:69" x14ac:dyDescent="0.25">
      <c r="BF9392" s="48">
        <v>85052</v>
      </c>
      <c r="BG9392" s="46" t="s">
        <v>27860</v>
      </c>
      <c r="BH9392" s="48" t="s">
        <v>478</v>
      </c>
      <c r="BI9392" s="48" t="s">
        <v>186</v>
      </c>
      <c r="BK9392" s="48" t="s">
        <v>463</v>
      </c>
      <c r="BL9392" s="48" t="s">
        <v>14257</v>
      </c>
      <c r="BM9392" s="48">
        <v>47.425759999999997</v>
      </c>
      <c r="BN9392" s="48">
        <v>-79.30753</v>
      </c>
      <c r="BO9392" s="48">
        <v>1977</v>
      </c>
      <c r="BP9392" t="s">
        <v>25066</v>
      </c>
      <c r="BQ9392" t="s">
        <v>27848</v>
      </c>
    </row>
    <row r="9393" spans="58:69" x14ac:dyDescent="0.25">
      <c r="BF9393" s="48">
        <v>85052</v>
      </c>
      <c r="BG9393" s="46" t="s">
        <v>27861</v>
      </c>
      <c r="BH9393" s="48" t="s">
        <v>180</v>
      </c>
      <c r="BI9393" s="48" t="s">
        <v>191</v>
      </c>
      <c r="BK9393" s="48" t="s">
        <v>1708</v>
      </c>
      <c r="BL9393" s="48" t="s">
        <v>14258</v>
      </c>
      <c r="BM9393" s="48">
        <v>47.426079999999999</v>
      </c>
      <c r="BN9393" s="48">
        <v>-79.308019999999999</v>
      </c>
      <c r="BO9393" s="48">
        <v>2000</v>
      </c>
      <c r="BP9393" t="s">
        <v>25067</v>
      </c>
      <c r="BQ9393" t="s">
        <v>27848</v>
      </c>
    </row>
    <row r="9394" spans="58:69" x14ac:dyDescent="0.25">
      <c r="BF9394" s="48">
        <v>87042</v>
      </c>
      <c r="BG9394" s="46" t="s">
        <v>14528</v>
      </c>
      <c r="BH9394" s="48" t="s">
        <v>478</v>
      </c>
      <c r="BI9394" s="48" t="s">
        <v>176</v>
      </c>
      <c r="BJ9394" s="48" t="s">
        <v>14529</v>
      </c>
      <c r="BK9394" s="48" t="s">
        <v>1708</v>
      </c>
      <c r="BL9394" s="48" t="s">
        <v>14530</v>
      </c>
      <c r="BM9394" s="48">
        <v>48.631839999999997</v>
      </c>
      <c r="BN9394" s="48">
        <v>-78.732699999999994</v>
      </c>
      <c r="BO9394" s="48">
        <v>1975</v>
      </c>
      <c r="BP9394" t="s">
        <v>25113</v>
      </c>
      <c r="BQ9394" t="s">
        <v>27848</v>
      </c>
    </row>
  </sheetData>
  <sheetProtection password="8365" sheet="1" objects="1" scenarios="1"/>
  <mergeCells count="23">
    <mergeCell ref="N11:N12"/>
    <mergeCell ref="O11:O12"/>
    <mergeCell ref="C4:D4"/>
    <mergeCell ref="L11:M11"/>
    <mergeCell ref="J6:K6"/>
    <mergeCell ref="J5:K5"/>
    <mergeCell ref="J7:K7"/>
    <mergeCell ref="J3:O3"/>
    <mergeCell ref="B3:G3"/>
    <mergeCell ref="E11:E12"/>
    <mergeCell ref="I11:I12"/>
    <mergeCell ref="J11:K11"/>
    <mergeCell ref="D11:D12"/>
    <mergeCell ref="C11:C12"/>
    <mergeCell ref="G11:H11"/>
    <mergeCell ref="A10:D10"/>
    <mergeCell ref="A11:A12"/>
    <mergeCell ref="F11:F12"/>
    <mergeCell ref="B11:B12"/>
    <mergeCell ref="J4:K4"/>
    <mergeCell ref="C7:D7"/>
    <mergeCell ref="C6:D6"/>
    <mergeCell ref="C5:D5"/>
  </mergeCells>
  <phoneticPr fontId="4" type="noConversion"/>
  <conditionalFormatting sqref="B13:B2005">
    <cfRule type="expression" dxfId="11" priority="43" stopIfTrue="1">
      <formula>IF(OR(T3,U3)=1,FALSE,TRUE)</formula>
    </cfRule>
  </conditionalFormatting>
  <conditionalFormatting sqref="L13:M2004">
    <cfRule type="containsBlanks" dxfId="10" priority="10" stopIfTrue="1">
      <formula>LEN(TRIM(L13))=0</formula>
    </cfRule>
    <cfRule type="cellIs" dxfId="9" priority="11" stopIfTrue="1" operator="lessThanOrEqual">
      <formula>1000</formula>
    </cfRule>
  </conditionalFormatting>
  <conditionalFormatting sqref="J13:J2005">
    <cfRule type="cellIs" dxfId="8" priority="9" operator="equal">
      <formula>1</formula>
    </cfRule>
  </conditionalFormatting>
  <conditionalFormatting sqref="J13:K2005">
    <cfRule type="expression" dxfId="7" priority="7">
      <formula>IF($J13="",FALSE,(IF($J13=$K13,TRUE,FALSE)))</formula>
    </cfRule>
    <cfRule type="cellIs" dxfId="6" priority="8" operator="greaterThan">
      <formula>100</formula>
    </cfRule>
  </conditionalFormatting>
  <conditionalFormatting sqref="L13:M2005">
    <cfRule type="expression" dxfId="5" priority="6">
      <formula>IF($L13="",FALSE,(IF($L13=$M13,TRUE,FALSE)))</formula>
    </cfRule>
  </conditionalFormatting>
  <conditionalFormatting sqref="O13:O9118">
    <cfRule type="cellIs" dxfId="4" priority="1" operator="equal">
      <formula>"E"</formula>
    </cfRule>
    <cfRule type="cellIs" dxfId="3" priority="2" operator="equal">
      <formula>"D"</formula>
    </cfRule>
    <cfRule type="cellIs" dxfId="2" priority="3" operator="equal">
      <formula>"C"</formula>
    </cfRule>
    <cfRule type="cellIs" dxfId="1" priority="4" operator="equal">
      <formula>"B"</formula>
    </cfRule>
    <cfRule type="cellIs" dxfId="0" priority="5" operator="equal">
      <formula>"A"</formula>
    </cfRule>
  </conditionalFormatting>
  <dataValidations xWindow="1311" yWindow="271" count="11">
    <dataValidation type="list" showInputMessage="1" showErrorMessage="1" errorTitle="ENTRÉE NON VALIDE" error="Sélectionnez une catégorie dans la liste déroulante." sqref="B13:B2005">
      <formula1>$S$3:$S$4</formula1>
    </dataValidation>
    <dataValidation type="decimal" showInputMessage="1" showErrorMessage="1" errorTitle="ENTRÉE NON VALIDE" error="La latitude doit se situer entre 45.00000 et 58.00000 degrés." sqref="G13:G2005">
      <formula1>45</formula1>
      <formula2>58</formula2>
    </dataValidation>
    <dataValidation type="decimal" allowBlank="1" showInputMessage="1" showErrorMessage="1" errorTitle="ENTRÉE NON VALIDE" error="La longitude doit se situer entre -80.00000 et -56.00000 degrés. " sqref="H13:H2005">
      <formula1>-80</formula1>
      <formula2>-56</formula2>
    </dataValidation>
    <dataValidation type="custom" showInputMessage="1" showErrorMessage="1" errorTitle="ENTRÉE NON VALIDE" error="Veuillez tout d'abord inscrire le nom de la municipalité dans la liste déroulante à l'onglet À propos." sqref="F9">
      <formula1>IF(#REF!=TRUE,TRUE,FALSE)</formula1>
    </dataValidation>
    <dataValidation type="whole" showInputMessage="1" showErrorMessage="1" errorTitle="ENTRÉE NON VALIDE" error="Veuillez inscrire une durée de vie restante positive, non-nulle et inférieure à 200 ans." sqref="J13:J2005">
      <formula1>1</formula1>
      <formula2>200</formula2>
    </dataValidation>
    <dataValidation type="whole" showInputMessage="1" showErrorMessage="1" errorTitle="ENTRÉE NON VALIDE" error="Veuillez inscrire une durée de vie restante positive, non-nulle et inférieure à 200 ans._x000a_" sqref="K13:K2005">
      <formula1>1</formula1>
      <formula2>200</formula2>
    </dataValidation>
    <dataValidation type="whole" allowBlank="1" showInputMessage="1" showErrorMessage="1" errorTitle="ENTRÉE NON VALIDE" error="Veuillez entrer une valeur positive comprise entre 1$ et 5 000 000 000$. Si l'immobilisation n'a pas de composante dite «civil», laissez la case vide." prompt="Inclure la valeur totale des travaux de réhabilitations effectués au courant de la vie de l'immobilisation, les taxes (5%) ainsi que les frais de contingence (15%). Pour plus de précisions, référez vous à l'Aide du Formulaire." sqref="L13:L2005">
      <formula1>1</formula1>
      <formula2>5000000000</formula2>
    </dataValidation>
    <dataValidation type="whole" allowBlank="1" showInputMessage="1" showErrorMessage="1" errorTitle="ENTRÉE NON VALIDE" error="Veuillez entrer une valeur positive comprise entre 1$ et 5 000 000 000$. Si l'immobilisation n'a pas de composante dite «mécanique», laissez la case vide." prompt="Inclure la valeur totale des travaux de réhabilitations effectués au courant de la vie de l'immobilisation, les taxes (5%) ainsi que les frais de contingence (15%). Pour plus de précisions, référez vous à l'Aide du Formulaire." sqref="M13:M2005">
      <formula1>1</formula1>
      <formula2>5000000000</formula2>
    </dataValidation>
    <dataValidation type="list" allowBlank="1" showInputMessage="1" showErrorMessage="1" errorTitle="ENTRÉE NON VALIDE" error="Sélectionnez une catégorie d'immobilisations dans la liste déroulante." sqref="C13:C2005">
      <formula1>IF($B13="",$W$4,IF($B13=$S$3,$W$5:$W$8,$W$10:$W$13))</formula1>
    </dataValidation>
    <dataValidation type="whole" allowBlank="1" showInputMessage="1" showErrorMessage="1" errorTitle="ENTRÉE NON VALIDE" error="Veuillez entrer une date (aaaa) entre 1850 et 2017." sqref="I2006:I4552">
      <formula1>1850</formula1>
      <formula2>2018</formula2>
    </dataValidation>
    <dataValidation type="whole" allowBlank="1" showInputMessage="1" showErrorMessage="1" errorTitle="ENTRÉE NON VALIDE" error="Veuillez entrer une date (aaaa) entre 1850 et 2017." sqref="I13:I2005">
      <formula1>1850</formula1>
      <formula2>2017</formula2>
    </dataValidation>
  </dataValidations>
  <hyperlinks>
    <hyperlink ref="A10" location="A_1" display="Spécifications pour les régies, copropriétés et agglomérations"/>
    <hyperlink ref="A10:D10" location="A_1" display="Spécifications pour les régies et agglomérations"/>
  </hyperlinks>
  <printOptions horizontalCentered="1"/>
  <pageMargins left="0.70866141732283472" right="0.70866141732283472" top="0.74803149606299213" bottom="0.74803149606299213" header="0.31496062992125984" footer="0.31496062992125984"/>
  <pageSetup paperSize="5" scale="70" orientation="landscape" r:id="rId1"/>
  <rowBreaks count="1" manualBreakCount="1">
    <brk id="5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8</xdr:col>
                    <xdr:colOff>19050</xdr:colOff>
                    <xdr:row>13</xdr:row>
                    <xdr:rowOff>0</xdr:rowOff>
                  </from>
                  <to>
                    <xdr:col>8</xdr:col>
                    <xdr:colOff>838200</xdr:colOff>
                    <xdr:row>13</xdr:row>
                    <xdr:rowOff>266700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8</xdr:col>
                    <xdr:colOff>19050</xdr:colOff>
                    <xdr:row>14</xdr:row>
                    <xdr:rowOff>0</xdr:rowOff>
                  </from>
                  <to>
                    <xdr:col>8</xdr:col>
                    <xdr:colOff>838200</xdr:colOff>
                    <xdr:row>14</xdr:row>
                    <xdr:rowOff>266700</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8</xdr:col>
                    <xdr:colOff>19050</xdr:colOff>
                    <xdr:row>15</xdr:row>
                    <xdr:rowOff>0</xdr:rowOff>
                  </from>
                  <to>
                    <xdr:col>8</xdr:col>
                    <xdr:colOff>838200</xdr:colOff>
                    <xdr:row>15</xdr:row>
                    <xdr:rowOff>266700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8</xdr:col>
                    <xdr:colOff>19050</xdr:colOff>
                    <xdr:row>16</xdr:row>
                    <xdr:rowOff>0</xdr:rowOff>
                  </from>
                  <to>
                    <xdr:col>8</xdr:col>
                    <xdr:colOff>838200</xdr:colOff>
                    <xdr:row>16</xdr:row>
                    <xdr:rowOff>266700</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9</xdr:col>
                    <xdr:colOff>9525</xdr:colOff>
                    <xdr:row>13</xdr:row>
                    <xdr:rowOff>0</xdr:rowOff>
                  </from>
                  <to>
                    <xdr:col>9</xdr:col>
                    <xdr:colOff>838200</xdr:colOff>
                    <xdr:row>13</xdr:row>
                    <xdr:rowOff>266700</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from>
                    <xdr:col>9</xdr:col>
                    <xdr:colOff>9525</xdr:colOff>
                    <xdr:row>14</xdr:row>
                    <xdr:rowOff>0</xdr:rowOff>
                  </from>
                  <to>
                    <xdr:col>9</xdr:col>
                    <xdr:colOff>838200</xdr:colOff>
                    <xdr:row>14</xdr:row>
                    <xdr:rowOff>266700</xdr:rowOff>
                  </to>
                </anchor>
              </controlPr>
            </control>
          </mc:Choice>
        </mc:AlternateContent>
        <mc:AlternateContent xmlns:mc="http://schemas.openxmlformats.org/markup-compatibility/2006">
          <mc:Choice Requires="x14">
            <control shapeId="4103" r:id="rId10" name="Check Box 7">
              <controlPr defaultSize="0" autoFill="0" autoLine="0" autoPict="0">
                <anchor moveWithCells="1">
                  <from>
                    <xdr:col>9</xdr:col>
                    <xdr:colOff>9525</xdr:colOff>
                    <xdr:row>15</xdr:row>
                    <xdr:rowOff>0</xdr:rowOff>
                  </from>
                  <to>
                    <xdr:col>9</xdr:col>
                    <xdr:colOff>838200</xdr:colOff>
                    <xdr:row>15</xdr:row>
                    <xdr:rowOff>266700</xdr:rowOff>
                  </to>
                </anchor>
              </controlPr>
            </control>
          </mc:Choice>
        </mc:AlternateContent>
        <mc:AlternateContent xmlns:mc="http://schemas.openxmlformats.org/markup-compatibility/2006">
          <mc:Choice Requires="x14">
            <control shapeId="4104" r:id="rId11" name="Check Box 8">
              <controlPr defaultSize="0" autoFill="0" autoLine="0" autoPict="0">
                <anchor moveWithCells="1">
                  <from>
                    <xdr:col>9</xdr:col>
                    <xdr:colOff>9525</xdr:colOff>
                    <xdr:row>16</xdr:row>
                    <xdr:rowOff>0</xdr:rowOff>
                  </from>
                  <to>
                    <xdr:col>9</xdr:col>
                    <xdr:colOff>838200</xdr:colOff>
                    <xdr:row>16</xdr:row>
                    <xdr:rowOff>266700</xdr:rowOff>
                  </to>
                </anchor>
              </controlPr>
            </control>
          </mc:Choice>
        </mc:AlternateContent>
        <mc:AlternateContent xmlns:mc="http://schemas.openxmlformats.org/markup-compatibility/2006">
          <mc:Choice Requires="x14">
            <control shapeId="4105" r:id="rId12" name="Check Box 9">
              <controlPr defaultSize="0" autoFill="0" autoLine="0" autoPict="0">
                <anchor moveWithCells="1">
                  <from>
                    <xdr:col>10</xdr:col>
                    <xdr:colOff>9525</xdr:colOff>
                    <xdr:row>13</xdr:row>
                    <xdr:rowOff>0</xdr:rowOff>
                  </from>
                  <to>
                    <xdr:col>10</xdr:col>
                    <xdr:colOff>838200</xdr:colOff>
                    <xdr:row>13</xdr:row>
                    <xdr:rowOff>266700</xdr:rowOff>
                  </to>
                </anchor>
              </controlPr>
            </control>
          </mc:Choice>
        </mc:AlternateContent>
        <mc:AlternateContent xmlns:mc="http://schemas.openxmlformats.org/markup-compatibility/2006">
          <mc:Choice Requires="x14">
            <control shapeId="4106" r:id="rId13" name="Check Box 10">
              <controlPr defaultSize="0" autoFill="0" autoLine="0" autoPict="0">
                <anchor moveWithCells="1">
                  <from>
                    <xdr:col>10</xdr:col>
                    <xdr:colOff>9525</xdr:colOff>
                    <xdr:row>14</xdr:row>
                    <xdr:rowOff>0</xdr:rowOff>
                  </from>
                  <to>
                    <xdr:col>10</xdr:col>
                    <xdr:colOff>838200</xdr:colOff>
                    <xdr:row>14</xdr:row>
                    <xdr:rowOff>266700</xdr:rowOff>
                  </to>
                </anchor>
              </controlPr>
            </control>
          </mc:Choice>
        </mc:AlternateContent>
        <mc:AlternateContent xmlns:mc="http://schemas.openxmlformats.org/markup-compatibility/2006">
          <mc:Choice Requires="x14">
            <control shapeId="4107" r:id="rId14" name="Check Box 11">
              <controlPr defaultSize="0" autoFill="0" autoLine="0" autoPict="0">
                <anchor moveWithCells="1">
                  <from>
                    <xdr:col>10</xdr:col>
                    <xdr:colOff>9525</xdr:colOff>
                    <xdr:row>15</xdr:row>
                    <xdr:rowOff>0</xdr:rowOff>
                  </from>
                  <to>
                    <xdr:col>10</xdr:col>
                    <xdr:colOff>838200</xdr:colOff>
                    <xdr:row>15</xdr:row>
                    <xdr:rowOff>266700</xdr:rowOff>
                  </to>
                </anchor>
              </controlPr>
            </control>
          </mc:Choice>
        </mc:AlternateContent>
        <mc:AlternateContent xmlns:mc="http://schemas.openxmlformats.org/markup-compatibility/2006">
          <mc:Choice Requires="x14">
            <control shapeId="4108" r:id="rId15" name="Check Box 12">
              <controlPr defaultSize="0" autoFill="0" autoLine="0" autoPict="0">
                <anchor moveWithCells="1">
                  <from>
                    <xdr:col>10</xdr:col>
                    <xdr:colOff>9525</xdr:colOff>
                    <xdr:row>16</xdr:row>
                    <xdr:rowOff>0</xdr:rowOff>
                  </from>
                  <to>
                    <xdr:col>10</xdr:col>
                    <xdr:colOff>838200</xdr:colOff>
                    <xdr:row>16</xdr:row>
                    <xdr:rowOff>266700</xdr:rowOff>
                  </to>
                </anchor>
              </controlPr>
            </control>
          </mc:Choice>
        </mc:AlternateContent>
        <mc:AlternateContent xmlns:mc="http://schemas.openxmlformats.org/markup-compatibility/2006">
          <mc:Choice Requires="x14">
            <control shapeId="4109" r:id="rId16" name="Check Box 13">
              <controlPr defaultSize="0" autoFill="0" autoLine="0" autoPict="0">
                <anchor moveWithCells="1">
                  <from>
                    <xdr:col>11</xdr:col>
                    <xdr:colOff>9525</xdr:colOff>
                    <xdr:row>13</xdr:row>
                    <xdr:rowOff>0</xdr:rowOff>
                  </from>
                  <to>
                    <xdr:col>11</xdr:col>
                    <xdr:colOff>838200</xdr:colOff>
                    <xdr:row>13</xdr:row>
                    <xdr:rowOff>266700</xdr:rowOff>
                  </to>
                </anchor>
              </controlPr>
            </control>
          </mc:Choice>
        </mc:AlternateContent>
        <mc:AlternateContent xmlns:mc="http://schemas.openxmlformats.org/markup-compatibility/2006">
          <mc:Choice Requires="x14">
            <control shapeId="4110" r:id="rId17" name="Check Box 14">
              <controlPr defaultSize="0" autoFill="0" autoLine="0" autoPict="0">
                <anchor moveWithCells="1">
                  <from>
                    <xdr:col>11</xdr:col>
                    <xdr:colOff>9525</xdr:colOff>
                    <xdr:row>14</xdr:row>
                    <xdr:rowOff>0</xdr:rowOff>
                  </from>
                  <to>
                    <xdr:col>11</xdr:col>
                    <xdr:colOff>838200</xdr:colOff>
                    <xdr:row>14</xdr:row>
                    <xdr:rowOff>266700</xdr:rowOff>
                  </to>
                </anchor>
              </controlPr>
            </control>
          </mc:Choice>
        </mc:AlternateContent>
        <mc:AlternateContent xmlns:mc="http://schemas.openxmlformats.org/markup-compatibility/2006">
          <mc:Choice Requires="x14">
            <control shapeId="4111" r:id="rId18" name="Check Box 15">
              <controlPr defaultSize="0" autoFill="0" autoLine="0" autoPict="0">
                <anchor moveWithCells="1">
                  <from>
                    <xdr:col>11</xdr:col>
                    <xdr:colOff>9525</xdr:colOff>
                    <xdr:row>15</xdr:row>
                    <xdr:rowOff>0</xdr:rowOff>
                  </from>
                  <to>
                    <xdr:col>11</xdr:col>
                    <xdr:colOff>838200</xdr:colOff>
                    <xdr:row>15</xdr:row>
                    <xdr:rowOff>266700</xdr:rowOff>
                  </to>
                </anchor>
              </controlPr>
            </control>
          </mc:Choice>
        </mc:AlternateContent>
        <mc:AlternateContent xmlns:mc="http://schemas.openxmlformats.org/markup-compatibility/2006">
          <mc:Choice Requires="x14">
            <control shapeId="4112" r:id="rId19" name="Check Box 16">
              <controlPr defaultSize="0" autoFill="0" autoLine="0" autoPict="0">
                <anchor moveWithCells="1">
                  <from>
                    <xdr:col>11</xdr:col>
                    <xdr:colOff>9525</xdr:colOff>
                    <xdr:row>16</xdr:row>
                    <xdr:rowOff>0</xdr:rowOff>
                  </from>
                  <to>
                    <xdr:col>11</xdr:col>
                    <xdr:colOff>838200</xdr:colOff>
                    <xdr:row>16</xdr:row>
                    <xdr:rowOff>266700</xdr:rowOff>
                  </to>
                </anchor>
              </controlPr>
            </control>
          </mc:Choice>
        </mc:AlternateContent>
        <mc:AlternateContent xmlns:mc="http://schemas.openxmlformats.org/markup-compatibility/2006">
          <mc:Choice Requires="x14">
            <control shapeId="4113" r:id="rId20" name="Check Box 17">
              <controlPr defaultSize="0" autoFill="0" autoLine="0" autoPict="0">
                <anchor moveWithCells="1">
                  <from>
                    <xdr:col>12</xdr:col>
                    <xdr:colOff>9525</xdr:colOff>
                    <xdr:row>13</xdr:row>
                    <xdr:rowOff>0</xdr:rowOff>
                  </from>
                  <to>
                    <xdr:col>12</xdr:col>
                    <xdr:colOff>838200</xdr:colOff>
                    <xdr:row>13</xdr:row>
                    <xdr:rowOff>266700</xdr:rowOff>
                  </to>
                </anchor>
              </controlPr>
            </control>
          </mc:Choice>
        </mc:AlternateContent>
        <mc:AlternateContent xmlns:mc="http://schemas.openxmlformats.org/markup-compatibility/2006">
          <mc:Choice Requires="x14">
            <control shapeId="4114" r:id="rId21" name="Check Box 18">
              <controlPr defaultSize="0" autoFill="0" autoLine="0" autoPict="0">
                <anchor moveWithCells="1">
                  <from>
                    <xdr:col>12</xdr:col>
                    <xdr:colOff>9525</xdr:colOff>
                    <xdr:row>14</xdr:row>
                    <xdr:rowOff>0</xdr:rowOff>
                  </from>
                  <to>
                    <xdr:col>12</xdr:col>
                    <xdr:colOff>838200</xdr:colOff>
                    <xdr:row>14</xdr:row>
                    <xdr:rowOff>266700</xdr:rowOff>
                  </to>
                </anchor>
              </controlPr>
            </control>
          </mc:Choice>
        </mc:AlternateContent>
        <mc:AlternateContent xmlns:mc="http://schemas.openxmlformats.org/markup-compatibility/2006">
          <mc:Choice Requires="x14">
            <control shapeId="4115" r:id="rId22" name="Check Box 19">
              <controlPr defaultSize="0" autoFill="0" autoLine="0" autoPict="0">
                <anchor moveWithCells="1">
                  <from>
                    <xdr:col>12</xdr:col>
                    <xdr:colOff>9525</xdr:colOff>
                    <xdr:row>15</xdr:row>
                    <xdr:rowOff>0</xdr:rowOff>
                  </from>
                  <to>
                    <xdr:col>12</xdr:col>
                    <xdr:colOff>838200</xdr:colOff>
                    <xdr:row>15</xdr:row>
                    <xdr:rowOff>266700</xdr:rowOff>
                  </to>
                </anchor>
              </controlPr>
            </control>
          </mc:Choice>
        </mc:AlternateContent>
        <mc:AlternateContent xmlns:mc="http://schemas.openxmlformats.org/markup-compatibility/2006">
          <mc:Choice Requires="x14">
            <control shapeId="4116" r:id="rId23" name="Check Box 20">
              <controlPr defaultSize="0" autoFill="0" autoLine="0" autoPict="0">
                <anchor moveWithCells="1">
                  <from>
                    <xdr:col>12</xdr:col>
                    <xdr:colOff>9525</xdr:colOff>
                    <xdr:row>16</xdr:row>
                    <xdr:rowOff>0</xdr:rowOff>
                  </from>
                  <to>
                    <xdr:col>12</xdr:col>
                    <xdr:colOff>838200</xdr:colOff>
                    <xdr:row>16</xdr:row>
                    <xdr:rowOff>266700</xdr:rowOff>
                  </to>
                </anchor>
              </controlPr>
            </control>
          </mc:Choice>
        </mc:AlternateContent>
        <mc:AlternateContent xmlns:mc="http://schemas.openxmlformats.org/markup-compatibility/2006">
          <mc:Choice Requires="x14">
            <control shapeId="4117" r:id="rId24" name="Check Box 21">
              <controlPr defaultSize="0" autoFill="0" autoLine="0" autoPict="0">
                <anchor moveWithCells="1">
                  <from>
                    <xdr:col>6</xdr:col>
                    <xdr:colOff>190500</xdr:colOff>
                    <xdr:row>13</xdr:row>
                    <xdr:rowOff>9525</xdr:rowOff>
                  </from>
                  <to>
                    <xdr:col>7</xdr:col>
                    <xdr:colOff>28575</xdr:colOff>
                    <xdr:row>13</xdr:row>
                    <xdr:rowOff>266700</xdr:rowOff>
                  </to>
                </anchor>
              </controlPr>
            </control>
          </mc:Choice>
        </mc:AlternateContent>
        <mc:AlternateContent xmlns:mc="http://schemas.openxmlformats.org/markup-compatibility/2006">
          <mc:Choice Requires="x14">
            <control shapeId="4118" r:id="rId25" name="Check Box 22">
              <controlPr defaultSize="0" autoFill="0" autoLine="0" autoPict="0">
                <anchor moveWithCells="1">
                  <from>
                    <xdr:col>6</xdr:col>
                    <xdr:colOff>190500</xdr:colOff>
                    <xdr:row>14</xdr:row>
                    <xdr:rowOff>9525</xdr:rowOff>
                  </from>
                  <to>
                    <xdr:col>7</xdr:col>
                    <xdr:colOff>28575</xdr:colOff>
                    <xdr:row>14</xdr:row>
                    <xdr:rowOff>266700</xdr:rowOff>
                  </to>
                </anchor>
              </controlPr>
            </control>
          </mc:Choice>
        </mc:AlternateContent>
        <mc:AlternateContent xmlns:mc="http://schemas.openxmlformats.org/markup-compatibility/2006">
          <mc:Choice Requires="x14">
            <control shapeId="4119" r:id="rId26" name="Check Box 23">
              <controlPr defaultSize="0" autoFill="0" autoLine="0" autoPict="0">
                <anchor moveWithCells="1">
                  <from>
                    <xdr:col>6</xdr:col>
                    <xdr:colOff>190500</xdr:colOff>
                    <xdr:row>15</xdr:row>
                    <xdr:rowOff>9525</xdr:rowOff>
                  </from>
                  <to>
                    <xdr:col>7</xdr:col>
                    <xdr:colOff>28575</xdr:colOff>
                    <xdr:row>15</xdr:row>
                    <xdr:rowOff>266700</xdr:rowOff>
                  </to>
                </anchor>
              </controlPr>
            </control>
          </mc:Choice>
        </mc:AlternateContent>
        <mc:AlternateContent xmlns:mc="http://schemas.openxmlformats.org/markup-compatibility/2006">
          <mc:Choice Requires="x14">
            <control shapeId="4120" r:id="rId27" name="Check Box 24">
              <controlPr defaultSize="0" autoFill="0" autoLine="0" autoPict="0">
                <anchor moveWithCells="1">
                  <from>
                    <xdr:col>6</xdr:col>
                    <xdr:colOff>190500</xdr:colOff>
                    <xdr:row>16</xdr:row>
                    <xdr:rowOff>9525</xdr:rowOff>
                  </from>
                  <to>
                    <xdr:col>7</xdr:col>
                    <xdr:colOff>28575</xdr:colOff>
                    <xdr:row>16</xdr:row>
                    <xdr:rowOff>266700</xdr:rowOff>
                  </to>
                </anchor>
              </controlPr>
            </control>
          </mc:Choice>
        </mc:AlternateContent>
        <mc:AlternateContent xmlns:mc="http://schemas.openxmlformats.org/markup-compatibility/2006">
          <mc:Choice Requires="x14">
            <control shapeId="4121" r:id="rId28" name="Check Box 25">
              <controlPr defaultSize="0" autoFill="0" autoLine="0" autoPict="0">
                <anchor moveWithCells="1">
                  <from>
                    <xdr:col>6</xdr:col>
                    <xdr:colOff>200025</xdr:colOff>
                    <xdr:row>12</xdr:row>
                    <xdr:rowOff>9525</xdr:rowOff>
                  </from>
                  <to>
                    <xdr:col>7</xdr:col>
                    <xdr:colOff>38100</xdr:colOff>
                    <xdr:row>12</xdr:row>
                    <xdr:rowOff>266700</xdr:rowOff>
                  </to>
                </anchor>
              </controlPr>
            </control>
          </mc:Choice>
        </mc:AlternateContent>
        <mc:AlternateContent xmlns:mc="http://schemas.openxmlformats.org/markup-compatibility/2006">
          <mc:Choice Requires="x14">
            <control shapeId="4122" r:id="rId29" name="Check Box 26">
              <controlPr defaultSize="0" autoFill="0" autoLine="0" autoPict="0">
                <anchor moveWithCells="1">
                  <from>
                    <xdr:col>8</xdr:col>
                    <xdr:colOff>38100</xdr:colOff>
                    <xdr:row>11</xdr:row>
                    <xdr:rowOff>180975</xdr:rowOff>
                  </from>
                  <to>
                    <xdr:col>8</xdr:col>
                    <xdr:colOff>857250</xdr:colOff>
                    <xdr:row>12</xdr:row>
                    <xdr:rowOff>257175</xdr:rowOff>
                  </to>
                </anchor>
              </controlPr>
            </control>
          </mc:Choice>
        </mc:AlternateContent>
        <mc:AlternateContent xmlns:mc="http://schemas.openxmlformats.org/markup-compatibility/2006">
          <mc:Choice Requires="x14">
            <control shapeId="4123" r:id="rId30" name="Check Box 27">
              <controlPr defaultSize="0" autoFill="0" autoLine="0" autoPict="0">
                <anchor moveWithCells="1">
                  <from>
                    <xdr:col>9</xdr:col>
                    <xdr:colOff>9525</xdr:colOff>
                    <xdr:row>11</xdr:row>
                    <xdr:rowOff>161925</xdr:rowOff>
                  </from>
                  <to>
                    <xdr:col>9</xdr:col>
                    <xdr:colOff>838200</xdr:colOff>
                    <xdr:row>12</xdr:row>
                    <xdr:rowOff>238125</xdr:rowOff>
                  </to>
                </anchor>
              </controlPr>
            </control>
          </mc:Choice>
        </mc:AlternateContent>
        <mc:AlternateContent xmlns:mc="http://schemas.openxmlformats.org/markup-compatibility/2006">
          <mc:Choice Requires="x14">
            <control shapeId="4124" r:id="rId31" name="Check Box 28">
              <controlPr defaultSize="0" autoFill="0" autoLine="0" autoPict="0">
                <anchor moveWithCells="1">
                  <from>
                    <xdr:col>10</xdr:col>
                    <xdr:colOff>9525</xdr:colOff>
                    <xdr:row>11</xdr:row>
                    <xdr:rowOff>190500</xdr:rowOff>
                  </from>
                  <to>
                    <xdr:col>10</xdr:col>
                    <xdr:colOff>838200</xdr:colOff>
                    <xdr:row>12</xdr:row>
                    <xdr:rowOff>266700</xdr:rowOff>
                  </to>
                </anchor>
              </controlPr>
            </control>
          </mc:Choice>
        </mc:AlternateContent>
        <mc:AlternateContent xmlns:mc="http://schemas.openxmlformats.org/markup-compatibility/2006">
          <mc:Choice Requires="x14">
            <control shapeId="4125" r:id="rId32" name="Check Box 29">
              <controlPr defaultSize="0" autoFill="0" autoLine="0" autoPict="0">
                <anchor moveWithCells="1">
                  <from>
                    <xdr:col>11</xdr:col>
                    <xdr:colOff>9525</xdr:colOff>
                    <xdr:row>11</xdr:row>
                    <xdr:rowOff>190500</xdr:rowOff>
                  </from>
                  <to>
                    <xdr:col>11</xdr:col>
                    <xdr:colOff>838200</xdr:colOff>
                    <xdr:row>12</xdr:row>
                    <xdr:rowOff>266700</xdr:rowOff>
                  </to>
                </anchor>
              </controlPr>
            </control>
          </mc:Choice>
        </mc:AlternateContent>
        <mc:AlternateContent xmlns:mc="http://schemas.openxmlformats.org/markup-compatibility/2006">
          <mc:Choice Requires="x14">
            <control shapeId="4126" r:id="rId33" name="Check Box 30">
              <controlPr defaultSize="0" autoFill="0" autoLine="0" autoPict="0">
                <anchor moveWithCells="1">
                  <from>
                    <xdr:col>11</xdr:col>
                    <xdr:colOff>952500</xdr:colOff>
                    <xdr:row>11</xdr:row>
                    <xdr:rowOff>190500</xdr:rowOff>
                  </from>
                  <to>
                    <xdr:col>12</xdr:col>
                    <xdr:colOff>828675</xdr:colOff>
                    <xdr:row>12</xdr:row>
                    <xdr:rowOff>266700</xdr:rowOff>
                  </to>
                </anchor>
              </controlPr>
            </control>
          </mc:Choice>
        </mc:AlternateContent>
        <mc:AlternateContent xmlns:mc="http://schemas.openxmlformats.org/markup-compatibility/2006">
          <mc:Choice Requires="x14">
            <control shapeId="4129" r:id="rId34" name="Check Box 33">
              <controlPr defaultSize="0" autoFill="0" autoLine="0" autoPict="0">
                <anchor moveWithCells="1">
                  <from>
                    <xdr:col>9</xdr:col>
                    <xdr:colOff>9525</xdr:colOff>
                    <xdr:row>13</xdr:row>
                    <xdr:rowOff>0</xdr:rowOff>
                  </from>
                  <to>
                    <xdr:col>9</xdr:col>
                    <xdr:colOff>838200</xdr:colOff>
                    <xdr:row>13</xdr:row>
                    <xdr:rowOff>266700</xdr:rowOff>
                  </to>
                </anchor>
              </controlPr>
            </control>
          </mc:Choice>
        </mc:AlternateContent>
        <mc:AlternateContent xmlns:mc="http://schemas.openxmlformats.org/markup-compatibility/2006">
          <mc:Choice Requires="x14">
            <control shapeId="4130" r:id="rId35" name="Check Box 34">
              <controlPr defaultSize="0" autoFill="0" autoLine="0" autoPict="0">
                <anchor moveWithCells="1">
                  <from>
                    <xdr:col>8</xdr:col>
                    <xdr:colOff>19050</xdr:colOff>
                    <xdr:row>13</xdr:row>
                    <xdr:rowOff>0</xdr:rowOff>
                  </from>
                  <to>
                    <xdr:col>8</xdr:col>
                    <xdr:colOff>838200</xdr:colOff>
                    <xdr:row>13</xdr:row>
                    <xdr:rowOff>266700</xdr:rowOff>
                  </to>
                </anchor>
              </controlPr>
            </control>
          </mc:Choice>
        </mc:AlternateContent>
        <mc:AlternateContent xmlns:mc="http://schemas.openxmlformats.org/markup-compatibility/2006">
          <mc:Choice Requires="x14">
            <control shapeId="4131" r:id="rId36" name="Check Box 35">
              <controlPr defaultSize="0" autoFill="0" autoLine="0" autoPict="0">
                <anchor moveWithCells="1">
                  <from>
                    <xdr:col>8</xdr:col>
                    <xdr:colOff>19050</xdr:colOff>
                    <xdr:row>14</xdr:row>
                    <xdr:rowOff>0</xdr:rowOff>
                  </from>
                  <to>
                    <xdr:col>8</xdr:col>
                    <xdr:colOff>838200</xdr:colOff>
                    <xdr:row>14</xdr:row>
                    <xdr:rowOff>266700</xdr:rowOff>
                  </to>
                </anchor>
              </controlPr>
            </control>
          </mc:Choice>
        </mc:AlternateContent>
        <mc:AlternateContent xmlns:mc="http://schemas.openxmlformats.org/markup-compatibility/2006">
          <mc:Choice Requires="x14">
            <control shapeId="4132" r:id="rId37" name="Check Box 36">
              <controlPr defaultSize="0" autoFill="0" autoLine="0" autoPict="0">
                <anchor moveWithCells="1">
                  <from>
                    <xdr:col>8</xdr:col>
                    <xdr:colOff>19050</xdr:colOff>
                    <xdr:row>15</xdr:row>
                    <xdr:rowOff>0</xdr:rowOff>
                  </from>
                  <to>
                    <xdr:col>8</xdr:col>
                    <xdr:colOff>838200</xdr:colOff>
                    <xdr:row>15</xdr:row>
                    <xdr:rowOff>266700</xdr:rowOff>
                  </to>
                </anchor>
              </controlPr>
            </control>
          </mc:Choice>
        </mc:AlternateContent>
        <mc:AlternateContent xmlns:mc="http://schemas.openxmlformats.org/markup-compatibility/2006">
          <mc:Choice Requires="x14">
            <control shapeId="4133" r:id="rId38" name="Check Box 37">
              <controlPr defaultSize="0" autoFill="0" autoLine="0" autoPict="0">
                <anchor moveWithCells="1">
                  <from>
                    <xdr:col>8</xdr:col>
                    <xdr:colOff>19050</xdr:colOff>
                    <xdr:row>16</xdr:row>
                    <xdr:rowOff>0</xdr:rowOff>
                  </from>
                  <to>
                    <xdr:col>8</xdr:col>
                    <xdr:colOff>838200</xdr:colOff>
                    <xdr:row>16</xdr:row>
                    <xdr:rowOff>266700</xdr:rowOff>
                  </to>
                </anchor>
              </controlPr>
            </control>
          </mc:Choice>
        </mc:AlternateContent>
        <mc:AlternateContent xmlns:mc="http://schemas.openxmlformats.org/markup-compatibility/2006">
          <mc:Choice Requires="x14">
            <control shapeId="4134" r:id="rId39" name="Check Box 38">
              <controlPr defaultSize="0" autoFill="0" autoLine="0" autoPict="0">
                <anchor moveWithCells="1">
                  <from>
                    <xdr:col>8</xdr:col>
                    <xdr:colOff>19050</xdr:colOff>
                    <xdr:row>17</xdr:row>
                    <xdr:rowOff>0</xdr:rowOff>
                  </from>
                  <to>
                    <xdr:col>8</xdr:col>
                    <xdr:colOff>838200</xdr:colOff>
                    <xdr:row>17</xdr:row>
                    <xdr:rowOff>266700</xdr:rowOff>
                  </to>
                </anchor>
              </controlPr>
            </control>
          </mc:Choice>
        </mc:AlternateContent>
        <mc:AlternateContent xmlns:mc="http://schemas.openxmlformats.org/markup-compatibility/2006">
          <mc:Choice Requires="x14">
            <control shapeId="4135" r:id="rId40" name="Check Box 39">
              <controlPr defaultSize="0" autoFill="0" autoLine="0" autoPict="0">
                <anchor moveWithCells="1">
                  <from>
                    <xdr:col>8</xdr:col>
                    <xdr:colOff>19050</xdr:colOff>
                    <xdr:row>18</xdr:row>
                    <xdr:rowOff>0</xdr:rowOff>
                  </from>
                  <to>
                    <xdr:col>8</xdr:col>
                    <xdr:colOff>838200</xdr:colOff>
                    <xdr:row>18</xdr:row>
                    <xdr:rowOff>266700</xdr:rowOff>
                  </to>
                </anchor>
              </controlPr>
            </control>
          </mc:Choice>
        </mc:AlternateContent>
        <mc:AlternateContent xmlns:mc="http://schemas.openxmlformats.org/markup-compatibility/2006">
          <mc:Choice Requires="x14">
            <control shapeId="4136" r:id="rId41" name="Check Box 40">
              <controlPr defaultSize="0" autoFill="0" autoLine="0" autoPict="0">
                <anchor moveWithCells="1">
                  <from>
                    <xdr:col>8</xdr:col>
                    <xdr:colOff>19050</xdr:colOff>
                    <xdr:row>19</xdr:row>
                    <xdr:rowOff>0</xdr:rowOff>
                  </from>
                  <to>
                    <xdr:col>8</xdr:col>
                    <xdr:colOff>838200</xdr:colOff>
                    <xdr:row>19</xdr:row>
                    <xdr:rowOff>266700</xdr:rowOff>
                  </to>
                </anchor>
              </controlPr>
            </control>
          </mc:Choice>
        </mc:AlternateContent>
        <mc:AlternateContent xmlns:mc="http://schemas.openxmlformats.org/markup-compatibility/2006">
          <mc:Choice Requires="x14">
            <control shapeId="4137" r:id="rId42" name="Check Box 41">
              <controlPr defaultSize="0" autoFill="0" autoLine="0" autoPict="0">
                <anchor moveWithCells="1">
                  <from>
                    <xdr:col>8</xdr:col>
                    <xdr:colOff>19050</xdr:colOff>
                    <xdr:row>20</xdr:row>
                    <xdr:rowOff>0</xdr:rowOff>
                  </from>
                  <to>
                    <xdr:col>8</xdr:col>
                    <xdr:colOff>838200</xdr:colOff>
                    <xdr:row>20</xdr:row>
                    <xdr:rowOff>266700</xdr:rowOff>
                  </to>
                </anchor>
              </controlPr>
            </control>
          </mc:Choice>
        </mc:AlternateContent>
        <mc:AlternateContent xmlns:mc="http://schemas.openxmlformats.org/markup-compatibility/2006">
          <mc:Choice Requires="x14">
            <control shapeId="4138" r:id="rId43" name="Check Box 42">
              <controlPr defaultSize="0" autoFill="0" autoLine="0" autoPict="0">
                <anchor moveWithCells="1">
                  <from>
                    <xdr:col>8</xdr:col>
                    <xdr:colOff>19050</xdr:colOff>
                    <xdr:row>21</xdr:row>
                    <xdr:rowOff>0</xdr:rowOff>
                  </from>
                  <to>
                    <xdr:col>8</xdr:col>
                    <xdr:colOff>838200</xdr:colOff>
                    <xdr:row>21</xdr:row>
                    <xdr:rowOff>266700</xdr:rowOff>
                  </to>
                </anchor>
              </controlPr>
            </control>
          </mc:Choice>
        </mc:AlternateContent>
        <mc:AlternateContent xmlns:mc="http://schemas.openxmlformats.org/markup-compatibility/2006">
          <mc:Choice Requires="x14">
            <control shapeId="4139" r:id="rId44" name="Check Box 43">
              <controlPr defaultSize="0" autoFill="0" autoLine="0" autoPict="0">
                <anchor moveWithCells="1">
                  <from>
                    <xdr:col>8</xdr:col>
                    <xdr:colOff>19050</xdr:colOff>
                    <xdr:row>22</xdr:row>
                    <xdr:rowOff>0</xdr:rowOff>
                  </from>
                  <to>
                    <xdr:col>8</xdr:col>
                    <xdr:colOff>838200</xdr:colOff>
                    <xdr:row>22</xdr:row>
                    <xdr:rowOff>266700</xdr:rowOff>
                  </to>
                </anchor>
              </controlPr>
            </control>
          </mc:Choice>
        </mc:AlternateContent>
        <mc:AlternateContent xmlns:mc="http://schemas.openxmlformats.org/markup-compatibility/2006">
          <mc:Choice Requires="x14">
            <control shapeId="4140" r:id="rId45" name="Check Box 44">
              <controlPr defaultSize="0" autoFill="0" autoLine="0" autoPict="0">
                <anchor moveWithCells="1">
                  <from>
                    <xdr:col>8</xdr:col>
                    <xdr:colOff>19050</xdr:colOff>
                    <xdr:row>23</xdr:row>
                    <xdr:rowOff>0</xdr:rowOff>
                  </from>
                  <to>
                    <xdr:col>8</xdr:col>
                    <xdr:colOff>838200</xdr:colOff>
                    <xdr:row>23</xdr:row>
                    <xdr:rowOff>266700</xdr:rowOff>
                  </to>
                </anchor>
              </controlPr>
            </control>
          </mc:Choice>
        </mc:AlternateContent>
        <mc:AlternateContent xmlns:mc="http://schemas.openxmlformats.org/markup-compatibility/2006">
          <mc:Choice Requires="x14">
            <control shapeId="4141" r:id="rId46" name="Check Box 45">
              <controlPr defaultSize="0" autoFill="0" autoLine="0" autoPict="0">
                <anchor moveWithCells="1">
                  <from>
                    <xdr:col>8</xdr:col>
                    <xdr:colOff>19050</xdr:colOff>
                    <xdr:row>24</xdr:row>
                    <xdr:rowOff>0</xdr:rowOff>
                  </from>
                  <to>
                    <xdr:col>8</xdr:col>
                    <xdr:colOff>838200</xdr:colOff>
                    <xdr:row>24</xdr:row>
                    <xdr:rowOff>266700</xdr:rowOff>
                  </to>
                </anchor>
              </controlPr>
            </control>
          </mc:Choice>
        </mc:AlternateContent>
        <mc:AlternateContent xmlns:mc="http://schemas.openxmlformats.org/markup-compatibility/2006">
          <mc:Choice Requires="x14">
            <control shapeId="4142" r:id="rId47" name="Check Box 46">
              <controlPr defaultSize="0" autoFill="0" autoLine="0" autoPict="0">
                <anchor moveWithCells="1">
                  <from>
                    <xdr:col>8</xdr:col>
                    <xdr:colOff>19050</xdr:colOff>
                    <xdr:row>25</xdr:row>
                    <xdr:rowOff>0</xdr:rowOff>
                  </from>
                  <to>
                    <xdr:col>8</xdr:col>
                    <xdr:colOff>838200</xdr:colOff>
                    <xdr:row>25</xdr:row>
                    <xdr:rowOff>266700</xdr:rowOff>
                  </to>
                </anchor>
              </controlPr>
            </control>
          </mc:Choice>
        </mc:AlternateContent>
        <mc:AlternateContent xmlns:mc="http://schemas.openxmlformats.org/markup-compatibility/2006">
          <mc:Choice Requires="x14">
            <control shapeId="4143" r:id="rId48" name="Check Box 47">
              <controlPr defaultSize="0" autoFill="0" autoLine="0" autoPict="0">
                <anchor moveWithCells="1">
                  <from>
                    <xdr:col>8</xdr:col>
                    <xdr:colOff>19050</xdr:colOff>
                    <xdr:row>26</xdr:row>
                    <xdr:rowOff>0</xdr:rowOff>
                  </from>
                  <to>
                    <xdr:col>8</xdr:col>
                    <xdr:colOff>838200</xdr:colOff>
                    <xdr:row>26</xdr:row>
                    <xdr:rowOff>266700</xdr:rowOff>
                  </to>
                </anchor>
              </controlPr>
            </control>
          </mc:Choice>
        </mc:AlternateContent>
        <mc:AlternateContent xmlns:mc="http://schemas.openxmlformats.org/markup-compatibility/2006">
          <mc:Choice Requires="x14">
            <control shapeId="4144" r:id="rId49" name="Check Box 48">
              <controlPr defaultSize="0" autoFill="0" autoLine="0" autoPict="0">
                <anchor moveWithCells="1">
                  <from>
                    <xdr:col>8</xdr:col>
                    <xdr:colOff>19050</xdr:colOff>
                    <xdr:row>27</xdr:row>
                    <xdr:rowOff>0</xdr:rowOff>
                  </from>
                  <to>
                    <xdr:col>8</xdr:col>
                    <xdr:colOff>838200</xdr:colOff>
                    <xdr:row>27</xdr:row>
                    <xdr:rowOff>266700</xdr:rowOff>
                  </to>
                </anchor>
              </controlPr>
            </control>
          </mc:Choice>
        </mc:AlternateContent>
        <mc:AlternateContent xmlns:mc="http://schemas.openxmlformats.org/markup-compatibility/2006">
          <mc:Choice Requires="x14">
            <control shapeId="4145" r:id="rId50" name="Check Box 49">
              <controlPr defaultSize="0" autoFill="0" autoLine="0" autoPict="0">
                <anchor moveWithCells="1">
                  <from>
                    <xdr:col>8</xdr:col>
                    <xdr:colOff>19050</xdr:colOff>
                    <xdr:row>28</xdr:row>
                    <xdr:rowOff>0</xdr:rowOff>
                  </from>
                  <to>
                    <xdr:col>8</xdr:col>
                    <xdr:colOff>838200</xdr:colOff>
                    <xdr:row>28</xdr:row>
                    <xdr:rowOff>266700</xdr:rowOff>
                  </to>
                </anchor>
              </controlPr>
            </control>
          </mc:Choice>
        </mc:AlternateContent>
        <mc:AlternateContent xmlns:mc="http://schemas.openxmlformats.org/markup-compatibility/2006">
          <mc:Choice Requires="x14">
            <control shapeId="4146" r:id="rId51" name="Check Box 50">
              <controlPr defaultSize="0" autoFill="0" autoLine="0" autoPict="0">
                <anchor moveWithCells="1">
                  <from>
                    <xdr:col>8</xdr:col>
                    <xdr:colOff>19050</xdr:colOff>
                    <xdr:row>29</xdr:row>
                    <xdr:rowOff>0</xdr:rowOff>
                  </from>
                  <to>
                    <xdr:col>8</xdr:col>
                    <xdr:colOff>838200</xdr:colOff>
                    <xdr:row>29</xdr:row>
                    <xdr:rowOff>266700</xdr:rowOff>
                  </to>
                </anchor>
              </controlPr>
            </control>
          </mc:Choice>
        </mc:AlternateContent>
        <mc:AlternateContent xmlns:mc="http://schemas.openxmlformats.org/markup-compatibility/2006">
          <mc:Choice Requires="x14">
            <control shapeId="4147" r:id="rId52" name="Check Box 51">
              <controlPr defaultSize="0" autoFill="0" autoLine="0" autoPict="0">
                <anchor moveWithCells="1">
                  <from>
                    <xdr:col>8</xdr:col>
                    <xdr:colOff>19050</xdr:colOff>
                    <xdr:row>30</xdr:row>
                    <xdr:rowOff>0</xdr:rowOff>
                  </from>
                  <to>
                    <xdr:col>8</xdr:col>
                    <xdr:colOff>838200</xdr:colOff>
                    <xdr:row>30</xdr:row>
                    <xdr:rowOff>266700</xdr:rowOff>
                  </to>
                </anchor>
              </controlPr>
            </control>
          </mc:Choice>
        </mc:AlternateContent>
        <mc:AlternateContent xmlns:mc="http://schemas.openxmlformats.org/markup-compatibility/2006">
          <mc:Choice Requires="x14">
            <control shapeId="4148" r:id="rId53" name="Check Box 52">
              <controlPr defaultSize="0" autoFill="0" autoLine="0" autoPict="0">
                <anchor moveWithCells="1">
                  <from>
                    <xdr:col>8</xdr:col>
                    <xdr:colOff>19050</xdr:colOff>
                    <xdr:row>31</xdr:row>
                    <xdr:rowOff>0</xdr:rowOff>
                  </from>
                  <to>
                    <xdr:col>8</xdr:col>
                    <xdr:colOff>838200</xdr:colOff>
                    <xdr:row>31</xdr:row>
                    <xdr:rowOff>266700</xdr:rowOff>
                  </to>
                </anchor>
              </controlPr>
            </control>
          </mc:Choice>
        </mc:AlternateContent>
        <mc:AlternateContent xmlns:mc="http://schemas.openxmlformats.org/markup-compatibility/2006">
          <mc:Choice Requires="x14">
            <control shapeId="4149" r:id="rId54" name="Check Box 53">
              <controlPr defaultSize="0" autoFill="0" autoLine="0" autoPict="0">
                <anchor moveWithCells="1">
                  <from>
                    <xdr:col>8</xdr:col>
                    <xdr:colOff>19050</xdr:colOff>
                    <xdr:row>32</xdr:row>
                    <xdr:rowOff>0</xdr:rowOff>
                  </from>
                  <to>
                    <xdr:col>8</xdr:col>
                    <xdr:colOff>838200</xdr:colOff>
                    <xdr:row>32</xdr:row>
                    <xdr:rowOff>266700</xdr:rowOff>
                  </to>
                </anchor>
              </controlPr>
            </control>
          </mc:Choice>
        </mc:AlternateContent>
        <mc:AlternateContent xmlns:mc="http://schemas.openxmlformats.org/markup-compatibility/2006">
          <mc:Choice Requires="x14">
            <control shapeId="4150" r:id="rId55" name="Check Box 54">
              <controlPr defaultSize="0" autoFill="0" autoLine="0" autoPict="0">
                <anchor moveWithCells="1">
                  <from>
                    <xdr:col>8</xdr:col>
                    <xdr:colOff>19050</xdr:colOff>
                    <xdr:row>33</xdr:row>
                    <xdr:rowOff>0</xdr:rowOff>
                  </from>
                  <to>
                    <xdr:col>8</xdr:col>
                    <xdr:colOff>838200</xdr:colOff>
                    <xdr:row>33</xdr:row>
                    <xdr:rowOff>266700</xdr:rowOff>
                  </to>
                </anchor>
              </controlPr>
            </control>
          </mc:Choice>
        </mc:AlternateContent>
        <mc:AlternateContent xmlns:mc="http://schemas.openxmlformats.org/markup-compatibility/2006">
          <mc:Choice Requires="x14">
            <control shapeId="4151" r:id="rId56" name="Check Box 55">
              <controlPr defaultSize="0" autoFill="0" autoLine="0" autoPict="0">
                <anchor moveWithCells="1">
                  <from>
                    <xdr:col>8</xdr:col>
                    <xdr:colOff>19050</xdr:colOff>
                    <xdr:row>34</xdr:row>
                    <xdr:rowOff>0</xdr:rowOff>
                  </from>
                  <to>
                    <xdr:col>8</xdr:col>
                    <xdr:colOff>838200</xdr:colOff>
                    <xdr:row>34</xdr:row>
                    <xdr:rowOff>266700</xdr:rowOff>
                  </to>
                </anchor>
              </controlPr>
            </control>
          </mc:Choice>
        </mc:AlternateContent>
        <mc:AlternateContent xmlns:mc="http://schemas.openxmlformats.org/markup-compatibility/2006">
          <mc:Choice Requires="x14">
            <control shapeId="4152" r:id="rId57" name="Check Box 56">
              <controlPr defaultSize="0" autoFill="0" autoLine="0" autoPict="0">
                <anchor moveWithCells="1">
                  <from>
                    <xdr:col>8</xdr:col>
                    <xdr:colOff>19050</xdr:colOff>
                    <xdr:row>35</xdr:row>
                    <xdr:rowOff>0</xdr:rowOff>
                  </from>
                  <to>
                    <xdr:col>8</xdr:col>
                    <xdr:colOff>838200</xdr:colOff>
                    <xdr:row>35</xdr:row>
                    <xdr:rowOff>266700</xdr:rowOff>
                  </to>
                </anchor>
              </controlPr>
            </control>
          </mc:Choice>
        </mc:AlternateContent>
        <mc:AlternateContent xmlns:mc="http://schemas.openxmlformats.org/markup-compatibility/2006">
          <mc:Choice Requires="x14">
            <control shapeId="4153" r:id="rId58" name="Check Box 57">
              <controlPr defaultSize="0" autoFill="0" autoLine="0" autoPict="0">
                <anchor moveWithCells="1">
                  <from>
                    <xdr:col>8</xdr:col>
                    <xdr:colOff>19050</xdr:colOff>
                    <xdr:row>36</xdr:row>
                    <xdr:rowOff>0</xdr:rowOff>
                  </from>
                  <to>
                    <xdr:col>8</xdr:col>
                    <xdr:colOff>838200</xdr:colOff>
                    <xdr:row>36</xdr:row>
                    <xdr:rowOff>266700</xdr:rowOff>
                  </to>
                </anchor>
              </controlPr>
            </control>
          </mc:Choice>
        </mc:AlternateContent>
        <mc:AlternateContent xmlns:mc="http://schemas.openxmlformats.org/markup-compatibility/2006">
          <mc:Choice Requires="x14">
            <control shapeId="4154" r:id="rId59" name="Check Box 58">
              <controlPr defaultSize="0" autoFill="0" autoLine="0" autoPict="0">
                <anchor moveWithCells="1">
                  <from>
                    <xdr:col>8</xdr:col>
                    <xdr:colOff>19050</xdr:colOff>
                    <xdr:row>37</xdr:row>
                    <xdr:rowOff>0</xdr:rowOff>
                  </from>
                  <to>
                    <xdr:col>8</xdr:col>
                    <xdr:colOff>838200</xdr:colOff>
                    <xdr:row>37</xdr:row>
                    <xdr:rowOff>266700</xdr:rowOff>
                  </to>
                </anchor>
              </controlPr>
            </control>
          </mc:Choice>
        </mc:AlternateContent>
        <mc:AlternateContent xmlns:mc="http://schemas.openxmlformats.org/markup-compatibility/2006">
          <mc:Choice Requires="x14">
            <control shapeId="4155" r:id="rId60" name="Check Box 59">
              <controlPr defaultSize="0" autoFill="0" autoLine="0" autoPict="0">
                <anchor moveWithCells="1">
                  <from>
                    <xdr:col>8</xdr:col>
                    <xdr:colOff>19050</xdr:colOff>
                    <xdr:row>38</xdr:row>
                    <xdr:rowOff>0</xdr:rowOff>
                  </from>
                  <to>
                    <xdr:col>8</xdr:col>
                    <xdr:colOff>838200</xdr:colOff>
                    <xdr:row>38</xdr:row>
                    <xdr:rowOff>266700</xdr:rowOff>
                  </to>
                </anchor>
              </controlPr>
            </control>
          </mc:Choice>
        </mc:AlternateContent>
        <mc:AlternateContent xmlns:mc="http://schemas.openxmlformats.org/markup-compatibility/2006">
          <mc:Choice Requires="x14">
            <control shapeId="4156" r:id="rId61" name="Check Box 60">
              <controlPr defaultSize="0" autoFill="0" autoLine="0" autoPict="0">
                <anchor moveWithCells="1">
                  <from>
                    <xdr:col>8</xdr:col>
                    <xdr:colOff>19050</xdr:colOff>
                    <xdr:row>39</xdr:row>
                    <xdr:rowOff>0</xdr:rowOff>
                  </from>
                  <to>
                    <xdr:col>8</xdr:col>
                    <xdr:colOff>838200</xdr:colOff>
                    <xdr:row>39</xdr:row>
                    <xdr:rowOff>266700</xdr:rowOff>
                  </to>
                </anchor>
              </controlPr>
            </control>
          </mc:Choice>
        </mc:AlternateContent>
        <mc:AlternateContent xmlns:mc="http://schemas.openxmlformats.org/markup-compatibility/2006">
          <mc:Choice Requires="x14">
            <control shapeId="4157" r:id="rId62" name="Check Box 61">
              <controlPr defaultSize="0" autoFill="0" autoLine="0" autoPict="0">
                <anchor moveWithCells="1">
                  <from>
                    <xdr:col>8</xdr:col>
                    <xdr:colOff>19050</xdr:colOff>
                    <xdr:row>40</xdr:row>
                    <xdr:rowOff>0</xdr:rowOff>
                  </from>
                  <to>
                    <xdr:col>8</xdr:col>
                    <xdr:colOff>838200</xdr:colOff>
                    <xdr:row>40</xdr:row>
                    <xdr:rowOff>266700</xdr:rowOff>
                  </to>
                </anchor>
              </controlPr>
            </control>
          </mc:Choice>
        </mc:AlternateContent>
        <mc:AlternateContent xmlns:mc="http://schemas.openxmlformats.org/markup-compatibility/2006">
          <mc:Choice Requires="x14">
            <control shapeId="4158" r:id="rId63" name="Check Box 62">
              <controlPr defaultSize="0" autoFill="0" autoLine="0" autoPict="0">
                <anchor moveWithCells="1">
                  <from>
                    <xdr:col>8</xdr:col>
                    <xdr:colOff>19050</xdr:colOff>
                    <xdr:row>41</xdr:row>
                    <xdr:rowOff>0</xdr:rowOff>
                  </from>
                  <to>
                    <xdr:col>8</xdr:col>
                    <xdr:colOff>838200</xdr:colOff>
                    <xdr:row>41</xdr:row>
                    <xdr:rowOff>266700</xdr:rowOff>
                  </to>
                </anchor>
              </controlPr>
            </control>
          </mc:Choice>
        </mc:AlternateContent>
        <mc:AlternateContent xmlns:mc="http://schemas.openxmlformats.org/markup-compatibility/2006">
          <mc:Choice Requires="x14">
            <control shapeId="4159" r:id="rId64" name="Check Box 63">
              <controlPr defaultSize="0" autoFill="0" autoLine="0" autoPict="0">
                <anchor moveWithCells="1">
                  <from>
                    <xdr:col>8</xdr:col>
                    <xdr:colOff>19050</xdr:colOff>
                    <xdr:row>42</xdr:row>
                    <xdr:rowOff>0</xdr:rowOff>
                  </from>
                  <to>
                    <xdr:col>8</xdr:col>
                    <xdr:colOff>838200</xdr:colOff>
                    <xdr:row>42</xdr:row>
                    <xdr:rowOff>266700</xdr:rowOff>
                  </to>
                </anchor>
              </controlPr>
            </control>
          </mc:Choice>
        </mc:AlternateContent>
        <mc:AlternateContent xmlns:mc="http://schemas.openxmlformats.org/markup-compatibility/2006">
          <mc:Choice Requires="x14">
            <control shapeId="4160" r:id="rId65" name="Check Box 64">
              <controlPr defaultSize="0" autoFill="0" autoLine="0" autoPict="0">
                <anchor moveWithCells="1">
                  <from>
                    <xdr:col>8</xdr:col>
                    <xdr:colOff>19050</xdr:colOff>
                    <xdr:row>43</xdr:row>
                    <xdr:rowOff>0</xdr:rowOff>
                  </from>
                  <to>
                    <xdr:col>8</xdr:col>
                    <xdr:colOff>838200</xdr:colOff>
                    <xdr:row>43</xdr:row>
                    <xdr:rowOff>266700</xdr:rowOff>
                  </to>
                </anchor>
              </controlPr>
            </control>
          </mc:Choice>
        </mc:AlternateContent>
        <mc:AlternateContent xmlns:mc="http://schemas.openxmlformats.org/markup-compatibility/2006">
          <mc:Choice Requires="x14">
            <control shapeId="4161" r:id="rId66" name="Check Box 65">
              <controlPr defaultSize="0" autoFill="0" autoLine="0" autoPict="0">
                <anchor moveWithCells="1">
                  <from>
                    <xdr:col>8</xdr:col>
                    <xdr:colOff>19050</xdr:colOff>
                    <xdr:row>44</xdr:row>
                    <xdr:rowOff>0</xdr:rowOff>
                  </from>
                  <to>
                    <xdr:col>8</xdr:col>
                    <xdr:colOff>838200</xdr:colOff>
                    <xdr:row>44</xdr:row>
                    <xdr:rowOff>266700</xdr:rowOff>
                  </to>
                </anchor>
              </controlPr>
            </control>
          </mc:Choice>
        </mc:AlternateContent>
        <mc:AlternateContent xmlns:mc="http://schemas.openxmlformats.org/markup-compatibility/2006">
          <mc:Choice Requires="x14">
            <control shapeId="4162" r:id="rId67" name="Check Box 66">
              <controlPr defaultSize="0" autoFill="0" autoLine="0" autoPict="0">
                <anchor moveWithCells="1">
                  <from>
                    <xdr:col>8</xdr:col>
                    <xdr:colOff>19050</xdr:colOff>
                    <xdr:row>45</xdr:row>
                    <xdr:rowOff>0</xdr:rowOff>
                  </from>
                  <to>
                    <xdr:col>8</xdr:col>
                    <xdr:colOff>838200</xdr:colOff>
                    <xdr:row>45</xdr:row>
                    <xdr:rowOff>266700</xdr:rowOff>
                  </to>
                </anchor>
              </controlPr>
            </control>
          </mc:Choice>
        </mc:AlternateContent>
        <mc:AlternateContent xmlns:mc="http://schemas.openxmlformats.org/markup-compatibility/2006">
          <mc:Choice Requires="x14">
            <control shapeId="4163" r:id="rId68" name="Check Box 67">
              <controlPr defaultSize="0" autoFill="0" autoLine="0" autoPict="0">
                <anchor moveWithCells="1">
                  <from>
                    <xdr:col>8</xdr:col>
                    <xdr:colOff>19050</xdr:colOff>
                    <xdr:row>46</xdr:row>
                    <xdr:rowOff>0</xdr:rowOff>
                  </from>
                  <to>
                    <xdr:col>8</xdr:col>
                    <xdr:colOff>838200</xdr:colOff>
                    <xdr:row>46</xdr:row>
                    <xdr:rowOff>266700</xdr:rowOff>
                  </to>
                </anchor>
              </controlPr>
            </control>
          </mc:Choice>
        </mc:AlternateContent>
        <mc:AlternateContent xmlns:mc="http://schemas.openxmlformats.org/markup-compatibility/2006">
          <mc:Choice Requires="x14">
            <control shapeId="4164" r:id="rId69" name="Check Box 68">
              <controlPr defaultSize="0" autoFill="0" autoLine="0" autoPict="0">
                <anchor moveWithCells="1">
                  <from>
                    <xdr:col>8</xdr:col>
                    <xdr:colOff>19050</xdr:colOff>
                    <xdr:row>47</xdr:row>
                    <xdr:rowOff>0</xdr:rowOff>
                  </from>
                  <to>
                    <xdr:col>8</xdr:col>
                    <xdr:colOff>838200</xdr:colOff>
                    <xdr:row>47</xdr:row>
                    <xdr:rowOff>266700</xdr:rowOff>
                  </to>
                </anchor>
              </controlPr>
            </control>
          </mc:Choice>
        </mc:AlternateContent>
        <mc:AlternateContent xmlns:mc="http://schemas.openxmlformats.org/markup-compatibility/2006">
          <mc:Choice Requires="x14">
            <control shapeId="4165" r:id="rId70" name="Check Box 69">
              <controlPr defaultSize="0" autoFill="0" autoLine="0" autoPict="0">
                <anchor moveWithCells="1">
                  <from>
                    <xdr:col>8</xdr:col>
                    <xdr:colOff>19050</xdr:colOff>
                    <xdr:row>48</xdr:row>
                    <xdr:rowOff>0</xdr:rowOff>
                  </from>
                  <to>
                    <xdr:col>8</xdr:col>
                    <xdr:colOff>838200</xdr:colOff>
                    <xdr:row>48</xdr:row>
                    <xdr:rowOff>266700</xdr:rowOff>
                  </to>
                </anchor>
              </controlPr>
            </control>
          </mc:Choice>
        </mc:AlternateContent>
        <mc:AlternateContent xmlns:mc="http://schemas.openxmlformats.org/markup-compatibility/2006">
          <mc:Choice Requires="x14">
            <control shapeId="4166" r:id="rId71" name="Check Box 70">
              <controlPr defaultSize="0" autoFill="0" autoLine="0" autoPict="0">
                <anchor moveWithCells="1">
                  <from>
                    <xdr:col>8</xdr:col>
                    <xdr:colOff>19050</xdr:colOff>
                    <xdr:row>49</xdr:row>
                    <xdr:rowOff>0</xdr:rowOff>
                  </from>
                  <to>
                    <xdr:col>8</xdr:col>
                    <xdr:colOff>838200</xdr:colOff>
                    <xdr:row>49</xdr:row>
                    <xdr:rowOff>266700</xdr:rowOff>
                  </to>
                </anchor>
              </controlPr>
            </control>
          </mc:Choice>
        </mc:AlternateContent>
        <mc:AlternateContent xmlns:mc="http://schemas.openxmlformats.org/markup-compatibility/2006">
          <mc:Choice Requires="x14">
            <control shapeId="4167" r:id="rId72" name="Check Box 71">
              <controlPr defaultSize="0" autoFill="0" autoLine="0" autoPict="0">
                <anchor moveWithCells="1">
                  <from>
                    <xdr:col>8</xdr:col>
                    <xdr:colOff>19050</xdr:colOff>
                    <xdr:row>50</xdr:row>
                    <xdr:rowOff>0</xdr:rowOff>
                  </from>
                  <to>
                    <xdr:col>8</xdr:col>
                    <xdr:colOff>838200</xdr:colOff>
                    <xdr:row>50</xdr:row>
                    <xdr:rowOff>266700</xdr:rowOff>
                  </to>
                </anchor>
              </controlPr>
            </control>
          </mc:Choice>
        </mc:AlternateContent>
        <mc:AlternateContent xmlns:mc="http://schemas.openxmlformats.org/markup-compatibility/2006">
          <mc:Choice Requires="x14">
            <control shapeId="4168" r:id="rId73" name="Check Box 72">
              <controlPr defaultSize="0" autoFill="0" autoLine="0" autoPict="0">
                <anchor moveWithCells="1">
                  <from>
                    <xdr:col>8</xdr:col>
                    <xdr:colOff>19050</xdr:colOff>
                    <xdr:row>51</xdr:row>
                    <xdr:rowOff>0</xdr:rowOff>
                  </from>
                  <to>
                    <xdr:col>8</xdr:col>
                    <xdr:colOff>838200</xdr:colOff>
                    <xdr:row>51</xdr:row>
                    <xdr:rowOff>266700</xdr:rowOff>
                  </to>
                </anchor>
              </controlPr>
            </control>
          </mc:Choice>
        </mc:AlternateContent>
        <mc:AlternateContent xmlns:mc="http://schemas.openxmlformats.org/markup-compatibility/2006">
          <mc:Choice Requires="x14">
            <control shapeId="4169" r:id="rId74" name="Check Box 73">
              <controlPr defaultSize="0" autoFill="0" autoLine="0" autoPict="0">
                <anchor moveWithCells="1">
                  <from>
                    <xdr:col>8</xdr:col>
                    <xdr:colOff>19050</xdr:colOff>
                    <xdr:row>52</xdr:row>
                    <xdr:rowOff>0</xdr:rowOff>
                  </from>
                  <to>
                    <xdr:col>8</xdr:col>
                    <xdr:colOff>838200</xdr:colOff>
                    <xdr:row>52</xdr:row>
                    <xdr:rowOff>266700</xdr:rowOff>
                  </to>
                </anchor>
              </controlPr>
            </control>
          </mc:Choice>
        </mc:AlternateContent>
        <mc:AlternateContent xmlns:mc="http://schemas.openxmlformats.org/markup-compatibility/2006">
          <mc:Choice Requires="x14">
            <control shapeId="4170" r:id="rId75" name="Check Box 74">
              <controlPr defaultSize="0" autoFill="0" autoLine="0" autoPict="0">
                <anchor moveWithCells="1">
                  <from>
                    <xdr:col>8</xdr:col>
                    <xdr:colOff>19050</xdr:colOff>
                    <xdr:row>53</xdr:row>
                    <xdr:rowOff>0</xdr:rowOff>
                  </from>
                  <to>
                    <xdr:col>8</xdr:col>
                    <xdr:colOff>838200</xdr:colOff>
                    <xdr:row>53</xdr:row>
                    <xdr:rowOff>266700</xdr:rowOff>
                  </to>
                </anchor>
              </controlPr>
            </control>
          </mc:Choice>
        </mc:AlternateContent>
        <mc:AlternateContent xmlns:mc="http://schemas.openxmlformats.org/markup-compatibility/2006">
          <mc:Choice Requires="x14">
            <control shapeId="4171" r:id="rId76" name="Check Box 75">
              <controlPr defaultSize="0" autoFill="0" autoLine="0" autoPict="0">
                <anchor moveWithCells="1">
                  <from>
                    <xdr:col>8</xdr:col>
                    <xdr:colOff>19050</xdr:colOff>
                    <xdr:row>54</xdr:row>
                    <xdr:rowOff>0</xdr:rowOff>
                  </from>
                  <to>
                    <xdr:col>8</xdr:col>
                    <xdr:colOff>838200</xdr:colOff>
                    <xdr:row>54</xdr:row>
                    <xdr:rowOff>266700</xdr:rowOff>
                  </to>
                </anchor>
              </controlPr>
            </control>
          </mc:Choice>
        </mc:AlternateContent>
        <mc:AlternateContent xmlns:mc="http://schemas.openxmlformats.org/markup-compatibility/2006">
          <mc:Choice Requires="x14">
            <control shapeId="4172" r:id="rId77" name="Check Box 76">
              <controlPr defaultSize="0" autoFill="0" autoLine="0" autoPict="0">
                <anchor moveWithCells="1">
                  <from>
                    <xdr:col>8</xdr:col>
                    <xdr:colOff>19050</xdr:colOff>
                    <xdr:row>55</xdr:row>
                    <xdr:rowOff>0</xdr:rowOff>
                  </from>
                  <to>
                    <xdr:col>8</xdr:col>
                    <xdr:colOff>838200</xdr:colOff>
                    <xdr:row>55</xdr:row>
                    <xdr:rowOff>266700</xdr:rowOff>
                  </to>
                </anchor>
              </controlPr>
            </control>
          </mc:Choice>
        </mc:AlternateContent>
        <mc:AlternateContent xmlns:mc="http://schemas.openxmlformats.org/markup-compatibility/2006">
          <mc:Choice Requires="x14">
            <control shapeId="4173" r:id="rId78" name="Check Box 77">
              <controlPr defaultSize="0" autoFill="0" autoLine="0" autoPict="0">
                <anchor moveWithCells="1">
                  <from>
                    <xdr:col>8</xdr:col>
                    <xdr:colOff>19050</xdr:colOff>
                    <xdr:row>56</xdr:row>
                    <xdr:rowOff>0</xdr:rowOff>
                  </from>
                  <to>
                    <xdr:col>8</xdr:col>
                    <xdr:colOff>838200</xdr:colOff>
                    <xdr:row>56</xdr:row>
                    <xdr:rowOff>266700</xdr:rowOff>
                  </to>
                </anchor>
              </controlPr>
            </control>
          </mc:Choice>
        </mc:AlternateContent>
        <mc:AlternateContent xmlns:mc="http://schemas.openxmlformats.org/markup-compatibility/2006">
          <mc:Choice Requires="x14">
            <control shapeId="4174" r:id="rId79" name="Check Box 78">
              <controlPr defaultSize="0" autoFill="0" autoLine="0" autoPict="0">
                <anchor moveWithCells="1">
                  <from>
                    <xdr:col>8</xdr:col>
                    <xdr:colOff>19050</xdr:colOff>
                    <xdr:row>57</xdr:row>
                    <xdr:rowOff>0</xdr:rowOff>
                  </from>
                  <to>
                    <xdr:col>8</xdr:col>
                    <xdr:colOff>838200</xdr:colOff>
                    <xdr:row>57</xdr:row>
                    <xdr:rowOff>266700</xdr:rowOff>
                  </to>
                </anchor>
              </controlPr>
            </control>
          </mc:Choice>
        </mc:AlternateContent>
        <mc:AlternateContent xmlns:mc="http://schemas.openxmlformats.org/markup-compatibility/2006">
          <mc:Choice Requires="x14">
            <control shapeId="4175" r:id="rId80" name="Check Box 79">
              <controlPr defaultSize="0" autoFill="0" autoLine="0" autoPict="0">
                <anchor moveWithCells="1">
                  <from>
                    <xdr:col>8</xdr:col>
                    <xdr:colOff>19050</xdr:colOff>
                    <xdr:row>58</xdr:row>
                    <xdr:rowOff>0</xdr:rowOff>
                  </from>
                  <to>
                    <xdr:col>8</xdr:col>
                    <xdr:colOff>838200</xdr:colOff>
                    <xdr:row>58</xdr:row>
                    <xdr:rowOff>266700</xdr:rowOff>
                  </to>
                </anchor>
              </controlPr>
            </control>
          </mc:Choice>
        </mc:AlternateContent>
        <mc:AlternateContent xmlns:mc="http://schemas.openxmlformats.org/markup-compatibility/2006">
          <mc:Choice Requires="x14">
            <control shapeId="4176" r:id="rId81" name="Check Box 80">
              <controlPr defaultSize="0" autoFill="0" autoLine="0" autoPict="0">
                <anchor moveWithCells="1">
                  <from>
                    <xdr:col>8</xdr:col>
                    <xdr:colOff>19050</xdr:colOff>
                    <xdr:row>59</xdr:row>
                    <xdr:rowOff>0</xdr:rowOff>
                  </from>
                  <to>
                    <xdr:col>8</xdr:col>
                    <xdr:colOff>838200</xdr:colOff>
                    <xdr:row>59</xdr:row>
                    <xdr:rowOff>266700</xdr:rowOff>
                  </to>
                </anchor>
              </controlPr>
            </control>
          </mc:Choice>
        </mc:AlternateContent>
        <mc:AlternateContent xmlns:mc="http://schemas.openxmlformats.org/markup-compatibility/2006">
          <mc:Choice Requires="x14">
            <control shapeId="4177" r:id="rId82" name="Check Box 81">
              <controlPr defaultSize="0" autoFill="0" autoLine="0" autoPict="0">
                <anchor moveWithCells="1">
                  <from>
                    <xdr:col>8</xdr:col>
                    <xdr:colOff>19050</xdr:colOff>
                    <xdr:row>60</xdr:row>
                    <xdr:rowOff>0</xdr:rowOff>
                  </from>
                  <to>
                    <xdr:col>8</xdr:col>
                    <xdr:colOff>838200</xdr:colOff>
                    <xdr:row>60</xdr:row>
                    <xdr:rowOff>266700</xdr:rowOff>
                  </to>
                </anchor>
              </controlPr>
            </control>
          </mc:Choice>
        </mc:AlternateContent>
        <mc:AlternateContent xmlns:mc="http://schemas.openxmlformats.org/markup-compatibility/2006">
          <mc:Choice Requires="x14">
            <control shapeId="4178" r:id="rId83" name="Check Box 82">
              <controlPr defaultSize="0" autoFill="0" autoLine="0" autoPict="0">
                <anchor moveWithCells="1">
                  <from>
                    <xdr:col>8</xdr:col>
                    <xdr:colOff>19050</xdr:colOff>
                    <xdr:row>61</xdr:row>
                    <xdr:rowOff>0</xdr:rowOff>
                  </from>
                  <to>
                    <xdr:col>8</xdr:col>
                    <xdr:colOff>838200</xdr:colOff>
                    <xdr:row>61</xdr:row>
                    <xdr:rowOff>266700</xdr:rowOff>
                  </to>
                </anchor>
              </controlPr>
            </control>
          </mc:Choice>
        </mc:AlternateContent>
        <mc:AlternateContent xmlns:mc="http://schemas.openxmlformats.org/markup-compatibility/2006">
          <mc:Choice Requires="x14">
            <control shapeId="4179" r:id="rId84" name="Check Box 83">
              <controlPr defaultSize="0" autoFill="0" autoLine="0" autoPict="0">
                <anchor moveWithCells="1">
                  <from>
                    <xdr:col>8</xdr:col>
                    <xdr:colOff>19050</xdr:colOff>
                    <xdr:row>62</xdr:row>
                    <xdr:rowOff>0</xdr:rowOff>
                  </from>
                  <to>
                    <xdr:col>8</xdr:col>
                    <xdr:colOff>838200</xdr:colOff>
                    <xdr:row>62</xdr:row>
                    <xdr:rowOff>266700</xdr:rowOff>
                  </to>
                </anchor>
              </controlPr>
            </control>
          </mc:Choice>
        </mc:AlternateContent>
        <mc:AlternateContent xmlns:mc="http://schemas.openxmlformats.org/markup-compatibility/2006">
          <mc:Choice Requires="x14">
            <control shapeId="4180" r:id="rId85" name="Check Box 84">
              <controlPr defaultSize="0" autoFill="0" autoLine="0" autoPict="0">
                <anchor moveWithCells="1">
                  <from>
                    <xdr:col>8</xdr:col>
                    <xdr:colOff>19050</xdr:colOff>
                    <xdr:row>63</xdr:row>
                    <xdr:rowOff>0</xdr:rowOff>
                  </from>
                  <to>
                    <xdr:col>8</xdr:col>
                    <xdr:colOff>838200</xdr:colOff>
                    <xdr:row>63</xdr:row>
                    <xdr:rowOff>266700</xdr:rowOff>
                  </to>
                </anchor>
              </controlPr>
            </control>
          </mc:Choice>
        </mc:AlternateContent>
        <mc:AlternateContent xmlns:mc="http://schemas.openxmlformats.org/markup-compatibility/2006">
          <mc:Choice Requires="x14">
            <control shapeId="4181" r:id="rId86" name="Check Box 85">
              <controlPr defaultSize="0" autoFill="0" autoLine="0" autoPict="0">
                <anchor moveWithCells="1">
                  <from>
                    <xdr:col>8</xdr:col>
                    <xdr:colOff>19050</xdr:colOff>
                    <xdr:row>64</xdr:row>
                    <xdr:rowOff>0</xdr:rowOff>
                  </from>
                  <to>
                    <xdr:col>8</xdr:col>
                    <xdr:colOff>838200</xdr:colOff>
                    <xdr:row>64</xdr:row>
                    <xdr:rowOff>266700</xdr:rowOff>
                  </to>
                </anchor>
              </controlPr>
            </control>
          </mc:Choice>
        </mc:AlternateContent>
        <mc:AlternateContent xmlns:mc="http://schemas.openxmlformats.org/markup-compatibility/2006">
          <mc:Choice Requires="x14">
            <control shapeId="4182" r:id="rId87" name="Check Box 86">
              <controlPr defaultSize="0" autoFill="0" autoLine="0" autoPict="0">
                <anchor moveWithCells="1">
                  <from>
                    <xdr:col>8</xdr:col>
                    <xdr:colOff>19050</xdr:colOff>
                    <xdr:row>65</xdr:row>
                    <xdr:rowOff>0</xdr:rowOff>
                  </from>
                  <to>
                    <xdr:col>8</xdr:col>
                    <xdr:colOff>838200</xdr:colOff>
                    <xdr:row>65</xdr:row>
                    <xdr:rowOff>266700</xdr:rowOff>
                  </to>
                </anchor>
              </controlPr>
            </control>
          </mc:Choice>
        </mc:AlternateContent>
        <mc:AlternateContent xmlns:mc="http://schemas.openxmlformats.org/markup-compatibility/2006">
          <mc:Choice Requires="x14">
            <control shapeId="4183" r:id="rId88" name="Check Box 87">
              <controlPr defaultSize="0" autoFill="0" autoLine="0" autoPict="0">
                <anchor moveWithCells="1">
                  <from>
                    <xdr:col>8</xdr:col>
                    <xdr:colOff>19050</xdr:colOff>
                    <xdr:row>66</xdr:row>
                    <xdr:rowOff>0</xdr:rowOff>
                  </from>
                  <to>
                    <xdr:col>8</xdr:col>
                    <xdr:colOff>838200</xdr:colOff>
                    <xdr:row>66</xdr:row>
                    <xdr:rowOff>266700</xdr:rowOff>
                  </to>
                </anchor>
              </controlPr>
            </control>
          </mc:Choice>
        </mc:AlternateContent>
        <mc:AlternateContent xmlns:mc="http://schemas.openxmlformats.org/markup-compatibility/2006">
          <mc:Choice Requires="x14">
            <control shapeId="4184" r:id="rId89" name="Check Box 88">
              <controlPr defaultSize="0" autoFill="0" autoLine="0" autoPict="0">
                <anchor moveWithCells="1">
                  <from>
                    <xdr:col>8</xdr:col>
                    <xdr:colOff>19050</xdr:colOff>
                    <xdr:row>67</xdr:row>
                    <xdr:rowOff>0</xdr:rowOff>
                  </from>
                  <to>
                    <xdr:col>8</xdr:col>
                    <xdr:colOff>838200</xdr:colOff>
                    <xdr:row>67</xdr:row>
                    <xdr:rowOff>266700</xdr:rowOff>
                  </to>
                </anchor>
              </controlPr>
            </control>
          </mc:Choice>
        </mc:AlternateContent>
        <mc:AlternateContent xmlns:mc="http://schemas.openxmlformats.org/markup-compatibility/2006">
          <mc:Choice Requires="x14">
            <control shapeId="4185" r:id="rId90" name="Check Box 89">
              <controlPr defaultSize="0" autoFill="0" autoLine="0" autoPict="0">
                <anchor moveWithCells="1">
                  <from>
                    <xdr:col>8</xdr:col>
                    <xdr:colOff>19050</xdr:colOff>
                    <xdr:row>68</xdr:row>
                    <xdr:rowOff>0</xdr:rowOff>
                  </from>
                  <to>
                    <xdr:col>8</xdr:col>
                    <xdr:colOff>838200</xdr:colOff>
                    <xdr:row>68</xdr:row>
                    <xdr:rowOff>266700</xdr:rowOff>
                  </to>
                </anchor>
              </controlPr>
            </control>
          </mc:Choice>
        </mc:AlternateContent>
        <mc:AlternateContent xmlns:mc="http://schemas.openxmlformats.org/markup-compatibility/2006">
          <mc:Choice Requires="x14">
            <control shapeId="4186" r:id="rId91" name="Check Box 90">
              <controlPr defaultSize="0" autoFill="0" autoLine="0" autoPict="0">
                <anchor moveWithCells="1">
                  <from>
                    <xdr:col>8</xdr:col>
                    <xdr:colOff>19050</xdr:colOff>
                    <xdr:row>69</xdr:row>
                    <xdr:rowOff>0</xdr:rowOff>
                  </from>
                  <to>
                    <xdr:col>8</xdr:col>
                    <xdr:colOff>838200</xdr:colOff>
                    <xdr:row>69</xdr:row>
                    <xdr:rowOff>266700</xdr:rowOff>
                  </to>
                </anchor>
              </controlPr>
            </control>
          </mc:Choice>
        </mc:AlternateContent>
        <mc:AlternateContent xmlns:mc="http://schemas.openxmlformats.org/markup-compatibility/2006">
          <mc:Choice Requires="x14">
            <control shapeId="4187" r:id="rId92" name="Check Box 91">
              <controlPr defaultSize="0" autoFill="0" autoLine="0" autoPict="0">
                <anchor moveWithCells="1">
                  <from>
                    <xdr:col>8</xdr:col>
                    <xdr:colOff>19050</xdr:colOff>
                    <xdr:row>70</xdr:row>
                    <xdr:rowOff>0</xdr:rowOff>
                  </from>
                  <to>
                    <xdr:col>8</xdr:col>
                    <xdr:colOff>838200</xdr:colOff>
                    <xdr:row>70</xdr:row>
                    <xdr:rowOff>266700</xdr:rowOff>
                  </to>
                </anchor>
              </controlPr>
            </control>
          </mc:Choice>
        </mc:AlternateContent>
        <mc:AlternateContent xmlns:mc="http://schemas.openxmlformats.org/markup-compatibility/2006">
          <mc:Choice Requires="x14">
            <control shapeId="4188" r:id="rId93" name="Check Box 92">
              <controlPr defaultSize="0" autoFill="0" autoLine="0" autoPict="0">
                <anchor moveWithCells="1">
                  <from>
                    <xdr:col>8</xdr:col>
                    <xdr:colOff>19050</xdr:colOff>
                    <xdr:row>71</xdr:row>
                    <xdr:rowOff>0</xdr:rowOff>
                  </from>
                  <to>
                    <xdr:col>8</xdr:col>
                    <xdr:colOff>838200</xdr:colOff>
                    <xdr:row>71</xdr:row>
                    <xdr:rowOff>266700</xdr:rowOff>
                  </to>
                </anchor>
              </controlPr>
            </control>
          </mc:Choice>
        </mc:AlternateContent>
        <mc:AlternateContent xmlns:mc="http://schemas.openxmlformats.org/markup-compatibility/2006">
          <mc:Choice Requires="x14">
            <control shapeId="4189" r:id="rId94" name="Check Box 93">
              <controlPr defaultSize="0" autoFill="0" autoLine="0" autoPict="0">
                <anchor moveWithCells="1">
                  <from>
                    <xdr:col>8</xdr:col>
                    <xdr:colOff>19050</xdr:colOff>
                    <xdr:row>72</xdr:row>
                    <xdr:rowOff>0</xdr:rowOff>
                  </from>
                  <to>
                    <xdr:col>8</xdr:col>
                    <xdr:colOff>838200</xdr:colOff>
                    <xdr:row>72</xdr:row>
                    <xdr:rowOff>266700</xdr:rowOff>
                  </to>
                </anchor>
              </controlPr>
            </control>
          </mc:Choice>
        </mc:AlternateContent>
        <mc:AlternateContent xmlns:mc="http://schemas.openxmlformats.org/markup-compatibility/2006">
          <mc:Choice Requires="x14">
            <control shapeId="4190" r:id="rId95" name="Check Box 94">
              <controlPr defaultSize="0" autoFill="0" autoLine="0" autoPict="0">
                <anchor moveWithCells="1">
                  <from>
                    <xdr:col>8</xdr:col>
                    <xdr:colOff>19050</xdr:colOff>
                    <xdr:row>73</xdr:row>
                    <xdr:rowOff>0</xdr:rowOff>
                  </from>
                  <to>
                    <xdr:col>8</xdr:col>
                    <xdr:colOff>838200</xdr:colOff>
                    <xdr:row>73</xdr:row>
                    <xdr:rowOff>266700</xdr:rowOff>
                  </to>
                </anchor>
              </controlPr>
            </control>
          </mc:Choice>
        </mc:AlternateContent>
        <mc:AlternateContent xmlns:mc="http://schemas.openxmlformats.org/markup-compatibility/2006">
          <mc:Choice Requires="x14">
            <control shapeId="4191" r:id="rId96" name="Check Box 95">
              <controlPr defaultSize="0" autoFill="0" autoLine="0" autoPict="0">
                <anchor moveWithCells="1">
                  <from>
                    <xdr:col>8</xdr:col>
                    <xdr:colOff>19050</xdr:colOff>
                    <xdr:row>74</xdr:row>
                    <xdr:rowOff>0</xdr:rowOff>
                  </from>
                  <to>
                    <xdr:col>8</xdr:col>
                    <xdr:colOff>838200</xdr:colOff>
                    <xdr:row>74</xdr:row>
                    <xdr:rowOff>266700</xdr:rowOff>
                  </to>
                </anchor>
              </controlPr>
            </control>
          </mc:Choice>
        </mc:AlternateContent>
        <mc:AlternateContent xmlns:mc="http://schemas.openxmlformats.org/markup-compatibility/2006">
          <mc:Choice Requires="x14">
            <control shapeId="4192" r:id="rId97" name="Check Box 96">
              <controlPr defaultSize="0" autoFill="0" autoLine="0" autoPict="0">
                <anchor moveWithCells="1">
                  <from>
                    <xdr:col>8</xdr:col>
                    <xdr:colOff>19050</xdr:colOff>
                    <xdr:row>75</xdr:row>
                    <xdr:rowOff>0</xdr:rowOff>
                  </from>
                  <to>
                    <xdr:col>8</xdr:col>
                    <xdr:colOff>838200</xdr:colOff>
                    <xdr:row>75</xdr:row>
                    <xdr:rowOff>266700</xdr:rowOff>
                  </to>
                </anchor>
              </controlPr>
            </control>
          </mc:Choice>
        </mc:AlternateContent>
        <mc:AlternateContent xmlns:mc="http://schemas.openxmlformats.org/markup-compatibility/2006">
          <mc:Choice Requires="x14">
            <control shapeId="4193" r:id="rId98" name="Check Box 97">
              <controlPr defaultSize="0" autoFill="0" autoLine="0" autoPict="0">
                <anchor moveWithCells="1">
                  <from>
                    <xdr:col>8</xdr:col>
                    <xdr:colOff>19050</xdr:colOff>
                    <xdr:row>76</xdr:row>
                    <xdr:rowOff>0</xdr:rowOff>
                  </from>
                  <to>
                    <xdr:col>8</xdr:col>
                    <xdr:colOff>838200</xdr:colOff>
                    <xdr:row>76</xdr:row>
                    <xdr:rowOff>266700</xdr:rowOff>
                  </to>
                </anchor>
              </controlPr>
            </control>
          </mc:Choice>
        </mc:AlternateContent>
        <mc:AlternateContent xmlns:mc="http://schemas.openxmlformats.org/markup-compatibility/2006">
          <mc:Choice Requires="x14">
            <control shapeId="4194" r:id="rId99" name="Check Box 98">
              <controlPr defaultSize="0" autoFill="0" autoLine="0" autoPict="0">
                <anchor moveWithCells="1">
                  <from>
                    <xdr:col>8</xdr:col>
                    <xdr:colOff>19050</xdr:colOff>
                    <xdr:row>77</xdr:row>
                    <xdr:rowOff>0</xdr:rowOff>
                  </from>
                  <to>
                    <xdr:col>8</xdr:col>
                    <xdr:colOff>838200</xdr:colOff>
                    <xdr:row>77</xdr:row>
                    <xdr:rowOff>266700</xdr:rowOff>
                  </to>
                </anchor>
              </controlPr>
            </control>
          </mc:Choice>
        </mc:AlternateContent>
        <mc:AlternateContent xmlns:mc="http://schemas.openxmlformats.org/markup-compatibility/2006">
          <mc:Choice Requires="x14">
            <control shapeId="4195" r:id="rId100" name="Check Box 99">
              <controlPr defaultSize="0" autoFill="0" autoLine="0" autoPict="0">
                <anchor moveWithCells="1">
                  <from>
                    <xdr:col>8</xdr:col>
                    <xdr:colOff>19050</xdr:colOff>
                    <xdr:row>78</xdr:row>
                    <xdr:rowOff>0</xdr:rowOff>
                  </from>
                  <to>
                    <xdr:col>8</xdr:col>
                    <xdr:colOff>838200</xdr:colOff>
                    <xdr:row>78</xdr:row>
                    <xdr:rowOff>266700</xdr:rowOff>
                  </to>
                </anchor>
              </controlPr>
            </control>
          </mc:Choice>
        </mc:AlternateContent>
        <mc:AlternateContent xmlns:mc="http://schemas.openxmlformats.org/markup-compatibility/2006">
          <mc:Choice Requires="x14">
            <control shapeId="4196" r:id="rId101" name="Check Box 100">
              <controlPr defaultSize="0" autoFill="0" autoLine="0" autoPict="0">
                <anchor moveWithCells="1">
                  <from>
                    <xdr:col>8</xdr:col>
                    <xdr:colOff>19050</xdr:colOff>
                    <xdr:row>79</xdr:row>
                    <xdr:rowOff>0</xdr:rowOff>
                  </from>
                  <to>
                    <xdr:col>8</xdr:col>
                    <xdr:colOff>838200</xdr:colOff>
                    <xdr:row>79</xdr:row>
                    <xdr:rowOff>266700</xdr:rowOff>
                  </to>
                </anchor>
              </controlPr>
            </control>
          </mc:Choice>
        </mc:AlternateContent>
        <mc:AlternateContent xmlns:mc="http://schemas.openxmlformats.org/markup-compatibility/2006">
          <mc:Choice Requires="x14">
            <control shapeId="4197" r:id="rId102" name="Check Box 101">
              <controlPr defaultSize="0" autoFill="0" autoLine="0" autoPict="0">
                <anchor moveWithCells="1">
                  <from>
                    <xdr:col>8</xdr:col>
                    <xdr:colOff>19050</xdr:colOff>
                    <xdr:row>80</xdr:row>
                    <xdr:rowOff>0</xdr:rowOff>
                  </from>
                  <to>
                    <xdr:col>8</xdr:col>
                    <xdr:colOff>838200</xdr:colOff>
                    <xdr:row>80</xdr:row>
                    <xdr:rowOff>266700</xdr:rowOff>
                  </to>
                </anchor>
              </controlPr>
            </control>
          </mc:Choice>
        </mc:AlternateContent>
        <mc:AlternateContent xmlns:mc="http://schemas.openxmlformats.org/markup-compatibility/2006">
          <mc:Choice Requires="x14">
            <control shapeId="4198" r:id="rId103" name="Check Box 102">
              <controlPr defaultSize="0" autoFill="0" autoLine="0" autoPict="0">
                <anchor moveWithCells="1">
                  <from>
                    <xdr:col>8</xdr:col>
                    <xdr:colOff>19050</xdr:colOff>
                    <xdr:row>81</xdr:row>
                    <xdr:rowOff>0</xdr:rowOff>
                  </from>
                  <to>
                    <xdr:col>8</xdr:col>
                    <xdr:colOff>838200</xdr:colOff>
                    <xdr:row>81</xdr:row>
                    <xdr:rowOff>266700</xdr:rowOff>
                  </to>
                </anchor>
              </controlPr>
            </control>
          </mc:Choice>
        </mc:AlternateContent>
        <mc:AlternateContent xmlns:mc="http://schemas.openxmlformats.org/markup-compatibility/2006">
          <mc:Choice Requires="x14">
            <control shapeId="4199" r:id="rId104" name="Check Box 103">
              <controlPr defaultSize="0" autoFill="0" autoLine="0" autoPict="0">
                <anchor moveWithCells="1">
                  <from>
                    <xdr:col>8</xdr:col>
                    <xdr:colOff>19050</xdr:colOff>
                    <xdr:row>82</xdr:row>
                    <xdr:rowOff>0</xdr:rowOff>
                  </from>
                  <to>
                    <xdr:col>8</xdr:col>
                    <xdr:colOff>838200</xdr:colOff>
                    <xdr:row>82</xdr:row>
                    <xdr:rowOff>266700</xdr:rowOff>
                  </to>
                </anchor>
              </controlPr>
            </control>
          </mc:Choice>
        </mc:AlternateContent>
        <mc:AlternateContent xmlns:mc="http://schemas.openxmlformats.org/markup-compatibility/2006">
          <mc:Choice Requires="x14">
            <control shapeId="4200" r:id="rId105" name="Check Box 104">
              <controlPr defaultSize="0" autoFill="0" autoLine="0" autoPict="0">
                <anchor moveWithCells="1">
                  <from>
                    <xdr:col>8</xdr:col>
                    <xdr:colOff>19050</xdr:colOff>
                    <xdr:row>83</xdr:row>
                    <xdr:rowOff>0</xdr:rowOff>
                  </from>
                  <to>
                    <xdr:col>8</xdr:col>
                    <xdr:colOff>838200</xdr:colOff>
                    <xdr:row>83</xdr:row>
                    <xdr:rowOff>266700</xdr:rowOff>
                  </to>
                </anchor>
              </controlPr>
            </control>
          </mc:Choice>
        </mc:AlternateContent>
        <mc:AlternateContent xmlns:mc="http://schemas.openxmlformats.org/markup-compatibility/2006">
          <mc:Choice Requires="x14">
            <control shapeId="4201" r:id="rId106" name="Check Box 105">
              <controlPr defaultSize="0" autoFill="0" autoLine="0" autoPict="0">
                <anchor moveWithCells="1">
                  <from>
                    <xdr:col>8</xdr:col>
                    <xdr:colOff>19050</xdr:colOff>
                    <xdr:row>84</xdr:row>
                    <xdr:rowOff>0</xdr:rowOff>
                  </from>
                  <to>
                    <xdr:col>8</xdr:col>
                    <xdr:colOff>838200</xdr:colOff>
                    <xdr:row>84</xdr:row>
                    <xdr:rowOff>266700</xdr:rowOff>
                  </to>
                </anchor>
              </controlPr>
            </control>
          </mc:Choice>
        </mc:AlternateContent>
        <mc:AlternateContent xmlns:mc="http://schemas.openxmlformats.org/markup-compatibility/2006">
          <mc:Choice Requires="x14">
            <control shapeId="4202" r:id="rId107" name="Check Box 106">
              <controlPr defaultSize="0" autoFill="0" autoLine="0" autoPict="0">
                <anchor moveWithCells="1">
                  <from>
                    <xdr:col>8</xdr:col>
                    <xdr:colOff>19050</xdr:colOff>
                    <xdr:row>85</xdr:row>
                    <xdr:rowOff>0</xdr:rowOff>
                  </from>
                  <to>
                    <xdr:col>8</xdr:col>
                    <xdr:colOff>838200</xdr:colOff>
                    <xdr:row>85</xdr:row>
                    <xdr:rowOff>266700</xdr:rowOff>
                  </to>
                </anchor>
              </controlPr>
            </control>
          </mc:Choice>
        </mc:AlternateContent>
        <mc:AlternateContent xmlns:mc="http://schemas.openxmlformats.org/markup-compatibility/2006">
          <mc:Choice Requires="x14">
            <control shapeId="4203" r:id="rId108" name="Check Box 107">
              <controlPr defaultSize="0" autoFill="0" autoLine="0" autoPict="0">
                <anchor moveWithCells="1">
                  <from>
                    <xdr:col>8</xdr:col>
                    <xdr:colOff>19050</xdr:colOff>
                    <xdr:row>86</xdr:row>
                    <xdr:rowOff>0</xdr:rowOff>
                  </from>
                  <to>
                    <xdr:col>8</xdr:col>
                    <xdr:colOff>838200</xdr:colOff>
                    <xdr:row>86</xdr:row>
                    <xdr:rowOff>266700</xdr:rowOff>
                  </to>
                </anchor>
              </controlPr>
            </control>
          </mc:Choice>
        </mc:AlternateContent>
        <mc:AlternateContent xmlns:mc="http://schemas.openxmlformats.org/markup-compatibility/2006">
          <mc:Choice Requires="x14">
            <control shapeId="4204" r:id="rId109" name="Check Box 108">
              <controlPr defaultSize="0" autoFill="0" autoLine="0" autoPict="0">
                <anchor moveWithCells="1">
                  <from>
                    <xdr:col>8</xdr:col>
                    <xdr:colOff>19050</xdr:colOff>
                    <xdr:row>87</xdr:row>
                    <xdr:rowOff>0</xdr:rowOff>
                  </from>
                  <to>
                    <xdr:col>8</xdr:col>
                    <xdr:colOff>838200</xdr:colOff>
                    <xdr:row>87</xdr:row>
                    <xdr:rowOff>266700</xdr:rowOff>
                  </to>
                </anchor>
              </controlPr>
            </control>
          </mc:Choice>
        </mc:AlternateContent>
        <mc:AlternateContent xmlns:mc="http://schemas.openxmlformats.org/markup-compatibility/2006">
          <mc:Choice Requires="x14">
            <control shapeId="4205" r:id="rId110" name="Check Box 109">
              <controlPr defaultSize="0" autoFill="0" autoLine="0" autoPict="0">
                <anchor moveWithCells="1">
                  <from>
                    <xdr:col>8</xdr:col>
                    <xdr:colOff>19050</xdr:colOff>
                    <xdr:row>88</xdr:row>
                    <xdr:rowOff>0</xdr:rowOff>
                  </from>
                  <to>
                    <xdr:col>8</xdr:col>
                    <xdr:colOff>838200</xdr:colOff>
                    <xdr:row>88</xdr:row>
                    <xdr:rowOff>266700</xdr:rowOff>
                  </to>
                </anchor>
              </controlPr>
            </control>
          </mc:Choice>
        </mc:AlternateContent>
        <mc:AlternateContent xmlns:mc="http://schemas.openxmlformats.org/markup-compatibility/2006">
          <mc:Choice Requires="x14">
            <control shapeId="4206" r:id="rId111" name="Check Box 110">
              <controlPr defaultSize="0" autoFill="0" autoLine="0" autoPict="0">
                <anchor moveWithCells="1">
                  <from>
                    <xdr:col>8</xdr:col>
                    <xdr:colOff>19050</xdr:colOff>
                    <xdr:row>89</xdr:row>
                    <xdr:rowOff>0</xdr:rowOff>
                  </from>
                  <to>
                    <xdr:col>8</xdr:col>
                    <xdr:colOff>838200</xdr:colOff>
                    <xdr:row>89</xdr:row>
                    <xdr:rowOff>266700</xdr:rowOff>
                  </to>
                </anchor>
              </controlPr>
            </control>
          </mc:Choice>
        </mc:AlternateContent>
        <mc:AlternateContent xmlns:mc="http://schemas.openxmlformats.org/markup-compatibility/2006">
          <mc:Choice Requires="x14">
            <control shapeId="4207" r:id="rId112" name="Check Box 111">
              <controlPr defaultSize="0" autoFill="0" autoLine="0" autoPict="0">
                <anchor moveWithCells="1">
                  <from>
                    <xdr:col>8</xdr:col>
                    <xdr:colOff>19050</xdr:colOff>
                    <xdr:row>90</xdr:row>
                    <xdr:rowOff>0</xdr:rowOff>
                  </from>
                  <to>
                    <xdr:col>8</xdr:col>
                    <xdr:colOff>838200</xdr:colOff>
                    <xdr:row>90</xdr:row>
                    <xdr:rowOff>266700</xdr:rowOff>
                  </to>
                </anchor>
              </controlPr>
            </control>
          </mc:Choice>
        </mc:AlternateContent>
        <mc:AlternateContent xmlns:mc="http://schemas.openxmlformats.org/markup-compatibility/2006">
          <mc:Choice Requires="x14">
            <control shapeId="4208" r:id="rId113" name="Check Box 112">
              <controlPr defaultSize="0" autoFill="0" autoLine="0" autoPict="0">
                <anchor moveWithCells="1">
                  <from>
                    <xdr:col>8</xdr:col>
                    <xdr:colOff>19050</xdr:colOff>
                    <xdr:row>91</xdr:row>
                    <xdr:rowOff>0</xdr:rowOff>
                  </from>
                  <to>
                    <xdr:col>8</xdr:col>
                    <xdr:colOff>838200</xdr:colOff>
                    <xdr:row>91</xdr:row>
                    <xdr:rowOff>266700</xdr:rowOff>
                  </to>
                </anchor>
              </controlPr>
            </control>
          </mc:Choice>
        </mc:AlternateContent>
        <mc:AlternateContent xmlns:mc="http://schemas.openxmlformats.org/markup-compatibility/2006">
          <mc:Choice Requires="x14">
            <control shapeId="4209" r:id="rId114" name="Check Box 113">
              <controlPr defaultSize="0" autoFill="0" autoLine="0" autoPict="0">
                <anchor moveWithCells="1">
                  <from>
                    <xdr:col>8</xdr:col>
                    <xdr:colOff>19050</xdr:colOff>
                    <xdr:row>92</xdr:row>
                    <xdr:rowOff>0</xdr:rowOff>
                  </from>
                  <to>
                    <xdr:col>8</xdr:col>
                    <xdr:colOff>838200</xdr:colOff>
                    <xdr:row>92</xdr:row>
                    <xdr:rowOff>266700</xdr:rowOff>
                  </to>
                </anchor>
              </controlPr>
            </control>
          </mc:Choice>
        </mc:AlternateContent>
        <mc:AlternateContent xmlns:mc="http://schemas.openxmlformats.org/markup-compatibility/2006">
          <mc:Choice Requires="x14">
            <control shapeId="4210" r:id="rId115" name="Check Box 114">
              <controlPr defaultSize="0" autoFill="0" autoLine="0" autoPict="0">
                <anchor moveWithCells="1">
                  <from>
                    <xdr:col>8</xdr:col>
                    <xdr:colOff>19050</xdr:colOff>
                    <xdr:row>93</xdr:row>
                    <xdr:rowOff>0</xdr:rowOff>
                  </from>
                  <to>
                    <xdr:col>8</xdr:col>
                    <xdr:colOff>838200</xdr:colOff>
                    <xdr:row>93</xdr:row>
                    <xdr:rowOff>266700</xdr:rowOff>
                  </to>
                </anchor>
              </controlPr>
            </control>
          </mc:Choice>
        </mc:AlternateContent>
        <mc:AlternateContent xmlns:mc="http://schemas.openxmlformats.org/markup-compatibility/2006">
          <mc:Choice Requires="x14">
            <control shapeId="4211" r:id="rId116" name="Check Box 115">
              <controlPr defaultSize="0" autoFill="0" autoLine="0" autoPict="0">
                <anchor moveWithCells="1">
                  <from>
                    <xdr:col>8</xdr:col>
                    <xdr:colOff>19050</xdr:colOff>
                    <xdr:row>94</xdr:row>
                    <xdr:rowOff>0</xdr:rowOff>
                  </from>
                  <to>
                    <xdr:col>8</xdr:col>
                    <xdr:colOff>838200</xdr:colOff>
                    <xdr:row>94</xdr:row>
                    <xdr:rowOff>266700</xdr:rowOff>
                  </to>
                </anchor>
              </controlPr>
            </control>
          </mc:Choice>
        </mc:AlternateContent>
        <mc:AlternateContent xmlns:mc="http://schemas.openxmlformats.org/markup-compatibility/2006">
          <mc:Choice Requires="x14">
            <control shapeId="4212" r:id="rId117" name="Check Box 116">
              <controlPr defaultSize="0" autoFill="0" autoLine="0" autoPict="0">
                <anchor moveWithCells="1">
                  <from>
                    <xdr:col>8</xdr:col>
                    <xdr:colOff>19050</xdr:colOff>
                    <xdr:row>95</xdr:row>
                    <xdr:rowOff>0</xdr:rowOff>
                  </from>
                  <to>
                    <xdr:col>8</xdr:col>
                    <xdr:colOff>838200</xdr:colOff>
                    <xdr:row>95</xdr:row>
                    <xdr:rowOff>266700</xdr:rowOff>
                  </to>
                </anchor>
              </controlPr>
            </control>
          </mc:Choice>
        </mc:AlternateContent>
        <mc:AlternateContent xmlns:mc="http://schemas.openxmlformats.org/markup-compatibility/2006">
          <mc:Choice Requires="x14">
            <control shapeId="4213" r:id="rId118" name="Check Box 117">
              <controlPr defaultSize="0" autoFill="0" autoLine="0" autoPict="0">
                <anchor moveWithCells="1">
                  <from>
                    <xdr:col>8</xdr:col>
                    <xdr:colOff>19050</xdr:colOff>
                    <xdr:row>96</xdr:row>
                    <xdr:rowOff>0</xdr:rowOff>
                  </from>
                  <to>
                    <xdr:col>8</xdr:col>
                    <xdr:colOff>838200</xdr:colOff>
                    <xdr:row>96</xdr:row>
                    <xdr:rowOff>266700</xdr:rowOff>
                  </to>
                </anchor>
              </controlPr>
            </control>
          </mc:Choice>
        </mc:AlternateContent>
        <mc:AlternateContent xmlns:mc="http://schemas.openxmlformats.org/markup-compatibility/2006">
          <mc:Choice Requires="x14">
            <control shapeId="4214" r:id="rId119" name="Check Box 118">
              <controlPr defaultSize="0" autoFill="0" autoLine="0" autoPict="0">
                <anchor moveWithCells="1">
                  <from>
                    <xdr:col>8</xdr:col>
                    <xdr:colOff>19050</xdr:colOff>
                    <xdr:row>97</xdr:row>
                    <xdr:rowOff>0</xdr:rowOff>
                  </from>
                  <to>
                    <xdr:col>8</xdr:col>
                    <xdr:colOff>838200</xdr:colOff>
                    <xdr:row>97</xdr:row>
                    <xdr:rowOff>266700</xdr:rowOff>
                  </to>
                </anchor>
              </controlPr>
            </control>
          </mc:Choice>
        </mc:AlternateContent>
        <mc:AlternateContent xmlns:mc="http://schemas.openxmlformats.org/markup-compatibility/2006">
          <mc:Choice Requires="x14">
            <control shapeId="4215" r:id="rId120" name="Check Box 119">
              <controlPr defaultSize="0" autoFill="0" autoLine="0" autoPict="0">
                <anchor moveWithCells="1">
                  <from>
                    <xdr:col>8</xdr:col>
                    <xdr:colOff>19050</xdr:colOff>
                    <xdr:row>98</xdr:row>
                    <xdr:rowOff>0</xdr:rowOff>
                  </from>
                  <to>
                    <xdr:col>8</xdr:col>
                    <xdr:colOff>838200</xdr:colOff>
                    <xdr:row>98</xdr:row>
                    <xdr:rowOff>266700</xdr:rowOff>
                  </to>
                </anchor>
              </controlPr>
            </control>
          </mc:Choice>
        </mc:AlternateContent>
        <mc:AlternateContent xmlns:mc="http://schemas.openxmlformats.org/markup-compatibility/2006">
          <mc:Choice Requires="x14">
            <control shapeId="4216" r:id="rId121" name="Check Box 120">
              <controlPr defaultSize="0" autoFill="0" autoLine="0" autoPict="0">
                <anchor moveWithCells="1">
                  <from>
                    <xdr:col>8</xdr:col>
                    <xdr:colOff>19050</xdr:colOff>
                    <xdr:row>99</xdr:row>
                    <xdr:rowOff>0</xdr:rowOff>
                  </from>
                  <to>
                    <xdr:col>8</xdr:col>
                    <xdr:colOff>838200</xdr:colOff>
                    <xdr:row>99</xdr:row>
                    <xdr:rowOff>266700</xdr:rowOff>
                  </to>
                </anchor>
              </controlPr>
            </control>
          </mc:Choice>
        </mc:AlternateContent>
        <mc:AlternateContent xmlns:mc="http://schemas.openxmlformats.org/markup-compatibility/2006">
          <mc:Choice Requires="x14">
            <control shapeId="4217" r:id="rId122" name="Check Box 121">
              <controlPr defaultSize="0" autoFill="0" autoLine="0" autoPict="0">
                <anchor moveWithCells="1">
                  <from>
                    <xdr:col>8</xdr:col>
                    <xdr:colOff>19050</xdr:colOff>
                    <xdr:row>100</xdr:row>
                    <xdr:rowOff>0</xdr:rowOff>
                  </from>
                  <to>
                    <xdr:col>8</xdr:col>
                    <xdr:colOff>838200</xdr:colOff>
                    <xdr:row>100</xdr:row>
                    <xdr:rowOff>266700</xdr:rowOff>
                  </to>
                </anchor>
              </controlPr>
            </control>
          </mc:Choice>
        </mc:AlternateContent>
        <mc:AlternateContent xmlns:mc="http://schemas.openxmlformats.org/markup-compatibility/2006">
          <mc:Choice Requires="x14">
            <control shapeId="4218" r:id="rId123" name="Check Box 122">
              <controlPr defaultSize="0" autoFill="0" autoLine="0" autoPict="0">
                <anchor moveWithCells="1">
                  <from>
                    <xdr:col>8</xdr:col>
                    <xdr:colOff>19050</xdr:colOff>
                    <xdr:row>101</xdr:row>
                    <xdr:rowOff>0</xdr:rowOff>
                  </from>
                  <to>
                    <xdr:col>8</xdr:col>
                    <xdr:colOff>838200</xdr:colOff>
                    <xdr:row>101</xdr:row>
                    <xdr:rowOff>266700</xdr:rowOff>
                  </to>
                </anchor>
              </controlPr>
            </control>
          </mc:Choice>
        </mc:AlternateContent>
        <mc:AlternateContent xmlns:mc="http://schemas.openxmlformats.org/markup-compatibility/2006">
          <mc:Choice Requires="x14">
            <control shapeId="4219" r:id="rId124" name="Check Box 123">
              <controlPr defaultSize="0" autoFill="0" autoLine="0" autoPict="0">
                <anchor moveWithCells="1">
                  <from>
                    <xdr:col>8</xdr:col>
                    <xdr:colOff>19050</xdr:colOff>
                    <xdr:row>102</xdr:row>
                    <xdr:rowOff>0</xdr:rowOff>
                  </from>
                  <to>
                    <xdr:col>8</xdr:col>
                    <xdr:colOff>838200</xdr:colOff>
                    <xdr:row>102</xdr:row>
                    <xdr:rowOff>266700</xdr:rowOff>
                  </to>
                </anchor>
              </controlPr>
            </control>
          </mc:Choice>
        </mc:AlternateContent>
        <mc:AlternateContent xmlns:mc="http://schemas.openxmlformats.org/markup-compatibility/2006">
          <mc:Choice Requires="x14">
            <control shapeId="4220" r:id="rId125" name="Check Box 124">
              <controlPr defaultSize="0" autoFill="0" autoLine="0" autoPict="0">
                <anchor moveWithCells="1">
                  <from>
                    <xdr:col>8</xdr:col>
                    <xdr:colOff>19050</xdr:colOff>
                    <xdr:row>103</xdr:row>
                    <xdr:rowOff>0</xdr:rowOff>
                  </from>
                  <to>
                    <xdr:col>8</xdr:col>
                    <xdr:colOff>838200</xdr:colOff>
                    <xdr:row>103</xdr:row>
                    <xdr:rowOff>266700</xdr:rowOff>
                  </to>
                </anchor>
              </controlPr>
            </control>
          </mc:Choice>
        </mc:AlternateContent>
        <mc:AlternateContent xmlns:mc="http://schemas.openxmlformats.org/markup-compatibility/2006">
          <mc:Choice Requires="x14">
            <control shapeId="4221" r:id="rId126" name="Check Box 125">
              <controlPr defaultSize="0" autoFill="0" autoLine="0" autoPict="0">
                <anchor moveWithCells="1">
                  <from>
                    <xdr:col>8</xdr:col>
                    <xdr:colOff>19050</xdr:colOff>
                    <xdr:row>104</xdr:row>
                    <xdr:rowOff>0</xdr:rowOff>
                  </from>
                  <to>
                    <xdr:col>8</xdr:col>
                    <xdr:colOff>838200</xdr:colOff>
                    <xdr:row>104</xdr:row>
                    <xdr:rowOff>266700</xdr:rowOff>
                  </to>
                </anchor>
              </controlPr>
            </control>
          </mc:Choice>
        </mc:AlternateContent>
        <mc:AlternateContent xmlns:mc="http://schemas.openxmlformats.org/markup-compatibility/2006">
          <mc:Choice Requires="x14">
            <control shapeId="4222" r:id="rId127" name="Check Box 126">
              <controlPr defaultSize="0" autoFill="0" autoLine="0" autoPict="0">
                <anchor moveWithCells="1">
                  <from>
                    <xdr:col>8</xdr:col>
                    <xdr:colOff>19050</xdr:colOff>
                    <xdr:row>105</xdr:row>
                    <xdr:rowOff>0</xdr:rowOff>
                  </from>
                  <to>
                    <xdr:col>8</xdr:col>
                    <xdr:colOff>838200</xdr:colOff>
                    <xdr:row>105</xdr:row>
                    <xdr:rowOff>266700</xdr:rowOff>
                  </to>
                </anchor>
              </controlPr>
            </control>
          </mc:Choice>
        </mc:AlternateContent>
        <mc:AlternateContent xmlns:mc="http://schemas.openxmlformats.org/markup-compatibility/2006">
          <mc:Choice Requires="x14">
            <control shapeId="4223" r:id="rId128" name="Check Box 127">
              <controlPr defaultSize="0" autoFill="0" autoLine="0" autoPict="0">
                <anchor moveWithCells="1">
                  <from>
                    <xdr:col>8</xdr:col>
                    <xdr:colOff>19050</xdr:colOff>
                    <xdr:row>106</xdr:row>
                    <xdr:rowOff>0</xdr:rowOff>
                  </from>
                  <to>
                    <xdr:col>8</xdr:col>
                    <xdr:colOff>838200</xdr:colOff>
                    <xdr:row>106</xdr:row>
                    <xdr:rowOff>266700</xdr:rowOff>
                  </to>
                </anchor>
              </controlPr>
            </control>
          </mc:Choice>
        </mc:AlternateContent>
        <mc:AlternateContent xmlns:mc="http://schemas.openxmlformats.org/markup-compatibility/2006">
          <mc:Choice Requires="x14">
            <control shapeId="4224" r:id="rId129" name="Check Box 128">
              <controlPr defaultSize="0" autoFill="0" autoLine="0" autoPict="0">
                <anchor moveWithCells="1">
                  <from>
                    <xdr:col>8</xdr:col>
                    <xdr:colOff>19050</xdr:colOff>
                    <xdr:row>107</xdr:row>
                    <xdr:rowOff>0</xdr:rowOff>
                  </from>
                  <to>
                    <xdr:col>8</xdr:col>
                    <xdr:colOff>838200</xdr:colOff>
                    <xdr:row>107</xdr:row>
                    <xdr:rowOff>266700</xdr:rowOff>
                  </to>
                </anchor>
              </controlPr>
            </control>
          </mc:Choice>
        </mc:AlternateContent>
        <mc:AlternateContent xmlns:mc="http://schemas.openxmlformats.org/markup-compatibility/2006">
          <mc:Choice Requires="x14">
            <control shapeId="4225" r:id="rId130" name="Check Box 129">
              <controlPr defaultSize="0" autoFill="0" autoLine="0" autoPict="0">
                <anchor moveWithCells="1">
                  <from>
                    <xdr:col>8</xdr:col>
                    <xdr:colOff>19050</xdr:colOff>
                    <xdr:row>108</xdr:row>
                    <xdr:rowOff>0</xdr:rowOff>
                  </from>
                  <to>
                    <xdr:col>8</xdr:col>
                    <xdr:colOff>838200</xdr:colOff>
                    <xdr:row>108</xdr:row>
                    <xdr:rowOff>266700</xdr:rowOff>
                  </to>
                </anchor>
              </controlPr>
            </control>
          </mc:Choice>
        </mc:AlternateContent>
        <mc:AlternateContent xmlns:mc="http://schemas.openxmlformats.org/markup-compatibility/2006">
          <mc:Choice Requires="x14">
            <control shapeId="4226" r:id="rId131" name="Check Box 130">
              <controlPr defaultSize="0" autoFill="0" autoLine="0" autoPict="0">
                <anchor moveWithCells="1">
                  <from>
                    <xdr:col>8</xdr:col>
                    <xdr:colOff>19050</xdr:colOff>
                    <xdr:row>109</xdr:row>
                    <xdr:rowOff>0</xdr:rowOff>
                  </from>
                  <to>
                    <xdr:col>8</xdr:col>
                    <xdr:colOff>838200</xdr:colOff>
                    <xdr:row>109</xdr:row>
                    <xdr:rowOff>266700</xdr:rowOff>
                  </to>
                </anchor>
              </controlPr>
            </control>
          </mc:Choice>
        </mc:AlternateContent>
        <mc:AlternateContent xmlns:mc="http://schemas.openxmlformats.org/markup-compatibility/2006">
          <mc:Choice Requires="x14">
            <control shapeId="4227" r:id="rId132" name="Check Box 131">
              <controlPr defaultSize="0" autoFill="0" autoLine="0" autoPict="0">
                <anchor moveWithCells="1">
                  <from>
                    <xdr:col>8</xdr:col>
                    <xdr:colOff>19050</xdr:colOff>
                    <xdr:row>110</xdr:row>
                    <xdr:rowOff>0</xdr:rowOff>
                  </from>
                  <to>
                    <xdr:col>8</xdr:col>
                    <xdr:colOff>838200</xdr:colOff>
                    <xdr:row>110</xdr:row>
                    <xdr:rowOff>266700</xdr:rowOff>
                  </to>
                </anchor>
              </controlPr>
            </control>
          </mc:Choice>
        </mc:AlternateContent>
        <mc:AlternateContent xmlns:mc="http://schemas.openxmlformats.org/markup-compatibility/2006">
          <mc:Choice Requires="x14">
            <control shapeId="4228" r:id="rId133" name="Check Box 132">
              <controlPr defaultSize="0" autoFill="0" autoLine="0" autoPict="0">
                <anchor moveWithCells="1">
                  <from>
                    <xdr:col>8</xdr:col>
                    <xdr:colOff>19050</xdr:colOff>
                    <xdr:row>111</xdr:row>
                    <xdr:rowOff>0</xdr:rowOff>
                  </from>
                  <to>
                    <xdr:col>8</xdr:col>
                    <xdr:colOff>838200</xdr:colOff>
                    <xdr:row>111</xdr:row>
                    <xdr:rowOff>266700</xdr:rowOff>
                  </to>
                </anchor>
              </controlPr>
            </control>
          </mc:Choice>
        </mc:AlternateContent>
        <mc:AlternateContent xmlns:mc="http://schemas.openxmlformats.org/markup-compatibility/2006">
          <mc:Choice Requires="x14">
            <control shapeId="4229" r:id="rId134" name="Check Box 133">
              <controlPr defaultSize="0" autoFill="0" autoLine="0" autoPict="0">
                <anchor moveWithCells="1">
                  <from>
                    <xdr:col>8</xdr:col>
                    <xdr:colOff>19050</xdr:colOff>
                    <xdr:row>112</xdr:row>
                    <xdr:rowOff>0</xdr:rowOff>
                  </from>
                  <to>
                    <xdr:col>8</xdr:col>
                    <xdr:colOff>838200</xdr:colOff>
                    <xdr:row>112</xdr:row>
                    <xdr:rowOff>266700</xdr:rowOff>
                  </to>
                </anchor>
              </controlPr>
            </control>
          </mc:Choice>
        </mc:AlternateContent>
        <mc:AlternateContent xmlns:mc="http://schemas.openxmlformats.org/markup-compatibility/2006">
          <mc:Choice Requires="x14">
            <control shapeId="4230" r:id="rId135" name="Check Box 134">
              <controlPr defaultSize="0" autoFill="0" autoLine="0" autoPict="0">
                <anchor moveWithCells="1">
                  <from>
                    <xdr:col>9</xdr:col>
                    <xdr:colOff>9525</xdr:colOff>
                    <xdr:row>13</xdr:row>
                    <xdr:rowOff>0</xdr:rowOff>
                  </from>
                  <to>
                    <xdr:col>9</xdr:col>
                    <xdr:colOff>838200</xdr:colOff>
                    <xdr:row>13</xdr:row>
                    <xdr:rowOff>266700</xdr:rowOff>
                  </to>
                </anchor>
              </controlPr>
            </control>
          </mc:Choice>
        </mc:AlternateContent>
        <mc:AlternateContent xmlns:mc="http://schemas.openxmlformats.org/markup-compatibility/2006">
          <mc:Choice Requires="x14">
            <control shapeId="4231" r:id="rId136" name="Check Box 135">
              <controlPr defaultSize="0" autoFill="0" autoLine="0" autoPict="0">
                <anchor moveWithCells="1">
                  <from>
                    <xdr:col>9</xdr:col>
                    <xdr:colOff>9525</xdr:colOff>
                    <xdr:row>14</xdr:row>
                    <xdr:rowOff>0</xdr:rowOff>
                  </from>
                  <to>
                    <xdr:col>9</xdr:col>
                    <xdr:colOff>838200</xdr:colOff>
                    <xdr:row>14</xdr:row>
                    <xdr:rowOff>266700</xdr:rowOff>
                  </to>
                </anchor>
              </controlPr>
            </control>
          </mc:Choice>
        </mc:AlternateContent>
        <mc:AlternateContent xmlns:mc="http://schemas.openxmlformats.org/markup-compatibility/2006">
          <mc:Choice Requires="x14">
            <control shapeId="4232" r:id="rId137" name="Check Box 136">
              <controlPr defaultSize="0" autoFill="0" autoLine="0" autoPict="0">
                <anchor moveWithCells="1">
                  <from>
                    <xdr:col>9</xdr:col>
                    <xdr:colOff>9525</xdr:colOff>
                    <xdr:row>15</xdr:row>
                    <xdr:rowOff>0</xdr:rowOff>
                  </from>
                  <to>
                    <xdr:col>9</xdr:col>
                    <xdr:colOff>838200</xdr:colOff>
                    <xdr:row>15</xdr:row>
                    <xdr:rowOff>266700</xdr:rowOff>
                  </to>
                </anchor>
              </controlPr>
            </control>
          </mc:Choice>
        </mc:AlternateContent>
        <mc:AlternateContent xmlns:mc="http://schemas.openxmlformats.org/markup-compatibility/2006">
          <mc:Choice Requires="x14">
            <control shapeId="4233" r:id="rId138" name="Check Box 137">
              <controlPr defaultSize="0" autoFill="0" autoLine="0" autoPict="0">
                <anchor moveWithCells="1">
                  <from>
                    <xdr:col>9</xdr:col>
                    <xdr:colOff>9525</xdr:colOff>
                    <xdr:row>16</xdr:row>
                    <xdr:rowOff>0</xdr:rowOff>
                  </from>
                  <to>
                    <xdr:col>9</xdr:col>
                    <xdr:colOff>838200</xdr:colOff>
                    <xdr:row>16</xdr:row>
                    <xdr:rowOff>266700</xdr:rowOff>
                  </to>
                </anchor>
              </controlPr>
            </control>
          </mc:Choice>
        </mc:AlternateContent>
        <mc:AlternateContent xmlns:mc="http://schemas.openxmlformats.org/markup-compatibility/2006">
          <mc:Choice Requires="x14">
            <control shapeId="4234" r:id="rId139" name="Check Box 138">
              <controlPr defaultSize="0" autoFill="0" autoLine="0" autoPict="0">
                <anchor moveWithCells="1">
                  <from>
                    <xdr:col>9</xdr:col>
                    <xdr:colOff>9525</xdr:colOff>
                    <xdr:row>17</xdr:row>
                    <xdr:rowOff>0</xdr:rowOff>
                  </from>
                  <to>
                    <xdr:col>9</xdr:col>
                    <xdr:colOff>838200</xdr:colOff>
                    <xdr:row>17</xdr:row>
                    <xdr:rowOff>266700</xdr:rowOff>
                  </to>
                </anchor>
              </controlPr>
            </control>
          </mc:Choice>
        </mc:AlternateContent>
        <mc:AlternateContent xmlns:mc="http://schemas.openxmlformats.org/markup-compatibility/2006">
          <mc:Choice Requires="x14">
            <control shapeId="4235" r:id="rId140" name="Check Box 139">
              <controlPr defaultSize="0" autoFill="0" autoLine="0" autoPict="0">
                <anchor moveWithCells="1">
                  <from>
                    <xdr:col>9</xdr:col>
                    <xdr:colOff>9525</xdr:colOff>
                    <xdr:row>18</xdr:row>
                    <xdr:rowOff>0</xdr:rowOff>
                  </from>
                  <to>
                    <xdr:col>9</xdr:col>
                    <xdr:colOff>838200</xdr:colOff>
                    <xdr:row>18</xdr:row>
                    <xdr:rowOff>266700</xdr:rowOff>
                  </to>
                </anchor>
              </controlPr>
            </control>
          </mc:Choice>
        </mc:AlternateContent>
        <mc:AlternateContent xmlns:mc="http://schemas.openxmlformats.org/markup-compatibility/2006">
          <mc:Choice Requires="x14">
            <control shapeId="4236" r:id="rId141" name="Check Box 140">
              <controlPr defaultSize="0" autoFill="0" autoLine="0" autoPict="0">
                <anchor moveWithCells="1">
                  <from>
                    <xdr:col>9</xdr:col>
                    <xdr:colOff>9525</xdr:colOff>
                    <xdr:row>19</xdr:row>
                    <xdr:rowOff>0</xdr:rowOff>
                  </from>
                  <to>
                    <xdr:col>9</xdr:col>
                    <xdr:colOff>838200</xdr:colOff>
                    <xdr:row>19</xdr:row>
                    <xdr:rowOff>266700</xdr:rowOff>
                  </to>
                </anchor>
              </controlPr>
            </control>
          </mc:Choice>
        </mc:AlternateContent>
        <mc:AlternateContent xmlns:mc="http://schemas.openxmlformats.org/markup-compatibility/2006">
          <mc:Choice Requires="x14">
            <control shapeId="4237" r:id="rId142" name="Check Box 141">
              <controlPr defaultSize="0" autoFill="0" autoLine="0" autoPict="0">
                <anchor moveWithCells="1">
                  <from>
                    <xdr:col>9</xdr:col>
                    <xdr:colOff>9525</xdr:colOff>
                    <xdr:row>20</xdr:row>
                    <xdr:rowOff>0</xdr:rowOff>
                  </from>
                  <to>
                    <xdr:col>9</xdr:col>
                    <xdr:colOff>838200</xdr:colOff>
                    <xdr:row>20</xdr:row>
                    <xdr:rowOff>266700</xdr:rowOff>
                  </to>
                </anchor>
              </controlPr>
            </control>
          </mc:Choice>
        </mc:AlternateContent>
        <mc:AlternateContent xmlns:mc="http://schemas.openxmlformats.org/markup-compatibility/2006">
          <mc:Choice Requires="x14">
            <control shapeId="4238" r:id="rId143" name="Check Box 142">
              <controlPr defaultSize="0" autoFill="0" autoLine="0" autoPict="0">
                <anchor moveWithCells="1">
                  <from>
                    <xdr:col>9</xdr:col>
                    <xdr:colOff>9525</xdr:colOff>
                    <xdr:row>21</xdr:row>
                    <xdr:rowOff>0</xdr:rowOff>
                  </from>
                  <to>
                    <xdr:col>9</xdr:col>
                    <xdr:colOff>838200</xdr:colOff>
                    <xdr:row>21</xdr:row>
                    <xdr:rowOff>266700</xdr:rowOff>
                  </to>
                </anchor>
              </controlPr>
            </control>
          </mc:Choice>
        </mc:AlternateContent>
        <mc:AlternateContent xmlns:mc="http://schemas.openxmlformats.org/markup-compatibility/2006">
          <mc:Choice Requires="x14">
            <control shapeId="4239" r:id="rId144" name="Check Box 143">
              <controlPr defaultSize="0" autoFill="0" autoLine="0" autoPict="0">
                <anchor moveWithCells="1">
                  <from>
                    <xdr:col>9</xdr:col>
                    <xdr:colOff>9525</xdr:colOff>
                    <xdr:row>22</xdr:row>
                    <xdr:rowOff>0</xdr:rowOff>
                  </from>
                  <to>
                    <xdr:col>9</xdr:col>
                    <xdr:colOff>838200</xdr:colOff>
                    <xdr:row>22</xdr:row>
                    <xdr:rowOff>266700</xdr:rowOff>
                  </to>
                </anchor>
              </controlPr>
            </control>
          </mc:Choice>
        </mc:AlternateContent>
        <mc:AlternateContent xmlns:mc="http://schemas.openxmlformats.org/markup-compatibility/2006">
          <mc:Choice Requires="x14">
            <control shapeId="4240" r:id="rId145" name="Check Box 144">
              <controlPr defaultSize="0" autoFill="0" autoLine="0" autoPict="0">
                <anchor moveWithCells="1">
                  <from>
                    <xdr:col>9</xdr:col>
                    <xdr:colOff>9525</xdr:colOff>
                    <xdr:row>23</xdr:row>
                    <xdr:rowOff>0</xdr:rowOff>
                  </from>
                  <to>
                    <xdr:col>9</xdr:col>
                    <xdr:colOff>838200</xdr:colOff>
                    <xdr:row>23</xdr:row>
                    <xdr:rowOff>266700</xdr:rowOff>
                  </to>
                </anchor>
              </controlPr>
            </control>
          </mc:Choice>
        </mc:AlternateContent>
        <mc:AlternateContent xmlns:mc="http://schemas.openxmlformats.org/markup-compatibility/2006">
          <mc:Choice Requires="x14">
            <control shapeId="4241" r:id="rId146" name="Check Box 145">
              <controlPr defaultSize="0" autoFill="0" autoLine="0" autoPict="0">
                <anchor moveWithCells="1">
                  <from>
                    <xdr:col>9</xdr:col>
                    <xdr:colOff>9525</xdr:colOff>
                    <xdr:row>24</xdr:row>
                    <xdr:rowOff>0</xdr:rowOff>
                  </from>
                  <to>
                    <xdr:col>9</xdr:col>
                    <xdr:colOff>838200</xdr:colOff>
                    <xdr:row>24</xdr:row>
                    <xdr:rowOff>266700</xdr:rowOff>
                  </to>
                </anchor>
              </controlPr>
            </control>
          </mc:Choice>
        </mc:AlternateContent>
        <mc:AlternateContent xmlns:mc="http://schemas.openxmlformats.org/markup-compatibility/2006">
          <mc:Choice Requires="x14">
            <control shapeId="4242" r:id="rId147" name="Check Box 146">
              <controlPr defaultSize="0" autoFill="0" autoLine="0" autoPict="0">
                <anchor moveWithCells="1">
                  <from>
                    <xdr:col>9</xdr:col>
                    <xdr:colOff>9525</xdr:colOff>
                    <xdr:row>25</xdr:row>
                    <xdr:rowOff>0</xdr:rowOff>
                  </from>
                  <to>
                    <xdr:col>9</xdr:col>
                    <xdr:colOff>838200</xdr:colOff>
                    <xdr:row>25</xdr:row>
                    <xdr:rowOff>266700</xdr:rowOff>
                  </to>
                </anchor>
              </controlPr>
            </control>
          </mc:Choice>
        </mc:AlternateContent>
        <mc:AlternateContent xmlns:mc="http://schemas.openxmlformats.org/markup-compatibility/2006">
          <mc:Choice Requires="x14">
            <control shapeId="4243" r:id="rId148" name="Check Box 147">
              <controlPr defaultSize="0" autoFill="0" autoLine="0" autoPict="0">
                <anchor moveWithCells="1">
                  <from>
                    <xdr:col>9</xdr:col>
                    <xdr:colOff>9525</xdr:colOff>
                    <xdr:row>26</xdr:row>
                    <xdr:rowOff>0</xdr:rowOff>
                  </from>
                  <to>
                    <xdr:col>9</xdr:col>
                    <xdr:colOff>838200</xdr:colOff>
                    <xdr:row>26</xdr:row>
                    <xdr:rowOff>266700</xdr:rowOff>
                  </to>
                </anchor>
              </controlPr>
            </control>
          </mc:Choice>
        </mc:AlternateContent>
        <mc:AlternateContent xmlns:mc="http://schemas.openxmlformats.org/markup-compatibility/2006">
          <mc:Choice Requires="x14">
            <control shapeId="4244" r:id="rId149" name="Check Box 148">
              <controlPr defaultSize="0" autoFill="0" autoLine="0" autoPict="0">
                <anchor moveWithCells="1">
                  <from>
                    <xdr:col>9</xdr:col>
                    <xdr:colOff>9525</xdr:colOff>
                    <xdr:row>27</xdr:row>
                    <xdr:rowOff>0</xdr:rowOff>
                  </from>
                  <to>
                    <xdr:col>9</xdr:col>
                    <xdr:colOff>838200</xdr:colOff>
                    <xdr:row>27</xdr:row>
                    <xdr:rowOff>266700</xdr:rowOff>
                  </to>
                </anchor>
              </controlPr>
            </control>
          </mc:Choice>
        </mc:AlternateContent>
        <mc:AlternateContent xmlns:mc="http://schemas.openxmlformats.org/markup-compatibility/2006">
          <mc:Choice Requires="x14">
            <control shapeId="4245" r:id="rId150" name="Check Box 149">
              <controlPr defaultSize="0" autoFill="0" autoLine="0" autoPict="0">
                <anchor moveWithCells="1">
                  <from>
                    <xdr:col>9</xdr:col>
                    <xdr:colOff>9525</xdr:colOff>
                    <xdr:row>28</xdr:row>
                    <xdr:rowOff>0</xdr:rowOff>
                  </from>
                  <to>
                    <xdr:col>9</xdr:col>
                    <xdr:colOff>838200</xdr:colOff>
                    <xdr:row>28</xdr:row>
                    <xdr:rowOff>266700</xdr:rowOff>
                  </to>
                </anchor>
              </controlPr>
            </control>
          </mc:Choice>
        </mc:AlternateContent>
        <mc:AlternateContent xmlns:mc="http://schemas.openxmlformats.org/markup-compatibility/2006">
          <mc:Choice Requires="x14">
            <control shapeId="4246" r:id="rId151" name="Check Box 150">
              <controlPr defaultSize="0" autoFill="0" autoLine="0" autoPict="0">
                <anchor moveWithCells="1">
                  <from>
                    <xdr:col>9</xdr:col>
                    <xdr:colOff>9525</xdr:colOff>
                    <xdr:row>29</xdr:row>
                    <xdr:rowOff>0</xdr:rowOff>
                  </from>
                  <to>
                    <xdr:col>9</xdr:col>
                    <xdr:colOff>838200</xdr:colOff>
                    <xdr:row>29</xdr:row>
                    <xdr:rowOff>266700</xdr:rowOff>
                  </to>
                </anchor>
              </controlPr>
            </control>
          </mc:Choice>
        </mc:AlternateContent>
        <mc:AlternateContent xmlns:mc="http://schemas.openxmlformats.org/markup-compatibility/2006">
          <mc:Choice Requires="x14">
            <control shapeId="4247" r:id="rId152" name="Check Box 151">
              <controlPr defaultSize="0" autoFill="0" autoLine="0" autoPict="0">
                <anchor moveWithCells="1">
                  <from>
                    <xdr:col>9</xdr:col>
                    <xdr:colOff>9525</xdr:colOff>
                    <xdr:row>30</xdr:row>
                    <xdr:rowOff>0</xdr:rowOff>
                  </from>
                  <to>
                    <xdr:col>9</xdr:col>
                    <xdr:colOff>838200</xdr:colOff>
                    <xdr:row>30</xdr:row>
                    <xdr:rowOff>266700</xdr:rowOff>
                  </to>
                </anchor>
              </controlPr>
            </control>
          </mc:Choice>
        </mc:AlternateContent>
        <mc:AlternateContent xmlns:mc="http://schemas.openxmlformats.org/markup-compatibility/2006">
          <mc:Choice Requires="x14">
            <control shapeId="4248" r:id="rId153" name="Check Box 152">
              <controlPr defaultSize="0" autoFill="0" autoLine="0" autoPict="0">
                <anchor moveWithCells="1">
                  <from>
                    <xdr:col>9</xdr:col>
                    <xdr:colOff>9525</xdr:colOff>
                    <xdr:row>31</xdr:row>
                    <xdr:rowOff>0</xdr:rowOff>
                  </from>
                  <to>
                    <xdr:col>9</xdr:col>
                    <xdr:colOff>838200</xdr:colOff>
                    <xdr:row>31</xdr:row>
                    <xdr:rowOff>266700</xdr:rowOff>
                  </to>
                </anchor>
              </controlPr>
            </control>
          </mc:Choice>
        </mc:AlternateContent>
        <mc:AlternateContent xmlns:mc="http://schemas.openxmlformats.org/markup-compatibility/2006">
          <mc:Choice Requires="x14">
            <control shapeId="4249" r:id="rId154" name="Check Box 153">
              <controlPr defaultSize="0" autoFill="0" autoLine="0" autoPict="0">
                <anchor moveWithCells="1">
                  <from>
                    <xdr:col>9</xdr:col>
                    <xdr:colOff>9525</xdr:colOff>
                    <xdr:row>32</xdr:row>
                    <xdr:rowOff>0</xdr:rowOff>
                  </from>
                  <to>
                    <xdr:col>9</xdr:col>
                    <xdr:colOff>838200</xdr:colOff>
                    <xdr:row>32</xdr:row>
                    <xdr:rowOff>266700</xdr:rowOff>
                  </to>
                </anchor>
              </controlPr>
            </control>
          </mc:Choice>
        </mc:AlternateContent>
        <mc:AlternateContent xmlns:mc="http://schemas.openxmlformats.org/markup-compatibility/2006">
          <mc:Choice Requires="x14">
            <control shapeId="4250" r:id="rId155" name="Check Box 154">
              <controlPr defaultSize="0" autoFill="0" autoLine="0" autoPict="0">
                <anchor moveWithCells="1">
                  <from>
                    <xdr:col>9</xdr:col>
                    <xdr:colOff>9525</xdr:colOff>
                    <xdr:row>33</xdr:row>
                    <xdr:rowOff>0</xdr:rowOff>
                  </from>
                  <to>
                    <xdr:col>9</xdr:col>
                    <xdr:colOff>838200</xdr:colOff>
                    <xdr:row>33</xdr:row>
                    <xdr:rowOff>266700</xdr:rowOff>
                  </to>
                </anchor>
              </controlPr>
            </control>
          </mc:Choice>
        </mc:AlternateContent>
        <mc:AlternateContent xmlns:mc="http://schemas.openxmlformats.org/markup-compatibility/2006">
          <mc:Choice Requires="x14">
            <control shapeId="4251" r:id="rId156" name="Check Box 155">
              <controlPr defaultSize="0" autoFill="0" autoLine="0" autoPict="0">
                <anchor moveWithCells="1">
                  <from>
                    <xdr:col>9</xdr:col>
                    <xdr:colOff>9525</xdr:colOff>
                    <xdr:row>34</xdr:row>
                    <xdr:rowOff>0</xdr:rowOff>
                  </from>
                  <to>
                    <xdr:col>9</xdr:col>
                    <xdr:colOff>838200</xdr:colOff>
                    <xdr:row>34</xdr:row>
                    <xdr:rowOff>266700</xdr:rowOff>
                  </to>
                </anchor>
              </controlPr>
            </control>
          </mc:Choice>
        </mc:AlternateContent>
        <mc:AlternateContent xmlns:mc="http://schemas.openxmlformats.org/markup-compatibility/2006">
          <mc:Choice Requires="x14">
            <control shapeId="4252" r:id="rId157" name="Check Box 156">
              <controlPr defaultSize="0" autoFill="0" autoLine="0" autoPict="0">
                <anchor moveWithCells="1">
                  <from>
                    <xdr:col>9</xdr:col>
                    <xdr:colOff>9525</xdr:colOff>
                    <xdr:row>35</xdr:row>
                    <xdr:rowOff>0</xdr:rowOff>
                  </from>
                  <to>
                    <xdr:col>9</xdr:col>
                    <xdr:colOff>838200</xdr:colOff>
                    <xdr:row>35</xdr:row>
                    <xdr:rowOff>266700</xdr:rowOff>
                  </to>
                </anchor>
              </controlPr>
            </control>
          </mc:Choice>
        </mc:AlternateContent>
        <mc:AlternateContent xmlns:mc="http://schemas.openxmlformats.org/markup-compatibility/2006">
          <mc:Choice Requires="x14">
            <control shapeId="4253" r:id="rId158" name="Check Box 157">
              <controlPr defaultSize="0" autoFill="0" autoLine="0" autoPict="0">
                <anchor moveWithCells="1">
                  <from>
                    <xdr:col>9</xdr:col>
                    <xdr:colOff>9525</xdr:colOff>
                    <xdr:row>36</xdr:row>
                    <xdr:rowOff>0</xdr:rowOff>
                  </from>
                  <to>
                    <xdr:col>9</xdr:col>
                    <xdr:colOff>838200</xdr:colOff>
                    <xdr:row>36</xdr:row>
                    <xdr:rowOff>266700</xdr:rowOff>
                  </to>
                </anchor>
              </controlPr>
            </control>
          </mc:Choice>
        </mc:AlternateContent>
        <mc:AlternateContent xmlns:mc="http://schemas.openxmlformats.org/markup-compatibility/2006">
          <mc:Choice Requires="x14">
            <control shapeId="4254" r:id="rId159" name="Check Box 158">
              <controlPr defaultSize="0" autoFill="0" autoLine="0" autoPict="0">
                <anchor moveWithCells="1">
                  <from>
                    <xdr:col>9</xdr:col>
                    <xdr:colOff>9525</xdr:colOff>
                    <xdr:row>37</xdr:row>
                    <xdr:rowOff>0</xdr:rowOff>
                  </from>
                  <to>
                    <xdr:col>9</xdr:col>
                    <xdr:colOff>838200</xdr:colOff>
                    <xdr:row>37</xdr:row>
                    <xdr:rowOff>266700</xdr:rowOff>
                  </to>
                </anchor>
              </controlPr>
            </control>
          </mc:Choice>
        </mc:AlternateContent>
        <mc:AlternateContent xmlns:mc="http://schemas.openxmlformats.org/markup-compatibility/2006">
          <mc:Choice Requires="x14">
            <control shapeId="4255" r:id="rId160" name="Check Box 159">
              <controlPr defaultSize="0" autoFill="0" autoLine="0" autoPict="0">
                <anchor moveWithCells="1">
                  <from>
                    <xdr:col>9</xdr:col>
                    <xdr:colOff>9525</xdr:colOff>
                    <xdr:row>38</xdr:row>
                    <xdr:rowOff>0</xdr:rowOff>
                  </from>
                  <to>
                    <xdr:col>9</xdr:col>
                    <xdr:colOff>838200</xdr:colOff>
                    <xdr:row>38</xdr:row>
                    <xdr:rowOff>266700</xdr:rowOff>
                  </to>
                </anchor>
              </controlPr>
            </control>
          </mc:Choice>
        </mc:AlternateContent>
        <mc:AlternateContent xmlns:mc="http://schemas.openxmlformats.org/markup-compatibility/2006">
          <mc:Choice Requires="x14">
            <control shapeId="4256" r:id="rId161" name="Check Box 160">
              <controlPr defaultSize="0" autoFill="0" autoLine="0" autoPict="0">
                <anchor moveWithCells="1">
                  <from>
                    <xdr:col>9</xdr:col>
                    <xdr:colOff>9525</xdr:colOff>
                    <xdr:row>39</xdr:row>
                    <xdr:rowOff>0</xdr:rowOff>
                  </from>
                  <to>
                    <xdr:col>9</xdr:col>
                    <xdr:colOff>838200</xdr:colOff>
                    <xdr:row>39</xdr:row>
                    <xdr:rowOff>266700</xdr:rowOff>
                  </to>
                </anchor>
              </controlPr>
            </control>
          </mc:Choice>
        </mc:AlternateContent>
        <mc:AlternateContent xmlns:mc="http://schemas.openxmlformats.org/markup-compatibility/2006">
          <mc:Choice Requires="x14">
            <control shapeId="4257" r:id="rId162" name="Check Box 161">
              <controlPr defaultSize="0" autoFill="0" autoLine="0" autoPict="0">
                <anchor moveWithCells="1">
                  <from>
                    <xdr:col>9</xdr:col>
                    <xdr:colOff>9525</xdr:colOff>
                    <xdr:row>40</xdr:row>
                    <xdr:rowOff>0</xdr:rowOff>
                  </from>
                  <to>
                    <xdr:col>9</xdr:col>
                    <xdr:colOff>838200</xdr:colOff>
                    <xdr:row>40</xdr:row>
                    <xdr:rowOff>266700</xdr:rowOff>
                  </to>
                </anchor>
              </controlPr>
            </control>
          </mc:Choice>
        </mc:AlternateContent>
        <mc:AlternateContent xmlns:mc="http://schemas.openxmlformats.org/markup-compatibility/2006">
          <mc:Choice Requires="x14">
            <control shapeId="4258" r:id="rId163" name="Check Box 162">
              <controlPr defaultSize="0" autoFill="0" autoLine="0" autoPict="0">
                <anchor moveWithCells="1">
                  <from>
                    <xdr:col>9</xdr:col>
                    <xdr:colOff>9525</xdr:colOff>
                    <xdr:row>41</xdr:row>
                    <xdr:rowOff>0</xdr:rowOff>
                  </from>
                  <to>
                    <xdr:col>9</xdr:col>
                    <xdr:colOff>838200</xdr:colOff>
                    <xdr:row>41</xdr:row>
                    <xdr:rowOff>266700</xdr:rowOff>
                  </to>
                </anchor>
              </controlPr>
            </control>
          </mc:Choice>
        </mc:AlternateContent>
        <mc:AlternateContent xmlns:mc="http://schemas.openxmlformats.org/markup-compatibility/2006">
          <mc:Choice Requires="x14">
            <control shapeId="4259" r:id="rId164" name="Check Box 163">
              <controlPr defaultSize="0" autoFill="0" autoLine="0" autoPict="0">
                <anchor moveWithCells="1">
                  <from>
                    <xdr:col>9</xdr:col>
                    <xdr:colOff>9525</xdr:colOff>
                    <xdr:row>42</xdr:row>
                    <xdr:rowOff>0</xdr:rowOff>
                  </from>
                  <to>
                    <xdr:col>9</xdr:col>
                    <xdr:colOff>838200</xdr:colOff>
                    <xdr:row>42</xdr:row>
                    <xdr:rowOff>266700</xdr:rowOff>
                  </to>
                </anchor>
              </controlPr>
            </control>
          </mc:Choice>
        </mc:AlternateContent>
        <mc:AlternateContent xmlns:mc="http://schemas.openxmlformats.org/markup-compatibility/2006">
          <mc:Choice Requires="x14">
            <control shapeId="4260" r:id="rId165" name="Check Box 164">
              <controlPr defaultSize="0" autoFill="0" autoLine="0" autoPict="0">
                <anchor moveWithCells="1">
                  <from>
                    <xdr:col>9</xdr:col>
                    <xdr:colOff>9525</xdr:colOff>
                    <xdr:row>43</xdr:row>
                    <xdr:rowOff>0</xdr:rowOff>
                  </from>
                  <to>
                    <xdr:col>9</xdr:col>
                    <xdr:colOff>838200</xdr:colOff>
                    <xdr:row>43</xdr:row>
                    <xdr:rowOff>266700</xdr:rowOff>
                  </to>
                </anchor>
              </controlPr>
            </control>
          </mc:Choice>
        </mc:AlternateContent>
        <mc:AlternateContent xmlns:mc="http://schemas.openxmlformats.org/markup-compatibility/2006">
          <mc:Choice Requires="x14">
            <control shapeId="4261" r:id="rId166" name="Check Box 165">
              <controlPr defaultSize="0" autoFill="0" autoLine="0" autoPict="0">
                <anchor moveWithCells="1">
                  <from>
                    <xdr:col>9</xdr:col>
                    <xdr:colOff>9525</xdr:colOff>
                    <xdr:row>44</xdr:row>
                    <xdr:rowOff>0</xdr:rowOff>
                  </from>
                  <to>
                    <xdr:col>9</xdr:col>
                    <xdr:colOff>838200</xdr:colOff>
                    <xdr:row>44</xdr:row>
                    <xdr:rowOff>266700</xdr:rowOff>
                  </to>
                </anchor>
              </controlPr>
            </control>
          </mc:Choice>
        </mc:AlternateContent>
        <mc:AlternateContent xmlns:mc="http://schemas.openxmlformats.org/markup-compatibility/2006">
          <mc:Choice Requires="x14">
            <control shapeId="4262" r:id="rId167" name="Check Box 166">
              <controlPr defaultSize="0" autoFill="0" autoLine="0" autoPict="0">
                <anchor moveWithCells="1">
                  <from>
                    <xdr:col>9</xdr:col>
                    <xdr:colOff>9525</xdr:colOff>
                    <xdr:row>45</xdr:row>
                    <xdr:rowOff>0</xdr:rowOff>
                  </from>
                  <to>
                    <xdr:col>9</xdr:col>
                    <xdr:colOff>838200</xdr:colOff>
                    <xdr:row>45</xdr:row>
                    <xdr:rowOff>266700</xdr:rowOff>
                  </to>
                </anchor>
              </controlPr>
            </control>
          </mc:Choice>
        </mc:AlternateContent>
        <mc:AlternateContent xmlns:mc="http://schemas.openxmlformats.org/markup-compatibility/2006">
          <mc:Choice Requires="x14">
            <control shapeId="4263" r:id="rId168" name="Check Box 167">
              <controlPr defaultSize="0" autoFill="0" autoLine="0" autoPict="0">
                <anchor moveWithCells="1">
                  <from>
                    <xdr:col>9</xdr:col>
                    <xdr:colOff>9525</xdr:colOff>
                    <xdr:row>46</xdr:row>
                    <xdr:rowOff>0</xdr:rowOff>
                  </from>
                  <to>
                    <xdr:col>9</xdr:col>
                    <xdr:colOff>838200</xdr:colOff>
                    <xdr:row>46</xdr:row>
                    <xdr:rowOff>266700</xdr:rowOff>
                  </to>
                </anchor>
              </controlPr>
            </control>
          </mc:Choice>
        </mc:AlternateContent>
        <mc:AlternateContent xmlns:mc="http://schemas.openxmlformats.org/markup-compatibility/2006">
          <mc:Choice Requires="x14">
            <control shapeId="4264" r:id="rId169" name="Check Box 168">
              <controlPr defaultSize="0" autoFill="0" autoLine="0" autoPict="0">
                <anchor moveWithCells="1">
                  <from>
                    <xdr:col>9</xdr:col>
                    <xdr:colOff>9525</xdr:colOff>
                    <xdr:row>47</xdr:row>
                    <xdr:rowOff>0</xdr:rowOff>
                  </from>
                  <to>
                    <xdr:col>9</xdr:col>
                    <xdr:colOff>838200</xdr:colOff>
                    <xdr:row>47</xdr:row>
                    <xdr:rowOff>266700</xdr:rowOff>
                  </to>
                </anchor>
              </controlPr>
            </control>
          </mc:Choice>
        </mc:AlternateContent>
        <mc:AlternateContent xmlns:mc="http://schemas.openxmlformats.org/markup-compatibility/2006">
          <mc:Choice Requires="x14">
            <control shapeId="4265" r:id="rId170" name="Check Box 169">
              <controlPr defaultSize="0" autoFill="0" autoLine="0" autoPict="0">
                <anchor moveWithCells="1">
                  <from>
                    <xdr:col>9</xdr:col>
                    <xdr:colOff>9525</xdr:colOff>
                    <xdr:row>48</xdr:row>
                    <xdr:rowOff>0</xdr:rowOff>
                  </from>
                  <to>
                    <xdr:col>9</xdr:col>
                    <xdr:colOff>838200</xdr:colOff>
                    <xdr:row>48</xdr:row>
                    <xdr:rowOff>266700</xdr:rowOff>
                  </to>
                </anchor>
              </controlPr>
            </control>
          </mc:Choice>
        </mc:AlternateContent>
        <mc:AlternateContent xmlns:mc="http://schemas.openxmlformats.org/markup-compatibility/2006">
          <mc:Choice Requires="x14">
            <control shapeId="4266" r:id="rId171" name="Check Box 170">
              <controlPr defaultSize="0" autoFill="0" autoLine="0" autoPict="0">
                <anchor moveWithCells="1">
                  <from>
                    <xdr:col>9</xdr:col>
                    <xdr:colOff>9525</xdr:colOff>
                    <xdr:row>49</xdr:row>
                    <xdr:rowOff>0</xdr:rowOff>
                  </from>
                  <to>
                    <xdr:col>9</xdr:col>
                    <xdr:colOff>838200</xdr:colOff>
                    <xdr:row>49</xdr:row>
                    <xdr:rowOff>266700</xdr:rowOff>
                  </to>
                </anchor>
              </controlPr>
            </control>
          </mc:Choice>
        </mc:AlternateContent>
        <mc:AlternateContent xmlns:mc="http://schemas.openxmlformats.org/markup-compatibility/2006">
          <mc:Choice Requires="x14">
            <control shapeId="4267" r:id="rId172" name="Check Box 171">
              <controlPr defaultSize="0" autoFill="0" autoLine="0" autoPict="0">
                <anchor moveWithCells="1">
                  <from>
                    <xdr:col>9</xdr:col>
                    <xdr:colOff>9525</xdr:colOff>
                    <xdr:row>50</xdr:row>
                    <xdr:rowOff>0</xdr:rowOff>
                  </from>
                  <to>
                    <xdr:col>9</xdr:col>
                    <xdr:colOff>838200</xdr:colOff>
                    <xdr:row>50</xdr:row>
                    <xdr:rowOff>266700</xdr:rowOff>
                  </to>
                </anchor>
              </controlPr>
            </control>
          </mc:Choice>
        </mc:AlternateContent>
        <mc:AlternateContent xmlns:mc="http://schemas.openxmlformats.org/markup-compatibility/2006">
          <mc:Choice Requires="x14">
            <control shapeId="4268" r:id="rId173" name="Check Box 172">
              <controlPr defaultSize="0" autoFill="0" autoLine="0" autoPict="0">
                <anchor moveWithCells="1">
                  <from>
                    <xdr:col>9</xdr:col>
                    <xdr:colOff>9525</xdr:colOff>
                    <xdr:row>51</xdr:row>
                    <xdr:rowOff>0</xdr:rowOff>
                  </from>
                  <to>
                    <xdr:col>9</xdr:col>
                    <xdr:colOff>838200</xdr:colOff>
                    <xdr:row>51</xdr:row>
                    <xdr:rowOff>266700</xdr:rowOff>
                  </to>
                </anchor>
              </controlPr>
            </control>
          </mc:Choice>
        </mc:AlternateContent>
        <mc:AlternateContent xmlns:mc="http://schemas.openxmlformats.org/markup-compatibility/2006">
          <mc:Choice Requires="x14">
            <control shapeId="4269" r:id="rId174" name="Check Box 173">
              <controlPr defaultSize="0" autoFill="0" autoLine="0" autoPict="0">
                <anchor moveWithCells="1">
                  <from>
                    <xdr:col>9</xdr:col>
                    <xdr:colOff>9525</xdr:colOff>
                    <xdr:row>52</xdr:row>
                    <xdr:rowOff>0</xdr:rowOff>
                  </from>
                  <to>
                    <xdr:col>9</xdr:col>
                    <xdr:colOff>838200</xdr:colOff>
                    <xdr:row>52</xdr:row>
                    <xdr:rowOff>266700</xdr:rowOff>
                  </to>
                </anchor>
              </controlPr>
            </control>
          </mc:Choice>
        </mc:AlternateContent>
        <mc:AlternateContent xmlns:mc="http://schemas.openxmlformats.org/markup-compatibility/2006">
          <mc:Choice Requires="x14">
            <control shapeId="4270" r:id="rId175" name="Check Box 174">
              <controlPr defaultSize="0" autoFill="0" autoLine="0" autoPict="0">
                <anchor moveWithCells="1">
                  <from>
                    <xdr:col>9</xdr:col>
                    <xdr:colOff>9525</xdr:colOff>
                    <xdr:row>53</xdr:row>
                    <xdr:rowOff>0</xdr:rowOff>
                  </from>
                  <to>
                    <xdr:col>9</xdr:col>
                    <xdr:colOff>838200</xdr:colOff>
                    <xdr:row>53</xdr:row>
                    <xdr:rowOff>266700</xdr:rowOff>
                  </to>
                </anchor>
              </controlPr>
            </control>
          </mc:Choice>
        </mc:AlternateContent>
        <mc:AlternateContent xmlns:mc="http://schemas.openxmlformats.org/markup-compatibility/2006">
          <mc:Choice Requires="x14">
            <control shapeId="4271" r:id="rId176" name="Check Box 175">
              <controlPr defaultSize="0" autoFill="0" autoLine="0" autoPict="0">
                <anchor moveWithCells="1">
                  <from>
                    <xdr:col>9</xdr:col>
                    <xdr:colOff>9525</xdr:colOff>
                    <xdr:row>54</xdr:row>
                    <xdr:rowOff>0</xdr:rowOff>
                  </from>
                  <to>
                    <xdr:col>9</xdr:col>
                    <xdr:colOff>838200</xdr:colOff>
                    <xdr:row>54</xdr:row>
                    <xdr:rowOff>266700</xdr:rowOff>
                  </to>
                </anchor>
              </controlPr>
            </control>
          </mc:Choice>
        </mc:AlternateContent>
        <mc:AlternateContent xmlns:mc="http://schemas.openxmlformats.org/markup-compatibility/2006">
          <mc:Choice Requires="x14">
            <control shapeId="4272" r:id="rId177" name="Check Box 176">
              <controlPr defaultSize="0" autoFill="0" autoLine="0" autoPict="0">
                <anchor moveWithCells="1">
                  <from>
                    <xdr:col>9</xdr:col>
                    <xdr:colOff>9525</xdr:colOff>
                    <xdr:row>55</xdr:row>
                    <xdr:rowOff>0</xdr:rowOff>
                  </from>
                  <to>
                    <xdr:col>9</xdr:col>
                    <xdr:colOff>838200</xdr:colOff>
                    <xdr:row>55</xdr:row>
                    <xdr:rowOff>266700</xdr:rowOff>
                  </to>
                </anchor>
              </controlPr>
            </control>
          </mc:Choice>
        </mc:AlternateContent>
        <mc:AlternateContent xmlns:mc="http://schemas.openxmlformats.org/markup-compatibility/2006">
          <mc:Choice Requires="x14">
            <control shapeId="4273" r:id="rId178" name="Check Box 177">
              <controlPr defaultSize="0" autoFill="0" autoLine="0" autoPict="0">
                <anchor moveWithCells="1">
                  <from>
                    <xdr:col>9</xdr:col>
                    <xdr:colOff>9525</xdr:colOff>
                    <xdr:row>56</xdr:row>
                    <xdr:rowOff>0</xdr:rowOff>
                  </from>
                  <to>
                    <xdr:col>9</xdr:col>
                    <xdr:colOff>838200</xdr:colOff>
                    <xdr:row>56</xdr:row>
                    <xdr:rowOff>266700</xdr:rowOff>
                  </to>
                </anchor>
              </controlPr>
            </control>
          </mc:Choice>
        </mc:AlternateContent>
        <mc:AlternateContent xmlns:mc="http://schemas.openxmlformats.org/markup-compatibility/2006">
          <mc:Choice Requires="x14">
            <control shapeId="4274" r:id="rId179" name="Check Box 178">
              <controlPr defaultSize="0" autoFill="0" autoLine="0" autoPict="0">
                <anchor moveWithCells="1">
                  <from>
                    <xdr:col>9</xdr:col>
                    <xdr:colOff>9525</xdr:colOff>
                    <xdr:row>57</xdr:row>
                    <xdr:rowOff>0</xdr:rowOff>
                  </from>
                  <to>
                    <xdr:col>9</xdr:col>
                    <xdr:colOff>838200</xdr:colOff>
                    <xdr:row>57</xdr:row>
                    <xdr:rowOff>266700</xdr:rowOff>
                  </to>
                </anchor>
              </controlPr>
            </control>
          </mc:Choice>
        </mc:AlternateContent>
        <mc:AlternateContent xmlns:mc="http://schemas.openxmlformats.org/markup-compatibility/2006">
          <mc:Choice Requires="x14">
            <control shapeId="4275" r:id="rId180" name="Check Box 179">
              <controlPr defaultSize="0" autoFill="0" autoLine="0" autoPict="0">
                <anchor moveWithCells="1">
                  <from>
                    <xdr:col>9</xdr:col>
                    <xdr:colOff>9525</xdr:colOff>
                    <xdr:row>58</xdr:row>
                    <xdr:rowOff>0</xdr:rowOff>
                  </from>
                  <to>
                    <xdr:col>9</xdr:col>
                    <xdr:colOff>838200</xdr:colOff>
                    <xdr:row>58</xdr:row>
                    <xdr:rowOff>266700</xdr:rowOff>
                  </to>
                </anchor>
              </controlPr>
            </control>
          </mc:Choice>
        </mc:AlternateContent>
        <mc:AlternateContent xmlns:mc="http://schemas.openxmlformats.org/markup-compatibility/2006">
          <mc:Choice Requires="x14">
            <control shapeId="4276" r:id="rId181" name="Check Box 180">
              <controlPr defaultSize="0" autoFill="0" autoLine="0" autoPict="0">
                <anchor moveWithCells="1">
                  <from>
                    <xdr:col>9</xdr:col>
                    <xdr:colOff>9525</xdr:colOff>
                    <xdr:row>59</xdr:row>
                    <xdr:rowOff>0</xdr:rowOff>
                  </from>
                  <to>
                    <xdr:col>9</xdr:col>
                    <xdr:colOff>838200</xdr:colOff>
                    <xdr:row>59</xdr:row>
                    <xdr:rowOff>266700</xdr:rowOff>
                  </to>
                </anchor>
              </controlPr>
            </control>
          </mc:Choice>
        </mc:AlternateContent>
        <mc:AlternateContent xmlns:mc="http://schemas.openxmlformats.org/markup-compatibility/2006">
          <mc:Choice Requires="x14">
            <control shapeId="4277" r:id="rId182" name="Check Box 181">
              <controlPr defaultSize="0" autoFill="0" autoLine="0" autoPict="0">
                <anchor moveWithCells="1">
                  <from>
                    <xdr:col>9</xdr:col>
                    <xdr:colOff>9525</xdr:colOff>
                    <xdr:row>60</xdr:row>
                    <xdr:rowOff>0</xdr:rowOff>
                  </from>
                  <to>
                    <xdr:col>9</xdr:col>
                    <xdr:colOff>838200</xdr:colOff>
                    <xdr:row>60</xdr:row>
                    <xdr:rowOff>266700</xdr:rowOff>
                  </to>
                </anchor>
              </controlPr>
            </control>
          </mc:Choice>
        </mc:AlternateContent>
        <mc:AlternateContent xmlns:mc="http://schemas.openxmlformats.org/markup-compatibility/2006">
          <mc:Choice Requires="x14">
            <control shapeId="4278" r:id="rId183" name="Check Box 182">
              <controlPr defaultSize="0" autoFill="0" autoLine="0" autoPict="0">
                <anchor moveWithCells="1">
                  <from>
                    <xdr:col>9</xdr:col>
                    <xdr:colOff>9525</xdr:colOff>
                    <xdr:row>61</xdr:row>
                    <xdr:rowOff>0</xdr:rowOff>
                  </from>
                  <to>
                    <xdr:col>9</xdr:col>
                    <xdr:colOff>838200</xdr:colOff>
                    <xdr:row>61</xdr:row>
                    <xdr:rowOff>266700</xdr:rowOff>
                  </to>
                </anchor>
              </controlPr>
            </control>
          </mc:Choice>
        </mc:AlternateContent>
        <mc:AlternateContent xmlns:mc="http://schemas.openxmlformats.org/markup-compatibility/2006">
          <mc:Choice Requires="x14">
            <control shapeId="4279" r:id="rId184" name="Check Box 183">
              <controlPr defaultSize="0" autoFill="0" autoLine="0" autoPict="0">
                <anchor moveWithCells="1">
                  <from>
                    <xdr:col>9</xdr:col>
                    <xdr:colOff>9525</xdr:colOff>
                    <xdr:row>62</xdr:row>
                    <xdr:rowOff>0</xdr:rowOff>
                  </from>
                  <to>
                    <xdr:col>9</xdr:col>
                    <xdr:colOff>838200</xdr:colOff>
                    <xdr:row>62</xdr:row>
                    <xdr:rowOff>266700</xdr:rowOff>
                  </to>
                </anchor>
              </controlPr>
            </control>
          </mc:Choice>
        </mc:AlternateContent>
        <mc:AlternateContent xmlns:mc="http://schemas.openxmlformats.org/markup-compatibility/2006">
          <mc:Choice Requires="x14">
            <control shapeId="4280" r:id="rId185" name="Check Box 184">
              <controlPr defaultSize="0" autoFill="0" autoLine="0" autoPict="0">
                <anchor moveWithCells="1">
                  <from>
                    <xdr:col>9</xdr:col>
                    <xdr:colOff>9525</xdr:colOff>
                    <xdr:row>63</xdr:row>
                    <xdr:rowOff>0</xdr:rowOff>
                  </from>
                  <to>
                    <xdr:col>9</xdr:col>
                    <xdr:colOff>838200</xdr:colOff>
                    <xdr:row>63</xdr:row>
                    <xdr:rowOff>266700</xdr:rowOff>
                  </to>
                </anchor>
              </controlPr>
            </control>
          </mc:Choice>
        </mc:AlternateContent>
        <mc:AlternateContent xmlns:mc="http://schemas.openxmlformats.org/markup-compatibility/2006">
          <mc:Choice Requires="x14">
            <control shapeId="4281" r:id="rId186" name="Check Box 185">
              <controlPr defaultSize="0" autoFill="0" autoLine="0" autoPict="0">
                <anchor moveWithCells="1">
                  <from>
                    <xdr:col>9</xdr:col>
                    <xdr:colOff>9525</xdr:colOff>
                    <xdr:row>64</xdr:row>
                    <xdr:rowOff>0</xdr:rowOff>
                  </from>
                  <to>
                    <xdr:col>9</xdr:col>
                    <xdr:colOff>838200</xdr:colOff>
                    <xdr:row>64</xdr:row>
                    <xdr:rowOff>266700</xdr:rowOff>
                  </to>
                </anchor>
              </controlPr>
            </control>
          </mc:Choice>
        </mc:AlternateContent>
        <mc:AlternateContent xmlns:mc="http://schemas.openxmlformats.org/markup-compatibility/2006">
          <mc:Choice Requires="x14">
            <control shapeId="4282" r:id="rId187" name="Check Box 186">
              <controlPr defaultSize="0" autoFill="0" autoLine="0" autoPict="0">
                <anchor moveWithCells="1">
                  <from>
                    <xdr:col>9</xdr:col>
                    <xdr:colOff>9525</xdr:colOff>
                    <xdr:row>65</xdr:row>
                    <xdr:rowOff>0</xdr:rowOff>
                  </from>
                  <to>
                    <xdr:col>9</xdr:col>
                    <xdr:colOff>838200</xdr:colOff>
                    <xdr:row>65</xdr:row>
                    <xdr:rowOff>266700</xdr:rowOff>
                  </to>
                </anchor>
              </controlPr>
            </control>
          </mc:Choice>
        </mc:AlternateContent>
        <mc:AlternateContent xmlns:mc="http://schemas.openxmlformats.org/markup-compatibility/2006">
          <mc:Choice Requires="x14">
            <control shapeId="4283" r:id="rId188" name="Check Box 187">
              <controlPr defaultSize="0" autoFill="0" autoLine="0" autoPict="0">
                <anchor moveWithCells="1">
                  <from>
                    <xdr:col>9</xdr:col>
                    <xdr:colOff>9525</xdr:colOff>
                    <xdr:row>66</xdr:row>
                    <xdr:rowOff>0</xdr:rowOff>
                  </from>
                  <to>
                    <xdr:col>9</xdr:col>
                    <xdr:colOff>838200</xdr:colOff>
                    <xdr:row>66</xdr:row>
                    <xdr:rowOff>266700</xdr:rowOff>
                  </to>
                </anchor>
              </controlPr>
            </control>
          </mc:Choice>
        </mc:AlternateContent>
        <mc:AlternateContent xmlns:mc="http://schemas.openxmlformats.org/markup-compatibility/2006">
          <mc:Choice Requires="x14">
            <control shapeId="4284" r:id="rId189" name="Check Box 188">
              <controlPr defaultSize="0" autoFill="0" autoLine="0" autoPict="0">
                <anchor moveWithCells="1">
                  <from>
                    <xdr:col>9</xdr:col>
                    <xdr:colOff>9525</xdr:colOff>
                    <xdr:row>67</xdr:row>
                    <xdr:rowOff>0</xdr:rowOff>
                  </from>
                  <to>
                    <xdr:col>9</xdr:col>
                    <xdr:colOff>838200</xdr:colOff>
                    <xdr:row>67</xdr:row>
                    <xdr:rowOff>266700</xdr:rowOff>
                  </to>
                </anchor>
              </controlPr>
            </control>
          </mc:Choice>
        </mc:AlternateContent>
        <mc:AlternateContent xmlns:mc="http://schemas.openxmlformats.org/markup-compatibility/2006">
          <mc:Choice Requires="x14">
            <control shapeId="4285" r:id="rId190" name="Check Box 189">
              <controlPr defaultSize="0" autoFill="0" autoLine="0" autoPict="0">
                <anchor moveWithCells="1">
                  <from>
                    <xdr:col>9</xdr:col>
                    <xdr:colOff>9525</xdr:colOff>
                    <xdr:row>68</xdr:row>
                    <xdr:rowOff>0</xdr:rowOff>
                  </from>
                  <to>
                    <xdr:col>9</xdr:col>
                    <xdr:colOff>838200</xdr:colOff>
                    <xdr:row>68</xdr:row>
                    <xdr:rowOff>266700</xdr:rowOff>
                  </to>
                </anchor>
              </controlPr>
            </control>
          </mc:Choice>
        </mc:AlternateContent>
        <mc:AlternateContent xmlns:mc="http://schemas.openxmlformats.org/markup-compatibility/2006">
          <mc:Choice Requires="x14">
            <control shapeId="4286" r:id="rId191" name="Check Box 190">
              <controlPr defaultSize="0" autoFill="0" autoLine="0" autoPict="0">
                <anchor moveWithCells="1">
                  <from>
                    <xdr:col>9</xdr:col>
                    <xdr:colOff>9525</xdr:colOff>
                    <xdr:row>69</xdr:row>
                    <xdr:rowOff>0</xdr:rowOff>
                  </from>
                  <to>
                    <xdr:col>9</xdr:col>
                    <xdr:colOff>838200</xdr:colOff>
                    <xdr:row>69</xdr:row>
                    <xdr:rowOff>266700</xdr:rowOff>
                  </to>
                </anchor>
              </controlPr>
            </control>
          </mc:Choice>
        </mc:AlternateContent>
        <mc:AlternateContent xmlns:mc="http://schemas.openxmlformats.org/markup-compatibility/2006">
          <mc:Choice Requires="x14">
            <control shapeId="4287" r:id="rId192" name="Check Box 191">
              <controlPr defaultSize="0" autoFill="0" autoLine="0" autoPict="0">
                <anchor moveWithCells="1">
                  <from>
                    <xdr:col>9</xdr:col>
                    <xdr:colOff>9525</xdr:colOff>
                    <xdr:row>70</xdr:row>
                    <xdr:rowOff>0</xdr:rowOff>
                  </from>
                  <to>
                    <xdr:col>9</xdr:col>
                    <xdr:colOff>838200</xdr:colOff>
                    <xdr:row>70</xdr:row>
                    <xdr:rowOff>266700</xdr:rowOff>
                  </to>
                </anchor>
              </controlPr>
            </control>
          </mc:Choice>
        </mc:AlternateContent>
        <mc:AlternateContent xmlns:mc="http://schemas.openxmlformats.org/markup-compatibility/2006">
          <mc:Choice Requires="x14">
            <control shapeId="4288" r:id="rId193" name="Check Box 192">
              <controlPr defaultSize="0" autoFill="0" autoLine="0" autoPict="0">
                <anchor moveWithCells="1">
                  <from>
                    <xdr:col>9</xdr:col>
                    <xdr:colOff>9525</xdr:colOff>
                    <xdr:row>71</xdr:row>
                    <xdr:rowOff>0</xdr:rowOff>
                  </from>
                  <to>
                    <xdr:col>9</xdr:col>
                    <xdr:colOff>838200</xdr:colOff>
                    <xdr:row>71</xdr:row>
                    <xdr:rowOff>266700</xdr:rowOff>
                  </to>
                </anchor>
              </controlPr>
            </control>
          </mc:Choice>
        </mc:AlternateContent>
        <mc:AlternateContent xmlns:mc="http://schemas.openxmlformats.org/markup-compatibility/2006">
          <mc:Choice Requires="x14">
            <control shapeId="4289" r:id="rId194" name="Check Box 193">
              <controlPr defaultSize="0" autoFill="0" autoLine="0" autoPict="0">
                <anchor moveWithCells="1">
                  <from>
                    <xdr:col>9</xdr:col>
                    <xdr:colOff>9525</xdr:colOff>
                    <xdr:row>72</xdr:row>
                    <xdr:rowOff>0</xdr:rowOff>
                  </from>
                  <to>
                    <xdr:col>9</xdr:col>
                    <xdr:colOff>838200</xdr:colOff>
                    <xdr:row>72</xdr:row>
                    <xdr:rowOff>266700</xdr:rowOff>
                  </to>
                </anchor>
              </controlPr>
            </control>
          </mc:Choice>
        </mc:AlternateContent>
        <mc:AlternateContent xmlns:mc="http://schemas.openxmlformats.org/markup-compatibility/2006">
          <mc:Choice Requires="x14">
            <control shapeId="4290" r:id="rId195" name="Check Box 194">
              <controlPr defaultSize="0" autoFill="0" autoLine="0" autoPict="0">
                <anchor moveWithCells="1">
                  <from>
                    <xdr:col>9</xdr:col>
                    <xdr:colOff>9525</xdr:colOff>
                    <xdr:row>73</xdr:row>
                    <xdr:rowOff>0</xdr:rowOff>
                  </from>
                  <to>
                    <xdr:col>9</xdr:col>
                    <xdr:colOff>838200</xdr:colOff>
                    <xdr:row>73</xdr:row>
                    <xdr:rowOff>266700</xdr:rowOff>
                  </to>
                </anchor>
              </controlPr>
            </control>
          </mc:Choice>
        </mc:AlternateContent>
        <mc:AlternateContent xmlns:mc="http://schemas.openxmlformats.org/markup-compatibility/2006">
          <mc:Choice Requires="x14">
            <control shapeId="4291" r:id="rId196" name="Check Box 195">
              <controlPr defaultSize="0" autoFill="0" autoLine="0" autoPict="0">
                <anchor moveWithCells="1">
                  <from>
                    <xdr:col>9</xdr:col>
                    <xdr:colOff>9525</xdr:colOff>
                    <xdr:row>74</xdr:row>
                    <xdr:rowOff>0</xdr:rowOff>
                  </from>
                  <to>
                    <xdr:col>9</xdr:col>
                    <xdr:colOff>838200</xdr:colOff>
                    <xdr:row>74</xdr:row>
                    <xdr:rowOff>266700</xdr:rowOff>
                  </to>
                </anchor>
              </controlPr>
            </control>
          </mc:Choice>
        </mc:AlternateContent>
        <mc:AlternateContent xmlns:mc="http://schemas.openxmlformats.org/markup-compatibility/2006">
          <mc:Choice Requires="x14">
            <control shapeId="4292" r:id="rId197" name="Check Box 196">
              <controlPr defaultSize="0" autoFill="0" autoLine="0" autoPict="0">
                <anchor moveWithCells="1">
                  <from>
                    <xdr:col>9</xdr:col>
                    <xdr:colOff>9525</xdr:colOff>
                    <xdr:row>75</xdr:row>
                    <xdr:rowOff>0</xdr:rowOff>
                  </from>
                  <to>
                    <xdr:col>9</xdr:col>
                    <xdr:colOff>838200</xdr:colOff>
                    <xdr:row>75</xdr:row>
                    <xdr:rowOff>266700</xdr:rowOff>
                  </to>
                </anchor>
              </controlPr>
            </control>
          </mc:Choice>
        </mc:AlternateContent>
        <mc:AlternateContent xmlns:mc="http://schemas.openxmlformats.org/markup-compatibility/2006">
          <mc:Choice Requires="x14">
            <control shapeId="4293" r:id="rId198" name="Check Box 197">
              <controlPr defaultSize="0" autoFill="0" autoLine="0" autoPict="0">
                <anchor moveWithCells="1">
                  <from>
                    <xdr:col>9</xdr:col>
                    <xdr:colOff>9525</xdr:colOff>
                    <xdr:row>76</xdr:row>
                    <xdr:rowOff>0</xdr:rowOff>
                  </from>
                  <to>
                    <xdr:col>9</xdr:col>
                    <xdr:colOff>838200</xdr:colOff>
                    <xdr:row>76</xdr:row>
                    <xdr:rowOff>266700</xdr:rowOff>
                  </to>
                </anchor>
              </controlPr>
            </control>
          </mc:Choice>
        </mc:AlternateContent>
        <mc:AlternateContent xmlns:mc="http://schemas.openxmlformats.org/markup-compatibility/2006">
          <mc:Choice Requires="x14">
            <control shapeId="4294" r:id="rId199" name="Check Box 198">
              <controlPr defaultSize="0" autoFill="0" autoLine="0" autoPict="0">
                <anchor moveWithCells="1">
                  <from>
                    <xdr:col>9</xdr:col>
                    <xdr:colOff>9525</xdr:colOff>
                    <xdr:row>77</xdr:row>
                    <xdr:rowOff>0</xdr:rowOff>
                  </from>
                  <to>
                    <xdr:col>9</xdr:col>
                    <xdr:colOff>838200</xdr:colOff>
                    <xdr:row>77</xdr:row>
                    <xdr:rowOff>266700</xdr:rowOff>
                  </to>
                </anchor>
              </controlPr>
            </control>
          </mc:Choice>
        </mc:AlternateContent>
        <mc:AlternateContent xmlns:mc="http://schemas.openxmlformats.org/markup-compatibility/2006">
          <mc:Choice Requires="x14">
            <control shapeId="4295" r:id="rId200" name="Check Box 199">
              <controlPr defaultSize="0" autoFill="0" autoLine="0" autoPict="0">
                <anchor moveWithCells="1">
                  <from>
                    <xdr:col>9</xdr:col>
                    <xdr:colOff>9525</xdr:colOff>
                    <xdr:row>78</xdr:row>
                    <xdr:rowOff>0</xdr:rowOff>
                  </from>
                  <to>
                    <xdr:col>9</xdr:col>
                    <xdr:colOff>838200</xdr:colOff>
                    <xdr:row>78</xdr:row>
                    <xdr:rowOff>266700</xdr:rowOff>
                  </to>
                </anchor>
              </controlPr>
            </control>
          </mc:Choice>
        </mc:AlternateContent>
        <mc:AlternateContent xmlns:mc="http://schemas.openxmlformats.org/markup-compatibility/2006">
          <mc:Choice Requires="x14">
            <control shapeId="4296" r:id="rId201" name="Check Box 200">
              <controlPr defaultSize="0" autoFill="0" autoLine="0" autoPict="0">
                <anchor moveWithCells="1">
                  <from>
                    <xdr:col>9</xdr:col>
                    <xdr:colOff>9525</xdr:colOff>
                    <xdr:row>79</xdr:row>
                    <xdr:rowOff>0</xdr:rowOff>
                  </from>
                  <to>
                    <xdr:col>9</xdr:col>
                    <xdr:colOff>838200</xdr:colOff>
                    <xdr:row>79</xdr:row>
                    <xdr:rowOff>266700</xdr:rowOff>
                  </to>
                </anchor>
              </controlPr>
            </control>
          </mc:Choice>
        </mc:AlternateContent>
        <mc:AlternateContent xmlns:mc="http://schemas.openxmlformats.org/markup-compatibility/2006">
          <mc:Choice Requires="x14">
            <control shapeId="4297" r:id="rId202" name="Check Box 201">
              <controlPr defaultSize="0" autoFill="0" autoLine="0" autoPict="0">
                <anchor moveWithCells="1">
                  <from>
                    <xdr:col>9</xdr:col>
                    <xdr:colOff>9525</xdr:colOff>
                    <xdr:row>80</xdr:row>
                    <xdr:rowOff>0</xdr:rowOff>
                  </from>
                  <to>
                    <xdr:col>9</xdr:col>
                    <xdr:colOff>838200</xdr:colOff>
                    <xdr:row>80</xdr:row>
                    <xdr:rowOff>266700</xdr:rowOff>
                  </to>
                </anchor>
              </controlPr>
            </control>
          </mc:Choice>
        </mc:AlternateContent>
        <mc:AlternateContent xmlns:mc="http://schemas.openxmlformats.org/markup-compatibility/2006">
          <mc:Choice Requires="x14">
            <control shapeId="4298" r:id="rId203" name="Check Box 202">
              <controlPr defaultSize="0" autoFill="0" autoLine="0" autoPict="0">
                <anchor moveWithCells="1">
                  <from>
                    <xdr:col>9</xdr:col>
                    <xdr:colOff>9525</xdr:colOff>
                    <xdr:row>81</xdr:row>
                    <xdr:rowOff>0</xdr:rowOff>
                  </from>
                  <to>
                    <xdr:col>9</xdr:col>
                    <xdr:colOff>838200</xdr:colOff>
                    <xdr:row>81</xdr:row>
                    <xdr:rowOff>266700</xdr:rowOff>
                  </to>
                </anchor>
              </controlPr>
            </control>
          </mc:Choice>
        </mc:AlternateContent>
        <mc:AlternateContent xmlns:mc="http://schemas.openxmlformats.org/markup-compatibility/2006">
          <mc:Choice Requires="x14">
            <control shapeId="4299" r:id="rId204" name="Check Box 203">
              <controlPr defaultSize="0" autoFill="0" autoLine="0" autoPict="0">
                <anchor moveWithCells="1">
                  <from>
                    <xdr:col>9</xdr:col>
                    <xdr:colOff>9525</xdr:colOff>
                    <xdr:row>82</xdr:row>
                    <xdr:rowOff>0</xdr:rowOff>
                  </from>
                  <to>
                    <xdr:col>9</xdr:col>
                    <xdr:colOff>838200</xdr:colOff>
                    <xdr:row>82</xdr:row>
                    <xdr:rowOff>266700</xdr:rowOff>
                  </to>
                </anchor>
              </controlPr>
            </control>
          </mc:Choice>
        </mc:AlternateContent>
        <mc:AlternateContent xmlns:mc="http://schemas.openxmlformats.org/markup-compatibility/2006">
          <mc:Choice Requires="x14">
            <control shapeId="4300" r:id="rId205" name="Check Box 204">
              <controlPr defaultSize="0" autoFill="0" autoLine="0" autoPict="0">
                <anchor moveWithCells="1">
                  <from>
                    <xdr:col>9</xdr:col>
                    <xdr:colOff>9525</xdr:colOff>
                    <xdr:row>83</xdr:row>
                    <xdr:rowOff>0</xdr:rowOff>
                  </from>
                  <to>
                    <xdr:col>9</xdr:col>
                    <xdr:colOff>838200</xdr:colOff>
                    <xdr:row>83</xdr:row>
                    <xdr:rowOff>266700</xdr:rowOff>
                  </to>
                </anchor>
              </controlPr>
            </control>
          </mc:Choice>
        </mc:AlternateContent>
        <mc:AlternateContent xmlns:mc="http://schemas.openxmlformats.org/markup-compatibility/2006">
          <mc:Choice Requires="x14">
            <control shapeId="4301" r:id="rId206" name="Check Box 205">
              <controlPr defaultSize="0" autoFill="0" autoLine="0" autoPict="0">
                <anchor moveWithCells="1">
                  <from>
                    <xdr:col>9</xdr:col>
                    <xdr:colOff>9525</xdr:colOff>
                    <xdr:row>84</xdr:row>
                    <xdr:rowOff>0</xdr:rowOff>
                  </from>
                  <to>
                    <xdr:col>9</xdr:col>
                    <xdr:colOff>838200</xdr:colOff>
                    <xdr:row>84</xdr:row>
                    <xdr:rowOff>266700</xdr:rowOff>
                  </to>
                </anchor>
              </controlPr>
            </control>
          </mc:Choice>
        </mc:AlternateContent>
        <mc:AlternateContent xmlns:mc="http://schemas.openxmlformats.org/markup-compatibility/2006">
          <mc:Choice Requires="x14">
            <control shapeId="4302" r:id="rId207" name="Check Box 206">
              <controlPr defaultSize="0" autoFill="0" autoLine="0" autoPict="0">
                <anchor moveWithCells="1">
                  <from>
                    <xdr:col>9</xdr:col>
                    <xdr:colOff>9525</xdr:colOff>
                    <xdr:row>85</xdr:row>
                    <xdr:rowOff>0</xdr:rowOff>
                  </from>
                  <to>
                    <xdr:col>9</xdr:col>
                    <xdr:colOff>838200</xdr:colOff>
                    <xdr:row>85</xdr:row>
                    <xdr:rowOff>266700</xdr:rowOff>
                  </to>
                </anchor>
              </controlPr>
            </control>
          </mc:Choice>
        </mc:AlternateContent>
        <mc:AlternateContent xmlns:mc="http://schemas.openxmlformats.org/markup-compatibility/2006">
          <mc:Choice Requires="x14">
            <control shapeId="4303" r:id="rId208" name="Check Box 207">
              <controlPr defaultSize="0" autoFill="0" autoLine="0" autoPict="0">
                <anchor moveWithCells="1">
                  <from>
                    <xdr:col>9</xdr:col>
                    <xdr:colOff>9525</xdr:colOff>
                    <xdr:row>86</xdr:row>
                    <xdr:rowOff>0</xdr:rowOff>
                  </from>
                  <to>
                    <xdr:col>9</xdr:col>
                    <xdr:colOff>838200</xdr:colOff>
                    <xdr:row>86</xdr:row>
                    <xdr:rowOff>266700</xdr:rowOff>
                  </to>
                </anchor>
              </controlPr>
            </control>
          </mc:Choice>
        </mc:AlternateContent>
        <mc:AlternateContent xmlns:mc="http://schemas.openxmlformats.org/markup-compatibility/2006">
          <mc:Choice Requires="x14">
            <control shapeId="4304" r:id="rId209" name="Check Box 208">
              <controlPr defaultSize="0" autoFill="0" autoLine="0" autoPict="0">
                <anchor moveWithCells="1">
                  <from>
                    <xdr:col>9</xdr:col>
                    <xdr:colOff>9525</xdr:colOff>
                    <xdr:row>87</xdr:row>
                    <xdr:rowOff>0</xdr:rowOff>
                  </from>
                  <to>
                    <xdr:col>9</xdr:col>
                    <xdr:colOff>838200</xdr:colOff>
                    <xdr:row>87</xdr:row>
                    <xdr:rowOff>266700</xdr:rowOff>
                  </to>
                </anchor>
              </controlPr>
            </control>
          </mc:Choice>
        </mc:AlternateContent>
        <mc:AlternateContent xmlns:mc="http://schemas.openxmlformats.org/markup-compatibility/2006">
          <mc:Choice Requires="x14">
            <control shapeId="4305" r:id="rId210" name="Check Box 209">
              <controlPr defaultSize="0" autoFill="0" autoLine="0" autoPict="0">
                <anchor moveWithCells="1">
                  <from>
                    <xdr:col>9</xdr:col>
                    <xdr:colOff>9525</xdr:colOff>
                    <xdr:row>88</xdr:row>
                    <xdr:rowOff>0</xdr:rowOff>
                  </from>
                  <to>
                    <xdr:col>9</xdr:col>
                    <xdr:colOff>838200</xdr:colOff>
                    <xdr:row>88</xdr:row>
                    <xdr:rowOff>266700</xdr:rowOff>
                  </to>
                </anchor>
              </controlPr>
            </control>
          </mc:Choice>
        </mc:AlternateContent>
        <mc:AlternateContent xmlns:mc="http://schemas.openxmlformats.org/markup-compatibility/2006">
          <mc:Choice Requires="x14">
            <control shapeId="4306" r:id="rId211" name="Check Box 210">
              <controlPr defaultSize="0" autoFill="0" autoLine="0" autoPict="0">
                <anchor moveWithCells="1">
                  <from>
                    <xdr:col>9</xdr:col>
                    <xdr:colOff>9525</xdr:colOff>
                    <xdr:row>89</xdr:row>
                    <xdr:rowOff>0</xdr:rowOff>
                  </from>
                  <to>
                    <xdr:col>9</xdr:col>
                    <xdr:colOff>838200</xdr:colOff>
                    <xdr:row>89</xdr:row>
                    <xdr:rowOff>266700</xdr:rowOff>
                  </to>
                </anchor>
              </controlPr>
            </control>
          </mc:Choice>
        </mc:AlternateContent>
        <mc:AlternateContent xmlns:mc="http://schemas.openxmlformats.org/markup-compatibility/2006">
          <mc:Choice Requires="x14">
            <control shapeId="4307" r:id="rId212" name="Check Box 211">
              <controlPr defaultSize="0" autoFill="0" autoLine="0" autoPict="0">
                <anchor moveWithCells="1">
                  <from>
                    <xdr:col>9</xdr:col>
                    <xdr:colOff>9525</xdr:colOff>
                    <xdr:row>90</xdr:row>
                    <xdr:rowOff>0</xdr:rowOff>
                  </from>
                  <to>
                    <xdr:col>9</xdr:col>
                    <xdr:colOff>838200</xdr:colOff>
                    <xdr:row>90</xdr:row>
                    <xdr:rowOff>266700</xdr:rowOff>
                  </to>
                </anchor>
              </controlPr>
            </control>
          </mc:Choice>
        </mc:AlternateContent>
        <mc:AlternateContent xmlns:mc="http://schemas.openxmlformats.org/markup-compatibility/2006">
          <mc:Choice Requires="x14">
            <control shapeId="4308" r:id="rId213" name="Check Box 212">
              <controlPr defaultSize="0" autoFill="0" autoLine="0" autoPict="0">
                <anchor moveWithCells="1">
                  <from>
                    <xdr:col>9</xdr:col>
                    <xdr:colOff>9525</xdr:colOff>
                    <xdr:row>91</xdr:row>
                    <xdr:rowOff>0</xdr:rowOff>
                  </from>
                  <to>
                    <xdr:col>9</xdr:col>
                    <xdr:colOff>838200</xdr:colOff>
                    <xdr:row>91</xdr:row>
                    <xdr:rowOff>266700</xdr:rowOff>
                  </to>
                </anchor>
              </controlPr>
            </control>
          </mc:Choice>
        </mc:AlternateContent>
        <mc:AlternateContent xmlns:mc="http://schemas.openxmlformats.org/markup-compatibility/2006">
          <mc:Choice Requires="x14">
            <control shapeId="4309" r:id="rId214" name="Check Box 213">
              <controlPr defaultSize="0" autoFill="0" autoLine="0" autoPict="0">
                <anchor moveWithCells="1">
                  <from>
                    <xdr:col>9</xdr:col>
                    <xdr:colOff>9525</xdr:colOff>
                    <xdr:row>92</xdr:row>
                    <xdr:rowOff>0</xdr:rowOff>
                  </from>
                  <to>
                    <xdr:col>9</xdr:col>
                    <xdr:colOff>838200</xdr:colOff>
                    <xdr:row>92</xdr:row>
                    <xdr:rowOff>266700</xdr:rowOff>
                  </to>
                </anchor>
              </controlPr>
            </control>
          </mc:Choice>
        </mc:AlternateContent>
        <mc:AlternateContent xmlns:mc="http://schemas.openxmlformats.org/markup-compatibility/2006">
          <mc:Choice Requires="x14">
            <control shapeId="4310" r:id="rId215" name="Check Box 214">
              <controlPr defaultSize="0" autoFill="0" autoLine="0" autoPict="0">
                <anchor moveWithCells="1">
                  <from>
                    <xdr:col>9</xdr:col>
                    <xdr:colOff>9525</xdr:colOff>
                    <xdr:row>93</xdr:row>
                    <xdr:rowOff>0</xdr:rowOff>
                  </from>
                  <to>
                    <xdr:col>9</xdr:col>
                    <xdr:colOff>838200</xdr:colOff>
                    <xdr:row>93</xdr:row>
                    <xdr:rowOff>266700</xdr:rowOff>
                  </to>
                </anchor>
              </controlPr>
            </control>
          </mc:Choice>
        </mc:AlternateContent>
        <mc:AlternateContent xmlns:mc="http://schemas.openxmlformats.org/markup-compatibility/2006">
          <mc:Choice Requires="x14">
            <control shapeId="4311" r:id="rId216" name="Check Box 215">
              <controlPr defaultSize="0" autoFill="0" autoLine="0" autoPict="0">
                <anchor moveWithCells="1">
                  <from>
                    <xdr:col>9</xdr:col>
                    <xdr:colOff>9525</xdr:colOff>
                    <xdr:row>94</xdr:row>
                    <xdr:rowOff>0</xdr:rowOff>
                  </from>
                  <to>
                    <xdr:col>9</xdr:col>
                    <xdr:colOff>838200</xdr:colOff>
                    <xdr:row>94</xdr:row>
                    <xdr:rowOff>266700</xdr:rowOff>
                  </to>
                </anchor>
              </controlPr>
            </control>
          </mc:Choice>
        </mc:AlternateContent>
        <mc:AlternateContent xmlns:mc="http://schemas.openxmlformats.org/markup-compatibility/2006">
          <mc:Choice Requires="x14">
            <control shapeId="4312" r:id="rId217" name="Check Box 216">
              <controlPr defaultSize="0" autoFill="0" autoLine="0" autoPict="0">
                <anchor moveWithCells="1">
                  <from>
                    <xdr:col>9</xdr:col>
                    <xdr:colOff>9525</xdr:colOff>
                    <xdr:row>95</xdr:row>
                    <xdr:rowOff>0</xdr:rowOff>
                  </from>
                  <to>
                    <xdr:col>9</xdr:col>
                    <xdr:colOff>838200</xdr:colOff>
                    <xdr:row>95</xdr:row>
                    <xdr:rowOff>266700</xdr:rowOff>
                  </to>
                </anchor>
              </controlPr>
            </control>
          </mc:Choice>
        </mc:AlternateContent>
        <mc:AlternateContent xmlns:mc="http://schemas.openxmlformats.org/markup-compatibility/2006">
          <mc:Choice Requires="x14">
            <control shapeId="4313" r:id="rId218" name="Check Box 217">
              <controlPr defaultSize="0" autoFill="0" autoLine="0" autoPict="0">
                <anchor moveWithCells="1">
                  <from>
                    <xdr:col>9</xdr:col>
                    <xdr:colOff>9525</xdr:colOff>
                    <xdr:row>96</xdr:row>
                    <xdr:rowOff>0</xdr:rowOff>
                  </from>
                  <to>
                    <xdr:col>9</xdr:col>
                    <xdr:colOff>838200</xdr:colOff>
                    <xdr:row>96</xdr:row>
                    <xdr:rowOff>266700</xdr:rowOff>
                  </to>
                </anchor>
              </controlPr>
            </control>
          </mc:Choice>
        </mc:AlternateContent>
        <mc:AlternateContent xmlns:mc="http://schemas.openxmlformats.org/markup-compatibility/2006">
          <mc:Choice Requires="x14">
            <control shapeId="4314" r:id="rId219" name="Check Box 218">
              <controlPr defaultSize="0" autoFill="0" autoLine="0" autoPict="0">
                <anchor moveWithCells="1">
                  <from>
                    <xdr:col>9</xdr:col>
                    <xdr:colOff>9525</xdr:colOff>
                    <xdr:row>97</xdr:row>
                    <xdr:rowOff>0</xdr:rowOff>
                  </from>
                  <to>
                    <xdr:col>9</xdr:col>
                    <xdr:colOff>838200</xdr:colOff>
                    <xdr:row>97</xdr:row>
                    <xdr:rowOff>266700</xdr:rowOff>
                  </to>
                </anchor>
              </controlPr>
            </control>
          </mc:Choice>
        </mc:AlternateContent>
        <mc:AlternateContent xmlns:mc="http://schemas.openxmlformats.org/markup-compatibility/2006">
          <mc:Choice Requires="x14">
            <control shapeId="4315" r:id="rId220" name="Check Box 219">
              <controlPr defaultSize="0" autoFill="0" autoLine="0" autoPict="0">
                <anchor moveWithCells="1">
                  <from>
                    <xdr:col>9</xdr:col>
                    <xdr:colOff>9525</xdr:colOff>
                    <xdr:row>98</xdr:row>
                    <xdr:rowOff>0</xdr:rowOff>
                  </from>
                  <to>
                    <xdr:col>9</xdr:col>
                    <xdr:colOff>838200</xdr:colOff>
                    <xdr:row>98</xdr:row>
                    <xdr:rowOff>266700</xdr:rowOff>
                  </to>
                </anchor>
              </controlPr>
            </control>
          </mc:Choice>
        </mc:AlternateContent>
        <mc:AlternateContent xmlns:mc="http://schemas.openxmlformats.org/markup-compatibility/2006">
          <mc:Choice Requires="x14">
            <control shapeId="4316" r:id="rId221" name="Check Box 220">
              <controlPr defaultSize="0" autoFill="0" autoLine="0" autoPict="0">
                <anchor moveWithCells="1">
                  <from>
                    <xdr:col>9</xdr:col>
                    <xdr:colOff>9525</xdr:colOff>
                    <xdr:row>99</xdr:row>
                    <xdr:rowOff>0</xdr:rowOff>
                  </from>
                  <to>
                    <xdr:col>9</xdr:col>
                    <xdr:colOff>838200</xdr:colOff>
                    <xdr:row>99</xdr:row>
                    <xdr:rowOff>266700</xdr:rowOff>
                  </to>
                </anchor>
              </controlPr>
            </control>
          </mc:Choice>
        </mc:AlternateContent>
        <mc:AlternateContent xmlns:mc="http://schemas.openxmlformats.org/markup-compatibility/2006">
          <mc:Choice Requires="x14">
            <control shapeId="4317" r:id="rId222" name="Check Box 221">
              <controlPr defaultSize="0" autoFill="0" autoLine="0" autoPict="0">
                <anchor moveWithCells="1">
                  <from>
                    <xdr:col>9</xdr:col>
                    <xdr:colOff>9525</xdr:colOff>
                    <xdr:row>100</xdr:row>
                    <xdr:rowOff>0</xdr:rowOff>
                  </from>
                  <to>
                    <xdr:col>9</xdr:col>
                    <xdr:colOff>838200</xdr:colOff>
                    <xdr:row>100</xdr:row>
                    <xdr:rowOff>266700</xdr:rowOff>
                  </to>
                </anchor>
              </controlPr>
            </control>
          </mc:Choice>
        </mc:AlternateContent>
        <mc:AlternateContent xmlns:mc="http://schemas.openxmlformats.org/markup-compatibility/2006">
          <mc:Choice Requires="x14">
            <control shapeId="4318" r:id="rId223" name="Check Box 222">
              <controlPr defaultSize="0" autoFill="0" autoLine="0" autoPict="0">
                <anchor moveWithCells="1">
                  <from>
                    <xdr:col>9</xdr:col>
                    <xdr:colOff>9525</xdr:colOff>
                    <xdr:row>101</xdr:row>
                    <xdr:rowOff>0</xdr:rowOff>
                  </from>
                  <to>
                    <xdr:col>9</xdr:col>
                    <xdr:colOff>838200</xdr:colOff>
                    <xdr:row>101</xdr:row>
                    <xdr:rowOff>266700</xdr:rowOff>
                  </to>
                </anchor>
              </controlPr>
            </control>
          </mc:Choice>
        </mc:AlternateContent>
        <mc:AlternateContent xmlns:mc="http://schemas.openxmlformats.org/markup-compatibility/2006">
          <mc:Choice Requires="x14">
            <control shapeId="4319" r:id="rId224" name="Check Box 223">
              <controlPr defaultSize="0" autoFill="0" autoLine="0" autoPict="0">
                <anchor moveWithCells="1">
                  <from>
                    <xdr:col>9</xdr:col>
                    <xdr:colOff>9525</xdr:colOff>
                    <xdr:row>102</xdr:row>
                    <xdr:rowOff>0</xdr:rowOff>
                  </from>
                  <to>
                    <xdr:col>9</xdr:col>
                    <xdr:colOff>838200</xdr:colOff>
                    <xdr:row>102</xdr:row>
                    <xdr:rowOff>266700</xdr:rowOff>
                  </to>
                </anchor>
              </controlPr>
            </control>
          </mc:Choice>
        </mc:AlternateContent>
        <mc:AlternateContent xmlns:mc="http://schemas.openxmlformats.org/markup-compatibility/2006">
          <mc:Choice Requires="x14">
            <control shapeId="4320" r:id="rId225" name="Check Box 224">
              <controlPr defaultSize="0" autoFill="0" autoLine="0" autoPict="0">
                <anchor moveWithCells="1">
                  <from>
                    <xdr:col>9</xdr:col>
                    <xdr:colOff>9525</xdr:colOff>
                    <xdr:row>103</xdr:row>
                    <xdr:rowOff>0</xdr:rowOff>
                  </from>
                  <to>
                    <xdr:col>9</xdr:col>
                    <xdr:colOff>838200</xdr:colOff>
                    <xdr:row>103</xdr:row>
                    <xdr:rowOff>266700</xdr:rowOff>
                  </to>
                </anchor>
              </controlPr>
            </control>
          </mc:Choice>
        </mc:AlternateContent>
        <mc:AlternateContent xmlns:mc="http://schemas.openxmlformats.org/markup-compatibility/2006">
          <mc:Choice Requires="x14">
            <control shapeId="4321" r:id="rId226" name="Check Box 225">
              <controlPr defaultSize="0" autoFill="0" autoLine="0" autoPict="0">
                <anchor moveWithCells="1">
                  <from>
                    <xdr:col>9</xdr:col>
                    <xdr:colOff>9525</xdr:colOff>
                    <xdr:row>104</xdr:row>
                    <xdr:rowOff>0</xdr:rowOff>
                  </from>
                  <to>
                    <xdr:col>9</xdr:col>
                    <xdr:colOff>838200</xdr:colOff>
                    <xdr:row>104</xdr:row>
                    <xdr:rowOff>266700</xdr:rowOff>
                  </to>
                </anchor>
              </controlPr>
            </control>
          </mc:Choice>
        </mc:AlternateContent>
        <mc:AlternateContent xmlns:mc="http://schemas.openxmlformats.org/markup-compatibility/2006">
          <mc:Choice Requires="x14">
            <control shapeId="4322" r:id="rId227" name="Check Box 226">
              <controlPr defaultSize="0" autoFill="0" autoLine="0" autoPict="0">
                <anchor moveWithCells="1">
                  <from>
                    <xdr:col>9</xdr:col>
                    <xdr:colOff>9525</xdr:colOff>
                    <xdr:row>105</xdr:row>
                    <xdr:rowOff>0</xdr:rowOff>
                  </from>
                  <to>
                    <xdr:col>9</xdr:col>
                    <xdr:colOff>838200</xdr:colOff>
                    <xdr:row>105</xdr:row>
                    <xdr:rowOff>266700</xdr:rowOff>
                  </to>
                </anchor>
              </controlPr>
            </control>
          </mc:Choice>
        </mc:AlternateContent>
        <mc:AlternateContent xmlns:mc="http://schemas.openxmlformats.org/markup-compatibility/2006">
          <mc:Choice Requires="x14">
            <control shapeId="4323" r:id="rId228" name="Check Box 227">
              <controlPr defaultSize="0" autoFill="0" autoLine="0" autoPict="0">
                <anchor moveWithCells="1">
                  <from>
                    <xdr:col>9</xdr:col>
                    <xdr:colOff>9525</xdr:colOff>
                    <xdr:row>106</xdr:row>
                    <xdr:rowOff>0</xdr:rowOff>
                  </from>
                  <to>
                    <xdr:col>9</xdr:col>
                    <xdr:colOff>838200</xdr:colOff>
                    <xdr:row>106</xdr:row>
                    <xdr:rowOff>266700</xdr:rowOff>
                  </to>
                </anchor>
              </controlPr>
            </control>
          </mc:Choice>
        </mc:AlternateContent>
        <mc:AlternateContent xmlns:mc="http://schemas.openxmlformats.org/markup-compatibility/2006">
          <mc:Choice Requires="x14">
            <control shapeId="4324" r:id="rId229" name="Check Box 228">
              <controlPr defaultSize="0" autoFill="0" autoLine="0" autoPict="0">
                <anchor moveWithCells="1">
                  <from>
                    <xdr:col>9</xdr:col>
                    <xdr:colOff>9525</xdr:colOff>
                    <xdr:row>107</xdr:row>
                    <xdr:rowOff>0</xdr:rowOff>
                  </from>
                  <to>
                    <xdr:col>9</xdr:col>
                    <xdr:colOff>838200</xdr:colOff>
                    <xdr:row>107</xdr:row>
                    <xdr:rowOff>266700</xdr:rowOff>
                  </to>
                </anchor>
              </controlPr>
            </control>
          </mc:Choice>
        </mc:AlternateContent>
        <mc:AlternateContent xmlns:mc="http://schemas.openxmlformats.org/markup-compatibility/2006">
          <mc:Choice Requires="x14">
            <control shapeId="4325" r:id="rId230" name="Check Box 229">
              <controlPr defaultSize="0" autoFill="0" autoLine="0" autoPict="0">
                <anchor moveWithCells="1">
                  <from>
                    <xdr:col>9</xdr:col>
                    <xdr:colOff>9525</xdr:colOff>
                    <xdr:row>108</xdr:row>
                    <xdr:rowOff>0</xdr:rowOff>
                  </from>
                  <to>
                    <xdr:col>9</xdr:col>
                    <xdr:colOff>838200</xdr:colOff>
                    <xdr:row>108</xdr:row>
                    <xdr:rowOff>266700</xdr:rowOff>
                  </to>
                </anchor>
              </controlPr>
            </control>
          </mc:Choice>
        </mc:AlternateContent>
        <mc:AlternateContent xmlns:mc="http://schemas.openxmlformats.org/markup-compatibility/2006">
          <mc:Choice Requires="x14">
            <control shapeId="4326" r:id="rId231" name="Check Box 230">
              <controlPr defaultSize="0" autoFill="0" autoLine="0" autoPict="0">
                <anchor moveWithCells="1">
                  <from>
                    <xdr:col>9</xdr:col>
                    <xdr:colOff>9525</xdr:colOff>
                    <xdr:row>109</xdr:row>
                    <xdr:rowOff>0</xdr:rowOff>
                  </from>
                  <to>
                    <xdr:col>9</xdr:col>
                    <xdr:colOff>838200</xdr:colOff>
                    <xdr:row>109</xdr:row>
                    <xdr:rowOff>266700</xdr:rowOff>
                  </to>
                </anchor>
              </controlPr>
            </control>
          </mc:Choice>
        </mc:AlternateContent>
        <mc:AlternateContent xmlns:mc="http://schemas.openxmlformats.org/markup-compatibility/2006">
          <mc:Choice Requires="x14">
            <control shapeId="4327" r:id="rId232" name="Check Box 231">
              <controlPr defaultSize="0" autoFill="0" autoLine="0" autoPict="0">
                <anchor moveWithCells="1">
                  <from>
                    <xdr:col>9</xdr:col>
                    <xdr:colOff>9525</xdr:colOff>
                    <xdr:row>110</xdr:row>
                    <xdr:rowOff>0</xdr:rowOff>
                  </from>
                  <to>
                    <xdr:col>9</xdr:col>
                    <xdr:colOff>838200</xdr:colOff>
                    <xdr:row>110</xdr:row>
                    <xdr:rowOff>266700</xdr:rowOff>
                  </to>
                </anchor>
              </controlPr>
            </control>
          </mc:Choice>
        </mc:AlternateContent>
        <mc:AlternateContent xmlns:mc="http://schemas.openxmlformats.org/markup-compatibility/2006">
          <mc:Choice Requires="x14">
            <control shapeId="4328" r:id="rId233" name="Check Box 232">
              <controlPr defaultSize="0" autoFill="0" autoLine="0" autoPict="0">
                <anchor moveWithCells="1">
                  <from>
                    <xdr:col>9</xdr:col>
                    <xdr:colOff>9525</xdr:colOff>
                    <xdr:row>111</xdr:row>
                    <xdr:rowOff>0</xdr:rowOff>
                  </from>
                  <to>
                    <xdr:col>9</xdr:col>
                    <xdr:colOff>838200</xdr:colOff>
                    <xdr:row>111</xdr:row>
                    <xdr:rowOff>266700</xdr:rowOff>
                  </to>
                </anchor>
              </controlPr>
            </control>
          </mc:Choice>
        </mc:AlternateContent>
        <mc:AlternateContent xmlns:mc="http://schemas.openxmlformats.org/markup-compatibility/2006">
          <mc:Choice Requires="x14">
            <control shapeId="4329" r:id="rId234" name="Check Box 233">
              <controlPr defaultSize="0" autoFill="0" autoLine="0" autoPict="0">
                <anchor moveWithCells="1">
                  <from>
                    <xdr:col>9</xdr:col>
                    <xdr:colOff>9525</xdr:colOff>
                    <xdr:row>112</xdr:row>
                    <xdr:rowOff>0</xdr:rowOff>
                  </from>
                  <to>
                    <xdr:col>9</xdr:col>
                    <xdr:colOff>838200</xdr:colOff>
                    <xdr:row>112</xdr:row>
                    <xdr:rowOff>266700</xdr:rowOff>
                  </to>
                </anchor>
              </controlPr>
            </control>
          </mc:Choice>
        </mc:AlternateContent>
        <mc:AlternateContent xmlns:mc="http://schemas.openxmlformats.org/markup-compatibility/2006">
          <mc:Choice Requires="x14">
            <control shapeId="4330" r:id="rId235" name="Check Box 234">
              <controlPr defaultSize="0" autoFill="0" autoLine="0" autoPict="0">
                <anchor moveWithCells="1">
                  <from>
                    <xdr:col>10</xdr:col>
                    <xdr:colOff>9525</xdr:colOff>
                    <xdr:row>13</xdr:row>
                    <xdr:rowOff>0</xdr:rowOff>
                  </from>
                  <to>
                    <xdr:col>10</xdr:col>
                    <xdr:colOff>838200</xdr:colOff>
                    <xdr:row>13</xdr:row>
                    <xdr:rowOff>266700</xdr:rowOff>
                  </to>
                </anchor>
              </controlPr>
            </control>
          </mc:Choice>
        </mc:AlternateContent>
        <mc:AlternateContent xmlns:mc="http://schemas.openxmlformats.org/markup-compatibility/2006">
          <mc:Choice Requires="x14">
            <control shapeId="4331" r:id="rId236" name="Check Box 235">
              <controlPr defaultSize="0" autoFill="0" autoLine="0" autoPict="0">
                <anchor moveWithCells="1">
                  <from>
                    <xdr:col>10</xdr:col>
                    <xdr:colOff>9525</xdr:colOff>
                    <xdr:row>14</xdr:row>
                    <xdr:rowOff>0</xdr:rowOff>
                  </from>
                  <to>
                    <xdr:col>10</xdr:col>
                    <xdr:colOff>838200</xdr:colOff>
                    <xdr:row>14</xdr:row>
                    <xdr:rowOff>266700</xdr:rowOff>
                  </to>
                </anchor>
              </controlPr>
            </control>
          </mc:Choice>
        </mc:AlternateContent>
        <mc:AlternateContent xmlns:mc="http://schemas.openxmlformats.org/markup-compatibility/2006">
          <mc:Choice Requires="x14">
            <control shapeId="4332" r:id="rId237" name="Check Box 236">
              <controlPr defaultSize="0" autoFill="0" autoLine="0" autoPict="0">
                <anchor moveWithCells="1">
                  <from>
                    <xdr:col>10</xdr:col>
                    <xdr:colOff>9525</xdr:colOff>
                    <xdr:row>15</xdr:row>
                    <xdr:rowOff>0</xdr:rowOff>
                  </from>
                  <to>
                    <xdr:col>10</xdr:col>
                    <xdr:colOff>838200</xdr:colOff>
                    <xdr:row>15</xdr:row>
                    <xdr:rowOff>266700</xdr:rowOff>
                  </to>
                </anchor>
              </controlPr>
            </control>
          </mc:Choice>
        </mc:AlternateContent>
        <mc:AlternateContent xmlns:mc="http://schemas.openxmlformats.org/markup-compatibility/2006">
          <mc:Choice Requires="x14">
            <control shapeId="4333" r:id="rId238" name="Check Box 237">
              <controlPr defaultSize="0" autoFill="0" autoLine="0" autoPict="0">
                <anchor moveWithCells="1">
                  <from>
                    <xdr:col>10</xdr:col>
                    <xdr:colOff>9525</xdr:colOff>
                    <xdr:row>16</xdr:row>
                    <xdr:rowOff>0</xdr:rowOff>
                  </from>
                  <to>
                    <xdr:col>10</xdr:col>
                    <xdr:colOff>838200</xdr:colOff>
                    <xdr:row>16</xdr:row>
                    <xdr:rowOff>266700</xdr:rowOff>
                  </to>
                </anchor>
              </controlPr>
            </control>
          </mc:Choice>
        </mc:AlternateContent>
        <mc:AlternateContent xmlns:mc="http://schemas.openxmlformats.org/markup-compatibility/2006">
          <mc:Choice Requires="x14">
            <control shapeId="4334" r:id="rId239" name="Check Box 238">
              <controlPr defaultSize="0" autoFill="0" autoLine="0" autoPict="0">
                <anchor moveWithCells="1">
                  <from>
                    <xdr:col>10</xdr:col>
                    <xdr:colOff>9525</xdr:colOff>
                    <xdr:row>17</xdr:row>
                    <xdr:rowOff>0</xdr:rowOff>
                  </from>
                  <to>
                    <xdr:col>10</xdr:col>
                    <xdr:colOff>838200</xdr:colOff>
                    <xdr:row>17</xdr:row>
                    <xdr:rowOff>266700</xdr:rowOff>
                  </to>
                </anchor>
              </controlPr>
            </control>
          </mc:Choice>
        </mc:AlternateContent>
        <mc:AlternateContent xmlns:mc="http://schemas.openxmlformats.org/markup-compatibility/2006">
          <mc:Choice Requires="x14">
            <control shapeId="4335" r:id="rId240" name="Check Box 239">
              <controlPr defaultSize="0" autoFill="0" autoLine="0" autoPict="0">
                <anchor moveWithCells="1">
                  <from>
                    <xdr:col>10</xdr:col>
                    <xdr:colOff>9525</xdr:colOff>
                    <xdr:row>18</xdr:row>
                    <xdr:rowOff>0</xdr:rowOff>
                  </from>
                  <to>
                    <xdr:col>10</xdr:col>
                    <xdr:colOff>838200</xdr:colOff>
                    <xdr:row>18</xdr:row>
                    <xdr:rowOff>266700</xdr:rowOff>
                  </to>
                </anchor>
              </controlPr>
            </control>
          </mc:Choice>
        </mc:AlternateContent>
        <mc:AlternateContent xmlns:mc="http://schemas.openxmlformats.org/markup-compatibility/2006">
          <mc:Choice Requires="x14">
            <control shapeId="4336" r:id="rId241" name="Check Box 240">
              <controlPr defaultSize="0" autoFill="0" autoLine="0" autoPict="0">
                <anchor moveWithCells="1">
                  <from>
                    <xdr:col>10</xdr:col>
                    <xdr:colOff>9525</xdr:colOff>
                    <xdr:row>19</xdr:row>
                    <xdr:rowOff>0</xdr:rowOff>
                  </from>
                  <to>
                    <xdr:col>10</xdr:col>
                    <xdr:colOff>838200</xdr:colOff>
                    <xdr:row>19</xdr:row>
                    <xdr:rowOff>266700</xdr:rowOff>
                  </to>
                </anchor>
              </controlPr>
            </control>
          </mc:Choice>
        </mc:AlternateContent>
        <mc:AlternateContent xmlns:mc="http://schemas.openxmlformats.org/markup-compatibility/2006">
          <mc:Choice Requires="x14">
            <control shapeId="4337" r:id="rId242" name="Check Box 241">
              <controlPr defaultSize="0" autoFill="0" autoLine="0" autoPict="0">
                <anchor moveWithCells="1">
                  <from>
                    <xdr:col>10</xdr:col>
                    <xdr:colOff>9525</xdr:colOff>
                    <xdr:row>20</xdr:row>
                    <xdr:rowOff>0</xdr:rowOff>
                  </from>
                  <to>
                    <xdr:col>10</xdr:col>
                    <xdr:colOff>838200</xdr:colOff>
                    <xdr:row>20</xdr:row>
                    <xdr:rowOff>266700</xdr:rowOff>
                  </to>
                </anchor>
              </controlPr>
            </control>
          </mc:Choice>
        </mc:AlternateContent>
        <mc:AlternateContent xmlns:mc="http://schemas.openxmlformats.org/markup-compatibility/2006">
          <mc:Choice Requires="x14">
            <control shapeId="4338" r:id="rId243" name="Check Box 242">
              <controlPr defaultSize="0" autoFill="0" autoLine="0" autoPict="0">
                <anchor moveWithCells="1">
                  <from>
                    <xdr:col>10</xdr:col>
                    <xdr:colOff>9525</xdr:colOff>
                    <xdr:row>21</xdr:row>
                    <xdr:rowOff>0</xdr:rowOff>
                  </from>
                  <to>
                    <xdr:col>10</xdr:col>
                    <xdr:colOff>838200</xdr:colOff>
                    <xdr:row>21</xdr:row>
                    <xdr:rowOff>266700</xdr:rowOff>
                  </to>
                </anchor>
              </controlPr>
            </control>
          </mc:Choice>
        </mc:AlternateContent>
        <mc:AlternateContent xmlns:mc="http://schemas.openxmlformats.org/markup-compatibility/2006">
          <mc:Choice Requires="x14">
            <control shapeId="4339" r:id="rId244" name="Check Box 243">
              <controlPr defaultSize="0" autoFill="0" autoLine="0" autoPict="0">
                <anchor moveWithCells="1">
                  <from>
                    <xdr:col>10</xdr:col>
                    <xdr:colOff>9525</xdr:colOff>
                    <xdr:row>22</xdr:row>
                    <xdr:rowOff>0</xdr:rowOff>
                  </from>
                  <to>
                    <xdr:col>10</xdr:col>
                    <xdr:colOff>838200</xdr:colOff>
                    <xdr:row>22</xdr:row>
                    <xdr:rowOff>266700</xdr:rowOff>
                  </to>
                </anchor>
              </controlPr>
            </control>
          </mc:Choice>
        </mc:AlternateContent>
        <mc:AlternateContent xmlns:mc="http://schemas.openxmlformats.org/markup-compatibility/2006">
          <mc:Choice Requires="x14">
            <control shapeId="4340" r:id="rId245" name="Check Box 244">
              <controlPr defaultSize="0" autoFill="0" autoLine="0" autoPict="0">
                <anchor moveWithCells="1">
                  <from>
                    <xdr:col>10</xdr:col>
                    <xdr:colOff>9525</xdr:colOff>
                    <xdr:row>23</xdr:row>
                    <xdr:rowOff>0</xdr:rowOff>
                  </from>
                  <to>
                    <xdr:col>10</xdr:col>
                    <xdr:colOff>838200</xdr:colOff>
                    <xdr:row>23</xdr:row>
                    <xdr:rowOff>266700</xdr:rowOff>
                  </to>
                </anchor>
              </controlPr>
            </control>
          </mc:Choice>
        </mc:AlternateContent>
        <mc:AlternateContent xmlns:mc="http://schemas.openxmlformats.org/markup-compatibility/2006">
          <mc:Choice Requires="x14">
            <control shapeId="4341" r:id="rId246" name="Check Box 245">
              <controlPr defaultSize="0" autoFill="0" autoLine="0" autoPict="0">
                <anchor moveWithCells="1">
                  <from>
                    <xdr:col>10</xdr:col>
                    <xdr:colOff>9525</xdr:colOff>
                    <xdr:row>24</xdr:row>
                    <xdr:rowOff>0</xdr:rowOff>
                  </from>
                  <to>
                    <xdr:col>10</xdr:col>
                    <xdr:colOff>838200</xdr:colOff>
                    <xdr:row>24</xdr:row>
                    <xdr:rowOff>266700</xdr:rowOff>
                  </to>
                </anchor>
              </controlPr>
            </control>
          </mc:Choice>
        </mc:AlternateContent>
        <mc:AlternateContent xmlns:mc="http://schemas.openxmlformats.org/markup-compatibility/2006">
          <mc:Choice Requires="x14">
            <control shapeId="4342" r:id="rId247" name="Check Box 246">
              <controlPr defaultSize="0" autoFill="0" autoLine="0" autoPict="0">
                <anchor moveWithCells="1">
                  <from>
                    <xdr:col>10</xdr:col>
                    <xdr:colOff>9525</xdr:colOff>
                    <xdr:row>25</xdr:row>
                    <xdr:rowOff>0</xdr:rowOff>
                  </from>
                  <to>
                    <xdr:col>10</xdr:col>
                    <xdr:colOff>838200</xdr:colOff>
                    <xdr:row>25</xdr:row>
                    <xdr:rowOff>266700</xdr:rowOff>
                  </to>
                </anchor>
              </controlPr>
            </control>
          </mc:Choice>
        </mc:AlternateContent>
        <mc:AlternateContent xmlns:mc="http://schemas.openxmlformats.org/markup-compatibility/2006">
          <mc:Choice Requires="x14">
            <control shapeId="4343" r:id="rId248" name="Check Box 247">
              <controlPr defaultSize="0" autoFill="0" autoLine="0" autoPict="0">
                <anchor moveWithCells="1">
                  <from>
                    <xdr:col>10</xdr:col>
                    <xdr:colOff>9525</xdr:colOff>
                    <xdr:row>26</xdr:row>
                    <xdr:rowOff>0</xdr:rowOff>
                  </from>
                  <to>
                    <xdr:col>10</xdr:col>
                    <xdr:colOff>838200</xdr:colOff>
                    <xdr:row>26</xdr:row>
                    <xdr:rowOff>266700</xdr:rowOff>
                  </to>
                </anchor>
              </controlPr>
            </control>
          </mc:Choice>
        </mc:AlternateContent>
        <mc:AlternateContent xmlns:mc="http://schemas.openxmlformats.org/markup-compatibility/2006">
          <mc:Choice Requires="x14">
            <control shapeId="4344" r:id="rId249" name="Check Box 248">
              <controlPr defaultSize="0" autoFill="0" autoLine="0" autoPict="0">
                <anchor moveWithCells="1">
                  <from>
                    <xdr:col>10</xdr:col>
                    <xdr:colOff>9525</xdr:colOff>
                    <xdr:row>27</xdr:row>
                    <xdr:rowOff>0</xdr:rowOff>
                  </from>
                  <to>
                    <xdr:col>10</xdr:col>
                    <xdr:colOff>838200</xdr:colOff>
                    <xdr:row>27</xdr:row>
                    <xdr:rowOff>266700</xdr:rowOff>
                  </to>
                </anchor>
              </controlPr>
            </control>
          </mc:Choice>
        </mc:AlternateContent>
        <mc:AlternateContent xmlns:mc="http://schemas.openxmlformats.org/markup-compatibility/2006">
          <mc:Choice Requires="x14">
            <control shapeId="4345" r:id="rId250" name="Check Box 249">
              <controlPr defaultSize="0" autoFill="0" autoLine="0" autoPict="0">
                <anchor moveWithCells="1">
                  <from>
                    <xdr:col>10</xdr:col>
                    <xdr:colOff>9525</xdr:colOff>
                    <xdr:row>28</xdr:row>
                    <xdr:rowOff>0</xdr:rowOff>
                  </from>
                  <to>
                    <xdr:col>10</xdr:col>
                    <xdr:colOff>838200</xdr:colOff>
                    <xdr:row>28</xdr:row>
                    <xdr:rowOff>266700</xdr:rowOff>
                  </to>
                </anchor>
              </controlPr>
            </control>
          </mc:Choice>
        </mc:AlternateContent>
        <mc:AlternateContent xmlns:mc="http://schemas.openxmlformats.org/markup-compatibility/2006">
          <mc:Choice Requires="x14">
            <control shapeId="4346" r:id="rId251" name="Check Box 250">
              <controlPr defaultSize="0" autoFill="0" autoLine="0" autoPict="0">
                <anchor moveWithCells="1">
                  <from>
                    <xdr:col>10</xdr:col>
                    <xdr:colOff>9525</xdr:colOff>
                    <xdr:row>29</xdr:row>
                    <xdr:rowOff>0</xdr:rowOff>
                  </from>
                  <to>
                    <xdr:col>10</xdr:col>
                    <xdr:colOff>838200</xdr:colOff>
                    <xdr:row>29</xdr:row>
                    <xdr:rowOff>266700</xdr:rowOff>
                  </to>
                </anchor>
              </controlPr>
            </control>
          </mc:Choice>
        </mc:AlternateContent>
        <mc:AlternateContent xmlns:mc="http://schemas.openxmlformats.org/markup-compatibility/2006">
          <mc:Choice Requires="x14">
            <control shapeId="4347" r:id="rId252" name="Check Box 251">
              <controlPr defaultSize="0" autoFill="0" autoLine="0" autoPict="0">
                <anchor moveWithCells="1">
                  <from>
                    <xdr:col>10</xdr:col>
                    <xdr:colOff>9525</xdr:colOff>
                    <xdr:row>30</xdr:row>
                    <xdr:rowOff>0</xdr:rowOff>
                  </from>
                  <to>
                    <xdr:col>10</xdr:col>
                    <xdr:colOff>838200</xdr:colOff>
                    <xdr:row>30</xdr:row>
                    <xdr:rowOff>266700</xdr:rowOff>
                  </to>
                </anchor>
              </controlPr>
            </control>
          </mc:Choice>
        </mc:AlternateContent>
        <mc:AlternateContent xmlns:mc="http://schemas.openxmlformats.org/markup-compatibility/2006">
          <mc:Choice Requires="x14">
            <control shapeId="4348" r:id="rId253" name="Check Box 252">
              <controlPr defaultSize="0" autoFill="0" autoLine="0" autoPict="0">
                <anchor moveWithCells="1">
                  <from>
                    <xdr:col>10</xdr:col>
                    <xdr:colOff>9525</xdr:colOff>
                    <xdr:row>31</xdr:row>
                    <xdr:rowOff>0</xdr:rowOff>
                  </from>
                  <to>
                    <xdr:col>10</xdr:col>
                    <xdr:colOff>838200</xdr:colOff>
                    <xdr:row>31</xdr:row>
                    <xdr:rowOff>266700</xdr:rowOff>
                  </to>
                </anchor>
              </controlPr>
            </control>
          </mc:Choice>
        </mc:AlternateContent>
        <mc:AlternateContent xmlns:mc="http://schemas.openxmlformats.org/markup-compatibility/2006">
          <mc:Choice Requires="x14">
            <control shapeId="4349" r:id="rId254" name="Check Box 253">
              <controlPr defaultSize="0" autoFill="0" autoLine="0" autoPict="0">
                <anchor moveWithCells="1">
                  <from>
                    <xdr:col>10</xdr:col>
                    <xdr:colOff>9525</xdr:colOff>
                    <xdr:row>32</xdr:row>
                    <xdr:rowOff>0</xdr:rowOff>
                  </from>
                  <to>
                    <xdr:col>10</xdr:col>
                    <xdr:colOff>838200</xdr:colOff>
                    <xdr:row>32</xdr:row>
                    <xdr:rowOff>266700</xdr:rowOff>
                  </to>
                </anchor>
              </controlPr>
            </control>
          </mc:Choice>
        </mc:AlternateContent>
        <mc:AlternateContent xmlns:mc="http://schemas.openxmlformats.org/markup-compatibility/2006">
          <mc:Choice Requires="x14">
            <control shapeId="4350" r:id="rId255" name="Check Box 254">
              <controlPr defaultSize="0" autoFill="0" autoLine="0" autoPict="0">
                <anchor moveWithCells="1">
                  <from>
                    <xdr:col>10</xdr:col>
                    <xdr:colOff>9525</xdr:colOff>
                    <xdr:row>33</xdr:row>
                    <xdr:rowOff>0</xdr:rowOff>
                  </from>
                  <to>
                    <xdr:col>10</xdr:col>
                    <xdr:colOff>838200</xdr:colOff>
                    <xdr:row>33</xdr:row>
                    <xdr:rowOff>266700</xdr:rowOff>
                  </to>
                </anchor>
              </controlPr>
            </control>
          </mc:Choice>
        </mc:AlternateContent>
        <mc:AlternateContent xmlns:mc="http://schemas.openxmlformats.org/markup-compatibility/2006">
          <mc:Choice Requires="x14">
            <control shapeId="4351" r:id="rId256" name="Check Box 255">
              <controlPr defaultSize="0" autoFill="0" autoLine="0" autoPict="0">
                <anchor moveWithCells="1">
                  <from>
                    <xdr:col>10</xdr:col>
                    <xdr:colOff>9525</xdr:colOff>
                    <xdr:row>34</xdr:row>
                    <xdr:rowOff>0</xdr:rowOff>
                  </from>
                  <to>
                    <xdr:col>10</xdr:col>
                    <xdr:colOff>838200</xdr:colOff>
                    <xdr:row>34</xdr:row>
                    <xdr:rowOff>266700</xdr:rowOff>
                  </to>
                </anchor>
              </controlPr>
            </control>
          </mc:Choice>
        </mc:AlternateContent>
        <mc:AlternateContent xmlns:mc="http://schemas.openxmlformats.org/markup-compatibility/2006">
          <mc:Choice Requires="x14">
            <control shapeId="4352" r:id="rId257" name="Check Box 256">
              <controlPr defaultSize="0" autoFill="0" autoLine="0" autoPict="0">
                <anchor moveWithCells="1">
                  <from>
                    <xdr:col>10</xdr:col>
                    <xdr:colOff>9525</xdr:colOff>
                    <xdr:row>35</xdr:row>
                    <xdr:rowOff>0</xdr:rowOff>
                  </from>
                  <to>
                    <xdr:col>10</xdr:col>
                    <xdr:colOff>838200</xdr:colOff>
                    <xdr:row>35</xdr:row>
                    <xdr:rowOff>266700</xdr:rowOff>
                  </to>
                </anchor>
              </controlPr>
            </control>
          </mc:Choice>
        </mc:AlternateContent>
        <mc:AlternateContent xmlns:mc="http://schemas.openxmlformats.org/markup-compatibility/2006">
          <mc:Choice Requires="x14">
            <control shapeId="4353" r:id="rId258" name="Check Box 257">
              <controlPr defaultSize="0" autoFill="0" autoLine="0" autoPict="0">
                <anchor moveWithCells="1">
                  <from>
                    <xdr:col>10</xdr:col>
                    <xdr:colOff>9525</xdr:colOff>
                    <xdr:row>36</xdr:row>
                    <xdr:rowOff>0</xdr:rowOff>
                  </from>
                  <to>
                    <xdr:col>10</xdr:col>
                    <xdr:colOff>838200</xdr:colOff>
                    <xdr:row>36</xdr:row>
                    <xdr:rowOff>266700</xdr:rowOff>
                  </to>
                </anchor>
              </controlPr>
            </control>
          </mc:Choice>
        </mc:AlternateContent>
        <mc:AlternateContent xmlns:mc="http://schemas.openxmlformats.org/markup-compatibility/2006">
          <mc:Choice Requires="x14">
            <control shapeId="4354" r:id="rId259" name="Check Box 258">
              <controlPr defaultSize="0" autoFill="0" autoLine="0" autoPict="0">
                <anchor moveWithCells="1">
                  <from>
                    <xdr:col>10</xdr:col>
                    <xdr:colOff>9525</xdr:colOff>
                    <xdr:row>37</xdr:row>
                    <xdr:rowOff>0</xdr:rowOff>
                  </from>
                  <to>
                    <xdr:col>10</xdr:col>
                    <xdr:colOff>838200</xdr:colOff>
                    <xdr:row>37</xdr:row>
                    <xdr:rowOff>266700</xdr:rowOff>
                  </to>
                </anchor>
              </controlPr>
            </control>
          </mc:Choice>
        </mc:AlternateContent>
        <mc:AlternateContent xmlns:mc="http://schemas.openxmlformats.org/markup-compatibility/2006">
          <mc:Choice Requires="x14">
            <control shapeId="4355" r:id="rId260" name="Check Box 259">
              <controlPr defaultSize="0" autoFill="0" autoLine="0" autoPict="0">
                <anchor moveWithCells="1">
                  <from>
                    <xdr:col>10</xdr:col>
                    <xdr:colOff>9525</xdr:colOff>
                    <xdr:row>38</xdr:row>
                    <xdr:rowOff>0</xdr:rowOff>
                  </from>
                  <to>
                    <xdr:col>10</xdr:col>
                    <xdr:colOff>838200</xdr:colOff>
                    <xdr:row>38</xdr:row>
                    <xdr:rowOff>266700</xdr:rowOff>
                  </to>
                </anchor>
              </controlPr>
            </control>
          </mc:Choice>
        </mc:AlternateContent>
        <mc:AlternateContent xmlns:mc="http://schemas.openxmlformats.org/markup-compatibility/2006">
          <mc:Choice Requires="x14">
            <control shapeId="4356" r:id="rId261" name="Check Box 260">
              <controlPr defaultSize="0" autoFill="0" autoLine="0" autoPict="0">
                <anchor moveWithCells="1">
                  <from>
                    <xdr:col>10</xdr:col>
                    <xdr:colOff>9525</xdr:colOff>
                    <xdr:row>39</xdr:row>
                    <xdr:rowOff>0</xdr:rowOff>
                  </from>
                  <to>
                    <xdr:col>10</xdr:col>
                    <xdr:colOff>838200</xdr:colOff>
                    <xdr:row>39</xdr:row>
                    <xdr:rowOff>266700</xdr:rowOff>
                  </to>
                </anchor>
              </controlPr>
            </control>
          </mc:Choice>
        </mc:AlternateContent>
        <mc:AlternateContent xmlns:mc="http://schemas.openxmlformats.org/markup-compatibility/2006">
          <mc:Choice Requires="x14">
            <control shapeId="4357" r:id="rId262" name="Check Box 261">
              <controlPr defaultSize="0" autoFill="0" autoLine="0" autoPict="0">
                <anchor moveWithCells="1">
                  <from>
                    <xdr:col>10</xdr:col>
                    <xdr:colOff>9525</xdr:colOff>
                    <xdr:row>40</xdr:row>
                    <xdr:rowOff>0</xdr:rowOff>
                  </from>
                  <to>
                    <xdr:col>10</xdr:col>
                    <xdr:colOff>838200</xdr:colOff>
                    <xdr:row>40</xdr:row>
                    <xdr:rowOff>266700</xdr:rowOff>
                  </to>
                </anchor>
              </controlPr>
            </control>
          </mc:Choice>
        </mc:AlternateContent>
        <mc:AlternateContent xmlns:mc="http://schemas.openxmlformats.org/markup-compatibility/2006">
          <mc:Choice Requires="x14">
            <control shapeId="4358" r:id="rId263" name="Check Box 262">
              <controlPr defaultSize="0" autoFill="0" autoLine="0" autoPict="0">
                <anchor moveWithCells="1">
                  <from>
                    <xdr:col>10</xdr:col>
                    <xdr:colOff>9525</xdr:colOff>
                    <xdr:row>41</xdr:row>
                    <xdr:rowOff>0</xdr:rowOff>
                  </from>
                  <to>
                    <xdr:col>10</xdr:col>
                    <xdr:colOff>838200</xdr:colOff>
                    <xdr:row>41</xdr:row>
                    <xdr:rowOff>266700</xdr:rowOff>
                  </to>
                </anchor>
              </controlPr>
            </control>
          </mc:Choice>
        </mc:AlternateContent>
        <mc:AlternateContent xmlns:mc="http://schemas.openxmlformats.org/markup-compatibility/2006">
          <mc:Choice Requires="x14">
            <control shapeId="4359" r:id="rId264" name="Check Box 263">
              <controlPr defaultSize="0" autoFill="0" autoLine="0" autoPict="0">
                <anchor moveWithCells="1">
                  <from>
                    <xdr:col>10</xdr:col>
                    <xdr:colOff>9525</xdr:colOff>
                    <xdr:row>42</xdr:row>
                    <xdr:rowOff>0</xdr:rowOff>
                  </from>
                  <to>
                    <xdr:col>10</xdr:col>
                    <xdr:colOff>838200</xdr:colOff>
                    <xdr:row>42</xdr:row>
                    <xdr:rowOff>266700</xdr:rowOff>
                  </to>
                </anchor>
              </controlPr>
            </control>
          </mc:Choice>
        </mc:AlternateContent>
        <mc:AlternateContent xmlns:mc="http://schemas.openxmlformats.org/markup-compatibility/2006">
          <mc:Choice Requires="x14">
            <control shapeId="4360" r:id="rId265" name="Check Box 264">
              <controlPr defaultSize="0" autoFill="0" autoLine="0" autoPict="0">
                <anchor moveWithCells="1">
                  <from>
                    <xdr:col>10</xdr:col>
                    <xdr:colOff>9525</xdr:colOff>
                    <xdr:row>43</xdr:row>
                    <xdr:rowOff>0</xdr:rowOff>
                  </from>
                  <to>
                    <xdr:col>10</xdr:col>
                    <xdr:colOff>838200</xdr:colOff>
                    <xdr:row>43</xdr:row>
                    <xdr:rowOff>266700</xdr:rowOff>
                  </to>
                </anchor>
              </controlPr>
            </control>
          </mc:Choice>
        </mc:AlternateContent>
        <mc:AlternateContent xmlns:mc="http://schemas.openxmlformats.org/markup-compatibility/2006">
          <mc:Choice Requires="x14">
            <control shapeId="4361" r:id="rId266" name="Check Box 265">
              <controlPr defaultSize="0" autoFill="0" autoLine="0" autoPict="0">
                <anchor moveWithCells="1">
                  <from>
                    <xdr:col>10</xdr:col>
                    <xdr:colOff>9525</xdr:colOff>
                    <xdr:row>44</xdr:row>
                    <xdr:rowOff>0</xdr:rowOff>
                  </from>
                  <to>
                    <xdr:col>10</xdr:col>
                    <xdr:colOff>838200</xdr:colOff>
                    <xdr:row>44</xdr:row>
                    <xdr:rowOff>266700</xdr:rowOff>
                  </to>
                </anchor>
              </controlPr>
            </control>
          </mc:Choice>
        </mc:AlternateContent>
        <mc:AlternateContent xmlns:mc="http://schemas.openxmlformats.org/markup-compatibility/2006">
          <mc:Choice Requires="x14">
            <control shapeId="4362" r:id="rId267" name="Check Box 266">
              <controlPr defaultSize="0" autoFill="0" autoLine="0" autoPict="0">
                <anchor moveWithCells="1">
                  <from>
                    <xdr:col>10</xdr:col>
                    <xdr:colOff>9525</xdr:colOff>
                    <xdr:row>45</xdr:row>
                    <xdr:rowOff>0</xdr:rowOff>
                  </from>
                  <to>
                    <xdr:col>10</xdr:col>
                    <xdr:colOff>838200</xdr:colOff>
                    <xdr:row>45</xdr:row>
                    <xdr:rowOff>266700</xdr:rowOff>
                  </to>
                </anchor>
              </controlPr>
            </control>
          </mc:Choice>
        </mc:AlternateContent>
        <mc:AlternateContent xmlns:mc="http://schemas.openxmlformats.org/markup-compatibility/2006">
          <mc:Choice Requires="x14">
            <control shapeId="4363" r:id="rId268" name="Check Box 267">
              <controlPr defaultSize="0" autoFill="0" autoLine="0" autoPict="0">
                <anchor moveWithCells="1">
                  <from>
                    <xdr:col>10</xdr:col>
                    <xdr:colOff>9525</xdr:colOff>
                    <xdr:row>46</xdr:row>
                    <xdr:rowOff>0</xdr:rowOff>
                  </from>
                  <to>
                    <xdr:col>10</xdr:col>
                    <xdr:colOff>838200</xdr:colOff>
                    <xdr:row>46</xdr:row>
                    <xdr:rowOff>266700</xdr:rowOff>
                  </to>
                </anchor>
              </controlPr>
            </control>
          </mc:Choice>
        </mc:AlternateContent>
        <mc:AlternateContent xmlns:mc="http://schemas.openxmlformats.org/markup-compatibility/2006">
          <mc:Choice Requires="x14">
            <control shapeId="4364" r:id="rId269" name="Check Box 268">
              <controlPr defaultSize="0" autoFill="0" autoLine="0" autoPict="0">
                <anchor moveWithCells="1">
                  <from>
                    <xdr:col>10</xdr:col>
                    <xdr:colOff>9525</xdr:colOff>
                    <xdr:row>47</xdr:row>
                    <xdr:rowOff>0</xdr:rowOff>
                  </from>
                  <to>
                    <xdr:col>10</xdr:col>
                    <xdr:colOff>838200</xdr:colOff>
                    <xdr:row>47</xdr:row>
                    <xdr:rowOff>266700</xdr:rowOff>
                  </to>
                </anchor>
              </controlPr>
            </control>
          </mc:Choice>
        </mc:AlternateContent>
        <mc:AlternateContent xmlns:mc="http://schemas.openxmlformats.org/markup-compatibility/2006">
          <mc:Choice Requires="x14">
            <control shapeId="4365" r:id="rId270" name="Check Box 269">
              <controlPr defaultSize="0" autoFill="0" autoLine="0" autoPict="0">
                <anchor moveWithCells="1">
                  <from>
                    <xdr:col>10</xdr:col>
                    <xdr:colOff>9525</xdr:colOff>
                    <xdr:row>48</xdr:row>
                    <xdr:rowOff>0</xdr:rowOff>
                  </from>
                  <to>
                    <xdr:col>10</xdr:col>
                    <xdr:colOff>838200</xdr:colOff>
                    <xdr:row>48</xdr:row>
                    <xdr:rowOff>266700</xdr:rowOff>
                  </to>
                </anchor>
              </controlPr>
            </control>
          </mc:Choice>
        </mc:AlternateContent>
        <mc:AlternateContent xmlns:mc="http://schemas.openxmlformats.org/markup-compatibility/2006">
          <mc:Choice Requires="x14">
            <control shapeId="4366" r:id="rId271" name="Check Box 270">
              <controlPr defaultSize="0" autoFill="0" autoLine="0" autoPict="0">
                <anchor moveWithCells="1">
                  <from>
                    <xdr:col>10</xdr:col>
                    <xdr:colOff>9525</xdr:colOff>
                    <xdr:row>49</xdr:row>
                    <xdr:rowOff>0</xdr:rowOff>
                  </from>
                  <to>
                    <xdr:col>10</xdr:col>
                    <xdr:colOff>838200</xdr:colOff>
                    <xdr:row>49</xdr:row>
                    <xdr:rowOff>266700</xdr:rowOff>
                  </to>
                </anchor>
              </controlPr>
            </control>
          </mc:Choice>
        </mc:AlternateContent>
        <mc:AlternateContent xmlns:mc="http://schemas.openxmlformats.org/markup-compatibility/2006">
          <mc:Choice Requires="x14">
            <control shapeId="4367" r:id="rId272" name="Check Box 271">
              <controlPr defaultSize="0" autoFill="0" autoLine="0" autoPict="0">
                <anchor moveWithCells="1">
                  <from>
                    <xdr:col>10</xdr:col>
                    <xdr:colOff>9525</xdr:colOff>
                    <xdr:row>50</xdr:row>
                    <xdr:rowOff>0</xdr:rowOff>
                  </from>
                  <to>
                    <xdr:col>10</xdr:col>
                    <xdr:colOff>838200</xdr:colOff>
                    <xdr:row>50</xdr:row>
                    <xdr:rowOff>266700</xdr:rowOff>
                  </to>
                </anchor>
              </controlPr>
            </control>
          </mc:Choice>
        </mc:AlternateContent>
        <mc:AlternateContent xmlns:mc="http://schemas.openxmlformats.org/markup-compatibility/2006">
          <mc:Choice Requires="x14">
            <control shapeId="4368" r:id="rId273" name="Check Box 272">
              <controlPr defaultSize="0" autoFill="0" autoLine="0" autoPict="0">
                <anchor moveWithCells="1">
                  <from>
                    <xdr:col>10</xdr:col>
                    <xdr:colOff>9525</xdr:colOff>
                    <xdr:row>51</xdr:row>
                    <xdr:rowOff>0</xdr:rowOff>
                  </from>
                  <to>
                    <xdr:col>10</xdr:col>
                    <xdr:colOff>838200</xdr:colOff>
                    <xdr:row>51</xdr:row>
                    <xdr:rowOff>266700</xdr:rowOff>
                  </to>
                </anchor>
              </controlPr>
            </control>
          </mc:Choice>
        </mc:AlternateContent>
        <mc:AlternateContent xmlns:mc="http://schemas.openxmlformats.org/markup-compatibility/2006">
          <mc:Choice Requires="x14">
            <control shapeId="4369" r:id="rId274" name="Check Box 273">
              <controlPr defaultSize="0" autoFill="0" autoLine="0" autoPict="0">
                <anchor moveWithCells="1">
                  <from>
                    <xdr:col>10</xdr:col>
                    <xdr:colOff>9525</xdr:colOff>
                    <xdr:row>52</xdr:row>
                    <xdr:rowOff>0</xdr:rowOff>
                  </from>
                  <to>
                    <xdr:col>10</xdr:col>
                    <xdr:colOff>838200</xdr:colOff>
                    <xdr:row>52</xdr:row>
                    <xdr:rowOff>266700</xdr:rowOff>
                  </to>
                </anchor>
              </controlPr>
            </control>
          </mc:Choice>
        </mc:AlternateContent>
        <mc:AlternateContent xmlns:mc="http://schemas.openxmlformats.org/markup-compatibility/2006">
          <mc:Choice Requires="x14">
            <control shapeId="4370" r:id="rId275" name="Check Box 274">
              <controlPr defaultSize="0" autoFill="0" autoLine="0" autoPict="0">
                <anchor moveWithCells="1">
                  <from>
                    <xdr:col>10</xdr:col>
                    <xdr:colOff>9525</xdr:colOff>
                    <xdr:row>53</xdr:row>
                    <xdr:rowOff>0</xdr:rowOff>
                  </from>
                  <to>
                    <xdr:col>10</xdr:col>
                    <xdr:colOff>838200</xdr:colOff>
                    <xdr:row>53</xdr:row>
                    <xdr:rowOff>266700</xdr:rowOff>
                  </to>
                </anchor>
              </controlPr>
            </control>
          </mc:Choice>
        </mc:AlternateContent>
        <mc:AlternateContent xmlns:mc="http://schemas.openxmlformats.org/markup-compatibility/2006">
          <mc:Choice Requires="x14">
            <control shapeId="4371" r:id="rId276" name="Check Box 275">
              <controlPr defaultSize="0" autoFill="0" autoLine="0" autoPict="0">
                <anchor moveWithCells="1">
                  <from>
                    <xdr:col>10</xdr:col>
                    <xdr:colOff>9525</xdr:colOff>
                    <xdr:row>54</xdr:row>
                    <xdr:rowOff>0</xdr:rowOff>
                  </from>
                  <to>
                    <xdr:col>10</xdr:col>
                    <xdr:colOff>838200</xdr:colOff>
                    <xdr:row>54</xdr:row>
                    <xdr:rowOff>266700</xdr:rowOff>
                  </to>
                </anchor>
              </controlPr>
            </control>
          </mc:Choice>
        </mc:AlternateContent>
        <mc:AlternateContent xmlns:mc="http://schemas.openxmlformats.org/markup-compatibility/2006">
          <mc:Choice Requires="x14">
            <control shapeId="4372" r:id="rId277" name="Check Box 276">
              <controlPr defaultSize="0" autoFill="0" autoLine="0" autoPict="0">
                <anchor moveWithCells="1">
                  <from>
                    <xdr:col>10</xdr:col>
                    <xdr:colOff>9525</xdr:colOff>
                    <xdr:row>55</xdr:row>
                    <xdr:rowOff>0</xdr:rowOff>
                  </from>
                  <to>
                    <xdr:col>10</xdr:col>
                    <xdr:colOff>838200</xdr:colOff>
                    <xdr:row>55</xdr:row>
                    <xdr:rowOff>266700</xdr:rowOff>
                  </to>
                </anchor>
              </controlPr>
            </control>
          </mc:Choice>
        </mc:AlternateContent>
        <mc:AlternateContent xmlns:mc="http://schemas.openxmlformats.org/markup-compatibility/2006">
          <mc:Choice Requires="x14">
            <control shapeId="4373" r:id="rId278" name="Check Box 277">
              <controlPr defaultSize="0" autoFill="0" autoLine="0" autoPict="0">
                <anchor moveWithCells="1">
                  <from>
                    <xdr:col>10</xdr:col>
                    <xdr:colOff>9525</xdr:colOff>
                    <xdr:row>56</xdr:row>
                    <xdr:rowOff>0</xdr:rowOff>
                  </from>
                  <to>
                    <xdr:col>10</xdr:col>
                    <xdr:colOff>838200</xdr:colOff>
                    <xdr:row>56</xdr:row>
                    <xdr:rowOff>266700</xdr:rowOff>
                  </to>
                </anchor>
              </controlPr>
            </control>
          </mc:Choice>
        </mc:AlternateContent>
        <mc:AlternateContent xmlns:mc="http://schemas.openxmlformats.org/markup-compatibility/2006">
          <mc:Choice Requires="x14">
            <control shapeId="4374" r:id="rId279" name="Check Box 278">
              <controlPr defaultSize="0" autoFill="0" autoLine="0" autoPict="0">
                <anchor moveWithCells="1">
                  <from>
                    <xdr:col>10</xdr:col>
                    <xdr:colOff>9525</xdr:colOff>
                    <xdr:row>57</xdr:row>
                    <xdr:rowOff>0</xdr:rowOff>
                  </from>
                  <to>
                    <xdr:col>10</xdr:col>
                    <xdr:colOff>838200</xdr:colOff>
                    <xdr:row>57</xdr:row>
                    <xdr:rowOff>266700</xdr:rowOff>
                  </to>
                </anchor>
              </controlPr>
            </control>
          </mc:Choice>
        </mc:AlternateContent>
        <mc:AlternateContent xmlns:mc="http://schemas.openxmlformats.org/markup-compatibility/2006">
          <mc:Choice Requires="x14">
            <control shapeId="4375" r:id="rId280" name="Check Box 279">
              <controlPr defaultSize="0" autoFill="0" autoLine="0" autoPict="0">
                <anchor moveWithCells="1">
                  <from>
                    <xdr:col>10</xdr:col>
                    <xdr:colOff>9525</xdr:colOff>
                    <xdr:row>58</xdr:row>
                    <xdr:rowOff>0</xdr:rowOff>
                  </from>
                  <to>
                    <xdr:col>10</xdr:col>
                    <xdr:colOff>838200</xdr:colOff>
                    <xdr:row>58</xdr:row>
                    <xdr:rowOff>266700</xdr:rowOff>
                  </to>
                </anchor>
              </controlPr>
            </control>
          </mc:Choice>
        </mc:AlternateContent>
        <mc:AlternateContent xmlns:mc="http://schemas.openxmlformats.org/markup-compatibility/2006">
          <mc:Choice Requires="x14">
            <control shapeId="4376" r:id="rId281" name="Check Box 280">
              <controlPr defaultSize="0" autoFill="0" autoLine="0" autoPict="0">
                <anchor moveWithCells="1">
                  <from>
                    <xdr:col>10</xdr:col>
                    <xdr:colOff>9525</xdr:colOff>
                    <xdr:row>59</xdr:row>
                    <xdr:rowOff>0</xdr:rowOff>
                  </from>
                  <to>
                    <xdr:col>10</xdr:col>
                    <xdr:colOff>838200</xdr:colOff>
                    <xdr:row>59</xdr:row>
                    <xdr:rowOff>266700</xdr:rowOff>
                  </to>
                </anchor>
              </controlPr>
            </control>
          </mc:Choice>
        </mc:AlternateContent>
        <mc:AlternateContent xmlns:mc="http://schemas.openxmlformats.org/markup-compatibility/2006">
          <mc:Choice Requires="x14">
            <control shapeId="4377" r:id="rId282" name="Check Box 281">
              <controlPr defaultSize="0" autoFill="0" autoLine="0" autoPict="0">
                <anchor moveWithCells="1">
                  <from>
                    <xdr:col>10</xdr:col>
                    <xdr:colOff>9525</xdr:colOff>
                    <xdr:row>60</xdr:row>
                    <xdr:rowOff>0</xdr:rowOff>
                  </from>
                  <to>
                    <xdr:col>10</xdr:col>
                    <xdr:colOff>838200</xdr:colOff>
                    <xdr:row>60</xdr:row>
                    <xdr:rowOff>266700</xdr:rowOff>
                  </to>
                </anchor>
              </controlPr>
            </control>
          </mc:Choice>
        </mc:AlternateContent>
        <mc:AlternateContent xmlns:mc="http://schemas.openxmlformats.org/markup-compatibility/2006">
          <mc:Choice Requires="x14">
            <control shapeId="4378" r:id="rId283" name="Check Box 282">
              <controlPr defaultSize="0" autoFill="0" autoLine="0" autoPict="0">
                <anchor moveWithCells="1">
                  <from>
                    <xdr:col>10</xdr:col>
                    <xdr:colOff>9525</xdr:colOff>
                    <xdr:row>61</xdr:row>
                    <xdr:rowOff>0</xdr:rowOff>
                  </from>
                  <to>
                    <xdr:col>10</xdr:col>
                    <xdr:colOff>838200</xdr:colOff>
                    <xdr:row>61</xdr:row>
                    <xdr:rowOff>266700</xdr:rowOff>
                  </to>
                </anchor>
              </controlPr>
            </control>
          </mc:Choice>
        </mc:AlternateContent>
        <mc:AlternateContent xmlns:mc="http://schemas.openxmlformats.org/markup-compatibility/2006">
          <mc:Choice Requires="x14">
            <control shapeId="4379" r:id="rId284" name="Check Box 283">
              <controlPr defaultSize="0" autoFill="0" autoLine="0" autoPict="0">
                <anchor moveWithCells="1">
                  <from>
                    <xdr:col>10</xdr:col>
                    <xdr:colOff>9525</xdr:colOff>
                    <xdr:row>62</xdr:row>
                    <xdr:rowOff>0</xdr:rowOff>
                  </from>
                  <to>
                    <xdr:col>10</xdr:col>
                    <xdr:colOff>838200</xdr:colOff>
                    <xdr:row>62</xdr:row>
                    <xdr:rowOff>266700</xdr:rowOff>
                  </to>
                </anchor>
              </controlPr>
            </control>
          </mc:Choice>
        </mc:AlternateContent>
        <mc:AlternateContent xmlns:mc="http://schemas.openxmlformats.org/markup-compatibility/2006">
          <mc:Choice Requires="x14">
            <control shapeId="4380" r:id="rId285" name="Check Box 284">
              <controlPr defaultSize="0" autoFill="0" autoLine="0" autoPict="0">
                <anchor moveWithCells="1">
                  <from>
                    <xdr:col>10</xdr:col>
                    <xdr:colOff>9525</xdr:colOff>
                    <xdr:row>63</xdr:row>
                    <xdr:rowOff>0</xdr:rowOff>
                  </from>
                  <to>
                    <xdr:col>10</xdr:col>
                    <xdr:colOff>838200</xdr:colOff>
                    <xdr:row>63</xdr:row>
                    <xdr:rowOff>266700</xdr:rowOff>
                  </to>
                </anchor>
              </controlPr>
            </control>
          </mc:Choice>
        </mc:AlternateContent>
        <mc:AlternateContent xmlns:mc="http://schemas.openxmlformats.org/markup-compatibility/2006">
          <mc:Choice Requires="x14">
            <control shapeId="4381" r:id="rId286" name="Check Box 285">
              <controlPr defaultSize="0" autoFill="0" autoLine="0" autoPict="0">
                <anchor moveWithCells="1">
                  <from>
                    <xdr:col>10</xdr:col>
                    <xdr:colOff>9525</xdr:colOff>
                    <xdr:row>64</xdr:row>
                    <xdr:rowOff>0</xdr:rowOff>
                  </from>
                  <to>
                    <xdr:col>10</xdr:col>
                    <xdr:colOff>838200</xdr:colOff>
                    <xdr:row>64</xdr:row>
                    <xdr:rowOff>266700</xdr:rowOff>
                  </to>
                </anchor>
              </controlPr>
            </control>
          </mc:Choice>
        </mc:AlternateContent>
        <mc:AlternateContent xmlns:mc="http://schemas.openxmlformats.org/markup-compatibility/2006">
          <mc:Choice Requires="x14">
            <control shapeId="4382" r:id="rId287" name="Check Box 286">
              <controlPr defaultSize="0" autoFill="0" autoLine="0" autoPict="0">
                <anchor moveWithCells="1">
                  <from>
                    <xdr:col>10</xdr:col>
                    <xdr:colOff>9525</xdr:colOff>
                    <xdr:row>65</xdr:row>
                    <xdr:rowOff>0</xdr:rowOff>
                  </from>
                  <to>
                    <xdr:col>10</xdr:col>
                    <xdr:colOff>838200</xdr:colOff>
                    <xdr:row>65</xdr:row>
                    <xdr:rowOff>266700</xdr:rowOff>
                  </to>
                </anchor>
              </controlPr>
            </control>
          </mc:Choice>
        </mc:AlternateContent>
        <mc:AlternateContent xmlns:mc="http://schemas.openxmlformats.org/markup-compatibility/2006">
          <mc:Choice Requires="x14">
            <control shapeId="4383" r:id="rId288" name="Check Box 287">
              <controlPr defaultSize="0" autoFill="0" autoLine="0" autoPict="0">
                <anchor moveWithCells="1">
                  <from>
                    <xdr:col>10</xdr:col>
                    <xdr:colOff>9525</xdr:colOff>
                    <xdr:row>66</xdr:row>
                    <xdr:rowOff>0</xdr:rowOff>
                  </from>
                  <to>
                    <xdr:col>10</xdr:col>
                    <xdr:colOff>838200</xdr:colOff>
                    <xdr:row>66</xdr:row>
                    <xdr:rowOff>266700</xdr:rowOff>
                  </to>
                </anchor>
              </controlPr>
            </control>
          </mc:Choice>
        </mc:AlternateContent>
        <mc:AlternateContent xmlns:mc="http://schemas.openxmlformats.org/markup-compatibility/2006">
          <mc:Choice Requires="x14">
            <control shapeId="4384" r:id="rId289" name="Check Box 288">
              <controlPr defaultSize="0" autoFill="0" autoLine="0" autoPict="0">
                <anchor moveWithCells="1">
                  <from>
                    <xdr:col>10</xdr:col>
                    <xdr:colOff>9525</xdr:colOff>
                    <xdr:row>67</xdr:row>
                    <xdr:rowOff>0</xdr:rowOff>
                  </from>
                  <to>
                    <xdr:col>10</xdr:col>
                    <xdr:colOff>838200</xdr:colOff>
                    <xdr:row>67</xdr:row>
                    <xdr:rowOff>266700</xdr:rowOff>
                  </to>
                </anchor>
              </controlPr>
            </control>
          </mc:Choice>
        </mc:AlternateContent>
        <mc:AlternateContent xmlns:mc="http://schemas.openxmlformats.org/markup-compatibility/2006">
          <mc:Choice Requires="x14">
            <control shapeId="4385" r:id="rId290" name="Check Box 289">
              <controlPr defaultSize="0" autoFill="0" autoLine="0" autoPict="0">
                <anchor moveWithCells="1">
                  <from>
                    <xdr:col>10</xdr:col>
                    <xdr:colOff>9525</xdr:colOff>
                    <xdr:row>68</xdr:row>
                    <xdr:rowOff>0</xdr:rowOff>
                  </from>
                  <to>
                    <xdr:col>10</xdr:col>
                    <xdr:colOff>838200</xdr:colOff>
                    <xdr:row>68</xdr:row>
                    <xdr:rowOff>266700</xdr:rowOff>
                  </to>
                </anchor>
              </controlPr>
            </control>
          </mc:Choice>
        </mc:AlternateContent>
        <mc:AlternateContent xmlns:mc="http://schemas.openxmlformats.org/markup-compatibility/2006">
          <mc:Choice Requires="x14">
            <control shapeId="4386" r:id="rId291" name="Check Box 290">
              <controlPr defaultSize="0" autoFill="0" autoLine="0" autoPict="0">
                <anchor moveWithCells="1">
                  <from>
                    <xdr:col>10</xdr:col>
                    <xdr:colOff>9525</xdr:colOff>
                    <xdr:row>69</xdr:row>
                    <xdr:rowOff>0</xdr:rowOff>
                  </from>
                  <to>
                    <xdr:col>10</xdr:col>
                    <xdr:colOff>838200</xdr:colOff>
                    <xdr:row>69</xdr:row>
                    <xdr:rowOff>266700</xdr:rowOff>
                  </to>
                </anchor>
              </controlPr>
            </control>
          </mc:Choice>
        </mc:AlternateContent>
        <mc:AlternateContent xmlns:mc="http://schemas.openxmlformats.org/markup-compatibility/2006">
          <mc:Choice Requires="x14">
            <control shapeId="4387" r:id="rId292" name="Check Box 291">
              <controlPr defaultSize="0" autoFill="0" autoLine="0" autoPict="0">
                <anchor moveWithCells="1">
                  <from>
                    <xdr:col>10</xdr:col>
                    <xdr:colOff>9525</xdr:colOff>
                    <xdr:row>70</xdr:row>
                    <xdr:rowOff>0</xdr:rowOff>
                  </from>
                  <to>
                    <xdr:col>10</xdr:col>
                    <xdr:colOff>838200</xdr:colOff>
                    <xdr:row>70</xdr:row>
                    <xdr:rowOff>266700</xdr:rowOff>
                  </to>
                </anchor>
              </controlPr>
            </control>
          </mc:Choice>
        </mc:AlternateContent>
        <mc:AlternateContent xmlns:mc="http://schemas.openxmlformats.org/markup-compatibility/2006">
          <mc:Choice Requires="x14">
            <control shapeId="4388" r:id="rId293" name="Check Box 292">
              <controlPr defaultSize="0" autoFill="0" autoLine="0" autoPict="0">
                <anchor moveWithCells="1">
                  <from>
                    <xdr:col>10</xdr:col>
                    <xdr:colOff>9525</xdr:colOff>
                    <xdr:row>71</xdr:row>
                    <xdr:rowOff>0</xdr:rowOff>
                  </from>
                  <to>
                    <xdr:col>10</xdr:col>
                    <xdr:colOff>838200</xdr:colOff>
                    <xdr:row>71</xdr:row>
                    <xdr:rowOff>266700</xdr:rowOff>
                  </to>
                </anchor>
              </controlPr>
            </control>
          </mc:Choice>
        </mc:AlternateContent>
        <mc:AlternateContent xmlns:mc="http://schemas.openxmlformats.org/markup-compatibility/2006">
          <mc:Choice Requires="x14">
            <control shapeId="4389" r:id="rId294" name="Check Box 293">
              <controlPr defaultSize="0" autoFill="0" autoLine="0" autoPict="0">
                <anchor moveWithCells="1">
                  <from>
                    <xdr:col>10</xdr:col>
                    <xdr:colOff>9525</xdr:colOff>
                    <xdr:row>72</xdr:row>
                    <xdr:rowOff>0</xdr:rowOff>
                  </from>
                  <to>
                    <xdr:col>10</xdr:col>
                    <xdr:colOff>838200</xdr:colOff>
                    <xdr:row>72</xdr:row>
                    <xdr:rowOff>266700</xdr:rowOff>
                  </to>
                </anchor>
              </controlPr>
            </control>
          </mc:Choice>
        </mc:AlternateContent>
        <mc:AlternateContent xmlns:mc="http://schemas.openxmlformats.org/markup-compatibility/2006">
          <mc:Choice Requires="x14">
            <control shapeId="4390" r:id="rId295" name="Check Box 294">
              <controlPr defaultSize="0" autoFill="0" autoLine="0" autoPict="0">
                <anchor moveWithCells="1">
                  <from>
                    <xdr:col>10</xdr:col>
                    <xdr:colOff>9525</xdr:colOff>
                    <xdr:row>73</xdr:row>
                    <xdr:rowOff>0</xdr:rowOff>
                  </from>
                  <to>
                    <xdr:col>10</xdr:col>
                    <xdr:colOff>838200</xdr:colOff>
                    <xdr:row>73</xdr:row>
                    <xdr:rowOff>266700</xdr:rowOff>
                  </to>
                </anchor>
              </controlPr>
            </control>
          </mc:Choice>
        </mc:AlternateContent>
        <mc:AlternateContent xmlns:mc="http://schemas.openxmlformats.org/markup-compatibility/2006">
          <mc:Choice Requires="x14">
            <control shapeId="4391" r:id="rId296" name="Check Box 295">
              <controlPr defaultSize="0" autoFill="0" autoLine="0" autoPict="0">
                <anchor moveWithCells="1">
                  <from>
                    <xdr:col>10</xdr:col>
                    <xdr:colOff>9525</xdr:colOff>
                    <xdr:row>74</xdr:row>
                    <xdr:rowOff>0</xdr:rowOff>
                  </from>
                  <to>
                    <xdr:col>10</xdr:col>
                    <xdr:colOff>838200</xdr:colOff>
                    <xdr:row>74</xdr:row>
                    <xdr:rowOff>266700</xdr:rowOff>
                  </to>
                </anchor>
              </controlPr>
            </control>
          </mc:Choice>
        </mc:AlternateContent>
        <mc:AlternateContent xmlns:mc="http://schemas.openxmlformats.org/markup-compatibility/2006">
          <mc:Choice Requires="x14">
            <control shapeId="4392" r:id="rId297" name="Check Box 296">
              <controlPr defaultSize="0" autoFill="0" autoLine="0" autoPict="0">
                <anchor moveWithCells="1">
                  <from>
                    <xdr:col>10</xdr:col>
                    <xdr:colOff>9525</xdr:colOff>
                    <xdr:row>75</xdr:row>
                    <xdr:rowOff>0</xdr:rowOff>
                  </from>
                  <to>
                    <xdr:col>10</xdr:col>
                    <xdr:colOff>838200</xdr:colOff>
                    <xdr:row>75</xdr:row>
                    <xdr:rowOff>266700</xdr:rowOff>
                  </to>
                </anchor>
              </controlPr>
            </control>
          </mc:Choice>
        </mc:AlternateContent>
        <mc:AlternateContent xmlns:mc="http://schemas.openxmlformats.org/markup-compatibility/2006">
          <mc:Choice Requires="x14">
            <control shapeId="4393" r:id="rId298" name="Check Box 297">
              <controlPr defaultSize="0" autoFill="0" autoLine="0" autoPict="0">
                <anchor moveWithCells="1">
                  <from>
                    <xdr:col>10</xdr:col>
                    <xdr:colOff>9525</xdr:colOff>
                    <xdr:row>76</xdr:row>
                    <xdr:rowOff>0</xdr:rowOff>
                  </from>
                  <to>
                    <xdr:col>10</xdr:col>
                    <xdr:colOff>838200</xdr:colOff>
                    <xdr:row>76</xdr:row>
                    <xdr:rowOff>266700</xdr:rowOff>
                  </to>
                </anchor>
              </controlPr>
            </control>
          </mc:Choice>
        </mc:AlternateContent>
        <mc:AlternateContent xmlns:mc="http://schemas.openxmlformats.org/markup-compatibility/2006">
          <mc:Choice Requires="x14">
            <control shapeId="4394" r:id="rId299" name="Check Box 298">
              <controlPr defaultSize="0" autoFill="0" autoLine="0" autoPict="0">
                <anchor moveWithCells="1">
                  <from>
                    <xdr:col>10</xdr:col>
                    <xdr:colOff>9525</xdr:colOff>
                    <xdr:row>77</xdr:row>
                    <xdr:rowOff>0</xdr:rowOff>
                  </from>
                  <to>
                    <xdr:col>10</xdr:col>
                    <xdr:colOff>838200</xdr:colOff>
                    <xdr:row>77</xdr:row>
                    <xdr:rowOff>266700</xdr:rowOff>
                  </to>
                </anchor>
              </controlPr>
            </control>
          </mc:Choice>
        </mc:AlternateContent>
        <mc:AlternateContent xmlns:mc="http://schemas.openxmlformats.org/markup-compatibility/2006">
          <mc:Choice Requires="x14">
            <control shapeId="4395" r:id="rId300" name="Check Box 299">
              <controlPr defaultSize="0" autoFill="0" autoLine="0" autoPict="0">
                <anchor moveWithCells="1">
                  <from>
                    <xdr:col>10</xdr:col>
                    <xdr:colOff>9525</xdr:colOff>
                    <xdr:row>78</xdr:row>
                    <xdr:rowOff>0</xdr:rowOff>
                  </from>
                  <to>
                    <xdr:col>10</xdr:col>
                    <xdr:colOff>838200</xdr:colOff>
                    <xdr:row>78</xdr:row>
                    <xdr:rowOff>266700</xdr:rowOff>
                  </to>
                </anchor>
              </controlPr>
            </control>
          </mc:Choice>
        </mc:AlternateContent>
        <mc:AlternateContent xmlns:mc="http://schemas.openxmlformats.org/markup-compatibility/2006">
          <mc:Choice Requires="x14">
            <control shapeId="4396" r:id="rId301" name="Check Box 300">
              <controlPr defaultSize="0" autoFill="0" autoLine="0" autoPict="0">
                <anchor moveWithCells="1">
                  <from>
                    <xdr:col>10</xdr:col>
                    <xdr:colOff>9525</xdr:colOff>
                    <xdr:row>79</xdr:row>
                    <xdr:rowOff>0</xdr:rowOff>
                  </from>
                  <to>
                    <xdr:col>10</xdr:col>
                    <xdr:colOff>838200</xdr:colOff>
                    <xdr:row>79</xdr:row>
                    <xdr:rowOff>266700</xdr:rowOff>
                  </to>
                </anchor>
              </controlPr>
            </control>
          </mc:Choice>
        </mc:AlternateContent>
        <mc:AlternateContent xmlns:mc="http://schemas.openxmlformats.org/markup-compatibility/2006">
          <mc:Choice Requires="x14">
            <control shapeId="4397" r:id="rId302" name="Check Box 301">
              <controlPr defaultSize="0" autoFill="0" autoLine="0" autoPict="0">
                <anchor moveWithCells="1">
                  <from>
                    <xdr:col>10</xdr:col>
                    <xdr:colOff>9525</xdr:colOff>
                    <xdr:row>80</xdr:row>
                    <xdr:rowOff>0</xdr:rowOff>
                  </from>
                  <to>
                    <xdr:col>10</xdr:col>
                    <xdr:colOff>838200</xdr:colOff>
                    <xdr:row>80</xdr:row>
                    <xdr:rowOff>266700</xdr:rowOff>
                  </to>
                </anchor>
              </controlPr>
            </control>
          </mc:Choice>
        </mc:AlternateContent>
        <mc:AlternateContent xmlns:mc="http://schemas.openxmlformats.org/markup-compatibility/2006">
          <mc:Choice Requires="x14">
            <control shapeId="4398" r:id="rId303" name="Check Box 302">
              <controlPr defaultSize="0" autoFill="0" autoLine="0" autoPict="0">
                <anchor moveWithCells="1">
                  <from>
                    <xdr:col>10</xdr:col>
                    <xdr:colOff>9525</xdr:colOff>
                    <xdr:row>81</xdr:row>
                    <xdr:rowOff>0</xdr:rowOff>
                  </from>
                  <to>
                    <xdr:col>10</xdr:col>
                    <xdr:colOff>838200</xdr:colOff>
                    <xdr:row>81</xdr:row>
                    <xdr:rowOff>266700</xdr:rowOff>
                  </to>
                </anchor>
              </controlPr>
            </control>
          </mc:Choice>
        </mc:AlternateContent>
        <mc:AlternateContent xmlns:mc="http://schemas.openxmlformats.org/markup-compatibility/2006">
          <mc:Choice Requires="x14">
            <control shapeId="4399" r:id="rId304" name="Check Box 303">
              <controlPr defaultSize="0" autoFill="0" autoLine="0" autoPict="0">
                <anchor moveWithCells="1">
                  <from>
                    <xdr:col>10</xdr:col>
                    <xdr:colOff>9525</xdr:colOff>
                    <xdr:row>82</xdr:row>
                    <xdr:rowOff>0</xdr:rowOff>
                  </from>
                  <to>
                    <xdr:col>10</xdr:col>
                    <xdr:colOff>838200</xdr:colOff>
                    <xdr:row>82</xdr:row>
                    <xdr:rowOff>266700</xdr:rowOff>
                  </to>
                </anchor>
              </controlPr>
            </control>
          </mc:Choice>
        </mc:AlternateContent>
        <mc:AlternateContent xmlns:mc="http://schemas.openxmlformats.org/markup-compatibility/2006">
          <mc:Choice Requires="x14">
            <control shapeId="4400" r:id="rId305" name="Check Box 304">
              <controlPr defaultSize="0" autoFill="0" autoLine="0" autoPict="0">
                <anchor moveWithCells="1">
                  <from>
                    <xdr:col>10</xdr:col>
                    <xdr:colOff>9525</xdr:colOff>
                    <xdr:row>83</xdr:row>
                    <xdr:rowOff>0</xdr:rowOff>
                  </from>
                  <to>
                    <xdr:col>10</xdr:col>
                    <xdr:colOff>838200</xdr:colOff>
                    <xdr:row>83</xdr:row>
                    <xdr:rowOff>266700</xdr:rowOff>
                  </to>
                </anchor>
              </controlPr>
            </control>
          </mc:Choice>
        </mc:AlternateContent>
        <mc:AlternateContent xmlns:mc="http://schemas.openxmlformats.org/markup-compatibility/2006">
          <mc:Choice Requires="x14">
            <control shapeId="4401" r:id="rId306" name="Check Box 305">
              <controlPr defaultSize="0" autoFill="0" autoLine="0" autoPict="0">
                <anchor moveWithCells="1">
                  <from>
                    <xdr:col>10</xdr:col>
                    <xdr:colOff>9525</xdr:colOff>
                    <xdr:row>84</xdr:row>
                    <xdr:rowOff>0</xdr:rowOff>
                  </from>
                  <to>
                    <xdr:col>10</xdr:col>
                    <xdr:colOff>838200</xdr:colOff>
                    <xdr:row>84</xdr:row>
                    <xdr:rowOff>266700</xdr:rowOff>
                  </to>
                </anchor>
              </controlPr>
            </control>
          </mc:Choice>
        </mc:AlternateContent>
        <mc:AlternateContent xmlns:mc="http://schemas.openxmlformats.org/markup-compatibility/2006">
          <mc:Choice Requires="x14">
            <control shapeId="4402" r:id="rId307" name="Check Box 306">
              <controlPr defaultSize="0" autoFill="0" autoLine="0" autoPict="0">
                <anchor moveWithCells="1">
                  <from>
                    <xdr:col>10</xdr:col>
                    <xdr:colOff>9525</xdr:colOff>
                    <xdr:row>85</xdr:row>
                    <xdr:rowOff>0</xdr:rowOff>
                  </from>
                  <to>
                    <xdr:col>10</xdr:col>
                    <xdr:colOff>838200</xdr:colOff>
                    <xdr:row>85</xdr:row>
                    <xdr:rowOff>266700</xdr:rowOff>
                  </to>
                </anchor>
              </controlPr>
            </control>
          </mc:Choice>
        </mc:AlternateContent>
        <mc:AlternateContent xmlns:mc="http://schemas.openxmlformats.org/markup-compatibility/2006">
          <mc:Choice Requires="x14">
            <control shapeId="4403" r:id="rId308" name="Check Box 307">
              <controlPr defaultSize="0" autoFill="0" autoLine="0" autoPict="0">
                <anchor moveWithCells="1">
                  <from>
                    <xdr:col>10</xdr:col>
                    <xdr:colOff>9525</xdr:colOff>
                    <xdr:row>86</xdr:row>
                    <xdr:rowOff>0</xdr:rowOff>
                  </from>
                  <to>
                    <xdr:col>10</xdr:col>
                    <xdr:colOff>838200</xdr:colOff>
                    <xdr:row>86</xdr:row>
                    <xdr:rowOff>266700</xdr:rowOff>
                  </to>
                </anchor>
              </controlPr>
            </control>
          </mc:Choice>
        </mc:AlternateContent>
        <mc:AlternateContent xmlns:mc="http://schemas.openxmlformats.org/markup-compatibility/2006">
          <mc:Choice Requires="x14">
            <control shapeId="4404" r:id="rId309" name="Check Box 308">
              <controlPr defaultSize="0" autoFill="0" autoLine="0" autoPict="0">
                <anchor moveWithCells="1">
                  <from>
                    <xdr:col>10</xdr:col>
                    <xdr:colOff>9525</xdr:colOff>
                    <xdr:row>87</xdr:row>
                    <xdr:rowOff>0</xdr:rowOff>
                  </from>
                  <to>
                    <xdr:col>10</xdr:col>
                    <xdr:colOff>838200</xdr:colOff>
                    <xdr:row>87</xdr:row>
                    <xdr:rowOff>266700</xdr:rowOff>
                  </to>
                </anchor>
              </controlPr>
            </control>
          </mc:Choice>
        </mc:AlternateContent>
        <mc:AlternateContent xmlns:mc="http://schemas.openxmlformats.org/markup-compatibility/2006">
          <mc:Choice Requires="x14">
            <control shapeId="4405" r:id="rId310" name="Check Box 309">
              <controlPr defaultSize="0" autoFill="0" autoLine="0" autoPict="0">
                <anchor moveWithCells="1">
                  <from>
                    <xdr:col>10</xdr:col>
                    <xdr:colOff>9525</xdr:colOff>
                    <xdr:row>88</xdr:row>
                    <xdr:rowOff>0</xdr:rowOff>
                  </from>
                  <to>
                    <xdr:col>10</xdr:col>
                    <xdr:colOff>838200</xdr:colOff>
                    <xdr:row>88</xdr:row>
                    <xdr:rowOff>266700</xdr:rowOff>
                  </to>
                </anchor>
              </controlPr>
            </control>
          </mc:Choice>
        </mc:AlternateContent>
        <mc:AlternateContent xmlns:mc="http://schemas.openxmlformats.org/markup-compatibility/2006">
          <mc:Choice Requires="x14">
            <control shapeId="4406" r:id="rId311" name="Check Box 310">
              <controlPr defaultSize="0" autoFill="0" autoLine="0" autoPict="0">
                <anchor moveWithCells="1">
                  <from>
                    <xdr:col>10</xdr:col>
                    <xdr:colOff>9525</xdr:colOff>
                    <xdr:row>89</xdr:row>
                    <xdr:rowOff>0</xdr:rowOff>
                  </from>
                  <to>
                    <xdr:col>10</xdr:col>
                    <xdr:colOff>838200</xdr:colOff>
                    <xdr:row>89</xdr:row>
                    <xdr:rowOff>266700</xdr:rowOff>
                  </to>
                </anchor>
              </controlPr>
            </control>
          </mc:Choice>
        </mc:AlternateContent>
        <mc:AlternateContent xmlns:mc="http://schemas.openxmlformats.org/markup-compatibility/2006">
          <mc:Choice Requires="x14">
            <control shapeId="4407" r:id="rId312" name="Check Box 311">
              <controlPr defaultSize="0" autoFill="0" autoLine="0" autoPict="0">
                <anchor moveWithCells="1">
                  <from>
                    <xdr:col>10</xdr:col>
                    <xdr:colOff>9525</xdr:colOff>
                    <xdr:row>90</xdr:row>
                    <xdr:rowOff>0</xdr:rowOff>
                  </from>
                  <to>
                    <xdr:col>10</xdr:col>
                    <xdr:colOff>838200</xdr:colOff>
                    <xdr:row>90</xdr:row>
                    <xdr:rowOff>266700</xdr:rowOff>
                  </to>
                </anchor>
              </controlPr>
            </control>
          </mc:Choice>
        </mc:AlternateContent>
        <mc:AlternateContent xmlns:mc="http://schemas.openxmlformats.org/markup-compatibility/2006">
          <mc:Choice Requires="x14">
            <control shapeId="4408" r:id="rId313" name="Check Box 312">
              <controlPr defaultSize="0" autoFill="0" autoLine="0" autoPict="0">
                <anchor moveWithCells="1">
                  <from>
                    <xdr:col>10</xdr:col>
                    <xdr:colOff>9525</xdr:colOff>
                    <xdr:row>91</xdr:row>
                    <xdr:rowOff>0</xdr:rowOff>
                  </from>
                  <to>
                    <xdr:col>10</xdr:col>
                    <xdr:colOff>838200</xdr:colOff>
                    <xdr:row>91</xdr:row>
                    <xdr:rowOff>266700</xdr:rowOff>
                  </to>
                </anchor>
              </controlPr>
            </control>
          </mc:Choice>
        </mc:AlternateContent>
        <mc:AlternateContent xmlns:mc="http://schemas.openxmlformats.org/markup-compatibility/2006">
          <mc:Choice Requires="x14">
            <control shapeId="4409" r:id="rId314" name="Check Box 313">
              <controlPr defaultSize="0" autoFill="0" autoLine="0" autoPict="0">
                <anchor moveWithCells="1">
                  <from>
                    <xdr:col>10</xdr:col>
                    <xdr:colOff>9525</xdr:colOff>
                    <xdr:row>92</xdr:row>
                    <xdr:rowOff>0</xdr:rowOff>
                  </from>
                  <to>
                    <xdr:col>10</xdr:col>
                    <xdr:colOff>838200</xdr:colOff>
                    <xdr:row>92</xdr:row>
                    <xdr:rowOff>266700</xdr:rowOff>
                  </to>
                </anchor>
              </controlPr>
            </control>
          </mc:Choice>
        </mc:AlternateContent>
        <mc:AlternateContent xmlns:mc="http://schemas.openxmlformats.org/markup-compatibility/2006">
          <mc:Choice Requires="x14">
            <control shapeId="4410" r:id="rId315" name="Check Box 314">
              <controlPr defaultSize="0" autoFill="0" autoLine="0" autoPict="0">
                <anchor moveWithCells="1">
                  <from>
                    <xdr:col>10</xdr:col>
                    <xdr:colOff>9525</xdr:colOff>
                    <xdr:row>93</xdr:row>
                    <xdr:rowOff>0</xdr:rowOff>
                  </from>
                  <to>
                    <xdr:col>10</xdr:col>
                    <xdr:colOff>838200</xdr:colOff>
                    <xdr:row>93</xdr:row>
                    <xdr:rowOff>266700</xdr:rowOff>
                  </to>
                </anchor>
              </controlPr>
            </control>
          </mc:Choice>
        </mc:AlternateContent>
        <mc:AlternateContent xmlns:mc="http://schemas.openxmlformats.org/markup-compatibility/2006">
          <mc:Choice Requires="x14">
            <control shapeId="4411" r:id="rId316" name="Check Box 315">
              <controlPr defaultSize="0" autoFill="0" autoLine="0" autoPict="0">
                <anchor moveWithCells="1">
                  <from>
                    <xdr:col>10</xdr:col>
                    <xdr:colOff>9525</xdr:colOff>
                    <xdr:row>94</xdr:row>
                    <xdr:rowOff>0</xdr:rowOff>
                  </from>
                  <to>
                    <xdr:col>10</xdr:col>
                    <xdr:colOff>838200</xdr:colOff>
                    <xdr:row>94</xdr:row>
                    <xdr:rowOff>266700</xdr:rowOff>
                  </to>
                </anchor>
              </controlPr>
            </control>
          </mc:Choice>
        </mc:AlternateContent>
        <mc:AlternateContent xmlns:mc="http://schemas.openxmlformats.org/markup-compatibility/2006">
          <mc:Choice Requires="x14">
            <control shapeId="4412" r:id="rId317" name="Check Box 316">
              <controlPr defaultSize="0" autoFill="0" autoLine="0" autoPict="0">
                <anchor moveWithCells="1">
                  <from>
                    <xdr:col>10</xdr:col>
                    <xdr:colOff>9525</xdr:colOff>
                    <xdr:row>95</xdr:row>
                    <xdr:rowOff>0</xdr:rowOff>
                  </from>
                  <to>
                    <xdr:col>10</xdr:col>
                    <xdr:colOff>838200</xdr:colOff>
                    <xdr:row>95</xdr:row>
                    <xdr:rowOff>266700</xdr:rowOff>
                  </to>
                </anchor>
              </controlPr>
            </control>
          </mc:Choice>
        </mc:AlternateContent>
        <mc:AlternateContent xmlns:mc="http://schemas.openxmlformats.org/markup-compatibility/2006">
          <mc:Choice Requires="x14">
            <control shapeId="4413" r:id="rId318" name="Check Box 317">
              <controlPr defaultSize="0" autoFill="0" autoLine="0" autoPict="0">
                <anchor moveWithCells="1">
                  <from>
                    <xdr:col>10</xdr:col>
                    <xdr:colOff>9525</xdr:colOff>
                    <xdr:row>96</xdr:row>
                    <xdr:rowOff>0</xdr:rowOff>
                  </from>
                  <to>
                    <xdr:col>10</xdr:col>
                    <xdr:colOff>838200</xdr:colOff>
                    <xdr:row>96</xdr:row>
                    <xdr:rowOff>266700</xdr:rowOff>
                  </to>
                </anchor>
              </controlPr>
            </control>
          </mc:Choice>
        </mc:AlternateContent>
        <mc:AlternateContent xmlns:mc="http://schemas.openxmlformats.org/markup-compatibility/2006">
          <mc:Choice Requires="x14">
            <control shapeId="4414" r:id="rId319" name="Check Box 318">
              <controlPr defaultSize="0" autoFill="0" autoLine="0" autoPict="0">
                <anchor moveWithCells="1">
                  <from>
                    <xdr:col>10</xdr:col>
                    <xdr:colOff>9525</xdr:colOff>
                    <xdr:row>97</xdr:row>
                    <xdr:rowOff>0</xdr:rowOff>
                  </from>
                  <to>
                    <xdr:col>10</xdr:col>
                    <xdr:colOff>838200</xdr:colOff>
                    <xdr:row>97</xdr:row>
                    <xdr:rowOff>266700</xdr:rowOff>
                  </to>
                </anchor>
              </controlPr>
            </control>
          </mc:Choice>
        </mc:AlternateContent>
        <mc:AlternateContent xmlns:mc="http://schemas.openxmlformats.org/markup-compatibility/2006">
          <mc:Choice Requires="x14">
            <control shapeId="4415" r:id="rId320" name="Check Box 319">
              <controlPr defaultSize="0" autoFill="0" autoLine="0" autoPict="0">
                <anchor moveWithCells="1">
                  <from>
                    <xdr:col>10</xdr:col>
                    <xdr:colOff>9525</xdr:colOff>
                    <xdr:row>98</xdr:row>
                    <xdr:rowOff>0</xdr:rowOff>
                  </from>
                  <to>
                    <xdr:col>10</xdr:col>
                    <xdr:colOff>838200</xdr:colOff>
                    <xdr:row>98</xdr:row>
                    <xdr:rowOff>266700</xdr:rowOff>
                  </to>
                </anchor>
              </controlPr>
            </control>
          </mc:Choice>
        </mc:AlternateContent>
        <mc:AlternateContent xmlns:mc="http://schemas.openxmlformats.org/markup-compatibility/2006">
          <mc:Choice Requires="x14">
            <control shapeId="4416" r:id="rId321" name="Check Box 320">
              <controlPr defaultSize="0" autoFill="0" autoLine="0" autoPict="0">
                <anchor moveWithCells="1">
                  <from>
                    <xdr:col>10</xdr:col>
                    <xdr:colOff>9525</xdr:colOff>
                    <xdr:row>99</xdr:row>
                    <xdr:rowOff>0</xdr:rowOff>
                  </from>
                  <to>
                    <xdr:col>10</xdr:col>
                    <xdr:colOff>838200</xdr:colOff>
                    <xdr:row>99</xdr:row>
                    <xdr:rowOff>266700</xdr:rowOff>
                  </to>
                </anchor>
              </controlPr>
            </control>
          </mc:Choice>
        </mc:AlternateContent>
        <mc:AlternateContent xmlns:mc="http://schemas.openxmlformats.org/markup-compatibility/2006">
          <mc:Choice Requires="x14">
            <control shapeId="4417" r:id="rId322" name="Check Box 321">
              <controlPr defaultSize="0" autoFill="0" autoLine="0" autoPict="0">
                <anchor moveWithCells="1">
                  <from>
                    <xdr:col>10</xdr:col>
                    <xdr:colOff>9525</xdr:colOff>
                    <xdr:row>100</xdr:row>
                    <xdr:rowOff>0</xdr:rowOff>
                  </from>
                  <to>
                    <xdr:col>10</xdr:col>
                    <xdr:colOff>838200</xdr:colOff>
                    <xdr:row>100</xdr:row>
                    <xdr:rowOff>266700</xdr:rowOff>
                  </to>
                </anchor>
              </controlPr>
            </control>
          </mc:Choice>
        </mc:AlternateContent>
        <mc:AlternateContent xmlns:mc="http://schemas.openxmlformats.org/markup-compatibility/2006">
          <mc:Choice Requires="x14">
            <control shapeId="4418" r:id="rId323" name="Check Box 322">
              <controlPr defaultSize="0" autoFill="0" autoLine="0" autoPict="0">
                <anchor moveWithCells="1">
                  <from>
                    <xdr:col>10</xdr:col>
                    <xdr:colOff>9525</xdr:colOff>
                    <xdr:row>101</xdr:row>
                    <xdr:rowOff>0</xdr:rowOff>
                  </from>
                  <to>
                    <xdr:col>10</xdr:col>
                    <xdr:colOff>838200</xdr:colOff>
                    <xdr:row>101</xdr:row>
                    <xdr:rowOff>266700</xdr:rowOff>
                  </to>
                </anchor>
              </controlPr>
            </control>
          </mc:Choice>
        </mc:AlternateContent>
        <mc:AlternateContent xmlns:mc="http://schemas.openxmlformats.org/markup-compatibility/2006">
          <mc:Choice Requires="x14">
            <control shapeId="4419" r:id="rId324" name="Check Box 323">
              <controlPr defaultSize="0" autoFill="0" autoLine="0" autoPict="0">
                <anchor moveWithCells="1">
                  <from>
                    <xdr:col>10</xdr:col>
                    <xdr:colOff>9525</xdr:colOff>
                    <xdr:row>102</xdr:row>
                    <xdr:rowOff>0</xdr:rowOff>
                  </from>
                  <to>
                    <xdr:col>10</xdr:col>
                    <xdr:colOff>838200</xdr:colOff>
                    <xdr:row>102</xdr:row>
                    <xdr:rowOff>266700</xdr:rowOff>
                  </to>
                </anchor>
              </controlPr>
            </control>
          </mc:Choice>
        </mc:AlternateContent>
        <mc:AlternateContent xmlns:mc="http://schemas.openxmlformats.org/markup-compatibility/2006">
          <mc:Choice Requires="x14">
            <control shapeId="4420" r:id="rId325" name="Check Box 324">
              <controlPr defaultSize="0" autoFill="0" autoLine="0" autoPict="0">
                <anchor moveWithCells="1">
                  <from>
                    <xdr:col>10</xdr:col>
                    <xdr:colOff>9525</xdr:colOff>
                    <xdr:row>103</xdr:row>
                    <xdr:rowOff>0</xdr:rowOff>
                  </from>
                  <to>
                    <xdr:col>10</xdr:col>
                    <xdr:colOff>838200</xdr:colOff>
                    <xdr:row>103</xdr:row>
                    <xdr:rowOff>266700</xdr:rowOff>
                  </to>
                </anchor>
              </controlPr>
            </control>
          </mc:Choice>
        </mc:AlternateContent>
        <mc:AlternateContent xmlns:mc="http://schemas.openxmlformats.org/markup-compatibility/2006">
          <mc:Choice Requires="x14">
            <control shapeId="4421" r:id="rId326" name="Check Box 325">
              <controlPr defaultSize="0" autoFill="0" autoLine="0" autoPict="0">
                <anchor moveWithCells="1">
                  <from>
                    <xdr:col>10</xdr:col>
                    <xdr:colOff>9525</xdr:colOff>
                    <xdr:row>104</xdr:row>
                    <xdr:rowOff>0</xdr:rowOff>
                  </from>
                  <to>
                    <xdr:col>10</xdr:col>
                    <xdr:colOff>838200</xdr:colOff>
                    <xdr:row>104</xdr:row>
                    <xdr:rowOff>266700</xdr:rowOff>
                  </to>
                </anchor>
              </controlPr>
            </control>
          </mc:Choice>
        </mc:AlternateContent>
        <mc:AlternateContent xmlns:mc="http://schemas.openxmlformats.org/markup-compatibility/2006">
          <mc:Choice Requires="x14">
            <control shapeId="4422" r:id="rId327" name="Check Box 326">
              <controlPr defaultSize="0" autoFill="0" autoLine="0" autoPict="0">
                <anchor moveWithCells="1">
                  <from>
                    <xdr:col>10</xdr:col>
                    <xdr:colOff>9525</xdr:colOff>
                    <xdr:row>105</xdr:row>
                    <xdr:rowOff>0</xdr:rowOff>
                  </from>
                  <to>
                    <xdr:col>10</xdr:col>
                    <xdr:colOff>838200</xdr:colOff>
                    <xdr:row>105</xdr:row>
                    <xdr:rowOff>266700</xdr:rowOff>
                  </to>
                </anchor>
              </controlPr>
            </control>
          </mc:Choice>
        </mc:AlternateContent>
        <mc:AlternateContent xmlns:mc="http://schemas.openxmlformats.org/markup-compatibility/2006">
          <mc:Choice Requires="x14">
            <control shapeId="4423" r:id="rId328" name="Check Box 327">
              <controlPr defaultSize="0" autoFill="0" autoLine="0" autoPict="0">
                <anchor moveWithCells="1">
                  <from>
                    <xdr:col>10</xdr:col>
                    <xdr:colOff>9525</xdr:colOff>
                    <xdr:row>106</xdr:row>
                    <xdr:rowOff>0</xdr:rowOff>
                  </from>
                  <to>
                    <xdr:col>10</xdr:col>
                    <xdr:colOff>838200</xdr:colOff>
                    <xdr:row>106</xdr:row>
                    <xdr:rowOff>266700</xdr:rowOff>
                  </to>
                </anchor>
              </controlPr>
            </control>
          </mc:Choice>
        </mc:AlternateContent>
        <mc:AlternateContent xmlns:mc="http://schemas.openxmlformats.org/markup-compatibility/2006">
          <mc:Choice Requires="x14">
            <control shapeId="4424" r:id="rId329" name="Check Box 328">
              <controlPr defaultSize="0" autoFill="0" autoLine="0" autoPict="0">
                <anchor moveWithCells="1">
                  <from>
                    <xdr:col>10</xdr:col>
                    <xdr:colOff>9525</xdr:colOff>
                    <xdr:row>107</xdr:row>
                    <xdr:rowOff>0</xdr:rowOff>
                  </from>
                  <to>
                    <xdr:col>10</xdr:col>
                    <xdr:colOff>838200</xdr:colOff>
                    <xdr:row>107</xdr:row>
                    <xdr:rowOff>266700</xdr:rowOff>
                  </to>
                </anchor>
              </controlPr>
            </control>
          </mc:Choice>
        </mc:AlternateContent>
        <mc:AlternateContent xmlns:mc="http://schemas.openxmlformats.org/markup-compatibility/2006">
          <mc:Choice Requires="x14">
            <control shapeId="4425" r:id="rId330" name="Check Box 329">
              <controlPr defaultSize="0" autoFill="0" autoLine="0" autoPict="0">
                <anchor moveWithCells="1">
                  <from>
                    <xdr:col>10</xdr:col>
                    <xdr:colOff>9525</xdr:colOff>
                    <xdr:row>108</xdr:row>
                    <xdr:rowOff>0</xdr:rowOff>
                  </from>
                  <to>
                    <xdr:col>10</xdr:col>
                    <xdr:colOff>838200</xdr:colOff>
                    <xdr:row>108</xdr:row>
                    <xdr:rowOff>266700</xdr:rowOff>
                  </to>
                </anchor>
              </controlPr>
            </control>
          </mc:Choice>
        </mc:AlternateContent>
        <mc:AlternateContent xmlns:mc="http://schemas.openxmlformats.org/markup-compatibility/2006">
          <mc:Choice Requires="x14">
            <control shapeId="4426" r:id="rId331" name="Check Box 330">
              <controlPr defaultSize="0" autoFill="0" autoLine="0" autoPict="0">
                <anchor moveWithCells="1">
                  <from>
                    <xdr:col>10</xdr:col>
                    <xdr:colOff>9525</xdr:colOff>
                    <xdr:row>109</xdr:row>
                    <xdr:rowOff>0</xdr:rowOff>
                  </from>
                  <to>
                    <xdr:col>10</xdr:col>
                    <xdr:colOff>838200</xdr:colOff>
                    <xdr:row>109</xdr:row>
                    <xdr:rowOff>266700</xdr:rowOff>
                  </to>
                </anchor>
              </controlPr>
            </control>
          </mc:Choice>
        </mc:AlternateContent>
        <mc:AlternateContent xmlns:mc="http://schemas.openxmlformats.org/markup-compatibility/2006">
          <mc:Choice Requires="x14">
            <control shapeId="4427" r:id="rId332" name="Check Box 331">
              <controlPr defaultSize="0" autoFill="0" autoLine="0" autoPict="0">
                <anchor moveWithCells="1">
                  <from>
                    <xdr:col>10</xdr:col>
                    <xdr:colOff>9525</xdr:colOff>
                    <xdr:row>110</xdr:row>
                    <xdr:rowOff>0</xdr:rowOff>
                  </from>
                  <to>
                    <xdr:col>10</xdr:col>
                    <xdr:colOff>838200</xdr:colOff>
                    <xdr:row>110</xdr:row>
                    <xdr:rowOff>266700</xdr:rowOff>
                  </to>
                </anchor>
              </controlPr>
            </control>
          </mc:Choice>
        </mc:AlternateContent>
        <mc:AlternateContent xmlns:mc="http://schemas.openxmlformats.org/markup-compatibility/2006">
          <mc:Choice Requires="x14">
            <control shapeId="4428" r:id="rId333" name="Check Box 332">
              <controlPr defaultSize="0" autoFill="0" autoLine="0" autoPict="0">
                <anchor moveWithCells="1">
                  <from>
                    <xdr:col>10</xdr:col>
                    <xdr:colOff>9525</xdr:colOff>
                    <xdr:row>111</xdr:row>
                    <xdr:rowOff>0</xdr:rowOff>
                  </from>
                  <to>
                    <xdr:col>10</xdr:col>
                    <xdr:colOff>838200</xdr:colOff>
                    <xdr:row>111</xdr:row>
                    <xdr:rowOff>266700</xdr:rowOff>
                  </to>
                </anchor>
              </controlPr>
            </control>
          </mc:Choice>
        </mc:AlternateContent>
        <mc:AlternateContent xmlns:mc="http://schemas.openxmlformats.org/markup-compatibility/2006">
          <mc:Choice Requires="x14">
            <control shapeId="4429" r:id="rId334" name="Check Box 333">
              <controlPr defaultSize="0" autoFill="0" autoLine="0" autoPict="0">
                <anchor moveWithCells="1">
                  <from>
                    <xdr:col>10</xdr:col>
                    <xdr:colOff>9525</xdr:colOff>
                    <xdr:row>112</xdr:row>
                    <xdr:rowOff>0</xdr:rowOff>
                  </from>
                  <to>
                    <xdr:col>10</xdr:col>
                    <xdr:colOff>838200</xdr:colOff>
                    <xdr:row>112</xdr:row>
                    <xdr:rowOff>266700</xdr:rowOff>
                  </to>
                </anchor>
              </controlPr>
            </control>
          </mc:Choice>
        </mc:AlternateContent>
        <mc:AlternateContent xmlns:mc="http://schemas.openxmlformats.org/markup-compatibility/2006">
          <mc:Choice Requires="x14">
            <control shapeId="4430" r:id="rId335" name="Check Box 334">
              <controlPr defaultSize="0" autoFill="0" autoLine="0" autoPict="0">
                <anchor moveWithCells="1">
                  <from>
                    <xdr:col>11</xdr:col>
                    <xdr:colOff>9525</xdr:colOff>
                    <xdr:row>13</xdr:row>
                    <xdr:rowOff>0</xdr:rowOff>
                  </from>
                  <to>
                    <xdr:col>11</xdr:col>
                    <xdr:colOff>838200</xdr:colOff>
                    <xdr:row>13</xdr:row>
                    <xdr:rowOff>266700</xdr:rowOff>
                  </to>
                </anchor>
              </controlPr>
            </control>
          </mc:Choice>
        </mc:AlternateContent>
        <mc:AlternateContent xmlns:mc="http://schemas.openxmlformats.org/markup-compatibility/2006">
          <mc:Choice Requires="x14">
            <control shapeId="4431" r:id="rId336" name="Check Box 335">
              <controlPr defaultSize="0" autoFill="0" autoLine="0" autoPict="0">
                <anchor moveWithCells="1">
                  <from>
                    <xdr:col>11</xdr:col>
                    <xdr:colOff>9525</xdr:colOff>
                    <xdr:row>14</xdr:row>
                    <xdr:rowOff>0</xdr:rowOff>
                  </from>
                  <to>
                    <xdr:col>11</xdr:col>
                    <xdr:colOff>838200</xdr:colOff>
                    <xdr:row>14</xdr:row>
                    <xdr:rowOff>266700</xdr:rowOff>
                  </to>
                </anchor>
              </controlPr>
            </control>
          </mc:Choice>
        </mc:AlternateContent>
        <mc:AlternateContent xmlns:mc="http://schemas.openxmlformats.org/markup-compatibility/2006">
          <mc:Choice Requires="x14">
            <control shapeId="4432" r:id="rId337" name="Check Box 336">
              <controlPr defaultSize="0" autoFill="0" autoLine="0" autoPict="0">
                <anchor moveWithCells="1">
                  <from>
                    <xdr:col>11</xdr:col>
                    <xdr:colOff>9525</xdr:colOff>
                    <xdr:row>15</xdr:row>
                    <xdr:rowOff>0</xdr:rowOff>
                  </from>
                  <to>
                    <xdr:col>11</xdr:col>
                    <xdr:colOff>838200</xdr:colOff>
                    <xdr:row>15</xdr:row>
                    <xdr:rowOff>266700</xdr:rowOff>
                  </to>
                </anchor>
              </controlPr>
            </control>
          </mc:Choice>
        </mc:AlternateContent>
        <mc:AlternateContent xmlns:mc="http://schemas.openxmlformats.org/markup-compatibility/2006">
          <mc:Choice Requires="x14">
            <control shapeId="4433" r:id="rId338" name="Check Box 337">
              <controlPr defaultSize="0" autoFill="0" autoLine="0" autoPict="0">
                <anchor moveWithCells="1">
                  <from>
                    <xdr:col>11</xdr:col>
                    <xdr:colOff>9525</xdr:colOff>
                    <xdr:row>16</xdr:row>
                    <xdr:rowOff>0</xdr:rowOff>
                  </from>
                  <to>
                    <xdr:col>11</xdr:col>
                    <xdr:colOff>838200</xdr:colOff>
                    <xdr:row>16</xdr:row>
                    <xdr:rowOff>266700</xdr:rowOff>
                  </to>
                </anchor>
              </controlPr>
            </control>
          </mc:Choice>
        </mc:AlternateContent>
        <mc:AlternateContent xmlns:mc="http://schemas.openxmlformats.org/markup-compatibility/2006">
          <mc:Choice Requires="x14">
            <control shapeId="4434" r:id="rId339" name="Check Box 338">
              <controlPr defaultSize="0" autoFill="0" autoLine="0" autoPict="0">
                <anchor moveWithCells="1">
                  <from>
                    <xdr:col>11</xdr:col>
                    <xdr:colOff>9525</xdr:colOff>
                    <xdr:row>17</xdr:row>
                    <xdr:rowOff>0</xdr:rowOff>
                  </from>
                  <to>
                    <xdr:col>11</xdr:col>
                    <xdr:colOff>838200</xdr:colOff>
                    <xdr:row>17</xdr:row>
                    <xdr:rowOff>266700</xdr:rowOff>
                  </to>
                </anchor>
              </controlPr>
            </control>
          </mc:Choice>
        </mc:AlternateContent>
        <mc:AlternateContent xmlns:mc="http://schemas.openxmlformats.org/markup-compatibility/2006">
          <mc:Choice Requires="x14">
            <control shapeId="4435" r:id="rId340" name="Check Box 339">
              <controlPr defaultSize="0" autoFill="0" autoLine="0" autoPict="0">
                <anchor moveWithCells="1">
                  <from>
                    <xdr:col>11</xdr:col>
                    <xdr:colOff>9525</xdr:colOff>
                    <xdr:row>18</xdr:row>
                    <xdr:rowOff>0</xdr:rowOff>
                  </from>
                  <to>
                    <xdr:col>11</xdr:col>
                    <xdr:colOff>838200</xdr:colOff>
                    <xdr:row>18</xdr:row>
                    <xdr:rowOff>266700</xdr:rowOff>
                  </to>
                </anchor>
              </controlPr>
            </control>
          </mc:Choice>
        </mc:AlternateContent>
        <mc:AlternateContent xmlns:mc="http://schemas.openxmlformats.org/markup-compatibility/2006">
          <mc:Choice Requires="x14">
            <control shapeId="4436" r:id="rId341" name="Check Box 340">
              <controlPr defaultSize="0" autoFill="0" autoLine="0" autoPict="0">
                <anchor moveWithCells="1">
                  <from>
                    <xdr:col>11</xdr:col>
                    <xdr:colOff>9525</xdr:colOff>
                    <xdr:row>19</xdr:row>
                    <xdr:rowOff>0</xdr:rowOff>
                  </from>
                  <to>
                    <xdr:col>11</xdr:col>
                    <xdr:colOff>838200</xdr:colOff>
                    <xdr:row>19</xdr:row>
                    <xdr:rowOff>266700</xdr:rowOff>
                  </to>
                </anchor>
              </controlPr>
            </control>
          </mc:Choice>
        </mc:AlternateContent>
        <mc:AlternateContent xmlns:mc="http://schemas.openxmlformats.org/markup-compatibility/2006">
          <mc:Choice Requires="x14">
            <control shapeId="4437" r:id="rId342" name="Check Box 341">
              <controlPr defaultSize="0" autoFill="0" autoLine="0" autoPict="0">
                <anchor moveWithCells="1">
                  <from>
                    <xdr:col>11</xdr:col>
                    <xdr:colOff>9525</xdr:colOff>
                    <xdr:row>20</xdr:row>
                    <xdr:rowOff>0</xdr:rowOff>
                  </from>
                  <to>
                    <xdr:col>11</xdr:col>
                    <xdr:colOff>838200</xdr:colOff>
                    <xdr:row>20</xdr:row>
                    <xdr:rowOff>266700</xdr:rowOff>
                  </to>
                </anchor>
              </controlPr>
            </control>
          </mc:Choice>
        </mc:AlternateContent>
        <mc:AlternateContent xmlns:mc="http://schemas.openxmlformats.org/markup-compatibility/2006">
          <mc:Choice Requires="x14">
            <control shapeId="4438" r:id="rId343" name="Check Box 342">
              <controlPr defaultSize="0" autoFill="0" autoLine="0" autoPict="0">
                <anchor moveWithCells="1">
                  <from>
                    <xdr:col>11</xdr:col>
                    <xdr:colOff>9525</xdr:colOff>
                    <xdr:row>21</xdr:row>
                    <xdr:rowOff>0</xdr:rowOff>
                  </from>
                  <to>
                    <xdr:col>11</xdr:col>
                    <xdr:colOff>838200</xdr:colOff>
                    <xdr:row>21</xdr:row>
                    <xdr:rowOff>266700</xdr:rowOff>
                  </to>
                </anchor>
              </controlPr>
            </control>
          </mc:Choice>
        </mc:AlternateContent>
        <mc:AlternateContent xmlns:mc="http://schemas.openxmlformats.org/markup-compatibility/2006">
          <mc:Choice Requires="x14">
            <control shapeId="4439" r:id="rId344" name="Check Box 343">
              <controlPr defaultSize="0" autoFill="0" autoLine="0" autoPict="0">
                <anchor moveWithCells="1">
                  <from>
                    <xdr:col>11</xdr:col>
                    <xdr:colOff>9525</xdr:colOff>
                    <xdr:row>22</xdr:row>
                    <xdr:rowOff>0</xdr:rowOff>
                  </from>
                  <to>
                    <xdr:col>11</xdr:col>
                    <xdr:colOff>838200</xdr:colOff>
                    <xdr:row>22</xdr:row>
                    <xdr:rowOff>266700</xdr:rowOff>
                  </to>
                </anchor>
              </controlPr>
            </control>
          </mc:Choice>
        </mc:AlternateContent>
        <mc:AlternateContent xmlns:mc="http://schemas.openxmlformats.org/markup-compatibility/2006">
          <mc:Choice Requires="x14">
            <control shapeId="4440" r:id="rId345" name="Check Box 344">
              <controlPr defaultSize="0" autoFill="0" autoLine="0" autoPict="0">
                <anchor moveWithCells="1">
                  <from>
                    <xdr:col>11</xdr:col>
                    <xdr:colOff>9525</xdr:colOff>
                    <xdr:row>23</xdr:row>
                    <xdr:rowOff>0</xdr:rowOff>
                  </from>
                  <to>
                    <xdr:col>11</xdr:col>
                    <xdr:colOff>838200</xdr:colOff>
                    <xdr:row>23</xdr:row>
                    <xdr:rowOff>266700</xdr:rowOff>
                  </to>
                </anchor>
              </controlPr>
            </control>
          </mc:Choice>
        </mc:AlternateContent>
        <mc:AlternateContent xmlns:mc="http://schemas.openxmlformats.org/markup-compatibility/2006">
          <mc:Choice Requires="x14">
            <control shapeId="4441" r:id="rId346" name="Check Box 345">
              <controlPr defaultSize="0" autoFill="0" autoLine="0" autoPict="0">
                <anchor moveWithCells="1">
                  <from>
                    <xdr:col>11</xdr:col>
                    <xdr:colOff>9525</xdr:colOff>
                    <xdr:row>24</xdr:row>
                    <xdr:rowOff>0</xdr:rowOff>
                  </from>
                  <to>
                    <xdr:col>11</xdr:col>
                    <xdr:colOff>838200</xdr:colOff>
                    <xdr:row>24</xdr:row>
                    <xdr:rowOff>266700</xdr:rowOff>
                  </to>
                </anchor>
              </controlPr>
            </control>
          </mc:Choice>
        </mc:AlternateContent>
        <mc:AlternateContent xmlns:mc="http://schemas.openxmlformats.org/markup-compatibility/2006">
          <mc:Choice Requires="x14">
            <control shapeId="4442" r:id="rId347" name="Check Box 346">
              <controlPr defaultSize="0" autoFill="0" autoLine="0" autoPict="0">
                <anchor moveWithCells="1">
                  <from>
                    <xdr:col>11</xdr:col>
                    <xdr:colOff>9525</xdr:colOff>
                    <xdr:row>25</xdr:row>
                    <xdr:rowOff>0</xdr:rowOff>
                  </from>
                  <to>
                    <xdr:col>11</xdr:col>
                    <xdr:colOff>838200</xdr:colOff>
                    <xdr:row>25</xdr:row>
                    <xdr:rowOff>266700</xdr:rowOff>
                  </to>
                </anchor>
              </controlPr>
            </control>
          </mc:Choice>
        </mc:AlternateContent>
        <mc:AlternateContent xmlns:mc="http://schemas.openxmlformats.org/markup-compatibility/2006">
          <mc:Choice Requires="x14">
            <control shapeId="4443" r:id="rId348" name="Check Box 347">
              <controlPr defaultSize="0" autoFill="0" autoLine="0" autoPict="0">
                <anchor moveWithCells="1">
                  <from>
                    <xdr:col>11</xdr:col>
                    <xdr:colOff>9525</xdr:colOff>
                    <xdr:row>26</xdr:row>
                    <xdr:rowOff>0</xdr:rowOff>
                  </from>
                  <to>
                    <xdr:col>11</xdr:col>
                    <xdr:colOff>838200</xdr:colOff>
                    <xdr:row>26</xdr:row>
                    <xdr:rowOff>266700</xdr:rowOff>
                  </to>
                </anchor>
              </controlPr>
            </control>
          </mc:Choice>
        </mc:AlternateContent>
        <mc:AlternateContent xmlns:mc="http://schemas.openxmlformats.org/markup-compatibility/2006">
          <mc:Choice Requires="x14">
            <control shapeId="4444" r:id="rId349" name="Check Box 348">
              <controlPr defaultSize="0" autoFill="0" autoLine="0" autoPict="0">
                <anchor moveWithCells="1">
                  <from>
                    <xdr:col>11</xdr:col>
                    <xdr:colOff>9525</xdr:colOff>
                    <xdr:row>27</xdr:row>
                    <xdr:rowOff>0</xdr:rowOff>
                  </from>
                  <to>
                    <xdr:col>11</xdr:col>
                    <xdr:colOff>838200</xdr:colOff>
                    <xdr:row>27</xdr:row>
                    <xdr:rowOff>266700</xdr:rowOff>
                  </to>
                </anchor>
              </controlPr>
            </control>
          </mc:Choice>
        </mc:AlternateContent>
        <mc:AlternateContent xmlns:mc="http://schemas.openxmlformats.org/markup-compatibility/2006">
          <mc:Choice Requires="x14">
            <control shapeId="4445" r:id="rId350" name="Check Box 349">
              <controlPr defaultSize="0" autoFill="0" autoLine="0" autoPict="0">
                <anchor moveWithCells="1">
                  <from>
                    <xdr:col>11</xdr:col>
                    <xdr:colOff>9525</xdr:colOff>
                    <xdr:row>28</xdr:row>
                    <xdr:rowOff>0</xdr:rowOff>
                  </from>
                  <to>
                    <xdr:col>11</xdr:col>
                    <xdr:colOff>838200</xdr:colOff>
                    <xdr:row>28</xdr:row>
                    <xdr:rowOff>266700</xdr:rowOff>
                  </to>
                </anchor>
              </controlPr>
            </control>
          </mc:Choice>
        </mc:AlternateContent>
        <mc:AlternateContent xmlns:mc="http://schemas.openxmlformats.org/markup-compatibility/2006">
          <mc:Choice Requires="x14">
            <control shapeId="4446" r:id="rId351" name="Check Box 350">
              <controlPr defaultSize="0" autoFill="0" autoLine="0" autoPict="0">
                <anchor moveWithCells="1">
                  <from>
                    <xdr:col>11</xdr:col>
                    <xdr:colOff>9525</xdr:colOff>
                    <xdr:row>29</xdr:row>
                    <xdr:rowOff>0</xdr:rowOff>
                  </from>
                  <to>
                    <xdr:col>11</xdr:col>
                    <xdr:colOff>838200</xdr:colOff>
                    <xdr:row>29</xdr:row>
                    <xdr:rowOff>266700</xdr:rowOff>
                  </to>
                </anchor>
              </controlPr>
            </control>
          </mc:Choice>
        </mc:AlternateContent>
        <mc:AlternateContent xmlns:mc="http://schemas.openxmlformats.org/markup-compatibility/2006">
          <mc:Choice Requires="x14">
            <control shapeId="4447" r:id="rId352" name="Check Box 351">
              <controlPr defaultSize="0" autoFill="0" autoLine="0" autoPict="0">
                <anchor moveWithCells="1">
                  <from>
                    <xdr:col>11</xdr:col>
                    <xdr:colOff>9525</xdr:colOff>
                    <xdr:row>30</xdr:row>
                    <xdr:rowOff>0</xdr:rowOff>
                  </from>
                  <to>
                    <xdr:col>11</xdr:col>
                    <xdr:colOff>838200</xdr:colOff>
                    <xdr:row>30</xdr:row>
                    <xdr:rowOff>266700</xdr:rowOff>
                  </to>
                </anchor>
              </controlPr>
            </control>
          </mc:Choice>
        </mc:AlternateContent>
        <mc:AlternateContent xmlns:mc="http://schemas.openxmlformats.org/markup-compatibility/2006">
          <mc:Choice Requires="x14">
            <control shapeId="4448" r:id="rId353" name="Check Box 352">
              <controlPr defaultSize="0" autoFill="0" autoLine="0" autoPict="0">
                <anchor moveWithCells="1">
                  <from>
                    <xdr:col>11</xdr:col>
                    <xdr:colOff>9525</xdr:colOff>
                    <xdr:row>31</xdr:row>
                    <xdr:rowOff>0</xdr:rowOff>
                  </from>
                  <to>
                    <xdr:col>11</xdr:col>
                    <xdr:colOff>838200</xdr:colOff>
                    <xdr:row>31</xdr:row>
                    <xdr:rowOff>266700</xdr:rowOff>
                  </to>
                </anchor>
              </controlPr>
            </control>
          </mc:Choice>
        </mc:AlternateContent>
        <mc:AlternateContent xmlns:mc="http://schemas.openxmlformats.org/markup-compatibility/2006">
          <mc:Choice Requires="x14">
            <control shapeId="4449" r:id="rId354" name="Check Box 353">
              <controlPr defaultSize="0" autoFill="0" autoLine="0" autoPict="0">
                <anchor moveWithCells="1">
                  <from>
                    <xdr:col>11</xdr:col>
                    <xdr:colOff>9525</xdr:colOff>
                    <xdr:row>32</xdr:row>
                    <xdr:rowOff>0</xdr:rowOff>
                  </from>
                  <to>
                    <xdr:col>11</xdr:col>
                    <xdr:colOff>838200</xdr:colOff>
                    <xdr:row>32</xdr:row>
                    <xdr:rowOff>266700</xdr:rowOff>
                  </to>
                </anchor>
              </controlPr>
            </control>
          </mc:Choice>
        </mc:AlternateContent>
        <mc:AlternateContent xmlns:mc="http://schemas.openxmlformats.org/markup-compatibility/2006">
          <mc:Choice Requires="x14">
            <control shapeId="4450" r:id="rId355" name="Check Box 354">
              <controlPr defaultSize="0" autoFill="0" autoLine="0" autoPict="0">
                <anchor moveWithCells="1">
                  <from>
                    <xdr:col>11</xdr:col>
                    <xdr:colOff>9525</xdr:colOff>
                    <xdr:row>33</xdr:row>
                    <xdr:rowOff>0</xdr:rowOff>
                  </from>
                  <to>
                    <xdr:col>11</xdr:col>
                    <xdr:colOff>838200</xdr:colOff>
                    <xdr:row>33</xdr:row>
                    <xdr:rowOff>266700</xdr:rowOff>
                  </to>
                </anchor>
              </controlPr>
            </control>
          </mc:Choice>
        </mc:AlternateContent>
        <mc:AlternateContent xmlns:mc="http://schemas.openxmlformats.org/markup-compatibility/2006">
          <mc:Choice Requires="x14">
            <control shapeId="4451" r:id="rId356" name="Check Box 355">
              <controlPr defaultSize="0" autoFill="0" autoLine="0" autoPict="0">
                <anchor moveWithCells="1">
                  <from>
                    <xdr:col>11</xdr:col>
                    <xdr:colOff>9525</xdr:colOff>
                    <xdr:row>34</xdr:row>
                    <xdr:rowOff>0</xdr:rowOff>
                  </from>
                  <to>
                    <xdr:col>11</xdr:col>
                    <xdr:colOff>838200</xdr:colOff>
                    <xdr:row>34</xdr:row>
                    <xdr:rowOff>266700</xdr:rowOff>
                  </to>
                </anchor>
              </controlPr>
            </control>
          </mc:Choice>
        </mc:AlternateContent>
        <mc:AlternateContent xmlns:mc="http://schemas.openxmlformats.org/markup-compatibility/2006">
          <mc:Choice Requires="x14">
            <control shapeId="4452" r:id="rId357" name="Check Box 356">
              <controlPr defaultSize="0" autoFill="0" autoLine="0" autoPict="0">
                <anchor moveWithCells="1">
                  <from>
                    <xdr:col>11</xdr:col>
                    <xdr:colOff>9525</xdr:colOff>
                    <xdr:row>35</xdr:row>
                    <xdr:rowOff>0</xdr:rowOff>
                  </from>
                  <to>
                    <xdr:col>11</xdr:col>
                    <xdr:colOff>838200</xdr:colOff>
                    <xdr:row>35</xdr:row>
                    <xdr:rowOff>266700</xdr:rowOff>
                  </to>
                </anchor>
              </controlPr>
            </control>
          </mc:Choice>
        </mc:AlternateContent>
        <mc:AlternateContent xmlns:mc="http://schemas.openxmlformats.org/markup-compatibility/2006">
          <mc:Choice Requires="x14">
            <control shapeId="4453" r:id="rId358" name="Check Box 357">
              <controlPr defaultSize="0" autoFill="0" autoLine="0" autoPict="0">
                <anchor moveWithCells="1">
                  <from>
                    <xdr:col>11</xdr:col>
                    <xdr:colOff>9525</xdr:colOff>
                    <xdr:row>36</xdr:row>
                    <xdr:rowOff>0</xdr:rowOff>
                  </from>
                  <to>
                    <xdr:col>11</xdr:col>
                    <xdr:colOff>838200</xdr:colOff>
                    <xdr:row>36</xdr:row>
                    <xdr:rowOff>266700</xdr:rowOff>
                  </to>
                </anchor>
              </controlPr>
            </control>
          </mc:Choice>
        </mc:AlternateContent>
        <mc:AlternateContent xmlns:mc="http://schemas.openxmlformats.org/markup-compatibility/2006">
          <mc:Choice Requires="x14">
            <control shapeId="4454" r:id="rId359" name="Check Box 358">
              <controlPr defaultSize="0" autoFill="0" autoLine="0" autoPict="0">
                <anchor moveWithCells="1">
                  <from>
                    <xdr:col>11</xdr:col>
                    <xdr:colOff>9525</xdr:colOff>
                    <xdr:row>37</xdr:row>
                    <xdr:rowOff>0</xdr:rowOff>
                  </from>
                  <to>
                    <xdr:col>11</xdr:col>
                    <xdr:colOff>838200</xdr:colOff>
                    <xdr:row>37</xdr:row>
                    <xdr:rowOff>266700</xdr:rowOff>
                  </to>
                </anchor>
              </controlPr>
            </control>
          </mc:Choice>
        </mc:AlternateContent>
        <mc:AlternateContent xmlns:mc="http://schemas.openxmlformats.org/markup-compatibility/2006">
          <mc:Choice Requires="x14">
            <control shapeId="4455" r:id="rId360" name="Check Box 359">
              <controlPr defaultSize="0" autoFill="0" autoLine="0" autoPict="0">
                <anchor moveWithCells="1">
                  <from>
                    <xdr:col>11</xdr:col>
                    <xdr:colOff>9525</xdr:colOff>
                    <xdr:row>38</xdr:row>
                    <xdr:rowOff>0</xdr:rowOff>
                  </from>
                  <to>
                    <xdr:col>11</xdr:col>
                    <xdr:colOff>838200</xdr:colOff>
                    <xdr:row>38</xdr:row>
                    <xdr:rowOff>266700</xdr:rowOff>
                  </to>
                </anchor>
              </controlPr>
            </control>
          </mc:Choice>
        </mc:AlternateContent>
        <mc:AlternateContent xmlns:mc="http://schemas.openxmlformats.org/markup-compatibility/2006">
          <mc:Choice Requires="x14">
            <control shapeId="4456" r:id="rId361" name="Check Box 360">
              <controlPr defaultSize="0" autoFill="0" autoLine="0" autoPict="0">
                <anchor moveWithCells="1">
                  <from>
                    <xdr:col>11</xdr:col>
                    <xdr:colOff>9525</xdr:colOff>
                    <xdr:row>39</xdr:row>
                    <xdr:rowOff>0</xdr:rowOff>
                  </from>
                  <to>
                    <xdr:col>11</xdr:col>
                    <xdr:colOff>838200</xdr:colOff>
                    <xdr:row>39</xdr:row>
                    <xdr:rowOff>266700</xdr:rowOff>
                  </to>
                </anchor>
              </controlPr>
            </control>
          </mc:Choice>
        </mc:AlternateContent>
        <mc:AlternateContent xmlns:mc="http://schemas.openxmlformats.org/markup-compatibility/2006">
          <mc:Choice Requires="x14">
            <control shapeId="4457" r:id="rId362" name="Check Box 361">
              <controlPr defaultSize="0" autoFill="0" autoLine="0" autoPict="0">
                <anchor moveWithCells="1">
                  <from>
                    <xdr:col>11</xdr:col>
                    <xdr:colOff>9525</xdr:colOff>
                    <xdr:row>40</xdr:row>
                    <xdr:rowOff>0</xdr:rowOff>
                  </from>
                  <to>
                    <xdr:col>11</xdr:col>
                    <xdr:colOff>838200</xdr:colOff>
                    <xdr:row>40</xdr:row>
                    <xdr:rowOff>266700</xdr:rowOff>
                  </to>
                </anchor>
              </controlPr>
            </control>
          </mc:Choice>
        </mc:AlternateContent>
        <mc:AlternateContent xmlns:mc="http://schemas.openxmlformats.org/markup-compatibility/2006">
          <mc:Choice Requires="x14">
            <control shapeId="4458" r:id="rId363" name="Check Box 362">
              <controlPr defaultSize="0" autoFill="0" autoLine="0" autoPict="0">
                <anchor moveWithCells="1">
                  <from>
                    <xdr:col>11</xdr:col>
                    <xdr:colOff>9525</xdr:colOff>
                    <xdr:row>41</xdr:row>
                    <xdr:rowOff>0</xdr:rowOff>
                  </from>
                  <to>
                    <xdr:col>11</xdr:col>
                    <xdr:colOff>838200</xdr:colOff>
                    <xdr:row>41</xdr:row>
                    <xdr:rowOff>266700</xdr:rowOff>
                  </to>
                </anchor>
              </controlPr>
            </control>
          </mc:Choice>
        </mc:AlternateContent>
        <mc:AlternateContent xmlns:mc="http://schemas.openxmlformats.org/markup-compatibility/2006">
          <mc:Choice Requires="x14">
            <control shapeId="4459" r:id="rId364" name="Check Box 363">
              <controlPr defaultSize="0" autoFill="0" autoLine="0" autoPict="0">
                <anchor moveWithCells="1">
                  <from>
                    <xdr:col>11</xdr:col>
                    <xdr:colOff>9525</xdr:colOff>
                    <xdr:row>42</xdr:row>
                    <xdr:rowOff>0</xdr:rowOff>
                  </from>
                  <to>
                    <xdr:col>11</xdr:col>
                    <xdr:colOff>838200</xdr:colOff>
                    <xdr:row>42</xdr:row>
                    <xdr:rowOff>266700</xdr:rowOff>
                  </to>
                </anchor>
              </controlPr>
            </control>
          </mc:Choice>
        </mc:AlternateContent>
        <mc:AlternateContent xmlns:mc="http://schemas.openxmlformats.org/markup-compatibility/2006">
          <mc:Choice Requires="x14">
            <control shapeId="4460" r:id="rId365" name="Check Box 364">
              <controlPr defaultSize="0" autoFill="0" autoLine="0" autoPict="0">
                <anchor moveWithCells="1">
                  <from>
                    <xdr:col>11</xdr:col>
                    <xdr:colOff>9525</xdr:colOff>
                    <xdr:row>43</xdr:row>
                    <xdr:rowOff>0</xdr:rowOff>
                  </from>
                  <to>
                    <xdr:col>11</xdr:col>
                    <xdr:colOff>838200</xdr:colOff>
                    <xdr:row>43</xdr:row>
                    <xdr:rowOff>266700</xdr:rowOff>
                  </to>
                </anchor>
              </controlPr>
            </control>
          </mc:Choice>
        </mc:AlternateContent>
        <mc:AlternateContent xmlns:mc="http://schemas.openxmlformats.org/markup-compatibility/2006">
          <mc:Choice Requires="x14">
            <control shapeId="4461" r:id="rId366" name="Check Box 365">
              <controlPr defaultSize="0" autoFill="0" autoLine="0" autoPict="0">
                <anchor moveWithCells="1">
                  <from>
                    <xdr:col>11</xdr:col>
                    <xdr:colOff>9525</xdr:colOff>
                    <xdr:row>44</xdr:row>
                    <xdr:rowOff>0</xdr:rowOff>
                  </from>
                  <to>
                    <xdr:col>11</xdr:col>
                    <xdr:colOff>838200</xdr:colOff>
                    <xdr:row>44</xdr:row>
                    <xdr:rowOff>266700</xdr:rowOff>
                  </to>
                </anchor>
              </controlPr>
            </control>
          </mc:Choice>
        </mc:AlternateContent>
        <mc:AlternateContent xmlns:mc="http://schemas.openxmlformats.org/markup-compatibility/2006">
          <mc:Choice Requires="x14">
            <control shapeId="4462" r:id="rId367" name="Check Box 366">
              <controlPr defaultSize="0" autoFill="0" autoLine="0" autoPict="0">
                <anchor moveWithCells="1">
                  <from>
                    <xdr:col>11</xdr:col>
                    <xdr:colOff>9525</xdr:colOff>
                    <xdr:row>45</xdr:row>
                    <xdr:rowOff>0</xdr:rowOff>
                  </from>
                  <to>
                    <xdr:col>11</xdr:col>
                    <xdr:colOff>838200</xdr:colOff>
                    <xdr:row>45</xdr:row>
                    <xdr:rowOff>266700</xdr:rowOff>
                  </to>
                </anchor>
              </controlPr>
            </control>
          </mc:Choice>
        </mc:AlternateContent>
        <mc:AlternateContent xmlns:mc="http://schemas.openxmlformats.org/markup-compatibility/2006">
          <mc:Choice Requires="x14">
            <control shapeId="4463" r:id="rId368" name="Check Box 367">
              <controlPr defaultSize="0" autoFill="0" autoLine="0" autoPict="0">
                <anchor moveWithCells="1">
                  <from>
                    <xdr:col>11</xdr:col>
                    <xdr:colOff>9525</xdr:colOff>
                    <xdr:row>46</xdr:row>
                    <xdr:rowOff>0</xdr:rowOff>
                  </from>
                  <to>
                    <xdr:col>11</xdr:col>
                    <xdr:colOff>838200</xdr:colOff>
                    <xdr:row>46</xdr:row>
                    <xdr:rowOff>266700</xdr:rowOff>
                  </to>
                </anchor>
              </controlPr>
            </control>
          </mc:Choice>
        </mc:AlternateContent>
        <mc:AlternateContent xmlns:mc="http://schemas.openxmlformats.org/markup-compatibility/2006">
          <mc:Choice Requires="x14">
            <control shapeId="4464" r:id="rId369" name="Check Box 368">
              <controlPr defaultSize="0" autoFill="0" autoLine="0" autoPict="0">
                <anchor moveWithCells="1">
                  <from>
                    <xdr:col>11</xdr:col>
                    <xdr:colOff>9525</xdr:colOff>
                    <xdr:row>47</xdr:row>
                    <xdr:rowOff>0</xdr:rowOff>
                  </from>
                  <to>
                    <xdr:col>11</xdr:col>
                    <xdr:colOff>838200</xdr:colOff>
                    <xdr:row>47</xdr:row>
                    <xdr:rowOff>266700</xdr:rowOff>
                  </to>
                </anchor>
              </controlPr>
            </control>
          </mc:Choice>
        </mc:AlternateContent>
        <mc:AlternateContent xmlns:mc="http://schemas.openxmlformats.org/markup-compatibility/2006">
          <mc:Choice Requires="x14">
            <control shapeId="4465" r:id="rId370" name="Check Box 369">
              <controlPr defaultSize="0" autoFill="0" autoLine="0" autoPict="0">
                <anchor moveWithCells="1">
                  <from>
                    <xdr:col>11</xdr:col>
                    <xdr:colOff>9525</xdr:colOff>
                    <xdr:row>48</xdr:row>
                    <xdr:rowOff>0</xdr:rowOff>
                  </from>
                  <to>
                    <xdr:col>11</xdr:col>
                    <xdr:colOff>838200</xdr:colOff>
                    <xdr:row>48</xdr:row>
                    <xdr:rowOff>266700</xdr:rowOff>
                  </to>
                </anchor>
              </controlPr>
            </control>
          </mc:Choice>
        </mc:AlternateContent>
        <mc:AlternateContent xmlns:mc="http://schemas.openxmlformats.org/markup-compatibility/2006">
          <mc:Choice Requires="x14">
            <control shapeId="4466" r:id="rId371" name="Check Box 370">
              <controlPr defaultSize="0" autoFill="0" autoLine="0" autoPict="0">
                <anchor moveWithCells="1">
                  <from>
                    <xdr:col>11</xdr:col>
                    <xdr:colOff>9525</xdr:colOff>
                    <xdr:row>49</xdr:row>
                    <xdr:rowOff>0</xdr:rowOff>
                  </from>
                  <to>
                    <xdr:col>11</xdr:col>
                    <xdr:colOff>838200</xdr:colOff>
                    <xdr:row>49</xdr:row>
                    <xdr:rowOff>266700</xdr:rowOff>
                  </to>
                </anchor>
              </controlPr>
            </control>
          </mc:Choice>
        </mc:AlternateContent>
        <mc:AlternateContent xmlns:mc="http://schemas.openxmlformats.org/markup-compatibility/2006">
          <mc:Choice Requires="x14">
            <control shapeId="4467" r:id="rId372" name="Check Box 371">
              <controlPr defaultSize="0" autoFill="0" autoLine="0" autoPict="0">
                <anchor moveWithCells="1">
                  <from>
                    <xdr:col>11</xdr:col>
                    <xdr:colOff>9525</xdr:colOff>
                    <xdr:row>50</xdr:row>
                    <xdr:rowOff>0</xdr:rowOff>
                  </from>
                  <to>
                    <xdr:col>11</xdr:col>
                    <xdr:colOff>838200</xdr:colOff>
                    <xdr:row>50</xdr:row>
                    <xdr:rowOff>266700</xdr:rowOff>
                  </to>
                </anchor>
              </controlPr>
            </control>
          </mc:Choice>
        </mc:AlternateContent>
        <mc:AlternateContent xmlns:mc="http://schemas.openxmlformats.org/markup-compatibility/2006">
          <mc:Choice Requires="x14">
            <control shapeId="4468" r:id="rId373" name="Check Box 372">
              <controlPr defaultSize="0" autoFill="0" autoLine="0" autoPict="0">
                <anchor moveWithCells="1">
                  <from>
                    <xdr:col>11</xdr:col>
                    <xdr:colOff>9525</xdr:colOff>
                    <xdr:row>51</xdr:row>
                    <xdr:rowOff>0</xdr:rowOff>
                  </from>
                  <to>
                    <xdr:col>11</xdr:col>
                    <xdr:colOff>838200</xdr:colOff>
                    <xdr:row>51</xdr:row>
                    <xdr:rowOff>266700</xdr:rowOff>
                  </to>
                </anchor>
              </controlPr>
            </control>
          </mc:Choice>
        </mc:AlternateContent>
        <mc:AlternateContent xmlns:mc="http://schemas.openxmlformats.org/markup-compatibility/2006">
          <mc:Choice Requires="x14">
            <control shapeId="4469" r:id="rId374" name="Check Box 373">
              <controlPr defaultSize="0" autoFill="0" autoLine="0" autoPict="0">
                <anchor moveWithCells="1">
                  <from>
                    <xdr:col>11</xdr:col>
                    <xdr:colOff>9525</xdr:colOff>
                    <xdr:row>52</xdr:row>
                    <xdr:rowOff>0</xdr:rowOff>
                  </from>
                  <to>
                    <xdr:col>11</xdr:col>
                    <xdr:colOff>838200</xdr:colOff>
                    <xdr:row>52</xdr:row>
                    <xdr:rowOff>266700</xdr:rowOff>
                  </to>
                </anchor>
              </controlPr>
            </control>
          </mc:Choice>
        </mc:AlternateContent>
        <mc:AlternateContent xmlns:mc="http://schemas.openxmlformats.org/markup-compatibility/2006">
          <mc:Choice Requires="x14">
            <control shapeId="4470" r:id="rId375" name="Check Box 374">
              <controlPr defaultSize="0" autoFill="0" autoLine="0" autoPict="0">
                <anchor moveWithCells="1">
                  <from>
                    <xdr:col>11</xdr:col>
                    <xdr:colOff>9525</xdr:colOff>
                    <xdr:row>53</xdr:row>
                    <xdr:rowOff>0</xdr:rowOff>
                  </from>
                  <to>
                    <xdr:col>11</xdr:col>
                    <xdr:colOff>838200</xdr:colOff>
                    <xdr:row>53</xdr:row>
                    <xdr:rowOff>266700</xdr:rowOff>
                  </to>
                </anchor>
              </controlPr>
            </control>
          </mc:Choice>
        </mc:AlternateContent>
        <mc:AlternateContent xmlns:mc="http://schemas.openxmlformats.org/markup-compatibility/2006">
          <mc:Choice Requires="x14">
            <control shapeId="4471" r:id="rId376" name="Check Box 375">
              <controlPr defaultSize="0" autoFill="0" autoLine="0" autoPict="0">
                <anchor moveWithCells="1">
                  <from>
                    <xdr:col>11</xdr:col>
                    <xdr:colOff>9525</xdr:colOff>
                    <xdr:row>54</xdr:row>
                    <xdr:rowOff>0</xdr:rowOff>
                  </from>
                  <to>
                    <xdr:col>11</xdr:col>
                    <xdr:colOff>838200</xdr:colOff>
                    <xdr:row>54</xdr:row>
                    <xdr:rowOff>266700</xdr:rowOff>
                  </to>
                </anchor>
              </controlPr>
            </control>
          </mc:Choice>
        </mc:AlternateContent>
        <mc:AlternateContent xmlns:mc="http://schemas.openxmlformats.org/markup-compatibility/2006">
          <mc:Choice Requires="x14">
            <control shapeId="4472" r:id="rId377" name="Check Box 376">
              <controlPr defaultSize="0" autoFill="0" autoLine="0" autoPict="0">
                <anchor moveWithCells="1">
                  <from>
                    <xdr:col>11</xdr:col>
                    <xdr:colOff>9525</xdr:colOff>
                    <xdr:row>55</xdr:row>
                    <xdr:rowOff>0</xdr:rowOff>
                  </from>
                  <to>
                    <xdr:col>11</xdr:col>
                    <xdr:colOff>838200</xdr:colOff>
                    <xdr:row>55</xdr:row>
                    <xdr:rowOff>266700</xdr:rowOff>
                  </to>
                </anchor>
              </controlPr>
            </control>
          </mc:Choice>
        </mc:AlternateContent>
        <mc:AlternateContent xmlns:mc="http://schemas.openxmlformats.org/markup-compatibility/2006">
          <mc:Choice Requires="x14">
            <control shapeId="4473" r:id="rId378" name="Check Box 377">
              <controlPr defaultSize="0" autoFill="0" autoLine="0" autoPict="0">
                <anchor moveWithCells="1">
                  <from>
                    <xdr:col>11</xdr:col>
                    <xdr:colOff>9525</xdr:colOff>
                    <xdr:row>56</xdr:row>
                    <xdr:rowOff>0</xdr:rowOff>
                  </from>
                  <to>
                    <xdr:col>11</xdr:col>
                    <xdr:colOff>838200</xdr:colOff>
                    <xdr:row>56</xdr:row>
                    <xdr:rowOff>266700</xdr:rowOff>
                  </to>
                </anchor>
              </controlPr>
            </control>
          </mc:Choice>
        </mc:AlternateContent>
        <mc:AlternateContent xmlns:mc="http://schemas.openxmlformats.org/markup-compatibility/2006">
          <mc:Choice Requires="x14">
            <control shapeId="4474" r:id="rId379" name="Check Box 378">
              <controlPr defaultSize="0" autoFill="0" autoLine="0" autoPict="0">
                <anchor moveWithCells="1">
                  <from>
                    <xdr:col>11</xdr:col>
                    <xdr:colOff>9525</xdr:colOff>
                    <xdr:row>57</xdr:row>
                    <xdr:rowOff>0</xdr:rowOff>
                  </from>
                  <to>
                    <xdr:col>11</xdr:col>
                    <xdr:colOff>838200</xdr:colOff>
                    <xdr:row>57</xdr:row>
                    <xdr:rowOff>266700</xdr:rowOff>
                  </to>
                </anchor>
              </controlPr>
            </control>
          </mc:Choice>
        </mc:AlternateContent>
        <mc:AlternateContent xmlns:mc="http://schemas.openxmlformats.org/markup-compatibility/2006">
          <mc:Choice Requires="x14">
            <control shapeId="4475" r:id="rId380" name="Check Box 379">
              <controlPr defaultSize="0" autoFill="0" autoLine="0" autoPict="0">
                <anchor moveWithCells="1">
                  <from>
                    <xdr:col>11</xdr:col>
                    <xdr:colOff>9525</xdr:colOff>
                    <xdr:row>58</xdr:row>
                    <xdr:rowOff>0</xdr:rowOff>
                  </from>
                  <to>
                    <xdr:col>11</xdr:col>
                    <xdr:colOff>838200</xdr:colOff>
                    <xdr:row>58</xdr:row>
                    <xdr:rowOff>266700</xdr:rowOff>
                  </to>
                </anchor>
              </controlPr>
            </control>
          </mc:Choice>
        </mc:AlternateContent>
        <mc:AlternateContent xmlns:mc="http://schemas.openxmlformats.org/markup-compatibility/2006">
          <mc:Choice Requires="x14">
            <control shapeId="4476" r:id="rId381" name="Check Box 380">
              <controlPr defaultSize="0" autoFill="0" autoLine="0" autoPict="0">
                <anchor moveWithCells="1">
                  <from>
                    <xdr:col>11</xdr:col>
                    <xdr:colOff>9525</xdr:colOff>
                    <xdr:row>59</xdr:row>
                    <xdr:rowOff>0</xdr:rowOff>
                  </from>
                  <to>
                    <xdr:col>11</xdr:col>
                    <xdr:colOff>838200</xdr:colOff>
                    <xdr:row>59</xdr:row>
                    <xdr:rowOff>266700</xdr:rowOff>
                  </to>
                </anchor>
              </controlPr>
            </control>
          </mc:Choice>
        </mc:AlternateContent>
        <mc:AlternateContent xmlns:mc="http://schemas.openxmlformats.org/markup-compatibility/2006">
          <mc:Choice Requires="x14">
            <control shapeId="4477" r:id="rId382" name="Check Box 381">
              <controlPr defaultSize="0" autoFill="0" autoLine="0" autoPict="0">
                <anchor moveWithCells="1">
                  <from>
                    <xdr:col>11</xdr:col>
                    <xdr:colOff>9525</xdr:colOff>
                    <xdr:row>60</xdr:row>
                    <xdr:rowOff>0</xdr:rowOff>
                  </from>
                  <to>
                    <xdr:col>11</xdr:col>
                    <xdr:colOff>838200</xdr:colOff>
                    <xdr:row>60</xdr:row>
                    <xdr:rowOff>266700</xdr:rowOff>
                  </to>
                </anchor>
              </controlPr>
            </control>
          </mc:Choice>
        </mc:AlternateContent>
        <mc:AlternateContent xmlns:mc="http://schemas.openxmlformats.org/markup-compatibility/2006">
          <mc:Choice Requires="x14">
            <control shapeId="4478" r:id="rId383" name="Check Box 382">
              <controlPr defaultSize="0" autoFill="0" autoLine="0" autoPict="0">
                <anchor moveWithCells="1">
                  <from>
                    <xdr:col>11</xdr:col>
                    <xdr:colOff>9525</xdr:colOff>
                    <xdr:row>61</xdr:row>
                    <xdr:rowOff>0</xdr:rowOff>
                  </from>
                  <to>
                    <xdr:col>11</xdr:col>
                    <xdr:colOff>838200</xdr:colOff>
                    <xdr:row>61</xdr:row>
                    <xdr:rowOff>266700</xdr:rowOff>
                  </to>
                </anchor>
              </controlPr>
            </control>
          </mc:Choice>
        </mc:AlternateContent>
        <mc:AlternateContent xmlns:mc="http://schemas.openxmlformats.org/markup-compatibility/2006">
          <mc:Choice Requires="x14">
            <control shapeId="4479" r:id="rId384" name="Check Box 383">
              <controlPr defaultSize="0" autoFill="0" autoLine="0" autoPict="0">
                <anchor moveWithCells="1">
                  <from>
                    <xdr:col>11</xdr:col>
                    <xdr:colOff>9525</xdr:colOff>
                    <xdr:row>62</xdr:row>
                    <xdr:rowOff>0</xdr:rowOff>
                  </from>
                  <to>
                    <xdr:col>11</xdr:col>
                    <xdr:colOff>838200</xdr:colOff>
                    <xdr:row>62</xdr:row>
                    <xdr:rowOff>266700</xdr:rowOff>
                  </to>
                </anchor>
              </controlPr>
            </control>
          </mc:Choice>
        </mc:AlternateContent>
        <mc:AlternateContent xmlns:mc="http://schemas.openxmlformats.org/markup-compatibility/2006">
          <mc:Choice Requires="x14">
            <control shapeId="4480" r:id="rId385" name="Check Box 384">
              <controlPr defaultSize="0" autoFill="0" autoLine="0" autoPict="0">
                <anchor moveWithCells="1">
                  <from>
                    <xdr:col>11</xdr:col>
                    <xdr:colOff>9525</xdr:colOff>
                    <xdr:row>63</xdr:row>
                    <xdr:rowOff>0</xdr:rowOff>
                  </from>
                  <to>
                    <xdr:col>11</xdr:col>
                    <xdr:colOff>838200</xdr:colOff>
                    <xdr:row>63</xdr:row>
                    <xdr:rowOff>266700</xdr:rowOff>
                  </to>
                </anchor>
              </controlPr>
            </control>
          </mc:Choice>
        </mc:AlternateContent>
        <mc:AlternateContent xmlns:mc="http://schemas.openxmlformats.org/markup-compatibility/2006">
          <mc:Choice Requires="x14">
            <control shapeId="4481" r:id="rId386" name="Check Box 385">
              <controlPr defaultSize="0" autoFill="0" autoLine="0" autoPict="0">
                <anchor moveWithCells="1">
                  <from>
                    <xdr:col>11</xdr:col>
                    <xdr:colOff>9525</xdr:colOff>
                    <xdr:row>64</xdr:row>
                    <xdr:rowOff>0</xdr:rowOff>
                  </from>
                  <to>
                    <xdr:col>11</xdr:col>
                    <xdr:colOff>838200</xdr:colOff>
                    <xdr:row>64</xdr:row>
                    <xdr:rowOff>266700</xdr:rowOff>
                  </to>
                </anchor>
              </controlPr>
            </control>
          </mc:Choice>
        </mc:AlternateContent>
        <mc:AlternateContent xmlns:mc="http://schemas.openxmlformats.org/markup-compatibility/2006">
          <mc:Choice Requires="x14">
            <control shapeId="4482" r:id="rId387" name="Check Box 386">
              <controlPr defaultSize="0" autoFill="0" autoLine="0" autoPict="0">
                <anchor moveWithCells="1">
                  <from>
                    <xdr:col>11</xdr:col>
                    <xdr:colOff>9525</xdr:colOff>
                    <xdr:row>65</xdr:row>
                    <xdr:rowOff>0</xdr:rowOff>
                  </from>
                  <to>
                    <xdr:col>11</xdr:col>
                    <xdr:colOff>838200</xdr:colOff>
                    <xdr:row>65</xdr:row>
                    <xdr:rowOff>266700</xdr:rowOff>
                  </to>
                </anchor>
              </controlPr>
            </control>
          </mc:Choice>
        </mc:AlternateContent>
        <mc:AlternateContent xmlns:mc="http://schemas.openxmlformats.org/markup-compatibility/2006">
          <mc:Choice Requires="x14">
            <control shapeId="4483" r:id="rId388" name="Check Box 387">
              <controlPr defaultSize="0" autoFill="0" autoLine="0" autoPict="0">
                <anchor moveWithCells="1">
                  <from>
                    <xdr:col>11</xdr:col>
                    <xdr:colOff>9525</xdr:colOff>
                    <xdr:row>66</xdr:row>
                    <xdr:rowOff>0</xdr:rowOff>
                  </from>
                  <to>
                    <xdr:col>11</xdr:col>
                    <xdr:colOff>838200</xdr:colOff>
                    <xdr:row>66</xdr:row>
                    <xdr:rowOff>266700</xdr:rowOff>
                  </to>
                </anchor>
              </controlPr>
            </control>
          </mc:Choice>
        </mc:AlternateContent>
        <mc:AlternateContent xmlns:mc="http://schemas.openxmlformats.org/markup-compatibility/2006">
          <mc:Choice Requires="x14">
            <control shapeId="4484" r:id="rId389" name="Check Box 388">
              <controlPr defaultSize="0" autoFill="0" autoLine="0" autoPict="0">
                <anchor moveWithCells="1">
                  <from>
                    <xdr:col>11</xdr:col>
                    <xdr:colOff>9525</xdr:colOff>
                    <xdr:row>67</xdr:row>
                    <xdr:rowOff>0</xdr:rowOff>
                  </from>
                  <to>
                    <xdr:col>11</xdr:col>
                    <xdr:colOff>838200</xdr:colOff>
                    <xdr:row>67</xdr:row>
                    <xdr:rowOff>266700</xdr:rowOff>
                  </to>
                </anchor>
              </controlPr>
            </control>
          </mc:Choice>
        </mc:AlternateContent>
        <mc:AlternateContent xmlns:mc="http://schemas.openxmlformats.org/markup-compatibility/2006">
          <mc:Choice Requires="x14">
            <control shapeId="4485" r:id="rId390" name="Check Box 389">
              <controlPr defaultSize="0" autoFill="0" autoLine="0" autoPict="0">
                <anchor moveWithCells="1">
                  <from>
                    <xdr:col>11</xdr:col>
                    <xdr:colOff>9525</xdr:colOff>
                    <xdr:row>68</xdr:row>
                    <xdr:rowOff>0</xdr:rowOff>
                  </from>
                  <to>
                    <xdr:col>11</xdr:col>
                    <xdr:colOff>838200</xdr:colOff>
                    <xdr:row>68</xdr:row>
                    <xdr:rowOff>266700</xdr:rowOff>
                  </to>
                </anchor>
              </controlPr>
            </control>
          </mc:Choice>
        </mc:AlternateContent>
        <mc:AlternateContent xmlns:mc="http://schemas.openxmlformats.org/markup-compatibility/2006">
          <mc:Choice Requires="x14">
            <control shapeId="4486" r:id="rId391" name="Check Box 390">
              <controlPr defaultSize="0" autoFill="0" autoLine="0" autoPict="0">
                <anchor moveWithCells="1">
                  <from>
                    <xdr:col>11</xdr:col>
                    <xdr:colOff>9525</xdr:colOff>
                    <xdr:row>69</xdr:row>
                    <xdr:rowOff>0</xdr:rowOff>
                  </from>
                  <to>
                    <xdr:col>11</xdr:col>
                    <xdr:colOff>838200</xdr:colOff>
                    <xdr:row>69</xdr:row>
                    <xdr:rowOff>266700</xdr:rowOff>
                  </to>
                </anchor>
              </controlPr>
            </control>
          </mc:Choice>
        </mc:AlternateContent>
        <mc:AlternateContent xmlns:mc="http://schemas.openxmlformats.org/markup-compatibility/2006">
          <mc:Choice Requires="x14">
            <control shapeId="4487" r:id="rId392" name="Check Box 391">
              <controlPr defaultSize="0" autoFill="0" autoLine="0" autoPict="0">
                <anchor moveWithCells="1">
                  <from>
                    <xdr:col>11</xdr:col>
                    <xdr:colOff>9525</xdr:colOff>
                    <xdr:row>70</xdr:row>
                    <xdr:rowOff>0</xdr:rowOff>
                  </from>
                  <to>
                    <xdr:col>11</xdr:col>
                    <xdr:colOff>838200</xdr:colOff>
                    <xdr:row>70</xdr:row>
                    <xdr:rowOff>266700</xdr:rowOff>
                  </to>
                </anchor>
              </controlPr>
            </control>
          </mc:Choice>
        </mc:AlternateContent>
        <mc:AlternateContent xmlns:mc="http://schemas.openxmlformats.org/markup-compatibility/2006">
          <mc:Choice Requires="x14">
            <control shapeId="4488" r:id="rId393" name="Check Box 392">
              <controlPr defaultSize="0" autoFill="0" autoLine="0" autoPict="0">
                <anchor moveWithCells="1">
                  <from>
                    <xdr:col>11</xdr:col>
                    <xdr:colOff>9525</xdr:colOff>
                    <xdr:row>71</xdr:row>
                    <xdr:rowOff>0</xdr:rowOff>
                  </from>
                  <to>
                    <xdr:col>11</xdr:col>
                    <xdr:colOff>838200</xdr:colOff>
                    <xdr:row>71</xdr:row>
                    <xdr:rowOff>266700</xdr:rowOff>
                  </to>
                </anchor>
              </controlPr>
            </control>
          </mc:Choice>
        </mc:AlternateContent>
        <mc:AlternateContent xmlns:mc="http://schemas.openxmlformats.org/markup-compatibility/2006">
          <mc:Choice Requires="x14">
            <control shapeId="4489" r:id="rId394" name="Check Box 393">
              <controlPr defaultSize="0" autoFill="0" autoLine="0" autoPict="0">
                <anchor moveWithCells="1">
                  <from>
                    <xdr:col>11</xdr:col>
                    <xdr:colOff>9525</xdr:colOff>
                    <xdr:row>72</xdr:row>
                    <xdr:rowOff>0</xdr:rowOff>
                  </from>
                  <to>
                    <xdr:col>11</xdr:col>
                    <xdr:colOff>838200</xdr:colOff>
                    <xdr:row>72</xdr:row>
                    <xdr:rowOff>266700</xdr:rowOff>
                  </to>
                </anchor>
              </controlPr>
            </control>
          </mc:Choice>
        </mc:AlternateContent>
        <mc:AlternateContent xmlns:mc="http://schemas.openxmlformats.org/markup-compatibility/2006">
          <mc:Choice Requires="x14">
            <control shapeId="4490" r:id="rId395" name="Check Box 394">
              <controlPr defaultSize="0" autoFill="0" autoLine="0" autoPict="0">
                <anchor moveWithCells="1">
                  <from>
                    <xdr:col>11</xdr:col>
                    <xdr:colOff>9525</xdr:colOff>
                    <xdr:row>73</xdr:row>
                    <xdr:rowOff>0</xdr:rowOff>
                  </from>
                  <to>
                    <xdr:col>11</xdr:col>
                    <xdr:colOff>838200</xdr:colOff>
                    <xdr:row>73</xdr:row>
                    <xdr:rowOff>266700</xdr:rowOff>
                  </to>
                </anchor>
              </controlPr>
            </control>
          </mc:Choice>
        </mc:AlternateContent>
        <mc:AlternateContent xmlns:mc="http://schemas.openxmlformats.org/markup-compatibility/2006">
          <mc:Choice Requires="x14">
            <control shapeId="4491" r:id="rId396" name="Check Box 395">
              <controlPr defaultSize="0" autoFill="0" autoLine="0" autoPict="0">
                <anchor moveWithCells="1">
                  <from>
                    <xdr:col>11</xdr:col>
                    <xdr:colOff>9525</xdr:colOff>
                    <xdr:row>74</xdr:row>
                    <xdr:rowOff>0</xdr:rowOff>
                  </from>
                  <to>
                    <xdr:col>11</xdr:col>
                    <xdr:colOff>838200</xdr:colOff>
                    <xdr:row>74</xdr:row>
                    <xdr:rowOff>266700</xdr:rowOff>
                  </to>
                </anchor>
              </controlPr>
            </control>
          </mc:Choice>
        </mc:AlternateContent>
        <mc:AlternateContent xmlns:mc="http://schemas.openxmlformats.org/markup-compatibility/2006">
          <mc:Choice Requires="x14">
            <control shapeId="4492" r:id="rId397" name="Check Box 396">
              <controlPr defaultSize="0" autoFill="0" autoLine="0" autoPict="0">
                <anchor moveWithCells="1">
                  <from>
                    <xdr:col>11</xdr:col>
                    <xdr:colOff>9525</xdr:colOff>
                    <xdr:row>75</xdr:row>
                    <xdr:rowOff>0</xdr:rowOff>
                  </from>
                  <to>
                    <xdr:col>11</xdr:col>
                    <xdr:colOff>838200</xdr:colOff>
                    <xdr:row>75</xdr:row>
                    <xdr:rowOff>266700</xdr:rowOff>
                  </to>
                </anchor>
              </controlPr>
            </control>
          </mc:Choice>
        </mc:AlternateContent>
        <mc:AlternateContent xmlns:mc="http://schemas.openxmlformats.org/markup-compatibility/2006">
          <mc:Choice Requires="x14">
            <control shapeId="4493" r:id="rId398" name="Check Box 397">
              <controlPr defaultSize="0" autoFill="0" autoLine="0" autoPict="0">
                <anchor moveWithCells="1">
                  <from>
                    <xdr:col>11</xdr:col>
                    <xdr:colOff>9525</xdr:colOff>
                    <xdr:row>76</xdr:row>
                    <xdr:rowOff>0</xdr:rowOff>
                  </from>
                  <to>
                    <xdr:col>11</xdr:col>
                    <xdr:colOff>838200</xdr:colOff>
                    <xdr:row>76</xdr:row>
                    <xdr:rowOff>266700</xdr:rowOff>
                  </to>
                </anchor>
              </controlPr>
            </control>
          </mc:Choice>
        </mc:AlternateContent>
        <mc:AlternateContent xmlns:mc="http://schemas.openxmlformats.org/markup-compatibility/2006">
          <mc:Choice Requires="x14">
            <control shapeId="4494" r:id="rId399" name="Check Box 398">
              <controlPr defaultSize="0" autoFill="0" autoLine="0" autoPict="0">
                <anchor moveWithCells="1">
                  <from>
                    <xdr:col>11</xdr:col>
                    <xdr:colOff>9525</xdr:colOff>
                    <xdr:row>77</xdr:row>
                    <xdr:rowOff>0</xdr:rowOff>
                  </from>
                  <to>
                    <xdr:col>11</xdr:col>
                    <xdr:colOff>838200</xdr:colOff>
                    <xdr:row>77</xdr:row>
                    <xdr:rowOff>266700</xdr:rowOff>
                  </to>
                </anchor>
              </controlPr>
            </control>
          </mc:Choice>
        </mc:AlternateContent>
        <mc:AlternateContent xmlns:mc="http://schemas.openxmlformats.org/markup-compatibility/2006">
          <mc:Choice Requires="x14">
            <control shapeId="4495" r:id="rId400" name="Check Box 399">
              <controlPr defaultSize="0" autoFill="0" autoLine="0" autoPict="0">
                <anchor moveWithCells="1">
                  <from>
                    <xdr:col>11</xdr:col>
                    <xdr:colOff>9525</xdr:colOff>
                    <xdr:row>78</xdr:row>
                    <xdr:rowOff>0</xdr:rowOff>
                  </from>
                  <to>
                    <xdr:col>11</xdr:col>
                    <xdr:colOff>838200</xdr:colOff>
                    <xdr:row>78</xdr:row>
                    <xdr:rowOff>266700</xdr:rowOff>
                  </to>
                </anchor>
              </controlPr>
            </control>
          </mc:Choice>
        </mc:AlternateContent>
        <mc:AlternateContent xmlns:mc="http://schemas.openxmlformats.org/markup-compatibility/2006">
          <mc:Choice Requires="x14">
            <control shapeId="4496" r:id="rId401" name="Check Box 400">
              <controlPr defaultSize="0" autoFill="0" autoLine="0" autoPict="0">
                <anchor moveWithCells="1">
                  <from>
                    <xdr:col>11</xdr:col>
                    <xdr:colOff>9525</xdr:colOff>
                    <xdr:row>79</xdr:row>
                    <xdr:rowOff>0</xdr:rowOff>
                  </from>
                  <to>
                    <xdr:col>11</xdr:col>
                    <xdr:colOff>838200</xdr:colOff>
                    <xdr:row>79</xdr:row>
                    <xdr:rowOff>266700</xdr:rowOff>
                  </to>
                </anchor>
              </controlPr>
            </control>
          </mc:Choice>
        </mc:AlternateContent>
        <mc:AlternateContent xmlns:mc="http://schemas.openxmlformats.org/markup-compatibility/2006">
          <mc:Choice Requires="x14">
            <control shapeId="4497" r:id="rId402" name="Check Box 401">
              <controlPr defaultSize="0" autoFill="0" autoLine="0" autoPict="0">
                <anchor moveWithCells="1">
                  <from>
                    <xdr:col>11</xdr:col>
                    <xdr:colOff>9525</xdr:colOff>
                    <xdr:row>80</xdr:row>
                    <xdr:rowOff>0</xdr:rowOff>
                  </from>
                  <to>
                    <xdr:col>11</xdr:col>
                    <xdr:colOff>838200</xdr:colOff>
                    <xdr:row>80</xdr:row>
                    <xdr:rowOff>266700</xdr:rowOff>
                  </to>
                </anchor>
              </controlPr>
            </control>
          </mc:Choice>
        </mc:AlternateContent>
        <mc:AlternateContent xmlns:mc="http://schemas.openxmlformats.org/markup-compatibility/2006">
          <mc:Choice Requires="x14">
            <control shapeId="4498" r:id="rId403" name="Check Box 402">
              <controlPr defaultSize="0" autoFill="0" autoLine="0" autoPict="0">
                <anchor moveWithCells="1">
                  <from>
                    <xdr:col>11</xdr:col>
                    <xdr:colOff>9525</xdr:colOff>
                    <xdr:row>81</xdr:row>
                    <xdr:rowOff>0</xdr:rowOff>
                  </from>
                  <to>
                    <xdr:col>11</xdr:col>
                    <xdr:colOff>838200</xdr:colOff>
                    <xdr:row>81</xdr:row>
                    <xdr:rowOff>266700</xdr:rowOff>
                  </to>
                </anchor>
              </controlPr>
            </control>
          </mc:Choice>
        </mc:AlternateContent>
        <mc:AlternateContent xmlns:mc="http://schemas.openxmlformats.org/markup-compatibility/2006">
          <mc:Choice Requires="x14">
            <control shapeId="4499" r:id="rId404" name="Check Box 403">
              <controlPr defaultSize="0" autoFill="0" autoLine="0" autoPict="0">
                <anchor moveWithCells="1">
                  <from>
                    <xdr:col>11</xdr:col>
                    <xdr:colOff>9525</xdr:colOff>
                    <xdr:row>82</xdr:row>
                    <xdr:rowOff>0</xdr:rowOff>
                  </from>
                  <to>
                    <xdr:col>11</xdr:col>
                    <xdr:colOff>838200</xdr:colOff>
                    <xdr:row>82</xdr:row>
                    <xdr:rowOff>266700</xdr:rowOff>
                  </to>
                </anchor>
              </controlPr>
            </control>
          </mc:Choice>
        </mc:AlternateContent>
        <mc:AlternateContent xmlns:mc="http://schemas.openxmlformats.org/markup-compatibility/2006">
          <mc:Choice Requires="x14">
            <control shapeId="4500" r:id="rId405" name="Check Box 404">
              <controlPr defaultSize="0" autoFill="0" autoLine="0" autoPict="0">
                <anchor moveWithCells="1">
                  <from>
                    <xdr:col>11</xdr:col>
                    <xdr:colOff>9525</xdr:colOff>
                    <xdr:row>83</xdr:row>
                    <xdr:rowOff>0</xdr:rowOff>
                  </from>
                  <to>
                    <xdr:col>11</xdr:col>
                    <xdr:colOff>838200</xdr:colOff>
                    <xdr:row>83</xdr:row>
                    <xdr:rowOff>266700</xdr:rowOff>
                  </to>
                </anchor>
              </controlPr>
            </control>
          </mc:Choice>
        </mc:AlternateContent>
        <mc:AlternateContent xmlns:mc="http://schemas.openxmlformats.org/markup-compatibility/2006">
          <mc:Choice Requires="x14">
            <control shapeId="4501" r:id="rId406" name="Check Box 405">
              <controlPr defaultSize="0" autoFill="0" autoLine="0" autoPict="0">
                <anchor moveWithCells="1">
                  <from>
                    <xdr:col>11</xdr:col>
                    <xdr:colOff>9525</xdr:colOff>
                    <xdr:row>84</xdr:row>
                    <xdr:rowOff>0</xdr:rowOff>
                  </from>
                  <to>
                    <xdr:col>11</xdr:col>
                    <xdr:colOff>838200</xdr:colOff>
                    <xdr:row>84</xdr:row>
                    <xdr:rowOff>266700</xdr:rowOff>
                  </to>
                </anchor>
              </controlPr>
            </control>
          </mc:Choice>
        </mc:AlternateContent>
        <mc:AlternateContent xmlns:mc="http://schemas.openxmlformats.org/markup-compatibility/2006">
          <mc:Choice Requires="x14">
            <control shapeId="4502" r:id="rId407" name="Check Box 406">
              <controlPr defaultSize="0" autoFill="0" autoLine="0" autoPict="0">
                <anchor moveWithCells="1">
                  <from>
                    <xdr:col>11</xdr:col>
                    <xdr:colOff>9525</xdr:colOff>
                    <xdr:row>85</xdr:row>
                    <xdr:rowOff>0</xdr:rowOff>
                  </from>
                  <to>
                    <xdr:col>11</xdr:col>
                    <xdr:colOff>838200</xdr:colOff>
                    <xdr:row>85</xdr:row>
                    <xdr:rowOff>266700</xdr:rowOff>
                  </to>
                </anchor>
              </controlPr>
            </control>
          </mc:Choice>
        </mc:AlternateContent>
        <mc:AlternateContent xmlns:mc="http://schemas.openxmlformats.org/markup-compatibility/2006">
          <mc:Choice Requires="x14">
            <control shapeId="4503" r:id="rId408" name="Check Box 407">
              <controlPr defaultSize="0" autoFill="0" autoLine="0" autoPict="0">
                <anchor moveWithCells="1">
                  <from>
                    <xdr:col>11</xdr:col>
                    <xdr:colOff>9525</xdr:colOff>
                    <xdr:row>86</xdr:row>
                    <xdr:rowOff>0</xdr:rowOff>
                  </from>
                  <to>
                    <xdr:col>11</xdr:col>
                    <xdr:colOff>838200</xdr:colOff>
                    <xdr:row>86</xdr:row>
                    <xdr:rowOff>266700</xdr:rowOff>
                  </to>
                </anchor>
              </controlPr>
            </control>
          </mc:Choice>
        </mc:AlternateContent>
        <mc:AlternateContent xmlns:mc="http://schemas.openxmlformats.org/markup-compatibility/2006">
          <mc:Choice Requires="x14">
            <control shapeId="4504" r:id="rId409" name="Check Box 408">
              <controlPr defaultSize="0" autoFill="0" autoLine="0" autoPict="0">
                <anchor moveWithCells="1">
                  <from>
                    <xdr:col>11</xdr:col>
                    <xdr:colOff>9525</xdr:colOff>
                    <xdr:row>87</xdr:row>
                    <xdr:rowOff>0</xdr:rowOff>
                  </from>
                  <to>
                    <xdr:col>11</xdr:col>
                    <xdr:colOff>838200</xdr:colOff>
                    <xdr:row>87</xdr:row>
                    <xdr:rowOff>266700</xdr:rowOff>
                  </to>
                </anchor>
              </controlPr>
            </control>
          </mc:Choice>
        </mc:AlternateContent>
        <mc:AlternateContent xmlns:mc="http://schemas.openxmlformats.org/markup-compatibility/2006">
          <mc:Choice Requires="x14">
            <control shapeId="4505" r:id="rId410" name="Check Box 409">
              <controlPr defaultSize="0" autoFill="0" autoLine="0" autoPict="0">
                <anchor moveWithCells="1">
                  <from>
                    <xdr:col>11</xdr:col>
                    <xdr:colOff>9525</xdr:colOff>
                    <xdr:row>88</xdr:row>
                    <xdr:rowOff>0</xdr:rowOff>
                  </from>
                  <to>
                    <xdr:col>11</xdr:col>
                    <xdr:colOff>838200</xdr:colOff>
                    <xdr:row>88</xdr:row>
                    <xdr:rowOff>266700</xdr:rowOff>
                  </to>
                </anchor>
              </controlPr>
            </control>
          </mc:Choice>
        </mc:AlternateContent>
        <mc:AlternateContent xmlns:mc="http://schemas.openxmlformats.org/markup-compatibility/2006">
          <mc:Choice Requires="x14">
            <control shapeId="4506" r:id="rId411" name="Check Box 410">
              <controlPr defaultSize="0" autoFill="0" autoLine="0" autoPict="0">
                <anchor moveWithCells="1">
                  <from>
                    <xdr:col>11</xdr:col>
                    <xdr:colOff>9525</xdr:colOff>
                    <xdr:row>89</xdr:row>
                    <xdr:rowOff>0</xdr:rowOff>
                  </from>
                  <to>
                    <xdr:col>11</xdr:col>
                    <xdr:colOff>838200</xdr:colOff>
                    <xdr:row>89</xdr:row>
                    <xdr:rowOff>266700</xdr:rowOff>
                  </to>
                </anchor>
              </controlPr>
            </control>
          </mc:Choice>
        </mc:AlternateContent>
        <mc:AlternateContent xmlns:mc="http://schemas.openxmlformats.org/markup-compatibility/2006">
          <mc:Choice Requires="x14">
            <control shapeId="4507" r:id="rId412" name="Check Box 411">
              <controlPr defaultSize="0" autoFill="0" autoLine="0" autoPict="0">
                <anchor moveWithCells="1">
                  <from>
                    <xdr:col>11</xdr:col>
                    <xdr:colOff>9525</xdr:colOff>
                    <xdr:row>90</xdr:row>
                    <xdr:rowOff>0</xdr:rowOff>
                  </from>
                  <to>
                    <xdr:col>11</xdr:col>
                    <xdr:colOff>838200</xdr:colOff>
                    <xdr:row>90</xdr:row>
                    <xdr:rowOff>266700</xdr:rowOff>
                  </to>
                </anchor>
              </controlPr>
            </control>
          </mc:Choice>
        </mc:AlternateContent>
        <mc:AlternateContent xmlns:mc="http://schemas.openxmlformats.org/markup-compatibility/2006">
          <mc:Choice Requires="x14">
            <control shapeId="4508" r:id="rId413" name="Check Box 412">
              <controlPr defaultSize="0" autoFill="0" autoLine="0" autoPict="0">
                <anchor moveWithCells="1">
                  <from>
                    <xdr:col>11</xdr:col>
                    <xdr:colOff>9525</xdr:colOff>
                    <xdr:row>91</xdr:row>
                    <xdr:rowOff>0</xdr:rowOff>
                  </from>
                  <to>
                    <xdr:col>11</xdr:col>
                    <xdr:colOff>838200</xdr:colOff>
                    <xdr:row>91</xdr:row>
                    <xdr:rowOff>266700</xdr:rowOff>
                  </to>
                </anchor>
              </controlPr>
            </control>
          </mc:Choice>
        </mc:AlternateContent>
        <mc:AlternateContent xmlns:mc="http://schemas.openxmlformats.org/markup-compatibility/2006">
          <mc:Choice Requires="x14">
            <control shapeId="4509" r:id="rId414" name="Check Box 413">
              <controlPr defaultSize="0" autoFill="0" autoLine="0" autoPict="0">
                <anchor moveWithCells="1">
                  <from>
                    <xdr:col>11</xdr:col>
                    <xdr:colOff>9525</xdr:colOff>
                    <xdr:row>92</xdr:row>
                    <xdr:rowOff>0</xdr:rowOff>
                  </from>
                  <to>
                    <xdr:col>11</xdr:col>
                    <xdr:colOff>838200</xdr:colOff>
                    <xdr:row>92</xdr:row>
                    <xdr:rowOff>266700</xdr:rowOff>
                  </to>
                </anchor>
              </controlPr>
            </control>
          </mc:Choice>
        </mc:AlternateContent>
        <mc:AlternateContent xmlns:mc="http://schemas.openxmlformats.org/markup-compatibility/2006">
          <mc:Choice Requires="x14">
            <control shapeId="4510" r:id="rId415" name="Check Box 414">
              <controlPr defaultSize="0" autoFill="0" autoLine="0" autoPict="0">
                <anchor moveWithCells="1">
                  <from>
                    <xdr:col>11</xdr:col>
                    <xdr:colOff>9525</xdr:colOff>
                    <xdr:row>93</xdr:row>
                    <xdr:rowOff>0</xdr:rowOff>
                  </from>
                  <to>
                    <xdr:col>11</xdr:col>
                    <xdr:colOff>838200</xdr:colOff>
                    <xdr:row>93</xdr:row>
                    <xdr:rowOff>266700</xdr:rowOff>
                  </to>
                </anchor>
              </controlPr>
            </control>
          </mc:Choice>
        </mc:AlternateContent>
        <mc:AlternateContent xmlns:mc="http://schemas.openxmlformats.org/markup-compatibility/2006">
          <mc:Choice Requires="x14">
            <control shapeId="4511" r:id="rId416" name="Check Box 415">
              <controlPr defaultSize="0" autoFill="0" autoLine="0" autoPict="0">
                <anchor moveWithCells="1">
                  <from>
                    <xdr:col>11</xdr:col>
                    <xdr:colOff>9525</xdr:colOff>
                    <xdr:row>94</xdr:row>
                    <xdr:rowOff>0</xdr:rowOff>
                  </from>
                  <to>
                    <xdr:col>11</xdr:col>
                    <xdr:colOff>838200</xdr:colOff>
                    <xdr:row>94</xdr:row>
                    <xdr:rowOff>266700</xdr:rowOff>
                  </to>
                </anchor>
              </controlPr>
            </control>
          </mc:Choice>
        </mc:AlternateContent>
        <mc:AlternateContent xmlns:mc="http://schemas.openxmlformats.org/markup-compatibility/2006">
          <mc:Choice Requires="x14">
            <control shapeId="4512" r:id="rId417" name="Check Box 416">
              <controlPr defaultSize="0" autoFill="0" autoLine="0" autoPict="0">
                <anchor moveWithCells="1">
                  <from>
                    <xdr:col>11</xdr:col>
                    <xdr:colOff>9525</xdr:colOff>
                    <xdr:row>95</xdr:row>
                    <xdr:rowOff>0</xdr:rowOff>
                  </from>
                  <to>
                    <xdr:col>11</xdr:col>
                    <xdr:colOff>838200</xdr:colOff>
                    <xdr:row>95</xdr:row>
                    <xdr:rowOff>266700</xdr:rowOff>
                  </to>
                </anchor>
              </controlPr>
            </control>
          </mc:Choice>
        </mc:AlternateContent>
        <mc:AlternateContent xmlns:mc="http://schemas.openxmlformats.org/markup-compatibility/2006">
          <mc:Choice Requires="x14">
            <control shapeId="4513" r:id="rId418" name="Check Box 417">
              <controlPr defaultSize="0" autoFill="0" autoLine="0" autoPict="0">
                <anchor moveWithCells="1">
                  <from>
                    <xdr:col>11</xdr:col>
                    <xdr:colOff>9525</xdr:colOff>
                    <xdr:row>96</xdr:row>
                    <xdr:rowOff>0</xdr:rowOff>
                  </from>
                  <to>
                    <xdr:col>11</xdr:col>
                    <xdr:colOff>838200</xdr:colOff>
                    <xdr:row>96</xdr:row>
                    <xdr:rowOff>266700</xdr:rowOff>
                  </to>
                </anchor>
              </controlPr>
            </control>
          </mc:Choice>
        </mc:AlternateContent>
        <mc:AlternateContent xmlns:mc="http://schemas.openxmlformats.org/markup-compatibility/2006">
          <mc:Choice Requires="x14">
            <control shapeId="4514" r:id="rId419" name="Check Box 418">
              <controlPr defaultSize="0" autoFill="0" autoLine="0" autoPict="0">
                <anchor moveWithCells="1">
                  <from>
                    <xdr:col>11</xdr:col>
                    <xdr:colOff>9525</xdr:colOff>
                    <xdr:row>97</xdr:row>
                    <xdr:rowOff>0</xdr:rowOff>
                  </from>
                  <to>
                    <xdr:col>11</xdr:col>
                    <xdr:colOff>838200</xdr:colOff>
                    <xdr:row>97</xdr:row>
                    <xdr:rowOff>266700</xdr:rowOff>
                  </to>
                </anchor>
              </controlPr>
            </control>
          </mc:Choice>
        </mc:AlternateContent>
        <mc:AlternateContent xmlns:mc="http://schemas.openxmlformats.org/markup-compatibility/2006">
          <mc:Choice Requires="x14">
            <control shapeId="4515" r:id="rId420" name="Check Box 419">
              <controlPr defaultSize="0" autoFill="0" autoLine="0" autoPict="0">
                <anchor moveWithCells="1">
                  <from>
                    <xdr:col>11</xdr:col>
                    <xdr:colOff>9525</xdr:colOff>
                    <xdr:row>98</xdr:row>
                    <xdr:rowOff>0</xdr:rowOff>
                  </from>
                  <to>
                    <xdr:col>11</xdr:col>
                    <xdr:colOff>838200</xdr:colOff>
                    <xdr:row>98</xdr:row>
                    <xdr:rowOff>266700</xdr:rowOff>
                  </to>
                </anchor>
              </controlPr>
            </control>
          </mc:Choice>
        </mc:AlternateContent>
        <mc:AlternateContent xmlns:mc="http://schemas.openxmlformats.org/markup-compatibility/2006">
          <mc:Choice Requires="x14">
            <control shapeId="4516" r:id="rId421" name="Check Box 420">
              <controlPr defaultSize="0" autoFill="0" autoLine="0" autoPict="0">
                <anchor moveWithCells="1">
                  <from>
                    <xdr:col>11</xdr:col>
                    <xdr:colOff>9525</xdr:colOff>
                    <xdr:row>99</xdr:row>
                    <xdr:rowOff>0</xdr:rowOff>
                  </from>
                  <to>
                    <xdr:col>11</xdr:col>
                    <xdr:colOff>838200</xdr:colOff>
                    <xdr:row>99</xdr:row>
                    <xdr:rowOff>266700</xdr:rowOff>
                  </to>
                </anchor>
              </controlPr>
            </control>
          </mc:Choice>
        </mc:AlternateContent>
        <mc:AlternateContent xmlns:mc="http://schemas.openxmlformats.org/markup-compatibility/2006">
          <mc:Choice Requires="x14">
            <control shapeId="4517" r:id="rId422" name="Check Box 421">
              <controlPr defaultSize="0" autoFill="0" autoLine="0" autoPict="0">
                <anchor moveWithCells="1">
                  <from>
                    <xdr:col>11</xdr:col>
                    <xdr:colOff>9525</xdr:colOff>
                    <xdr:row>100</xdr:row>
                    <xdr:rowOff>0</xdr:rowOff>
                  </from>
                  <to>
                    <xdr:col>11</xdr:col>
                    <xdr:colOff>838200</xdr:colOff>
                    <xdr:row>100</xdr:row>
                    <xdr:rowOff>266700</xdr:rowOff>
                  </to>
                </anchor>
              </controlPr>
            </control>
          </mc:Choice>
        </mc:AlternateContent>
        <mc:AlternateContent xmlns:mc="http://schemas.openxmlformats.org/markup-compatibility/2006">
          <mc:Choice Requires="x14">
            <control shapeId="4518" r:id="rId423" name="Check Box 422">
              <controlPr defaultSize="0" autoFill="0" autoLine="0" autoPict="0">
                <anchor moveWithCells="1">
                  <from>
                    <xdr:col>11</xdr:col>
                    <xdr:colOff>9525</xdr:colOff>
                    <xdr:row>101</xdr:row>
                    <xdr:rowOff>0</xdr:rowOff>
                  </from>
                  <to>
                    <xdr:col>11</xdr:col>
                    <xdr:colOff>838200</xdr:colOff>
                    <xdr:row>101</xdr:row>
                    <xdr:rowOff>266700</xdr:rowOff>
                  </to>
                </anchor>
              </controlPr>
            </control>
          </mc:Choice>
        </mc:AlternateContent>
        <mc:AlternateContent xmlns:mc="http://schemas.openxmlformats.org/markup-compatibility/2006">
          <mc:Choice Requires="x14">
            <control shapeId="4519" r:id="rId424" name="Check Box 423">
              <controlPr defaultSize="0" autoFill="0" autoLine="0" autoPict="0">
                <anchor moveWithCells="1">
                  <from>
                    <xdr:col>11</xdr:col>
                    <xdr:colOff>9525</xdr:colOff>
                    <xdr:row>102</xdr:row>
                    <xdr:rowOff>0</xdr:rowOff>
                  </from>
                  <to>
                    <xdr:col>11</xdr:col>
                    <xdr:colOff>838200</xdr:colOff>
                    <xdr:row>102</xdr:row>
                    <xdr:rowOff>266700</xdr:rowOff>
                  </to>
                </anchor>
              </controlPr>
            </control>
          </mc:Choice>
        </mc:AlternateContent>
        <mc:AlternateContent xmlns:mc="http://schemas.openxmlformats.org/markup-compatibility/2006">
          <mc:Choice Requires="x14">
            <control shapeId="4520" r:id="rId425" name="Check Box 424">
              <controlPr defaultSize="0" autoFill="0" autoLine="0" autoPict="0">
                <anchor moveWithCells="1">
                  <from>
                    <xdr:col>11</xdr:col>
                    <xdr:colOff>9525</xdr:colOff>
                    <xdr:row>103</xdr:row>
                    <xdr:rowOff>0</xdr:rowOff>
                  </from>
                  <to>
                    <xdr:col>11</xdr:col>
                    <xdr:colOff>838200</xdr:colOff>
                    <xdr:row>103</xdr:row>
                    <xdr:rowOff>266700</xdr:rowOff>
                  </to>
                </anchor>
              </controlPr>
            </control>
          </mc:Choice>
        </mc:AlternateContent>
        <mc:AlternateContent xmlns:mc="http://schemas.openxmlformats.org/markup-compatibility/2006">
          <mc:Choice Requires="x14">
            <control shapeId="4521" r:id="rId426" name="Check Box 425">
              <controlPr defaultSize="0" autoFill="0" autoLine="0" autoPict="0">
                <anchor moveWithCells="1">
                  <from>
                    <xdr:col>11</xdr:col>
                    <xdr:colOff>9525</xdr:colOff>
                    <xdr:row>104</xdr:row>
                    <xdr:rowOff>0</xdr:rowOff>
                  </from>
                  <to>
                    <xdr:col>11</xdr:col>
                    <xdr:colOff>838200</xdr:colOff>
                    <xdr:row>104</xdr:row>
                    <xdr:rowOff>266700</xdr:rowOff>
                  </to>
                </anchor>
              </controlPr>
            </control>
          </mc:Choice>
        </mc:AlternateContent>
        <mc:AlternateContent xmlns:mc="http://schemas.openxmlformats.org/markup-compatibility/2006">
          <mc:Choice Requires="x14">
            <control shapeId="4522" r:id="rId427" name="Check Box 426">
              <controlPr defaultSize="0" autoFill="0" autoLine="0" autoPict="0">
                <anchor moveWithCells="1">
                  <from>
                    <xdr:col>11</xdr:col>
                    <xdr:colOff>9525</xdr:colOff>
                    <xdr:row>105</xdr:row>
                    <xdr:rowOff>0</xdr:rowOff>
                  </from>
                  <to>
                    <xdr:col>11</xdr:col>
                    <xdr:colOff>838200</xdr:colOff>
                    <xdr:row>105</xdr:row>
                    <xdr:rowOff>266700</xdr:rowOff>
                  </to>
                </anchor>
              </controlPr>
            </control>
          </mc:Choice>
        </mc:AlternateContent>
        <mc:AlternateContent xmlns:mc="http://schemas.openxmlformats.org/markup-compatibility/2006">
          <mc:Choice Requires="x14">
            <control shapeId="4523" r:id="rId428" name="Check Box 427">
              <controlPr defaultSize="0" autoFill="0" autoLine="0" autoPict="0">
                <anchor moveWithCells="1">
                  <from>
                    <xdr:col>11</xdr:col>
                    <xdr:colOff>9525</xdr:colOff>
                    <xdr:row>106</xdr:row>
                    <xdr:rowOff>0</xdr:rowOff>
                  </from>
                  <to>
                    <xdr:col>11</xdr:col>
                    <xdr:colOff>838200</xdr:colOff>
                    <xdr:row>106</xdr:row>
                    <xdr:rowOff>266700</xdr:rowOff>
                  </to>
                </anchor>
              </controlPr>
            </control>
          </mc:Choice>
        </mc:AlternateContent>
        <mc:AlternateContent xmlns:mc="http://schemas.openxmlformats.org/markup-compatibility/2006">
          <mc:Choice Requires="x14">
            <control shapeId="4524" r:id="rId429" name="Check Box 428">
              <controlPr defaultSize="0" autoFill="0" autoLine="0" autoPict="0">
                <anchor moveWithCells="1">
                  <from>
                    <xdr:col>11</xdr:col>
                    <xdr:colOff>9525</xdr:colOff>
                    <xdr:row>107</xdr:row>
                    <xdr:rowOff>0</xdr:rowOff>
                  </from>
                  <to>
                    <xdr:col>11</xdr:col>
                    <xdr:colOff>838200</xdr:colOff>
                    <xdr:row>107</xdr:row>
                    <xdr:rowOff>266700</xdr:rowOff>
                  </to>
                </anchor>
              </controlPr>
            </control>
          </mc:Choice>
        </mc:AlternateContent>
        <mc:AlternateContent xmlns:mc="http://schemas.openxmlformats.org/markup-compatibility/2006">
          <mc:Choice Requires="x14">
            <control shapeId="4525" r:id="rId430" name="Check Box 429">
              <controlPr defaultSize="0" autoFill="0" autoLine="0" autoPict="0">
                <anchor moveWithCells="1">
                  <from>
                    <xdr:col>11</xdr:col>
                    <xdr:colOff>9525</xdr:colOff>
                    <xdr:row>108</xdr:row>
                    <xdr:rowOff>0</xdr:rowOff>
                  </from>
                  <to>
                    <xdr:col>11</xdr:col>
                    <xdr:colOff>838200</xdr:colOff>
                    <xdr:row>108</xdr:row>
                    <xdr:rowOff>266700</xdr:rowOff>
                  </to>
                </anchor>
              </controlPr>
            </control>
          </mc:Choice>
        </mc:AlternateContent>
        <mc:AlternateContent xmlns:mc="http://schemas.openxmlformats.org/markup-compatibility/2006">
          <mc:Choice Requires="x14">
            <control shapeId="4526" r:id="rId431" name="Check Box 430">
              <controlPr defaultSize="0" autoFill="0" autoLine="0" autoPict="0">
                <anchor moveWithCells="1">
                  <from>
                    <xdr:col>11</xdr:col>
                    <xdr:colOff>9525</xdr:colOff>
                    <xdr:row>109</xdr:row>
                    <xdr:rowOff>0</xdr:rowOff>
                  </from>
                  <to>
                    <xdr:col>11</xdr:col>
                    <xdr:colOff>838200</xdr:colOff>
                    <xdr:row>109</xdr:row>
                    <xdr:rowOff>266700</xdr:rowOff>
                  </to>
                </anchor>
              </controlPr>
            </control>
          </mc:Choice>
        </mc:AlternateContent>
        <mc:AlternateContent xmlns:mc="http://schemas.openxmlformats.org/markup-compatibility/2006">
          <mc:Choice Requires="x14">
            <control shapeId="4527" r:id="rId432" name="Check Box 431">
              <controlPr defaultSize="0" autoFill="0" autoLine="0" autoPict="0">
                <anchor moveWithCells="1">
                  <from>
                    <xdr:col>11</xdr:col>
                    <xdr:colOff>9525</xdr:colOff>
                    <xdr:row>110</xdr:row>
                    <xdr:rowOff>0</xdr:rowOff>
                  </from>
                  <to>
                    <xdr:col>11</xdr:col>
                    <xdr:colOff>838200</xdr:colOff>
                    <xdr:row>110</xdr:row>
                    <xdr:rowOff>266700</xdr:rowOff>
                  </to>
                </anchor>
              </controlPr>
            </control>
          </mc:Choice>
        </mc:AlternateContent>
        <mc:AlternateContent xmlns:mc="http://schemas.openxmlformats.org/markup-compatibility/2006">
          <mc:Choice Requires="x14">
            <control shapeId="4528" r:id="rId433" name="Check Box 432">
              <controlPr defaultSize="0" autoFill="0" autoLine="0" autoPict="0">
                <anchor moveWithCells="1">
                  <from>
                    <xdr:col>11</xdr:col>
                    <xdr:colOff>9525</xdr:colOff>
                    <xdr:row>111</xdr:row>
                    <xdr:rowOff>0</xdr:rowOff>
                  </from>
                  <to>
                    <xdr:col>11</xdr:col>
                    <xdr:colOff>838200</xdr:colOff>
                    <xdr:row>111</xdr:row>
                    <xdr:rowOff>266700</xdr:rowOff>
                  </to>
                </anchor>
              </controlPr>
            </control>
          </mc:Choice>
        </mc:AlternateContent>
        <mc:AlternateContent xmlns:mc="http://schemas.openxmlformats.org/markup-compatibility/2006">
          <mc:Choice Requires="x14">
            <control shapeId="4529" r:id="rId434" name="Check Box 433">
              <controlPr defaultSize="0" autoFill="0" autoLine="0" autoPict="0">
                <anchor moveWithCells="1">
                  <from>
                    <xdr:col>11</xdr:col>
                    <xdr:colOff>9525</xdr:colOff>
                    <xdr:row>112</xdr:row>
                    <xdr:rowOff>0</xdr:rowOff>
                  </from>
                  <to>
                    <xdr:col>11</xdr:col>
                    <xdr:colOff>838200</xdr:colOff>
                    <xdr:row>112</xdr:row>
                    <xdr:rowOff>266700</xdr:rowOff>
                  </to>
                </anchor>
              </controlPr>
            </control>
          </mc:Choice>
        </mc:AlternateContent>
        <mc:AlternateContent xmlns:mc="http://schemas.openxmlformats.org/markup-compatibility/2006">
          <mc:Choice Requires="x14">
            <control shapeId="4530" r:id="rId435" name="Check Box 434">
              <controlPr defaultSize="0" autoFill="0" autoLine="0" autoPict="0">
                <anchor moveWithCells="1">
                  <from>
                    <xdr:col>12</xdr:col>
                    <xdr:colOff>9525</xdr:colOff>
                    <xdr:row>13</xdr:row>
                    <xdr:rowOff>0</xdr:rowOff>
                  </from>
                  <to>
                    <xdr:col>12</xdr:col>
                    <xdr:colOff>838200</xdr:colOff>
                    <xdr:row>13</xdr:row>
                    <xdr:rowOff>266700</xdr:rowOff>
                  </to>
                </anchor>
              </controlPr>
            </control>
          </mc:Choice>
        </mc:AlternateContent>
        <mc:AlternateContent xmlns:mc="http://schemas.openxmlformats.org/markup-compatibility/2006">
          <mc:Choice Requires="x14">
            <control shapeId="4531" r:id="rId436" name="Check Box 435">
              <controlPr defaultSize="0" autoFill="0" autoLine="0" autoPict="0">
                <anchor moveWithCells="1">
                  <from>
                    <xdr:col>12</xdr:col>
                    <xdr:colOff>9525</xdr:colOff>
                    <xdr:row>14</xdr:row>
                    <xdr:rowOff>0</xdr:rowOff>
                  </from>
                  <to>
                    <xdr:col>12</xdr:col>
                    <xdr:colOff>838200</xdr:colOff>
                    <xdr:row>14</xdr:row>
                    <xdr:rowOff>266700</xdr:rowOff>
                  </to>
                </anchor>
              </controlPr>
            </control>
          </mc:Choice>
        </mc:AlternateContent>
        <mc:AlternateContent xmlns:mc="http://schemas.openxmlformats.org/markup-compatibility/2006">
          <mc:Choice Requires="x14">
            <control shapeId="4532" r:id="rId437" name="Check Box 436">
              <controlPr defaultSize="0" autoFill="0" autoLine="0" autoPict="0">
                <anchor moveWithCells="1">
                  <from>
                    <xdr:col>12</xdr:col>
                    <xdr:colOff>9525</xdr:colOff>
                    <xdr:row>15</xdr:row>
                    <xdr:rowOff>0</xdr:rowOff>
                  </from>
                  <to>
                    <xdr:col>12</xdr:col>
                    <xdr:colOff>838200</xdr:colOff>
                    <xdr:row>15</xdr:row>
                    <xdr:rowOff>266700</xdr:rowOff>
                  </to>
                </anchor>
              </controlPr>
            </control>
          </mc:Choice>
        </mc:AlternateContent>
        <mc:AlternateContent xmlns:mc="http://schemas.openxmlformats.org/markup-compatibility/2006">
          <mc:Choice Requires="x14">
            <control shapeId="4533" r:id="rId438" name="Check Box 437">
              <controlPr defaultSize="0" autoFill="0" autoLine="0" autoPict="0">
                <anchor moveWithCells="1">
                  <from>
                    <xdr:col>12</xdr:col>
                    <xdr:colOff>9525</xdr:colOff>
                    <xdr:row>16</xdr:row>
                    <xdr:rowOff>0</xdr:rowOff>
                  </from>
                  <to>
                    <xdr:col>12</xdr:col>
                    <xdr:colOff>838200</xdr:colOff>
                    <xdr:row>16</xdr:row>
                    <xdr:rowOff>266700</xdr:rowOff>
                  </to>
                </anchor>
              </controlPr>
            </control>
          </mc:Choice>
        </mc:AlternateContent>
        <mc:AlternateContent xmlns:mc="http://schemas.openxmlformats.org/markup-compatibility/2006">
          <mc:Choice Requires="x14">
            <control shapeId="4534" r:id="rId439" name="Check Box 438">
              <controlPr defaultSize="0" autoFill="0" autoLine="0" autoPict="0">
                <anchor moveWithCells="1">
                  <from>
                    <xdr:col>12</xdr:col>
                    <xdr:colOff>9525</xdr:colOff>
                    <xdr:row>17</xdr:row>
                    <xdr:rowOff>0</xdr:rowOff>
                  </from>
                  <to>
                    <xdr:col>12</xdr:col>
                    <xdr:colOff>838200</xdr:colOff>
                    <xdr:row>17</xdr:row>
                    <xdr:rowOff>266700</xdr:rowOff>
                  </to>
                </anchor>
              </controlPr>
            </control>
          </mc:Choice>
        </mc:AlternateContent>
        <mc:AlternateContent xmlns:mc="http://schemas.openxmlformats.org/markup-compatibility/2006">
          <mc:Choice Requires="x14">
            <control shapeId="4535" r:id="rId440" name="Check Box 439">
              <controlPr defaultSize="0" autoFill="0" autoLine="0" autoPict="0">
                <anchor moveWithCells="1">
                  <from>
                    <xdr:col>12</xdr:col>
                    <xdr:colOff>9525</xdr:colOff>
                    <xdr:row>18</xdr:row>
                    <xdr:rowOff>0</xdr:rowOff>
                  </from>
                  <to>
                    <xdr:col>12</xdr:col>
                    <xdr:colOff>838200</xdr:colOff>
                    <xdr:row>18</xdr:row>
                    <xdr:rowOff>266700</xdr:rowOff>
                  </to>
                </anchor>
              </controlPr>
            </control>
          </mc:Choice>
        </mc:AlternateContent>
        <mc:AlternateContent xmlns:mc="http://schemas.openxmlformats.org/markup-compatibility/2006">
          <mc:Choice Requires="x14">
            <control shapeId="4536" r:id="rId441" name="Check Box 440">
              <controlPr defaultSize="0" autoFill="0" autoLine="0" autoPict="0">
                <anchor moveWithCells="1">
                  <from>
                    <xdr:col>12</xdr:col>
                    <xdr:colOff>9525</xdr:colOff>
                    <xdr:row>19</xdr:row>
                    <xdr:rowOff>0</xdr:rowOff>
                  </from>
                  <to>
                    <xdr:col>12</xdr:col>
                    <xdr:colOff>838200</xdr:colOff>
                    <xdr:row>19</xdr:row>
                    <xdr:rowOff>266700</xdr:rowOff>
                  </to>
                </anchor>
              </controlPr>
            </control>
          </mc:Choice>
        </mc:AlternateContent>
        <mc:AlternateContent xmlns:mc="http://schemas.openxmlformats.org/markup-compatibility/2006">
          <mc:Choice Requires="x14">
            <control shapeId="4537" r:id="rId442" name="Check Box 441">
              <controlPr defaultSize="0" autoFill="0" autoLine="0" autoPict="0">
                <anchor moveWithCells="1">
                  <from>
                    <xdr:col>12</xdr:col>
                    <xdr:colOff>9525</xdr:colOff>
                    <xdr:row>20</xdr:row>
                    <xdr:rowOff>0</xdr:rowOff>
                  </from>
                  <to>
                    <xdr:col>12</xdr:col>
                    <xdr:colOff>838200</xdr:colOff>
                    <xdr:row>20</xdr:row>
                    <xdr:rowOff>266700</xdr:rowOff>
                  </to>
                </anchor>
              </controlPr>
            </control>
          </mc:Choice>
        </mc:AlternateContent>
        <mc:AlternateContent xmlns:mc="http://schemas.openxmlformats.org/markup-compatibility/2006">
          <mc:Choice Requires="x14">
            <control shapeId="4538" r:id="rId443" name="Check Box 442">
              <controlPr defaultSize="0" autoFill="0" autoLine="0" autoPict="0">
                <anchor moveWithCells="1">
                  <from>
                    <xdr:col>12</xdr:col>
                    <xdr:colOff>9525</xdr:colOff>
                    <xdr:row>21</xdr:row>
                    <xdr:rowOff>0</xdr:rowOff>
                  </from>
                  <to>
                    <xdr:col>12</xdr:col>
                    <xdr:colOff>838200</xdr:colOff>
                    <xdr:row>21</xdr:row>
                    <xdr:rowOff>266700</xdr:rowOff>
                  </to>
                </anchor>
              </controlPr>
            </control>
          </mc:Choice>
        </mc:AlternateContent>
        <mc:AlternateContent xmlns:mc="http://schemas.openxmlformats.org/markup-compatibility/2006">
          <mc:Choice Requires="x14">
            <control shapeId="4539" r:id="rId444" name="Check Box 443">
              <controlPr defaultSize="0" autoFill="0" autoLine="0" autoPict="0">
                <anchor moveWithCells="1">
                  <from>
                    <xdr:col>12</xdr:col>
                    <xdr:colOff>9525</xdr:colOff>
                    <xdr:row>22</xdr:row>
                    <xdr:rowOff>0</xdr:rowOff>
                  </from>
                  <to>
                    <xdr:col>12</xdr:col>
                    <xdr:colOff>838200</xdr:colOff>
                    <xdr:row>22</xdr:row>
                    <xdr:rowOff>266700</xdr:rowOff>
                  </to>
                </anchor>
              </controlPr>
            </control>
          </mc:Choice>
        </mc:AlternateContent>
        <mc:AlternateContent xmlns:mc="http://schemas.openxmlformats.org/markup-compatibility/2006">
          <mc:Choice Requires="x14">
            <control shapeId="4540" r:id="rId445" name="Check Box 444">
              <controlPr defaultSize="0" autoFill="0" autoLine="0" autoPict="0">
                <anchor moveWithCells="1">
                  <from>
                    <xdr:col>12</xdr:col>
                    <xdr:colOff>9525</xdr:colOff>
                    <xdr:row>23</xdr:row>
                    <xdr:rowOff>0</xdr:rowOff>
                  </from>
                  <to>
                    <xdr:col>12</xdr:col>
                    <xdr:colOff>838200</xdr:colOff>
                    <xdr:row>23</xdr:row>
                    <xdr:rowOff>266700</xdr:rowOff>
                  </to>
                </anchor>
              </controlPr>
            </control>
          </mc:Choice>
        </mc:AlternateContent>
        <mc:AlternateContent xmlns:mc="http://schemas.openxmlformats.org/markup-compatibility/2006">
          <mc:Choice Requires="x14">
            <control shapeId="4541" r:id="rId446" name="Check Box 445">
              <controlPr defaultSize="0" autoFill="0" autoLine="0" autoPict="0">
                <anchor moveWithCells="1">
                  <from>
                    <xdr:col>12</xdr:col>
                    <xdr:colOff>9525</xdr:colOff>
                    <xdr:row>24</xdr:row>
                    <xdr:rowOff>0</xdr:rowOff>
                  </from>
                  <to>
                    <xdr:col>12</xdr:col>
                    <xdr:colOff>838200</xdr:colOff>
                    <xdr:row>24</xdr:row>
                    <xdr:rowOff>266700</xdr:rowOff>
                  </to>
                </anchor>
              </controlPr>
            </control>
          </mc:Choice>
        </mc:AlternateContent>
        <mc:AlternateContent xmlns:mc="http://schemas.openxmlformats.org/markup-compatibility/2006">
          <mc:Choice Requires="x14">
            <control shapeId="4542" r:id="rId447" name="Check Box 446">
              <controlPr defaultSize="0" autoFill="0" autoLine="0" autoPict="0">
                <anchor moveWithCells="1">
                  <from>
                    <xdr:col>12</xdr:col>
                    <xdr:colOff>9525</xdr:colOff>
                    <xdr:row>25</xdr:row>
                    <xdr:rowOff>0</xdr:rowOff>
                  </from>
                  <to>
                    <xdr:col>12</xdr:col>
                    <xdr:colOff>838200</xdr:colOff>
                    <xdr:row>25</xdr:row>
                    <xdr:rowOff>266700</xdr:rowOff>
                  </to>
                </anchor>
              </controlPr>
            </control>
          </mc:Choice>
        </mc:AlternateContent>
        <mc:AlternateContent xmlns:mc="http://schemas.openxmlformats.org/markup-compatibility/2006">
          <mc:Choice Requires="x14">
            <control shapeId="4543" r:id="rId448" name="Check Box 447">
              <controlPr defaultSize="0" autoFill="0" autoLine="0" autoPict="0">
                <anchor moveWithCells="1">
                  <from>
                    <xdr:col>12</xdr:col>
                    <xdr:colOff>9525</xdr:colOff>
                    <xdr:row>26</xdr:row>
                    <xdr:rowOff>0</xdr:rowOff>
                  </from>
                  <to>
                    <xdr:col>12</xdr:col>
                    <xdr:colOff>838200</xdr:colOff>
                    <xdr:row>26</xdr:row>
                    <xdr:rowOff>266700</xdr:rowOff>
                  </to>
                </anchor>
              </controlPr>
            </control>
          </mc:Choice>
        </mc:AlternateContent>
        <mc:AlternateContent xmlns:mc="http://schemas.openxmlformats.org/markup-compatibility/2006">
          <mc:Choice Requires="x14">
            <control shapeId="4544" r:id="rId449" name="Check Box 448">
              <controlPr defaultSize="0" autoFill="0" autoLine="0" autoPict="0">
                <anchor moveWithCells="1">
                  <from>
                    <xdr:col>12</xdr:col>
                    <xdr:colOff>9525</xdr:colOff>
                    <xdr:row>27</xdr:row>
                    <xdr:rowOff>0</xdr:rowOff>
                  </from>
                  <to>
                    <xdr:col>12</xdr:col>
                    <xdr:colOff>838200</xdr:colOff>
                    <xdr:row>27</xdr:row>
                    <xdr:rowOff>266700</xdr:rowOff>
                  </to>
                </anchor>
              </controlPr>
            </control>
          </mc:Choice>
        </mc:AlternateContent>
        <mc:AlternateContent xmlns:mc="http://schemas.openxmlformats.org/markup-compatibility/2006">
          <mc:Choice Requires="x14">
            <control shapeId="4545" r:id="rId450" name="Check Box 449">
              <controlPr defaultSize="0" autoFill="0" autoLine="0" autoPict="0">
                <anchor moveWithCells="1">
                  <from>
                    <xdr:col>12</xdr:col>
                    <xdr:colOff>9525</xdr:colOff>
                    <xdr:row>28</xdr:row>
                    <xdr:rowOff>0</xdr:rowOff>
                  </from>
                  <to>
                    <xdr:col>12</xdr:col>
                    <xdr:colOff>838200</xdr:colOff>
                    <xdr:row>28</xdr:row>
                    <xdr:rowOff>266700</xdr:rowOff>
                  </to>
                </anchor>
              </controlPr>
            </control>
          </mc:Choice>
        </mc:AlternateContent>
        <mc:AlternateContent xmlns:mc="http://schemas.openxmlformats.org/markup-compatibility/2006">
          <mc:Choice Requires="x14">
            <control shapeId="4546" r:id="rId451" name="Check Box 450">
              <controlPr defaultSize="0" autoFill="0" autoLine="0" autoPict="0">
                <anchor moveWithCells="1">
                  <from>
                    <xdr:col>12</xdr:col>
                    <xdr:colOff>9525</xdr:colOff>
                    <xdr:row>29</xdr:row>
                    <xdr:rowOff>0</xdr:rowOff>
                  </from>
                  <to>
                    <xdr:col>12</xdr:col>
                    <xdr:colOff>838200</xdr:colOff>
                    <xdr:row>29</xdr:row>
                    <xdr:rowOff>266700</xdr:rowOff>
                  </to>
                </anchor>
              </controlPr>
            </control>
          </mc:Choice>
        </mc:AlternateContent>
        <mc:AlternateContent xmlns:mc="http://schemas.openxmlformats.org/markup-compatibility/2006">
          <mc:Choice Requires="x14">
            <control shapeId="4547" r:id="rId452" name="Check Box 451">
              <controlPr defaultSize="0" autoFill="0" autoLine="0" autoPict="0">
                <anchor moveWithCells="1">
                  <from>
                    <xdr:col>12</xdr:col>
                    <xdr:colOff>9525</xdr:colOff>
                    <xdr:row>30</xdr:row>
                    <xdr:rowOff>0</xdr:rowOff>
                  </from>
                  <to>
                    <xdr:col>12</xdr:col>
                    <xdr:colOff>838200</xdr:colOff>
                    <xdr:row>30</xdr:row>
                    <xdr:rowOff>266700</xdr:rowOff>
                  </to>
                </anchor>
              </controlPr>
            </control>
          </mc:Choice>
        </mc:AlternateContent>
        <mc:AlternateContent xmlns:mc="http://schemas.openxmlformats.org/markup-compatibility/2006">
          <mc:Choice Requires="x14">
            <control shapeId="4548" r:id="rId453" name="Check Box 452">
              <controlPr defaultSize="0" autoFill="0" autoLine="0" autoPict="0">
                <anchor moveWithCells="1">
                  <from>
                    <xdr:col>12</xdr:col>
                    <xdr:colOff>9525</xdr:colOff>
                    <xdr:row>31</xdr:row>
                    <xdr:rowOff>0</xdr:rowOff>
                  </from>
                  <to>
                    <xdr:col>12</xdr:col>
                    <xdr:colOff>838200</xdr:colOff>
                    <xdr:row>31</xdr:row>
                    <xdr:rowOff>266700</xdr:rowOff>
                  </to>
                </anchor>
              </controlPr>
            </control>
          </mc:Choice>
        </mc:AlternateContent>
        <mc:AlternateContent xmlns:mc="http://schemas.openxmlformats.org/markup-compatibility/2006">
          <mc:Choice Requires="x14">
            <control shapeId="4549" r:id="rId454" name="Check Box 453">
              <controlPr defaultSize="0" autoFill="0" autoLine="0" autoPict="0">
                <anchor moveWithCells="1">
                  <from>
                    <xdr:col>12</xdr:col>
                    <xdr:colOff>9525</xdr:colOff>
                    <xdr:row>32</xdr:row>
                    <xdr:rowOff>0</xdr:rowOff>
                  </from>
                  <to>
                    <xdr:col>12</xdr:col>
                    <xdr:colOff>838200</xdr:colOff>
                    <xdr:row>32</xdr:row>
                    <xdr:rowOff>266700</xdr:rowOff>
                  </to>
                </anchor>
              </controlPr>
            </control>
          </mc:Choice>
        </mc:AlternateContent>
        <mc:AlternateContent xmlns:mc="http://schemas.openxmlformats.org/markup-compatibility/2006">
          <mc:Choice Requires="x14">
            <control shapeId="4550" r:id="rId455" name="Check Box 454">
              <controlPr defaultSize="0" autoFill="0" autoLine="0" autoPict="0">
                <anchor moveWithCells="1">
                  <from>
                    <xdr:col>12</xdr:col>
                    <xdr:colOff>9525</xdr:colOff>
                    <xdr:row>33</xdr:row>
                    <xdr:rowOff>0</xdr:rowOff>
                  </from>
                  <to>
                    <xdr:col>12</xdr:col>
                    <xdr:colOff>838200</xdr:colOff>
                    <xdr:row>33</xdr:row>
                    <xdr:rowOff>266700</xdr:rowOff>
                  </to>
                </anchor>
              </controlPr>
            </control>
          </mc:Choice>
        </mc:AlternateContent>
        <mc:AlternateContent xmlns:mc="http://schemas.openxmlformats.org/markup-compatibility/2006">
          <mc:Choice Requires="x14">
            <control shapeId="4551" r:id="rId456" name="Check Box 455">
              <controlPr defaultSize="0" autoFill="0" autoLine="0" autoPict="0">
                <anchor moveWithCells="1">
                  <from>
                    <xdr:col>12</xdr:col>
                    <xdr:colOff>9525</xdr:colOff>
                    <xdr:row>34</xdr:row>
                    <xdr:rowOff>0</xdr:rowOff>
                  </from>
                  <to>
                    <xdr:col>12</xdr:col>
                    <xdr:colOff>838200</xdr:colOff>
                    <xdr:row>34</xdr:row>
                    <xdr:rowOff>266700</xdr:rowOff>
                  </to>
                </anchor>
              </controlPr>
            </control>
          </mc:Choice>
        </mc:AlternateContent>
        <mc:AlternateContent xmlns:mc="http://schemas.openxmlformats.org/markup-compatibility/2006">
          <mc:Choice Requires="x14">
            <control shapeId="4552" r:id="rId457" name="Check Box 456">
              <controlPr defaultSize="0" autoFill="0" autoLine="0" autoPict="0">
                <anchor moveWithCells="1">
                  <from>
                    <xdr:col>12</xdr:col>
                    <xdr:colOff>9525</xdr:colOff>
                    <xdr:row>35</xdr:row>
                    <xdr:rowOff>0</xdr:rowOff>
                  </from>
                  <to>
                    <xdr:col>12</xdr:col>
                    <xdr:colOff>838200</xdr:colOff>
                    <xdr:row>35</xdr:row>
                    <xdr:rowOff>266700</xdr:rowOff>
                  </to>
                </anchor>
              </controlPr>
            </control>
          </mc:Choice>
        </mc:AlternateContent>
        <mc:AlternateContent xmlns:mc="http://schemas.openxmlformats.org/markup-compatibility/2006">
          <mc:Choice Requires="x14">
            <control shapeId="4553" r:id="rId458" name="Check Box 457">
              <controlPr defaultSize="0" autoFill="0" autoLine="0" autoPict="0">
                <anchor moveWithCells="1">
                  <from>
                    <xdr:col>12</xdr:col>
                    <xdr:colOff>9525</xdr:colOff>
                    <xdr:row>36</xdr:row>
                    <xdr:rowOff>0</xdr:rowOff>
                  </from>
                  <to>
                    <xdr:col>12</xdr:col>
                    <xdr:colOff>838200</xdr:colOff>
                    <xdr:row>36</xdr:row>
                    <xdr:rowOff>266700</xdr:rowOff>
                  </to>
                </anchor>
              </controlPr>
            </control>
          </mc:Choice>
        </mc:AlternateContent>
        <mc:AlternateContent xmlns:mc="http://schemas.openxmlformats.org/markup-compatibility/2006">
          <mc:Choice Requires="x14">
            <control shapeId="4554" r:id="rId459" name="Check Box 458">
              <controlPr defaultSize="0" autoFill="0" autoLine="0" autoPict="0">
                <anchor moveWithCells="1">
                  <from>
                    <xdr:col>12</xdr:col>
                    <xdr:colOff>9525</xdr:colOff>
                    <xdr:row>37</xdr:row>
                    <xdr:rowOff>0</xdr:rowOff>
                  </from>
                  <to>
                    <xdr:col>12</xdr:col>
                    <xdr:colOff>838200</xdr:colOff>
                    <xdr:row>37</xdr:row>
                    <xdr:rowOff>266700</xdr:rowOff>
                  </to>
                </anchor>
              </controlPr>
            </control>
          </mc:Choice>
        </mc:AlternateContent>
        <mc:AlternateContent xmlns:mc="http://schemas.openxmlformats.org/markup-compatibility/2006">
          <mc:Choice Requires="x14">
            <control shapeId="4555" r:id="rId460" name="Check Box 459">
              <controlPr defaultSize="0" autoFill="0" autoLine="0" autoPict="0">
                <anchor moveWithCells="1">
                  <from>
                    <xdr:col>12</xdr:col>
                    <xdr:colOff>9525</xdr:colOff>
                    <xdr:row>38</xdr:row>
                    <xdr:rowOff>0</xdr:rowOff>
                  </from>
                  <to>
                    <xdr:col>12</xdr:col>
                    <xdr:colOff>838200</xdr:colOff>
                    <xdr:row>38</xdr:row>
                    <xdr:rowOff>266700</xdr:rowOff>
                  </to>
                </anchor>
              </controlPr>
            </control>
          </mc:Choice>
        </mc:AlternateContent>
        <mc:AlternateContent xmlns:mc="http://schemas.openxmlformats.org/markup-compatibility/2006">
          <mc:Choice Requires="x14">
            <control shapeId="4556" r:id="rId461" name="Check Box 460">
              <controlPr defaultSize="0" autoFill="0" autoLine="0" autoPict="0">
                <anchor moveWithCells="1">
                  <from>
                    <xdr:col>12</xdr:col>
                    <xdr:colOff>9525</xdr:colOff>
                    <xdr:row>39</xdr:row>
                    <xdr:rowOff>0</xdr:rowOff>
                  </from>
                  <to>
                    <xdr:col>12</xdr:col>
                    <xdr:colOff>838200</xdr:colOff>
                    <xdr:row>39</xdr:row>
                    <xdr:rowOff>266700</xdr:rowOff>
                  </to>
                </anchor>
              </controlPr>
            </control>
          </mc:Choice>
        </mc:AlternateContent>
        <mc:AlternateContent xmlns:mc="http://schemas.openxmlformats.org/markup-compatibility/2006">
          <mc:Choice Requires="x14">
            <control shapeId="4557" r:id="rId462" name="Check Box 461">
              <controlPr defaultSize="0" autoFill="0" autoLine="0" autoPict="0">
                <anchor moveWithCells="1">
                  <from>
                    <xdr:col>12</xdr:col>
                    <xdr:colOff>9525</xdr:colOff>
                    <xdr:row>40</xdr:row>
                    <xdr:rowOff>0</xdr:rowOff>
                  </from>
                  <to>
                    <xdr:col>12</xdr:col>
                    <xdr:colOff>838200</xdr:colOff>
                    <xdr:row>40</xdr:row>
                    <xdr:rowOff>266700</xdr:rowOff>
                  </to>
                </anchor>
              </controlPr>
            </control>
          </mc:Choice>
        </mc:AlternateContent>
        <mc:AlternateContent xmlns:mc="http://schemas.openxmlformats.org/markup-compatibility/2006">
          <mc:Choice Requires="x14">
            <control shapeId="4558" r:id="rId463" name="Check Box 462">
              <controlPr defaultSize="0" autoFill="0" autoLine="0" autoPict="0">
                <anchor moveWithCells="1">
                  <from>
                    <xdr:col>12</xdr:col>
                    <xdr:colOff>9525</xdr:colOff>
                    <xdr:row>41</xdr:row>
                    <xdr:rowOff>0</xdr:rowOff>
                  </from>
                  <to>
                    <xdr:col>12</xdr:col>
                    <xdr:colOff>838200</xdr:colOff>
                    <xdr:row>41</xdr:row>
                    <xdr:rowOff>266700</xdr:rowOff>
                  </to>
                </anchor>
              </controlPr>
            </control>
          </mc:Choice>
        </mc:AlternateContent>
        <mc:AlternateContent xmlns:mc="http://schemas.openxmlformats.org/markup-compatibility/2006">
          <mc:Choice Requires="x14">
            <control shapeId="4559" r:id="rId464" name="Check Box 463">
              <controlPr defaultSize="0" autoFill="0" autoLine="0" autoPict="0">
                <anchor moveWithCells="1">
                  <from>
                    <xdr:col>12</xdr:col>
                    <xdr:colOff>9525</xdr:colOff>
                    <xdr:row>42</xdr:row>
                    <xdr:rowOff>0</xdr:rowOff>
                  </from>
                  <to>
                    <xdr:col>12</xdr:col>
                    <xdr:colOff>838200</xdr:colOff>
                    <xdr:row>42</xdr:row>
                    <xdr:rowOff>266700</xdr:rowOff>
                  </to>
                </anchor>
              </controlPr>
            </control>
          </mc:Choice>
        </mc:AlternateContent>
        <mc:AlternateContent xmlns:mc="http://schemas.openxmlformats.org/markup-compatibility/2006">
          <mc:Choice Requires="x14">
            <control shapeId="4560" r:id="rId465" name="Check Box 464">
              <controlPr defaultSize="0" autoFill="0" autoLine="0" autoPict="0">
                <anchor moveWithCells="1">
                  <from>
                    <xdr:col>12</xdr:col>
                    <xdr:colOff>9525</xdr:colOff>
                    <xdr:row>43</xdr:row>
                    <xdr:rowOff>0</xdr:rowOff>
                  </from>
                  <to>
                    <xdr:col>12</xdr:col>
                    <xdr:colOff>838200</xdr:colOff>
                    <xdr:row>43</xdr:row>
                    <xdr:rowOff>266700</xdr:rowOff>
                  </to>
                </anchor>
              </controlPr>
            </control>
          </mc:Choice>
        </mc:AlternateContent>
        <mc:AlternateContent xmlns:mc="http://schemas.openxmlformats.org/markup-compatibility/2006">
          <mc:Choice Requires="x14">
            <control shapeId="4561" r:id="rId466" name="Check Box 465">
              <controlPr defaultSize="0" autoFill="0" autoLine="0" autoPict="0">
                <anchor moveWithCells="1">
                  <from>
                    <xdr:col>12</xdr:col>
                    <xdr:colOff>9525</xdr:colOff>
                    <xdr:row>44</xdr:row>
                    <xdr:rowOff>0</xdr:rowOff>
                  </from>
                  <to>
                    <xdr:col>12</xdr:col>
                    <xdr:colOff>838200</xdr:colOff>
                    <xdr:row>44</xdr:row>
                    <xdr:rowOff>266700</xdr:rowOff>
                  </to>
                </anchor>
              </controlPr>
            </control>
          </mc:Choice>
        </mc:AlternateContent>
        <mc:AlternateContent xmlns:mc="http://schemas.openxmlformats.org/markup-compatibility/2006">
          <mc:Choice Requires="x14">
            <control shapeId="4562" r:id="rId467" name="Check Box 466">
              <controlPr defaultSize="0" autoFill="0" autoLine="0" autoPict="0">
                <anchor moveWithCells="1">
                  <from>
                    <xdr:col>12</xdr:col>
                    <xdr:colOff>9525</xdr:colOff>
                    <xdr:row>45</xdr:row>
                    <xdr:rowOff>0</xdr:rowOff>
                  </from>
                  <to>
                    <xdr:col>12</xdr:col>
                    <xdr:colOff>838200</xdr:colOff>
                    <xdr:row>45</xdr:row>
                    <xdr:rowOff>266700</xdr:rowOff>
                  </to>
                </anchor>
              </controlPr>
            </control>
          </mc:Choice>
        </mc:AlternateContent>
        <mc:AlternateContent xmlns:mc="http://schemas.openxmlformats.org/markup-compatibility/2006">
          <mc:Choice Requires="x14">
            <control shapeId="4563" r:id="rId468" name="Check Box 467">
              <controlPr defaultSize="0" autoFill="0" autoLine="0" autoPict="0">
                <anchor moveWithCells="1">
                  <from>
                    <xdr:col>12</xdr:col>
                    <xdr:colOff>9525</xdr:colOff>
                    <xdr:row>46</xdr:row>
                    <xdr:rowOff>0</xdr:rowOff>
                  </from>
                  <to>
                    <xdr:col>12</xdr:col>
                    <xdr:colOff>838200</xdr:colOff>
                    <xdr:row>46</xdr:row>
                    <xdr:rowOff>266700</xdr:rowOff>
                  </to>
                </anchor>
              </controlPr>
            </control>
          </mc:Choice>
        </mc:AlternateContent>
        <mc:AlternateContent xmlns:mc="http://schemas.openxmlformats.org/markup-compatibility/2006">
          <mc:Choice Requires="x14">
            <control shapeId="4564" r:id="rId469" name="Check Box 468">
              <controlPr defaultSize="0" autoFill="0" autoLine="0" autoPict="0">
                <anchor moveWithCells="1">
                  <from>
                    <xdr:col>12</xdr:col>
                    <xdr:colOff>9525</xdr:colOff>
                    <xdr:row>47</xdr:row>
                    <xdr:rowOff>0</xdr:rowOff>
                  </from>
                  <to>
                    <xdr:col>12</xdr:col>
                    <xdr:colOff>838200</xdr:colOff>
                    <xdr:row>47</xdr:row>
                    <xdr:rowOff>266700</xdr:rowOff>
                  </to>
                </anchor>
              </controlPr>
            </control>
          </mc:Choice>
        </mc:AlternateContent>
        <mc:AlternateContent xmlns:mc="http://schemas.openxmlformats.org/markup-compatibility/2006">
          <mc:Choice Requires="x14">
            <control shapeId="4565" r:id="rId470" name="Check Box 469">
              <controlPr defaultSize="0" autoFill="0" autoLine="0" autoPict="0">
                <anchor moveWithCells="1">
                  <from>
                    <xdr:col>12</xdr:col>
                    <xdr:colOff>9525</xdr:colOff>
                    <xdr:row>48</xdr:row>
                    <xdr:rowOff>0</xdr:rowOff>
                  </from>
                  <to>
                    <xdr:col>12</xdr:col>
                    <xdr:colOff>838200</xdr:colOff>
                    <xdr:row>48</xdr:row>
                    <xdr:rowOff>266700</xdr:rowOff>
                  </to>
                </anchor>
              </controlPr>
            </control>
          </mc:Choice>
        </mc:AlternateContent>
        <mc:AlternateContent xmlns:mc="http://schemas.openxmlformats.org/markup-compatibility/2006">
          <mc:Choice Requires="x14">
            <control shapeId="4566" r:id="rId471" name="Check Box 470">
              <controlPr defaultSize="0" autoFill="0" autoLine="0" autoPict="0">
                <anchor moveWithCells="1">
                  <from>
                    <xdr:col>12</xdr:col>
                    <xdr:colOff>9525</xdr:colOff>
                    <xdr:row>49</xdr:row>
                    <xdr:rowOff>0</xdr:rowOff>
                  </from>
                  <to>
                    <xdr:col>12</xdr:col>
                    <xdr:colOff>838200</xdr:colOff>
                    <xdr:row>49</xdr:row>
                    <xdr:rowOff>266700</xdr:rowOff>
                  </to>
                </anchor>
              </controlPr>
            </control>
          </mc:Choice>
        </mc:AlternateContent>
        <mc:AlternateContent xmlns:mc="http://schemas.openxmlformats.org/markup-compatibility/2006">
          <mc:Choice Requires="x14">
            <control shapeId="4567" r:id="rId472" name="Check Box 471">
              <controlPr defaultSize="0" autoFill="0" autoLine="0" autoPict="0">
                <anchor moveWithCells="1">
                  <from>
                    <xdr:col>12</xdr:col>
                    <xdr:colOff>9525</xdr:colOff>
                    <xdr:row>50</xdr:row>
                    <xdr:rowOff>0</xdr:rowOff>
                  </from>
                  <to>
                    <xdr:col>12</xdr:col>
                    <xdr:colOff>838200</xdr:colOff>
                    <xdr:row>50</xdr:row>
                    <xdr:rowOff>266700</xdr:rowOff>
                  </to>
                </anchor>
              </controlPr>
            </control>
          </mc:Choice>
        </mc:AlternateContent>
        <mc:AlternateContent xmlns:mc="http://schemas.openxmlformats.org/markup-compatibility/2006">
          <mc:Choice Requires="x14">
            <control shapeId="4568" r:id="rId473" name="Check Box 472">
              <controlPr defaultSize="0" autoFill="0" autoLine="0" autoPict="0">
                <anchor moveWithCells="1">
                  <from>
                    <xdr:col>12</xdr:col>
                    <xdr:colOff>9525</xdr:colOff>
                    <xdr:row>51</xdr:row>
                    <xdr:rowOff>0</xdr:rowOff>
                  </from>
                  <to>
                    <xdr:col>12</xdr:col>
                    <xdr:colOff>838200</xdr:colOff>
                    <xdr:row>51</xdr:row>
                    <xdr:rowOff>266700</xdr:rowOff>
                  </to>
                </anchor>
              </controlPr>
            </control>
          </mc:Choice>
        </mc:AlternateContent>
        <mc:AlternateContent xmlns:mc="http://schemas.openxmlformats.org/markup-compatibility/2006">
          <mc:Choice Requires="x14">
            <control shapeId="4569" r:id="rId474" name="Check Box 473">
              <controlPr defaultSize="0" autoFill="0" autoLine="0" autoPict="0">
                <anchor moveWithCells="1">
                  <from>
                    <xdr:col>12</xdr:col>
                    <xdr:colOff>9525</xdr:colOff>
                    <xdr:row>52</xdr:row>
                    <xdr:rowOff>0</xdr:rowOff>
                  </from>
                  <to>
                    <xdr:col>12</xdr:col>
                    <xdr:colOff>838200</xdr:colOff>
                    <xdr:row>52</xdr:row>
                    <xdr:rowOff>266700</xdr:rowOff>
                  </to>
                </anchor>
              </controlPr>
            </control>
          </mc:Choice>
        </mc:AlternateContent>
        <mc:AlternateContent xmlns:mc="http://schemas.openxmlformats.org/markup-compatibility/2006">
          <mc:Choice Requires="x14">
            <control shapeId="4570" r:id="rId475" name="Check Box 474">
              <controlPr defaultSize="0" autoFill="0" autoLine="0" autoPict="0">
                <anchor moveWithCells="1">
                  <from>
                    <xdr:col>12</xdr:col>
                    <xdr:colOff>9525</xdr:colOff>
                    <xdr:row>53</xdr:row>
                    <xdr:rowOff>0</xdr:rowOff>
                  </from>
                  <to>
                    <xdr:col>12</xdr:col>
                    <xdr:colOff>838200</xdr:colOff>
                    <xdr:row>53</xdr:row>
                    <xdr:rowOff>266700</xdr:rowOff>
                  </to>
                </anchor>
              </controlPr>
            </control>
          </mc:Choice>
        </mc:AlternateContent>
        <mc:AlternateContent xmlns:mc="http://schemas.openxmlformats.org/markup-compatibility/2006">
          <mc:Choice Requires="x14">
            <control shapeId="4571" r:id="rId476" name="Check Box 475">
              <controlPr defaultSize="0" autoFill="0" autoLine="0" autoPict="0">
                <anchor moveWithCells="1">
                  <from>
                    <xdr:col>12</xdr:col>
                    <xdr:colOff>9525</xdr:colOff>
                    <xdr:row>54</xdr:row>
                    <xdr:rowOff>0</xdr:rowOff>
                  </from>
                  <to>
                    <xdr:col>12</xdr:col>
                    <xdr:colOff>838200</xdr:colOff>
                    <xdr:row>54</xdr:row>
                    <xdr:rowOff>266700</xdr:rowOff>
                  </to>
                </anchor>
              </controlPr>
            </control>
          </mc:Choice>
        </mc:AlternateContent>
        <mc:AlternateContent xmlns:mc="http://schemas.openxmlformats.org/markup-compatibility/2006">
          <mc:Choice Requires="x14">
            <control shapeId="4572" r:id="rId477" name="Check Box 476">
              <controlPr defaultSize="0" autoFill="0" autoLine="0" autoPict="0">
                <anchor moveWithCells="1">
                  <from>
                    <xdr:col>12</xdr:col>
                    <xdr:colOff>9525</xdr:colOff>
                    <xdr:row>55</xdr:row>
                    <xdr:rowOff>0</xdr:rowOff>
                  </from>
                  <to>
                    <xdr:col>12</xdr:col>
                    <xdr:colOff>838200</xdr:colOff>
                    <xdr:row>55</xdr:row>
                    <xdr:rowOff>266700</xdr:rowOff>
                  </to>
                </anchor>
              </controlPr>
            </control>
          </mc:Choice>
        </mc:AlternateContent>
        <mc:AlternateContent xmlns:mc="http://schemas.openxmlformats.org/markup-compatibility/2006">
          <mc:Choice Requires="x14">
            <control shapeId="4573" r:id="rId478" name="Check Box 477">
              <controlPr defaultSize="0" autoFill="0" autoLine="0" autoPict="0">
                <anchor moveWithCells="1">
                  <from>
                    <xdr:col>12</xdr:col>
                    <xdr:colOff>9525</xdr:colOff>
                    <xdr:row>56</xdr:row>
                    <xdr:rowOff>0</xdr:rowOff>
                  </from>
                  <to>
                    <xdr:col>12</xdr:col>
                    <xdr:colOff>838200</xdr:colOff>
                    <xdr:row>56</xdr:row>
                    <xdr:rowOff>266700</xdr:rowOff>
                  </to>
                </anchor>
              </controlPr>
            </control>
          </mc:Choice>
        </mc:AlternateContent>
        <mc:AlternateContent xmlns:mc="http://schemas.openxmlformats.org/markup-compatibility/2006">
          <mc:Choice Requires="x14">
            <control shapeId="4574" r:id="rId479" name="Check Box 478">
              <controlPr defaultSize="0" autoFill="0" autoLine="0" autoPict="0">
                <anchor moveWithCells="1">
                  <from>
                    <xdr:col>12</xdr:col>
                    <xdr:colOff>9525</xdr:colOff>
                    <xdr:row>57</xdr:row>
                    <xdr:rowOff>0</xdr:rowOff>
                  </from>
                  <to>
                    <xdr:col>12</xdr:col>
                    <xdr:colOff>838200</xdr:colOff>
                    <xdr:row>57</xdr:row>
                    <xdr:rowOff>266700</xdr:rowOff>
                  </to>
                </anchor>
              </controlPr>
            </control>
          </mc:Choice>
        </mc:AlternateContent>
        <mc:AlternateContent xmlns:mc="http://schemas.openxmlformats.org/markup-compatibility/2006">
          <mc:Choice Requires="x14">
            <control shapeId="4575" r:id="rId480" name="Check Box 479">
              <controlPr defaultSize="0" autoFill="0" autoLine="0" autoPict="0">
                <anchor moveWithCells="1">
                  <from>
                    <xdr:col>12</xdr:col>
                    <xdr:colOff>9525</xdr:colOff>
                    <xdr:row>58</xdr:row>
                    <xdr:rowOff>0</xdr:rowOff>
                  </from>
                  <to>
                    <xdr:col>12</xdr:col>
                    <xdr:colOff>838200</xdr:colOff>
                    <xdr:row>58</xdr:row>
                    <xdr:rowOff>266700</xdr:rowOff>
                  </to>
                </anchor>
              </controlPr>
            </control>
          </mc:Choice>
        </mc:AlternateContent>
        <mc:AlternateContent xmlns:mc="http://schemas.openxmlformats.org/markup-compatibility/2006">
          <mc:Choice Requires="x14">
            <control shapeId="4576" r:id="rId481" name="Check Box 480">
              <controlPr defaultSize="0" autoFill="0" autoLine="0" autoPict="0">
                <anchor moveWithCells="1">
                  <from>
                    <xdr:col>12</xdr:col>
                    <xdr:colOff>9525</xdr:colOff>
                    <xdr:row>59</xdr:row>
                    <xdr:rowOff>0</xdr:rowOff>
                  </from>
                  <to>
                    <xdr:col>12</xdr:col>
                    <xdr:colOff>838200</xdr:colOff>
                    <xdr:row>59</xdr:row>
                    <xdr:rowOff>266700</xdr:rowOff>
                  </to>
                </anchor>
              </controlPr>
            </control>
          </mc:Choice>
        </mc:AlternateContent>
        <mc:AlternateContent xmlns:mc="http://schemas.openxmlformats.org/markup-compatibility/2006">
          <mc:Choice Requires="x14">
            <control shapeId="4577" r:id="rId482" name="Check Box 481">
              <controlPr defaultSize="0" autoFill="0" autoLine="0" autoPict="0">
                <anchor moveWithCells="1">
                  <from>
                    <xdr:col>12</xdr:col>
                    <xdr:colOff>9525</xdr:colOff>
                    <xdr:row>60</xdr:row>
                    <xdr:rowOff>0</xdr:rowOff>
                  </from>
                  <to>
                    <xdr:col>12</xdr:col>
                    <xdr:colOff>838200</xdr:colOff>
                    <xdr:row>60</xdr:row>
                    <xdr:rowOff>266700</xdr:rowOff>
                  </to>
                </anchor>
              </controlPr>
            </control>
          </mc:Choice>
        </mc:AlternateContent>
        <mc:AlternateContent xmlns:mc="http://schemas.openxmlformats.org/markup-compatibility/2006">
          <mc:Choice Requires="x14">
            <control shapeId="4578" r:id="rId483" name="Check Box 482">
              <controlPr defaultSize="0" autoFill="0" autoLine="0" autoPict="0">
                <anchor moveWithCells="1">
                  <from>
                    <xdr:col>12</xdr:col>
                    <xdr:colOff>9525</xdr:colOff>
                    <xdr:row>61</xdr:row>
                    <xdr:rowOff>0</xdr:rowOff>
                  </from>
                  <to>
                    <xdr:col>12</xdr:col>
                    <xdr:colOff>838200</xdr:colOff>
                    <xdr:row>61</xdr:row>
                    <xdr:rowOff>266700</xdr:rowOff>
                  </to>
                </anchor>
              </controlPr>
            </control>
          </mc:Choice>
        </mc:AlternateContent>
        <mc:AlternateContent xmlns:mc="http://schemas.openxmlformats.org/markup-compatibility/2006">
          <mc:Choice Requires="x14">
            <control shapeId="4579" r:id="rId484" name="Check Box 483">
              <controlPr defaultSize="0" autoFill="0" autoLine="0" autoPict="0">
                <anchor moveWithCells="1">
                  <from>
                    <xdr:col>12</xdr:col>
                    <xdr:colOff>9525</xdr:colOff>
                    <xdr:row>62</xdr:row>
                    <xdr:rowOff>0</xdr:rowOff>
                  </from>
                  <to>
                    <xdr:col>12</xdr:col>
                    <xdr:colOff>838200</xdr:colOff>
                    <xdr:row>62</xdr:row>
                    <xdr:rowOff>266700</xdr:rowOff>
                  </to>
                </anchor>
              </controlPr>
            </control>
          </mc:Choice>
        </mc:AlternateContent>
        <mc:AlternateContent xmlns:mc="http://schemas.openxmlformats.org/markup-compatibility/2006">
          <mc:Choice Requires="x14">
            <control shapeId="4580" r:id="rId485" name="Check Box 484">
              <controlPr defaultSize="0" autoFill="0" autoLine="0" autoPict="0">
                <anchor moveWithCells="1">
                  <from>
                    <xdr:col>12</xdr:col>
                    <xdr:colOff>9525</xdr:colOff>
                    <xdr:row>63</xdr:row>
                    <xdr:rowOff>0</xdr:rowOff>
                  </from>
                  <to>
                    <xdr:col>12</xdr:col>
                    <xdr:colOff>838200</xdr:colOff>
                    <xdr:row>63</xdr:row>
                    <xdr:rowOff>266700</xdr:rowOff>
                  </to>
                </anchor>
              </controlPr>
            </control>
          </mc:Choice>
        </mc:AlternateContent>
        <mc:AlternateContent xmlns:mc="http://schemas.openxmlformats.org/markup-compatibility/2006">
          <mc:Choice Requires="x14">
            <control shapeId="4581" r:id="rId486" name="Check Box 485">
              <controlPr defaultSize="0" autoFill="0" autoLine="0" autoPict="0">
                <anchor moveWithCells="1">
                  <from>
                    <xdr:col>12</xdr:col>
                    <xdr:colOff>9525</xdr:colOff>
                    <xdr:row>64</xdr:row>
                    <xdr:rowOff>0</xdr:rowOff>
                  </from>
                  <to>
                    <xdr:col>12</xdr:col>
                    <xdr:colOff>838200</xdr:colOff>
                    <xdr:row>64</xdr:row>
                    <xdr:rowOff>266700</xdr:rowOff>
                  </to>
                </anchor>
              </controlPr>
            </control>
          </mc:Choice>
        </mc:AlternateContent>
        <mc:AlternateContent xmlns:mc="http://schemas.openxmlformats.org/markup-compatibility/2006">
          <mc:Choice Requires="x14">
            <control shapeId="4582" r:id="rId487" name="Check Box 486">
              <controlPr defaultSize="0" autoFill="0" autoLine="0" autoPict="0">
                <anchor moveWithCells="1">
                  <from>
                    <xdr:col>12</xdr:col>
                    <xdr:colOff>9525</xdr:colOff>
                    <xdr:row>65</xdr:row>
                    <xdr:rowOff>0</xdr:rowOff>
                  </from>
                  <to>
                    <xdr:col>12</xdr:col>
                    <xdr:colOff>838200</xdr:colOff>
                    <xdr:row>65</xdr:row>
                    <xdr:rowOff>266700</xdr:rowOff>
                  </to>
                </anchor>
              </controlPr>
            </control>
          </mc:Choice>
        </mc:AlternateContent>
        <mc:AlternateContent xmlns:mc="http://schemas.openxmlformats.org/markup-compatibility/2006">
          <mc:Choice Requires="x14">
            <control shapeId="4583" r:id="rId488" name="Check Box 487">
              <controlPr defaultSize="0" autoFill="0" autoLine="0" autoPict="0">
                <anchor moveWithCells="1">
                  <from>
                    <xdr:col>12</xdr:col>
                    <xdr:colOff>9525</xdr:colOff>
                    <xdr:row>66</xdr:row>
                    <xdr:rowOff>0</xdr:rowOff>
                  </from>
                  <to>
                    <xdr:col>12</xdr:col>
                    <xdr:colOff>838200</xdr:colOff>
                    <xdr:row>66</xdr:row>
                    <xdr:rowOff>266700</xdr:rowOff>
                  </to>
                </anchor>
              </controlPr>
            </control>
          </mc:Choice>
        </mc:AlternateContent>
        <mc:AlternateContent xmlns:mc="http://schemas.openxmlformats.org/markup-compatibility/2006">
          <mc:Choice Requires="x14">
            <control shapeId="4584" r:id="rId489" name="Check Box 488">
              <controlPr defaultSize="0" autoFill="0" autoLine="0" autoPict="0">
                <anchor moveWithCells="1">
                  <from>
                    <xdr:col>12</xdr:col>
                    <xdr:colOff>9525</xdr:colOff>
                    <xdr:row>67</xdr:row>
                    <xdr:rowOff>0</xdr:rowOff>
                  </from>
                  <to>
                    <xdr:col>12</xdr:col>
                    <xdr:colOff>838200</xdr:colOff>
                    <xdr:row>67</xdr:row>
                    <xdr:rowOff>266700</xdr:rowOff>
                  </to>
                </anchor>
              </controlPr>
            </control>
          </mc:Choice>
        </mc:AlternateContent>
        <mc:AlternateContent xmlns:mc="http://schemas.openxmlformats.org/markup-compatibility/2006">
          <mc:Choice Requires="x14">
            <control shapeId="4585" r:id="rId490" name="Check Box 489">
              <controlPr defaultSize="0" autoFill="0" autoLine="0" autoPict="0">
                <anchor moveWithCells="1">
                  <from>
                    <xdr:col>12</xdr:col>
                    <xdr:colOff>9525</xdr:colOff>
                    <xdr:row>68</xdr:row>
                    <xdr:rowOff>0</xdr:rowOff>
                  </from>
                  <to>
                    <xdr:col>12</xdr:col>
                    <xdr:colOff>838200</xdr:colOff>
                    <xdr:row>68</xdr:row>
                    <xdr:rowOff>266700</xdr:rowOff>
                  </to>
                </anchor>
              </controlPr>
            </control>
          </mc:Choice>
        </mc:AlternateContent>
        <mc:AlternateContent xmlns:mc="http://schemas.openxmlformats.org/markup-compatibility/2006">
          <mc:Choice Requires="x14">
            <control shapeId="4586" r:id="rId491" name="Check Box 490">
              <controlPr defaultSize="0" autoFill="0" autoLine="0" autoPict="0">
                <anchor moveWithCells="1">
                  <from>
                    <xdr:col>12</xdr:col>
                    <xdr:colOff>9525</xdr:colOff>
                    <xdr:row>69</xdr:row>
                    <xdr:rowOff>0</xdr:rowOff>
                  </from>
                  <to>
                    <xdr:col>12</xdr:col>
                    <xdr:colOff>838200</xdr:colOff>
                    <xdr:row>69</xdr:row>
                    <xdr:rowOff>266700</xdr:rowOff>
                  </to>
                </anchor>
              </controlPr>
            </control>
          </mc:Choice>
        </mc:AlternateContent>
        <mc:AlternateContent xmlns:mc="http://schemas.openxmlformats.org/markup-compatibility/2006">
          <mc:Choice Requires="x14">
            <control shapeId="4587" r:id="rId492" name="Check Box 491">
              <controlPr defaultSize="0" autoFill="0" autoLine="0" autoPict="0">
                <anchor moveWithCells="1">
                  <from>
                    <xdr:col>12</xdr:col>
                    <xdr:colOff>9525</xdr:colOff>
                    <xdr:row>70</xdr:row>
                    <xdr:rowOff>0</xdr:rowOff>
                  </from>
                  <to>
                    <xdr:col>12</xdr:col>
                    <xdr:colOff>838200</xdr:colOff>
                    <xdr:row>70</xdr:row>
                    <xdr:rowOff>266700</xdr:rowOff>
                  </to>
                </anchor>
              </controlPr>
            </control>
          </mc:Choice>
        </mc:AlternateContent>
        <mc:AlternateContent xmlns:mc="http://schemas.openxmlformats.org/markup-compatibility/2006">
          <mc:Choice Requires="x14">
            <control shapeId="4588" r:id="rId493" name="Check Box 492">
              <controlPr defaultSize="0" autoFill="0" autoLine="0" autoPict="0">
                <anchor moveWithCells="1">
                  <from>
                    <xdr:col>12</xdr:col>
                    <xdr:colOff>9525</xdr:colOff>
                    <xdr:row>71</xdr:row>
                    <xdr:rowOff>0</xdr:rowOff>
                  </from>
                  <to>
                    <xdr:col>12</xdr:col>
                    <xdr:colOff>838200</xdr:colOff>
                    <xdr:row>71</xdr:row>
                    <xdr:rowOff>266700</xdr:rowOff>
                  </to>
                </anchor>
              </controlPr>
            </control>
          </mc:Choice>
        </mc:AlternateContent>
        <mc:AlternateContent xmlns:mc="http://schemas.openxmlformats.org/markup-compatibility/2006">
          <mc:Choice Requires="x14">
            <control shapeId="4589" r:id="rId494" name="Check Box 493">
              <controlPr defaultSize="0" autoFill="0" autoLine="0" autoPict="0">
                <anchor moveWithCells="1">
                  <from>
                    <xdr:col>12</xdr:col>
                    <xdr:colOff>9525</xdr:colOff>
                    <xdr:row>72</xdr:row>
                    <xdr:rowOff>0</xdr:rowOff>
                  </from>
                  <to>
                    <xdr:col>12</xdr:col>
                    <xdr:colOff>838200</xdr:colOff>
                    <xdr:row>72</xdr:row>
                    <xdr:rowOff>266700</xdr:rowOff>
                  </to>
                </anchor>
              </controlPr>
            </control>
          </mc:Choice>
        </mc:AlternateContent>
        <mc:AlternateContent xmlns:mc="http://schemas.openxmlformats.org/markup-compatibility/2006">
          <mc:Choice Requires="x14">
            <control shapeId="4590" r:id="rId495" name="Check Box 494">
              <controlPr defaultSize="0" autoFill="0" autoLine="0" autoPict="0">
                <anchor moveWithCells="1">
                  <from>
                    <xdr:col>12</xdr:col>
                    <xdr:colOff>9525</xdr:colOff>
                    <xdr:row>73</xdr:row>
                    <xdr:rowOff>0</xdr:rowOff>
                  </from>
                  <to>
                    <xdr:col>12</xdr:col>
                    <xdr:colOff>838200</xdr:colOff>
                    <xdr:row>73</xdr:row>
                    <xdr:rowOff>266700</xdr:rowOff>
                  </to>
                </anchor>
              </controlPr>
            </control>
          </mc:Choice>
        </mc:AlternateContent>
        <mc:AlternateContent xmlns:mc="http://schemas.openxmlformats.org/markup-compatibility/2006">
          <mc:Choice Requires="x14">
            <control shapeId="4591" r:id="rId496" name="Check Box 495">
              <controlPr defaultSize="0" autoFill="0" autoLine="0" autoPict="0">
                <anchor moveWithCells="1">
                  <from>
                    <xdr:col>12</xdr:col>
                    <xdr:colOff>9525</xdr:colOff>
                    <xdr:row>74</xdr:row>
                    <xdr:rowOff>0</xdr:rowOff>
                  </from>
                  <to>
                    <xdr:col>12</xdr:col>
                    <xdr:colOff>838200</xdr:colOff>
                    <xdr:row>74</xdr:row>
                    <xdr:rowOff>266700</xdr:rowOff>
                  </to>
                </anchor>
              </controlPr>
            </control>
          </mc:Choice>
        </mc:AlternateContent>
        <mc:AlternateContent xmlns:mc="http://schemas.openxmlformats.org/markup-compatibility/2006">
          <mc:Choice Requires="x14">
            <control shapeId="4592" r:id="rId497" name="Check Box 496">
              <controlPr defaultSize="0" autoFill="0" autoLine="0" autoPict="0">
                <anchor moveWithCells="1">
                  <from>
                    <xdr:col>12</xdr:col>
                    <xdr:colOff>9525</xdr:colOff>
                    <xdr:row>75</xdr:row>
                    <xdr:rowOff>0</xdr:rowOff>
                  </from>
                  <to>
                    <xdr:col>12</xdr:col>
                    <xdr:colOff>838200</xdr:colOff>
                    <xdr:row>75</xdr:row>
                    <xdr:rowOff>266700</xdr:rowOff>
                  </to>
                </anchor>
              </controlPr>
            </control>
          </mc:Choice>
        </mc:AlternateContent>
        <mc:AlternateContent xmlns:mc="http://schemas.openxmlformats.org/markup-compatibility/2006">
          <mc:Choice Requires="x14">
            <control shapeId="4593" r:id="rId498" name="Check Box 497">
              <controlPr defaultSize="0" autoFill="0" autoLine="0" autoPict="0">
                <anchor moveWithCells="1">
                  <from>
                    <xdr:col>12</xdr:col>
                    <xdr:colOff>9525</xdr:colOff>
                    <xdr:row>76</xdr:row>
                    <xdr:rowOff>0</xdr:rowOff>
                  </from>
                  <to>
                    <xdr:col>12</xdr:col>
                    <xdr:colOff>838200</xdr:colOff>
                    <xdr:row>76</xdr:row>
                    <xdr:rowOff>266700</xdr:rowOff>
                  </to>
                </anchor>
              </controlPr>
            </control>
          </mc:Choice>
        </mc:AlternateContent>
        <mc:AlternateContent xmlns:mc="http://schemas.openxmlformats.org/markup-compatibility/2006">
          <mc:Choice Requires="x14">
            <control shapeId="4594" r:id="rId499" name="Check Box 498">
              <controlPr defaultSize="0" autoFill="0" autoLine="0" autoPict="0">
                <anchor moveWithCells="1">
                  <from>
                    <xdr:col>12</xdr:col>
                    <xdr:colOff>9525</xdr:colOff>
                    <xdr:row>77</xdr:row>
                    <xdr:rowOff>0</xdr:rowOff>
                  </from>
                  <to>
                    <xdr:col>12</xdr:col>
                    <xdr:colOff>838200</xdr:colOff>
                    <xdr:row>77</xdr:row>
                    <xdr:rowOff>266700</xdr:rowOff>
                  </to>
                </anchor>
              </controlPr>
            </control>
          </mc:Choice>
        </mc:AlternateContent>
        <mc:AlternateContent xmlns:mc="http://schemas.openxmlformats.org/markup-compatibility/2006">
          <mc:Choice Requires="x14">
            <control shapeId="4595" r:id="rId500" name="Check Box 499">
              <controlPr defaultSize="0" autoFill="0" autoLine="0" autoPict="0">
                <anchor moveWithCells="1">
                  <from>
                    <xdr:col>12</xdr:col>
                    <xdr:colOff>9525</xdr:colOff>
                    <xdr:row>78</xdr:row>
                    <xdr:rowOff>0</xdr:rowOff>
                  </from>
                  <to>
                    <xdr:col>12</xdr:col>
                    <xdr:colOff>838200</xdr:colOff>
                    <xdr:row>78</xdr:row>
                    <xdr:rowOff>266700</xdr:rowOff>
                  </to>
                </anchor>
              </controlPr>
            </control>
          </mc:Choice>
        </mc:AlternateContent>
        <mc:AlternateContent xmlns:mc="http://schemas.openxmlformats.org/markup-compatibility/2006">
          <mc:Choice Requires="x14">
            <control shapeId="4596" r:id="rId501" name="Check Box 500">
              <controlPr defaultSize="0" autoFill="0" autoLine="0" autoPict="0">
                <anchor moveWithCells="1">
                  <from>
                    <xdr:col>12</xdr:col>
                    <xdr:colOff>9525</xdr:colOff>
                    <xdr:row>79</xdr:row>
                    <xdr:rowOff>0</xdr:rowOff>
                  </from>
                  <to>
                    <xdr:col>12</xdr:col>
                    <xdr:colOff>838200</xdr:colOff>
                    <xdr:row>79</xdr:row>
                    <xdr:rowOff>266700</xdr:rowOff>
                  </to>
                </anchor>
              </controlPr>
            </control>
          </mc:Choice>
        </mc:AlternateContent>
        <mc:AlternateContent xmlns:mc="http://schemas.openxmlformats.org/markup-compatibility/2006">
          <mc:Choice Requires="x14">
            <control shapeId="4597" r:id="rId502" name="Check Box 501">
              <controlPr defaultSize="0" autoFill="0" autoLine="0" autoPict="0">
                <anchor moveWithCells="1">
                  <from>
                    <xdr:col>12</xdr:col>
                    <xdr:colOff>9525</xdr:colOff>
                    <xdr:row>80</xdr:row>
                    <xdr:rowOff>0</xdr:rowOff>
                  </from>
                  <to>
                    <xdr:col>12</xdr:col>
                    <xdr:colOff>838200</xdr:colOff>
                    <xdr:row>80</xdr:row>
                    <xdr:rowOff>266700</xdr:rowOff>
                  </to>
                </anchor>
              </controlPr>
            </control>
          </mc:Choice>
        </mc:AlternateContent>
        <mc:AlternateContent xmlns:mc="http://schemas.openxmlformats.org/markup-compatibility/2006">
          <mc:Choice Requires="x14">
            <control shapeId="4598" r:id="rId503" name="Check Box 502">
              <controlPr defaultSize="0" autoFill="0" autoLine="0" autoPict="0">
                <anchor moveWithCells="1">
                  <from>
                    <xdr:col>12</xdr:col>
                    <xdr:colOff>9525</xdr:colOff>
                    <xdr:row>81</xdr:row>
                    <xdr:rowOff>0</xdr:rowOff>
                  </from>
                  <to>
                    <xdr:col>12</xdr:col>
                    <xdr:colOff>838200</xdr:colOff>
                    <xdr:row>81</xdr:row>
                    <xdr:rowOff>266700</xdr:rowOff>
                  </to>
                </anchor>
              </controlPr>
            </control>
          </mc:Choice>
        </mc:AlternateContent>
        <mc:AlternateContent xmlns:mc="http://schemas.openxmlformats.org/markup-compatibility/2006">
          <mc:Choice Requires="x14">
            <control shapeId="4599" r:id="rId504" name="Check Box 503">
              <controlPr defaultSize="0" autoFill="0" autoLine="0" autoPict="0">
                <anchor moveWithCells="1">
                  <from>
                    <xdr:col>12</xdr:col>
                    <xdr:colOff>9525</xdr:colOff>
                    <xdr:row>82</xdr:row>
                    <xdr:rowOff>0</xdr:rowOff>
                  </from>
                  <to>
                    <xdr:col>12</xdr:col>
                    <xdr:colOff>838200</xdr:colOff>
                    <xdr:row>82</xdr:row>
                    <xdr:rowOff>266700</xdr:rowOff>
                  </to>
                </anchor>
              </controlPr>
            </control>
          </mc:Choice>
        </mc:AlternateContent>
        <mc:AlternateContent xmlns:mc="http://schemas.openxmlformats.org/markup-compatibility/2006">
          <mc:Choice Requires="x14">
            <control shapeId="4600" r:id="rId505" name="Check Box 504">
              <controlPr defaultSize="0" autoFill="0" autoLine="0" autoPict="0">
                <anchor moveWithCells="1">
                  <from>
                    <xdr:col>12</xdr:col>
                    <xdr:colOff>9525</xdr:colOff>
                    <xdr:row>83</xdr:row>
                    <xdr:rowOff>0</xdr:rowOff>
                  </from>
                  <to>
                    <xdr:col>12</xdr:col>
                    <xdr:colOff>838200</xdr:colOff>
                    <xdr:row>83</xdr:row>
                    <xdr:rowOff>266700</xdr:rowOff>
                  </to>
                </anchor>
              </controlPr>
            </control>
          </mc:Choice>
        </mc:AlternateContent>
        <mc:AlternateContent xmlns:mc="http://schemas.openxmlformats.org/markup-compatibility/2006">
          <mc:Choice Requires="x14">
            <control shapeId="4601" r:id="rId506" name="Check Box 505">
              <controlPr defaultSize="0" autoFill="0" autoLine="0" autoPict="0">
                <anchor moveWithCells="1">
                  <from>
                    <xdr:col>12</xdr:col>
                    <xdr:colOff>9525</xdr:colOff>
                    <xdr:row>84</xdr:row>
                    <xdr:rowOff>0</xdr:rowOff>
                  </from>
                  <to>
                    <xdr:col>12</xdr:col>
                    <xdr:colOff>838200</xdr:colOff>
                    <xdr:row>84</xdr:row>
                    <xdr:rowOff>266700</xdr:rowOff>
                  </to>
                </anchor>
              </controlPr>
            </control>
          </mc:Choice>
        </mc:AlternateContent>
        <mc:AlternateContent xmlns:mc="http://schemas.openxmlformats.org/markup-compatibility/2006">
          <mc:Choice Requires="x14">
            <control shapeId="4602" r:id="rId507" name="Check Box 506">
              <controlPr defaultSize="0" autoFill="0" autoLine="0" autoPict="0">
                <anchor moveWithCells="1">
                  <from>
                    <xdr:col>12</xdr:col>
                    <xdr:colOff>9525</xdr:colOff>
                    <xdr:row>85</xdr:row>
                    <xdr:rowOff>0</xdr:rowOff>
                  </from>
                  <to>
                    <xdr:col>12</xdr:col>
                    <xdr:colOff>838200</xdr:colOff>
                    <xdr:row>85</xdr:row>
                    <xdr:rowOff>266700</xdr:rowOff>
                  </to>
                </anchor>
              </controlPr>
            </control>
          </mc:Choice>
        </mc:AlternateContent>
        <mc:AlternateContent xmlns:mc="http://schemas.openxmlformats.org/markup-compatibility/2006">
          <mc:Choice Requires="x14">
            <control shapeId="4603" r:id="rId508" name="Check Box 507">
              <controlPr defaultSize="0" autoFill="0" autoLine="0" autoPict="0">
                <anchor moveWithCells="1">
                  <from>
                    <xdr:col>12</xdr:col>
                    <xdr:colOff>9525</xdr:colOff>
                    <xdr:row>86</xdr:row>
                    <xdr:rowOff>0</xdr:rowOff>
                  </from>
                  <to>
                    <xdr:col>12</xdr:col>
                    <xdr:colOff>838200</xdr:colOff>
                    <xdr:row>86</xdr:row>
                    <xdr:rowOff>266700</xdr:rowOff>
                  </to>
                </anchor>
              </controlPr>
            </control>
          </mc:Choice>
        </mc:AlternateContent>
        <mc:AlternateContent xmlns:mc="http://schemas.openxmlformats.org/markup-compatibility/2006">
          <mc:Choice Requires="x14">
            <control shapeId="4604" r:id="rId509" name="Check Box 508">
              <controlPr defaultSize="0" autoFill="0" autoLine="0" autoPict="0">
                <anchor moveWithCells="1">
                  <from>
                    <xdr:col>12</xdr:col>
                    <xdr:colOff>9525</xdr:colOff>
                    <xdr:row>87</xdr:row>
                    <xdr:rowOff>0</xdr:rowOff>
                  </from>
                  <to>
                    <xdr:col>12</xdr:col>
                    <xdr:colOff>838200</xdr:colOff>
                    <xdr:row>87</xdr:row>
                    <xdr:rowOff>266700</xdr:rowOff>
                  </to>
                </anchor>
              </controlPr>
            </control>
          </mc:Choice>
        </mc:AlternateContent>
        <mc:AlternateContent xmlns:mc="http://schemas.openxmlformats.org/markup-compatibility/2006">
          <mc:Choice Requires="x14">
            <control shapeId="4605" r:id="rId510" name="Check Box 509">
              <controlPr defaultSize="0" autoFill="0" autoLine="0" autoPict="0">
                <anchor moveWithCells="1">
                  <from>
                    <xdr:col>12</xdr:col>
                    <xdr:colOff>9525</xdr:colOff>
                    <xdr:row>88</xdr:row>
                    <xdr:rowOff>0</xdr:rowOff>
                  </from>
                  <to>
                    <xdr:col>12</xdr:col>
                    <xdr:colOff>838200</xdr:colOff>
                    <xdr:row>88</xdr:row>
                    <xdr:rowOff>266700</xdr:rowOff>
                  </to>
                </anchor>
              </controlPr>
            </control>
          </mc:Choice>
        </mc:AlternateContent>
        <mc:AlternateContent xmlns:mc="http://schemas.openxmlformats.org/markup-compatibility/2006">
          <mc:Choice Requires="x14">
            <control shapeId="4606" r:id="rId511" name="Check Box 510">
              <controlPr defaultSize="0" autoFill="0" autoLine="0" autoPict="0">
                <anchor moveWithCells="1">
                  <from>
                    <xdr:col>12</xdr:col>
                    <xdr:colOff>9525</xdr:colOff>
                    <xdr:row>89</xdr:row>
                    <xdr:rowOff>0</xdr:rowOff>
                  </from>
                  <to>
                    <xdr:col>12</xdr:col>
                    <xdr:colOff>838200</xdr:colOff>
                    <xdr:row>89</xdr:row>
                    <xdr:rowOff>266700</xdr:rowOff>
                  </to>
                </anchor>
              </controlPr>
            </control>
          </mc:Choice>
        </mc:AlternateContent>
        <mc:AlternateContent xmlns:mc="http://schemas.openxmlformats.org/markup-compatibility/2006">
          <mc:Choice Requires="x14">
            <control shapeId="4607" r:id="rId512" name="Check Box 511">
              <controlPr defaultSize="0" autoFill="0" autoLine="0" autoPict="0">
                <anchor moveWithCells="1">
                  <from>
                    <xdr:col>12</xdr:col>
                    <xdr:colOff>9525</xdr:colOff>
                    <xdr:row>90</xdr:row>
                    <xdr:rowOff>0</xdr:rowOff>
                  </from>
                  <to>
                    <xdr:col>12</xdr:col>
                    <xdr:colOff>838200</xdr:colOff>
                    <xdr:row>90</xdr:row>
                    <xdr:rowOff>266700</xdr:rowOff>
                  </to>
                </anchor>
              </controlPr>
            </control>
          </mc:Choice>
        </mc:AlternateContent>
        <mc:AlternateContent xmlns:mc="http://schemas.openxmlformats.org/markup-compatibility/2006">
          <mc:Choice Requires="x14">
            <control shapeId="4608" r:id="rId513" name="Check Box 512">
              <controlPr defaultSize="0" autoFill="0" autoLine="0" autoPict="0">
                <anchor moveWithCells="1">
                  <from>
                    <xdr:col>12</xdr:col>
                    <xdr:colOff>9525</xdr:colOff>
                    <xdr:row>91</xdr:row>
                    <xdr:rowOff>0</xdr:rowOff>
                  </from>
                  <to>
                    <xdr:col>12</xdr:col>
                    <xdr:colOff>838200</xdr:colOff>
                    <xdr:row>91</xdr:row>
                    <xdr:rowOff>266700</xdr:rowOff>
                  </to>
                </anchor>
              </controlPr>
            </control>
          </mc:Choice>
        </mc:AlternateContent>
        <mc:AlternateContent xmlns:mc="http://schemas.openxmlformats.org/markup-compatibility/2006">
          <mc:Choice Requires="x14">
            <control shapeId="4609" r:id="rId514" name="Check Box 513">
              <controlPr defaultSize="0" autoFill="0" autoLine="0" autoPict="0">
                <anchor moveWithCells="1">
                  <from>
                    <xdr:col>12</xdr:col>
                    <xdr:colOff>9525</xdr:colOff>
                    <xdr:row>92</xdr:row>
                    <xdr:rowOff>0</xdr:rowOff>
                  </from>
                  <to>
                    <xdr:col>12</xdr:col>
                    <xdr:colOff>838200</xdr:colOff>
                    <xdr:row>92</xdr:row>
                    <xdr:rowOff>266700</xdr:rowOff>
                  </to>
                </anchor>
              </controlPr>
            </control>
          </mc:Choice>
        </mc:AlternateContent>
        <mc:AlternateContent xmlns:mc="http://schemas.openxmlformats.org/markup-compatibility/2006">
          <mc:Choice Requires="x14">
            <control shapeId="4610" r:id="rId515" name="Check Box 514">
              <controlPr defaultSize="0" autoFill="0" autoLine="0" autoPict="0">
                <anchor moveWithCells="1">
                  <from>
                    <xdr:col>12</xdr:col>
                    <xdr:colOff>9525</xdr:colOff>
                    <xdr:row>93</xdr:row>
                    <xdr:rowOff>0</xdr:rowOff>
                  </from>
                  <to>
                    <xdr:col>12</xdr:col>
                    <xdr:colOff>838200</xdr:colOff>
                    <xdr:row>93</xdr:row>
                    <xdr:rowOff>266700</xdr:rowOff>
                  </to>
                </anchor>
              </controlPr>
            </control>
          </mc:Choice>
        </mc:AlternateContent>
        <mc:AlternateContent xmlns:mc="http://schemas.openxmlformats.org/markup-compatibility/2006">
          <mc:Choice Requires="x14">
            <control shapeId="4611" r:id="rId516" name="Check Box 515">
              <controlPr defaultSize="0" autoFill="0" autoLine="0" autoPict="0">
                <anchor moveWithCells="1">
                  <from>
                    <xdr:col>12</xdr:col>
                    <xdr:colOff>9525</xdr:colOff>
                    <xdr:row>94</xdr:row>
                    <xdr:rowOff>0</xdr:rowOff>
                  </from>
                  <to>
                    <xdr:col>12</xdr:col>
                    <xdr:colOff>838200</xdr:colOff>
                    <xdr:row>94</xdr:row>
                    <xdr:rowOff>266700</xdr:rowOff>
                  </to>
                </anchor>
              </controlPr>
            </control>
          </mc:Choice>
        </mc:AlternateContent>
        <mc:AlternateContent xmlns:mc="http://schemas.openxmlformats.org/markup-compatibility/2006">
          <mc:Choice Requires="x14">
            <control shapeId="4612" r:id="rId517" name="Check Box 516">
              <controlPr defaultSize="0" autoFill="0" autoLine="0" autoPict="0">
                <anchor moveWithCells="1">
                  <from>
                    <xdr:col>12</xdr:col>
                    <xdr:colOff>9525</xdr:colOff>
                    <xdr:row>95</xdr:row>
                    <xdr:rowOff>0</xdr:rowOff>
                  </from>
                  <to>
                    <xdr:col>12</xdr:col>
                    <xdr:colOff>838200</xdr:colOff>
                    <xdr:row>95</xdr:row>
                    <xdr:rowOff>266700</xdr:rowOff>
                  </to>
                </anchor>
              </controlPr>
            </control>
          </mc:Choice>
        </mc:AlternateContent>
        <mc:AlternateContent xmlns:mc="http://schemas.openxmlformats.org/markup-compatibility/2006">
          <mc:Choice Requires="x14">
            <control shapeId="4613" r:id="rId518" name="Check Box 517">
              <controlPr defaultSize="0" autoFill="0" autoLine="0" autoPict="0">
                <anchor moveWithCells="1">
                  <from>
                    <xdr:col>12</xdr:col>
                    <xdr:colOff>9525</xdr:colOff>
                    <xdr:row>96</xdr:row>
                    <xdr:rowOff>0</xdr:rowOff>
                  </from>
                  <to>
                    <xdr:col>12</xdr:col>
                    <xdr:colOff>838200</xdr:colOff>
                    <xdr:row>96</xdr:row>
                    <xdr:rowOff>266700</xdr:rowOff>
                  </to>
                </anchor>
              </controlPr>
            </control>
          </mc:Choice>
        </mc:AlternateContent>
        <mc:AlternateContent xmlns:mc="http://schemas.openxmlformats.org/markup-compatibility/2006">
          <mc:Choice Requires="x14">
            <control shapeId="4614" r:id="rId519" name="Check Box 518">
              <controlPr defaultSize="0" autoFill="0" autoLine="0" autoPict="0">
                <anchor moveWithCells="1">
                  <from>
                    <xdr:col>12</xdr:col>
                    <xdr:colOff>9525</xdr:colOff>
                    <xdr:row>97</xdr:row>
                    <xdr:rowOff>0</xdr:rowOff>
                  </from>
                  <to>
                    <xdr:col>12</xdr:col>
                    <xdr:colOff>838200</xdr:colOff>
                    <xdr:row>97</xdr:row>
                    <xdr:rowOff>266700</xdr:rowOff>
                  </to>
                </anchor>
              </controlPr>
            </control>
          </mc:Choice>
        </mc:AlternateContent>
        <mc:AlternateContent xmlns:mc="http://schemas.openxmlformats.org/markup-compatibility/2006">
          <mc:Choice Requires="x14">
            <control shapeId="4615" r:id="rId520" name="Check Box 519">
              <controlPr defaultSize="0" autoFill="0" autoLine="0" autoPict="0">
                <anchor moveWithCells="1">
                  <from>
                    <xdr:col>12</xdr:col>
                    <xdr:colOff>9525</xdr:colOff>
                    <xdr:row>98</xdr:row>
                    <xdr:rowOff>0</xdr:rowOff>
                  </from>
                  <to>
                    <xdr:col>12</xdr:col>
                    <xdr:colOff>838200</xdr:colOff>
                    <xdr:row>98</xdr:row>
                    <xdr:rowOff>266700</xdr:rowOff>
                  </to>
                </anchor>
              </controlPr>
            </control>
          </mc:Choice>
        </mc:AlternateContent>
        <mc:AlternateContent xmlns:mc="http://schemas.openxmlformats.org/markup-compatibility/2006">
          <mc:Choice Requires="x14">
            <control shapeId="4616" r:id="rId521" name="Check Box 520">
              <controlPr defaultSize="0" autoFill="0" autoLine="0" autoPict="0">
                <anchor moveWithCells="1">
                  <from>
                    <xdr:col>12</xdr:col>
                    <xdr:colOff>9525</xdr:colOff>
                    <xdr:row>99</xdr:row>
                    <xdr:rowOff>0</xdr:rowOff>
                  </from>
                  <to>
                    <xdr:col>12</xdr:col>
                    <xdr:colOff>838200</xdr:colOff>
                    <xdr:row>99</xdr:row>
                    <xdr:rowOff>266700</xdr:rowOff>
                  </to>
                </anchor>
              </controlPr>
            </control>
          </mc:Choice>
        </mc:AlternateContent>
        <mc:AlternateContent xmlns:mc="http://schemas.openxmlformats.org/markup-compatibility/2006">
          <mc:Choice Requires="x14">
            <control shapeId="4617" r:id="rId522" name="Check Box 521">
              <controlPr defaultSize="0" autoFill="0" autoLine="0" autoPict="0">
                <anchor moveWithCells="1">
                  <from>
                    <xdr:col>12</xdr:col>
                    <xdr:colOff>9525</xdr:colOff>
                    <xdr:row>100</xdr:row>
                    <xdr:rowOff>0</xdr:rowOff>
                  </from>
                  <to>
                    <xdr:col>12</xdr:col>
                    <xdr:colOff>838200</xdr:colOff>
                    <xdr:row>100</xdr:row>
                    <xdr:rowOff>266700</xdr:rowOff>
                  </to>
                </anchor>
              </controlPr>
            </control>
          </mc:Choice>
        </mc:AlternateContent>
        <mc:AlternateContent xmlns:mc="http://schemas.openxmlformats.org/markup-compatibility/2006">
          <mc:Choice Requires="x14">
            <control shapeId="4618" r:id="rId523" name="Check Box 522">
              <controlPr defaultSize="0" autoFill="0" autoLine="0" autoPict="0">
                <anchor moveWithCells="1">
                  <from>
                    <xdr:col>12</xdr:col>
                    <xdr:colOff>9525</xdr:colOff>
                    <xdr:row>101</xdr:row>
                    <xdr:rowOff>0</xdr:rowOff>
                  </from>
                  <to>
                    <xdr:col>12</xdr:col>
                    <xdr:colOff>838200</xdr:colOff>
                    <xdr:row>101</xdr:row>
                    <xdr:rowOff>266700</xdr:rowOff>
                  </to>
                </anchor>
              </controlPr>
            </control>
          </mc:Choice>
        </mc:AlternateContent>
        <mc:AlternateContent xmlns:mc="http://schemas.openxmlformats.org/markup-compatibility/2006">
          <mc:Choice Requires="x14">
            <control shapeId="4619" r:id="rId524" name="Check Box 523">
              <controlPr defaultSize="0" autoFill="0" autoLine="0" autoPict="0">
                <anchor moveWithCells="1">
                  <from>
                    <xdr:col>12</xdr:col>
                    <xdr:colOff>9525</xdr:colOff>
                    <xdr:row>102</xdr:row>
                    <xdr:rowOff>0</xdr:rowOff>
                  </from>
                  <to>
                    <xdr:col>12</xdr:col>
                    <xdr:colOff>838200</xdr:colOff>
                    <xdr:row>102</xdr:row>
                    <xdr:rowOff>266700</xdr:rowOff>
                  </to>
                </anchor>
              </controlPr>
            </control>
          </mc:Choice>
        </mc:AlternateContent>
        <mc:AlternateContent xmlns:mc="http://schemas.openxmlformats.org/markup-compatibility/2006">
          <mc:Choice Requires="x14">
            <control shapeId="4620" r:id="rId525" name="Check Box 524">
              <controlPr defaultSize="0" autoFill="0" autoLine="0" autoPict="0">
                <anchor moveWithCells="1">
                  <from>
                    <xdr:col>12</xdr:col>
                    <xdr:colOff>9525</xdr:colOff>
                    <xdr:row>103</xdr:row>
                    <xdr:rowOff>0</xdr:rowOff>
                  </from>
                  <to>
                    <xdr:col>12</xdr:col>
                    <xdr:colOff>838200</xdr:colOff>
                    <xdr:row>103</xdr:row>
                    <xdr:rowOff>266700</xdr:rowOff>
                  </to>
                </anchor>
              </controlPr>
            </control>
          </mc:Choice>
        </mc:AlternateContent>
        <mc:AlternateContent xmlns:mc="http://schemas.openxmlformats.org/markup-compatibility/2006">
          <mc:Choice Requires="x14">
            <control shapeId="4621" r:id="rId526" name="Check Box 525">
              <controlPr defaultSize="0" autoFill="0" autoLine="0" autoPict="0">
                <anchor moveWithCells="1">
                  <from>
                    <xdr:col>12</xdr:col>
                    <xdr:colOff>9525</xdr:colOff>
                    <xdr:row>104</xdr:row>
                    <xdr:rowOff>0</xdr:rowOff>
                  </from>
                  <to>
                    <xdr:col>12</xdr:col>
                    <xdr:colOff>838200</xdr:colOff>
                    <xdr:row>104</xdr:row>
                    <xdr:rowOff>266700</xdr:rowOff>
                  </to>
                </anchor>
              </controlPr>
            </control>
          </mc:Choice>
        </mc:AlternateContent>
        <mc:AlternateContent xmlns:mc="http://schemas.openxmlformats.org/markup-compatibility/2006">
          <mc:Choice Requires="x14">
            <control shapeId="4622" r:id="rId527" name="Check Box 526">
              <controlPr defaultSize="0" autoFill="0" autoLine="0" autoPict="0">
                <anchor moveWithCells="1">
                  <from>
                    <xdr:col>12</xdr:col>
                    <xdr:colOff>9525</xdr:colOff>
                    <xdr:row>105</xdr:row>
                    <xdr:rowOff>0</xdr:rowOff>
                  </from>
                  <to>
                    <xdr:col>12</xdr:col>
                    <xdr:colOff>838200</xdr:colOff>
                    <xdr:row>105</xdr:row>
                    <xdr:rowOff>266700</xdr:rowOff>
                  </to>
                </anchor>
              </controlPr>
            </control>
          </mc:Choice>
        </mc:AlternateContent>
        <mc:AlternateContent xmlns:mc="http://schemas.openxmlformats.org/markup-compatibility/2006">
          <mc:Choice Requires="x14">
            <control shapeId="4623" r:id="rId528" name="Check Box 527">
              <controlPr defaultSize="0" autoFill="0" autoLine="0" autoPict="0">
                <anchor moveWithCells="1">
                  <from>
                    <xdr:col>12</xdr:col>
                    <xdr:colOff>9525</xdr:colOff>
                    <xdr:row>106</xdr:row>
                    <xdr:rowOff>0</xdr:rowOff>
                  </from>
                  <to>
                    <xdr:col>12</xdr:col>
                    <xdr:colOff>838200</xdr:colOff>
                    <xdr:row>106</xdr:row>
                    <xdr:rowOff>266700</xdr:rowOff>
                  </to>
                </anchor>
              </controlPr>
            </control>
          </mc:Choice>
        </mc:AlternateContent>
        <mc:AlternateContent xmlns:mc="http://schemas.openxmlformats.org/markup-compatibility/2006">
          <mc:Choice Requires="x14">
            <control shapeId="4624" r:id="rId529" name="Check Box 528">
              <controlPr defaultSize="0" autoFill="0" autoLine="0" autoPict="0">
                <anchor moveWithCells="1">
                  <from>
                    <xdr:col>12</xdr:col>
                    <xdr:colOff>9525</xdr:colOff>
                    <xdr:row>107</xdr:row>
                    <xdr:rowOff>0</xdr:rowOff>
                  </from>
                  <to>
                    <xdr:col>12</xdr:col>
                    <xdr:colOff>838200</xdr:colOff>
                    <xdr:row>107</xdr:row>
                    <xdr:rowOff>266700</xdr:rowOff>
                  </to>
                </anchor>
              </controlPr>
            </control>
          </mc:Choice>
        </mc:AlternateContent>
        <mc:AlternateContent xmlns:mc="http://schemas.openxmlformats.org/markup-compatibility/2006">
          <mc:Choice Requires="x14">
            <control shapeId="4625" r:id="rId530" name="Check Box 529">
              <controlPr defaultSize="0" autoFill="0" autoLine="0" autoPict="0">
                <anchor moveWithCells="1">
                  <from>
                    <xdr:col>12</xdr:col>
                    <xdr:colOff>9525</xdr:colOff>
                    <xdr:row>108</xdr:row>
                    <xdr:rowOff>0</xdr:rowOff>
                  </from>
                  <to>
                    <xdr:col>12</xdr:col>
                    <xdr:colOff>838200</xdr:colOff>
                    <xdr:row>108</xdr:row>
                    <xdr:rowOff>266700</xdr:rowOff>
                  </to>
                </anchor>
              </controlPr>
            </control>
          </mc:Choice>
        </mc:AlternateContent>
        <mc:AlternateContent xmlns:mc="http://schemas.openxmlformats.org/markup-compatibility/2006">
          <mc:Choice Requires="x14">
            <control shapeId="4626" r:id="rId531" name="Check Box 530">
              <controlPr defaultSize="0" autoFill="0" autoLine="0" autoPict="0">
                <anchor moveWithCells="1">
                  <from>
                    <xdr:col>12</xdr:col>
                    <xdr:colOff>9525</xdr:colOff>
                    <xdr:row>109</xdr:row>
                    <xdr:rowOff>0</xdr:rowOff>
                  </from>
                  <to>
                    <xdr:col>12</xdr:col>
                    <xdr:colOff>838200</xdr:colOff>
                    <xdr:row>109</xdr:row>
                    <xdr:rowOff>266700</xdr:rowOff>
                  </to>
                </anchor>
              </controlPr>
            </control>
          </mc:Choice>
        </mc:AlternateContent>
        <mc:AlternateContent xmlns:mc="http://schemas.openxmlformats.org/markup-compatibility/2006">
          <mc:Choice Requires="x14">
            <control shapeId="4627" r:id="rId532" name="Check Box 531">
              <controlPr defaultSize="0" autoFill="0" autoLine="0" autoPict="0">
                <anchor moveWithCells="1">
                  <from>
                    <xdr:col>12</xdr:col>
                    <xdr:colOff>9525</xdr:colOff>
                    <xdr:row>110</xdr:row>
                    <xdr:rowOff>0</xdr:rowOff>
                  </from>
                  <to>
                    <xdr:col>12</xdr:col>
                    <xdr:colOff>838200</xdr:colOff>
                    <xdr:row>110</xdr:row>
                    <xdr:rowOff>266700</xdr:rowOff>
                  </to>
                </anchor>
              </controlPr>
            </control>
          </mc:Choice>
        </mc:AlternateContent>
        <mc:AlternateContent xmlns:mc="http://schemas.openxmlformats.org/markup-compatibility/2006">
          <mc:Choice Requires="x14">
            <control shapeId="4628" r:id="rId533" name="Check Box 532">
              <controlPr defaultSize="0" autoFill="0" autoLine="0" autoPict="0">
                <anchor moveWithCells="1">
                  <from>
                    <xdr:col>12</xdr:col>
                    <xdr:colOff>9525</xdr:colOff>
                    <xdr:row>111</xdr:row>
                    <xdr:rowOff>0</xdr:rowOff>
                  </from>
                  <to>
                    <xdr:col>12</xdr:col>
                    <xdr:colOff>838200</xdr:colOff>
                    <xdr:row>111</xdr:row>
                    <xdr:rowOff>266700</xdr:rowOff>
                  </to>
                </anchor>
              </controlPr>
            </control>
          </mc:Choice>
        </mc:AlternateContent>
        <mc:AlternateContent xmlns:mc="http://schemas.openxmlformats.org/markup-compatibility/2006">
          <mc:Choice Requires="x14">
            <control shapeId="4629" r:id="rId534" name="Check Box 533">
              <controlPr defaultSize="0" autoFill="0" autoLine="0" autoPict="0">
                <anchor moveWithCells="1">
                  <from>
                    <xdr:col>12</xdr:col>
                    <xdr:colOff>9525</xdr:colOff>
                    <xdr:row>112</xdr:row>
                    <xdr:rowOff>0</xdr:rowOff>
                  </from>
                  <to>
                    <xdr:col>12</xdr:col>
                    <xdr:colOff>838200</xdr:colOff>
                    <xdr:row>112</xdr:row>
                    <xdr:rowOff>266700</xdr:rowOff>
                  </to>
                </anchor>
              </controlPr>
            </control>
          </mc:Choice>
        </mc:AlternateContent>
        <mc:AlternateContent xmlns:mc="http://schemas.openxmlformats.org/markup-compatibility/2006">
          <mc:Choice Requires="x14">
            <control shapeId="4630" r:id="rId535" name="Check Box 534">
              <controlPr defaultSize="0" autoFill="0" autoLine="0" autoPict="0">
                <anchor moveWithCells="1">
                  <from>
                    <xdr:col>6</xdr:col>
                    <xdr:colOff>190500</xdr:colOff>
                    <xdr:row>13</xdr:row>
                    <xdr:rowOff>9525</xdr:rowOff>
                  </from>
                  <to>
                    <xdr:col>7</xdr:col>
                    <xdr:colOff>28575</xdr:colOff>
                    <xdr:row>13</xdr:row>
                    <xdr:rowOff>266700</xdr:rowOff>
                  </to>
                </anchor>
              </controlPr>
            </control>
          </mc:Choice>
        </mc:AlternateContent>
        <mc:AlternateContent xmlns:mc="http://schemas.openxmlformats.org/markup-compatibility/2006">
          <mc:Choice Requires="x14">
            <control shapeId="4631" r:id="rId536" name="Check Box 535">
              <controlPr defaultSize="0" autoFill="0" autoLine="0" autoPict="0">
                <anchor moveWithCells="1">
                  <from>
                    <xdr:col>6</xdr:col>
                    <xdr:colOff>190500</xdr:colOff>
                    <xdr:row>14</xdr:row>
                    <xdr:rowOff>9525</xdr:rowOff>
                  </from>
                  <to>
                    <xdr:col>7</xdr:col>
                    <xdr:colOff>28575</xdr:colOff>
                    <xdr:row>14</xdr:row>
                    <xdr:rowOff>266700</xdr:rowOff>
                  </to>
                </anchor>
              </controlPr>
            </control>
          </mc:Choice>
        </mc:AlternateContent>
        <mc:AlternateContent xmlns:mc="http://schemas.openxmlformats.org/markup-compatibility/2006">
          <mc:Choice Requires="x14">
            <control shapeId="4632" r:id="rId537" name="Check Box 536">
              <controlPr defaultSize="0" autoFill="0" autoLine="0" autoPict="0">
                <anchor moveWithCells="1">
                  <from>
                    <xdr:col>6</xdr:col>
                    <xdr:colOff>190500</xdr:colOff>
                    <xdr:row>15</xdr:row>
                    <xdr:rowOff>9525</xdr:rowOff>
                  </from>
                  <to>
                    <xdr:col>7</xdr:col>
                    <xdr:colOff>28575</xdr:colOff>
                    <xdr:row>15</xdr:row>
                    <xdr:rowOff>266700</xdr:rowOff>
                  </to>
                </anchor>
              </controlPr>
            </control>
          </mc:Choice>
        </mc:AlternateContent>
        <mc:AlternateContent xmlns:mc="http://schemas.openxmlformats.org/markup-compatibility/2006">
          <mc:Choice Requires="x14">
            <control shapeId="4633" r:id="rId538" name="Check Box 537">
              <controlPr defaultSize="0" autoFill="0" autoLine="0" autoPict="0">
                <anchor moveWithCells="1">
                  <from>
                    <xdr:col>6</xdr:col>
                    <xdr:colOff>190500</xdr:colOff>
                    <xdr:row>16</xdr:row>
                    <xdr:rowOff>9525</xdr:rowOff>
                  </from>
                  <to>
                    <xdr:col>7</xdr:col>
                    <xdr:colOff>28575</xdr:colOff>
                    <xdr:row>16</xdr:row>
                    <xdr:rowOff>266700</xdr:rowOff>
                  </to>
                </anchor>
              </controlPr>
            </control>
          </mc:Choice>
        </mc:AlternateContent>
        <mc:AlternateContent xmlns:mc="http://schemas.openxmlformats.org/markup-compatibility/2006">
          <mc:Choice Requires="x14">
            <control shapeId="4634" r:id="rId539" name="Check Box 538">
              <controlPr defaultSize="0" autoFill="0" autoLine="0" autoPict="0">
                <anchor moveWithCells="1">
                  <from>
                    <xdr:col>6</xdr:col>
                    <xdr:colOff>190500</xdr:colOff>
                    <xdr:row>17</xdr:row>
                    <xdr:rowOff>9525</xdr:rowOff>
                  </from>
                  <to>
                    <xdr:col>7</xdr:col>
                    <xdr:colOff>28575</xdr:colOff>
                    <xdr:row>17</xdr:row>
                    <xdr:rowOff>266700</xdr:rowOff>
                  </to>
                </anchor>
              </controlPr>
            </control>
          </mc:Choice>
        </mc:AlternateContent>
        <mc:AlternateContent xmlns:mc="http://schemas.openxmlformats.org/markup-compatibility/2006">
          <mc:Choice Requires="x14">
            <control shapeId="4635" r:id="rId540" name="Check Box 539">
              <controlPr defaultSize="0" autoFill="0" autoLine="0" autoPict="0">
                <anchor moveWithCells="1">
                  <from>
                    <xdr:col>6</xdr:col>
                    <xdr:colOff>190500</xdr:colOff>
                    <xdr:row>18</xdr:row>
                    <xdr:rowOff>19050</xdr:rowOff>
                  </from>
                  <to>
                    <xdr:col>7</xdr:col>
                    <xdr:colOff>28575</xdr:colOff>
                    <xdr:row>18</xdr:row>
                    <xdr:rowOff>266700</xdr:rowOff>
                  </to>
                </anchor>
              </controlPr>
            </control>
          </mc:Choice>
        </mc:AlternateContent>
        <mc:AlternateContent xmlns:mc="http://schemas.openxmlformats.org/markup-compatibility/2006">
          <mc:Choice Requires="x14">
            <control shapeId="4636" r:id="rId541" name="Check Box 540">
              <controlPr defaultSize="0" autoFill="0" autoLine="0" autoPict="0">
                <anchor moveWithCells="1">
                  <from>
                    <xdr:col>6</xdr:col>
                    <xdr:colOff>190500</xdr:colOff>
                    <xdr:row>19</xdr:row>
                    <xdr:rowOff>19050</xdr:rowOff>
                  </from>
                  <to>
                    <xdr:col>7</xdr:col>
                    <xdr:colOff>28575</xdr:colOff>
                    <xdr:row>19</xdr:row>
                    <xdr:rowOff>266700</xdr:rowOff>
                  </to>
                </anchor>
              </controlPr>
            </control>
          </mc:Choice>
        </mc:AlternateContent>
        <mc:AlternateContent xmlns:mc="http://schemas.openxmlformats.org/markup-compatibility/2006">
          <mc:Choice Requires="x14">
            <control shapeId="4637" r:id="rId542" name="Check Box 541">
              <controlPr defaultSize="0" autoFill="0" autoLine="0" autoPict="0">
                <anchor moveWithCells="1">
                  <from>
                    <xdr:col>6</xdr:col>
                    <xdr:colOff>190500</xdr:colOff>
                    <xdr:row>20</xdr:row>
                    <xdr:rowOff>19050</xdr:rowOff>
                  </from>
                  <to>
                    <xdr:col>7</xdr:col>
                    <xdr:colOff>28575</xdr:colOff>
                    <xdr:row>20</xdr:row>
                    <xdr:rowOff>266700</xdr:rowOff>
                  </to>
                </anchor>
              </controlPr>
            </control>
          </mc:Choice>
        </mc:AlternateContent>
        <mc:AlternateContent xmlns:mc="http://schemas.openxmlformats.org/markup-compatibility/2006">
          <mc:Choice Requires="x14">
            <control shapeId="4638" r:id="rId543" name="Check Box 542">
              <controlPr defaultSize="0" autoFill="0" autoLine="0" autoPict="0">
                <anchor moveWithCells="1">
                  <from>
                    <xdr:col>6</xdr:col>
                    <xdr:colOff>190500</xdr:colOff>
                    <xdr:row>21</xdr:row>
                    <xdr:rowOff>19050</xdr:rowOff>
                  </from>
                  <to>
                    <xdr:col>7</xdr:col>
                    <xdr:colOff>28575</xdr:colOff>
                    <xdr:row>21</xdr:row>
                    <xdr:rowOff>266700</xdr:rowOff>
                  </to>
                </anchor>
              </controlPr>
            </control>
          </mc:Choice>
        </mc:AlternateContent>
        <mc:AlternateContent xmlns:mc="http://schemas.openxmlformats.org/markup-compatibility/2006">
          <mc:Choice Requires="x14">
            <control shapeId="4639" r:id="rId544" name="Check Box 543">
              <controlPr defaultSize="0" autoFill="0" autoLine="0" autoPict="0">
                <anchor moveWithCells="1">
                  <from>
                    <xdr:col>6</xdr:col>
                    <xdr:colOff>190500</xdr:colOff>
                    <xdr:row>22</xdr:row>
                    <xdr:rowOff>19050</xdr:rowOff>
                  </from>
                  <to>
                    <xdr:col>7</xdr:col>
                    <xdr:colOff>28575</xdr:colOff>
                    <xdr:row>22</xdr:row>
                    <xdr:rowOff>266700</xdr:rowOff>
                  </to>
                </anchor>
              </controlPr>
            </control>
          </mc:Choice>
        </mc:AlternateContent>
        <mc:AlternateContent xmlns:mc="http://schemas.openxmlformats.org/markup-compatibility/2006">
          <mc:Choice Requires="x14">
            <control shapeId="4640" r:id="rId545" name="Check Box 544">
              <controlPr defaultSize="0" autoFill="0" autoLine="0" autoPict="0">
                <anchor moveWithCells="1">
                  <from>
                    <xdr:col>6</xdr:col>
                    <xdr:colOff>190500</xdr:colOff>
                    <xdr:row>23</xdr:row>
                    <xdr:rowOff>19050</xdr:rowOff>
                  </from>
                  <to>
                    <xdr:col>7</xdr:col>
                    <xdr:colOff>28575</xdr:colOff>
                    <xdr:row>23</xdr:row>
                    <xdr:rowOff>266700</xdr:rowOff>
                  </to>
                </anchor>
              </controlPr>
            </control>
          </mc:Choice>
        </mc:AlternateContent>
        <mc:AlternateContent xmlns:mc="http://schemas.openxmlformats.org/markup-compatibility/2006">
          <mc:Choice Requires="x14">
            <control shapeId="4641" r:id="rId546" name="Check Box 545">
              <controlPr defaultSize="0" autoFill="0" autoLine="0" autoPict="0">
                <anchor moveWithCells="1">
                  <from>
                    <xdr:col>6</xdr:col>
                    <xdr:colOff>190500</xdr:colOff>
                    <xdr:row>24</xdr:row>
                    <xdr:rowOff>19050</xdr:rowOff>
                  </from>
                  <to>
                    <xdr:col>7</xdr:col>
                    <xdr:colOff>28575</xdr:colOff>
                    <xdr:row>24</xdr:row>
                    <xdr:rowOff>266700</xdr:rowOff>
                  </to>
                </anchor>
              </controlPr>
            </control>
          </mc:Choice>
        </mc:AlternateContent>
        <mc:AlternateContent xmlns:mc="http://schemas.openxmlformats.org/markup-compatibility/2006">
          <mc:Choice Requires="x14">
            <control shapeId="4642" r:id="rId547" name="Check Box 546">
              <controlPr defaultSize="0" autoFill="0" autoLine="0" autoPict="0">
                <anchor moveWithCells="1">
                  <from>
                    <xdr:col>6</xdr:col>
                    <xdr:colOff>190500</xdr:colOff>
                    <xdr:row>25</xdr:row>
                    <xdr:rowOff>19050</xdr:rowOff>
                  </from>
                  <to>
                    <xdr:col>7</xdr:col>
                    <xdr:colOff>28575</xdr:colOff>
                    <xdr:row>25</xdr:row>
                    <xdr:rowOff>266700</xdr:rowOff>
                  </to>
                </anchor>
              </controlPr>
            </control>
          </mc:Choice>
        </mc:AlternateContent>
        <mc:AlternateContent xmlns:mc="http://schemas.openxmlformats.org/markup-compatibility/2006">
          <mc:Choice Requires="x14">
            <control shapeId="4643" r:id="rId548" name="Check Box 547">
              <controlPr defaultSize="0" autoFill="0" autoLine="0" autoPict="0">
                <anchor moveWithCells="1">
                  <from>
                    <xdr:col>6</xdr:col>
                    <xdr:colOff>190500</xdr:colOff>
                    <xdr:row>26</xdr:row>
                    <xdr:rowOff>19050</xdr:rowOff>
                  </from>
                  <to>
                    <xdr:col>7</xdr:col>
                    <xdr:colOff>28575</xdr:colOff>
                    <xdr:row>26</xdr:row>
                    <xdr:rowOff>266700</xdr:rowOff>
                  </to>
                </anchor>
              </controlPr>
            </control>
          </mc:Choice>
        </mc:AlternateContent>
        <mc:AlternateContent xmlns:mc="http://schemas.openxmlformats.org/markup-compatibility/2006">
          <mc:Choice Requires="x14">
            <control shapeId="4644" r:id="rId549" name="Check Box 548">
              <controlPr defaultSize="0" autoFill="0" autoLine="0" autoPict="0">
                <anchor moveWithCells="1">
                  <from>
                    <xdr:col>6</xdr:col>
                    <xdr:colOff>190500</xdr:colOff>
                    <xdr:row>27</xdr:row>
                    <xdr:rowOff>19050</xdr:rowOff>
                  </from>
                  <to>
                    <xdr:col>7</xdr:col>
                    <xdr:colOff>28575</xdr:colOff>
                    <xdr:row>27</xdr:row>
                    <xdr:rowOff>266700</xdr:rowOff>
                  </to>
                </anchor>
              </controlPr>
            </control>
          </mc:Choice>
        </mc:AlternateContent>
        <mc:AlternateContent xmlns:mc="http://schemas.openxmlformats.org/markup-compatibility/2006">
          <mc:Choice Requires="x14">
            <control shapeId="4645" r:id="rId550" name="Check Box 549">
              <controlPr defaultSize="0" autoFill="0" autoLine="0" autoPict="0">
                <anchor moveWithCells="1">
                  <from>
                    <xdr:col>6</xdr:col>
                    <xdr:colOff>190500</xdr:colOff>
                    <xdr:row>28</xdr:row>
                    <xdr:rowOff>19050</xdr:rowOff>
                  </from>
                  <to>
                    <xdr:col>7</xdr:col>
                    <xdr:colOff>28575</xdr:colOff>
                    <xdr:row>28</xdr:row>
                    <xdr:rowOff>266700</xdr:rowOff>
                  </to>
                </anchor>
              </controlPr>
            </control>
          </mc:Choice>
        </mc:AlternateContent>
        <mc:AlternateContent xmlns:mc="http://schemas.openxmlformats.org/markup-compatibility/2006">
          <mc:Choice Requires="x14">
            <control shapeId="4646" r:id="rId551" name="Check Box 550">
              <controlPr defaultSize="0" autoFill="0" autoLine="0" autoPict="0">
                <anchor moveWithCells="1">
                  <from>
                    <xdr:col>6</xdr:col>
                    <xdr:colOff>190500</xdr:colOff>
                    <xdr:row>29</xdr:row>
                    <xdr:rowOff>19050</xdr:rowOff>
                  </from>
                  <to>
                    <xdr:col>7</xdr:col>
                    <xdr:colOff>28575</xdr:colOff>
                    <xdr:row>29</xdr:row>
                    <xdr:rowOff>266700</xdr:rowOff>
                  </to>
                </anchor>
              </controlPr>
            </control>
          </mc:Choice>
        </mc:AlternateContent>
        <mc:AlternateContent xmlns:mc="http://schemas.openxmlformats.org/markup-compatibility/2006">
          <mc:Choice Requires="x14">
            <control shapeId="4647" r:id="rId552" name="Check Box 551">
              <controlPr defaultSize="0" autoFill="0" autoLine="0" autoPict="0">
                <anchor moveWithCells="1">
                  <from>
                    <xdr:col>6</xdr:col>
                    <xdr:colOff>190500</xdr:colOff>
                    <xdr:row>30</xdr:row>
                    <xdr:rowOff>19050</xdr:rowOff>
                  </from>
                  <to>
                    <xdr:col>7</xdr:col>
                    <xdr:colOff>28575</xdr:colOff>
                    <xdr:row>30</xdr:row>
                    <xdr:rowOff>266700</xdr:rowOff>
                  </to>
                </anchor>
              </controlPr>
            </control>
          </mc:Choice>
        </mc:AlternateContent>
        <mc:AlternateContent xmlns:mc="http://schemas.openxmlformats.org/markup-compatibility/2006">
          <mc:Choice Requires="x14">
            <control shapeId="4648" r:id="rId553" name="Check Box 552">
              <controlPr defaultSize="0" autoFill="0" autoLine="0" autoPict="0">
                <anchor moveWithCells="1">
                  <from>
                    <xdr:col>6</xdr:col>
                    <xdr:colOff>190500</xdr:colOff>
                    <xdr:row>31</xdr:row>
                    <xdr:rowOff>19050</xdr:rowOff>
                  </from>
                  <to>
                    <xdr:col>7</xdr:col>
                    <xdr:colOff>28575</xdr:colOff>
                    <xdr:row>31</xdr:row>
                    <xdr:rowOff>266700</xdr:rowOff>
                  </to>
                </anchor>
              </controlPr>
            </control>
          </mc:Choice>
        </mc:AlternateContent>
        <mc:AlternateContent xmlns:mc="http://schemas.openxmlformats.org/markup-compatibility/2006">
          <mc:Choice Requires="x14">
            <control shapeId="4649" r:id="rId554" name="Check Box 553">
              <controlPr defaultSize="0" autoFill="0" autoLine="0" autoPict="0">
                <anchor moveWithCells="1">
                  <from>
                    <xdr:col>6</xdr:col>
                    <xdr:colOff>190500</xdr:colOff>
                    <xdr:row>32</xdr:row>
                    <xdr:rowOff>19050</xdr:rowOff>
                  </from>
                  <to>
                    <xdr:col>7</xdr:col>
                    <xdr:colOff>28575</xdr:colOff>
                    <xdr:row>32</xdr:row>
                    <xdr:rowOff>266700</xdr:rowOff>
                  </to>
                </anchor>
              </controlPr>
            </control>
          </mc:Choice>
        </mc:AlternateContent>
        <mc:AlternateContent xmlns:mc="http://schemas.openxmlformats.org/markup-compatibility/2006">
          <mc:Choice Requires="x14">
            <control shapeId="4650" r:id="rId555" name="Check Box 554">
              <controlPr defaultSize="0" autoFill="0" autoLine="0" autoPict="0">
                <anchor moveWithCells="1">
                  <from>
                    <xdr:col>6</xdr:col>
                    <xdr:colOff>190500</xdr:colOff>
                    <xdr:row>33</xdr:row>
                    <xdr:rowOff>19050</xdr:rowOff>
                  </from>
                  <to>
                    <xdr:col>7</xdr:col>
                    <xdr:colOff>28575</xdr:colOff>
                    <xdr:row>33</xdr:row>
                    <xdr:rowOff>266700</xdr:rowOff>
                  </to>
                </anchor>
              </controlPr>
            </control>
          </mc:Choice>
        </mc:AlternateContent>
        <mc:AlternateContent xmlns:mc="http://schemas.openxmlformats.org/markup-compatibility/2006">
          <mc:Choice Requires="x14">
            <control shapeId="4651" r:id="rId556" name="Check Box 555">
              <controlPr defaultSize="0" autoFill="0" autoLine="0" autoPict="0">
                <anchor moveWithCells="1">
                  <from>
                    <xdr:col>6</xdr:col>
                    <xdr:colOff>190500</xdr:colOff>
                    <xdr:row>34</xdr:row>
                    <xdr:rowOff>19050</xdr:rowOff>
                  </from>
                  <to>
                    <xdr:col>7</xdr:col>
                    <xdr:colOff>28575</xdr:colOff>
                    <xdr:row>34</xdr:row>
                    <xdr:rowOff>266700</xdr:rowOff>
                  </to>
                </anchor>
              </controlPr>
            </control>
          </mc:Choice>
        </mc:AlternateContent>
        <mc:AlternateContent xmlns:mc="http://schemas.openxmlformats.org/markup-compatibility/2006">
          <mc:Choice Requires="x14">
            <control shapeId="4652" r:id="rId557" name="Check Box 556">
              <controlPr defaultSize="0" autoFill="0" autoLine="0" autoPict="0">
                <anchor moveWithCells="1">
                  <from>
                    <xdr:col>6</xdr:col>
                    <xdr:colOff>190500</xdr:colOff>
                    <xdr:row>35</xdr:row>
                    <xdr:rowOff>19050</xdr:rowOff>
                  </from>
                  <to>
                    <xdr:col>7</xdr:col>
                    <xdr:colOff>28575</xdr:colOff>
                    <xdr:row>35</xdr:row>
                    <xdr:rowOff>266700</xdr:rowOff>
                  </to>
                </anchor>
              </controlPr>
            </control>
          </mc:Choice>
        </mc:AlternateContent>
        <mc:AlternateContent xmlns:mc="http://schemas.openxmlformats.org/markup-compatibility/2006">
          <mc:Choice Requires="x14">
            <control shapeId="4653" r:id="rId558" name="Check Box 557">
              <controlPr defaultSize="0" autoFill="0" autoLine="0" autoPict="0">
                <anchor moveWithCells="1">
                  <from>
                    <xdr:col>6</xdr:col>
                    <xdr:colOff>190500</xdr:colOff>
                    <xdr:row>36</xdr:row>
                    <xdr:rowOff>19050</xdr:rowOff>
                  </from>
                  <to>
                    <xdr:col>7</xdr:col>
                    <xdr:colOff>28575</xdr:colOff>
                    <xdr:row>36</xdr:row>
                    <xdr:rowOff>266700</xdr:rowOff>
                  </to>
                </anchor>
              </controlPr>
            </control>
          </mc:Choice>
        </mc:AlternateContent>
        <mc:AlternateContent xmlns:mc="http://schemas.openxmlformats.org/markup-compatibility/2006">
          <mc:Choice Requires="x14">
            <control shapeId="4654" r:id="rId559" name="Check Box 558">
              <controlPr defaultSize="0" autoFill="0" autoLine="0" autoPict="0">
                <anchor moveWithCells="1">
                  <from>
                    <xdr:col>6</xdr:col>
                    <xdr:colOff>190500</xdr:colOff>
                    <xdr:row>37</xdr:row>
                    <xdr:rowOff>19050</xdr:rowOff>
                  </from>
                  <to>
                    <xdr:col>7</xdr:col>
                    <xdr:colOff>28575</xdr:colOff>
                    <xdr:row>37</xdr:row>
                    <xdr:rowOff>266700</xdr:rowOff>
                  </to>
                </anchor>
              </controlPr>
            </control>
          </mc:Choice>
        </mc:AlternateContent>
        <mc:AlternateContent xmlns:mc="http://schemas.openxmlformats.org/markup-compatibility/2006">
          <mc:Choice Requires="x14">
            <control shapeId="4655" r:id="rId560" name="Check Box 559">
              <controlPr defaultSize="0" autoFill="0" autoLine="0" autoPict="0">
                <anchor moveWithCells="1">
                  <from>
                    <xdr:col>6</xdr:col>
                    <xdr:colOff>190500</xdr:colOff>
                    <xdr:row>38</xdr:row>
                    <xdr:rowOff>19050</xdr:rowOff>
                  </from>
                  <to>
                    <xdr:col>7</xdr:col>
                    <xdr:colOff>28575</xdr:colOff>
                    <xdr:row>38</xdr:row>
                    <xdr:rowOff>266700</xdr:rowOff>
                  </to>
                </anchor>
              </controlPr>
            </control>
          </mc:Choice>
        </mc:AlternateContent>
        <mc:AlternateContent xmlns:mc="http://schemas.openxmlformats.org/markup-compatibility/2006">
          <mc:Choice Requires="x14">
            <control shapeId="4656" r:id="rId561" name="Check Box 560">
              <controlPr defaultSize="0" autoFill="0" autoLine="0" autoPict="0">
                <anchor moveWithCells="1">
                  <from>
                    <xdr:col>6</xdr:col>
                    <xdr:colOff>190500</xdr:colOff>
                    <xdr:row>39</xdr:row>
                    <xdr:rowOff>19050</xdr:rowOff>
                  </from>
                  <to>
                    <xdr:col>7</xdr:col>
                    <xdr:colOff>28575</xdr:colOff>
                    <xdr:row>39</xdr:row>
                    <xdr:rowOff>266700</xdr:rowOff>
                  </to>
                </anchor>
              </controlPr>
            </control>
          </mc:Choice>
        </mc:AlternateContent>
        <mc:AlternateContent xmlns:mc="http://schemas.openxmlformats.org/markup-compatibility/2006">
          <mc:Choice Requires="x14">
            <control shapeId="4657" r:id="rId562" name="Check Box 561">
              <controlPr defaultSize="0" autoFill="0" autoLine="0" autoPict="0">
                <anchor moveWithCells="1">
                  <from>
                    <xdr:col>6</xdr:col>
                    <xdr:colOff>190500</xdr:colOff>
                    <xdr:row>40</xdr:row>
                    <xdr:rowOff>19050</xdr:rowOff>
                  </from>
                  <to>
                    <xdr:col>7</xdr:col>
                    <xdr:colOff>28575</xdr:colOff>
                    <xdr:row>40</xdr:row>
                    <xdr:rowOff>266700</xdr:rowOff>
                  </to>
                </anchor>
              </controlPr>
            </control>
          </mc:Choice>
        </mc:AlternateContent>
        <mc:AlternateContent xmlns:mc="http://schemas.openxmlformats.org/markup-compatibility/2006">
          <mc:Choice Requires="x14">
            <control shapeId="4658" r:id="rId563" name="Check Box 562">
              <controlPr defaultSize="0" autoFill="0" autoLine="0" autoPict="0">
                <anchor moveWithCells="1">
                  <from>
                    <xdr:col>6</xdr:col>
                    <xdr:colOff>190500</xdr:colOff>
                    <xdr:row>41</xdr:row>
                    <xdr:rowOff>19050</xdr:rowOff>
                  </from>
                  <to>
                    <xdr:col>7</xdr:col>
                    <xdr:colOff>28575</xdr:colOff>
                    <xdr:row>41</xdr:row>
                    <xdr:rowOff>266700</xdr:rowOff>
                  </to>
                </anchor>
              </controlPr>
            </control>
          </mc:Choice>
        </mc:AlternateContent>
        <mc:AlternateContent xmlns:mc="http://schemas.openxmlformats.org/markup-compatibility/2006">
          <mc:Choice Requires="x14">
            <control shapeId="4659" r:id="rId564" name="Check Box 563">
              <controlPr defaultSize="0" autoFill="0" autoLine="0" autoPict="0">
                <anchor moveWithCells="1">
                  <from>
                    <xdr:col>6</xdr:col>
                    <xdr:colOff>190500</xdr:colOff>
                    <xdr:row>42</xdr:row>
                    <xdr:rowOff>19050</xdr:rowOff>
                  </from>
                  <to>
                    <xdr:col>7</xdr:col>
                    <xdr:colOff>28575</xdr:colOff>
                    <xdr:row>42</xdr:row>
                    <xdr:rowOff>266700</xdr:rowOff>
                  </to>
                </anchor>
              </controlPr>
            </control>
          </mc:Choice>
        </mc:AlternateContent>
        <mc:AlternateContent xmlns:mc="http://schemas.openxmlformats.org/markup-compatibility/2006">
          <mc:Choice Requires="x14">
            <control shapeId="4660" r:id="rId565" name="Check Box 564">
              <controlPr defaultSize="0" autoFill="0" autoLine="0" autoPict="0">
                <anchor moveWithCells="1">
                  <from>
                    <xdr:col>6</xdr:col>
                    <xdr:colOff>190500</xdr:colOff>
                    <xdr:row>43</xdr:row>
                    <xdr:rowOff>19050</xdr:rowOff>
                  </from>
                  <to>
                    <xdr:col>7</xdr:col>
                    <xdr:colOff>28575</xdr:colOff>
                    <xdr:row>43</xdr:row>
                    <xdr:rowOff>266700</xdr:rowOff>
                  </to>
                </anchor>
              </controlPr>
            </control>
          </mc:Choice>
        </mc:AlternateContent>
        <mc:AlternateContent xmlns:mc="http://schemas.openxmlformats.org/markup-compatibility/2006">
          <mc:Choice Requires="x14">
            <control shapeId="4661" r:id="rId566" name="Check Box 565">
              <controlPr defaultSize="0" autoFill="0" autoLine="0" autoPict="0">
                <anchor moveWithCells="1">
                  <from>
                    <xdr:col>6</xdr:col>
                    <xdr:colOff>190500</xdr:colOff>
                    <xdr:row>44</xdr:row>
                    <xdr:rowOff>19050</xdr:rowOff>
                  </from>
                  <to>
                    <xdr:col>7</xdr:col>
                    <xdr:colOff>28575</xdr:colOff>
                    <xdr:row>44</xdr:row>
                    <xdr:rowOff>266700</xdr:rowOff>
                  </to>
                </anchor>
              </controlPr>
            </control>
          </mc:Choice>
        </mc:AlternateContent>
        <mc:AlternateContent xmlns:mc="http://schemas.openxmlformats.org/markup-compatibility/2006">
          <mc:Choice Requires="x14">
            <control shapeId="4662" r:id="rId567" name="Check Box 566">
              <controlPr defaultSize="0" autoFill="0" autoLine="0" autoPict="0">
                <anchor moveWithCells="1">
                  <from>
                    <xdr:col>6</xdr:col>
                    <xdr:colOff>190500</xdr:colOff>
                    <xdr:row>45</xdr:row>
                    <xdr:rowOff>19050</xdr:rowOff>
                  </from>
                  <to>
                    <xdr:col>7</xdr:col>
                    <xdr:colOff>28575</xdr:colOff>
                    <xdr:row>45</xdr:row>
                    <xdr:rowOff>266700</xdr:rowOff>
                  </to>
                </anchor>
              </controlPr>
            </control>
          </mc:Choice>
        </mc:AlternateContent>
        <mc:AlternateContent xmlns:mc="http://schemas.openxmlformats.org/markup-compatibility/2006">
          <mc:Choice Requires="x14">
            <control shapeId="4663" r:id="rId568" name="Check Box 567">
              <controlPr defaultSize="0" autoFill="0" autoLine="0" autoPict="0">
                <anchor moveWithCells="1">
                  <from>
                    <xdr:col>6</xdr:col>
                    <xdr:colOff>190500</xdr:colOff>
                    <xdr:row>46</xdr:row>
                    <xdr:rowOff>19050</xdr:rowOff>
                  </from>
                  <to>
                    <xdr:col>7</xdr:col>
                    <xdr:colOff>28575</xdr:colOff>
                    <xdr:row>46</xdr:row>
                    <xdr:rowOff>266700</xdr:rowOff>
                  </to>
                </anchor>
              </controlPr>
            </control>
          </mc:Choice>
        </mc:AlternateContent>
        <mc:AlternateContent xmlns:mc="http://schemas.openxmlformats.org/markup-compatibility/2006">
          <mc:Choice Requires="x14">
            <control shapeId="4664" r:id="rId569" name="Check Box 568">
              <controlPr defaultSize="0" autoFill="0" autoLine="0" autoPict="0">
                <anchor moveWithCells="1">
                  <from>
                    <xdr:col>6</xdr:col>
                    <xdr:colOff>190500</xdr:colOff>
                    <xdr:row>47</xdr:row>
                    <xdr:rowOff>19050</xdr:rowOff>
                  </from>
                  <to>
                    <xdr:col>7</xdr:col>
                    <xdr:colOff>28575</xdr:colOff>
                    <xdr:row>47</xdr:row>
                    <xdr:rowOff>266700</xdr:rowOff>
                  </to>
                </anchor>
              </controlPr>
            </control>
          </mc:Choice>
        </mc:AlternateContent>
        <mc:AlternateContent xmlns:mc="http://schemas.openxmlformats.org/markup-compatibility/2006">
          <mc:Choice Requires="x14">
            <control shapeId="4665" r:id="rId570" name="Check Box 569">
              <controlPr defaultSize="0" autoFill="0" autoLine="0" autoPict="0">
                <anchor moveWithCells="1">
                  <from>
                    <xdr:col>6</xdr:col>
                    <xdr:colOff>190500</xdr:colOff>
                    <xdr:row>48</xdr:row>
                    <xdr:rowOff>19050</xdr:rowOff>
                  </from>
                  <to>
                    <xdr:col>7</xdr:col>
                    <xdr:colOff>28575</xdr:colOff>
                    <xdr:row>48</xdr:row>
                    <xdr:rowOff>266700</xdr:rowOff>
                  </to>
                </anchor>
              </controlPr>
            </control>
          </mc:Choice>
        </mc:AlternateContent>
        <mc:AlternateContent xmlns:mc="http://schemas.openxmlformats.org/markup-compatibility/2006">
          <mc:Choice Requires="x14">
            <control shapeId="4666" r:id="rId571" name="Check Box 570">
              <controlPr defaultSize="0" autoFill="0" autoLine="0" autoPict="0">
                <anchor moveWithCells="1">
                  <from>
                    <xdr:col>6</xdr:col>
                    <xdr:colOff>190500</xdr:colOff>
                    <xdr:row>49</xdr:row>
                    <xdr:rowOff>19050</xdr:rowOff>
                  </from>
                  <to>
                    <xdr:col>7</xdr:col>
                    <xdr:colOff>28575</xdr:colOff>
                    <xdr:row>49</xdr:row>
                    <xdr:rowOff>266700</xdr:rowOff>
                  </to>
                </anchor>
              </controlPr>
            </control>
          </mc:Choice>
        </mc:AlternateContent>
        <mc:AlternateContent xmlns:mc="http://schemas.openxmlformats.org/markup-compatibility/2006">
          <mc:Choice Requires="x14">
            <control shapeId="4667" r:id="rId572" name="Check Box 571">
              <controlPr defaultSize="0" autoFill="0" autoLine="0" autoPict="0">
                <anchor moveWithCells="1">
                  <from>
                    <xdr:col>6</xdr:col>
                    <xdr:colOff>190500</xdr:colOff>
                    <xdr:row>50</xdr:row>
                    <xdr:rowOff>19050</xdr:rowOff>
                  </from>
                  <to>
                    <xdr:col>7</xdr:col>
                    <xdr:colOff>28575</xdr:colOff>
                    <xdr:row>50</xdr:row>
                    <xdr:rowOff>266700</xdr:rowOff>
                  </to>
                </anchor>
              </controlPr>
            </control>
          </mc:Choice>
        </mc:AlternateContent>
        <mc:AlternateContent xmlns:mc="http://schemas.openxmlformats.org/markup-compatibility/2006">
          <mc:Choice Requires="x14">
            <control shapeId="4668" r:id="rId573" name="Check Box 572">
              <controlPr defaultSize="0" autoFill="0" autoLine="0" autoPict="0">
                <anchor moveWithCells="1">
                  <from>
                    <xdr:col>6</xdr:col>
                    <xdr:colOff>190500</xdr:colOff>
                    <xdr:row>51</xdr:row>
                    <xdr:rowOff>19050</xdr:rowOff>
                  </from>
                  <to>
                    <xdr:col>7</xdr:col>
                    <xdr:colOff>28575</xdr:colOff>
                    <xdr:row>51</xdr:row>
                    <xdr:rowOff>266700</xdr:rowOff>
                  </to>
                </anchor>
              </controlPr>
            </control>
          </mc:Choice>
        </mc:AlternateContent>
        <mc:AlternateContent xmlns:mc="http://schemas.openxmlformats.org/markup-compatibility/2006">
          <mc:Choice Requires="x14">
            <control shapeId="4669" r:id="rId574" name="Check Box 573">
              <controlPr defaultSize="0" autoFill="0" autoLine="0" autoPict="0">
                <anchor moveWithCells="1">
                  <from>
                    <xdr:col>6</xdr:col>
                    <xdr:colOff>190500</xdr:colOff>
                    <xdr:row>52</xdr:row>
                    <xdr:rowOff>19050</xdr:rowOff>
                  </from>
                  <to>
                    <xdr:col>7</xdr:col>
                    <xdr:colOff>28575</xdr:colOff>
                    <xdr:row>52</xdr:row>
                    <xdr:rowOff>266700</xdr:rowOff>
                  </to>
                </anchor>
              </controlPr>
            </control>
          </mc:Choice>
        </mc:AlternateContent>
        <mc:AlternateContent xmlns:mc="http://schemas.openxmlformats.org/markup-compatibility/2006">
          <mc:Choice Requires="x14">
            <control shapeId="4670" r:id="rId575" name="Check Box 574">
              <controlPr defaultSize="0" autoFill="0" autoLine="0" autoPict="0">
                <anchor moveWithCells="1">
                  <from>
                    <xdr:col>6</xdr:col>
                    <xdr:colOff>190500</xdr:colOff>
                    <xdr:row>53</xdr:row>
                    <xdr:rowOff>19050</xdr:rowOff>
                  </from>
                  <to>
                    <xdr:col>7</xdr:col>
                    <xdr:colOff>28575</xdr:colOff>
                    <xdr:row>53</xdr:row>
                    <xdr:rowOff>266700</xdr:rowOff>
                  </to>
                </anchor>
              </controlPr>
            </control>
          </mc:Choice>
        </mc:AlternateContent>
        <mc:AlternateContent xmlns:mc="http://schemas.openxmlformats.org/markup-compatibility/2006">
          <mc:Choice Requires="x14">
            <control shapeId="4671" r:id="rId576" name="Check Box 575">
              <controlPr defaultSize="0" autoFill="0" autoLine="0" autoPict="0">
                <anchor moveWithCells="1">
                  <from>
                    <xdr:col>6</xdr:col>
                    <xdr:colOff>190500</xdr:colOff>
                    <xdr:row>54</xdr:row>
                    <xdr:rowOff>19050</xdr:rowOff>
                  </from>
                  <to>
                    <xdr:col>7</xdr:col>
                    <xdr:colOff>28575</xdr:colOff>
                    <xdr:row>54</xdr:row>
                    <xdr:rowOff>266700</xdr:rowOff>
                  </to>
                </anchor>
              </controlPr>
            </control>
          </mc:Choice>
        </mc:AlternateContent>
        <mc:AlternateContent xmlns:mc="http://schemas.openxmlformats.org/markup-compatibility/2006">
          <mc:Choice Requires="x14">
            <control shapeId="4672" r:id="rId577" name="Check Box 576">
              <controlPr defaultSize="0" autoFill="0" autoLine="0" autoPict="0">
                <anchor moveWithCells="1">
                  <from>
                    <xdr:col>6</xdr:col>
                    <xdr:colOff>190500</xdr:colOff>
                    <xdr:row>55</xdr:row>
                    <xdr:rowOff>19050</xdr:rowOff>
                  </from>
                  <to>
                    <xdr:col>7</xdr:col>
                    <xdr:colOff>28575</xdr:colOff>
                    <xdr:row>55</xdr:row>
                    <xdr:rowOff>266700</xdr:rowOff>
                  </to>
                </anchor>
              </controlPr>
            </control>
          </mc:Choice>
        </mc:AlternateContent>
        <mc:AlternateContent xmlns:mc="http://schemas.openxmlformats.org/markup-compatibility/2006">
          <mc:Choice Requires="x14">
            <control shapeId="4673" r:id="rId578" name="Check Box 577">
              <controlPr defaultSize="0" autoFill="0" autoLine="0" autoPict="0">
                <anchor moveWithCells="1">
                  <from>
                    <xdr:col>6</xdr:col>
                    <xdr:colOff>190500</xdr:colOff>
                    <xdr:row>56</xdr:row>
                    <xdr:rowOff>19050</xdr:rowOff>
                  </from>
                  <to>
                    <xdr:col>7</xdr:col>
                    <xdr:colOff>28575</xdr:colOff>
                    <xdr:row>56</xdr:row>
                    <xdr:rowOff>266700</xdr:rowOff>
                  </to>
                </anchor>
              </controlPr>
            </control>
          </mc:Choice>
        </mc:AlternateContent>
        <mc:AlternateContent xmlns:mc="http://schemas.openxmlformats.org/markup-compatibility/2006">
          <mc:Choice Requires="x14">
            <control shapeId="4674" r:id="rId579" name="Check Box 578">
              <controlPr defaultSize="0" autoFill="0" autoLine="0" autoPict="0">
                <anchor moveWithCells="1">
                  <from>
                    <xdr:col>6</xdr:col>
                    <xdr:colOff>190500</xdr:colOff>
                    <xdr:row>57</xdr:row>
                    <xdr:rowOff>19050</xdr:rowOff>
                  </from>
                  <to>
                    <xdr:col>7</xdr:col>
                    <xdr:colOff>28575</xdr:colOff>
                    <xdr:row>57</xdr:row>
                    <xdr:rowOff>266700</xdr:rowOff>
                  </to>
                </anchor>
              </controlPr>
            </control>
          </mc:Choice>
        </mc:AlternateContent>
        <mc:AlternateContent xmlns:mc="http://schemas.openxmlformats.org/markup-compatibility/2006">
          <mc:Choice Requires="x14">
            <control shapeId="4675" r:id="rId580" name="Check Box 579">
              <controlPr defaultSize="0" autoFill="0" autoLine="0" autoPict="0">
                <anchor moveWithCells="1">
                  <from>
                    <xdr:col>6</xdr:col>
                    <xdr:colOff>190500</xdr:colOff>
                    <xdr:row>58</xdr:row>
                    <xdr:rowOff>19050</xdr:rowOff>
                  </from>
                  <to>
                    <xdr:col>7</xdr:col>
                    <xdr:colOff>28575</xdr:colOff>
                    <xdr:row>58</xdr:row>
                    <xdr:rowOff>266700</xdr:rowOff>
                  </to>
                </anchor>
              </controlPr>
            </control>
          </mc:Choice>
        </mc:AlternateContent>
        <mc:AlternateContent xmlns:mc="http://schemas.openxmlformats.org/markup-compatibility/2006">
          <mc:Choice Requires="x14">
            <control shapeId="4676" r:id="rId581" name="Check Box 580">
              <controlPr defaultSize="0" autoFill="0" autoLine="0" autoPict="0">
                <anchor moveWithCells="1">
                  <from>
                    <xdr:col>6</xdr:col>
                    <xdr:colOff>190500</xdr:colOff>
                    <xdr:row>59</xdr:row>
                    <xdr:rowOff>19050</xdr:rowOff>
                  </from>
                  <to>
                    <xdr:col>7</xdr:col>
                    <xdr:colOff>28575</xdr:colOff>
                    <xdr:row>59</xdr:row>
                    <xdr:rowOff>266700</xdr:rowOff>
                  </to>
                </anchor>
              </controlPr>
            </control>
          </mc:Choice>
        </mc:AlternateContent>
        <mc:AlternateContent xmlns:mc="http://schemas.openxmlformats.org/markup-compatibility/2006">
          <mc:Choice Requires="x14">
            <control shapeId="4677" r:id="rId582" name="Check Box 581">
              <controlPr defaultSize="0" autoFill="0" autoLine="0" autoPict="0">
                <anchor moveWithCells="1">
                  <from>
                    <xdr:col>6</xdr:col>
                    <xdr:colOff>190500</xdr:colOff>
                    <xdr:row>60</xdr:row>
                    <xdr:rowOff>19050</xdr:rowOff>
                  </from>
                  <to>
                    <xdr:col>7</xdr:col>
                    <xdr:colOff>28575</xdr:colOff>
                    <xdr:row>60</xdr:row>
                    <xdr:rowOff>266700</xdr:rowOff>
                  </to>
                </anchor>
              </controlPr>
            </control>
          </mc:Choice>
        </mc:AlternateContent>
        <mc:AlternateContent xmlns:mc="http://schemas.openxmlformats.org/markup-compatibility/2006">
          <mc:Choice Requires="x14">
            <control shapeId="4678" r:id="rId583" name="Check Box 582">
              <controlPr defaultSize="0" autoFill="0" autoLine="0" autoPict="0">
                <anchor moveWithCells="1">
                  <from>
                    <xdr:col>6</xdr:col>
                    <xdr:colOff>190500</xdr:colOff>
                    <xdr:row>61</xdr:row>
                    <xdr:rowOff>19050</xdr:rowOff>
                  </from>
                  <to>
                    <xdr:col>7</xdr:col>
                    <xdr:colOff>28575</xdr:colOff>
                    <xdr:row>61</xdr:row>
                    <xdr:rowOff>266700</xdr:rowOff>
                  </to>
                </anchor>
              </controlPr>
            </control>
          </mc:Choice>
        </mc:AlternateContent>
        <mc:AlternateContent xmlns:mc="http://schemas.openxmlformats.org/markup-compatibility/2006">
          <mc:Choice Requires="x14">
            <control shapeId="4679" r:id="rId584" name="Check Box 583">
              <controlPr defaultSize="0" autoFill="0" autoLine="0" autoPict="0">
                <anchor moveWithCells="1">
                  <from>
                    <xdr:col>6</xdr:col>
                    <xdr:colOff>190500</xdr:colOff>
                    <xdr:row>62</xdr:row>
                    <xdr:rowOff>19050</xdr:rowOff>
                  </from>
                  <to>
                    <xdr:col>7</xdr:col>
                    <xdr:colOff>28575</xdr:colOff>
                    <xdr:row>62</xdr:row>
                    <xdr:rowOff>266700</xdr:rowOff>
                  </to>
                </anchor>
              </controlPr>
            </control>
          </mc:Choice>
        </mc:AlternateContent>
        <mc:AlternateContent xmlns:mc="http://schemas.openxmlformats.org/markup-compatibility/2006">
          <mc:Choice Requires="x14">
            <control shapeId="4680" r:id="rId585" name="Check Box 584">
              <controlPr defaultSize="0" autoFill="0" autoLine="0" autoPict="0">
                <anchor moveWithCells="1">
                  <from>
                    <xdr:col>6</xdr:col>
                    <xdr:colOff>190500</xdr:colOff>
                    <xdr:row>63</xdr:row>
                    <xdr:rowOff>19050</xdr:rowOff>
                  </from>
                  <to>
                    <xdr:col>7</xdr:col>
                    <xdr:colOff>28575</xdr:colOff>
                    <xdr:row>63</xdr:row>
                    <xdr:rowOff>266700</xdr:rowOff>
                  </to>
                </anchor>
              </controlPr>
            </control>
          </mc:Choice>
        </mc:AlternateContent>
        <mc:AlternateContent xmlns:mc="http://schemas.openxmlformats.org/markup-compatibility/2006">
          <mc:Choice Requires="x14">
            <control shapeId="4681" r:id="rId586" name="Check Box 585">
              <controlPr defaultSize="0" autoFill="0" autoLine="0" autoPict="0">
                <anchor moveWithCells="1">
                  <from>
                    <xdr:col>6</xdr:col>
                    <xdr:colOff>190500</xdr:colOff>
                    <xdr:row>64</xdr:row>
                    <xdr:rowOff>19050</xdr:rowOff>
                  </from>
                  <to>
                    <xdr:col>7</xdr:col>
                    <xdr:colOff>28575</xdr:colOff>
                    <xdr:row>64</xdr:row>
                    <xdr:rowOff>266700</xdr:rowOff>
                  </to>
                </anchor>
              </controlPr>
            </control>
          </mc:Choice>
        </mc:AlternateContent>
        <mc:AlternateContent xmlns:mc="http://schemas.openxmlformats.org/markup-compatibility/2006">
          <mc:Choice Requires="x14">
            <control shapeId="4682" r:id="rId587" name="Check Box 586">
              <controlPr defaultSize="0" autoFill="0" autoLine="0" autoPict="0">
                <anchor moveWithCells="1">
                  <from>
                    <xdr:col>6</xdr:col>
                    <xdr:colOff>190500</xdr:colOff>
                    <xdr:row>65</xdr:row>
                    <xdr:rowOff>19050</xdr:rowOff>
                  </from>
                  <to>
                    <xdr:col>7</xdr:col>
                    <xdr:colOff>28575</xdr:colOff>
                    <xdr:row>65</xdr:row>
                    <xdr:rowOff>266700</xdr:rowOff>
                  </to>
                </anchor>
              </controlPr>
            </control>
          </mc:Choice>
        </mc:AlternateContent>
        <mc:AlternateContent xmlns:mc="http://schemas.openxmlformats.org/markup-compatibility/2006">
          <mc:Choice Requires="x14">
            <control shapeId="4683" r:id="rId588" name="Check Box 587">
              <controlPr defaultSize="0" autoFill="0" autoLine="0" autoPict="0">
                <anchor moveWithCells="1">
                  <from>
                    <xdr:col>6</xdr:col>
                    <xdr:colOff>190500</xdr:colOff>
                    <xdr:row>66</xdr:row>
                    <xdr:rowOff>19050</xdr:rowOff>
                  </from>
                  <to>
                    <xdr:col>7</xdr:col>
                    <xdr:colOff>28575</xdr:colOff>
                    <xdr:row>66</xdr:row>
                    <xdr:rowOff>266700</xdr:rowOff>
                  </to>
                </anchor>
              </controlPr>
            </control>
          </mc:Choice>
        </mc:AlternateContent>
        <mc:AlternateContent xmlns:mc="http://schemas.openxmlformats.org/markup-compatibility/2006">
          <mc:Choice Requires="x14">
            <control shapeId="4684" r:id="rId589" name="Check Box 588">
              <controlPr defaultSize="0" autoFill="0" autoLine="0" autoPict="0">
                <anchor moveWithCells="1">
                  <from>
                    <xdr:col>6</xdr:col>
                    <xdr:colOff>190500</xdr:colOff>
                    <xdr:row>67</xdr:row>
                    <xdr:rowOff>19050</xdr:rowOff>
                  </from>
                  <to>
                    <xdr:col>7</xdr:col>
                    <xdr:colOff>28575</xdr:colOff>
                    <xdr:row>67</xdr:row>
                    <xdr:rowOff>266700</xdr:rowOff>
                  </to>
                </anchor>
              </controlPr>
            </control>
          </mc:Choice>
        </mc:AlternateContent>
        <mc:AlternateContent xmlns:mc="http://schemas.openxmlformats.org/markup-compatibility/2006">
          <mc:Choice Requires="x14">
            <control shapeId="4685" r:id="rId590" name="Check Box 589">
              <controlPr defaultSize="0" autoFill="0" autoLine="0" autoPict="0">
                <anchor moveWithCells="1">
                  <from>
                    <xdr:col>6</xdr:col>
                    <xdr:colOff>190500</xdr:colOff>
                    <xdr:row>68</xdr:row>
                    <xdr:rowOff>19050</xdr:rowOff>
                  </from>
                  <to>
                    <xdr:col>7</xdr:col>
                    <xdr:colOff>28575</xdr:colOff>
                    <xdr:row>68</xdr:row>
                    <xdr:rowOff>266700</xdr:rowOff>
                  </to>
                </anchor>
              </controlPr>
            </control>
          </mc:Choice>
        </mc:AlternateContent>
        <mc:AlternateContent xmlns:mc="http://schemas.openxmlformats.org/markup-compatibility/2006">
          <mc:Choice Requires="x14">
            <control shapeId="4686" r:id="rId591" name="Check Box 590">
              <controlPr defaultSize="0" autoFill="0" autoLine="0" autoPict="0">
                <anchor moveWithCells="1">
                  <from>
                    <xdr:col>6</xdr:col>
                    <xdr:colOff>190500</xdr:colOff>
                    <xdr:row>69</xdr:row>
                    <xdr:rowOff>19050</xdr:rowOff>
                  </from>
                  <to>
                    <xdr:col>7</xdr:col>
                    <xdr:colOff>28575</xdr:colOff>
                    <xdr:row>69</xdr:row>
                    <xdr:rowOff>266700</xdr:rowOff>
                  </to>
                </anchor>
              </controlPr>
            </control>
          </mc:Choice>
        </mc:AlternateContent>
        <mc:AlternateContent xmlns:mc="http://schemas.openxmlformats.org/markup-compatibility/2006">
          <mc:Choice Requires="x14">
            <control shapeId="4687" r:id="rId592" name="Check Box 591">
              <controlPr defaultSize="0" autoFill="0" autoLine="0" autoPict="0">
                <anchor moveWithCells="1">
                  <from>
                    <xdr:col>6</xdr:col>
                    <xdr:colOff>190500</xdr:colOff>
                    <xdr:row>70</xdr:row>
                    <xdr:rowOff>19050</xdr:rowOff>
                  </from>
                  <to>
                    <xdr:col>7</xdr:col>
                    <xdr:colOff>28575</xdr:colOff>
                    <xdr:row>70</xdr:row>
                    <xdr:rowOff>266700</xdr:rowOff>
                  </to>
                </anchor>
              </controlPr>
            </control>
          </mc:Choice>
        </mc:AlternateContent>
        <mc:AlternateContent xmlns:mc="http://schemas.openxmlformats.org/markup-compatibility/2006">
          <mc:Choice Requires="x14">
            <control shapeId="4688" r:id="rId593" name="Check Box 592">
              <controlPr defaultSize="0" autoFill="0" autoLine="0" autoPict="0">
                <anchor moveWithCells="1">
                  <from>
                    <xdr:col>6</xdr:col>
                    <xdr:colOff>190500</xdr:colOff>
                    <xdr:row>71</xdr:row>
                    <xdr:rowOff>19050</xdr:rowOff>
                  </from>
                  <to>
                    <xdr:col>7</xdr:col>
                    <xdr:colOff>28575</xdr:colOff>
                    <xdr:row>71</xdr:row>
                    <xdr:rowOff>266700</xdr:rowOff>
                  </to>
                </anchor>
              </controlPr>
            </control>
          </mc:Choice>
        </mc:AlternateContent>
        <mc:AlternateContent xmlns:mc="http://schemas.openxmlformats.org/markup-compatibility/2006">
          <mc:Choice Requires="x14">
            <control shapeId="4689" r:id="rId594" name="Check Box 593">
              <controlPr defaultSize="0" autoFill="0" autoLine="0" autoPict="0">
                <anchor moveWithCells="1">
                  <from>
                    <xdr:col>6</xdr:col>
                    <xdr:colOff>190500</xdr:colOff>
                    <xdr:row>72</xdr:row>
                    <xdr:rowOff>19050</xdr:rowOff>
                  </from>
                  <to>
                    <xdr:col>7</xdr:col>
                    <xdr:colOff>28575</xdr:colOff>
                    <xdr:row>72</xdr:row>
                    <xdr:rowOff>266700</xdr:rowOff>
                  </to>
                </anchor>
              </controlPr>
            </control>
          </mc:Choice>
        </mc:AlternateContent>
        <mc:AlternateContent xmlns:mc="http://schemas.openxmlformats.org/markup-compatibility/2006">
          <mc:Choice Requires="x14">
            <control shapeId="4690" r:id="rId595" name="Check Box 594">
              <controlPr defaultSize="0" autoFill="0" autoLine="0" autoPict="0">
                <anchor moveWithCells="1">
                  <from>
                    <xdr:col>6</xdr:col>
                    <xdr:colOff>190500</xdr:colOff>
                    <xdr:row>73</xdr:row>
                    <xdr:rowOff>19050</xdr:rowOff>
                  </from>
                  <to>
                    <xdr:col>7</xdr:col>
                    <xdr:colOff>28575</xdr:colOff>
                    <xdr:row>73</xdr:row>
                    <xdr:rowOff>266700</xdr:rowOff>
                  </to>
                </anchor>
              </controlPr>
            </control>
          </mc:Choice>
        </mc:AlternateContent>
        <mc:AlternateContent xmlns:mc="http://schemas.openxmlformats.org/markup-compatibility/2006">
          <mc:Choice Requires="x14">
            <control shapeId="4691" r:id="rId596" name="Check Box 595">
              <controlPr defaultSize="0" autoFill="0" autoLine="0" autoPict="0">
                <anchor moveWithCells="1">
                  <from>
                    <xdr:col>6</xdr:col>
                    <xdr:colOff>190500</xdr:colOff>
                    <xdr:row>74</xdr:row>
                    <xdr:rowOff>19050</xdr:rowOff>
                  </from>
                  <to>
                    <xdr:col>7</xdr:col>
                    <xdr:colOff>28575</xdr:colOff>
                    <xdr:row>74</xdr:row>
                    <xdr:rowOff>266700</xdr:rowOff>
                  </to>
                </anchor>
              </controlPr>
            </control>
          </mc:Choice>
        </mc:AlternateContent>
        <mc:AlternateContent xmlns:mc="http://schemas.openxmlformats.org/markup-compatibility/2006">
          <mc:Choice Requires="x14">
            <control shapeId="4692" r:id="rId597" name="Check Box 596">
              <controlPr defaultSize="0" autoFill="0" autoLine="0" autoPict="0">
                <anchor moveWithCells="1">
                  <from>
                    <xdr:col>6</xdr:col>
                    <xdr:colOff>190500</xdr:colOff>
                    <xdr:row>75</xdr:row>
                    <xdr:rowOff>19050</xdr:rowOff>
                  </from>
                  <to>
                    <xdr:col>7</xdr:col>
                    <xdr:colOff>28575</xdr:colOff>
                    <xdr:row>75</xdr:row>
                    <xdr:rowOff>266700</xdr:rowOff>
                  </to>
                </anchor>
              </controlPr>
            </control>
          </mc:Choice>
        </mc:AlternateContent>
        <mc:AlternateContent xmlns:mc="http://schemas.openxmlformats.org/markup-compatibility/2006">
          <mc:Choice Requires="x14">
            <control shapeId="4693" r:id="rId598" name="Check Box 597">
              <controlPr defaultSize="0" autoFill="0" autoLine="0" autoPict="0">
                <anchor moveWithCells="1">
                  <from>
                    <xdr:col>6</xdr:col>
                    <xdr:colOff>190500</xdr:colOff>
                    <xdr:row>76</xdr:row>
                    <xdr:rowOff>19050</xdr:rowOff>
                  </from>
                  <to>
                    <xdr:col>7</xdr:col>
                    <xdr:colOff>28575</xdr:colOff>
                    <xdr:row>76</xdr:row>
                    <xdr:rowOff>266700</xdr:rowOff>
                  </to>
                </anchor>
              </controlPr>
            </control>
          </mc:Choice>
        </mc:AlternateContent>
        <mc:AlternateContent xmlns:mc="http://schemas.openxmlformats.org/markup-compatibility/2006">
          <mc:Choice Requires="x14">
            <control shapeId="4694" r:id="rId599" name="Check Box 598">
              <controlPr defaultSize="0" autoFill="0" autoLine="0" autoPict="0">
                <anchor moveWithCells="1">
                  <from>
                    <xdr:col>6</xdr:col>
                    <xdr:colOff>190500</xdr:colOff>
                    <xdr:row>77</xdr:row>
                    <xdr:rowOff>19050</xdr:rowOff>
                  </from>
                  <to>
                    <xdr:col>7</xdr:col>
                    <xdr:colOff>28575</xdr:colOff>
                    <xdr:row>77</xdr:row>
                    <xdr:rowOff>266700</xdr:rowOff>
                  </to>
                </anchor>
              </controlPr>
            </control>
          </mc:Choice>
        </mc:AlternateContent>
        <mc:AlternateContent xmlns:mc="http://schemas.openxmlformats.org/markup-compatibility/2006">
          <mc:Choice Requires="x14">
            <control shapeId="4695" r:id="rId600" name="Check Box 599">
              <controlPr defaultSize="0" autoFill="0" autoLine="0" autoPict="0">
                <anchor moveWithCells="1">
                  <from>
                    <xdr:col>6</xdr:col>
                    <xdr:colOff>190500</xdr:colOff>
                    <xdr:row>78</xdr:row>
                    <xdr:rowOff>19050</xdr:rowOff>
                  </from>
                  <to>
                    <xdr:col>7</xdr:col>
                    <xdr:colOff>28575</xdr:colOff>
                    <xdr:row>78</xdr:row>
                    <xdr:rowOff>266700</xdr:rowOff>
                  </to>
                </anchor>
              </controlPr>
            </control>
          </mc:Choice>
        </mc:AlternateContent>
        <mc:AlternateContent xmlns:mc="http://schemas.openxmlformats.org/markup-compatibility/2006">
          <mc:Choice Requires="x14">
            <control shapeId="4696" r:id="rId601" name="Check Box 600">
              <controlPr defaultSize="0" autoFill="0" autoLine="0" autoPict="0">
                <anchor moveWithCells="1">
                  <from>
                    <xdr:col>6</xdr:col>
                    <xdr:colOff>190500</xdr:colOff>
                    <xdr:row>79</xdr:row>
                    <xdr:rowOff>19050</xdr:rowOff>
                  </from>
                  <to>
                    <xdr:col>7</xdr:col>
                    <xdr:colOff>28575</xdr:colOff>
                    <xdr:row>79</xdr:row>
                    <xdr:rowOff>266700</xdr:rowOff>
                  </to>
                </anchor>
              </controlPr>
            </control>
          </mc:Choice>
        </mc:AlternateContent>
        <mc:AlternateContent xmlns:mc="http://schemas.openxmlformats.org/markup-compatibility/2006">
          <mc:Choice Requires="x14">
            <control shapeId="4697" r:id="rId602" name="Check Box 601">
              <controlPr defaultSize="0" autoFill="0" autoLine="0" autoPict="0">
                <anchor moveWithCells="1">
                  <from>
                    <xdr:col>6</xdr:col>
                    <xdr:colOff>190500</xdr:colOff>
                    <xdr:row>80</xdr:row>
                    <xdr:rowOff>19050</xdr:rowOff>
                  </from>
                  <to>
                    <xdr:col>7</xdr:col>
                    <xdr:colOff>28575</xdr:colOff>
                    <xdr:row>80</xdr:row>
                    <xdr:rowOff>266700</xdr:rowOff>
                  </to>
                </anchor>
              </controlPr>
            </control>
          </mc:Choice>
        </mc:AlternateContent>
        <mc:AlternateContent xmlns:mc="http://schemas.openxmlformats.org/markup-compatibility/2006">
          <mc:Choice Requires="x14">
            <control shapeId="4698" r:id="rId603" name="Check Box 602">
              <controlPr defaultSize="0" autoFill="0" autoLine="0" autoPict="0">
                <anchor moveWithCells="1">
                  <from>
                    <xdr:col>6</xdr:col>
                    <xdr:colOff>190500</xdr:colOff>
                    <xdr:row>81</xdr:row>
                    <xdr:rowOff>19050</xdr:rowOff>
                  </from>
                  <to>
                    <xdr:col>7</xdr:col>
                    <xdr:colOff>28575</xdr:colOff>
                    <xdr:row>81</xdr:row>
                    <xdr:rowOff>266700</xdr:rowOff>
                  </to>
                </anchor>
              </controlPr>
            </control>
          </mc:Choice>
        </mc:AlternateContent>
        <mc:AlternateContent xmlns:mc="http://schemas.openxmlformats.org/markup-compatibility/2006">
          <mc:Choice Requires="x14">
            <control shapeId="4699" r:id="rId604" name="Check Box 603">
              <controlPr defaultSize="0" autoFill="0" autoLine="0" autoPict="0">
                <anchor moveWithCells="1">
                  <from>
                    <xdr:col>6</xdr:col>
                    <xdr:colOff>190500</xdr:colOff>
                    <xdr:row>82</xdr:row>
                    <xdr:rowOff>19050</xdr:rowOff>
                  </from>
                  <to>
                    <xdr:col>7</xdr:col>
                    <xdr:colOff>28575</xdr:colOff>
                    <xdr:row>82</xdr:row>
                    <xdr:rowOff>266700</xdr:rowOff>
                  </to>
                </anchor>
              </controlPr>
            </control>
          </mc:Choice>
        </mc:AlternateContent>
        <mc:AlternateContent xmlns:mc="http://schemas.openxmlformats.org/markup-compatibility/2006">
          <mc:Choice Requires="x14">
            <control shapeId="4700" r:id="rId605" name="Check Box 604">
              <controlPr defaultSize="0" autoFill="0" autoLine="0" autoPict="0">
                <anchor moveWithCells="1">
                  <from>
                    <xdr:col>6</xdr:col>
                    <xdr:colOff>190500</xdr:colOff>
                    <xdr:row>83</xdr:row>
                    <xdr:rowOff>19050</xdr:rowOff>
                  </from>
                  <to>
                    <xdr:col>7</xdr:col>
                    <xdr:colOff>28575</xdr:colOff>
                    <xdr:row>83</xdr:row>
                    <xdr:rowOff>266700</xdr:rowOff>
                  </to>
                </anchor>
              </controlPr>
            </control>
          </mc:Choice>
        </mc:AlternateContent>
        <mc:AlternateContent xmlns:mc="http://schemas.openxmlformats.org/markup-compatibility/2006">
          <mc:Choice Requires="x14">
            <control shapeId="4701" r:id="rId606" name="Check Box 605">
              <controlPr defaultSize="0" autoFill="0" autoLine="0" autoPict="0">
                <anchor moveWithCells="1">
                  <from>
                    <xdr:col>6</xdr:col>
                    <xdr:colOff>190500</xdr:colOff>
                    <xdr:row>84</xdr:row>
                    <xdr:rowOff>19050</xdr:rowOff>
                  </from>
                  <to>
                    <xdr:col>7</xdr:col>
                    <xdr:colOff>28575</xdr:colOff>
                    <xdr:row>84</xdr:row>
                    <xdr:rowOff>266700</xdr:rowOff>
                  </to>
                </anchor>
              </controlPr>
            </control>
          </mc:Choice>
        </mc:AlternateContent>
        <mc:AlternateContent xmlns:mc="http://schemas.openxmlformats.org/markup-compatibility/2006">
          <mc:Choice Requires="x14">
            <control shapeId="4702" r:id="rId607" name="Check Box 606">
              <controlPr defaultSize="0" autoFill="0" autoLine="0" autoPict="0">
                <anchor moveWithCells="1">
                  <from>
                    <xdr:col>6</xdr:col>
                    <xdr:colOff>190500</xdr:colOff>
                    <xdr:row>85</xdr:row>
                    <xdr:rowOff>19050</xdr:rowOff>
                  </from>
                  <to>
                    <xdr:col>7</xdr:col>
                    <xdr:colOff>28575</xdr:colOff>
                    <xdr:row>85</xdr:row>
                    <xdr:rowOff>266700</xdr:rowOff>
                  </to>
                </anchor>
              </controlPr>
            </control>
          </mc:Choice>
        </mc:AlternateContent>
        <mc:AlternateContent xmlns:mc="http://schemas.openxmlformats.org/markup-compatibility/2006">
          <mc:Choice Requires="x14">
            <control shapeId="4703" r:id="rId608" name="Check Box 607">
              <controlPr defaultSize="0" autoFill="0" autoLine="0" autoPict="0">
                <anchor moveWithCells="1">
                  <from>
                    <xdr:col>6</xdr:col>
                    <xdr:colOff>190500</xdr:colOff>
                    <xdr:row>86</xdr:row>
                    <xdr:rowOff>19050</xdr:rowOff>
                  </from>
                  <to>
                    <xdr:col>7</xdr:col>
                    <xdr:colOff>28575</xdr:colOff>
                    <xdr:row>86</xdr:row>
                    <xdr:rowOff>266700</xdr:rowOff>
                  </to>
                </anchor>
              </controlPr>
            </control>
          </mc:Choice>
        </mc:AlternateContent>
        <mc:AlternateContent xmlns:mc="http://schemas.openxmlformats.org/markup-compatibility/2006">
          <mc:Choice Requires="x14">
            <control shapeId="4704" r:id="rId609" name="Check Box 608">
              <controlPr defaultSize="0" autoFill="0" autoLine="0" autoPict="0">
                <anchor moveWithCells="1">
                  <from>
                    <xdr:col>6</xdr:col>
                    <xdr:colOff>190500</xdr:colOff>
                    <xdr:row>87</xdr:row>
                    <xdr:rowOff>19050</xdr:rowOff>
                  </from>
                  <to>
                    <xdr:col>7</xdr:col>
                    <xdr:colOff>28575</xdr:colOff>
                    <xdr:row>87</xdr:row>
                    <xdr:rowOff>266700</xdr:rowOff>
                  </to>
                </anchor>
              </controlPr>
            </control>
          </mc:Choice>
        </mc:AlternateContent>
        <mc:AlternateContent xmlns:mc="http://schemas.openxmlformats.org/markup-compatibility/2006">
          <mc:Choice Requires="x14">
            <control shapeId="4705" r:id="rId610" name="Check Box 609">
              <controlPr defaultSize="0" autoFill="0" autoLine="0" autoPict="0">
                <anchor moveWithCells="1">
                  <from>
                    <xdr:col>6</xdr:col>
                    <xdr:colOff>190500</xdr:colOff>
                    <xdr:row>88</xdr:row>
                    <xdr:rowOff>19050</xdr:rowOff>
                  </from>
                  <to>
                    <xdr:col>7</xdr:col>
                    <xdr:colOff>28575</xdr:colOff>
                    <xdr:row>88</xdr:row>
                    <xdr:rowOff>266700</xdr:rowOff>
                  </to>
                </anchor>
              </controlPr>
            </control>
          </mc:Choice>
        </mc:AlternateContent>
        <mc:AlternateContent xmlns:mc="http://schemas.openxmlformats.org/markup-compatibility/2006">
          <mc:Choice Requires="x14">
            <control shapeId="4706" r:id="rId611" name="Check Box 610">
              <controlPr defaultSize="0" autoFill="0" autoLine="0" autoPict="0">
                <anchor moveWithCells="1">
                  <from>
                    <xdr:col>6</xdr:col>
                    <xdr:colOff>190500</xdr:colOff>
                    <xdr:row>89</xdr:row>
                    <xdr:rowOff>19050</xdr:rowOff>
                  </from>
                  <to>
                    <xdr:col>7</xdr:col>
                    <xdr:colOff>28575</xdr:colOff>
                    <xdr:row>89</xdr:row>
                    <xdr:rowOff>266700</xdr:rowOff>
                  </to>
                </anchor>
              </controlPr>
            </control>
          </mc:Choice>
        </mc:AlternateContent>
        <mc:AlternateContent xmlns:mc="http://schemas.openxmlformats.org/markup-compatibility/2006">
          <mc:Choice Requires="x14">
            <control shapeId="4707" r:id="rId612" name="Check Box 611">
              <controlPr defaultSize="0" autoFill="0" autoLine="0" autoPict="0">
                <anchor moveWithCells="1">
                  <from>
                    <xdr:col>6</xdr:col>
                    <xdr:colOff>190500</xdr:colOff>
                    <xdr:row>90</xdr:row>
                    <xdr:rowOff>19050</xdr:rowOff>
                  </from>
                  <to>
                    <xdr:col>7</xdr:col>
                    <xdr:colOff>28575</xdr:colOff>
                    <xdr:row>90</xdr:row>
                    <xdr:rowOff>266700</xdr:rowOff>
                  </to>
                </anchor>
              </controlPr>
            </control>
          </mc:Choice>
        </mc:AlternateContent>
        <mc:AlternateContent xmlns:mc="http://schemas.openxmlformats.org/markup-compatibility/2006">
          <mc:Choice Requires="x14">
            <control shapeId="4708" r:id="rId613" name="Check Box 612">
              <controlPr defaultSize="0" autoFill="0" autoLine="0" autoPict="0">
                <anchor moveWithCells="1">
                  <from>
                    <xdr:col>6</xdr:col>
                    <xdr:colOff>190500</xdr:colOff>
                    <xdr:row>91</xdr:row>
                    <xdr:rowOff>19050</xdr:rowOff>
                  </from>
                  <to>
                    <xdr:col>7</xdr:col>
                    <xdr:colOff>28575</xdr:colOff>
                    <xdr:row>91</xdr:row>
                    <xdr:rowOff>266700</xdr:rowOff>
                  </to>
                </anchor>
              </controlPr>
            </control>
          </mc:Choice>
        </mc:AlternateContent>
        <mc:AlternateContent xmlns:mc="http://schemas.openxmlformats.org/markup-compatibility/2006">
          <mc:Choice Requires="x14">
            <control shapeId="4709" r:id="rId614" name="Check Box 613">
              <controlPr defaultSize="0" autoFill="0" autoLine="0" autoPict="0">
                <anchor moveWithCells="1">
                  <from>
                    <xdr:col>6</xdr:col>
                    <xdr:colOff>190500</xdr:colOff>
                    <xdr:row>92</xdr:row>
                    <xdr:rowOff>19050</xdr:rowOff>
                  </from>
                  <to>
                    <xdr:col>7</xdr:col>
                    <xdr:colOff>28575</xdr:colOff>
                    <xdr:row>92</xdr:row>
                    <xdr:rowOff>266700</xdr:rowOff>
                  </to>
                </anchor>
              </controlPr>
            </control>
          </mc:Choice>
        </mc:AlternateContent>
        <mc:AlternateContent xmlns:mc="http://schemas.openxmlformats.org/markup-compatibility/2006">
          <mc:Choice Requires="x14">
            <control shapeId="4710" r:id="rId615" name="Check Box 614">
              <controlPr defaultSize="0" autoFill="0" autoLine="0" autoPict="0">
                <anchor moveWithCells="1">
                  <from>
                    <xdr:col>6</xdr:col>
                    <xdr:colOff>190500</xdr:colOff>
                    <xdr:row>93</xdr:row>
                    <xdr:rowOff>19050</xdr:rowOff>
                  </from>
                  <to>
                    <xdr:col>7</xdr:col>
                    <xdr:colOff>28575</xdr:colOff>
                    <xdr:row>93</xdr:row>
                    <xdr:rowOff>266700</xdr:rowOff>
                  </to>
                </anchor>
              </controlPr>
            </control>
          </mc:Choice>
        </mc:AlternateContent>
        <mc:AlternateContent xmlns:mc="http://schemas.openxmlformats.org/markup-compatibility/2006">
          <mc:Choice Requires="x14">
            <control shapeId="4711" r:id="rId616" name="Check Box 615">
              <controlPr defaultSize="0" autoFill="0" autoLine="0" autoPict="0">
                <anchor moveWithCells="1">
                  <from>
                    <xdr:col>6</xdr:col>
                    <xdr:colOff>190500</xdr:colOff>
                    <xdr:row>94</xdr:row>
                    <xdr:rowOff>19050</xdr:rowOff>
                  </from>
                  <to>
                    <xdr:col>7</xdr:col>
                    <xdr:colOff>28575</xdr:colOff>
                    <xdr:row>94</xdr:row>
                    <xdr:rowOff>266700</xdr:rowOff>
                  </to>
                </anchor>
              </controlPr>
            </control>
          </mc:Choice>
        </mc:AlternateContent>
        <mc:AlternateContent xmlns:mc="http://schemas.openxmlformats.org/markup-compatibility/2006">
          <mc:Choice Requires="x14">
            <control shapeId="4712" r:id="rId617" name="Check Box 616">
              <controlPr defaultSize="0" autoFill="0" autoLine="0" autoPict="0">
                <anchor moveWithCells="1">
                  <from>
                    <xdr:col>6</xdr:col>
                    <xdr:colOff>190500</xdr:colOff>
                    <xdr:row>95</xdr:row>
                    <xdr:rowOff>19050</xdr:rowOff>
                  </from>
                  <to>
                    <xdr:col>7</xdr:col>
                    <xdr:colOff>28575</xdr:colOff>
                    <xdr:row>95</xdr:row>
                    <xdr:rowOff>266700</xdr:rowOff>
                  </to>
                </anchor>
              </controlPr>
            </control>
          </mc:Choice>
        </mc:AlternateContent>
        <mc:AlternateContent xmlns:mc="http://schemas.openxmlformats.org/markup-compatibility/2006">
          <mc:Choice Requires="x14">
            <control shapeId="4713" r:id="rId618" name="Check Box 617">
              <controlPr defaultSize="0" autoFill="0" autoLine="0" autoPict="0">
                <anchor moveWithCells="1">
                  <from>
                    <xdr:col>6</xdr:col>
                    <xdr:colOff>190500</xdr:colOff>
                    <xdr:row>96</xdr:row>
                    <xdr:rowOff>19050</xdr:rowOff>
                  </from>
                  <to>
                    <xdr:col>7</xdr:col>
                    <xdr:colOff>28575</xdr:colOff>
                    <xdr:row>96</xdr:row>
                    <xdr:rowOff>266700</xdr:rowOff>
                  </to>
                </anchor>
              </controlPr>
            </control>
          </mc:Choice>
        </mc:AlternateContent>
        <mc:AlternateContent xmlns:mc="http://schemas.openxmlformats.org/markup-compatibility/2006">
          <mc:Choice Requires="x14">
            <control shapeId="4714" r:id="rId619" name="Check Box 618">
              <controlPr defaultSize="0" autoFill="0" autoLine="0" autoPict="0">
                <anchor moveWithCells="1">
                  <from>
                    <xdr:col>6</xdr:col>
                    <xdr:colOff>190500</xdr:colOff>
                    <xdr:row>97</xdr:row>
                    <xdr:rowOff>19050</xdr:rowOff>
                  </from>
                  <to>
                    <xdr:col>7</xdr:col>
                    <xdr:colOff>28575</xdr:colOff>
                    <xdr:row>97</xdr:row>
                    <xdr:rowOff>266700</xdr:rowOff>
                  </to>
                </anchor>
              </controlPr>
            </control>
          </mc:Choice>
        </mc:AlternateContent>
        <mc:AlternateContent xmlns:mc="http://schemas.openxmlformats.org/markup-compatibility/2006">
          <mc:Choice Requires="x14">
            <control shapeId="4715" r:id="rId620" name="Check Box 619">
              <controlPr defaultSize="0" autoFill="0" autoLine="0" autoPict="0">
                <anchor moveWithCells="1">
                  <from>
                    <xdr:col>6</xdr:col>
                    <xdr:colOff>190500</xdr:colOff>
                    <xdr:row>98</xdr:row>
                    <xdr:rowOff>19050</xdr:rowOff>
                  </from>
                  <to>
                    <xdr:col>7</xdr:col>
                    <xdr:colOff>28575</xdr:colOff>
                    <xdr:row>98</xdr:row>
                    <xdr:rowOff>266700</xdr:rowOff>
                  </to>
                </anchor>
              </controlPr>
            </control>
          </mc:Choice>
        </mc:AlternateContent>
        <mc:AlternateContent xmlns:mc="http://schemas.openxmlformats.org/markup-compatibility/2006">
          <mc:Choice Requires="x14">
            <control shapeId="4716" r:id="rId621" name="Check Box 620">
              <controlPr defaultSize="0" autoFill="0" autoLine="0" autoPict="0">
                <anchor moveWithCells="1">
                  <from>
                    <xdr:col>6</xdr:col>
                    <xdr:colOff>190500</xdr:colOff>
                    <xdr:row>99</xdr:row>
                    <xdr:rowOff>19050</xdr:rowOff>
                  </from>
                  <to>
                    <xdr:col>7</xdr:col>
                    <xdr:colOff>28575</xdr:colOff>
                    <xdr:row>99</xdr:row>
                    <xdr:rowOff>266700</xdr:rowOff>
                  </to>
                </anchor>
              </controlPr>
            </control>
          </mc:Choice>
        </mc:AlternateContent>
        <mc:AlternateContent xmlns:mc="http://schemas.openxmlformats.org/markup-compatibility/2006">
          <mc:Choice Requires="x14">
            <control shapeId="4717" r:id="rId622" name="Check Box 621">
              <controlPr defaultSize="0" autoFill="0" autoLine="0" autoPict="0">
                <anchor moveWithCells="1">
                  <from>
                    <xdr:col>6</xdr:col>
                    <xdr:colOff>190500</xdr:colOff>
                    <xdr:row>100</xdr:row>
                    <xdr:rowOff>19050</xdr:rowOff>
                  </from>
                  <to>
                    <xdr:col>7</xdr:col>
                    <xdr:colOff>28575</xdr:colOff>
                    <xdr:row>100</xdr:row>
                    <xdr:rowOff>266700</xdr:rowOff>
                  </to>
                </anchor>
              </controlPr>
            </control>
          </mc:Choice>
        </mc:AlternateContent>
        <mc:AlternateContent xmlns:mc="http://schemas.openxmlformats.org/markup-compatibility/2006">
          <mc:Choice Requires="x14">
            <control shapeId="4718" r:id="rId623" name="Check Box 622">
              <controlPr defaultSize="0" autoFill="0" autoLine="0" autoPict="0">
                <anchor moveWithCells="1">
                  <from>
                    <xdr:col>6</xdr:col>
                    <xdr:colOff>190500</xdr:colOff>
                    <xdr:row>101</xdr:row>
                    <xdr:rowOff>19050</xdr:rowOff>
                  </from>
                  <to>
                    <xdr:col>7</xdr:col>
                    <xdr:colOff>28575</xdr:colOff>
                    <xdr:row>101</xdr:row>
                    <xdr:rowOff>266700</xdr:rowOff>
                  </to>
                </anchor>
              </controlPr>
            </control>
          </mc:Choice>
        </mc:AlternateContent>
        <mc:AlternateContent xmlns:mc="http://schemas.openxmlformats.org/markup-compatibility/2006">
          <mc:Choice Requires="x14">
            <control shapeId="4719" r:id="rId624" name="Check Box 623">
              <controlPr defaultSize="0" autoFill="0" autoLine="0" autoPict="0">
                <anchor moveWithCells="1">
                  <from>
                    <xdr:col>6</xdr:col>
                    <xdr:colOff>190500</xdr:colOff>
                    <xdr:row>102</xdr:row>
                    <xdr:rowOff>19050</xdr:rowOff>
                  </from>
                  <to>
                    <xdr:col>7</xdr:col>
                    <xdr:colOff>28575</xdr:colOff>
                    <xdr:row>102</xdr:row>
                    <xdr:rowOff>266700</xdr:rowOff>
                  </to>
                </anchor>
              </controlPr>
            </control>
          </mc:Choice>
        </mc:AlternateContent>
        <mc:AlternateContent xmlns:mc="http://schemas.openxmlformats.org/markup-compatibility/2006">
          <mc:Choice Requires="x14">
            <control shapeId="4720" r:id="rId625" name="Check Box 624">
              <controlPr defaultSize="0" autoFill="0" autoLine="0" autoPict="0">
                <anchor moveWithCells="1">
                  <from>
                    <xdr:col>6</xdr:col>
                    <xdr:colOff>190500</xdr:colOff>
                    <xdr:row>103</xdr:row>
                    <xdr:rowOff>19050</xdr:rowOff>
                  </from>
                  <to>
                    <xdr:col>7</xdr:col>
                    <xdr:colOff>28575</xdr:colOff>
                    <xdr:row>103</xdr:row>
                    <xdr:rowOff>266700</xdr:rowOff>
                  </to>
                </anchor>
              </controlPr>
            </control>
          </mc:Choice>
        </mc:AlternateContent>
        <mc:AlternateContent xmlns:mc="http://schemas.openxmlformats.org/markup-compatibility/2006">
          <mc:Choice Requires="x14">
            <control shapeId="4721" r:id="rId626" name="Check Box 625">
              <controlPr defaultSize="0" autoFill="0" autoLine="0" autoPict="0">
                <anchor moveWithCells="1">
                  <from>
                    <xdr:col>6</xdr:col>
                    <xdr:colOff>190500</xdr:colOff>
                    <xdr:row>104</xdr:row>
                    <xdr:rowOff>19050</xdr:rowOff>
                  </from>
                  <to>
                    <xdr:col>7</xdr:col>
                    <xdr:colOff>28575</xdr:colOff>
                    <xdr:row>104</xdr:row>
                    <xdr:rowOff>266700</xdr:rowOff>
                  </to>
                </anchor>
              </controlPr>
            </control>
          </mc:Choice>
        </mc:AlternateContent>
        <mc:AlternateContent xmlns:mc="http://schemas.openxmlformats.org/markup-compatibility/2006">
          <mc:Choice Requires="x14">
            <control shapeId="4722" r:id="rId627" name="Check Box 626">
              <controlPr defaultSize="0" autoFill="0" autoLine="0" autoPict="0">
                <anchor moveWithCells="1">
                  <from>
                    <xdr:col>6</xdr:col>
                    <xdr:colOff>190500</xdr:colOff>
                    <xdr:row>105</xdr:row>
                    <xdr:rowOff>19050</xdr:rowOff>
                  </from>
                  <to>
                    <xdr:col>7</xdr:col>
                    <xdr:colOff>28575</xdr:colOff>
                    <xdr:row>105</xdr:row>
                    <xdr:rowOff>266700</xdr:rowOff>
                  </to>
                </anchor>
              </controlPr>
            </control>
          </mc:Choice>
        </mc:AlternateContent>
        <mc:AlternateContent xmlns:mc="http://schemas.openxmlformats.org/markup-compatibility/2006">
          <mc:Choice Requires="x14">
            <control shapeId="4723" r:id="rId628" name="Check Box 627">
              <controlPr defaultSize="0" autoFill="0" autoLine="0" autoPict="0">
                <anchor moveWithCells="1">
                  <from>
                    <xdr:col>6</xdr:col>
                    <xdr:colOff>190500</xdr:colOff>
                    <xdr:row>106</xdr:row>
                    <xdr:rowOff>19050</xdr:rowOff>
                  </from>
                  <to>
                    <xdr:col>7</xdr:col>
                    <xdr:colOff>28575</xdr:colOff>
                    <xdr:row>106</xdr:row>
                    <xdr:rowOff>266700</xdr:rowOff>
                  </to>
                </anchor>
              </controlPr>
            </control>
          </mc:Choice>
        </mc:AlternateContent>
        <mc:AlternateContent xmlns:mc="http://schemas.openxmlformats.org/markup-compatibility/2006">
          <mc:Choice Requires="x14">
            <control shapeId="4724" r:id="rId629" name="Check Box 628">
              <controlPr defaultSize="0" autoFill="0" autoLine="0" autoPict="0">
                <anchor moveWithCells="1">
                  <from>
                    <xdr:col>6</xdr:col>
                    <xdr:colOff>190500</xdr:colOff>
                    <xdr:row>107</xdr:row>
                    <xdr:rowOff>19050</xdr:rowOff>
                  </from>
                  <to>
                    <xdr:col>7</xdr:col>
                    <xdr:colOff>28575</xdr:colOff>
                    <xdr:row>107</xdr:row>
                    <xdr:rowOff>266700</xdr:rowOff>
                  </to>
                </anchor>
              </controlPr>
            </control>
          </mc:Choice>
        </mc:AlternateContent>
        <mc:AlternateContent xmlns:mc="http://schemas.openxmlformats.org/markup-compatibility/2006">
          <mc:Choice Requires="x14">
            <control shapeId="4725" r:id="rId630" name="Check Box 629">
              <controlPr defaultSize="0" autoFill="0" autoLine="0" autoPict="0">
                <anchor moveWithCells="1">
                  <from>
                    <xdr:col>6</xdr:col>
                    <xdr:colOff>190500</xdr:colOff>
                    <xdr:row>108</xdr:row>
                    <xdr:rowOff>19050</xdr:rowOff>
                  </from>
                  <to>
                    <xdr:col>7</xdr:col>
                    <xdr:colOff>28575</xdr:colOff>
                    <xdr:row>108</xdr:row>
                    <xdr:rowOff>266700</xdr:rowOff>
                  </to>
                </anchor>
              </controlPr>
            </control>
          </mc:Choice>
        </mc:AlternateContent>
        <mc:AlternateContent xmlns:mc="http://schemas.openxmlformats.org/markup-compatibility/2006">
          <mc:Choice Requires="x14">
            <control shapeId="4726" r:id="rId631" name="Check Box 630">
              <controlPr defaultSize="0" autoFill="0" autoLine="0" autoPict="0">
                <anchor moveWithCells="1">
                  <from>
                    <xdr:col>6</xdr:col>
                    <xdr:colOff>190500</xdr:colOff>
                    <xdr:row>109</xdr:row>
                    <xdr:rowOff>19050</xdr:rowOff>
                  </from>
                  <to>
                    <xdr:col>7</xdr:col>
                    <xdr:colOff>28575</xdr:colOff>
                    <xdr:row>109</xdr:row>
                    <xdr:rowOff>266700</xdr:rowOff>
                  </to>
                </anchor>
              </controlPr>
            </control>
          </mc:Choice>
        </mc:AlternateContent>
        <mc:AlternateContent xmlns:mc="http://schemas.openxmlformats.org/markup-compatibility/2006">
          <mc:Choice Requires="x14">
            <control shapeId="4727" r:id="rId632" name="Check Box 631">
              <controlPr defaultSize="0" autoFill="0" autoLine="0" autoPict="0">
                <anchor moveWithCells="1">
                  <from>
                    <xdr:col>6</xdr:col>
                    <xdr:colOff>190500</xdr:colOff>
                    <xdr:row>110</xdr:row>
                    <xdr:rowOff>19050</xdr:rowOff>
                  </from>
                  <to>
                    <xdr:col>7</xdr:col>
                    <xdr:colOff>28575</xdr:colOff>
                    <xdr:row>110</xdr:row>
                    <xdr:rowOff>266700</xdr:rowOff>
                  </to>
                </anchor>
              </controlPr>
            </control>
          </mc:Choice>
        </mc:AlternateContent>
        <mc:AlternateContent xmlns:mc="http://schemas.openxmlformats.org/markup-compatibility/2006">
          <mc:Choice Requires="x14">
            <control shapeId="4728" r:id="rId633" name="Check Box 632">
              <controlPr defaultSize="0" autoFill="0" autoLine="0" autoPict="0">
                <anchor moveWithCells="1">
                  <from>
                    <xdr:col>6</xdr:col>
                    <xdr:colOff>190500</xdr:colOff>
                    <xdr:row>111</xdr:row>
                    <xdr:rowOff>19050</xdr:rowOff>
                  </from>
                  <to>
                    <xdr:col>7</xdr:col>
                    <xdr:colOff>28575</xdr:colOff>
                    <xdr:row>111</xdr:row>
                    <xdr:rowOff>266700</xdr:rowOff>
                  </to>
                </anchor>
              </controlPr>
            </control>
          </mc:Choice>
        </mc:AlternateContent>
        <mc:AlternateContent xmlns:mc="http://schemas.openxmlformats.org/markup-compatibility/2006">
          <mc:Choice Requires="x14">
            <control shapeId="4729" r:id="rId634" name="Check Box 633">
              <controlPr defaultSize="0" autoFill="0" autoLine="0" autoPict="0">
                <anchor moveWithCells="1">
                  <from>
                    <xdr:col>6</xdr:col>
                    <xdr:colOff>190500</xdr:colOff>
                    <xdr:row>112</xdr:row>
                    <xdr:rowOff>19050</xdr:rowOff>
                  </from>
                  <to>
                    <xdr:col>7</xdr:col>
                    <xdr:colOff>28575</xdr:colOff>
                    <xdr:row>112</xdr:row>
                    <xdr:rowOff>266700</xdr:rowOff>
                  </to>
                </anchor>
              </controlPr>
            </control>
          </mc:Choice>
        </mc:AlternateContent>
        <mc:AlternateContent xmlns:mc="http://schemas.openxmlformats.org/markup-compatibility/2006">
          <mc:Choice Requires="x14">
            <control shapeId="4731" r:id="rId635" name="Check Box 635">
              <controlPr defaultSize="0" autoFill="0" autoLine="0" autoPict="0">
                <anchor moveWithCells="1">
                  <from>
                    <xdr:col>8</xdr:col>
                    <xdr:colOff>38100</xdr:colOff>
                    <xdr:row>11</xdr:row>
                    <xdr:rowOff>180975</xdr:rowOff>
                  </from>
                  <to>
                    <xdr:col>8</xdr:col>
                    <xdr:colOff>857250</xdr:colOff>
                    <xdr:row>12</xdr:row>
                    <xdr:rowOff>257175</xdr:rowOff>
                  </to>
                </anchor>
              </controlPr>
            </control>
          </mc:Choice>
        </mc:AlternateContent>
        <mc:AlternateContent xmlns:mc="http://schemas.openxmlformats.org/markup-compatibility/2006">
          <mc:Choice Requires="x14">
            <control shapeId="4732" r:id="rId636" name="Check Box 636">
              <controlPr defaultSize="0" autoFill="0" autoLine="0" autoPict="0">
                <anchor moveWithCells="1">
                  <from>
                    <xdr:col>9</xdr:col>
                    <xdr:colOff>9525</xdr:colOff>
                    <xdr:row>11</xdr:row>
                    <xdr:rowOff>161925</xdr:rowOff>
                  </from>
                  <to>
                    <xdr:col>9</xdr:col>
                    <xdr:colOff>838200</xdr:colOff>
                    <xdr:row>12</xdr:row>
                    <xdr:rowOff>238125</xdr:rowOff>
                  </to>
                </anchor>
              </controlPr>
            </control>
          </mc:Choice>
        </mc:AlternateContent>
        <mc:AlternateContent xmlns:mc="http://schemas.openxmlformats.org/markup-compatibility/2006">
          <mc:Choice Requires="x14">
            <control shapeId="4733" r:id="rId637" name="Check Box 637">
              <controlPr defaultSize="0" autoFill="0" autoLine="0" autoPict="0">
                <anchor moveWithCells="1">
                  <from>
                    <xdr:col>10</xdr:col>
                    <xdr:colOff>9525</xdr:colOff>
                    <xdr:row>11</xdr:row>
                    <xdr:rowOff>190500</xdr:rowOff>
                  </from>
                  <to>
                    <xdr:col>10</xdr:col>
                    <xdr:colOff>838200</xdr:colOff>
                    <xdr:row>12</xdr:row>
                    <xdr:rowOff>266700</xdr:rowOff>
                  </to>
                </anchor>
              </controlPr>
            </control>
          </mc:Choice>
        </mc:AlternateContent>
        <mc:AlternateContent xmlns:mc="http://schemas.openxmlformats.org/markup-compatibility/2006">
          <mc:Choice Requires="x14">
            <control shapeId="4734" r:id="rId638" name="Check Box 638">
              <controlPr defaultSize="0" autoFill="0" autoLine="0" autoPict="0">
                <anchor moveWithCells="1">
                  <from>
                    <xdr:col>11</xdr:col>
                    <xdr:colOff>9525</xdr:colOff>
                    <xdr:row>11</xdr:row>
                    <xdr:rowOff>190500</xdr:rowOff>
                  </from>
                  <to>
                    <xdr:col>11</xdr:col>
                    <xdr:colOff>838200</xdr:colOff>
                    <xdr:row>12</xdr:row>
                    <xdr:rowOff>266700</xdr:rowOff>
                  </to>
                </anchor>
              </controlPr>
            </control>
          </mc:Choice>
        </mc:AlternateContent>
        <mc:AlternateContent xmlns:mc="http://schemas.openxmlformats.org/markup-compatibility/2006">
          <mc:Choice Requires="x14">
            <control shapeId="4735" r:id="rId639" name="Check Box 639">
              <controlPr defaultSize="0" autoFill="0" autoLine="0" autoPict="0">
                <anchor moveWithCells="1">
                  <from>
                    <xdr:col>11</xdr:col>
                    <xdr:colOff>952500</xdr:colOff>
                    <xdr:row>11</xdr:row>
                    <xdr:rowOff>190500</xdr:rowOff>
                  </from>
                  <to>
                    <xdr:col>12</xdr:col>
                    <xdr:colOff>828675</xdr:colOff>
                    <xdr:row>12</xdr:row>
                    <xdr:rowOff>266700</xdr:rowOff>
                  </to>
                </anchor>
              </controlPr>
            </control>
          </mc:Choice>
        </mc:AlternateContent>
        <mc:AlternateContent xmlns:mc="http://schemas.openxmlformats.org/markup-compatibility/2006">
          <mc:Choice Requires="x14">
            <control shapeId="4738" r:id="rId640" name="Check Box 642">
              <controlPr defaultSize="0" autoFill="0" autoLine="0" autoPict="0">
                <anchor moveWithCells="1">
                  <from>
                    <xdr:col>9</xdr:col>
                    <xdr:colOff>9525</xdr:colOff>
                    <xdr:row>13</xdr:row>
                    <xdr:rowOff>0</xdr:rowOff>
                  </from>
                  <to>
                    <xdr:col>9</xdr:col>
                    <xdr:colOff>838200</xdr:colOff>
                    <xdr:row>13</xdr:row>
                    <xdr:rowOff>266700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AU116"/>
  <sheetViews>
    <sheetView showGridLines="0" zoomScaleNormal="100" zoomScaleSheetLayoutView="100" workbookViewId="0"/>
  </sheetViews>
  <sheetFormatPr baseColWidth="10" defaultRowHeight="14.25" x14ac:dyDescent="0.2"/>
  <cols>
    <col min="1" max="1" width="7.28515625" style="7" customWidth="1"/>
    <col min="2" max="2" width="1.7109375" style="240" customWidth="1"/>
    <col min="3" max="3" width="16" style="7" customWidth="1"/>
    <col min="4" max="4" width="17" style="7" customWidth="1"/>
    <col min="5" max="5" width="34.42578125" style="7" customWidth="1"/>
    <col min="6" max="8" width="7.28515625" style="7" customWidth="1"/>
    <col min="9" max="11" width="11.42578125" style="7"/>
    <col min="12" max="12" width="34.28515625" style="7" customWidth="1"/>
    <col min="13" max="13" width="11.42578125" style="149"/>
    <col min="14" max="14" width="11.42578125" style="89" customWidth="1"/>
    <col min="15" max="16" width="11.42578125" style="89" hidden="1" customWidth="1"/>
    <col min="17" max="17" width="13" style="89" hidden="1" customWidth="1"/>
    <col min="18" max="18" width="18.85546875" style="89" hidden="1" customWidth="1"/>
    <col min="19" max="19" width="19" style="89" hidden="1" customWidth="1"/>
    <col min="20" max="23" width="11.42578125" style="89" customWidth="1"/>
    <col min="24" max="47" width="11.42578125" style="89"/>
    <col min="48" max="16384" width="11.42578125" style="7"/>
  </cols>
  <sheetData>
    <row r="1" spans="1:12" ht="84.75" customHeight="1" x14ac:dyDescent="0.2"/>
    <row r="2" spans="1:12" ht="15" x14ac:dyDescent="0.25">
      <c r="A2" s="337" t="s">
        <v>1248</v>
      </c>
      <c r="B2" s="337"/>
      <c r="C2" s="337"/>
      <c r="D2" s="337"/>
      <c r="E2" s="337"/>
      <c r="F2" s="337"/>
      <c r="G2" s="337"/>
      <c r="H2" s="337"/>
      <c r="I2" s="337"/>
      <c r="J2" s="337"/>
      <c r="K2" s="337"/>
      <c r="L2" s="37"/>
    </row>
    <row r="3" spans="1:12" x14ac:dyDescent="0.2">
      <c r="L3" s="7" t="s">
        <v>27914</v>
      </c>
    </row>
    <row r="4" spans="1:12" ht="15" x14ac:dyDescent="0.25">
      <c r="A4" s="337" t="s">
        <v>1255</v>
      </c>
      <c r="B4" s="337"/>
      <c r="C4" s="337"/>
      <c r="D4" s="337"/>
      <c r="E4" s="337"/>
      <c r="F4" s="337"/>
      <c r="G4" s="337"/>
      <c r="H4" s="337"/>
      <c r="I4" s="337"/>
      <c r="J4" s="337"/>
      <c r="K4" s="337"/>
      <c r="L4" s="37"/>
    </row>
    <row r="5" spans="1:12" ht="15" x14ac:dyDescent="0.25">
      <c r="B5" s="241" t="s">
        <v>1260</v>
      </c>
    </row>
    <row r="6" spans="1:12" ht="15" x14ac:dyDescent="0.25">
      <c r="C6" s="36" t="s">
        <v>1256</v>
      </c>
      <c r="D6" s="36"/>
    </row>
    <row r="7" spans="1:12" x14ac:dyDescent="0.2">
      <c r="C7" s="307" t="s">
        <v>1261</v>
      </c>
      <c r="D7" s="307"/>
      <c r="E7" s="307"/>
      <c r="F7" s="307"/>
      <c r="G7" s="307"/>
      <c r="H7" s="307"/>
      <c r="I7" s="307"/>
      <c r="J7" s="307"/>
      <c r="K7" s="307"/>
      <c r="L7" s="307"/>
    </row>
    <row r="8" spans="1:12" ht="15" x14ac:dyDescent="0.25">
      <c r="D8" s="36"/>
    </row>
    <row r="9" spans="1:12" ht="15" x14ac:dyDescent="0.25">
      <c r="C9" s="36" t="s">
        <v>1257</v>
      </c>
      <c r="D9" s="36"/>
    </row>
    <row r="10" spans="1:12" ht="14.25" customHeight="1" x14ac:dyDescent="0.2">
      <c r="C10" s="307" t="s">
        <v>1262</v>
      </c>
      <c r="D10" s="307"/>
      <c r="E10" s="307"/>
      <c r="F10" s="307"/>
      <c r="G10" s="307"/>
      <c r="H10" s="307"/>
      <c r="I10" s="307"/>
      <c r="J10" s="307"/>
      <c r="K10" s="307"/>
      <c r="L10" s="307"/>
    </row>
    <row r="11" spans="1:12" x14ac:dyDescent="0.2">
      <c r="C11" s="191"/>
      <c r="D11" s="191"/>
      <c r="E11" s="191"/>
      <c r="F11" s="191"/>
      <c r="G11" s="191"/>
      <c r="H11" s="191"/>
      <c r="I11" s="191"/>
      <c r="J11" s="191"/>
      <c r="K11" s="191"/>
      <c r="L11" s="191"/>
    </row>
    <row r="12" spans="1:12" ht="15" customHeight="1" x14ac:dyDescent="0.25">
      <c r="C12" s="36" t="s">
        <v>1258</v>
      </c>
      <c r="D12" s="36"/>
    </row>
    <row r="13" spans="1:12" ht="14.25" customHeight="1" x14ac:dyDescent="0.25">
      <c r="B13" s="242" t="s">
        <v>26813</v>
      </c>
      <c r="C13" s="307" t="s">
        <v>1264</v>
      </c>
      <c r="D13" s="307"/>
      <c r="E13" s="307"/>
      <c r="F13" s="307"/>
      <c r="G13" s="307"/>
      <c r="H13" s="307"/>
      <c r="I13" s="307"/>
      <c r="J13" s="307"/>
      <c r="K13" s="307"/>
      <c r="L13" s="307"/>
    </row>
    <row r="14" spans="1:12" ht="15" x14ac:dyDescent="0.25">
      <c r="B14" s="242"/>
      <c r="C14" s="191"/>
      <c r="D14" s="191"/>
      <c r="E14" s="191"/>
      <c r="F14" s="191"/>
      <c r="G14" s="191"/>
      <c r="H14" s="191"/>
      <c r="I14" s="191"/>
      <c r="J14" s="191"/>
      <c r="K14" s="191"/>
      <c r="L14" s="191"/>
    </row>
    <row r="15" spans="1:12" ht="15" customHeight="1" x14ac:dyDescent="0.25">
      <c r="C15" s="36" t="s">
        <v>1259</v>
      </c>
    </row>
    <row r="16" spans="1:12" ht="15" customHeight="1" x14ac:dyDescent="0.2">
      <c r="C16" s="307" t="s">
        <v>1263</v>
      </c>
      <c r="D16" s="307"/>
      <c r="E16" s="307"/>
      <c r="F16" s="307"/>
      <c r="G16" s="307"/>
      <c r="H16" s="307"/>
      <c r="I16" s="307"/>
      <c r="J16" s="307"/>
      <c r="K16" s="307"/>
      <c r="L16" s="307"/>
    </row>
    <row r="18" spans="1:47" ht="15" customHeight="1" x14ac:dyDescent="0.25">
      <c r="A18" s="337" t="s">
        <v>475</v>
      </c>
      <c r="B18" s="337"/>
      <c r="C18" s="337"/>
      <c r="D18" s="337"/>
      <c r="E18" s="337"/>
      <c r="F18" s="337"/>
      <c r="G18" s="337"/>
      <c r="H18" s="337"/>
      <c r="I18" s="337"/>
      <c r="J18" s="337"/>
      <c r="K18" s="337"/>
      <c r="L18" s="37"/>
    </row>
    <row r="19" spans="1:47" ht="15" customHeight="1" x14ac:dyDescent="0.25">
      <c r="B19" s="241" t="s">
        <v>1254</v>
      </c>
      <c r="C19" s="189"/>
      <c r="D19" s="189"/>
      <c r="E19" s="189"/>
      <c r="F19" s="189"/>
      <c r="G19" s="189"/>
      <c r="H19" s="189"/>
      <c r="I19" s="189"/>
      <c r="J19" s="189"/>
      <c r="K19" s="189"/>
      <c r="L19" s="188"/>
    </row>
    <row r="20" spans="1:47" ht="15" x14ac:dyDescent="0.25">
      <c r="B20" s="243"/>
      <c r="C20" s="38" t="s">
        <v>267</v>
      </c>
      <c r="D20" s="36"/>
      <c r="E20" s="189"/>
      <c r="F20" s="189"/>
      <c r="G20" s="189"/>
      <c r="H20" s="189"/>
      <c r="I20" s="189"/>
      <c r="J20" s="189"/>
      <c r="K20" s="189"/>
      <c r="L20" s="188"/>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9"/>
      <c r="AS20" s="149"/>
      <c r="AT20" s="149"/>
      <c r="AU20" s="149"/>
    </row>
    <row r="21" spans="1:47" ht="15" customHeight="1" x14ac:dyDescent="0.2">
      <c r="B21" s="243"/>
      <c r="C21" s="306" t="s">
        <v>1509</v>
      </c>
      <c r="D21" s="307"/>
      <c r="E21" s="307"/>
      <c r="F21" s="307"/>
      <c r="G21" s="307"/>
      <c r="H21" s="307"/>
      <c r="I21" s="307"/>
      <c r="J21" s="307"/>
      <c r="K21" s="307"/>
      <c r="L21" s="307"/>
    </row>
    <row r="22" spans="1:47" ht="30" customHeight="1" x14ac:dyDescent="0.2">
      <c r="B22" s="243"/>
      <c r="C22" s="306" t="s">
        <v>354</v>
      </c>
      <c r="D22" s="307"/>
      <c r="E22" s="307"/>
      <c r="F22" s="307"/>
      <c r="G22" s="307"/>
      <c r="H22" s="307"/>
      <c r="I22" s="307"/>
      <c r="J22" s="307"/>
      <c r="K22" s="307"/>
      <c r="L22" s="307"/>
    </row>
    <row r="23" spans="1:47" ht="30" customHeight="1" x14ac:dyDescent="0.2">
      <c r="B23" s="243"/>
      <c r="C23" s="306" t="s">
        <v>26816</v>
      </c>
      <c r="D23" s="307"/>
      <c r="E23" s="307"/>
      <c r="F23" s="307"/>
      <c r="G23" s="307"/>
      <c r="H23" s="307"/>
      <c r="I23" s="307"/>
      <c r="J23" s="307"/>
      <c r="K23" s="307"/>
      <c r="L23" s="307"/>
    </row>
    <row r="24" spans="1:47" ht="30.75" customHeight="1" x14ac:dyDescent="0.2">
      <c r="C24" s="39"/>
      <c r="D24" s="39"/>
      <c r="E24" s="39"/>
      <c r="F24" s="39"/>
      <c r="G24" s="39"/>
      <c r="H24" s="40"/>
    </row>
    <row r="25" spans="1:47" ht="15" x14ac:dyDescent="0.25">
      <c r="C25" s="38" t="s">
        <v>268</v>
      </c>
      <c r="D25" s="39"/>
      <c r="E25" s="39"/>
      <c r="F25" s="39"/>
      <c r="G25" s="39"/>
      <c r="H25" s="40"/>
    </row>
    <row r="26" spans="1:47" ht="15" x14ac:dyDescent="0.25">
      <c r="C26" s="36" t="s">
        <v>1250</v>
      </c>
    </row>
    <row r="27" spans="1:47" ht="15" customHeight="1" x14ac:dyDescent="0.2">
      <c r="C27" s="307" t="s">
        <v>1253</v>
      </c>
      <c r="D27" s="307"/>
      <c r="E27" s="307"/>
      <c r="F27" s="307"/>
      <c r="G27" s="307"/>
      <c r="H27" s="307"/>
      <c r="I27" s="307"/>
      <c r="J27" s="307"/>
      <c r="K27" s="307"/>
      <c r="L27" s="307"/>
    </row>
    <row r="28" spans="1:47" ht="14.25" customHeight="1" x14ac:dyDescent="0.2">
      <c r="C28" s="306" t="s">
        <v>360</v>
      </c>
      <c r="D28" s="307"/>
      <c r="E28" s="307"/>
      <c r="F28" s="307"/>
      <c r="G28" s="307"/>
      <c r="H28" s="307"/>
      <c r="I28" s="307"/>
      <c r="J28" s="307"/>
      <c r="K28" s="307"/>
      <c r="L28" s="307"/>
    </row>
    <row r="29" spans="1:47" ht="15" customHeight="1" x14ac:dyDescent="0.2"/>
    <row r="30" spans="1:47" ht="3.75" customHeight="1" x14ac:dyDescent="0.25">
      <c r="C30" s="36" t="s">
        <v>1251</v>
      </c>
    </row>
    <row r="31" spans="1:47" ht="46.5" customHeight="1" x14ac:dyDescent="0.2">
      <c r="C31" s="307" t="s">
        <v>1265</v>
      </c>
      <c r="D31" s="307"/>
      <c r="E31" s="307"/>
      <c r="F31" s="307"/>
      <c r="G31" s="307"/>
      <c r="H31" s="307"/>
      <c r="I31" s="307"/>
      <c r="J31" s="307"/>
      <c r="K31" s="307"/>
      <c r="L31" s="307"/>
    </row>
    <row r="32" spans="1:47" ht="60" customHeight="1" x14ac:dyDescent="0.2">
      <c r="C32" s="307" t="s">
        <v>355</v>
      </c>
      <c r="D32" s="307"/>
      <c r="E32" s="307"/>
      <c r="F32" s="307"/>
      <c r="G32" s="307"/>
      <c r="H32" s="307"/>
      <c r="I32" s="307"/>
      <c r="J32" s="307"/>
      <c r="K32" s="307"/>
      <c r="L32" s="307"/>
    </row>
    <row r="33" spans="2:12" ht="54" customHeight="1" x14ac:dyDescent="0.2">
      <c r="C33" s="307" t="s">
        <v>353</v>
      </c>
      <c r="D33" s="307"/>
      <c r="E33" s="307"/>
      <c r="F33" s="307"/>
      <c r="G33" s="307"/>
      <c r="H33" s="307"/>
      <c r="I33" s="307"/>
      <c r="J33" s="307"/>
      <c r="K33" s="307"/>
      <c r="L33" s="307"/>
    </row>
    <row r="34" spans="2:12" ht="21.75" customHeight="1" x14ac:dyDescent="0.25">
      <c r="C34" s="36" t="s">
        <v>361</v>
      </c>
    </row>
    <row r="35" spans="2:12" x14ac:dyDescent="0.2">
      <c r="C35" s="307" t="s">
        <v>356</v>
      </c>
      <c r="D35" s="307"/>
      <c r="E35" s="307"/>
      <c r="F35" s="307"/>
      <c r="G35" s="307"/>
      <c r="H35" s="307"/>
      <c r="I35" s="307"/>
      <c r="J35" s="307"/>
      <c r="K35" s="307"/>
      <c r="L35" s="307"/>
    </row>
    <row r="36" spans="2:12" ht="6.75" customHeight="1" x14ac:dyDescent="0.2"/>
    <row r="37" spans="2:12" ht="15" x14ac:dyDescent="0.25">
      <c r="C37" s="36" t="s">
        <v>717</v>
      </c>
    </row>
    <row r="38" spans="2:12" x14ac:dyDescent="0.2">
      <c r="C38" s="307" t="s">
        <v>718</v>
      </c>
      <c r="D38" s="307"/>
      <c r="E38" s="307"/>
      <c r="F38" s="307"/>
      <c r="G38" s="307"/>
      <c r="H38" s="307"/>
      <c r="I38" s="307"/>
      <c r="J38" s="307"/>
      <c r="K38" s="307"/>
      <c r="L38" s="307"/>
    </row>
    <row r="40" spans="2:12" ht="15" x14ac:dyDescent="0.25">
      <c r="C40" s="36" t="s">
        <v>1252</v>
      </c>
    </row>
    <row r="41" spans="2:12" x14ac:dyDescent="0.2">
      <c r="C41" s="307" t="s">
        <v>357</v>
      </c>
      <c r="D41" s="307"/>
      <c r="E41" s="307"/>
      <c r="F41" s="307"/>
      <c r="G41" s="307"/>
      <c r="H41" s="307"/>
      <c r="I41" s="307"/>
      <c r="J41" s="307"/>
      <c r="K41" s="307"/>
      <c r="L41" s="307"/>
    </row>
    <row r="42" spans="2:12" ht="8.25" customHeight="1" x14ac:dyDescent="0.2"/>
    <row r="43" spans="2:12" ht="15" x14ac:dyDescent="0.25">
      <c r="C43" s="36" t="s">
        <v>782</v>
      </c>
    </row>
    <row r="44" spans="2:12" x14ac:dyDescent="0.2">
      <c r="B44" s="243"/>
      <c r="C44" s="308" t="s">
        <v>783</v>
      </c>
      <c r="D44" s="308"/>
      <c r="E44" s="308"/>
      <c r="F44" s="308"/>
      <c r="G44" s="308"/>
      <c r="H44" s="308"/>
      <c r="I44" s="308"/>
      <c r="J44" s="308"/>
      <c r="K44" s="308"/>
      <c r="L44" s="308"/>
    </row>
    <row r="45" spans="2:12" ht="15" customHeight="1" x14ac:dyDescent="0.2">
      <c r="B45" s="243"/>
      <c r="C45" s="307" t="s">
        <v>784</v>
      </c>
      <c r="D45" s="307"/>
      <c r="E45" s="307"/>
      <c r="F45" s="307"/>
      <c r="G45" s="307"/>
      <c r="H45" s="307"/>
      <c r="I45" s="307"/>
      <c r="J45" s="307"/>
      <c r="K45" s="307"/>
      <c r="L45" s="307"/>
    </row>
    <row r="46" spans="2:12" ht="14.25" customHeight="1" x14ac:dyDescent="0.2">
      <c r="B46" s="243"/>
      <c r="C46" s="307" t="s">
        <v>785</v>
      </c>
      <c r="D46" s="307"/>
      <c r="E46" s="307"/>
      <c r="F46" s="307"/>
      <c r="G46" s="307"/>
      <c r="H46" s="307"/>
      <c r="I46" s="307"/>
      <c r="J46" s="307"/>
      <c r="K46" s="307"/>
      <c r="L46" s="307"/>
    </row>
    <row r="47" spans="2:12" ht="9.75" customHeight="1" x14ac:dyDescent="0.2">
      <c r="B47" s="243"/>
      <c r="C47" s="189"/>
      <c r="D47" s="189"/>
      <c r="E47" s="189"/>
      <c r="F47" s="189"/>
      <c r="G47" s="189"/>
      <c r="H47" s="189"/>
      <c r="I47" s="189"/>
      <c r="J47" s="189"/>
    </row>
    <row r="48" spans="2:12" ht="15" x14ac:dyDescent="0.25">
      <c r="C48" s="36" t="s">
        <v>786</v>
      </c>
    </row>
    <row r="49" spans="1:47" x14ac:dyDescent="0.2">
      <c r="C49" s="307" t="s">
        <v>358</v>
      </c>
      <c r="D49" s="307"/>
      <c r="E49" s="307"/>
      <c r="F49" s="307"/>
      <c r="G49" s="307"/>
      <c r="H49" s="307"/>
      <c r="I49" s="307"/>
      <c r="J49" s="307"/>
      <c r="K49" s="307"/>
      <c r="L49" s="307"/>
    </row>
    <row r="50" spans="1:47" ht="14.25" customHeight="1" x14ac:dyDescent="0.2">
      <c r="C50" s="307" t="s">
        <v>26817</v>
      </c>
      <c r="D50" s="307"/>
      <c r="E50" s="307"/>
      <c r="F50" s="307"/>
      <c r="G50" s="307"/>
      <c r="H50" s="307"/>
      <c r="I50" s="307"/>
      <c r="J50" s="307"/>
      <c r="K50" s="307"/>
      <c r="L50" s="307"/>
    </row>
    <row r="51" spans="1:47" ht="9" customHeight="1" x14ac:dyDescent="0.2">
      <c r="K51" s="188"/>
      <c r="L51" s="188"/>
    </row>
    <row r="52" spans="1:47" ht="15" x14ac:dyDescent="0.25">
      <c r="C52" s="36" t="s">
        <v>787</v>
      </c>
    </row>
    <row r="53" spans="1:47" ht="33" customHeight="1" x14ac:dyDescent="0.2">
      <c r="C53" s="307" t="s">
        <v>1493</v>
      </c>
      <c r="D53" s="307"/>
      <c r="E53" s="307"/>
      <c r="F53" s="307"/>
      <c r="G53" s="307"/>
      <c r="H53" s="307"/>
      <c r="I53" s="307"/>
      <c r="J53" s="307"/>
      <c r="K53" s="307"/>
      <c r="L53" s="307"/>
    </row>
    <row r="54" spans="1:47" ht="15.75" customHeight="1" x14ac:dyDescent="0.2">
      <c r="C54" s="307" t="s">
        <v>359</v>
      </c>
      <c r="D54" s="307"/>
      <c r="E54" s="307"/>
      <c r="F54" s="307"/>
      <c r="G54" s="307"/>
      <c r="H54" s="307"/>
      <c r="I54" s="307"/>
      <c r="J54" s="307"/>
      <c r="K54" s="307"/>
      <c r="L54" s="307"/>
    </row>
    <row r="55" spans="1:47" ht="15" customHeight="1" x14ac:dyDescent="0.2">
      <c r="C55" s="307" t="s">
        <v>1512</v>
      </c>
      <c r="D55" s="307"/>
      <c r="E55" s="307"/>
      <c r="F55" s="307"/>
      <c r="G55" s="307"/>
      <c r="H55" s="307"/>
      <c r="I55" s="307"/>
      <c r="J55" s="307"/>
      <c r="K55" s="307"/>
      <c r="L55" s="307"/>
    </row>
    <row r="56" spans="1:47" ht="14.25" customHeight="1" x14ac:dyDescent="0.2">
      <c r="C56" s="336" t="s">
        <v>1513</v>
      </c>
      <c r="D56" s="336"/>
      <c r="E56" s="336"/>
      <c r="F56" s="336"/>
      <c r="G56" s="336"/>
      <c r="H56" s="336"/>
      <c r="I56" s="336"/>
      <c r="J56" s="336"/>
      <c r="K56" s="336"/>
      <c r="L56" s="336"/>
    </row>
    <row r="57" spans="1:47" ht="14.25" customHeight="1" x14ac:dyDescent="0.2">
      <c r="K57" s="188"/>
      <c r="L57" s="188"/>
    </row>
    <row r="58" spans="1:47" ht="15" x14ac:dyDescent="0.25">
      <c r="C58" s="36" t="s">
        <v>788</v>
      </c>
    </row>
    <row r="59" spans="1:47" ht="30.75" customHeight="1" x14ac:dyDescent="0.2">
      <c r="C59" s="307" t="s">
        <v>27905</v>
      </c>
      <c r="D59" s="307"/>
      <c r="E59" s="307"/>
      <c r="F59" s="307"/>
      <c r="G59" s="307"/>
      <c r="H59" s="307"/>
      <c r="I59" s="307"/>
      <c r="J59" s="307"/>
      <c r="K59" s="307"/>
      <c r="L59" s="307"/>
    </row>
    <row r="60" spans="1:47" x14ac:dyDescent="0.2">
      <c r="C60" s="307" t="s">
        <v>359</v>
      </c>
      <c r="D60" s="307"/>
      <c r="E60" s="307"/>
      <c r="F60" s="307"/>
      <c r="G60" s="307"/>
      <c r="H60" s="307"/>
      <c r="I60" s="307"/>
      <c r="J60" s="307"/>
      <c r="K60" s="307"/>
      <c r="L60" s="307"/>
    </row>
    <row r="61" spans="1:47" ht="30.75" customHeight="1" x14ac:dyDescent="0.2">
      <c r="C61" s="307" t="s">
        <v>1501</v>
      </c>
      <c r="D61" s="307"/>
      <c r="E61" s="307"/>
      <c r="F61" s="307"/>
      <c r="G61" s="307"/>
      <c r="H61" s="307"/>
      <c r="I61" s="307"/>
      <c r="J61" s="307"/>
      <c r="K61" s="307"/>
      <c r="L61" s="307"/>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row>
    <row r="62" spans="1:47" ht="62.25" customHeight="1" x14ac:dyDescent="0.2">
      <c r="C62" s="307" t="s">
        <v>1495</v>
      </c>
      <c r="D62" s="307"/>
      <c r="E62" s="307"/>
      <c r="F62" s="307"/>
      <c r="G62" s="307"/>
      <c r="H62" s="307"/>
      <c r="I62" s="307"/>
      <c r="J62" s="307"/>
      <c r="K62" s="307"/>
      <c r="L62" s="307"/>
      <c r="N62" s="149"/>
      <c r="O62" s="149"/>
      <c r="P62" s="149"/>
      <c r="Q62" s="149"/>
      <c r="R62" s="149"/>
      <c r="S62" s="149"/>
      <c r="T62" s="149"/>
      <c r="U62" s="149"/>
      <c r="V62" s="149"/>
      <c r="W62" s="149"/>
      <c r="X62" s="149"/>
      <c r="Y62" s="149"/>
      <c r="Z62" s="149"/>
      <c r="AA62" s="149"/>
      <c r="AB62" s="149"/>
      <c r="AC62" s="149"/>
      <c r="AD62" s="149"/>
      <c r="AE62" s="149"/>
      <c r="AF62" s="149"/>
      <c r="AG62" s="149"/>
      <c r="AH62" s="149"/>
      <c r="AI62" s="149"/>
      <c r="AJ62" s="149"/>
      <c r="AK62" s="149"/>
      <c r="AL62" s="149"/>
      <c r="AM62" s="149"/>
      <c r="AN62" s="149"/>
      <c r="AO62" s="149"/>
      <c r="AP62" s="149"/>
      <c r="AQ62" s="149"/>
      <c r="AR62" s="149"/>
      <c r="AS62" s="149"/>
      <c r="AT62" s="149"/>
      <c r="AU62" s="149"/>
    </row>
    <row r="63" spans="1:47" ht="15" x14ac:dyDescent="0.25">
      <c r="A63" s="35"/>
      <c r="B63" s="241"/>
      <c r="C63" s="309" t="s">
        <v>26806</v>
      </c>
      <c r="D63" s="309"/>
      <c r="E63" s="309"/>
      <c r="F63" s="309"/>
      <c r="G63" s="128"/>
      <c r="H63" s="128"/>
      <c r="I63" s="128"/>
      <c r="J63" s="123"/>
      <c r="K63" s="123"/>
      <c r="L63" s="123"/>
      <c r="M63" s="125"/>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149"/>
      <c r="AP63" s="149"/>
      <c r="AQ63" s="149"/>
      <c r="AR63" s="149"/>
      <c r="AS63" s="149"/>
      <c r="AT63" s="149"/>
      <c r="AU63" s="149"/>
    </row>
    <row r="64" spans="1:47" ht="18" customHeight="1" x14ac:dyDescent="0.25">
      <c r="A64" s="35"/>
      <c r="B64" s="241"/>
      <c r="C64" s="129" t="s">
        <v>26807</v>
      </c>
      <c r="D64" s="190"/>
      <c r="E64" s="190"/>
      <c r="F64" s="190"/>
      <c r="G64" s="128"/>
      <c r="H64" s="128"/>
      <c r="I64" s="128"/>
      <c r="J64" s="123"/>
      <c r="K64" s="123"/>
      <c r="L64" s="123"/>
      <c r="M64" s="125"/>
      <c r="N64" s="149"/>
      <c r="O64" s="149"/>
      <c r="P64" s="149"/>
      <c r="Q64" s="149"/>
      <c r="R64" s="149"/>
      <c r="S64" s="149"/>
      <c r="T64" s="149"/>
      <c r="U64" s="149"/>
      <c r="V64" s="149"/>
      <c r="W64" s="149"/>
      <c r="X64" s="149"/>
      <c r="Y64" s="149"/>
      <c r="Z64" s="149"/>
      <c r="AA64" s="149"/>
      <c r="AB64" s="149"/>
      <c r="AC64" s="149"/>
      <c r="AD64" s="149"/>
      <c r="AE64" s="149"/>
      <c r="AF64" s="149"/>
      <c r="AG64" s="149"/>
      <c r="AH64" s="149"/>
      <c r="AI64" s="149"/>
      <c r="AJ64" s="149"/>
      <c r="AK64" s="149"/>
      <c r="AL64" s="149"/>
      <c r="AM64" s="149"/>
      <c r="AN64" s="149"/>
      <c r="AO64" s="149"/>
      <c r="AP64" s="149"/>
      <c r="AQ64" s="149"/>
      <c r="AR64" s="149"/>
      <c r="AS64" s="149"/>
      <c r="AT64" s="149"/>
      <c r="AU64" s="149"/>
    </row>
    <row r="65" spans="1:47" ht="18.75" customHeight="1" x14ac:dyDescent="0.25">
      <c r="A65" s="338"/>
      <c r="B65" s="339" t="s">
        <v>181</v>
      </c>
      <c r="C65" s="7" t="s">
        <v>27913</v>
      </c>
      <c r="D65" s="190"/>
      <c r="E65" s="190"/>
      <c r="F65" s="190"/>
      <c r="G65" s="128"/>
      <c r="H65" s="128"/>
      <c r="I65" s="128"/>
      <c r="J65" s="123"/>
      <c r="K65" s="123"/>
      <c r="L65" s="123"/>
      <c r="M65" s="125"/>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row>
    <row r="66" spans="1:47" ht="14.25" customHeight="1" x14ac:dyDescent="0.25">
      <c r="A66" s="338"/>
      <c r="B66" s="340"/>
      <c r="C66" s="130" t="s">
        <v>1260</v>
      </c>
      <c r="D66" s="190"/>
      <c r="E66" s="190"/>
      <c r="F66" s="190"/>
      <c r="G66" s="128"/>
      <c r="H66" s="128"/>
      <c r="I66" s="128"/>
      <c r="J66" s="123"/>
      <c r="K66" s="123"/>
      <c r="L66" s="123"/>
      <c r="M66" s="125"/>
    </row>
    <row r="67" spans="1:47" ht="16.5" customHeight="1" x14ac:dyDescent="0.25">
      <c r="A67" s="338"/>
      <c r="B67" s="339" t="s">
        <v>181</v>
      </c>
      <c r="C67" s="7" t="s">
        <v>26808</v>
      </c>
      <c r="D67" s="190"/>
      <c r="E67" s="190"/>
      <c r="F67" s="190"/>
      <c r="G67" s="128"/>
      <c r="H67" s="128"/>
      <c r="I67" s="128"/>
      <c r="J67" s="123"/>
      <c r="K67" s="123"/>
      <c r="L67" s="123"/>
      <c r="M67" s="125"/>
    </row>
    <row r="68" spans="1:47" ht="28.5" customHeight="1" x14ac:dyDescent="0.25">
      <c r="A68" s="338"/>
      <c r="B68" s="131" t="s">
        <v>181</v>
      </c>
      <c r="C68" s="327" t="s">
        <v>26818</v>
      </c>
      <c r="D68" s="327"/>
      <c r="E68" s="327"/>
      <c r="F68" s="327"/>
      <c r="G68" s="327"/>
      <c r="H68" s="327"/>
      <c r="I68" s="327"/>
      <c r="J68" s="327"/>
      <c r="K68" s="327"/>
      <c r="L68" s="327"/>
      <c r="M68" s="125"/>
    </row>
    <row r="69" spans="1:47" s="35" customFormat="1" ht="15" customHeight="1" x14ac:dyDescent="0.25">
      <c r="A69" s="338"/>
      <c r="B69" s="339"/>
      <c r="C69" s="130" t="s">
        <v>26810</v>
      </c>
      <c r="D69" s="190"/>
      <c r="E69" s="190"/>
      <c r="F69" s="190"/>
      <c r="G69" s="128"/>
      <c r="H69" s="128"/>
      <c r="I69" s="128"/>
      <c r="J69" s="123"/>
      <c r="K69" s="123"/>
      <c r="L69" s="123"/>
      <c r="M69" s="125"/>
      <c r="N69" s="125"/>
      <c r="O69" s="125"/>
      <c r="P69" s="125"/>
      <c r="Q69" s="125"/>
      <c r="R69" s="125"/>
      <c r="S69" s="125"/>
      <c r="T69" s="125"/>
      <c r="U69" s="125"/>
      <c r="V69" s="125"/>
      <c r="W69" s="125"/>
      <c r="X69" s="125"/>
      <c r="Y69" s="125"/>
      <c r="Z69" s="125"/>
      <c r="AA69" s="125"/>
      <c r="AB69" s="125"/>
      <c r="AC69" s="125"/>
      <c r="AD69" s="125"/>
      <c r="AE69" s="125"/>
      <c r="AF69" s="125"/>
      <c r="AG69" s="125"/>
      <c r="AH69" s="125"/>
      <c r="AI69" s="125"/>
      <c r="AJ69" s="125"/>
      <c r="AK69" s="125"/>
      <c r="AL69" s="125"/>
      <c r="AM69" s="125"/>
      <c r="AN69" s="125"/>
      <c r="AO69" s="125"/>
      <c r="AP69" s="125"/>
      <c r="AQ69" s="125"/>
      <c r="AR69" s="125"/>
      <c r="AS69" s="125"/>
      <c r="AT69" s="125"/>
      <c r="AU69" s="125"/>
    </row>
    <row r="70" spans="1:47" s="35" customFormat="1" ht="15" customHeight="1" x14ac:dyDescent="0.25">
      <c r="A70" s="338"/>
      <c r="B70" s="339" t="s">
        <v>181</v>
      </c>
      <c r="C70" s="308" t="s">
        <v>27912</v>
      </c>
      <c r="D70" s="308"/>
      <c r="E70" s="308"/>
      <c r="F70" s="308"/>
      <c r="G70" s="308"/>
      <c r="H70" s="308"/>
      <c r="I70" s="308"/>
      <c r="J70" s="308"/>
      <c r="K70" s="308"/>
      <c r="L70" s="308"/>
      <c r="M70" s="125"/>
      <c r="N70" s="125"/>
      <c r="O70" s="125"/>
      <c r="P70" s="125"/>
      <c r="Q70" s="125"/>
      <c r="R70" s="125"/>
      <c r="S70" s="125"/>
      <c r="T70" s="125"/>
      <c r="U70" s="125"/>
      <c r="V70" s="125"/>
      <c r="W70" s="125"/>
      <c r="X70" s="125"/>
      <c r="Y70" s="125"/>
      <c r="Z70" s="125"/>
      <c r="AA70" s="125"/>
      <c r="AB70" s="125"/>
      <c r="AC70" s="125"/>
      <c r="AD70" s="125"/>
      <c r="AE70" s="125"/>
      <c r="AF70" s="125"/>
      <c r="AG70" s="125"/>
      <c r="AH70" s="125"/>
      <c r="AI70" s="125"/>
      <c r="AJ70" s="125"/>
      <c r="AK70" s="125"/>
      <c r="AL70" s="125"/>
      <c r="AM70" s="125"/>
      <c r="AN70" s="125"/>
      <c r="AO70" s="125"/>
      <c r="AP70" s="125"/>
      <c r="AQ70" s="125"/>
      <c r="AR70" s="125"/>
      <c r="AS70" s="125"/>
      <c r="AT70" s="125"/>
      <c r="AU70" s="125"/>
    </row>
    <row r="71" spans="1:47" s="35" customFormat="1" ht="15" customHeight="1" x14ac:dyDescent="0.25">
      <c r="A71" s="338"/>
      <c r="B71" s="339"/>
      <c r="C71" s="328" t="s">
        <v>26811</v>
      </c>
      <c r="D71" s="328"/>
      <c r="E71" s="191"/>
      <c r="F71" s="191"/>
      <c r="G71" s="191"/>
      <c r="H71" s="191"/>
      <c r="I71" s="191"/>
      <c r="J71" s="191"/>
      <c r="K71" s="191"/>
      <c r="L71" s="191"/>
      <c r="M71" s="125"/>
      <c r="N71" s="125"/>
      <c r="O71" s="125"/>
      <c r="P71" s="125"/>
      <c r="Q71" s="125"/>
      <c r="R71" s="125"/>
      <c r="S71" s="125"/>
      <c r="T71" s="125"/>
      <c r="U71" s="125"/>
      <c r="V71" s="125"/>
      <c r="W71" s="125"/>
      <c r="X71" s="125"/>
      <c r="Y71" s="125"/>
      <c r="Z71" s="125"/>
      <c r="AA71" s="125"/>
      <c r="AB71" s="125"/>
      <c r="AC71" s="125"/>
      <c r="AD71" s="125"/>
      <c r="AE71" s="125"/>
      <c r="AF71" s="125"/>
      <c r="AG71" s="125"/>
      <c r="AH71" s="125"/>
      <c r="AI71" s="125"/>
      <c r="AJ71" s="125"/>
      <c r="AK71" s="125"/>
      <c r="AL71" s="125"/>
      <c r="AM71" s="125"/>
      <c r="AN71" s="125"/>
      <c r="AO71" s="125"/>
      <c r="AP71" s="125"/>
      <c r="AQ71" s="125"/>
      <c r="AR71" s="125"/>
      <c r="AS71" s="125"/>
      <c r="AT71" s="125"/>
      <c r="AU71" s="125"/>
    </row>
    <row r="72" spans="1:47" s="35" customFormat="1" ht="15" customHeight="1" thickBot="1" x14ac:dyDescent="0.3">
      <c r="B72" s="239"/>
      <c r="C72" s="329" t="s">
        <v>26812</v>
      </c>
      <c r="D72" s="329"/>
      <c r="E72" s="329"/>
      <c r="F72" s="191"/>
      <c r="G72" s="191"/>
      <c r="H72" s="191"/>
      <c r="I72" s="191"/>
      <c r="J72" s="191"/>
      <c r="K72" s="191"/>
      <c r="L72" s="191"/>
      <c r="M72" s="125"/>
      <c r="N72" s="125"/>
      <c r="O72" s="125"/>
      <c r="P72" s="125"/>
      <c r="Q72" s="125"/>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5"/>
      <c r="AS72" s="125"/>
      <c r="AT72" s="125"/>
      <c r="AU72" s="125"/>
    </row>
    <row r="73" spans="1:47" s="35" customFormat="1" ht="18" customHeight="1" x14ac:dyDescent="0.25">
      <c r="B73" s="241"/>
      <c r="C73" s="330" t="s">
        <v>26804</v>
      </c>
      <c r="D73" s="331"/>
      <c r="E73" s="133"/>
      <c r="F73" s="124"/>
      <c r="G73" s="124"/>
      <c r="H73" s="124"/>
      <c r="I73" s="124"/>
      <c r="J73" s="123"/>
      <c r="K73" s="123"/>
      <c r="L73" s="123"/>
      <c r="M73" s="125"/>
      <c r="N73" s="125"/>
      <c r="O73" s="125"/>
      <c r="P73" s="125"/>
      <c r="Q73" s="125"/>
      <c r="R73" s="125"/>
      <c r="S73" s="125"/>
      <c r="T73" s="125"/>
      <c r="U73" s="125"/>
      <c r="V73" s="125"/>
      <c r="W73" s="125"/>
      <c r="X73" s="125"/>
      <c r="Y73" s="125"/>
      <c r="Z73" s="125"/>
      <c r="AA73" s="125"/>
      <c r="AB73" s="125"/>
      <c r="AC73" s="125"/>
      <c r="AD73" s="125"/>
      <c r="AE73" s="125"/>
      <c r="AF73" s="125"/>
      <c r="AG73" s="125"/>
      <c r="AH73" s="125"/>
      <c r="AI73" s="125"/>
      <c r="AJ73" s="125"/>
      <c r="AK73" s="125"/>
      <c r="AL73" s="125"/>
      <c r="AM73" s="125"/>
      <c r="AN73" s="125"/>
      <c r="AO73" s="125"/>
      <c r="AP73" s="125"/>
      <c r="AQ73" s="125"/>
      <c r="AR73" s="125"/>
      <c r="AS73" s="125"/>
      <c r="AT73" s="125"/>
      <c r="AU73" s="125"/>
    </row>
    <row r="74" spans="1:47" s="35" customFormat="1" ht="18" customHeight="1" thickBot="1" x14ac:dyDescent="0.3">
      <c r="B74" s="241"/>
      <c r="C74" s="332" t="s">
        <v>26809</v>
      </c>
      <c r="D74" s="333"/>
      <c r="E74" s="134"/>
      <c r="F74" s="124"/>
      <c r="G74" s="124"/>
      <c r="H74" s="124"/>
      <c r="I74" s="124"/>
      <c r="J74" s="123"/>
      <c r="K74" s="123"/>
      <c r="L74" s="123"/>
      <c r="M74" s="125"/>
      <c r="N74" s="125"/>
      <c r="O74" s="125"/>
      <c r="P74" s="125"/>
      <c r="Q74" s="125"/>
      <c r="R74" s="125"/>
      <c r="S74" s="125"/>
      <c r="T74" s="125"/>
      <c r="U74" s="125"/>
      <c r="V74" s="125"/>
      <c r="W74" s="125"/>
      <c r="X74" s="125"/>
      <c r="Y74" s="125"/>
      <c r="Z74" s="125"/>
      <c r="AA74" s="125"/>
      <c r="AB74" s="125"/>
      <c r="AC74" s="125"/>
      <c r="AD74" s="125"/>
      <c r="AE74" s="125"/>
      <c r="AF74" s="125"/>
      <c r="AG74" s="125"/>
      <c r="AH74" s="125"/>
      <c r="AI74" s="125"/>
      <c r="AJ74" s="125"/>
      <c r="AK74" s="125"/>
      <c r="AL74" s="125"/>
      <c r="AM74" s="125"/>
      <c r="AN74" s="125"/>
      <c r="AO74" s="125"/>
      <c r="AP74" s="125"/>
      <c r="AQ74" s="125"/>
      <c r="AR74" s="125"/>
      <c r="AS74" s="125"/>
      <c r="AT74" s="125"/>
      <c r="AU74" s="125"/>
    </row>
    <row r="75" spans="1:47" s="35" customFormat="1" ht="18" customHeight="1" thickBot="1" x14ac:dyDescent="0.3">
      <c r="B75" s="241"/>
      <c r="C75" s="334" t="s">
        <v>27849</v>
      </c>
      <c r="D75" s="335"/>
      <c r="E75" s="127">
        <f>SUM(S80:S116)</f>
        <v>0</v>
      </c>
      <c r="F75" s="126"/>
      <c r="G75" s="126"/>
      <c r="H75" s="126"/>
      <c r="I75" s="126"/>
      <c r="J75" s="126"/>
      <c r="K75" s="126"/>
      <c r="L75" s="126"/>
      <c r="M75" s="125"/>
      <c r="N75" s="125"/>
      <c r="O75" s="125"/>
      <c r="P75" s="125"/>
      <c r="Q75" s="125"/>
      <c r="R75" s="125"/>
      <c r="S75" s="125"/>
      <c r="T75" s="125"/>
      <c r="U75" s="125"/>
      <c r="V75" s="125"/>
      <c r="W75" s="125"/>
      <c r="X75" s="125"/>
      <c r="Y75" s="125"/>
      <c r="Z75" s="125"/>
      <c r="AA75" s="125"/>
      <c r="AB75" s="125"/>
      <c r="AC75" s="125"/>
      <c r="AD75" s="125"/>
      <c r="AE75" s="125"/>
      <c r="AF75" s="125"/>
      <c r="AG75" s="125"/>
      <c r="AH75" s="125"/>
      <c r="AI75" s="125"/>
      <c r="AJ75" s="125"/>
      <c r="AK75" s="125"/>
      <c r="AL75" s="125"/>
      <c r="AM75" s="125"/>
      <c r="AN75" s="125"/>
      <c r="AO75" s="125"/>
      <c r="AP75" s="125"/>
      <c r="AQ75" s="125"/>
      <c r="AR75" s="125"/>
      <c r="AS75" s="125"/>
      <c r="AT75" s="125"/>
      <c r="AU75" s="125"/>
    </row>
    <row r="76" spans="1:47" s="35" customFormat="1" ht="15" x14ac:dyDescent="0.25">
      <c r="B76" s="241"/>
      <c r="C76" s="126"/>
      <c r="D76" s="126"/>
      <c r="E76" s="126"/>
      <c r="F76" s="126"/>
      <c r="G76" s="126"/>
      <c r="H76" s="126"/>
      <c r="I76" s="126"/>
      <c r="J76" s="126"/>
      <c r="K76" s="126"/>
      <c r="L76" s="126"/>
      <c r="M76" s="125"/>
      <c r="N76" s="125"/>
      <c r="O76" s="125"/>
      <c r="P76" s="125"/>
      <c r="Q76" s="125"/>
      <c r="R76" s="125"/>
      <c r="S76" s="125"/>
      <c r="T76" s="125"/>
      <c r="U76" s="125"/>
      <c r="V76" s="125"/>
      <c r="W76" s="125"/>
      <c r="X76" s="125"/>
      <c r="Y76" s="125"/>
      <c r="Z76" s="125"/>
      <c r="AA76" s="125"/>
      <c r="AB76" s="125"/>
      <c r="AC76" s="125"/>
      <c r="AD76" s="125"/>
      <c r="AE76" s="125"/>
      <c r="AF76" s="125"/>
      <c r="AG76" s="125"/>
      <c r="AH76" s="125"/>
      <c r="AI76" s="125"/>
      <c r="AJ76" s="125"/>
      <c r="AK76" s="125"/>
      <c r="AL76" s="125"/>
      <c r="AM76" s="125"/>
      <c r="AN76" s="125"/>
      <c r="AO76" s="125"/>
      <c r="AP76" s="125"/>
      <c r="AQ76" s="125"/>
      <c r="AR76" s="125"/>
      <c r="AS76" s="125"/>
      <c r="AT76" s="125"/>
      <c r="AU76" s="125"/>
    </row>
    <row r="77" spans="1:47" s="35" customFormat="1" ht="15" x14ac:dyDescent="0.25">
      <c r="A77" s="7"/>
      <c r="B77" s="240"/>
      <c r="C77" s="36" t="s">
        <v>1494</v>
      </c>
      <c r="D77" s="7"/>
      <c r="E77" s="7"/>
      <c r="F77" s="7"/>
      <c r="G77" s="7"/>
      <c r="H77" s="7"/>
      <c r="I77" s="7"/>
      <c r="J77" s="7"/>
      <c r="K77" s="7"/>
      <c r="L77" s="7"/>
      <c r="M77" s="149"/>
      <c r="N77" s="125"/>
      <c r="O77" s="125"/>
      <c r="P77" s="125"/>
      <c r="Q77" s="125"/>
      <c r="R77" s="125"/>
      <c r="S77" s="125"/>
      <c r="T77" s="125"/>
      <c r="U77" s="125"/>
      <c r="V77" s="125"/>
      <c r="W77" s="125"/>
      <c r="X77" s="125"/>
      <c r="Y77" s="125"/>
      <c r="Z77" s="125"/>
      <c r="AA77" s="125"/>
      <c r="AB77" s="125"/>
      <c r="AC77" s="125"/>
      <c r="AD77" s="125"/>
      <c r="AE77" s="125"/>
      <c r="AF77" s="125"/>
      <c r="AG77" s="125"/>
      <c r="AH77" s="125"/>
      <c r="AI77" s="125"/>
      <c r="AJ77" s="125"/>
      <c r="AK77" s="125"/>
      <c r="AL77" s="125"/>
      <c r="AM77" s="125"/>
      <c r="AN77" s="125"/>
      <c r="AO77" s="125"/>
      <c r="AP77" s="125"/>
      <c r="AQ77" s="125"/>
      <c r="AR77" s="125"/>
      <c r="AS77" s="125"/>
      <c r="AT77" s="125"/>
      <c r="AU77" s="125"/>
    </row>
    <row r="78" spans="1:47" s="35" customFormat="1" ht="12" customHeight="1" x14ac:dyDescent="0.25">
      <c r="A78" s="7"/>
      <c r="B78" s="240"/>
      <c r="C78" s="307" t="s">
        <v>1224</v>
      </c>
      <c r="D78" s="307"/>
      <c r="E78" s="307"/>
      <c r="F78" s="307"/>
      <c r="G78" s="307"/>
      <c r="H78" s="307"/>
      <c r="I78" s="307"/>
      <c r="J78" s="307"/>
      <c r="K78" s="307"/>
      <c r="L78" s="307"/>
      <c r="M78" s="149"/>
      <c r="N78" s="125"/>
      <c r="O78" s="125"/>
      <c r="P78" s="125"/>
      <c r="Q78" s="125"/>
      <c r="R78" s="125"/>
      <c r="S78" s="125"/>
      <c r="T78" s="125"/>
      <c r="U78" s="125"/>
      <c r="V78" s="125"/>
      <c r="W78" s="125"/>
      <c r="X78" s="125"/>
      <c r="Y78" s="125"/>
      <c r="Z78" s="125"/>
      <c r="AA78" s="125"/>
      <c r="AB78" s="125"/>
      <c r="AC78" s="125"/>
      <c r="AD78" s="125"/>
      <c r="AE78" s="125"/>
      <c r="AF78" s="125"/>
      <c r="AG78" s="125"/>
      <c r="AH78" s="125"/>
      <c r="AI78" s="125"/>
      <c r="AJ78" s="125"/>
      <c r="AK78" s="125"/>
      <c r="AL78" s="125"/>
      <c r="AM78" s="125"/>
      <c r="AN78" s="125"/>
      <c r="AO78" s="125"/>
      <c r="AP78" s="125"/>
      <c r="AQ78" s="125"/>
      <c r="AR78" s="125"/>
      <c r="AS78" s="125"/>
      <c r="AT78" s="125"/>
      <c r="AU78" s="125"/>
    </row>
    <row r="79" spans="1:47" s="35" customFormat="1" ht="15" customHeight="1" x14ac:dyDescent="0.25">
      <c r="A79" s="7"/>
      <c r="B79" s="240"/>
      <c r="C79" s="188"/>
      <c r="D79" s="188"/>
      <c r="E79" s="188"/>
      <c r="F79" s="188"/>
      <c r="G79" s="188"/>
      <c r="H79" s="188"/>
      <c r="I79" s="188"/>
      <c r="J79" s="188"/>
      <c r="K79" s="188"/>
      <c r="L79" s="188"/>
      <c r="M79" s="149"/>
      <c r="N79" s="125"/>
      <c r="O79" s="245" t="s">
        <v>27909</v>
      </c>
      <c r="P79" s="150" t="s">
        <v>27910</v>
      </c>
      <c r="Q79" s="150" t="s">
        <v>26805</v>
      </c>
      <c r="R79" s="151" t="s">
        <v>27911</v>
      </c>
      <c r="S79" s="150" t="s">
        <v>26803</v>
      </c>
      <c r="T79" s="125"/>
      <c r="U79" s="125"/>
      <c r="V79" s="125"/>
      <c r="W79" s="125"/>
      <c r="X79" s="125"/>
      <c r="Y79" s="125"/>
      <c r="Z79" s="125"/>
      <c r="AA79" s="125"/>
      <c r="AB79" s="125"/>
      <c r="AC79" s="125"/>
      <c r="AD79" s="125"/>
      <c r="AE79" s="125"/>
      <c r="AF79" s="125"/>
      <c r="AG79" s="125"/>
      <c r="AH79" s="125"/>
      <c r="AI79" s="125"/>
      <c r="AJ79" s="125"/>
      <c r="AK79" s="125"/>
      <c r="AL79" s="125"/>
      <c r="AM79" s="125"/>
      <c r="AN79" s="125"/>
      <c r="AO79" s="125"/>
      <c r="AP79" s="125"/>
      <c r="AQ79" s="125"/>
      <c r="AR79" s="125"/>
      <c r="AS79" s="125"/>
      <c r="AT79" s="125"/>
      <c r="AU79" s="125"/>
    </row>
    <row r="80" spans="1:47" s="35" customFormat="1" ht="15" customHeight="1" x14ac:dyDescent="0.25">
      <c r="A80" s="7"/>
      <c r="B80" s="240"/>
      <c r="C80" s="36" t="s">
        <v>27885</v>
      </c>
      <c r="D80" s="188"/>
      <c r="E80" s="188"/>
      <c r="F80" s="188"/>
      <c r="G80" s="188"/>
      <c r="H80" s="188"/>
      <c r="I80" s="188"/>
      <c r="J80" s="188"/>
      <c r="K80" s="188"/>
      <c r="L80" s="188"/>
      <c r="M80" s="149"/>
      <c r="N80" s="125"/>
      <c r="O80" s="245">
        <v>1981</v>
      </c>
      <c r="P80" s="246">
        <v>1982</v>
      </c>
      <c r="Q80" s="248">
        <v>0.09</v>
      </c>
      <c r="R80" s="249">
        <f>(R81*(1+Q80))</f>
        <v>2.569336445946603</v>
      </c>
      <c r="S80" s="247">
        <f t="shared" ref="S80:S114" si="0">IF($E$73&gt;P80,0,IF($E$73=P80,$E$74*R80,IF($E$73&lt;P80,0)))</f>
        <v>0</v>
      </c>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row>
    <row r="81" spans="1:47" s="35" customFormat="1" ht="15" customHeight="1" x14ac:dyDescent="0.25">
      <c r="A81" s="7"/>
      <c r="B81" s="240"/>
      <c r="C81" s="129" t="s">
        <v>26807</v>
      </c>
      <c r="D81" s="188"/>
      <c r="E81" s="188"/>
      <c r="F81" s="188"/>
      <c r="G81" s="188"/>
      <c r="H81" s="188"/>
      <c r="I81" s="188"/>
      <c r="J81" s="188"/>
      <c r="K81" s="188"/>
      <c r="L81" s="188"/>
      <c r="M81" s="149"/>
      <c r="N81" s="125"/>
      <c r="O81" s="245">
        <v>1982</v>
      </c>
      <c r="P81" s="246">
        <v>1983</v>
      </c>
      <c r="Q81" s="248">
        <v>1.4999999999999999E-2</v>
      </c>
      <c r="R81" s="249">
        <f>R82*(1+Q81)</f>
        <v>2.3571893999510118</v>
      </c>
      <c r="S81" s="247">
        <f t="shared" si="0"/>
        <v>0</v>
      </c>
      <c r="T81" s="125"/>
      <c r="U81" s="125"/>
      <c r="V81" s="125"/>
      <c r="W81" s="125"/>
      <c r="X81" s="125"/>
      <c r="Y81" s="125"/>
      <c r="Z81" s="125"/>
      <c r="AA81" s="125"/>
      <c r="AB81" s="125"/>
      <c r="AC81" s="125"/>
      <c r="AD81" s="125"/>
      <c r="AE81" s="125"/>
      <c r="AF81" s="125"/>
      <c r="AG81" s="125"/>
      <c r="AH81" s="125"/>
      <c r="AI81" s="125"/>
      <c r="AJ81" s="125"/>
      <c r="AK81" s="125"/>
      <c r="AL81" s="125"/>
      <c r="AM81" s="125"/>
      <c r="AN81" s="125"/>
      <c r="AO81" s="125"/>
      <c r="AP81" s="125"/>
      <c r="AQ81" s="125"/>
      <c r="AR81" s="125"/>
      <c r="AS81" s="125"/>
      <c r="AT81" s="125"/>
      <c r="AU81" s="125"/>
    </row>
    <row r="82" spans="1:47" s="35" customFormat="1" ht="34.5" customHeight="1" x14ac:dyDescent="0.25">
      <c r="A82" s="7"/>
      <c r="B82" s="131" t="s">
        <v>181</v>
      </c>
      <c r="C82" s="310" t="s">
        <v>27886</v>
      </c>
      <c r="D82" s="310"/>
      <c r="E82" s="310"/>
      <c r="F82" s="310"/>
      <c r="G82" s="310"/>
      <c r="H82" s="310"/>
      <c r="I82" s="310"/>
      <c r="J82" s="310"/>
      <c r="K82" s="310"/>
      <c r="L82" s="310"/>
      <c r="M82" s="149"/>
      <c r="N82" s="125"/>
      <c r="O82" s="245">
        <v>1983</v>
      </c>
      <c r="P82" s="246">
        <v>1984</v>
      </c>
      <c r="Q82" s="248">
        <v>2.4E-2</v>
      </c>
      <c r="R82" s="249">
        <f t="shared" ref="R82:R114" si="1">R83*(1+Q82)</f>
        <v>2.3223540886216867</v>
      </c>
      <c r="S82" s="247">
        <f t="shared" si="0"/>
        <v>0</v>
      </c>
      <c r="T82" s="125"/>
      <c r="U82" s="125"/>
      <c r="V82" s="125"/>
      <c r="W82" s="125"/>
      <c r="X82" s="125"/>
      <c r="Y82" s="125"/>
      <c r="Z82" s="125"/>
      <c r="AA82" s="125"/>
      <c r="AB82" s="125"/>
      <c r="AC82" s="125"/>
      <c r="AD82" s="125"/>
      <c r="AE82" s="125"/>
      <c r="AF82" s="125"/>
      <c r="AG82" s="125"/>
      <c r="AH82" s="125"/>
      <c r="AI82" s="125"/>
      <c r="AJ82" s="125"/>
      <c r="AK82" s="125"/>
      <c r="AL82" s="125"/>
      <c r="AM82" s="125"/>
      <c r="AN82" s="125"/>
      <c r="AO82" s="125"/>
      <c r="AP82" s="125"/>
      <c r="AQ82" s="125"/>
      <c r="AR82" s="125"/>
      <c r="AS82" s="125"/>
      <c r="AT82" s="125"/>
      <c r="AU82" s="125"/>
    </row>
    <row r="83" spans="1:47" ht="15" x14ac:dyDescent="0.2">
      <c r="C83" s="130" t="s">
        <v>26810</v>
      </c>
      <c r="O83" s="245">
        <v>1984</v>
      </c>
      <c r="P83" s="246">
        <v>1985</v>
      </c>
      <c r="Q83" s="248">
        <v>4.2000000000000003E-2</v>
      </c>
      <c r="R83" s="249">
        <f t="shared" si="1"/>
        <v>2.2679239146696157</v>
      </c>
      <c r="S83" s="247">
        <f t="shared" si="0"/>
        <v>0</v>
      </c>
    </row>
    <row r="84" spans="1:47" ht="15" x14ac:dyDescent="0.2">
      <c r="B84" s="239" t="s">
        <v>181</v>
      </c>
      <c r="C84" s="310" t="s">
        <v>27887</v>
      </c>
      <c r="D84" s="310"/>
      <c r="E84" s="310"/>
      <c r="F84" s="310"/>
      <c r="G84" s="310"/>
      <c r="H84" s="310"/>
      <c r="I84" s="310"/>
      <c r="J84" s="310"/>
      <c r="K84" s="310"/>
      <c r="L84" s="310"/>
      <c r="O84" s="245">
        <v>1985</v>
      </c>
      <c r="P84" s="246">
        <v>1986</v>
      </c>
      <c r="Q84" s="248">
        <v>5.5999999999999994E-2</v>
      </c>
      <c r="R84" s="249">
        <f t="shared" si="1"/>
        <v>2.1765104747309172</v>
      </c>
      <c r="S84" s="247">
        <f t="shared" si="0"/>
        <v>0</v>
      </c>
    </row>
    <row r="85" spans="1:47" ht="15" customHeight="1" x14ac:dyDescent="0.2">
      <c r="B85" s="239" t="s">
        <v>181</v>
      </c>
      <c r="C85" s="310" t="s">
        <v>27888</v>
      </c>
      <c r="D85" s="310"/>
      <c r="E85" s="310"/>
      <c r="F85" s="310"/>
      <c r="G85" s="310"/>
      <c r="H85" s="310"/>
      <c r="I85" s="310"/>
      <c r="J85" s="310"/>
      <c r="K85" s="310"/>
      <c r="L85" s="310"/>
      <c r="N85" s="149"/>
      <c r="O85" s="245">
        <v>1986</v>
      </c>
      <c r="P85" s="246">
        <v>1987</v>
      </c>
      <c r="Q85" s="248">
        <v>5.7999999999999996E-2</v>
      </c>
      <c r="R85" s="249">
        <f t="shared" si="1"/>
        <v>2.0610894647073077</v>
      </c>
      <c r="S85" s="247">
        <f t="shared" si="0"/>
        <v>0</v>
      </c>
    </row>
    <row r="86" spans="1:47" ht="15" customHeight="1" x14ac:dyDescent="0.2">
      <c r="B86" s="239" t="s">
        <v>181</v>
      </c>
      <c r="C86" s="310" t="s">
        <v>27889</v>
      </c>
      <c r="D86" s="310"/>
      <c r="E86" s="310"/>
      <c r="F86" s="310"/>
      <c r="G86" s="310"/>
      <c r="H86" s="310"/>
      <c r="I86" s="310"/>
      <c r="J86" s="310"/>
      <c r="K86" s="310"/>
      <c r="L86" s="310"/>
      <c r="N86" s="149"/>
      <c r="O86" s="245">
        <v>1987</v>
      </c>
      <c r="P86" s="246">
        <v>1988</v>
      </c>
      <c r="Q86" s="248">
        <v>0.05</v>
      </c>
      <c r="R86" s="249">
        <f t="shared" si="1"/>
        <v>1.9480996830881923</v>
      </c>
      <c r="S86" s="247">
        <f t="shared" si="0"/>
        <v>0</v>
      </c>
    </row>
    <row r="87" spans="1:47" ht="15" customHeight="1" thickBot="1" x14ac:dyDescent="0.25">
      <c r="B87" s="239"/>
      <c r="C87" s="325" t="s">
        <v>27890</v>
      </c>
      <c r="D87" s="325"/>
      <c r="E87" s="325"/>
      <c r="F87" s="325"/>
      <c r="G87" s="226"/>
      <c r="H87" s="226"/>
      <c r="I87" s="226"/>
      <c r="J87" s="226"/>
      <c r="K87" s="226"/>
      <c r="L87" s="226"/>
      <c r="N87" s="149"/>
      <c r="O87" s="245">
        <v>1988</v>
      </c>
      <c r="P87" s="246">
        <v>1989</v>
      </c>
      <c r="Q87" s="248">
        <v>0.04</v>
      </c>
      <c r="R87" s="249">
        <f t="shared" si="1"/>
        <v>1.855333031512564</v>
      </c>
      <c r="S87" s="247">
        <f t="shared" si="0"/>
        <v>0</v>
      </c>
    </row>
    <row r="88" spans="1:47" ht="26.25" customHeight="1" thickBot="1" x14ac:dyDescent="0.4">
      <c r="B88" s="239"/>
      <c r="C88" s="227" t="s">
        <v>27891</v>
      </c>
      <c r="D88" s="228" t="s">
        <v>27892</v>
      </c>
      <c r="E88" s="317" t="s">
        <v>27893</v>
      </c>
      <c r="F88" s="326"/>
      <c r="G88" s="326"/>
      <c r="H88" s="318"/>
      <c r="I88" s="226"/>
      <c r="J88" s="226"/>
      <c r="K88" s="226"/>
      <c r="L88" s="226"/>
      <c r="N88" s="149"/>
      <c r="O88" s="245">
        <v>1989</v>
      </c>
      <c r="P88" s="246">
        <v>1990</v>
      </c>
      <c r="Q88" s="248">
        <v>2.2000000000000002E-2</v>
      </c>
      <c r="R88" s="249">
        <f t="shared" si="1"/>
        <v>1.7839740687620806</v>
      </c>
      <c r="S88" s="247">
        <f t="shared" si="0"/>
        <v>0</v>
      </c>
    </row>
    <row r="89" spans="1:47" ht="25.5" customHeight="1" thickBot="1" x14ac:dyDescent="0.25">
      <c r="B89" s="239"/>
      <c r="C89" s="229" t="s">
        <v>18109</v>
      </c>
      <c r="D89" s="230" t="s">
        <v>27894</v>
      </c>
      <c r="E89" s="311" t="s">
        <v>27895</v>
      </c>
      <c r="F89" s="312"/>
      <c r="G89" s="312"/>
      <c r="H89" s="313"/>
      <c r="I89" s="226"/>
      <c r="J89" s="226"/>
      <c r="K89" s="226"/>
      <c r="L89" s="226"/>
      <c r="N89" s="149"/>
      <c r="O89" s="245">
        <v>1990</v>
      </c>
      <c r="P89" s="246">
        <v>1991</v>
      </c>
      <c r="Q89" s="248">
        <v>-3.7999999999999999E-2</v>
      </c>
      <c r="R89" s="249">
        <f t="shared" si="1"/>
        <v>1.7455714958533077</v>
      </c>
      <c r="S89" s="247">
        <f t="shared" si="0"/>
        <v>0</v>
      </c>
    </row>
    <row r="90" spans="1:47" ht="25.5" customHeight="1" thickBot="1" x14ac:dyDescent="0.25">
      <c r="B90" s="239"/>
      <c r="C90" s="231" t="s">
        <v>18112</v>
      </c>
      <c r="D90" s="230" t="s">
        <v>27896</v>
      </c>
      <c r="E90" s="311"/>
      <c r="F90" s="312"/>
      <c r="G90" s="312"/>
      <c r="H90" s="313"/>
      <c r="I90" s="226"/>
      <c r="J90" s="226"/>
      <c r="K90" s="226"/>
      <c r="L90" s="226"/>
      <c r="N90" s="149"/>
      <c r="O90" s="245">
        <v>1991</v>
      </c>
      <c r="P90" s="246">
        <v>1992</v>
      </c>
      <c r="Q90" s="248">
        <v>-6.0000000000000001E-3</v>
      </c>
      <c r="R90" s="249">
        <f t="shared" si="1"/>
        <v>1.8145233844628978</v>
      </c>
      <c r="S90" s="247">
        <f t="shared" si="0"/>
        <v>0</v>
      </c>
    </row>
    <row r="91" spans="1:47" ht="25.5" customHeight="1" thickBot="1" x14ac:dyDescent="0.25">
      <c r="B91" s="239"/>
      <c r="C91" s="232" t="s">
        <v>18114</v>
      </c>
      <c r="D91" s="233" t="s">
        <v>27897</v>
      </c>
      <c r="E91" s="311"/>
      <c r="F91" s="312"/>
      <c r="G91" s="312"/>
      <c r="H91" s="313"/>
      <c r="I91" s="226"/>
      <c r="J91" s="226"/>
      <c r="K91" s="226"/>
      <c r="L91" s="226"/>
      <c r="N91" s="149"/>
      <c r="O91" s="245">
        <v>1992</v>
      </c>
      <c r="P91" s="246">
        <v>1993</v>
      </c>
      <c r="Q91" s="248">
        <v>-1.3000000000000001E-2</v>
      </c>
      <c r="R91" s="249">
        <f t="shared" si="1"/>
        <v>1.8254762419143842</v>
      </c>
      <c r="S91" s="247">
        <f t="shared" si="0"/>
        <v>0</v>
      </c>
    </row>
    <row r="92" spans="1:47" ht="25.5" customHeight="1" thickBot="1" x14ac:dyDescent="0.25">
      <c r="B92" s="239"/>
      <c r="C92" s="234" t="s">
        <v>18014</v>
      </c>
      <c r="D92" s="233" t="s">
        <v>27898</v>
      </c>
      <c r="E92" s="311"/>
      <c r="F92" s="312"/>
      <c r="G92" s="312"/>
      <c r="H92" s="313"/>
      <c r="I92" s="226"/>
      <c r="J92" s="226"/>
      <c r="K92" s="226"/>
      <c r="L92" s="226"/>
      <c r="N92" s="149"/>
      <c r="O92" s="245">
        <v>1993</v>
      </c>
      <c r="P92" s="246">
        <v>1994</v>
      </c>
      <c r="Q92" s="248">
        <v>1.3000000000000001E-2</v>
      </c>
      <c r="R92" s="249">
        <f t="shared" si="1"/>
        <v>1.849520001939599</v>
      </c>
      <c r="S92" s="247">
        <f t="shared" si="0"/>
        <v>0</v>
      </c>
    </row>
    <row r="93" spans="1:47" ht="25.5" customHeight="1" thickBot="1" x14ac:dyDescent="0.25">
      <c r="B93" s="239"/>
      <c r="C93" s="235" t="s">
        <v>18017</v>
      </c>
      <c r="D93" s="236" t="s">
        <v>27899</v>
      </c>
      <c r="E93" s="314"/>
      <c r="F93" s="315"/>
      <c r="G93" s="315"/>
      <c r="H93" s="316"/>
      <c r="I93" s="226"/>
      <c r="J93" s="226"/>
      <c r="K93" s="226"/>
      <c r="L93" s="226"/>
      <c r="N93" s="149"/>
      <c r="O93" s="245">
        <v>1994</v>
      </c>
      <c r="P93" s="246">
        <v>1995</v>
      </c>
      <c r="Q93" s="248">
        <v>3.2000000000000001E-2</v>
      </c>
      <c r="R93" s="249">
        <f t="shared" si="1"/>
        <v>1.8257847995455077</v>
      </c>
      <c r="S93" s="247">
        <f t="shared" si="0"/>
        <v>0</v>
      </c>
    </row>
    <row r="94" spans="1:47" ht="16.5" customHeight="1" x14ac:dyDescent="0.2">
      <c r="B94" s="239" t="s">
        <v>181</v>
      </c>
      <c r="C94" s="7" t="s">
        <v>27900</v>
      </c>
      <c r="N94" s="149"/>
      <c r="O94" s="245">
        <v>1995</v>
      </c>
      <c r="P94" s="246">
        <v>1996</v>
      </c>
      <c r="Q94" s="248">
        <v>1.4999999999999999E-2</v>
      </c>
      <c r="R94" s="249">
        <f t="shared" si="1"/>
        <v>1.7691713173890578</v>
      </c>
      <c r="S94" s="247">
        <f t="shared" si="0"/>
        <v>0</v>
      </c>
    </row>
    <row r="95" spans="1:47" ht="28.5" customHeight="1" thickBot="1" x14ac:dyDescent="0.25">
      <c r="B95" s="239"/>
      <c r="C95" s="237" t="s">
        <v>27901</v>
      </c>
      <c r="N95" s="149"/>
      <c r="O95" s="245">
        <v>1996</v>
      </c>
      <c r="P95" s="246">
        <v>1997</v>
      </c>
      <c r="Q95" s="248">
        <v>2.7000000000000003E-2</v>
      </c>
      <c r="R95" s="249">
        <f t="shared" si="1"/>
        <v>1.7430259284621261</v>
      </c>
      <c r="S95" s="247">
        <f t="shared" si="0"/>
        <v>0</v>
      </c>
    </row>
    <row r="96" spans="1:47" ht="21.75" thickBot="1" x14ac:dyDescent="0.4">
      <c r="B96" s="239"/>
      <c r="C96" s="317" t="s">
        <v>27902</v>
      </c>
      <c r="D96" s="318"/>
      <c r="E96" s="238"/>
      <c r="N96" s="149"/>
      <c r="O96" s="245">
        <v>1997</v>
      </c>
      <c r="P96" s="246">
        <v>1998</v>
      </c>
      <c r="Q96" s="248">
        <v>2.1000000000000001E-2</v>
      </c>
      <c r="R96" s="249">
        <f t="shared" si="1"/>
        <v>1.697201488278604</v>
      </c>
      <c r="S96" s="247">
        <f t="shared" si="0"/>
        <v>0</v>
      </c>
    </row>
    <row r="97" spans="2:19" ht="15" x14ac:dyDescent="0.25">
      <c r="B97" s="239"/>
      <c r="C97" s="319" t="s">
        <v>27903</v>
      </c>
      <c r="D97" s="320"/>
      <c r="N97" s="149"/>
      <c r="O97" s="245">
        <v>1998</v>
      </c>
      <c r="P97" s="246">
        <v>1999</v>
      </c>
      <c r="Q97" s="248">
        <v>2.1000000000000001E-2</v>
      </c>
      <c r="R97" s="249">
        <f t="shared" si="1"/>
        <v>1.66229332838257</v>
      </c>
      <c r="S97" s="247">
        <f t="shared" si="0"/>
        <v>0</v>
      </c>
    </row>
    <row r="98" spans="2:19" ht="15" x14ac:dyDescent="0.2">
      <c r="B98" s="239"/>
      <c r="C98" s="321" t="s">
        <v>27904</v>
      </c>
      <c r="D98" s="322"/>
      <c r="N98" s="149"/>
      <c r="O98" s="245">
        <v>1999</v>
      </c>
      <c r="P98" s="246">
        <v>2000</v>
      </c>
      <c r="Q98" s="248">
        <v>4.7E-2</v>
      </c>
      <c r="R98" s="249">
        <f t="shared" si="1"/>
        <v>1.6281031619809698</v>
      </c>
      <c r="S98" s="247">
        <f t="shared" si="0"/>
        <v>0</v>
      </c>
    </row>
    <row r="99" spans="2:19" ht="15" x14ac:dyDescent="0.2">
      <c r="B99" s="239"/>
      <c r="C99" s="321"/>
      <c r="D99" s="322"/>
      <c r="N99" s="149"/>
      <c r="O99" s="245">
        <v>2000</v>
      </c>
      <c r="P99" s="246">
        <v>2001</v>
      </c>
      <c r="Q99" s="248">
        <v>1.8000000000000002E-2</v>
      </c>
      <c r="R99" s="249">
        <f t="shared" si="1"/>
        <v>1.5550173466866952</v>
      </c>
      <c r="S99" s="247">
        <f t="shared" si="0"/>
        <v>0</v>
      </c>
    </row>
    <row r="100" spans="2:19" ht="15" x14ac:dyDescent="0.2">
      <c r="B100" s="239"/>
      <c r="C100" s="321"/>
      <c r="D100" s="322"/>
      <c r="N100" s="149"/>
      <c r="O100" s="245">
        <v>2001</v>
      </c>
      <c r="P100" s="246">
        <v>2002</v>
      </c>
      <c r="Q100" s="248">
        <v>2.5000000000000001E-2</v>
      </c>
      <c r="R100" s="249">
        <f t="shared" si="1"/>
        <v>1.5275219515586398</v>
      </c>
      <c r="S100" s="247">
        <f t="shared" si="0"/>
        <v>0</v>
      </c>
    </row>
    <row r="101" spans="2:19" ht="15.75" thickBot="1" x14ac:dyDescent="0.25">
      <c r="B101" s="239"/>
      <c r="C101" s="323"/>
      <c r="D101" s="324"/>
      <c r="N101" s="149"/>
      <c r="O101" s="245">
        <v>2002</v>
      </c>
      <c r="P101" s="246">
        <v>2003</v>
      </c>
      <c r="Q101" s="248">
        <v>2.5000000000000001E-2</v>
      </c>
      <c r="R101" s="249">
        <f t="shared" si="1"/>
        <v>1.4902653185937951</v>
      </c>
      <c r="S101" s="247">
        <f t="shared" si="0"/>
        <v>0</v>
      </c>
    </row>
    <row r="102" spans="2:19" ht="15" x14ac:dyDescent="0.2">
      <c r="N102" s="149"/>
      <c r="O102" s="245">
        <v>2003</v>
      </c>
      <c r="P102" s="246">
        <v>2004</v>
      </c>
      <c r="Q102" s="248">
        <v>5.4000000000000006E-2</v>
      </c>
      <c r="R102" s="249">
        <f t="shared" si="1"/>
        <v>1.4539173839939465</v>
      </c>
      <c r="S102" s="247">
        <f t="shared" si="0"/>
        <v>0</v>
      </c>
    </row>
    <row r="103" spans="2:19" ht="15" customHeight="1" x14ac:dyDescent="0.25">
      <c r="C103" s="36" t="s">
        <v>27906</v>
      </c>
      <c r="N103" s="149"/>
      <c r="O103" s="245">
        <v>2004</v>
      </c>
      <c r="P103" s="246">
        <v>2005</v>
      </c>
      <c r="Q103" s="248">
        <v>4.7E-2</v>
      </c>
      <c r="R103" s="249">
        <f t="shared" si="1"/>
        <v>1.3794282580587727</v>
      </c>
      <c r="S103" s="247">
        <f t="shared" si="0"/>
        <v>0</v>
      </c>
    </row>
    <row r="104" spans="2:19" ht="15" x14ac:dyDescent="0.2">
      <c r="C104" s="67" t="s">
        <v>1270</v>
      </c>
      <c r="N104" s="149"/>
      <c r="O104" s="245">
        <v>2005</v>
      </c>
      <c r="P104" s="246">
        <v>2006</v>
      </c>
      <c r="Q104" s="248">
        <v>3.7999999999999999E-2</v>
      </c>
      <c r="R104" s="249">
        <f t="shared" si="1"/>
        <v>1.3175054995785795</v>
      </c>
      <c r="S104" s="247">
        <f t="shared" si="0"/>
        <v>0</v>
      </c>
    </row>
    <row r="105" spans="2:19" ht="45.75" customHeight="1" x14ac:dyDescent="0.2">
      <c r="B105" s="131" t="s">
        <v>181</v>
      </c>
      <c r="C105" s="307" t="s">
        <v>1497</v>
      </c>
      <c r="D105" s="307"/>
      <c r="E105" s="307"/>
      <c r="F105" s="307"/>
      <c r="G105" s="307"/>
      <c r="H105" s="307"/>
      <c r="I105" s="307"/>
      <c r="J105" s="307"/>
      <c r="K105" s="307"/>
      <c r="L105" s="307"/>
      <c r="N105" s="149"/>
      <c r="O105" s="245">
        <v>2006</v>
      </c>
      <c r="P105" s="246">
        <v>2007</v>
      </c>
      <c r="Q105" s="248">
        <v>3.7000000000000005E-2</v>
      </c>
      <c r="R105" s="249">
        <f t="shared" si="1"/>
        <v>1.2692731209812904</v>
      </c>
      <c r="S105" s="247">
        <f t="shared" si="0"/>
        <v>0</v>
      </c>
    </row>
    <row r="106" spans="2:19" ht="31.5" customHeight="1" x14ac:dyDescent="0.2">
      <c r="B106" s="131" t="s">
        <v>181</v>
      </c>
      <c r="C106" s="307" t="s">
        <v>1496</v>
      </c>
      <c r="D106" s="307"/>
      <c r="E106" s="307"/>
      <c r="F106" s="307"/>
      <c r="G106" s="307"/>
      <c r="H106" s="307"/>
      <c r="I106" s="307"/>
      <c r="J106" s="307"/>
      <c r="K106" s="307"/>
      <c r="L106" s="307"/>
      <c r="N106" s="149"/>
      <c r="O106" s="245">
        <v>2007</v>
      </c>
      <c r="P106" s="246">
        <v>2008</v>
      </c>
      <c r="Q106" s="248">
        <v>7.0999999999999994E-2</v>
      </c>
      <c r="R106" s="249">
        <f t="shared" si="1"/>
        <v>1.2239856518623824</v>
      </c>
      <c r="S106" s="247">
        <f t="shared" si="0"/>
        <v>0</v>
      </c>
    </row>
    <row r="107" spans="2:19" ht="11.25" customHeight="1" x14ac:dyDescent="0.2">
      <c r="B107" s="244"/>
      <c r="O107" s="245">
        <v>2008</v>
      </c>
      <c r="P107" s="246">
        <v>2009</v>
      </c>
      <c r="Q107" s="248">
        <v>3.2000000000000001E-2</v>
      </c>
      <c r="R107" s="249">
        <f t="shared" si="1"/>
        <v>1.1428437459032517</v>
      </c>
      <c r="S107" s="247">
        <f t="shared" si="0"/>
        <v>0</v>
      </c>
    </row>
    <row r="108" spans="2:19" ht="11.25" customHeight="1" x14ac:dyDescent="0.2">
      <c r="B108" s="244"/>
      <c r="C108" s="66" t="s">
        <v>789</v>
      </c>
      <c r="O108" s="245">
        <v>2009</v>
      </c>
      <c r="P108" s="246">
        <v>2010</v>
      </c>
      <c r="Q108" s="248">
        <v>1.1000000000000001E-2</v>
      </c>
      <c r="R108" s="249">
        <f t="shared" si="1"/>
        <v>1.1074067305264066</v>
      </c>
      <c r="S108" s="247">
        <f t="shared" si="0"/>
        <v>0</v>
      </c>
    </row>
    <row r="109" spans="2:19" ht="60.75" customHeight="1" x14ac:dyDescent="0.2">
      <c r="B109" s="131" t="s">
        <v>181</v>
      </c>
      <c r="C109" s="307" t="s">
        <v>1499</v>
      </c>
      <c r="D109" s="307"/>
      <c r="E109" s="307"/>
      <c r="F109" s="307"/>
      <c r="G109" s="307"/>
      <c r="H109" s="307"/>
      <c r="I109" s="307"/>
      <c r="J109" s="307"/>
      <c r="K109" s="307"/>
      <c r="L109" s="307"/>
      <c r="O109" s="245">
        <v>2010</v>
      </c>
      <c r="P109" s="246">
        <v>2011</v>
      </c>
      <c r="Q109" s="248">
        <v>3.2000000000000001E-2</v>
      </c>
      <c r="R109" s="249">
        <f t="shared" si="1"/>
        <v>1.0953577947837851</v>
      </c>
      <c r="S109" s="247">
        <f t="shared" si="0"/>
        <v>0</v>
      </c>
    </row>
    <row r="110" spans="2:19" ht="35.25" customHeight="1" x14ac:dyDescent="0.2">
      <c r="B110" s="131" t="s">
        <v>181</v>
      </c>
      <c r="C110" s="307" t="s">
        <v>1498</v>
      </c>
      <c r="D110" s="307"/>
      <c r="E110" s="307"/>
      <c r="F110" s="307"/>
      <c r="G110" s="307"/>
      <c r="H110" s="307"/>
      <c r="I110" s="307"/>
      <c r="J110" s="307"/>
      <c r="K110" s="307"/>
      <c r="L110" s="307"/>
      <c r="O110" s="245">
        <v>2011</v>
      </c>
      <c r="P110" s="246">
        <v>2012</v>
      </c>
      <c r="Q110" s="248">
        <v>1.9E-2</v>
      </c>
      <c r="R110" s="249">
        <f t="shared" si="1"/>
        <v>1.0613932119997918</v>
      </c>
      <c r="S110" s="247">
        <f t="shared" si="0"/>
        <v>0</v>
      </c>
    </row>
    <row r="111" spans="2:19" ht="21.75" customHeight="1" x14ac:dyDescent="0.25">
      <c r="B111" s="244"/>
      <c r="C111" s="36" t="s">
        <v>27907</v>
      </c>
      <c r="O111" s="245">
        <v>2012</v>
      </c>
      <c r="P111" s="246">
        <v>2013</v>
      </c>
      <c r="Q111" s="248">
        <v>8.0000000000000002E-3</v>
      </c>
      <c r="R111" s="249">
        <f t="shared" si="1"/>
        <v>1.0416027595679997</v>
      </c>
      <c r="S111" s="247">
        <f t="shared" si="0"/>
        <v>0</v>
      </c>
    </row>
    <row r="112" spans="2:19" ht="15" customHeight="1" x14ac:dyDescent="0.2">
      <c r="B112" s="131" t="s">
        <v>181</v>
      </c>
      <c r="C112" s="306" t="s">
        <v>26819</v>
      </c>
      <c r="D112" s="307"/>
      <c r="E112" s="307"/>
      <c r="F112" s="307"/>
      <c r="G112" s="307"/>
      <c r="H112" s="307"/>
      <c r="I112" s="307"/>
      <c r="J112" s="307"/>
      <c r="K112" s="307"/>
      <c r="L112" s="307"/>
      <c r="O112" s="245">
        <v>2013</v>
      </c>
      <c r="P112" s="246">
        <v>2014</v>
      </c>
      <c r="Q112" s="248">
        <v>9.0000000000000011E-3</v>
      </c>
      <c r="R112" s="249">
        <f t="shared" si="1"/>
        <v>1.0333360709999997</v>
      </c>
      <c r="S112" s="247">
        <f t="shared" si="0"/>
        <v>0</v>
      </c>
    </row>
    <row r="113" spans="2:19" ht="15" x14ac:dyDescent="0.2">
      <c r="B113" s="131" t="s">
        <v>181</v>
      </c>
      <c r="C113" s="7" t="s">
        <v>26814</v>
      </c>
      <c r="F113" s="187"/>
      <c r="O113" s="245">
        <v>2014</v>
      </c>
      <c r="P113" s="245">
        <v>2015</v>
      </c>
      <c r="Q113" s="248">
        <v>6.9999999999999993E-3</v>
      </c>
      <c r="R113" s="249">
        <f t="shared" si="1"/>
        <v>1.0241189999999998</v>
      </c>
      <c r="S113" s="247">
        <f t="shared" si="0"/>
        <v>0</v>
      </c>
    </row>
    <row r="114" spans="2:19" ht="15" x14ac:dyDescent="0.2">
      <c r="O114" s="245">
        <v>2015</v>
      </c>
      <c r="P114" s="245">
        <v>2016</v>
      </c>
      <c r="Q114" s="248">
        <v>1.7000000000000001E-2</v>
      </c>
      <c r="R114" s="249">
        <f t="shared" si="1"/>
        <v>1.0169999999999999</v>
      </c>
      <c r="S114" s="247">
        <f t="shared" si="0"/>
        <v>0</v>
      </c>
    </row>
    <row r="115" spans="2:19" ht="15" x14ac:dyDescent="0.2">
      <c r="O115" s="245">
        <v>2016</v>
      </c>
      <c r="P115" s="245">
        <v>2017</v>
      </c>
      <c r="Q115" s="248">
        <v>3.5000000000000003E-2</v>
      </c>
      <c r="R115" s="250">
        <v>1</v>
      </c>
      <c r="S115" s="247">
        <f>IF($E$73&gt;P115,0,IF($E$73=P115,$E$74*R115,IF($E$73&lt;P115,0)))</f>
        <v>0</v>
      </c>
    </row>
    <row r="116" spans="2:19" ht="15" x14ac:dyDescent="0.2">
      <c r="O116" s="245">
        <v>2017</v>
      </c>
      <c r="P116" s="245">
        <v>2018</v>
      </c>
      <c r="Q116" s="245"/>
      <c r="R116" s="250"/>
      <c r="S116" s="247">
        <f t="shared" ref="S116" si="2">IF($E$73&gt;P116,0,IF($E$73&lt;=P116,$E$74*R116,IF($E$73&lt;P116,0)))</f>
        <v>0</v>
      </c>
    </row>
  </sheetData>
  <sheetProtection password="8365" sheet="1" objects="1" scenarios="1"/>
  <mergeCells count="55">
    <mergeCell ref="A2:K2"/>
    <mergeCell ref="A4:K4"/>
    <mergeCell ref="A18:K18"/>
    <mergeCell ref="C7:L7"/>
    <mergeCell ref="C10:L10"/>
    <mergeCell ref="C13:L13"/>
    <mergeCell ref="C16:L16"/>
    <mergeCell ref="C109:L109"/>
    <mergeCell ref="C110:L110"/>
    <mergeCell ref="C112:L112"/>
    <mergeCell ref="C50:L50"/>
    <mergeCell ref="C68:L68"/>
    <mergeCell ref="C62:L62"/>
    <mergeCell ref="C71:D71"/>
    <mergeCell ref="C72:E72"/>
    <mergeCell ref="C73:D73"/>
    <mergeCell ref="C74:D74"/>
    <mergeCell ref="C75:D75"/>
    <mergeCell ref="C78:L78"/>
    <mergeCell ref="C60:L60"/>
    <mergeCell ref="C54:L54"/>
    <mergeCell ref="C55:L55"/>
    <mergeCell ref="C56:L56"/>
    <mergeCell ref="C61:L61"/>
    <mergeCell ref="C63:F63"/>
    <mergeCell ref="C70:L70"/>
    <mergeCell ref="C105:L105"/>
    <mergeCell ref="C106:L106"/>
    <mergeCell ref="C84:L84"/>
    <mergeCell ref="E89:H93"/>
    <mergeCell ref="C96:D96"/>
    <mergeCell ref="C97:D97"/>
    <mergeCell ref="C98:D101"/>
    <mergeCell ref="C82:L82"/>
    <mergeCell ref="C85:L85"/>
    <mergeCell ref="C86:L86"/>
    <mergeCell ref="C87:F87"/>
    <mergeCell ref="E88:H88"/>
    <mergeCell ref="C41:L41"/>
    <mergeCell ref="C44:L44"/>
    <mergeCell ref="C49:L49"/>
    <mergeCell ref="C53:L53"/>
    <mergeCell ref="C59:L59"/>
    <mergeCell ref="C46:L46"/>
    <mergeCell ref="C45:L45"/>
    <mergeCell ref="C21:L21"/>
    <mergeCell ref="C27:L27"/>
    <mergeCell ref="C31:L31"/>
    <mergeCell ref="C35:L35"/>
    <mergeCell ref="C38:L38"/>
    <mergeCell ref="C22:L22"/>
    <mergeCell ref="C28:L28"/>
    <mergeCell ref="C32:L32"/>
    <mergeCell ref="C33:L33"/>
    <mergeCell ref="C23:L23"/>
  </mergeCells>
  <phoneticPr fontId="4" type="noConversion"/>
  <hyperlinks>
    <hyperlink ref="C97" r:id="rId1"/>
    <hyperlink ref="C71:D71" r:id="rId2" display="Statistique Canada"/>
  </hyperlinks>
  <pageMargins left="0.78740157499999996" right="0.78740157499999996" top="0.984251969" bottom="0.984251969" header="0.4921259845" footer="0.4921259845"/>
  <pageSetup scale="70" orientation="portrait" r:id="rId3"/>
  <headerFooter alignWithMargins="0"/>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22</vt:i4>
      </vt:variant>
    </vt:vector>
  </HeadingPairs>
  <TitlesOfParts>
    <vt:vector size="25" baseType="lpstr">
      <vt:lpstr>À propos</vt:lpstr>
      <vt:lpstr>Immobilisations ponctuelles</vt:lpstr>
      <vt:lpstr>Aide</vt:lpstr>
      <vt:lpstr>A_1</vt:lpstr>
      <vt:lpstr>A_10</vt:lpstr>
      <vt:lpstr>A_13</vt:lpstr>
      <vt:lpstr>A_14</vt:lpstr>
      <vt:lpstr>A_15</vt:lpstr>
      <vt:lpstr>A_16</vt:lpstr>
      <vt:lpstr>A_17</vt:lpstr>
      <vt:lpstr>A_2</vt:lpstr>
      <vt:lpstr>A_3</vt:lpstr>
      <vt:lpstr>A_4</vt:lpstr>
      <vt:lpstr>A_5</vt:lpstr>
      <vt:lpstr>A_7</vt:lpstr>
      <vt:lpstr>A_8</vt:lpstr>
      <vt:lpstr>BD_IP_2014</vt:lpstr>
      <vt:lpstr>Code_geo</vt:lpstr>
      <vt:lpstr>'Immobilisations ponctuelles'!Impression_des_titres</vt:lpstr>
      <vt:lpstr>Liste_EP_EU</vt:lpstr>
      <vt:lpstr>Liste_immobilisations</vt:lpstr>
      <vt:lpstr>No_region</vt:lpstr>
      <vt:lpstr>Nom_région</vt:lpstr>
      <vt:lpstr>'À propos'!Zone_d_impression</vt:lpstr>
      <vt:lpstr>'Immobilisations ponctuelles'!Zone_d_impression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Claude Bruxelle</dc:creator>
  <cp:lastModifiedBy>Kwemi, Pierre-Olivier</cp:lastModifiedBy>
  <cp:lastPrinted>2018-01-17T14:02:06Z</cp:lastPrinted>
  <dcterms:created xsi:type="dcterms:W3CDTF">2015-04-21T17:46:53Z</dcterms:created>
  <dcterms:modified xsi:type="dcterms:W3CDTF">2018-05-30T14:56:00Z</dcterms:modified>
</cp:coreProperties>
</file>